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7A2D7E96-6E34-419A-AE5F-296B3A7E7977}"/>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C11F619A-A6FE-43A3-BCD1-C800E9B9E7D8}" xr6:coauthVersionLast="47" xr6:coauthVersionMax="47" xr10:uidLastSave="{00000000-0000-0000-0000-000000000000}"/>
  <bookViews>
    <workbookView xWindow="-120" yWindow="-120" windowWidth="29040" windowHeight="15720" firstSheet="3" activeTab="4" xr2:uid="{00000000-000D-0000-FFFF-FFFF00000000}"/>
  </bookViews>
  <sheets>
    <sheet name="CONTENIDO" sheetId="4" r:id="rId1"/>
    <sheet name="INSTRUCTIVO " sheetId="11" r:id="rId2"/>
    <sheet name="Generalidades Proyecto Empresar" sheetId="2" r:id="rId3"/>
    <sheet name="Estudio de Mercados" sheetId="3" r:id="rId4"/>
    <sheet name="Estudio Técnico" sheetId="5" r:id="rId5"/>
    <sheet name="Estudio Organizacional y Legal" sheetId="6" r:id="rId6"/>
    <sheet name="Estudio Viabilidad Financiera" sheetId="7" r:id="rId7"/>
    <sheet name="Fuente Bibliográfica" sheetId="8" r:id="rId8"/>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502" i="5" l="1"/>
  <c r="D300" i="3"/>
  <c r="K567" i="5"/>
  <c r="L50" i="3"/>
  <c r="F50" i="3"/>
  <c r="W510" i="5"/>
  <c r="W511" i="5"/>
  <c r="W512" i="5"/>
  <c r="W509" i="5"/>
  <c r="W524" i="5"/>
  <c r="W525" i="5"/>
  <c r="W526" i="5"/>
  <c r="W523" i="5"/>
  <c r="W527" i="5" s="1"/>
  <c r="W517" i="5"/>
  <c r="W518" i="5"/>
  <c r="W519" i="5"/>
  <c r="W516" i="5"/>
  <c r="W520" i="5" s="1"/>
  <c r="W504" i="5"/>
  <c r="W505" i="5"/>
  <c r="B423" i="3"/>
  <c r="B283" i="3"/>
  <c r="B276" i="3"/>
  <c r="S471" i="5"/>
  <c r="U471" i="5" s="1"/>
  <c r="S472" i="5"/>
  <c r="U472" i="5" s="1"/>
  <c r="S473" i="5"/>
  <c r="U473" i="5" s="1"/>
  <c r="S474" i="5"/>
  <c r="U474" i="5"/>
  <c r="S475" i="5"/>
  <c r="U475" i="5" s="1"/>
  <c r="S476" i="5"/>
  <c r="U476" i="5" s="1"/>
  <c r="S477" i="5"/>
  <c r="U477" i="5" s="1"/>
  <c r="S478" i="5"/>
  <c r="U478" i="5" s="1"/>
  <c r="V478" i="5" s="1"/>
  <c r="S479" i="5"/>
  <c r="U479" i="5" s="1"/>
  <c r="S445" i="5"/>
  <c r="U445" i="5" s="1"/>
  <c r="S446" i="5"/>
  <c r="U446" i="5" s="1"/>
  <c r="S447" i="5"/>
  <c r="U447" i="5" s="1"/>
  <c r="S448" i="5"/>
  <c r="U448" i="5" s="1"/>
  <c r="S449" i="5"/>
  <c r="U449" i="5"/>
  <c r="S450" i="5"/>
  <c r="U450" i="5" s="1"/>
  <c r="S414" i="5"/>
  <c r="U414" i="5" s="1"/>
  <c r="S415" i="5"/>
  <c r="U415" i="5" s="1"/>
  <c r="S416" i="5"/>
  <c r="U416" i="5" s="1"/>
  <c r="S417" i="5"/>
  <c r="U417" i="5" s="1"/>
  <c r="S418" i="5"/>
  <c r="U418" i="5"/>
  <c r="S419" i="5"/>
  <c r="U419" i="5" s="1"/>
  <c r="S420" i="5"/>
  <c r="U420" i="5" s="1"/>
  <c r="S421" i="5"/>
  <c r="U421" i="5" s="1"/>
  <c r="S386" i="5"/>
  <c r="U386" i="5" s="1"/>
  <c r="S387" i="5"/>
  <c r="U387" i="5" s="1"/>
  <c r="S388" i="5"/>
  <c r="U388" i="5" s="1"/>
  <c r="S389" i="5"/>
  <c r="U389" i="5" s="1"/>
  <c r="S390" i="5"/>
  <c r="U390" i="5" s="1"/>
  <c r="S391" i="5"/>
  <c r="U391" i="5" s="1"/>
  <c r="S392" i="5"/>
  <c r="U392" i="5" s="1"/>
  <c r="J397" i="3"/>
  <c r="K397" i="3"/>
  <c r="L397" i="3"/>
  <c r="I397" i="3"/>
  <c r="H296" i="6"/>
  <c r="I296" i="6"/>
  <c r="H297" i="6"/>
  <c r="I297" i="6"/>
  <c r="H298" i="6"/>
  <c r="I298" i="6"/>
  <c r="H299" i="6"/>
  <c r="I299" i="6"/>
  <c r="H300" i="6"/>
  <c r="I300" i="6"/>
  <c r="H301" i="6"/>
  <c r="I301" i="6"/>
  <c r="H302" i="6"/>
  <c r="I302" i="6"/>
  <c r="H303" i="6"/>
  <c r="I303" i="6"/>
  <c r="H304" i="6"/>
  <c r="I304" i="6"/>
  <c r="H289" i="6"/>
  <c r="H187" i="6"/>
  <c r="H189" i="6"/>
  <c r="H190" i="6"/>
  <c r="H191" i="6"/>
  <c r="H192" i="6"/>
  <c r="H193" i="6"/>
  <c r="H194" i="6"/>
  <c r="H195" i="6"/>
  <c r="H196" i="6"/>
  <c r="H197" i="6"/>
  <c r="H198" i="6"/>
  <c r="H186" i="6"/>
  <c r="W284" i="6" s="1"/>
  <c r="AF519" i="5"/>
  <c r="AG516" i="5" s="1"/>
  <c r="AG506" i="5"/>
  <c r="R527" i="5"/>
  <c r="R520" i="5"/>
  <c r="R513" i="5"/>
  <c r="R506" i="5"/>
  <c r="AE537" i="5"/>
  <c r="AE536" i="5"/>
  <c r="AE535" i="5"/>
  <c r="P288" i="5"/>
  <c r="P289" i="5"/>
  <c r="P290" i="5"/>
  <c r="P291" i="5"/>
  <c r="P292" i="5"/>
  <c r="P293" i="5"/>
  <c r="P294" i="5"/>
  <c r="P295" i="5"/>
  <c r="P296" i="5"/>
  <c r="P297" i="5"/>
  <c r="P298" i="5"/>
  <c r="K200" i="3"/>
  <c r="K201" i="3"/>
  <c r="K202" i="3"/>
  <c r="L202" i="3"/>
  <c r="K203" i="3"/>
  <c r="K204" i="3"/>
  <c r="K205" i="3"/>
  <c r="K199" i="3"/>
  <c r="G200" i="3"/>
  <c r="G201" i="3"/>
  <c r="G202" i="3"/>
  <c r="G203" i="3"/>
  <c r="G204" i="3"/>
  <c r="G205" i="3"/>
  <c r="G199" i="3"/>
  <c r="H410" i="3"/>
  <c r="H411" i="3"/>
  <c r="H412" i="3"/>
  <c r="B410" i="3"/>
  <c r="B411" i="3"/>
  <c r="B412" i="3"/>
  <c r="B409" i="3"/>
  <c r="L328" i="3"/>
  <c r="H409" i="3"/>
  <c r="B416" i="3"/>
  <c r="B417" i="3"/>
  <c r="B418" i="3"/>
  <c r="B415" i="3"/>
  <c r="H416" i="3"/>
  <c r="I416" i="3" s="1"/>
  <c r="H417" i="3"/>
  <c r="H418" i="3"/>
  <c r="H415" i="3"/>
  <c r="B297" i="3"/>
  <c r="B290" i="3"/>
  <c r="B311" i="3"/>
  <c r="B312" i="3"/>
  <c r="AE255" i="5"/>
  <c r="L372" i="3"/>
  <c r="H427" i="3" s="1"/>
  <c r="I427" i="3" s="1"/>
  <c r="C199" i="6"/>
  <c r="H188" i="6"/>
  <c r="B322" i="6"/>
  <c r="B321" i="6"/>
  <c r="B320" i="6"/>
  <c r="C64" i="7"/>
  <c r="C63" i="7"/>
  <c r="C62" i="7"/>
  <c r="E557" i="5"/>
  <c r="E556" i="5"/>
  <c r="E555" i="5"/>
  <c r="D438" i="5"/>
  <c r="D409" i="5"/>
  <c r="D380" i="5"/>
  <c r="L357" i="5"/>
  <c r="K357" i="5"/>
  <c r="J357" i="5"/>
  <c r="I357" i="5"/>
  <c r="K308" i="5"/>
  <c r="J308" i="5"/>
  <c r="H308" i="5"/>
  <c r="F308" i="5"/>
  <c r="C362" i="5"/>
  <c r="C70" i="7"/>
  <c r="C84" i="7"/>
  <c r="C95" i="7"/>
  <c r="C72" i="7"/>
  <c r="C83" i="7"/>
  <c r="C85" i="7"/>
  <c r="F284" i="6"/>
  <c r="G284" i="6"/>
  <c r="H284" i="6"/>
  <c r="E284" i="6"/>
  <c r="F254" i="6"/>
  <c r="G254" i="6"/>
  <c r="H254" i="6"/>
  <c r="E254" i="6"/>
  <c r="H208" i="6"/>
  <c r="G208" i="6"/>
  <c r="F208" i="6"/>
  <c r="E208" i="6"/>
  <c r="AE390" i="5"/>
  <c r="AE385" i="5"/>
  <c r="AE384" i="5"/>
  <c r="AE383" i="5"/>
  <c r="AE258" i="5"/>
  <c r="AE257" i="5"/>
  <c r="AE256" i="5"/>
  <c r="J398" i="3"/>
  <c r="K398" i="3"/>
  <c r="L398" i="3"/>
  <c r="I398" i="3"/>
  <c r="E176" i="7"/>
  <c r="B162" i="7"/>
  <c r="E112" i="7"/>
  <c r="AT66" i="7"/>
  <c r="AZ66" i="7" s="1"/>
  <c r="AT65" i="7"/>
  <c r="AY65" i="7" s="1"/>
  <c r="AZ65" i="7" s="1"/>
  <c r="AT64" i="7"/>
  <c r="AT63" i="7"/>
  <c r="AV60" i="7"/>
  <c r="AU60" i="7"/>
  <c r="AT55" i="7"/>
  <c r="AZ55" i="7" s="1"/>
  <c r="AZ57" i="7" s="1"/>
  <c r="K51" i="7" s="1"/>
  <c r="AT54" i="7"/>
  <c r="AY54" i="7" s="1"/>
  <c r="AY57" i="7" s="1"/>
  <c r="J51" i="7" s="1"/>
  <c r="AT53" i="7"/>
  <c r="AX53" i="7" s="1"/>
  <c r="AX57" i="7" s="1"/>
  <c r="I51" i="7" s="1"/>
  <c r="AT52" i="7"/>
  <c r="AW52" i="7" s="1"/>
  <c r="AW57" i="7" s="1"/>
  <c r="H51" i="7" s="1"/>
  <c r="L51" i="7" s="1"/>
  <c r="M51" i="7" s="1"/>
  <c r="F52" i="7"/>
  <c r="F51" i="7"/>
  <c r="F50" i="7"/>
  <c r="AV49" i="7"/>
  <c r="AU49" i="7"/>
  <c r="F49" i="7"/>
  <c r="F48" i="7"/>
  <c r="F47" i="7"/>
  <c r="F53" i="7" s="1"/>
  <c r="AT46" i="7"/>
  <c r="AZ46" i="7" s="1"/>
  <c r="AT45" i="7"/>
  <c r="AY45" i="7" s="1"/>
  <c r="AZ45" i="7" s="1"/>
  <c r="AT44" i="7"/>
  <c r="AX44" i="7" s="1"/>
  <c r="B44" i="7"/>
  <c r="B52" i="7"/>
  <c r="AT43" i="7"/>
  <c r="AW43" i="7" s="1"/>
  <c r="B43" i="7"/>
  <c r="B51" i="7"/>
  <c r="B42" i="7"/>
  <c r="B50" i="7"/>
  <c r="B41" i="7"/>
  <c r="B49" i="7"/>
  <c r="AV40" i="7"/>
  <c r="AU40" i="7"/>
  <c r="B40" i="7"/>
  <c r="B48" i="7"/>
  <c r="B39" i="7"/>
  <c r="B47" i="7"/>
  <c r="AT37" i="7"/>
  <c r="AZ37" i="7" s="1"/>
  <c r="AT36" i="7"/>
  <c r="AY36" i="7" s="1"/>
  <c r="AZ36" i="7" s="1"/>
  <c r="AT35" i="7"/>
  <c r="AX35" i="7" s="1"/>
  <c r="AT34" i="7"/>
  <c r="AW34" i="7" s="1"/>
  <c r="AV29" i="7"/>
  <c r="AU29" i="7"/>
  <c r="O29" i="7"/>
  <c r="N29" i="7"/>
  <c r="M29" i="7"/>
  <c r="L29" i="7"/>
  <c r="K29" i="7"/>
  <c r="AT26" i="7"/>
  <c r="AZ26" i="7" s="1"/>
  <c r="AT25" i="7"/>
  <c r="AY25" i="7" s="1"/>
  <c r="AZ25" i="7" s="1"/>
  <c r="AT24" i="7"/>
  <c r="AX24" i="7" s="1"/>
  <c r="O24" i="7"/>
  <c r="N24" i="7"/>
  <c r="M24" i="7"/>
  <c r="L24" i="7"/>
  <c r="K24" i="7"/>
  <c r="AT23" i="7"/>
  <c r="AW23" i="7" s="1"/>
  <c r="O21" i="7"/>
  <c r="N21" i="7"/>
  <c r="M21" i="7"/>
  <c r="L21" i="7"/>
  <c r="K21" i="7"/>
  <c r="AV20" i="7"/>
  <c r="AU20" i="7"/>
  <c r="AT16" i="7"/>
  <c r="AZ16" i="7" s="1"/>
  <c r="AT15" i="7"/>
  <c r="AY15" i="7" s="1"/>
  <c r="AZ15" i="7" s="1"/>
  <c r="AT14" i="7"/>
  <c r="AX14" i="7" s="1"/>
  <c r="AT13" i="7"/>
  <c r="AW13" i="7" s="1"/>
  <c r="AV10" i="7"/>
  <c r="AU10" i="7"/>
  <c r="AX64" i="7"/>
  <c r="AY64" i="7" s="1"/>
  <c r="AZ64" i="7"/>
  <c r="L33" i="7"/>
  <c r="N33" i="7"/>
  <c r="M33" i="7"/>
  <c r="O33" i="7"/>
  <c r="K33" i="7"/>
  <c r="AW63" i="7"/>
  <c r="C271" i="6"/>
  <c r="C270" i="6"/>
  <c r="C269" i="6"/>
  <c r="C268" i="6"/>
  <c r="C267" i="6"/>
  <c r="C266" i="6"/>
  <c r="C265" i="6"/>
  <c r="C264" i="6"/>
  <c r="C263" i="6"/>
  <c r="C262" i="6"/>
  <c r="C261" i="6"/>
  <c r="C260" i="6"/>
  <c r="C259" i="6"/>
  <c r="J245" i="6"/>
  <c r="D245" i="6"/>
  <c r="C225" i="6"/>
  <c r="C224" i="6"/>
  <c r="C223" i="6"/>
  <c r="C222" i="6"/>
  <c r="C221" i="6"/>
  <c r="C220" i="6"/>
  <c r="C219" i="6"/>
  <c r="C218" i="6"/>
  <c r="C217" i="6"/>
  <c r="C216" i="6"/>
  <c r="C215" i="6"/>
  <c r="C214" i="6"/>
  <c r="C213" i="6"/>
  <c r="F199" i="6"/>
  <c r="C182" i="6"/>
  <c r="C175" i="6"/>
  <c r="G172" i="6"/>
  <c r="H438" i="3"/>
  <c r="H439" i="3"/>
  <c r="H440" i="3"/>
  <c r="H437" i="3"/>
  <c r="H433" i="3"/>
  <c r="H434" i="3"/>
  <c r="H435" i="3"/>
  <c r="H432" i="3"/>
  <c r="H428" i="3"/>
  <c r="H429" i="3"/>
  <c r="H430" i="3"/>
  <c r="H423" i="3"/>
  <c r="H424" i="3"/>
  <c r="H425" i="3"/>
  <c r="H422" i="3"/>
  <c r="H406" i="3"/>
  <c r="H405" i="3"/>
  <c r="H404" i="3"/>
  <c r="H403" i="3"/>
  <c r="F440" i="3"/>
  <c r="B440" i="3"/>
  <c r="F439" i="3"/>
  <c r="B439" i="3"/>
  <c r="F438" i="3"/>
  <c r="B438" i="3"/>
  <c r="B437" i="3"/>
  <c r="F435" i="3"/>
  <c r="B435" i="3"/>
  <c r="F434" i="3"/>
  <c r="B434" i="3"/>
  <c r="F433" i="3"/>
  <c r="B433" i="3"/>
  <c r="B432" i="3"/>
  <c r="F430" i="3"/>
  <c r="B430" i="3"/>
  <c r="F429" i="3"/>
  <c r="B429" i="3"/>
  <c r="F428" i="3"/>
  <c r="B428" i="3"/>
  <c r="B427" i="3"/>
  <c r="F425" i="3"/>
  <c r="B425" i="3"/>
  <c r="F424" i="3"/>
  <c r="B424" i="3"/>
  <c r="F423" i="3"/>
  <c r="B422" i="3"/>
  <c r="H419" i="3"/>
  <c r="H413" i="3"/>
  <c r="B406" i="3"/>
  <c r="B405" i="3"/>
  <c r="B404" i="3"/>
  <c r="B403" i="3"/>
  <c r="K243" i="6"/>
  <c r="L243" i="6"/>
  <c r="F270" i="6"/>
  <c r="G270" i="6"/>
  <c r="K232" i="6"/>
  <c r="L232" i="6"/>
  <c r="F259" i="6"/>
  <c r="K234" i="6"/>
  <c r="L234" i="6"/>
  <c r="F261" i="6"/>
  <c r="G261" i="6"/>
  <c r="K236" i="6"/>
  <c r="L236" i="6"/>
  <c r="F263" i="6"/>
  <c r="G263" i="6"/>
  <c r="K237" i="6"/>
  <c r="L237" i="6"/>
  <c r="F264" i="6"/>
  <c r="G264" i="6"/>
  <c r="K233" i="6"/>
  <c r="L233" i="6"/>
  <c r="F260" i="6"/>
  <c r="G260" i="6"/>
  <c r="H260" i="6"/>
  <c r="K241" i="6"/>
  <c r="L241" i="6"/>
  <c r="F268" i="6"/>
  <c r="G268" i="6"/>
  <c r="H268" i="6"/>
  <c r="K238" i="6"/>
  <c r="L238" i="6"/>
  <c r="F265" i="6"/>
  <c r="G265" i="6"/>
  <c r="H265" i="6"/>
  <c r="K242" i="6"/>
  <c r="L242" i="6"/>
  <c r="F269" i="6"/>
  <c r="G269" i="6"/>
  <c r="H269" i="6"/>
  <c r="K235" i="6"/>
  <c r="L235" i="6"/>
  <c r="F262" i="6"/>
  <c r="G262" i="6"/>
  <c r="H262" i="6"/>
  <c r="I262" i="6"/>
  <c r="K239" i="6"/>
  <c r="L239" i="6" s="1"/>
  <c r="F266" i="6" s="1"/>
  <c r="G266" i="6" s="1"/>
  <c r="H266" i="6" s="1"/>
  <c r="H199" i="6"/>
  <c r="AD186" i="6"/>
  <c r="I186" i="6"/>
  <c r="H407" i="3"/>
  <c r="S492" i="5"/>
  <c r="U492" i="5" s="1"/>
  <c r="S491" i="5"/>
  <c r="U491" i="5" s="1"/>
  <c r="S490" i="5"/>
  <c r="U490" i="5" s="1"/>
  <c r="V490" i="5" s="1"/>
  <c r="S489" i="5"/>
  <c r="U489" i="5" s="1"/>
  <c r="S488" i="5"/>
  <c r="U488" i="5" s="1"/>
  <c r="S485" i="5"/>
  <c r="U485" i="5" s="1"/>
  <c r="S484" i="5"/>
  <c r="U484" i="5" s="1"/>
  <c r="S483" i="5"/>
  <c r="U483" i="5" s="1"/>
  <c r="S482" i="5"/>
  <c r="S470" i="5"/>
  <c r="U470" i="5" s="1"/>
  <c r="S463" i="5"/>
  <c r="U463" i="5" s="1"/>
  <c r="S462" i="5"/>
  <c r="U462" i="5" s="1"/>
  <c r="S461" i="5"/>
  <c r="U461" i="5" s="1"/>
  <c r="S460" i="5"/>
  <c r="U460" i="5" s="1"/>
  <c r="S459" i="5"/>
  <c r="S456" i="5"/>
  <c r="U456" i="5"/>
  <c r="S455" i="5"/>
  <c r="U455" i="5" s="1"/>
  <c r="S454" i="5"/>
  <c r="U454" i="5" s="1"/>
  <c r="S453" i="5"/>
  <c r="S444" i="5"/>
  <c r="U444" i="5" s="1"/>
  <c r="S443" i="5"/>
  <c r="U443" i="5" s="1"/>
  <c r="S442" i="5"/>
  <c r="U442" i="5" s="1"/>
  <c r="S441" i="5"/>
  <c r="S434" i="5"/>
  <c r="U434" i="5"/>
  <c r="S433" i="5"/>
  <c r="U433" i="5" s="1"/>
  <c r="S432" i="5"/>
  <c r="U432" i="5" s="1"/>
  <c r="S431" i="5"/>
  <c r="U431" i="5"/>
  <c r="S430" i="5"/>
  <c r="S427" i="5"/>
  <c r="U427" i="5" s="1"/>
  <c r="S426" i="5"/>
  <c r="U426" i="5" s="1"/>
  <c r="S425" i="5"/>
  <c r="U425" i="5" s="1"/>
  <c r="S424" i="5"/>
  <c r="S413" i="5"/>
  <c r="U413" i="5" s="1"/>
  <c r="S412" i="5"/>
  <c r="S405" i="5"/>
  <c r="U405" i="5" s="1"/>
  <c r="S404" i="5"/>
  <c r="U404" i="5" s="1"/>
  <c r="S403" i="5"/>
  <c r="U403" i="5" s="1"/>
  <c r="S402" i="5"/>
  <c r="U402" i="5" s="1"/>
  <c r="S401" i="5"/>
  <c r="S398" i="5"/>
  <c r="U398" i="5" s="1"/>
  <c r="S397" i="5"/>
  <c r="U397" i="5" s="1"/>
  <c r="S396" i="5"/>
  <c r="U396" i="5" s="1"/>
  <c r="S395" i="5"/>
  <c r="U395" i="5" s="1"/>
  <c r="S385" i="5"/>
  <c r="U385" i="5" s="1"/>
  <c r="S384" i="5"/>
  <c r="U384" i="5" s="1"/>
  <c r="S383" i="5"/>
  <c r="U383" i="5" s="1"/>
  <c r="C374" i="5"/>
  <c r="C373" i="5"/>
  <c r="C372" i="5"/>
  <c r="C371" i="5"/>
  <c r="C370" i="5"/>
  <c r="C369" i="5"/>
  <c r="C368" i="5"/>
  <c r="C367" i="5"/>
  <c r="C366" i="5"/>
  <c r="C365" i="5"/>
  <c r="C364" i="5"/>
  <c r="C363" i="5"/>
  <c r="R348" i="5"/>
  <c r="F348" i="5"/>
  <c r="U347" i="5" s="1"/>
  <c r="W347" i="5" s="1"/>
  <c r="F374" i="5" s="1"/>
  <c r="H374" i="5" s="1"/>
  <c r="C325" i="5"/>
  <c r="C324" i="5"/>
  <c r="C323" i="5"/>
  <c r="C322" i="5"/>
  <c r="C321" i="5"/>
  <c r="C320" i="5"/>
  <c r="C319" i="5"/>
  <c r="C318" i="5"/>
  <c r="C317" i="5"/>
  <c r="C316" i="5"/>
  <c r="C315" i="5"/>
  <c r="C314" i="5"/>
  <c r="C313" i="5"/>
  <c r="L299" i="5"/>
  <c r="E279" i="5"/>
  <c r="T271" i="5"/>
  <c r="N271" i="5"/>
  <c r="Q258" i="5"/>
  <c r="T258" i="5" s="1"/>
  <c r="Q257" i="5"/>
  <c r="T257" i="5" s="1"/>
  <c r="D322" i="6" s="1"/>
  <c r="Q256" i="5"/>
  <c r="T256" i="5" s="1"/>
  <c r="Q255" i="5"/>
  <c r="T255" i="5" s="1"/>
  <c r="D320" i="6" s="1"/>
  <c r="T245" i="5"/>
  <c r="T244" i="5"/>
  <c r="T243" i="5"/>
  <c r="T242" i="5"/>
  <c r="T241" i="5"/>
  <c r="T239" i="5"/>
  <c r="T238" i="5"/>
  <c r="T237" i="5"/>
  <c r="T236" i="5"/>
  <c r="T235" i="5"/>
  <c r="T233" i="5"/>
  <c r="T232" i="5"/>
  <c r="T231" i="5"/>
  <c r="T230" i="5"/>
  <c r="T229" i="5"/>
  <c r="T227" i="5"/>
  <c r="T226" i="5"/>
  <c r="T225" i="5"/>
  <c r="T224" i="5"/>
  <c r="T223" i="5"/>
  <c r="T221" i="5"/>
  <c r="T220" i="5"/>
  <c r="T219" i="5"/>
  <c r="T218" i="5"/>
  <c r="T217" i="5"/>
  <c r="T215" i="5"/>
  <c r="T214" i="5"/>
  <c r="T213" i="5"/>
  <c r="T212" i="5"/>
  <c r="T211" i="5"/>
  <c r="T209" i="5"/>
  <c r="T208" i="5"/>
  <c r="T207" i="5"/>
  <c r="T206" i="5"/>
  <c r="T205" i="5"/>
  <c r="B194" i="5"/>
  <c r="B195" i="5" s="1"/>
  <c r="B196" i="5" s="1"/>
  <c r="B197" i="5" s="1"/>
  <c r="B198" i="5" s="1"/>
  <c r="B199" i="5" s="1"/>
  <c r="B183" i="5"/>
  <c r="B184" i="5" s="1"/>
  <c r="B185" i="5" s="1"/>
  <c r="B186" i="5" s="1"/>
  <c r="B187" i="5" s="1"/>
  <c r="B188" i="5" s="1"/>
  <c r="B171" i="5"/>
  <c r="B172" i="5" s="1"/>
  <c r="B173" i="5" s="1"/>
  <c r="B174" i="5" s="1"/>
  <c r="B175" i="5" s="1"/>
  <c r="B176" i="5" s="1"/>
  <c r="B158" i="5"/>
  <c r="B159" i="5" s="1"/>
  <c r="B160" i="5" s="1"/>
  <c r="B161" i="5" s="1"/>
  <c r="B162" i="5" s="1"/>
  <c r="B163" i="5" s="1"/>
  <c r="U345" i="5"/>
  <c r="W345" i="5" s="1"/>
  <c r="F372" i="5" s="1"/>
  <c r="H372" i="5" s="1"/>
  <c r="U335" i="5"/>
  <c r="W335" i="5" s="1"/>
  <c r="U346" i="5"/>
  <c r="W346" i="5" s="1"/>
  <c r="F373" i="5" s="1"/>
  <c r="H373" i="5" s="1"/>
  <c r="U337" i="5"/>
  <c r="W337" i="5" s="1"/>
  <c r="F364" i="5" s="1"/>
  <c r="H364" i="5" s="1"/>
  <c r="U342" i="5"/>
  <c r="W342" i="5" s="1"/>
  <c r="F369" i="5" s="1"/>
  <c r="H369" i="5" s="1"/>
  <c r="U336" i="5"/>
  <c r="W336" i="5" s="1"/>
  <c r="F363" i="5" s="1"/>
  <c r="H363" i="5" s="1"/>
  <c r="AT51" i="7"/>
  <c r="AV51" i="7"/>
  <c r="AV57" i="7"/>
  <c r="G51" i="7"/>
  <c r="E51" i="7"/>
  <c r="H294" i="6"/>
  <c r="I294" i="6" s="1"/>
  <c r="H292" i="6"/>
  <c r="I292" i="6" s="1"/>
  <c r="H291" i="6"/>
  <c r="I291" i="6"/>
  <c r="H295" i="6"/>
  <c r="I295" i="6"/>
  <c r="H293" i="6"/>
  <c r="I293" i="6"/>
  <c r="H290" i="6"/>
  <c r="I290" i="6" s="1"/>
  <c r="V445" i="5" l="1"/>
  <c r="W506" i="5"/>
  <c r="G534" i="5" s="1"/>
  <c r="V485" i="5"/>
  <c r="V491" i="5"/>
  <c r="W491" i="5" s="1"/>
  <c r="X491" i="5" s="1"/>
  <c r="Y491" i="5" s="1"/>
  <c r="V476" i="5"/>
  <c r="V447" i="5"/>
  <c r="W447" i="5" s="1"/>
  <c r="X447" i="5" s="1"/>
  <c r="Y447" i="5" s="1"/>
  <c r="V488" i="5"/>
  <c r="V474" i="5"/>
  <c r="W474" i="5" s="1"/>
  <c r="X474" i="5" s="1"/>
  <c r="Y474" i="5" s="1"/>
  <c r="AG518" i="5"/>
  <c r="V473" i="5"/>
  <c r="W473" i="5" s="1"/>
  <c r="X473" i="5" s="1"/>
  <c r="Y473" i="5" s="1"/>
  <c r="U245" i="5"/>
  <c r="H23" i="7" s="1"/>
  <c r="H24" i="7" s="1"/>
  <c r="AG517" i="5"/>
  <c r="V472" i="5"/>
  <c r="U344" i="5"/>
  <c r="W344" i="5" s="1"/>
  <c r="F371" i="5" s="1"/>
  <c r="H371" i="5" s="1"/>
  <c r="J371" i="5" s="1"/>
  <c r="K371" i="5" s="1"/>
  <c r="L371" i="5" s="1"/>
  <c r="M371" i="5" s="1"/>
  <c r="U338" i="5"/>
  <c r="U343" i="5"/>
  <c r="W343" i="5" s="1"/>
  <c r="F370" i="5" s="1"/>
  <c r="H370" i="5" s="1"/>
  <c r="J370" i="5" s="1"/>
  <c r="K370" i="5" s="1"/>
  <c r="L370" i="5" s="1"/>
  <c r="M370" i="5" s="1"/>
  <c r="V471" i="5"/>
  <c r="W471" i="5" s="1"/>
  <c r="X471" i="5" s="1"/>
  <c r="Y471" i="5" s="1"/>
  <c r="U340" i="5"/>
  <c r="W340" i="5" s="1"/>
  <c r="F367" i="5" s="1"/>
  <c r="H367" i="5" s="1"/>
  <c r="J367" i="5" s="1"/>
  <c r="K367" i="5" s="1"/>
  <c r="L367" i="5" s="1"/>
  <c r="M367" i="5" s="1"/>
  <c r="U341" i="5"/>
  <c r="W341" i="5" s="1"/>
  <c r="F368" i="5" s="1"/>
  <c r="H368" i="5" s="1"/>
  <c r="U339" i="5"/>
  <c r="W339" i="5" s="1"/>
  <c r="F366" i="5" s="1"/>
  <c r="H366" i="5" s="1"/>
  <c r="J366" i="5" s="1"/>
  <c r="K366" i="5" s="1"/>
  <c r="L366" i="5" s="1"/>
  <c r="M366" i="5" s="1"/>
  <c r="S493" i="5"/>
  <c r="V450" i="5"/>
  <c r="W450" i="5" s="1"/>
  <c r="X450" i="5" s="1"/>
  <c r="Y450" i="5" s="1"/>
  <c r="V446" i="5"/>
  <c r="W446" i="5" s="1"/>
  <c r="X446" i="5" s="1"/>
  <c r="Y446" i="5" s="1"/>
  <c r="V479" i="5"/>
  <c r="W479" i="5" s="1"/>
  <c r="X479" i="5" s="1"/>
  <c r="Y479" i="5" s="1"/>
  <c r="V477" i="5"/>
  <c r="W477" i="5" s="1"/>
  <c r="X477" i="5" s="1"/>
  <c r="Y477" i="5" s="1"/>
  <c r="V475" i="5"/>
  <c r="W475" i="5" s="1"/>
  <c r="X475" i="5" s="1"/>
  <c r="W513" i="5"/>
  <c r="G535" i="5" s="1"/>
  <c r="J535" i="5" s="1"/>
  <c r="D323" i="6"/>
  <c r="U258" i="5"/>
  <c r="D321" i="6"/>
  <c r="T260" i="5"/>
  <c r="J537" i="5"/>
  <c r="G547" i="5"/>
  <c r="J536" i="5"/>
  <c r="G546" i="5"/>
  <c r="J534" i="5"/>
  <c r="G544" i="5"/>
  <c r="S480" i="5"/>
  <c r="U480" i="5"/>
  <c r="S399" i="5"/>
  <c r="U399" i="5"/>
  <c r="S393" i="5"/>
  <c r="U393" i="5"/>
  <c r="U227" i="5"/>
  <c r="H18" i="7" s="1"/>
  <c r="P299" i="5"/>
  <c r="AK286" i="5"/>
  <c r="AG508" i="5"/>
  <c r="AH517" i="5"/>
  <c r="AI517" i="5" s="1"/>
  <c r="AH518" i="5"/>
  <c r="AI518" i="5" s="1"/>
  <c r="AG509" i="5"/>
  <c r="AF512" i="5"/>
  <c r="AG510" i="5"/>
  <c r="AI510" i="5" s="1"/>
  <c r="AK510" i="5" s="1"/>
  <c r="AH516" i="5"/>
  <c r="H263" i="6"/>
  <c r="I263" i="6" s="1"/>
  <c r="J263" i="6" s="1"/>
  <c r="K263" i="6" s="1"/>
  <c r="H264" i="6"/>
  <c r="I264" i="6" s="1"/>
  <c r="J264" i="6" s="1"/>
  <c r="K264" i="6" s="1"/>
  <c r="H270" i="6"/>
  <c r="I270" i="6" s="1"/>
  <c r="J270" i="6" s="1"/>
  <c r="K270" i="6" s="1"/>
  <c r="H261" i="6"/>
  <c r="I261" i="6" s="1"/>
  <c r="J261" i="6" s="1"/>
  <c r="K261" i="6" s="1"/>
  <c r="I404" i="3"/>
  <c r="J404" i="3" s="1"/>
  <c r="K404" i="3" s="1"/>
  <c r="L404" i="3" s="1"/>
  <c r="I406" i="3"/>
  <c r="J406" i="3" s="1"/>
  <c r="K406" i="3" s="1"/>
  <c r="L406" i="3" s="1"/>
  <c r="AY44" i="7"/>
  <c r="AZ44" i="7"/>
  <c r="AZ47" i="7" s="1"/>
  <c r="K50" i="7" s="1"/>
  <c r="AX43" i="7"/>
  <c r="AY43" i="7"/>
  <c r="AY47" i="7" s="1"/>
  <c r="J50" i="7" s="1"/>
  <c r="AY35" i="7"/>
  <c r="AZ35" i="7"/>
  <c r="AY34" i="7"/>
  <c r="AZ34" i="7"/>
  <c r="AX34" i="7"/>
  <c r="AZ24" i="7"/>
  <c r="AY24" i="7"/>
  <c r="AX23" i="7"/>
  <c r="AY23" i="7"/>
  <c r="AZ23" i="7"/>
  <c r="AY14" i="7"/>
  <c r="AZ14" i="7"/>
  <c r="AX13" i="7"/>
  <c r="AZ13" i="7"/>
  <c r="AY13" i="7"/>
  <c r="AZ63" i="7"/>
  <c r="AY63" i="7"/>
  <c r="AX63" i="7"/>
  <c r="K244" i="6"/>
  <c r="L244" i="6" s="1"/>
  <c r="F271" i="6" s="1"/>
  <c r="G271" i="6" s="1"/>
  <c r="H271" i="6" s="1"/>
  <c r="I271" i="6" s="1"/>
  <c r="J271" i="6" s="1"/>
  <c r="K240" i="6"/>
  <c r="G259" i="6"/>
  <c r="J186" i="6"/>
  <c r="K186" i="6"/>
  <c r="AD187" i="6"/>
  <c r="L186" i="6"/>
  <c r="U493" i="5"/>
  <c r="V489" i="5"/>
  <c r="W489" i="5" s="1"/>
  <c r="X489" i="5" s="1"/>
  <c r="Y489" i="5" s="1"/>
  <c r="U482" i="5"/>
  <c r="U486" i="5" s="1"/>
  <c r="S486" i="5"/>
  <c r="U459" i="5"/>
  <c r="S464" i="5"/>
  <c r="U453" i="5"/>
  <c r="S457" i="5"/>
  <c r="S451" i="5"/>
  <c r="U441" i="5"/>
  <c r="U451" i="5" s="1"/>
  <c r="U430" i="5"/>
  <c r="U435" i="5" s="1"/>
  <c r="S435" i="5"/>
  <c r="U424" i="5"/>
  <c r="U428" i="5" s="1"/>
  <c r="S428" i="5"/>
  <c r="U412" i="5"/>
  <c r="U422" i="5" s="1"/>
  <c r="S422" i="5"/>
  <c r="S406" i="5"/>
  <c r="U401" i="5"/>
  <c r="F362" i="5"/>
  <c r="U239" i="5"/>
  <c r="H20" i="7" s="1"/>
  <c r="U221" i="5"/>
  <c r="H17" i="7" s="1"/>
  <c r="U215" i="5"/>
  <c r="H16" i="7" s="1"/>
  <c r="U233" i="5"/>
  <c r="U209" i="5"/>
  <c r="I425" i="3"/>
  <c r="H441" i="3"/>
  <c r="I424" i="3"/>
  <c r="J424" i="3" s="1"/>
  <c r="I423" i="3"/>
  <c r="I422" i="3"/>
  <c r="I289" i="6"/>
  <c r="J289" i="6" s="1"/>
  <c r="K289" i="6" s="1"/>
  <c r="L289" i="6" s="1"/>
  <c r="W472" i="5"/>
  <c r="X472" i="5" s="1"/>
  <c r="W478" i="5"/>
  <c r="X478" i="5" s="1"/>
  <c r="Y478" i="5" s="1"/>
  <c r="V449" i="5"/>
  <c r="W449" i="5" s="1"/>
  <c r="X449" i="5" s="1"/>
  <c r="Y449" i="5" s="1"/>
  <c r="V448" i="5"/>
  <c r="W448" i="5" s="1"/>
  <c r="X448" i="5" s="1"/>
  <c r="Y448" i="5" s="1"/>
  <c r="V418" i="5"/>
  <c r="W418" i="5" s="1"/>
  <c r="X418" i="5" s="1"/>
  <c r="Y418" i="5" s="1"/>
  <c r="V420" i="5"/>
  <c r="W420" i="5" s="1"/>
  <c r="X420" i="5" s="1"/>
  <c r="Y420" i="5" s="1"/>
  <c r="V421" i="5"/>
  <c r="W421" i="5" s="1"/>
  <c r="X421" i="5" s="1"/>
  <c r="Y421" i="5" s="1"/>
  <c r="V419" i="5"/>
  <c r="W419" i="5" s="1"/>
  <c r="X419" i="5" s="1"/>
  <c r="Y419" i="5" s="1"/>
  <c r="V415" i="5"/>
  <c r="W415" i="5" s="1"/>
  <c r="X415" i="5" s="1"/>
  <c r="Y415" i="5" s="1"/>
  <c r="V414" i="5"/>
  <c r="W414" i="5" s="1"/>
  <c r="X414" i="5" s="1"/>
  <c r="Y414" i="5" s="1"/>
  <c r="V416" i="5"/>
  <c r="W416" i="5" s="1"/>
  <c r="X416" i="5" s="1"/>
  <c r="Y416" i="5" s="1"/>
  <c r="V417" i="5"/>
  <c r="W417" i="5" s="1"/>
  <c r="X417" i="5" s="1"/>
  <c r="Y417" i="5" s="1"/>
  <c r="V390" i="5"/>
  <c r="W390" i="5" s="1"/>
  <c r="X390" i="5" s="1"/>
  <c r="Y390" i="5" s="1"/>
  <c r="V391" i="5"/>
  <c r="W391" i="5" s="1"/>
  <c r="X391" i="5" s="1"/>
  <c r="Y391" i="5" s="1"/>
  <c r="V389" i="5"/>
  <c r="W389" i="5" s="1"/>
  <c r="X389" i="5" s="1"/>
  <c r="Y389" i="5" s="1"/>
  <c r="V392" i="5"/>
  <c r="W392" i="5" s="1"/>
  <c r="X392" i="5" s="1"/>
  <c r="Y392" i="5" s="1"/>
  <c r="V387" i="5"/>
  <c r="W387" i="5" s="1"/>
  <c r="X387" i="5" s="1"/>
  <c r="Y387" i="5" s="1"/>
  <c r="V386" i="5"/>
  <c r="W386" i="5" s="1"/>
  <c r="X386" i="5" s="1"/>
  <c r="Y386" i="5" s="1"/>
  <c r="V388" i="5"/>
  <c r="W388" i="5" s="1"/>
  <c r="X388" i="5" s="1"/>
  <c r="Y388" i="5" s="1"/>
  <c r="J303" i="6"/>
  <c r="K303" i="6" s="1"/>
  <c r="L303" i="6" s="1"/>
  <c r="J297" i="6"/>
  <c r="K297" i="6" s="1"/>
  <c r="L297" i="6" s="1"/>
  <c r="J301" i="6"/>
  <c r="K301" i="6" s="1"/>
  <c r="L301" i="6" s="1"/>
  <c r="J296" i="6"/>
  <c r="K296" i="6" s="1"/>
  <c r="L296" i="6" s="1"/>
  <c r="J300" i="6"/>
  <c r="K300" i="6" s="1"/>
  <c r="L300" i="6" s="1"/>
  <c r="J302" i="6"/>
  <c r="K302" i="6" s="1"/>
  <c r="L302" i="6" s="1"/>
  <c r="J299" i="6"/>
  <c r="K299" i="6" s="1"/>
  <c r="L299" i="6" s="1"/>
  <c r="J304" i="6"/>
  <c r="K304" i="6" s="1"/>
  <c r="L304" i="6" s="1"/>
  <c r="J298" i="6"/>
  <c r="K298" i="6" s="1"/>
  <c r="L298" i="6" s="1"/>
  <c r="I417" i="3"/>
  <c r="J417" i="3" s="1"/>
  <c r="K417" i="3" s="1"/>
  <c r="L417" i="3" s="1"/>
  <c r="J416" i="3"/>
  <c r="K416" i="3" s="1"/>
  <c r="L416" i="3" s="1"/>
  <c r="I411" i="3"/>
  <c r="J411" i="3" s="1"/>
  <c r="K411" i="3" s="1"/>
  <c r="L411" i="3" s="1"/>
  <c r="I412" i="3"/>
  <c r="J412" i="3" s="1"/>
  <c r="K412" i="3" s="1"/>
  <c r="L412" i="3" s="1"/>
  <c r="I409" i="3"/>
  <c r="I415" i="3"/>
  <c r="I418" i="3"/>
  <c r="J418" i="3" s="1"/>
  <c r="K418" i="3" s="1"/>
  <c r="L418" i="3" s="1"/>
  <c r="I410" i="3"/>
  <c r="J410" i="3" s="1"/>
  <c r="K410" i="3" s="1"/>
  <c r="L410" i="3" s="1"/>
  <c r="I440" i="3"/>
  <c r="J440" i="3" s="1"/>
  <c r="K440" i="3" s="1"/>
  <c r="L440" i="3"/>
  <c r="I437" i="3"/>
  <c r="J437" i="3" s="1"/>
  <c r="K437" i="3"/>
  <c r="L437" i="3" s="1"/>
  <c r="I433" i="3"/>
  <c r="J433" i="3" s="1"/>
  <c r="K433" i="3" s="1"/>
  <c r="L433" i="3"/>
  <c r="I434" i="3"/>
  <c r="J434" i="3" s="1"/>
  <c r="K434" i="3"/>
  <c r="L434" i="3" s="1"/>
  <c r="I435" i="3"/>
  <c r="J435" i="3" s="1"/>
  <c r="K435" i="3"/>
  <c r="L435" i="3" s="1"/>
  <c r="I432" i="3"/>
  <c r="J432" i="3" s="1"/>
  <c r="K432" i="3"/>
  <c r="L432" i="3" s="1"/>
  <c r="K424" i="3"/>
  <c r="L424" i="3" s="1"/>
  <c r="J425" i="3"/>
  <c r="K425" i="3" s="1"/>
  <c r="L425" i="3" s="1"/>
  <c r="I439" i="3"/>
  <c r="J439" i="3" s="1"/>
  <c r="K439" i="3" s="1"/>
  <c r="L439" i="3" s="1"/>
  <c r="I428" i="3"/>
  <c r="J428" i="3" s="1"/>
  <c r="K428" i="3" s="1"/>
  <c r="L428" i="3" s="1"/>
  <c r="I429" i="3"/>
  <c r="J429" i="3" s="1"/>
  <c r="K429" i="3" s="1"/>
  <c r="L429" i="3" s="1"/>
  <c r="J427" i="3"/>
  <c r="K427" i="3" s="1"/>
  <c r="L427" i="3" s="1"/>
  <c r="W485" i="5"/>
  <c r="X485" i="5" s="1"/>
  <c r="Y485" i="5" s="1"/>
  <c r="V484" i="5"/>
  <c r="W484" i="5" s="1"/>
  <c r="X484" i="5" s="1"/>
  <c r="Y484" i="5" s="1"/>
  <c r="V483" i="5"/>
  <c r="W483" i="5" s="1"/>
  <c r="X483" i="5" s="1"/>
  <c r="Y483" i="5" s="1"/>
  <c r="V463" i="5"/>
  <c r="W463" i="5" s="1"/>
  <c r="X463" i="5" s="1"/>
  <c r="Y463" i="5" s="1"/>
  <c r="V462" i="5"/>
  <c r="W462" i="5" s="1"/>
  <c r="X462" i="5" s="1"/>
  <c r="Y462" i="5" s="1"/>
  <c r="V461" i="5"/>
  <c r="W461" i="5" s="1"/>
  <c r="X461" i="5" s="1"/>
  <c r="Y461" i="5" s="1"/>
  <c r="V460" i="5"/>
  <c r="W460" i="5" s="1"/>
  <c r="X460" i="5" s="1"/>
  <c r="Y460" i="5" s="1"/>
  <c r="V456" i="5"/>
  <c r="W456" i="5" s="1"/>
  <c r="X456" i="5" s="1"/>
  <c r="Y456" i="5" s="1"/>
  <c r="V455" i="5"/>
  <c r="W455" i="5" s="1"/>
  <c r="X455" i="5" s="1"/>
  <c r="Y455" i="5" s="1"/>
  <c r="V454" i="5"/>
  <c r="W454" i="5" s="1"/>
  <c r="X454" i="5" s="1"/>
  <c r="Y454" i="5" s="1"/>
  <c r="V444" i="5"/>
  <c r="W444" i="5" s="1"/>
  <c r="X444" i="5" s="1"/>
  <c r="Y444" i="5" s="1"/>
  <c r="V443" i="5"/>
  <c r="W443" i="5" s="1"/>
  <c r="X443" i="5" s="1"/>
  <c r="Y443" i="5" s="1"/>
  <c r="V442" i="5"/>
  <c r="W442" i="5" s="1"/>
  <c r="X442" i="5" s="1"/>
  <c r="Y442" i="5" s="1"/>
  <c r="V434" i="5"/>
  <c r="W434" i="5" s="1"/>
  <c r="X434" i="5" s="1"/>
  <c r="Y434" i="5" s="1"/>
  <c r="V433" i="5"/>
  <c r="W433" i="5" s="1"/>
  <c r="X433" i="5" s="1"/>
  <c r="Y433" i="5" s="1"/>
  <c r="V432" i="5"/>
  <c r="W432" i="5" s="1"/>
  <c r="X432" i="5" s="1"/>
  <c r="Y432" i="5" s="1"/>
  <c r="V431" i="5"/>
  <c r="W431" i="5" s="1"/>
  <c r="X431" i="5" s="1"/>
  <c r="Y431" i="5" s="1"/>
  <c r="V427" i="5"/>
  <c r="W427" i="5" s="1"/>
  <c r="X427" i="5" s="1"/>
  <c r="Y427" i="5" s="1"/>
  <c r="V426" i="5"/>
  <c r="W426" i="5" s="1"/>
  <c r="X426" i="5" s="1"/>
  <c r="Y426" i="5" s="1"/>
  <c r="V425" i="5"/>
  <c r="W425" i="5" s="1"/>
  <c r="X425" i="5" s="1"/>
  <c r="Y425" i="5" s="1"/>
  <c r="V413" i="5"/>
  <c r="W413" i="5" s="1"/>
  <c r="X413" i="5" s="1"/>
  <c r="Y413" i="5" s="1"/>
  <c r="V405" i="5"/>
  <c r="W405" i="5" s="1"/>
  <c r="X405" i="5" s="1"/>
  <c r="Y405" i="5" s="1"/>
  <c r="V404" i="5"/>
  <c r="W404" i="5" s="1"/>
  <c r="X404" i="5" s="1"/>
  <c r="Y404" i="5" s="1"/>
  <c r="V403" i="5"/>
  <c r="W403" i="5" s="1"/>
  <c r="X403" i="5" s="1"/>
  <c r="Y403" i="5" s="1"/>
  <c r="V402" i="5"/>
  <c r="W402" i="5" s="1"/>
  <c r="X402" i="5" s="1"/>
  <c r="Y402" i="5" s="1"/>
  <c r="V398" i="5"/>
  <c r="W398" i="5" s="1"/>
  <c r="X398" i="5" s="1"/>
  <c r="Y398" i="5" s="1"/>
  <c r="V397" i="5"/>
  <c r="W397" i="5" s="1"/>
  <c r="X397" i="5" s="1"/>
  <c r="Y397" i="5" s="1"/>
  <c r="V396" i="5"/>
  <c r="W396" i="5" s="1"/>
  <c r="X396" i="5" s="1"/>
  <c r="Y396" i="5" s="1"/>
  <c r="V385" i="5"/>
  <c r="W385" i="5" s="1"/>
  <c r="X385" i="5" s="1"/>
  <c r="Y385" i="5" s="1"/>
  <c r="V384" i="5"/>
  <c r="W384" i="5" s="1"/>
  <c r="X384" i="5" s="1"/>
  <c r="Y384" i="5" s="1"/>
  <c r="J374" i="5"/>
  <c r="K374" i="5" s="1"/>
  <c r="L374" i="5" s="1"/>
  <c r="M374" i="5" s="1"/>
  <c r="V424" i="5"/>
  <c r="V482" i="5"/>
  <c r="V492" i="5"/>
  <c r="W492" i="5" s="1"/>
  <c r="X492" i="5" s="1"/>
  <c r="Y492" i="5" s="1"/>
  <c r="W476" i="5"/>
  <c r="X476" i="5" s="1"/>
  <c r="Y476" i="5" s="1"/>
  <c r="J262" i="6"/>
  <c r="K262" i="6" s="1"/>
  <c r="U255" i="5"/>
  <c r="U257" i="5"/>
  <c r="U256" i="5"/>
  <c r="W488" i="5"/>
  <c r="J364" i="5"/>
  <c r="K364" i="5" s="1"/>
  <c r="L364" i="5" s="1"/>
  <c r="M364" i="5" s="1"/>
  <c r="J373" i="5"/>
  <c r="K373" i="5" s="1"/>
  <c r="L373" i="5" s="1"/>
  <c r="M373" i="5" s="1"/>
  <c r="J369" i="5"/>
  <c r="K369" i="5" s="1"/>
  <c r="L369" i="5" s="1"/>
  <c r="M369" i="5" s="1"/>
  <c r="J372" i="5"/>
  <c r="K372" i="5" s="1"/>
  <c r="L372" i="5" s="1"/>
  <c r="M372" i="5" s="1"/>
  <c r="J368" i="5"/>
  <c r="K368" i="5" s="1"/>
  <c r="L368" i="5" s="1"/>
  <c r="M368" i="5" s="1"/>
  <c r="V470" i="5"/>
  <c r="H259" i="6"/>
  <c r="V383" i="5"/>
  <c r="V430" i="5"/>
  <c r="V412" i="5"/>
  <c r="V395" i="5"/>
  <c r="B323" i="6"/>
  <c r="B535" i="5"/>
  <c r="B534" i="5"/>
  <c r="H200" i="3"/>
  <c r="H199" i="3"/>
  <c r="W445" i="5"/>
  <c r="X445" i="5" s="1"/>
  <c r="Y445" i="5" s="1"/>
  <c r="I405" i="3"/>
  <c r="J405" i="3" s="1"/>
  <c r="K405" i="3" s="1"/>
  <c r="L405" i="3" s="1"/>
  <c r="I265" i="6"/>
  <c r="J265" i="6" s="1"/>
  <c r="K265" i="6" s="1"/>
  <c r="L200" i="3"/>
  <c r="L203" i="3"/>
  <c r="H201" i="3"/>
  <c r="H202" i="3"/>
  <c r="H203" i="3"/>
  <c r="C96" i="7"/>
  <c r="Y472" i="5"/>
  <c r="I260" i="6"/>
  <c r="J260" i="6" s="1"/>
  <c r="K260" i="6" s="1"/>
  <c r="J363" i="5"/>
  <c r="K363" i="5" s="1"/>
  <c r="L363" i="5" s="1"/>
  <c r="M363" i="5" s="1"/>
  <c r="J292" i="6"/>
  <c r="K292" i="6" s="1"/>
  <c r="J290" i="6"/>
  <c r="K290" i="6" s="1"/>
  <c r="L290" i="6" s="1"/>
  <c r="B537" i="5"/>
  <c r="B547" i="5"/>
  <c r="C65" i="7"/>
  <c r="B545" i="5"/>
  <c r="B313" i="3"/>
  <c r="C71" i="7"/>
  <c r="I266" i="6"/>
  <c r="J266" i="6" s="1"/>
  <c r="K266" i="6" s="1"/>
  <c r="K271" i="6"/>
  <c r="J294" i="6"/>
  <c r="K294" i="6" s="1"/>
  <c r="L294" i="6" s="1"/>
  <c r="L292" i="6"/>
  <c r="J295" i="6"/>
  <c r="K295" i="6" s="1"/>
  <c r="L295" i="6" s="1"/>
  <c r="J293" i="6"/>
  <c r="K293" i="6" s="1"/>
  <c r="L293" i="6" s="1"/>
  <c r="D467" i="5"/>
  <c r="B546" i="5"/>
  <c r="I269" i="6"/>
  <c r="J269" i="6" s="1"/>
  <c r="K269" i="6" s="1"/>
  <c r="W490" i="5"/>
  <c r="X490" i="5" s="1"/>
  <c r="Y490" i="5" s="1"/>
  <c r="J291" i="6"/>
  <c r="K291" i="6" s="1"/>
  <c r="L291" i="6" s="1"/>
  <c r="E558" i="5"/>
  <c r="B314" i="3"/>
  <c r="B536" i="5"/>
  <c r="B544" i="5"/>
  <c r="L201" i="3"/>
  <c r="L204" i="3"/>
  <c r="L205" i="3"/>
  <c r="L199" i="3"/>
  <c r="H204" i="3"/>
  <c r="H205" i="3"/>
  <c r="C94" i="7"/>
  <c r="I403" i="3"/>
  <c r="I268" i="6"/>
  <c r="J268" i="6" s="1"/>
  <c r="K268" i="6" s="1"/>
  <c r="I430" i="3"/>
  <c r="J430" i="3" s="1"/>
  <c r="K430" i="3" s="1"/>
  <c r="L430" i="3" s="1"/>
  <c r="I438" i="3"/>
  <c r="AG519" i="5" l="1"/>
  <c r="D324" i="6"/>
  <c r="E320" i="6" s="1"/>
  <c r="V441" i="5"/>
  <c r="U436" i="5"/>
  <c r="J556" i="5" s="1"/>
  <c r="V493" i="5"/>
  <c r="W338" i="5"/>
  <c r="U348" i="5"/>
  <c r="G545" i="5"/>
  <c r="AE323" i="6"/>
  <c r="V258" i="5"/>
  <c r="L537" i="5"/>
  <c r="O537" i="5" s="1"/>
  <c r="R537" i="5" s="1"/>
  <c r="J547" i="5"/>
  <c r="L536" i="5"/>
  <c r="O536" i="5" s="1"/>
  <c r="R536" i="5" s="1"/>
  <c r="J546" i="5"/>
  <c r="L535" i="5"/>
  <c r="O535" i="5" s="1"/>
  <c r="R535" i="5" s="1"/>
  <c r="J545" i="5"/>
  <c r="L534" i="5"/>
  <c r="O534" i="5" s="1"/>
  <c r="R534" i="5" s="1"/>
  <c r="J544" i="5"/>
  <c r="S494" i="5"/>
  <c r="U494" i="5"/>
  <c r="U464" i="5"/>
  <c r="V459" i="5"/>
  <c r="U457" i="5"/>
  <c r="V453" i="5"/>
  <c r="S465" i="5"/>
  <c r="S436" i="5"/>
  <c r="U406" i="5"/>
  <c r="U407" i="5" s="1"/>
  <c r="V401" i="5"/>
  <c r="S407" i="5"/>
  <c r="AK287" i="5"/>
  <c r="V286" i="5"/>
  <c r="T286" i="5"/>
  <c r="R286" i="5"/>
  <c r="AH519" i="5"/>
  <c r="AI516" i="5"/>
  <c r="K245" i="6"/>
  <c r="L240" i="6"/>
  <c r="AD188" i="6"/>
  <c r="J187" i="6"/>
  <c r="K187" i="6"/>
  <c r="I187" i="6"/>
  <c r="F213" i="6"/>
  <c r="H362" i="5"/>
  <c r="AG512" i="5"/>
  <c r="E50" i="7"/>
  <c r="AT42" i="7"/>
  <c r="AV42" i="7" s="1"/>
  <c r="AV47" i="7" s="1"/>
  <c r="G50" i="7" s="1"/>
  <c r="E52" i="7"/>
  <c r="AT62" i="7"/>
  <c r="AV62" i="7" s="1"/>
  <c r="AV67" i="7" s="1"/>
  <c r="G52" i="7" s="1"/>
  <c r="E49" i="7"/>
  <c r="AT33" i="7"/>
  <c r="AV33" i="7" s="1"/>
  <c r="AY33" i="7" s="1"/>
  <c r="AY38" i="7" s="1"/>
  <c r="J49" i="7" s="1"/>
  <c r="AT22" i="7"/>
  <c r="AV22" i="7" s="1"/>
  <c r="AV27" i="7" s="1"/>
  <c r="G48" i="7" s="1"/>
  <c r="E48" i="7"/>
  <c r="Q247" i="5"/>
  <c r="H15" i="7"/>
  <c r="H21" i="7" s="1"/>
  <c r="H442" i="3"/>
  <c r="J423" i="3"/>
  <c r="K423" i="3" s="1"/>
  <c r="L423" i="3" s="1"/>
  <c r="J422" i="3"/>
  <c r="K422" i="3" s="1"/>
  <c r="L422" i="3" s="1"/>
  <c r="I413" i="3"/>
  <c r="J409" i="3"/>
  <c r="I419" i="3"/>
  <c r="J415" i="3"/>
  <c r="W424" i="5"/>
  <c r="V428" i="5"/>
  <c r="V486" i="5"/>
  <c r="W482" i="5"/>
  <c r="U260" i="5"/>
  <c r="V255" i="5"/>
  <c r="AE320" i="6"/>
  <c r="V257" i="5"/>
  <c r="AE322" i="6"/>
  <c r="V256" i="5"/>
  <c r="AE321" i="6"/>
  <c r="X488" i="5"/>
  <c r="W493" i="5"/>
  <c r="V451" i="5"/>
  <c r="W441" i="5"/>
  <c r="W470" i="5"/>
  <c r="V480" i="5"/>
  <c r="I259" i="6"/>
  <c r="V393" i="5"/>
  <c r="W383" i="5"/>
  <c r="V435" i="5"/>
  <c r="W430" i="5"/>
  <c r="W412" i="5"/>
  <c r="V422" i="5"/>
  <c r="W395" i="5"/>
  <c r="V399" i="5"/>
  <c r="C97" i="7"/>
  <c r="C86" i="7"/>
  <c r="C73" i="7"/>
  <c r="I407" i="3"/>
  <c r="J403" i="3"/>
  <c r="Y475" i="5"/>
  <c r="I441" i="3"/>
  <c r="J438" i="3"/>
  <c r="G63" i="7" l="1"/>
  <c r="AX22" i="7"/>
  <c r="AX27" i="7" s="1"/>
  <c r="I48" i="7" s="1"/>
  <c r="AV38" i="7"/>
  <c r="G49" i="7" s="1"/>
  <c r="AZ22" i="7"/>
  <c r="AZ27" i="7" s="1"/>
  <c r="K48" i="7" s="1"/>
  <c r="AX33" i="7"/>
  <c r="AX38" i="7" s="1"/>
  <c r="I49" i="7" s="1"/>
  <c r="AW33" i="7"/>
  <c r="AW38" i="7" s="1"/>
  <c r="H49" i="7" s="1"/>
  <c r="E322" i="6"/>
  <c r="E323" i="6"/>
  <c r="E321" i="6"/>
  <c r="AZ33" i="7"/>
  <c r="AZ38" i="7" s="1"/>
  <c r="K49" i="7" s="1"/>
  <c r="AW42" i="7"/>
  <c r="AW47" i="7" s="1"/>
  <c r="H50" i="7" s="1"/>
  <c r="U465" i="5"/>
  <c r="J557" i="5" s="1"/>
  <c r="AX42" i="7"/>
  <c r="AX47" i="7" s="1"/>
  <c r="I50" i="7" s="1"/>
  <c r="F365" i="5"/>
  <c r="W348" i="5"/>
  <c r="AG323" i="6"/>
  <c r="W258" i="5"/>
  <c r="V494" i="5"/>
  <c r="G65" i="7"/>
  <c r="J558" i="5"/>
  <c r="V464" i="5"/>
  <c r="W459" i="5"/>
  <c r="G64" i="7"/>
  <c r="W453" i="5"/>
  <c r="V457" i="5"/>
  <c r="V465" i="5" s="1"/>
  <c r="V436" i="5"/>
  <c r="V406" i="5"/>
  <c r="W401" i="5"/>
  <c r="J555" i="5"/>
  <c r="G62" i="7"/>
  <c r="R287" i="5"/>
  <c r="V287" i="5"/>
  <c r="T287" i="5"/>
  <c r="AK288" i="5"/>
  <c r="W286" i="5"/>
  <c r="L245" i="6"/>
  <c r="F267" i="6"/>
  <c r="AD189" i="6"/>
  <c r="K188" i="6"/>
  <c r="J188" i="6"/>
  <c r="I188" i="6"/>
  <c r="L187" i="6"/>
  <c r="G213" i="6"/>
  <c r="G71" i="7"/>
  <c r="G84" i="7"/>
  <c r="I84" i="7" s="1"/>
  <c r="J362" i="5"/>
  <c r="V407" i="5"/>
  <c r="AX62" i="7"/>
  <c r="AX67" i="7" s="1"/>
  <c r="I52" i="7" s="1"/>
  <c r="AW62" i="7"/>
  <c r="AW67" i="7" s="1"/>
  <c r="H52" i="7" s="1"/>
  <c r="AY62" i="7"/>
  <c r="AY67" i="7" s="1"/>
  <c r="J52" i="7" s="1"/>
  <c r="AZ62" i="7"/>
  <c r="AZ67" i="7" s="1"/>
  <c r="K52" i="7" s="1"/>
  <c r="AW22" i="7"/>
  <c r="AW27" i="7" s="1"/>
  <c r="H48" i="7" s="1"/>
  <c r="AY22" i="7"/>
  <c r="AY27" i="7" s="1"/>
  <c r="J48" i="7" s="1"/>
  <c r="E47" i="7"/>
  <c r="E53" i="7" s="1"/>
  <c r="AT12" i="7"/>
  <c r="AV12" i="7" s="1"/>
  <c r="G170" i="7"/>
  <c r="H288" i="6"/>
  <c r="J413" i="3"/>
  <c r="K409" i="3"/>
  <c r="J419" i="3"/>
  <c r="K415" i="3"/>
  <c r="X424" i="5"/>
  <c r="W428" i="5"/>
  <c r="X482" i="5"/>
  <c r="W486" i="5"/>
  <c r="L546" i="5"/>
  <c r="L547" i="5"/>
  <c r="L545" i="5"/>
  <c r="L544" i="5"/>
  <c r="W255" i="5"/>
  <c r="V260" i="5"/>
  <c r="AG320" i="6"/>
  <c r="AE324" i="6"/>
  <c r="AF320" i="6" s="1"/>
  <c r="W257" i="5"/>
  <c r="AG322" i="6"/>
  <c r="W256" i="5"/>
  <c r="AG321" i="6"/>
  <c r="X493" i="5"/>
  <c r="Y488" i="5"/>
  <c r="Y493" i="5" s="1"/>
  <c r="W451" i="5"/>
  <c r="X441" i="5"/>
  <c r="W480" i="5"/>
  <c r="W494" i="5" s="1"/>
  <c r="X470" i="5"/>
  <c r="J259" i="6"/>
  <c r="W393" i="5"/>
  <c r="X383" i="5"/>
  <c r="W435" i="5"/>
  <c r="X430" i="5"/>
  <c r="X412" i="5"/>
  <c r="W422" i="5"/>
  <c r="X395" i="5"/>
  <c r="W399" i="5"/>
  <c r="J407" i="3"/>
  <c r="K403" i="3"/>
  <c r="I442" i="3"/>
  <c r="J441" i="3"/>
  <c r="K438" i="3"/>
  <c r="L50" i="7" l="1"/>
  <c r="M50" i="7" s="1"/>
  <c r="E324" i="6"/>
  <c r="L49" i="7"/>
  <c r="M49" i="7" s="1"/>
  <c r="L52" i="7"/>
  <c r="M52" i="7" s="1"/>
  <c r="L48" i="7"/>
  <c r="M48" i="7" s="1"/>
  <c r="H365" i="5"/>
  <c r="F375" i="5"/>
  <c r="AI323" i="6"/>
  <c r="X258" i="5"/>
  <c r="AK323" i="6" s="1"/>
  <c r="L558" i="5"/>
  <c r="H65" i="7"/>
  <c r="I73" i="7" s="1"/>
  <c r="J559" i="5"/>
  <c r="G73" i="7"/>
  <c r="G86" i="7"/>
  <c r="I86" i="7" s="1"/>
  <c r="W464" i="5"/>
  <c r="X459" i="5"/>
  <c r="G85" i="7"/>
  <c r="I85" i="7" s="1"/>
  <c r="G72" i="7"/>
  <c r="X453" i="5"/>
  <c r="W457" i="5"/>
  <c r="H64" i="7"/>
  <c r="I72" i="7" s="1"/>
  <c r="L557" i="5"/>
  <c r="W436" i="5"/>
  <c r="H63" i="7"/>
  <c r="I71" i="7" s="1"/>
  <c r="L556" i="5"/>
  <c r="W406" i="5"/>
  <c r="W407" i="5" s="1"/>
  <c r="X401" i="5"/>
  <c r="G70" i="7"/>
  <c r="G83" i="7"/>
  <c r="I83" i="7" s="1"/>
  <c r="H62" i="7"/>
  <c r="I70" i="7" s="1"/>
  <c r="L555" i="5"/>
  <c r="R288" i="5"/>
  <c r="V288" i="5"/>
  <c r="T288" i="5"/>
  <c r="AK289" i="5"/>
  <c r="F313" i="5"/>
  <c r="F272" i="6"/>
  <c r="G267" i="6"/>
  <c r="AD190" i="6"/>
  <c r="K189" i="6"/>
  <c r="J189" i="6"/>
  <c r="I189" i="6"/>
  <c r="F214" i="6"/>
  <c r="H213" i="6"/>
  <c r="G95" i="7"/>
  <c r="J84" i="7"/>
  <c r="K362" i="5"/>
  <c r="W287" i="5"/>
  <c r="L188" i="6"/>
  <c r="F215" i="6" s="1"/>
  <c r="G215" i="6" s="1"/>
  <c r="H215" i="6" s="1"/>
  <c r="I215" i="6" s="1"/>
  <c r="J215" i="6" s="1"/>
  <c r="K215" i="6" s="1"/>
  <c r="AW12" i="7"/>
  <c r="AZ12" i="7"/>
  <c r="G47" i="7"/>
  <c r="AY12" i="7"/>
  <c r="AV17" i="7"/>
  <c r="AX12" i="7"/>
  <c r="AX17" i="7" s="1"/>
  <c r="G53" i="7"/>
  <c r="G175" i="7" s="1"/>
  <c r="G288" i="6"/>
  <c r="G305" i="6" s="1"/>
  <c r="H305" i="6"/>
  <c r="F312" i="6" s="1"/>
  <c r="K413" i="3"/>
  <c r="L409" i="3"/>
  <c r="L413" i="3" s="1"/>
  <c r="K419" i="3"/>
  <c r="L415" i="3"/>
  <c r="L419" i="3" s="1"/>
  <c r="X428" i="5"/>
  <c r="Y424" i="5"/>
  <c r="Y428" i="5" s="1"/>
  <c r="Y482" i="5"/>
  <c r="Y486" i="5" s="1"/>
  <c r="X486" i="5"/>
  <c r="O547" i="5"/>
  <c r="O546" i="5"/>
  <c r="O544" i="5"/>
  <c r="O545" i="5"/>
  <c r="X255" i="5"/>
  <c r="W260" i="5"/>
  <c r="AI320" i="6"/>
  <c r="AG324" i="6"/>
  <c r="AF321" i="6"/>
  <c r="AF322" i="6"/>
  <c r="AF323" i="6"/>
  <c r="X257" i="5"/>
  <c r="AI322" i="6"/>
  <c r="X256" i="5"/>
  <c r="AI321" i="6"/>
  <c r="Y441" i="5"/>
  <c r="Y451" i="5" s="1"/>
  <c r="X451" i="5"/>
  <c r="O558" i="5"/>
  <c r="I65" i="7"/>
  <c r="K73" i="7" s="1"/>
  <c r="Y470" i="5"/>
  <c r="Y480" i="5" s="1"/>
  <c r="X480" i="5"/>
  <c r="K259" i="6"/>
  <c r="Y383" i="5"/>
  <c r="Y393" i="5" s="1"/>
  <c r="X393" i="5"/>
  <c r="Y430" i="5"/>
  <c r="Y435" i="5" s="1"/>
  <c r="X435" i="5"/>
  <c r="X422" i="5"/>
  <c r="Y412" i="5"/>
  <c r="Y422" i="5" s="1"/>
  <c r="X399" i="5"/>
  <c r="Y395" i="5"/>
  <c r="Y399" i="5" s="1"/>
  <c r="K407" i="3"/>
  <c r="L403" i="3"/>
  <c r="L407" i="3" s="1"/>
  <c r="I170" i="7"/>
  <c r="I288" i="6"/>
  <c r="I305" i="6" s="1"/>
  <c r="G312" i="6" s="1"/>
  <c r="J442" i="3"/>
  <c r="K441" i="3"/>
  <c r="K442" i="3" s="1"/>
  <c r="L438" i="3"/>
  <c r="L441" i="3" s="1"/>
  <c r="L442" i="3" s="1"/>
  <c r="W465" i="5" l="1"/>
  <c r="O557" i="5" s="1"/>
  <c r="I47" i="7"/>
  <c r="I53" i="7" s="1"/>
  <c r="K175" i="7" s="1"/>
  <c r="X494" i="5"/>
  <c r="S558" i="5" s="1"/>
  <c r="J365" i="5"/>
  <c r="H375" i="5"/>
  <c r="J85" i="7"/>
  <c r="G96" i="7"/>
  <c r="Y494" i="5"/>
  <c r="K65" i="7" s="1"/>
  <c r="O73" i="7" s="1"/>
  <c r="G169" i="7"/>
  <c r="H26" i="7"/>
  <c r="J86" i="7"/>
  <c r="G97" i="7"/>
  <c r="Y459" i="5"/>
  <c r="Y464" i="5" s="1"/>
  <c r="X464" i="5"/>
  <c r="Y453" i="5"/>
  <c r="Y457" i="5" s="1"/>
  <c r="X457" i="5"/>
  <c r="L559" i="5"/>
  <c r="I169" i="7" s="1"/>
  <c r="I63" i="7"/>
  <c r="K71" i="7" s="1"/>
  <c r="O556" i="5"/>
  <c r="X406" i="5"/>
  <c r="X407" i="5" s="1"/>
  <c r="Y401" i="5"/>
  <c r="Y406" i="5" s="1"/>
  <c r="Y407" i="5" s="1"/>
  <c r="K62" i="7" s="1"/>
  <c r="G94" i="7"/>
  <c r="J83" i="7"/>
  <c r="W288" i="5"/>
  <c r="AK290" i="5"/>
  <c r="V289" i="5"/>
  <c r="R289" i="5"/>
  <c r="T289" i="5"/>
  <c r="H313" i="5"/>
  <c r="G272" i="6"/>
  <c r="F311" i="6" s="1"/>
  <c r="H267" i="6"/>
  <c r="I190" i="6"/>
  <c r="AD191" i="6"/>
  <c r="K190" i="6"/>
  <c r="J190" i="6"/>
  <c r="G214" i="6"/>
  <c r="I213" i="6"/>
  <c r="I95" i="7"/>
  <c r="K84" i="7"/>
  <c r="L362" i="5"/>
  <c r="X436" i="5"/>
  <c r="Y436" i="5"/>
  <c r="L189" i="6"/>
  <c r="F216" i="6" s="1"/>
  <c r="G216" i="6" s="1"/>
  <c r="H216" i="6" s="1"/>
  <c r="I216" i="6" s="1"/>
  <c r="J216" i="6" s="1"/>
  <c r="K216" i="6" s="1"/>
  <c r="F314" i="5"/>
  <c r="H314" i="5" s="1"/>
  <c r="J314" i="5" s="1"/>
  <c r="K314" i="5" s="1"/>
  <c r="L314" i="5" s="1"/>
  <c r="M314" i="5" s="1"/>
  <c r="AW17" i="7"/>
  <c r="H47" i="7"/>
  <c r="H53" i="7" s="1"/>
  <c r="I175" i="7" s="1"/>
  <c r="AZ17" i="7"/>
  <c r="K47" i="7"/>
  <c r="K53" i="7" s="1"/>
  <c r="O175" i="7" s="1"/>
  <c r="AY17" i="7"/>
  <c r="J47" i="7"/>
  <c r="J53" i="7" s="1"/>
  <c r="M175" i="7" s="1"/>
  <c r="G172" i="7"/>
  <c r="H28" i="7"/>
  <c r="I172" i="7"/>
  <c r="J288" i="6"/>
  <c r="J305" i="6" s="1"/>
  <c r="H312" i="6" s="1"/>
  <c r="K170" i="7"/>
  <c r="R545" i="5"/>
  <c r="R546" i="5"/>
  <c r="R547" i="5"/>
  <c r="R544" i="5"/>
  <c r="X260" i="5"/>
  <c r="AK320" i="6"/>
  <c r="AI324" i="6"/>
  <c r="AJ320" i="6" s="1"/>
  <c r="AH321" i="6"/>
  <c r="AH322" i="6"/>
  <c r="AH323" i="6"/>
  <c r="AK322" i="6"/>
  <c r="AK321" i="6"/>
  <c r="J65" i="7"/>
  <c r="M73" i="7" s="1"/>
  <c r="O555" i="5"/>
  <c r="I62" i="7"/>
  <c r="K70" i="7" s="1"/>
  <c r="AH320" i="6"/>
  <c r="AF324" i="6"/>
  <c r="M170" i="7"/>
  <c r="K288" i="6"/>
  <c r="K305" i="6" s="1"/>
  <c r="I312" i="6" s="1"/>
  <c r="L288" i="6"/>
  <c r="L305" i="6" s="1"/>
  <c r="J312" i="6" s="1"/>
  <c r="O170" i="7"/>
  <c r="L47" i="7" l="1"/>
  <c r="L53" i="7" s="1"/>
  <c r="I64" i="7"/>
  <c r="K72" i="7" s="1"/>
  <c r="X465" i="5"/>
  <c r="Y465" i="5"/>
  <c r="K365" i="5"/>
  <c r="J375" i="5"/>
  <c r="I96" i="7"/>
  <c r="K85" i="7"/>
  <c r="V558" i="5"/>
  <c r="G99" i="7"/>
  <c r="K86" i="7"/>
  <c r="I97" i="7"/>
  <c r="J64" i="7"/>
  <c r="M72" i="7" s="1"/>
  <c r="S557" i="5"/>
  <c r="K64" i="7"/>
  <c r="O72" i="7" s="1"/>
  <c r="V557" i="5"/>
  <c r="O559" i="5"/>
  <c r="K169" i="7" s="1"/>
  <c r="J63" i="7"/>
  <c r="M71" i="7" s="1"/>
  <c r="S556" i="5"/>
  <c r="K63" i="7"/>
  <c r="O71" i="7" s="1"/>
  <c r="V556" i="5"/>
  <c r="I94" i="7"/>
  <c r="K83" i="7"/>
  <c r="T290" i="5"/>
  <c r="R290" i="5"/>
  <c r="V290" i="5"/>
  <c r="AK291" i="5"/>
  <c r="J313" i="5"/>
  <c r="H272" i="6"/>
  <c r="G311" i="6" s="1"/>
  <c r="I267" i="6"/>
  <c r="AD192" i="6"/>
  <c r="K191" i="6"/>
  <c r="J191" i="6"/>
  <c r="I191" i="6"/>
  <c r="L191" i="6" s="1"/>
  <c r="F218" i="6" s="1"/>
  <c r="G218" i="6" s="1"/>
  <c r="H218" i="6" s="1"/>
  <c r="I218" i="6" s="1"/>
  <c r="J218" i="6" s="1"/>
  <c r="K218" i="6" s="1"/>
  <c r="H214" i="6"/>
  <c r="J213" i="6"/>
  <c r="K95" i="7"/>
  <c r="L84" i="7"/>
  <c r="M362" i="5"/>
  <c r="W289" i="5"/>
  <c r="F316" i="5" s="1"/>
  <c r="L190" i="6"/>
  <c r="AH324" i="6"/>
  <c r="F315" i="5"/>
  <c r="H315" i="5" s="1"/>
  <c r="J315" i="5" s="1"/>
  <c r="K315" i="5" s="1"/>
  <c r="L315" i="5" s="1"/>
  <c r="M315" i="5" s="1"/>
  <c r="M47" i="7"/>
  <c r="M53" i="7" s="1"/>
  <c r="E55" i="7" s="1"/>
  <c r="O163" i="7" s="1"/>
  <c r="K172" i="7"/>
  <c r="AK324" i="6"/>
  <c r="AL320" i="6" s="1"/>
  <c r="AJ321" i="6"/>
  <c r="AJ322" i="6"/>
  <c r="AJ323" i="6"/>
  <c r="S555" i="5"/>
  <c r="J62" i="7"/>
  <c r="M70" i="7" s="1"/>
  <c r="V555" i="5"/>
  <c r="O70" i="7"/>
  <c r="M172" i="7"/>
  <c r="O172" i="7"/>
  <c r="L365" i="5" l="1"/>
  <c r="K375" i="5"/>
  <c r="K96" i="7"/>
  <c r="L85" i="7"/>
  <c r="D148" i="7"/>
  <c r="F146" i="7" s="1"/>
  <c r="D147" i="7"/>
  <c r="I99" i="7"/>
  <c r="L86" i="7"/>
  <c r="K97" i="7"/>
  <c r="V559" i="5"/>
  <c r="O169" i="7" s="1"/>
  <c r="S559" i="5"/>
  <c r="M169" i="7" s="1"/>
  <c r="K94" i="7"/>
  <c r="L83" i="7"/>
  <c r="W290" i="5"/>
  <c r="T291" i="5"/>
  <c r="R291" i="5"/>
  <c r="V291" i="5"/>
  <c r="AK292" i="5"/>
  <c r="K313" i="5"/>
  <c r="I272" i="6"/>
  <c r="H311" i="6" s="1"/>
  <c r="J267" i="6"/>
  <c r="AD193" i="6"/>
  <c r="J192" i="6"/>
  <c r="K192" i="6"/>
  <c r="I192" i="6"/>
  <c r="L192" i="6" s="1"/>
  <c r="F219" i="6" s="1"/>
  <c r="G219" i="6" s="1"/>
  <c r="H219" i="6" s="1"/>
  <c r="I219" i="6" s="1"/>
  <c r="J219" i="6" s="1"/>
  <c r="K219" i="6" s="1"/>
  <c r="I214" i="6"/>
  <c r="K213" i="6"/>
  <c r="M95" i="7"/>
  <c r="M84" i="7"/>
  <c r="O95" i="7" s="1"/>
  <c r="H316" i="5"/>
  <c r="F217" i="6"/>
  <c r="AL321" i="6"/>
  <c r="AL322" i="6"/>
  <c r="AL323" i="6"/>
  <c r="AJ324" i="6"/>
  <c r="M365" i="5" l="1"/>
  <c r="M375" i="5" s="1"/>
  <c r="L375" i="5"/>
  <c r="D150" i="7"/>
  <c r="G162" i="7" s="1"/>
  <c r="G166" i="7" s="1"/>
  <c r="M85" i="7"/>
  <c r="O96" i="7" s="1"/>
  <c r="M96" i="7"/>
  <c r="F147" i="7"/>
  <c r="F148" i="7"/>
  <c r="H146" i="7" s="1"/>
  <c r="K99" i="7"/>
  <c r="M97" i="7"/>
  <c r="M86" i="7"/>
  <c r="O97" i="7" s="1"/>
  <c r="M94" i="7"/>
  <c r="M83" i="7"/>
  <c r="O94" i="7" s="1"/>
  <c r="F317" i="5"/>
  <c r="V292" i="5"/>
  <c r="R292" i="5"/>
  <c r="T292" i="5"/>
  <c r="AK293" i="5"/>
  <c r="L313" i="5"/>
  <c r="J272" i="6"/>
  <c r="I311" i="6" s="1"/>
  <c r="K267" i="6"/>
  <c r="K272" i="6" s="1"/>
  <c r="J311" i="6" s="1"/>
  <c r="AD194" i="6"/>
  <c r="K193" i="6"/>
  <c r="J193" i="6"/>
  <c r="I193" i="6"/>
  <c r="L193" i="6" s="1"/>
  <c r="J214" i="6"/>
  <c r="J316" i="5"/>
  <c r="G217" i="6"/>
  <c r="W291" i="5"/>
  <c r="F318" i="5" s="1"/>
  <c r="H318" i="5" s="1"/>
  <c r="J318" i="5" s="1"/>
  <c r="K318" i="5" s="1"/>
  <c r="L318" i="5" s="1"/>
  <c r="M318" i="5" s="1"/>
  <c r="AL324" i="6"/>
  <c r="F150" i="7" l="1"/>
  <c r="I162" i="7" s="1"/>
  <c r="I166" i="7" s="1"/>
  <c r="H148" i="7"/>
  <c r="J146" i="7" s="1"/>
  <c r="H147" i="7"/>
  <c r="M99" i="7"/>
  <c r="O99" i="7"/>
  <c r="H317" i="5"/>
  <c r="V293" i="5"/>
  <c r="R293" i="5"/>
  <c r="T293" i="5"/>
  <c r="AK294" i="5"/>
  <c r="M313" i="5"/>
  <c r="AD195" i="6"/>
  <c r="K194" i="6"/>
  <c r="J194" i="6"/>
  <c r="I194" i="6"/>
  <c r="L194" i="6" s="1"/>
  <c r="F221" i="6" s="1"/>
  <c r="G221" i="6" s="1"/>
  <c r="H221" i="6" s="1"/>
  <c r="I221" i="6" s="1"/>
  <c r="J221" i="6" s="1"/>
  <c r="K221" i="6" s="1"/>
  <c r="F220" i="6"/>
  <c r="K214" i="6"/>
  <c r="K316" i="5"/>
  <c r="H217" i="6"/>
  <c r="W292" i="5"/>
  <c r="F319" i="5" s="1"/>
  <c r="H319" i="5" s="1"/>
  <c r="J319" i="5" s="1"/>
  <c r="K319" i="5" s="1"/>
  <c r="L319" i="5" s="1"/>
  <c r="M319" i="5" s="1"/>
  <c r="H150" i="7" l="1"/>
  <c r="K162" i="7" s="1"/>
  <c r="K166" i="7" s="1"/>
  <c r="J148" i="7"/>
  <c r="J147" i="7"/>
  <c r="L147" i="7"/>
  <c r="L148" i="7"/>
  <c r="J317" i="5"/>
  <c r="V294" i="5"/>
  <c r="R294" i="5"/>
  <c r="T294" i="5"/>
  <c r="AK295" i="5"/>
  <c r="AD196" i="6"/>
  <c r="J195" i="6"/>
  <c r="K195" i="6"/>
  <c r="I195" i="6"/>
  <c r="L195" i="6" s="1"/>
  <c r="F222" i="6" s="1"/>
  <c r="G222" i="6" s="1"/>
  <c r="H222" i="6" s="1"/>
  <c r="I222" i="6" s="1"/>
  <c r="J222" i="6" s="1"/>
  <c r="K222" i="6" s="1"/>
  <c r="G220" i="6"/>
  <c r="L316" i="5"/>
  <c r="I217" i="6"/>
  <c r="W293" i="5"/>
  <c r="F320" i="5" s="1"/>
  <c r="L150" i="7" l="1"/>
  <c r="O162" i="7" s="1"/>
  <c r="O166" i="7" s="1"/>
  <c r="L146" i="7"/>
  <c r="J150" i="7"/>
  <c r="M162" i="7" s="1"/>
  <c r="M166" i="7" s="1"/>
  <c r="W294" i="5"/>
  <c r="F321" i="5" s="1"/>
  <c r="H321" i="5" s="1"/>
  <c r="J321" i="5" s="1"/>
  <c r="K321" i="5" s="1"/>
  <c r="L321" i="5" s="1"/>
  <c r="M321" i="5" s="1"/>
  <c r="K317" i="5"/>
  <c r="V295" i="5"/>
  <c r="R295" i="5"/>
  <c r="T295" i="5"/>
  <c r="AK296" i="5"/>
  <c r="AD197" i="6"/>
  <c r="J196" i="6"/>
  <c r="K196" i="6"/>
  <c r="I196" i="6"/>
  <c r="L196" i="6" s="1"/>
  <c r="F223" i="6" s="1"/>
  <c r="G223" i="6" s="1"/>
  <c r="H223" i="6" s="1"/>
  <c r="I223" i="6" s="1"/>
  <c r="J223" i="6" s="1"/>
  <c r="K223" i="6" s="1"/>
  <c r="H220" i="6"/>
  <c r="M316" i="5"/>
  <c r="J217" i="6"/>
  <c r="H320" i="5"/>
  <c r="G201" i="7" l="1"/>
  <c r="W295" i="5"/>
  <c r="F322" i="5" s="1"/>
  <c r="H322" i="5" s="1"/>
  <c r="J322" i="5" s="1"/>
  <c r="K322" i="5" s="1"/>
  <c r="L322" i="5" s="1"/>
  <c r="M322" i="5" s="1"/>
  <c r="L317" i="5"/>
  <c r="V296" i="5"/>
  <c r="T296" i="5"/>
  <c r="R296" i="5"/>
  <c r="AK297" i="5"/>
  <c r="AD198" i="6"/>
  <c r="K197" i="6"/>
  <c r="J197" i="6"/>
  <c r="I197" i="6"/>
  <c r="L197" i="6" s="1"/>
  <c r="F224" i="6" s="1"/>
  <c r="G224" i="6" s="1"/>
  <c r="H224" i="6" s="1"/>
  <c r="I224" i="6" s="1"/>
  <c r="J224" i="6" s="1"/>
  <c r="K224" i="6" s="1"/>
  <c r="I220" i="6"/>
  <c r="K217" i="6"/>
  <c r="J320" i="5"/>
  <c r="W296" i="5" l="1"/>
  <c r="F323" i="5" s="1"/>
  <c r="H323" i="5" s="1"/>
  <c r="J323" i="5" s="1"/>
  <c r="K323" i="5" s="1"/>
  <c r="L323" i="5" s="1"/>
  <c r="M323" i="5" s="1"/>
  <c r="M317" i="5"/>
  <c r="V297" i="5"/>
  <c r="T297" i="5"/>
  <c r="R297" i="5"/>
  <c r="AK298" i="5"/>
  <c r="AD199" i="6"/>
  <c r="J198" i="6"/>
  <c r="J199" i="6" s="1"/>
  <c r="K198" i="6"/>
  <c r="K199" i="6" s="1"/>
  <c r="I198" i="6"/>
  <c r="J220" i="6"/>
  <c r="K320" i="5"/>
  <c r="AK299" i="5" l="1"/>
  <c r="V298" i="5"/>
  <c r="V299" i="5" s="1"/>
  <c r="T298" i="5"/>
  <c r="T299" i="5" s="1"/>
  <c r="R298" i="5"/>
  <c r="I199" i="6"/>
  <c r="L198" i="6"/>
  <c r="K220" i="6"/>
  <c r="L320" i="5"/>
  <c r="W297" i="5"/>
  <c r="F324" i="5" s="1"/>
  <c r="H324" i="5" s="1"/>
  <c r="J324" i="5" s="1"/>
  <c r="K324" i="5" s="1"/>
  <c r="L324" i="5" s="1"/>
  <c r="M324" i="5" s="1"/>
  <c r="R299" i="5" l="1"/>
  <c r="W298" i="5"/>
  <c r="L199" i="6"/>
  <c r="F225" i="6"/>
  <c r="M320" i="5"/>
  <c r="W299" i="5" l="1"/>
  <c r="F325" i="5"/>
  <c r="F226" i="6"/>
  <c r="G225" i="6"/>
  <c r="F326" i="5" l="1"/>
  <c r="H325" i="5"/>
  <c r="G226" i="6"/>
  <c r="F310" i="6" s="1"/>
  <c r="H225" i="6"/>
  <c r="H326" i="5" l="1"/>
  <c r="J325" i="5"/>
  <c r="G171" i="7"/>
  <c r="H27" i="7"/>
  <c r="H29" i="7" s="1"/>
  <c r="H33" i="7" s="1"/>
  <c r="F105" i="7" s="1"/>
  <c r="F313" i="6"/>
  <c r="H226" i="6"/>
  <c r="G310" i="6" s="1"/>
  <c r="I225" i="6"/>
  <c r="J326" i="5" l="1"/>
  <c r="K325" i="5"/>
  <c r="F109" i="7"/>
  <c r="F111" i="7"/>
  <c r="F108" i="7"/>
  <c r="E182" i="7"/>
  <c r="E184" i="7" s="1"/>
  <c r="F110" i="7"/>
  <c r="F320" i="6"/>
  <c r="F321" i="6"/>
  <c r="F322" i="6"/>
  <c r="F323" i="6"/>
  <c r="I171" i="7"/>
  <c r="G313" i="6"/>
  <c r="I226" i="6"/>
  <c r="H310" i="6" s="1"/>
  <c r="J225" i="6"/>
  <c r="F324" i="6" l="1"/>
  <c r="K326" i="5"/>
  <c r="L325" i="5"/>
  <c r="E164" i="7"/>
  <c r="F112" i="7"/>
  <c r="D118" i="7"/>
  <c r="E165" i="7"/>
  <c r="AM322" i="6"/>
  <c r="G322" i="6" s="1"/>
  <c r="AM323" i="6"/>
  <c r="G323" i="6" s="1"/>
  <c r="AM320" i="6"/>
  <c r="AM321" i="6"/>
  <c r="G321" i="6" s="1"/>
  <c r="K171" i="7"/>
  <c r="H313" i="6"/>
  <c r="J226" i="6"/>
  <c r="I310" i="6" s="1"/>
  <c r="K225" i="6"/>
  <c r="K226" i="6" s="1"/>
  <c r="J310" i="6" s="1"/>
  <c r="L326" i="5" l="1"/>
  <c r="M325" i="5"/>
  <c r="M326" i="5" s="1"/>
  <c r="K124" i="7"/>
  <c r="C125" i="7" s="1"/>
  <c r="G125" i="7" s="1"/>
  <c r="G173" i="7" s="1"/>
  <c r="D121" i="7"/>
  <c r="G320" i="6"/>
  <c r="G324" i="6" s="1"/>
  <c r="AM324" i="6"/>
  <c r="AN321" i="6"/>
  <c r="H321" i="6" s="1"/>
  <c r="AN322" i="6"/>
  <c r="H322" i="6" s="1"/>
  <c r="AN320" i="6"/>
  <c r="AN323" i="6"/>
  <c r="H323" i="6" s="1"/>
  <c r="I313" i="6"/>
  <c r="M171" i="7"/>
  <c r="J313" i="6"/>
  <c r="O171" i="7"/>
  <c r="E166" i="7"/>
  <c r="E126" i="7" l="1"/>
  <c r="E129" i="7"/>
  <c r="E128" i="7"/>
  <c r="E127" i="7"/>
  <c r="E125" i="7"/>
  <c r="I125" i="7" s="1"/>
  <c r="AN324" i="6"/>
  <c r="H320" i="6"/>
  <c r="H324" i="6" s="1"/>
  <c r="AO323" i="6"/>
  <c r="I323" i="6" s="1"/>
  <c r="AO322" i="6"/>
  <c r="I322" i="6" s="1"/>
  <c r="AO321" i="6"/>
  <c r="I321" i="6" s="1"/>
  <c r="AO320" i="6"/>
  <c r="AP323" i="6"/>
  <c r="J323" i="6" s="1"/>
  <c r="AP322" i="6"/>
  <c r="J322" i="6" s="1"/>
  <c r="AP320" i="6"/>
  <c r="AP321" i="6"/>
  <c r="J321" i="6" s="1"/>
  <c r="G174" i="7" l="1"/>
  <c r="G176" i="7" s="1"/>
  <c r="G178" i="7" s="1"/>
  <c r="G180" i="7" s="1"/>
  <c r="G184" i="7" s="1"/>
  <c r="K125" i="7"/>
  <c r="C126" i="7" s="1"/>
  <c r="I320" i="6"/>
  <c r="I324" i="6" s="1"/>
  <c r="AO324" i="6"/>
  <c r="AP324" i="6"/>
  <c r="J320" i="6"/>
  <c r="J324" i="6" s="1"/>
  <c r="G126" i="7" l="1"/>
  <c r="G186" i="7"/>
  <c r="I126" i="7" l="1"/>
  <c r="I173" i="7"/>
  <c r="G188" i="7"/>
  <c r="I185" i="7"/>
  <c r="K126" i="7" l="1"/>
  <c r="C127" i="7" s="1"/>
  <c r="I174" i="7"/>
  <c r="I176" i="7" s="1"/>
  <c r="I178" i="7" s="1"/>
  <c r="G127" i="7" l="1"/>
  <c r="I179" i="7"/>
  <c r="I180" i="7" s="1"/>
  <c r="I184" i="7" s="1"/>
  <c r="I127" i="7" l="1"/>
  <c r="K173" i="7"/>
  <c r="I186" i="7"/>
  <c r="K127" i="7" l="1"/>
  <c r="C128" i="7" s="1"/>
  <c r="K174" i="7"/>
  <c r="K176" i="7" s="1"/>
  <c r="K178" i="7" s="1"/>
  <c r="I188" i="7"/>
  <c r="K185" i="7"/>
  <c r="G128" i="7" l="1"/>
  <c r="K179" i="7"/>
  <c r="K180" i="7" s="1"/>
  <c r="K184" i="7" s="1"/>
  <c r="I128" i="7" l="1"/>
  <c r="M173" i="7"/>
  <c r="K186" i="7"/>
  <c r="K128" i="7" l="1"/>
  <c r="C129" i="7" s="1"/>
  <c r="M174" i="7"/>
  <c r="M176" i="7" s="1"/>
  <c r="M178" i="7" s="1"/>
  <c r="K188" i="7"/>
  <c r="M185" i="7"/>
  <c r="G129" i="7" l="1"/>
  <c r="M179" i="7"/>
  <c r="M180" i="7" s="1"/>
  <c r="M184" i="7" s="1"/>
  <c r="I129" i="7" l="1"/>
  <c r="O173" i="7"/>
  <c r="M186" i="7"/>
  <c r="K129" i="7" l="1"/>
  <c r="O174" i="7"/>
  <c r="O176" i="7" s="1"/>
  <c r="M188" i="7"/>
  <c r="O185" i="7"/>
  <c r="G202" i="7" l="1"/>
  <c r="G203" i="7" s="1"/>
  <c r="G204" i="7" s="1"/>
  <c r="O178" i="7"/>
  <c r="O179" i="7" l="1"/>
  <c r="O180" i="7" s="1"/>
  <c r="O184" i="7" s="1"/>
  <c r="G198" i="7" l="1"/>
  <c r="G199" i="7" s="1"/>
  <c r="G200" i="7"/>
  <c r="O18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USERVT</author>
    <author>ana maria villanueva luna</author>
  </authors>
  <commentList>
    <comment ref="B49" authorId="0" shapeId="0" xr:uid="{00000000-0006-0000-0300-000001000000}">
      <text>
        <r>
          <rPr>
            <sz val="10"/>
            <color indexed="81"/>
            <rFont val="Tahoma"/>
            <family val="2"/>
          </rPr>
          <t>Ajustar los años 
Nota: Valores decimales con coma</t>
        </r>
      </text>
    </comment>
    <comment ref="H49" authorId="0" shapeId="0" xr:uid="{00000000-0006-0000-0300-000002000000}">
      <text>
        <r>
          <rPr>
            <sz val="9"/>
            <color indexed="81"/>
            <rFont val="Tahoma"/>
            <family val="2"/>
          </rPr>
          <t>Ajuste los años
Nota: Valores decimales con coma</t>
        </r>
      </text>
    </comment>
    <comment ref="B54" authorId="0" shapeId="0" xr:uid="{00000000-0006-0000-0300-000003000000}">
      <text>
        <r>
          <rPr>
            <sz val="9"/>
            <color indexed="81"/>
            <rFont val="Tahoma"/>
            <family val="2"/>
          </rPr>
          <t>Ajustar los años
Nota: Valores decimales con coma</t>
        </r>
      </text>
    </comment>
    <comment ref="H54" authorId="0" shapeId="0" xr:uid="{00000000-0006-0000-0300-000004000000}">
      <text>
        <r>
          <rPr>
            <sz val="9"/>
            <color indexed="81"/>
            <rFont val="Tahoma"/>
            <family val="2"/>
          </rPr>
          <t>Ajustar los años
Nota: Valores decimales con coma</t>
        </r>
      </text>
    </comment>
    <comment ref="D372" authorId="1" shapeId="0" xr:uid="{00000000-0006-0000-0300-000005000000}">
      <text>
        <r>
          <rPr>
            <sz val="9"/>
            <color indexed="81"/>
            <rFont val="Tahoma"/>
            <family val="2"/>
          </rPr>
          <t xml:space="preserve">Este es un ejemplo, pero dependiendo del mercado objetivo se recomienda definir las estrategias más pertinentes, describirlas y establecer su costo.
</t>
        </r>
      </text>
    </comment>
    <comment ref="G397" authorId="0" shapeId="0" xr:uid="{00000000-0006-0000-0300-000006000000}">
      <text>
        <r>
          <rPr>
            <b/>
            <sz val="11"/>
            <color indexed="81"/>
            <rFont val="Tahoma"/>
            <family val="2"/>
          </rPr>
          <t>USERVT:</t>
        </r>
        <r>
          <rPr>
            <sz val="11"/>
            <color indexed="81"/>
            <rFont val="Tahoma"/>
            <family val="2"/>
          </rPr>
          <t xml:space="preserve">
Estas variables vienen formuladas. Favor no cambiar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 maria villanueva luna</author>
    <author>Maria Camila Aguilar Ariza</author>
    <author>USER</author>
  </authors>
  <commentList>
    <comment ref="E154" authorId="0" shapeId="0" xr:uid="{00000000-0006-0000-0400-000001000000}">
      <text>
        <r>
          <rPr>
            <sz val="9"/>
            <color indexed="81"/>
            <rFont val="Tahoma"/>
            <family val="2"/>
          </rPr>
          <t>El nombre del producto o servicio se encuentra formulado, de manera que al diligenciarlo en el estudio de mercados automáticamente aparecerá en este espacio.</t>
        </r>
      </text>
    </comment>
    <comment ref="E167" authorId="0" shapeId="0" xr:uid="{00000000-0006-0000-0400-000002000000}">
      <text>
        <r>
          <rPr>
            <sz val="9"/>
            <color indexed="81"/>
            <rFont val="Tahoma"/>
            <family val="2"/>
          </rPr>
          <t xml:space="preserve">El nombre del producto o servicio se encuentra formulado, de manera que al diligenciarlo en el estudio de mercados automáticamente aparecerá en este espacio.
</t>
        </r>
      </text>
    </comment>
    <comment ref="E179" authorId="0" shapeId="0" xr:uid="{00000000-0006-0000-0400-000003000000}">
      <text>
        <r>
          <rPr>
            <sz val="9"/>
            <color indexed="81"/>
            <rFont val="Tahoma"/>
            <family val="2"/>
          </rPr>
          <t>El nombre del producto o servicio se encuentra formulado, de manera que al diligenciarlo en el estudio de mercados automáticamente aparecerá en este espacio.</t>
        </r>
      </text>
    </comment>
    <comment ref="E190" authorId="0" shapeId="0" xr:uid="{00000000-0006-0000-0400-000004000000}">
      <text>
        <r>
          <rPr>
            <sz val="9"/>
            <color indexed="81"/>
            <rFont val="Tahoma"/>
            <family val="2"/>
          </rPr>
          <t xml:space="preserve">El nombre del producto o servicio se encuentra formulado, de manera que al diligenciarlo en el estudio de mercados automáticamente aparecerá en este espacio.
</t>
        </r>
      </text>
    </comment>
    <comment ref="B267" authorId="1" shapeId="0" xr:uid="{00000000-0006-0000-0400-000005000000}">
      <text>
        <r>
          <rPr>
            <sz val="9"/>
            <color indexed="81"/>
            <rFont val="Tahoma"/>
            <family val="2"/>
          </rPr>
          <t xml:space="preserve">El salario mínimo y el auxilio de transporte se debe actualizar al valor anual  que corresponda.
</t>
        </r>
      </text>
    </comment>
    <comment ref="U501" authorId="2" shapeId="0" xr:uid="{00000000-0006-0000-0400-000006000000}">
      <text>
        <r>
          <rPr>
            <sz val="9"/>
            <color indexed="81"/>
            <rFont val="Tahoma"/>
            <family val="2"/>
          </rPr>
          <t xml:space="preserve">Pueden colocar cantidad en número de servicios aprestar promedio durante el mes.
También la cantidad , puede representar el número de trabajadores en ese cargo.
Tener en cuenta que si es una sola persona y tienen 2, 3 o 4 servicios se debe prorratear el valor mes de la compensación.
</t>
        </r>
      </text>
    </comment>
    <comment ref="U508" authorId="2" shapeId="0" xr:uid="{00000000-0006-0000-0400-000007000000}">
      <text>
        <r>
          <rPr>
            <sz val="9"/>
            <color indexed="81"/>
            <rFont val="Tahoma"/>
            <family val="2"/>
          </rPr>
          <t xml:space="preserve">Pueden colocar cantidad en número de servicios aprestar promedio durante el mes.
También la cantidad , puede representar el número de trabajadores en ese cargo.
Tener en cuenta que si es una sola persona y tienen 2, 3 o 4 servicios se debe prorratear el valor mes de la compensación.
</t>
        </r>
      </text>
    </comment>
    <comment ref="U515" authorId="2" shapeId="0" xr:uid="{00000000-0006-0000-0400-000008000000}">
      <text>
        <r>
          <rPr>
            <sz val="9"/>
            <color indexed="81"/>
            <rFont val="Tahoma"/>
            <family val="2"/>
          </rPr>
          <t xml:space="preserve">Pueden colocar cantidad en número de servicios aprestar promedio durante el mes.
También la cantidad , puede representar el número de trabajadores en ese cargo.
Tener en cuenta que si es una sola persona y tienen 2, 3 o 4 servicios se debe prorratear el valor mes de la compensación.
</t>
        </r>
      </text>
    </comment>
    <comment ref="U522" authorId="2" shapeId="0" xr:uid="{00000000-0006-0000-0400-000009000000}">
      <text>
        <r>
          <rPr>
            <b/>
            <sz val="9"/>
            <color indexed="81"/>
            <rFont val="Tahoma"/>
            <family val="2"/>
          </rPr>
          <t>USER:</t>
        </r>
        <r>
          <rPr>
            <sz val="9"/>
            <color indexed="81"/>
            <rFont val="Tahoma"/>
            <family val="2"/>
          </rPr>
          <t xml:space="preserve">
Pueden colocar cantidad en número de servicios aprestar promedio durante el mes.
También la cantidad , puede representar el número de trabajadores en ese cargo.
Tener en cuenta que si es una sola persona y tienen 2, 3 o 4 servicios se debe prorratear el valor mes de la compensación.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Maria Camila Aguilar Ariza</author>
    <author>ana maria villanueva luna</author>
  </authors>
  <commentList>
    <comment ref="B166" authorId="0" shapeId="0" xr:uid="{00000000-0006-0000-0500-000001000000}">
      <text>
        <r>
          <rPr>
            <sz val="9"/>
            <color indexed="81"/>
            <rFont val="Tahoma"/>
            <family val="2"/>
          </rPr>
          <t xml:space="preserve">El salario mínimo y el auxilio de transporte se debe actualizar al valor anual  que corresponda 
</t>
        </r>
      </text>
    </comment>
    <comment ref="E212" authorId="1" shapeId="0" xr:uid="{00000000-0006-0000-0500-000002000000}">
      <text>
        <r>
          <rPr>
            <sz val="9"/>
            <color indexed="81"/>
            <rFont val="Tahoma"/>
            <family val="2"/>
          </rPr>
          <t>Defina la cantidad de meses que va a laborar cada cargo al año.</t>
        </r>
      </text>
    </comment>
    <comment ref="B307" authorId="1" shapeId="0" xr:uid="{00000000-0006-0000-0500-000003000000}">
      <text>
        <r>
          <rPr>
            <sz val="9"/>
            <color indexed="81"/>
            <rFont val="Tahoma"/>
            <family val="2"/>
          </rPr>
          <t>Esta sección de la plantilla se encuentra totalmente formulada, por lo que se recomienda solo análizar las cifras arrojadas y no realizar cambios directos en estas celdas.</t>
        </r>
      </text>
    </comment>
    <comment ref="B317" authorId="1" shapeId="0" xr:uid="{00000000-0006-0000-0500-000004000000}">
      <text>
        <r>
          <rPr>
            <sz val="9"/>
            <color indexed="81"/>
            <rFont val="Tahoma"/>
            <family val="2"/>
          </rPr>
          <t>Esta sección de la plantilla se encuentra totalmente formulada, por lo que se recomienda solo análizar las cifras arrojadas y no realizar cambios directos en estas celdas.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 maria villanueva luna</author>
    <author>USERVT</author>
  </authors>
  <commentList>
    <comment ref="B36" authorId="0" shapeId="0" xr:uid="{00000000-0006-0000-0600-000001000000}">
      <text>
        <r>
          <rPr>
            <sz val="9"/>
            <color indexed="81"/>
            <rFont val="Tahoma"/>
            <family val="2"/>
          </rPr>
          <t>Esta sección de la plantilla se encuentra totalmente formulada, por lo que se recomienda solo analizar las cifras arrojadas y no realizar cambios directos en estas celdas. (a excepción del periodo de depreciación de semovientes, en caso de que aplique)</t>
        </r>
      </text>
    </comment>
    <comment ref="B58" authorId="0" shapeId="0" xr:uid="{00000000-0006-0000-0600-000002000000}">
      <text>
        <r>
          <rPr>
            <sz val="9"/>
            <color indexed="81"/>
            <rFont val="Tahoma"/>
            <family val="2"/>
          </rPr>
          <t>Esta sección de la plantilla se encuentra totalmente formulada, por lo que se recomienda solo analizar las cifras arrojadas y no realizar cambios directos en estas celdas.</t>
        </r>
      </text>
    </comment>
    <comment ref="G78" authorId="0" shapeId="0" xr:uid="{00000000-0006-0000-0600-000003000000}">
      <text>
        <r>
          <rPr>
            <sz val="9"/>
            <color indexed="81"/>
            <rFont val="Tahoma"/>
            <family val="2"/>
          </rPr>
          <t xml:space="preserve">Con base en las proyecciones del PIB, la inflación y de capacidad del proyecto defina el porcentaje de incremento del precio para cada año. 
</t>
        </r>
      </text>
    </comment>
    <comment ref="H82" authorId="0" shapeId="0" xr:uid="{00000000-0006-0000-0600-000004000000}">
      <text>
        <r>
          <rPr>
            <sz val="9"/>
            <color indexed="81"/>
            <rFont val="Tahoma"/>
            <family val="2"/>
          </rPr>
          <t xml:space="preserve">Se requiere diligenciar el  margen de ganancia por producto o servicio. </t>
        </r>
      </text>
    </comment>
    <comment ref="B89" authorId="0" shapeId="0" xr:uid="{00000000-0006-0000-0600-000005000000}">
      <text>
        <r>
          <rPr>
            <sz val="9"/>
            <color indexed="81"/>
            <rFont val="Tahoma"/>
            <family val="2"/>
          </rPr>
          <t xml:space="preserve">Esta sección de la plantilla se encuentra totalmente formulada, por lo que se recomienda solo analizar las cifras arrojadas y no realizar cambios directos en estas celdas.
</t>
        </r>
      </text>
    </comment>
    <comment ref="J155" authorId="1" shapeId="0" xr:uid="{00000000-0006-0000-0600-000006000000}">
      <text>
        <r>
          <rPr>
            <sz val="9"/>
            <color indexed="81"/>
            <rFont val="Tahoma"/>
            <family val="2"/>
          </rPr>
          <t>Personas naturales año 20XX
Por patrimonio $xxxxxxxxx y por ingresos a partir de $xxxxxxxxx
Este dato se debe actualizar cada año. Puede consultarlo en www.actualicese.com o en www.gerencie.com</t>
        </r>
      </text>
    </comment>
    <comment ref="N155" authorId="1" shapeId="0" xr:uid="{00000000-0006-0000-0600-000007000000}">
      <text>
        <r>
          <rPr>
            <sz val="9"/>
            <color indexed="81"/>
            <rFont val="Tahoma"/>
            <family val="2"/>
          </rPr>
          <t>Tarifa del impuesto a la renta de las personas jurídicas. Para los años en adelante al 2021 del 35% según la ley 2155 del 2021
Este dato se debe actualizar cada año. Puede consultarlo en www.actualicese.com o en www.gerencie.com</t>
        </r>
      </text>
    </comment>
    <comment ref="F190" authorId="0" shapeId="0" xr:uid="{00000000-0006-0000-0600-000008000000}">
      <text>
        <r>
          <rPr>
            <sz val="9"/>
            <color indexed="81"/>
            <rFont val="Tahoma"/>
            <family val="2"/>
          </rPr>
          <t xml:space="preserve">De acuerdo a los resultados obtenidos en el flujo de caja proyectado, identifique en que año se recupera la inversión e indique ese año en esta celda. </t>
        </r>
      </text>
    </comment>
  </commentList>
</comments>
</file>

<file path=xl/sharedStrings.xml><?xml version="1.0" encoding="utf-8"?>
<sst xmlns="http://schemas.openxmlformats.org/spreadsheetml/2006/main" count="1961" uniqueCount="1177">
  <si>
    <t>Versión:03</t>
  </si>
  <si>
    <t>Código: 
GFPI-F-144</t>
  </si>
  <si>
    <t xml:space="preserve">GESTIÓN DE FORMACIÓN PROFESIONAL INTEGRAL </t>
  </si>
  <si>
    <t>Formato plantilla del proyecto productivo bajo enfoque empresarial</t>
  </si>
  <si>
    <t>x</t>
  </si>
  <si>
    <t>GESTIÓN DE FORMACIÓN PROFESIONAL INTEGRAL 
Plantilla del proyecto productivo bajo enfoque empresarial</t>
  </si>
  <si>
    <t>Versión: 03</t>
  </si>
  <si>
    <t>GFPI-F-144</t>
  </si>
  <si>
    <t>INSTRUCCIONES PARA EL DILIGENCIAMIENTO DEL FORMATO</t>
  </si>
  <si>
    <t>NO IMPRIMIR</t>
  </si>
  <si>
    <t xml:space="preserve">1. Generalidades </t>
  </si>
  <si>
    <t xml:space="preserve">Esta hoja del libro no requiere ser diligenciado, dado que se toma de guía y orientación para que las personas con rol de aprendices, conozcan como se encuentra definida la estructura del proyecto empresarial y a qué formato deben dirigirse para su diligenciamiento. </t>
  </si>
  <si>
    <t>Verifique que se cumpla los criterios del programa.</t>
  </si>
  <si>
    <t>Con las generalidades se da respuesta a preguntas como:</t>
  </si>
  <si>
    <t>a) Objetivo: Formular cada uno de los estudios que componen el proyecto empresarial para evaluar la factibilidad y viabilidad de la puesta en marcha de la idea de negocios.</t>
  </si>
  <si>
    <t>b) Si hay un procedimiento que refiera este formato (Nombre y código). GFPI-I-006 Instructivo diligenciamiento plantilla del proyecto productivo bajo enfoque empresarial.</t>
  </si>
  <si>
    <t>c)  El instrumento debe ser tomado como guía por el equipo asesor designado por el grupo de la ejecución de la formación profesional y/o el centro de formación.</t>
  </si>
  <si>
    <t>d) Frecuencia de diligenciamiento: Durante la ejecución de la etapa productiva según plan de trabajo y cronograma de la convocatoria para la formulación y sustentación del proyecto empresarial.</t>
  </si>
  <si>
    <t xml:space="preserve">e) Qué trámite surte el formato una vez diligenciado: Evaluar la factibilidad y viabilidad de la idea de proyecto propuesta  por la persona con rol de aprendiz como evidencia del desarrollo de la etapa productiva, ser cargado en el espacio LMS - ZAJUNA y una vez cuente con la aprobación del ente coformador y el cumplimiento de requisitos pasar a fase de sustentación. </t>
  </si>
  <si>
    <t xml:space="preserve">f) Si se requiere imprimir (en lo posible no): No se requiere imprimir, dado que el documento es gestionado de manera electrónica. </t>
  </si>
  <si>
    <t>g) Quién lo guarda: Este documento debe ser conservado en el espacio creado en el LMS - ZAJUNA de proyecto productivo correspondiente, de acuerdo al enfoque empresarial y en el repositorio indicado por el centro de formación, para el acompañamiento y asesoría por parte del grupo de la ejecución de la formación profesional, para que las personas con rol de aprendices que desarrolla el proyecto y personas con rol de  instructores de los centros de formación que acompañan el proceso.</t>
  </si>
  <si>
    <t>h)  Este formato debe ser socializado y compartido a las personas con rol de aprendices, una vez inicien la etapa productiva con la alternativa proyecto productivo bajo enfoque empresarial.</t>
  </si>
  <si>
    <t xml:space="preserve">i) Esta plantilla se carga en el espacio LMS - ZAJUNA de proyecto productivo y se evalúa como producto entregable para la aprobación de la etapa productiva. </t>
  </si>
  <si>
    <t>2. Instrucciones para diligenciar las casillas</t>
  </si>
  <si>
    <t>INSTRUCCIONES</t>
  </si>
  <si>
    <t>TENER EN CUENTA</t>
  </si>
  <si>
    <t>Generalidades del proyecto empresarial</t>
  </si>
  <si>
    <t xml:space="preserve">En este apartado se debe registrar la información que caracteriza la idea de negocios, teniendo en cuenta la ubicación geográfica, la actividad económica a desarrollar, el perfil del cliente y demás aspectos que ayuden a dar un mejor perfilamiento del desarrollo de la idea. Adicional, es importante diligenciar los aspectos de la persona con perfil de emprendedor, para de ésta manera conocer cómo se asocia la idea de negocios con su experiencia y la pertinencia con el programa de formación. </t>
  </si>
  <si>
    <t xml:space="preserve">Para el diligenciamiento de cada uno de los estudios que integran el proyecto empresarial pueden tomar como guía y orientación el formato GFPI-I-006 Instructivo diligenciamiento plantilla del proyecto Productivo bajo enfoque empresarial que se encuentra en ComproISO SENA y en el material de apoyo del espacio LMS - ZAJUNA. Se flexibilizará el
proceso de Formación Profesional Integral en: tiempos, jornadas, conformación de grupos y
metodologías, según las necesidades y particularidades de las poblaciones, en el marco del acuerdo 10 de 2016 y la resolución 1726 de 2014.
</t>
  </si>
  <si>
    <t>Estudio de mercados</t>
  </si>
  <si>
    <t xml:space="preserve">Este estudio recoge todo el análisis del sector productivo al cual se dirige: la idea de negocios, las características de la demanda, el mercado potencial, definición y descripción de los productos/servicios, el análisis de las personas con perfil de proveedores, análisis de la competencia, definición de las estrategias de mercadeo y el presupuesto de la mezcla de mercados. </t>
  </si>
  <si>
    <t>Estudio técnico</t>
  </si>
  <si>
    <t xml:space="preserve">El módulo técnico permite identificar el detalle del componente de innovación en la variable de producto o servicio y proceso relacionados en el Proyecto Empresarial. En este estudio es importante determinar las fichas técnicas de cada bien o servicio, el proceso de producción, los costos operacionales y el costo unitario de producción de cada producto, con el fin de determinar el precio de cada bien. </t>
  </si>
  <si>
    <t>Estudio organizacional y legal</t>
  </si>
  <si>
    <t xml:space="preserve">El módulo organizacional hace referencia a la estructura que va a adoptar la unidad productiva para hacer frente a las distintas responsabilidades que se derivan de la operación. En cuanto al aspecto legal, es relevante en este apartado describir detalladamente los principales elementos de los procedimientos normativos, administrativos y sus consecuencias económicas. </t>
  </si>
  <si>
    <t>Estudio financiero</t>
  </si>
  <si>
    <t>El módulo financiero hace referencia a la viabilidad económica del proyecto. En este apartado es importante hacer el balance de Inversiones que recoge los elementos y materiales necesarios para el inicio y desarrollo de la actividad de la empresa. Calcular las ventas totales, definir la cartera, el flujo de caja y los indicadores financieros como el Valor Presente Neto - VPN, Tasa Interna de Retorno  - TIR, el Costo Beneficio - C/B y el Periodo de Recuperación de la Inversión - PRI</t>
  </si>
  <si>
    <t>Fuentes bibliográficas</t>
  </si>
  <si>
    <t>En este espacio podrán ubicar las fuentes bibliográficas de diferentes: instituciones, organismos, empresas, entre otros de los diferentes sectores económicos, las cuales les permitirán documentar y citar la información: estadística, histórica, análisis de los sectores productivos, comportamiento del consumidor, estudios de mercados de apoyo y demás información necesaria para soportar los datos suministrados en los diferentes estudios.</t>
  </si>
  <si>
    <r>
      <t xml:space="preserve">Nota 1:  </t>
    </r>
    <r>
      <rPr>
        <sz val="12"/>
        <rFont val="Calibri"/>
        <family val="2"/>
      </rPr>
      <t>No insertar comentarios en las casillas para dar instrucciones, porque al imprimir el formato las instrucciones no se leen.</t>
    </r>
  </si>
  <si>
    <r>
      <t xml:space="preserve">Nota 2: </t>
    </r>
    <r>
      <rPr>
        <sz val="12"/>
        <rFont val="Calibri"/>
        <family val="2"/>
      </rPr>
      <t xml:space="preserve">Al hacer uso de este formato, coloque en el encabezado el código y versión que le corresponda. </t>
    </r>
  </si>
  <si>
    <r>
      <t xml:space="preserve">Nota 3: </t>
    </r>
    <r>
      <rPr>
        <sz val="12"/>
        <rFont val="Calibri"/>
        <family val="2"/>
      </rPr>
      <t>El cuerpo del formato se estructura según lo determine el proceso, conservando el encabezado de la hoja "Plantilla Excel". Si existen formatos con más de una hoja, se sigue el mismo lineamiento anterior.</t>
    </r>
  </si>
  <si>
    <r>
      <t xml:space="preserve">1.1 Nombre del Proyecto Empresarial </t>
    </r>
    <r>
      <rPr>
        <b/>
        <sz val="14"/>
        <color theme="1" tint="0.499984740745262"/>
        <rFont val="Calibri"/>
        <family val="2"/>
      </rPr>
      <t>(Puede indicar el nombre comercial o la marca del producto)</t>
    </r>
  </si>
  <si>
    <t>1.2   Datos de la persona con rol de Aprendiz 1</t>
  </si>
  <si>
    <t>Nombre completo:</t>
  </si>
  <si>
    <t>No. de Identificación</t>
  </si>
  <si>
    <t>Fecha de nacimiento</t>
  </si>
  <si>
    <t>No. de celular</t>
  </si>
  <si>
    <t>País de residencia</t>
  </si>
  <si>
    <t>Dirección de residencia</t>
  </si>
  <si>
    <t>Departamento de residencia</t>
  </si>
  <si>
    <t>Ciudad de residencia</t>
  </si>
  <si>
    <t xml:space="preserve"> </t>
  </si>
  <si>
    <t>Correo electrónico soysena</t>
  </si>
  <si>
    <t>Correo electrónico personal</t>
  </si>
  <si>
    <t>Regional</t>
  </si>
  <si>
    <t>Centro de formación</t>
  </si>
  <si>
    <t>Programa de formación</t>
  </si>
  <si>
    <t>No. de Ficha</t>
  </si>
  <si>
    <t>1.3  Datos de la persona con rol de Aprendiz 2</t>
  </si>
  <si>
    <t>1.4 Equipo Asesor y de Seguimiento al Proyecto Productivo</t>
  </si>
  <si>
    <t>Nombre de la persona con rol de  facilitador de seguimiento etapa productiva o persona con rol de instructor de proyecto productivo</t>
  </si>
  <si>
    <t>Correo electrónico</t>
  </si>
  <si>
    <t>Nombre de la persona con rol de instructor técnico.</t>
  </si>
  <si>
    <t xml:space="preserve">Nombre de la persona con rol de instructor de seguimiento a etapa productiva. </t>
  </si>
  <si>
    <t>1.5 Idea de Negocio</t>
  </si>
  <si>
    <r>
      <t xml:space="preserve">Concepto de la Idea de Negocio
</t>
    </r>
    <r>
      <rPr>
        <b/>
        <sz val="12"/>
        <color rgb="FF7F7F7F"/>
        <rFont val="Calibri"/>
        <family val="2"/>
      </rPr>
      <t xml:space="preserve">(Describa detalladamente cuál es su idea de negocio)
* ¿Qué va a realizar?
* ¿Cómo lo va a realizar?
* ¿A quién dirige el producto o servicio?
* ¿Cómo se diferenciará de la competencia?
* ¿Cuál es el componente innovador de la idea de negocio?
* ¿Qué necesidad satisface con la idea de negocio?
</t>
    </r>
  </si>
  <si>
    <r>
      <t xml:space="preserve">Pertinencia de la idea con las competencias del programa de formación
</t>
    </r>
    <r>
      <rPr>
        <b/>
        <sz val="12"/>
        <color theme="0" tint="-0.34998626667073579"/>
        <rFont val="Calibri"/>
        <family val="2"/>
      </rPr>
      <t>(Relacione como se asocia la idea de negocios con su programa de formación)</t>
    </r>
  </si>
  <si>
    <r>
      <t xml:space="preserve">Tipo de Actividad
</t>
    </r>
    <r>
      <rPr>
        <b/>
        <sz val="12"/>
        <color rgb="FF7F7F7F"/>
        <rFont val="Calibri"/>
        <family val="2"/>
      </rPr>
      <t>(Marque con una X)</t>
    </r>
  </si>
  <si>
    <t>Agroindustrial</t>
  </si>
  <si>
    <t>Producción</t>
  </si>
  <si>
    <t>Comercialización</t>
  </si>
  <si>
    <t>Servicios</t>
  </si>
  <si>
    <r>
      <t xml:space="preserve">¿En dónde se localizará la empresa?
</t>
    </r>
    <r>
      <rPr>
        <b/>
        <sz val="12"/>
        <color rgb="FF7F7F7F"/>
        <rFont val="Calibri"/>
        <family val="2"/>
      </rPr>
      <t>(Ciudad donde se ubicará la sede principal de la empresa)</t>
    </r>
  </si>
  <si>
    <t>Defina específicamente el componente innovador o  factor diferencial de su idea de negocio:</t>
  </si>
  <si>
    <r>
      <t xml:space="preserve">Producto / Servicio
</t>
    </r>
    <r>
      <rPr>
        <b/>
        <sz val="12"/>
        <color theme="0" tint="-0.499984740745262"/>
        <rFont val="Calibri"/>
        <family val="2"/>
      </rPr>
      <t>(Mínimo uno (1) o máximo cuatro (4) bienes y/o servicios)</t>
    </r>
  </si>
  <si>
    <t>3.</t>
  </si>
  <si>
    <t>Objetivo general</t>
  </si>
  <si>
    <t>Objetivos específicos</t>
  </si>
  <si>
    <t>Perfil de la persona cliente.</t>
  </si>
  <si>
    <t>Persona cliente (persona natural)</t>
  </si>
  <si>
    <r>
      <t xml:space="preserve">Perfil
</t>
    </r>
    <r>
      <rPr>
        <b/>
        <sz val="12"/>
        <color rgb="FF7F7F7F"/>
        <rFont val="Calibri"/>
        <family val="2"/>
      </rPr>
      <t>(Detalle las características del cliente)</t>
    </r>
  </si>
  <si>
    <t>Localización</t>
  </si>
  <si>
    <r>
      <t xml:space="preserve">Justificación
</t>
    </r>
    <r>
      <rPr>
        <b/>
        <sz val="12"/>
        <color rgb="FF7F7F7F"/>
        <rFont val="Calibri"/>
        <family val="2"/>
      </rPr>
      <t xml:space="preserve">(¿Por qué el cliente requiere el producto/servicio?) </t>
    </r>
  </si>
  <si>
    <r>
      <t xml:space="preserve">Cliente (persona jurídica)
</t>
    </r>
    <r>
      <rPr>
        <b/>
        <sz val="12"/>
        <color theme="0" tint="-0.499984740745262"/>
        <rFont val="Calibri"/>
        <family val="2"/>
      </rPr>
      <t>(Empresa legalmente constituida)</t>
    </r>
  </si>
  <si>
    <t>1.6 Perfil emprendedor de la persona con rol de aprendiz</t>
  </si>
  <si>
    <r>
      <rPr>
        <b/>
        <sz val="12"/>
        <color rgb="FF000000"/>
        <rFont val="Calibri"/>
        <family val="2"/>
      </rPr>
      <t xml:space="preserve">Experiencia relacionada con la idea de negocios:
1. </t>
    </r>
    <r>
      <rPr>
        <b/>
        <sz val="12"/>
        <color rgb="FF7F7F7F"/>
        <rFont val="Calibri"/>
        <family val="2"/>
      </rPr>
      <t xml:space="preserve">Detalle claramente: la experiencia laboral, familiar o el conocimiento que tiene relacionados con la idea de negocio.
2. En caso de que aplique: Cite cursos, programas complementarios, programa técnico, tecnológico, pregrado o posgrado, entre otros; realizados que aportan valor a la idea de proyecto. 
</t>
    </r>
  </si>
  <si>
    <t xml:space="preserve">  </t>
  </si>
  <si>
    <t>2.       ANÁLISIS DEL MERCADO</t>
  </si>
  <si>
    <r>
      <t>2.1.</t>
    </r>
    <r>
      <rPr>
        <b/>
        <sz val="14"/>
        <rFont val="Calibri"/>
        <family val="2"/>
      </rPr>
      <t xml:space="preserve">    </t>
    </r>
    <r>
      <rPr>
        <b/>
        <sz val="14"/>
        <color theme="1"/>
        <rFont val="Calibri"/>
        <family val="2"/>
      </rPr>
      <t>ANÁLISIS DEL ENTORNO EMPRESARIAL O SECTOR</t>
    </r>
  </si>
  <si>
    <r>
      <t xml:space="preserve">2.1.1.Sector </t>
    </r>
    <r>
      <rPr>
        <b/>
        <sz val="14"/>
        <color rgb="FF211F1F"/>
        <rFont val="Calibri"/>
        <family val="2"/>
      </rPr>
      <t>económico en el cual opera la empresa</t>
    </r>
    <r>
      <rPr>
        <b/>
        <sz val="14"/>
        <color theme="1"/>
        <rFont val="Calibri"/>
        <family val="2"/>
      </rPr>
      <t xml:space="preserve"> </t>
    </r>
    <r>
      <rPr>
        <b/>
        <sz val="14"/>
        <color rgb="FFA5A5A5"/>
        <rFont val="Calibri"/>
        <family val="2"/>
      </rPr>
      <t>(Describa el sector al cual pertenece su emprendimiento)</t>
    </r>
    <r>
      <rPr>
        <b/>
        <sz val="14"/>
        <color theme="1"/>
        <rFont val="Calibri"/>
        <family val="2"/>
      </rPr>
      <t>:</t>
    </r>
  </si>
  <si>
    <r>
      <t>2.1.2.</t>
    </r>
    <r>
      <rPr>
        <b/>
        <sz val="14"/>
        <color rgb="FF211F1F"/>
        <rFont val="Arial"/>
        <family val="2"/>
      </rPr>
      <t>Subsector económico al que pertenece la empresa</t>
    </r>
    <r>
      <rPr>
        <b/>
        <sz val="14"/>
        <color theme="1"/>
        <rFont val="Arial"/>
        <family val="2"/>
      </rPr>
      <t xml:space="preserve">  </t>
    </r>
    <r>
      <rPr>
        <b/>
        <sz val="14"/>
        <color rgb="FFA5A5A5"/>
        <rFont val="Arial"/>
        <family val="2"/>
      </rPr>
      <t>(Describa el sub-sector al cual pertenece su emprendimiento)</t>
    </r>
    <r>
      <rPr>
        <b/>
        <sz val="14"/>
        <color theme="1"/>
        <rFont val="Arial"/>
        <family val="2"/>
      </rPr>
      <t>:</t>
    </r>
  </si>
  <si>
    <r>
      <t>2.1.3.</t>
    </r>
    <r>
      <rPr>
        <b/>
        <sz val="14"/>
        <color rgb="FF211F1F"/>
        <rFont val="Calibri"/>
        <family val="2"/>
      </rPr>
      <t>Características económicas</t>
    </r>
  </si>
  <si>
    <t>Ingresos del Sector en el último año:</t>
  </si>
  <si>
    <t>Aporte al PIB:</t>
  </si>
  <si>
    <t xml:space="preserve">2.1.4.¿Qué cambios se están produciendo en el sector?	</t>
  </si>
  <si>
    <r>
      <t>2.1.5.</t>
    </r>
    <r>
      <rPr>
        <b/>
        <sz val="14"/>
        <color rgb="FF211F1F"/>
        <rFont val="Calibri"/>
        <family val="2"/>
      </rPr>
      <t>Tendencia del sector</t>
    </r>
  </si>
  <si>
    <r>
      <t xml:space="preserve">2.1.6. Variables Macroeconómicas </t>
    </r>
    <r>
      <rPr>
        <b/>
        <sz val="14"/>
        <color theme="0" tint="-0.34998626667073579"/>
        <rFont val="Calibri"/>
        <family val="2"/>
      </rPr>
      <t xml:space="preserve"> (Registre la información histórica y proyectada de la inflación y el PIB de su sector económico)</t>
    </r>
  </si>
  <si>
    <t>VARIACIÓN PORCENTUAL IPC o INFLACIÓN ÚLTIMOS CINCO (5) AÑOS</t>
  </si>
  <si>
    <t xml:space="preserve">VARIACIÓN PORCENTUAL DEL PIB DE LOS ULTIMOS CINCO (5) AÑOS </t>
  </si>
  <si>
    <t>VARIACIÓN PORCENTUAL  IPC o INFLACIÓN PROYECTADA CINCO (5) AÑOS</t>
  </si>
  <si>
    <t>VARIACIÓN PORCENTUAL DEL PIB PROYECTADO CINCO (5) AÑOS</t>
  </si>
  <si>
    <t>Año 1</t>
  </si>
  <si>
    <t>Año 2</t>
  </si>
  <si>
    <t>Año 3</t>
  </si>
  <si>
    <t>Año 4</t>
  </si>
  <si>
    <t>Año 5</t>
  </si>
  <si>
    <t xml:space="preserve">Año 2 </t>
  </si>
  <si>
    <t>Años 5</t>
  </si>
  <si>
    <t xml:space="preserve">Partiendo de la información histórica y proyectada, realice una breve descripción de los indicadores macroeconómicos del sector al cual pertenece la idea de negocio. </t>
  </si>
  <si>
    <r>
      <rPr>
        <b/>
        <sz val="14"/>
        <color rgb="FF000000"/>
        <rFont val="Calibri"/>
        <family val="2"/>
      </rPr>
      <t>2.1.7. B</t>
    </r>
    <r>
      <rPr>
        <b/>
        <sz val="14"/>
        <color rgb="FF211F1F"/>
        <rFont val="Calibri"/>
        <family val="2"/>
      </rPr>
      <t>arreras de entrada al sector.</t>
    </r>
  </si>
  <si>
    <r>
      <rPr>
        <b/>
        <sz val="12"/>
        <color rgb="FF000000"/>
        <rFont val="Calibri"/>
        <family val="2"/>
      </rPr>
      <t>Economía de escala</t>
    </r>
    <r>
      <rPr>
        <b/>
        <sz val="12"/>
        <color rgb="FFA6A6A6"/>
        <rFont val="Calibri"/>
        <family val="2"/>
      </rPr>
      <t xml:space="preserve"> </t>
    </r>
    <r>
      <rPr>
        <b/>
        <sz val="12"/>
        <color rgb="FF808080"/>
        <rFont val="Calibri"/>
        <family val="2"/>
      </rPr>
      <t>(Si aplica realice una breve descripción, en caso contrario indique "No aplica").</t>
    </r>
  </si>
  <si>
    <r>
      <rPr>
        <b/>
        <sz val="12"/>
        <color rgb="FF000000"/>
        <rFont val="Calibri"/>
        <family val="2"/>
      </rPr>
      <t xml:space="preserve">Diferenciación de productos  </t>
    </r>
    <r>
      <rPr>
        <b/>
        <sz val="12"/>
        <color rgb="FF808080"/>
        <rFont val="Calibri"/>
        <family val="2"/>
      </rPr>
      <t>(Si aplica realice una breve descripción, en caso contrario indique "No aplica").</t>
    </r>
  </si>
  <si>
    <r>
      <rPr>
        <b/>
        <sz val="12"/>
        <color rgb="FF000000"/>
        <rFont val="Calibri"/>
        <family val="2"/>
      </rPr>
      <t xml:space="preserve">Necesidad de capital  </t>
    </r>
    <r>
      <rPr>
        <b/>
        <sz val="12"/>
        <color rgb="FF808080"/>
        <rFont val="Calibri"/>
        <family val="2"/>
      </rPr>
      <t>(Si aplica realice una breve descripción, en caso contrario indique "No aplica").</t>
    </r>
  </si>
  <si>
    <r>
      <rPr>
        <b/>
        <sz val="12"/>
        <color rgb="FF000000"/>
        <rFont val="Calibri"/>
        <family val="2"/>
      </rPr>
      <t xml:space="preserve">Acceso a canales de distribución </t>
    </r>
    <r>
      <rPr>
        <b/>
        <sz val="12"/>
        <color rgb="FF808080"/>
        <rFont val="Calibri"/>
        <family val="2"/>
      </rPr>
      <t xml:space="preserve"> (Si aplica realice una breve descripción, en caso contrario indique "No aplica").</t>
    </r>
  </si>
  <si>
    <t xml:space="preserve">2.2.    Caracterización de las personas clientes. </t>
  </si>
  <si>
    <t>2.2.1 Personas.</t>
  </si>
  <si>
    <t>Persona cliente  1.</t>
  </si>
  <si>
    <t>Ingresos.</t>
  </si>
  <si>
    <t>Nivel socioeconómico.</t>
  </si>
  <si>
    <t>Edad.</t>
  </si>
  <si>
    <t>Educación.</t>
  </si>
  <si>
    <t>Género.</t>
  </si>
  <si>
    <t>Ocupación.</t>
  </si>
  <si>
    <t>Estado civil.</t>
  </si>
  <si>
    <t>Origen étnico.</t>
  </si>
  <si>
    <t>Persona cliente  2.</t>
  </si>
  <si>
    <t>Persona cliente  3.</t>
  </si>
  <si>
    <t>2.2.2 Empresas.</t>
  </si>
  <si>
    <t>Sector.</t>
  </si>
  <si>
    <t>Nivel de ventas.</t>
  </si>
  <si>
    <t>Actividad comercial.</t>
  </si>
  <si>
    <t>Periodo de pago a personas con rol de proveedores.</t>
  </si>
  <si>
    <t>Tamaño.</t>
  </si>
  <si>
    <t>Ubicación</t>
  </si>
  <si>
    <t>Número de  personas, con rol de empleados.</t>
  </si>
  <si>
    <t>Persona cliente  3</t>
  </si>
  <si>
    <t>Sector</t>
  </si>
  <si>
    <t>Nivel de ventas</t>
  </si>
  <si>
    <t>Actividad comercial</t>
  </si>
  <si>
    <t>Tamaño</t>
  </si>
  <si>
    <r>
      <rPr>
        <b/>
        <sz val="14"/>
        <color rgb="FF000000"/>
        <rFont val="Calibri"/>
        <family val="2"/>
      </rPr>
      <t xml:space="preserve">2.3.    </t>
    </r>
    <r>
      <rPr>
        <b/>
        <sz val="14"/>
        <color rgb="FF211F1F"/>
        <rFont val="Calibri"/>
        <family val="2"/>
      </rPr>
      <t>Mercado Potencial.</t>
    </r>
  </si>
  <si>
    <t>2.3.1. Zona donde se ofertará su bien o servicio.</t>
  </si>
  <si>
    <t>País:</t>
  </si>
  <si>
    <t>Departamento / Estado:</t>
  </si>
  <si>
    <t>Ciudad:</t>
  </si>
  <si>
    <t>Zona:</t>
  </si>
  <si>
    <t>Número de Personas.</t>
  </si>
  <si>
    <t>Número de Empresas.</t>
  </si>
  <si>
    <t xml:space="preserve">2.3.3. Número de personas o empresas que compran el producto o servicio en la zona (demandantes potenciales) </t>
  </si>
  <si>
    <t>2.3.4. Cantidad comprada por período (DP = Q =  n * p * q).</t>
  </si>
  <si>
    <t>Periodo.</t>
  </si>
  <si>
    <t>No. Periodos.</t>
  </si>
  <si>
    <t>Cantidad comprada per cápita /Unid.</t>
  </si>
  <si>
    <t>Número Promedio de Personas.</t>
  </si>
  <si>
    <t>Cantidad comprada per cápita  / Unid.</t>
  </si>
  <si>
    <t>Número Promedio de Empresas .</t>
  </si>
  <si>
    <t>Precio Prom/Unid.</t>
  </si>
  <si>
    <t>Valor Promedio de Compra / Período.</t>
  </si>
  <si>
    <t>Compra Per cápita por Período.</t>
  </si>
  <si>
    <t>Precio Prom/Unid</t>
  </si>
  <si>
    <t>Valor Promedio de Compra/Período</t>
  </si>
  <si>
    <t>Compra Per cápita por Período</t>
  </si>
  <si>
    <t>Semanal</t>
  </si>
  <si>
    <t>Mensual</t>
  </si>
  <si>
    <t>Bimensual</t>
  </si>
  <si>
    <t>Trimestral</t>
  </si>
  <si>
    <t>Semestral</t>
  </si>
  <si>
    <t>Anual</t>
  </si>
  <si>
    <t>Otro: Días</t>
  </si>
  <si>
    <t>2.3.5. Cantidad de productos o servicios a ofrecer.</t>
  </si>
  <si>
    <t>Producto y/o Servicio.</t>
  </si>
  <si>
    <t>Cantidad.</t>
  </si>
  <si>
    <t>Explique brevemente cómo determinó su cálculo.</t>
  </si>
  <si>
    <t>2.4 ¿Cuáles son las necesidades del mercado?.</t>
  </si>
  <si>
    <t>Necesidad 1.</t>
  </si>
  <si>
    <t>Necesidad 2.</t>
  </si>
  <si>
    <t>Necesidad 3.</t>
  </si>
  <si>
    <t>2.5 ¿Cómo puedo satisfacer esas necesidades?.</t>
  </si>
  <si>
    <r>
      <rPr>
        <b/>
        <sz val="14"/>
        <color rgb="FF000000"/>
        <rFont val="Calibri"/>
        <family val="2"/>
      </rPr>
      <t xml:space="preserve">2.6 Personas con rol de proveedores </t>
    </r>
    <r>
      <rPr>
        <b/>
        <sz val="14"/>
        <color rgb="FF808080"/>
        <rFont val="Calibri"/>
        <family val="2"/>
      </rPr>
      <t>(Mínimo cinco empresas).</t>
    </r>
  </si>
  <si>
    <t>Nombre.</t>
  </si>
  <si>
    <t>Productos o Servicios que suministra.</t>
  </si>
  <si>
    <t xml:space="preserve">Ubicación. </t>
  </si>
  <si>
    <t>Precio.</t>
  </si>
  <si>
    <t>Condiciones de Pago.</t>
  </si>
  <si>
    <t>2.7.   Ventaja competitiva / diferenciación.</t>
  </si>
  <si>
    <r>
      <t>2.8.</t>
    </r>
    <r>
      <rPr>
        <b/>
        <sz val="14"/>
        <rFont val="Calibri"/>
        <family val="2"/>
      </rPr>
      <t xml:space="preserve">    </t>
    </r>
    <r>
      <rPr>
        <b/>
        <sz val="14"/>
        <color theme="1"/>
        <rFont val="Calibri"/>
        <family val="2"/>
      </rPr>
      <t xml:space="preserve">Análisis de la competencia </t>
    </r>
    <r>
      <rPr>
        <b/>
        <sz val="14"/>
        <color theme="0" tint="-0.499984740745262"/>
        <rFont val="Calibri"/>
        <family val="2"/>
      </rPr>
      <t>(Mínimo cinco empresas)</t>
    </r>
  </si>
  <si>
    <t>Empresas Competidoras</t>
  </si>
  <si>
    <t>Nivel de Aceptación</t>
  </si>
  <si>
    <t>Tipo de Persona cliente  que atiende</t>
  </si>
  <si>
    <t>¿Por qué razón la elijen?</t>
  </si>
  <si>
    <t>¿Dónde se comercializa el producto?</t>
  </si>
  <si>
    <t>¿A qué precio lo venden?</t>
  </si>
  <si>
    <t>Alta</t>
  </si>
  <si>
    <t>Regular</t>
  </si>
  <si>
    <t>Poca</t>
  </si>
  <si>
    <t>2.9.    Estrategia de Mercadeo</t>
  </si>
  <si>
    <t>2.9.1. Producto (Bien o Servicio)</t>
  </si>
  <si>
    <t>Descripción:</t>
  </si>
  <si>
    <t>Usos:</t>
  </si>
  <si>
    <t>Normas empaquetado:</t>
  </si>
  <si>
    <t xml:space="preserve">Valor agregado o diferenciador </t>
  </si>
  <si>
    <t>Bienes o servicios relacionados</t>
  </si>
  <si>
    <t>Sustitutos:</t>
  </si>
  <si>
    <t>Complementarios:</t>
  </si>
  <si>
    <t>2.9.2. Precio</t>
  </si>
  <si>
    <t>2.9.2.1. ¿Cuál será el precio del producto?</t>
  </si>
  <si>
    <t>Producto y/o Servicio</t>
  </si>
  <si>
    <t>Precio Mínimo ($)</t>
  </si>
  <si>
    <t>Precio Máximo /$)</t>
  </si>
  <si>
    <t>Justifique  ¿Cómo se ha determinado el precio?</t>
  </si>
  <si>
    <r>
      <t xml:space="preserve">Política de descuento comercial </t>
    </r>
    <r>
      <rPr>
        <b/>
        <sz val="14"/>
        <color rgb="FFA5A5A5"/>
        <rFont val="Calibri"/>
        <family val="2"/>
      </rPr>
      <t>(Es posible emplear algunas tácticas de precio. Ejemplo: “precio por docena”, “docenas de catorce”, 3 X 2)</t>
    </r>
  </si>
  <si>
    <t>Nombre Estrategia</t>
  </si>
  <si>
    <t>Descripción</t>
  </si>
  <si>
    <t>Costo Anual</t>
  </si>
  <si>
    <t xml:space="preserve">Descuento comercial </t>
  </si>
  <si>
    <t>2.9.3. Producto</t>
  </si>
  <si>
    <t>Diseño del logo</t>
  </si>
  <si>
    <t>Diseño de marca</t>
  </si>
  <si>
    <t>2.9.4. Plaza (Distribución)</t>
  </si>
  <si>
    <r>
      <t>2.9.4.1. Canales de distribución</t>
    </r>
    <r>
      <rPr>
        <b/>
        <sz val="14"/>
        <color theme="0" tint="-0.499984740745262"/>
        <rFont val="Calibri"/>
        <family val="2"/>
      </rPr>
      <t xml:space="preserve"> (Según el canal de distribución seleccionado, justifique la elección del canal)</t>
    </r>
  </si>
  <si>
    <t>1. Distribución directa</t>
  </si>
  <si>
    <t>Consumidor final</t>
  </si>
  <si>
    <t>2. Distribución indirecta</t>
  </si>
  <si>
    <t>Canal corto</t>
  </si>
  <si>
    <t>Canal largo</t>
  </si>
  <si>
    <r>
      <t xml:space="preserve">2.9.4.2. Formas de distribución </t>
    </r>
    <r>
      <rPr>
        <b/>
        <sz val="14"/>
        <color theme="0" tint="-0.499984740745262"/>
        <rFont val="Calibri"/>
        <family val="2"/>
      </rPr>
      <t>(Según la forma de distribuir el producto o el servicio, justifique brevemente la opción seleccionada) </t>
    </r>
  </si>
  <si>
    <t>1. Intensiva</t>
  </si>
  <si>
    <t>2. Selectiva</t>
  </si>
  <si>
    <t>3. Exclusiva</t>
  </si>
  <si>
    <t>2.9.4.3. Estrategias de distribución</t>
  </si>
  <si>
    <t>2.9.5. Estrategias de promoción (Comunicación)</t>
  </si>
  <si>
    <t>2.9.5.1. publicidad</t>
  </si>
  <si>
    <t>Nombre estrategia</t>
  </si>
  <si>
    <t>2.9.5.2. relaciones públicas</t>
  </si>
  <si>
    <t xml:space="preserve">Visitas comerciales </t>
  </si>
  <si>
    <t>Según la base de datos CC existe un potencial de 100 empresas las cuales visitaré en el año, el 50% de ellas - 50 empresas en el año. Souvenir lapicero, agenda, Calendario = 5000 * 50</t>
  </si>
  <si>
    <t>2.9.5.3. venta personal</t>
  </si>
  <si>
    <t>2.9.5.4. Promoción ventas</t>
  </si>
  <si>
    <r>
      <t>2.10 Presupuesto mezcla de mercado</t>
    </r>
    <r>
      <rPr>
        <sz val="14"/>
        <color theme="1"/>
        <rFont val="Calibri"/>
        <family val="2"/>
      </rPr>
      <t xml:space="preserve"> </t>
    </r>
    <r>
      <rPr>
        <sz val="14"/>
        <color theme="0" tint="-0.499984740745262"/>
        <rFont val="Calibri"/>
        <family val="2"/>
      </rPr>
      <t>(Tenga en cuenta la inflación proyectada para incrementar los precios)</t>
    </r>
  </si>
  <si>
    <t>Inflación esperada</t>
  </si>
  <si>
    <t>PROYECCIÓN</t>
  </si>
  <si>
    <t>CONCEPTO/ ESTRATEGIA</t>
  </si>
  <si>
    <t>AÑO 1</t>
  </si>
  <si>
    <t>AÑO 2</t>
  </si>
  <si>
    <t>AÑO 3</t>
  </si>
  <si>
    <t>AÑO 4</t>
  </si>
  <si>
    <t>AÑO 5</t>
  </si>
  <si>
    <t>PRECIO</t>
  </si>
  <si>
    <t>SUBTOTAL</t>
  </si>
  <si>
    <t>PRODUCTO</t>
  </si>
  <si>
    <t>PLAZA (Distribución)</t>
  </si>
  <si>
    <t>PROMOCIÓN (Comunicación)</t>
  </si>
  <si>
    <t>publicidad</t>
  </si>
  <si>
    <t>relaciones públicas</t>
  </si>
  <si>
    <t>venta personal</t>
  </si>
  <si>
    <t>Promoción ventas</t>
  </si>
  <si>
    <t>TOTAL</t>
  </si>
  <si>
    <t>3.1 Componente innovador o factor diferenciador</t>
  </si>
  <si>
    <t>VARIABLE</t>
  </si>
  <si>
    <t>DESCRIPCIÓN DE LA INNOVACIÓN (Revisión Manual de Oslo - Ver en Fuente Bibliográfica el enlace)</t>
  </si>
  <si>
    <t>Producto (Bien o Servicio)</t>
  </si>
  <si>
    <t>Proceso</t>
  </si>
  <si>
    <t>Comercial</t>
  </si>
  <si>
    <t>Organizacional</t>
  </si>
  <si>
    <t>3.2 Ficha Técnica del producto (Bien)</t>
  </si>
  <si>
    <t>FICHA TÉCNICA producto No. 1</t>
  </si>
  <si>
    <t>Nombre del producto:</t>
  </si>
  <si>
    <t>Escriba aquí el nombre del producto 1</t>
  </si>
  <si>
    <t>Imagen del producto</t>
  </si>
  <si>
    <t>Nombre comercial:</t>
  </si>
  <si>
    <t>Descripción general del producto:</t>
  </si>
  <si>
    <t>Presentación y empaque del producto:</t>
  </si>
  <si>
    <t>Vida útil del  producto:</t>
  </si>
  <si>
    <t>Condiciones de almacenamiento: (Describa las advertencias o condiciones especiales de almacenamiento o uso del producto)</t>
  </si>
  <si>
    <t>Condiciones de uso:</t>
  </si>
  <si>
    <t>Composición ( Si Aplica)</t>
  </si>
  <si>
    <t xml:space="preserve">Mínimo de producción </t>
  </si>
  <si>
    <t>Máximo de producción</t>
  </si>
  <si>
    <t xml:space="preserve">Otro - ¿Cuál? </t>
  </si>
  <si>
    <t>FICHA TÉCNICA producto No. 2</t>
  </si>
  <si>
    <t>Escriba aquí el nombre del producto 2</t>
  </si>
  <si>
    <t>Vida útil del producto:</t>
  </si>
  <si>
    <t>FICHA TÉCNICA producto No. 3</t>
  </si>
  <si>
    <t>Escriba aquí el nombre del producto 3</t>
  </si>
  <si>
    <t>FICHA TÉCNICA producto No. 4</t>
  </si>
  <si>
    <t>Escriba aquí el nombre del producto 4</t>
  </si>
  <si>
    <t>3.3 Ficha técnica del servicio</t>
  </si>
  <si>
    <t>FICHA TÉCNICA SERVICIO No. 1</t>
  </si>
  <si>
    <t>Nombre del servicio:</t>
  </si>
  <si>
    <t>Logo del Servicio</t>
  </si>
  <si>
    <t>Descripción general del servicio:</t>
  </si>
  <si>
    <t>Condiciones especiales:</t>
  </si>
  <si>
    <t xml:space="preserve">Horario: </t>
  </si>
  <si>
    <t>Duración:</t>
  </si>
  <si>
    <t>actividades incluidas en el servicio:</t>
  </si>
  <si>
    <t>Garantía:</t>
  </si>
  <si>
    <t>FICHA TÉCNICA SERVICIO No. 2</t>
  </si>
  <si>
    <t xml:space="preserve">Máximo de producción </t>
  </si>
  <si>
    <t>FICHA TÉCNICA SERVICIO No. 3</t>
  </si>
  <si>
    <t>Nombre Comercial:</t>
  </si>
  <si>
    <t>FICHA TÉCNICA SERVICIO No. 4</t>
  </si>
  <si>
    <t>3.4 Descripción del proceso</t>
  </si>
  <si>
    <t>Bien / Servicio No. 1</t>
  </si>
  <si>
    <t>No. de actividad</t>
  </si>
  <si>
    <t>Actividad</t>
  </si>
  <si>
    <t>Recursos</t>
  </si>
  <si>
    <r>
      <t>Tiempo</t>
    </r>
    <r>
      <rPr>
        <b/>
        <sz val="12"/>
        <color rgb="FFA5A5A5"/>
        <rFont val="Calibri"/>
        <family val="2"/>
      </rPr>
      <t xml:space="preserve"> </t>
    </r>
    <r>
      <rPr>
        <b/>
        <sz val="12"/>
        <color rgb="FF7F7F7F"/>
        <rFont val="Calibri"/>
        <family val="2"/>
      </rPr>
      <t>(Detalle el tiempo de mano de obra utilizado)</t>
    </r>
  </si>
  <si>
    <t>Mano de obra y responsable</t>
  </si>
  <si>
    <t>Materia prima e Insumos</t>
  </si>
  <si>
    <t>Implementos de seguridad</t>
  </si>
  <si>
    <t>Bien / Servicio No. 2</t>
  </si>
  <si>
    <t>Materia prima e insumos</t>
  </si>
  <si>
    <t>Bien / Servicio No. 3</t>
  </si>
  <si>
    <t>Bien / Servicio No. 4</t>
  </si>
  <si>
    <t>3.5 Requerimientos de activos</t>
  </si>
  <si>
    <t>Tipo de activo</t>
  </si>
  <si>
    <t>Nombre del activo</t>
  </si>
  <si>
    <t>Requisitos técnicos</t>
  </si>
  <si>
    <t>Cantidad</t>
  </si>
  <si>
    <t>Valor unitario</t>
  </si>
  <si>
    <t>Valor total</t>
  </si>
  <si>
    <t>Maquinaria y equipo</t>
  </si>
  <si>
    <t>Equipo de comunicación y computación</t>
  </si>
  <si>
    <t>Muebles y enseres</t>
  </si>
  <si>
    <t>Herramientas - otros</t>
  </si>
  <si>
    <t xml:space="preserve">Semovientes - cultivos </t>
  </si>
  <si>
    <t>Infraestructura y adecuaciones</t>
  </si>
  <si>
    <t xml:space="preserve">gastos pre - operativos </t>
  </si>
  <si>
    <t xml:space="preserve">TOTAL INVERSIÓN EN ACTIVOS </t>
  </si>
  <si>
    <t>3.6 Análisis de la producción</t>
  </si>
  <si>
    <t>3.6.1 Plan de producción (Tener en cuenta que el incremento de las unidades futuras se encuentra afectadas con la proyección del PIB o en su defecto el % que se sugiera )</t>
  </si>
  <si>
    <t>Producto o servicio</t>
  </si>
  <si>
    <t>Unidad de medida</t>
  </si>
  <si>
    <t>Cantidad mensual</t>
  </si>
  <si>
    <t>Cantidad anual</t>
  </si>
  <si>
    <t>Crecimiento Sector año 2</t>
  </si>
  <si>
    <t>Crecimiento Sector año 3</t>
  </si>
  <si>
    <t>Crecimiento Sector año 4</t>
  </si>
  <si>
    <t>Crecimiento Sector año 5</t>
  </si>
  <si>
    <t>TOTAL PROYECCIÓN DE UNIDADES A PRODUCIR POR AÑO</t>
  </si>
  <si>
    <t>3.7 Requerimientos de mano de obra</t>
  </si>
  <si>
    <t xml:space="preserve">Calcular exclusivamente la mano de obra que participa directamente en el proceso de producción o en el proceso de prestación de su servicio. </t>
  </si>
  <si>
    <t>Valores de referencia</t>
  </si>
  <si>
    <t xml:space="preserve">Seguridad social a cargo del empleador </t>
  </si>
  <si>
    <t>%</t>
  </si>
  <si>
    <t>Parafiscales</t>
  </si>
  <si>
    <t>Salario mínimo</t>
  </si>
  <si>
    <t>Caja de Compensación</t>
  </si>
  <si>
    <t>Auxilio de transporte</t>
  </si>
  <si>
    <t>Salud</t>
  </si>
  <si>
    <t>ICBF</t>
  </si>
  <si>
    <t>Pensión</t>
  </si>
  <si>
    <t>SENA</t>
  </si>
  <si>
    <t>Total</t>
  </si>
  <si>
    <t>Prestaciones sociales</t>
  </si>
  <si>
    <t xml:space="preserve">Riesgo </t>
  </si>
  <si>
    <t>Tarifa</t>
  </si>
  <si>
    <t>Actividades</t>
  </si>
  <si>
    <t xml:space="preserve">Prima </t>
  </si>
  <si>
    <t>​I​</t>
  </si>
  <si>
    <t>​Financieras, trabajos de oficina, administrativos, centros educativos, restaurantes.</t>
  </si>
  <si>
    <t>Cesantías</t>
  </si>
  <si>
    <t>​II</t>
  </si>
  <si>
    <t>Algunos procesos manufactureros como fabricación de: tapetes, tejidos, confecciones y flores artificiales, almacén por departamentos, algunas labores agrícolas.​</t>
  </si>
  <si>
    <t>Vacaciones</t>
  </si>
  <si>
    <t>III​</t>
  </si>
  <si>
    <t>Algunos procesos manufactureros como la fabricación de: agujas, alcoholes y artículos de cuero</t>
  </si>
  <si>
    <t xml:space="preserve">Intereses/cesantías </t>
  </si>
  <si>
    <t>IV​</t>
  </si>
  <si>
    <t>​Procesos manufactureros como fabricación de: aceites, cervezas, vidrios, procesos de galvanización, transportes y servicios de vigilancia privada.​</t>
  </si>
  <si>
    <t>V</t>
  </si>
  <si>
    <t>​Areneras, manejo de asbesto, bomberos, manejo de explosivos, construcción y explotación petrolera.</t>
  </si>
  <si>
    <t>3.7.1 Nómina mano de obra directa</t>
  </si>
  <si>
    <t>Cargo</t>
  </si>
  <si>
    <t>Tipo de contrato</t>
  </si>
  <si>
    <t xml:space="preserve">Dias laborados </t>
  </si>
  <si>
    <t>Salario básico</t>
  </si>
  <si>
    <t xml:space="preserve">Riesgos laborales </t>
  </si>
  <si>
    <t xml:space="preserve">Seguridad social </t>
  </si>
  <si>
    <t xml:space="preserve">Parafiscales </t>
  </si>
  <si>
    <t>Neto pagado</t>
  </si>
  <si>
    <t>formulas ajustadas</t>
  </si>
  <si>
    <t>I</t>
  </si>
  <si>
    <t>Por labor</t>
  </si>
  <si>
    <t>III</t>
  </si>
  <si>
    <t>II</t>
  </si>
  <si>
    <t>C. Nómina</t>
  </si>
  <si>
    <t>IV</t>
  </si>
  <si>
    <t>C. Indefinido</t>
  </si>
  <si>
    <t xml:space="preserve">Total </t>
  </si>
  <si>
    <t>* Los gastos por concepto de dotación de trabajo se llevan a administrativos, generales y ventas</t>
  </si>
  <si>
    <t>Proyección de requerimiento de mano de obra</t>
  </si>
  <si>
    <t>Porcentaje de incremento anual proyectado (Colocar porcentajes de incremento salarial para los siguientes 4 años)</t>
  </si>
  <si>
    <t>Porcentaje de Incremento anual</t>
  </si>
  <si>
    <t>Proyección</t>
  </si>
  <si>
    <t>No. Meses laborados</t>
  </si>
  <si>
    <t>Total devengado</t>
  </si>
  <si>
    <t>3.8 Requerimientos de mano de obra, para proyectos que se ejecutarán fuera del país</t>
  </si>
  <si>
    <t xml:space="preserve">Teniendo en cuenta que la legislación en cada país con respecto al ámbito laboral es propia de su sistema normativo, las unidades productivas que se proyectan ejecutar fuera de Colombia, liquidarán su nómina acorde a su sistema laboral. </t>
  </si>
  <si>
    <t>Salario mínimo básico</t>
  </si>
  <si>
    <t xml:space="preserve">Días laborados </t>
  </si>
  <si>
    <t>Otros cargos a favor del empleado</t>
  </si>
  <si>
    <t>Provisiones de nómina a cargo del empleador/Mes.</t>
  </si>
  <si>
    <t>Porcentaje de incremento anual</t>
  </si>
  <si>
    <t>3.9 costos variables (Tener en cuenta que el incremento de los costos futuros se encuentra afectado con la proyección de la inflación o IPC)</t>
  </si>
  <si>
    <t xml:space="preserve">Bien o servicio 1 </t>
  </si>
  <si>
    <t>Materias primas/Insumos/Inventarios</t>
  </si>
  <si>
    <t>Precio de compra</t>
  </si>
  <si>
    <t>Requerimiento 
(cantidad utilizada)</t>
  </si>
  <si>
    <t>IPC Proyectado</t>
  </si>
  <si>
    <t>Mp 1</t>
  </si>
  <si>
    <t>Unidad</t>
  </si>
  <si>
    <t>IPC 2</t>
  </si>
  <si>
    <t>Mp 2</t>
  </si>
  <si>
    <t>IPC 3</t>
  </si>
  <si>
    <t>Mp 3</t>
  </si>
  <si>
    <t>IPC 4</t>
  </si>
  <si>
    <t>Mp 4</t>
  </si>
  <si>
    <t>Mp 5</t>
  </si>
  <si>
    <t>Mp 6</t>
  </si>
  <si>
    <t>Mp 7</t>
  </si>
  <si>
    <t>Mp 8</t>
  </si>
  <si>
    <t>IPC 5</t>
  </si>
  <si>
    <t>Mp 9</t>
  </si>
  <si>
    <t>Mp 10</t>
  </si>
  <si>
    <t>Total MP</t>
  </si>
  <si>
    <t>Mano de obra</t>
  </si>
  <si>
    <t>Operario 1</t>
  </si>
  <si>
    <t>Hora</t>
  </si>
  <si>
    <t>Operario 2</t>
  </si>
  <si>
    <t>Total MO</t>
  </si>
  <si>
    <t>costos indirectos de fabricación. CIF</t>
  </si>
  <si>
    <t>CIF 1</t>
  </si>
  <si>
    <t>CIF 2</t>
  </si>
  <si>
    <t>Vatio</t>
  </si>
  <si>
    <t>Total CIF</t>
  </si>
  <si>
    <t>Costo unitario producto 1</t>
  </si>
  <si>
    <t xml:space="preserve">Bien o Servicio 2 </t>
  </si>
  <si>
    <r>
      <t xml:space="preserve">Requerimiento 
</t>
    </r>
    <r>
      <rPr>
        <b/>
        <sz val="12"/>
        <color rgb="FF7F7F7F"/>
        <rFont val="Calibri"/>
        <family val="2"/>
      </rPr>
      <t>(Cantidad utilizada)</t>
    </r>
  </si>
  <si>
    <t>Valor Total</t>
  </si>
  <si>
    <t>Kilo</t>
  </si>
  <si>
    <t>Costo Unitario producto 2</t>
  </si>
  <si>
    <t xml:space="preserve">Bien o servicio 3 </t>
  </si>
  <si>
    <t>Materias Primas/Insumos/Inventarios</t>
  </si>
  <si>
    <t>Costo Unitario producto 3</t>
  </si>
  <si>
    <t xml:space="preserve">Bien o servicio 4 </t>
  </si>
  <si>
    <t>Costo unitario producto 4</t>
  </si>
  <si>
    <t>3.10 costos variables (Tener en cuenta que el incremento de los costos futuros se encuentra afectado con la proyección de la inflación o IPC)</t>
  </si>
  <si>
    <t>En caso de que el proyecto empresarial corresponda a la prestación de un servicio, tener en cuenta la siguiente estructura de costeo. Registre valores promedio mes</t>
  </si>
  <si>
    <t>Valor promedio  / Mes</t>
  </si>
  <si>
    <t>Cantidad promedio / Mes</t>
  </si>
  <si>
    <t>Costo Unitario</t>
  </si>
  <si>
    <t>mano de obra directa</t>
  </si>
  <si>
    <t>Mes</t>
  </si>
  <si>
    <t xml:space="preserve">gastos directos </t>
  </si>
  <si>
    <t>Arrendamiento</t>
  </si>
  <si>
    <t xml:space="preserve">costos directos </t>
  </si>
  <si>
    <t>Comunicación - internet - Energía</t>
  </si>
  <si>
    <t>Otros costos</t>
  </si>
  <si>
    <t>Total costos y gastos</t>
  </si>
  <si>
    <t>Valor promedio / Mes</t>
  </si>
  <si>
    <t>Mantenimientos</t>
  </si>
  <si>
    <t>actualización</t>
  </si>
  <si>
    <t>Diseño dde software</t>
  </si>
  <si>
    <t>costos directos</t>
  </si>
  <si>
    <t>3.10.1 costos unitarios de servicios</t>
  </si>
  <si>
    <t>3.10.2 costos anuales de servicios</t>
  </si>
  <si>
    <t>3.11  Presupuesto costos de producción proyectado (Producto y/o Servicio)</t>
  </si>
  <si>
    <t>PRESUPUESTO, COSTOS DE PRODUCCIÓN</t>
  </si>
  <si>
    <t xml:space="preserve">Bien y servicio </t>
  </si>
  <si>
    <t>4.1 Aspectos legales de la unidad productiva.</t>
  </si>
  <si>
    <r>
      <rPr>
        <b/>
        <sz val="14"/>
        <color rgb="FF000000"/>
        <rFont val="Calibri"/>
        <family val="2"/>
      </rPr>
      <t xml:space="preserve">4.1.1 Tipo de persona a constituir:
</t>
    </r>
    <r>
      <rPr>
        <b/>
        <sz val="12"/>
        <color rgb="FF808080"/>
        <rFont val="Calibri"/>
        <family val="2"/>
      </rPr>
      <t xml:space="preserve">Marque con una equis (X) el tipo de persona que va a constituir con la puesta en marcha de su plan de negocios. </t>
    </r>
  </si>
  <si>
    <t>Informal</t>
  </si>
  <si>
    <t>Persona Natural</t>
  </si>
  <si>
    <t>Persona Jurídica</t>
  </si>
  <si>
    <r>
      <rPr>
        <b/>
        <sz val="14"/>
        <color rgb="FF000000"/>
        <rFont val="Calibri"/>
        <family val="2"/>
      </rPr>
      <t xml:space="preserve">4.1.2 Número de socios con quienes constituirá o pondrá en marcha la unidad productiva. 
</t>
    </r>
    <r>
      <rPr>
        <b/>
        <sz val="12"/>
        <color rgb="FF808080"/>
        <rFont val="Calibri"/>
        <family val="2"/>
      </rPr>
      <t>Indique en el recuadro blanco el número de socios que tendrá en su unidad productiva según las opciones dadas</t>
    </r>
  </si>
  <si>
    <t xml:space="preserve">Individual </t>
  </si>
  <si>
    <t>Familiares</t>
  </si>
  <si>
    <t xml:space="preserve">Socios </t>
  </si>
  <si>
    <r>
      <rPr>
        <b/>
        <sz val="12"/>
        <color rgb="FF000000"/>
        <rFont val="Calibri"/>
        <family val="2"/>
      </rPr>
      <t xml:space="preserve">4.1.3 Lugar de ubicación del negocio y forma de operar:
</t>
    </r>
    <r>
      <rPr>
        <b/>
        <sz val="12"/>
        <color rgb="FF808080"/>
        <rFont val="Calibri"/>
        <family val="2"/>
      </rPr>
      <t>Marque con una equis (X) la forma como operará inicialmente el negocio.</t>
    </r>
  </si>
  <si>
    <t>Abierto al público</t>
  </si>
  <si>
    <t>Urbano</t>
  </si>
  <si>
    <t>En un local sin aviso público</t>
  </si>
  <si>
    <t>Rural</t>
  </si>
  <si>
    <t>Desde casa</t>
  </si>
  <si>
    <t>Periurbano</t>
  </si>
  <si>
    <r>
      <rPr>
        <b/>
        <sz val="14"/>
        <color rgb="FF000000"/>
        <rFont val="Calibri"/>
        <family val="2"/>
      </rPr>
      <t xml:space="preserve">4.1.4 Número de empleos a generar. 
</t>
    </r>
    <r>
      <rPr>
        <b/>
        <sz val="12"/>
        <color rgb="FF808080"/>
        <rFont val="Calibri"/>
        <family val="2"/>
      </rPr>
      <t xml:space="preserve">Indique dentro del recuadro blanco el número de empleos a generar según la clasificación de población. </t>
    </r>
  </si>
  <si>
    <t>Empleos directos sin incluirse</t>
  </si>
  <si>
    <t>Empleos indirectos</t>
  </si>
  <si>
    <t>Grupo Familiar</t>
  </si>
  <si>
    <r>
      <rPr>
        <b/>
        <sz val="14"/>
        <color rgb="FF000000"/>
        <rFont val="Calibri"/>
        <family val="2"/>
      </rPr>
      <t xml:space="preserve">4.1.5 Sistema normativo que rige el tipo de negocio a conformar.
</t>
    </r>
    <r>
      <rPr>
        <b/>
        <sz val="12"/>
        <color rgb="FF808080"/>
        <rFont val="Calibri"/>
        <family val="2"/>
      </rPr>
      <t>Marque con una equis (X) según la localidad donde se ubique el tipo del sistema normativo que lo regirá.</t>
    </r>
  </si>
  <si>
    <t>Marco normativo colombiano</t>
  </si>
  <si>
    <t>Marco normativo extranjero</t>
  </si>
  <si>
    <t>Nombre del país</t>
  </si>
  <si>
    <t>4.1.6 Responsabilidades de la persona emprendedora y la unidad productiva.
Con la puesta en marcha de la unidad productiva usted adquirirá responsabilidades comerciales y legales. A continuación según el tipo de persona a constituir marque con una equis (X) las responsasbilidades que se relacionan con su negocio.</t>
  </si>
  <si>
    <t>Desde el ámbito de apertura del local</t>
  </si>
  <si>
    <t>Desde el ámbito contable y tributario</t>
  </si>
  <si>
    <t>Desde el ámbito legal</t>
  </si>
  <si>
    <t xml:space="preserve">Viabilidad uso de suelos </t>
  </si>
  <si>
    <t xml:space="preserve">Impuesto de renta </t>
  </si>
  <si>
    <t>SG - SST</t>
  </si>
  <si>
    <t>Aviso y tableros</t>
  </si>
  <si>
    <t>Retención en la fuente</t>
  </si>
  <si>
    <t>Boleta fiscal</t>
  </si>
  <si>
    <t>Industria y comercio</t>
  </si>
  <si>
    <t>Impuesto al valor agregado</t>
  </si>
  <si>
    <t>Matricula registro mercantil</t>
  </si>
  <si>
    <t>Certificado bomberil</t>
  </si>
  <si>
    <t>Contabilidad formal</t>
  </si>
  <si>
    <t>Cuenta corriente</t>
  </si>
  <si>
    <t>Sayco y acinpro</t>
  </si>
  <si>
    <t>Contabilidad electrónica</t>
  </si>
  <si>
    <t>Conservación de archivo</t>
  </si>
  <si>
    <t>Certificado sanitario</t>
  </si>
  <si>
    <t>Información exógena (Medio magnético)</t>
  </si>
  <si>
    <t>Registro de libros</t>
  </si>
  <si>
    <t>Libro fiscal</t>
  </si>
  <si>
    <t xml:space="preserve">Otros locales </t>
  </si>
  <si>
    <t>Indique otros aspectos de ser requeridos por su unidad productiva para operar.</t>
  </si>
  <si>
    <t xml:space="preserve">4.1.7 Si su idea de negocios se está formulando para ser puesta en marcha fuera de Colombia, indique los aspectos legales desde el ámbito operativo exige su localidad.
Indique los aspectos legales en los espacios sugeridos. </t>
  </si>
  <si>
    <t>Aspecto legal 1.</t>
  </si>
  <si>
    <t>Aspecto legal 2.</t>
  </si>
  <si>
    <t>Aspecto legal 3.</t>
  </si>
  <si>
    <t>Aspecto legal 4.</t>
  </si>
  <si>
    <t>Aspecto legal 5.</t>
  </si>
  <si>
    <t>Aspecto legal 6.</t>
  </si>
  <si>
    <r>
      <rPr>
        <b/>
        <sz val="14"/>
        <color rgb="FF000000"/>
        <rFont val="Calibri"/>
        <family val="2"/>
      </rPr>
      <t xml:space="preserve">4.1.8 Sistema normativo que regula la actividad económica.
</t>
    </r>
    <r>
      <rPr>
        <b/>
        <sz val="12"/>
        <color rgb="FF808080"/>
        <rFont val="Calibri"/>
        <family val="2"/>
      </rPr>
      <t>Indique las normas o leyes específicamente que regulan su actividad económica según el sector productivo al cual se dirige. Tenga en cuenta obligaciones como: permisos, licencias, patentes, autorizaciones o vigilancia y control por entes público o no gubernamentales.</t>
    </r>
  </si>
  <si>
    <t>Norma / Ley</t>
  </si>
  <si>
    <t>Aspectos que regula</t>
  </si>
  <si>
    <t>4.2. Aspectos organizacionales de la unidad productiva.</t>
  </si>
  <si>
    <r>
      <rPr>
        <b/>
        <sz val="14"/>
        <color rgb="FF000000"/>
        <rFont val="Calibri"/>
        <family val="2"/>
      </rPr>
      <t xml:space="preserve">4.2.1 Estructura organizacional de la unidad productiva.
</t>
    </r>
    <r>
      <rPr>
        <b/>
        <sz val="12"/>
        <color rgb="FF808080"/>
        <rFont val="Calibri"/>
        <family val="2"/>
      </rPr>
      <t xml:space="preserve">A través de un gráfico o ilustración, indique las áreas que necesitará su unidad productiva para realizar la actividad económica. Independientemente de que usted sea el único en estar vinculado con la unidad productiva debe señalar las áreas: operativas, administrativas, financieras, entre otras. </t>
    </r>
    <r>
      <rPr>
        <b/>
        <sz val="12"/>
        <color rgb="FF000000"/>
        <rFont val="Calibri"/>
        <family val="2"/>
      </rPr>
      <t xml:space="preserve"> </t>
    </r>
  </si>
  <si>
    <t xml:space="preserve">Nombre Comercial de la unidad productiva </t>
  </si>
  <si>
    <t>Sigla</t>
  </si>
  <si>
    <t>Si cumple</t>
  </si>
  <si>
    <t>Marca</t>
  </si>
  <si>
    <t xml:space="preserve">Si cumple </t>
  </si>
  <si>
    <r>
      <rPr>
        <b/>
        <sz val="14"/>
        <color rgb="FF000000"/>
        <rFont val="Calibri"/>
        <family val="2"/>
      </rPr>
      <t xml:space="preserve">4.2.2 Descripción de los cargos y funciones que realizará el personal tanto administrativo y operacional de la empresa (directos o indirectos).
</t>
    </r>
    <r>
      <rPr>
        <b/>
        <sz val="12"/>
        <color rgb="FF808080"/>
        <rFont val="Calibri"/>
        <family val="2"/>
      </rPr>
      <t>Describa de manera puntual las áreas o funciones que ejecutará el personal a contratarse. Tenga en cuenta que si usted es el único en operar el negocio también debe discriminar las tareas según el área, por ejemplo: Actividades desde el ámbito: de mercadeo, administración, contable, operacional, servicios, logística, entre otros.</t>
    </r>
  </si>
  <si>
    <t>Descripción del cargo</t>
  </si>
  <si>
    <t>Nombre del cargo:</t>
  </si>
  <si>
    <t>Dependencia:</t>
  </si>
  <si>
    <t>No. De cargos:</t>
  </si>
  <si>
    <t>Perfil de cargo:</t>
  </si>
  <si>
    <t>Funciones que ejecutará</t>
  </si>
  <si>
    <t>1.
2.
3.
4.
5.
6.
7.</t>
  </si>
  <si>
    <t>No. De Cargos:</t>
  </si>
  <si>
    <t>Funciones que ejecutará.</t>
  </si>
  <si>
    <t>4.3 Gastos de personal administrativo de la unidad productiva.</t>
  </si>
  <si>
    <r>
      <rPr>
        <b/>
        <sz val="14"/>
        <color rgb="FF000000"/>
        <rFont val="Calibri"/>
        <family val="2"/>
      </rPr>
      <t xml:space="preserve">4.3.1 Gastos mano de obra administrativa.
</t>
    </r>
    <r>
      <rPr>
        <b/>
        <sz val="14"/>
        <color rgb="FF808080"/>
        <rFont val="Calibri"/>
        <family val="2"/>
      </rPr>
      <t>Calcular la mano de obra administrativa que requerirá su unidad productiva para llevar a cabo las operaciones desde el área de las ventas, administración y funcionamiento. Por ejemplo: Vendedores, gerente, contador, supervisor, servicios generales, guardas de seguridad, servicios de mantenimiento, entre otros.</t>
    </r>
  </si>
  <si>
    <r>
      <t>​I​</t>
    </r>
    <r>
      <rPr>
        <b/>
        <sz val="11"/>
        <color theme="1"/>
        <rFont val="Constantia"/>
        <family val="2"/>
        <scheme val="minor"/>
      </rPr>
      <t/>
    </r>
  </si>
  <si>
    <t>Algunos procesos manufactureros como fabricación de tapetes, tejidos, confecciones y flores artificiales, almacén por departamentos, algunas labores agrícolas.​</t>
  </si>
  <si>
    <t>Algunos procesos manufactureros como la fabricación de agujas, alcoholes y artículos de cuero</t>
  </si>
  <si>
    <t>Caja de compensación</t>
  </si>
  <si>
    <t>​Procesos manufactureros como fabricación de aceites, cervezas, vidrios, procesos de galvanización, transportes y servicios de vigilancia privada.​</t>
  </si>
  <si>
    <t xml:space="preserve">Riesgos Laborales </t>
  </si>
  <si>
    <t xml:space="preserve">Persona con rol de gerente </t>
  </si>
  <si>
    <t>Persona con rol de revisor fiscal</t>
  </si>
  <si>
    <t xml:space="preserve"> Aux. Contable</t>
  </si>
  <si>
    <t>* Los gastos por concepto de dotación de trabajo se llevan a administrativos, generales y ventas.</t>
  </si>
  <si>
    <t>Proyección de gastos de personal administrativo.</t>
  </si>
  <si>
    <t>Porcentaje de incremento anual proyectado (Colocar porcentajes de incremento salarial para los siguientes 5 años).</t>
  </si>
  <si>
    <t>No. Meses Laborados</t>
  </si>
  <si>
    <t>Total Devengado</t>
  </si>
  <si>
    <r>
      <rPr>
        <b/>
        <sz val="14"/>
        <color rgb="FF000000"/>
        <rFont val="Calibri"/>
        <family val="2"/>
      </rPr>
      <t xml:space="preserve">4.3.2 Gastos mano de obra administrativa, para proyectos que se ejecutarán fuera del país.
</t>
    </r>
    <r>
      <rPr>
        <b/>
        <sz val="12"/>
        <color rgb="FF808080"/>
        <rFont val="Calibri"/>
        <family val="2"/>
      </rPr>
      <t xml:space="preserve">Teniendo en cuenta que la legislación en cada pais con respecto al ámbito laboral son propias de su sistema normativo, las unidades productivas que se proyectan ejecutar fuera de Colombia liquidarán su nómina acorde a su sistema laboral. </t>
    </r>
  </si>
  <si>
    <t>Salario Básico</t>
  </si>
  <si>
    <t>Neto Pagado</t>
  </si>
  <si>
    <t>Proyección de Gastos de personal administrativo.</t>
  </si>
  <si>
    <t>Porcentaje de incremento anual proyectado (colocar porcentajes de incremento salarial para los siguientes 5 años).</t>
  </si>
  <si>
    <t>4.4 Gastos de administración de la unidad productiva.</t>
  </si>
  <si>
    <t xml:space="preserve">4.4.1 Gastos: de administración, ventas y generales.
A continuación registre los gastos en los que debe incurrir su negocio para funcionar. Tenga en cuenta los aspectos comerciales y legales que señaló en el punto 3.1.8. y no los confunda con los costos de producción, ya que éstos los calculó en el estudio técnico. </t>
  </si>
  <si>
    <t>Proyección gastos de administración, ventas y generales.</t>
  </si>
  <si>
    <r>
      <rPr>
        <b/>
        <sz val="12"/>
        <color rgb="FF000000"/>
        <rFont val="Calibri"/>
        <family val="2"/>
      </rPr>
      <t>Porcentaje de incremento anual proyectado</t>
    </r>
    <r>
      <rPr>
        <b/>
        <sz val="12"/>
        <color rgb="FF808080"/>
        <rFont val="Calibri"/>
        <family val="2"/>
      </rPr>
      <t xml:space="preserve"> (Colocar porcentajes de incremento salarial para los siguientes 5 años).</t>
    </r>
  </si>
  <si>
    <t>Descripción detallada de los rubros</t>
  </si>
  <si>
    <t>Datos base para proyectar</t>
  </si>
  <si>
    <t>Rubros</t>
  </si>
  <si>
    <t>Valor Mes</t>
  </si>
  <si>
    <t xml:space="preserve">Mezcla de mercados </t>
  </si>
  <si>
    <t>4.5 Resumen de los gastos administrativos, ventas y generales.</t>
  </si>
  <si>
    <t>Detalle</t>
  </si>
  <si>
    <t>Mano de obra administrativa (Proyecto ejecutado en Colombia)</t>
  </si>
  <si>
    <t>**Mano de obra administrativa (Fuera de Colombia)</t>
  </si>
  <si>
    <t>Gastos de:  Administración, ventas y generales</t>
  </si>
  <si>
    <t>** Si el proyecto se ejecuta fuera del país solo debe estar esta fila diligenciada</t>
  </si>
  <si>
    <t>Gasto Cargado a la unidad del producto y/o servicio</t>
  </si>
  <si>
    <t>Gasto cargado a la unidad del producto y/o servicio.</t>
  </si>
  <si>
    <t xml:space="preserve">Producción Proyectada en Unidades </t>
  </si>
  <si>
    <t>Proyección Gastos por la Unidad</t>
  </si>
  <si>
    <t>Producto</t>
  </si>
  <si>
    <t xml:space="preserve">Canto. </t>
  </si>
  <si>
    <t xml:space="preserve">Cant. </t>
  </si>
  <si>
    <t>Producto 1</t>
  </si>
  <si>
    <t>Producto 2</t>
  </si>
  <si>
    <t>Producto 3</t>
  </si>
  <si>
    <t>Producto 4</t>
  </si>
  <si>
    <t>5. Estudio financiero</t>
  </si>
  <si>
    <t>5.1 Balance de inversiones del proyecto y capital de trabajo</t>
  </si>
  <si>
    <t>No.</t>
  </si>
  <si>
    <t>Pre - operación</t>
  </si>
  <si>
    <t>Operación</t>
  </si>
  <si>
    <t>Vida Util</t>
  </si>
  <si>
    <t>Años</t>
  </si>
  <si>
    <t xml:space="preserve">Años </t>
  </si>
  <si>
    <t>Valor Inversión</t>
  </si>
  <si>
    <t>Programa de producción</t>
  </si>
  <si>
    <t>Inversión fija</t>
  </si>
  <si>
    <t>Valor ($)</t>
  </si>
  <si>
    <t>1.1</t>
  </si>
  <si>
    <t>Terrenos</t>
  </si>
  <si>
    <t>1.2</t>
  </si>
  <si>
    <t>1.3</t>
  </si>
  <si>
    <t>1.4</t>
  </si>
  <si>
    <t>1.5</t>
  </si>
  <si>
    <t>1.6</t>
  </si>
  <si>
    <t>1.7</t>
  </si>
  <si>
    <t>Sub Total</t>
  </si>
  <si>
    <t>Inversión diferida</t>
  </si>
  <si>
    <t>2.1</t>
  </si>
  <si>
    <t>Gastos Pre - operativos</t>
  </si>
  <si>
    <t>Capital de trabajo</t>
  </si>
  <si>
    <t>3.1</t>
  </si>
  <si>
    <t>Costos de operación directa</t>
  </si>
  <si>
    <t>3.2</t>
  </si>
  <si>
    <t>Gastos de mano de obra administrativa</t>
  </si>
  <si>
    <t>3.3</t>
  </si>
  <si>
    <t>Gastos de administración, ventas y generales</t>
  </si>
  <si>
    <t>Período Pre operativo en meses</t>
  </si>
  <si>
    <t>TOTAL BALANCE DE INVERSIONES DELPROYECTO</t>
  </si>
  <si>
    <t>5.2 Depreciación proyectada y valor de rescate</t>
  </si>
  <si>
    <t>INVERSIÓN</t>
  </si>
  <si>
    <t>PERIODO DE DEPRECIACIÓN (AÑOS)</t>
  </si>
  <si>
    <t>DEPRECIACIÓN</t>
  </si>
  <si>
    <t xml:space="preserve">Año 0 (Compra del activo / Valor) </t>
  </si>
  <si>
    <t>Sumatoria de nuevas inversiones</t>
  </si>
  <si>
    <t>TOTAL DEPRECIACIÓN ACUMULADA</t>
  </si>
  <si>
    <t>VALOR EN LIBROS</t>
  </si>
  <si>
    <t>Valor de rescate</t>
  </si>
  <si>
    <t>5.3 Presupuesto de costos operacionales de la unidad productiva</t>
  </si>
  <si>
    <t>PROYECCIÓN INCREMENTO DE LOS COSTOS</t>
  </si>
  <si>
    <t>ITEM</t>
  </si>
  <si>
    <t>BIEN/SERVICIO</t>
  </si>
  <si>
    <t xml:space="preserve">PRESUPUESTO DE LOS COSTOS OPERACIONALES </t>
  </si>
  <si>
    <t>5.4  Tabla cálculo de precios proyectados</t>
  </si>
  <si>
    <t>Porcentaje incremental del precio</t>
  </si>
  <si>
    <t>PROYECCIÓN INCREMETNO DE LOS COSTOS</t>
  </si>
  <si>
    <t>COSTO UNITARIO DE PRODUCCION</t>
  </si>
  <si>
    <t xml:space="preserve">MARGEN DE GANANCIA </t>
  </si>
  <si>
    <t>PRECIO AÑO 1</t>
  </si>
  <si>
    <t xml:space="preserve">5.5  Presupuesto proyección de ingresos por ventas  </t>
  </si>
  <si>
    <t>PROYECCIÓN DE INGRESOS</t>
  </si>
  <si>
    <t xml:space="preserve">Total Ingresos </t>
  </si>
  <si>
    <t>5.6     Financiación y costo de capital del proyecto</t>
  </si>
  <si>
    <t>Indique la procedencia del capital requerido para dar inicio a su idea de negocios, colocando frente a cada fuente de financiamiento el porcentaje de participación que tendrá en el total de la inversión.</t>
  </si>
  <si>
    <t>CAPITAL REQUERIDO</t>
  </si>
  <si>
    <t xml:space="preserve">PROCEDENCIA DEL CAPITAL </t>
  </si>
  <si>
    <t>PORCENTAJE</t>
  </si>
  <si>
    <t>VALLOR</t>
  </si>
  <si>
    <t>Capital propio</t>
  </si>
  <si>
    <t xml:space="preserve">Capital de socios </t>
  </si>
  <si>
    <t>Crédito bancario</t>
  </si>
  <si>
    <t>Otro</t>
  </si>
  <si>
    <t>Convocatoria</t>
  </si>
  <si>
    <t>5.6.1 Amortización del crédito.</t>
  </si>
  <si>
    <t>MONTO DEL PRÉSTAMO</t>
  </si>
  <si>
    <t>TASA EFECTIVA ANUAL</t>
  </si>
  <si>
    <t>PERIODOS</t>
  </si>
  <si>
    <t>CUOTA FIJA ANUAL</t>
  </si>
  <si>
    <t>AÑO</t>
  </si>
  <si>
    <t>SALDO INICIAL</t>
  </si>
  <si>
    <t>CUOTA FIJA</t>
  </si>
  <si>
    <t>INERESES</t>
  </si>
  <si>
    <t>ABONO A CAPITAL</t>
  </si>
  <si>
    <t>SALDO FINAL</t>
  </si>
  <si>
    <r>
      <rPr>
        <b/>
        <sz val="12"/>
        <color theme="1" tint="4.9989318521683403E-2"/>
        <rFont val="Calibri"/>
        <family val="2"/>
      </rPr>
      <t xml:space="preserve">Nota: </t>
    </r>
    <r>
      <rPr>
        <b/>
        <sz val="12"/>
        <color rgb="FF002060"/>
        <rFont val="Calibri"/>
        <family val="2"/>
      </rPr>
      <t xml:space="preserve">Tener en cuenta el período de pago. Si este es de 5 años todos los valores se trasladan de manera automática a la plantilla del flujo de caja, si el período de pago es inferior a 5 años, debe tener en cuenta que la plantilla arrojará valores negativos los cuales no aplican, por tanto se deben eliminar de la plantilla flujo de caja proyectado. </t>
    </r>
  </si>
  <si>
    <t>5.7    Flujo de caja proyectado</t>
  </si>
  <si>
    <t>5.7.1 Comportamiento de la cartera</t>
  </si>
  <si>
    <t xml:space="preserve">Indique el número de días que tendrá como política para cobro de cartera a sus clientes </t>
  </si>
  <si>
    <t xml:space="preserve">Política de la cartera en días </t>
  </si>
  <si>
    <t>DESCRIPCIÓN</t>
  </si>
  <si>
    <t>HORIZONTE DEL PROYECTO</t>
  </si>
  <si>
    <t>Saldo inicial</t>
  </si>
  <si>
    <t>Ventas</t>
  </si>
  <si>
    <t>Menos: saldo final (*)</t>
  </si>
  <si>
    <t>Ingreso por ventas</t>
  </si>
  <si>
    <t>De acuerdo al tipo de persona que va a constituir o a desarrollar en la implementación de la Unidad Productiva, tenga en cuenta el porcentaje respectivo para aplicar el Impuesto de Renta si aplica.</t>
  </si>
  <si>
    <t>Emprendimiento informal</t>
  </si>
  <si>
    <t xml:space="preserve">Persona natural - responsable del impuesto </t>
  </si>
  <si>
    <t>Persona jurídica</t>
  </si>
  <si>
    <t>FLUJO DE CAJA PROYECTADO</t>
  </si>
  <si>
    <t>RUBROS</t>
  </si>
  <si>
    <t>Año 0</t>
  </si>
  <si>
    <t>INGRESOS DE EFECTIVO</t>
  </si>
  <si>
    <t>Valor de rescate de activos fijos</t>
  </si>
  <si>
    <t>Valor de rescate del capital de trabajo</t>
  </si>
  <si>
    <t>Préstamos</t>
  </si>
  <si>
    <t xml:space="preserve">TOTAL INGRESOS </t>
  </si>
  <si>
    <t>EGRESOS DE EFECTIVO</t>
  </si>
  <si>
    <t>Costos de producción</t>
  </si>
  <si>
    <t>Costos mezcla de mercados</t>
  </si>
  <si>
    <t>Gastos mano de obra administrativa</t>
  </si>
  <si>
    <t>Gastos de administración y generales</t>
  </si>
  <si>
    <t>Intereses</t>
  </si>
  <si>
    <t>Amortización del crédito</t>
  </si>
  <si>
    <t xml:space="preserve">Depreciación </t>
  </si>
  <si>
    <t xml:space="preserve">TOTAL EGRESOS </t>
  </si>
  <si>
    <t>UTILIDAD ANTES DE IMPUESTOS</t>
  </si>
  <si>
    <t>Impuesto de renta y complementarios</t>
  </si>
  <si>
    <t>UTILIDAD NETA</t>
  </si>
  <si>
    <t>INVERSIÓN INICIAL</t>
  </si>
  <si>
    <t>Flujo neto total</t>
  </si>
  <si>
    <t>Mas: saldo inicial de caja</t>
  </si>
  <si>
    <t>Igual: saldo final de caja</t>
  </si>
  <si>
    <t>PERIODO DE RECUPERACIÓN DE LA INVERSIÓN - PRI</t>
  </si>
  <si>
    <t>Año de recuperación de la inversión inicial</t>
  </si>
  <si>
    <t>5.8 Indicadores de viabilidad financiera</t>
  </si>
  <si>
    <t>Costo de capital</t>
  </si>
  <si>
    <t>Valor actual de la inversión (VA)</t>
  </si>
  <si>
    <t>Valor presente neto (VPN)</t>
  </si>
  <si>
    <t>Tasa interna de retorno (TIR)</t>
  </si>
  <si>
    <t>Valor presente neto de los ingresos</t>
  </si>
  <si>
    <t>Valor presente neto de los egresos</t>
  </si>
  <si>
    <t xml:space="preserve">Costos - Inversión inicial </t>
  </si>
  <si>
    <t>Relación beneficio costo</t>
  </si>
  <si>
    <t>5.8.1 Análisis de la viabilidad financiera</t>
  </si>
  <si>
    <t xml:space="preserve">Realice una breve descripción de la viabilidad económica de su idea de negocios, comente el comportamiento de los ingresos frente a los costos y gastos del ejercicio, el flujo de caja, recuperación de la inversión, indicadores como la TIR; el VPN, la relación de Beneficio/Costo y demás aspectos financieros que desee resaltar y que son de suma importancia comentarlos. </t>
  </si>
  <si>
    <t>Punto obligatorio</t>
  </si>
  <si>
    <t xml:space="preserve">Fuente bibliográfica con la cual podrá apoyar los estudios de factibilidad del plan de negocios. </t>
  </si>
  <si>
    <t xml:space="preserve">Fuente </t>
  </si>
  <si>
    <t xml:space="preserve">Enlace </t>
  </si>
  <si>
    <t>Administración de alimentos y medicamentos de los Estados Unidos</t>
  </si>
  <si>
    <t>https://www.fda.gov/about-fda/fda-en-espanol</t>
  </si>
  <si>
    <t>Alexa es una de las herramientas más usadas para saber el posicionamiento de cualquier página según un ranking global o por país, es utilizada también para mejorar la estrategia de SEO y PPC.</t>
  </si>
  <si>
    <t>https://www.alexa.com/</t>
  </si>
  <si>
    <t>Análisis Cadenas Productivas</t>
  </si>
  <si>
    <t>https://www.dnp.gov.co/LaEntidad_/subdireccion-general-prospectiva-desarrollo-nacional/direccion-innovacion-desarrollo-empresarial/Paginas/analisis-cadenas-productivas.aspx</t>
  </si>
  <si>
    <t>ANDA Archivo Nacional de Datos - Operaciones Estadísticas en tres categorías: Economía, Sociedad y Territorio.</t>
  </si>
  <si>
    <t>https://www.dane.gov.co/index.php/estadisticas-por-tema/estadisticas-experimentales</t>
  </si>
  <si>
    <t>Artesanías de Colombia S.A.</t>
  </si>
  <si>
    <t>https://artesaniasdecolombia.com.co/PortalAC/General/template_index.jsf</t>
  </si>
  <si>
    <t>Banco Mundial</t>
  </si>
  <si>
    <t>https://datos.bancomundial.org/indicator/NY.GDP.MKTP.CD</t>
  </si>
  <si>
    <t>Bancóldex S.A. (Financiamiento empresarial, importación, exportación)</t>
  </si>
  <si>
    <t>https://www.bancoldex.com/</t>
  </si>
  <si>
    <t>Base de datos de estadísticas de comercio internacional - Tradelmex</t>
  </si>
  <si>
    <t>https://www.tradeimex.in/statistical-data?gclid=CjwKCAiAxKv_BRBdEiwAyd40NycLPx3p4fAk-vvjb_Y31P_qu_6zpyQ0_LwRXhThInDsFwjxprkGAxoCAh8QAvD_BwE&amp;utm_medium=trade_Data</t>
  </si>
  <si>
    <t>Bases de Datos SENA</t>
  </si>
  <si>
    <t>http://biblioteca.sena.edu.co/paginas/bases.html</t>
  </si>
  <si>
    <t>Cámara Colombiana de Comercio Electrónico</t>
  </si>
  <si>
    <t>https://www.ccce.org.co/</t>
  </si>
  <si>
    <t>Cámara de Comercio de Bogotá</t>
  </si>
  <si>
    <t>https://www.ccb.org.co/</t>
  </si>
  <si>
    <t>Catálogo Público en Línea SENA</t>
  </si>
  <si>
    <t>http://biblioteca.sena.edu.co/F/?func=find-b-0&amp;local_base=sen01</t>
  </si>
  <si>
    <t>Centro de Comercio Internacional</t>
  </si>
  <si>
    <t>https://www.intracen.org/</t>
  </si>
  <si>
    <t>Centro para la promoción de importaciones de países en desarrollo</t>
  </si>
  <si>
    <t>https://www.centralamericadata.com/es/search?q1=content_es_le:%22Centro+de+Promoci%C3%B3n+de+Importaciones+de+Pa%C3%ADses+en+Desarrollo%22</t>
  </si>
  <si>
    <t xml:space="preserve">Comercio Internacional </t>
  </si>
  <si>
    <t>https://www.eintrade.eu/blog/blog-de-eintrade-1/post/cinco-sitios-web-fundamentales-para-el-comercio-internacional-2</t>
  </si>
  <si>
    <t>¿Cómo importar a Colombia?</t>
  </si>
  <si>
    <t>https://www.mincit.gov.co/estudios-economicos/como-importar-a-colombia</t>
  </si>
  <si>
    <t>Contabilidad, Leyes e impuestos</t>
  </si>
  <si>
    <t>https://actualicese.com/</t>
  </si>
  <si>
    <t>Departamento Administrativo Nacional de Estadística</t>
  </si>
  <si>
    <t>https://www.dane.gov.co/</t>
  </si>
  <si>
    <t>Departamento Nacional de Planeación - DNP</t>
  </si>
  <si>
    <t>https://www.dnp.gov.co/DNPN/Paginas/default.aspx</t>
  </si>
  <si>
    <t>Dirección de Impuestos y Aduanas Nacionales de Colombia - DIAN</t>
  </si>
  <si>
    <t>https://www.dian.gov.co/</t>
  </si>
  <si>
    <t>Euromonitor Internacional (Reportes estadísticos de mercado)</t>
  </si>
  <si>
    <t>https://www.euromonitor.com/colombia</t>
  </si>
  <si>
    <t>Fuentes de datos internacionales</t>
  </si>
  <si>
    <t>https://incasi.uab.cat/es/node/379</t>
  </si>
  <si>
    <t>Gerencie sus asuntos y negocios</t>
  </si>
  <si>
    <t>www.gerencie.com</t>
  </si>
  <si>
    <t>Guía de Capacidades Gerenciales de Comercio Exterior elaborada por el Ministerio de Comercio Exterior y Turismo - Perú</t>
  </si>
  <si>
    <t xml:space="preserve"> www.mincetur.gob.pe</t>
  </si>
  <si>
    <t xml:space="preserve">Guía Oficial de Turismo de Colombia </t>
  </si>
  <si>
    <t>https://colombia.travel/es</t>
  </si>
  <si>
    <t>Hipertextual (Información sobre las últimas tendencias del mercado y también sobre temas de interés general, pero enfocados desde la innovación)</t>
  </si>
  <si>
    <t>https://hipertextual.com/</t>
  </si>
  <si>
    <t>Importación y exportación | Unión Europea - Europa EU</t>
  </si>
  <si>
    <t>https://europa.eu/european-union/business/import-export_es</t>
  </si>
  <si>
    <t>Información Empresarial de Colombia - Compite 360</t>
  </si>
  <si>
    <t>https://www.compite360.com/queEs</t>
  </si>
  <si>
    <t>Información Logística (Es un lugar donde no solo se comparten noticias respecto a la industria, sino también las últimas innovaciones que pueden ayudar a las empresas a mejorar sus procesos logísticos)</t>
  </si>
  <si>
    <t>http://informacionlogistica.com/</t>
  </si>
  <si>
    <t>Instituto Nacional de Estadística</t>
  </si>
  <si>
    <t>http://www.ine.es/</t>
  </si>
  <si>
    <t>Inteligencia de Mercado de la página Web del Sistema Integrado de Información de Comercio Exterior, SIICEX</t>
  </si>
  <si>
    <t>http://www.siicex.gob.pe</t>
  </si>
  <si>
    <t>Investigación de Mercado y Marketing</t>
  </si>
  <si>
    <t>https://www.marketresearch.com/</t>
  </si>
  <si>
    <t>IRIS (Integrador de recursos de Información)</t>
  </si>
  <si>
    <t>https://sena-primo.hosted.exlibrisgroup.com/primo-explore/search?vid=SENA&amp;sortby=rank&amp;lang=es_ES</t>
  </si>
  <si>
    <t>Manual de Oslo (Directrices para la recogida e interpretación de información relativa e innovación)</t>
  </si>
  <si>
    <t>http://www.madrid.org/bvirtual/BVCM001708.pdf</t>
  </si>
  <si>
    <t>Marca País Colombia</t>
  </si>
  <si>
    <t>https://www.colombia.co/turismo/</t>
  </si>
  <si>
    <t>Ministerio de Ambiente y Desarrollo Sostenible</t>
  </si>
  <si>
    <t>http://www.minambiente.gov.co/</t>
  </si>
  <si>
    <t>Ministerio de Hacienda y Crédito Público</t>
  </si>
  <si>
    <t>http://www.minhacienda.gov.co/HomeMinhacienda/faces/wcnav_defaultSelection</t>
  </si>
  <si>
    <t>Ministerio de Minas y Energía</t>
  </si>
  <si>
    <t>https://www.minenergia.gov.co/es/</t>
  </si>
  <si>
    <t>Ministerio de Tecnologías de la Información y las Comunicaciones</t>
  </si>
  <si>
    <t>https://www.mintic.gov.co/portal/inicio/</t>
  </si>
  <si>
    <t xml:space="preserve">Organización de la Naciones Unidad para la Alimentación y la Agricultura </t>
  </si>
  <si>
    <t>https://www.fao.org/home/es</t>
  </si>
  <si>
    <t>Organizaciones vinculadas al comercio justo. Iniciativas del Sello de Comercio Justo FAIRTRADE</t>
  </si>
  <si>
    <t>https://www.fairtrade.net/labelling_initiatives.html?&amp;L=1:</t>
  </si>
  <si>
    <t xml:space="preserve">Procolombia </t>
  </si>
  <si>
    <t>https://procolombia.co/</t>
  </si>
  <si>
    <t>Proexport Colombia (Entidad encargada de la promoción comercial de las exportaciones no tradicionales colombianas. Brinda apoyo y asesoría integral a los empresarios nacionales, en sus actividades de mercadeo internacional)</t>
  </si>
  <si>
    <t>Repositorio Institucional SENA</t>
  </si>
  <si>
    <t>http://repositorio.sena.edu.co/</t>
  </si>
  <si>
    <t xml:space="preserve">Sistema de Información de Tendencias Educativas en América Latina - SITEAL </t>
  </si>
  <si>
    <t>https://siteal.iiep.unesco.org/</t>
  </si>
  <si>
    <t>Sistema Estadístico Nacional Colombia</t>
  </si>
  <si>
    <t>https://www.sen.gov.co/</t>
  </si>
  <si>
    <t>Statista (fuente para datos y estadísticas relacionados con el marketing)</t>
  </si>
  <si>
    <t>https://www.statista.com/</t>
  </si>
  <si>
    <t>Superintendencia de Industria y Comercio</t>
  </si>
  <si>
    <t>https://www.sic.gov.co/</t>
  </si>
  <si>
    <t>Superintendencia de Sociedades (Organismo técnico, adscrito al Ministerio de Comercio, Industria y Turismo, con personería jurídica, autonomía administrativa y patrimonio propio, mediante el cual el Presidente de la República ejerce la inspección, vigilancia y control de las sociedades mercantiles)</t>
  </si>
  <si>
    <t>https://www.supersociedades.gov.co/</t>
  </si>
  <si>
    <t>Colombia</t>
  </si>
  <si>
    <t>Urbana</t>
  </si>
  <si>
    <r>
      <t>Nota:</t>
    </r>
    <r>
      <rPr>
        <sz val="14"/>
        <color theme="1"/>
        <rFont val="Calibri"/>
        <family val="2"/>
      </rPr>
      <t xml:space="preserve"> Los precios que se registran en esta tabla deben ser el resultado del cálculo del costo unitario del producto o servicio junto con el margen de ganancia del estudio de viabilidad financiera 5.4  Tabla cálculo de precios proyectados.</t>
    </r>
  </si>
  <si>
    <t>De acuerdo con el cálculo del precio de venta del producto o servicio según estudio financiero, se calcula como margen minimo de ganancia el 50%. 
En caso de que el mercado permita establecer un precio máximo y que éste sea competitivo frente a las demás marcas se establece un margen m´zximo del 70%</t>
  </si>
  <si>
    <r>
      <rPr>
        <b/>
        <sz val="14"/>
        <color theme="1"/>
        <rFont val="Calibri"/>
        <family val="2"/>
      </rPr>
      <t xml:space="preserve">Nota: </t>
    </r>
    <r>
      <rPr>
        <sz val="14"/>
        <color theme="1"/>
        <rFont val="Calibri"/>
        <family val="2"/>
      </rPr>
      <t xml:space="preserve">La tabla de datos calculados de la demanda potencial, refleja el comportamiento del mercado según el estudio realizado a posibles consumidores o compradores. Su intención es mostrar los posibles ingresos que se podrían generar en caso de que el plan de negocios que se está formulando produjera y vendiera los productos o servicios en estos precios, cantidades y periodicidades de tiempo. </t>
    </r>
  </si>
  <si>
    <r>
      <t>Solo se diligencia la periodicidad de acuerdo con la mayor frecuencia de compra o consumo por parte del público encuestado.</t>
    </r>
    <r>
      <rPr>
        <b/>
        <sz val="14"/>
        <color theme="1"/>
        <rFont val="Calibri"/>
        <family val="2"/>
      </rPr>
      <t xml:space="preserve"> Ejemplo:</t>
    </r>
    <r>
      <rPr>
        <sz val="14"/>
        <color theme="1"/>
        <rFont val="Calibri"/>
        <family val="2"/>
      </rPr>
      <t xml:space="preserve"> Si la unidad productiva se orienta hacia la venta de prendas para hoteles (Sabanas, fundas, edredones, toallas, cortinas) y de acuerdo al sondeo realizado a X hoteles el 80% registró comprar trimestralmente prendas, este será el tiempo o periodicidad a registrarse en la tabla.</t>
    </r>
  </si>
  <si>
    <t>Hernán Darío Hernández Bello</t>
  </si>
  <si>
    <t>18 de Agosto de 1989</t>
  </si>
  <si>
    <t>Calle 6 bis a # 90 a 50 Torre 24 Apto 101</t>
  </si>
  <si>
    <t>Cundinamarca</t>
  </si>
  <si>
    <t>Bogotá</t>
  </si>
  <si>
    <t>hernandezb2018@gmail.com</t>
  </si>
  <si>
    <t>Santander</t>
  </si>
  <si>
    <t>Centro Agroturistico</t>
  </si>
  <si>
    <t>Analisis y Desarrollo de Software</t>
  </si>
  <si>
    <t>Wilson Segundo Pertuz Acosta</t>
  </si>
  <si>
    <t>Magdalena</t>
  </si>
  <si>
    <t>Santa Marta</t>
  </si>
  <si>
    <t>X</t>
  </si>
  <si>
    <t>H&amp;W DIGITAL  SOLUTIONS SAS</t>
  </si>
  <si>
    <t xml:space="preserve">La idea es poder crear una empresa de desarrollo de software y asesoria en en el desarrollo e implementación de sistemas de información para empresas y/o negocios pequeños y medianos. Se va a realizar una pagina web tipo formulario, para una empresa de traducciones , clases de alemán e intercambios culturales ya sean en el ambito laboral o academico. Dicha pagina se va a hacer bajo la metodologia agil Scrum, con permanente supervisión y acompañamiento por parte del cliente, de la misma manera vamos a realizar seguimiento y asignación de tareas internas con el equipo desarrollador, bajo los conocidos tableros Kanban, alli mismo podremos visualizar el flujo de trabajo, sus alcances y su avance real en el proyecto. Dirijimos los servicios y el uso del sistema de información a la empresa LCC Traducciones. Nos diferenciaremos teniendo un excelente servicio al cliente, un acompañamiento y consultoria muy muy cercana al cliente y reuniones frecuentes y concisas mostrando los resultados, avances y alcances reales del proyecto. El componente innovador dentro de nuestro proyecto, es que el cliente va a poder realizar un seguimiento detallado a su solicitud formal, ya sea de traducción,  clase de alemán o intercambio cultural, tambien aplica para las cotizaciones de cualquiera de los tres servicios mencionados.  La necesidad que se satisface es tanto para el cliente o usuario final, tanto para LCC Traducciones, ya que el usuario podra radicar solicitudes formales , adjuntar documentos, cotizar servicios, verificación detallada y seguimiento a las solitudes entre otros; por consiguiente, la empresa tendra mas posibilidades de que los clientes potenciales sean reales y poder mejorar en el aspecto financiero y organizacional. </t>
  </si>
  <si>
    <t>Formular un plan de negocios para la creación de una unidad productiva dedicada al desarrollo de software, sistemas de información, paginas web y plataformas o herramientas digitales para uso corporativo.</t>
  </si>
  <si>
    <t>1.  Desarrollo de soluciones digitales innovadoras para transformación digital de pequeñas y medianas empresas</t>
  </si>
  <si>
    <t>2.  Diseño de plataformas web</t>
  </si>
  <si>
    <t xml:space="preserve">3.  Sistemas de gestión </t>
  </si>
  <si>
    <t>4. Aplicaciones tecnologicas</t>
  </si>
  <si>
    <t>Mariana Higuera Bautista</t>
  </si>
  <si>
    <t xml:space="preserve">Rocio del Pilar Bedoya </t>
  </si>
  <si>
    <t>Cesar Augusto Cadena Nieves</t>
  </si>
  <si>
    <t>mlhiguera@sena.edu.co</t>
  </si>
  <si>
    <t>26 de Febrero de 1987</t>
  </si>
  <si>
    <t>Carrera 66 # 48a 128 Torre 9 Apto 303</t>
  </si>
  <si>
    <t>wichos.87@hotmail.com</t>
  </si>
  <si>
    <t>La empresa se ubicara de manera inicial en el centro del país, especificamente en la ciudad de Bogotá, la idea es poder irnos expandiendo a diferentes regiones a nivel nacional como lo son, Antioquia, eje cafetero, zona Caribe, Santander, entre otros.</t>
  </si>
  <si>
    <t>Cacadena@sena.edu.co</t>
  </si>
  <si>
    <t>ropibedoya@gmail.com</t>
  </si>
  <si>
    <t>La idea de negocio es pertinente con el programa de Análisis y Desarrollo de Software, ya que se enfoca en la creación de soluciones tecnológicas para la prestación de servicios de traducción, clases de alemán e intercambios culturales. A partir de las competencias adquiridas, se plantea el desarrollo de una plataforma web que permita gestionar usuarios, solicitudes, cotizaciones y seguimiento de servicios, optimizando los procesos y mejorando la experiencia del cliente. De esta manera, se aplican conocimientos en análisis de requerimientos, desarrollo de software y uso de herramientas digitales, garantizando que la idea de negocio esté directamente relacionada con el perfil de formación.</t>
  </si>
  <si>
    <t>El componente innovador de la idea de negocio radica en la integración de soluciones tecnológicas para optimizar la prestación de servicios lingüísticos. A diferencia de los modelos tradicionales, se propone el desarrollo de una plataforma digital que permitirá a los usuarios solicitar traducciones, agendar clases y gestionar intercambios culturales de manera automatizada, con seguimiento en tiempo real. Además, se incluirán funcionalidades como cotización inmediata, gestión de usuarios y personalización del servicio, lo que mejora la eficiencia, reduce tiempos de respuesta y brinda una mejor experiencia al cliente. Este enfoque tecnológico representa un valor diferencial en el mercado, alineado con las competencias en desarrollo de software.</t>
  </si>
  <si>
    <t>Mi etapa de formación me permiten tener una alta capacidad de adaptación a nuevas tecnologías y tendencias digitales, lo cual es fundamental para el desarrollo de esta idea de negocio. Actualmente nos encuentramos en la fase final de la  formación en el programa de Análisis y Desarrollo de Software, donde hemos adquirido conocimientos en desarrollo de aplicaciones web, bases de datos, análisis de requerimientos y uso de herramientas tecnológicas.
Adicionalmente, el equipo de trabajo cuenta con un vínculo directo con una empresa del sector,en la cual esta enfocado nuetsro proyecto lo que permite tener un conocimiento más cercano de sus necesidades y procesos internos. Esta relación facilita la validación de la solución en un entorno real, así como el levantamiento de requerimientos de manera más precisa. Esto representa una ventaja significativa para el desarrollo del proyecto, ya que garantiza que el software esté alineado con necesidades reales del mercado.</t>
  </si>
  <si>
    <t xml:space="preserve">1. Emprededores o profesionales </t>
  </si>
  <si>
    <t>1.  Empresas</t>
  </si>
  <si>
    <t>Estas empresas necesitan optiumizar sus procesos mediante herramientas tegnolgicas que les permita mejorar la eficiencia, reducir tiempos de respuesta y organizar la informacion,</t>
  </si>
  <si>
    <t>Aquellos que necesiten soluciones digitales como paginas web o sistemas para organizar sus servicios.</t>
  </si>
  <si>
    <t xml:space="preserve">Que requieran soluciones digitales para gestionar procesos como atencion al cliente, gestion de infoemacion,automatizacion de tareas </t>
  </si>
  <si>
    <t xml:space="preserve">2. Estidiantes universitarios </t>
  </si>
  <si>
    <t>estudiantes entre 18 y 30 años que reqieran paltaformas para gestionar cursos, aprendizaje de idiomas o servicios academic.</t>
  </si>
  <si>
    <t>Estos neneciten digitalizar sus servicios para ser mas competitivos, pero no cuentan con herramientas tecnolgiacas adecuadas o personal especializado.</t>
  </si>
  <si>
    <t xml:space="preserve">Que necesiten herramientas digitales accesibles que les permitan gestinar aprendizajes o solicitar servicios academicos de manera rapida y organizada. </t>
  </si>
  <si>
    <t xml:space="preserve">2. Instituciosnes educativas </t>
  </si>
  <si>
    <t>Colegios,institutos o academias que necesiten plataformas digitales para gestionar estudiantes curso y contenido.</t>
  </si>
  <si>
    <t>Requieran sistemas que optmicen la administracion académica y mejore la experiencia educativa.</t>
  </si>
  <si>
    <t>Bogotá, Santa Marta</t>
  </si>
  <si>
    <t xml:space="preserve">Bogotá, Santa Marta </t>
  </si>
  <si>
    <t xml:space="preserve"> 1. Identificar las características del mercado objetivo, mediante la promoción y oferta de servicios de desarrollo de software, asesoría y consultoría para la creación y optimización de páginas web dirigidas a pequeñas y medianas empresas, utilizando estrategias como la publicidad en redes sociales, el voz a voz de los clientes y el respaldo de proyectos realizados, con el fin de captar nuevos clientes, proyectos y oportunidades de asesoría.</t>
  </si>
  <si>
    <t>2. Determinar la viabilidad técnica, mediante la realización de pruebas y testeo del software en todas las etapas de desarrollo, implementando mejoras continuas a partir de los resultados obtenidos, con el propósito de optimizar el funcionamiento de la aplicación y reducir al máximo los márgenes de error, garantizando así un producto final de alta calidad.</t>
  </si>
  <si>
    <t>3. Definir la estructura administrativa, estableciendo una organización inicial con proyección de crecimiento gradual mediante la creación de nuevos cargos y áreas que permitan diversificar las líneas de negocio, con el fin de fortalecer la experiencia, el posicionamiento y la competitividad en el sector de soluciones tecnológicas.</t>
  </si>
  <si>
    <t>4. Calcular la viabilidad financiera y económica, mediante la elaboración y análisis del plan de negocios, incluyendo la estimación de costos, ingresos, porcentajes de rentabilidad y demás variables financieras, con el propósito de garantizar la sostenibilidad del proyecto, generar crecimiento progresivo y ofrecer servicios tecnológicos de calidad con compromiso y confidencialidad hacia los clientes.</t>
  </si>
  <si>
    <t>Sector terciario. (Sector de servicios). El desarrollo de software y en general, servicios y soluciones digitales para pequeñas y medianas empresas , estan dentro de este mencionado sector. La empresa H&amp;W Digital Solutions sas opera en el sector terciario, ya que corresponde al ambito de servicios. Para este caso, hacemos referencia a creación e innovación de sistemas de gestión empresarial, paginas web, plataformas corporativas , asesorias tecnicas y especializadas, consultorias e implementación, en general para clientes de pequeñas y medianas empresas que deseen crear desde cero estas mencionadas plataformas u optimizar las existentes.</t>
  </si>
  <si>
    <t xml:space="preserve">Pertenece al subsector de desarrollo de sistemas informaticos y procesamiento de datos , asi como a las TIC (Tecnologias de la información y las comunicaciones ). Se hace referencia a programación y desarrollo de software y sistemas de información en el contexto corporativo para pequeñas y medianas empresas. Asi mismo asesoria tecnica especializada en soluciones digitales a la medida para el segmento de mercado objetivo mencionado con anterioridad. </t>
  </si>
  <si>
    <t>Conforme a cifras de Fedesoft (Federación colombiana de la industria de software y TI), en 2023 el sector alcanzo ventas por $57,2 billones de pesos, equivalente a 25,7% de crecimiento con respecto al año anterior; asi mismo en el 2024 la industria de TI y software genero aproximadamente $44,2 billones de pesos.</t>
  </si>
  <si>
    <t xml:space="preserve">En este Item, de 2010 a 2020  el PIB aumentó de 0,40% al 2,94%, con tendencia al alza , manteniendose por encima del 3% en los ultimos años. </t>
  </si>
  <si>
    <t xml:space="preserve">Las cifras economicas de 2025 muestran una recuperación del ritmo de crecimiento con un repunte del 4%, con respecto a los años anteriores, debido a la incertidumbre economica global. En el ambito tecnologico, la atención esta dirigida en diferentes usos y herramientas con inteligencia artificial, todos los días se presentan nuevos avances e innovaciones en cuanto a este aspecto.  El consumidor esta recibiendo cada vez mas diversificación y variedad de opciones en diferentes ambitos, lo que a su vez, genera mas competitividad en el sector empresarial y la industria. En las relaciones internacionales, Colombia se posiciona como el tercer mercado TI mas importante de latinoamerica, despues de Brasil y Mexico, siendo los mayores compradores, Estados Unidos con un 33%, Ecuador con un 14% y Mexico con un 8 %. </t>
  </si>
  <si>
    <t xml:space="preserve">Hacia dónde se está enfocando el sector, qué tipo de tecnologías o modos de trabajo se están desarrollando y que son diferentes a los actuales. El sector se esta enfoncando a tener una alta concentración de ingresos en pocas empresas, es de aclarar que la base empresarial es mayoritariamente pequeña. Lo anterior equivale a solo el 2% de las grandes corporaciones generan el 71% de las ventas totales del sector. El tipo de tecnologia que tiene mayor potencial son la inteligencia artificial, la ciencia de datos y la ciberseguridad. En cuanto a modos de trabajo la mayoria de vacantes se manejan en modalidad hibrida y en menor medida 100% remoto, asi mismo hay otro porcentaje que estan en modalidad netamente presencial. Actualmente las modalidades de trabajo relativamente innovadoras , son las de trabajo hibrido o alternancia y el teletrabajo; a diferencia de años anteriores donde la gran mayoria de vacantes y ofertas eran netamente presenciales. </t>
  </si>
  <si>
    <t xml:space="preserve">Bogotá </t>
  </si>
  <si>
    <t xml:space="preserve">2.3.2. Número de personas o empresas en la zona, donde piensa vender su producto o servicio. </t>
  </si>
  <si>
    <t>En cuanto al número de personas, se tomó como referencia la población económicamente activa interesada en servicios de traducción por motivos académicos, laborales y migratorios, estimando un mercado potencial de aproximadamente 500.000 personas en la ciudad.</t>
  </si>
  <si>
    <t xml:space="preserve">Servicios </t>
  </si>
  <si>
    <t>Traducción de documentos y servicios lingüísticos</t>
  </si>
  <si>
    <t>Micro o pequeña empresa.</t>
  </si>
  <si>
    <t xml:space="preserve">De 2 a 5 empleados </t>
  </si>
  <si>
    <t xml:space="preserve">Educación </t>
  </si>
  <si>
    <t xml:space="preserve">Instituciónes de educación, academias de idiomas y entre otras </t>
  </si>
  <si>
    <t>Academias o instituciones educativas.</t>
  </si>
  <si>
    <t xml:space="preserve">Mediana Empresa </t>
  </si>
  <si>
    <t>Entre 5 y 15 empleados.</t>
  </si>
  <si>
    <t>Medio</t>
  </si>
  <si>
    <t xml:space="preserve">Mensual </t>
  </si>
  <si>
    <t xml:space="preserve">Medio - Alto </t>
  </si>
  <si>
    <t xml:space="preserve">Mensuales o Quincenales </t>
  </si>
  <si>
    <t xml:space="preserve">Ciudades Principales </t>
  </si>
  <si>
    <t>Servicios empresariales</t>
  </si>
  <si>
    <t xml:space="preserve">Empresa potencial </t>
  </si>
  <si>
    <t>: Consultoría, trámites internacionales o educación</t>
  </si>
  <si>
    <t>Pequeña o mediana empresa</t>
  </si>
  <si>
    <t xml:space="preserve">Entre 10 o 20 trabajarores </t>
  </si>
  <si>
    <t>Medio Alto</t>
  </si>
  <si>
    <t>Nóminas Mensuales</t>
  </si>
  <si>
    <t xml:space="preserve">En todo el territorio Nacional </t>
  </si>
  <si>
    <t xml:space="preserve">Estracto 1 o 2 </t>
  </si>
  <si>
    <t xml:space="preserve">Bachillerato o Educación Superior en Curso </t>
  </si>
  <si>
    <t xml:space="preserve">Estudiante </t>
  </si>
  <si>
    <t xml:space="preserve">Varios </t>
  </si>
  <si>
    <t xml:space="preserve">profesionales o Tecnicos </t>
  </si>
  <si>
    <t xml:space="preserve">Empleado o Independiente </t>
  </si>
  <si>
    <t xml:space="preserve">Indiferente </t>
  </si>
  <si>
    <t>Indiferente</t>
  </si>
  <si>
    <t>Estracto 4,5 o 6</t>
  </si>
  <si>
    <t>Estracto socio económico 3 O 4</t>
  </si>
  <si>
    <t xml:space="preserve">Profesionales,  Postgrados </t>
  </si>
  <si>
    <t>Empresario trabajador independiente</t>
  </si>
  <si>
    <t>Entre 1 y 2 SMLV</t>
  </si>
  <si>
    <t>18 A 28 años</t>
  </si>
  <si>
    <t>Soltero</t>
  </si>
  <si>
    <t xml:space="preserve">Profesionales </t>
  </si>
  <si>
    <t>Entre 2 y 4 SMLV</t>
  </si>
  <si>
    <t>24 Y 40 Años</t>
  </si>
  <si>
    <t>Empresarios Independientes</t>
  </si>
  <si>
    <t>medio altos mas 4 SMLV</t>
  </si>
  <si>
    <t>30 - 55 Años</t>
  </si>
  <si>
    <t>soltero o casado</t>
  </si>
  <si>
    <t xml:space="preserve">casado, union libre, soltero </t>
  </si>
  <si>
    <t>El desarrollo del proyecto ANGABE y de cumplir otro proyecto tecnologico la empresa H&amp;W Digital Solution S.A.S debe cumplir con las políticas y normativas vigentes en Colombia relacionadas con el uso de tecnologías de la información. Entre las más relevantes se encuentran la protección de datos personales, el comercio electrónico y la seguridad de la información.
Estas regulaciones buscan garantizar la confianza de los usuarios y el manejo adecuado de la información, lo que implica que se deben implementar medidas de seguridad y políticas de privacidad dentro de la plataforma. Ante dicha exigencia no representa una barrera alta ya se requiere un complimiento obligatorio ya que se deden aplicar ajusten tecnicos y legales.</t>
  </si>
  <si>
    <t>El acceso al mercado depende de la capacidad de establecer relaciones comerciales con empresas como LCC Traducciones. Al tratarse de un modelo de negocio enfocado en la venta de servicios entre empresas (B2B), es fundamental generar confianza, credibilidad y una propuesta de valor clara para lograr la adopción del sistema.
Esto implica demostrar la funcionalidad, beneficios y eficiencia de la plataforma ANGABE, así como ofrecer un servicio confiable que se ajuste a las necesidades del cliente empresarial.</t>
  </si>
  <si>
    <t>El desarrollo del proyecto ANGABE implica una inversión inicial en recursos tecnológicos como equipos de cómputo, herramientas de desarrollo, servicios de hosting y dominio web, así como en el talento humano necesario para su implementación.
Esto puede representar una limitación para nuevos emprendedores que no cuenten con los recursos económicos o la formación técnica adecuada. En el caso de H&amp;W Digital Solution S.A.S, se cuenta con una ventaja competitiva, ya que los desarrolladores del proyecto poseen formación en análisis y desarrollo de software, lo que permite optimizar costos y reducir la dependencia de terceros.
Adicionalmente, es importante considerar que estos gastos no solo son iniciales, sino que también se requiere inversión continua para el mantenimiento, actualización y mejora de la plataforma. Por lo tanto, el capital y el conocimiento técnico siguen siendo factores clave que pueden influir en la entrada de nuevos competidores al sector.</t>
  </si>
  <si>
    <t>En el sector de servicios digitales, la diferenciación del producto representa una barrera de entrada importante, ya que los usuarios tienden a mantenerse en plataformas que ya conocen y en las que confían, debido al historial, la información almacenada y la experiencia adquirida.
Para un nuevo emprendimiento como H&amp;W Digital Solution S.A.S con su proyecto ANGABE, esto implica el reto de ofrecer un valor claramente superior o especializado. En este caso, la diferenciación se logra mediante el desarrollo de una plataforma enfocada específicamente en la gestión de servicios de traducción, integrando funciones como cotización automática, agendamiento y administración de clientes en un solo sistema.
De esta manera, el proyecto no compite de forma general, sino que se enfoca en resolver necesidades puntuales de un nicho específico, lo que facilita su posicionamiento en el mercado.</t>
  </si>
  <si>
    <t>En el sector de servicios digitales, las economías de escala representan una barrera de entrada importante, ya que las empresas consolidadas pueden reducir sus costos a medida que aumentan su número de usuarios. Esto les permite ofrecer precios más bajos, invertir más en tecnología y marketing, y mejorar continuamente sus servicios.
Para un emprendimiento como H&amp;W Digital Solution S.A.S con su proyecto ANGABE, esta situación dificulta competir directamente con grandes plataformas, por lo que se hace necesario enfocarse en nichos específicos, ofrecer soluciones especializadas y apoyarse en herramientas tecnológicas existentes para reducir costos.</t>
  </si>
  <si>
    <t xml:space="preserve">El desarrollo web en colombia tiene un panorama positivo por el crecimiento sostenido de la demanda digital, sim embargo, la inflacion proyectada el aumento del costo del talento humano exigen diferenciarse no compéntir en precios con paginas basicas si no expecializadas automatizacion, integracion con pasaqqrelas de pagos y entre otras </t>
  </si>
  <si>
    <t>Con base en datos generales del DANE y el análisis del mercado en Bogotá, se estima que no toda la población hace uso de servicios de traducción, sino solo un porcentaje con necesidades específicas. Por ello, se proyecta que aproximadamente el 10% del total identificado corresponde a la demanda potencial, lo que permite establecer una estimación más realista del mercado para el proyecto ANGABE.</t>
  </si>
  <si>
    <t>El cálculo del número de empresas aproximadas  se realizó teniendo en cuenta estimaciones de negocios relacionados con servicios de traducción, academias de idiomas y actividades afines en la ciudad de Bogotá.</t>
  </si>
  <si>
    <t>entre 400 y 500</t>
  </si>
  <si>
    <t xml:space="preserve">A partir del número estimado de empresas del sector servicios en Bogotá relacionadas con actividades de traducción y servicios afines, se proyecta un promedio de 450 empresas dentro del mercado objetivo. De estas, se estima que aproximadamente el 40% podrían requerir soluciones tecnológicas como ANGABE, lo que corresponde a una demanda potencial de 180 empresas.
</t>
  </si>
  <si>
    <t>Se estimocon base entre 3 y 5 % de la demanda potencial de empresas, proyectnado la implementacion del sistema en cliente iniciales.</t>
  </si>
  <si>
    <t>108 (Por año)</t>
  </si>
  <si>
    <t xml:space="preserve">PRODUCTO y/o servicio 2.SUSCRIPCION MENSUAL ANGABE </t>
  </si>
  <si>
    <t>Se calcula considerando 9 empresas activas con una suscripción mensual durante 12 meses.</t>
  </si>
  <si>
    <t>Corresponde al acompañamiento mensual brindado a cada empresa que utiliza la plataforma.</t>
  </si>
  <si>
    <t>PRODUCTO y/o Servicio.4.PERSONALIZACION O CONFIGURACION INICIAL</t>
  </si>
  <si>
    <t>Se realiza una vez cada empresa adquiere los servicios de ANGABE.</t>
  </si>
  <si>
    <t>Las empresas del sector de traducciónes presentan dificultades en la gestión manual de sus procesos, lo que genera demoras, errores y baja eficiencia operativa. Por ello, requieren herramientas tecnológicas que permitan automatizar tareas como la cotización y el registro de clientes. Que dismnuyen los tiempos y agilicen el servicio.</t>
  </si>
  <si>
    <t xml:space="preserve">Minimizar los tiempos de respuestas al momento de solicitar los serviicio y generar un majore interacion connlos clientes, en el objetvio principal que se busca con la implementacion de esta plataforma,  </t>
  </si>
  <si>
    <t>Existe una tendencia creciente hacia la transformación digital, lo que obliga a las empresas a implementar soluciones tecnológicas que les permitan ser más competitivas y adaptarse a las nuevas exigencias del mercado.</t>
  </si>
  <si>
    <t>AUTOMATIZACION DE PROCESOS.</t>
  </si>
  <si>
    <t>MEJORA EN LA ATENCION.</t>
  </si>
  <si>
    <t>DIGITALIZACION DE SERVICIOS.</t>
  </si>
  <si>
    <t>En primer lugar, la automatización de procesos facilita la generación de cotizaciones de manera rápida y eficiente, reduciendo los tiempos de respuesta al cliente. Asimismo, la plataforma permite el registro y gestión organizada de clientes, mejorando el control de la información y la trazabilidad de los servicios.</t>
  </si>
  <si>
    <t>De igual forma, ANGABE ofrece un entorno digital que permite la carga y almacenamiento seguro de documentos, garantizando la protección de la información y el fácil acceso tanto para la empresa como para sus clientes.</t>
  </si>
  <si>
    <t>Con la implementación de este tipo de herramientas contribuye a mejorar la experiencia del usuario, al ofrecer procesos más ágiles, confiables y accesibles desde cualquier lugar.</t>
  </si>
  <si>
    <t xml:space="preserve">Es una empresa colombiana líder en la comercialización de equipos electrónicos y tecnológicos (Computadores Portátiles, Pc’s de Escritorio, Celulares, Tablet’s, Impresoras, Cámaras Fotográficas, Cámaras de Video, Consolas de Videojuegos, Cámaras de Seguridad, entre otros.).
</t>
  </si>
  <si>
    <t>NEXWARE COLOMBIA</t>
  </si>
  <si>
    <t>Carrera 27A #75-39, Bogotá D.C., Colombia</t>
  </si>
  <si>
    <t>Cloudflare</t>
  </si>
  <si>
    <t>Payu.co</t>
  </si>
  <si>
    <t>Github.co</t>
  </si>
  <si>
    <t xml:space="preserve">Pago de contado. </t>
  </si>
  <si>
    <t>Seguridad web, SSL y protección contra ataques</t>
  </si>
  <si>
    <t>Plan gratuito y planes pagos desde $100.000 mensuales</t>
  </si>
  <si>
    <t>Pago mensual o anual anticipado</t>
  </si>
  <si>
    <t>Repositorio y control de versiones del software
Pago mensual mediante tarjeta de crédito</t>
  </si>
  <si>
    <t xml:space="preserve">Plan gratuito y planes desde $40.000 mensuales
</t>
  </si>
  <si>
    <t>Pago mensual mediante tarjeta de crédito</t>
  </si>
  <si>
    <t xml:space="preserve">Planes desde 20 USD hasta 250 USD </t>
  </si>
  <si>
    <t xml:space="preserve">facturación mensual o anual </t>
  </si>
  <si>
    <t xml:space="preserve">Amazon Web Services (AWS) </t>
  </si>
  <si>
    <t>Torre Empresarial Pacific (Cl. 110 #9-25, Piso 14) en Bogotá.</t>
  </si>
  <si>
    <t>Preios Competitivos dependiendo los equipos.</t>
  </si>
  <si>
    <t>88 Colin P Kelly Jr. St, San Francisco, California 94107, Estados Unidos Hiyhub.com</t>
  </si>
  <si>
    <t>⁠Cloudflare.com es una plataforma global de seguridad y rendimiento web</t>
  </si>
  <si>
    <t>Tarifa estándar (3.29%+300)
Estas tarifas aplican únicamente para comercios locales (empresas o personas domiciliadas en Colombia)
-Tarifas antes de IVA 19%
-El costo mínimo por transacción para pagos en referenciado en bancos es de $9,900 COP</t>
  </si>
  <si>
    <t>procesamiento de pagos</t>
  </si>
  <si>
    <t>Pagos en efectivo y tarjetas de crédito.</t>
  </si>
  <si>
    <t>PayU Colombia S.A.S. es ⁠Calle 99 No. 14 - 49, Piso 8 en la ciudad de ⁠Bogotá, D.C..</t>
  </si>
  <si>
    <t>Generar una integración real y veraz  inmediata con los clientes, para de esta manera cerrar ventas de servicios de manera más facil y seguras, bajo la supervisión en tiempo real del estado solicitud, que genere una eficacia y confianza a la hora de desarrollar su operación para la satisfacción en la prestación y desarrollo de cada labor.</t>
  </si>
  <si>
    <t>Sophos Solutions:</t>
  </si>
  <si>
    <t>Koombea</t>
  </si>
  <si>
    <t>Endava</t>
  </si>
  <si>
    <t>Wondertech Business / Tu Consultor TI</t>
  </si>
  <si>
    <t>Heinsohn</t>
  </si>
  <si>
    <t>Tienen mucha cobertura además de más de 40 años en el mercado lo que la a posicionado de Manera importante en el sector de soluciones digitales.</t>
  </si>
  <si>
    <t>Sector Financiero, entidades públicas, grandes empresas, áreas de tecnología corporativas y entre otras.</t>
  </si>
  <si>
    <t xml:space="preserve">Cuenta con enfoque global y presencia internacional </t>
  </si>
  <si>
    <t>no maneja una lista de precios públicos ni tarifas estándar, ya que sus contratos se definen exclusivamente mediante cotizaciones personalizadas y licitaciones</t>
  </si>
  <si>
    <t>Atienden a empresas de ingeniería, diseño, finanzas y educación que buscan equipos especializados de alto rendimiento (como servidores de datos o estaciones de diseño gráfico).</t>
  </si>
  <si>
    <t>sus puntos fuertes son le servicio técnico especializado, precios competitivos, además de buenas garantias y origunalidad.</t>
  </si>
  <si>
    <t>ciudades Principales del país.</t>
  </si>
  <si>
    <t>Tarifas bajo cotizaciones.</t>
  </si>
  <si>
    <t>Abarca industrias como pagos y servicios financieros (ej. alianzas con Mastercard), medios, entretenimiento y telecomunicaciones.</t>
  </si>
  <si>
    <t>Bogotá, Medellín Y Cali.</t>
  </si>
  <si>
    <t xml:space="preserve">Muy buenas asesoría y acompañamiento en el desarrollo de proyectos desde cero para mejorar la productividad. </t>
  </si>
  <si>
    <t xml:space="preserve">PRODUCTO y/o Servicio.1. IMPLEMENTACION DE LA PLATAFORMA ANGABE </t>
  </si>
  <si>
    <t xml:space="preserve">Centro de desarrollo y origen Barranquilla colombia aúnque sus ventas estás dirigidas a mercados internacionales </t>
  </si>
  <si>
    <t xml:space="preserve">aMedians y grandes empresas con enfoque en E-comerce  y logistica, salud </t>
  </si>
  <si>
    <t xml:space="preserve">La experiencia en el sector, relación Valor costo </t>
  </si>
  <si>
    <t xml:space="preserve">Manejas precios promedio entre 59 y 99 usd la hora depediendo la complejidad. </t>
  </si>
  <si>
    <t xml:space="preserve">por su profundo especialización en el sector financiero </t>
  </si>
  <si>
    <t>En el sector financiero, Bancos . Compañías de seguros.</t>
  </si>
  <si>
    <t xml:space="preserve">Origen Bogotá de única en Latinoamérica norte américa y integración Global </t>
  </si>
  <si>
    <t>Sus productos no son precios fijos si que se evalúa complejidad y tiempos de realización.</t>
  </si>
  <si>
    <t xml:space="preserve">los van desde los 40 usd en adelante por hora  dependiendo en nivel del desarrollador y la complejidad del programa. </t>
  </si>
  <si>
    <t>Consultorías tecnológicas externas, implementación de CRM genéricos, gestión manual mediante Excel y herramientas administrativas tradicionales.</t>
  </si>
  <si>
    <t>Capacitación de usuarios, soporte técnico, servicios de hosting, internet empresarial, almacenamiento en la nube y mantenimiento de software.</t>
  </si>
  <si>
    <t>De esta manera la implementación y configuración según y a satisfacción de lo clientes los modificaciones necesarias para su fácil entendimiento y personalizado para cumplir su funciones a cabalidad.</t>
  </si>
  <si>
    <t>N/A</t>
  </si>
  <si>
    <t xml:space="preserve">Permitir a la empresa la integración con la plataforma Angabe en sus procesos operativos  para generar las cotizaciones y de los servicios ofrecidos </t>
  </si>
  <si>
    <t>Servicio de suscripción mensual que permite a las empresas acceder a la plataforma ANGABE para gestionar clientes, solicitudes, documentos y cotizaciones de manera centralizada y segura.</t>
  </si>
  <si>
    <t>Facilitar la operación de la empresa mediante  seguimiento de procesos, almacenamiento de información y automatización de tareas administrativas.</t>
  </si>
  <si>
    <t>Al ser un proyecto digital No aplica .</t>
  </si>
  <si>
    <t>Angabe ofrecerá a empresas dedicadas a las traducciones, Clases y intercambios culturales la facilidad de tener en una plataforma integrada todas las herramientas necesarias y específicas  para el sector.</t>
  </si>
  <si>
    <t>Herramientas de Gestión empresarial.</t>
  </si>
  <si>
    <t>Capacitación de usuarios, almacenamiento digital y pasarelas de pago.</t>
  </si>
  <si>
    <t>PRODUCTO y/o Servicio. 3. SOPORTE Y MANTENIMIENTO DEL SISTEMA</t>
  </si>
  <si>
    <t>El soporte técnico y el mantenimiento de estas plataformas digitales son la base de su correcto funcionamiento por ellos, se deben tener siempre a la disposición de los clientes. Incluye atención de incidentes, corrección de errores, monitoreo del sistema, actualizaciones y mantenimiento preventivo y correctivo.</t>
  </si>
  <si>
    <t>Estos deben Garantizar la funcionalidad y efectividad de la plataforma, para brindar una excelente experiencia a sus Clientes, preservando la operación.</t>
  </si>
  <si>
    <t>Al ser un proyecto digital No aplica</t>
  </si>
  <si>
    <t>Actualizaciones programadas además de soporte Continuo, acompañamimeto especializado de los desarrolladores de Angabe para la mejoras de plataforma y las necesidades de los clientes.</t>
  </si>
  <si>
    <t>Mesas de ayuda tecnológicas y proveedores de mantenimiento de software.</t>
  </si>
  <si>
    <t>Servicios de internet, herramientas de monitoreo, plataformas de respaldo de información, ciberseguridad y capacitación de usuarios.</t>
  </si>
  <si>
    <t>Esta se realiza con el fin personalizar la plataforma a disposición de la empresa.</t>
  </si>
  <si>
    <t xml:space="preserve">LCC traducciones </t>
  </si>
  <si>
    <t>La personalización permite que cada cliente cuente con una plataforma adaptada a sus necesidades particulares, optimizando procesos y mejorando la productividad desde el inicio de la operación.</t>
  </si>
  <si>
    <t>Cada cliente que ofrezca sus Servicios de traducciones maneja sus logos las empresariales e imágenes corporativas además es importante que se sientan  identificados con la plataforma que operaran. Incluye la parametrización de usuarios, procesos, roles, permisos y funcionalidades requeridas por la empresa.</t>
  </si>
  <si>
    <t xml:space="preserve">Asesoría ayuda, soporte interno a LCC traducciones. </t>
  </si>
  <si>
    <t xml:space="preserve">Soporte técnico.implementacion plataforma Angabe. capacitación usuarios </t>
  </si>
  <si>
    <t xml:space="preserve">Descuento por pago anual
Se otorgará un descuento del 10% al 15% a los clientes que paguen la suscripción de esta  forma.                                                    Descuento por lanzamiento
Durante los primeros meses de comercialización de ANGABE se ofrecerá un descuento del 20% sobre la implementación o la suscripción mensual para atraer los primeros clientes.                                                                                  Descuento para clientes antiguos
Se podrán ofrecer descuentos entre el 5% y el 10% a clientes que mantengan la suscripción activa durante más de un año.                                            </t>
  </si>
  <si>
    <t>Se otorgará un descuento del 15% a los clientes que paguen la suscripción anual por anticipado, incentivando la permanencia y mejorando el flujo de caja.</t>
  </si>
  <si>
    <t xml:space="preserve">Estrategia de Precio 2Descuento por pago anual
</t>
  </si>
  <si>
    <t>Estrategia de Precio 3.  Descuento de lanzamiento</t>
  </si>
  <si>
    <t>Durante los primeros 3 meses se otorgará un descuento del 20% sobre la implementación o suscripción mensual para atraer los primeros clientes y facilitar la adopción de la plataforma.</t>
  </si>
  <si>
    <t xml:space="preserve">Estrategia de Precio 4. Descuentos clientes antiguos. </t>
  </si>
  <si>
    <t xml:space="preserve">se le ofrecerá descuentos del 10%  para clientes frecuentes. </t>
  </si>
  <si>
    <t>Implementar, crear un distintivo  corporativa que distinsion a Angabe con un estilo moderno y profesional, para crear de esta forma una  identificarlo visual en el mercado digital.</t>
  </si>
  <si>
    <t>Delentos r una identidad corporativa, como se va reflejar la Marca en el mercado, Incluye colores corporativos, tipografías lemas empresarial y elementos visuales que fortalezcan su posicionamiento.</t>
  </si>
  <si>
    <t xml:space="preserve">Estrategia de Producto 3. personalización del servicio. </t>
  </si>
  <si>
    <t xml:space="preserve">Configuración de la plataforma según las especificaciones y necesidades de los Clientes, asignación de usuarios, procesos y  permisos para cada cliente y roles. </t>
  </si>
  <si>
    <t>Estrategia de Producto 4. Mejora Continua e innovación.</t>
  </si>
  <si>
    <t>sin operación soporte y asesoria constante para construir juntos una herramienta que cubra todas la necesidades y requerimientos que se puedan ir presentado a lo largo de su puesta en marcha.</t>
  </si>
  <si>
    <t>En este el consumidor final será LCC TRADUCCIONES, que utilizará la plata forma para gestionar sus procesos internos y  H&amp;W digital solución s.a.s el Fabricante de Angabe, por medio de contacto directo, Esto permite una comunicación más cercana, mejor atención y personalización del servicio.</t>
  </si>
  <si>
    <t xml:space="preserve">Mas adelante podríamos utilizar aliados comerciales que distribuyan nuestros servicios o clientes que recomienden el producto por medio de una estrategia de referidos. </t>
  </si>
  <si>
    <t>En el inicio es poco viables utilizar este sistema de distribución ya que podría abarcar costos excesivos.</t>
  </si>
  <si>
    <t>La Forma de distribución que utilizamos fue selectiva ya que Angabe busca solucionar las necesidades especifcas de gestión digital. inicialmente para una empresa de traducciones lo que fue Esto permite brindar un servicio personalizado y un acompañamiento adecuado durante la implementación y uso de la plataforma.</t>
  </si>
  <si>
    <t>En inicio no utilizamos este forma pero con la intención de crecer y copar mucho más el mercado.</t>
  </si>
  <si>
    <t xml:space="preserve">a largo plazo seria una forma importante. </t>
  </si>
  <si>
    <t xml:space="preserve">Estrategia de distribución 2. Redes Sociales </t>
  </si>
  <si>
    <t>Estrategia de distribución 3. pagina Web funcional.</t>
  </si>
  <si>
    <t>Estrategia de distribución 1. Reuniones comerciales y demostraciones.</t>
  </si>
  <si>
    <t>Estrategia de distribución 4.Mecanismo voz a voz plan de referidos.</t>
  </si>
  <si>
    <t xml:space="preserve">Realizar encuentro presenciales o virtuales con los clientes potenciales dónde mostremos las plataforma los beneficios que le puedan traer incorporar a sus operaciones está herramienta. </t>
  </si>
  <si>
    <t xml:space="preserve">por Medio las principales redes Brindar un espacio para que se pueda conocer y acceder a los servicios que prestamos de una forma agil , fácil y segura. </t>
  </si>
  <si>
    <t>Por Medio de una página web corporativa mostrarnos como podemos solucionar las necesidades más importantes en soluciones digitales y lo importante que es para su empresa contar con ellas.</t>
  </si>
  <si>
    <t xml:space="preserve">Crear un plan de referidos en el genere beneficios adicionales por cada vez que recomiedes nuestros servicios y este se ha un venta efectiva. puedes asesoramiento actualizaciones so descuentos </t>
  </si>
  <si>
    <t xml:space="preserve">
Mantener una página web actualizada que permita mostrar los servicios de ANGABE, recibir solicitudes de información y captar clientes potenciales.
</t>
  </si>
  <si>
    <t>PP</t>
  </si>
  <si>
    <t xml:space="preserve">
Promoción de la plataforma mediante publicaciones y campañas en LinkedIn, Facebook e Instagram para aumentar el reconocimiento de la marca.
</t>
  </si>
  <si>
    <t>Envío de correos electrónicos a empresas potenciales presentando los beneficios y funcionalidades de ANGABE.</t>
  </si>
  <si>
    <t>Diseño de presentaciones, videos demostrativos, catálogos digitales y piezas gráficas para apoyar la promoción comercial.</t>
  </si>
  <si>
    <t>Asistir a ruedas de negocios, ferias tecnológicas y eventos empresariales para dar a conocer la plataforma y generar contactos comerciales.</t>
  </si>
  <si>
    <t>Establecer convenios con empresas de consultoría, tecnología o traducción para ampliar el alcance comercial de ANGABE.</t>
  </si>
  <si>
    <t>Incentivar a los clientes actuales para que recomienden la plataforma a otras empresas mediante beneficios o descuentos.</t>
  </si>
  <si>
    <t>Asesoria comercial</t>
  </si>
  <si>
    <t>Enfocarnos en los beneficios de los servicios ofrecidos, por ejemplo, darle mas relevancia a las funcionalidades que van a resolver la problemática diagnosticada dentro de una pequeña o mediana empresa,  en un software a desarrollar . Hablar de historias de exito locales que sean parecidas o similares dentro de la industria del cliente al cual nos estamos dirigiendo. (Sin costo)</t>
  </si>
  <si>
    <t>Talleres de diagnostico</t>
  </si>
  <si>
    <t>Soporte post venta -  post entrega</t>
  </si>
  <si>
    <t>Brindaremos servicio de soporte post venta por un periodo aprox de 45 a 90 días, en un nivel gradual y dependiendo de los servicios. La idea es poder acompañar a nuestros clientes, en el proceso de implementación.</t>
  </si>
  <si>
    <t>Hipotesis de valor</t>
  </si>
  <si>
    <t>Tener ideas y estructuración clara en cuanto a todos los servicios ofrecidos y como nuestra empresa le ayuadara a los clientes a subsanar los problemas corporativos hallados en los requerimientos del sistema. (Sin costo)</t>
  </si>
  <si>
    <t>Auditoria gratuita</t>
  </si>
  <si>
    <t>Ofrecer un analisis sin costo de la infraestructura actual del cliente, con el objetivo de evaluar falencias o problematicas de cualquier indole. Al finalizar se le entregara reporte de mejoras y cotizaciones al respecto.</t>
  </si>
  <si>
    <t>Pruebas de concepto</t>
  </si>
  <si>
    <t>Para proyectos de desarrollo de software a medida muy grandes, ofrecemos diseñar el prototipo inicial o los esquemas visuales por un precio muy bjao.</t>
  </si>
  <si>
    <t>Cuentas de prueba extendidas</t>
  </si>
  <si>
    <t>El estandar son 14 días de prueba pero existe una promoción de 30 a 60 dias de versión completa para unos sectores especificos. (Pequeñas y medianas empresas o startups</t>
  </si>
  <si>
    <t>Paquetes de "horas de desarrollo"</t>
  </si>
  <si>
    <t>Ofrecer un descuento en una bolsa de horas para mejoras o nuevos requerimientos , por ejemplo 15 horas de desarrollo en Javascript y SQL para optimización de sistemas.</t>
  </si>
  <si>
    <t>Angabe de LCC Traducciones ofrece los servicios de traducción de todo tipo de documentos principalmente al idioma alemán. (Tambien se traduce al idioma ingles). Intercambios culturales de indole academico o laboral, a paises germanicos como lo son Austria, Alemania y Suiza. Se brindan asesorias en cuanto a las posibilidades de los mencionados intercambios y su respectiva documentación y requisitos. Asi mismo se ofrecen clases personalizadas de alemán en diferentes niveles , unicamente de manera virtual. Para este servicio, se debe indicar por parte del cliente las fechas y horarios discponibles para poder coordinar cada sesión en linea.</t>
  </si>
  <si>
    <t>La idea es otorgar un descuento del 10 al 15 % de descuento a los clientes que paguen la suscripción , dentro y durante los primeros meses, es decir periodo de implementación, unicamente para los clientes nuevos. Para los clientes antiguos se manejara un 20%. Los mencionados descuentos tienen los respectivos terminos y condiciones para poder o no aplicarse. .Demanda potencial probable de 1,000 Persona cliente s 
producto =$5,000 * 0,1 = $500
Llegar al 20% de los Persona cliente  = 200 * 500</t>
  </si>
  <si>
    <t>Programa referidos</t>
  </si>
  <si>
    <t>Participación en eventos comerciales.</t>
  </si>
  <si>
    <t xml:space="preserve">Alianzas estratégicas </t>
  </si>
  <si>
    <t xml:space="preserve">Vamos a proponer sesiones tecnicas cortas para tener un diagnostico mas amplio y tener información mas detallada, que a su vez nos pueda ayudar a reducir el rango de erros en los test de los sistemas de información a desarrollar para nuestros clientes. Es importante hacer claridad de que se va tener interacción constante y "face to face" con los clientes, para intentar tener una mayor precisión o efectividad en cuanto a este item.  </t>
  </si>
  <si>
    <t>2. Publicidad en redes sociales</t>
  </si>
  <si>
    <t>1. Página web funcional</t>
  </si>
  <si>
    <t>3. Email marketing empresarial</t>
  </si>
  <si>
    <t xml:space="preserve"> 4.Material publicitario digital</t>
  </si>
  <si>
    <t xml:space="preserve">H&amp;W DIGITAL SOLUTIONS: </t>
  </si>
  <si>
    <t>Nos planteamos realizar software a la medida para pequeñas y medianas empresas , para este caso puntual queremos desarrollar una pagina tipo formulario web llamada Angabe para la empresa LCC Traducciones</t>
  </si>
  <si>
    <t>Pretendemos darnos a conocer para iniciar con el popular "voz a voz", destacando por nuestra atención y servicio al cliente asi como nuestra calidad y asesoramiento cercano con nuestros clientes. De la misma manera iniciar con publicidad en redes sociales (tik tok e instagram)</t>
  </si>
  <si>
    <t>La empresa esta compuesta por nuestro equipo desarrollador ,  una pequeña area de marketing y publicidad, area administrativa y contable.</t>
  </si>
  <si>
    <t>Conforme a las politicas y condiciones de cada país</t>
  </si>
  <si>
    <t xml:space="preserve">  Desarrollo de soluciones digitales innovadoras para transformación digital de pequeñas y medianas empresas</t>
  </si>
  <si>
    <t xml:space="preserve">Desarrollo de soluciones digitales </t>
  </si>
  <si>
    <t>40 días despues de entregado e implementado</t>
  </si>
  <si>
    <t>Diseño de plataformas web para pequeñas y medianas empresas</t>
  </si>
  <si>
    <t xml:space="preserve">Diseño de plataformas web </t>
  </si>
  <si>
    <t>Ofrecemos desarrollo de sistemas de información para pequeñas y medianas empresas en diferentes tipos de software a la medida e implementación de soluciones digitales corporativas con el fin de darle visibilidad en el mundo digital y de internet a las empresas de nuestros clientes</t>
  </si>
  <si>
    <t>Ofrecemos desarrollo y diseño de paginas y plataformas web para pequeñas y medianas empresas de diferentes sectores. Se relizara una propuesta al cliente, conforme a las necesidades y requerimientos de su mercado y nicho.</t>
  </si>
  <si>
    <t>Asesoria y acompañamiento al cliente durante todo el proceso de desarrollo, implementación  y corrección de requerimientos de del software y su optimo funcionamiento</t>
  </si>
  <si>
    <t>DESARROLLO DE SOLUCIONES DIGITALES</t>
  </si>
  <si>
    <t>DISEÑO DE PLATAFORMAS WEB</t>
  </si>
  <si>
    <t>Propia</t>
  </si>
  <si>
    <t>Conforme al progreso con cada cliente</t>
  </si>
  <si>
    <t>Permisos Tecnicos</t>
  </si>
  <si>
    <t>Computador</t>
  </si>
  <si>
    <t>Telefono celular</t>
  </si>
  <si>
    <t>Escritorio</t>
  </si>
  <si>
    <t>Silla ergonomica</t>
  </si>
  <si>
    <t>Mouse</t>
  </si>
  <si>
    <t>Teclado</t>
  </si>
  <si>
    <t>Adecuación estudio</t>
  </si>
  <si>
    <t>Optico inalambrico y ergonomico</t>
  </si>
  <si>
    <t>Inalambrico ingles y español</t>
  </si>
  <si>
    <t>Portatil - Procesador AMD Ryzen 7 o Intel Core I7 - RAM 1 Tera  - SSD</t>
  </si>
  <si>
    <t>Android - procesador Snapdragon - Almacenamiento minimo 512gb</t>
  </si>
  <si>
    <t>Lo mas amplio y espacioso posible</t>
  </si>
  <si>
    <t>Que cumpla con los estandares minimos de ergonomia</t>
  </si>
  <si>
    <t>Adaptar un espacio simulando la oficina en el estudio del apartamento</t>
  </si>
  <si>
    <t>Permisos y registros de la operación digital - 0$ , es totalmente gratuito</t>
  </si>
  <si>
    <t>Todo depende del capital inicial</t>
  </si>
  <si>
    <t xml:space="preserve">Tarifas registrales y derechos de matricula mercantil  camara de comercio </t>
  </si>
  <si>
    <t xml:space="preserve">Desarrollador </t>
  </si>
  <si>
    <t>Analista de datos</t>
  </si>
  <si>
    <t>PRODUCTO y/o servicio 3.</t>
  </si>
  <si>
    <t>PRODUCTO y/o servicio 4.</t>
  </si>
  <si>
    <t>PRODUCTO y/o servicio. DESARROLLO DE SOLUCIONES DIGITALES</t>
  </si>
  <si>
    <t>PRODUCTO y/o servicio. DISEÑO DE PLATAFORMAS WEB</t>
  </si>
  <si>
    <t>Desarrollador</t>
  </si>
  <si>
    <t>Hosting</t>
  </si>
  <si>
    <t>Viaticos y trabajo de campo</t>
  </si>
  <si>
    <t>Hosting y servidor</t>
  </si>
  <si>
    <t>PRODUCTO y/o Servicio.2. DISEÑO DE PLATAFORMAS WEB</t>
  </si>
  <si>
    <t>PRODUCTO y/o Servicio.2. DESARROLLO DE SOLUCIONES DIGITALES</t>
  </si>
  <si>
    <t>Por unidad</t>
  </si>
  <si>
    <t>Ciclo de vida del desarrollo de software</t>
  </si>
  <si>
    <t>Transformar los requerimientos de negocio de los clientes en productos digitales funcionales, escalables y entregados en los tiempos pactados.</t>
  </si>
  <si>
    <t>Entradas y salidas</t>
  </si>
  <si>
    <t>Propuestas comerciales, contratos de servicios, requerimientos preliminares, producto digital desplegado en producción, documentación tecnica y manuales, acta de aceptación firmada</t>
  </si>
  <si>
    <t>Diagrama de flujo del proceso</t>
  </si>
  <si>
    <t>Levantamiento y analisis de requerimientos, sesión de kick off con el cliente, definir historias de usuario y casos de uso, redacción del documento de especificación de requerimientos del sistema , entregable del producto priorizado y firmado por parte del cliente.</t>
  </si>
  <si>
    <t>Diseño de experiencia y arquitectura tecnica</t>
  </si>
  <si>
    <t>Elaborar prototipos en Figma, definir la arquitectura de base de datos, modelos de datos y diagramas Entidad - Relación</t>
  </si>
  <si>
    <t>Seleccionar el stack tecnologico</t>
  </si>
  <si>
    <t>Determinar lenguajes, frameworks y servicios Cloud</t>
  </si>
  <si>
    <t>Desarrollo e implementación</t>
  </si>
  <si>
    <t>Configurar entorno de desarrollo y repositorio de codigo, realizar springs aproximadamente cada 2 semanas, realizar pruebas unitarias e integración de APIS, realizar revisiones de codigos</t>
  </si>
  <si>
    <t>Aseguramiento de calidad (QA) y pruebas de aceptación</t>
  </si>
  <si>
    <t>Ejecutar pruebas funcionales, de rendimiento, de usabilidad y seguridad, documentar y corregir errores o bugs reportados en las herramientas de gestión, coordinar pruebas de aceptación del usuario</t>
  </si>
  <si>
    <t>Despliegue, entrega y cierre</t>
  </si>
  <si>
    <t>Ejecutar el despliegue en el entorno de producción, entregar la documentación tecnica: codigo fuente y manuales de usuario, capacitar al cliente en la administración de la plataforma</t>
  </si>
  <si>
    <t>Indicadores de gestión (KPIS)</t>
  </si>
  <si>
    <t>Tasa de errores en producción, satisfacción del cliente, cumplimiento de plazos.</t>
  </si>
  <si>
    <t>Diseño y maquetación de plataformas web</t>
  </si>
  <si>
    <t>Maquetación web, proceso integral de diseño, dirección de arte digital, atracción y optimización que respondan a las necesidades de los clientes</t>
  </si>
  <si>
    <t>Brief del proyecto, guías de marca e identidad visual, sistemas de diseño, prototipos</t>
  </si>
  <si>
    <t xml:space="preserve">Construcción </t>
  </si>
  <si>
    <t>Investigación y estrategia, construir los usuarios para clientes internos y externos, perfiles de usuarios objetivos, realizar benchmarking visual</t>
  </si>
  <si>
    <t>Arquitectura de la información</t>
  </si>
  <si>
    <t>Estructuración de navegación y niveles de contenido, diseño del mapa del sitio, crear esquemas de baja fidelidad y jerarquia de elementos, validar con el cliente los flujos principales.</t>
  </si>
  <si>
    <t>Diseño de interfaz</t>
  </si>
  <si>
    <t>Diseñar pantallas en alta fidelidad , definir estilo digital, crear prototipos interactivos.</t>
  </si>
  <si>
    <t>Maquetación frontend y adaptabilidad</t>
  </si>
  <si>
    <t>Garantizar el diseño adaptativo, traducir los diseños a codigo limpio usando estandares HTML5 semantico</t>
  </si>
  <si>
    <t>Pruebas de usabilidad, accesibilidad y entrega</t>
  </si>
  <si>
    <t>Validar compatibilidad entre navegadores, verificar el cumplimiento de la accesibilidad web, realizar pruebas de usabilidad con usuarios o clientes finales en la plataforma maquetada.</t>
  </si>
  <si>
    <t>Nivel de carga visual, índice de usabilidad, efectividad en la conversión del boceto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</si>
</sst>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 #,##0_-;_-* &quot;-&quot;_-;_-@_-"/>
    <numFmt numFmtId="44" formatCode="_-&quot;$&quot;\ * #,##0.00_-;\-&quot;$&quot;\ * #,##0.00_-;_-&quot;$&quot;\ * &quot;-&quot;??_-;_-@_-"/>
    <numFmt numFmtId="164" formatCode="_-&quot;$&quot;\ * #,##0.00_-;\-&quot;$&quot;\ * #,##0.00_-;_-&quot;$&quot;\ * &quot;-&quot;??_-;_-@"/>
    <numFmt numFmtId="165" formatCode="_-* #,##0_-;\-* #,##0_-;_-* &quot;-&quot;_-;_-@"/>
    <numFmt numFmtId="166" formatCode="0.000%"/>
    <numFmt numFmtId="167" formatCode="_-&quot;$&quot;\ * #,##0_-;\-&quot;$&quot;\ * #,##0_-;_-&quot;$&quot;\ * &quot;-&quot;??_-;_-@"/>
    <numFmt numFmtId="168" formatCode="#,##0.00_ ;\-#,##0.00\ "/>
    <numFmt numFmtId="169" formatCode="&quot;$&quot;\ #,##0"/>
    <numFmt numFmtId="170" formatCode="_-[$$-240A]* #,##0.00_-;\-[$$-240A]* #,##0.00_-;_-[$$-240A]* &quot;-&quot;??_-;_-@"/>
    <numFmt numFmtId="171" formatCode="_-&quot;$&quot;* #,##0_-;\-&quot;$&quot;* #,##0_-;_-&quot;$&quot;* &quot;-&quot;_-;_-@"/>
    <numFmt numFmtId="172" formatCode="_-&quot;$&quot;\ * #,##0_-;\-&quot;$&quot;\ * #,##0_-;_-&quot;$&quot;\ * &quot;-&quot;??_-;_-@_-"/>
    <numFmt numFmtId="173" formatCode="0.0%"/>
    <numFmt numFmtId="174" formatCode="[$$-240A]\ #,##0"/>
    <numFmt numFmtId="175" formatCode="[$$-240A]\ #,##0_ ;\-[$$-240A]\ #,##0\ "/>
  </numFmts>
  <fonts count="99" x14ac:knownFonts="1">
    <font>
      <sz val="11"/>
      <color theme="1"/>
      <name val="Arial"/>
    </font>
    <font>
      <sz val="12"/>
      <color theme="1"/>
      <name val="Constantia"/>
      <family val="2"/>
      <scheme val="minor"/>
    </font>
    <font>
      <sz val="12"/>
      <color theme="1"/>
      <name val="Calibri"/>
      <family val="2"/>
    </font>
    <font>
      <b/>
      <sz val="12"/>
      <color theme="1"/>
      <name val="Calibri"/>
      <family val="2"/>
    </font>
    <font>
      <sz val="11"/>
      <name val="Arial"/>
      <family val="2"/>
    </font>
    <font>
      <sz val="12"/>
      <color theme="0"/>
      <name val="Calibri"/>
      <family val="2"/>
    </font>
    <font>
      <b/>
      <sz val="12"/>
      <color theme="0"/>
      <name val="Calibri"/>
      <family val="2"/>
    </font>
    <font>
      <b/>
      <sz val="12"/>
      <color rgb="FFFF6600"/>
      <name val="Calibri"/>
      <family val="2"/>
    </font>
    <font>
      <b/>
      <sz val="12"/>
      <color theme="0" tint="-0.499984740745262"/>
      <name val="Calibri"/>
      <family val="2"/>
    </font>
    <font>
      <b/>
      <sz val="14"/>
      <color theme="1"/>
      <name val="Calibri"/>
      <family val="2"/>
    </font>
    <font>
      <b/>
      <sz val="16"/>
      <color theme="1"/>
      <name val="Calibri"/>
      <family val="2"/>
    </font>
    <font>
      <sz val="11"/>
      <color theme="1"/>
      <name val="Arial"/>
      <family val="2"/>
    </font>
    <font>
      <b/>
      <sz val="11"/>
      <color theme="1"/>
      <name val="Constantia"/>
      <family val="2"/>
      <scheme val="minor"/>
    </font>
    <font>
      <b/>
      <sz val="20"/>
      <color theme="1"/>
      <name val="Calibri"/>
      <family val="2"/>
    </font>
    <font>
      <sz val="11"/>
      <color theme="1"/>
      <name val="Calibri"/>
      <family val="2"/>
    </font>
    <font>
      <b/>
      <sz val="20"/>
      <name val="Calibri"/>
      <family val="2"/>
    </font>
    <font>
      <sz val="12"/>
      <name val="Calibri"/>
      <family val="2"/>
    </font>
    <font>
      <b/>
      <sz val="12"/>
      <name val="Calibri"/>
      <family val="2"/>
    </font>
    <font>
      <b/>
      <sz val="12"/>
      <color theme="1" tint="0.14999847407452621"/>
      <name val="Calibri"/>
      <family val="2"/>
    </font>
    <font>
      <b/>
      <sz val="12"/>
      <color theme="2" tint="-0.749992370372631"/>
      <name val="Calibri"/>
      <family val="2"/>
    </font>
    <font>
      <b/>
      <sz val="26"/>
      <name val="Calibri"/>
      <family val="2"/>
    </font>
    <font>
      <b/>
      <sz val="48"/>
      <color rgb="FFFF6600"/>
      <name val="Calibri"/>
      <family val="2"/>
    </font>
    <font>
      <sz val="12"/>
      <color theme="1" tint="0.14999847407452621"/>
      <name val="Calibri"/>
      <family val="2"/>
    </font>
    <font>
      <b/>
      <sz val="12"/>
      <color theme="0" tint="-0.34998626667073579"/>
      <name val="Calibri"/>
      <family val="2"/>
    </font>
    <font>
      <b/>
      <sz val="12"/>
      <color rgb="FFFF0000"/>
      <name val="Calibri"/>
      <family val="2"/>
    </font>
    <font>
      <u/>
      <sz val="11"/>
      <color theme="10"/>
      <name val="Arial"/>
      <family val="2"/>
    </font>
    <font>
      <u/>
      <sz val="11"/>
      <color theme="10"/>
      <name val="Calibri"/>
      <family val="2"/>
    </font>
    <font>
      <b/>
      <i/>
      <sz val="12"/>
      <color theme="1"/>
      <name val="Calibri"/>
      <family val="2"/>
    </font>
    <font>
      <sz val="10"/>
      <color theme="1"/>
      <name val="Calibri"/>
      <family val="2"/>
    </font>
    <font>
      <b/>
      <sz val="10"/>
      <color theme="0" tint="-0.499984740745262"/>
      <name val="Calibri"/>
      <family val="2"/>
    </font>
    <font>
      <b/>
      <sz val="10"/>
      <color theme="1" tint="0.14999847407452621"/>
      <name val="Calibri"/>
      <family val="2"/>
    </font>
    <font>
      <sz val="8"/>
      <name val="Arial"/>
      <family val="2"/>
    </font>
    <font>
      <sz val="10"/>
      <color theme="1"/>
      <name val="Arial"/>
      <family val="2"/>
    </font>
    <font>
      <b/>
      <sz val="14"/>
      <color rgb="FFFF0000"/>
      <name val="Arial"/>
      <family val="2"/>
    </font>
    <font>
      <b/>
      <sz val="14"/>
      <name val="Arial"/>
      <family val="2"/>
    </font>
    <font>
      <sz val="12"/>
      <name val="Arial"/>
      <family val="2"/>
    </font>
    <font>
      <sz val="12"/>
      <color theme="1"/>
      <name val="Arial"/>
      <family val="2"/>
    </font>
    <font>
      <b/>
      <sz val="18"/>
      <color rgb="FFFF9900"/>
      <name val="Arial"/>
      <family val="2"/>
    </font>
    <font>
      <b/>
      <sz val="16"/>
      <color theme="1"/>
      <name val="Arial"/>
      <family val="2"/>
    </font>
    <font>
      <b/>
      <sz val="14"/>
      <color theme="1"/>
      <name val="Arial"/>
      <family val="2"/>
    </font>
    <font>
      <b/>
      <sz val="14"/>
      <color rgb="FF211F1F"/>
      <name val="Arial"/>
      <family val="2"/>
    </font>
    <font>
      <b/>
      <sz val="14"/>
      <color rgb="FFA5A5A5"/>
      <name val="Arial"/>
      <family val="2"/>
    </font>
    <font>
      <b/>
      <sz val="12"/>
      <color theme="1"/>
      <name val="Arial"/>
      <family val="2"/>
    </font>
    <font>
      <b/>
      <sz val="12"/>
      <color theme="0" tint="-0.499984740745262"/>
      <name val="Arial"/>
      <family val="2"/>
    </font>
    <font>
      <sz val="14"/>
      <color theme="1"/>
      <name val="Arial"/>
      <family val="2"/>
    </font>
    <font>
      <b/>
      <sz val="72"/>
      <name val="Arial"/>
      <family val="2"/>
    </font>
    <font>
      <b/>
      <sz val="72"/>
      <color rgb="FFFF9900"/>
      <name val="Arial"/>
      <family val="2"/>
    </font>
    <font>
      <sz val="12"/>
      <color theme="0"/>
      <name val="Arial"/>
      <family val="2"/>
    </font>
    <font>
      <b/>
      <sz val="12"/>
      <color rgb="FF7F7F7F"/>
      <name val="Arial"/>
      <family val="2"/>
    </font>
    <font>
      <b/>
      <sz val="12"/>
      <color rgb="FF000000"/>
      <name val="Arial"/>
      <family val="2"/>
    </font>
    <font>
      <b/>
      <sz val="12"/>
      <color rgb="FFFF0000"/>
      <name val="Arial"/>
      <family val="2"/>
    </font>
    <font>
      <sz val="8"/>
      <color theme="1"/>
      <name val="Arial"/>
      <family val="2"/>
    </font>
    <font>
      <b/>
      <sz val="22"/>
      <color theme="1"/>
      <name val="Arial"/>
      <family val="2"/>
    </font>
    <font>
      <sz val="9"/>
      <color indexed="81"/>
      <name val="Tahoma"/>
      <family val="2"/>
    </font>
    <font>
      <b/>
      <sz val="9"/>
      <color indexed="81"/>
      <name val="Tahoma"/>
      <family val="2"/>
    </font>
    <font>
      <b/>
      <sz val="11"/>
      <color rgb="FF00B0F0"/>
      <name val="Arial"/>
      <family val="2"/>
    </font>
    <font>
      <b/>
      <sz val="12"/>
      <color rgb="FF00B0F0"/>
      <name val="Arial"/>
      <family val="2"/>
    </font>
    <font>
      <b/>
      <sz val="14"/>
      <color rgb="FF00B0F0"/>
      <name val="Arial"/>
      <family val="2"/>
    </font>
    <font>
      <b/>
      <sz val="16"/>
      <color rgb="FF00B0F0"/>
      <name val="Arial"/>
      <family val="2"/>
    </font>
    <font>
      <sz val="10"/>
      <color indexed="81"/>
      <name val="Tahoma"/>
      <family val="2"/>
    </font>
    <font>
      <b/>
      <sz val="11"/>
      <color indexed="81"/>
      <name val="Tahoma"/>
      <family val="2"/>
    </font>
    <font>
      <sz val="11"/>
      <color indexed="81"/>
      <name val="Tahoma"/>
      <family val="2"/>
    </font>
    <font>
      <b/>
      <i/>
      <sz val="12"/>
      <color rgb="FFFF6600"/>
      <name val="Calibri"/>
      <family val="2"/>
    </font>
    <font>
      <b/>
      <sz val="14"/>
      <name val="Calibri"/>
      <family val="2"/>
    </font>
    <font>
      <b/>
      <sz val="14"/>
      <color rgb="FFFFFFFF"/>
      <name val="Calibri"/>
      <family val="2"/>
    </font>
    <font>
      <b/>
      <sz val="12"/>
      <color rgb="FFFFFFFF"/>
      <name val="Calibri"/>
      <family val="2"/>
    </font>
    <font>
      <sz val="11"/>
      <color rgb="FF000000"/>
      <name val="Calibri"/>
      <family val="2"/>
    </font>
    <font>
      <sz val="11"/>
      <name val="Calibri"/>
      <family val="2"/>
    </font>
    <font>
      <sz val="12"/>
      <color rgb="FF000000"/>
      <name val="Calibri"/>
      <family val="2"/>
    </font>
    <font>
      <b/>
      <sz val="14"/>
      <color theme="1" tint="0.499984740745262"/>
      <name val="Calibri"/>
      <family val="2"/>
    </font>
    <font>
      <b/>
      <sz val="12"/>
      <color rgb="FF7F7F7F"/>
      <name val="Calibri"/>
      <family val="2"/>
    </font>
    <font>
      <b/>
      <sz val="14"/>
      <color rgb="FF211F1F"/>
      <name val="Calibri"/>
      <family val="2"/>
    </font>
    <font>
      <b/>
      <sz val="14"/>
      <color rgb="FFA5A5A5"/>
      <name val="Calibri"/>
      <family val="2"/>
    </font>
    <font>
      <sz val="14"/>
      <color theme="1"/>
      <name val="Calibri"/>
      <family val="2"/>
    </font>
    <font>
      <b/>
      <sz val="14"/>
      <color theme="0" tint="-0.34998626667073579"/>
      <name val="Calibri"/>
      <family val="2"/>
    </font>
    <font>
      <b/>
      <sz val="12"/>
      <color rgb="FF262626"/>
      <name val="Calibri"/>
      <family val="2"/>
    </font>
    <font>
      <sz val="12"/>
      <color theme="0" tint="-0.499984740745262"/>
      <name val="Calibri"/>
      <family val="2"/>
    </font>
    <font>
      <b/>
      <sz val="12"/>
      <color rgb="FFA5A5A5"/>
      <name val="Calibri"/>
      <family val="2"/>
    </font>
    <font>
      <sz val="12"/>
      <color rgb="FF262626"/>
      <name val="Calibri"/>
      <family val="2"/>
    </font>
    <font>
      <b/>
      <sz val="14"/>
      <color rgb="FF262626"/>
      <name val="Calibri"/>
      <family val="2"/>
    </font>
    <font>
      <i/>
      <sz val="12"/>
      <color theme="1"/>
      <name val="Calibri"/>
      <family val="2"/>
    </font>
    <font>
      <b/>
      <sz val="14"/>
      <color theme="0" tint="-0.499984740745262"/>
      <name val="Calibri"/>
      <family val="2"/>
    </font>
    <font>
      <sz val="14"/>
      <color theme="0" tint="-0.499984740745262"/>
      <name val="Calibri"/>
      <family val="2"/>
    </font>
    <font>
      <b/>
      <sz val="12"/>
      <color rgb="FF3A3838"/>
      <name val="Calibri"/>
      <family val="2"/>
    </font>
    <font>
      <b/>
      <sz val="12"/>
      <color rgb="FF00B0F0"/>
      <name val="Calibri"/>
      <family val="2"/>
    </font>
    <font>
      <b/>
      <i/>
      <sz val="12"/>
      <name val="Calibri"/>
      <family val="2"/>
    </font>
    <font>
      <b/>
      <sz val="12"/>
      <color rgb="FF000000"/>
      <name val="Calibri"/>
      <family val="2"/>
    </font>
    <font>
      <b/>
      <sz val="12"/>
      <color rgb="FF808080"/>
      <name val="Calibri"/>
      <family val="2"/>
    </font>
    <font>
      <sz val="12"/>
      <color rgb="FFFF6600"/>
      <name val="Calibri"/>
      <family val="2"/>
    </font>
    <font>
      <b/>
      <i/>
      <u/>
      <sz val="12"/>
      <color theme="1"/>
      <name val="Calibri"/>
      <family val="2"/>
    </font>
    <font>
      <b/>
      <i/>
      <u/>
      <sz val="12"/>
      <name val="Calibri"/>
      <family val="2"/>
    </font>
    <font>
      <b/>
      <i/>
      <sz val="14"/>
      <name val="Calibri"/>
      <family val="2"/>
    </font>
    <font>
      <b/>
      <sz val="12"/>
      <color theme="1" tint="4.9989318521683403E-2"/>
      <name val="Calibri"/>
      <family val="2"/>
    </font>
    <font>
      <b/>
      <sz val="12"/>
      <color rgb="FF002060"/>
      <name val="Calibri"/>
      <family val="2"/>
    </font>
    <font>
      <b/>
      <sz val="14"/>
      <color rgb="FF000000"/>
      <name val="Calibri"/>
      <family val="2"/>
    </font>
    <font>
      <b/>
      <sz val="12"/>
      <color rgb="FF262626"/>
      <name val="Arial"/>
      <family val="2"/>
    </font>
    <font>
      <b/>
      <i/>
      <sz val="14"/>
      <color theme="1"/>
      <name val="Calibri"/>
      <family val="2"/>
    </font>
    <font>
      <b/>
      <sz val="14"/>
      <color rgb="FF808080"/>
      <name val="Calibri"/>
      <family val="2"/>
    </font>
    <font>
      <b/>
      <sz val="12"/>
      <color rgb="FFA6A6A6"/>
      <name val="Calibri"/>
      <family val="2"/>
    </font>
  </fonts>
  <fills count="29">
    <fill>
      <patternFill patternType="none"/>
    </fill>
    <fill>
      <patternFill patternType="gray125"/>
    </fill>
    <fill>
      <patternFill patternType="solid">
        <fgColor theme="0"/>
        <bgColor theme="0"/>
      </patternFill>
    </fill>
    <fill>
      <patternFill patternType="solid">
        <fgColor rgb="FFFFCCFF"/>
        <bgColor indexed="64"/>
      </patternFill>
    </fill>
    <fill>
      <patternFill patternType="solid">
        <fgColor theme="0"/>
        <bgColor indexed="64"/>
      </patternFill>
    </fill>
    <fill>
      <patternFill patternType="solid">
        <fgColor theme="0"/>
        <bgColor rgb="FFD8D8D8"/>
      </patternFill>
    </fill>
    <fill>
      <patternFill patternType="solid">
        <fgColor theme="0"/>
        <bgColor rgb="FFFFFFFF"/>
      </patternFill>
    </fill>
    <fill>
      <patternFill patternType="solid">
        <fgColor theme="0"/>
        <bgColor rgb="FFFFFF00"/>
      </patternFill>
    </fill>
    <fill>
      <patternFill patternType="solid">
        <fgColor theme="0"/>
        <bgColor rgb="FFFF0000"/>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575757"/>
        <bgColor indexed="64"/>
      </patternFill>
    </fill>
    <fill>
      <patternFill patternType="solid">
        <fgColor theme="1"/>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00B050"/>
        <bgColor indexed="64"/>
      </patternFill>
    </fill>
    <fill>
      <patternFill patternType="solid">
        <fgColor theme="0" tint="-0.34998626667073579"/>
        <bgColor rgb="FFD8D8D8"/>
      </patternFill>
    </fill>
    <fill>
      <patternFill patternType="solid">
        <fgColor theme="8" tint="0.79998168889431442"/>
        <bgColor rgb="FFFFFFFF"/>
      </patternFill>
    </fill>
    <fill>
      <patternFill patternType="solid">
        <fgColor theme="8" tint="0.79998168889431442"/>
        <bgColor rgb="FFF9CB9C"/>
      </patternFill>
    </fill>
    <fill>
      <patternFill patternType="solid">
        <fgColor theme="8" tint="0.79998168889431442"/>
        <bgColor theme="0"/>
      </patternFill>
    </fill>
    <fill>
      <patternFill patternType="solid">
        <fgColor rgb="FFFFFF99"/>
        <bgColor indexed="64"/>
      </patternFill>
    </fill>
    <fill>
      <patternFill patternType="solid">
        <fgColor rgb="FFFFFFFF"/>
        <bgColor rgb="FF000000"/>
      </patternFill>
    </fill>
    <fill>
      <patternFill patternType="solid">
        <fgColor rgb="FF575757"/>
        <bgColor rgb="FF000000"/>
      </patternFill>
    </fill>
    <fill>
      <patternFill patternType="solid">
        <fgColor rgb="FFFFFF00"/>
        <bgColor indexed="64"/>
      </patternFill>
    </fill>
    <fill>
      <patternFill patternType="solid">
        <fgColor theme="4" tint="0.59999389629810485"/>
        <bgColor indexed="64"/>
      </patternFill>
    </fill>
    <fill>
      <patternFill patternType="solid">
        <fgColor rgb="FF7CEB99"/>
        <bgColor indexed="64"/>
      </patternFill>
    </fill>
  </fills>
  <borders count="184">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medium">
        <color rgb="FF000000"/>
      </right>
      <top style="thin">
        <color rgb="FF000000"/>
      </top>
      <bottom/>
      <diagonal/>
    </border>
    <border>
      <left style="thin">
        <color rgb="FF000000"/>
      </left>
      <right/>
      <top/>
      <bottom/>
      <diagonal/>
    </border>
    <border>
      <left/>
      <right style="medium">
        <color rgb="FF000000"/>
      </right>
      <top/>
      <bottom/>
      <diagonal/>
    </border>
    <border>
      <left style="medium">
        <color rgb="FF000000"/>
      </left>
      <right/>
      <top style="thin">
        <color rgb="FF000000"/>
      </top>
      <bottom/>
      <diagonal/>
    </border>
    <border>
      <left/>
      <right style="thin">
        <color rgb="FF000000"/>
      </right>
      <top style="thin">
        <color rgb="FF000000"/>
      </top>
      <bottom/>
      <diagonal/>
    </border>
    <border>
      <left style="medium">
        <color rgb="FF000000"/>
      </left>
      <right/>
      <top/>
      <bottom/>
      <diagonal/>
    </border>
    <border>
      <left/>
      <right style="thin">
        <color rgb="FF000000"/>
      </right>
      <top/>
      <bottom/>
      <diagonal/>
    </border>
    <border>
      <left style="thin">
        <color rgb="FF000000"/>
      </left>
      <right/>
      <top/>
      <bottom style="medium">
        <color rgb="FF000000"/>
      </bottom>
      <diagonal/>
    </border>
    <border>
      <left/>
      <right style="medium">
        <color rgb="FF000000"/>
      </right>
      <top/>
      <bottom style="medium">
        <color rgb="FF000000"/>
      </bottom>
      <diagonal/>
    </border>
    <border>
      <left style="thin">
        <color rgb="FF000000"/>
      </left>
      <right style="medium">
        <color rgb="FF000000"/>
      </right>
      <top/>
      <bottom/>
      <diagonal/>
    </border>
    <border>
      <left style="medium">
        <color rgb="FF000000"/>
      </left>
      <right/>
      <top/>
      <bottom style="medium">
        <color rgb="FF000000"/>
      </bottom>
      <diagonal/>
    </border>
    <border>
      <left/>
      <right style="thin">
        <color rgb="FF000000"/>
      </right>
      <top/>
      <bottom style="medium">
        <color rgb="FF000000"/>
      </bottom>
      <diagonal/>
    </border>
    <border>
      <left style="thin">
        <color rgb="FF000000"/>
      </left>
      <right style="medium">
        <color rgb="FF000000"/>
      </right>
      <top/>
      <bottom style="medium">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right/>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style="thin">
        <color rgb="FF000000"/>
      </right>
      <top/>
      <bottom style="medium">
        <color rgb="FF000000"/>
      </bottom>
      <diagonal/>
    </border>
    <border>
      <left/>
      <right/>
      <top style="thin">
        <color rgb="FF000000"/>
      </top>
      <bottom style="thin">
        <color rgb="FF000000"/>
      </bottom>
      <diagonal/>
    </border>
    <border>
      <left/>
      <right/>
      <top/>
      <bottom/>
      <diagonal/>
    </border>
    <border>
      <left/>
      <right/>
      <top style="medium">
        <color rgb="FF000000"/>
      </top>
      <bottom/>
      <diagonal/>
    </border>
    <border>
      <left style="thin">
        <color rgb="FF000000"/>
      </left>
      <right style="thin">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bottom style="thin">
        <color rgb="FF000000"/>
      </bottom>
      <diagonal/>
    </border>
    <border>
      <left style="thin">
        <color rgb="FF000000"/>
      </left>
      <right style="medium">
        <color indexed="64"/>
      </right>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style="thin">
        <color rgb="FF000000"/>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thin">
        <color rgb="FF000000"/>
      </bottom>
      <diagonal/>
    </border>
    <border>
      <left style="thin">
        <color rgb="FF000000"/>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n">
        <color rgb="FF000000"/>
      </left>
      <right style="medium">
        <color indexed="64"/>
      </right>
      <top style="medium">
        <color indexed="64"/>
      </top>
      <bottom style="thin">
        <color rgb="FF000000"/>
      </bottom>
      <diagonal/>
    </border>
    <border>
      <left style="thin">
        <color rgb="FF000000"/>
      </left>
      <right style="thin">
        <color rgb="FF000000"/>
      </right>
      <top style="thin">
        <color rgb="FF000000"/>
      </top>
      <bottom style="medium">
        <color indexed="64"/>
      </bottom>
      <diagonal/>
    </border>
    <border>
      <left style="medium">
        <color indexed="64"/>
      </left>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top style="medium">
        <color indexed="64"/>
      </top>
      <bottom style="thin">
        <color rgb="FF000000"/>
      </bottom>
      <diagonal/>
    </border>
    <border>
      <left/>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medium">
        <color indexed="64"/>
      </right>
      <top style="medium">
        <color indexed="64"/>
      </top>
      <bottom style="thin">
        <color rgb="FF000000"/>
      </bottom>
      <diagonal/>
    </border>
    <border>
      <left style="thin">
        <color rgb="FF000000"/>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style="thin">
        <color rgb="FF000000"/>
      </top>
      <bottom/>
      <diagonal/>
    </border>
    <border>
      <left style="medium">
        <color indexed="64"/>
      </left>
      <right/>
      <top style="thin">
        <color rgb="FF000000"/>
      </top>
      <bottom/>
      <diagonal/>
    </border>
    <border>
      <left style="thin">
        <color rgb="FF000000"/>
      </left>
      <right style="medium">
        <color indexed="64"/>
      </right>
      <top/>
      <bottom/>
      <diagonal/>
    </border>
    <border>
      <left style="medium">
        <color indexed="64"/>
      </left>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medium">
        <color indexed="64"/>
      </left>
      <right style="medium">
        <color indexed="64"/>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rgb="FF000000"/>
      </bottom>
      <diagonal/>
    </border>
    <border>
      <left style="medium">
        <color indexed="64"/>
      </left>
      <right style="medium">
        <color indexed="64"/>
      </right>
      <top/>
      <bottom style="medium">
        <color indexed="64"/>
      </bottom>
      <diagonal/>
    </border>
    <border>
      <left/>
      <right style="thick">
        <color indexed="64"/>
      </right>
      <top/>
      <bottom style="medium">
        <color indexed="64"/>
      </bottom>
      <diagonal/>
    </border>
    <border>
      <left style="thick">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style="thin">
        <color rgb="FF000000"/>
      </bottom>
      <diagonal/>
    </border>
    <border>
      <left style="thin">
        <color indexed="64"/>
      </left>
      <right/>
      <top style="medium">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rgb="FF000000"/>
      </left>
      <right style="medium">
        <color indexed="64"/>
      </right>
      <top style="thin">
        <color rgb="FF000000"/>
      </top>
      <bottom/>
      <diagonal/>
    </border>
  </borders>
  <cellStyleXfs count="6">
    <xf numFmtId="0" fontId="0" fillId="0" borderId="0"/>
    <xf numFmtId="41" fontId="11" fillId="0" borderId="0" applyFont="0" applyFill="0" applyBorder="0" applyAlignment="0" applyProtection="0"/>
    <xf numFmtId="44" fontId="11" fillId="0" borderId="0" applyFont="0" applyFill="0" applyBorder="0" applyAlignment="0" applyProtection="0"/>
    <xf numFmtId="9" fontId="11" fillId="0" borderId="0" applyFont="0" applyFill="0" applyBorder="0" applyAlignment="0" applyProtection="0"/>
    <xf numFmtId="0" fontId="25" fillId="0" borderId="0" applyNumberFormat="0" applyFill="0" applyBorder="0" applyAlignment="0" applyProtection="0"/>
    <xf numFmtId="0" fontId="1" fillId="0" borderId="53"/>
  </cellStyleXfs>
  <cellXfs count="1799">
    <xf numFmtId="0" fontId="0" fillId="0" borderId="0" xfId="0"/>
    <xf numFmtId="0" fontId="0" fillId="9" borderId="0" xfId="0" applyFill="1"/>
    <xf numFmtId="41" fontId="19" fillId="9" borderId="53" xfId="1" applyFont="1" applyFill="1" applyBorder="1" applyAlignment="1" applyProtection="1">
      <alignment horizontal="left" vertical="center"/>
      <protection locked="0"/>
    </xf>
    <xf numFmtId="41" fontId="2" fillId="9" borderId="53" xfId="1" applyFont="1" applyFill="1" applyBorder="1" applyAlignment="1" applyProtection="1">
      <alignment horizontal="center" vertical="center"/>
      <protection locked="0"/>
    </xf>
    <xf numFmtId="41" fontId="17" fillId="9" borderId="53" xfId="1" applyFont="1" applyFill="1" applyBorder="1" applyAlignment="1" applyProtection="1">
      <alignment horizontal="left" vertical="center"/>
      <protection locked="0"/>
    </xf>
    <xf numFmtId="0" fontId="17" fillId="4" borderId="84" xfId="0" applyFont="1" applyFill="1" applyBorder="1" applyAlignment="1" applyProtection="1">
      <alignment horizontal="center" vertical="center" wrapText="1"/>
      <protection locked="0"/>
    </xf>
    <xf numFmtId="0" fontId="11" fillId="0" borderId="0" xfId="0" applyFont="1"/>
    <xf numFmtId="0" fontId="11" fillId="4" borderId="53" xfId="0" applyFont="1" applyFill="1" applyBorder="1" applyProtection="1">
      <protection locked="0"/>
    </xf>
    <xf numFmtId="0" fontId="11" fillId="4" borderId="0" xfId="0" applyFont="1" applyFill="1" applyProtection="1">
      <protection locked="0"/>
    </xf>
    <xf numFmtId="0" fontId="11" fillId="12" borderId="0" xfId="0" applyFont="1" applyFill="1" applyProtection="1">
      <protection locked="0"/>
    </xf>
    <xf numFmtId="0" fontId="36" fillId="12" borderId="0" xfId="0" applyFont="1" applyFill="1" applyProtection="1">
      <protection locked="0"/>
    </xf>
    <xf numFmtId="0" fontId="36" fillId="4" borderId="0" xfId="0" applyFont="1" applyFill="1" applyProtection="1">
      <protection locked="0"/>
    </xf>
    <xf numFmtId="0" fontId="11" fillId="9" borderId="0" xfId="0" applyFont="1" applyFill="1" applyProtection="1">
      <protection locked="0"/>
    </xf>
    <xf numFmtId="0" fontId="37" fillId="12" borderId="0" xfId="0" applyFont="1" applyFill="1" applyAlignment="1" applyProtection="1">
      <alignment vertical="center"/>
      <protection locked="0"/>
    </xf>
    <xf numFmtId="0" fontId="47" fillId="12" borderId="0" xfId="0" applyFont="1" applyFill="1" applyProtection="1">
      <protection locked="0"/>
    </xf>
    <xf numFmtId="0" fontId="47" fillId="4" borderId="0" xfId="0" applyFont="1" applyFill="1" applyProtection="1">
      <protection locked="0"/>
    </xf>
    <xf numFmtId="0" fontId="37" fillId="9" borderId="0" xfId="0" applyFont="1" applyFill="1" applyAlignment="1" applyProtection="1">
      <alignment horizontal="center" vertical="center"/>
      <protection locked="0"/>
    </xf>
    <xf numFmtId="0" fontId="47" fillId="12" borderId="0" xfId="0" applyFont="1" applyFill="1" applyAlignment="1" applyProtection="1">
      <alignment vertical="center"/>
      <protection locked="0"/>
    </xf>
    <xf numFmtId="0" fontId="47" fillId="4" borderId="0" xfId="0" applyFont="1" applyFill="1" applyAlignment="1" applyProtection="1">
      <alignment vertical="center"/>
      <protection locked="0"/>
    </xf>
    <xf numFmtId="0" fontId="36" fillId="4" borderId="0" xfId="0" applyFont="1" applyFill="1" applyAlignment="1" applyProtection="1">
      <alignment vertical="center"/>
      <protection locked="0"/>
    </xf>
    <xf numFmtId="0" fontId="36" fillId="12" borderId="0" xfId="0" applyFont="1" applyFill="1" applyAlignment="1" applyProtection="1">
      <alignment vertical="center"/>
      <protection locked="0"/>
    </xf>
    <xf numFmtId="0" fontId="37" fillId="12" borderId="0" xfId="0" applyFont="1" applyFill="1" applyAlignment="1" applyProtection="1">
      <alignment horizontal="center" vertical="center"/>
      <protection locked="0"/>
    </xf>
    <xf numFmtId="0" fontId="42" fillId="12" borderId="0" xfId="0" applyFont="1" applyFill="1" applyAlignment="1" applyProtection="1">
      <alignment vertical="center" wrapText="1"/>
      <protection locked="0"/>
    </xf>
    <xf numFmtId="0" fontId="42" fillId="12" borderId="0" xfId="0" applyFont="1" applyFill="1" applyAlignment="1" applyProtection="1">
      <alignment horizontal="center" vertical="center"/>
      <protection locked="0"/>
    </xf>
    <xf numFmtId="0" fontId="42" fillId="4" borderId="0" xfId="0" applyFont="1" applyFill="1" applyAlignment="1" applyProtection="1">
      <alignment horizontal="center" vertical="center"/>
      <protection locked="0"/>
    </xf>
    <xf numFmtId="0" fontId="49" fillId="4" borderId="0" xfId="0" applyFont="1" applyFill="1" applyAlignment="1" applyProtection="1">
      <alignment vertical="center" wrapText="1"/>
      <protection locked="0"/>
    </xf>
    <xf numFmtId="170" fontId="36" fillId="4" borderId="0" xfId="0" applyNumberFormat="1" applyFont="1" applyFill="1" applyProtection="1">
      <protection locked="0"/>
    </xf>
    <xf numFmtId="0" fontId="36" fillId="9" borderId="0" xfId="0" applyFont="1" applyFill="1" applyProtection="1">
      <protection locked="0"/>
    </xf>
    <xf numFmtId="0" fontId="58" fillId="4" borderId="53" xfId="0" applyFont="1" applyFill="1" applyBorder="1" applyProtection="1">
      <protection locked="0"/>
    </xf>
    <xf numFmtId="0" fontId="58" fillId="4" borderId="0" xfId="0" applyFont="1" applyFill="1" applyProtection="1">
      <protection locked="0"/>
    </xf>
    <xf numFmtId="0" fontId="58" fillId="4" borderId="0" xfId="0" applyFont="1" applyFill="1" applyAlignment="1" applyProtection="1">
      <alignment vertical="center"/>
      <protection locked="0"/>
    </xf>
    <xf numFmtId="0" fontId="36" fillId="4" borderId="0" xfId="0" applyFont="1" applyFill="1" applyAlignment="1" applyProtection="1">
      <alignment horizontal="center" vertical="center"/>
      <protection locked="0"/>
    </xf>
    <xf numFmtId="0" fontId="39" fillId="12" borderId="0" xfId="0" applyFont="1" applyFill="1" applyAlignment="1" applyProtection="1">
      <alignment horizontal="left" vertical="center"/>
      <protection locked="0"/>
    </xf>
    <xf numFmtId="0" fontId="36" fillId="12" borderId="0" xfId="0" applyFont="1" applyFill="1" applyAlignment="1" applyProtection="1">
      <alignment horizontal="center" vertical="center"/>
      <protection locked="0"/>
    </xf>
    <xf numFmtId="10" fontId="36" fillId="12" borderId="53" xfId="0" applyNumberFormat="1" applyFont="1" applyFill="1" applyBorder="1" applyAlignment="1" applyProtection="1">
      <alignment horizontal="center" vertical="center"/>
      <protection locked="0"/>
    </xf>
    <xf numFmtId="173" fontId="36" fillId="12" borderId="53" xfId="0" applyNumberFormat="1" applyFont="1" applyFill="1" applyBorder="1" applyAlignment="1" applyProtection="1">
      <alignment horizontal="center" vertical="center"/>
      <protection locked="0"/>
    </xf>
    <xf numFmtId="9" fontId="36" fillId="12" borderId="53" xfId="0" applyNumberFormat="1" applyFont="1" applyFill="1" applyBorder="1" applyAlignment="1" applyProtection="1">
      <alignment horizontal="center" vertical="center"/>
      <protection locked="0"/>
    </xf>
    <xf numFmtId="0" fontId="36" fillId="12" borderId="53" xfId="0" applyFont="1" applyFill="1" applyBorder="1" applyAlignment="1" applyProtection="1">
      <alignment horizontal="center" vertical="center"/>
      <protection locked="0"/>
    </xf>
    <xf numFmtId="0" fontId="36" fillId="12" borderId="0" xfId="0" applyFont="1" applyFill="1" applyAlignment="1" applyProtection="1">
      <alignment horizontal="left" vertical="center"/>
      <protection locked="0"/>
    </xf>
    <xf numFmtId="0" fontId="42" fillId="12" borderId="0" xfId="0" applyFont="1" applyFill="1" applyAlignment="1" applyProtection="1">
      <alignment horizontal="left" vertical="center"/>
      <protection locked="0"/>
    </xf>
    <xf numFmtId="0" fontId="38" fillId="12" borderId="0" xfId="0" applyFont="1" applyFill="1" applyAlignment="1" applyProtection="1">
      <alignment horizontal="left" vertical="center"/>
      <protection locked="0"/>
    </xf>
    <xf numFmtId="0" fontId="36" fillId="12" borderId="53" xfId="0" applyFont="1" applyFill="1" applyBorder="1" applyAlignment="1" applyProtection="1">
      <alignment horizontal="left" vertical="center"/>
      <protection locked="0"/>
    </xf>
    <xf numFmtId="0" fontId="36" fillId="12" borderId="0" xfId="0" applyFont="1" applyFill="1" applyAlignment="1" applyProtection="1">
      <alignment horizontal="center" vertical="center"/>
      <protection hidden="1"/>
    </xf>
    <xf numFmtId="0" fontId="36" fillId="12" borderId="0" xfId="0" applyFont="1" applyFill="1" applyAlignment="1" applyProtection="1">
      <alignment vertical="center"/>
      <protection hidden="1"/>
    </xf>
    <xf numFmtId="10" fontId="36" fillId="12" borderId="53" xfId="0" applyNumberFormat="1" applyFont="1" applyFill="1" applyBorder="1" applyAlignment="1" applyProtection="1">
      <alignment horizontal="center" vertical="center"/>
      <protection hidden="1"/>
    </xf>
    <xf numFmtId="173" fontId="36" fillId="12" borderId="53" xfId="0" applyNumberFormat="1" applyFont="1" applyFill="1" applyBorder="1" applyAlignment="1" applyProtection="1">
      <alignment horizontal="center" vertical="center"/>
      <protection hidden="1"/>
    </xf>
    <xf numFmtId="9" fontId="36" fillId="12" borderId="53" xfId="0" applyNumberFormat="1" applyFont="1" applyFill="1" applyBorder="1" applyAlignment="1" applyProtection="1">
      <alignment horizontal="center" vertical="center"/>
      <protection hidden="1"/>
    </xf>
    <xf numFmtId="0" fontId="36" fillId="12" borderId="0" xfId="0" applyFont="1" applyFill="1" applyAlignment="1" applyProtection="1">
      <alignment horizontal="left" vertical="center"/>
      <protection hidden="1"/>
    </xf>
    <xf numFmtId="0" fontId="42" fillId="12" borderId="0" xfId="0" applyFont="1" applyFill="1" applyAlignment="1" applyProtection="1">
      <alignment horizontal="left" vertical="center"/>
      <protection hidden="1"/>
    </xf>
    <xf numFmtId="0" fontId="14" fillId="9" borderId="0" xfId="0" applyFont="1" applyFill="1" applyAlignment="1">
      <alignment vertical="center"/>
    </xf>
    <xf numFmtId="0" fontId="14" fillId="4" borderId="0" xfId="0" applyFont="1" applyFill="1" applyAlignment="1">
      <alignment vertical="center"/>
    </xf>
    <xf numFmtId="0" fontId="36" fillId="12" borderId="53" xfId="0" applyFont="1" applyFill="1" applyBorder="1" applyAlignment="1" applyProtection="1">
      <alignment vertical="center"/>
      <protection hidden="1"/>
    </xf>
    <xf numFmtId="0" fontId="57" fillId="0" borderId="0" xfId="0" applyFont="1" applyAlignment="1" applyProtection="1">
      <alignment vertical="center"/>
      <protection locked="0"/>
    </xf>
    <xf numFmtId="0" fontId="36" fillId="0" borderId="0" xfId="0" applyFont="1" applyAlignment="1" applyProtection="1">
      <alignment vertical="center"/>
      <protection locked="0"/>
    </xf>
    <xf numFmtId="0" fontId="36" fillId="9" borderId="0" xfId="0" applyFont="1" applyFill="1" applyAlignment="1" applyProtection="1">
      <alignment vertical="center"/>
      <protection locked="0"/>
    </xf>
    <xf numFmtId="0" fontId="36" fillId="12" borderId="53" xfId="0" applyFont="1" applyFill="1" applyBorder="1" applyAlignment="1" applyProtection="1">
      <alignment vertical="center"/>
      <protection locked="0"/>
    </xf>
    <xf numFmtId="0" fontId="11" fillId="12" borderId="0" xfId="0" applyFont="1" applyFill="1" applyAlignment="1" applyProtection="1">
      <alignment vertical="center"/>
      <protection locked="0"/>
    </xf>
    <xf numFmtId="0" fontId="11" fillId="0" borderId="0" xfId="0" applyFont="1" applyAlignment="1" applyProtection="1">
      <alignment vertical="center"/>
      <protection locked="0"/>
    </xf>
    <xf numFmtId="0" fontId="11" fillId="4" borderId="0" xfId="0" applyFont="1" applyFill="1" applyAlignment="1" applyProtection="1">
      <alignment vertical="center"/>
      <protection locked="0"/>
    </xf>
    <xf numFmtId="0" fontId="36" fillId="12" borderId="28" xfId="0" applyFont="1" applyFill="1" applyBorder="1" applyAlignment="1" applyProtection="1">
      <alignment vertical="center"/>
      <protection locked="0"/>
    </xf>
    <xf numFmtId="0" fontId="36" fillId="12" borderId="28" xfId="0" applyFont="1" applyFill="1" applyBorder="1" applyAlignment="1" applyProtection="1">
      <alignment horizontal="center" vertical="center"/>
      <protection locked="0"/>
    </xf>
    <xf numFmtId="0" fontId="57" fillId="0" borderId="0" xfId="0" applyFont="1" applyAlignment="1" applyProtection="1">
      <alignment horizontal="left" vertical="center"/>
      <protection locked="0"/>
    </xf>
    <xf numFmtId="0" fontId="36" fillId="0" borderId="0" xfId="0" applyFont="1" applyAlignment="1" applyProtection="1">
      <alignment horizontal="center" vertical="center"/>
      <protection locked="0"/>
    </xf>
    <xf numFmtId="0" fontId="36" fillId="9" borderId="0" xfId="0" applyFont="1" applyFill="1" applyAlignment="1" applyProtection="1">
      <alignment horizontal="center" vertical="center"/>
      <protection locked="0"/>
    </xf>
    <xf numFmtId="0" fontId="35" fillId="12" borderId="53" xfId="0" applyFont="1" applyFill="1" applyBorder="1" applyAlignment="1" applyProtection="1">
      <alignment vertical="center"/>
      <protection locked="0"/>
    </xf>
    <xf numFmtId="0" fontId="4" fillId="4" borderId="53" xfId="0" applyFont="1" applyFill="1" applyBorder="1" applyAlignment="1" applyProtection="1">
      <alignment vertical="center"/>
      <protection locked="0"/>
    </xf>
    <xf numFmtId="0" fontId="36" fillId="4" borderId="53" xfId="0" applyFont="1" applyFill="1" applyBorder="1" applyAlignment="1" applyProtection="1">
      <alignment vertical="center"/>
      <protection locked="0"/>
    </xf>
    <xf numFmtId="0" fontId="36" fillId="9" borderId="53" xfId="0" applyFont="1" applyFill="1" applyBorder="1" applyAlignment="1" applyProtection="1">
      <alignment vertical="center"/>
      <protection locked="0"/>
    </xf>
    <xf numFmtId="0" fontId="36" fillId="4" borderId="0" xfId="0" applyFont="1" applyFill="1" applyAlignment="1" applyProtection="1">
      <alignment vertical="center"/>
      <protection hidden="1"/>
    </xf>
    <xf numFmtId="0" fontId="2" fillId="4" borderId="56" xfId="0" applyFont="1" applyFill="1" applyBorder="1" applyAlignment="1" applyProtection="1">
      <alignment horizontal="center" vertical="center"/>
      <protection locked="0"/>
    </xf>
    <xf numFmtId="0" fontId="3" fillId="4" borderId="84" xfId="0" applyFont="1" applyFill="1" applyBorder="1" applyAlignment="1" applyProtection="1">
      <alignment horizontal="center" vertical="center" wrapText="1"/>
      <protection locked="0"/>
    </xf>
    <xf numFmtId="0" fontId="55" fillId="12" borderId="0" xfId="0" applyFont="1" applyFill="1" applyAlignment="1" applyProtection="1">
      <alignment vertical="center"/>
      <protection locked="0"/>
    </xf>
    <xf numFmtId="0" fontId="56" fillId="12" borderId="0" xfId="0" applyFont="1" applyFill="1" applyAlignment="1" applyProtection="1">
      <alignment vertical="center"/>
      <protection locked="0"/>
    </xf>
    <xf numFmtId="167" fontId="56" fillId="12" borderId="0" xfId="0" applyNumberFormat="1" applyFont="1" applyFill="1" applyAlignment="1" applyProtection="1">
      <alignment vertical="center"/>
      <protection locked="0"/>
    </xf>
    <xf numFmtId="167" fontId="36" fillId="12" borderId="0" xfId="0" applyNumberFormat="1" applyFont="1" applyFill="1" applyAlignment="1" applyProtection="1">
      <alignment vertical="center"/>
      <protection locked="0"/>
    </xf>
    <xf numFmtId="0" fontId="51" fillId="4" borderId="48" xfId="0" applyFont="1" applyFill="1" applyBorder="1" applyAlignment="1" applyProtection="1">
      <alignment horizontal="center" vertical="center" wrapText="1"/>
      <protection locked="0"/>
    </xf>
    <xf numFmtId="10" fontId="36" fillId="3" borderId="48" xfId="0" applyNumberFormat="1" applyFont="1" applyFill="1" applyBorder="1" applyAlignment="1" applyProtection="1">
      <alignment vertical="center"/>
      <protection locked="0"/>
    </xf>
    <xf numFmtId="0" fontId="42" fillId="12" borderId="0" xfId="0" applyFont="1" applyFill="1" applyAlignment="1" applyProtection="1">
      <alignment vertical="center"/>
      <protection locked="0"/>
    </xf>
    <xf numFmtId="0" fontId="42" fillId="4" borderId="0" xfId="0" applyFont="1" applyFill="1" applyAlignment="1" applyProtection="1">
      <alignment vertical="center"/>
      <protection locked="0"/>
    </xf>
    <xf numFmtId="0" fontId="52" fillId="4" borderId="0" xfId="0" applyFont="1" applyFill="1" applyAlignment="1" applyProtection="1">
      <alignment vertical="center"/>
      <protection locked="0"/>
    </xf>
    <xf numFmtId="164" fontId="36" fillId="4" borderId="0" xfId="0" applyNumberFormat="1" applyFont="1" applyFill="1" applyAlignment="1" applyProtection="1">
      <alignment vertical="center"/>
      <protection locked="0"/>
    </xf>
    <xf numFmtId="166" fontId="36" fillId="4" borderId="0" xfId="0" applyNumberFormat="1" applyFont="1" applyFill="1" applyAlignment="1" applyProtection="1">
      <alignment horizontal="center" vertical="center"/>
      <protection locked="0"/>
    </xf>
    <xf numFmtId="0" fontId="48" fillId="12" borderId="0" xfId="0" applyFont="1" applyFill="1" applyAlignment="1" applyProtection="1">
      <alignment vertical="center"/>
      <protection locked="0"/>
    </xf>
    <xf numFmtId="0" fontId="48" fillId="4" borderId="0" xfId="0" applyFont="1" applyFill="1" applyAlignment="1" applyProtection="1">
      <alignment vertical="center"/>
      <protection locked="0"/>
    </xf>
    <xf numFmtId="0" fontId="11" fillId="12" borderId="53" xfId="0" applyFont="1" applyFill="1" applyBorder="1" applyAlignment="1" applyProtection="1">
      <alignment vertical="center"/>
      <protection locked="0"/>
    </xf>
    <xf numFmtId="0" fontId="42" fillId="12" borderId="53" xfId="0" applyFont="1" applyFill="1" applyBorder="1" applyAlignment="1" applyProtection="1">
      <alignment horizontal="left" vertical="center"/>
      <protection locked="0"/>
    </xf>
    <xf numFmtId="0" fontId="42" fillId="4" borderId="48" xfId="0" applyFont="1" applyFill="1" applyBorder="1" applyAlignment="1" applyProtection="1">
      <alignment horizontal="center" vertical="center"/>
      <protection locked="0"/>
    </xf>
    <xf numFmtId="9" fontId="42" fillId="4" borderId="48" xfId="0" applyNumberFormat="1" applyFont="1" applyFill="1" applyBorder="1" applyAlignment="1" applyProtection="1">
      <alignment horizontal="center" vertical="center"/>
      <protection locked="0"/>
    </xf>
    <xf numFmtId="0" fontId="50" fillId="4" borderId="0" xfId="0" applyFont="1" applyFill="1" applyAlignment="1" applyProtection="1">
      <alignment vertical="center"/>
      <protection locked="0"/>
    </xf>
    <xf numFmtId="0" fontId="36" fillId="4" borderId="48" xfId="0" applyFont="1" applyFill="1" applyBorder="1" applyAlignment="1" applyProtection="1">
      <alignment vertical="center"/>
      <protection locked="0"/>
    </xf>
    <xf numFmtId="10" fontId="36" fillId="4" borderId="0" xfId="0" applyNumberFormat="1" applyFont="1" applyFill="1" applyAlignment="1" applyProtection="1">
      <alignment vertical="center"/>
      <protection locked="0"/>
    </xf>
    <xf numFmtId="9" fontId="36" fillId="4" borderId="0" xfId="0" applyNumberFormat="1" applyFont="1" applyFill="1" applyAlignment="1" applyProtection="1">
      <alignment vertical="center"/>
      <protection locked="0"/>
    </xf>
    <xf numFmtId="172" fontId="36" fillId="4" borderId="0" xfId="0" applyNumberFormat="1" applyFont="1" applyFill="1" applyAlignment="1" applyProtection="1">
      <alignment vertical="center"/>
      <protection locked="0"/>
    </xf>
    <xf numFmtId="44" fontId="11" fillId="4" borderId="0" xfId="2" applyFont="1" applyFill="1" applyAlignment="1" applyProtection="1">
      <alignment vertical="center"/>
      <protection locked="0"/>
    </xf>
    <xf numFmtId="9" fontId="36" fillId="4" borderId="0" xfId="3" applyFont="1" applyFill="1" applyAlignment="1" applyProtection="1">
      <alignment vertical="center"/>
      <protection locked="0"/>
    </xf>
    <xf numFmtId="172" fontId="11" fillId="4" borderId="0" xfId="2" applyNumberFormat="1" applyFont="1" applyFill="1" applyAlignment="1" applyProtection="1">
      <alignment vertical="center"/>
      <protection locked="0"/>
    </xf>
    <xf numFmtId="0" fontId="55" fillId="4" borderId="0" xfId="0" applyFont="1" applyFill="1" applyAlignment="1" applyProtection="1">
      <alignment vertical="center"/>
      <protection locked="0"/>
    </xf>
    <xf numFmtId="0" fontId="56" fillId="4" borderId="0" xfId="0" applyFont="1" applyFill="1" applyAlignment="1" applyProtection="1">
      <alignment vertical="center"/>
      <protection locked="0"/>
    </xf>
    <xf numFmtId="0" fontId="11" fillId="9" borderId="0" xfId="0" applyFont="1" applyFill="1" applyAlignment="1" applyProtection="1">
      <alignment vertical="center"/>
      <protection locked="0"/>
    </xf>
    <xf numFmtId="0" fontId="55" fillId="9" borderId="0" xfId="0" applyFont="1" applyFill="1" applyAlignment="1" applyProtection="1">
      <alignment vertical="center"/>
      <protection locked="0"/>
    </xf>
    <xf numFmtId="0" fontId="20" fillId="9" borderId="53" xfId="0" applyFont="1" applyFill="1" applyBorder="1" applyAlignment="1" applyProtection="1">
      <alignment vertical="center"/>
      <protection locked="0"/>
    </xf>
    <xf numFmtId="0" fontId="2" fillId="9" borderId="53" xfId="0" applyFont="1" applyFill="1" applyBorder="1" applyAlignment="1" applyProtection="1">
      <alignment vertical="center"/>
      <protection locked="0"/>
    </xf>
    <xf numFmtId="0" fontId="2" fillId="4" borderId="53" xfId="0" applyFont="1" applyFill="1" applyBorder="1" applyAlignment="1" applyProtection="1">
      <alignment vertical="center"/>
      <protection locked="0"/>
    </xf>
    <xf numFmtId="0" fontId="2" fillId="4" borderId="0" xfId="0" applyFont="1" applyFill="1" applyAlignment="1" applyProtection="1">
      <alignment vertical="center"/>
      <protection locked="0"/>
    </xf>
    <xf numFmtId="0" fontId="2" fillId="9" borderId="0" xfId="0" applyFont="1" applyFill="1" applyAlignment="1" applyProtection="1">
      <alignment vertical="center"/>
      <protection locked="0"/>
    </xf>
    <xf numFmtId="0" fontId="17" fillId="9" borderId="53" xfId="0" applyFont="1" applyFill="1" applyBorder="1" applyAlignment="1" applyProtection="1">
      <alignment horizontal="left" vertical="center"/>
      <protection locked="0"/>
    </xf>
    <xf numFmtId="0" fontId="3" fillId="9" borderId="116" xfId="0" applyFont="1" applyFill="1" applyBorder="1" applyAlignment="1" applyProtection="1">
      <alignment horizontal="left" vertical="center" wrapText="1"/>
      <protection locked="0"/>
    </xf>
    <xf numFmtId="0" fontId="2" fillId="9" borderId="116" xfId="0" applyFont="1" applyFill="1" applyBorder="1" applyAlignment="1" applyProtection="1">
      <alignment vertical="center"/>
      <protection locked="0"/>
    </xf>
    <xf numFmtId="0" fontId="3" fillId="9" borderId="116" xfId="0" applyFont="1" applyFill="1" applyBorder="1" applyAlignment="1" applyProtection="1">
      <alignment vertical="center" wrapText="1"/>
      <protection locked="0"/>
    </xf>
    <xf numFmtId="0" fontId="2" fillId="9" borderId="116" xfId="0" applyFont="1" applyFill="1" applyBorder="1" applyAlignment="1" applyProtection="1">
      <alignment horizontal="center" vertical="center"/>
      <protection locked="0"/>
    </xf>
    <xf numFmtId="0" fontId="6" fillId="9" borderId="53" xfId="0" applyFont="1" applyFill="1" applyBorder="1" applyAlignment="1" applyProtection="1">
      <alignment horizontal="left" vertical="center"/>
      <protection locked="0"/>
    </xf>
    <xf numFmtId="0" fontId="14" fillId="9" borderId="0" xfId="0" applyFont="1" applyFill="1" applyAlignment="1" applyProtection="1">
      <alignment vertical="center"/>
      <protection locked="0"/>
    </xf>
    <xf numFmtId="0" fontId="14" fillId="4" borderId="0" xfId="0" applyFont="1" applyFill="1" applyAlignment="1" applyProtection="1">
      <alignment vertical="center"/>
      <protection locked="0"/>
    </xf>
    <xf numFmtId="0" fontId="14" fillId="0" borderId="0" xfId="0" applyFont="1" applyAlignment="1" applyProtection="1">
      <alignment vertical="center"/>
      <protection locked="0"/>
    </xf>
    <xf numFmtId="0" fontId="3" fillId="4" borderId="125" xfId="0" applyFont="1" applyFill="1" applyBorder="1" applyAlignment="1" applyProtection="1">
      <alignment horizontal="left" vertical="center"/>
      <protection locked="0"/>
    </xf>
    <xf numFmtId="0" fontId="3" fillId="4" borderId="53" xfId="0" applyFont="1" applyFill="1" applyBorder="1" applyAlignment="1" applyProtection="1">
      <alignment horizontal="left" vertical="center"/>
      <protection locked="0"/>
    </xf>
    <xf numFmtId="0" fontId="3" fillId="4" borderId="128" xfId="0" applyFont="1" applyFill="1" applyBorder="1" applyAlignment="1" applyProtection="1">
      <alignment horizontal="left" vertical="center"/>
      <protection locked="0"/>
    </xf>
    <xf numFmtId="0" fontId="2" fillId="4" borderId="87" xfId="0" applyFont="1" applyFill="1" applyBorder="1" applyAlignment="1" applyProtection="1">
      <alignment vertical="center"/>
      <protection locked="0"/>
    </xf>
    <xf numFmtId="0" fontId="3" fillId="9" borderId="53" xfId="0" applyFont="1" applyFill="1" applyBorder="1" applyAlignment="1" applyProtection="1">
      <alignment horizontal="left" vertical="center" wrapText="1"/>
      <protection locked="0"/>
    </xf>
    <xf numFmtId="0" fontId="3" fillId="9" borderId="53" xfId="0" applyFont="1" applyFill="1" applyBorder="1" applyAlignment="1" applyProtection="1">
      <alignment vertical="center" wrapText="1"/>
      <protection locked="0"/>
    </xf>
    <xf numFmtId="0" fontId="2" fillId="9" borderId="53" xfId="0" applyFont="1" applyFill="1" applyBorder="1" applyAlignment="1" applyProtection="1">
      <alignment horizontal="center" vertical="center"/>
      <protection locked="0"/>
    </xf>
    <xf numFmtId="0" fontId="2" fillId="9" borderId="53" xfId="0" applyFont="1" applyFill="1" applyBorder="1" applyAlignment="1" applyProtection="1">
      <alignment vertical="center" wrapText="1"/>
      <protection locked="0"/>
    </xf>
    <xf numFmtId="0" fontId="2" fillId="9" borderId="53" xfId="0" applyFont="1" applyFill="1" applyBorder="1" applyAlignment="1" applyProtection="1">
      <alignment horizontal="left" vertical="center" wrapText="1"/>
      <protection locked="0"/>
    </xf>
    <xf numFmtId="0" fontId="17" fillId="9" borderId="53" xfId="0" applyFont="1" applyFill="1" applyBorder="1" applyAlignment="1" applyProtection="1">
      <alignment vertical="center"/>
      <protection locked="0"/>
    </xf>
    <xf numFmtId="0" fontId="3" fillId="9" borderId="53" xfId="0" applyFont="1" applyFill="1" applyBorder="1" applyAlignment="1" applyProtection="1">
      <alignment vertical="center"/>
      <protection locked="0"/>
    </xf>
    <xf numFmtId="0" fontId="16" fillId="9" borderId="53" xfId="0" applyFont="1" applyFill="1" applyBorder="1" applyAlignment="1" applyProtection="1">
      <alignment vertical="center"/>
      <protection locked="0"/>
    </xf>
    <xf numFmtId="0" fontId="16" fillId="9" borderId="0" xfId="0" applyFont="1" applyFill="1" applyAlignment="1" applyProtection="1">
      <alignment vertical="center"/>
      <protection locked="0"/>
    </xf>
    <xf numFmtId="0" fontId="5" fillId="4" borderId="0" xfId="0" applyFont="1" applyFill="1" applyAlignment="1" applyProtection="1">
      <alignment horizontal="center" vertical="center" wrapText="1"/>
      <protection locked="0"/>
    </xf>
    <xf numFmtId="0" fontId="6" fillId="4" borderId="56" xfId="0" applyFont="1" applyFill="1" applyBorder="1" applyAlignment="1" applyProtection="1">
      <alignment horizontal="center" vertical="center" wrapText="1"/>
      <protection locked="0"/>
    </xf>
    <xf numFmtId="44" fontId="2" fillId="4" borderId="53" xfId="2" applyFont="1" applyFill="1" applyBorder="1" applyAlignment="1" applyProtection="1">
      <alignment vertical="center"/>
      <protection locked="0"/>
    </xf>
    <xf numFmtId="166" fontId="2" fillId="4" borderId="0" xfId="0" applyNumberFormat="1" applyFont="1" applyFill="1" applyAlignment="1" applyProtection="1">
      <alignment horizontal="center" vertical="center"/>
      <protection locked="0"/>
    </xf>
    <xf numFmtId="0" fontId="2" fillId="4" borderId="0" xfId="0" applyFont="1" applyFill="1" applyAlignment="1" applyProtection="1">
      <alignment horizontal="center" vertical="center"/>
      <protection locked="0"/>
    </xf>
    <xf numFmtId="0" fontId="17" fillId="4" borderId="89" xfId="0" applyFont="1" applyFill="1" applyBorder="1" applyAlignment="1" applyProtection="1">
      <alignment vertical="center"/>
      <protection locked="0"/>
    </xf>
    <xf numFmtId="172" fontId="2" fillId="9" borderId="53" xfId="0" applyNumberFormat="1" applyFont="1" applyFill="1" applyBorder="1" applyAlignment="1" applyProtection="1">
      <alignment vertical="center"/>
      <protection locked="0"/>
    </xf>
    <xf numFmtId="172" fontId="2" fillId="4" borderId="56" xfId="2" applyNumberFormat="1" applyFont="1" applyFill="1" applyBorder="1" applyAlignment="1" applyProtection="1">
      <alignment vertical="center"/>
      <protection locked="0"/>
    </xf>
    <xf numFmtId="0" fontId="16" fillId="4" borderId="154" xfId="0" applyFont="1" applyFill="1" applyBorder="1" applyAlignment="1" applyProtection="1">
      <alignment vertical="center"/>
      <protection locked="0"/>
    </xf>
    <xf numFmtId="172" fontId="17" fillId="4" borderId="94" xfId="2" applyNumberFormat="1" applyFont="1" applyFill="1" applyBorder="1" applyAlignment="1" applyProtection="1">
      <alignment vertical="center"/>
      <protection locked="0"/>
    </xf>
    <xf numFmtId="172" fontId="17" fillId="4" borderId="96" xfId="2" applyNumberFormat="1" applyFont="1" applyFill="1" applyBorder="1" applyAlignment="1" applyProtection="1">
      <alignment vertical="center"/>
      <protection locked="0"/>
    </xf>
    <xf numFmtId="0" fontId="3" fillId="9" borderId="53" xfId="0" applyFont="1" applyFill="1" applyBorder="1" applyAlignment="1" applyProtection="1">
      <alignment horizontal="left" vertical="center"/>
      <protection locked="0"/>
    </xf>
    <xf numFmtId="0" fontId="7" fillId="4" borderId="56" xfId="0" applyFont="1" applyFill="1" applyBorder="1" applyAlignment="1" applyProtection="1">
      <alignment vertical="center"/>
      <protection locked="0"/>
    </xf>
    <xf numFmtId="0" fontId="7" fillId="4" borderId="56" xfId="0" applyFont="1" applyFill="1" applyBorder="1" applyAlignment="1" applyProtection="1">
      <alignment horizontal="center" vertical="center"/>
      <protection locked="0"/>
    </xf>
    <xf numFmtId="0" fontId="2" fillId="4" borderId="56" xfId="0" applyFont="1" applyFill="1" applyBorder="1" applyAlignment="1" applyProtection="1">
      <alignment vertical="center"/>
      <protection locked="0"/>
    </xf>
    <xf numFmtId="1" fontId="2" fillId="4" borderId="56" xfId="0" applyNumberFormat="1" applyFont="1" applyFill="1" applyBorder="1" applyAlignment="1" applyProtection="1">
      <alignment vertical="center"/>
      <protection locked="0"/>
    </xf>
    <xf numFmtId="9" fontId="2" fillId="4" borderId="56" xfId="3" applyFont="1" applyFill="1" applyBorder="1" applyAlignment="1" applyProtection="1">
      <alignment vertical="center"/>
      <protection locked="0"/>
    </xf>
    <xf numFmtId="1" fontId="7" fillId="4" borderId="56" xfId="0" applyNumberFormat="1" applyFont="1" applyFill="1" applyBorder="1" applyAlignment="1" applyProtection="1">
      <alignment vertical="center"/>
      <protection locked="0"/>
    </xf>
    <xf numFmtId="9" fontId="7" fillId="4" borderId="56" xfId="3" applyFont="1" applyFill="1" applyBorder="1" applyAlignment="1" applyProtection="1">
      <alignment vertical="center"/>
      <protection locked="0"/>
    </xf>
    <xf numFmtId="0" fontId="17" fillId="4" borderId="53" xfId="0" applyFont="1" applyFill="1" applyBorder="1" applyAlignment="1" applyProtection="1">
      <alignment horizontal="left" vertical="center"/>
      <protection locked="0"/>
    </xf>
    <xf numFmtId="0" fontId="3" fillId="4" borderId="125" xfId="0" applyFont="1" applyFill="1" applyBorder="1" applyAlignment="1" applyProtection="1">
      <alignment horizontal="left" vertical="center"/>
      <protection hidden="1"/>
    </xf>
    <xf numFmtId="0" fontId="3" fillId="4" borderId="53" xfId="0" applyFont="1" applyFill="1" applyBorder="1" applyAlignment="1" applyProtection="1">
      <alignment horizontal="left" vertical="center"/>
      <protection hidden="1"/>
    </xf>
    <xf numFmtId="0" fontId="3" fillId="4" borderId="128" xfId="0" applyFont="1" applyFill="1" applyBorder="1" applyAlignment="1" applyProtection="1">
      <alignment horizontal="left" vertical="center"/>
      <protection hidden="1"/>
    </xf>
    <xf numFmtId="0" fontId="3" fillId="4" borderId="83" xfId="0" applyFont="1" applyFill="1" applyBorder="1" applyAlignment="1" applyProtection="1">
      <alignment vertical="center"/>
      <protection hidden="1"/>
    </xf>
    <xf numFmtId="0" fontId="3" fillId="4" borderId="86" xfId="0" applyFont="1" applyFill="1" applyBorder="1" applyAlignment="1" applyProtection="1">
      <alignment vertical="center"/>
      <protection hidden="1"/>
    </xf>
    <xf numFmtId="41" fontId="17" fillId="4" borderId="86" xfId="1" applyFont="1" applyFill="1" applyBorder="1" applyAlignment="1" applyProtection="1">
      <alignment vertical="center"/>
      <protection hidden="1"/>
    </xf>
    <xf numFmtId="41" fontId="17" fillId="4" borderId="88" xfId="1" applyFont="1" applyFill="1" applyBorder="1" applyAlignment="1" applyProtection="1">
      <alignment vertical="center"/>
      <protection hidden="1"/>
    </xf>
    <xf numFmtId="10" fontId="16" fillId="4" borderId="87" xfId="0" applyNumberFormat="1" applyFont="1" applyFill="1" applyBorder="1" applyAlignment="1" applyProtection="1">
      <alignment vertical="center"/>
      <protection hidden="1"/>
    </xf>
    <xf numFmtId="9" fontId="16" fillId="4" borderId="87" xfId="0" applyNumberFormat="1" applyFont="1" applyFill="1" applyBorder="1" applyAlignment="1" applyProtection="1">
      <alignment vertical="center"/>
      <protection hidden="1"/>
    </xf>
    <xf numFmtId="10" fontId="17" fillId="4" borderId="90" xfId="0" applyNumberFormat="1" applyFont="1" applyFill="1" applyBorder="1" applyAlignment="1" applyProtection="1">
      <alignment vertical="center"/>
      <protection hidden="1"/>
    </xf>
    <xf numFmtId="0" fontId="17" fillId="4" borderId="83" xfId="0" applyFont="1" applyFill="1" applyBorder="1" applyAlignment="1" applyProtection="1">
      <alignment horizontal="center" vertical="center"/>
      <protection hidden="1"/>
    </xf>
    <xf numFmtId="0" fontId="17" fillId="4" borderId="84" xfId="0" applyFont="1" applyFill="1" applyBorder="1" applyAlignment="1" applyProtection="1">
      <alignment horizontal="center" vertical="center"/>
      <protection hidden="1"/>
    </xf>
    <xf numFmtId="0" fontId="16" fillId="4" borderId="86" xfId="0" applyFont="1" applyFill="1" applyBorder="1" applyAlignment="1" applyProtection="1">
      <alignment horizontal="center" vertical="center"/>
      <protection hidden="1"/>
    </xf>
    <xf numFmtId="166" fontId="16" fillId="4" borderId="56" xfId="0" applyNumberFormat="1" applyFont="1" applyFill="1" applyBorder="1" applyAlignment="1" applyProtection="1">
      <alignment horizontal="center" vertical="center"/>
      <protection hidden="1"/>
    </xf>
    <xf numFmtId="10" fontId="16" fillId="4" borderId="56" xfId="0" applyNumberFormat="1" applyFont="1" applyFill="1" applyBorder="1" applyAlignment="1" applyProtection="1">
      <alignment horizontal="center" vertical="center"/>
      <protection hidden="1"/>
    </xf>
    <xf numFmtId="0" fontId="16" fillId="4" borderId="88" xfId="0" applyFont="1" applyFill="1" applyBorder="1" applyAlignment="1" applyProtection="1">
      <alignment horizontal="center" vertical="center"/>
      <protection hidden="1"/>
    </xf>
    <xf numFmtId="166" fontId="16" fillId="4" borderId="89" xfId="0" applyNumberFormat="1" applyFont="1" applyFill="1" applyBorder="1" applyAlignment="1" applyProtection="1">
      <alignment horizontal="center" vertical="center"/>
      <protection hidden="1"/>
    </xf>
    <xf numFmtId="0" fontId="17" fillId="4" borderId="85" xfId="0" applyFont="1" applyFill="1" applyBorder="1" applyAlignment="1" applyProtection="1">
      <alignment horizontal="center" vertical="center"/>
      <protection hidden="1"/>
    </xf>
    <xf numFmtId="0" fontId="16" fillId="4" borderId="86" xfId="0" applyFont="1" applyFill="1" applyBorder="1" applyAlignment="1" applyProtection="1">
      <alignment vertical="center"/>
      <protection hidden="1"/>
    </xf>
    <xf numFmtId="0" fontId="17" fillId="4" borderId="88" xfId="0" applyFont="1" applyFill="1" applyBorder="1" applyAlignment="1" applyProtection="1">
      <alignment vertical="center"/>
      <protection hidden="1"/>
    </xf>
    <xf numFmtId="0" fontId="17" fillId="4" borderId="83" xfId="0" applyFont="1" applyFill="1" applyBorder="1" applyAlignment="1" applyProtection="1">
      <alignment horizontal="center" vertical="center" wrapText="1"/>
      <protection hidden="1"/>
    </xf>
    <xf numFmtId="0" fontId="17" fillId="4" borderId="84" xfId="0" applyFont="1" applyFill="1" applyBorder="1" applyAlignment="1" applyProtection="1">
      <alignment horizontal="center" vertical="center" wrapText="1"/>
      <protection hidden="1"/>
    </xf>
    <xf numFmtId="0" fontId="17" fillId="4" borderId="85" xfId="0" applyFont="1" applyFill="1" applyBorder="1" applyAlignment="1" applyProtection="1">
      <alignment horizontal="center" vertical="center" wrapText="1"/>
      <protection hidden="1"/>
    </xf>
    <xf numFmtId="0" fontId="17" fillId="4" borderId="89" xfId="0" applyFont="1" applyFill="1" applyBorder="1" applyAlignment="1" applyProtection="1">
      <alignment vertical="center"/>
      <protection hidden="1"/>
    </xf>
    <xf numFmtId="172" fontId="16" fillId="0" borderId="56" xfId="2" applyNumberFormat="1" applyFont="1" applyFill="1" applyBorder="1" applyAlignment="1" applyProtection="1">
      <alignment vertical="center"/>
      <protection hidden="1"/>
    </xf>
    <xf numFmtId="172" fontId="16" fillId="0" borderId="87" xfId="2" applyNumberFormat="1" applyFont="1" applyFill="1" applyBorder="1" applyAlignment="1" applyProtection="1">
      <alignment vertical="center"/>
      <protection hidden="1"/>
    </xf>
    <xf numFmtId="172" fontId="17" fillId="0" borderId="89" xfId="2" applyNumberFormat="1" applyFont="1" applyFill="1" applyBorder="1" applyAlignment="1" applyProtection="1">
      <alignment vertical="center"/>
      <protection hidden="1"/>
    </xf>
    <xf numFmtId="172" fontId="17" fillId="0" borderId="90" xfId="2" applyNumberFormat="1" applyFont="1" applyFill="1" applyBorder="1" applyAlignment="1" applyProtection="1">
      <alignment vertical="center"/>
      <protection hidden="1"/>
    </xf>
    <xf numFmtId="0" fontId="17" fillId="4" borderId="88" xfId="0" applyFont="1" applyFill="1" applyBorder="1" applyAlignment="1" applyProtection="1">
      <alignment horizontal="center" vertical="center"/>
      <protection hidden="1"/>
    </xf>
    <xf numFmtId="0" fontId="17" fillId="4" borderId="89" xfId="0" applyFont="1" applyFill="1" applyBorder="1" applyAlignment="1" applyProtection="1">
      <alignment horizontal="center" vertical="center"/>
      <protection hidden="1"/>
    </xf>
    <xf numFmtId="172" fontId="17" fillId="4" borderId="89" xfId="2" applyNumberFormat="1" applyFont="1" applyFill="1" applyBorder="1" applyAlignment="1" applyProtection="1">
      <alignment vertical="center"/>
      <protection hidden="1"/>
    </xf>
    <xf numFmtId="173" fontId="16" fillId="4" borderId="89" xfId="3" applyNumberFormat="1" applyFont="1" applyFill="1" applyBorder="1" applyAlignment="1" applyProtection="1">
      <alignment horizontal="center" vertical="center" wrapText="1"/>
      <protection hidden="1"/>
    </xf>
    <xf numFmtId="173" fontId="16" fillId="4" borderId="90" xfId="3" applyNumberFormat="1" applyFont="1" applyFill="1" applyBorder="1" applyAlignment="1" applyProtection="1">
      <alignment horizontal="center" vertical="center" wrapText="1"/>
      <protection hidden="1"/>
    </xf>
    <xf numFmtId="172" fontId="2" fillId="4" borderId="56" xfId="2" applyNumberFormat="1" applyFont="1" applyFill="1" applyBorder="1" applyAlignment="1" applyProtection="1">
      <alignment vertical="center"/>
      <protection hidden="1"/>
    </xf>
    <xf numFmtId="172" fontId="2" fillId="4" borderId="87" xfId="2" applyNumberFormat="1" applyFont="1" applyFill="1" applyBorder="1" applyAlignment="1" applyProtection="1">
      <alignment vertical="center"/>
      <protection hidden="1"/>
    </xf>
    <xf numFmtId="0" fontId="3" fillId="4" borderId="89" xfId="0" applyFont="1" applyFill="1" applyBorder="1" applyAlignment="1" applyProtection="1">
      <alignment vertical="center"/>
      <protection hidden="1"/>
    </xf>
    <xf numFmtId="172" fontId="3" fillId="4" borderId="89" xfId="2" applyNumberFormat="1" applyFont="1" applyFill="1" applyBorder="1" applyAlignment="1" applyProtection="1">
      <alignment vertical="center"/>
      <protection hidden="1"/>
    </xf>
    <xf numFmtId="172" fontId="3" fillId="4" borderId="90" xfId="2" applyNumberFormat="1" applyFont="1" applyFill="1" applyBorder="1" applyAlignment="1" applyProtection="1">
      <alignment vertical="center"/>
      <protection hidden="1"/>
    </xf>
    <xf numFmtId="0" fontId="17" fillId="4" borderId="87" xfId="0" applyFont="1" applyFill="1" applyBorder="1" applyAlignment="1" applyProtection="1">
      <alignment horizontal="center" vertical="center" wrapText="1"/>
      <protection hidden="1"/>
    </xf>
    <xf numFmtId="9" fontId="17" fillId="4" borderId="90" xfId="0" applyNumberFormat="1" applyFont="1" applyFill="1" applyBorder="1" applyAlignment="1" applyProtection="1">
      <alignment horizontal="center" vertical="center"/>
      <protection hidden="1"/>
    </xf>
    <xf numFmtId="172" fontId="16" fillId="4" borderId="56" xfId="2" applyNumberFormat="1" applyFont="1" applyFill="1" applyBorder="1" applyAlignment="1" applyProtection="1">
      <alignment vertical="center"/>
      <protection hidden="1"/>
    </xf>
    <xf numFmtId="172" fontId="16" fillId="4" borderId="87" xfId="2" applyNumberFormat="1" applyFont="1" applyFill="1" applyBorder="1" applyAlignment="1" applyProtection="1">
      <alignment vertical="center"/>
      <protection hidden="1"/>
    </xf>
    <xf numFmtId="172" fontId="17" fillId="4" borderId="90" xfId="2" applyNumberFormat="1" applyFont="1" applyFill="1" applyBorder="1" applyAlignment="1" applyProtection="1">
      <alignment vertical="center"/>
      <protection hidden="1"/>
    </xf>
    <xf numFmtId="0" fontId="17" fillId="4" borderId="117" xfId="0" applyFont="1" applyFill="1" applyBorder="1" applyAlignment="1" applyProtection="1">
      <alignment horizontal="center" vertical="center"/>
      <protection hidden="1"/>
    </xf>
    <xf numFmtId="0" fontId="17" fillId="4" borderId="119" xfId="0" applyFont="1" applyFill="1" applyBorder="1" applyAlignment="1" applyProtection="1">
      <alignment horizontal="center" vertical="center"/>
      <protection hidden="1"/>
    </xf>
    <xf numFmtId="0" fontId="17" fillId="4" borderId="118" xfId="0" applyFont="1" applyFill="1" applyBorder="1" applyAlignment="1" applyProtection="1">
      <alignment horizontal="center" vertical="center"/>
      <protection hidden="1"/>
    </xf>
    <xf numFmtId="172" fontId="16" fillId="4" borderId="91" xfId="2" applyNumberFormat="1" applyFont="1" applyFill="1" applyBorder="1" applyAlignment="1" applyProtection="1">
      <alignment vertical="center"/>
      <protection hidden="1"/>
    </xf>
    <xf numFmtId="172" fontId="16" fillId="4" borderId="61" xfId="2" applyNumberFormat="1" applyFont="1" applyFill="1" applyBorder="1" applyAlignment="1" applyProtection="1">
      <alignment vertical="center"/>
      <protection hidden="1"/>
    </xf>
    <xf numFmtId="172" fontId="16" fillId="4" borderId="113" xfId="2" applyNumberFormat="1" applyFont="1" applyFill="1" applyBorder="1" applyAlignment="1" applyProtection="1">
      <alignment vertical="center"/>
      <protection hidden="1"/>
    </xf>
    <xf numFmtId="172" fontId="17" fillId="4" borderId="96" xfId="2" applyNumberFormat="1" applyFont="1" applyFill="1" applyBorder="1" applyAlignment="1" applyProtection="1">
      <alignment vertical="center"/>
      <protection hidden="1"/>
    </xf>
    <xf numFmtId="9" fontId="16" fillId="4" borderId="56" xfId="3" applyFont="1" applyFill="1" applyBorder="1" applyAlignment="1" applyProtection="1">
      <alignment vertical="center"/>
      <protection hidden="1"/>
    </xf>
    <xf numFmtId="9" fontId="17" fillId="4" borderId="89" xfId="3" applyFont="1" applyFill="1" applyBorder="1" applyAlignment="1" applyProtection="1">
      <alignment vertical="center"/>
      <protection hidden="1"/>
    </xf>
    <xf numFmtId="0" fontId="21" fillId="9"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21" fillId="9" borderId="53" xfId="0" applyFont="1" applyFill="1" applyBorder="1" applyAlignment="1" applyProtection="1">
      <alignment horizontal="center" vertical="center"/>
      <protection locked="0"/>
    </xf>
    <xf numFmtId="0" fontId="13" fillId="9" borderId="53" xfId="0" applyFont="1" applyFill="1" applyBorder="1" applyAlignment="1" applyProtection="1">
      <alignment vertical="center"/>
      <protection locked="0"/>
    </xf>
    <xf numFmtId="0" fontId="3" fillId="4" borderId="56" xfId="0" applyFont="1" applyFill="1" applyBorder="1" applyAlignment="1" applyProtection="1">
      <alignment horizontal="center" vertical="center"/>
      <protection locked="0"/>
    </xf>
    <xf numFmtId="0" fontId="3" fillId="4" borderId="58" xfId="0" applyFont="1" applyFill="1" applyBorder="1" applyAlignment="1" applyProtection="1">
      <alignment horizontal="center" vertical="center"/>
      <protection locked="0"/>
    </xf>
    <xf numFmtId="0" fontId="2" fillId="4" borderId="58" xfId="0" applyFont="1" applyFill="1" applyBorder="1" applyAlignment="1" applyProtection="1">
      <alignment horizontal="center" vertical="center"/>
      <protection locked="0"/>
    </xf>
    <xf numFmtId="44" fontId="2" fillId="4" borderId="56" xfId="2" applyFont="1" applyFill="1" applyBorder="1" applyAlignment="1" applyProtection="1">
      <alignment vertical="center"/>
      <protection locked="0"/>
    </xf>
    <xf numFmtId="9" fontId="2" fillId="9" borderId="53" xfId="0" applyNumberFormat="1" applyFont="1" applyFill="1" applyBorder="1" applyAlignment="1" applyProtection="1">
      <alignment vertical="center"/>
      <protection locked="0"/>
    </xf>
    <xf numFmtId="0" fontId="2" fillId="4" borderId="58" xfId="0" applyFont="1" applyFill="1" applyBorder="1" applyAlignment="1" applyProtection="1">
      <alignment vertical="center"/>
      <protection locked="0"/>
    </xf>
    <xf numFmtId="0" fontId="3" fillId="4" borderId="56" xfId="0" applyFont="1" applyFill="1" applyBorder="1" applyAlignment="1" applyProtection="1">
      <alignment vertical="center"/>
      <protection locked="0"/>
    </xf>
    <xf numFmtId="44" fontId="3" fillId="4" borderId="56" xfId="0" applyNumberFormat="1" applyFont="1" applyFill="1" applyBorder="1" applyAlignment="1" applyProtection="1">
      <alignment vertical="center"/>
      <protection locked="0"/>
    </xf>
    <xf numFmtId="172" fontId="3" fillId="11" borderId="94" xfId="2" applyNumberFormat="1" applyFont="1" applyFill="1" applyBorder="1" applyAlignment="1" applyProtection="1">
      <alignment horizontal="center" vertical="center"/>
      <protection locked="0"/>
    </xf>
    <xf numFmtId="172" fontId="3" fillId="11" borderId="94" xfId="2" applyNumberFormat="1" applyFont="1" applyFill="1" applyBorder="1" applyAlignment="1" applyProtection="1">
      <alignment vertical="center"/>
      <protection locked="0"/>
    </xf>
    <xf numFmtId="0" fontId="3" fillId="9" borderId="53" xfId="0" applyFont="1" applyFill="1" applyBorder="1" applyAlignment="1" applyProtection="1">
      <alignment horizontal="center" vertical="center"/>
      <protection locked="0"/>
    </xf>
    <xf numFmtId="0" fontId="22" fillId="9" borderId="0" xfId="0" applyFont="1" applyFill="1" applyAlignment="1" applyProtection="1">
      <alignment horizontal="center" vertical="center" wrapText="1"/>
      <protection locked="0"/>
    </xf>
    <xf numFmtId="0" fontId="22" fillId="9" borderId="53" xfId="0" applyFont="1" applyFill="1" applyBorder="1" applyAlignment="1" applyProtection="1">
      <alignment horizontal="center" vertical="center" wrapText="1"/>
      <protection locked="0"/>
    </xf>
    <xf numFmtId="0" fontId="22" fillId="9" borderId="0" xfId="0" applyFont="1" applyFill="1" applyAlignment="1" applyProtection="1">
      <alignment vertical="center" wrapText="1"/>
      <protection locked="0"/>
    </xf>
    <xf numFmtId="169" fontId="2" fillId="9" borderId="53" xfId="0" applyNumberFormat="1" applyFont="1" applyFill="1" applyBorder="1" applyAlignment="1" applyProtection="1">
      <alignment horizontal="center" vertical="center"/>
      <protection locked="0"/>
    </xf>
    <xf numFmtId="172" fontId="2" fillId="9" borderId="53" xfId="0" applyNumberFormat="1" applyFont="1" applyFill="1" applyBorder="1" applyAlignment="1" applyProtection="1">
      <alignment horizontal="center" vertical="center"/>
      <protection locked="0"/>
    </xf>
    <xf numFmtId="0" fontId="3" fillId="9" borderId="53" xfId="0" applyFont="1" applyFill="1" applyBorder="1" applyAlignment="1" applyProtection="1">
      <alignment horizontal="center" vertical="center" wrapText="1"/>
      <protection locked="0"/>
    </xf>
    <xf numFmtId="0" fontId="2" fillId="9" borderId="53" xfId="0" applyFont="1" applyFill="1" applyBorder="1" applyAlignment="1" applyProtection="1">
      <alignment horizontal="center" vertical="center" wrapText="1"/>
      <protection locked="0"/>
    </xf>
    <xf numFmtId="0" fontId="2" fillId="4" borderId="53" xfId="0" applyFont="1" applyFill="1" applyBorder="1" applyAlignment="1" applyProtection="1">
      <alignment vertical="center" wrapText="1"/>
      <protection locked="0"/>
    </xf>
    <xf numFmtId="0" fontId="3" fillId="4" borderId="84" xfId="0" applyFont="1" applyFill="1" applyBorder="1" applyAlignment="1" applyProtection="1">
      <alignment horizontal="center" vertical="center"/>
      <protection locked="0"/>
    </xf>
    <xf numFmtId="0" fontId="9" fillId="9" borderId="53" xfId="0" applyFont="1" applyFill="1" applyBorder="1" applyAlignment="1" applyProtection="1">
      <alignment vertical="center"/>
      <protection locked="0"/>
    </xf>
    <xf numFmtId="3" fontId="17" fillId="9" borderId="53" xfId="0" applyNumberFormat="1" applyFont="1" applyFill="1" applyBorder="1" applyAlignment="1" applyProtection="1">
      <alignment vertical="center"/>
      <protection locked="0"/>
    </xf>
    <xf numFmtId="3" fontId="17" fillId="9" borderId="53" xfId="0" applyNumberFormat="1" applyFont="1" applyFill="1" applyBorder="1" applyAlignment="1" applyProtection="1">
      <alignment horizontal="center" vertical="center"/>
      <protection locked="0"/>
    </xf>
    <xf numFmtId="1" fontId="16" fillId="9" borderId="53" xfId="0" applyNumberFormat="1" applyFont="1" applyFill="1" applyBorder="1" applyAlignment="1" applyProtection="1">
      <alignment horizontal="center" vertical="center"/>
      <protection locked="0"/>
    </xf>
    <xf numFmtId="1" fontId="16" fillId="9" borderId="53" xfId="2" applyNumberFormat="1" applyFont="1" applyFill="1" applyBorder="1" applyAlignment="1" applyProtection="1">
      <alignment horizontal="center" vertical="center"/>
      <protection locked="0"/>
    </xf>
    <xf numFmtId="3" fontId="2" fillId="9" borderId="0" xfId="0" applyNumberFormat="1" applyFont="1" applyFill="1" applyAlignment="1" applyProtection="1">
      <alignment vertical="center"/>
      <protection locked="0"/>
    </xf>
    <xf numFmtId="0" fontId="16" fillId="9" borderId="53" xfId="0" applyFont="1" applyFill="1" applyBorder="1" applyAlignment="1" applyProtection="1">
      <alignment vertical="center" wrapText="1"/>
      <protection locked="0"/>
    </xf>
    <xf numFmtId="3" fontId="16" fillId="9" borderId="0" xfId="0" applyNumberFormat="1" applyFont="1" applyFill="1" applyAlignment="1" applyProtection="1">
      <alignment vertical="center"/>
      <protection locked="0"/>
    </xf>
    <xf numFmtId="0" fontId="23" fillId="9" borderId="53" xfId="0" applyFont="1" applyFill="1" applyBorder="1" applyAlignment="1" applyProtection="1">
      <alignment horizontal="left" vertical="center"/>
      <protection locked="0"/>
    </xf>
    <xf numFmtId="0" fontId="24" fillId="9" borderId="53" xfId="0" applyFont="1" applyFill="1" applyBorder="1" applyAlignment="1" applyProtection="1">
      <alignment vertical="center"/>
      <protection locked="0"/>
    </xf>
    <xf numFmtId="0" fontId="10" fillId="9" borderId="53" xfId="0" applyFont="1" applyFill="1" applyBorder="1" applyAlignment="1" applyProtection="1">
      <alignment vertical="center"/>
      <protection locked="0"/>
    </xf>
    <xf numFmtId="0" fontId="2" fillId="4" borderId="53" xfId="0" applyFont="1" applyFill="1" applyBorder="1" applyAlignment="1" applyProtection="1">
      <alignment horizontal="center" vertical="center"/>
      <protection locked="0"/>
    </xf>
    <xf numFmtId="0" fontId="3" fillId="4" borderId="117" xfId="0" applyFont="1" applyFill="1" applyBorder="1" applyAlignment="1" applyProtection="1">
      <alignment horizontal="center" vertical="center"/>
      <protection hidden="1"/>
    </xf>
    <xf numFmtId="0" fontId="3" fillId="4" borderId="118" xfId="0" applyFont="1" applyFill="1" applyBorder="1" applyAlignment="1" applyProtection="1">
      <alignment horizontal="center" vertical="center"/>
      <protection hidden="1"/>
    </xf>
    <xf numFmtId="0" fontId="3" fillId="4" borderId="119" xfId="0" applyFont="1" applyFill="1" applyBorder="1" applyAlignment="1" applyProtection="1">
      <alignment horizontal="center" vertical="center"/>
      <protection hidden="1"/>
    </xf>
    <xf numFmtId="0" fontId="3" fillId="4" borderId="152" xfId="0" applyFont="1" applyFill="1" applyBorder="1" applyAlignment="1" applyProtection="1">
      <alignment horizontal="center" vertical="center"/>
      <protection hidden="1"/>
    </xf>
    <xf numFmtId="0" fontId="3" fillId="4" borderId="154" xfId="0" applyFont="1" applyFill="1" applyBorder="1" applyAlignment="1" applyProtection="1">
      <alignment horizontal="center" vertical="center"/>
      <protection hidden="1"/>
    </xf>
    <xf numFmtId="0" fontId="3" fillId="4" borderId="94" xfId="0" applyFont="1" applyFill="1" applyBorder="1" applyAlignment="1" applyProtection="1">
      <alignment horizontal="center" vertical="center"/>
      <protection hidden="1"/>
    </xf>
    <xf numFmtId="0" fontId="3" fillId="4" borderId="95" xfId="0" applyFont="1" applyFill="1" applyBorder="1" applyAlignment="1" applyProtection="1">
      <alignment horizontal="center" vertical="center"/>
      <protection hidden="1"/>
    </xf>
    <xf numFmtId="0" fontId="3" fillId="4" borderId="96" xfId="0" applyFont="1" applyFill="1" applyBorder="1" applyAlignment="1" applyProtection="1">
      <alignment horizontal="center" vertical="center"/>
      <protection hidden="1"/>
    </xf>
    <xf numFmtId="0" fontId="2" fillId="4" borderId="152" xfId="0" applyFont="1" applyFill="1" applyBorder="1" applyAlignment="1" applyProtection="1">
      <alignment horizontal="center" vertical="center"/>
      <protection hidden="1"/>
    </xf>
    <xf numFmtId="0" fontId="2" fillId="4" borderId="155" xfId="0" applyFont="1" applyFill="1" applyBorder="1" applyAlignment="1" applyProtection="1">
      <alignment horizontal="center" vertical="center"/>
      <protection hidden="1"/>
    </xf>
    <xf numFmtId="0" fontId="2" fillId="4" borderId="153" xfId="0" applyFont="1" applyFill="1" applyBorder="1" applyAlignment="1" applyProtection="1">
      <alignment horizontal="center" vertical="center"/>
      <protection hidden="1"/>
    </xf>
    <xf numFmtId="172" fontId="3" fillId="11" borderId="94" xfId="2" applyNumberFormat="1" applyFont="1" applyFill="1" applyBorder="1" applyAlignment="1" applyProtection="1">
      <alignment horizontal="center" vertical="center"/>
      <protection hidden="1"/>
    </xf>
    <xf numFmtId="172" fontId="3" fillId="11" borderId="94" xfId="2" applyNumberFormat="1" applyFont="1" applyFill="1" applyBorder="1" applyAlignment="1" applyProtection="1">
      <alignment vertical="center"/>
      <protection hidden="1"/>
    </xf>
    <xf numFmtId="172" fontId="3" fillId="11" borderId="154" xfId="2" applyNumberFormat="1" applyFont="1" applyFill="1" applyBorder="1" applyAlignment="1" applyProtection="1">
      <alignment vertical="center"/>
      <protection hidden="1"/>
    </xf>
    <xf numFmtId="0" fontId="2" fillId="4" borderId="154" xfId="0" applyFont="1" applyFill="1" applyBorder="1" applyAlignment="1" applyProtection="1">
      <alignment horizontal="center" vertical="center"/>
      <protection hidden="1"/>
    </xf>
    <xf numFmtId="172" fontId="3" fillId="4" borderId="94" xfId="0" applyNumberFormat="1" applyFont="1" applyFill="1" applyBorder="1" applyAlignment="1" applyProtection="1">
      <alignment horizontal="center" vertical="center"/>
      <protection hidden="1"/>
    </xf>
    <xf numFmtId="172" fontId="3" fillId="4" borderId="94" xfId="0" applyNumberFormat="1" applyFont="1" applyFill="1" applyBorder="1" applyAlignment="1" applyProtection="1">
      <alignment vertical="center"/>
      <protection hidden="1"/>
    </xf>
    <xf numFmtId="172" fontId="3" fillId="4" borderId="154" xfId="0" applyNumberFormat="1" applyFont="1" applyFill="1" applyBorder="1" applyAlignment="1" applyProtection="1">
      <alignment vertical="center"/>
      <protection hidden="1"/>
    </xf>
    <xf numFmtId="0" fontId="18" fillId="4" borderId="84" xfId="0" applyFont="1" applyFill="1" applyBorder="1" applyAlignment="1" applyProtection="1">
      <alignment horizontal="center" vertical="center" wrapText="1"/>
      <protection hidden="1"/>
    </xf>
    <xf numFmtId="0" fontId="18" fillId="4" borderId="85" xfId="0" applyFont="1" applyFill="1" applyBorder="1" applyAlignment="1" applyProtection="1">
      <alignment horizontal="center" vertical="center" wrapText="1"/>
      <protection hidden="1"/>
    </xf>
    <xf numFmtId="175" fontId="2" fillId="4" borderId="56" xfId="2" applyNumberFormat="1" applyFont="1" applyFill="1" applyBorder="1" applyAlignment="1" applyProtection="1">
      <alignment horizontal="right" vertical="center"/>
      <protection hidden="1"/>
    </xf>
    <xf numFmtId="175" fontId="2" fillId="4" borderId="87" xfId="2" applyNumberFormat="1" applyFont="1" applyFill="1" applyBorder="1" applyAlignment="1" applyProtection="1">
      <alignment horizontal="right" vertical="center"/>
      <protection hidden="1"/>
    </xf>
    <xf numFmtId="175" fontId="16" fillId="4" borderId="56" xfId="2" applyNumberFormat="1" applyFont="1" applyFill="1" applyBorder="1" applyAlignment="1" applyProtection="1">
      <alignment horizontal="right" vertical="center" wrapText="1"/>
      <protection hidden="1"/>
    </xf>
    <xf numFmtId="175" fontId="22" fillId="4" borderId="56" xfId="2" applyNumberFormat="1" applyFont="1" applyFill="1" applyBorder="1" applyAlignment="1" applyProtection="1">
      <alignment horizontal="right" vertical="center" wrapText="1"/>
      <protection hidden="1"/>
    </xf>
    <xf numFmtId="175" fontId="18" fillId="4" borderId="89" xfId="2" applyNumberFormat="1" applyFont="1" applyFill="1" applyBorder="1" applyAlignment="1" applyProtection="1">
      <alignment horizontal="right" vertical="center" wrapText="1"/>
      <protection hidden="1"/>
    </xf>
    <xf numFmtId="175" fontId="18" fillId="4" borderId="90" xfId="2" applyNumberFormat="1" applyFont="1" applyFill="1" applyBorder="1" applyAlignment="1" applyProtection="1">
      <alignment horizontal="right" vertical="center" wrapText="1"/>
      <protection hidden="1"/>
    </xf>
    <xf numFmtId="169" fontId="3" fillId="4" borderId="96" xfId="0" applyNumberFormat="1" applyFont="1" applyFill="1" applyBorder="1" applyAlignment="1" applyProtection="1">
      <alignment horizontal="center" vertical="center"/>
      <protection hidden="1"/>
    </xf>
    <xf numFmtId="0" fontId="3" fillId="4" borderId="83" xfId="0" applyFont="1" applyFill="1" applyBorder="1" applyAlignment="1" applyProtection="1">
      <alignment horizontal="center" vertical="center" wrapText="1"/>
      <protection hidden="1"/>
    </xf>
    <xf numFmtId="0" fontId="3" fillId="4" borderId="84" xfId="0" applyFont="1" applyFill="1" applyBorder="1" applyAlignment="1" applyProtection="1">
      <alignment horizontal="center" vertical="center" wrapText="1"/>
      <protection hidden="1"/>
    </xf>
    <xf numFmtId="0" fontId="3" fillId="4" borderId="85" xfId="0" applyFont="1" applyFill="1" applyBorder="1" applyAlignment="1" applyProtection="1">
      <alignment horizontal="center" vertical="center" wrapText="1"/>
      <protection hidden="1"/>
    </xf>
    <xf numFmtId="0" fontId="2" fillId="4" borderId="86" xfId="0" applyFont="1" applyFill="1" applyBorder="1" applyAlignment="1" applyProtection="1">
      <alignment horizontal="center" vertical="center"/>
      <protection hidden="1"/>
    </xf>
    <xf numFmtId="174" fontId="2" fillId="4" borderId="56" xfId="0" applyNumberFormat="1" applyFont="1" applyFill="1" applyBorder="1" applyAlignment="1" applyProtection="1">
      <alignment horizontal="right" vertical="center"/>
      <protection hidden="1"/>
    </xf>
    <xf numFmtId="174" fontId="2" fillId="4" borderId="87" xfId="0" applyNumberFormat="1" applyFont="1" applyFill="1" applyBorder="1" applyAlignment="1" applyProtection="1">
      <alignment horizontal="right" vertical="center"/>
      <protection hidden="1"/>
    </xf>
    <xf numFmtId="0" fontId="2" fillId="4" borderId="88" xfId="0" applyFont="1" applyFill="1" applyBorder="1" applyAlignment="1" applyProtection="1">
      <alignment horizontal="center" vertical="center"/>
      <protection hidden="1"/>
    </xf>
    <xf numFmtId="174" fontId="2" fillId="4" borderId="89" xfId="0" applyNumberFormat="1" applyFont="1" applyFill="1" applyBorder="1" applyAlignment="1" applyProtection="1">
      <alignment horizontal="right" vertical="center"/>
      <protection hidden="1"/>
    </xf>
    <xf numFmtId="174" fontId="2" fillId="4" borderId="90" xfId="0" applyNumberFormat="1" applyFont="1" applyFill="1" applyBorder="1" applyAlignment="1" applyProtection="1">
      <alignment horizontal="right" vertical="center"/>
      <protection hidden="1"/>
    </xf>
    <xf numFmtId="172" fontId="2" fillId="4" borderId="87" xfId="2" applyNumberFormat="1" applyFont="1" applyFill="1" applyBorder="1" applyAlignment="1" applyProtection="1">
      <alignment horizontal="center" vertical="center"/>
      <protection hidden="1"/>
    </xf>
    <xf numFmtId="172" fontId="2" fillId="4" borderId="90" xfId="2" applyNumberFormat="1" applyFont="1" applyFill="1" applyBorder="1" applyAlignment="1" applyProtection="1">
      <alignment horizontal="center" vertical="center"/>
      <protection hidden="1"/>
    </xf>
    <xf numFmtId="172" fontId="2" fillId="4" borderId="86" xfId="2" applyNumberFormat="1" applyFont="1" applyFill="1" applyBorder="1" applyAlignment="1" applyProtection="1">
      <alignment horizontal="center" vertical="center"/>
      <protection hidden="1"/>
    </xf>
    <xf numFmtId="172" fontId="2" fillId="4" borderId="56" xfId="2" applyNumberFormat="1" applyFont="1" applyFill="1" applyBorder="1" applyAlignment="1" applyProtection="1">
      <alignment horizontal="center" vertical="center"/>
      <protection hidden="1"/>
    </xf>
    <xf numFmtId="172" fontId="2" fillId="4" borderId="88" xfId="2" applyNumberFormat="1" applyFont="1" applyFill="1" applyBorder="1" applyAlignment="1" applyProtection="1">
      <alignment horizontal="center" vertical="center"/>
      <protection hidden="1"/>
    </xf>
    <xf numFmtId="172" fontId="2" fillId="4" borderId="89" xfId="2" applyNumberFormat="1" applyFont="1" applyFill="1" applyBorder="1" applyAlignment="1" applyProtection="1">
      <alignment horizontal="center" vertical="center"/>
      <protection hidden="1"/>
    </xf>
    <xf numFmtId="0" fontId="2" fillId="4" borderId="86" xfId="0" applyFont="1" applyFill="1" applyBorder="1" applyAlignment="1" applyProtection="1">
      <alignment vertical="center"/>
      <protection hidden="1"/>
    </xf>
    <xf numFmtId="9" fontId="3" fillId="4" borderId="89" xfId="3" applyFont="1" applyFill="1" applyBorder="1" applyAlignment="1" applyProtection="1">
      <alignment horizontal="center" vertical="center"/>
      <protection hidden="1"/>
    </xf>
    <xf numFmtId="0" fontId="3" fillId="0" borderId="83" xfId="0" applyFont="1" applyBorder="1" applyAlignment="1" applyProtection="1">
      <alignment horizontal="center" vertical="center"/>
      <protection hidden="1"/>
    </xf>
    <xf numFmtId="0" fontId="9" fillId="0" borderId="86" xfId="0" applyFont="1" applyBorder="1" applyAlignment="1" applyProtection="1">
      <alignment horizontal="center" vertical="center"/>
      <protection hidden="1"/>
    </xf>
    <xf numFmtId="0" fontId="9" fillId="0" borderId="88" xfId="0" applyFont="1" applyBorder="1" applyAlignment="1" applyProtection="1">
      <alignment horizontal="center" vertical="center"/>
      <protection hidden="1"/>
    </xf>
    <xf numFmtId="3" fontId="17" fillId="4" borderId="84" xfId="0" applyNumberFormat="1" applyFont="1" applyFill="1" applyBorder="1" applyAlignment="1" applyProtection="1">
      <alignment horizontal="center" vertical="center"/>
      <protection hidden="1"/>
    </xf>
    <xf numFmtId="3" fontId="17" fillId="4" borderId="85" xfId="0" applyNumberFormat="1" applyFont="1" applyFill="1" applyBorder="1" applyAlignment="1" applyProtection="1">
      <alignment horizontal="center" vertical="center"/>
      <protection hidden="1"/>
    </xf>
    <xf numFmtId="0" fontId="2" fillId="9" borderId="53" xfId="0" applyFont="1" applyFill="1" applyBorder="1" applyAlignment="1" applyProtection="1">
      <alignment horizontal="center" vertical="center"/>
      <protection hidden="1"/>
    </xf>
    <xf numFmtId="0" fontId="2" fillId="16" borderId="85" xfId="0" applyFont="1" applyFill="1" applyBorder="1" applyAlignment="1" applyProtection="1">
      <alignment vertical="center"/>
      <protection locked="0"/>
    </xf>
    <xf numFmtId="0" fontId="2" fillId="16" borderId="87" xfId="0" applyFont="1" applyFill="1" applyBorder="1" applyAlignment="1" applyProtection="1">
      <alignment vertical="center"/>
      <protection locked="0"/>
    </xf>
    <xf numFmtId="0" fontId="2" fillId="16" borderId="90" xfId="0" applyFont="1" applyFill="1" applyBorder="1" applyAlignment="1" applyProtection="1">
      <alignment vertical="center"/>
      <protection locked="0"/>
    </xf>
    <xf numFmtId="0" fontId="27" fillId="16" borderId="87" xfId="0" applyFont="1" applyFill="1" applyBorder="1" applyAlignment="1" applyProtection="1">
      <alignment vertical="center" wrapText="1"/>
      <protection locked="0"/>
    </xf>
    <xf numFmtId="0" fontId="27" fillId="16" borderId="90" xfId="0" applyFont="1" applyFill="1" applyBorder="1" applyAlignment="1" applyProtection="1">
      <alignment vertical="center" wrapText="1"/>
      <protection locked="0"/>
    </xf>
    <xf numFmtId="0" fontId="27" fillId="16" borderId="87" xfId="0" applyFont="1" applyFill="1" applyBorder="1" applyAlignment="1" applyProtection="1">
      <alignment vertical="center"/>
      <protection locked="0"/>
    </xf>
    <xf numFmtId="0" fontId="27" fillId="16" borderId="90" xfId="0" applyFont="1" applyFill="1" applyBorder="1" applyAlignment="1" applyProtection="1">
      <alignment vertical="center"/>
      <protection locked="0"/>
    </xf>
    <xf numFmtId="41" fontId="16" fillId="16" borderId="87" xfId="1" applyFont="1" applyFill="1" applyBorder="1" applyAlignment="1" applyProtection="1">
      <alignment horizontal="center" vertical="center"/>
      <protection locked="0"/>
    </xf>
    <xf numFmtId="41" fontId="16" fillId="16" borderId="90" xfId="1" applyFont="1" applyFill="1" applyBorder="1" applyAlignment="1" applyProtection="1">
      <alignment horizontal="center" vertical="center"/>
      <protection locked="0"/>
    </xf>
    <xf numFmtId="0" fontId="16" fillId="16" borderId="86" xfId="0" applyFont="1" applyFill="1" applyBorder="1" applyAlignment="1" applyProtection="1">
      <alignment horizontal="center" vertical="center"/>
      <protection locked="0"/>
    </xf>
    <xf numFmtId="0" fontId="16" fillId="16" borderId="56" xfId="0" applyFont="1" applyFill="1" applyBorder="1" applyAlignment="1" applyProtection="1">
      <alignment horizontal="center" vertical="center"/>
      <protection locked="0"/>
    </xf>
    <xf numFmtId="172" fontId="16" fillId="16" borderId="56" xfId="2" applyNumberFormat="1" applyFont="1" applyFill="1" applyBorder="1" applyAlignment="1" applyProtection="1">
      <alignment vertical="center"/>
      <protection locked="0"/>
    </xf>
    <xf numFmtId="0" fontId="16" fillId="16" borderId="154" xfId="0" applyFont="1" applyFill="1" applyBorder="1" applyAlignment="1" applyProtection="1">
      <alignment horizontal="left" vertical="center"/>
      <protection locked="0"/>
    </xf>
    <xf numFmtId="9" fontId="16" fillId="16" borderId="87" xfId="3" applyFont="1" applyFill="1" applyBorder="1" applyAlignment="1" applyProtection="1">
      <alignment horizontal="center" vertical="center"/>
      <protection locked="0"/>
    </xf>
    <xf numFmtId="172" fontId="16" fillId="16" borderId="91" xfId="2" applyNumberFormat="1" applyFont="1" applyFill="1" applyBorder="1" applyAlignment="1" applyProtection="1">
      <alignment vertical="center"/>
      <protection locked="0"/>
    </xf>
    <xf numFmtId="172" fontId="16" fillId="16" borderId="93" xfId="2" applyNumberFormat="1" applyFont="1" applyFill="1" applyBorder="1" applyAlignment="1" applyProtection="1">
      <alignment vertical="center"/>
      <protection locked="0"/>
    </xf>
    <xf numFmtId="172" fontId="16" fillId="16" borderId="86" xfId="2" applyNumberFormat="1" applyFont="1" applyFill="1" applyBorder="1" applyAlignment="1" applyProtection="1">
      <alignment vertical="center"/>
      <protection locked="0"/>
    </xf>
    <xf numFmtId="172" fontId="16" fillId="16" borderId="87" xfId="2" applyNumberFormat="1" applyFont="1" applyFill="1" applyBorder="1" applyAlignment="1" applyProtection="1">
      <alignment vertical="center"/>
      <protection locked="0"/>
    </xf>
    <xf numFmtId="9" fontId="2" fillId="16" borderId="91" xfId="3" applyFont="1" applyFill="1" applyBorder="1" applyAlignment="1" applyProtection="1">
      <alignment horizontal="center" vertical="center"/>
      <protection locked="0"/>
    </xf>
    <xf numFmtId="9" fontId="2" fillId="16" borderId="92" xfId="3" applyFont="1" applyFill="1" applyBorder="1" applyAlignment="1" applyProtection="1">
      <alignment horizontal="center" vertical="center"/>
      <protection locked="0"/>
    </xf>
    <xf numFmtId="9" fontId="2" fillId="16" borderId="93" xfId="3" applyFont="1" applyFill="1" applyBorder="1" applyAlignment="1" applyProtection="1">
      <alignment horizontal="center" vertical="center"/>
      <protection locked="0"/>
    </xf>
    <xf numFmtId="174" fontId="2" fillId="16" borderId="91" xfId="2" applyNumberFormat="1" applyFont="1" applyFill="1" applyBorder="1" applyAlignment="1" applyProtection="1">
      <alignment horizontal="right" vertical="center"/>
      <protection locked="0"/>
    </xf>
    <xf numFmtId="174" fontId="2" fillId="16" borderId="92" xfId="2" applyNumberFormat="1" applyFont="1" applyFill="1" applyBorder="1" applyAlignment="1" applyProtection="1">
      <alignment horizontal="right" vertical="center"/>
      <protection locked="0"/>
    </xf>
    <xf numFmtId="174" fontId="2" fillId="16" borderId="93" xfId="2" applyNumberFormat="1" applyFont="1" applyFill="1" applyBorder="1" applyAlignment="1" applyProtection="1">
      <alignment horizontal="right" vertical="center"/>
      <protection locked="0"/>
    </xf>
    <xf numFmtId="174" fontId="2" fillId="16" borderId="86" xfId="2" applyNumberFormat="1" applyFont="1" applyFill="1" applyBorder="1" applyAlignment="1" applyProtection="1">
      <alignment horizontal="right" vertical="center"/>
      <protection locked="0"/>
    </xf>
    <xf numFmtId="174" fontId="2" fillId="16" borderId="56" xfId="2" applyNumberFormat="1" applyFont="1" applyFill="1" applyBorder="1" applyAlignment="1" applyProtection="1">
      <alignment horizontal="right" vertical="center"/>
      <protection locked="0"/>
    </xf>
    <xf numFmtId="174" fontId="2" fillId="16" borderId="87" xfId="2" applyNumberFormat="1" applyFont="1" applyFill="1" applyBorder="1" applyAlignment="1" applyProtection="1">
      <alignment horizontal="right" vertical="center"/>
      <protection locked="0"/>
    </xf>
    <xf numFmtId="172" fontId="2" fillId="16" borderId="109" xfId="2" applyNumberFormat="1" applyFont="1" applyFill="1" applyBorder="1" applyAlignment="1" applyProtection="1">
      <alignment horizontal="center" vertical="center"/>
      <protection locked="0"/>
    </xf>
    <xf numFmtId="172" fontId="2" fillId="16" borderId="110" xfId="2" applyNumberFormat="1" applyFont="1" applyFill="1" applyBorder="1" applyAlignment="1" applyProtection="1">
      <alignment horizontal="center" vertical="center"/>
      <protection locked="0"/>
    </xf>
    <xf numFmtId="172" fontId="2" fillId="16" borderId="110" xfId="2" applyNumberFormat="1" applyFont="1" applyFill="1" applyBorder="1" applyAlignment="1" applyProtection="1">
      <alignment vertical="center"/>
      <protection locked="0"/>
    </xf>
    <xf numFmtId="172" fontId="2" fillId="16" borderId="111" xfId="2" applyNumberFormat="1" applyFont="1" applyFill="1" applyBorder="1" applyAlignment="1" applyProtection="1">
      <alignment vertical="center"/>
      <protection locked="0"/>
    </xf>
    <xf numFmtId="1" fontId="3" fillId="16" borderId="154" xfId="0" applyNumberFormat="1" applyFont="1" applyFill="1" applyBorder="1" applyAlignment="1" applyProtection="1">
      <alignment horizontal="center" vertical="center"/>
      <protection locked="0"/>
    </xf>
    <xf numFmtId="173" fontId="2" fillId="16" borderId="95" xfId="0" applyNumberFormat="1" applyFont="1" applyFill="1" applyBorder="1" applyAlignment="1" applyProtection="1">
      <alignment horizontal="center" vertical="center" wrapText="1"/>
      <protection locked="0"/>
    </xf>
    <xf numFmtId="173" fontId="2" fillId="16" borderId="96" xfId="0" applyNumberFormat="1" applyFont="1" applyFill="1" applyBorder="1" applyAlignment="1" applyProtection="1">
      <alignment horizontal="center" vertical="center" wrapText="1"/>
      <protection locked="0"/>
    </xf>
    <xf numFmtId="9" fontId="3" fillId="16" borderId="56" xfId="0" applyNumberFormat="1" applyFont="1" applyFill="1" applyBorder="1" applyAlignment="1" applyProtection="1">
      <alignment horizontal="center" vertical="center"/>
      <protection locked="0"/>
    </xf>
    <xf numFmtId="9" fontId="3" fillId="16" borderId="89" xfId="0" applyNumberFormat="1" applyFont="1" applyFill="1" applyBorder="1" applyAlignment="1" applyProtection="1">
      <alignment horizontal="center" vertical="center"/>
      <protection locked="0"/>
    </xf>
    <xf numFmtId="9" fontId="2" fillId="16" borderId="56" xfId="3" applyFont="1" applyFill="1" applyBorder="1" applyAlignment="1" applyProtection="1">
      <alignment horizontal="center" vertical="center"/>
      <protection locked="0"/>
    </xf>
    <xf numFmtId="1" fontId="16" fillId="16" borderId="89" xfId="0" applyNumberFormat="1" applyFont="1" applyFill="1" applyBorder="1" applyAlignment="1" applyProtection="1">
      <alignment horizontal="center" vertical="center"/>
      <protection locked="0"/>
    </xf>
    <xf numFmtId="1" fontId="16" fillId="16" borderId="89" xfId="2" applyNumberFormat="1" applyFont="1" applyFill="1" applyBorder="1" applyAlignment="1" applyProtection="1">
      <alignment horizontal="center" vertical="center"/>
      <protection locked="0"/>
    </xf>
    <xf numFmtId="1" fontId="16" fillId="16" borderId="90" xfId="2" applyNumberFormat="1" applyFont="1" applyFill="1" applyBorder="1" applyAlignment="1" applyProtection="1">
      <alignment horizontal="center" vertical="center"/>
      <protection locked="0"/>
    </xf>
    <xf numFmtId="0" fontId="2" fillId="18" borderId="96" xfId="0" applyFont="1" applyFill="1" applyBorder="1" applyAlignment="1" applyProtection="1">
      <alignment horizontal="center" vertical="center"/>
      <protection locked="0"/>
    </xf>
    <xf numFmtId="0" fontId="2" fillId="23" borderId="53" xfId="0" applyFont="1" applyFill="1" applyBorder="1" applyAlignment="1" applyProtection="1">
      <alignment vertical="center"/>
      <protection locked="0"/>
    </xf>
    <xf numFmtId="0" fontId="2" fillId="23" borderId="53" xfId="0" applyFont="1" applyFill="1" applyBorder="1" applyAlignment="1" applyProtection="1">
      <alignment horizontal="center" vertical="center"/>
      <protection locked="0"/>
    </xf>
    <xf numFmtId="0" fontId="42" fillId="12" borderId="53" xfId="0" applyFont="1" applyFill="1" applyBorder="1" applyAlignment="1" applyProtection="1">
      <alignment horizontal="right" vertical="center"/>
      <protection hidden="1"/>
    </xf>
    <xf numFmtId="0" fontId="42" fillId="12" borderId="53" xfId="0" applyFont="1" applyFill="1" applyBorder="1" applyAlignment="1" applyProtection="1">
      <alignment horizontal="center" vertical="center"/>
      <protection locked="0"/>
    </xf>
    <xf numFmtId="172" fontId="42" fillId="12" borderId="53" xfId="0" applyNumberFormat="1" applyFont="1" applyFill="1" applyBorder="1" applyAlignment="1" applyProtection="1">
      <alignment horizontal="center" vertical="center"/>
      <protection locked="0"/>
    </xf>
    <xf numFmtId="172" fontId="42" fillId="12" borderId="53" xfId="2" applyNumberFormat="1" applyFont="1" applyFill="1" applyBorder="1" applyAlignment="1" applyProtection="1">
      <alignment horizontal="center" vertical="center"/>
      <protection locked="0"/>
    </xf>
    <xf numFmtId="0" fontId="65" fillId="25" borderId="110" xfId="0" applyFont="1" applyFill="1" applyBorder="1" applyAlignment="1">
      <alignment horizontal="center" vertical="center"/>
    </xf>
    <xf numFmtId="0" fontId="66" fillId="24" borderId="127" xfId="0" applyFont="1" applyFill="1" applyBorder="1" applyAlignment="1">
      <alignment vertical="center" wrapText="1"/>
    </xf>
    <xf numFmtId="0" fontId="66" fillId="24" borderId="53" xfId="0" applyFont="1" applyFill="1" applyBorder="1" applyAlignment="1">
      <alignment vertical="center" wrapText="1"/>
    </xf>
    <xf numFmtId="0" fontId="66" fillId="24" borderId="128" xfId="0" applyFont="1" applyFill="1" applyBorder="1" applyAlignment="1">
      <alignment vertical="center" wrapText="1"/>
    </xf>
    <xf numFmtId="0" fontId="73" fillId="12" borderId="0" xfId="0" applyFont="1" applyFill="1" applyAlignment="1" applyProtection="1">
      <alignment vertical="center"/>
      <protection locked="0"/>
    </xf>
    <xf numFmtId="0" fontId="84" fillId="12" borderId="0" xfId="0" applyFont="1" applyFill="1" applyAlignment="1" applyProtection="1">
      <alignment vertical="center"/>
      <protection locked="0"/>
    </xf>
    <xf numFmtId="0" fontId="88" fillId="12" borderId="53" xfId="0" applyFont="1" applyFill="1" applyBorder="1" applyAlignment="1" applyProtection="1">
      <alignment vertical="center"/>
      <protection locked="0"/>
    </xf>
    <xf numFmtId="0" fontId="89" fillId="4" borderId="68" xfId="0" applyFont="1" applyFill="1" applyBorder="1" applyAlignment="1" applyProtection="1">
      <alignment vertical="center"/>
      <protection hidden="1"/>
    </xf>
    <xf numFmtId="0" fontId="90" fillId="4" borderId="52" xfId="0" applyFont="1" applyFill="1" applyBorder="1" applyAlignment="1" applyProtection="1">
      <alignment vertical="center"/>
      <protection hidden="1"/>
    </xf>
    <xf numFmtId="0" fontId="90" fillId="4" borderId="69" xfId="0" applyFont="1" applyFill="1" applyBorder="1" applyAlignment="1" applyProtection="1">
      <alignment vertical="center"/>
      <protection hidden="1"/>
    </xf>
    <xf numFmtId="171" fontId="90" fillId="4" borderId="52" xfId="0" applyNumberFormat="1" applyFont="1" applyFill="1" applyBorder="1" applyAlignment="1" applyProtection="1">
      <alignment vertical="center"/>
      <protection locked="0"/>
    </xf>
    <xf numFmtId="171" fontId="90" fillId="4" borderId="69" xfId="0" applyNumberFormat="1" applyFont="1" applyFill="1" applyBorder="1" applyAlignment="1" applyProtection="1">
      <alignment vertical="center"/>
      <protection locked="0"/>
    </xf>
    <xf numFmtId="0" fontId="96" fillId="4" borderId="94" xfId="0" applyFont="1" applyFill="1" applyBorder="1" applyAlignment="1">
      <alignment horizontal="center" vertical="center"/>
    </xf>
    <xf numFmtId="0" fontId="2" fillId="4" borderId="91" xfId="0" applyFont="1" applyFill="1" applyBorder="1" applyAlignment="1">
      <alignment horizontal="justify" vertical="center"/>
    </xf>
    <xf numFmtId="0" fontId="2" fillId="4" borderId="86" xfId="0" applyFont="1" applyFill="1" applyBorder="1" applyAlignment="1">
      <alignment horizontal="justify" vertical="center" wrapText="1"/>
    </xf>
    <xf numFmtId="0" fontId="2" fillId="4" borderId="86" xfId="0" applyFont="1" applyFill="1" applyBorder="1" applyAlignment="1">
      <alignment horizontal="justify" vertical="center"/>
    </xf>
    <xf numFmtId="0" fontId="2" fillId="4" borderId="88" xfId="0" applyFont="1" applyFill="1" applyBorder="1" applyAlignment="1">
      <alignment horizontal="justify" vertical="center" wrapText="1"/>
    </xf>
    <xf numFmtId="172" fontId="16" fillId="4" borderId="56" xfId="2" applyNumberFormat="1" applyFont="1" applyFill="1" applyBorder="1" applyAlignment="1" applyProtection="1">
      <alignment horizontal="center" vertical="center"/>
      <protection hidden="1"/>
    </xf>
    <xf numFmtId="172" fontId="16" fillId="4" borderId="87" xfId="2" applyNumberFormat="1" applyFont="1" applyFill="1" applyBorder="1" applyAlignment="1" applyProtection="1">
      <alignment horizontal="center" vertical="center"/>
      <protection hidden="1"/>
    </xf>
    <xf numFmtId="0" fontId="3" fillId="4" borderId="89" xfId="0" applyFont="1" applyFill="1" applyBorder="1" applyAlignment="1" applyProtection="1">
      <alignment horizontal="center" vertical="center"/>
      <protection hidden="1"/>
    </xf>
    <xf numFmtId="0" fontId="3" fillId="4" borderId="95" xfId="0" applyFont="1" applyFill="1" applyBorder="1" applyAlignment="1" applyProtection="1">
      <alignment horizontal="center" vertical="center" wrapText="1"/>
      <protection hidden="1"/>
    </xf>
    <xf numFmtId="0" fontId="3" fillId="4" borderId="0" xfId="0" applyFont="1" applyFill="1" applyAlignment="1" applyProtection="1">
      <alignment horizontal="left" vertical="center"/>
      <protection hidden="1"/>
    </xf>
    <xf numFmtId="0" fontId="2" fillId="0" borderId="56" xfId="5" applyFont="1" applyBorder="1" applyAlignment="1">
      <alignment horizontal="center" vertical="center"/>
    </xf>
    <xf numFmtId="0" fontId="2" fillId="0" borderId="56" xfId="5" applyFont="1" applyBorder="1" applyAlignment="1">
      <alignment horizontal="center" vertical="center" wrapText="1"/>
    </xf>
    <xf numFmtId="0" fontId="17" fillId="24" borderId="56" xfId="0" applyFont="1" applyFill="1" applyBorder="1" applyAlignment="1">
      <alignment horizontal="center" vertical="center" wrapText="1"/>
    </xf>
    <xf numFmtId="0" fontId="2" fillId="5" borderId="152" xfId="0" applyFont="1" applyFill="1" applyBorder="1" applyAlignment="1" applyProtection="1">
      <alignment horizontal="left" vertical="center"/>
      <protection hidden="1"/>
    </xf>
    <xf numFmtId="0" fontId="2" fillId="5" borderId="155" xfId="0" applyFont="1" applyFill="1" applyBorder="1" applyAlignment="1" applyProtection="1">
      <alignment horizontal="left" vertical="center"/>
      <protection hidden="1"/>
    </xf>
    <xf numFmtId="0" fontId="2" fillId="5" borderId="153" xfId="0" applyFont="1" applyFill="1" applyBorder="1" applyAlignment="1" applyProtection="1">
      <alignment horizontal="left" vertical="center"/>
      <protection hidden="1"/>
    </xf>
    <xf numFmtId="0" fontId="2" fillId="5" borderId="120" xfId="0" applyFont="1" applyFill="1" applyBorder="1" applyAlignment="1" applyProtection="1">
      <alignment vertical="center" wrapText="1"/>
      <protection hidden="1"/>
    </xf>
    <xf numFmtId="0" fontId="2" fillId="5" borderId="47" xfId="0" applyFont="1" applyFill="1" applyBorder="1" applyAlignment="1" applyProtection="1">
      <alignment horizontal="left" vertical="center"/>
      <protection hidden="1"/>
    </xf>
    <xf numFmtId="0" fontId="2" fillId="16" borderId="47" xfId="0" applyFont="1" applyFill="1" applyBorder="1" applyAlignment="1" applyProtection="1">
      <alignment horizontal="left" vertical="center"/>
      <protection locked="0"/>
    </xf>
    <xf numFmtId="0" fontId="2" fillId="5" borderId="121" xfId="0" applyFont="1" applyFill="1" applyBorder="1" applyAlignment="1" applyProtection="1">
      <alignment vertical="center"/>
      <protection hidden="1"/>
    </xf>
    <xf numFmtId="0" fontId="2" fillId="16" borderId="48" xfId="0" applyFont="1" applyFill="1" applyBorder="1" applyAlignment="1" applyProtection="1">
      <alignment horizontal="left" vertical="center"/>
      <protection locked="0"/>
    </xf>
    <xf numFmtId="0" fontId="2" fillId="5" borderId="122" xfId="0" applyFont="1" applyFill="1" applyBorder="1" applyAlignment="1" applyProtection="1">
      <alignment vertical="center" wrapText="1"/>
      <protection hidden="1"/>
    </xf>
    <xf numFmtId="0" fontId="2" fillId="16" borderId="55" xfId="0" applyFont="1" applyFill="1" applyBorder="1" applyAlignment="1" applyProtection="1">
      <alignment horizontal="left" vertical="center"/>
      <protection locked="0"/>
    </xf>
    <xf numFmtId="0" fontId="3" fillId="5" borderId="154" xfId="0" applyFont="1" applyFill="1" applyBorder="1" applyAlignment="1" applyProtection="1">
      <alignment vertical="center" wrapText="1"/>
      <protection locked="0"/>
    </xf>
    <xf numFmtId="0" fontId="3" fillId="5" borderId="154" xfId="0" applyFont="1" applyFill="1" applyBorder="1" applyAlignment="1" applyProtection="1">
      <alignment vertical="center" wrapText="1"/>
      <protection hidden="1"/>
    </xf>
    <xf numFmtId="0" fontId="3" fillId="5" borderId="173" xfId="0" applyFont="1" applyFill="1" applyBorder="1" applyAlignment="1" applyProtection="1">
      <alignment vertical="center" wrapText="1"/>
      <protection hidden="1"/>
    </xf>
    <xf numFmtId="0" fontId="3" fillId="19" borderId="8" xfId="0" applyFont="1" applyFill="1" applyBorder="1" applyAlignment="1" applyProtection="1">
      <alignment horizontal="center" vertical="center"/>
      <protection hidden="1"/>
    </xf>
    <xf numFmtId="9" fontId="3" fillId="11" borderId="49" xfId="0" applyNumberFormat="1" applyFont="1" applyFill="1" applyBorder="1" applyAlignment="1" applyProtection="1">
      <alignment horizontal="center" vertical="center"/>
      <protection locked="0"/>
    </xf>
    <xf numFmtId="0" fontId="3" fillId="19" borderId="49" xfId="0" applyFont="1" applyFill="1" applyBorder="1" applyAlignment="1" applyProtection="1">
      <alignment horizontal="center" vertical="center"/>
      <protection hidden="1"/>
    </xf>
    <xf numFmtId="0" fontId="3" fillId="4" borderId="49" xfId="0" applyFont="1" applyFill="1" applyBorder="1" applyAlignment="1" applyProtection="1">
      <alignment horizontal="center" vertical="center"/>
      <protection locked="0"/>
    </xf>
    <xf numFmtId="0" fontId="3" fillId="11" borderId="9" xfId="0" applyFont="1" applyFill="1" applyBorder="1" applyAlignment="1" applyProtection="1">
      <alignment horizontal="center" vertical="center"/>
      <protection locked="0"/>
    </xf>
    <xf numFmtId="0" fontId="3" fillId="19" borderId="50" xfId="0" applyFont="1" applyFill="1" applyBorder="1" applyAlignment="1" applyProtection="1">
      <alignment horizontal="center" vertical="center"/>
      <protection hidden="1"/>
    </xf>
    <xf numFmtId="0" fontId="3" fillId="11" borderId="50" xfId="0" applyFont="1" applyFill="1" applyBorder="1" applyAlignment="1" applyProtection="1">
      <alignment horizontal="center" vertical="center"/>
      <protection locked="0"/>
    </xf>
    <xf numFmtId="0" fontId="3" fillId="5" borderId="169" xfId="0" applyFont="1" applyFill="1" applyBorder="1" applyAlignment="1" applyProtection="1">
      <alignment vertical="center" wrapText="1"/>
      <protection hidden="1"/>
    </xf>
    <xf numFmtId="0" fontId="3" fillId="5" borderId="83" xfId="0" applyFont="1" applyFill="1" applyBorder="1" applyAlignment="1" applyProtection="1">
      <alignment horizontal="center" vertical="center"/>
      <protection hidden="1"/>
    </xf>
    <xf numFmtId="0" fontId="3" fillId="5" borderId="84" xfId="0" applyFont="1" applyFill="1" applyBorder="1" applyAlignment="1" applyProtection="1">
      <alignment horizontal="center" vertical="center" wrapText="1"/>
      <protection hidden="1"/>
    </xf>
    <xf numFmtId="0" fontId="3" fillId="5" borderId="84" xfId="0" applyFont="1" applyFill="1" applyBorder="1" applyAlignment="1" applyProtection="1">
      <alignment horizontal="center" vertical="center"/>
      <protection hidden="1"/>
    </xf>
    <xf numFmtId="0" fontId="2" fillId="16" borderId="86" xfId="0" applyFont="1" applyFill="1" applyBorder="1" applyAlignment="1" applyProtection="1">
      <alignment horizontal="justify" vertical="center"/>
      <protection locked="0"/>
    </xf>
    <xf numFmtId="0" fontId="3" fillId="16" borderId="56" xfId="0" applyFont="1" applyFill="1" applyBorder="1" applyAlignment="1" applyProtection="1">
      <alignment horizontal="justify" vertical="center"/>
      <protection locked="0"/>
    </xf>
    <xf numFmtId="0" fontId="3" fillId="5" borderId="86" xfId="0" applyFont="1" applyFill="1" applyBorder="1" applyAlignment="1" applyProtection="1">
      <alignment horizontal="center" vertical="center" wrapText="1"/>
      <protection hidden="1"/>
    </xf>
    <xf numFmtId="0" fontId="3" fillId="5" borderId="56" xfId="0" applyFont="1" applyFill="1" applyBorder="1" applyAlignment="1" applyProtection="1">
      <alignment horizontal="center" vertical="center"/>
      <protection hidden="1"/>
    </xf>
    <xf numFmtId="0" fontId="2" fillId="12" borderId="0" xfId="0" applyFont="1" applyFill="1" applyAlignment="1" applyProtection="1">
      <alignment vertical="center"/>
      <protection locked="0"/>
    </xf>
    <xf numFmtId="0" fontId="3" fillId="4" borderId="86" xfId="0" applyFont="1" applyFill="1" applyBorder="1" applyAlignment="1" applyProtection="1">
      <alignment horizontal="center" vertical="center"/>
      <protection locked="0"/>
    </xf>
    <xf numFmtId="10" fontId="2" fillId="17" borderId="88" xfId="0" applyNumberFormat="1" applyFont="1" applyFill="1" applyBorder="1" applyAlignment="1" applyProtection="1">
      <alignment horizontal="center" vertical="center"/>
      <protection locked="0"/>
    </xf>
    <xf numFmtId="10" fontId="2" fillId="17" borderId="89" xfId="0" applyNumberFormat="1" applyFont="1" applyFill="1" applyBorder="1" applyAlignment="1" applyProtection="1">
      <alignment horizontal="center" vertical="center"/>
      <protection locked="0"/>
    </xf>
    <xf numFmtId="10" fontId="2" fillId="17" borderId="90" xfId="0" applyNumberFormat="1" applyFont="1" applyFill="1" applyBorder="1" applyAlignment="1" applyProtection="1">
      <alignment horizontal="center" vertical="center"/>
      <protection locked="0"/>
    </xf>
    <xf numFmtId="0" fontId="3" fillId="4" borderId="87" xfId="0" applyFont="1" applyFill="1" applyBorder="1" applyAlignment="1" applyProtection="1">
      <alignment horizontal="center" vertical="center"/>
      <protection locked="0"/>
    </xf>
    <xf numFmtId="0" fontId="2" fillId="12" borderId="0" xfId="0" applyFont="1" applyFill="1" applyAlignment="1" applyProtection="1">
      <alignment horizontal="left" vertical="center"/>
      <protection hidden="1"/>
    </xf>
    <xf numFmtId="0" fontId="2" fillId="16" borderId="0" xfId="0" applyFont="1" applyFill="1" applyAlignment="1" applyProtection="1">
      <alignment vertical="center"/>
      <protection locked="0"/>
    </xf>
    <xf numFmtId="0" fontId="2" fillId="4" borderId="0" xfId="0" applyFont="1" applyFill="1" applyAlignment="1" applyProtection="1">
      <alignment horizontal="left" vertical="center"/>
      <protection hidden="1"/>
    </xf>
    <xf numFmtId="0" fontId="2" fillId="12" borderId="0" xfId="0" applyFont="1" applyFill="1" applyAlignment="1" applyProtection="1">
      <alignment horizontal="left" vertical="center"/>
      <protection locked="0"/>
    </xf>
    <xf numFmtId="0" fontId="2" fillId="12" borderId="53" xfId="0" applyFont="1" applyFill="1" applyBorder="1" applyAlignment="1" applyProtection="1">
      <alignment horizontal="left" vertical="center"/>
      <protection locked="0"/>
    </xf>
    <xf numFmtId="0" fontId="2" fillId="12" borderId="0" xfId="0" applyFont="1" applyFill="1" applyAlignment="1" applyProtection="1">
      <alignment horizontal="center" vertical="center"/>
      <protection hidden="1"/>
    </xf>
    <xf numFmtId="0" fontId="2" fillId="12" borderId="0" xfId="0" applyFont="1" applyFill="1" applyAlignment="1" applyProtection="1">
      <alignment horizontal="center" vertical="center"/>
      <protection locked="0"/>
    </xf>
    <xf numFmtId="0" fontId="2" fillId="12" borderId="0" xfId="0" applyFont="1" applyFill="1" applyAlignment="1" applyProtection="1">
      <alignment vertical="center"/>
      <protection hidden="1"/>
    </xf>
    <xf numFmtId="0" fontId="2" fillId="12" borderId="53" xfId="0" applyFont="1" applyFill="1" applyBorder="1" applyAlignment="1" applyProtection="1">
      <alignment horizontal="center" vertical="center"/>
      <protection locked="0"/>
    </xf>
    <xf numFmtId="0" fontId="2" fillId="4" borderId="0" xfId="0" applyFont="1" applyFill="1" applyAlignment="1" applyProtection="1">
      <alignment horizontal="left" vertical="center" wrapText="1"/>
      <protection hidden="1"/>
    </xf>
    <xf numFmtId="0" fontId="17" fillId="16" borderId="84" xfId="0" applyFont="1" applyFill="1" applyBorder="1" applyAlignment="1" applyProtection="1">
      <alignment horizontal="center" vertical="center" wrapText="1"/>
      <protection locked="0"/>
    </xf>
    <xf numFmtId="0" fontId="17" fillId="16" borderId="85" xfId="0" applyFont="1" applyFill="1" applyBorder="1" applyAlignment="1" applyProtection="1">
      <alignment horizontal="center" vertical="center" wrapText="1"/>
      <protection locked="0"/>
    </xf>
    <xf numFmtId="0" fontId="17" fillId="0" borderId="110" xfId="0" applyFont="1" applyBorder="1" applyAlignment="1" applyProtection="1">
      <alignment horizontal="center" vertical="center" wrapText="1"/>
      <protection hidden="1"/>
    </xf>
    <xf numFmtId="0" fontId="17" fillId="0" borderId="111" xfId="0" applyFont="1" applyBorder="1" applyAlignment="1" applyProtection="1">
      <alignment horizontal="center" vertical="center" wrapText="1"/>
      <protection hidden="1"/>
    </xf>
    <xf numFmtId="0" fontId="2" fillId="0" borderId="86" xfId="0" applyFont="1" applyBorder="1" applyAlignment="1" applyProtection="1">
      <alignment vertical="center" wrapText="1"/>
      <protection hidden="1"/>
    </xf>
    <xf numFmtId="0" fontId="2" fillId="0" borderId="56" xfId="0" applyFont="1" applyBorder="1" applyAlignment="1" applyProtection="1">
      <alignment horizontal="center" vertical="center" wrapText="1"/>
      <protection hidden="1"/>
    </xf>
    <xf numFmtId="0" fontId="2" fillId="16" borderId="56" xfId="0" applyFont="1" applyFill="1" applyBorder="1" applyAlignment="1" applyProtection="1">
      <alignment horizontal="center" vertical="center" wrapText="1"/>
      <protection locked="0"/>
    </xf>
    <xf numFmtId="172" fontId="16" fillId="16" borderId="56" xfId="2" applyNumberFormat="1" applyFont="1" applyFill="1" applyBorder="1" applyAlignment="1" applyProtection="1">
      <alignment horizontal="center" vertical="center"/>
      <protection locked="0"/>
    </xf>
    <xf numFmtId="0" fontId="16" fillId="0" borderId="88" xfId="0" applyFont="1" applyBorder="1" applyAlignment="1" applyProtection="1">
      <alignment vertical="center" wrapText="1"/>
      <protection hidden="1"/>
    </xf>
    <xf numFmtId="0" fontId="2" fillId="0" borderId="89" xfId="0" applyFont="1" applyBorder="1" applyAlignment="1" applyProtection="1">
      <alignment horizontal="center" vertical="center" wrapText="1"/>
      <protection hidden="1"/>
    </xf>
    <xf numFmtId="0" fontId="2" fillId="16" borderId="89" xfId="0" applyFont="1" applyFill="1" applyBorder="1" applyAlignment="1" applyProtection="1">
      <alignment horizontal="center" vertical="center" wrapText="1"/>
      <protection locked="0"/>
    </xf>
    <xf numFmtId="172" fontId="16" fillId="16" borderId="89" xfId="2" applyNumberFormat="1" applyFont="1" applyFill="1" applyBorder="1" applyAlignment="1" applyProtection="1">
      <alignment horizontal="center" vertical="center"/>
      <protection locked="0"/>
    </xf>
    <xf numFmtId="172" fontId="16" fillId="4" borderId="89" xfId="2" applyNumberFormat="1" applyFont="1" applyFill="1" applyBorder="1" applyAlignment="1" applyProtection="1">
      <alignment horizontal="center" vertical="center"/>
      <protection hidden="1"/>
    </xf>
    <xf numFmtId="172" fontId="16" fillId="4" borderId="90" xfId="2" applyNumberFormat="1" applyFont="1" applyFill="1" applyBorder="1" applyAlignment="1" applyProtection="1">
      <alignment horizontal="center" vertical="center"/>
      <protection hidden="1"/>
    </xf>
    <xf numFmtId="0" fontId="3" fillId="4" borderId="156" xfId="0" applyFont="1" applyFill="1" applyBorder="1" applyAlignment="1" applyProtection="1">
      <alignment horizontal="center" vertical="center"/>
      <protection hidden="1"/>
    </xf>
    <xf numFmtId="0" fontId="16" fillId="16" borderId="89" xfId="0" applyFont="1" applyFill="1" applyBorder="1" applyAlignment="1" applyProtection="1">
      <alignment horizontal="center" vertical="center"/>
      <protection locked="0"/>
    </xf>
    <xf numFmtId="0" fontId="3" fillId="4" borderId="48" xfId="0" applyFont="1" applyFill="1" applyBorder="1" applyAlignment="1" applyProtection="1">
      <alignment horizontal="center" vertical="center"/>
      <protection hidden="1"/>
    </xf>
    <xf numFmtId="0" fontId="2" fillId="16" borderId="48" xfId="0" applyFont="1" applyFill="1" applyBorder="1" applyAlignment="1" applyProtection="1">
      <alignment horizontal="center" vertical="center"/>
      <protection locked="0"/>
    </xf>
    <xf numFmtId="0" fontId="2" fillId="16" borderId="48" xfId="0" applyFont="1" applyFill="1" applyBorder="1" applyAlignment="1" applyProtection="1">
      <alignment horizontal="justify" vertical="center"/>
      <protection locked="0"/>
    </xf>
    <xf numFmtId="0" fontId="2" fillId="16" borderId="81" xfId="0" applyFont="1" applyFill="1" applyBorder="1" applyAlignment="1" applyProtection="1">
      <alignment horizontal="justify" vertical="center"/>
      <protection locked="0"/>
    </xf>
    <xf numFmtId="0" fontId="2" fillId="16" borderId="130" xfId="0" applyFont="1" applyFill="1" applyBorder="1" applyAlignment="1" applyProtection="1">
      <alignment horizontal="center" vertical="center"/>
      <protection locked="0"/>
    </xf>
    <xf numFmtId="0" fontId="2" fillId="16" borderId="130" xfId="0" applyFont="1" applyFill="1" applyBorder="1" applyAlignment="1" applyProtection="1">
      <alignment horizontal="justify" vertical="center"/>
      <protection locked="0"/>
    </xf>
    <xf numFmtId="0" fontId="2" fillId="16" borderId="82" xfId="0" applyFont="1" applyFill="1" applyBorder="1" applyAlignment="1" applyProtection="1">
      <alignment horizontal="justify" vertical="center"/>
      <protection locked="0"/>
    </xf>
    <xf numFmtId="0" fontId="2" fillId="12" borderId="53" xfId="0" applyFont="1" applyFill="1" applyBorder="1" applyAlignment="1" applyProtection="1">
      <alignment vertical="center"/>
      <protection locked="0"/>
    </xf>
    <xf numFmtId="0" fontId="3" fillId="4" borderId="129" xfId="0" applyFont="1" applyFill="1" applyBorder="1" applyAlignment="1" applyProtection="1">
      <alignment horizontal="center" vertical="center"/>
      <protection hidden="1"/>
    </xf>
    <xf numFmtId="171" fontId="2" fillId="16" borderId="87" xfId="0" applyNumberFormat="1" applyFont="1" applyFill="1" applyBorder="1" applyAlignment="1" applyProtection="1">
      <alignment vertical="center"/>
      <protection locked="0"/>
    </xf>
    <xf numFmtId="171" fontId="2" fillId="16" borderId="90" xfId="0" applyNumberFormat="1" applyFont="1" applyFill="1" applyBorder="1" applyAlignment="1" applyProtection="1">
      <alignment vertical="center"/>
      <protection locked="0"/>
    </xf>
    <xf numFmtId="171" fontId="2" fillId="16" borderId="81" xfId="0" applyNumberFormat="1" applyFont="1" applyFill="1" applyBorder="1" applyAlignment="1" applyProtection="1">
      <alignment vertical="center"/>
      <protection locked="0"/>
    </xf>
    <xf numFmtId="171" fontId="2" fillId="16" borderId="82" xfId="0" applyNumberFormat="1" applyFont="1" applyFill="1" applyBorder="1" applyAlignment="1" applyProtection="1">
      <alignment vertical="center"/>
      <protection locked="0"/>
    </xf>
    <xf numFmtId="173" fontId="2" fillId="4" borderId="105" xfId="0" applyNumberFormat="1" applyFont="1" applyFill="1" applyBorder="1" applyAlignment="1" applyProtection="1">
      <alignment horizontal="center" vertical="center"/>
      <protection locked="0"/>
    </xf>
    <xf numFmtId="173" fontId="2" fillId="4" borderId="89" xfId="0" applyNumberFormat="1" applyFont="1" applyFill="1" applyBorder="1" applyAlignment="1" applyProtection="1">
      <alignment horizontal="center" vertical="center"/>
      <protection locked="0"/>
    </xf>
    <xf numFmtId="173" fontId="2" fillId="4" borderId="90" xfId="0" applyNumberFormat="1" applyFont="1" applyFill="1" applyBorder="1" applyAlignment="1" applyProtection="1">
      <alignment horizontal="center" vertical="center"/>
      <protection locked="0"/>
    </xf>
    <xf numFmtId="0" fontId="3" fillId="4" borderId="170" xfId="0" applyFont="1" applyFill="1" applyBorder="1" applyAlignment="1" applyProtection="1">
      <alignment horizontal="center" vertical="center"/>
      <protection locked="0"/>
    </xf>
    <xf numFmtId="0" fontId="3" fillId="4" borderId="66" xfId="0" applyFont="1" applyFill="1" applyBorder="1" applyAlignment="1" applyProtection="1">
      <alignment horizontal="center" vertical="center"/>
      <protection locked="0"/>
    </xf>
    <xf numFmtId="0" fontId="3" fillId="4" borderId="67" xfId="0" applyFont="1" applyFill="1" applyBorder="1" applyAlignment="1" applyProtection="1">
      <alignment horizontal="center" vertical="center"/>
      <protection locked="0"/>
    </xf>
    <xf numFmtId="0" fontId="16" fillId="4" borderId="7" xfId="0" applyFont="1" applyFill="1" applyBorder="1" applyAlignment="1" applyProtection="1">
      <alignment vertical="center"/>
      <protection locked="0"/>
    </xf>
    <xf numFmtId="0" fontId="16" fillId="4" borderId="97" xfId="0" applyFont="1" applyFill="1" applyBorder="1" applyAlignment="1" applyProtection="1">
      <alignment vertical="center"/>
      <protection locked="0"/>
    </xf>
    <xf numFmtId="171" fontId="2" fillId="4" borderId="19" xfId="0" applyNumberFormat="1" applyFont="1" applyFill="1" applyBorder="1" applyAlignment="1" applyProtection="1">
      <alignment vertical="center"/>
      <protection locked="0"/>
    </xf>
    <xf numFmtId="171" fontId="2" fillId="4" borderId="48" xfId="0" applyNumberFormat="1" applyFont="1" applyFill="1" applyBorder="1" applyAlignment="1" applyProtection="1">
      <alignment vertical="center"/>
      <protection locked="0"/>
    </xf>
    <xf numFmtId="171" fontId="2" fillId="4" borderId="81" xfId="0" applyNumberFormat="1" applyFont="1" applyFill="1" applyBorder="1" applyAlignment="1" applyProtection="1">
      <alignment vertical="center"/>
      <protection locked="0"/>
    </xf>
    <xf numFmtId="171" fontId="3" fillId="15" borderId="19" xfId="0" applyNumberFormat="1" applyFont="1" applyFill="1" applyBorder="1" applyAlignment="1" applyProtection="1">
      <alignment vertical="center"/>
      <protection locked="0"/>
    </xf>
    <xf numFmtId="171" fontId="3" fillId="15" borderId="48" xfId="0" applyNumberFormat="1" applyFont="1" applyFill="1" applyBorder="1" applyAlignment="1" applyProtection="1">
      <alignment vertical="center"/>
      <protection locked="0"/>
    </xf>
    <xf numFmtId="171" fontId="3" fillId="15" borderId="81" xfId="0" applyNumberFormat="1" applyFont="1" applyFill="1" applyBorder="1" applyAlignment="1" applyProtection="1">
      <alignment vertical="center"/>
      <protection locked="0"/>
    </xf>
    <xf numFmtId="171" fontId="16" fillId="4" borderId="52" xfId="0" applyNumberFormat="1" applyFont="1" applyFill="1" applyBorder="1" applyAlignment="1" applyProtection="1">
      <alignment vertical="center"/>
      <protection locked="0"/>
    </xf>
    <xf numFmtId="171" fontId="16" fillId="4" borderId="69" xfId="0" applyNumberFormat="1" applyFont="1" applyFill="1" applyBorder="1" applyAlignment="1" applyProtection="1">
      <alignment vertical="center"/>
      <protection locked="0"/>
    </xf>
    <xf numFmtId="171" fontId="2" fillId="0" borderId="19" xfId="0" applyNumberFormat="1" applyFont="1" applyBorder="1" applyAlignment="1" applyProtection="1">
      <alignment vertical="center"/>
      <protection locked="0"/>
    </xf>
    <xf numFmtId="171" fontId="2" fillId="0" borderId="48" xfId="0" applyNumberFormat="1" applyFont="1" applyBorder="1" applyAlignment="1" applyProtection="1">
      <alignment vertical="center"/>
      <protection locked="0"/>
    </xf>
    <xf numFmtId="171" fontId="2" fillId="0" borderId="81" xfId="0" applyNumberFormat="1" applyFont="1" applyBorder="1" applyAlignment="1" applyProtection="1">
      <alignment vertical="center"/>
      <protection locked="0"/>
    </xf>
    <xf numFmtId="171" fontId="3" fillId="15" borderId="72" xfId="0" applyNumberFormat="1" applyFont="1" applyFill="1" applyBorder="1" applyAlignment="1" applyProtection="1">
      <alignment vertical="center"/>
      <protection locked="0"/>
    </xf>
    <xf numFmtId="171" fontId="3" fillId="15" borderId="130" xfId="0" applyNumberFormat="1" applyFont="1" applyFill="1" applyBorder="1" applyAlignment="1" applyProtection="1">
      <alignment vertical="center"/>
      <protection locked="0"/>
    </xf>
    <xf numFmtId="171" fontId="3" fillId="15" borderId="82" xfId="0" applyNumberFormat="1" applyFont="1" applyFill="1" applyBorder="1" applyAlignment="1" applyProtection="1">
      <alignment vertical="center"/>
      <protection locked="0"/>
    </xf>
    <xf numFmtId="171" fontId="3" fillId="18" borderId="175" xfId="0" applyNumberFormat="1" applyFont="1" applyFill="1" applyBorder="1" applyAlignment="1" applyProtection="1">
      <alignment vertical="center"/>
      <protection locked="0"/>
    </xf>
    <xf numFmtId="171" fontId="3" fillId="18" borderId="176" xfId="0" applyNumberFormat="1" applyFont="1" applyFill="1" applyBorder="1" applyAlignment="1" applyProtection="1">
      <alignment vertical="center"/>
      <protection locked="0"/>
    </xf>
    <xf numFmtId="171" fontId="3" fillId="18" borderId="177" xfId="0" applyNumberFormat="1" applyFont="1" applyFill="1" applyBorder="1" applyAlignment="1" applyProtection="1">
      <alignment vertical="center"/>
      <protection locked="0"/>
    </xf>
    <xf numFmtId="0" fontId="2" fillId="16" borderId="56" xfId="0" applyFont="1" applyFill="1" applyBorder="1" applyAlignment="1" applyProtection="1">
      <alignment horizontal="center" vertical="center"/>
      <protection locked="0"/>
    </xf>
    <xf numFmtId="0" fontId="2" fillId="16" borderId="17" xfId="0" applyFont="1" applyFill="1" applyBorder="1" applyAlignment="1" applyProtection="1">
      <alignment vertical="center"/>
      <protection locked="0"/>
    </xf>
    <xf numFmtId="0" fontId="2" fillId="16" borderId="38" xfId="0" applyFont="1" applyFill="1" applyBorder="1" applyAlignment="1" applyProtection="1">
      <alignment vertical="center"/>
      <protection locked="0"/>
    </xf>
    <xf numFmtId="0" fontId="2" fillId="16" borderId="14" xfId="0" applyFont="1" applyFill="1" applyBorder="1" applyAlignment="1" applyProtection="1">
      <alignment vertical="center"/>
      <protection locked="0"/>
    </xf>
    <xf numFmtId="0" fontId="3" fillId="5" borderId="39" xfId="0" applyFont="1" applyFill="1" applyBorder="1" applyAlignment="1" applyProtection="1">
      <alignment horizontal="center" vertical="center"/>
      <protection hidden="1"/>
    </xf>
    <xf numFmtId="167" fontId="2" fillId="4" borderId="42" xfId="0" applyNumberFormat="1" applyFont="1" applyFill="1" applyBorder="1" applyAlignment="1" applyProtection="1">
      <alignment horizontal="center" vertical="center"/>
      <protection hidden="1"/>
    </xf>
    <xf numFmtId="167" fontId="2" fillId="4" borderId="43" xfId="0" applyNumberFormat="1" applyFont="1" applyFill="1" applyBorder="1" applyAlignment="1" applyProtection="1">
      <alignment horizontal="center" vertical="center"/>
      <protection hidden="1"/>
    </xf>
    <xf numFmtId="167" fontId="2" fillId="4" borderId="13" xfId="0" applyNumberFormat="1" applyFont="1" applyFill="1" applyBorder="1" applyAlignment="1" applyProtection="1">
      <alignment horizontal="center" vertical="center"/>
      <protection hidden="1"/>
    </xf>
    <xf numFmtId="167" fontId="2" fillId="4" borderId="44" xfId="0" applyNumberFormat="1" applyFont="1" applyFill="1" applyBorder="1" applyAlignment="1" applyProtection="1">
      <alignment horizontal="center" vertical="center"/>
      <protection hidden="1"/>
    </xf>
    <xf numFmtId="0" fontId="3" fillId="4" borderId="46" xfId="0" applyFont="1" applyFill="1" applyBorder="1" applyAlignment="1" applyProtection="1">
      <alignment horizontal="center" vertical="center"/>
      <protection hidden="1"/>
    </xf>
    <xf numFmtId="0" fontId="3" fillId="4" borderId="39" xfId="0" applyFont="1" applyFill="1" applyBorder="1" applyAlignment="1" applyProtection="1">
      <alignment horizontal="center" vertical="center"/>
      <protection hidden="1"/>
    </xf>
    <xf numFmtId="0" fontId="3" fillId="12" borderId="0" xfId="0" applyFont="1" applyFill="1" applyAlignment="1" applyProtection="1">
      <alignment horizontal="left" vertical="center"/>
      <protection locked="0"/>
    </xf>
    <xf numFmtId="3" fontId="3" fillId="0" borderId="65" xfId="0" applyNumberFormat="1" applyFont="1" applyBorder="1" applyAlignment="1" applyProtection="1">
      <alignment horizontal="center" vertical="center"/>
      <protection hidden="1"/>
    </xf>
    <xf numFmtId="3" fontId="3" fillId="0" borderId="66" xfId="0" applyNumberFormat="1" applyFont="1" applyBorder="1" applyAlignment="1" applyProtection="1">
      <alignment horizontal="center" vertical="center"/>
      <protection hidden="1"/>
    </xf>
    <xf numFmtId="3" fontId="3" fillId="0" borderId="67" xfId="0" applyNumberFormat="1" applyFont="1" applyBorder="1" applyAlignment="1" applyProtection="1">
      <alignment horizontal="center" vertical="center"/>
      <protection hidden="1"/>
    </xf>
    <xf numFmtId="10" fontId="2" fillId="2" borderId="80" xfId="0" applyNumberFormat="1" applyFont="1" applyFill="1" applyBorder="1" applyAlignment="1" applyProtection="1">
      <alignment horizontal="center" vertical="center"/>
      <protection hidden="1"/>
    </xf>
    <xf numFmtId="9" fontId="2" fillId="2" borderId="81" xfId="0" applyNumberFormat="1" applyFont="1" applyFill="1" applyBorder="1" applyAlignment="1" applyProtection="1">
      <alignment horizontal="center" vertical="center"/>
      <protection hidden="1"/>
    </xf>
    <xf numFmtId="10" fontId="3" fillId="2" borderId="82" xfId="0" applyNumberFormat="1" applyFont="1" applyFill="1" applyBorder="1" applyAlignment="1" applyProtection="1">
      <alignment horizontal="center" vertical="center"/>
      <protection hidden="1"/>
    </xf>
    <xf numFmtId="0" fontId="3" fillId="0" borderId="95" xfId="0" applyFont="1" applyBorder="1" applyAlignment="1" applyProtection="1">
      <alignment horizontal="center" vertical="center" wrapText="1"/>
      <protection hidden="1"/>
    </xf>
    <xf numFmtId="167" fontId="2" fillId="0" borderId="92" xfId="0" applyNumberFormat="1" applyFont="1" applyBorder="1" applyAlignment="1" applyProtection="1">
      <alignment vertical="center"/>
      <protection hidden="1"/>
    </xf>
    <xf numFmtId="0" fontId="2" fillId="22" borderId="56" xfId="0" applyFont="1" applyFill="1" applyBorder="1" applyAlignment="1" applyProtection="1">
      <alignment horizontal="center" vertical="center"/>
      <protection locked="0"/>
    </xf>
    <xf numFmtId="167" fontId="3" fillId="0" borderId="89" xfId="0" applyNumberFormat="1" applyFont="1" applyBorder="1" applyAlignment="1" applyProtection="1">
      <alignment vertical="center"/>
      <protection hidden="1"/>
    </xf>
    <xf numFmtId="0" fontId="3" fillId="8" borderId="84" xfId="0" applyFont="1" applyFill="1" applyBorder="1" applyAlignment="1" applyProtection="1">
      <alignment horizontal="center" vertical="center" wrapText="1"/>
      <protection hidden="1"/>
    </xf>
    <xf numFmtId="0" fontId="3" fillId="8" borderId="85" xfId="0" applyFont="1" applyFill="1" applyBorder="1" applyAlignment="1" applyProtection="1">
      <alignment horizontal="center" vertical="center" wrapText="1"/>
      <protection hidden="1"/>
    </xf>
    <xf numFmtId="173" fontId="3" fillId="8" borderId="89" xfId="0" applyNumberFormat="1" applyFont="1" applyFill="1" applyBorder="1" applyAlignment="1" applyProtection="1">
      <alignment horizontal="center" vertical="center" wrapText="1"/>
      <protection hidden="1"/>
    </xf>
    <xf numFmtId="173" fontId="3" fillId="8" borderId="90" xfId="0" applyNumberFormat="1" applyFont="1" applyFill="1" applyBorder="1" applyAlignment="1" applyProtection="1">
      <alignment horizontal="center" vertical="center" wrapText="1"/>
      <protection hidden="1"/>
    </xf>
    <xf numFmtId="0" fontId="3" fillId="5" borderId="84" xfId="0" applyFont="1" applyFill="1" applyBorder="1" applyAlignment="1" applyProtection="1">
      <alignment horizontal="center" vertical="center" wrapText="1"/>
      <protection locked="0"/>
    </xf>
    <xf numFmtId="167" fontId="2" fillId="2" borderId="56" xfId="0" applyNumberFormat="1" applyFont="1" applyFill="1" applyBorder="1" applyAlignment="1" applyProtection="1">
      <alignment vertical="center"/>
      <protection hidden="1"/>
    </xf>
    <xf numFmtId="0" fontId="3" fillId="2" borderId="89" xfId="0" applyFont="1" applyFill="1" applyBorder="1" applyAlignment="1" applyProtection="1">
      <alignment vertical="center"/>
      <protection locked="0"/>
    </xf>
    <xf numFmtId="167" fontId="3" fillId="2" borderId="89" xfId="0" applyNumberFormat="1" applyFont="1" applyFill="1" applyBorder="1" applyAlignment="1" applyProtection="1">
      <alignment vertical="center"/>
      <protection hidden="1"/>
    </xf>
    <xf numFmtId="0" fontId="3" fillId="12" borderId="53" xfId="0" applyFont="1" applyFill="1" applyBorder="1" applyAlignment="1" applyProtection="1">
      <alignment horizontal="left" vertical="center"/>
      <protection locked="0"/>
    </xf>
    <xf numFmtId="0" fontId="2" fillId="16" borderId="92" xfId="0" applyFont="1" applyFill="1" applyBorder="1" applyAlignment="1" applyProtection="1">
      <alignment horizontal="center" vertical="center"/>
      <protection locked="0"/>
    </xf>
    <xf numFmtId="0" fontId="3" fillId="4" borderId="87" xfId="0" applyFont="1" applyFill="1" applyBorder="1" applyAlignment="1" applyProtection="1">
      <alignment horizontal="center" vertical="center" wrapText="1"/>
      <protection hidden="1"/>
    </xf>
    <xf numFmtId="9" fontId="2" fillId="16" borderId="87" xfId="0" applyNumberFormat="1" applyFont="1" applyFill="1" applyBorder="1" applyAlignment="1" applyProtection="1">
      <alignment horizontal="center" vertical="center"/>
      <protection locked="0"/>
    </xf>
    <xf numFmtId="9" fontId="3" fillId="4" borderId="90" xfId="0" applyNumberFormat="1" applyFont="1" applyFill="1" applyBorder="1" applyAlignment="1" applyProtection="1">
      <alignment horizontal="center" vertical="center"/>
      <protection hidden="1"/>
    </xf>
    <xf numFmtId="0" fontId="7" fillId="12" borderId="53" xfId="0" applyFont="1" applyFill="1" applyBorder="1" applyAlignment="1" applyProtection="1">
      <alignment horizontal="center" vertical="center" wrapText="1"/>
      <protection locked="0"/>
    </xf>
    <xf numFmtId="173" fontId="2" fillId="4" borderId="89" xfId="0" applyNumberFormat="1" applyFont="1" applyFill="1" applyBorder="1" applyAlignment="1" applyProtection="1">
      <alignment horizontal="center" vertical="center" wrapText="1"/>
      <protection hidden="1"/>
    </xf>
    <xf numFmtId="173" fontId="2" fillId="4" borderId="90" xfId="0" applyNumberFormat="1" applyFont="1" applyFill="1" applyBorder="1" applyAlignment="1" applyProtection="1">
      <alignment horizontal="center" vertical="center" wrapText="1"/>
      <protection hidden="1"/>
    </xf>
    <xf numFmtId="9" fontId="2" fillId="12" borderId="53" xfId="0" applyNumberFormat="1" applyFont="1" applyFill="1" applyBorder="1" applyAlignment="1" applyProtection="1">
      <alignment horizontal="center" vertical="center" wrapText="1"/>
      <protection locked="0"/>
    </xf>
    <xf numFmtId="0" fontId="17" fillId="5" borderId="84" xfId="0" applyFont="1" applyFill="1" applyBorder="1" applyAlignment="1" applyProtection="1">
      <alignment horizontal="center" vertical="center"/>
      <protection hidden="1"/>
    </xf>
    <xf numFmtId="0" fontId="17" fillId="0" borderId="84" xfId="0" applyFont="1" applyBorder="1" applyAlignment="1" applyProtection="1">
      <alignment horizontal="center" vertical="center"/>
      <protection hidden="1"/>
    </xf>
    <xf numFmtId="0" fontId="17" fillId="0" borderId="85" xfId="0" applyFont="1" applyBorder="1" applyAlignment="1" applyProtection="1">
      <alignment horizontal="center" vertical="center"/>
      <protection hidden="1"/>
    </xf>
    <xf numFmtId="167" fontId="16" fillId="4" borderId="56" xfId="0" applyNumberFormat="1" applyFont="1" applyFill="1" applyBorder="1" applyAlignment="1" applyProtection="1">
      <alignment vertical="center"/>
      <protection hidden="1"/>
    </xf>
    <xf numFmtId="167" fontId="16" fillId="0" borderId="56" xfId="0" applyNumberFormat="1" applyFont="1" applyBorder="1" applyAlignment="1" applyProtection="1">
      <alignment vertical="center"/>
      <protection hidden="1"/>
    </xf>
    <xf numFmtId="167" fontId="16" fillId="0" borderId="87" xfId="0" applyNumberFormat="1" applyFont="1" applyBorder="1" applyAlignment="1" applyProtection="1">
      <alignment vertical="center"/>
      <protection hidden="1"/>
    </xf>
    <xf numFmtId="167" fontId="17" fillId="10" borderId="56" xfId="0" applyNumberFormat="1" applyFont="1" applyFill="1" applyBorder="1" applyAlignment="1" applyProtection="1">
      <alignment horizontal="center" vertical="center"/>
      <protection hidden="1"/>
    </xf>
    <xf numFmtId="167" fontId="17" fillId="10" borderId="87" xfId="0" applyNumberFormat="1" applyFont="1" applyFill="1" applyBorder="1" applyAlignment="1" applyProtection="1">
      <alignment horizontal="center" vertical="center"/>
      <protection hidden="1"/>
    </xf>
    <xf numFmtId="167" fontId="17" fillId="18" borderId="89" xfId="0" applyNumberFormat="1" applyFont="1" applyFill="1" applyBorder="1" applyAlignment="1" applyProtection="1">
      <alignment vertical="center"/>
      <protection hidden="1"/>
    </xf>
    <xf numFmtId="167" fontId="17" fillId="18" borderId="90" xfId="0" applyNumberFormat="1" applyFont="1" applyFill="1" applyBorder="1" applyAlignment="1" applyProtection="1">
      <alignment vertical="center"/>
      <protection hidden="1"/>
    </xf>
    <xf numFmtId="0" fontId="3" fillId="5" borderId="85" xfId="0" applyFont="1" applyFill="1" applyBorder="1" applyAlignment="1" applyProtection="1">
      <alignment horizontal="center" vertical="center"/>
      <protection hidden="1"/>
    </xf>
    <xf numFmtId="167" fontId="2" fillId="4" borderId="56" xfId="0" applyNumberFormat="1" applyFont="1" applyFill="1" applyBorder="1" applyAlignment="1" applyProtection="1">
      <alignment vertical="center"/>
      <protection hidden="1"/>
    </xf>
    <xf numFmtId="167" fontId="2" fillId="4" borderId="87" xfId="0" applyNumberFormat="1" applyFont="1" applyFill="1" applyBorder="1" applyAlignment="1" applyProtection="1">
      <alignment vertical="center"/>
      <protection hidden="1"/>
    </xf>
    <xf numFmtId="167" fontId="3" fillId="10" borderId="56" xfId="0" applyNumberFormat="1" applyFont="1" applyFill="1" applyBorder="1" applyAlignment="1" applyProtection="1">
      <alignment horizontal="center" vertical="center"/>
      <protection hidden="1"/>
    </xf>
    <xf numFmtId="167" fontId="3" fillId="10" borderId="87" xfId="0" applyNumberFormat="1" applyFont="1" applyFill="1" applyBorder="1" applyAlignment="1" applyProtection="1">
      <alignment horizontal="center" vertical="center"/>
      <protection hidden="1"/>
    </xf>
    <xf numFmtId="167" fontId="3" fillId="18" borderId="89" xfId="0" applyNumberFormat="1" applyFont="1" applyFill="1" applyBorder="1" applyAlignment="1" applyProtection="1">
      <alignment vertical="center"/>
      <protection hidden="1"/>
    </xf>
    <xf numFmtId="167" fontId="3" fillId="18" borderId="90" xfId="0" applyNumberFormat="1" applyFont="1" applyFill="1" applyBorder="1" applyAlignment="1" applyProtection="1">
      <alignment vertical="center"/>
      <protection hidden="1"/>
    </xf>
    <xf numFmtId="0" fontId="2" fillId="26" borderId="53" xfId="0" applyFont="1" applyFill="1" applyBorder="1" applyAlignment="1" applyProtection="1">
      <alignment vertical="center"/>
      <protection locked="0"/>
    </xf>
    <xf numFmtId="3" fontId="2" fillId="27" borderId="47" xfId="0" applyNumberFormat="1" applyFont="1" applyFill="1" applyBorder="1" applyAlignment="1" applyProtection="1">
      <alignment horizontal="center" vertical="center"/>
      <protection hidden="1"/>
    </xf>
    <xf numFmtId="3" fontId="2" fillId="27" borderId="42" xfId="0" applyNumberFormat="1" applyFont="1" applyFill="1" applyBorder="1" applyAlignment="1" applyProtection="1">
      <alignment horizontal="center" vertical="center"/>
      <protection hidden="1"/>
    </xf>
    <xf numFmtId="3" fontId="2" fillId="27" borderId="49" xfId="0" applyNumberFormat="1" applyFont="1" applyFill="1" applyBorder="1" applyAlignment="1" applyProtection="1">
      <alignment horizontal="center" vertical="center"/>
      <protection hidden="1"/>
    </xf>
    <xf numFmtId="3" fontId="2" fillId="27" borderId="50" xfId="0" applyNumberFormat="1" applyFont="1" applyFill="1" applyBorder="1" applyAlignment="1" applyProtection="1">
      <alignment horizontal="center" vertical="center"/>
      <protection hidden="1"/>
    </xf>
    <xf numFmtId="3" fontId="2" fillId="27" borderId="51" xfId="0" applyNumberFormat="1" applyFont="1" applyFill="1" applyBorder="1" applyAlignment="1" applyProtection="1">
      <alignment horizontal="center" vertical="center"/>
      <protection hidden="1"/>
    </xf>
    <xf numFmtId="3" fontId="2" fillId="27" borderId="35" xfId="0" applyNumberFormat="1" applyFont="1" applyFill="1" applyBorder="1" applyAlignment="1" applyProtection="1">
      <alignment horizontal="center" vertical="center"/>
      <protection hidden="1"/>
    </xf>
    <xf numFmtId="44" fontId="16" fillId="4" borderId="179" xfId="2" applyFont="1" applyFill="1" applyBorder="1" applyAlignment="1" applyProtection="1">
      <alignment vertical="center"/>
      <protection locked="0"/>
    </xf>
    <xf numFmtId="0" fontId="2" fillId="28" borderId="86" xfId="0" applyFont="1" applyFill="1" applyBorder="1" applyAlignment="1" applyProtection="1">
      <alignment vertical="center" wrapText="1"/>
      <protection hidden="1"/>
    </xf>
    <xf numFmtId="0" fontId="2" fillId="28" borderId="56" xfId="0" applyFont="1" applyFill="1" applyBorder="1" applyAlignment="1" applyProtection="1">
      <alignment horizontal="center" vertical="center" wrapText="1"/>
      <protection hidden="1"/>
    </xf>
    <xf numFmtId="0" fontId="2" fillId="28" borderId="56" xfId="0" applyFont="1" applyFill="1" applyBorder="1" applyAlignment="1" applyProtection="1">
      <alignment horizontal="center" vertical="center" wrapText="1"/>
      <protection locked="0"/>
    </xf>
    <xf numFmtId="172" fontId="16" fillId="28" borderId="56" xfId="2" applyNumberFormat="1" applyFont="1" applyFill="1" applyBorder="1" applyAlignment="1" applyProtection="1">
      <alignment horizontal="center" vertical="center"/>
      <protection locked="0"/>
    </xf>
    <xf numFmtId="172" fontId="16" fillId="28" borderId="56" xfId="2" applyNumberFormat="1" applyFont="1" applyFill="1" applyBorder="1" applyAlignment="1" applyProtection="1">
      <alignment horizontal="center" vertical="center"/>
      <protection hidden="1"/>
    </xf>
    <xf numFmtId="172" fontId="16" fillId="28" borderId="87" xfId="2" applyNumberFormat="1" applyFont="1" applyFill="1" applyBorder="1" applyAlignment="1" applyProtection="1">
      <alignment horizontal="center" vertical="center"/>
      <protection hidden="1"/>
    </xf>
    <xf numFmtId="171" fontId="2" fillId="16" borderId="183" xfId="0" applyNumberFormat="1" applyFont="1" applyFill="1" applyBorder="1" applyAlignment="1" applyProtection="1">
      <alignment vertical="center"/>
      <protection locked="0"/>
    </xf>
    <xf numFmtId="0" fontId="34" fillId="4" borderId="125" xfId="0" applyFont="1" applyFill="1" applyBorder="1" applyAlignment="1">
      <alignment horizontal="center" vertical="center"/>
    </xf>
    <xf numFmtId="0" fontId="34" fillId="4" borderId="53" xfId="0" applyFont="1" applyFill="1" applyBorder="1" applyAlignment="1">
      <alignment horizontal="center" vertical="center"/>
    </xf>
    <xf numFmtId="0" fontId="34" fillId="4" borderId="126" xfId="0" applyFont="1" applyFill="1" applyBorder="1" applyAlignment="1">
      <alignment horizontal="center" vertical="center"/>
    </xf>
    <xf numFmtId="0" fontId="34" fillId="4" borderId="99" xfId="0" applyFont="1" applyFill="1" applyBorder="1" applyAlignment="1">
      <alignment horizontal="center" vertical="center"/>
    </xf>
    <xf numFmtId="0" fontId="34" fillId="4" borderId="100" xfId="0" applyFont="1" applyFill="1" applyBorder="1" applyAlignment="1">
      <alignment horizontal="center" vertical="center"/>
    </xf>
    <xf numFmtId="0" fontId="34" fillId="4" borderId="124" xfId="0" applyFont="1" applyFill="1" applyBorder="1" applyAlignment="1">
      <alignment horizontal="center" vertical="center"/>
    </xf>
    <xf numFmtId="0" fontId="4" fillId="0" borderId="75" xfId="0" applyFont="1" applyBorder="1" applyAlignment="1">
      <alignment horizontal="center"/>
    </xf>
    <xf numFmtId="0" fontId="4" fillId="0" borderId="76" xfId="0" applyFont="1" applyBorder="1" applyAlignment="1">
      <alignment horizontal="center"/>
    </xf>
    <xf numFmtId="0" fontId="4" fillId="0" borderId="123" xfId="0" applyFont="1" applyBorder="1" applyAlignment="1">
      <alignment horizontal="center"/>
    </xf>
    <xf numFmtId="0" fontId="4" fillId="0" borderId="99" xfId="0" applyFont="1" applyBorder="1" applyAlignment="1">
      <alignment horizontal="center"/>
    </xf>
    <xf numFmtId="0" fontId="4" fillId="0" borderId="100" xfId="0" applyFont="1" applyBorder="1" applyAlignment="1">
      <alignment horizontal="center"/>
    </xf>
    <xf numFmtId="0" fontId="4" fillId="0" borderId="124" xfId="0" applyFont="1" applyBorder="1" applyAlignment="1">
      <alignment horizontal="center"/>
    </xf>
    <xf numFmtId="0" fontId="32" fillId="0" borderId="62" xfId="0" applyFont="1" applyBorder="1" applyAlignment="1">
      <alignment horizontal="center" vertical="center"/>
    </xf>
    <xf numFmtId="0" fontId="32" fillId="0" borderId="63" xfId="0" applyFont="1" applyBorder="1" applyAlignment="1">
      <alignment horizontal="center" vertical="center"/>
    </xf>
    <xf numFmtId="0" fontId="32" fillId="0" borderId="64" xfId="0" applyFont="1" applyBorder="1" applyAlignment="1">
      <alignment horizontal="center" vertical="center"/>
    </xf>
    <xf numFmtId="0" fontId="32" fillId="0" borderId="62" xfId="0" applyFont="1" applyBorder="1" applyAlignment="1">
      <alignment horizontal="center" vertical="center" wrapText="1"/>
    </xf>
    <xf numFmtId="0" fontId="32" fillId="0" borderId="63" xfId="0" applyFont="1" applyBorder="1" applyAlignment="1">
      <alignment horizontal="center" vertical="center" wrapText="1"/>
    </xf>
    <xf numFmtId="0" fontId="32" fillId="0" borderId="64" xfId="0" applyFont="1" applyBorder="1" applyAlignment="1">
      <alignment horizontal="center" vertical="center" wrapText="1"/>
    </xf>
    <xf numFmtId="0" fontId="17" fillId="0" borderId="57" xfId="0" applyFont="1" applyBorder="1" applyAlignment="1">
      <alignment horizontal="left" vertical="center"/>
    </xf>
    <xf numFmtId="0" fontId="17" fillId="0" borderId="59" xfId="0" applyFont="1" applyBorder="1" applyAlignment="1">
      <alignment horizontal="left" vertical="center"/>
    </xf>
    <xf numFmtId="0" fontId="17" fillId="0" borderId="58" xfId="0" applyFont="1" applyBorder="1" applyAlignment="1">
      <alignment horizontal="left" vertical="center"/>
    </xf>
    <xf numFmtId="0" fontId="17" fillId="0" borderId="57" xfId="0" applyFont="1" applyBorder="1" applyAlignment="1">
      <alignment horizontal="left" wrapText="1"/>
    </xf>
    <xf numFmtId="0" fontId="17" fillId="0" borderId="59" xfId="0" applyFont="1" applyBorder="1" applyAlignment="1">
      <alignment horizontal="left" wrapText="1"/>
    </xf>
    <xf numFmtId="0" fontId="17" fillId="0" borderId="58" xfId="0" applyFont="1" applyBorder="1" applyAlignment="1">
      <alignment horizontal="left" wrapText="1"/>
    </xf>
    <xf numFmtId="0" fontId="16" fillId="24" borderId="57" xfId="0" applyFont="1" applyFill="1" applyBorder="1" applyAlignment="1">
      <alignment horizontal="justify" vertical="center" wrapText="1"/>
    </xf>
    <xf numFmtId="0" fontId="16" fillId="24" borderId="59" xfId="0" applyFont="1" applyFill="1" applyBorder="1" applyAlignment="1">
      <alignment horizontal="justify" vertical="center" wrapText="1"/>
    </xf>
    <xf numFmtId="0" fontId="16" fillId="24" borderId="58" xfId="0" applyFont="1" applyFill="1" applyBorder="1" applyAlignment="1">
      <alignment horizontal="justify" vertical="center" wrapText="1"/>
    </xf>
    <xf numFmtId="0" fontId="68" fillId="24" borderId="115" xfId="0" applyFont="1" applyFill="1" applyBorder="1" applyAlignment="1">
      <alignment horizontal="center" vertical="center" wrapText="1"/>
    </xf>
    <xf numFmtId="0" fontId="68" fillId="24" borderId="116" xfId="0" applyFont="1" applyFill="1" applyBorder="1" applyAlignment="1">
      <alignment horizontal="center" vertical="center" wrapText="1"/>
    </xf>
    <xf numFmtId="0" fontId="68" fillId="24" borderId="114" xfId="0" applyFont="1" applyFill="1" applyBorder="1" applyAlignment="1">
      <alignment horizontal="center" vertical="center" wrapText="1"/>
    </xf>
    <xf numFmtId="0" fontId="68" fillId="24" borderId="127" xfId="0" applyFont="1" applyFill="1" applyBorder="1" applyAlignment="1">
      <alignment horizontal="center" vertical="center" wrapText="1"/>
    </xf>
    <xf numFmtId="0" fontId="68" fillId="24" borderId="53" xfId="0" applyFont="1" applyFill="1" applyBorder="1" applyAlignment="1">
      <alignment horizontal="center" vertical="center" wrapText="1"/>
    </xf>
    <xf numFmtId="0" fontId="68" fillId="24" borderId="128" xfId="0" applyFont="1" applyFill="1" applyBorder="1" applyAlignment="1">
      <alignment horizontal="center" vertical="center" wrapText="1"/>
    </xf>
    <xf numFmtId="0" fontId="68" fillId="24" borderId="112" xfId="0" applyFont="1" applyFill="1" applyBorder="1" applyAlignment="1">
      <alignment horizontal="center" vertical="center" wrapText="1"/>
    </xf>
    <xf numFmtId="0" fontId="68" fillId="24" borderId="60" xfId="0" applyFont="1" applyFill="1" applyBorder="1" applyAlignment="1">
      <alignment horizontal="center" vertical="center" wrapText="1"/>
    </xf>
    <xf numFmtId="0" fontId="68" fillId="24" borderId="61" xfId="0" applyFont="1" applyFill="1" applyBorder="1" applyAlignment="1">
      <alignment horizontal="center" vertical="center" wrapText="1"/>
    </xf>
    <xf numFmtId="0" fontId="68" fillId="24" borderId="57" xfId="0" applyFont="1" applyFill="1" applyBorder="1" applyAlignment="1">
      <alignment horizontal="justify" vertical="center" wrapText="1"/>
    </xf>
    <xf numFmtId="0" fontId="68" fillId="24" borderId="59" xfId="0" applyFont="1" applyFill="1" applyBorder="1" applyAlignment="1">
      <alignment horizontal="justify" vertical="center" wrapText="1"/>
    </xf>
    <xf numFmtId="0" fontId="68" fillId="24" borderId="58" xfId="0" applyFont="1" applyFill="1" applyBorder="1" applyAlignment="1">
      <alignment horizontal="justify" vertical="center" wrapText="1"/>
    </xf>
    <xf numFmtId="0" fontId="65" fillId="25" borderId="57" xfId="0" applyFont="1" applyFill="1" applyBorder="1" applyAlignment="1">
      <alignment horizontal="center" vertical="center"/>
    </xf>
    <xf numFmtId="0" fontId="65" fillId="25" borderId="59" xfId="0" applyFont="1" applyFill="1" applyBorder="1" applyAlignment="1">
      <alignment horizontal="center" vertical="center"/>
    </xf>
    <xf numFmtId="0" fontId="65" fillId="25" borderId="58" xfId="0" applyFont="1" applyFill="1" applyBorder="1" applyAlignment="1">
      <alignment horizontal="center" vertical="center"/>
    </xf>
    <xf numFmtId="0" fontId="65" fillId="25" borderId="57" xfId="0" applyFont="1" applyFill="1" applyBorder="1" applyAlignment="1">
      <alignment horizontal="center"/>
    </xf>
    <xf numFmtId="0" fontId="65" fillId="25" borderId="59" xfId="0" applyFont="1" applyFill="1" applyBorder="1" applyAlignment="1">
      <alignment horizontal="center"/>
    </xf>
    <xf numFmtId="0" fontId="65" fillId="25" borderId="58" xfId="0" applyFont="1" applyFill="1" applyBorder="1" applyAlignment="1">
      <alignment horizontal="center"/>
    </xf>
    <xf numFmtId="0" fontId="64" fillId="0" borderId="57" xfId="0" applyFont="1" applyBorder="1" applyAlignment="1">
      <alignment horizontal="center"/>
    </xf>
    <xf numFmtId="0" fontId="64" fillId="0" borderId="59" xfId="0" applyFont="1" applyBorder="1" applyAlignment="1">
      <alignment horizontal="center"/>
    </xf>
    <xf numFmtId="0" fontId="64" fillId="0" borderId="58" xfId="0" applyFont="1" applyBorder="1" applyAlignment="1">
      <alignment horizontal="center"/>
    </xf>
    <xf numFmtId="0" fontId="33" fillId="0" borderId="56" xfId="5" applyFont="1" applyBorder="1" applyAlignment="1">
      <alignment horizontal="center" vertical="center" wrapText="1"/>
    </xf>
    <xf numFmtId="0" fontId="63" fillId="0" borderId="56" xfId="5" applyFont="1" applyBorder="1" applyAlignment="1">
      <alignment horizontal="center" vertical="center" wrapText="1"/>
    </xf>
    <xf numFmtId="0" fontId="6" fillId="13" borderId="56" xfId="5" applyFont="1" applyFill="1" applyBorder="1" applyAlignment="1">
      <alignment horizontal="center"/>
    </xf>
    <xf numFmtId="0" fontId="16" fillId="0" borderId="57" xfId="0" applyFont="1" applyBorder="1" applyAlignment="1">
      <alignment horizontal="justify" vertical="center" wrapText="1"/>
    </xf>
    <xf numFmtId="0" fontId="16" fillId="0" borderId="59" xfId="0" applyFont="1" applyBorder="1" applyAlignment="1">
      <alignment horizontal="justify" vertical="center" wrapText="1"/>
    </xf>
    <xf numFmtId="0" fontId="16" fillId="0" borderId="58" xfId="0" applyFont="1" applyBorder="1" applyAlignment="1">
      <alignment horizontal="justify" vertical="center" wrapText="1"/>
    </xf>
    <xf numFmtId="0" fontId="16" fillId="24" borderId="57" xfId="0" applyFont="1" applyFill="1" applyBorder="1" applyAlignment="1">
      <alignment horizontal="justify" vertical="center"/>
    </xf>
    <xf numFmtId="0" fontId="16" fillId="24" borderId="59" xfId="0" applyFont="1" applyFill="1" applyBorder="1" applyAlignment="1">
      <alignment horizontal="justify" vertical="center"/>
    </xf>
    <xf numFmtId="0" fontId="16" fillId="24" borderId="58" xfId="0" applyFont="1" applyFill="1" applyBorder="1" applyAlignment="1">
      <alignment horizontal="justify" vertical="center"/>
    </xf>
    <xf numFmtId="3" fontId="2" fillId="16" borderId="58" xfId="0" applyNumberFormat="1" applyFont="1" applyFill="1" applyBorder="1" applyAlignment="1" applyProtection="1">
      <alignment vertical="center"/>
      <protection locked="0"/>
    </xf>
    <xf numFmtId="0" fontId="67" fillId="16" borderId="56" xfId="0" applyFont="1" applyFill="1" applyBorder="1" applyProtection="1">
      <protection locked="0"/>
    </xf>
    <xf numFmtId="0" fontId="67" fillId="16" borderId="57" xfId="0" applyFont="1" applyFill="1" applyBorder="1" applyProtection="1">
      <protection locked="0"/>
    </xf>
    <xf numFmtId="0" fontId="2" fillId="16" borderId="58" xfId="0" applyFont="1" applyFill="1" applyBorder="1" applyAlignment="1" applyProtection="1">
      <alignment horizontal="left" vertical="center"/>
      <protection locked="0"/>
    </xf>
    <xf numFmtId="0" fontId="2" fillId="16" borderId="56" xfId="0" applyFont="1" applyFill="1" applyBorder="1" applyAlignment="1" applyProtection="1">
      <alignment horizontal="left" vertical="center"/>
      <protection locked="0"/>
    </xf>
    <xf numFmtId="0" fontId="2" fillId="16" borderId="87" xfId="0" applyFont="1" applyFill="1" applyBorder="1" applyAlignment="1" applyProtection="1">
      <alignment horizontal="left" vertical="center"/>
      <protection locked="0"/>
    </xf>
    <xf numFmtId="0" fontId="46" fillId="12" borderId="62" xfId="0" applyFont="1" applyFill="1" applyBorder="1" applyAlignment="1" applyProtection="1">
      <alignment horizontal="center" vertical="center"/>
      <protection locked="0"/>
    </xf>
    <xf numFmtId="0" fontId="4" fillId="12" borderId="63" xfId="0" applyFont="1" applyFill="1" applyBorder="1" applyProtection="1">
      <protection locked="0"/>
    </xf>
    <xf numFmtId="0" fontId="4" fillId="12" borderId="64" xfId="0" applyFont="1" applyFill="1" applyBorder="1" applyProtection="1">
      <protection locked="0"/>
    </xf>
    <xf numFmtId="0" fontId="2" fillId="16" borderId="156" xfId="0" applyFont="1" applyFill="1" applyBorder="1" applyAlignment="1" applyProtection="1">
      <alignment vertical="center"/>
      <protection locked="0"/>
    </xf>
    <xf numFmtId="0" fontId="67" fillId="16" borderId="84" xfId="0" applyFont="1" applyFill="1" applyBorder="1" applyProtection="1">
      <protection locked="0"/>
    </xf>
    <xf numFmtId="0" fontId="67" fillId="16" borderId="150" xfId="0" applyFont="1" applyFill="1" applyBorder="1" applyProtection="1">
      <protection locked="0"/>
    </xf>
    <xf numFmtId="0" fontId="2" fillId="16" borderId="156" xfId="0" applyFont="1" applyFill="1" applyBorder="1" applyAlignment="1" applyProtection="1">
      <alignment horizontal="left" vertical="center"/>
      <protection locked="0"/>
    </xf>
    <xf numFmtId="0" fontId="2" fillId="16" borderId="84" xfId="0" applyFont="1" applyFill="1" applyBorder="1" applyAlignment="1" applyProtection="1">
      <alignment horizontal="left" vertical="center"/>
      <protection locked="0"/>
    </xf>
    <xf numFmtId="0" fontId="2" fillId="16" borderId="85" xfId="0" applyFont="1" applyFill="1" applyBorder="1" applyAlignment="1" applyProtection="1">
      <alignment horizontal="left" vertical="center"/>
      <protection locked="0"/>
    </xf>
    <xf numFmtId="0" fontId="11" fillId="12" borderId="76" xfId="0" applyFont="1" applyFill="1" applyBorder="1" applyAlignment="1" applyProtection="1">
      <alignment horizontal="center"/>
      <protection locked="0"/>
    </xf>
    <xf numFmtId="0" fontId="11" fillId="12" borderId="53" xfId="0" applyFont="1" applyFill="1" applyBorder="1" applyAlignment="1" applyProtection="1">
      <alignment horizontal="center"/>
      <protection locked="0"/>
    </xf>
    <xf numFmtId="0" fontId="11" fillId="12" borderId="100" xfId="0" applyFont="1" applyFill="1" applyBorder="1" applyAlignment="1" applyProtection="1">
      <alignment horizontal="center"/>
      <protection locked="0"/>
    </xf>
    <xf numFmtId="0" fontId="36" fillId="4" borderId="0" xfId="0" applyFont="1" applyFill="1" applyAlignment="1" applyProtection="1">
      <alignment horizontal="center" vertical="center"/>
      <protection locked="0"/>
    </xf>
    <xf numFmtId="0" fontId="11" fillId="4" borderId="0" xfId="0" applyFont="1" applyFill="1" applyProtection="1">
      <protection locked="0"/>
    </xf>
    <xf numFmtId="3" fontId="2" fillId="16" borderId="52" xfId="0" applyNumberFormat="1" applyFont="1" applyFill="1" applyBorder="1" applyAlignment="1" applyProtection="1">
      <alignment vertical="center"/>
      <protection locked="0"/>
    </xf>
    <xf numFmtId="0" fontId="67" fillId="16" borderId="52" xfId="0" applyFont="1" applyFill="1" applyBorder="1" applyProtection="1">
      <protection locked="0"/>
    </xf>
    <xf numFmtId="0" fontId="25" fillId="16" borderId="58" xfId="4" applyFill="1" applyBorder="1" applyAlignment="1" applyProtection="1">
      <alignment horizontal="left" vertical="center"/>
      <protection locked="0"/>
    </xf>
    <xf numFmtId="0" fontId="2" fillId="16" borderId="105" xfId="0" applyFont="1" applyFill="1" applyBorder="1" applyAlignment="1" applyProtection="1">
      <alignment horizontal="left" vertical="center"/>
      <protection locked="0"/>
    </xf>
    <xf numFmtId="0" fontId="2" fillId="16" borderId="89" xfId="0" applyFont="1" applyFill="1" applyBorder="1" applyAlignment="1" applyProtection="1">
      <alignment horizontal="left" vertical="center"/>
      <protection locked="0"/>
    </xf>
    <xf numFmtId="0" fontId="2" fillId="16" borderId="90" xfId="0" applyFont="1" applyFill="1" applyBorder="1" applyAlignment="1" applyProtection="1">
      <alignment horizontal="left" vertical="center"/>
      <protection locked="0"/>
    </xf>
    <xf numFmtId="0" fontId="2" fillId="16" borderId="37" xfId="0" applyFont="1" applyFill="1" applyBorder="1" applyAlignment="1" applyProtection="1">
      <alignment horizontal="left" vertical="center"/>
      <protection locked="0"/>
    </xf>
    <xf numFmtId="0" fontId="67" fillId="16" borderId="36" xfId="0" applyFont="1" applyFill="1" applyBorder="1" applyAlignment="1" applyProtection="1">
      <alignment horizontal="left"/>
      <protection locked="0"/>
    </xf>
    <xf numFmtId="0" fontId="25" fillId="16" borderId="37" xfId="4" applyFill="1" applyBorder="1" applyAlignment="1" applyProtection="1">
      <alignment horizontal="left" vertical="center"/>
      <protection locked="0"/>
    </xf>
    <xf numFmtId="0" fontId="67" fillId="16" borderId="16" xfId="0" applyFont="1" applyFill="1" applyBorder="1" applyAlignment="1" applyProtection="1">
      <alignment horizontal="left"/>
      <protection locked="0"/>
    </xf>
    <xf numFmtId="0" fontId="67" fillId="16" borderId="17" xfId="0" applyFont="1" applyFill="1" applyBorder="1" applyAlignment="1" applyProtection="1">
      <alignment horizontal="left"/>
      <protection locked="0"/>
    </xf>
    <xf numFmtId="0" fontId="2" fillId="16" borderId="20" xfId="0" applyFont="1" applyFill="1" applyBorder="1" applyAlignment="1" applyProtection="1">
      <alignment horizontal="left" vertical="center"/>
      <protection locked="0"/>
    </xf>
    <xf numFmtId="0" fontId="67" fillId="16" borderId="19" xfId="0" applyFont="1" applyFill="1" applyBorder="1" applyAlignment="1" applyProtection="1">
      <alignment horizontal="left"/>
      <protection locked="0"/>
    </xf>
    <xf numFmtId="0" fontId="25" fillId="16" borderId="20" xfId="4" applyFill="1" applyBorder="1" applyAlignment="1" applyProtection="1">
      <alignment horizontal="left" vertical="center"/>
      <protection locked="0"/>
    </xf>
    <xf numFmtId="0" fontId="67" fillId="16" borderId="52" xfId="0" applyFont="1" applyFill="1" applyBorder="1" applyAlignment="1" applyProtection="1">
      <alignment horizontal="left"/>
      <protection locked="0"/>
    </xf>
    <xf numFmtId="0" fontId="67" fillId="16" borderId="38" xfId="0" applyFont="1" applyFill="1" applyBorder="1" applyAlignment="1" applyProtection="1">
      <alignment horizontal="left"/>
      <protection locked="0"/>
    </xf>
    <xf numFmtId="0" fontId="63" fillId="4" borderId="0" xfId="0" applyFont="1" applyFill="1" applyAlignment="1" applyProtection="1">
      <alignment vertical="center"/>
      <protection hidden="1"/>
    </xf>
    <xf numFmtId="0" fontId="2" fillId="16" borderId="52" xfId="0" applyFont="1" applyFill="1" applyBorder="1" applyAlignment="1" applyProtection="1">
      <alignment horizontal="justify" vertical="center"/>
      <protection locked="0"/>
    </xf>
    <xf numFmtId="0" fontId="67" fillId="16" borderId="52" xfId="0" applyFont="1" applyFill="1" applyBorder="1" applyAlignment="1" applyProtection="1">
      <alignment horizontal="justify" vertical="center"/>
      <protection locked="0"/>
    </xf>
    <xf numFmtId="0" fontId="67" fillId="16" borderId="38" xfId="0" applyFont="1" applyFill="1" applyBorder="1" applyAlignment="1" applyProtection="1">
      <alignment horizontal="justify" vertical="center"/>
      <protection locked="0"/>
    </xf>
    <xf numFmtId="0" fontId="2" fillId="16" borderId="13" xfId="0" applyFont="1" applyFill="1" applyBorder="1" applyAlignment="1" applyProtection="1">
      <alignment horizontal="left" vertical="center"/>
      <protection locked="0"/>
    </xf>
    <xf numFmtId="0" fontId="67" fillId="16" borderId="12" xfId="0" applyFont="1" applyFill="1" applyBorder="1" applyAlignment="1" applyProtection="1">
      <alignment horizontal="left"/>
      <protection locked="0"/>
    </xf>
    <xf numFmtId="0" fontId="25" fillId="16" borderId="13" xfId="4" applyFill="1" applyBorder="1" applyAlignment="1" applyProtection="1">
      <alignment horizontal="left" vertical="center"/>
      <protection locked="0"/>
    </xf>
    <xf numFmtId="0" fontId="67" fillId="16" borderId="11" xfId="0" applyFont="1" applyFill="1" applyBorder="1" applyAlignment="1" applyProtection="1">
      <alignment horizontal="left"/>
      <protection locked="0"/>
    </xf>
    <xf numFmtId="0" fontId="67" fillId="16" borderId="14" xfId="0" applyFont="1" applyFill="1" applyBorder="1" applyAlignment="1" applyProtection="1">
      <alignment horizontal="left"/>
      <protection locked="0"/>
    </xf>
    <xf numFmtId="0" fontId="2" fillId="16" borderId="63" xfId="0" applyFont="1" applyFill="1" applyBorder="1" applyAlignment="1" applyProtection="1">
      <alignment horizontal="justify" vertical="center"/>
      <protection locked="0"/>
    </xf>
    <xf numFmtId="0" fontId="2" fillId="16" borderId="64" xfId="0" applyFont="1" applyFill="1" applyBorder="1" applyAlignment="1" applyProtection="1">
      <alignment horizontal="justify" vertical="center"/>
      <protection locked="0"/>
    </xf>
    <xf numFmtId="0" fontId="3" fillId="5" borderId="171" xfId="0" applyFont="1" applyFill="1" applyBorder="1" applyAlignment="1" applyProtection="1">
      <alignment horizontal="left" vertical="center" wrapText="1"/>
      <protection hidden="1"/>
    </xf>
    <xf numFmtId="0" fontId="67" fillId="4" borderId="172" xfId="0" applyFont="1" applyFill="1" applyBorder="1" applyProtection="1">
      <protection hidden="1"/>
    </xf>
    <xf numFmtId="0" fontId="67" fillId="4" borderId="173" xfId="0" applyFont="1" applyFill="1" applyBorder="1" applyProtection="1">
      <protection hidden="1"/>
    </xf>
    <xf numFmtId="0" fontId="11" fillId="12" borderId="54" xfId="0" applyFont="1" applyFill="1" applyBorder="1" applyAlignment="1" applyProtection="1">
      <alignment horizontal="center"/>
      <protection locked="0"/>
    </xf>
    <xf numFmtId="0" fontId="2" fillId="16" borderId="62" xfId="0" applyFont="1" applyFill="1" applyBorder="1" applyAlignment="1" applyProtection="1">
      <alignment horizontal="justify" vertical="center"/>
      <protection locked="0"/>
    </xf>
    <xf numFmtId="0" fontId="3" fillId="5" borderId="56" xfId="0" applyFont="1" applyFill="1" applyBorder="1" applyAlignment="1" applyProtection="1">
      <alignment horizontal="center" vertical="center" wrapText="1"/>
      <protection hidden="1"/>
    </xf>
    <xf numFmtId="0" fontId="67" fillId="4" borderId="56" xfId="0" applyFont="1" applyFill="1" applyBorder="1" applyProtection="1">
      <protection hidden="1"/>
    </xf>
    <xf numFmtId="0" fontId="67" fillId="4" borderId="87" xfId="0" applyFont="1" applyFill="1" applyBorder="1" applyProtection="1">
      <protection hidden="1"/>
    </xf>
    <xf numFmtId="0" fontId="2" fillId="16" borderId="22" xfId="0" applyFont="1" applyFill="1" applyBorder="1" applyAlignment="1" applyProtection="1">
      <alignment horizontal="justify" vertical="center"/>
      <protection locked="0"/>
    </xf>
    <xf numFmtId="0" fontId="67" fillId="16" borderId="22" xfId="0" applyFont="1" applyFill="1" applyBorder="1" applyAlignment="1" applyProtection="1">
      <alignment horizontal="justify" vertical="center"/>
      <protection locked="0"/>
    </xf>
    <xf numFmtId="0" fontId="67" fillId="16" borderId="23" xfId="0" applyFont="1" applyFill="1" applyBorder="1" applyAlignment="1" applyProtection="1">
      <alignment horizontal="justify" vertical="center"/>
      <protection locked="0"/>
    </xf>
    <xf numFmtId="0" fontId="3" fillId="5" borderId="182" xfId="0" applyFont="1" applyFill="1" applyBorder="1" applyAlignment="1" applyProtection="1">
      <alignment horizontal="left" vertical="center" wrapText="1"/>
      <protection hidden="1"/>
    </xf>
    <xf numFmtId="0" fontId="67" fillId="4" borderId="174" xfId="0" applyFont="1" applyFill="1" applyBorder="1" applyProtection="1">
      <protection hidden="1"/>
    </xf>
    <xf numFmtId="0" fontId="3" fillId="5" borderId="84" xfId="0" applyFont="1" applyFill="1" applyBorder="1" applyAlignment="1" applyProtection="1">
      <alignment horizontal="center" vertical="center" wrapText="1"/>
      <protection hidden="1"/>
    </xf>
    <xf numFmtId="0" fontId="67" fillId="4" borderId="84" xfId="0" applyFont="1" applyFill="1" applyBorder="1" applyProtection="1">
      <protection hidden="1"/>
    </xf>
    <xf numFmtId="0" fontId="67" fillId="4" borderId="85" xfId="0" applyFont="1" applyFill="1" applyBorder="1" applyProtection="1">
      <protection hidden="1"/>
    </xf>
    <xf numFmtId="0" fontId="3" fillId="16" borderId="56" xfId="0" applyFont="1" applyFill="1" applyBorder="1" applyAlignment="1" applyProtection="1">
      <alignment horizontal="justify" vertical="center" wrapText="1"/>
      <protection locked="0"/>
    </xf>
    <xf numFmtId="0" fontId="67" fillId="16" borderId="56" xfId="0" applyFont="1" applyFill="1" applyBorder="1" applyAlignment="1" applyProtection="1">
      <alignment horizontal="justify" vertical="center"/>
      <protection locked="0"/>
    </xf>
    <xf numFmtId="0" fontId="67" fillId="16" borderId="87" xfId="0" applyFont="1" applyFill="1" applyBorder="1" applyAlignment="1" applyProtection="1">
      <alignment horizontal="justify" vertical="center"/>
      <protection locked="0"/>
    </xf>
    <xf numFmtId="0" fontId="36" fillId="16" borderId="2" xfId="0" applyFont="1" applyFill="1" applyBorder="1" applyAlignment="1" applyProtection="1">
      <alignment horizontal="justify" vertical="center" wrapText="1"/>
      <protection locked="0"/>
    </xf>
    <xf numFmtId="0" fontId="4" fillId="16" borderId="2" xfId="0" applyFont="1" applyFill="1" applyBorder="1" applyAlignment="1" applyProtection="1">
      <alignment horizontal="justify" vertical="center"/>
      <protection locked="0"/>
    </xf>
    <xf numFmtId="0" fontId="4" fillId="16" borderId="5" xfId="0" applyFont="1" applyFill="1" applyBorder="1" applyAlignment="1" applyProtection="1">
      <alignment horizontal="justify" vertical="center"/>
      <protection locked="0"/>
    </xf>
    <xf numFmtId="0" fontId="9" fillId="4" borderId="0" xfId="0" applyFont="1" applyFill="1" applyAlignment="1" applyProtection="1">
      <alignment vertical="center"/>
      <protection hidden="1"/>
    </xf>
    <xf numFmtId="0" fontId="11" fillId="16" borderId="75" xfId="0" applyFont="1" applyFill="1" applyBorder="1" applyAlignment="1" applyProtection="1">
      <alignment horizontal="left"/>
      <protection locked="0"/>
    </xf>
    <xf numFmtId="0" fontId="11" fillId="16" borderId="76" xfId="0" applyFont="1" applyFill="1" applyBorder="1" applyAlignment="1" applyProtection="1">
      <alignment horizontal="left"/>
      <protection locked="0"/>
    </xf>
    <xf numFmtId="0" fontId="11" fillId="16" borderId="123" xfId="0" applyFont="1" applyFill="1" applyBorder="1" applyAlignment="1" applyProtection="1">
      <alignment horizontal="left"/>
      <protection locked="0"/>
    </xf>
    <xf numFmtId="0" fontId="11" fillId="16" borderId="99" xfId="0" applyFont="1" applyFill="1" applyBorder="1" applyAlignment="1" applyProtection="1">
      <alignment horizontal="left"/>
      <protection locked="0"/>
    </xf>
    <xf numFmtId="0" fontId="11" fillId="16" borderId="100" xfId="0" applyFont="1" applyFill="1" applyBorder="1" applyAlignment="1" applyProtection="1">
      <alignment horizontal="left"/>
      <protection locked="0"/>
    </xf>
    <xf numFmtId="0" fontId="11" fillId="16" borderId="124" xfId="0" applyFont="1" applyFill="1" applyBorder="1" applyAlignment="1" applyProtection="1">
      <alignment horizontal="left"/>
      <protection locked="0"/>
    </xf>
    <xf numFmtId="0" fontId="11" fillId="12" borderId="45" xfId="0" applyFont="1" applyFill="1" applyBorder="1" applyAlignment="1" applyProtection="1">
      <alignment horizontal="center"/>
      <protection locked="0"/>
    </xf>
    <xf numFmtId="0" fontId="2" fillId="16" borderId="16" xfId="0" applyFont="1" applyFill="1" applyBorder="1" applyAlignment="1" applyProtection="1">
      <alignment vertical="center"/>
      <protection locked="0"/>
    </xf>
    <xf numFmtId="0" fontId="67" fillId="16" borderId="16" xfId="0" applyFont="1" applyFill="1" applyBorder="1" applyProtection="1">
      <protection locked="0"/>
    </xf>
    <xf numFmtId="0" fontId="2" fillId="16" borderId="68" xfId="0" applyFont="1" applyFill="1" applyBorder="1" applyAlignment="1" applyProtection="1">
      <alignment horizontal="center" vertical="center"/>
      <protection locked="0"/>
    </xf>
    <xf numFmtId="0" fontId="2" fillId="16" borderId="19" xfId="0" applyFont="1" applyFill="1" applyBorder="1" applyAlignment="1" applyProtection="1">
      <alignment horizontal="center" vertical="center"/>
      <protection locked="0"/>
    </xf>
    <xf numFmtId="0" fontId="2" fillId="16" borderId="52" xfId="0" applyFont="1" applyFill="1" applyBorder="1" applyAlignment="1" applyProtection="1">
      <alignment horizontal="left" vertical="center"/>
      <protection locked="0"/>
    </xf>
    <xf numFmtId="0" fontId="2" fillId="16" borderId="19" xfId="0" applyFont="1" applyFill="1" applyBorder="1" applyAlignment="1" applyProtection="1">
      <alignment horizontal="left" vertical="center"/>
      <protection locked="0"/>
    </xf>
    <xf numFmtId="0" fontId="2" fillId="16" borderId="20" xfId="0" applyFont="1" applyFill="1" applyBorder="1" applyAlignment="1" applyProtection="1">
      <alignment horizontal="justify" vertical="center"/>
      <protection locked="0"/>
    </xf>
    <xf numFmtId="0" fontId="2" fillId="16" borderId="19" xfId="0" applyFont="1" applyFill="1" applyBorder="1" applyAlignment="1" applyProtection="1">
      <alignment horizontal="justify" vertical="center"/>
      <protection locked="0"/>
    </xf>
    <xf numFmtId="0" fontId="16" fillId="16" borderId="19" xfId="0" applyFont="1" applyFill="1" applyBorder="1" applyAlignment="1" applyProtection="1">
      <alignment horizontal="justify" vertical="center"/>
      <protection locked="0"/>
    </xf>
    <xf numFmtId="0" fontId="9" fillId="4" borderId="0" xfId="0" applyFont="1" applyFill="1" applyAlignment="1" applyProtection="1">
      <alignment horizontal="left" vertical="center" wrapText="1"/>
      <protection hidden="1"/>
    </xf>
    <xf numFmtId="0" fontId="73" fillId="4" borderId="0" xfId="0" applyFont="1" applyFill="1" applyAlignment="1" applyProtection="1">
      <alignment vertical="center" wrapText="1"/>
      <protection hidden="1"/>
    </xf>
    <xf numFmtId="0" fontId="73" fillId="4" borderId="0" xfId="0" applyFont="1" applyFill="1" applyAlignment="1" applyProtection="1">
      <alignment horizontal="left" vertical="center" wrapText="1"/>
      <protection hidden="1"/>
    </xf>
    <xf numFmtId="0" fontId="16" fillId="16" borderId="52" xfId="0" applyFont="1" applyFill="1" applyBorder="1" applyAlignment="1" applyProtection="1">
      <alignment horizontal="justify" vertical="center"/>
      <protection locked="0"/>
    </xf>
    <xf numFmtId="0" fontId="16" fillId="16" borderId="69" xfId="0" applyFont="1" applyFill="1" applyBorder="1" applyAlignment="1" applyProtection="1">
      <alignment horizontal="justify" vertical="center"/>
      <protection locked="0"/>
    </xf>
    <xf numFmtId="0" fontId="2" fillId="16" borderId="20" xfId="0" applyFont="1" applyFill="1" applyBorder="1" applyAlignment="1" applyProtection="1">
      <alignment vertical="center"/>
      <protection locked="0"/>
    </xf>
    <xf numFmtId="0" fontId="16" fillId="16" borderId="52" xfId="0" applyFont="1" applyFill="1" applyBorder="1" applyAlignment="1" applyProtection="1">
      <alignment vertical="center"/>
      <protection locked="0"/>
    </xf>
    <xf numFmtId="0" fontId="16" fillId="16" borderId="19" xfId="0" applyFont="1" applyFill="1" applyBorder="1" applyAlignment="1" applyProtection="1">
      <alignment vertical="center"/>
      <protection locked="0"/>
    </xf>
    <xf numFmtId="0" fontId="36" fillId="16" borderId="20" xfId="0" applyFont="1" applyFill="1" applyBorder="1" applyAlignment="1" applyProtection="1">
      <alignment horizontal="left" vertical="center"/>
      <protection locked="0"/>
    </xf>
    <xf numFmtId="0" fontId="35" fillId="16" borderId="52" xfId="0" applyFont="1" applyFill="1" applyBorder="1" applyAlignment="1" applyProtection="1">
      <alignment horizontal="left" vertical="center"/>
      <protection locked="0"/>
    </xf>
    <xf numFmtId="0" fontId="35" fillId="16" borderId="19" xfId="0" applyFont="1" applyFill="1" applyBorder="1" applyAlignment="1" applyProtection="1">
      <alignment horizontal="left" vertical="center"/>
      <protection locked="0"/>
    </xf>
    <xf numFmtId="0" fontId="16" fillId="16" borderId="52" xfId="0" applyFont="1" applyFill="1" applyBorder="1" applyAlignment="1" applyProtection="1">
      <alignment horizontal="left" vertical="center"/>
      <protection locked="0"/>
    </xf>
    <xf numFmtId="0" fontId="16" fillId="16" borderId="19" xfId="0" applyFont="1" applyFill="1" applyBorder="1" applyAlignment="1" applyProtection="1">
      <alignment horizontal="left" vertical="center"/>
      <protection locked="0"/>
    </xf>
    <xf numFmtId="0" fontId="9" fillId="4" borderId="0" xfId="0" applyFont="1" applyFill="1" applyAlignment="1" applyProtection="1">
      <alignment horizontal="left" vertical="center"/>
      <protection hidden="1"/>
    </xf>
    <xf numFmtId="0" fontId="3" fillId="0" borderId="84" xfId="0" applyFont="1" applyBorder="1" applyAlignment="1" applyProtection="1">
      <alignment horizontal="center" vertical="center" wrapText="1"/>
      <protection hidden="1"/>
    </xf>
    <xf numFmtId="0" fontId="3" fillId="0" borderId="110" xfId="0" applyFont="1" applyBorder="1" applyAlignment="1" applyProtection="1">
      <alignment horizontal="center" vertical="center" wrapText="1"/>
      <protection hidden="1"/>
    </xf>
    <xf numFmtId="0" fontId="17" fillId="0" borderId="84" xfId="0" applyFont="1" applyBorder="1" applyAlignment="1" applyProtection="1">
      <alignment horizontal="center" vertical="center" wrapText="1"/>
      <protection hidden="1"/>
    </xf>
    <xf numFmtId="0" fontId="2" fillId="4" borderId="53" xfId="0" applyFont="1" applyFill="1" applyBorder="1" applyAlignment="1" applyProtection="1">
      <alignment horizontal="left" vertical="center"/>
      <protection hidden="1"/>
    </xf>
    <xf numFmtId="0" fontId="2" fillId="4" borderId="29" xfId="0" applyFont="1" applyFill="1" applyBorder="1" applyAlignment="1" applyProtection="1">
      <alignment horizontal="left" vertical="center"/>
      <protection hidden="1"/>
    </xf>
    <xf numFmtId="0" fontId="3" fillId="4" borderId="83" xfId="0" applyFont="1" applyFill="1" applyBorder="1" applyAlignment="1" applyProtection="1">
      <alignment horizontal="left" vertical="center"/>
      <protection hidden="1"/>
    </xf>
    <xf numFmtId="0" fontId="3" fillId="4" borderId="84" xfId="0" applyFont="1" applyFill="1" applyBorder="1" applyAlignment="1" applyProtection="1">
      <alignment horizontal="left" vertical="center"/>
      <protection hidden="1"/>
    </xf>
    <xf numFmtId="3" fontId="16" fillId="16" borderId="150" xfId="0" applyNumberFormat="1" applyFont="1" applyFill="1" applyBorder="1" applyAlignment="1" applyProtection="1">
      <alignment horizontal="center" vertical="center"/>
      <protection locked="0"/>
    </xf>
    <xf numFmtId="0" fontId="16" fillId="16" borderId="156" xfId="0" applyFont="1" applyFill="1" applyBorder="1" applyAlignment="1" applyProtection="1">
      <alignment horizontal="center" vertical="center"/>
      <protection locked="0"/>
    </xf>
    <xf numFmtId="0" fontId="16" fillId="16" borderId="150" xfId="0" applyFont="1" applyFill="1" applyBorder="1" applyAlignment="1" applyProtection="1">
      <alignment horizontal="justify" vertical="center" wrapText="1"/>
      <protection locked="0"/>
    </xf>
    <xf numFmtId="0" fontId="16" fillId="16" borderId="151" xfId="0" applyFont="1" applyFill="1" applyBorder="1" applyAlignment="1" applyProtection="1">
      <alignment horizontal="justify" vertical="center"/>
      <protection locked="0"/>
    </xf>
    <xf numFmtId="0" fontId="16" fillId="16" borderId="149" xfId="0" applyFont="1" applyFill="1" applyBorder="1" applyAlignment="1" applyProtection="1">
      <alignment horizontal="justify" vertical="center"/>
      <protection locked="0"/>
    </xf>
    <xf numFmtId="0" fontId="3" fillId="4" borderId="88" xfId="0" applyFont="1" applyFill="1" applyBorder="1" applyAlignment="1" applyProtection="1">
      <alignment horizontal="left" vertical="center"/>
      <protection hidden="1"/>
    </xf>
    <xf numFmtId="0" fontId="3" fillId="4" borderId="89" xfId="0" applyFont="1" applyFill="1" applyBorder="1" applyAlignment="1" applyProtection="1">
      <alignment horizontal="left" vertical="center"/>
      <protection hidden="1"/>
    </xf>
    <xf numFmtId="0" fontId="16" fillId="16" borderId="106" xfId="0" applyFont="1" applyFill="1" applyBorder="1" applyAlignment="1" applyProtection="1">
      <alignment horizontal="center" vertical="center"/>
      <protection locked="0"/>
    </xf>
    <xf numFmtId="0" fontId="16" fillId="16" borderId="105" xfId="0" applyFont="1" applyFill="1" applyBorder="1" applyAlignment="1" applyProtection="1">
      <alignment horizontal="center" vertical="center"/>
      <protection locked="0"/>
    </xf>
    <xf numFmtId="0" fontId="16" fillId="16" borderId="106" xfId="0" applyFont="1" applyFill="1" applyBorder="1" applyAlignment="1" applyProtection="1">
      <alignment horizontal="justify" vertical="center" wrapText="1"/>
      <protection locked="0"/>
    </xf>
    <xf numFmtId="0" fontId="16" fillId="16" borderId="142" xfId="0" applyFont="1" applyFill="1" applyBorder="1" applyAlignment="1" applyProtection="1">
      <alignment horizontal="justify" vertical="center" wrapText="1"/>
      <protection locked="0"/>
    </xf>
    <xf numFmtId="0" fontId="16" fillId="16" borderId="143" xfId="0" applyFont="1" applyFill="1" applyBorder="1" applyAlignment="1" applyProtection="1">
      <alignment horizontal="justify" vertical="center" wrapText="1"/>
      <protection locked="0"/>
    </xf>
    <xf numFmtId="0" fontId="10" fillId="4" borderId="0" xfId="0" applyFont="1" applyFill="1" applyAlignment="1" applyProtection="1">
      <alignment horizontal="left" vertical="center"/>
      <protection hidden="1"/>
    </xf>
    <xf numFmtId="0" fontId="2" fillId="16" borderId="88" xfId="0" applyFont="1" applyFill="1" applyBorder="1" applyAlignment="1" applyProtection="1">
      <alignment horizontal="center" vertical="center"/>
      <protection locked="0"/>
    </xf>
    <xf numFmtId="0" fontId="16" fillId="16" borderId="89" xfId="0" applyFont="1" applyFill="1" applyBorder="1" applyAlignment="1" applyProtection="1">
      <alignment vertical="center"/>
      <protection locked="0"/>
    </xf>
    <xf numFmtId="0" fontId="16" fillId="16" borderId="89" xfId="0" applyFont="1" applyFill="1" applyBorder="1" applyAlignment="1" applyProtection="1">
      <alignment horizontal="left" vertical="center"/>
      <protection locked="0"/>
    </xf>
    <xf numFmtId="0" fontId="2" fillId="16" borderId="75" xfId="0" applyFont="1" applyFill="1" applyBorder="1" applyAlignment="1" applyProtection="1">
      <alignment horizontal="justify" vertical="center"/>
      <protection locked="0"/>
    </xf>
    <xf numFmtId="0" fontId="16" fillId="16" borderId="76" xfId="0" applyFont="1" applyFill="1" applyBorder="1" applyAlignment="1" applyProtection="1">
      <alignment horizontal="justify" vertical="center"/>
      <protection locked="0"/>
    </xf>
    <xf numFmtId="0" fontId="16" fillId="16" borderId="123" xfId="0" applyFont="1" applyFill="1" applyBorder="1" applyAlignment="1" applyProtection="1">
      <alignment horizontal="justify" vertical="center"/>
      <protection locked="0"/>
    </xf>
    <xf numFmtId="0" fontId="16" fillId="16" borderId="125" xfId="0" applyFont="1" applyFill="1" applyBorder="1" applyAlignment="1" applyProtection="1">
      <alignment horizontal="justify" vertical="center"/>
      <protection locked="0"/>
    </xf>
    <xf numFmtId="0" fontId="2" fillId="16" borderId="53" xfId="0" applyFont="1" applyFill="1" applyBorder="1" applyAlignment="1" applyProtection="1">
      <alignment horizontal="justify" vertical="center"/>
      <protection locked="0"/>
    </xf>
    <xf numFmtId="0" fontId="16" fillId="16" borderId="126" xfId="0" applyFont="1" applyFill="1" applyBorder="1" applyAlignment="1" applyProtection="1">
      <alignment horizontal="justify" vertical="center"/>
      <protection locked="0"/>
    </xf>
    <xf numFmtId="0" fontId="16" fillId="16" borderId="99" xfId="0" applyFont="1" applyFill="1" applyBorder="1" applyAlignment="1" applyProtection="1">
      <alignment horizontal="justify" vertical="center"/>
      <protection locked="0"/>
    </xf>
    <xf numFmtId="0" fontId="16" fillId="16" borderId="100" xfId="0" applyFont="1" applyFill="1" applyBorder="1" applyAlignment="1" applyProtection="1">
      <alignment horizontal="justify" vertical="center"/>
      <protection locked="0"/>
    </xf>
    <xf numFmtId="0" fontId="16" fillId="16" borderId="124" xfId="0" applyFont="1" applyFill="1" applyBorder="1" applyAlignment="1" applyProtection="1">
      <alignment horizontal="justify" vertical="center"/>
      <protection locked="0"/>
    </xf>
    <xf numFmtId="0" fontId="3" fillId="4" borderId="75" xfId="0" applyFont="1" applyFill="1" applyBorder="1" applyAlignment="1" applyProtection="1">
      <alignment horizontal="center" vertical="center"/>
      <protection hidden="1"/>
    </xf>
    <xf numFmtId="0" fontId="16" fillId="4" borderId="77" xfId="0" applyFont="1" applyFill="1" applyBorder="1" applyAlignment="1" applyProtection="1">
      <alignment vertical="center"/>
      <protection hidden="1"/>
    </xf>
    <xf numFmtId="0" fontId="16" fillId="4" borderId="79" xfId="0" applyFont="1" applyFill="1" applyBorder="1" applyAlignment="1" applyProtection="1">
      <alignment vertical="center"/>
      <protection hidden="1"/>
    </xf>
    <xf numFmtId="0" fontId="16" fillId="4" borderId="8" xfId="0" applyFont="1" applyFill="1" applyBorder="1" applyAlignment="1" applyProtection="1">
      <alignment vertical="center"/>
      <protection hidden="1"/>
    </xf>
    <xf numFmtId="0" fontId="3" fillId="4" borderId="133" xfId="0" applyFont="1" applyFill="1" applyBorder="1" applyAlignment="1" applyProtection="1">
      <alignment horizontal="center" vertical="center"/>
      <protection hidden="1"/>
    </xf>
    <xf numFmtId="0" fontId="16" fillId="4" borderId="134" xfId="0" applyFont="1" applyFill="1" applyBorder="1" applyAlignment="1" applyProtection="1">
      <alignment vertical="center"/>
      <protection hidden="1"/>
    </xf>
    <xf numFmtId="0" fontId="16" fillId="4" borderId="132" xfId="0" applyFont="1" applyFill="1" applyBorder="1" applyAlignment="1" applyProtection="1">
      <alignment vertical="center"/>
      <protection hidden="1"/>
    </xf>
    <xf numFmtId="0" fontId="3" fillId="4" borderId="136" xfId="0" applyFont="1" applyFill="1" applyBorder="1" applyAlignment="1" applyProtection="1">
      <alignment horizontal="center" vertical="center"/>
      <protection hidden="1"/>
    </xf>
    <xf numFmtId="0" fontId="16" fillId="4" borderId="9" xfId="0" applyFont="1" applyFill="1" applyBorder="1" applyAlignment="1" applyProtection="1">
      <alignment vertical="center"/>
      <protection hidden="1"/>
    </xf>
    <xf numFmtId="0" fontId="3" fillId="4" borderId="135" xfId="0" applyFont="1" applyFill="1" applyBorder="1" applyAlignment="1" applyProtection="1">
      <alignment horizontal="center" vertical="center" wrapText="1"/>
      <protection hidden="1"/>
    </xf>
    <xf numFmtId="0" fontId="16" fillId="4" borderId="49" xfId="0" applyFont="1" applyFill="1" applyBorder="1" applyAlignment="1" applyProtection="1">
      <alignment vertical="center"/>
      <protection hidden="1"/>
    </xf>
    <xf numFmtId="0" fontId="3" fillId="4" borderId="78" xfId="0" applyFont="1" applyFill="1" applyBorder="1" applyAlignment="1" applyProtection="1">
      <alignment horizontal="center" vertical="center" wrapText="1"/>
      <protection hidden="1"/>
    </xf>
    <xf numFmtId="0" fontId="16" fillId="4" borderId="80" xfId="0" applyFont="1" applyFill="1" applyBorder="1" applyAlignment="1" applyProtection="1">
      <alignment vertical="center"/>
      <protection hidden="1"/>
    </xf>
    <xf numFmtId="0" fontId="3" fillId="4" borderId="136" xfId="0" applyFont="1" applyFill="1" applyBorder="1" applyAlignment="1" applyProtection="1">
      <alignment horizontal="center" vertical="center" wrapText="1"/>
      <protection hidden="1"/>
    </xf>
    <xf numFmtId="0" fontId="3" fillId="4" borderId="77" xfId="0" applyFont="1" applyFill="1" applyBorder="1" applyAlignment="1" applyProtection="1">
      <alignment horizontal="center" vertical="center" wrapText="1"/>
      <protection hidden="1"/>
    </xf>
    <xf numFmtId="0" fontId="3" fillId="4" borderId="9" xfId="0" applyFont="1" applyFill="1" applyBorder="1" applyAlignment="1" applyProtection="1">
      <alignment horizontal="center" vertical="center" wrapText="1"/>
      <protection hidden="1"/>
    </xf>
    <xf numFmtId="0" fontId="3" fillId="4" borderId="8" xfId="0" applyFont="1" applyFill="1" applyBorder="1" applyAlignment="1" applyProtection="1">
      <alignment horizontal="center" vertical="center" wrapText="1"/>
      <protection hidden="1"/>
    </xf>
    <xf numFmtId="0" fontId="2" fillId="16" borderId="68" xfId="0" applyFont="1" applyFill="1" applyBorder="1" applyAlignment="1" applyProtection="1">
      <alignment horizontal="justify" vertical="center"/>
      <protection locked="0"/>
    </xf>
    <xf numFmtId="0" fontId="27" fillId="4" borderId="75" xfId="0" applyFont="1" applyFill="1" applyBorder="1" applyAlignment="1" applyProtection="1">
      <alignment horizontal="center" vertical="center" wrapText="1"/>
      <protection hidden="1"/>
    </xf>
    <xf numFmtId="0" fontId="85" fillId="4" borderId="123" xfId="0" applyFont="1" applyFill="1" applyBorder="1" applyAlignment="1" applyProtection="1">
      <alignment vertical="center" wrapText="1"/>
      <protection hidden="1"/>
    </xf>
    <xf numFmtId="0" fontId="85" fillId="4" borderId="125" xfId="0" applyFont="1" applyFill="1" applyBorder="1" applyAlignment="1" applyProtection="1">
      <alignment vertical="center" wrapText="1"/>
      <protection hidden="1"/>
    </xf>
    <xf numFmtId="0" fontId="85" fillId="4" borderId="126" xfId="0" applyFont="1" applyFill="1" applyBorder="1" applyAlignment="1" applyProtection="1">
      <alignment vertical="center" wrapText="1"/>
      <protection hidden="1"/>
    </xf>
    <xf numFmtId="0" fontId="85" fillId="4" borderId="99" xfId="0" applyFont="1" applyFill="1" applyBorder="1" applyAlignment="1" applyProtection="1">
      <alignment vertical="center" wrapText="1"/>
      <protection hidden="1"/>
    </xf>
    <xf numFmtId="0" fontId="85" fillId="4" borderId="124" xfId="0" applyFont="1" applyFill="1" applyBorder="1" applyAlignment="1" applyProtection="1">
      <alignment vertical="center" wrapText="1"/>
      <protection hidden="1"/>
    </xf>
    <xf numFmtId="0" fontId="2" fillId="16" borderId="134" xfId="0" applyFont="1" applyFill="1" applyBorder="1" applyAlignment="1" applyProtection="1">
      <alignment horizontal="justify" vertical="center"/>
      <protection locked="0"/>
    </xf>
    <xf numFmtId="0" fontId="16" fillId="16" borderId="132" xfId="0" applyFont="1" applyFill="1" applyBorder="1" applyAlignment="1" applyProtection="1">
      <alignment horizontal="justify" vertical="center"/>
      <protection locked="0"/>
    </xf>
    <xf numFmtId="0" fontId="3" fillId="4" borderId="83" xfId="0" applyFont="1" applyFill="1" applyBorder="1" applyAlignment="1" applyProtection="1">
      <alignment horizontal="center" vertical="center"/>
      <protection hidden="1"/>
    </xf>
    <xf numFmtId="0" fontId="3" fillId="4" borderId="84" xfId="0" applyFont="1" applyFill="1" applyBorder="1" applyAlignment="1" applyProtection="1">
      <alignment vertical="center"/>
      <protection hidden="1"/>
    </xf>
    <xf numFmtId="0" fontId="3" fillId="4" borderId="85" xfId="0" applyFont="1" applyFill="1" applyBorder="1" applyAlignment="1" applyProtection="1">
      <alignment vertical="center"/>
      <protection hidden="1"/>
    </xf>
    <xf numFmtId="173" fontId="2" fillId="16" borderId="86" xfId="0" applyNumberFormat="1" applyFont="1" applyFill="1" applyBorder="1" applyAlignment="1" applyProtection="1">
      <alignment horizontal="justify" vertical="center" wrapText="1"/>
      <protection locked="0"/>
    </xf>
    <xf numFmtId="173" fontId="2" fillId="16" borderId="56" xfId="0" applyNumberFormat="1" applyFont="1" applyFill="1" applyBorder="1" applyAlignment="1" applyProtection="1">
      <alignment horizontal="justify" vertical="center" wrapText="1"/>
      <protection locked="0"/>
    </xf>
    <xf numFmtId="173" fontId="2" fillId="16" borderId="87" xfId="0" applyNumberFormat="1" applyFont="1" applyFill="1" applyBorder="1" applyAlignment="1" applyProtection="1">
      <alignment horizontal="justify" vertical="center" wrapText="1"/>
      <protection locked="0"/>
    </xf>
    <xf numFmtId="173" fontId="2" fillId="16" borderId="88" xfId="0" applyNumberFormat="1" applyFont="1" applyFill="1" applyBorder="1" applyAlignment="1" applyProtection="1">
      <alignment horizontal="justify" vertical="center" wrapText="1"/>
      <protection locked="0"/>
    </xf>
    <xf numFmtId="173" fontId="2" fillId="16" borderId="89" xfId="0" applyNumberFormat="1" applyFont="1" applyFill="1" applyBorder="1" applyAlignment="1" applyProtection="1">
      <alignment horizontal="justify" vertical="center" wrapText="1"/>
      <protection locked="0"/>
    </xf>
    <xf numFmtId="173" fontId="2" fillId="16" borderId="90" xfId="0" applyNumberFormat="1" applyFont="1" applyFill="1" applyBorder="1" applyAlignment="1" applyProtection="1">
      <alignment horizontal="justify" vertical="center" wrapText="1"/>
      <protection locked="0"/>
    </xf>
    <xf numFmtId="173" fontId="3" fillId="4" borderId="148" xfId="0" applyNumberFormat="1" applyFont="1" applyFill="1" applyBorder="1" applyAlignment="1" applyProtection="1">
      <alignment horizontal="left" vertical="center" wrapText="1"/>
      <protection hidden="1"/>
    </xf>
    <xf numFmtId="173" fontId="3" fillId="4" borderId="151" xfId="0" applyNumberFormat="1" applyFont="1" applyFill="1" applyBorder="1" applyAlignment="1" applyProtection="1">
      <alignment horizontal="left" vertical="center" wrapText="1"/>
      <protection hidden="1"/>
    </xf>
    <xf numFmtId="173" fontId="3" fillId="4" borderId="149" xfId="0" applyNumberFormat="1" applyFont="1" applyFill="1" applyBorder="1" applyAlignment="1" applyProtection="1">
      <alignment horizontal="left" vertical="center" wrapText="1"/>
      <protection hidden="1"/>
    </xf>
    <xf numFmtId="0" fontId="3" fillId="4" borderId="83" xfId="0" applyFont="1" applyFill="1" applyBorder="1" applyAlignment="1" applyProtection="1">
      <alignment horizontal="center" vertical="center" wrapText="1"/>
      <protection hidden="1"/>
    </xf>
    <xf numFmtId="0" fontId="3" fillId="4" borderId="84" xfId="0" applyFont="1" applyFill="1" applyBorder="1" applyAlignment="1" applyProtection="1">
      <alignment vertical="center" wrapText="1"/>
      <protection hidden="1"/>
    </xf>
    <xf numFmtId="0" fontId="3" fillId="4" borderId="85" xfId="0" applyFont="1" applyFill="1" applyBorder="1" applyAlignment="1" applyProtection="1">
      <alignment vertical="center" wrapText="1"/>
      <protection hidden="1"/>
    </xf>
    <xf numFmtId="0" fontId="39" fillId="4" borderId="0" xfId="0" applyFont="1" applyFill="1" applyAlignment="1" applyProtection="1">
      <alignment horizontal="left" vertical="center"/>
      <protection hidden="1"/>
    </xf>
    <xf numFmtId="0" fontId="3" fillId="4" borderId="94" xfId="0" applyFont="1" applyFill="1" applyBorder="1" applyAlignment="1" applyProtection="1">
      <alignment horizontal="left" vertical="center"/>
      <protection hidden="1"/>
    </xf>
    <xf numFmtId="0" fontId="3" fillId="4" borderId="95" xfId="0" applyFont="1" applyFill="1" applyBorder="1" applyAlignment="1" applyProtection="1">
      <alignment horizontal="left" vertical="center"/>
      <protection hidden="1"/>
    </xf>
    <xf numFmtId="0" fontId="16" fillId="16" borderId="107" xfId="0" applyFont="1" applyFill="1" applyBorder="1" applyAlignment="1" applyProtection="1">
      <alignment horizontal="left" vertical="center" wrapText="1"/>
      <protection locked="0"/>
    </xf>
    <xf numFmtId="0" fontId="16" fillId="16" borderId="63" xfId="0" applyFont="1" applyFill="1" applyBorder="1" applyAlignment="1" applyProtection="1">
      <alignment horizontal="left" vertical="center" wrapText="1"/>
      <protection locked="0"/>
    </xf>
    <xf numFmtId="0" fontId="16" fillId="16" borderId="64" xfId="0" applyFont="1" applyFill="1" applyBorder="1" applyAlignment="1" applyProtection="1">
      <alignment horizontal="left" vertical="center" wrapText="1"/>
      <protection locked="0"/>
    </xf>
    <xf numFmtId="0" fontId="16" fillId="16" borderId="75" xfId="0" applyFont="1" applyFill="1" applyBorder="1" applyAlignment="1" applyProtection="1">
      <alignment horizontal="justify" vertical="center"/>
      <protection locked="0"/>
    </xf>
    <xf numFmtId="0" fontId="16" fillId="16" borderId="53" xfId="0" applyFont="1" applyFill="1" applyBorder="1" applyAlignment="1" applyProtection="1">
      <alignment horizontal="justify" vertical="center"/>
      <protection locked="0"/>
    </xf>
    <xf numFmtId="0" fontId="2" fillId="16" borderId="76" xfId="0" applyFont="1" applyFill="1" applyBorder="1" applyAlignment="1" applyProtection="1">
      <alignment horizontal="justify" vertical="center"/>
      <protection locked="0"/>
    </xf>
    <xf numFmtId="0" fontId="2" fillId="16" borderId="123" xfId="0" applyFont="1" applyFill="1" applyBorder="1" applyAlignment="1" applyProtection="1">
      <alignment horizontal="justify" vertical="center"/>
      <protection locked="0"/>
    </xf>
    <xf numFmtId="0" fontId="2" fillId="16" borderId="125" xfId="0" applyFont="1" applyFill="1" applyBorder="1" applyAlignment="1" applyProtection="1">
      <alignment horizontal="justify" vertical="center"/>
      <protection locked="0"/>
    </xf>
    <xf numFmtId="0" fontId="2" fillId="16" borderId="126" xfId="0" applyFont="1" applyFill="1" applyBorder="1" applyAlignment="1" applyProtection="1">
      <alignment horizontal="justify" vertical="center"/>
      <protection locked="0"/>
    </xf>
    <xf numFmtId="0" fontId="2" fillId="16" borderId="99" xfId="0" applyFont="1" applyFill="1" applyBorder="1" applyAlignment="1" applyProtection="1">
      <alignment horizontal="justify" vertical="center"/>
      <protection locked="0"/>
    </xf>
    <xf numFmtId="0" fontId="2" fillId="16" borderId="100" xfId="0" applyFont="1" applyFill="1" applyBorder="1" applyAlignment="1" applyProtection="1">
      <alignment horizontal="justify" vertical="center"/>
      <protection locked="0"/>
    </xf>
    <xf numFmtId="0" fontId="2" fillId="16" borderId="124" xfId="0" applyFont="1" applyFill="1" applyBorder="1" applyAlignment="1" applyProtection="1">
      <alignment horizontal="justify" vertical="center"/>
      <protection locked="0"/>
    </xf>
    <xf numFmtId="0" fontId="2" fillId="16" borderId="86" xfId="0" applyFont="1" applyFill="1" applyBorder="1" applyAlignment="1" applyProtection="1">
      <alignment horizontal="justify" vertical="center" wrapText="1"/>
      <protection locked="0"/>
    </xf>
    <xf numFmtId="0" fontId="16" fillId="16" borderId="56" xfId="0" applyFont="1" applyFill="1" applyBorder="1" applyAlignment="1" applyProtection="1">
      <alignment horizontal="justify" vertical="center"/>
      <protection locked="0"/>
    </xf>
    <xf numFmtId="0" fontId="16" fillId="16" borderId="87" xfId="0" applyFont="1" applyFill="1" applyBorder="1" applyAlignment="1" applyProtection="1">
      <alignment horizontal="justify" vertical="center"/>
      <protection locked="0"/>
    </xf>
    <xf numFmtId="0" fontId="2" fillId="16" borderId="86" xfId="0" applyFont="1" applyFill="1" applyBorder="1" applyAlignment="1" applyProtection="1">
      <alignment horizontal="justify" vertical="center"/>
      <protection locked="0"/>
    </xf>
    <xf numFmtId="0" fontId="16" fillId="16" borderId="86" xfId="0" applyFont="1" applyFill="1" applyBorder="1" applyAlignment="1" applyProtection="1">
      <alignment horizontal="justify" vertical="center"/>
      <protection locked="0"/>
    </xf>
    <xf numFmtId="0" fontId="2" fillId="16" borderId="56" xfId="0" applyFont="1" applyFill="1" applyBorder="1" applyAlignment="1" applyProtection="1">
      <alignment horizontal="justify" vertical="center"/>
      <protection locked="0"/>
    </xf>
    <xf numFmtId="0" fontId="16" fillId="16" borderId="88" xfId="0" applyFont="1" applyFill="1" applyBorder="1" applyAlignment="1" applyProtection="1">
      <alignment horizontal="justify" vertical="center"/>
      <protection locked="0"/>
    </xf>
    <xf numFmtId="0" fontId="16" fillId="16" borderId="89" xfId="0" applyFont="1" applyFill="1" applyBorder="1" applyAlignment="1" applyProtection="1">
      <alignment horizontal="justify" vertical="center"/>
      <protection locked="0"/>
    </xf>
    <xf numFmtId="0" fontId="16" fillId="16" borderId="90" xfId="0" applyFont="1" applyFill="1" applyBorder="1" applyAlignment="1" applyProtection="1">
      <alignment horizontal="justify" vertical="center"/>
      <protection locked="0"/>
    </xf>
    <xf numFmtId="0" fontId="3" fillId="4" borderId="148" xfId="0" applyFont="1" applyFill="1" applyBorder="1" applyAlignment="1" applyProtection="1">
      <alignment horizontal="left" vertical="center"/>
      <protection hidden="1"/>
    </xf>
    <xf numFmtId="0" fontId="3" fillId="4" borderId="151" xfId="0" applyFont="1" applyFill="1" applyBorder="1" applyAlignment="1" applyProtection="1">
      <alignment horizontal="left" vertical="center"/>
      <protection hidden="1"/>
    </xf>
    <xf numFmtId="0" fontId="3" fillId="4" borderId="149" xfId="0" applyFont="1" applyFill="1" applyBorder="1" applyAlignment="1" applyProtection="1">
      <alignment horizontal="left" vertical="center"/>
      <protection hidden="1"/>
    </xf>
    <xf numFmtId="0" fontId="3" fillId="16" borderId="68" xfId="0" applyFont="1" applyFill="1" applyBorder="1" applyAlignment="1" applyProtection="1">
      <alignment horizontal="center" vertical="center"/>
      <protection hidden="1"/>
    </xf>
    <xf numFmtId="0" fontId="3" fillId="16" borderId="52" xfId="0" applyFont="1" applyFill="1" applyBorder="1" applyAlignment="1" applyProtection="1">
      <alignment horizontal="center" vertical="center"/>
      <protection hidden="1"/>
    </xf>
    <xf numFmtId="0" fontId="3" fillId="16" borderId="69" xfId="0" applyFont="1" applyFill="1" applyBorder="1" applyAlignment="1" applyProtection="1">
      <alignment horizontal="center" vertical="center"/>
      <protection hidden="1"/>
    </xf>
    <xf numFmtId="0" fontId="2" fillId="4" borderId="94" xfId="0" applyFont="1" applyFill="1" applyBorder="1" applyAlignment="1" applyProtection="1">
      <alignment horizontal="left" vertical="center"/>
      <protection hidden="1"/>
    </xf>
    <xf numFmtId="0" fontId="2" fillId="4" borderId="95" xfId="0" applyFont="1" applyFill="1" applyBorder="1" applyAlignment="1" applyProtection="1">
      <alignment horizontal="left" vertical="center"/>
      <protection hidden="1"/>
    </xf>
    <xf numFmtId="0" fontId="16" fillId="16" borderId="95" xfId="0" applyFont="1" applyFill="1" applyBorder="1" applyAlignment="1" applyProtection="1">
      <alignment horizontal="justify" vertical="center" wrapText="1"/>
      <protection locked="0"/>
    </xf>
    <xf numFmtId="0" fontId="16" fillId="16" borderId="96" xfId="0" applyFont="1" applyFill="1" applyBorder="1" applyAlignment="1" applyProtection="1">
      <alignment horizontal="justify" vertical="center" wrapText="1"/>
      <protection locked="0"/>
    </xf>
    <xf numFmtId="0" fontId="73" fillId="4" borderId="0" xfId="0" applyFont="1" applyFill="1" applyAlignment="1" applyProtection="1">
      <alignment vertical="center"/>
      <protection hidden="1"/>
    </xf>
    <xf numFmtId="0" fontId="17" fillId="4" borderId="84" xfId="0" applyFont="1" applyFill="1" applyBorder="1" applyAlignment="1" applyProtection="1">
      <alignment horizontal="center" vertical="center"/>
      <protection hidden="1"/>
    </xf>
    <xf numFmtId="0" fontId="3" fillId="4" borderId="84" xfId="0" applyFont="1" applyFill="1" applyBorder="1" applyAlignment="1" applyProtection="1">
      <alignment horizontal="center" vertical="center"/>
      <protection hidden="1"/>
    </xf>
    <xf numFmtId="0" fontId="2" fillId="16" borderId="86" xfId="0" applyFont="1" applyFill="1" applyBorder="1" applyAlignment="1" applyProtection="1">
      <alignment horizontal="center" vertical="center"/>
      <protection locked="0"/>
    </xf>
    <xf numFmtId="0" fontId="16" fillId="16" borderId="56" xfId="0" applyFont="1" applyFill="1" applyBorder="1" applyAlignment="1" applyProtection="1">
      <alignment vertical="center"/>
      <protection locked="0"/>
    </xf>
    <xf numFmtId="0" fontId="2" fillId="16" borderId="56" xfId="0" applyFont="1" applyFill="1" applyBorder="1" applyAlignment="1" applyProtection="1">
      <alignment horizontal="left" vertical="center" wrapText="1"/>
      <protection locked="0"/>
    </xf>
    <xf numFmtId="0" fontId="16" fillId="16" borderId="56" xfId="0" applyFont="1" applyFill="1" applyBorder="1" applyAlignment="1" applyProtection="1">
      <alignment horizontal="left" vertical="center"/>
      <protection locked="0"/>
    </xf>
    <xf numFmtId="0" fontId="2" fillId="16" borderId="88" xfId="0" applyFont="1" applyFill="1" applyBorder="1" applyAlignment="1" applyProtection="1">
      <alignment horizontal="justify" vertical="center"/>
      <protection locked="0"/>
    </xf>
    <xf numFmtId="0" fontId="2" fillId="16" borderId="89" xfId="0" applyFont="1" applyFill="1" applyBorder="1" applyAlignment="1" applyProtection="1">
      <alignment horizontal="justify" vertical="center"/>
      <protection locked="0"/>
    </xf>
    <xf numFmtId="0" fontId="16" fillId="16" borderId="56" xfId="0" applyFont="1" applyFill="1" applyBorder="1" applyAlignment="1" applyProtection="1">
      <alignment horizontal="justify" vertical="center" wrapText="1"/>
      <protection locked="0"/>
    </xf>
    <xf numFmtId="0" fontId="2" fillId="4" borderId="0" xfId="0" applyFont="1" applyFill="1" applyAlignment="1" applyProtection="1">
      <alignment vertical="center"/>
      <protection hidden="1"/>
    </xf>
    <xf numFmtId="0" fontId="2" fillId="12" borderId="0" xfId="0" applyFont="1" applyFill="1" applyAlignment="1" applyProtection="1">
      <alignment horizontal="left" vertical="center"/>
      <protection locked="0"/>
    </xf>
    <xf numFmtId="0" fontId="3" fillId="0" borderId="83" xfId="0" applyFont="1" applyBorder="1" applyAlignment="1" applyProtection="1">
      <alignment horizontal="center" vertical="center" wrapText="1"/>
      <protection hidden="1"/>
    </xf>
    <xf numFmtId="0" fontId="3" fillId="0" borderId="109" xfId="0" applyFont="1" applyBorder="1" applyAlignment="1" applyProtection="1">
      <alignment horizontal="center" vertical="center" wrapText="1"/>
      <protection hidden="1"/>
    </xf>
    <xf numFmtId="0" fontId="3" fillId="0" borderId="84" xfId="0" applyFont="1" applyBorder="1" applyAlignment="1" applyProtection="1">
      <alignment horizontal="center" vertical="center"/>
      <protection hidden="1"/>
    </xf>
    <xf numFmtId="0" fontId="2" fillId="16" borderId="70" xfId="0" applyFont="1" applyFill="1" applyBorder="1" applyAlignment="1" applyProtection="1">
      <alignment horizontal="justify" vertical="center"/>
      <protection locked="0"/>
    </xf>
    <xf numFmtId="0" fontId="16" fillId="16" borderId="72" xfId="0" applyFont="1" applyFill="1" applyBorder="1" applyAlignment="1" applyProtection="1">
      <alignment horizontal="justify" vertical="center"/>
      <protection locked="0"/>
    </xf>
    <xf numFmtId="0" fontId="2" fillId="16" borderId="73" xfId="0" applyFont="1" applyFill="1" applyBorder="1" applyAlignment="1" applyProtection="1">
      <alignment horizontal="justify" vertical="center"/>
      <protection locked="0"/>
    </xf>
    <xf numFmtId="0" fontId="2" fillId="16" borderId="71" xfId="0" applyFont="1" applyFill="1" applyBorder="1" applyAlignment="1" applyProtection="1">
      <alignment horizontal="justify" vertical="center"/>
      <protection locked="0"/>
    </xf>
    <xf numFmtId="0" fontId="2" fillId="16" borderId="72" xfId="0" applyFont="1" applyFill="1" applyBorder="1" applyAlignment="1" applyProtection="1">
      <alignment horizontal="justify" vertical="center"/>
      <protection locked="0"/>
    </xf>
    <xf numFmtId="0" fontId="2" fillId="16" borderId="52" xfId="0" applyFont="1" applyFill="1" applyBorder="1" applyAlignment="1" applyProtection="1">
      <alignment horizontal="justify" vertical="center" wrapText="1"/>
      <protection locked="0"/>
    </xf>
    <xf numFmtId="0" fontId="2" fillId="16" borderId="19" xfId="0" applyFont="1" applyFill="1" applyBorder="1" applyAlignment="1" applyProtection="1">
      <alignment horizontal="justify" vertical="center" wrapText="1"/>
      <protection locked="0"/>
    </xf>
    <xf numFmtId="0" fontId="2" fillId="16" borderId="69" xfId="0" applyFont="1" applyFill="1" applyBorder="1" applyAlignment="1" applyProtection="1">
      <alignment horizontal="justify" vertical="center"/>
      <protection locked="0"/>
    </xf>
    <xf numFmtId="0" fontId="2" fillId="16" borderId="133" xfId="0" applyFont="1" applyFill="1" applyBorder="1" applyAlignment="1" applyProtection="1">
      <alignment horizontal="justify" vertical="center"/>
      <protection locked="0"/>
    </xf>
    <xf numFmtId="0" fontId="16" fillId="16" borderId="134" xfId="0" applyFont="1" applyFill="1" applyBorder="1" applyAlignment="1" applyProtection="1">
      <alignment horizontal="justify" vertical="center"/>
      <protection locked="0"/>
    </xf>
    <xf numFmtId="0" fontId="16" fillId="16" borderId="137" xfId="0" applyFont="1" applyFill="1" applyBorder="1" applyAlignment="1" applyProtection="1">
      <alignment horizontal="justify" vertical="center"/>
      <protection locked="0"/>
    </xf>
    <xf numFmtId="0" fontId="16" fillId="16" borderId="19" xfId="0" applyFont="1" applyFill="1" applyBorder="1" applyAlignment="1" applyProtection="1">
      <alignment horizontal="justify" vertical="center" wrapText="1"/>
      <protection locked="0"/>
    </xf>
    <xf numFmtId="0" fontId="2" fillId="16" borderId="22" xfId="0" applyFont="1" applyFill="1" applyBorder="1" applyAlignment="1" applyProtection="1">
      <alignment horizontal="justify" vertical="center" wrapText="1"/>
      <protection locked="0"/>
    </xf>
    <xf numFmtId="0" fontId="16" fillId="16" borderId="27" xfId="0" applyFont="1" applyFill="1" applyBorder="1" applyAlignment="1" applyProtection="1">
      <alignment horizontal="justify" vertical="center" wrapText="1"/>
      <protection locked="0"/>
    </xf>
    <xf numFmtId="0" fontId="16" fillId="16" borderId="100" xfId="0" applyFont="1" applyFill="1" applyBorder="1" applyAlignment="1" applyProtection="1">
      <alignment horizontal="justify" vertical="center" wrapText="1"/>
      <protection locked="0"/>
    </xf>
    <xf numFmtId="0" fontId="16" fillId="16" borderId="101" xfId="0" applyFont="1" applyFill="1" applyBorder="1" applyAlignment="1" applyProtection="1">
      <alignment horizontal="justify" vertical="center" wrapText="1"/>
      <protection locked="0"/>
    </xf>
    <xf numFmtId="0" fontId="16" fillId="16" borderId="71" xfId="0" applyFont="1" applyFill="1" applyBorder="1" applyAlignment="1" applyProtection="1">
      <alignment horizontal="justify" vertical="center"/>
      <protection locked="0"/>
    </xf>
    <xf numFmtId="0" fontId="16" fillId="16" borderId="74" xfId="0" applyFont="1" applyFill="1" applyBorder="1" applyAlignment="1" applyProtection="1">
      <alignment horizontal="justify" vertical="center"/>
      <protection locked="0"/>
    </xf>
    <xf numFmtId="0" fontId="16" fillId="16" borderId="56" xfId="0" applyFont="1" applyFill="1" applyBorder="1" applyAlignment="1" applyProtection="1">
      <alignment horizontal="center" vertical="center"/>
      <protection locked="0"/>
    </xf>
    <xf numFmtId="0" fontId="16" fillId="16" borderId="87" xfId="0" applyFont="1" applyFill="1" applyBorder="1" applyAlignment="1" applyProtection="1">
      <alignment horizontal="center" vertical="center"/>
      <protection locked="0"/>
    </xf>
    <xf numFmtId="0" fontId="3" fillId="4" borderId="148" xfId="0" applyFont="1" applyFill="1" applyBorder="1" applyAlignment="1" applyProtection="1">
      <alignment horizontal="center" vertical="center"/>
      <protection hidden="1"/>
    </xf>
    <xf numFmtId="0" fontId="3" fillId="4" borderId="151" xfId="0" applyFont="1" applyFill="1" applyBorder="1" applyAlignment="1" applyProtection="1">
      <alignment horizontal="center" vertical="center"/>
      <protection hidden="1"/>
    </xf>
    <xf numFmtId="0" fontId="3" fillId="4" borderId="156" xfId="0" applyFont="1" applyFill="1" applyBorder="1" applyAlignment="1" applyProtection="1">
      <alignment horizontal="center" vertical="center"/>
      <protection hidden="1"/>
    </xf>
    <xf numFmtId="0" fontId="17" fillId="4" borderId="150" xfId="0" applyFont="1" applyFill="1" applyBorder="1" applyAlignment="1" applyProtection="1">
      <alignment horizontal="center" vertical="center"/>
      <protection hidden="1"/>
    </xf>
    <xf numFmtId="0" fontId="17" fillId="4" borderId="151" xfId="0" applyFont="1" applyFill="1" applyBorder="1" applyAlignment="1" applyProtection="1">
      <alignment horizontal="center" vertical="center"/>
      <protection hidden="1"/>
    </xf>
    <xf numFmtId="0" fontId="17" fillId="4" borderId="149" xfId="0" applyFont="1" applyFill="1" applyBorder="1" applyAlignment="1" applyProtection="1">
      <alignment horizontal="center" vertical="center"/>
      <protection hidden="1"/>
    </xf>
    <xf numFmtId="44" fontId="2" fillId="4" borderId="57" xfId="2" applyFont="1" applyFill="1" applyBorder="1" applyAlignment="1" applyProtection="1">
      <alignment horizontal="center" vertical="center"/>
      <protection locked="0"/>
    </xf>
    <xf numFmtId="44" fontId="2" fillId="4" borderId="58" xfId="2" applyFont="1" applyFill="1" applyBorder="1" applyAlignment="1" applyProtection="1">
      <alignment horizontal="center" vertical="center"/>
      <protection locked="0"/>
    </xf>
    <xf numFmtId="0" fontId="2" fillId="4" borderId="178" xfId="0" applyFont="1" applyFill="1" applyBorder="1" applyAlignment="1" applyProtection="1">
      <alignment horizontal="center" vertical="center" wrapText="1"/>
      <protection hidden="1"/>
    </xf>
    <xf numFmtId="0" fontId="2" fillId="4" borderId="116" xfId="0" applyFont="1" applyFill="1" applyBorder="1" applyAlignment="1" applyProtection="1">
      <alignment horizontal="center" vertical="center" wrapText="1"/>
      <protection hidden="1"/>
    </xf>
    <xf numFmtId="0" fontId="2" fillId="4" borderId="114" xfId="0" applyFont="1" applyFill="1" applyBorder="1" applyAlignment="1" applyProtection="1">
      <alignment horizontal="center" vertical="center" wrapText="1"/>
      <protection hidden="1"/>
    </xf>
    <xf numFmtId="0" fontId="2" fillId="4" borderId="141" xfId="0" applyFont="1" applyFill="1" applyBorder="1" applyAlignment="1" applyProtection="1">
      <alignment horizontal="center" vertical="center" wrapText="1"/>
      <protection hidden="1"/>
    </xf>
    <xf numFmtId="0" fontId="2" fillId="4" borderId="142" xfId="0" applyFont="1" applyFill="1" applyBorder="1" applyAlignment="1" applyProtection="1">
      <alignment horizontal="center" vertical="center" wrapText="1"/>
      <protection hidden="1"/>
    </xf>
    <xf numFmtId="0" fontId="2" fillId="4" borderId="105" xfId="0" applyFont="1" applyFill="1" applyBorder="1" applyAlignment="1" applyProtection="1">
      <alignment horizontal="center" vertical="center" wrapText="1"/>
      <protection hidden="1"/>
    </xf>
    <xf numFmtId="0" fontId="3" fillId="4" borderId="131" xfId="0" applyFont="1" applyFill="1" applyBorder="1" applyAlignment="1" applyProtection="1">
      <alignment horizontal="center" vertical="center"/>
      <protection hidden="1"/>
    </xf>
    <xf numFmtId="0" fontId="17" fillId="4" borderId="132" xfId="0" applyFont="1" applyFill="1" applyBorder="1" applyAlignment="1" applyProtection="1">
      <alignment horizontal="center" vertical="center"/>
      <protection hidden="1"/>
    </xf>
    <xf numFmtId="0" fontId="17" fillId="4" borderId="134" xfId="0" applyFont="1" applyFill="1" applyBorder="1" applyAlignment="1" applyProtection="1">
      <alignment horizontal="center" vertical="center"/>
      <protection hidden="1"/>
    </xf>
    <xf numFmtId="0" fontId="2" fillId="16" borderId="86" xfId="0" applyFont="1" applyFill="1" applyBorder="1" applyAlignment="1" applyProtection="1">
      <alignment horizontal="center" vertical="center" wrapText="1"/>
      <protection locked="0"/>
    </xf>
    <xf numFmtId="0" fontId="17" fillId="4" borderId="86" xfId="0" applyFont="1" applyFill="1" applyBorder="1" applyAlignment="1" applyProtection="1">
      <alignment horizontal="left" vertical="center"/>
      <protection hidden="1"/>
    </xf>
    <xf numFmtId="0" fontId="17" fillId="4" borderId="56" xfId="0" applyFont="1" applyFill="1" applyBorder="1" applyAlignment="1" applyProtection="1">
      <alignment horizontal="left" vertical="center"/>
      <protection hidden="1"/>
    </xf>
    <xf numFmtId="0" fontId="17" fillId="4" borderId="88" xfId="0" applyFont="1" applyFill="1" applyBorder="1" applyAlignment="1" applyProtection="1">
      <alignment horizontal="left" vertical="center"/>
      <protection hidden="1"/>
    </xf>
    <xf numFmtId="0" fontId="17" fillId="4" borderId="89" xfId="0" applyFont="1" applyFill="1" applyBorder="1" applyAlignment="1" applyProtection="1">
      <alignment horizontal="left" vertical="center"/>
      <protection hidden="1"/>
    </xf>
    <xf numFmtId="0" fontId="16" fillId="16" borderId="180" xfId="0" applyFont="1" applyFill="1" applyBorder="1" applyAlignment="1" applyProtection="1">
      <alignment horizontal="justify" vertical="center"/>
      <protection locked="0"/>
    </xf>
    <xf numFmtId="0" fontId="16" fillId="16" borderId="112" xfId="0" applyFont="1" applyFill="1" applyBorder="1" applyAlignment="1" applyProtection="1">
      <alignment horizontal="justify" vertical="center"/>
      <protection locked="0"/>
    </xf>
    <xf numFmtId="0" fontId="16" fillId="16" borderId="60" xfId="0" applyFont="1" applyFill="1" applyBorder="1" applyAlignment="1" applyProtection="1">
      <alignment horizontal="justify" vertical="center"/>
      <protection locked="0"/>
    </xf>
    <xf numFmtId="0" fontId="16" fillId="16" borderId="113" xfId="0" applyFont="1" applyFill="1" applyBorder="1" applyAlignment="1" applyProtection="1">
      <alignment horizontal="justify" vertical="center"/>
      <protection locked="0"/>
    </xf>
    <xf numFmtId="0" fontId="2" fillId="16" borderId="115" xfId="0" applyFont="1" applyFill="1" applyBorder="1" applyAlignment="1" applyProtection="1">
      <alignment horizontal="justify" vertical="center"/>
      <protection locked="0"/>
    </xf>
    <xf numFmtId="0" fontId="2" fillId="16" borderId="116" xfId="0" applyFont="1" applyFill="1" applyBorder="1" applyAlignment="1" applyProtection="1">
      <alignment horizontal="justify" vertical="center"/>
      <protection locked="0"/>
    </xf>
    <xf numFmtId="0" fontId="2" fillId="16" borderId="181" xfId="0" applyFont="1" applyFill="1" applyBorder="1" applyAlignment="1" applyProtection="1">
      <alignment horizontal="justify" vertical="center"/>
      <protection locked="0"/>
    </xf>
    <xf numFmtId="0" fontId="2" fillId="16" borderId="112" xfId="0" applyFont="1" applyFill="1" applyBorder="1" applyAlignment="1" applyProtection="1">
      <alignment horizontal="justify" vertical="center"/>
      <protection locked="0"/>
    </xf>
    <xf numFmtId="0" fontId="2" fillId="16" borderId="60" xfId="0" applyFont="1" applyFill="1" applyBorder="1" applyAlignment="1" applyProtection="1">
      <alignment horizontal="justify" vertical="center"/>
      <protection locked="0"/>
    </xf>
    <xf numFmtId="0" fontId="2" fillId="16" borderId="113" xfId="0" applyFont="1" applyFill="1" applyBorder="1" applyAlignment="1" applyProtection="1">
      <alignment horizontal="justify" vertical="center"/>
      <protection locked="0"/>
    </xf>
    <xf numFmtId="0" fontId="2" fillId="16" borderId="139" xfId="0" applyFont="1" applyFill="1" applyBorder="1" applyAlignment="1" applyProtection="1">
      <alignment horizontal="justify" vertical="center"/>
      <protection locked="0"/>
    </xf>
    <xf numFmtId="0" fontId="3" fillId="4" borderId="86" xfId="0" applyFont="1" applyFill="1" applyBorder="1" applyAlignment="1" applyProtection="1">
      <alignment horizontal="left" vertical="center"/>
      <protection hidden="1"/>
    </xf>
    <xf numFmtId="0" fontId="3" fillId="4" borderId="56" xfId="0" applyFont="1" applyFill="1" applyBorder="1" applyAlignment="1" applyProtection="1">
      <alignment horizontal="left" vertical="center"/>
      <protection hidden="1"/>
    </xf>
    <xf numFmtId="0" fontId="2" fillId="16" borderId="68" xfId="0" applyFont="1" applyFill="1" applyBorder="1" applyAlignment="1" applyProtection="1">
      <alignment horizontal="center" vertical="center" wrapText="1"/>
      <protection locked="0"/>
    </xf>
    <xf numFmtId="0" fontId="2" fillId="16" borderId="20" xfId="0" applyFont="1" applyFill="1" applyBorder="1" applyAlignment="1" applyProtection="1">
      <alignment horizontal="justify" vertical="center" wrapText="1"/>
      <protection locked="0"/>
    </xf>
    <xf numFmtId="0" fontId="2" fillId="16" borderId="70" xfId="0" applyFont="1" applyFill="1" applyBorder="1" applyAlignment="1" applyProtection="1">
      <alignment horizontal="center" vertical="center"/>
      <protection locked="0"/>
    </xf>
    <xf numFmtId="0" fontId="16" fillId="16" borderId="72" xfId="0" applyFont="1" applyFill="1" applyBorder="1" applyAlignment="1" applyProtection="1">
      <alignment vertical="center"/>
      <protection locked="0"/>
    </xf>
    <xf numFmtId="0" fontId="44" fillId="4" borderId="0" xfId="0" applyFont="1" applyFill="1" applyAlignment="1" applyProtection="1">
      <alignment vertical="center"/>
      <protection hidden="1"/>
    </xf>
    <xf numFmtId="0" fontId="36" fillId="12" borderId="53" xfId="0" applyFont="1" applyFill="1" applyBorder="1" applyAlignment="1" applyProtection="1">
      <alignment horizontal="left" vertical="center"/>
      <protection locked="0"/>
    </xf>
    <xf numFmtId="0" fontId="36" fillId="12" borderId="53" xfId="0" applyFont="1" applyFill="1" applyBorder="1" applyAlignment="1" applyProtection="1">
      <alignment vertical="center"/>
      <protection locked="0"/>
    </xf>
    <xf numFmtId="0" fontId="36" fillId="4" borderId="53" xfId="0" applyFont="1" applyFill="1" applyBorder="1" applyAlignment="1" applyProtection="1">
      <alignment horizontal="left" vertical="center"/>
      <protection locked="0"/>
    </xf>
    <xf numFmtId="0" fontId="36" fillId="4" borderId="53" xfId="0" applyFont="1" applyFill="1" applyBorder="1" applyAlignment="1" applyProtection="1">
      <alignment vertical="center"/>
      <protection locked="0"/>
    </xf>
    <xf numFmtId="0" fontId="2" fillId="4" borderId="68" xfId="0" applyFont="1" applyFill="1" applyBorder="1" applyAlignment="1" applyProtection="1">
      <alignment horizontal="left" vertical="center"/>
      <protection hidden="1"/>
    </xf>
    <xf numFmtId="0" fontId="2" fillId="4" borderId="52" xfId="0" applyFont="1" applyFill="1" applyBorder="1" applyAlignment="1" applyProtection="1">
      <alignment horizontal="left" vertical="center"/>
      <protection hidden="1"/>
    </xf>
    <xf numFmtId="0" fontId="2" fillId="4" borderId="69" xfId="0" applyFont="1" applyFill="1" applyBorder="1" applyAlignment="1" applyProtection="1">
      <alignment horizontal="left" vertical="center"/>
      <protection hidden="1"/>
    </xf>
    <xf numFmtId="0" fontId="3" fillId="15" borderId="70" xfId="0" applyFont="1" applyFill="1" applyBorder="1" applyAlignment="1" applyProtection="1">
      <alignment horizontal="left" vertical="center"/>
      <protection hidden="1"/>
    </xf>
    <xf numFmtId="0" fontId="3" fillId="15" borderId="71" xfId="0" applyFont="1" applyFill="1" applyBorder="1" applyAlignment="1" applyProtection="1">
      <alignment horizontal="left" vertical="center"/>
      <protection hidden="1"/>
    </xf>
    <xf numFmtId="0" fontId="3" fillId="15" borderId="74" xfId="0" applyFont="1" applyFill="1" applyBorder="1" applyAlignment="1" applyProtection="1">
      <alignment horizontal="left" vertical="center"/>
      <protection hidden="1"/>
    </xf>
    <xf numFmtId="0" fontId="3" fillId="18" borderId="99" xfId="0" applyFont="1" applyFill="1" applyBorder="1" applyAlignment="1" applyProtection="1">
      <alignment horizontal="left" vertical="center"/>
      <protection hidden="1"/>
    </xf>
    <xf numFmtId="0" fontId="3" fillId="18" borderId="100" xfId="0" applyFont="1" applyFill="1" applyBorder="1" applyAlignment="1" applyProtection="1">
      <alignment horizontal="left" vertical="center"/>
      <protection hidden="1"/>
    </xf>
    <xf numFmtId="0" fontId="3" fillId="18" borderId="124" xfId="0" applyFont="1" applyFill="1" applyBorder="1" applyAlignment="1" applyProtection="1">
      <alignment horizontal="left" vertical="center"/>
      <protection hidden="1"/>
    </xf>
    <xf numFmtId="0" fontId="3" fillId="15" borderId="68" xfId="0" applyFont="1" applyFill="1" applyBorder="1" applyAlignment="1" applyProtection="1">
      <alignment horizontal="left" vertical="center"/>
      <protection hidden="1"/>
    </xf>
    <xf numFmtId="0" fontId="3" fillId="15" borderId="52" xfId="0" applyFont="1" applyFill="1" applyBorder="1" applyAlignment="1" applyProtection="1">
      <alignment horizontal="left" vertical="center"/>
      <protection hidden="1"/>
    </xf>
    <xf numFmtId="0" fontId="3" fillId="15" borderId="69" xfId="0" applyFont="1" applyFill="1" applyBorder="1" applyAlignment="1" applyProtection="1">
      <alignment horizontal="left" vertical="center"/>
      <protection hidden="1"/>
    </xf>
    <xf numFmtId="0" fontId="3" fillId="4" borderId="62" xfId="0" applyFont="1" applyFill="1" applyBorder="1" applyAlignment="1" applyProtection="1">
      <alignment horizontal="center" vertical="center"/>
      <protection locked="0"/>
    </xf>
    <xf numFmtId="0" fontId="3" fillId="4" borderId="63" xfId="0" applyFont="1" applyFill="1" applyBorder="1" applyAlignment="1" applyProtection="1">
      <alignment horizontal="center" vertical="center"/>
      <protection locked="0"/>
    </xf>
    <xf numFmtId="0" fontId="3" fillId="4" borderId="64" xfId="0" applyFont="1" applyFill="1" applyBorder="1" applyAlignment="1" applyProtection="1">
      <alignment horizontal="center" vertical="center"/>
      <protection locked="0"/>
    </xf>
    <xf numFmtId="0" fontId="3" fillId="15" borderId="62" xfId="0" applyFont="1" applyFill="1" applyBorder="1" applyAlignment="1" applyProtection="1">
      <alignment horizontal="left" vertical="center"/>
      <protection hidden="1"/>
    </xf>
    <xf numFmtId="0" fontId="3" fillId="15" borderId="63" xfId="0" applyFont="1" applyFill="1" applyBorder="1" applyAlignment="1" applyProtection="1">
      <alignment horizontal="left" vertical="center"/>
      <protection hidden="1"/>
    </xf>
    <xf numFmtId="0" fontId="3" fillId="15" borderId="64" xfId="0" applyFont="1" applyFill="1" applyBorder="1" applyAlignment="1" applyProtection="1">
      <alignment horizontal="left" vertical="center"/>
      <protection hidden="1"/>
    </xf>
    <xf numFmtId="0" fontId="3" fillId="4" borderId="85" xfId="0" applyFont="1" applyFill="1" applyBorder="1" applyAlignment="1" applyProtection="1">
      <alignment horizontal="center" vertical="center"/>
      <protection hidden="1"/>
    </xf>
    <xf numFmtId="0" fontId="3" fillId="4" borderId="88" xfId="0" applyFont="1" applyFill="1" applyBorder="1" applyAlignment="1" applyProtection="1">
      <alignment horizontal="center" vertical="center"/>
      <protection hidden="1"/>
    </xf>
    <xf numFmtId="0" fontId="3" fillId="4" borderId="90" xfId="0" applyFont="1" applyFill="1" applyBorder="1" applyAlignment="1" applyProtection="1">
      <alignment horizontal="center" vertical="center"/>
      <protection hidden="1"/>
    </xf>
    <xf numFmtId="0" fontId="3" fillId="16" borderId="131" xfId="0" applyFont="1" applyFill="1" applyBorder="1" applyAlignment="1" applyProtection="1">
      <alignment horizontal="center" vertical="center"/>
      <protection hidden="1"/>
    </xf>
    <xf numFmtId="0" fontId="3" fillId="16" borderId="134" xfId="0" applyFont="1" applyFill="1" applyBorder="1" applyAlignment="1" applyProtection="1">
      <alignment horizontal="center" vertical="center"/>
      <protection hidden="1"/>
    </xf>
    <xf numFmtId="0" fontId="3" fillId="16" borderId="137" xfId="0" applyFont="1" applyFill="1" applyBorder="1" applyAlignment="1" applyProtection="1">
      <alignment horizontal="center" vertical="center"/>
      <protection hidden="1"/>
    </xf>
    <xf numFmtId="0" fontId="17" fillId="4" borderId="85" xfId="0" applyFont="1" applyFill="1" applyBorder="1" applyAlignment="1" applyProtection="1">
      <alignment horizontal="center" vertical="center"/>
      <protection hidden="1"/>
    </xf>
    <xf numFmtId="0" fontId="16" fillId="16" borderId="56" xfId="0" quotePrefix="1" applyFont="1" applyFill="1" applyBorder="1" applyAlignment="1" applyProtection="1">
      <alignment horizontal="center" vertical="center"/>
      <protection locked="0"/>
    </xf>
    <xf numFmtId="0" fontId="16" fillId="16" borderId="57" xfId="0" applyFont="1" applyFill="1" applyBorder="1" applyAlignment="1" applyProtection="1">
      <alignment horizontal="justify" vertical="center" wrapText="1"/>
      <protection locked="0"/>
    </xf>
    <xf numFmtId="0" fontId="16" fillId="16" borderId="59" xfId="0" applyFont="1" applyFill="1" applyBorder="1" applyAlignment="1" applyProtection="1">
      <alignment horizontal="justify" vertical="center"/>
      <protection locked="0"/>
    </xf>
    <xf numFmtId="0" fontId="16" fillId="16" borderId="104" xfId="0" applyFont="1" applyFill="1" applyBorder="1" applyAlignment="1" applyProtection="1">
      <alignment horizontal="justify" vertical="center"/>
      <protection locked="0"/>
    </xf>
    <xf numFmtId="0" fontId="2" fillId="0" borderId="68" xfId="0" applyFont="1" applyBorder="1" applyAlignment="1" applyProtection="1">
      <alignment horizontal="left" vertical="center"/>
      <protection hidden="1"/>
    </xf>
    <xf numFmtId="0" fontId="2" fillId="0" borderId="52" xfId="0" applyFont="1" applyBorder="1" applyAlignment="1" applyProtection="1">
      <alignment horizontal="left" vertical="center"/>
      <protection hidden="1"/>
    </xf>
    <xf numFmtId="0" fontId="2" fillId="0" borderId="69" xfId="0" applyFont="1" applyBorder="1" applyAlignment="1" applyProtection="1">
      <alignment horizontal="left" vertical="center"/>
      <protection hidden="1"/>
    </xf>
    <xf numFmtId="0" fontId="45" fillId="14" borderId="62" xfId="0" applyFont="1" applyFill="1" applyBorder="1" applyAlignment="1" applyProtection="1">
      <alignment horizontal="center" vertical="center"/>
      <protection locked="0"/>
    </xf>
    <xf numFmtId="0" fontId="45" fillId="14" borderId="63" xfId="0" applyFont="1" applyFill="1" applyBorder="1" applyAlignment="1" applyProtection="1">
      <alignment horizontal="center" vertical="center"/>
      <protection locked="0"/>
    </xf>
    <xf numFmtId="0" fontId="45" fillId="14" borderId="64" xfId="0" applyFont="1" applyFill="1" applyBorder="1" applyAlignment="1" applyProtection="1">
      <alignment horizontal="center" vertical="center"/>
      <protection locked="0"/>
    </xf>
    <xf numFmtId="0" fontId="36" fillId="12" borderId="53" xfId="0" applyFont="1" applyFill="1" applyBorder="1" applyAlignment="1" applyProtection="1">
      <alignment horizontal="center" vertical="center"/>
      <protection locked="0"/>
    </xf>
    <xf numFmtId="0" fontId="16" fillId="16" borderId="56" xfId="0" applyFont="1" applyFill="1" applyBorder="1" applyAlignment="1" applyProtection="1">
      <alignment horizontal="center" vertical="center" wrapText="1"/>
      <protection locked="0"/>
    </xf>
    <xf numFmtId="0" fontId="16" fillId="16" borderId="89" xfId="0" applyFont="1" applyFill="1" applyBorder="1" applyAlignment="1" applyProtection="1">
      <alignment horizontal="center" vertical="center" wrapText="1"/>
      <protection locked="0"/>
    </xf>
    <xf numFmtId="0" fontId="16" fillId="16" borderId="89" xfId="0" applyFont="1" applyFill="1" applyBorder="1" applyAlignment="1" applyProtection="1">
      <alignment horizontal="center" vertical="center"/>
      <protection locked="0"/>
    </xf>
    <xf numFmtId="0" fontId="16" fillId="16" borderId="90" xfId="0" applyFont="1" applyFill="1" applyBorder="1" applyAlignment="1" applyProtection="1">
      <alignment horizontal="center" vertical="center"/>
      <protection locked="0"/>
    </xf>
    <xf numFmtId="0" fontId="2" fillId="16" borderId="62" xfId="0" applyFont="1" applyFill="1" applyBorder="1" applyAlignment="1" applyProtection="1">
      <alignment horizontal="justify" vertical="center" wrapText="1"/>
      <protection locked="0"/>
    </xf>
    <xf numFmtId="0" fontId="16" fillId="16" borderId="63" xfId="0" applyFont="1" applyFill="1" applyBorder="1" applyAlignment="1" applyProtection="1">
      <alignment horizontal="justify" vertical="center"/>
      <protection locked="0"/>
    </xf>
    <xf numFmtId="0" fontId="16" fillId="16" borderId="64" xfId="0" applyFont="1" applyFill="1" applyBorder="1" applyAlignment="1" applyProtection="1">
      <alignment horizontal="justify" vertical="center"/>
      <protection locked="0"/>
    </xf>
    <xf numFmtId="0" fontId="2" fillId="12" borderId="0" xfId="0" applyFont="1" applyFill="1" applyAlignment="1" applyProtection="1">
      <alignment horizontal="center" vertical="center"/>
      <protection locked="0"/>
    </xf>
    <xf numFmtId="0" fontId="2" fillId="12" borderId="0" xfId="0" applyFont="1" applyFill="1" applyAlignment="1" applyProtection="1">
      <alignment vertical="center"/>
      <protection locked="0"/>
    </xf>
    <xf numFmtId="0" fontId="16" fillId="16" borderId="142" xfId="0" applyFont="1" applyFill="1" applyBorder="1" applyAlignment="1" applyProtection="1">
      <alignment horizontal="justify" vertical="center"/>
      <protection locked="0"/>
    </xf>
    <xf numFmtId="0" fontId="16" fillId="16" borderId="143" xfId="0" applyFont="1" applyFill="1" applyBorder="1" applyAlignment="1" applyProtection="1">
      <alignment horizontal="justify" vertical="center"/>
      <protection locked="0"/>
    </xf>
    <xf numFmtId="0" fontId="16" fillId="16" borderId="57" xfId="0" applyFont="1" applyFill="1" applyBorder="1" applyAlignment="1" applyProtection="1">
      <alignment horizontal="justify" vertical="center"/>
      <protection locked="0"/>
    </xf>
    <xf numFmtId="0" fontId="3" fillId="0" borderId="86" xfId="0" applyFont="1" applyBorder="1" applyAlignment="1" applyProtection="1">
      <alignment horizontal="center" vertical="center"/>
      <protection hidden="1"/>
    </xf>
    <xf numFmtId="0" fontId="80" fillId="16" borderId="103" xfId="0" applyFont="1" applyFill="1" applyBorder="1" applyAlignment="1" applyProtection="1">
      <alignment horizontal="center" vertical="center"/>
      <protection locked="0"/>
    </xf>
    <xf numFmtId="0" fontId="80" fillId="16" borderId="59" xfId="0" applyFont="1" applyFill="1" applyBorder="1" applyAlignment="1" applyProtection="1">
      <alignment horizontal="center" vertical="center"/>
      <protection locked="0"/>
    </xf>
    <xf numFmtId="0" fontId="80" fillId="16" borderId="58" xfId="0" applyFont="1" applyFill="1" applyBorder="1" applyAlignment="1" applyProtection="1">
      <alignment horizontal="center" vertical="center"/>
      <protection locked="0"/>
    </xf>
    <xf numFmtId="0" fontId="3" fillId="0" borderId="83" xfId="0" applyFont="1" applyBorder="1" applyAlignment="1" applyProtection="1">
      <alignment horizontal="center" vertical="center"/>
      <protection hidden="1"/>
    </xf>
    <xf numFmtId="0" fontId="3" fillId="0" borderId="88" xfId="0" applyFont="1" applyBorder="1" applyAlignment="1" applyProtection="1">
      <alignment horizontal="center" vertical="center"/>
      <protection hidden="1"/>
    </xf>
    <xf numFmtId="0" fontId="2" fillId="16" borderId="84" xfId="0" applyFont="1" applyFill="1" applyBorder="1" applyAlignment="1" applyProtection="1">
      <alignment horizontal="justify" vertical="center"/>
      <protection locked="0"/>
    </xf>
    <xf numFmtId="0" fontId="17" fillId="4" borderId="84" xfId="0" applyFont="1" applyFill="1" applyBorder="1" applyAlignment="1" applyProtection="1">
      <alignment horizontal="center" vertical="center" wrapText="1"/>
      <protection hidden="1"/>
    </xf>
    <xf numFmtId="0" fontId="17" fillId="4" borderId="56" xfId="0" applyFont="1" applyFill="1" applyBorder="1" applyAlignment="1" applyProtection="1">
      <alignment horizontal="center" vertical="center" wrapText="1"/>
      <protection hidden="1"/>
    </xf>
    <xf numFmtId="0" fontId="3" fillId="4" borderId="56" xfId="0" applyFont="1" applyFill="1" applyBorder="1" applyAlignment="1" applyProtection="1">
      <alignment horizontal="center" vertical="center"/>
      <protection hidden="1"/>
    </xf>
    <xf numFmtId="0" fontId="3" fillId="4" borderId="89" xfId="0" applyFont="1" applyFill="1" applyBorder="1" applyAlignment="1" applyProtection="1">
      <alignment horizontal="center" vertical="center"/>
      <protection hidden="1"/>
    </xf>
    <xf numFmtId="0" fontId="2" fillId="16" borderId="57" xfId="0" applyFont="1" applyFill="1" applyBorder="1" applyAlignment="1" applyProtection="1">
      <alignment horizontal="justify" vertical="center"/>
      <protection locked="0"/>
    </xf>
    <xf numFmtId="0" fontId="2" fillId="16" borderId="59" xfId="0" applyFont="1" applyFill="1" applyBorder="1" applyAlignment="1" applyProtection="1">
      <alignment horizontal="justify" vertical="center"/>
      <protection locked="0"/>
    </xf>
    <xf numFmtId="0" fontId="2" fillId="16" borderId="104" xfId="0" applyFont="1" applyFill="1" applyBorder="1" applyAlignment="1" applyProtection="1">
      <alignment horizontal="justify" vertical="center"/>
      <protection locked="0"/>
    </xf>
    <xf numFmtId="0" fontId="2" fillId="16" borderId="106" xfId="0" applyFont="1" applyFill="1" applyBorder="1" applyAlignment="1" applyProtection="1">
      <alignment horizontal="justify" vertical="center"/>
      <protection locked="0"/>
    </xf>
    <xf numFmtId="0" fontId="2" fillId="16" borderId="142" xfId="0" applyFont="1" applyFill="1" applyBorder="1" applyAlignment="1" applyProtection="1">
      <alignment horizontal="justify" vertical="center"/>
      <protection locked="0"/>
    </xf>
    <xf numFmtId="0" fontId="2" fillId="16" borderId="143" xfId="0" applyFont="1" applyFill="1" applyBorder="1" applyAlignment="1" applyProtection="1">
      <alignment horizontal="justify" vertical="center"/>
      <protection locked="0"/>
    </xf>
    <xf numFmtId="172" fontId="16" fillId="16" borderId="56" xfId="2" applyNumberFormat="1" applyFont="1" applyFill="1" applyBorder="1" applyAlignment="1" applyProtection="1">
      <alignment horizontal="center" vertical="center"/>
      <protection locked="0"/>
    </xf>
    <xf numFmtId="172" fontId="16" fillId="28" borderId="56" xfId="2" applyNumberFormat="1" applyFont="1" applyFill="1" applyBorder="1" applyAlignment="1" applyProtection="1">
      <alignment horizontal="center" vertical="center"/>
      <protection locked="0"/>
    </xf>
    <xf numFmtId="172" fontId="16" fillId="16" borderId="89" xfId="2" applyNumberFormat="1" applyFont="1" applyFill="1" applyBorder="1" applyAlignment="1" applyProtection="1">
      <alignment horizontal="center" vertical="center"/>
      <protection locked="0"/>
    </xf>
    <xf numFmtId="0" fontId="16" fillId="16" borderId="106" xfId="0" applyFont="1" applyFill="1" applyBorder="1" applyAlignment="1" applyProtection="1">
      <alignment horizontal="justify" vertical="center"/>
      <protection locked="0"/>
    </xf>
    <xf numFmtId="0" fontId="2" fillId="16" borderId="180" xfId="0" applyFont="1" applyFill="1" applyBorder="1" applyAlignment="1" applyProtection="1">
      <alignment horizontal="justify" vertical="center"/>
      <protection locked="0"/>
    </xf>
    <xf numFmtId="0" fontId="2" fillId="16" borderId="20" xfId="0" applyFont="1" applyFill="1" applyBorder="1" applyAlignment="1" applyProtection="1">
      <alignment horizontal="center" vertical="center"/>
      <protection locked="0"/>
    </xf>
    <xf numFmtId="0" fontId="2" fillId="4" borderId="18" xfId="0" applyFont="1" applyFill="1" applyBorder="1" applyAlignment="1" applyProtection="1">
      <alignment horizontal="center" vertical="center"/>
      <protection hidden="1"/>
    </xf>
    <xf numFmtId="0" fontId="16" fillId="4" borderId="19" xfId="0" applyFont="1" applyFill="1" applyBorder="1" applyAlignment="1" applyProtection="1">
      <alignment vertical="center"/>
      <protection hidden="1"/>
    </xf>
    <xf numFmtId="0" fontId="2" fillId="4" borderId="10" xfId="0" applyFont="1" applyFill="1" applyBorder="1" applyAlignment="1" applyProtection="1">
      <alignment horizontal="center" vertical="center"/>
      <protection hidden="1"/>
    </xf>
    <xf numFmtId="0" fontId="16" fillId="4" borderId="12" xfId="0" applyFont="1" applyFill="1" applyBorder="1" applyAlignment="1" applyProtection="1">
      <alignment vertical="center"/>
      <protection hidden="1"/>
    </xf>
    <xf numFmtId="0" fontId="2" fillId="16" borderId="13" xfId="0" applyFont="1" applyFill="1" applyBorder="1" applyAlignment="1" applyProtection="1">
      <alignment horizontal="center" vertical="center"/>
      <protection locked="0"/>
    </xf>
    <xf numFmtId="0" fontId="16" fillId="16" borderId="11" xfId="0" applyFont="1" applyFill="1" applyBorder="1" applyAlignment="1" applyProtection="1">
      <alignment vertical="center"/>
      <protection locked="0"/>
    </xf>
    <xf numFmtId="0" fontId="16" fillId="16" borderId="12" xfId="0" applyFont="1" applyFill="1" applyBorder="1" applyAlignment="1" applyProtection="1">
      <alignment vertical="center"/>
      <protection locked="0"/>
    </xf>
    <xf numFmtId="172" fontId="2" fillId="4" borderId="106" xfId="2" applyNumberFormat="1" applyFont="1" applyFill="1" applyBorder="1" applyAlignment="1" applyProtection="1">
      <alignment horizontal="center" vertical="center"/>
      <protection hidden="1"/>
    </xf>
    <xf numFmtId="172" fontId="2" fillId="4" borderId="142" xfId="2" applyNumberFormat="1" applyFont="1" applyFill="1" applyBorder="1" applyAlignment="1" applyProtection="1">
      <alignment horizontal="center" vertical="center"/>
      <protection hidden="1"/>
    </xf>
    <xf numFmtId="172" fontId="2" fillId="4" borderId="143" xfId="2" applyNumberFormat="1" applyFont="1" applyFill="1" applyBorder="1" applyAlignment="1" applyProtection="1">
      <alignment horizontal="center" vertical="center"/>
      <protection hidden="1"/>
    </xf>
    <xf numFmtId="0" fontId="9" fillId="4" borderId="53" xfId="0" applyFont="1" applyFill="1" applyBorder="1" applyAlignment="1" applyProtection="1">
      <alignment horizontal="left" vertical="center"/>
      <protection hidden="1"/>
    </xf>
    <xf numFmtId="0" fontId="3" fillId="5" borderId="95" xfId="0" applyFont="1" applyFill="1" applyBorder="1" applyAlignment="1" applyProtection="1">
      <alignment horizontal="center" vertical="center"/>
      <protection hidden="1"/>
    </xf>
    <xf numFmtId="0" fontId="3" fillId="4" borderId="95" xfId="0" applyFont="1" applyFill="1" applyBorder="1" applyAlignment="1" applyProtection="1">
      <alignment horizontal="center" vertical="center"/>
      <protection hidden="1"/>
    </xf>
    <xf numFmtId="0" fontId="3" fillId="4" borderId="96" xfId="0" applyFont="1" applyFill="1" applyBorder="1" applyAlignment="1" applyProtection="1">
      <alignment horizontal="center" vertical="center"/>
      <protection hidden="1"/>
    </xf>
    <xf numFmtId="172" fontId="2" fillId="5" borderId="92" xfId="2" applyNumberFormat="1" applyFont="1" applyFill="1" applyBorder="1" applyAlignment="1" applyProtection="1">
      <alignment horizontal="center" vertical="center"/>
      <protection hidden="1"/>
    </xf>
    <xf numFmtId="172" fontId="2" fillId="4" borderId="92" xfId="2" applyNumberFormat="1" applyFont="1" applyFill="1" applyBorder="1" applyAlignment="1" applyProtection="1">
      <alignment horizontal="center" vertical="center"/>
      <protection hidden="1"/>
    </xf>
    <xf numFmtId="172" fontId="2" fillId="4" borderId="112" xfId="2" applyNumberFormat="1" applyFont="1" applyFill="1" applyBorder="1" applyAlignment="1" applyProtection="1">
      <alignment horizontal="center" vertical="center"/>
      <protection hidden="1"/>
    </xf>
    <xf numFmtId="172" fontId="2" fillId="4" borderId="60" xfId="2" applyNumberFormat="1" applyFont="1" applyFill="1" applyBorder="1" applyAlignment="1" applyProtection="1">
      <alignment horizontal="center" vertical="center"/>
      <protection hidden="1"/>
    </xf>
    <xf numFmtId="172" fontId="2" fillId="4" borderId="113" xfId="2" applyNumberFormat="1" applyFont="1" applyFill="1" applyBorder="1" applyAlignment="1" applyProtection="1">
      <alignment horizontal="center" vertical="center"/>
      <protection hidden="1"/>
    </xf>
    <xf numFmtId="172" fontId="2" fillId="5" borderId="56" xfId="2" applyNumberFormat="1" applyFont="1" applyFill="1" applyBorder="1" applyAlignment="1" applyProtection="1">
      <alignment horizontal="center" vertical="center"/>
      <protection hidden="1"/>
    </xf>
    <xf numFmtId="172" fontId="2" fillId="4" borderId="56" xfId="2" applyNumberFormat="1" applyFont="1" applyFill="1" applyBorder="1" applyAlignment="1" applyProtection="1">
      <alignment horizontal="center" vertical="center"/>
      <protection hidden="1"/>
    </xf>
    <xf numFmtId="172" fontId="2" fillId="4" borderId="57" xfId="2" applyNumberFormat="1" applyFont="1" applyFill="1" applyBorder="1" applyAlignment="1" applyProtection="1">
      <alignment horizontal="center" vertical="center"/>
      <protection hidden="1"/>
    </xf>
    <xf numFmtId="172" fontId="2" fillId="4" borderId="59" xfId="2" applyNumberFormat="1" applyFont="1" applyFill="1" applyBorder="1" applyAlignment="1" applyProtection="1">
      <alignment horizontal="center" vertical="center"/>
      <protection hidden="1"/>
    </xf>
    <xf numFmtId="172" fontId="2" fillId="4" borderId="104" xfId="2" applyNumberFormat="1" applyFont="1" applyFill="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56" xfId="0" applyFont="1" applyBorder="1" applyAlignment="1" applyProtection="1">
      <alignment horizontal="center" vertical="center"/>
      <protection hidden="1"/>
    </xf>
    <xf numFmtId="172" fontId="2" fillId="4" borderId="89" xfId="2" applyNumberFormat="1" applyFont="1" applyFill="1" applyBorder="1" applyAlignment="1" applyProtection="1">
      <alignment horizontal="center" vertical="center"/>
      <protection hidden="1"/>
    </xf>
    <xf numFmtId="0" fontId="3" fillId="8" borderId="83" xfId="0" applyFont="1" applyFill="1" applyBorder="1" applyAlignment="1" applyProtection="1">
      <alignment horizontal="center" vertical="center" wrapText="1"/>
      <protection hidden="1"/>
    </xf>
    <xf numFmtId="0" fontId="3" fillId="8" borderId="84" xfId="0" applyFont="1" applyFill="1" applyBorder="1" applyAlignment="1" applyProtection="1">
      <alignment horizontal="center" vertical="center" wrapText="1"/>
      <protection hidden="1"/>
    </xf>
    <xf numFmtId="0" fontId="3" fillId="8" borderId="88" xfId="0" applyFont="1" applyFill="1" applyBorder="1" applyAlignment="1" applyProtection="1">
      <alignment horizontal="center" vertical="center" wrapText="1"/>
      <protection hidden="1"/>
    </xf>
    <xf numFmtId="0" fontId="3" fillId="8" borderId="89" xfId="0" applyFont="1" applyFill="1" applyBorder="1" applyAlignment="1" applyProtection="1">
      <alignment horizontal="center" vertical="center" wrapText="1"/>
      <protection hidden="1"/>
    </xf>
    <xf numFmtId="9" fontId="2" fillId="16" borderId="86" xfId="0" applyNumberFormat="1" applyFont="1" applyFill="1" applyBorder="1" applyAlignment="1" applyProtection="1">
      <alignment horizontal="center" vertical="center"/>
      <protection locked="0"/>
    </xf>
    <xf numFmtId="9" fontId="2" fillId="16" borderId="56" xfId="0" applyNumberFormat="1" applyFont="1" applyFill="1" applyBorder="1" applyAlignment="1" applyProtection="1">
      <alignment horizontal="center" vertical="center"/>
      <protection locked="0"/>
    </xf>
    <xf numFmtId="0" fontId="2" fillId="16" borderId="56" xfId="0" applyFont="1" applyFill="1" applyBorder="1" applyAlignment="1" applyProtection="1">
      <alignment horizontal="center" vertical="center"/>
      <protection locked="0"/>
    </xf>
    <xf numFmtId="0" fontId="8" fillId="4" borderId="0" xfId="0" applyFont="1" applyFill="1" applyAlignment="1" applyProtection="1">
      <alignment horizontal="left" vertical="center" wrapText="1"/>
      <protection hidden="1"/>
    </xf>
    <xf numFmtId="0" fontId="3" fillId="4" borderId="62" xfId="0" applyFont="1" applyFill="1" applyBorder="1" applyAlignment="1" applyProtection="1">
      <alignment horizontal="center" vertical="center" wrapText="1"/>
      <protection hidden="1"/>
    </xf>
    <xf numFmtId="0" fontId="16" fillId="4" borderId="65" xfId="0" applyFont="1" applyFill="1" applyBorder="1" applyAlignment="1" applyProtection="1">
      <alignment horizontal="center" vertical="center" wrapText="1"/>
      <protection hidden="1"/>
    </xf>
    <xf numFmtId="0" fontId="2" fillId="16" borderId="98" xfId="0" applyFont="1" applyFill="1" applyBorder="1" applyAlignment="1" applyProtection="1">
      <alignment horizontal="center" vertical="center"/>
      <protection locked="0"/>
    </xf>
    <xf numFmtId="0" fontId="2" fillId="16" borderId="64" xfId="0" applyFont="1" applyFill="1" applyBorder="1" applyAlignment="1" applyProtection="1">
      <alignment horizontal="center" vertical="center"/>
      <protection locked="0"/>
    </xf>
    <xf numFmtId="167" fontId="3" fillId="2" borderId="89" xfId="0" applyNumberFormat="1" applyFont="1" applyFill="1" applyBorder="1" applyAlignment="1" applyProtection="1">
      <alignment horizontal="center" vertical="center"/>
      <protection hidden="1"/>
    </xf>
    <xf numFmtId="167" fontId="2" fillId="2" borderId="56" xfId="0" applyNumberFormat="1" applyFont="1" applyFill="1" applyBorder="1" applyAlignment="1" applyProtection="1">
      <alignment horizontal="center" vertical="center"/>
      <protection hidden="1"/>
    </xf>
    <xf numFmtId="0" fontId="3" fillId="2" borderId="88" xfId="0" applyFont="1" applyFill="1" applyBorder="1" applyAlignment="1" applyProtection="1">
      <alignment horizontal="center" vertical="center"/>
      <protection hidden="1"/>
    </xf>
    <xf numFmtId="0" fontId="3" fillId="2" borderId="89" xfId="0" applyFont="1" applyFill="1" applyBorder="1" applyAlignment="1" applyProtection="1">
      <alignment horizontal="center" vertical="center"/>
      <protection hidden="1"/>
    </xf>
    <xf numFmtId="167" fontId="2" fillId="0" borderId="92" xfId="0" applyNumberFormat="1" applyFont="1" applyBorder="1" applyAlignment="1" applyProtection="1">
      <alignment horizontal="center" vertical="center"/>
      <protection hidden="1"/>
    </xf>
    <xf numFmtId="167" fontId="2" fillId="0" borderId="93" xfId="0" applyNumberFormat="1" applyFont="1" applyBorder="1" applyAlignment="1" applyProtection="1">
      <alignment horizontal="center" vertical="center"/>
      <protection hidden="1"/>
    </xf>
    <xf numFmtId="0" fontId="2" fillId="16" borderId="92" xfId="0" applyFont="1" applyFill="1" applyBorder="1" applyAlignment="1" applyProtection="1">
      <alignment horizontal="center" vertical="center"/>
      <protection locked="0"/>
    </xf>
    <xf numFmtId="0" fontId="3" fillId="4" borderId="94" xfId="0" applyFont="1" applyFill="1" applyBorder="1" applyAlignment="1" applyProtection="1">
      <alignment horizontal="center" vertical="center" wrapText="1"/>
      <protection hidden="1"/>
    </xf>
    <xf numFmtId="0" fontId="3" fillId="4" borderId="95" xfId="0" applyFont="1" applyFill="1" applyBorder="1" applyAlignment="1" applyProtection="1">
      <alignment horizontal="center" vertical="center" wrapText="1"/>
      <protection hidden="1"/>
    </xf>
    <xf numFmtId="0" fontId="3" fillId="4" borderId="86" xfId="0" applyFont="1" applyFill="1" applyBorder="1" applyAlignment="1" applyProtection="1">
      <alignment horizontal="center" vertical="center" wrapText="1"/>
      <protection hidden="1"/>
    </xf>
    <xf numFmtId="0" fontId="3" fillId="4" borderId="56" xfId="0" applyFont="1" applyFill="1" applyBorder="1" applyAlignment="1" applyProtection="1">
      <alignment horizontal="center" vertical="center" wrapText="1"/>
      <protection hidden="1"/>
    </xf>
    <xf numFmtId="0" fontId="3" fillId="4" borderId="84" xfId="0" applyFont="1" applyFill="1" applyBorder="1" applyAlignment="1" applyProtection="1">
      <alignment horizontal="center" vertical="center" wrapText="1"/>
      <protection hidden="1"/>
    </xf>
    <xf numFmtId="0" fontId="3" fillId="4" borderId="85" xfId="0" applyFont="1" applyFill="1" applyBorder="1" applyAlignment="1" applyProtection="1">
      <alignment horizontal="center" vertical="center" wrapText="1"/>
      <protection hidden="1"/>
    </xf>
    <xf numFmtId="0" fontId="3" fillId="4" borderId="87" xfId="0" applyFont="1" applyFill="1" applyBorder="1" applyAlignment="1" applyProtection="1">
      <alignment horizontal="center" vertical="center" wrapText="1"/>
      <protection hidden="1"/>
    </xf>
    <xf numFmtId="0" fontId="2" fillId="2" borderId="86" xfId="0" applyFont="1" applyFill="1" applyBorder="1" applyAlignment="1" applyProtection="1">
      <alignment horizontal="center" vertical="center"/>
      <protection hidden="1"/>
    </xf>
    <xf numFmtId="0" fontId="2" fillId="2" borderId="56" xfId="0" applyFont="1" applyFill="1" applyBorder="1" applyAlignment="1" applyProtection="1">
      <alignment horizontal="center" vertical="center"/>
      <protection hidden="1"/>
    </xf>
    <xf numFmtId="0" fontId="16" fillId="4" borderId="56" xfId="0" applyFont="1" applyFill="1" applyBorder="1" applyAlignment="1" applyProtection="1">
      <alignment vertical="center"/>
      <protection hidden="1"/>
    </xf>
    <xf numFmtId="0" fontId="16" fillId="16" borderId="87" xfId="0" applyFont="1" applyFill="1" applyBorder="1" applyAlignment="1" applyProtection="1">
      <alignment vertical="center"/>
      <protection locked="0"/>
    </xf>
    <xf numFmtId="167" fontId="2" fillId="2" borderId="57" xfId="0" applyNumberFormat="1" applyFont="1" applyFill="1" applyBorder="1" applyAlignment="1" applyProtection="1">
      <alignment horizontal="center" vertical="center"/>
      <protection hidden="1"/>
    </xf>
    <xf numFmtId="167" fontId="2" fillId="2" borderId="104" xfId="0" applyNumberFormat="1" applyFont="1" applyFill="1" applyBorder="1" applyAlignment="1" applyProtection="1">
      <alignment horizontal="center" vertical="center"/>
      <protection hidden="1"/>
    </xf>
    <xf numFmtId="173" fontId="3" fillId="8" borderId="106" xfId="0" applyNumberFormat="1" applyFont="1" applyFill="1" applyBorder="1" applyAlignment="1" applyProtection="1">
      <alignment horizontal="center" vertical="center" wrapText="1"/>
      <protection hidden="1"/>
    </xf>
    <xf numFmtId="173" fontId="3" fillId="8" borderId="105" xfId="0" applyNumberFormat="1" applyFont="1" applyFill="1" applyBorder="1" applyAlignment="1" applyProtection="1">
      <alignment horizontal="center" vertical="center" wrapText="1"/>
      <protection hidden="1"/>
    </xf>
    <xf numFmtId="0" fontId="3" fillId="5" borderId="83" xfId="0" applyFont="1" applyFill="1" applyBorder="1" applyAlignment="1" applyProtection="1">
      <alignment horizontal="center" vertical="center" wrapText="1"/>
      <protection hidden="1"/>
    </xf>
    <xf numFmtId="167" fontId="3" fillId="0" borderId="89" xfId="0" applyNumberFormat="1" applyFont="1" applyBorder="1" applyAlignment="1" applyProtection="1">
      <alignment horizontal="center" vertical="center"/>
      <protection hidden="1"/>
    </xf>
    <xf numFmtId="0" fontId="16" fillId="0" borderId="89" xfId="0" applyFont="1" applyBorder="1" applyAlignment="1" applyProtection="1">
      <alignment vertical="center"/>
      <protection hidden="1"/>
    </xf>
    <xf numFmtId="0" fontId="2" fillId="22" borderId="86" xfId="0" applyFont="1" applyFill="1" applyBorder="1" applyAlignment="1" applyProtection="1">
      <alignment horizontal="center" vertical="center"/>
      <protection locked="0"/>
    </xf>
    <xf numFmtId="0" fontId="2" fillId="22" borderId="92" xfId="0" applyFont="1" applyFill="1" applyBorder="1" applyAlignment="1" applyProtection="1">
      <alignment horizontal="center" vertical="center"/>
      <protection locked="0"/>
    </xf>
    <xf numFmtId="0" fontId="16" fillId="16" borderId="92" xfId="0" applyFont="1" applyFill="1" applyBorder="1" applyAlignment="1" applyProtection="1">
      <alignment vertical="center"/>
      <protection locked="0"/>
    </xf>
    <xf numFmtId="0" fontId="2" fillId="22" borderId="56" xfId="0" applyFont="1" applyFill="1" applyBorder="1" applyAlignment="1" applyProtection="1">
      <alignment horizontal="center" vertical="center"/>
      <protection locked="0"/>
    </xf>
    <xf numFmtId="167" fontId="2" fillId="22" borderId="56" xfId="0" applyNumberFormat="1" applyFont="1" applyFill="1" applyBorder="1" applyAlignment="1" applyProtection="1">
      <alignment horizontal="center" vertical="center"/>
      <protection locked="0"/>
    </xf>
    <xf numFmtId="174" fontId="3" fillId="18" borderId="94" xfId="0" applyNumberFormat="1" applyFont="1" applyFill="1" applyBorder="1" applyAlignment="1" applyProtection="1">
      <alignment horizontal="center" vertical="center"/>
      <protection hidden="1"/>
    </xf>
    <xf numFmtId="0" fontId="3" fillId="18" borderId="95" xfId="0" applyFont="1" applyFill="1" applyBorder="1" applyAlignment="1" applyProtection="1">
      <alignment horizontal="center" vertical="center"/>
      <protection hidden="1"/>
    </xf>
    <xf numFmtId="174" fontId="3" fillId="18" borderId="107" xfId="0" applyNumberFormat="1" applyFont="1" applyFill="1" applyBorder="1" applyAlignment="1" applyProtection="1">
      <alignment horizontal="center" vertical="center"/>
      <protection hidden="1"/>
    </xf>
    <xf numFmtId="174" fontId="3" fillId="18" borderId="63" xfId="0" applyNumberFormat="1" applyFont="1" applyFill="1" applyBorder="1" applyAlignment="1" applyProtection="1">
      <alignment horizontal="center" vertical="center"/>
      <protection hidden="1"/>
    </xf>
    <xf numFmtId="174" fontId="3" fillId="18" borderId="108" xfId="0" applyNumberFormat="1" applyFont="1" applyFill="1" applyBorder="1" applyAlignment="1" applyProtection="1">
      <alignment horizontal="center" vertical="center"/>
      <protection hidden="1"/>
    </xf>
    <xf numFmtId="174" fontId="3" fillId="18" borderId="95" xfId="0" applyNumberFormat="1" applyFont="1" applyFill="1" applyBorder="1" applyAlignment="1" applyProtection="1">
      <alignment horizontal="center" vertical="center"/>
      <protection hidden="1"/>
    </xf>
    <xf numFmtId="0" fontId="3" fillId="18" borderId="96" xfId="0" applyFont="1" applyFill="1" applyBorder="1" applyAlignment="1" applyProtection="1">
      <alignment horizontal="center" vertical="center"/>
      <protection hidden="1"/>
    </xf>
    <xf numFmtId="0" fontId="3" fillId="4" borderId="94" xfId="0" applyFont="1" applyFill="1" applyBorder="1" applyAlignment="1" applyProtection="1">
      <alignment horizontal="center" vertical="center"/>
      <protection hidden="1"/>
    </xf>
    <xf numFmtId="167" fontId="3" fillId="2" borderId="106" xfId="0" applyNumberFormat="1" applyFont="1" applyFill="1" applyBorder="1" applyAlignment="1" applyProtection="1">
      <alignment horizontal="center" vertical="center"/>
      <protection hidden="1"/>
    </xf>
    <xf numFmtId="167" fontId="3" fillId="2" borderId="143" xfId="0" applyNumberFormat="1" applyFont="1" applyFill="1" applyBorder="1" applyAlignment="1" applyProtection="1">
      <alignment horizontal="center" vertical="center"/>
      <protection hidden="1"/>
    </xf>
    <xf numFmtId="0" fontId="2" fillId="0" borderId="88" xfId="0" applyFont="1" applyBorder="1" applyAlignment="1" applyProtection="1">
      <alignment horizontal="center" vertical="center"/>
      <protection hidden="1"/>
    </xf>
    <xf numFmtId="0" fontId="2" fillId="0" borderId="89" xfId="0" applyFont="1" applyBorder="1" applyAlignment="1" applyProtection="1">
      <alignment horizontal="center" vertical="center"/>
      <protection hidden="1"/>
    </xf>
    <xf numFmtId="172" fontId="2" fillId="5" borderId="89" xfId="2" applyNumberFormat="1" applyFont="1" applyFill="1" applyBorder="1" applyAlignment="1" applyProtection="1">
      <alignment horizontal="center" vertical="center"/>
      <protection hidden="1"/>
    </xf>
    <xf numFmtId="167" fontId="3" fillId="0" borderId="90" xfId="0" applyNumberFormat="1" applyFont="1" applyBorder="1" applyAlignment="1" applyProtection="1">
      <alignment horizontal="center" vertical="center"/>
      <protection hidden="1"/>
    </xf>
    <xf numFmtId="167" fontId="2" fillId="16" borderId="92" xfId="0" applyNumberFormat="1" applyFont="1" applyFill="1" applyBorder="1" applyAlignment="1" applyProtection="1">
      <alignment horizontal="center" vertical="center"/>
      <protection locked="0"/>
    </xf>
    <xf numFmtId="167" fontId="2" fillId="16" borderId="56" xfId="0" applyNumberFormat="1" applyFont="1" applyFill="1" applyBorder="1" applyAlignment="1" applyProtection="1">
      <alignment horizontal="center" vertical="center"/>
      <protection locked="0"/>
    </xf>
    <xf numFmtId="167" fontId="2" fillId="4" borderId="56" xfId="0" applyNumberFormat="1" applyFont="1" applyFill="1" applyBorder="1" applyAlignment="1" applyProtection="1">
      <alignment horizontal="center" vertical="center"/>
      <protection hidden="1"/>
    </xf>
    <xf numFmtId="167" fontId="3" fillId="4" borderId="89" xfId="0" applyNumberFormat="1" applyFont="1" applyFill="1" applyBorder="1" applyAlignment="1" applyProtection="1">
      <alignment horizontal="center" vertical="center"/>
      <protection hidden="1"/>
    </xf>
    <xf numFmtId="0" fontId="2" fillId="4" borderId="106" xfId="0" applyFont="1" applyFill="1" applyBorder="1" applyAlignment="1" applyProtection="1">
      <alignment horizontal="center" vertical="center"/>
      <protection hidden="1"/>
    </xf>
    <xf numFmtId="0" fontId="2" fillId="4" borderId="142" xfId="0" applyFont="1" applyFill="1" applyBorder="1" applyAlignment="1" applyProtection="1">
      <alignment horizontal="center" vertical="center"/>
      <protection hidden="1"/>
    </xf>
    <xf numFmtId="0" fontId="2" fillId="4" borderId="105" xfId="0" applyFont="1" applyFill="1" applyBorder="1" applyAlignment="1" applyProtection="1">
      <alignment horizontal="center" vertical="center"/>
      <protection hidden="1"/>
    </xf>
    <xf numFmtId="0" fontId="3" fillId="5" borderId="150" xfId="0" applyFont="1" applyFill="1" applyBorder="1" applyAlignment="1" applyProtection="1">
      <alignment horizontal="center" vertical="center" wrapText="1"/>
      <protection hidden="1"/>
    </xf>
    <xf numFmtId="0" fontId="3" fillId="5" borderId="149" xfId="0" applyFont="1" applyFill="1" applyBorder="1" applyAlignment="1" applyProtection="1">
      <alignment horizontal="center" vertical="center" wrapText="1"/>
      <protection hidden="1"/>
    </xf>
    <xf numFmtId="0" fontId="3" fillId="4" borderId="62" xfId="0" applyFont="1" applyFill="1" applyBorder="1" applyAlignment="1" applyProtection="1">
      <alignment horizontal="center" vertical="center"/>
      <protection hidden="1"/>
    </xf>
    <xf numFmtId="0" fontId="3" fillId="4" borderId="63" xfId="0" applyFont="1" applyFill="1" applyBorder="1" applyAlignment="1" applyProtection="1">
      <alignment horizontal="center" vertical="center"/>
      <protection hidden="1"/>
    </xf>
    <xf numFmtId="0" fontId="3" fillId="4" borderId="64" xfId="0" applyFont="1" applyFill="1" applyBorder="1" applyAlignment="1" applyProtection="1">
      <alignment horizontal="center" vertical="center"/>
      <protection hidden="1"/>
    </xf>
    <xf numFmtId="9" fontId="3" fillId="4" borderId="88" xfId="0" applyNumberFormat="1" applyFont="1" applyFill="1" applyBorder="1" applyAlignment="1" applyProtection="1">
      <alignment horizontal="center" vertical="center"/>
      <protection hidden="1"/>
    </xf>
    <xf numFmtId="9" fontId="3" fillId="4" borderId="89" xfId="0" applyNumberFormat="1" applyFont="1" applyFill="1" applyBorder="1" applyAlignment="1" applyProtection="1">
      <alignment horizontal="center" vertical="center"/>
      <protection hidden="1"/>
    </xf>
    <xf numFmtId="167" fontId="2" fillId="4" borderId="92" xfId="0" applyNumberFormat="1" applyFont="1" applyFill="1" applyBorder="1" applyAlignment="1" applyProtection="1">
      <alignment horizontal="center" vertical="center"/>
      <protection hidden="1"/>
    </xf>
    <xf numFmtId="0" fontId="2" fillId="4" borderId="89" xfId="0" applyFont="1" applyFill="1" applyBorder="1" applyAlignment="1" applyProtection="1">
      <alignment horizontal="center" vertical="center"/>
      <protection hidden="1"/>
    </xf>
    <xf numFmtId="0" fontId="16" fillId="4" borderId="89" xfId="0" applyFont="1" applyFill="1" applyBorder="1" applyAlignment="1" applyProtection="1">
      <alignment vertical="center"/>
      <protection hidden="1"/>
    </xf>
    <xf numFmtId="0" fontId="3" fillId="4" borderId="107" xfId="0" applyFont="1" applyFill="1" applyBorder="1" applyAlignment="1" applyProtection="1">
      <alignment horizontal="center" vertical="center" wrapText="1"/>
      <protection hidden="1"/>
    </xf>
    <xf numFmtId="0" fontId="3" fillId="4" borderId="63" xfId="0" applyFont="1" applyFill="1" applyBorder="1" applyAlignment="1" applyProtection="1">
      <alignment horizontal="center" vertical="center" wrapText="1"/>
      <protection hidden="1"/>
    </xf>
    <xf numFmtId="0" fontId="3" fillId="4" borderId="108" xfId="0" applyFont="1" applyFill="1" applyBorder="1" applyAlignment="1" applyProtection="1">
      <alignment horizontal="center" vertical="center" wrapText="1"/>
      <protection hidden="1"/>
    </xf>
    <xf numFmtId="0" fontId="43" fillId="4" borderId="53" xfId="0" applyFont="1" applyFill="1" applyBorder="1" applyAlignment="1" applyProtection="1">
      <alignment horizontal="left" vertical="center"/>
      <protection hidden="1"/>
    </xf>
    <xf numFmtId="0" fontId="3" fillId="4" borderId="53" xfId="0" applyFont="1" applyFill="1" applyBorder="1" applyAlignment="1" applyProtection="1">
      <alignment horizontal="left" vertical="center"/>
      <protection hidden="1"/>
    </xf>
    <xf numFmtId="0" fontId="3" fillId="4" borderId="88" xfId="0" applyFont="1" applyFill="1" applyBorder="1" applyAlignment="1" applyProtection="1">
      <alignment horizontal="center" vertical="center" wrapText="1"/>
      <protection hidden="1"/>
    </xf>
    <xf numFmtId="0" fontId="3" fillId="4" borderId="89" xfId="0" applyFont="1" applyFill="1" applyBorder="1" applyAlignment="1" applyProtection="1">
      <alignment horizontal="center" vertical="center" wrapText="1"/>
      <protection hidden="1"/>
    </xf>
    <xf numFmtId="173" fontId="3" fillId="8" borderId="89" xfId="0" applyNumberFormat="1" applyFont="1" applyFill="1" applyBorder="1" applyAlignment="1" applyProtection="1">
      <alignment horizontal="center" vertical="center" wrapText="1"/>
      <protection hidden="1"/>
    </xf>
    <xf numFmtId="0" fontId="2" fillId="16" borderId="91" xfId="0" applyFont="1" applyFill="1" applyBorder="1" applyAlignment="1" applyProtection="1">
      <alignment horizontal="center" vertical="center"/>
      <protection locked="0"/>
    </xf>
    <xf numFmtId="0" fontId="3" fillId="0" borderId="95" xfId="0" applyFont="1" applyBorder="1" applyAlignment="1" applyProtection="1">
      <alignment horizontal="center" vertical="center" wrapText="1"/>
      <protection hidden="1"/>
    </xf>
    <xf numFmtId="0" fontId="3" fillId="0" borderId="96" xfId="0" applyFont="1" applyBorder="1" applyAlignment="1" applyProtection="1">
      <alignment horizontal="center" vertical="center" wrapText="1"/>
      <protection hidden="1"/>
    </xf>
    <xf numFmtId="0" fontId="3" fillId="2" borderId="53" xfId="0" applyFont="1" applyFill="1" applyBorder="1" applyAlignment="1" applyProtection="1">
      <alignment horizontal="left" vertical="center"/>
      <protection hidden="1"/>
    </xf>
    <xf numFmtId="0" fontId="8" fillId="2" borderId="53" xfId="0" applyFont="1" applyFill="1" applyBorder="1" applyAlignment="1" applyProtection="1">
      <alignment horizontal="left" vertical="center"/>
      <protection hidden="1"/>
    </xf>
    <xf numFmtId="0" fontId="16" fillId="0" borderId="92" xfId="0" applyFont="1" applyBorder="1" applyAlignment="1" applyProtection="1">
      <alignment vertical="center"/>
      <protection hidden="1"/>
    </xf>
    <xf numFmtId="167" fontId="2" fillId="0" borderId="56" xfId="0" applyNumberFormat="1" applyFont="1" applyBorder="1" applyAlignment="1" applyProtection="1">
      <alignment horizontal="center" vertical="center"/>
      <protection hidden="1"/>
    </xf>
    <xf numFmtId="0" fontId="16" fillId="0" borderId="56" xfId="0" applyFont="1" applyBorder="1" applyAlignment="1" applyProtection="1">
      <alignment vertical="center"/>
      <protection hidden="1"/>
    </xf>
    <xf numFmtId="0" fontId="3" fillId="5" borderId="107" xfId="0" applyFont="1" applyFill="1" applyBorder="1" applyAlignment="1" applyProtection="1">
      <alignment horizontal="center" vertical="center"/>
      <protection hidden="1"/>
    </xf>
    <xf numFmtId="0" fontId="3" fillId="5" borderId="63" xfId="0" applyFont="1" applyFill="1" applyBorder="1" applyAlignment="1" applyProtection="1">
      <alignment horizontal="center" vertical="center"/>
      <protection hidden="1"/>
    </xf>
    <xf numFmtId="0" fontId="3" fillId="5" borderId="64" xfId="0" applyFont="1" applyFill="1" applyBorder="1" applyAlignment="1" applyProtection="1">
      <alignment horizontal="center" vertical="center"/>
      <protection hidden="1"/>
    </xf>
    <xf numFmtId="167" fontId="2" fillId="22" borderId="92" xfId="0" applyNumberFormat="1" applyFont="1" applyFill="1" applyBorder="1" applyAlignment="1" applyProtection="1">
      <alignment horizontal="center" vertical="center"/>
      <protection locked="0"/>
    </xf>
    <xf numFmtId="0" fontId="3" fillId="4" borderId="86" xfId="0" applyFont="1" applyFill="1" applyBorder="1" applyAlignment="1" applyProtection="1">
      <alignment horizontal="right" vertical="center"/>
      <protection hidden="1"/>
    </xf>
    <xf numFmtId="0" fontId="16" fillId="4" borderId="56" xfId="0" applyFont="1" applyFill="1" applyBorder="1" applyAlignment="1" applyProtection="1">
      <alignment horizontal="right" vertical="center"/>
      <protection hidden="1"/>
    </xf>
    <xf numFmtId="0" fontId="2" fillId="12" borderId="53" xfId="0" applyFont="1" applyFill="1" applyBorder="1" applyAlignment="1" applyProtection="1">
      <alignment horizontal="center" vertical="center"/>
      <protection locked="0"/>
    </xf>
    <xf numFmtId="0" fontId="16" fillId="16" borderId="86" xfId="0" applyFont="1" applyFill="1" applyBorder="1" applyAlignment="1" applyProtection="1">
      <alignment horizontal="left" vertical="center"/>
      <protection locked="0"/>
    </xf>
    <xf numFmtId="167" fontId="16" fillId="16" borderId="56" xfId="0" applyNumberFormat="1" applyFont="1" applyFill="1" applyBorder="1" applyAlignment="1" applyProtection="1">
      <alignment horizontal="center" vertical="center"/>
      <protection locked="0"/>
    </xf>
    <xf numFmtId="168" fontId="16" fillId="16" borderId="56" xfId="0" applyNumberFormat="1" applyFont="1" applyFill="1" applyBorder="1" applyAlignment="1" applyProtection="1">
      <alignment horizontal="right" vertical="center"/>
      <protection locked="0"/>
    </xf>
    <xf numFmtId="0" fontId="2" fillId="16" borderId="57" xfId="0" applyFont="1" applyFill="1" applyBorder="1" applyAlignment="1" applyProtection="1">
      <alignment horizontal="center" vertical="center"/>
      <protection locked="0"/>
    </xf>
    <xf numFmtId="0" fontId="2" fillId="16" borderId="59" xfId="0" applyFont="1" applyFill="1" applyBorder="1" applyAlignment="1" applyProtection="1">
      <alignment horizontal="center" vertical="center"/>
      <protection locked="0"/>
    </xf>
    <xf numFmtId="0" fontId="2" fillId="16" borderId="58" xfId="0" applyFont="1" applyFill="1" applyBorder="1" applyAlignment="1" applyProtection="1">
      <alignment horizontal="center" vertical="center"/>
      <protection locked="0"/>
    </xf>
    <xf numFmtId="0" fontId="2" fillId="4" borderId="109" xfId="0" applyFont="1" applyFill="1" applyBorder="1" applyAlignment="1" applyProtection="1">
      <alignment horizontal="center" vertical="center" wrapText="1"/>
      <protection hidden="1"/>
    </xf>
    <xf numFmtId="0" fontId="2" fillId="4" borderId="110" xfId="0" applyFont="1" applyFill="1" applyBorder="1" applyAlignment="1" applyProtection="1">
      <alignment horizontal="center" vertical="center" wrapText="1"/>
      <protection hidden="1"/>
    </xf>
    <xf numFmtId="0" fontId="2" fillId="4" borderId="111" xfId="0" applyFont="1" applyFill="1" applyBorder="1" applyAlignment="1" applyProtection="1">
      <alignment horizontal="center" vertical="center" wrapText="1"/>
      <protection hidden="1"/>
    </xf>
    <xf numFmtId="174" fontId="2" fillId="4" borderId="109" xfId="0" applyNumberFormat="1" applyFont="1" applyFill="1" applyBorder="1" applyAlignment="1" applyProtection="1">
      <alignment horizontal="center" vertical="center"/>
      <protection hidden="1"/>
    </xf>
    <xf numFmtId="174" fontId="2" fillId="4" borderId="110" xfId="0" applyNumberFormat="1" applyFont="1" applyFill="1" applyBorder="1" applyAlignment="1" applyProtection="1">
      <alignment horizontal="center" vertical="center"/>
      <protection hidden="1"/>
    </xf>
    <xf numFmtId="174" fontId="2" fillId="4" borderId="115" xfId="0" applyNumberFormat="1" applyFont="1" applyFill="1" applyBorder="1" applyAlignment="1" applyProtection="1">
      <alignment horizontal="center" vertical="center"/>
      <protection hidden="1"/>
    </xf>
    <xf numFmtId="174" fontId="2" fillId="4" borderId="116" xfId="0" applyNumberFormat="1" applyFont="1" applyFill="1" applyBorder="1" applyAlignment="1" applyProtection="1">
      <alignment horizontal="center" vertical="center"/>
      <protection hidden="1"/>
    </xf>
    <xf numFmtId="174" fontId="2" fillId="4" borderId="114" xfId="0" applyNumberFormat="1" applyFont="1" applyFill="1" applyBorder="1" applyAlignment="1" applyProtection="1">
      <alignment horizontal="center" vertical="center"/>
      <protection hidden="1"/>
    </xf>
    <xf numFmtId="174" fontId="2" fillId="4" borderId="111" xfId="0" applyNumberFormat="1" applyFont="1" applyFill="1" applyBorder="1" applyAlignment="1" applyProtection="1">
      <alignment horizontal="center" vertical="center"/>
      <protection hidden="1"/>
    </xf>
    <xf numFmtId="0" fontId="2" fillId="4" borderId="86" xfId="0" applyFont="1" applyFill="1" applyBorder="1" applyAlignment="1" applyProtection="1">
      <alignment horizontal="center" vertical="center" wrapText="1"/>
      <protection hidden="1"/>
    </xf>
    <xf numFmtId="0" fontId="2" fillId="4" borderId="56" xfId="0" applyFont="1" applyFill="1" applyBorder="1" applyAlignment="1" applyProtection="1">
      <alignment horizontal="center" vertical="center" wrapText="1"/>
      <protection hidden="1"/>
    </xf>
    <xf numFmtId="0" fontId="2" fillId="4" borderId="87" xfId="0" applyFont="1" applyFill="1" applyBorder="1" applyAlignment="1" applyProtection="1">
      <alignment horizontal="center" vertical="center" wrapText="1"/>
      <protection hidden="1"/>
    </xf>
    <xf numFmtId="174" fontId="2" fillId="4" borderId="86" xfId="0" applyNumberFormat="1" applyFont="1" applyFill="1" applyBorder="1" applyAlignment="1" applyProtection="1">
      <alignment horizontal="center" vertical="center"/>
      <protection hidden="1"/>
    </xf>
    <xf numFmtId="174" fontId="2" fillId="4" borderId="56" xfId="0" applyNumberFormat="1" applyFont="1" applyFill="1" applyBorder="1" applyAlignment="1" applyProtection="1">
      <alignment horizontal="center" vertical="center"/>
      <protection hidden="1"/>
    </xf>
    <xf numFmtId="174" fontId="2" fillId="4" borderId="57" xfId="0" applyNumberFormat="1" applyFont="1" applyFill="1" applyBorder="1" applyAlignment="1" applyProtection="1">
      <alignment horizontal="center" vertical="center"/>
      <protection hidden="1"/>
    </xf>
    <xf numFmtId="174" fontId="2" fillId="4" borderId="59" xfId="0" applyNumberFormat="1" applyFont="1" applyFill="1" applyBorder="1" applyAlignment="1" applyProtection="1">
      <alignment horizontal="center" vertical="center"/>
      <protection hidden="1"/>
    </xf>
    <xf numFmtId="174" fontId="2" fillId="4" borderId="58" xfId="0" applyNumberFormat="1" applyFont="1" applyFill="1" applyBorder="1" applyAlignment="1" applyProtection="1">
      <alignment horizontal="center" vertical="center"/>
      <protection hidden="1"/>
    </xf>
    <xf numFmtId="174" fontId="2" fillId="4" borderId="87" xfId="0" applyNumberFormat="1" applyFont="1" applyFill="1" applyBorder="1" applyAlignment="1" applyProtection="1">
      <alignment horizontal="center" vertical="center"/>
      <protection hidden="1"/>
    </xf>
    <xf numFmtId="0" fontId="3" fillId="4" borderId="150" xfId="0" applyFont="1" applyFill="1" applyBorder="1" applyAlignment="1" applyProtection="1">
      <alignment horizontal="center" vertical="center"/>
      <protection hidden="1"/>
    </xf>
    <xf numFmtId="167" fontId="17" fillId="10" borderId="56" xfId="0" applyNumberFormat="1" applyFont="1" applyFill="1" applyBorder="1" applyAlignment="1" applyProtection="1">
      <alignment horizontal="center" vertical="center"/>
      <protection hidden="1"/>
    </xf>
    <xf numFmtId="167" fontId="17" fillId="18" borderId="89" xfId="0" applyNumberFormat="1" applyFont="1" applyFill="1" applyBorder="1" applyAlignment="1" applyProtection="1">
      <alignment horizontal="center" vertical="center"/>
      <protection hidden="1"/>
    </xf>
    <xf numFmtId="0" fontId="2" fillId="0" borderId="86" xfId="0" applyFont="1" applyBorder="1" applyAlignment="1" applyProtection="1">
      <alignment horizontal="left" vertical="center"/>
      <protection hidden="1"/>
    </xf>
    <xf numFmtId="0" fontId="16" fillId="0" borderId="56" xfId="0" applyFont="1" applyBorder="1" applyAlignment="1" applyProtection="1">
      <alignment horizontal="left" vertical="center"/>
      <protection hidden="1"/>
    </xf>
    <xf numFmtId="0" fontId="3" fillId="5" borderId="94" xfId="0" applyFont="1" applyFill="1" applyBorder="1" applyAlignment="1" applyProtection="1">
      <alignment horizontal="center" vertical="center" wrapText="1"/>
      <protection hidden="1"/>
    </xf>
    <xf numFmtId="0" fontId="16" fillId="4" borderId="95" xfId="0" applyFont="1" applyFill="1" applyBorder="1" applyAlignment="1" applyProtection="1">
      <alignment vertical="center"/>
      <protection hidden="1"/>
    </xf>
    <xf numFmtId="0" fontId="2" fillId="0" borderId="91" xfId="0" applyFont="1" applyBorder="1" applyAlignment="1" applyProtection="1">
      <alignment horizontal="left" vertical="center"/>
      <protection hidden="1"/>
    </xf>
    <xf numFmtId="0" fontId="16" fillId="0" borderId="92" xfId="0" applyFont="1" applyBorder="1" applyAlignment="1" applyProtection="1">
      <alignment horizontal="left" vertical="center"/>
      <protection hidden="1"/>
    </xf>
    <xf numFmtId="0" fontId="2" fillId="4" borderId="178" xfId="0" applyFont="1" applyFill="1" applyBorder="1" applyAlignment="1" applyProtection="1">
      <alignment horizontal="center" vertical="center"/>
      <protection locked="0"/>
    </xf>
    <xf numFmtId="0" fontId="2" fillId="4" borderId="116" xfId="0" applyFont="1" applyFill="1" applyBorder="1" applyAlignment="1" applyProtection="1">
      <alignment horizontal="center" vertical="center"/>
      <protection locked="0"/>
    </xf>
    <xf numFmtId="0" fontId="3" fillId="5" borderId="108" xfId="0" applyFont="1" applyFill="1" applyBorder="1" applyAlignment="1" applyProtection="1">
      <alignment horizontal="center" vertical="center"/>
      <protection hidden="1"/>
    </xf>
    <xf numFmtId="0" fontId="2" fillId="16" borderId="112" xfId="0" applyFont="1" applyFill="1" applyBorder="1" applyAlignment="1" applyProtection="1">
      <alignment horizontal="center" vertical="center"/>
      <protection locked="0"/>
    </xf>
    <xf numFmtId="0" fontId="2" fillId="16" borderId="60" xfId="0" applyFont="1" applyFill="1" applyBorder="1" applyAlignment="1" applyProtection="1">
      <alignment horizontal="center" vertical="center"/>
      <protection locked="0"/>
    </xf>
    <xf numFmtId="0" fontId="2" fillId="16" borderId="61" xfId="0" applyFont="1" applyFill="1" applyBorder="1" applyAlignment="1" applyProtection="1">
      <alignment horizontal="center" vertical="center"/>
      <protection locked="0"/>
    </xf>
    <xf numFmtId="168" fontId="2" fillId="16" borderId="56" xfId="0" applyNumberFormat="1" applyFont="1" applyFill="1" applyBorder="1" applyAlignment="1" applyProtection="1">
      <alignment horizontal="right" vertical="center"/>
      <protection locked="0"/>
    </xf>
    <xf numFmtId="0" fontId="17" fillId="5" borderId="86" xfId="0" applyFont="1" applyFill="1" applyBorder="1" applyAlignment="1" applyProtection="1">
      <alignment horizontal="left" vertical="center"/>
      <protection hidden="1"/>
    </xf>
    <xf numFmtId="0" fontId="16" fillId="4" borderId="56" xfId="0" applyFont="1" applyFill="1" applyBorder="1" applyAlignment="1" applyProtection="1">
      <alignment horizontal="left" vertical="center"/>
      <protection hidden="1"/>
    </xf>
    <xf numFmtId="0" fontId="17" fillId="4" borderId="86" xfId="0" applyFont="1" applyFill="1" applyBorder="1" applyAlignment="1" applyProtection="1">
      <alignment horizontal="right" vertical="center"/>
      <protection hidden="1"/>
    </xf>
    <xf numFmtId="0" fontId="17" fillId="10" borderId="56" xfId="0" applyFont="1" applyFill="1" applyBorder="1" applyAlignment="1" applyProtection="1">
      <alignment horizontal="center" vertical="center"/>
      <protection hidden="1"/>
    </xf>
    <xf numFmtId="0" fontId="3" fillId="5" borderId="83" xfId="0" applyFont="1" applyFill="1" applyBorder="1" applyAlignment="1" applyProtection="1">
      <alignment horizontal="left" vertical="center" wrapText="1"/>
      <protection hidden="1"/>
    </xf>
    <xf numFmtId="0" fontId="16" fillId="4" borderId="84" xfId="0" applyFont="1" applyFill="1" applyBorder="1" applyAlignment="1" applyProtection="1">
      <alignment horizontal="left" vertical="center"/>
      <protection hidden="1"/>
    </xf>
    <xf numFmtId="0" fontId="3" fillId="5" borderId="84" xfId="0" applyFont="1" applyFill="1" applyBorder="1" applyAlignment="1" applyProtection="1">
      <alignment horizontal="center" vertical="center"/>
      <protection hidden="1"/>
    </xf>
    <xf numFmtId="0" fontId="16" fillId="4" borderId="84" xfId="0" applyFont="1" applyFill="1" applyBorder="1" applyAlignment="1" applyProtection="1">
      <alignment vertical="center"/>
      <protection hidden="1"/>
    </xf>
    <xf numFmtId="0" fontId="17" fillId="18" borderId="89" xfId="0" applyFont="1" applyFill="1" applyBorder="1" applyAlignment="1" applyProtection="1">
      <alignment horizontal="center" vertical="center"/>
      <protection hidden="1"/>
    </xf>
    <xf numFmtId="167" fontId="3" fillId="4" borderId="56" xfId="0" applyNumberFormat="1" applyFont="1" applyFill="1" applyBorder="1" applyAlignment="1" applyProtection="1">
      <alignment horizontal="center" vertical="center"/>
      <protection hidden="1"/>
    </xf>
    <xf numFmtId="167" fontId="16" fillId="4" borderId="56" xfId="0" applyNumberFormat="1" applyFont="1" applyFill="1" applyBorder="1" applyAlignment="1" applyProtection="1">
      <alignment horizontal="center" vertical="center"/>
      <protection hidden="1"/>
    </xf>
    <xf numFmtId="167" fontId="17" fillId="4" borderId="57" xfId="0" applyNumberFormat="1" applyFont="1" applyFill="1" applyBorder="1" applyAlignment="1" applyProtection="1">
      <alignment horizontal="center" vertical="center"/>
      <protection hidden="1"/>
    </xf>
    <xf numFmtId="167" fontId="17" fillId="4" borderId="59" xfId="0" applyNumberFormat="1" applyFont="1" applyFill="1" applyBorder="1" applyAlignment="1" applyProtection="1">
      <alignment horizontal="center" vertical="center"/>
      <protection hidden="1"/>
    </xf>
    <xf numFmtId="167" fontId="17" fillId="4" borderId="58" xfId="0" applyNumberFormat="1" applyFont="1" applyFill="1" applyBorder="1" applyAlignment="1" applyProtection="1">
      <alignment horizontal="center" vertical="center"/>
      <protection hidden="1"/>
    </xf>
    <xf numFmtId="167" fontId="3" fillId="4" borderId="57" xfId="0" applyNumberFormat="1" applyFont="1" applyFill="1" applyBorder="1" applyAlignment="1" applyProtection="1">
      <alignment horizontal="right" vertical="center"/>
      <protection hidden="1"/>
    </xf>
    <xf numFmtId="167" fontId="3" fillId="4" borderId="59" xfId="0" applyNumberFormat="1" applyFont="1" applyFill="1" applyBorder="1" applyAlignment="1" applyProtection="1">
      <alignment horizontal="right" vertical="center"/>
      <protection hidden="1"/>
    </xf>
    <xf numFmtId="167" fontId="3" fillId="4" borderId="58" xfId="0" applyNumberFormat="1" applyFont="1" applyFill="1" applyBorder="1" applyAlignment="1" applyProtection="1">
      <alignment horizontal="right" vertical="center"/>
      <protection hidden="1"/>
    </xf>
    <xf numFmtId="0" fontId="3" fillId="5" borderId="141" xfId="0" applyFont="1" applyFill="1" applyBorder="1" applyAlignment="1" applyProtection="1">
      <alignment horizontal="center" vertical="center"/>
      <protection hidden="1"/>
    </xf>
    <xf numFmtId="0" fontId="3" fillId="5" borderId="142" xfId="0" applyFont="1" applyFill="1" applyBorder="1" applyAlignment="1" applyProtection="1">
      <alignment horizontal="center" vertical="center"/>
      <protection hidden="1"/>
    </xf>
    <xf numFmtId="0" fontId="3" fillId="5" borderId="105" xfId="0" applyFont="1" applyFill="1" applyBorder="1" applyAlignment="1" applyProtection="1">
      <alignment horizontal="center" vertical="center"/>
      <protection hidden="1"/>
    </xf>
    <xf numFmtId="167" fontId="3" fillId="4" borderId="57" xfId="0" applyNumberFormat="1" applyFont="1" applyFill="1" applyBorder="1" applyAlignment="1" applyProtection="1">
      <alignment horizontal="center" vertical="center"/>
      <protection hidden="1"/>
    </xf>
    <xf numFmtId="167" fontId="3" fillId="4" borderId="59" xfId="0" applyNumberFormat="1" applyFont="1" applyFill="1" applyBorder="1" applyAlignment="1" applyProtection="1">
      <alignment horizontal="center" vertical="center"/>
      <protection hidden="1"/>
    </xf>
    <xf numFmtId="167" fontId="3" fillId="4" borderId="58" xfId="0" applyNumberFormat="1" applyFont="1" applyFill="1" applyBorder="1" applyAlignment="1" applyProtection="1">
      <alignment horizontal="center" vertical="center"/>
      <protection hidden="1"/>
    </xf>
    <xf numFmtId="167" fontId="2" fillId="4" borderId="57" xfId="0" applyNumberFormat="1" applyFont="1" applyFill="1" applyBorder="1" applyAlignment="1" applyProtection="1">
      <alignment horizontal="center" vertical="center"/>
      <protection hidden="1"/>
    </xf>
    <xf numFmtId="167" fontId="2" fillId="4" borderId="59" xfId="0" applyNumberFormat="1" applyFont="1" applyFill="1" applyBorder="1" applyAlignment="1" applyProtection="1">
      <alignment horizontal="center" vertical="center"/>
      <protection hidden="1"/>
    </xf>
    <xf numFmtId="167" fontId="2" fillId="4" borderId="104" xfId="0" applyNumberFormat="1" applyFont="1" applyFill="1" applyBorder="1" applyAlignment="1" applyProtection="1">
      <alignment horizontal="center" vertical="center"/>
      <protection hidden="1"/>
    </xf>
    <xf numFmtId="0" fontId="16" fillId="16" borderId="18" xfId="0" applyFont="1" applyFill="1" applyBorder="1" applyAlignment="1" applyProtection="1">
      <alignment horizontal="left" vertical="center"/>
      <protection locked="0"/>
    </xf>
    <xf numFmtId="0" fontId="2" fillId="4" borderId="63" xfId="0" applyFont="1" applyFill="1" applyBorder="1" applyAlignment="1" applyProtection="1">
      <alignment horizontal="center" vertical="center"/>
      <protection hidden="1"/>
    </xf>
    <xf numFmtId="0" fontId="2" fillId="4" borderId="64" xfId="0" applyFont="1" applyFill="1" applyBorder="1" applyAlignment="1" applyProtection="1">
      <alignment horizontal="center" vertical="center"/>
      <protection hidden="1"/>
    </xf>
    <xf numFmtId="167" fontId="17" fillId="4" borderId="56" xfId="0" applyNumberFormat="1" applyFont="1" applyFill="1" applyBorder="1" applyAlignment="1" applyProtection="1">
      <alignment horizontal="center" vertical="center"/>
      <protection hidden="1"/>
    </xf>
    <xf numFmtId="0" fontId="17" fillId="5" borderId="89" xfId="0" applyFont="1" applyFill="1" applyBorder="1" applyAlignment="1" applyProtection="1">
      <alignment horizontal="right" vertical="center"/>
      <protection hidden="1"/>
    </xf>
    <xf numFmtId="0" fontId="17" fillId="5" borderId="141" xfId="0" applyFont="1" applyFill="1" applyBorder="1" applyAlignment="1" applyProtection="1">
      <alignment horizontal="center" vertical="center"/>
      <protection hidden="1"/>
    </xf>
    <xf numFmtId="0" fontId="17" fillId="5" borderId="142" xfId="0" applyFont="1" applyFill="1" applyBorder="1" applyAlignment="1" applyProtection="1">
      <alignment horizontal="center" vertical="center"/>
      <protection hidden="1"/>
    </xf>
    <xf numFmtId="0" fontId="17" fillId="5" borderId="105" xfId="0" applyFont="1" applyFill="1" applyBorder="1" applyAlignment="1" applyProtection="1">
      <alignment horizontal="center" vertical="center"/>
      <protection hidden="1"/>
    </xf>
    <xf numFmtId="167" fontId="16" fillId="4" borderId="87" xfId="0" applyNumberFormat="1" applyFont="1" applyFill="1" applyBorder="1" applyAlignment="1" applyProtection="1">
      <alignment horizontal="center" vertical="center"/>
      <protection hidden="1"/>
    </xf>
    <xf numFmtId="0" fontId="17" fillId="5" borderId="83" xfId="0" applyFont="1" applyFill="1" applyBorder="1" applyAlignment="1" applyProtection="1">
      <alignment horizontal="left" vertical="center" wrapText="1"/>
      <protection hidden="1"/>
    </xf>
    <xf numFmtId="0" fontId="17" fillId="5" borderId="84" xfId="0" applyFont="1" applyFill="1" applyBorder="1" applyAlignment="1" applyProtection="1">
      <alignment horizontal="center" vertical="center"/>
      <protection hidden="1"/>
    </xf>
    <xf numFmtId="0" fontId="17" fillId="5" borderId="84" xfId="0" applyFont="1" applyFill="1" applyBorder="1" applyAlignment="1" applyProtection="1">
      <alignment horizontal="center" vertical="center" wrapText="1"/>
      <protection hidden="1"/>
    </xf>
    <xf numFmtId="0" fontId="3" fillId="5" borderId="95" xfId="0" applyFont="1" applyFill="1" applyBorder="1" applyAlignment="1" applyProtection="1">
      <alignment horizontal="center" vertical="center" wrapText="1"/>
      <protection hidden="1"/>
    </xf>
    <xf numFmtId="0" fontId="2" fillId="2" borderId="68" xfId="0" applyFont="1" applyFill="1" applyBorder="1" applyAlignment="1" applyProtection="1">
      <alignment horizontal="left" vertical="center"/>
      <protection hidden="1"/>
    </xf>
    <xf numFmtId="0" fontId="2" fillId="2" borderId="52" xfId="0" applyFont="1" applyFill="1" applyBorder="1" applyAlignment="1" applyProtection="1">
      <alignment horizontal="left" vertical="center"/>
      <protection hidden="1"/>
    </xf>
    <xf numFmtId="0" fontId="2" fillId="2" borderId="19" xfId="0" applyFont="1" applyFill="1" applyBorder="1" applyAlignment="1" applyProtection="1">
      <alignment horizontal="left" vertical="center"/>
      <protection hidden="1"/>
    </xf>
    <xf numFmtId="10" fontId="2" fillId="2" borderId="20" xfId="0" applyNumberFormat="1" applyFont="1" applyFill="1" applyBorder="1" applyAlignment="1" applyProtection="1">
      <alignment horizontal="center" vertical="center"/>
      <protection hidden="1"/>
    </xf>
    <xf numFmtId="10" fontId="2" fillId="2" borderId="69" xfId="0" applyNumberFormat="1" applyFont="1" applyFill="1" applyBorder="1" applyAlignment="1" applyProtection="1">
      <alignment horizontal="center" vertical="center"/>
      <protection hidden="1"/>
    </xf>
    <xf numFmtId="166" fontId="2" fillId="2" borderId="56" xfId="0" applyNumberFormat="1" applyFont="1" applyFill="1" applyBorder="1" applyAlignment="1" applyProtection="1">
      <alignment horizontal="center" vertical="center"/>
      <protection hidden="1"/>
    </xf>
    <xf numFmtId="0" fontId="3" fillId="2" borderId="70" xfId="0" applyFont="1" applyFill="1" applyBorder="1" applyAlignment="1" applyProtection="1">
      <alignment horizontal="left" vertical="center"/>
      <protection hidden="1"/>
    </xf>
    <xf numFmtId="0" fontId="3" fillId="2" borderId="71" xfId="0" applyFont="1" applyFill="1" applyBorder="1" applyAlignment="1" applyProtection="1">
      <alignment horizontal="left" vertical="center"/>
      <protection hidden="1"/>
    </xf>
    <xf numFmtId="0" fontId="3" fillId="2" borderId="72" xfId="0" applyFont="1" applyFill="1" applyBorder="1" applyAlignment="1" applyProtection="1">
      <alignment horizontal="left" vertical="center"/>
      <protection hidden="1"/>
    </xf>
    <xf numFmtId="10" fontId="3" fillId="2" borderId="73" xfId="0" applyNumberFormat="1" applyFont="1" applyFill="1" applyBorder="1" applyAlignment="1" applyProtection="1">
      <alignment horizontal="center" vertical="center"/>
      <protection hidden="1"/>
    </xf>
    <xf numFmtId="10" fontId="3" fillId="2" borderId="74" xfId="0" applyNumberFormat="1" applyFont="1" applyFill="1" applyBorder="1" applyAlignment="1" applyProtection="1">
      <alignment horizontal="center" vertical="center"/>
      <protection hidden="1"/>
    </xf>
    <xf numFmtId="0" fontId="2" fillId="2" borderId="88" xfId="0" applyFont="1" applyFill="1" applyBorder="1" applyAlignment="1" applyProtection="1">
      <alignment horizontal="center" vertical="center"/>
      <protection hidden="1"/>
    </xf>
    <xf numFmtId="166" fontId="2" fillId="2" borderId="89" xfId="0" applyNumberFormat="1" applyFont="1" applyFill="1" applyBorder="1" applyAlignment="1" applyProtection="1">
      <alignment horizontal="center" vertical="center"/>
      <protection hidden="1"/>
    </xf>
    <xf numFmtId="0" fontId="16" fillId="0" borderId="95" xfId="0" applyFont="1" applyBorder="1" applyAlignment="1" applyProtection="1">
      <alignment vertical="center"/>
      <protection hidden="1"/>
    </xf>
    <xf numFmtId="0" fontId="2" fillId="22" borderId="91" xfId="0" applyFont="1" applyFill="1" applyBorder="1" applyAlignment="1" applyProtection="1">
      <alignment horizontal="center" vertical="center"/>
      <protection locked="0"/>
    </xf>
    <xf numFmtId="0" fontId="3" fillId="5" borderId="62" xfId="0" applyFont="1" applyFill="1" applyBorder="1" applyAlignment="1" applyProtection="1">
      <alignment horizontal="center" vertical="center"/>
      <protection hidden="1"/>
    </xf>
    <xf numFmtId="0" fontId="3" fillId="5" borderId="65" xfId="0" applyFont="1" applyFill="1" applyBorder="1" applyAlignment="1" applyProtection="1">
      <alignment horizontal="center" vertical="center"/>
      <protection hidden="1"/>
    </xf>
    <xf numFmtId="0" fontId="3" fillId="5" borderId="98" xfId="0" applyFont="1" applyFill="1" applyBorder="1" applyAlignment="1" applyProtection="1">
      <alignment horizontal="center" vertical="center"/>
      <protection hidden="1"/>
    </xf>
    <xf numFmtId="0" fontId="3" fillId="5" borderId="94" xfId="0" applyFont="1" applyFill="1" applyBorder="1" applyAlignment="1" applyProtection="1">
      <alignment horizontal="center" vertical="center"/>
      <protection hidden="1"/>
    </xf>
    <xf numFmtId="0" fontId="2" fillId="2" borderId="79" xfId="0" applyFont="1" applyFill="1" applyBorder="1" applyAlignment="1" applyProtection="1">
      <alignment horizontal="left" vertical="center"/>
      <protection hidden="1"/>
    </xf>
    <xf numFmtId="0" fontId="2" fillId="2" borderId="7" xfId="0" applyFont="1" applyFill="1" applyBorder="1" applyAlignment="1" applyProtection="1">
      <alignment horizontal="left" vertical="center"/>
      <protection hidden="1"/>
    </xf>
    <xf numFmtId="0" fontId="2" fillId="2" borderId="8" xfId="0" applyFont="1" applyFill="1" applyBorder="1" applyAlignment="1" applyProtection="1">
      <alignment horizontal="left" vertical="center"/>
      <protection hidden="1"/>
    </xf>
    <xf numFmtId="10" fontId="2" fillId="2" borderId="9" xfId="0" applyNumberFormat="1" applyFont="1" applyFill="1" applyBorder="1" applyAlignment="1" applyProtection="1">
      <alignment horizontal="center" vertical="center"/>
      <protection hidden="1"/>
    </xf>
    <xf numFmtId="10" fontId="2" fillId="2" borderId="97" xfId="0" applyNumberFormat="1" applyFont="1" applyFill="1" applyBorder="1" applyAlignment="1" applyProtection="1">
      <alignment horizontal="center" vertical="center"/>
      <protection hidden="1"/>
    </xf>
    <xf numFmtId="0" fontId="2" fillId="2" borderId="91" xfId="0" applyFont="1" applyFill="1" applyBorder="1" applyAlignment="1" applyProtection="1">
      <alignment horizontal="center" vertical="center"/>
      <protection hidden="1"/>
    </xf>
    <xf numFmtId="0" fontId="16" fillId="4" borderId="92" xfId="0" applyFont="1" applyFill="1" applyBorder="1" applyAlignment="1" applyProtection="1">
      <alignment vertical="center"/>
      <protection hidden="1"/>
    </xf>
    <xf numFmtId="166" fontId="2" fillId="2" borderId="92" xfId="0" applyNumberFormat="1" applyFont="1" applyFill="1" applyBorder="1" applyAlignment="1" applyProtection="1">
      <alignment horizontal="center" vertical="center"/>
      <protection hidden="1"/>
    </xf>
    <xf numFmtId="167" fontId="42" fillId="4" borderId="1" xfId="0" applyNumberFormat="1" applyFont="1" applyFill="1" applyBorder="1" applyAlignment="1" applyProtection="1">
      <alignment horizontal="center" vertical="center"/>
      <protection hidden="1"/>
    </xf>
    <xf numFmtId="167" fontId="35" fillId="4" borderId="5" xfId="0" applyNumberFormat="1" applyFont="1" applyFill="1" applyBorder="1" applyAlignment="1" applyProtection="1">
      <alignment vertical="center"/>
      <protection hidden="1"/>
    </xf>
    <xf numFmtId="167" fontId="3" fillId="4" borderId="2" xfId="0" applyNumberFormat="1" applyFont="1" applyFill="1" applyBorder="1" applyAlignment="1" applyProtection="1">
      <alignment horizontal="center" vertical="center"/>
      <protection hidden="1"/>
    </xf>
    <xf numFmtId="167" fontId="16" fillId="4" borderId="2" xfId="0" applyNumberFormat="1" applyFont="1" applyFill="1" applyBorder="1" applyAlignment="1" applyProtection="1">
      <alignment vertical="center"/>
      <protection hidden="1"/>
    </xf>
    <xf numFmtId="167" fontId="16" fillId="4" borderId="5" xfId="0" applyNumberFormat="1" applyFont="1" applyFill="1" applyBorder="1" applyAlignment="1" applyProtection="1">
      <alignment vertical="center"/>
      <protection hidden="1"/>
    </xf>
    <xf numFmtId="0" fontId="3" fillId="5" borderId="1" xfId="0" applyFont="1" applyFill="1" applyBorder="1" applyAlignment="1" applyProtection="1">
      <alignment horizontal="center" vertical="center"/>
      <protection hidden="1"/>
    </xf>
    <xf numFmtId="0" fontId="16" fillId="4" borderId="2" xfId="0" applyFont="1" applyFill="1" applyBorder="1" applyAlignment="1" applyProtection="1">
      <alignment vertical="center"/>
      <protection hidden="1"/>
    </xf>
    <xf numFmtId="0" fontId="16" fillId="4" borderId="3" xfId="0" applyFont="1" applyFill="1" applyBorder="1" applyAlignment="1" applyProtection="1">
      <alignment vertical="center"/>
      <protection hidden="1"/>
    </xf>
    <xf numFmtId="0" fontId="3" fillId="5" borderId="4" xfId="0" applyFont="1" applyFill="1" applyBorder="1" applyAlignment="1" applyProtection="1">
      <alignment horizontal="center" vertical="center"/>
      <protection hidden="1"/>
    </xf>
    <xf numFmtId="0" fontId="3" fillId="5" borderId="2" xfId="0" applyFont="1" applyFill="1" applyBorder="1" applyAlignment="1" applyProtection="1">
      <alignment horizontal="center" vertical="center"/>
      <protection hidden="1"/>
    </xf>
    <xf numFmtId="0" fontId="3" fillId="5" borderId="3" xfId="0" applyFont="1" applyFill="1" applyBorder="1" applyAlignment="1" applyProtection="1">
      <alignment horizontal="center" vertical="center"/>
      <protection hidden="1"/>
    </xf>
    <xf numFmtId="0" fontId="16" fillId="4" borderId="52" xfId="0" applyFont="1" applyFill="1" applyBorder="1" applyAlignment="1" applyProtection="1">
      <alignment vertical="center"/>
      <protection hidden="1"/>
    </xf>
    <xf numFmtId="9" fontId="2" fillId="2" borderId="20" xfId="0" applyNumberFormat="1" applyFont="1" applyFill="1" applyBorder="1" applyAlignment="1" applyProtection="1">
      <alignment horizontal="center" vertical="center"/>
      <protection hidden="1"/>
    </xf>
    <xf numFmtId="0" fontId="16" fillId="4" borderId="69" xfId="0" applyFont="1" applyFill="1" applyBorder="1" applyAlignment="1" applyProtection="1">
      <alignment vertical="center"/>
      <protection hidden="1"/>
    </xf>
    <xf numFmtId="0" fontId="16" fillId="4" borderId="71" xfId="0" applyFont="1" applyFill="1" applyBorder="1" applyAlignment="1" applyProtection="1">
      <alignment vertical="center"/>
      <protection hidden="1"/>
    </xf>
    <xf numFmtId="0" fontId="16" fillId="4" borderId="72" xfId="0" applyFont="1" applyFill="1" applyBorder="1" applyAlignment="1" applyProtection="1">
      <alignment vertical="center"/>
      <protection hidden="1"/>
    </xf>
    <xf numFmtId="9" fontId="3" fillId="2" borderId="73" xfId="0" applyNumberFormat="1" applyFont="1" applyFill="1" applyBorder="1" applyAlignment="1" applyProtection="1">
      <alignment horizontal="center" vertical="center"/>
      <protection hidden="1"/>
    </xf>
    <xf numFmtId="0" fontId="16" fillId="4" borderId="74" xfId="0" applyFont="1" applyFill="1" applyBorder="1" applyAlignment="1" applyProtection="1">
      <alignment vertical="center"/>
      <protection hidden="1"/>
    </xf>
    <xf numFmtId="9" fontId="2" fillId="2" borderId="9" xfId="0" applyNumberFormat="1" applyFont="1" applyFill="1" applyBorder="1" applyAlignment="1" applyProtection="1">
      <alignment horizontal="center" vertical="center"/>
      <protection hidden="1"/>
    </xf>
    <xf numFmtId="0" fontId="16" fillId="4" borderId="97" xfId="0" applyFont="1" applyFill="1" applyBorder="1" applyAlignment="1" applyProtection="1">
      <alignment vertical="center"/>
      <protection hidden="1"/>
    </xf>
    <xf numFmtId="165" fontId="83" fillId="2" borderId="70" xfId="0" applyNumberFormat="1" applyFont="1" applyFill="1" applyBorder="1" applyAlignment="1" applyProtection="1">
      <alignment horizontal="center" vertical="center"/>
      <protection hidden="1"/>
    </xf>
    <xf numFmtId="165" fontId="2" fillId="21" borderId="73" xfId="0" applyNumberFormat="1" applyFont="1" applyFill="1" applyBorder="1" applyAlignment="1" applyProtection="1">
      <alignment horizontal="center" vertical="center"/>
      <protection locked="0"/>
    </xf>
    <xf numFmtId="0" fontId="16" fillId="16" borderId="71" xfId="0" applyFont="1" applyFill="1" applyBorder="1" applyAlignment="1" applyProtection="1">
      <alignment vertical="center"/>
      <protection locked="0"/>
    </xf>
    <xf numFmtId="0" fontId="16" fillId="16" borderId="74" xfId="0" applyFont="1" applyFill="1" applyBorder="1" applyAlignment="1" applyProtection="1">
      <alignment vertical="center"/>
      <protection locked="0"/>
    </xf>
    <xf numFmtId="0" fontId="16" fillId="4" borderId="7" xfId="0" applyFont="1" applyFill="1" applyBorder="1" applyAlignment="1" applyProtection="1">
      <alignment vertical="center"/>
      <protection hidden="1"/>
    </xf>
    <xf numFmtId="165" fontId="3" fillId="5" borderId="62" xfId="0" applyNumberFormat="1" applyFont="1" applyFill="1" applyBorder="1" applyAlignment="1" applyProtection="1">
      <alignment horizontal="center" vertical="center" wrapText="1"/>
      <protection hidden="1"/>
    </xf>
    <xf numFmtId="0" fontId="16" fillId="4" borderId="63" xfId="0" applyFont="1" applyFill="1" applyBorder="1" applyAlignment="1" applyProtection="1">
      <alignment vertical="center"/>
      <protection hidden="1"/>
    </xf>
    <xf numFmtId="0" fontId="16" fillId="4" borderId="64" xfId="0" applyFont="1" applyFill="1" applyBorder="1" applyAlignment="1" applyProtection="1">
      <alignment vertical="center"/>
      <protection hidden="1"/>
    </xf>
    <xf numFmtId="0" fontId="3" fillId="5" borderId="75" xfId="0" applyFont="1" applyFill="1" applyBorder="1" applyAlignment="1" applyProtection="1">
      <alignment horizontal="center" vertical="center" wrapText="1"/>
      <protection hidden="1"/>
    </xf>
    <xf numFmtId="0" fontId="16" fillId="4" borderId="76" xfId="0" applyFont="1" applyFill="1" applyBorder="1" applyAlignment="1" applyProtection="1">
      <alignment vertical="center"/>
      <protection hidden="1"/>
    </xf>
    <xf numFmtId="0" fontId="16" fillId="4" borderId="99" xfId="0" applyFont="1" applyFill="1" applyBorder="1" applyAlignment="1" applyProtection="1">
      <alignment vertical="center"/>
      <protection hidden="1"/>
    </xf>
    <xf numFmtId="0" fontId="16" fillId="4" borderId="100" xfId="0" applyFont="1" applyFill="1" applyBorder="1" applyAlignment="1" applyProtection="1">
      <alignment vertical="center"/>
      <protection hidden="1"/>
    </xf>
    <xf numFmtId="0" fontId="16" fillId="4" borderId="101" xfId="0" applyFont="1" applyFill="1" applyBorder="1" applyAlignment="1" applyProtection="1">
      <alignment vertical="center"/>
      <protection hidden="1"/>
    </xf>
    <xf numFmtId="0" fontId="3" fillId="5" borderId="78" xfId="0" applyFont="1" applyFill="1" applyBorder="1" applyAlignment="1" applyProtection="1">
      <alignment horizontal="center" vertical="center"/>
      <protection hidden="1"/>
    </xf>
    <xf numFmtId="0" fontId="16" fillId="4" borderId="102" xfId="0" applyFont="1" applyFill="1" applyBorder="1" applyAlignment="1" applyProtection="1">
      <alignment vertical="center"/>
      <protection hidden="1"/>
    </xf>
    <xf numFmtId="0" fontId="16" fillId="4" borderId="65" xfId="0" applyFont="1" applyFill="1" applyBorder="1" applyAlignment="1" applyProtection="1">
      <alignment vertical="center"/>
      <protection hidden="1"/>
    </xf>
    <xf numFmtId="165" fontId="83" fillId="2" borderId="79" xfId="0" applyNumberFormat="1" applyFont="1" applyFill="1" applyBorder="1" applyAlignment="1" applyProtection="1">
      <alignment horizontal="center" vertical="center"/>
      <protection hidden="1"/>
    </xf>
    <xf numFmtId="165" fontId="2" fillId="21" borderId="9" xfId="0" applyNumberFormat="1" applyFont="1" applyFill="1" applyBorder="1" applyAlignment="1" applyProtection="1">
      <alignment horizontal="right" vertical="center"/>
      <protection locked="0"/>
    </xf>
    <xf numFmtId="0" fontId="16" fillId="16" borderId="7" xfId="0" applyFont="1" applyFill="1" applyBorder="1" applyAlignment="1" applyProtection="1">
      <alignment vertical="center"/>
      <protection locked="0"/>
    </xf>
    <xf numFmtId="0" fontId="16" fillId="16" borderId="97" xfId="0" applyFont="1" applyFill="1" applyBorder="1" applyAlignment="1" applyProtection="1">
      <alignment vertical="center"/>
      <protection locked="0"/>
    </xf>
    <xf numFmtId="0" fontId="2" fillId="16" borderId="52" xfId="0" applyFont="1" applyFill="1" applyBorder="1" applyAlignment="1" applyProtection="1">
      <alignment horizontal="center" vertical="center"/>
      <protection locked="0"/>
    </xf>
    <xf numFmtId="167" fontId="2" fillId="16" borderId="20" xfId="0" applyNumberFormat="1" applyFont="1" applyFill="1" applyBorder="1" applyAlignment="1" applyProtection="1">
      <alignment horizontal="center" vertical="center"/>
      <protection locked="0"/>
    </xf>
    <xf numFmtId="167" fontId="16" fillId="16" borderId="19" xfId="0" applyNumberFormat="1" applyFont="1" applyFill="1" applyBorder="1" applyAlignment="1" applyProtection="1">
      <alignment vertical="center"/>
      <protection locked="0"/>
    </xf>
    <xf numFmtId="0" fontId="43" fillId="4" borderId="0" xfId="0" applyFont="1" applyFill="1" applyAlignment="1" applyProtection="1">
      <alignment horizontal="left" vertical="center"/>
      <protection hidden="1"/>
    </xf>
    <xf numFmtId="0" fontId="2" fillId="16" borderId="11" xfId="0" applyFont="1" applyFill="1" applyBorder="1" applyAlignment="1" applyProtection="1">
      <alignment horizontal="center" vertical="center"/>
      <protection locked="0"/>
    </xf>
    <xf numFmtId="0" fontId="2" fillId="16" borderId="12" xfId="0" applyFont="1" applyFill="1" applyBorder="1" applyAlignment="1" applyProtection="1">
      <alignment horizontal="center" vertical="center"/>
      <protection locked="0"/>
    </xf>
    <xf numFmtId="167" fontId="2" fillId="16" borderId="13" xfId="0" applyNumberFormat="1" applyFont="1" applyFill="1" applyBorder="1" applyAlignment="1" applyProtection="1">
      <alignment horizontal="center" vertical="center"/>
      <protection locked="0"/>
    </xf>
    <xf numFmtId="167" fontId="16" fillId="16" borderId="12" xfId="0" applyNumberFormat="1" applyFont="1" applyFill="1" applyBorder="1" applyAlignment="1" applyProtection="1">
      <alignment vertical="center"/>
      <protection locked="0"/>
    </xf>
    <xf numFmtId="0" fontId="2" fillId="4" borderId="18" xfId="0" applyFont="1" applyFill="1" applyBorder="1" applyAlignment="1" applyProtection="1">
      <alignment horizontal="center" vertical="center" wrapText="1"/>
      <protection hidden="1"/>
    </xf>
    <xf numFmtId="0" fontId="16" fillId="4" borderId="52" xfId="0" applyFont="1" applyFill="1" applyBorder="1" applyAlignment="1" applyProtection="1">
      <alignment vertical="center" wrapText="1"/>
      <protection hidden="1"/>
    </xf>
    <xf numFmtId="0" fontId="16" fillId="4" borderId="19" xfId="0" applyFont="1" applyFill="1" applyBorder="1" applyAlignment="1" applyProtection="1">
      <alignment vertical="center" wrapText="1"/>
      <protection hidden="1"/>
    </xf>
    <xf numFmtId="1" fontId="2" fillId="16" borderId="20" xfId="0" applyNumberFormat="1" applyFont="1" applyFill="1" applyBorder="1" applyAlignment="1" applyProtection="1">
      <alignment horizontal="center" vertical="center"/>
      <protection locked="0"/>
    </xf>
    <xf numFmtId="1" fontId="2" fillId="16" borderId="52" xfId="0" applyNumberFormat="1" applyFont="1" applyFill="1" applyBorder="1" applyAlignment="1" applyProtection="1">
      <alignment horizontal="center" vertical="center"/>
      <protection locked="0"/>
    </xf>
    <xf numFmtId="1" fontId="2" fillId="16" borderId="19" xfId="0" applyNumberFormat="1" applyFont="1" applyFill="1" applyBorder="1" applyAlignment="1" applyProtection="1">
      <alignment horizontal="center" vertical="center"/>
      <protection locked="0"/>
    </xf>
    <xf numFmtId="3" fontId="2" fillId="16" borderId="20" xfId="0" applyNumberFormat="1" applyFont="1" applyFill="1" applyBorder="1" applyAlignment="1" applyProtection="1">
      <alignment horizontal="center" vertical="center"/>
      <protection locked="0"/>
    </xf>
    <xf numFmtId="3" fontId="16" fillId="16" borderId="52" xfId="0" applyNumberFormat="1" applyFont="1" applyFill="1" applyBorder="1" applyAlignment="1" applyProtection="1">
      <alignment vertical="center"/>
      <protection locked="0"/>
    </xf>
    <xf numFmtId="3" fontId="16" fillId="16" borderId="19" xfId="0" applyNumberFormat="1" applyFont="1" applyFill="1" applyBorder="1" applyAlignment="1" applyProtection="1">
      <alignment vertical="center"/>
      <protection locked="0"/>
    </xf>
    <xf numFmtId="0" fontId="2" fillId="4" borderId="10" xfId="0" applyFont="1" applyFill="1" applyBorder="1" applyAlignment="1" applyProtection="1">
      <alignment horizontal="center" vertical="center" wrapText="1"/>
      <protection hidden="1"/>
    </xf>
    <xf numFmtId="0" fontId="16" fillId="4" borderId="11" xfId="0" applyFont="1" applyFill="1" applyBorder="1" applyAlignment="1" applyProtection="1">
      <alignment vertical="center" wrapText="1"/>
      <protection hidden="1"/>
    </xf>
    <xf numFmtId="0" fontId="16" fillId="4" borderId="12" xfId="0" applyFont="1" applyFill="1" applyBorder="1" applyAlignment="1" applyProtection="1">
      <alignment vertical="center" wrapText="1"/>
      <protection hidden="1"/>
    </xf>
    <xf numFmtId="1" fontId="2" fillId="16" borderId="13" xfId="0" applyNumberFormat="1" applyFont="1" applyFill="1" applyBorder="1" applyAlignment="1" applyProtection="1">
      <alignment horizontal="center" vertical="center"/>
      <protection locked="0"/>
    </xf>
    <xf numFmtId="1" fontId="2" fillId="16" borderId="11" xfId="0" applyNumberFormat="1" applyFont="1" applyFill="1" applyBorder="1" applyAlignment="1" applyProtection="1">
      <alignment horizontal="center" vertical="center"/>
      <protection locked="0"/>
    </xf>
    <xf numFmtId="1" fontId="2" fillId="16" borderId="12" xfId="0" applyNumberFormat="1" applyFont="1" applyFill="1" applyBorder="1" applyAlignment="1" applyProtection="1">
      <alignment horizontal="center" vertical="center"/>
      <protection locked="0"/>
    </xf>
    <xf numFmtId="3" fontId="2" fillId="16" borderId="13" xfId="0" applyNumberFormat="1" applyFont="1" applyFill="1" applyBorder="1" applyAlignment="1" applyProtection="1">
      <alignment horizontal="center" vertical="center"/>
      <protection locked="0"/>
    </xf>
    <xf numFmtId="3" fontId="16" fillId="16" borderId="11" xfId="0" applyNumberFormat="1" applyFont="1" applyFill="1" applyBorder="1" applyAlignment="1" applyProtection="1">
      <alignment vertical="center"/>
      <protection locked="0"/>
    </xf>
    <xf numFmtId="3" fontId="16" fillId="16" borderId="12" xfId="0" applyNumberFormat="1" applyFont="1" applyFill="1" applyBorder="1" applyAlignment="1" applyProtection="1">
      <alignment vertical="center"/>
      <protection locked="0"/>
    </xf>
    <xf numFmtId="0" fontId="2" fillId="16" borderId="37" xfId="0" applyFont="1" applyFill="1" applyBorder="1" applyAlignment="1" applyProtection="1">
      <alignment horizontal="center" vertical="center"/>
      <protection locked="0"/>
    </xf>
    <xf numFmtId="0" fontId="16" fillId="16" borderId="16" xfId="0" applyFont="1" applyFill="1" applyBorder="1" applyAlignment="1" applyProtection="1">
      <alignment vertical="center"/>
      <protection locked="0"/>
    </xf>
    <xf numFmtId="0" fontId="16" fillId="16" borderId="36" xfId="0" applyFont="1" applyFill="1" applyBorder="1" applyAlignment="1" applyProtection="1">
      <alignment vertical="center"/>
      <protection locked="0"/>
    </xf>
    <xf numFmtId="1" fontId="2" fillId="16" borderId="37" xfId="0" applyNumberFormat="1" applyFont="1" applyFill="1" applyBorder="1" applyAlignment="1" applyProtection="1">
      <alignment horizontal="center" vertical="center"/>
      <protection locked="0"/>
    </xf>
    <xf numFmtId="1" fontId="2" fillId="16" borderId="16" xfId="0" applyNumberFormat="1" applyFont="1" applyFill="1" applyBorder="1" applyAlignment="1" applyProtection="1">
      <alignment horizontal="center" vertical="center"/>
      <protection locked="0"/>
    </xf>
    <xf numFmtId="1" fontId="2" fillId="16" borderId="36" xfId="0" applyNumberFormat="1" applyFont="1" applyFill="1" applyBorder="1" applyAlignment="1" applyProtection="1">
      <alignment horizontal="center" vertical="center"/>
      <protection locked="0"/>
    </xf>
    <xf numFmtId="3" fontId="2" fillId="16" borderId="37" xfId="0" applyNumberFormat="1" applyFont="1" applyFill="1" applyBorder="1" applyAlignment="1" applyProtection="1">
      <alignment horizontal="center" vertical="center"/>
      <protection locked="0"/>
    </xf>
    <xf numFmtId="3" fontId="16" fillId="16" borderId="16" xfId="0" applyNumberFormat="1" applyFont="1" applyFill="1" applyBorder="1" applyAlignment="1" applyProtection="1">
      <alignment vertical="center"/>
      <protection locked="0"/>
    </xf>
    <xf numFmtId="3" fontId="16" fillId="16" borderId="36" xfId="0" applyNumberFormat="1" applyFont="1" applyFill="1" applyBorder="1" applyAlignment="1" applyProtection="1">
      <alignment vertical="center"/>
      <protection locked="0"/>
    </xf>
    <xf numFmtId="0" fontId="3" fillId="5" borderId="40" xfId="0" applyFont="1" applyFill="1" applyBorder="1" applyAlignment="1" applyProtection="1">
      <alignment horizontal="center" vertical="center" wrapText="1"/>
      <protection hidden="1"/>
    </xf>
    <xf numFmtId="0" fontId="16" fillId="4" borderId="54" xfId="0" applyFont="1" applyFill="1" applyBorder="1" applyAlignment="1" applyProtection="1">
      <alignment vertical="center"/>
      <protection hidden="1"/>
    </xf>
    <xf numFmtId="0" fontId="16" fillId="4" borderId="41" xfId="0" applyFont="1" applyFill="1" applyBorder="1" applyAlignment="1" applyProtection="1">
      <alignment vertical="center"/>
      <protection hidden="1"/>
    </xf>
    <xf numFmtId="0" fontId="16" fillId="4" borderId="28" xfId="0" applyFont="1" applyFill="1" applyBorder="1" applyAlignment="1" applyProtection="1">
      <alignment vertical="center"/>
      <protection hidden="1"/>
    </xf>
    <xf numFmtId="0" fontId="16" fillId="4" borderId="29" xfId="0" applyFont="1" applyFill="1" applyBorder="1" applyAlignment="1" applyProtection="1">
      <alignment vertical="center"/>
      <protection hidden="1"/>
    </xf>
    <xf numFmtId="0" fontId="16" fillId="4" borderId="33" xfId="0" applyFont="1" applyFill="1" applyBorder="1" applyAlignment="1" applyProtection="1">
      <alignment vertical="center"/>
      <protection hidden="1"/>
    </xf>
    <xf numFmtId="0" fontId="16" fillId="4" borderId="45" xfId="0" applyFont="1" applyFill="1" applyBorder="1" applyAlignment="1" applyProtection="1">
      <alignment vertical="center"/>
      <protection hidden="1"/>
    </xf>
    <xf numFmtId="0" fontId="16" fillId="4" borderId="34" xfId="0" applyFont="1" applyFill="1" applyBorder="1" applyAlignment="1" applyProtection="1">
      <alignment vertical="center"/>
      <protection hidden="1"/>
    </xf>
    <xf numFmtId="0" fontId="2" fillId="16" borderId="16" xfId="0" applyFont="1" applyFill="1" applyBorder="1" applyAlignment="1" applyProtection="1">
      <alignment horizontal="center" vertical="center"/>
      <protection locked="0"/>
    </xf>
    <xf numFmtId="0" fontId="2" fillId="16" borderId="36" xfId="0" applyFont="1" applyFill="1" applyBorder="1" applyAlignment="1" applyProtection="1">
      <alignment horizontal="center" vertical="center"/>
      <protection locked="0"/>
    </xf>
    <xf numFmtId="167" fontId="2" fillId="16" borderId="37" xfId="0" applyNumberFormat="1" applyFont="1" applyFill="1" applyBorder="1" applyAlignment="1" applyProtection="1">
      <alignment horizontal="center" vertical="center"/>
      <protection locked="0"/>
    </xf>
    <xf numFmtId="167" fontId="16" fillId="16" borderId="36" xfId="0" applyNumberFormat="1" applyFont="1" applyFill="1" applyBorder="1" applyAlignment="1" applyProtection="1">
      <alignment vertical="center"/>
      <protection locked="0"/>
    </xf>
    <xf numFmtId="0" fontId="16" fillId="4" borderId="53" xfId="0" applyFont="1" applyFill="1" applyBorder="1" applyAlignment="1" applyProtection="1">
      <alignment vertical="center"/>
      <protection hidden="1"/>
    </xf>
    <xf numFmtId="167" fontId="42" fillId="4" borderId="62" xfId="0" applyNumberFormat="1" applyFont="1" applyFill="1" applyBorder="1" applyAlignment="1" applyProtection="1">
      <alignment horizontal="center" vertical="center"/>
      <protection hidden="1"/>
    </xf>
    <xf numFmtId="167" fontId="42" fillId="4" borderId="64" xfId="0" applyNumberFormat="1" applyFont="1" applyFill="1" applyBorder="1" applyAlignment="1" applyProtection="1">
      <alignment horizontal="center" vertical="center"/>
      <protection hidden="1"/>
    </xf>
    <xf numFmtId="0" fontId="2" fillId="4" borderId="70" xfId="0" applyFont="1" applyFill="1" applyBorder="1" applyAlignment="1" applyProtection="1">
      <alignment horizontal="center" vertical="center"/>
      <protection hidden="1"/>
    </xf>
    <xf numFmtId="0" fontId="2" fillId="4" borderId="68" xfId="0" applyFont="1" applyFill="1" applyBorder="1" applyAlignment="1" applyProtection="1">
      <alignment horizontal="center" vertical="center"/>
      <protection hidden="1"/>
    </xf>
    <xf numFmtId="0" fontId="2" fillId="4" borderId="162" xfId="0" applyFont="1" applyFill="1" applyBorder="1" applyAlignment="1" applyProtection="1">
      <alignment horizontal="center" vertical="center"/>
      <protection hidden="1"/>
    </xf>
    <xf numFmtId="0" fontId="16" fillId="4" borderId="36" xfId="0" applyFont="1" applyFill="1" applyBorder="1" applyAlignment="1" applyProtection="1">
      <alignment vertical="center"/>
      <protection hidden="1"/>
    </xf>
    <xf numFmtId="0" fontId="3" fillId="5" borderId="125" xfId="0" applyFont="1" applyFill="1" applyBorder="1" applyAlignment="1" applyProtection="1">
      <alignment horizontal="center" vertical="center" wrapText="1"/>
      <protection hidden="1"/>
    </xf>
    <xf numFmtId="0" fontId="16" fillId="4" borderId="167" xfId="0" applyFont="1" applyFill="1" applyBorder="1" applyAlignment="1" applyProtection="1">
      <alignment vertical="center"/>
      <protection hidden="1"/>
    </xf>
    <xf numFmtId="0" fontId="3" fillId="5" borderId="24" xfId="0" applyFont="1" applyFill="1" applyBorder="1" applyAlignment="1" applyProtection="1">
      <alignment horizontal="center" vertical="center"/>
      <protection hidden="1"/>
    </xf>
    <xf numFmtId="0" fontId="2" fillId="4" borderId="53" xfId="0" applyFont="1" applyFill="1" applyBorder="1" applyAlignment="1" applyProtection="1">
      <alignment vertical="center"/>
      <protection hidden="1"/>
    </xf>
    <xf numFmtId="0" fontId="16" fillId="4" borderId="30" xfId="0" applyFont="1" applyFill="1" applyBorder="1" applyAlignment="1" applyProtection="1">
      <alignment vertical="center"/>
      <protection hidden="1"/>
    </xf>
    <xf numFmtId="0" fontId="3" fillId="5" borderId="9" xfId="0" applyFont="1" applyFill="1" applyBorder="1" applyAlignment="1" applyProtection="1">
      <alignment horizontal="center" vertical="center"/>
      <protection hidden="1"/>
    </xf>
    <xf numFmtId="0" fontId="3" fillId="5" borderId="166" xfId="0" applyFont="1" applyFill="1" applyBorder="1" applyAlignment="1" applyProtection="1">
      <alignment horizontal="center" vertical="center" wrapText="1"/>
      <protection hidden="1"/>
    </xf>
    <xf numFmtId="0" fontId="16" fillId="4" borderId="168" xfId="0" applyFont="1" applyFill="1" applyBorder="1" applyAlignment="1" applyProtection="1">
      <alignment vertical="center"/>
      <protection hidden="1"/>
    </xf>
    <xf numFmtId="0" fontId="3" fillId="5" borderId="13" xfId="0" applyFont="1" applyFill="1" applyBorder="1" applyAlignment="1" applyProtection="1">
      <alignment horizontal="center" vertical="center" wrapText="1"/>
      <protection hidden="1"/>
    </xf>
    <xf numFmtId="0" fontId="3" fillId="7" borderId="62" xfId="0" applyFont="1" applyFill="1" applyBorder="1" applyAlignment="1" applyProtection="1">
      <alignment horizontal="center" vertical="center"/>
      <protection hidden="1"/>
    </xf>
    <xf numFmtId="0" fontId="3" fillId="7" borderId="63" xfId="0" applyFont="1" applyFill="1" applyBorder="1" applyAlignment="1" applyProtection="1">
      <alignment horizontal="center" vertical="center"/>
      <protection hidden="1"/>
    </xf>
    <xf numFmtId="0" fontId="16" fillId="4" borderId="63" xfId="0" applyFont="1" applyFill="1" applyBorder="1" applyAlignment="1" applyProtection="1">
      <alignment horizontal="center" vertical="center"/>
      <protection hidden="1"/>
    </xf>
    <xf numFmtId="0" fontId="16" fillId="4" borderId="64" xfId="0" applyFont="1" applyFill="1" applyBorder="1" applyAlignment="1" applyProtection="1">
      <alignment horizontal="center" vertical="center"/>
      <protection hidden="1"/>
    </xf>
    <xf numFmtId="0" fontId="2" fillId="4" borderId="15" xfId="0" applyFont="1" applyFill="1" applyBorder="1" applyAlignment="1" applyProtection="1">
      <alignment horizontal="center" vertical="center"/>
      <protection hidden="1"/>
    </xf>
    <xf numFmtId="0" fontId="3" fillId="5" borderId="28" xfId="0" applyFont="1" applyFill="1" applyBorder="1" applyAlignment="1" applyProtection="1">
      <alignment horizontal="center" vertical="center" wrapText="1"/>
      <protection hidden="1"/>
    </xf>
    <xf numFmtId="0" fontId="3" fillId="5" borderId="32" xfId="0" applyFont="1" applyFill="1" applyBorder="1" applyAlignment="1" applyProtection="1">
      <alignment horizontal="center" vertical="center" wrapText="1"/>
      <protection hidden="1"/>
    </xf>
    <xf numFmtId="0" fontId="16" fillId="4" borderId="35" xfId="0" applyFont="1" applyFill="1" applyBorder="1" applyAlignment="1" applyProtection="1">
      <alignment vertical="center"/>
      <protection hidden="1"/>
    </xf>
    <xf numFmtId="0" fontId="75" fillId="0" borderId="10" xfId="0" applyFont="1" applyBorder="1" applyAlignment="1" applyProtection="1">
      <alignment horizontal="left" vertical="center" wrapText="1"/>
      <protection hidden="1"/>
    </xf>
    <xf numFmtId="0" fontId="16" fillId="0" borderId="11" xfId="0" applyFont="1" applyBorder="1" applyAlignment="1" applyProtection="1">
      <alignment vertical="center"/>
      <protection hidden="1"/>
    </xf>
    <xf numFmtId="0" fontId="16" fillId="0" borderId="12" xfId="0" applyFont="1" applyBorder="1" applyAlignment="1" applyProtection="1">
      <alignment vertical="center"/>
      <protection hidden="1"/>
    </xf>
    <xf numFmtId="0" fontId="78" fillId="16" borderId="13" xfId="0" applyFont="1" applyFill="1" applyBorder="1" applyAlignment="1" applyProtection="1">
      <alignment horizontal="left" vertical="center" wrapText="1"/>
      <protection locked="0"/>
    </xf>
    <xf numFmtId="0" fontId="78" fillId="16" borderId="11" xfId="0" applyFont="1" applyFill="1" applyBorder="1" applyAlignment="1" applyProtection="1">
      <alignment horizontal="left" vertical="center" wrapText="1"/>
      <protection locked="0"/>
    </xf>
    <xf numFmtId="0" fontId="78" fillId="16" borderId="12" xfId="0" applyFont="1" applyFill="1" applyBorder="1" applyAlignment="1" applyProtection="1">
      <alignment horizontal="left" vertical="center" wrapText="1"/>
      <protection locked="0"/>
    </xf>
    <xf numFmtId="0" fontId="75" fillId="5" borderId="1" xfId="0" applyFont="1" applyFill="1" applyBorder="1" applyAlignment="1" applyProtection="1">
      <alignment horizontal="center" vertical="center" wrapText="1"/>
      <protection hidden="1"/>
    </xf>
    <xf numFmtId="0" fontId="75" fillId="5" borderId="2" xfId="0" applyFont="1" applyFill="1" applyBorder="1" applyAlignment="1" applyProtection="1">
      <alignment horizontal="center" vertical="center" wrapText="1"/>
      <protection hidden="1"/>
    </xf>
    <xf numFmtId="0" fontId="75" fillId="5" borderId="5" xfId="0" applyFont="1" applyFill="1" applyBorder="1" applyAlignment="1" applyProtection="1">
      <alignment horizontal="center" vertical="center" wrapText="1"/>
      <protection hidden="1"/>
    </xf>
    <xf numFmtId="0" fontId="2" fillId="6" borderId="15" xfId="0" applyFont="1" applyFill="1" applyBorder="1" applyAlignment="1" applyProtection="1">
      <alignment horizontal="center" vertical="center"/>
      <protection hidden="1"/>
    </xf>
    <xf numFmtId="0" fontId="2" fillId="6" borderId="16" xfId="0" applyFont="1" applyFill="1" applyBorder="1" applyAlignment="1" applyProtection="1">
      <alignment horizontal="center" vertical="center"/>
      <protection hidden="1"/>
    </xf>
    <xf numFmtId="0" fontId="2" fillId="6" borderId="17" xfId="0" applyFont="1" applyFill="1" applyBorder="1" applyAlignment="1" applyProtection="1">
      <alignment horizontal="center" vertical="center"/>
      <protection hidden="1"/>
    </xf>
    <xf numFmtId="0" fontId="75" fillId="6" borderId="68" xfId="0" applyFont="1" applyFill="1" applyBorder="1" applyAlignment="1" applyProtection="1">
      <alignment horizontal="left" vertical="center" wrapText="1"/>
      <protection hidden="1"/>
    </xf>
    <xf numFmtId="0" fontId="76" fillId="20" borderId="20" xfId="0" applyFont="1" applyFill="1" applyBorder="1" applyAlignment="1" applyProtection="1">
      <alignment horizontal="left" vertical="center" wrapText="1"/>
      <protection locked="0"/>
    </xf>
    <xf numFmtId="0" fontId="76" fillId="20" borderId="52" xfId="0" applyFont="1" applyFill="1" applyBorder="1" applyAlignment="1" applyProtection="1">
      <alignment horizontal="left" vertical="center" wrapText="1"/>
      <protection locked="0"/>
    </xf>
    <xf numFmtId="0" fontId="76" fillId="20" borderId="19" xfId="0" applyFont="1" applyFill="1" applyBorder="1" applyAlignment="1" applyProtection="1">
      <alignment horizontal="left" vertical="center" wrapText="1"/>
      <protection locked="0"/>
    </xf>
    <xf numFmtId="0" fontId="77" fillId="6" borderId="21" xfId="0" applyFont="1" applyFill="1" applyBorder="1" applyAlignment="1" applyProtection="1">
      <alignment horizontal="center" vertical="center"/>
      <protection locked="0"/>
    </xf>
    <xf numFmtId="0" fontId="16" fillId="4" borderId="22" xfId="0" applyFont="1" applyFill="1" applyBorder="1" applyAlignment="1" applyProtection="1">
      <alignment vertical="center"/>
      <protection locked="0"/>
    </xf>
    <xf numFmtId="0" fontId="16" fillId="4" borderId="23" xfId="0" applyFont="1" applyFill="1" applyBorder="1" applyAlignment="1" applyProtection="1">
      <alignment vertical="center"/>
      <protection locked="0"/>
    </xf>
    <xf numFmtId="0" fontId="16" fillId="4" borderId="24" xfId="0" applyFont="1" applyFill="1" applyBorder="1" applyAlignment="1" applyProtection="1">
      <alignment vertical="center"/>
      <protection locked="0"/>
    </xf>
    <xf numFmtId="0" fontId="2" fillId="4" borderId="0" xfId="0" applyFont="1" applyFill="1" applyAlignment="1" applyProtection="1">
      <alignment vertical="center"/>
      <protection locked="0"/>
    </xf>
    <xf numFmtId="0" fontId="16" fillId="4" borderId="25" xfId="0" applyFont="1" applyFill="1" applyBorder="1" applyAlignment="1" applyProtection="1">
      <alignment vertical="center"/>
      <protection locked="0"/>
    </xf>
    <xf numFmtId="0" fontId="16" fillId="4" borderId="30" xfId="0" applyFont="1" applyFill="1" applyBorder="1" applyAlignment="1" applyProtection="1">
      <alignment vertical="center"/>
      <protection locked="0"/>
    </xf>
    <xf numFmtId="0" fontId="16" fillId="4" borderId="45" xfId="0" applyFont="1" applyFill="1" applyBorder="1" applyAlignment="1" applyProtection="1">
      <alignment vertical="center"/>
      <protection locked="0"/>
    </xf>
    <xf numFmtId="0" fontId="16" fillId="4" borderId="31" xfId="0" applyFont="1" applyFill="1" applyBorder="1" applyAlignment="1" applyProtection="1">
      <alignment vertical="center"/>
      <protection locked="0"/>
    </xf>
    <xf numFmtId="0" fontId="78" fillId="20" borderId="20" xfId="0" applyFont="1" applyFill="1" applyBorder="1" applyAlignment="1" applyProtection="1">
      <alignment horizontal="left" vertical="center" wrapText="1"/>
      <protection locked="0"/>
    </xf>
    <xf numFmtId="0" fontId="78" fillId="20" borderId="52" xfId="0" applyFont="1" applyFill="1" applyBorder="1" applyAlignment="1" applyProtection="1">
      <alignment horizontal="left" vertical="center" wrapText="1"/>
      <protection locked="0"/>
    </xf>
    <xf numFmtId="0" fontId="78" fillId="20" borderId="19" xfId="0" applyFont="1" applyFill="1" applyBorder="1" applyAlignment="1" applyProtection="1">
      <alignment horizontal="left" vertical="center" wrapText="1"/>
      <protection locked="0"/>
    </xf>
    <xf numFmtId="0" fontId="75" fillId="6" borderId="26" xfId="0" applyFont="1" applyFill="1" applyBorder="1" applyAlignment="1" applyProtection="1">
      <alignment horizontal="left" vertical="center" wrapText="1"/>
      <protection hidden="1"/>
    </xf>
    <xf numFmtId="0" fontId="16" fillId="4" borderId="22" xfId="0" applyFont="1" applyFill="1" applyBorder="1" applyAlignment="1" applyProtection="1">
      <alignment vertical="center"/>
      <protection hidden="1"/>
    </xf>
    <xf numFmtId="0" fontId="16" fillId="4" borderId="27" xfId="0" applyFont="1" applyFill="1" applyBorder="1" applyAlignment="1" applyProtection="1">
      <alignment vertical="center"/>
      <protection hidden="1"/>
    </xf>
    <xf numFmtId="0" fontId="16" fillId="4" borderId="6" xfId="0" applyFont="1" applyFill="1" applyBorder="1" applyAlignment="1" applyProtection="1">
      <alignment vertical="center"/>
      <protection hidden="1"/>
    </xf>
    <xf numFmtId="0" fontId="75" fillId="6" borderId="18" xfId="0" applyFont="1" applyFill="1" applyBorder="1" applyAlignment="1" applyProtection="1">
      <alignment horizontal="left" vertical="center" wrapText="1"/>
      <protection hidden="1"/>
    </xf>
    <xf numFmtId="0" fontId="75" fillId="0" borderId="18" xfId="0" applyFont="1" applyBorder="1" applyAlignment="1" applyProtection="1">
      <alignment horizontal="left" vertical="center" wrapText="1"/>
      <protection hidden="1"/>
    </xf>
    <xf numFmtId="0" fontId="16" fillId="0" borderId="52" xfId="0" applyFont="1" applyBorder="1" applyAlignment="1" applyProtection="1">
      <alignment vertical="center"/>
      <protection hidden="1"/>
    </xf>
    <xf numFmtId="0" fontId="16" fillId="0" borderId="19" xfId="0" applyFont="1" applyBorder="1" applyAlignment="1" applyProtection="1">
      <alignment vertical="center"/>
      <protection hidden="1"/>
    </xf>
    <xf numFmtId="0" fontId="75" fillId="0" borderId="20" xfId="0" applyFont="1" applyBorder="1" applyAlignment="1" applyProtection="1">
      <alignment horizontal="left" vertical="center" wrapText="1"/>
      <protection hidden="1"/>
    </xf>
    <xf numFmtId="0" fontId="75" fillId="16" borderId="20" xfId="0" applyFont="1" applyFill="1" applyBorder="1" applyAlignment="1" applyProtection="1">
      <alignment horizontal="center" vertical="center" wrapText="1"/>
      <protection locked="0"/>
    </xf>
    <xf numFmtId="0" fontId="78" fillId="16" borderId="20" xfId="0" applyFont="1" applyFill="1" applyBorder="1" applyAlignment="1" applyProtection="1">
      <alignment horizontal="center" vertical="center" wrapText="1"/>
      <protection locked="0"/>
    </xf>
    <xf numFmtId="0" fontId="78" fillId="16" borderId="52" xfId="0" applyFont="1" applyFill="1" applyBorder="1" applyAlignment="1" applyProtection="1">
      <alignment horizontal="center" vertical="center" wrapText="1"/>
      <protection locked="0"/>
    </xf>
    <xf numFmtId="0" fontId="78" fillId="16" borderId="19" xfId="0" applyFont="1" applyFill="1" applyBorder="1" applyAlignment="1" applyProtection="1">
      <alignment horizontal="center" vertical="center" wrapText="1"/>
      <protection locked="0"/>
    </xf>
    <xf numFmtId="0" fontId="78" fillId="16" borderId="20" xfId="0" applyFont="1" applyFill="1" applyBorder="1" applyAlignment="1" applyProtection="1">
      <alignment horizontal="left" vertical="center" wrapText="1"/>
      <protection locked="0"/>
    </xf>
    <xf numFmtId="0" fontId="78" fillId="16" borderId="52" xfId="0" applyFont="1" applyFill="1" applyBorder="1" applyAlignment="1" applyProtection="1">
      <alignment horizontal="left" vertical="center" wrapText="1"/>
      <protection locked="0"/>
    </xf>
    <xf numFmtId="0" fontId="78" fillId="16" borderId="19" xfId="0" applyFont="1" applyFill="1" applyBorder="1" applyAlignment="1" applyProtection="1">
      <alignment horizontal="left" vertical="center" wrapText="1"/>
      <protection locked="0"/>
    </xf>
    <xf numFmtId="0" fontId="78" fillId="20" borderId="21" xfId="0" applyFont="1" applyFill="1" applyBorder="1" applyAlignment="1" applyProtection="1">
      <alignment horizontal="left" vertical="center" wrapText="1"/>
      <protection locked="0"/>
    </xf>
    <xf numFmtId="0" fontId="78" fillId="20" borderId="22" xfId="0" applyFont="1" applyFill="1" applyBorder="1" applyAlignment="1" applyProtection="1">
      <alignment horizontal="left" vertical="center" wrapText="1"/>
      <protection locked="0"/>
    </xf>
    <xf numFmtId="0" fontId="78" fillId="20" borderId="27" xfId="0" applyFont="1" applyFill="1" applyBorder="1" applyAlignment="1" applyProtection="1">
      <alignment horizontal="left" vertical="center" wrapText="1"/>
      <protection locked="0"/>
    </xf>
    <xf numFmtId="0" fontId="78" fillId="20" borderId="24" xfId="0" applyFont="1" applyFill="1" applyBorder="1" applyAlignment="1" applyProtection="1">
      <alignment horizontal="left" vertical="center" wrapText="1"/>
      <protection locked="0"/>
    </xf>
    <xf numFmtId="0" fontId="78" fillId="20" borderId="53" xfId="0" applyFont="1" applyFill="1" applyBorder="1" applyAlignment="1" applyProtection="1">
      <alignment horizontal="left" vertical="center" wrapText="1"/>
      <protection locked="0"/>
    </xf>
    <xf numFmtId="0" fontId="78" fillId="20" borderId="29" xfId="0" applyFont="1" applyFill="1" applyBorder="1" applyAlignment="1" applyProtection="1">
      <alignment horizontal="left" vertical="center" wrapText="1"/>
      <protection locked="0"/>
    </xf>
    <xf numFmtId="0" fontId="78" fillId="20" borderId="7" xfId="0" applyFont="1" applyFill="1" applyBorder="1" applyAlignment="1" applyProtection="1">
      <alignment horizontal="left" vertical="center" wrapText="1"/>
      <protection locked="0"/>
    </xf>
    <xf numFmtId="0" fontId="78" fillId="20" borderId="8" xfId="0" applyFont="1" applyFill="1" applyBorder="1" applyAlignment="1" applyProtection="1">
      <alignment horizontal="left" vertical="center" wrapText="1"/>
      <protection locked="0"/>
    </xf>
    <xf numFmtId="0" fontId="75" fillId="6" borderId="56" xfId="0" applyFont="1" applyFill="1" applyBorder="1" applyAlignment="1" applyProtection="1">
      <alignment horizontal="left" vertical="center" wrapText="1"/>
      <protection hidden="1"/>
    </xf>
    <xf numFmtId="0" fontId="75" fillId="20" borderId="157" xfId="0" applyFont="1" applyFill="1" applyBorder="1" applyAlignment="1" applyProtection="1">
      <alignment horizontal="center" vertical="center" wrapText="1"/>
      <protection locked="0"/>
    </xf>
    <xf numFmtId="0" fontId="75" fillId="20" borderId="52" xfId="0" applyFont="1" applyFill="1" applyBorder="1" applyAlignment="1" applyProtection="1">
      <alignment horizontal="center" vertical="center" wrapText="1"/>
      <protection locked="0"/>
    </xf>
    <xf numFmtId="0" fontId="75" fillId="20" borderId="19" xfId="0" applyFont="1" applyFill="1" applyBorder="1" applyAlignment="1" applyProtection="1">
      <alignment horizontal="center" vertical="center" wrapText="1"/>
      <protection locked="0"/>
    </xf>
    <xf numFmtId="0" fontId="78" fillId="20" borderId="24" xfId="0" applyFont="1" applyFill="1" applyBorder="1" applyAlignment="1" applyProtection="1">
      <alignment horizontal="center" vertical="center" wrapText="1"/>
      <protection locked="0"/>
    </xf>
    <xf numFmtId="0" fontId="78" fillId="20" borderId="53" xfId="0" applyFont="1" applyFill="1" applyBorder="1" applyAlignment="1" applyProtection="1">
      <alignment horizontal="center" vertical="center" wrapText="1"/>
      <protection locked="0"/>
    </xf>
    <xf numFmtId="0" fontId="78" fillId="20" borderId="22" xfId="0" applyFont="1" applyFill="1" applyBorder="1" applyAlignment="1" applyProtection="1">
      <alignment horizontal="center" vertical="center" wrapText="1"/>
      <protection locked="0"/>
    </xf>
    <xf numFmtId="0" fontId="78" fillId="20" borderId="27" xfId="0" applyFont="1" applyFill="1" applyBorder="1" applyAlignment="1" applyProtection="1">
      <alignment horizontal="center" vertical="center" wrapText="1"/>
      <protection locked="0"/>
    </xf>
    <xf numFmtId="0" fontId="78" fillId="20" borderId="9" xfId="0" applyFont="1" applyFill="1" applyBorder="1" applyAlignment="1" applyProtection="1">
      <alignment horizontal="center" vertical="center" wrapText="1"/>
      <protection locked="0"/>
    </xf>
    <xf numFmtId="0" fontId="78" fillId="20" borderId="7" xfId="0" applyFont="1" applyFill="1" applyBorder="1" applyAlignment="1" applyProtection="1">
      <alignment horizontal="center" vertical="center" wrapText="1"/>
      <protection locked="0"/>
    </xf>
    <xf numFmtId="0" fontId="78" fillId="20" borderId="8" xfId="0" applyFont="1" applyFill="1" applyBorder="1" applyAlignment="1" applyProtection="1">
      <alignment horizontal="center" vertical="center" wrapText="1"/>
      <protection locked="0"/>
    </xf>
    <xf numFmtId="0" fontId="79" fillId="5" borderId="1" xfId="0" applyFont="1" applyFill="1" applyBorder="1" applyAlignment="1" applyProtection="1">
      <alignment horizontal="center" vertical="center" wrapText="1"/>
      <protection hidden="1"/>
    </xf>
    <xf numFmtId="0" fontId="79" fillId="5" borderId="2" xfId="0" applyFont="1" applyFill="1" applyBorder="1" applyAlignment="1" applyProtection="1">
      <alignment horizontal="center" vertical="center" wrapText="1"/>
      <protection hidden="1"/>
    </xf>
    <xf numFmtId="0" fontId="79" fillId="5" borderId="5" xfId="0" applyFont="1" applyFill="1" applyBorder="1" applyAlignment="1" applyProtection="1">
      <alignment horizontal="center" vertical="center" wrapText="1"/>
      <protection hidden="1"/>
    </xf>
    <xf numFmtId="0" fontId="75" fillId="0" borderId="86" xfId="0" applyFont="1" applyBorder="1" applyAlignment="1" applyProtection="1">
      <alignment horizontal="left" vertical="center" wrapText="1"/>
      <protection hidden="1"/>
    </xf>
    <xf numFmtId="0" fontId="75" fillId="0" borderId="56" xfId="0" applyFont="1" applyBorder="1" applyAlignment="1" applyProtection="1">
      <alignment horizontal="left" vertical="center" wrapText="1"/>
      <protection hidden="1"/>
    </xf>
    <xf numFmtId="0" fontId="16" fillId="4" borderId="5" xfId="0" applyFont="1" applyFill="1" applyBorder="1" applyAlignment="1" applyProtection="1">
      <alignment vertical="center"/>
      <protection hidden="1"/>
    </xf>
    <xf numFmtId="0" fontId="16" fillId="4" borderId="16" xfId="0" applyFont="1" applyFill="1" applyBorder="1" applyAlignment="1" applyProtection="1">
      <alignment vertical="center"/>
      <protection hidden="1"/>
    </xf>
    <xf numFmtId="0" fontId="16" fillId="4" borderId="17" xfId="0" applyFont="1" applyFill="1" applyBorder="1" applyAlignment="1" applyProtection="1">
      <alignment vertical="center"/>
      <protection hidden="1"/>
    </xf>
    <xf numFmtId="0" fontId="76" fillId="16" borderId="52" xfId="0" applyFont="1" applyFill="1" applyBorder="1" applyAlignment="1" applyProtection="1">
      <alignment vertical="center"/>
      <protection locked="0"/>
    </xf>
    <xf numFmtId="0" fontId="76" fillId="16" borderId="19" xfId="0" applyFont="1" applyFill="1" applyBorder="1" applyAlignment="1" applyProtection="1">
      <alignment vertical="center"/>
      <protection locked="0"/>
    </xf>
    <xf numFmtId="0" fontId="75" fillId="6" borderId="165" xfId="0" applyFont="1" applyFill="1" applyBorder="1" applyAlignment="1" applyProtection="1">
      <alignment horizontal="left" vertical="center" wrapText="1"/>
      <protection hidden="1"/>
    </xf>
    <xf numFmtId="0" fontId="16" fillId="4" borderId="125" xfId="0" applyFont="1" applyFill="1" applyBorder="1" applyAlignment="1" applyProtection="1">
      <alignment vertical="center"/>
      <protection hidden="1"/>
    </xf>
    <xf numFmtId="0" fontId="16" fillId="16" borderId="22" xfId="0" applyFont="1" applyFill="1" applyBorder="1" applyAlignment="1" applyProtection="1">
      <alignment vertical="center"/>
      <protection locked="0"/>
    </xf>
    <xf numFmtId="0" fontId="16" fillId="16" borderId="27" xfId="0" applyFont="1" applyFill="1" applyBorder="1" applyAlignment="1" applyProtection="1">
      <alignment vertical="center"/>
      <protection locked="0"/>
    </xf>
    <xf numFmtId="0" fontId="16" fillId="16" borderId="24" xfId="0" applyFont="1" applyFill="1" applyBorder="1" applyAlignment="1" applyProtection="1">
      <alignment vertical="center"/>
      <protection locked="0"/>
    </xf>
    <xf numFmtId="0" fontId="2" fillId="16" borderId="53" xfId="0" applyFont="1" applyFill="1" applyBorder="1" applyAlignment="1" applyProtection="1">
      <alignment vertical="center"/>
      <protection locked="0"/>
    </xf>
    <xf numFmtId="0" fontId="16" fillId="16" borderId="29" xfId="0" applyFont="1" applyFill="1" applyBorder="1" applyAlignment="1" applyProtection="1">
      <alignment vertical="center"/>
      <protection locked="0"/>
    </xf>
    <xf numFmtId="0" fontId="16" fillId="16" borderId="9" xfId="0" applyFont="1" applyFill="1" applyBorder="1" applyAlignment="1" applyProtection="1">
      <alignment vertical="center"/>
      <protection locked="0"/>
    </xf>
    <xf numFmtId="0" fontId="16" fillId="16" borderId="8" xfId="0" applyFont="1" applyFill="1" applyBorder="1" applyAlignment="1" applyProtection="1">
      <alignment vertical="center"/>
      <protection locked="0"/>
    </xf>
    <xf numFmtId="0" fontId="16" fillId="16" borderId="157" xfId="0" applyFont="1" applyFill="1" applyBorder="1" applyAlignment="1" applyProtection="1">
      <alignment horizontal="center" vertical="center"/>
      <protection locked="0"/>
    </xf>
    <xf numFmtId="0" fontId="16" fillId="16" borderId="52" xfId="0" applyFont="1" applyFill="1" applyBorder="1" applyAlignment="1" applyProtection="1">
      <alignment horizontal="center" vertical="center"/>
      <protection locked="0"/>
    </xf>
    <xf numFmtId="0" fontId="16" fillId="16" borderId="19" xfId="0" applyFont="1" applyFill="1" applyBorder="1" applyAlignment="1" applyProtection="1">
      <alignment horizontal="center" vertical="center"/>
      <protection locked="0"/>
    </xf>
    <xf numFmtId="0" fontId="77" fillId="6" borderId="22" xfId="0" applyFont="1" applyFill="1" applyBorder="1" applyAlignment="1" applyProtection="1">
      <alignment horizontal="center" vertical="center"/>
      <protection locked="0"/>
    </xf>
    <xf numFmtId="0" fontId="77" fillId="6" borderId="164" xfId="0" applyFont="1" applyFill="1" applyBorder="1" applyAlignment="1" applyProtection="1">
      <alignment horizontal="center" vertical="center"/>
      <protection locked="0"/>
    </xf>
    <xf numFmtId="0" fontId="77" fillId="6" borderId="24" xfId="0" applyFont="1" applyFill="1" applyBorder="1" applyAlignment="1" applyProtection="1">
      <alignment horizontal="center" vertical="center"/>
      <protection locked="0"/>
    </xf>
    <xf numFmtId="0" fontId="77" fillId="6" borderId="53" xfId="0" applyFont="1" applyFill="1" applyBorder="1" applyAlignment="1" applyProtection="1">
      <alignment horizontal="center" vertical="center"/>
      <protection locked="0"/>
    </xf>
    <xf numFmtId="0" fontId="77" fillId="6" borderId="126" xfId="0" applyFont="1" applyFill="1" applyBorder="1" applyAlignment="1" applyProtection="1">
      <alignment horizontal="center" vertical="center"/>
      <protection locked="0"/>
    </xf>
    <xf numFmtId="0" fontId="77" fillId="6" borderId="138" xfId="0" applyFont="1" applyFill="1" applyBorder="1" applyAlignment="1" applyProtection="1">
      <alignment horizontal="center" vertical="center"/>
      <protection locked="0"/>
    </xf>
    <xf numFmtId="0" fontId="77" fillId="6" borderId="100" xfId="0" applyFont="1" applyFill="1" applyBorder="1" applyAlignment="1" applyProtection="1">
      <alignment horizontal="center" vertical="center"/>
      <protection locked="0"/>
    </xf>
    <xf numFmtId="0" fontId="77" fillId="6" borderId="124" xfId="0" applyFont="1" applyFill="1" applyBorder="1" applyAlignment="1" applyProtection="1">
      <alignment horizontal="center" vertical="center"/>
      <protection locked="0"/>
    </xf>
    <xf numFmtId="0" fontId="16" fillId="4" borderId="157" xfId="0" applyFont="1" applyFill="1" applyBorder="1" applyAlignment="1" applyProtection="1">
      <alignment horizontal="center" vertical="center"/>
      <protection locked="0"/>
    </xf>
    <xf numFmtId="0" fontId="16" fillId="4" borderId="158" xfId="0" applyFont="1" applyFill="1" applyBorder="1" applyAlignment="1" applyProtection="1">
      <alignment horizontal="center" vertical="center"/>
      <protection locked="0"/>
    </xf>
    <xf numFmtId="0" fontId="75" fillId="4" borderId="56" xfId="0" applyFont="1" applyFill="1" applyBorder="1" applyAlignment="1" applyProtection="1">
      <alignment horizontal="center" vertical="center" wrapText="1"/>
      <protection hidden="1"/>
    </xf>
    <xf numFmtId="0" fontId="16" fillId="16" borderId="158" xfId="0" applyFont="1" applyFill="1" applyBorder="1" applyAlignment="1" applyProtection="1">
      <alignment horizontal="center" vertical="center"/>
      <protection locked="0"/>
    </xf>
    <xf numFmtId="0" fontId="75" fillId="0" borderId="68" xfId="0" applyFont="1" applyBorder="1" applyAlignment="1" applyProtection="1">
      <alignment horizontal="left" vertical="center" wrapText="1"/>
      <protection hidden="1"/>
    </xf>
    <xf numFmtId="0" fontId="75" fillId="0" borderId="99" xfId="0" applyFont="1" applyBorder="1" applyAlignment="1" applyProtection="1">
      <alignment horizontal="left" vertical="center" wrapText="1"/>
      <protection hidden="1"/>
    </xf>
    <xf numFmtId="0" fontId="16" fillId="0" borderId="100" xfId="0" applyFont="1" applyBorder="1" applyAlignment="1" applyProtection="1">
      <alignment vertical="center"/>
      <protection hidden="1"/>
    </xf>
    <xf numFmtId="0" fontId="16" fillId="0" borderId="71" xfId="0" applyFont="1" applyBorder="1" applyAlignment="1" applyProtection="1">
      <alignment vertical="center"/>
      <protection hidden="1"/>
    </xf>
    <xf numFmtId="0" fontId="16" fillId="0" borderId="72" xfId="0" applyFont="1" applyBorder="1" applyAlignment="1" applyProtection="1">
      <alignment vertical="center"/>
      <protection hidden="1"/>
    </xf>
    <xf numFmtId="0" fontId="75" fillId="0" borderId="165" xfId="0" applyFont="1" applyBorder="1" applyAlignment="1" applyProtection="1">
      <alignment horizontal="left" vertical="center" wrapText="1"/>
      <protection hidden="1"/>
    </xf>
    <xf numFmtId="0" fontId="16" fillId="0" borderId="22" xfId="0" applyFont="1" applyBorder="1" applyAlignment="1" applyProtection="1">
      <alignment vertical="center"/>
      <protection hidden="1"/>
    </xf>
    <xf numFmtId="0" fontId="78" fillId="16" borderId="21" xfId="0" applyFont="1" applyFill="1" applyBorder="1" applyAlignment="1" applyProtection="1">
      <alignment horizontal="left" vertical="center" wrapText="1"/>
      <protection locked="0"/>
    </xf>
    <xf numFmtId="0" fontId="78" fillId="16" borderId="138" xfId="0" applyFont="1" applyFill="1" applyBorder="1" applyAlignment="1" applyProtection="1">
      <alignment horizontal="left" vertical="center" wrapText="1"/>
      <protection locked="0"/>
    </xf>
    <xf numFmtId="0" fontId="16" fillId="16" borderId="100" xfId="0" applyFont="1" applyFill="1" applyBorder="1" applyAlignment="1" applyProtection="1">
      <alignment vertical="center"/>
      <protection locked="0"/>
    </xf>
    <xf numFmtId="0" fontId="75" fillId="0" borderId="56" xfId="0" applyFont="1" applyBorder="1" applyAlignment="1" applyProtection="1">
      <alignment horizontal="center" vertical="center" wrapText="1"/>
      <protection hidden="1"/>
    </xf>
    <xf numFmtId="0" fontId="46" fillId="14" borderId="0" xfId="0" applyFont="1" applyFill="1" applyAlignment="1" applyProtection="1">
      <alignment horizontal="center" vertical="center"/>
      <protection locked="0"/>
    </xf>
    <xf numFmtId="0" fontId="11" fillId="14" borderId="0" xfId="0" applyFont="1" applyFill="1" applyAlignment="1" applyProtection="1">
      <alignment vertical="center"/>
      <protection locked="0"/>
    </xf>
    <xf numFmtId="0" fontId="3" fillId="5" borderId="75" xfId="0" applyFont="1" applyFill="1" applyBorder="1" applyAlignment="1" applyProtection="1">
      <alignment horizontal="center" vertical="center"/>
      <protection hidden="1"/>
    </xf>
    <xf numFmtId="0" fontId="3" fillId="5" borderId="136" xfId="0" applyFont="1" applyFill="1" applyBorder="1" applyAlignment="1" applyProtection="1">
      <alignment horizontal="center" vertical="center"/>
      <protection hidden="1"/>
    </xf>
    <xf numFmtId="0" fontId="16" fillId="4" borderId="123" xfId="0" applyFont="1" applyFill="1" applyBorder="1" applyAlignment="1" applyProtection="1">
      <alignment vertical="center"/>
      <protection hidden="1"/>
    </xf>
    <xf numFmtId="0" fontId="2" fillId="16" borderId="89" xfId="0" applyFont="1" applyFill="1" applyBorder="1" applyAlignment="1" applyProtection="1">
      <alignment horizontal="center" vertical="center"/>
      <protection locked="0"/>
    </xf>
    <xf numFmtId="0" fontId="16" fillId="16" borderId="90" xfId="0" applyFont="1" applyFill="1" applyBorder="1" applyAlignment="1" applyProtection="1">
      <alignment vertical="center"/>
      <protection locked="0"/>
    </xf>
    <xf numFmtId="0" fontId="95" fillId="5" borderId="159" xfId="0" applyFont="1" applyFill="1" applyBorder="1" applyAlignment="1" applyProtection="1">
      <alignment horizontal="center" vertical="center" wrapText="1"/>
      <protection hidden="1"/>
    </xf>
    <xf numFmtId="0" fontId="35" fillId="4" borderId="160" xfId="0" applyFont="1" applyFill="1" applyBorder="1" applyAlignment="1" applyProtection="1">
      <alignment vertical="center"/>
      <protection hidden="1"/>
    </xf>
    <xf numFmtId="0" fontId="35" fillId="4" borderId="161" xfId="0" applyFont="1" applyFill="1" applyBorder="1" applyAlignment="1" applyProtection="1">
      <alignment vertical="center"/>
      <protection hidden="1"/>
    </xf>
    <xf numFmtId="0" fontId="36" fillId="6" borderId="162" xfId="0" applyFont="1" applyFill="1" applyBorder="1" applyAlignment="1" applyProtection="1">
      <alignment horizontal="center" vertical="center"/>
      <protection hidden="1"/>
    </xf>
    <xf numFmtId="0" fontId="35" fillId="4" borderId="16" xfId="0" applyFont="1" applyFill="1" applyBorder="1" applyAlignment="1" applyProtection="1">
      <alignment vertical="center"/>
      <protection hidden="1"/>
    </xf>
    <xf numFmtId="0" fontId="35" fillId="4" borderId="163" xfId="0" applyFont="1" applyFill="1" applyBorder="1" applyAlignment="1" applyProtection="1">
      <alignment vertical="center"/>
      <protection hidden="1"/>
    </xf>
    <xf numFmtId="0" fontId="2" fillId="2" borderId="106" xfId="0" applyFont="1" applyFill="1" applyBorder="1" applyAlignment="1" applyProtection="1">
      <alignment horizontal="center" vertical="center" wrapText="1"/>
      <protection hidden="1"/>
    </xf>
    <xf numFmtId="0" fontId="2" fillId="2" borderId="142" xfId="0" applyFont="1" applyFill="1" applyBorder="1" applyAlignment="1" applyProtection="1">
      <alignment horizontal="center" vertical="center" wrapText="1"/>
      <protection hidden="1"/>
    </xf>
    <xf numFmtId="0" fontId="2" fillId="2" borderId="143" xfId="0" applyFont="1" applyFill="1" applyBorder="1" applyAlignment="1" applyProtection="1">
      <alignment horizontal="center" vertical="center" wrapText="1"/>
      <protection hidden="1"/>
    </xf>
    <xf numFmtId="0" fontId="2" fillId="2" borderId="57" xfId="0" applyFont="1" applyFill="1" applyBorder="1" applyAlignment="1" applyProtection="1">
      <alignment horizontal="center" vertical="center" wrapText="1"/>
      <protection hidden="1"/>
    </xf>
    <xf numFmtId="0" fontId="2" fillId="2" borderId="59" xfId="0" applyFont="1" applyFill="1" applyBorder="1" applyAlignment="1" applyProtection="1">
      <alignment horizontal="center" vertical="center" wrapText="1"/>
      <protection hidden="1"/>
    </xf>
    <xf numFmtId="0" fontId="2" fillId="2" borderId="104" xfId="0" applyFont="1" applyFill="1" applyBorder="1" applyAlignment="1" applyProtection="1">
      <alignment horizontal="center" vertical="center" wrapText="1"/>
      <protection hidden="1"/>
    </xf>
    <xf numFmtId="0" fontId="2" fillId="2" borderId="150" xfId="0" applyFont="1" applyFill="1" applyBorder="1" applyAlignment="1" applyProtection="1">
      <alignment horizontal="center" vertical="center" wrapText="1"/>
      <protection hidden="1"/>
    </xf>
    <xf numFmtId="0" fontId="2" fillId="2" borderId="151" xfId="0" applyFont="1" applyFill="1" applyBorder="1" applyAlignment="1" applyProtection="1">
      <alignment horizontal="center" vertical="center" wrapText="1"/>
      <protection hidden="1"/>
    </xf>
    <xf numFmtId="0" fontId="2" fillId="2" borderId="149" xfId="0" applyFont="1" applyFill="1" applyBorder="1" applyAlignment="1" applyProtection="1">
      <alignment horizontal="center" vertical="center" wrapText="1"/>
      <protection hidden="1"/>
    </xf>
    <xf numFmtId="0" fontId="3" fillId="18" borderId="56" xfId="0" applyFont="1" applyFill="1" applyBorder="1" applyAlignment="1" applyProtection="1">
      <alignment horizontal="center" vertical="center"/>
      <protection locked="0"/>
    </xf>
    <xf numFmtId="172" fontId="2" fillId="16" borderId="112" xfId="2" applyNumberFormat="1" applyFont="1" applyFill="1" applyBorder="1" applyAlignment="1" applyProtection="1">
      <alignment horizontal="center" vertical="center"/>
      <protection locked="0"/>
    </xf>
    <xf numFmtId="172" fontId="2" fillId="16" borderId="60" xfId="2" applyNumberFormat="1" applyFont="1" applyFill="1" applyBorder="1" applyAlignment="1" applyProtection="1">
      <alignment horizontal="center" vertical="center"/>
      <protection locked="0"/>
    </xf>
    <xf numFmtId="172" fontId="2" fillId="16" borderId="61" xfId="2" applyNumberFormat="1" applyFont="1" applyFill="1" applyBorder="1" applyAlignment="1" applyProtection="1">
      <alignment horizontal="center" vertical="center"/>
      <protection locked="0"/>
    </xf>
    <xf numFmtId="172" fontId="2" fillId="16" borderId="57" xfId="2" applyNumberFormat="1" applyFont="1" applyFill="1" applyBorder="1" applyAlignment="1" applyProtection="1">
      <alignment horizontal="center" vertical="center"/>
      <protection locked="0"/>
    </xf>
    <xf numFmtId="172" fontId="2" fillId="16" borderId="59" xfId="2" applyNumberFormat="1" applyFont="1" applyFill="1" applyBorder="1" applyAlignment="1" applyProtection="1">
      <alignment horizontal="center" vertical="center"/>
      <protection locked="0"/>
    </xf>
    <xf numFmtId="172" fontId="2" fillId="16" borderId="58" xfId="2" applyNumberFormat="1" applyFont="1" applyFill="1" applyBorder="1" applyAlignment="1" applyProtection="1">
      <alignment horizontal="center" vertical="center"/>
      <protection locked="0"/>
    </xf>
    <xf numFmtId="172" fontId="3" fillId="18" borderId="57" xfId="0" applyNumberFormat="1" applyFont="1" applyFill="1" applyBorder="1" applyAlignment="1" applyProtection="1">
      <alignment horizontal="center" vertical="center"/>
      <protection locked="0"/>
    </xf>
    <xf numFmtId="0" fontId="3" fillId="18" borderId="59" xfId="0" applyFont="1" applyFill="1" applyBorder="1" applyAlignment="1" applyProtection="1">
      <alignment horizontal="center" vertical="center"/>
      <protection locked="0"/>
    </xf>
    <xf numFmtId="0" fontId="3" fillId="18" borderId="58" xfId="0" applyFont="1" applyFill="1" applyBorder="1" applyAlignment="1" applyProtection="1">
      <alignment horizontal="center" vertical="center"/>
      <protection locked="0"/>
    </xf>
    <xf numFmtId="1" fontId="2" fillId="16" borderId="112" xfId="0" applyNumberFormat="1" applyFont="1" applyFill="1" applyBorder="1" applyAlignment="1" applyProtection="1">
      <alignment horizontal="center" vertical="center"/>
      <protection locked="0"/>
    </xf>
    <xf numFmtId="0" fontId="3" fillId="18" borderId="57" xfId="0" applyFont="1" applyFill="1" applyBorder="1" applyAlignment="1" applyProtection="1">
      <alignment horizontal="center" vertical="center"/>
      <protection locked="0"/>
    </xf>
    <xf numFmtId="172" fontId="2" fillId="16" borderId="113" xfId="2" applyNumberFormat="1" applyFont="1" applyFill="1" applyBorder="1" applyAlignment="1" applyProtection="1">
      <alignment horizontal="center" vertical="center"/>
      <protection locked="0"/>
    </xf>
    <xf numFmtId="172" fontId="3" fillId="18" borderId="57" xfId="2" applyNumberFormat="1" applyFont="1" applyFill="1" applyBorder="1" applyAlignment="1" applyProtection="1">
      <alignment horizontal="center" vertical="center"/>
      <protection locked="0"/>
    </xf>
    <xf numFmtId="172" fontId="3" fillId="18" borderId="59" xfId="2" applyNumberFormat="1" applyFont="1" applyFill="1" applyBorder="1" applyAlignment="1" applyProtection="1">
      <alignment horizontal="center" vertical="center"/>
      <protection locked="0"/>
    </xf>
    <xf numFmtId="172" fontId="3" fillId="18" borderId="104" xfId="2" applyNumberFormat="1" applyFont="1" applyFill="1" applyBorder="1" applyAlignment="1" applyProtection="1">
      <alignment horizontal="center" vertical="center"/>
      <protection locked="0"/>
    </xf>
    <xf numFmtId="0" fontId="2" fillId="4" borderId="181" xfId="0" applyFont="1" applyFill="1" applyBorder="1" applyAlignment="1" applyProtection="1">
      <alignment horizontal="center" vertical="center"/>
      <protection locked="0"/>
    </xf>
    <xf numFmtId="172" fontId="3" fillId="18" borderId="106" xfId="2" applyNumberFormat="1" applyFont="1" applyFill="1" applyBorder="1" applyAlignment="1" applyProtection="1">
      <alignment horizontal="center" vertical="center"/>
      <protection locked="0"/>
    </xf>
    <xf numFmtId="172" fontId="3" fillId="18" borderId="142" xfId="2" applyNumberFormat="1" applyFont="1" applyFill="1" applyBorder="1" applyAlignment="1" applyProtection="1">
      <alignment horizontal="center" vertical="center"/>
      <protection locked="0"/>
    </xf>
    <xf numFmtId="172" fontId="3" fillId="18" borderId="143" xfId="2" applyNumberFormat="1" applyFont="1" applyFill="1" applyBorder="1" applyAlignment="1" applyProtection="1">
      <alignment horizontal="center" vertical="center"/>
      <protection locked="0"/>
    </xf>
    <xf numFmtId="0" fontId="3" fillId="4" borderId="103" xfId="0" applyFont="1" applyFill="1" applyBorder="1" applyAlignment="1" applyProtection="1">
      <alignment horizontal="right" vertical="center"/>
      <protection hidden="1"/>
    </xf>
    <xf numFmtId="0" fontId="3" fillId="4" borderId="59" xfId="0" applyFont="1" applyFill="1" applyBorder="1" applyAlignment="1" applyProtection="1">
      <alignment horizontal="right" vertical="center"/>
      <protection hidden="1"/>
    </xf>
    <xf numFmtId="0" fontId="3" fillId="4" borderId="58" xfId="0" applyFont="1" applyFill="1" applyBorder="1" applyAlignment="1" applyProtection="1">
      <alignment horizontal="right" vertical="center"/>
      <protection hidden="1"/>
    </xf>
    <xf numFmtId="0" fontId="2" fillId="0" borderId="91" xfId="0" applyFont="1" applyBorder="1" applyAlignment="1" applyProtection="1">
      <alignment horizontal="center" vertical="center"/>
      <protection hidden="1"/>
    </xf>
    <xf numFmtId="0" fontId="2" fillId="0" borderId="92" xfId="0" applyFont="1" applyBorder="1" applyAlignment="1" applyProtection="1">
      <alignment horizontal="center" vertical="center"/>
      <protection hidden="1"/>
    </xf>
    <xf numFmtId="172" fontId="2" fillId="4" borderId="93" xfId="2" applyNumberFormat="1" applyFont="1" applyFill="1" applyBorder="1" applyAlignment="1" applyProtection="1">
      <alignment horizontal="center" vertical="center"/>
      <protection hidden="1"/>
    </xf>
    <xf numFmtId="172" fontId="2" fillId="4" borderId="87" xfId="2" applyNumberFormat="1" applyFont="1" applyFill="1" applyBorder="1" applyAlignment="1" applyProtection="1">
      <alignment horizontal="center" vertical="center"/>
      <protection hidden="1"/>
    </xf>
    <xf numFmtId="172" fontId="2" fillId="4" borderId="90" xfId="2" applyNumberFormat="1" applyFont="1" applyFill="1" applyBorder="1" applyAlignment="1" applyProtection="1">
      <alignment horizontal="center" vertical="center"/>
      <protection hidden="1"/>
    </xf>
    <xf numFmtId="0" fontId="3" fillId="5" borderId="143" xfId="0" applyFont="1" applyFill="1" applyBorder="1" applyAlignment="1" applyProtection="1">
      <alignment horizontal="center" vertical="center"/>
      <protection hidden="1"/>
    </xf>
    <xf numFmtId="167" fontId="3" fillId="4" borderId="89" xfId="0" applyNumberFormat="1" applyFont="1" applyFill="1" applyBorder="1" applyAlignment="1" applyProtection="1">
      <alignment horizontal="right" vertical="center"/>
      <protection hidden="1"/>
    </xf>
    <xf numFmtId="0" fontId="3" fillId="5" borderId="88" xfId="0" applyFont="1" applyFill="1" applyBorder="1" applyAlignment="1" applyProtection="1">
      <alignment horizontal="center" vertical="center"/>
      <protection hidden="1"/>
    </xf>
    <xf numFmtId="0" fontId="3" fillId="5" borderId="89" xfId="0" applyFont="1" applyFill="1" applyBorder="1" applyAlignment="1" applyProtection="1">
      <alignment horizontal="center" vertical="center"/>
      <protection hidden="1"/>
    </xf>
    <xf numFmtId="167" fontId="2" fillId="4" borderId="87" xfId="0" applyNumberFormat="1" applyFont="1" applyFill="1" applyBorder="1" applyAlignment="1" applyProtection="1">
      <alignment horizontal="center" vertical="center"/>
      <protection hidden="1"/>
    </xf>
    <xf numFmtId="0" fontId="3" fillId="5" borderId="141" xfId="0" applyFont="1" applyFill="1" applyBorder="1" applyAlignment="1" applyProtection="1">
      <alignment horizontal="right" vertical="center"/>
      <protection hidden="1"/>
    </xf>
    <xf numFmtId="0" fontId="3" fillId="5" borderId="142" xfId="0" applyFont="1" applyFill="1" applyBorder="1" applyAlignment="1" applyProtection="1">
      <alignment horizontal="right" vertical="center"/>
      <protection hidden="1"/>
    </xf>
    <xf numFmtId="0" fontId="3" fillId="5" borderId="105" xfId="0" applyFont="1" applyFill="1" applyBorder="1" applyAlignment="1" applyProtection="1">
      <alignment horizontal="right" vertical="center"/>
      <protection hidden="1"/>
    </xf>
    <xf numFmtId="0" fontId="63" fillId="4" borderId="53" xfId="0" applyFont="1" applyFill="1" applyBorder="1" applyAlignment="1" applyProtection="1">
      <alignment horizontal="left" vertical="center"/>
      <protection hidden="1"/>
    </xf>
    <xf numFmtId="0" fontId="20" fillId="14" borderId="59" xfId="0" applyFont="1" applyFill="1" applyBorder="1" applyAlignment="1" applyProtection="1">
      <alignment horizontal="center" vertical="center"/>
      <protection locked="0"/>
    </xf>
    <xf numFmtId="0" fontId="20" fillId="14" borderId="58" xfId="0" applyFont="1" applyFill="1" applyBorder="1" applyAlignment="1" applyProtection="1">
      <alignment horizontal="center" vertical="center"/>
      <protection locked="0"/>
    </xf>
    <xf numFmtId="0" fontId="2" fillId="4" borderId="103" xfId="0" applyFont="1" applyFill="1" applyBorder="1" applyAlignment="1" applyProtection="1">
      <alignment horizontal="left" vertical="center" wrapText="1"/>
      <protection hidden="1"/>
    </xf>
    <xf numFmtId="0" fontId="2" fillId="4" borderId="58" xfId="0" applyFont="1" applyFill="1" applyBorder="1" applyAlignment="1" applyProtection="1">
      <alignment horizontal="left" vertical="center" wrapText="1"/>
      <protection hidden="1"/>
    </xf>
    <xf numFmtId="0" fontId="2" fillId="4" borderId="86" xfId="0" applyFont="1" applyFill="1" applyBorder="1" applyAlignment="1" applyProtection="1">
      <alignment horizontal="left" vertical="center" wrapText="1"/>
      <protection hidden="1"/>
    </xf>
    <xf numFmtId="0" fontId="2" fillId="4" borderId="56" xfId="0" applyFont="1" applyFill="1" applyBorder="1" applyAlignment="1" applyProtection="1">
      <alignment horizontal="left" vertical="center" wrapText="1"/>
      <protection hidden="1"/>
    </xf>
    <xf numFmtId="0" fontId="3" fillId="4" borderId="53" xfId="0" applyFont="1" applyFill="1" applyBorder="1" applyAlignment="1" applyProtection="1">
      <alignment horizontal="left" vertical="center" wrapText="1"/>
      <protection hidden="1"/>
    </xf>
    <xf numFmtId="0" fontId="2" fillId="4" borderId="53" xfId="0" applyFont="1" applyFill="1" applyBorder="1" applyAlignment="1" applyProtection="1">
      <alignment horizontal="left" vertical="center" wrapText="1"/>
      <protection hidden="1"/>
    </xf>
    <xf numFmtId="0" fontId="3" fillId="4" borderId="75" xfId="0" applyFont="1" applyFill="1" applyBorder="1" applyAlignment="1" applyProtection="1">
      <alignment horizontal="left" vertical="center" wrapText="1"/>
      <protection hidden="1"/>
    </xf>
    <xf numFmtId="0" fontId="2" fillId="4" borderId="76" xfId="0" applyFont="1" applyFill="1" applyBorder="1" applyAlignment="1" applyProtection="1">
      <alignment horizontal="left" vertical="center"/>
      <protection hidden="1"/>
    </xf>
    <xf numFmtId="0" fontId="2" fillId="4" borderId="123" xfId="0" applyFont="1" applyFill="1" applyBorder="1" applyAlignment="1" applyProtection="1">
      <alignment horizontal="left" vertical="center"/>
      <protection hidden="1"/>
    </xf>
    <xf numFmtId="0" fontId="2" fillId="4" borderId="125" xfId="0" applyFont="1" applyFill="1" applyBorder="1" applyAlignment="1" applyProtection="1">
      <alignment horizontal="left" vertical="center" wrapText="1"/>
      <protection hidden="1"/>
    </xf>
    <xf numFmtId="0" fontId="2" fillId="4" borderId="126" xfId="0" applyFont="1" applyFill="1" applyBorder="1" applyAlignment="1" applyProtection="1">
      <alignment horizontal="left" vertical="center"/>
      <protection hidden="1"/>
    </xf>
    <xf numFmtId="0" fontId="2" fillId="4" borderId="125" xfId="0" applyFont="1" applyFill="1" applyBorder="1" applyAlignment="1" applyProtection="1">
      <alignment horizontal="left" vertical="center"/>
      <protection hidden="1"/>
    </xf>
    <xf numFmtId="0" fontId="2" fillId="4" borderId="99" xfId="0" applyFont="1" applyFill="1" applyBorder="1" applyAlignment="1" applyProtection="1">
      <alignment horizontal="left" vertical="center"/>
      <protection hidden="1"/>
    </xf>
    <xf numFmtId="0" fontId="2" fillId="4" borderId="100" xfId="0" applyFont="1" applyFill="1" applyBorder="1" applyAlignment="1" applyProtection="1">
      <alignment horizontal="left" vertical="center"/>
      <protection hidden="1"/>
    </xf>
    <xf numFmtId="0" fontId="2" fillId="4" borderId="124" xfId="0" applyFont="1" applyFill="1" applyBorder="1" applyAlignment="1" applyProtection="1">
      <alignment horizontal="left" vertical="center"/>
      <protection hidden="1"/>
    </xf>
    <xf numFmtId="0" fontId="3" fillId="4" borderId="141" xfId="0" applyFont="1" applyFill="1" applyBorder="1" applyAlignment="1" applyProtection="1">
      <alignment horizontal="left" vertical="center"/>
      <protection hidden="1"/>
    </xf>
    <xf numFmtId="0" fontId="3" fillId="4" borderId="142" xfId="0" applyFont="1" applyFill="1" applyBorder="1" applyAlignment="1" applyProtection="1">
      <alignment horizontal="left" vertical="center"/>
      <protection hidden="1"/>
    </xf>
    <xf numFmtId="0" fontId="3" fillId="4" borderId="105" xfId="0" applyFont="1" applyFill="1" applyBorder="1" applyAlignment="1" applyProtection="1">
      <alignment horizontal="left" vertical="center"/>
      <protection hidden="1"/>
    </xf>
    <xf numFmtId="0" fontId="2" fillId="16" borderId="103" xfId="0" applyFont="1" applyFill="1" applyBorder="1" applyAlignment="1" applyProtection="1">
      <alignment horizontal="left" vertical="center" wrapText="1"/>
      <protection locked="0"/>
    </xf>
    <xf numFmtId="0" fontId="2" fillId="16" borderId="58" xfId="0" applyFont="1" applyFill="1" applyBorder="1" applyAlignment="1" applyProtection="1">
      <alignment horizontal="left" vertical="center" wrapText="1"/>
      <protection locked="0"/>
    </xf>
    <xf numFmtId="0" fontId="2" fillId="16" borderId="141" xfId="0" applyFont="1" applyFill="1" applyBorder="1" applyAlignment="1" applyProtection="1">
      <alignment horizontal="left" vertical="center" wrapText="1"/>
      <protection locked="0"/>
    </xf>
    <xf numFmtId="0" fontId="2" fillId="16" borderId="105" xfId="0" applyFont="1" applyFill="1" applyBorder="1" applyAlignment="1" applyProtection="1">
      <alignment horizontal="left" vertical="center" wrapText="1"/>
      <protection locked="0"/>
    </xf>
    <xf numFmtId="0" fontId="2" fillId="0" borderId="88" xfId="0" applyFont="1" applyBorder="1" applyAlignment="1" applyProtection="1">
      <alignment horizontal="left" vertical="center" wrapText="1"/>
      <protection hidden="1"/>
    </xf>
    <xf numFmtId="0" fontId="2" fillId="0" borderId="89" xfId="0" applyFont="1" applyBorder="1" applyAlignment="1" applyProtection="1">
      <alignment horizontal="left" vertical="center" wrapText="1"/>
      <protection hidden="1"/>
    </xf>
    <xf numFmtId="0" fontId="17" fillId="4" borderId="62" xfId="0" applyFont="1" applyFill="1" applyBorder="1" applyAlignment="1" applyProtection="1">
      <alignment horizontal="left" vertical="center" wrapText="1"/>
      <protection hidden="1"/>
    </xf>
    <xf numFmtId="0" fontId="17" fillId="4" borderId="63" xfId="0" applyFont="1" applyFill="1" applyBorder="1" applyAlignment="1" applyProtection="1">
      <alignment horizontal="left" vertical="center" wrapText="1"/>
      <protection hidden="1"/>
    </xf>
    <xf numFmtId="0" fontId="17" fillId="4" borderId="64" xfId="0" applyFont="1" applyFill="1" applyBorder="1" applyAlignment="1" applyProtection="1">
      <alignment horizontal="left" vertical="center" wrapText="1"/>
      <protection hidden="1"/>
    </xf>
    <xf numFmtId="0" fontId="16" fillId="16" borderId="62" xfId="0" applyFont="1" applyFill="1" applyBorder="1" applyAlignment="1" applyProtection="1">
      <alignment horizontal="center" vertical="center" wrapText="1"/>
      <protection locked="0"/>
    </xf>
    <xf numFmtId="0" fontId="16" fillId="16" borderId="63" xfId="0" applyFont="1" applyFill="1" applyBorder="1" applyAlignment="1" applyProtection="1">
      <alignment horizontal="center" vertical="center" wrapText="1"/>
      <protection locked="0"/>
    </xf>
    <xf numFmtId="0" fontId="16" fillId="16" borderId="64" xfId="0" applyFont="1" applyFill="1" applyBorder="1" applyAlignment="1" applyProtection="1">
      <alignment horizontal="center" vertical="center" wrapText="1"/>
      <protection locked="0"/>
    </xf>
    <xf numFmtId="0" fontId="2" fillId="16" borderId="84" xfId="0" applyFont="1" applyFill="1" applyBorder="1" applyAlignment="1" applyProtection="1">
      <alignment horizontal="center" vertical="center"/>
      <protection locked="0"/>
    </xf>
    <xf numFmtId="0" fontId="2" fillId="16" borderId="85" xfId="0" applyFont="1" applyFill="1" applyBorder="1" applyAlignment="1" applyProtection="1">
      <alignment horizontal="center" vertical="center"/>
      <protection locked="0"/>
    </xf>
    <xf numFmtId="0" fontId="2" fillId="4" borderId="56" xfId="0" applyFont="1" applyFill="1" applyBorder="1" applyAlignment="1" applyProtection="1">
      <alignment horizontal="center" vertical="center"/>
      <protection locked="0"/>
    </xf>
    <xf numFmtId="0" fontId="2" fillId="4" borderId="87" xfId="0" applyFont="1" applyFill="1" applyBorder="1" applyAlignment="1" applyProtection="1">
      <alignment horizontal="center" vertical="center"/>
      <protection locked="0"/>
    </xf>
    <xf numFmtId="0" fontId="28" fillId="16" borderId="86" xfId="0" applyFont="1" applyFill="1" applyBorder="1" applyAlignment="1" applyProtection="1">
      <alignment horizontal="left" vertical="center"/>
      <protection locked="0"/>
    </xf>
    <xf numFmtId="0" fontId="28" fillId="16" borderId="56" xfId="0" applyFont="1" applyFill="1" applyBorder="1" applyAlignment="1" applyProtection="1">
      <alignment horizontal="left" vertical="center"/>
      <protection locked="0"/>
    </xf>
    <xf numFmtId="0" fontId="28" fillId="16" borderId="87" xfId="0" applyFont="1" applyFill="1" applyBorder="1" applyAlignment="1" applyProtection="1">
      <alignment horizontal="left" vertical="center"/>
      <protection locked="0"/>
    </xf>
    <xf numFmtId="0" fontId="28" fillId="16" borderId="91" xfId="0" applyFont="1" applyFill="1" applyBorder="1" applyAlignment="1" applyProtection="1">
      <alignment horizontal="left" vertical="center"/>
      <protection locked="0"/>
    </xf>
    <xf numFmtId="0" fontId="28" fillId="16" borderId="92" xfId="0" applyFont="1" applyFill="1" applyBorder="1" applyAlignment="1" applyProtection="1">
      <alignment horizontal="left" vertical="center"/>
      <protection locked="0"/>
    </xf>
    <xf numFmtId="0" fontId="28" fillId="16" borderId="93" xfId="0" applyFont="1" applyFill="1" applyBorder="1" applyAlignment="1" applyProtection="1">
      <alignment horizontal="left" vertical="center"/>
      <protection locked="0"/>
    </xf>
    <xf numFmtId="0" fontId="28" fillId="16" borderId="88" xfId="0" applyFont="1" applyFill="1" applyBorder="1" applyAlignment="1" applyProtection="1">
      <alignment horizontal="left" vertical="center"/>
      <protection locked="0"/>
    </xf>
    <xf numFmtId="0" fontId="28" fillId="16" borderId="89" xfId="0" applyFont="1" applyFill="1" applyBorder="1" applyAlignment="1" applyProtection="1">
      <alignment horizontal="left" vertical="center"/>
      <protection locked="0"/>
    </xf>
    <xf numFmtId="0" fontId="28" fillId="16" borderId="90" xfId="0" applyFont="1" applyFill="1" applyBorder="1" applyAlignment="1" applyProtection="1">
      <alignment horizontal="left" vertical="center"/>
      <protection locked="0"/>
    </xf>
    <xf numFmtId="0" fontId="94" fillId="4" borderId="53" xfId="0" applyFont="1" applyFill="1" applyBorder="1" applyAlignment="1" applyProtection="1">
      <alignment horizontal="left" vertical="center"/>
      <protection hidden="1"/>
    </xf>
    <xf numFmtId="0" fontId="15" fillId="4" borderId="53" xfId="0" applyFont="1" applyFill="1" applyBorder="1" applyAlignment="1" applyProtection="1">
      <alignment horizontal="left" vertical="center"/>
      <protection hidden="1"/>
    </xf>
    <xf numFmtId="0" fontId="17" fillId="4" borderId="53" xfId="0" applyFont="1" applyFill="1" applyBorder="1" applyAlignment="1" applyProtection="1">
      <alignment horizontal="left" vertical="center" wrapText="1"/>
      <protection hidden="1"/>
    </xf>
    <xf numFmtId="0" fontId="16" fillId="4" borderId="53" xfId="0" applyFont="1" applyFill="1" applyBorder="1" applyAlignment="1" applyProtection="1">
      <alignment horizontal="left" vertical="center" wrapText="1"/>
      <protection hidden="1"/>
    </xf>
    <xf numFmtId="0" fontId="18" fillId="4" borderId="86" xfId="0" applyFont="1" applyFill="1" applyBorder="1" applyAlignment="1" applyProtection="1">
      <alignment horizontal="left" vertical="center" wrapText="1"/>
      <protection hidden="1"/>
    </xf>
    <xf numFmtId="0" fontId="18" fillId="4" borderId="56" xfId="0" applyFont="1" applyFill="1" applyBorder="1" applyAlignment="1" applyProtection="1">
      <alignment horizontal="left" vertical="center" wrapText="1"/>
      <protection hidden="1"/>
    </xf>
    <xf numFmtId="0" fontId="18" fillId="16" borderId="56" xfId="0" applyFont="1" applyFill="1" applyBorder="1" applyAlignment="1" applyProtection="1">
      <alignment horizontal="center" vertical="center" wrapText="1"/>
      <protection locked="0"/>
    </xf>
    <xf numFmtId="0" fontId="18" fillId="16" borderId="87" xfId="0" applyFont="1" applyFill="1" applyBorder="1" applyAlignment="1" applyProtection="1">
      <alignment horizontal="center" vertical="center" wrapText="1"/>
      <protection locked="0"/>
    </xf>
    <xf numFmtId="0" fontId="3" fillId="4" borderId="83" xfId="0" applyFont="1" applyFill="1" applyBorder="1" applyAlignment="1" applyProtection="1">
      <alignment horizontal="right" vertical="center"/>
      <protection hidden="1"/>
    </xf>
    <xf numFmtId="0" fontId="3" fillId="4" borderId="84" xfId="0" applyFont="1" applyFill="1" applyBorder="1" applyAlignment="1" applyProtection="1">
      <alignment horizontal="right" vertical="center"/>
      <protection hidden="1"/>
    </xf>
    <xf numFmtId="0" fontId="3" fillId="4" borderId="56" xfId="0" applyFont="1" applyFill="1" applyBorder="1" applyAlignment="1" applyProtection="1">
      <alignment horizontal="right" vertical="center"/>
      <protection hidden="1"/>
    </xf>
    <xf numFmtId="0" fontId="3" fillId="4" borderId="88" xfId="0" applyFont="1" applyFill="1" applyBorder="1" applyAlignment="1" applyProtection="1">
      <alignment horizontal="right" vertical="center"/>
      <protection hidden="1"/>
    </xf>
    <xf numFmtId="0" fontId="3" fillId="4" borderId="89" xfId="0" applyFont="1" applyFill="1" applyBorder="1" applyAlignment="1" applyProtection="1">
      <alignment horizontal="right" vertical="center"/>
      <protection hidden="1"/>
    </xf>
    <xf numFmtId="0" fontId="8" fillId="4" borderId="84" xfId="0" applyFont="1" applyFill="1" applyBorder="1" applyAlignment="1" applyProtection="1">
      <alignment horizontal="left" vertical="center"/>
      <protection locked="0"/>
    </xf>
    <xf numFmtId="0" fontId="8" fillId="4" borderId="85" xfId="0" applyFont="1" applyFill="1" applyBorder="1" applyAlignment="1" applyProtection="1">
      <alignment horizontal="left" vertical="center"/>
      <protection locked="0"/>
    </xf>
    <xf numFmtId="0" fontId="29" fillId="16" borderId="56" xfId="0" applyFont="1" applyFill="1" applyBorder="1" applyAlignment="1" applyProtection="1">
      <alignment horizontal="left" vertical="center"/>
      <protection locked="0"/>
    </xf>
    <xf numFmtId="0" fontId="29" fillId="16" borderId="87" xfId="0" applyFont="1" applyFill="1" applyBorder="1" applyAlignment="1" applyProtection="1">
      <alignment horizontal="left" vertical="center"/>
      <protection locked="0"/>
    </xf>
    <xf numFmtId="0" fontId="29" fillId="16" borderId="89" xfId="0" applyFont="1" applyFill="1" applyBorder="1" applyAlignment="1" applyProtection="1">
      <alignment horizontal="left" vertical="center"/>
      <protection locked="0"/>
    </xf>
    <xf numFmtId="0" fontId="29" fillId="16" borderId="90" xfId="0" applyFont="1" applyFill="1" applyBorder="1" applyAlignment="1" applyProtection="1">
      <alignment horizontal="left" vertical="center"/>
      <protection locked="0"/>
    </xf>
    <xf numFmtId="0" fontId="18" fillId="4" borderId="88" xfId="0" applyFont="1" applyFill="1" applyBorder="1" applyAlignment="1" applyProtection="1">
      <alignment horizontal="left" vertical="center" wrapText="1"/>
      <protection hidden="1"/>
    </xf>
    <xf numFmtId="0" fontId="18" fillId="4" borderId="89" xfId="0" applyFont="1" applyFill="1" applyBorder="1" applyAlignment="1" applyProtection="1">
      <alignment horizontal="left" vertical="center" wrapText="1"/>
      <protection hidden="1"/>
    </xf>
    <xf numFmtId="0" fontId="30" fillId="16" borderId="89" xfId="0" applyFont="1" applyFill="1" applyBorder="1" applyAlignment="1" applyProtection="1">
      <alignment horizontal="left" vertical="center" wrapText="1"/>
      <protection locked="0"/>
    </xf>
    <xf numFmtId="0" fontId="30" fillId="16" borderId="90" xfId="0" applyFont="1" applyFill="1" applyBorder="1" applyAlignment="1" applyProtection="1">
      <alignment horizontal="left" vertical="center" wrapText="1"/>
      <protection locked="0"/>
    </xf>
    <xf numFmtId="0" fontId="9" fillId="4" borderId="53" xfId="0" applyFont="1" applyFill="1" applyBorder="1" applyAlignment="1" applyProtection="1">
      <alignment horizontal="left" vertical="center" wrapText="1"/>
      <protection hidden="1"/>
    </xf>
    <xf numFmtId="0" fontId="73" fillId="4" borderId="53" xfId="0" applyFont="1" applyFill="1" applyBorder="1" applyAlignment="1" applyProtection="1">
      <alignment horizontal="left" vertical="center" wrapText="1"/>
      <protection hidden="1"/>
    </xf>
    <xf numFmtId="41" fontId="17" fillId="4" borderId="148" xfId="1" applyFont="1" applyFill="1" applyBorder="1" applyAlignment="1" applyProtection="1">
      <alignment horizontal="center" vertical="center" wrapText="1"/>
      <protection hidden="1"/>
    </xf>
    <xf numFmtId="41" fontId="17" fillId="4" borderId="149" xfId="1" applyFont="1" applyFill="1" applyBorder="1" applyAlignment="1" applyProtection="1">
      <alignment horizontal="center" vertical="center" wrapText="1"/>
      <protection hidden="1"/>
    </xf>
    <xf numFmtId="0" fontId="17" fillId="4" borderId="83" xfId="0" applyFont="1" applyFill="1" applyBorder="1" applyAlignment="1" applyProtection="1">
      <alignment horizontal="center" vertical="center" wrapText="1"/>
      <protection hidden="1"/>
    </xf>
    <xf numFmtId="0" fontId="17" fillId="4" borderId="86" xfId="0" applyFont="1" applyFill="1" applyBorder="1" applyAlignment="1" applyProtection="1">
      <alignment horizontal="center" vertical="center" wrapText="1"/>
      <protection hidden="1"/>
    </xf>
    <xf numFmtId="0" fontId="17" fillId="4" borderId="87" xfId="0" applyFont="1" applyFill="1" applyBorder="1" applyAlignment="1" applyProtection="1">
      <alignment horizontal="center" vertical="center"/>
      <protection hidden="1"/>
    </xf>
    <xf numFmtId="0" fontId="16" fillId="4" borderId="86" xfId="0" applyFont="1" applyFill="1" applyBorder="1" applyAlignment="1" applyProtection="1">
      <alignment horizontal="left" vertical="center"/>
      <protection hidden="1"/>
    </xf>
    <xf numFmtId="0" fontId="16" fillId="4" borderId="57" xfId="0" applyFont="1" applyFill="1" applyBorder="1" applyAlignment="1" applyProtection="1">
      <alignment horizontal="left" vertical="center"/>
      <protection hidden="1"/>
    </xf>
    <xf numFmtId="0" fontId="16" fillId="4" borderId="59" xfId="0" applyFont="1" applyFill="1" applyBorder="1" applyAlignment="1" applyProtection="1">
      <alignment horizontal="left" vertical="center"/>
      <protection hidden="1"/>
    </xf>
    <xf numFmtId="0" fontId="16" fillId="4" borderId="104" xfId="0" applyFont="1" applyFill="1" applyBorder="1" applyAlignment="1" applyProtection="1">
      <alignment horizontal="left" vertical="center"/>
      <protection hidden="1"/>
    </xf>
    <xf numFmtId="0" fontId="16" fillId="4" borderId="106" xfId="0" applyFont="1" applyFill="1" applyBorder="1" applyAlignment="1" applyProtection="1">
      <alignment horizontal="left" vertical="center"/>
      <protection hidden="1"/>
    </xf>
    <xf numFmtId="0" fontId="16" fillId="4" borderId="142" xfId="0" applyFont="1" applyFill="1" applyBorder="1" applyAlignment="1" applyProtection="1">
      <alignment horizontal="left" vertical="center"/>
      <protection hidden="1"/>
    </xf>
    <xf numFmtId="0" fontId="16" fillId="4" borderId="143" xfId="0" applyFont="1" applyFill="1" applyBorder="1" applyAlignment="1" applyProtection="1">
      <alignment horizontal="left" vertical="center"/>
      <protection hidden="1"/>
    </xf>
    <xf numFmtId="0" fontId="17" fillId="4" borderId="75" xfId="0" applyFont="1" applyFill="1" applyBorder="1" applyAlignment="1" applyProtection="1">
      <alignment horizontal="center" vertical="center" wrapText="1"/>
      <protection hidden="1"/>
    </xf>
    <xf numFmtId="0" fontId="17" fillId="4" borderId="76" xfId="0" applyFont="1" applyFill="1" applyBorder="1" applyAlignment="1" applyProtection="1">
      <alignment horizontal="center" vertical="center" wrapText="1"/>
      <protection hidden="1"/>
    </xf>
    <xf numFmtId="0" fontId="17" fillId="4" borderId="147" xfId="0" applyFont="1" applyFill="1" applyBorder="1" applyAlignment="1" applyProtection="1">
      <alignment horizontal="center" vertical="center" wrapText="1"/>
      <protection hidden="1"/>
    </xf>
    <xf numFmtId="0" fontId="17" fillId="4" borderId="99" xfId="0" applyFont="1" applyFill="1" applyBorder="1" applyAlignment="1" applyProtection="1">
      <alignment horizontal="center" vertical="center" wrapText="1"/>
      <protection hidden="1"/>
    </xf>
    <xf numFmtId="0" fontId="17" fillId="4" borderId="100" xfId="0" applyFont="1" applyFill="1" applyBorder="1" applyAlignment="1" applyProtection="1">
      <alignment horizontal="center" vertical="center" wrapText="1"/>
      <protection hidden="1"/>
    </xf>
    <xf numFmtId="0" fontId="17" fillId="4" borderId="140" xfId="0" applyFont="1" applyFill="1" applyBorder="1" applyAlignment="1" applyProtection="1">
      <alignment horizontal="center" vertical="center" wrapText="1"/>
      <protection hidden="1"/>
    </xf>
    <xf numFmtId="0" fontId="17" fillId="4" borderId="144" xfId="0" applyFont="1" applyFill="1" applyBorder="1" applyAlignment="1" applyProtection="1">
      <alignment horizontal="center" vertical="center"/>
      <protection hidden="1"/>
    </xf>
    <xf numFmtId="0" fontId="17" fillId="4" borderId="145" xfId="0" applyFont="1" applyFill="1" applyBorder="1" applyAlignment="1" applyProtection="1">
      <alignment horizontal="center" vertical="center"/>
      <protection hidden="1"/>
    </xf>
    <xf numFmtId="0" fontId="17" fillId="4" borderId="146" xfId="0" applyFont="1" applyFill="1" applyBorder="1" applyAlignment="1" applyProtection="1">
      <alignment horizontal="center" vertical="center"/>
      <protection hidden="1"/>
    </xf>
    <xf numFmtId="0" fontId="2" fillId="4" borderId="86" xfId="0" applyFont="1" applyFill="1" applyBorder="1" applyAlignment="1" applyProtection="1">
      <alignment horizontal="center" vertical="center"/>
      <protection hidden="1"/>
    </xf>
    <xf numFmtId="0" fontId="2" fillId="4" borderId="56" xfId="0" applyFont="1" applyFill="1" applyBorder="1" applyAlignment="1" applyProtection="1">
      <alignment horizontal="center" vertical="center"/>
      <protection hidden="1"/>
    </xf>
    <xf numFmtId="9" fontId="16" fillId="16" borderId="103" xfId="3" applyFont="1" applyFill="1" applyBorder="1" applyAlignment="1" applyProtection="1">
      <alignment horizontal="center" vertical="center"/>
      <protection locked="0"/>
    </xf>
    <xf numFmtId="9" fontId="16" fillId="16" borderId="58" xfId="3" applyFont="1" applyFill="1" applyBorder="1" applyAlignment="1" applyProtection="1">
      <alignment horizontal="center" vertical="center"/>
      <protection locked="0"/>
    </xf>
    <xf numFmtId="0" fontId="3" fillId="4" borderId="141" xfId="0" applyFont="1" applyFill="1" applyBorder="1" applyAlignment="1" applyProtection="1">
      <alignment horizontal="center" vertical="center"/>
      <protection hidden="1"/>
    </xf>
    <xf numFmtId="0" fontId="3" fillId="4" borderId="105" xfId="0" applyFont="1" applyFill="1" applyBorder="1" applyAlignment="1" applyProtection="1">
      <alignment horizontal="center" vertical="center"/>
      <protection hidden="1"/>
    </xf>
    <xf numFmtId="0" fontId="17" fillId="4" borderId="62" xfId="0" applyFont="1" applyFill="1" applyBorder="1" applyAlignment="1" applyProtection="1">
      <alignment horizontal="left" vertical="center"/>
      <protection hidden="1"/>
    </xf>
    <xf numFmtId="0" fontId="17" fillId="4" borderId="63" xfId="0" applyFont="1" applyFill="1" applyBorder="1" applyAlignment="1" applyProtection="1">
      <alignment horizontal="left" vertical="center"/>
      <protection hidden="1"/>
    </xf>
    <xf numFmtId="0" fontId="17" fillId="4" borderId="85" xfId="0" applyFont="1" applyFill="1" applyBorder="1" applyAlignment="1" applyProtection="1">
      <alignment horizontal="center" vertical="center" wrapText="1"/>
      <protection hidden="1"/>
    </xf>
    <xf numFmtId="0" fontId="17" fillId="4" borderId="87" xfId="0" applyFont="1" applyFill="1" applyBorder="1" applyAlignment="1" applyProtection="1">
      <alignment horizontal="center" vertical="center" wrapText="1"/>
      <protection hidden="1"/>
    </xf>
    <xf numFmtId="0" fontId="17" fillId="4" borderId="103" xfId="0" applyFont="1" applyFill="1" applyBorder="1" applyAlignment="1" applyProtection="1">
      <alignment horizontal="center" vertical="center" wrapText="1"/>
      <protection hidden="1"/>
    </xf>
    <xf numFmtId="0" fontId="17" fillId="4" borderId="58" xfId="0" applyFont="1" applyFill="1" applyBorder="1" applyAlignment="1" applyProtection="1">
      <alignment horizontal="center" vertical="center" wrapText="1"/>
      <protection hidden="1"/>
    </xf>
    <xf numFmtId="0" fontId="17" fillId="4" borderId="141" xfId="0" applyFont="1" applyFill="1" applyBorder="1" applyAlignment="1" applyProtection="1">
      <alignment horizontal="center" vertical="center"/>
      <protection hidden="1"/>
    </xf>
    <xf numFmtId="0" fontId="17" fillId="4" borderId="105" xfId="0" applyFont="1" applyFill="1" applyBorder="1" applyAlignment="1" applyProtection="1">
      <alignment horizontal="center" vertical="center"/>
      <protection hidden="1"/>
    </xf>
    <xf numFmtId="0" fontId="16" fillId="4" borderId="86" xfId="0" applyFont="1" applyFill="1" applyBorder="1" applyAlignment="1" applyProtection="1">
      <alignment horizontal="center" vertical="center"/>
      <protection hidden="1"/>
    </xf>
    <xf numFmtId="0" fontId="16" fillId="4" borderId="56" xfId="0" applyFont="1" applyFill="1" applyBorder="1" applyAlignment="1" applyProtection="1">
      <alignment horizontal="center" vertical="center"/>
      <protection hidden="1"/>
    </xf>
    <xf numFmtId="0" fontId="17" fillId="4" borderId="117" xfId="0" applyFont="1" applyFill="1" applyBorder="1" applyAlignment="1" applyProtection="1">
      <alignment horizontal="center" vertical="center"/>
      <protection hidden="1"/>
    </xf>
    <xf numFmtId="0" fontId="17" fillId="4" borderId="118" xfId="0" applyFont="1" applyFill="1" applyBorder="1" applyAlignment="1" applyProtection="1">
      <alignment horizontal="center" vertical="center"/>
      <protection hidden="1"/>
    </xf>
    <xf numFmtId="0" fontId="17" fillId="4" borderId="139" xfId="0" applyFont="1" applyFill="1" applyBorder="1" applyAlignment="1" applyProtection="1">
      <alignment horizontal="center" vertical="center"/>
      <protection hidden="1"/>
    </xf>
    <xf numFmtId="0" fontId="16" fillId="16" borderId="91" xfId="0" applyFont="1" applyFill="1" applyBorder="1" applyAlignment="1" applyProtection="1">
      <alignment horizontal="left" vertical="center"/>
      <protection locked="0"/>
    </xf>
    <xf numFmtId="0" fontId="16" fillId="16" borderId="92" xfId="0" applyFont="1" applyFill="1" applyBorder="1" applyAlignment="1" applyProtection="1">
      <alignment horizontal="left" vertical="center"/>
      <protection locked="0"/>
    </xf>
    <xf numFmtId="0" fontId="16" fillId="16" borderId="112" xfId="0" applyFont="1" applyFill="1" applyBorder="1" applyAlignment="1" applyProtection="1">
      <alignment horizontal="left" vertical="center"/>
      <protection locked="0"/>
    </xf>
    <xf numFmtId="0" fontId="16" fillId="16" borderId="57" xfId="0" applyFont="1" applyFill="1" applyBorder="1" applyAlignment="1" applyProtection="1">
      <alignment horizontal="left" vertical="center"/>
      <protection locked="0"/>
    </xf>
    <xf numFmtId="0" fontId="17" fillId="4" borderId="94" xfId="0" applyFont="1" applyFill="1" applyBorder="1" applyAlignment="1" applyProtection="1">
      <alignment horizontal="center" vertical="center"/>
      <protection hidden="1"/>
    </xf>
    <xf numFmtId="0" fontId="17" fillId="4" borderId="95" xfId="0" applyFont="1" applyFill="1" applyBorder="1" applyAlignment="1" applyProtection="1">
      <alignment horizontal="center" vertical="center"/>
      <protection hidden="1"/>
    </xf>
    <xf numFmtId="0" fontId="17" fillId="4" borderId="107" xfId="0" applyFont="1" applyFill="1" applyBorder="1" applyAlignment="1" applyProtection="1">
      <alignment horizontal="center" vertical="center"/>
      <protection hidden="1"/>
    </xf>
    <xf numFmtId="0" fontId="17" fillId="4" borderId="96" xfId="0" applyFont="1" applyFill="1" applyBorder="1" applyAlignment="1" applyProtection="1">
      <alignment horizontal="center" vertical="center"/>
      <protection hidden="1"/>
    </xf>
    <xf numFmtId="0" fontId="17" fillId="4" borderId="53" xfId="0" applyFont="1" applyFill="1" applyBorder="1" applyAlignment="1" applyProtection="1">
      <alignment horizontal="left" vertical="center"/>
      <protection hidden="1"/>
    </xf>
    <xf numFmtId="0" fontId="16" fillId="16" borderId="109" xfId="0" applyFont="1" applyFill="1" applyBorder="1" applyAlignment="1" applyProtection="1">
      <alignment horizontal="left" vertical="center"/>
      <protection locked="0"/>
    </xf>
    <xf numFmtId="0" fontId="16" fillId="16" borderId="110" xfId="0" applyFont="1" applyFill="1" applyBorder="1" applyAlignment="1" applyProtection="1">
      <alignment horizontal="left" vertical="center"/>
      <protection locked="0"/>
    </xf>
    <xf numFmtId="0" fontId="16" fillId="16" borderId="115" xfId="0" applyFont="1" applyFill="1" applyBorder="1" applyAlignment="1" applyProtection="1">
      <alignment horizontal="left" vertical="center"/>
      <protection locked="0"/>
    </xf>
    <xf numFmtId="0" fontId="3" fillId="16" borderId="106" xfId="0" applyFont="1" applyFill="1" applyBorder="1" applyAlignment="1" applyProtection="1">
      <alignment horizontal="center" vertical="center"/>
      <protection locked="0"/>
    </xf>
    <xf numFmtId="0" fontId="3" fillId="16" borderId="142" xfId="0" applyFont="1" applyFill="1" applyBorder="1" applyAlignment="1" applyProtection="1">
      <alignment horizontal="center" vertical="center"/>
      <protection locked="0"/>
    </xf>
    <xf numFmtId="0" fontId="3" fillId="16" borderId="143" xfId="0" applyFont="1" applyFill="1" applyBorder="1" applyAlignment="1" applyProtection="1">
      <alignment horizontal="center" vertical="center"/>
      <protection locked="0"/>
    </xf>
    <xf numFmtId="0" fontId="3" fillId="4" borderId="156" xfId="0" applyFont="1" applyFill="1" applyBorder="1" applyAlignment="1" applyProtection="1">
      <alignment horizontal="left" vertical="center"/>
      <protection hidden="1"/>
    </xf>
    <xf numFmtId="0" fontId="3" fillId="4" borderId="103" xfId="0" applyFont="1" applyFill="1" applyBorder="1" applyAlignment="1" applyProtection="1">
      <alignment horizontal="left" vertical="center"/>
      <protection hidden="1"/>
    </xf>
    <xf numFmtId="0" fontId="3" fillId="4" borderId="58" xfId="0" applyFont="1" applyFill="1" applyBorder="1" applyAlignment="1" applyProtection="1">
      <alignment horizontal="left" vertical="center"/>
      <protection hidden="1"/>
    </xf>
    <xf numFmtId="0" fontId="3" fillId="4" borderId="150" xfId="0" applyFont="1" applyFill="1" applyBorder="1" applyAlignment="1" applyProtection="1">
      <alignment horizontal="left" vertical="center"/>
      <protection hidden="1"/>
    </xf>
    <xf numFmtId="0" fontId="3" fillId="4" borderId="57" xfId="0" applyFont="1" applyFill="1" applyBorder="1" applyAlignment="1" applyProtection="1">
      <alignment horizontal="left" vertical="center"/>
      <protection hidden="1"/>
    </xf>
    <xf numFmtId="0" fontId="3" fillId="4" borderId="106" xfId="0" applyFont="1" applyFill="1" applyBorder="1" applyAlignment="1" applyProtection="1">
      <alignment horizontal="left" vertical="center"/>
      <protection hidden="1"/>
    </xf>
    <xf numFmtId="0" fontId="17" fillId="4" borderId="83" xfId="0" applyFont="1" applyFill="1" applyBorder="1" applyAlignment="1" applyProtection="1">
      <alignment horizontal="center" vertical="center"/>
      <protection hidden="1"/>
    </xf>
    <xf numFmtId="0" fontId="16" fillId="4" borderId="86" xfId="0" applyFont="1" applyFill="1" applyBorder="1" applyAlignment="1" applyProtection="1">
      <alignment horizontal="center" vertical="center" wrapText="1"/>
      <protection hidden="1"/>
    </xf>
    <xf numFmtId="0" fontId="16" fillId="4" borderId="56" xfId="0" applyFont="1" applyFill="1" applyBorder="1" applyAlignment="1" applyProtection="1">
      <alignment horizontal="center" vertical="center" wrapText="1"/>
      <protection hidden="1"/>
    </xf>
    <xf numFmtId="0" fontId="17" fillId="4" borderId="88" xfId="0" applyFont="1" applyFill="1" applyBorder="1" applyAlignment="1" applyProtection="1">
      <alignment horizontal="center" vertical="center"/>
      <protection hidden="1"/>
    </xf>
    <xf numFmtId="0" fontId="17" fillId="4" borderId="89" xfId="0" applyFont="1" applyFill="1" applyBorder="1" applyAlignment="1" applyProtection="1">
      <alignment horizontal="center" vertical="center"/>
      <protection hidden="1"/>
    </xf>
    <xf numFmtId="0" fontId="3" fillId="4" borderId="75" xfId="0" applyFont="1" applyFill="1" applyBorder="1" applyAlignment="1" applyProtection="1">
      <alignment horizontal="center" vertical="center"/>
      <protection locked="0"/>
    </xf>
    <xf numFmtId="0" fontId="3" fillId="4" borderId="76" xfId="0" applyFont="1" applyFill="1" applyBorder="1" applyAlignment="1" applyProtection="1">
      <alignment horizontal="center" vertical="center"/>
      <protection locked="0"/>
    </xf>
    <xf numFmtId="0" fontId="3" fillId="4" borderId="123" xfId="0" applyFont="1" applyFill="1" applyBorder="1" applyAlignment="1" applyProtection="1">
      <alignment horizontal="center" vertical="center"/>
      <protection locked="0"/>
    </xf>
    <xf numFmtId="0" fontId="3" fillId="4" borderId="125" xfId="0" applyFont="1" applyFill="1" applyBorder="1" applyAlignment="1" applyProtection="1">
      <alignment horizontal="center" vertical="center"/>
      <protection locked="0"/>
    </xf>
    <xf numFmtId="0" fontId="3" fillId="4" borderId="53" xfId="0" applyFont="1" applyFill="1" applyBorder="1" applyAlignment="1" applyProtection="1">
      <alignment horizontal="center" vertical="center"/>
      <protection locked="0"/>
    </xf>
    <xf numFmtId="0" fontId="3" fillId="4" borderId="126" xfId="0" applyFont="1" applyFill="1" applyBorder="1" applyAlignment="1" applyProtection="1">
      <alignment horizontal="center" vertical="center"/>
      <protection locked="0"/>
    </xf>
    <xf numFmtId="0" fontId="3" fillId="4" borderId="99" xfId="0" applyFont="1" applyFill="1" applyBorder="1" applyAlignment="1" applyProtection="1">
      <alignment horizontal="center" vertical="center"/>
      <protection locked="0"/>
    </xf>
    <xf numFmtId="0" fontId="3" fillId="4" borderId="100" xfId="0" applyFont="1" applyFill="1" applyBorder="1" applyAlignment="1" applyProtection="1">
      <alignment horizontal="center" vertical="center"/>
      <protection locked="0"/>
    </xf>
    <xf numFmtId="0" fontId="3" fillId="4" borderId="124" xfId="0" applyFont="1" applyFill="1" applyBorder="1" applyAlignment="1" applyProtection="1">
      <alignment horizontal="center" vertical="center"/>
      <protection locked="0"/>
    </xf>
    <xf numFmtId="0" fontId="17" fillId="4" borderId="141" xfId="0" applyFont="1" applyFill="1" applyBorder="1" applyAlignment="1" applyProtection="1">
      <alignment horizontal="left" vertical="center"/>
      <protection hidden="1"/>
    </xf>
    <xf numFmtId="0" fontId="17" fillId="4" borderId="142" xfId="0" applyFont="1" applyFill="1" applyBorder="1" applyAlignment="1" applyProtection="1">
      <alignment horizontal="left" vertical="center"/>
      <protection hidden="1"/>
    </xf>
    <xf numFmtId="0" fontId="17" fillId="4" borderId="105" xfId="0" applyFont="1" applyFill="1" applyBorder="1" applyAlignment="1" applyProtection="1">
      <alignment horizontal="left" vertical="center"/>
      <protection hidden="1"/>
    </xf>
    <xf numFmtId="0" fontId="7" fillId="4" borderId="56" xfId="0" applyFont="1" applyFill="1" applyBorder="1" applyAlignment="1" applyProtection="1">
      <alignment horizontal="center" vertical="center"/>
      <protection locked="0"/>
    </xf>
    <xf numFmtId="0" fontId="8" fillId="4" borderId="53" xfId="0" applyFont="1" applyFill="1" applyBorder="1" applyAlignment="1" applyProtection="1">
      <alignment horizontal="left" vertical="center"/>
      <protection hidden="1"/>
    </xf>
    <xf numFmtId="0" fontId="17" fillId="4" borderId="62" xfId="0" applyFont="1" applyFill="1" applyBorder="1" applyAlignment="1" applyProtection="1">
      <alignment horizontal="center" vertical="center"/>
      <protection locked="0"/>
    </xf>
    <xf numFmtId="0" fontId="17" fillId="4" borderId="63" xfId="0" applyFont="1" applyFill="1" applyBorder="1" applyAlignment="1" applyProtection="1">
      <alignment horizontal="center" vertical="center"/>
      <protection locked="0"/>
    </xf>
    <xf numFmtId="0" fontId="3" fillId="9" borderId="53" xfId="0" applyFont="1" applyFill="1" applyBorder="1" applyAlignment="1" applyProtection="1">
      <alignment horizontal="left" vertical="center" wrapText="1"/>
      <protection locked="0"/>
    </xf>
    <xf numFmtId="0" fontId="3" fillId="9" borderId="53" xfId="0" applyFont="1" applyFill="1" applyBorder="1" applyAlignment="1" applyProtection="1">
      <alignment horizontal="left" vertical="center"/>
      <protection locked="0"/>
    </xf>
    <xf numFmtId="0" fontId="9" fillId="4" borderId="99" xfId="0" applyFont="1" applyFill="1" applyBorder="1" applyAlignment="1" applyProtection="1">
      <alignment horizontal="center" vertical="center"/>
      <protection locked="0"/>
    </xf>
    <xf numFmtId="0" fontId="9" fillId="4" borderId="100" xfId="0" applyFont="1" applyFill="1" applyBorder="1" applyAlignment="1" applyProtection="1">
      <alignment horizontal="center" vertical="center"/>
      <protection locked="0"/>
    </xf>
    <xf numFmtId="9" fontId="91" fillId="18" borderId="83" xfId="0" applyNumberFormat="1" applyFont="1" applyFill="1" applyBorder="1" applyAlignment="1" applyProtection="1">
      <alignment horizontal="center" vertical="center"/>
      <protection locked="0"/>
    </xf>
    <xf numFmtId="9" fontId="91" fillId="18" borderId="85" xfId="0" applyNumberFormat="1" applyFont="1" applyFill="1" applyBorder="1" applyAlignment="1" applyProtection="1">
      <alignment horizontal="center" vertical="center"/>
      <protection locked="0"/>
    </xf>
    <xf numFmtId="174" fontId="91" fillId="4" borderId="86" xfId="0" applyNumberFormat="1" applyFont="1" applyFill="1" applyBorder="1" applyAlignment="1" applyProtection="1">
      <alignment horizontal="center" vertical="center"/>
      <protection hidden="1"/>
    </xf>
    <xf numFmtId="174" fontId="91" fillId="4" borderId="87" xfId="0" applyNumberFormat="1" applyFont="1" applyFill="1" applyBorder="1" applyAlignment="1" applyProtection="1">
      <alignment horizontal="center" vertical="center"/>
      <protection hidden="1"/>
    </xf>
    <xf numFmtId="9" fontId="91" fillId="4" borderId="86" xfId="0" applyNumberFormat="1" applyFont="1" applyFill="1" applyBorder="1" applyAlignment="1" applyProtection="1">
      <alignment horizontal="center" vertical="center"/>
      <protection hidden="1"/>
    </xf>
    <xf numFmtId="9" fontId="91" fillId="4" borderId="87" xfId="0" applyNumberFormat="1" applyFont="1" applyFill="1" applyBorder="1" applyAlignment="1" applyProtection="1">
      <alignment horizontal="center" vertical="center"/>
      <protection hidden="1"/>
    </xf>
    <xf numFmtId="2" fontId="91" fillId="4" borderId="88" xfId="0" applyNumberFormat="1" applyFont="1" applyFill="1" applyBorder="1" applyAlignment="1" applyProtection="1">
      <alignment horizontal="center" vertical="center"/>
      <protection hidden="1"/>
    </xf>
    <xf numFmtId="2" fontId="91" fillId="4" borderId="90" xfId="0" applyNumberFormat="1" applyFont="1" applyFill="1" applyBorder="1" applyAlignment="1" applyProtection="1">
      <alignment horizontal="center" vertical="center"/>
      <protection hidden="1"/>
    </xf>
    <xf numFmtId="0" fontId="9" fillId="4" borderId="125" xfId="0" applyFont="1" applyFill="1" applyBorder="1" applyAlignment="1" applyProtection="1">
      <alignment horizontal="center" vertical="center"/>
      <protection locked="0"/>
    </xf>
    <xf numFmtId="0" fontId="9" fillId="4" borderId="53" xfId="0" applyFont="1" applyFill="1" applyBorder="1" applyAlignment="1" applyProtection="1">
      <alignment horizontal="center" vertical="center"/>
      <protection locked="0"/>
    </xf>
    <xf numFmtId="0" fontId="9" fillId="4" borderId="125" xfId="0" applyFont="1" applyFill="1" applyBorder="1" applyAlignment="1" applyProtection="1">
      <alignment horizontal="center" vertical="center"/>
      <protection hidden="1"/>
    </xf>
    <xf numFmtId="0" fontId="9" fillId="4" borderId="53" xfId="0" applyFont="1" applyFill="1" applyBorder="1" applyAlignment="1" applyProtection="1">
      <alignment horizontal="center" vertical="center"/>
      <protection hidden="1"/>
    </xf>
    <xf numFmtId="0" fontId="3" fillId="11" borderId="62" xfId="0" applyFont="1" applyFill="1" applyBorder="1" applyAlignment="1" applyProtection="1">
      <alignment horizontal="center" vertical="center"/>
      <protection hidden="1"/>
    </xf>
    <xf numFmtId="0" fontId="3" fillId="11" borderId="63" xfId="0" applyFont="1" applyFill="1" applyBorder="1" applyAlignment="1" applyProtection="1">
      <alignment horizontal="center" vertical="center"/>
      <protection hidden="1"/>
    </xf>
    <xf numFmtId="0" fontId="3" fillId="11" borderId="64" xfId="0" applyFont="1" applyFill="1" applyBorder="1" applyAlignment="1" applyProtection="1">
      <alignment horizontal="center" vertical="center"/>
      <protection hidden="1"/>
    </xf>
    <xf numFmtId="172" fontId="3" fillId="11" borderId="62" xfId="2" applyNumberFormat="1" applyFont="1" applyFill="1" applyBorder="1" applyAlignment="1" applyProtection="1">
      <alignment horizontal="center" vertical="center"/>
      <protection hidden="1"/>
    </xf>
    <xf numFmtId="172" fontId="3" fillId="11" borderId="63" xfId="2" applyNumberFormat="1" applyFont="1" applyFill="1" applyBorder="1" applyAlignment="1" applyProtection="1">
      <alignment horizontal="center" vertical="center"/>
      <protection hidden="1"/>
    </xf>
    <xf numFmtId="172" fontId="3" fillId="11" borderId="64" xfId="2" applyNumberFormat="1" applyFont="1" applyFill="1" applyBorder="1" applyAlignment="1" applyProtection="1">
      <alignment horizontal="center" vertical="center"/>
      <protection hidden="1"/>
    </xf>
    <xf numFmtId="0" fontId="2" fillId="4" borderId="59" xfId="0" applyFont="1" applyFill="1" applyBorder="1" applyAlignment="1" applyProtection="1">
      <alignment horizontal="left" vertical="center"/>
      <protection hidden="1"/>
    </xf>
    <xf numFmtId="174" fontId="2" fillId="0" borderId="103" xfId="2" applyNumberFormat="1" applyFont="1" applyFill="1" applyBorder="1" applyAlignment="1" applyProtection="1">
      <alignment horizontal="right" vertical="center"/>
      <protection hidden="1"/>
    </xf>
    <xf numFmtId="174" fontId="2" fillId="0" borderId="59" xfId="2" applyNumberFormat="1" applyFont="1" applyFill="1" applyBorder="1" applyAlignment="1" applyProtection="1">
      <alignment horizontal="right" vertical="center"/>
      <protection hidden="1"/>
    </xf>
    <xf numFmtId="174" fontId="2" fillId="0" borderId="104" xfId="2" applyNumberFormat="1" applyFont="1" applyFill="1" applyBorder="1" applyAlignment="1" applyProtection="1">
      <alignment horizontal="right" vertical="center"/>
      <protection hidden="1"/>
    </xf>
    <xf numFmtId="0" fontId="9" fillId="4" borderId="75" xfId="0" applyFont="1" applyFill="1" applyBorder="1" applyAlignment="1" applyProtection="1">
      <alignment horizontal="center" vertical="center"/>
      <protection locked="0"/>
    </xf>
    <xf numFmtId="0" fontId="9" fillId="4" borderId="76" xfId="0" applyFont="1" applyFill="1" applyBorder="1" applyAlignment="1" applyProtection="1">
      <alignment horizontal="center" vertical="center"/>
      <protection locked="0"/>
    </xf>
    <xf numFmtId="0" fontId="22" fillId="4" borderId="86" xfId="0" applyFont="1" applyFill="1" applyBorder="1" applyAlignment="1" applyProtection="1">
      <alignment horizontal="left" vertical="center" wrapText="1"/>
      <protection hidden="1"/>
    </xf>
    <xf numFmtId="0" fontId="22" fillId="4" borderId="56" xfId="0" applyFont="1" applyFill="1" applyBorder="1" applyAlignment="1" applyProtection="1">
      <alignment horizontal="left" vertical="center" wrapText="1"/>
      <protection hidden="1"/>
    </xf>
    <xf numFmtId="0" fontId="22" fillId="4" borderId="87" xfId="0" applyFont="1" applyFill="1" applyBorder="1" applyAlignment="1" applyProtection="1">
      <alignment horizontal="left" vertical="center" wrapText="1"/>
      <protection hidden="1"/>
    </xf>
    <xf numFmtId="0" fontId="22" fillId="4" borderId="86" xfId="0" applyFont="1" applyFill="1" applyBorder="1" applyAlignment="1" applyProtection="1">
      <alignment horizontal="center" vertical="center" wrapText="1"/>
      <protection hidden="1"/>
    </xf>
    <xf numFmtId="0" fontId="22" fillId="4" borderId="87" xfId="0" applyFont="1" applyFill="1" applyBorder="1" applyAlignment="1" applyProtection="1">
      <alignment horizontal="center" vertical="center" wrapText="1"/>
      <protection hidden="1"/>
    </xf>
    <xf numFmtId="0" fontId="18" fillId="4" borderId="83" xfId="0" applyFont="1" applyFill="1" applyBorder="1" applyAlignment="1" applyProtection="1">
      <alignment horizontal="center" vertical="center" wrapText="1"/>
      <protection hidden="1"/>
    </xf>
    <xf numFmtId="0" fontId="18" fillId="4" borderId="84" xfId="0" applyFont="1" applyFill="1" applyBorder="1" applyAlignment="1" applyProtection="1">
      <alignment horizontal="center" vertical="center" wrapText="1"/>
      <protection hidden="1"/>
    </xf>
    <xf numFmtId="0" fontId="16" fillId="4" borderId="86" xfId="0" applyFont="1" applyFill="1" applyBorder="1" applyAlignment="1" applyProtection="1">
      <alignment horizontal="left" vertical="center" wrapText="1"/>
      <protection hidden="1"/>
    </xf>
    <xf numFmtId="0" fontId="16" fillId="4" borderId="56" xfId="0" applyFont="1" applyFill="1" applyBorder="1" applyAlignment="1" applyProtection="1">
      <alignment horizontal="left" vertical="center" wrapText="1"/>
      <protection hidden="1"/>
    </xf>
    <xf numFmtId="0" fontId="2" fillId="9" borderId="53" xfId="0" applyFont="1" applyFill="1" applyBorder="1" applyAlignment="1" applyProtection="1">
      <alignment horizontal="center" vertical="center"/>
      <protection locked="0"/>
    </xf>
    <xf numFmtId="174" fontId="2" fillId="4" borderId="56" xfId="0" applyNumberFormat="1" applyFont="1" applyFill="1" applyBorder="1" applyAlignment="1" applyProtection="1">
      <alignment horizontal="center" vertical="center" wrapText="1"/>
      <protection hidden="1"/>
    </xf>
    <xf numFmtId="0" fontId="21" fillId="14" borderId="53" xfId="0" applyFont="1" applyFill="1" applyBorder="1" applyAlignment="1" applyProtection="1">
      <alignment horizontal="center" vertical="center"/>
      <protection locked="0"/>
    </xf>
    <xf numFmtId="0" fontId="3" fillId="4" borderId="152" xfId="0" applyFont="1" applyFill="1" applyBorder="1" applyAlignment="1" applyProtection="1">
      <alignment horizontal="center" vertical="center"/>
      <protection hidden="1"/>
    </xf>
    <xf numFmtId="0" fontId="3" fillId="4" borderId="153" xfId="0" applyFont="1" applyFill="1" applyBorder="1" applyAlignment="1" applyProtection="1">
      <alignment horizontal="center" vertical="center"/>
      <protection hidden="1"/>
    </xf>
    <xf numFmtId="0" fontId="3" fillId="4" borderId="108" xfId="0" applyFont="1" applyFill="1" applyBorder="1" applyAlignment="1" applyProtection="1">
      <alignment horizontal="center" vertical="center"/>
      <protection hidden="1"/>
    </xf>
    <xf numFmtId="0" fontId="3" fillId="4" borderId="107" xfId="0" applyFont="1" applyFill="1" applyBorder="1" applyAlignment="1" applyProtection="1">
      <alignment horizontal="center" vertical="center"/>
      <protection hidden="1"/>
    </xf>
    <xf numFmtId="0" fontId="2" fillId="4" borderId="63" xfId="0" applyFont="1" applyFill="1" applyBorder="1" applyAlignment="1" applyProtection="1">
      <alignment horizontal="left" vertical="center"/>
      <protection hidden="1"/>
    </xf>
    <xf numFmtId="174" fontId="2" fillId="0" borderId="62" xfId="2" applyNumberFormat="1" applyFont="1" applyFill="1" applyBorder="1" applyAlignment="1" applyProtection="1">
      <alignment horizontal="right" vertical="center"/>
      <protection hidden="1"/>
    </xf>
    <xf numFmtId="174" fontId="2" fillId="0" borderId="63" xfId="2" applyNumberFormat="1" applyFont="1" applyFill="1" applyBorder="1" applyAlignment="1" applyProtection="1">
      <alignment horizontal="right" vertical="center"/>
      <protection hidden="1"/>
    </xf>
    <xf numFmtId="174" fontId="2" fillId="0" borderId="64" xfId="2" applyNumberFormat="1" applyFont="1" applyFill="1" applyBorder="1" applyAlignment="1" applyProtection="1">
      <alignment horizontal="right" vertical="center"/>
      <protection hidden="1"/>
    </xf>
    <xf numFmtId="0" fontId="3" fillId="4" borderId="56" xfId="0" applyFont="1" applyFill="1" applyBorder="1" applyAlignment="1" applyProtection="1">
      <alignment horizontal="center" vertical="center"/>
      <protection locked="0"/>
    </xf>
    <xf numFmtId="0" fontId="2" fillId="4" borderId="151" xfId="0" applyFont="1" applyFill="1" applyBorder="1" applyAlignment="1" applyProtection="1">
      <alignment horizontal="left" vertical="center"/>
      <protection hidden="1"/>
    </xf>
    <xf numFmtId="0" fontId="2" fillId="4" borderId="149" xfId="0" applyFont="1" applyFill="1" applyBorder="1" applyAlignment="1" applyProtection="1">
      <alignment horizontal="left" vertical="center"/>
      <protection hidden="1"/>
    </xf>
    <xf numFmtId="174" fontId="2" fillId="16" borderId="148" xfId="2" applyNumberFormat="1" applyFont="1" applyFill="1" applyBorder="1" applyAlignment="1" applyProtection="1">
      <alignment horizontal="right" vertical="center"/>
      <protection locked="0"/>
    </xf>
    <xf numFmtId="174" fontId="2" fillId="16" borderId="151" xfId="2" applyNumberFormat="1" applyFont="1" applyFill="1" applyBorder="1" applyAlignment="1" applyProtection="1">
      <alignment horizontal="right" vertical="center"/>
      <protection locked="0"/>
    </xf>
    <xf numFmtId="174" fontId="2" fillId="16" borderId="149" xfId="2" applyNumberFormat="1" applyFont="1" applyFill="1" applyBorder="1" applyAlignment="1" applyProtection="1">
      <alignment horizontal="right" vertical="center"/>
      <protection locked="0"/>
    </xf>
    <xf numFmtId="0" fontId="2" fillId="4" borderId="104" xfId="0" applyFont="1" applyFill="1" applyBorder="1" applyAlignment="1" applyProtection="1">
      <alignment horizontal="left" vertical="center"/>
      <protection hidden="1"/>
    </xf>
    <xf numFmtId="174" fontId="2" fillId="0" borderId="148" xfId="2" applyNumberFormat="1" applyFont="1" applyFill="1" applyBorder="1" applyAlignment="1" applyProtection="1">
      <alignment horizontal="right" vertical="center"/>
      <protection hidden="1"/>
    </xf>
    <xf numFmtId="174" fontId="2" fillId="0" borderId="151" xfId="2" applyNumberFormat="1" applyFont="1" applyFill="1" applyBorder="1" applyAlignment="1" applyProtection="1">
      <alignment horizontal="right" vertical="center"/>
      <protection hidden="1"/>
    </xf>
    <xf numFmtId="174" fontId="2" fillId="0" borderId="149" xfId="2" applyNumberFormat="1" applyFont="1" applyFill="1" applyBorder="1" applyAlignment="1" applyProtection="1">
      <alignment horizontal="right" vertical="center"/>
      <protection hidden="1"/>
    </xf>
    <xf numFmtId="0" fontId="3" fillId="4" borderId="140" xfId="0" applyFont="1" applyFill="1" applyBorder="1" applyAlignment="1" applyProtection="1">
      <alignment horizontal="right" vertical="center"/>
      <protection hidden="1"/>
    </xf>
    <xf numFmtId="0" fontId="3" fillId="4" borderId="118" xfId="0" applyFont="1" applyFill="1" applyBorder="1" applyAlignment="1" applyProtection="1">
      <alignment horizontal="right" vertical="center"/>
      <protection hidden="1"/>
    </xf>
    <xf numFmtId="0" fontId="3" fillId="4" borderId="139" xfId="0" applyFont="1" applyFill="1" applyBorder="1" applyAlignment="1" applyProtection="1">
      <alignment horizontal="right" vertical="center"/>
      <protection hidden="1"/>
    </xf>
    <xf numFmtId="0" fontId="3" fillId="4" borderId="117" xfId="0" applyFont="1" applyFill="1" applyBorder="1" applyAlignment="1" applyProtection="1">
      <alignment horizontal="center" vertical="center"/>
      <protection hidden="1"/>
    </xf>
    <xf numFmtId="0" fontId="3" fillId="4" borderId="118" xfId="0" applyFont="1" applyFill="1" applyBorder="1" applyAlignment="1" applyProtection="1">
      <alignment horizontal="center" vertical="center"/>
      <protection hidden="1"/>
    </xf>
    <xf numFmtId="0" fontId="3" fillId="4" borderId="119" xfId="0" applyFont="1" applyFill="1" applyBorder="1" applyAlignment="1" applyProtection="1">
      <alignment horizontal="center" vertical="center"/>
      <protection hidden="1"/>
    </xf>
    <xf numFmtId="9" fontId="2" fillId="4" borderId="148" xfId="0" applyNumberFormat="1" applyFont="1" applyFill="1" applyBorder="1" applyAlignment="1" applyProtection="1">
      <alignment horizontal="center" vertical="center"/>
      <protection hidden="1"/>
    </xf>
    <xf numFmtId="0" fontId="2" fillId="4" borderId="151" xfId="0" applyFont="1" applyFill="1" applyBorder="1" applyAlignment="1" applyProtection="1">
      <alignment horizontal="center" vertical="center"/>
      <protection hidden="1"/>
    </xf>
    <xf numFmtId="0" fontId="2" fillId="4" borderId="149" xfId="0" applyFont="1" applyFill="1" applyBorder="1" applyAlignment="1" applyProtection="1">
      <alignment horizontal="center" vertical="center"/>
      <protection hidden="1"/>
    </xf>
    <xf numFmtId="0" fontId="2" fillId="4" borderId="142" xfId="0" applyFont="1" applyFill="1" applyBorder="1" applyAlignment="1" applyProtection="1">
      <alignment horizontal="left" vertical="center"/>
      <protection hidden="1"/>
    </xf>
    <xf numFmtId="0" fontId="2" fillId="4" borderId="143" xfId="0" applyFont="1" applyFill="1" applyBorder="1" applyAlignment="1" applyProtection="1">
      <alignment horizontal="left" vertical="center"/>
      <protection hidden="1"/>
    </xf>
    <xf numFmtId="174" fontId="2" fillId="0" borderId="141" xfId="2" applyNumberFormat="1" applyFont="1" applyFill="1" applyBorder="1" applyAlignment="1" applyProtection="1">
      <alignment horizontal="right" vertical="center"/>
      <protection hidden="1"/>
    </xf>
    <xf numFmtId="174" fontId="2" fillId="0" borderId="142" xfId="2" applyNumberFormat="1" applyFont="1" applyFill="1" applyBorder="1" applyAlignment="1" applyProtection="1">
      <alignment horizontal="right" vertical="center"/>
      <protection hidden="1"/>
    </xf>
    <xf numFmtId="174" fontId="2" fillId="0" borderId="143" xfId="2" applyNumberFormat="1" applyFont="1" applyFill="1" applyBorder="1" applyAlignment="1" applyProtection="1">
      <alignment horizontal="right" vertical="center"/>
      <protection hidden="1"/>
    </xf>
    <xf numFmtId="174" fontId="2" fillId="4" borderId="53" xfId="0" applyNumberFormat="1" applyFont="1" applyFill="1" applyBorder="1" applyAlignment="1" applyProtection="1">
      <alignment horizontal="center" vertical="center"/>
      <protection locked="0"/>
    </xf>
    <xf numFmtId="0" fontId="2" fillId="4" borderId="53" xfId="0" applyFont="1" applyFill="1" applyBorder="1" applyAlignment="1" applyProtection="1">
      <alignment horizontal="center" vertical="center"/>
      <protection locked="0"/>
    </xf>
    <xf numFmtId="0" fontId="2" fillId="9" borderId="53" xfId="0" applyFont="1" applyFill="1" applyBorder="1" applyAlignment="1" applyProtection="1">
      <alignment horizontal="left" vertical="center"/>
      <protection locked="0"/>
    </xf>
    <xf numFmtId="0" fontId="3" fillId="4" borderId="62" xfId="0" applyFont="1" applyFill="1" applyBorder="1" applyAlignment="1" applyProtection="1">
      <alignment horizontal="left" vertical="center"/>
      <protection hidden="1"/>
    </xf>
    <xf numFmtId="0" fontId="3" fillId="4" borderId="63" xfId="0" applyFont="1" applyFill="1" applyBorder="1" applyAlignment="1" applyProtection="1">
      <alignment horizontal="left" vertical="center"/>
      <protection hidden="1"/>
    </xf>
    <xf numFmtId="0" fontId="3" fillId="4" borderId="64" xfId="0" applyFont="1" applyFill="1" applyBorder="1" applyAlignment="1" applyProtection="1">
      <alignment horizontal="left" vertical="center"/>
      <protection hidden="1"/>
    </xf>
    <xf numFmtId="172" fontId="3" fillId="4" borderId="62" xfId="0" applyNumberFormat="1" applyFont="1" applyFill="1" applyBorder="1" applyAlignment="1" applyProtection="1">
      <alignment horizontal="center" vertical="center"/>
      <protection hidden="1"/>
    </xf>
    <xf numFmtId="172" fontId="3" fillId="4" borderId="63" xfId="0" applyNumberFormat="1" applyFont="1" applyFill="1" applyBorder="1" applyAlignment="1" applyProtection="1">
      <alignment horizontal="center" vertical="center"/>
      <protection hidden="1"/>
    </xf>
    <xf numFmtId="172" fontId="3" fillId="4" borderId="64" xfId="0" applyNumberFormat="1" applyFont="1" applyFill="1" applyBorder="1" applyAlignment="1" applyProtection="1">
      <alignment horizontal="center" vertical="center"/>
      <protection hidden="1"/>
    </xf>
    <xf numFmtId="0" fontId="18" fillId="4" borderId="85" xfId="0" applyFont="1" applyFill="1" applyBorder="1" applyAlignment="1" applyProtection="1">
      <alignment horizontal="center" vertical="center" wrapText="1"/>
      <protection hidden="1"/>
    </xf>
    <xf numFmtId="0" fontId="18" fillId="4" borderId="94" xfId="0" applyFont="1" applyFill="1" applyBorder="1" applyAlignment="1" applyProtection="1">
      <alignment horizontal="center" vertical="center" wrapText="1"/>
      <protection hidden="1"/>
    </xf>
    <xf numFmtId="0" fontId="18" fillId="4" borderId="96" xfId="0" applyFont="1" applyFill="1" applyBorder="1" applyAlignment="1" applyProtection="1">
      <alignment horizontal="center" vertical="center" wrapText="1"/>
      <protection hidden="1"/>
    </xf>
    <xf numFmtId="0" fontId="22" fillId="4" borderId="88" xfId="0" applyFont="1" applyFill="1" applyBorder="1" applyAlignment="1" applyProtection="1">
      <alignment horizontal="left" vertical="center" wrapText="1"/>
      <protection hidden="1"/>
    </xf>
    <xf numFmtId="0" fontId="22" fillId="4" borderId="89" xfId="0" applyFont="1" applyFill="1" applyBorder="1" applyAlignment="1" applyProtection="1">
      <alignment horizontal="left" vertical="center" wrapText="1"/>
      <protection hidden="1"/>
    </xf>
    <xf numFmtId="0" fontId="22" fillId="4" borderId="90" xfId="0" applyFont="1" applyFill="1" applyBorder="1" applyAlignment="1" applyProtection="1">
      <alignment horizontal="left" vertical="center" wrapText="1"/>
      <protection hidden="1"/>
    </xf>
    <xf numFmtId="0" fontId="22" fillId="4" borderId="94" xfId="0" applyFont="1" applyFill="1" applyBorder="1" applyAlignment="1" applyProtection="1">
      <alignment horizontal="center" vertical="center" wrapText="1"/>
      <protection hidden="1"/>
    </xf>
    <xf numFmtId="0" fontId="22" fillId="4" borderId="96" xfId="0" applyFont="1" applyFill="1" applyBorder="1" applyAlignment="1" applyProtection="1">
      <alignment horizontal="center" vertical="center" wrapText="1"/>
      <protection hidden="1"/>
    </xf>
    <xf numFmtId="0" fontId="22" fillId="4" borderId="88" xfId="0" applyFont="1" applyFill="1" applyBorder="1" applyAlignment="1" applyProtection="1">
      <alignment horizontal="center" vertical="center" wrapText="1"/>
      <protection hidden="1"/>
    </xf>
    <xf numFmtId="0" fontId="22" fillId="4" borderId="90" xfId="0" applyFont="1" applyFill="1" applyBorder="1" applyAlignment="1" applyProtection="1">
      <alignment horizontal="center" vertical="center" wrapText="1"/>
      <protection hidden="1"/>
    </xf>
    <xf numFmtId="0" fontId="22" fillId="16" borderId="56" xfId="0" applyFont="1" applyFill="1" applyBorder="1" applyAlignment="1" applyProtection="1">
      <alignment horizontal="center" vertical="center" wrapText="1"/>
      <protection locked="0"/>
    </xf>
    <xf numFmtId="0" fontId="22" fillId="16" borderId="87" xfId="0" applyFont="1" applyFill="1" applyBorder="1" applyAlignment="1" applyProtection="1">
      <alignment horizontal="center" vertical="center" wrapText="1"/>
      <protection locked="0"/>
    </xf>
    <xf numFmtId="174" fontId="2" fillId="4" borderId="87" xfId="0" applyNumberFormat="1" applyFont="1" applyFill="1" applyBorder="1" applyAlignment="1" applyProtection="1">
      <alignment horizontal="center" vertical="center" wrapText="1"/>
      <protection hidden="1"/>
    </xf>
    <xf numFmtId="174" fontId="2" fillId="4" borderId="89" xfId="0" applyNumberFormat="1" applyFont="1" applyFill="1" applyBorder="1" applyAlignment="1" applyProtection="1">
      <alignment horizontal="center" vertical="center" wrapText="1"/>
      <protection hidden="1"/>
    </xf>
    <xf numFmtId="174" fontId="2" fillId="4" borderId="90" xfId="0" applyNumberFormat="1" applyFont="1" applyFill="1" applyBorder="1" applyAlignment="1" applyProtection="1">
      <alignment horizontal="center" vertical="center" wrapText="1"/>
      <protection hidden="1"/>
    </xf>
    <xf numFmtId="0" fontId="3" fillId="4" borderId="96" xfId="0" applyFont="1" applyFill="1" applyBorder="1" applyAlignment="1" applyProtection="1">
      <alignment horizontal="center" vertical="center" wrapText="1"/>
      <protection hidden="1"/>
    </xf>
    <xf numFmtId="172" fontId="2" fillId="4" borderId="56" xfId="2" applyNumberFormat="1" applyFont="1" applyFill="1" applyBorder="1" applyAlignment="1" applyProtection="1">
      <alignment horizontal="center" vertical="center" wrapText="1"/>
      <protection hidden="1"/>
    </xf>
    <xf numFmtId="172" fontId="2" fillId="4" borderId="87" xfId="2" applyNumberFormat="1" applyFont="1" applyFill="1" applyBorder="1" applyAlignment="1" applyProtection="1">
      <alignment horizontal="center" vertical="center" wrapText="1"/>
      <protection hidden="1"/>
    </xf>
    <xf numFmtId="172" fontId="3" fillId="4" borderId="95" xfId="2" applyNumberFormat="1" applyFont="1" applyFill="1" applyBorder="1" applyAlignment="1" applyProtection="1">
      <alignment horizontal="center" vertical="center" wrapText="1"/>
      <protection hidden="1"/>
    </xf>
    <xf numFmtId="172" fontId="3" fillId="4" borderId="96" xfId="2" applyNumberFormat="1" applyFont="1" applyFill="1" applyBorder="1" applyAlignment="1" applyProtection="1">
      <alignment horizontal="center" vertical="center" wrapText="1"/>
      <protection hidden="1"/>
    </xf>
    <xf numFmtId="172" fontId="2" fillId="4" borderId="89" xfId="2" applyNumberFormat="1" applyFont="1" applyFill="1" applyBorder="1" applyAlignment="1" applyProtection="1">
      <alignment horizontal="center" vertical="center" wrapText="1"/>
      <protection hidden="1"/>
    </xf>
    <xf numFmtId="172" fontId="2" fillId="4" borderId="90" xfId="2" applyNumberFormat="1" applyFont="1" applyFill="1" applyBorder="1" applyAlignment="1" applyProtection="1">
      <alignment horizontal="center" vertical="center" wrapText="1"/>
      <protection hidden="1"/>
    </xf>
    <xf numFmtId="172" fontId="3" fillId="4" borderId="95" xfId="0" applyNumberFormat="1" applyFont="1" applyFill="1" applyBorder="1" applyAlignment="1" applyProtection="1">
      <alignment horizontal="center" vertical="center"/>
      <protection hidden="1"/>
    </xf>
    <xf numFmtId="172" fontId="3" fillId="4" borderId="96" xfId="0" applyNumberFormat="1" applyFont="1" applyFill="1" applyBorder="1" applyAlignment="1" applyProtection="1">
      <alignment horizontal="center" vertical="center"/>
      <protection hidden="1"/>
    </xf>
    <xf numFmtId="0" fontId="3" fillId="4" borderId="149" xfId="0" applyFont="1" applyFill="1" applyBorder="1" applyAlignment="1" applyProtection="1">
      <alignment horizontal="center" vertical="center"/>
      <protection hidden="1"/>
    </xf>
    <xf numFmtId="0" fontId="2" fillId="4" borderId="86" xfId="0" applyFont="1" applyFill="1" applyBorder="1" applyAlignment="1" applyProtection="1">
      <alignment horizontal="left" vertical="center"/>
      <protection hidden="1"/>
    </xf>
    <xf numFmtId="0" fontId="2" fillId="4" borderId="56" xfId="0" applyFont="1" applyFill="1" applyBorder="1" applyAlignment="1" applyProtection="1">
      <alignment horizontal="left" vertical="center"/>
      <protection hidden="1"/>
    </xf>
    <xf numFmtId="172" fontId="2" fillId="4" borderId="57" xfId="2" applyNumberFormat="1" applyFont="1" applyFill="1" applyBorder="1" applyAlignment="1" applyProtection="1">
      <alignment horizontal="right" vertical="center"/>
      <protection hidden="1"/>
    </xf>
    <xf numFmtId="172" fontId="2" fillId="4" borderId="104" xfId="2" applyNumberFormat="1" applyFont="1" applyFill="1" applyBorder="1" applyAlignment="1" applyProtection="1">
      <alignment horizontal="right" vertical="center"/>
      <protection hidden="1"/>
    </xf>
    <xf numFmtId="172" fontId="3" fillId="4" borderId="106" xfId="2" applyNumberFormat="1" applyFont="1" applyFill="1" applyBorder="1" applyAlignment="1" applyProtection="1">
      <alignment horizontal="right" vertical="center"/>
      <protection hidden="1"/>
    </xf>
    <xf numFmtId="172" fontId="3" fillId="4" borderId="143" xfId="2" applyNumberFormat="1" applyFont="1" applyFill="1" applyBorder="1" applyAlignment="1" applyProtection="1">
      <alignment horizontal="right" vertical="center"/>
      <protection hidden="1"/>
    </xf>
    <xf numFmtId="172" fontId="2" fillId="4" borderId="84" xfId="0" applyNumberFormat="1" applyFont="1" applyFill="1" applyBorder="1" applyAlignment="1" applyProtection="1">
      <alignment horizontal="center" vertical="center"/>
      <protection hidden="1"/>
    </xf>
    <xf numFmtId="0" fontId="2" fillId="4" borderId="85" xfId="0" applyFont="1" applyFill="1" applyBorder="1" applyAlignment="1" applyProtection="1">
      <alignment horizontal="center" vertical="center"/>
      <protection hidden="1"/>
    </xf>
    <xf numFmtId="9" fontId="2" fillId="16" borderId="56" xfId="0" applyNumberFormat="1" applyFont="1" applyFill="1" applyBorder="1" applyAlignment="1" applyProtection="1">
      <alignment horizontal="right" vertical="center"/>
      <protection locked="0"/>
    </xf>
    <xf numFmtId="0" fontId="2" fillId="16" borderId="87" xfId="0" applyFont="1" applyFill="1" applyBorder="1" applyAlignment="1" applyProtection="1">
      <alignment horizontal="right" vertical="center"/>
      <protection locked="0"/>
    </xf>
    <xf numFmtId="0" fontId="3" fillId="0" borderId="85" xfId="0" applyFont="1" applyBorder="1" applyAlignment="1" applyProtection="1">
      <alignment horizontal="center" vertical="center"/>
      <protection hidden="1"/>
    </xf>
    <xf numFmtId="0" fontId="2" fillId="0" borderId="57" xfId="0" applyFont="1" applyBorder="1" applyAlignment="1" applyProtection="1">
      <alignment horizontal="center" vertical="center"/>
      <protection hidden="1"/>
    </xf>
    <xf numFmtId="0" fontId="2" fillId="0" borderId="58" xfId="0" applyFont="1" applyBorder="1" applyAlignment="1" applyProtection="1">
      <alignment horizontal="center" vertical="center"/>
      <protection hidden="1"/>
    </xf>
    <xf numFmtId="172" fontId="2" fillId="0" borderId="57" xfId="0" applyNumberFormat="1" applyFont="1" applyBorder="1" applyAlignment="1" applyProtection="1">
      <alignment horizontal="center" vertical="center"/>
      <protection hidden="1"/>
    </xf>
    <xf numFmtId="0" fontId="2" fillId="0" borderId="104" xfId="0" applyFont="1" applyBorder="1" applyAlignment="1" applyProtection="1">
      <alignment horizontal="center" vertical="center"/>
      <protection hidden="1"/>
    </xf>
    <xf numFmtId="0" fontId="2" fillId="16" borderId="56" xfId="0" applyFont="1" applyFill="1" applyBorder="1" applyAlignment="1" applyProtection="1">
      <alignment horizontal="right" vertical="center"/>
      <protection locked="0"/>
    </xf>
    <xf numFmtId="0" fontId="3" fillId="0" borderId="150" xfId="0" applyFont="1" applyBorder="1" applyAlignment="1" applyProtection="1">
      <alignment horizontal="center" vertical="center"/>
      <protection hidden="1"/>
    </xf>
    <xf numFmtId="0" fontId="3" fillId="0" borderId="156" xfId="0" applyFont="1" applyBorder="1" applyAlignment="1" applyProtection="1">
      <alignment horizontal="center" vertical="center"/>
      <protection hidden="1"/>
    </xf>
    <xf numFmtId="172" fontId="2" fillId="0" borderId="57" xfId="2" applyNumberFormat="1" applyFont="1" applyFill="1" applyBorder="1" applyAlignment="1" applyProtection="1">
      <alignment horizontal="center" vertical="center"/>
      <protection hidden="1"/>
    </xf>
    <xf numFmtId="172" fontId="2" fillId="0" borderId="58" xfId="2" applyNumberFormat="1" applyFont="1" applyFill="1" applyBorder="1" applyAlignment="1" applyProtection="1">
      <alignment horizontal="center" vertical="center"/>
      <protection hidden="1"/>
    </xf>
    <xf numFmtId="172" fontId="2" fillId="0" borderId="104" xfId="2" applyNumberFormat="1" applyFont="1" applyFill="1" applyBorder="1" applyAlignment="1" applyProtection="1">
      <alignment horizontal="center" vertical="center"/>
      <protection hidden="1"/>
    </xf>
    <xf numFmtId="0" fontId="17" fillId="4" borderId="86" xfId="0" applyFont="1" applyFill="1" applyBorder="1" applyAlignment="1" applyProtection="1">
      <alignment horizontal="center" vertical="center"/>
      <protection hidden="1"/>
    </xf>
    <xf numFmtId="0" fontId="17" fillId="4" borderId="56" xfId="0" applyFont="1" applyFill="1" applyBorder="1" applyAlignment="1" applyProtection="1">
      <alignment horizontal="center" vertical="center"/>
      <protection hidden="1"/>
    </xf>
    <xf numFmtId="3" fontId="17" fillId="4" borderId="84" xfId="0" applyNumberFormat="1" applyFont="1" applyFill="1" applyBorder="1" applyAlignment="1" applyProtection="1">
      <alignment horizontal="center" vertical="center"/>
      <protection hidden="1"/>
    </xf>
    <xf numFmtId="3" fontId="17" fillId="4" borderId="85" xfId="0" applyNumberFormat="1" applyFont="1" applyFill="1" applyBorder="1" applyAlignment="1" applyProtection="1">
      <alignment horizontal="center" vertical="center"/>
      <protection hidden="1"/>
    </xf>
    <xf numFmtId="3" fontId="17" fillId="4" borderId="56" xfId="0" applyNumberFormat="1" applyFont="1" applyFill="1" applyBorder="1" applyAlignment="1" applyProtection="1">
      <alignment horizontal="center" vertical="center"/>
      <protection hidden="1"/>
    </xf>
    <xf numFmtId="3" fontId="17" fillId="4" borderId="87" xfId="0" applyNumberFormat="1" applyFont="1" applyFill="1" applyBorder="1" applyAlignment="1" applyProtection="1">
      <alignment horizontal="center" vertical="center"/>
      <protection hidden="1"/>
    </xf>
    <xf numFmtId="172" fontId="2" fillId="0" borderId="106" xfId="2" applyNumberFormat="1" applyFont="1" applyFill="1" applyBorder="1" applyAlignment="1" applyProtection="1">
      <alignment horizontal="center" vertical="center"/>
      <protection hidden="1"/>
    </xf>
    <xf numFmtId="172" fontId="2" fillId="0" borderId="105" xfId="2" applyNumberFormat="1" applyFont="1" applyFill="1" applyBorder="1" applyAlignment="1" applyProtection="1">
      <alignment horizontal="center" vertical="center"/>
      <protection hidden="1"/>
    </xf>
    <xf numFmtId="172" fontId="2" fillId="0" borderId="143" xfId="2" applyNumberFormat="1" applyFont="1" applyFill="1" applyBorder="1" applyAlignment="1" applyProtection="1">
      <alignment horizontal="center" vertical="center"/>
      <protection hidden="1"/>
    </xf>
    <xf numFmtId="3" fontId="17" fillId="4" borderId="83" xfId="0" applyNumberFormat="1" applyFont="1" applyFill="1" applyBorder="1" applyAlignment="1" applyProtection="1">
      <alignment horizontal="center" vertical="center" wrapText="1"/>
      <protection hidden="1"/>
    </xf>
    <xf numFmtId="3" fontId="17" fillId="4" borderId="84" xfId="0" applyNumberFormat="1" applyFont="1" applyFill="1" applyBorder="1" applyAlignment="1" applyProtection="1">
      <alignment horizontal="center" vertical="center" wrapText="1"/>
      <protection hidden="1"/>
    </xf>
    <xf numFmtId="3" fontId="17" fillId="4" borderId="88" xfId="0" applyNumberFormat="1" applyFont="1" applyFill="1" applyBorder="1" applyAlignment="1" applyProtection="1">
      <alignment horizontal="center" vertical="center" wrapText="1"/>
      <protection hidden="1"/>
    </xf>
    <xf numFmtId="3" fontId="17" fillId="4" borderId="89" xfId="0" applyNumberFormat="1" applyFont="1" applyFill="1" applyBorder="1" applyAlignment="1" applyProtection="1">
      <alignment horizontal="center" vertical="center" wrapText="1"/>
      <protection hidden="1"/>
    </xf>
    <xf numFmtId="3" fontId="8" fillId="4" borderId="53" xfId="0" applyNumberFormat="1" applyFont="1" applyFill="1" applyBorder="1" applyAlignment="1" applyProtection="1">
      <alignment horizontal="left" vertical="center"/>
      <protection locked="0"/>
    </xf>
    <xf numFmtId="0" fontId="3" fillId="4" borderId="53" xfId="0" applyFont="1" applyFill="1" applyBorder="1" applyAlignment="1" applyProtection="1">
      <alignment horizontal="center" vertical="center" wrapText="1"/>
      <protection hidden="1"/>
    </xf>
    <xf numFmtId="172" fontId="16" fillId="4" borderId="56" xfId="2" applyNumberFormat="1" applyFont="1" applyFill="1" applyBorder="1" applyAlignment="1" applyProtection="1">
      <alignment horizontal="center" vertical="center"/>
      <protection hidden="1"/>
    </xf>
    <xf numFmtId="172" fontId="16" fillId="4" borderId="87" xfId="2" applyNumberFormat="1" applyFont="1" applyFill="1" applyBorder="1" applyAlignment="1" applyProtection="1">
      <alignment horizontal="center" vertical="center"/>
      <protection hidden="1"/>
    </xf>
    <xf numFmtId="3" fontId="17" fillId="4" borderId="56" xfId="0" applyNumberFormat="1" applyFont="1" applyFill="1" applyBorder="1" applyAlignment="1" applyProtection="1">
      <alignment horizontal="center" vertical="center" wrapText="1"/>
      <protection hidden="1"/>
    </xf>
    <xf numFmtId="9" fontId="16" fillId="16" borderId="56" xfId="3" applyFont="1" applyFill="1" applyBorder="1" applyAlignment="1" applyProtection="1">
      <alignment horizontal="center" vertical="center"/>
      <protection locked="0"/>
    </xf>
    <xf numFmtId="3" fontId="17" fillId="4" borderId="56" xfId="0" applyNumberFormat="1" applyFont="1" applyFill="1" applyBorder="1" applyAlignment="1" applyProtection="1">
      <alignment horizontal="left" vertical="center" wrapText="1"/>
      <protection hidden="1"/>
    </xf>
    <xf numFmtId="0" fontId="3" fillId="4" borderId="56" xfId="0" applyFont="1" applyFill="1" applyBorder="1" applyAlignment="1" applyProtection="1">
      <alignment horizontal="left" vertical="center"/>
      <protection locked="0"/>
    </xf>
    <xf numFmtId="172" fontId="17" fillId="4" borderId="89" xfId="2" applyNumberFormat="1" applyFont="1" applyFill="1" applyBorder="1" applyAlignment="1" applyProtection="1">
      <alignment horizontal="center" vertical="center"/>
      <protection hidden="1"/>
    </xf>
    <xf numFmtId="172" fontId="17" fillId="4" borderId="90" xfId="2" applyNumberFormat="1" applyFont="1" applyFill="1" applyBorder="1" applyAlignment="1" applyProtection="1">
      <alignment horizontal="center" vertical="center"/>
      <protection hidden="1"/>
    </xf>
    <xf numFmtId="0" fontId="16" fillId="9" borderId="53" xfId="0" applyFont="1" applyFill="1" applyBorder="1" applyAlignment="1" applyProtection="1">
      <alignment horizontal="center" vertical="center" wrapText="1"/>
      <protection locked="0"/>
    </xf>
    <xf numFmtId="3" fontId="17" fillId="4" borderId="144" xfId="0" applyNumberFormat="1" applyFont="1" applyFill="1" applyBorder="1" applyAlignment="1" applyProtection="1">
      <alignment horizontal="center" vertical="center"/>
      <protection hidden="1"/>
    </xf>
    <xf numFmtId="3" fontId="17" fillId="4" borderId="145" xfId="0" applyNumberFormat="1" applyFont="1" applyFill="1" applyBorder="1" applyAlignment="1" applyProtection="1">
      <alignment horizontal="center" vertical="center"/>
      <protection hidden="1"/>
    </xf>
    <xf numFmtId="3" fontId="17" fillId="4" borderId="146" xfId="0" applyNumberFormat="1" applyFont="1" applyFill="1" applyBorder="1" applyAlignment="1" applyProtection="1">
      <alignment horizontal="center" vertical="center"/>
      <protection hidden="1"/>
    </xf>
    <xf numFmtId="3" fontId="17" fillId="4" borderId="83" xfId="0" applyNumberFormat="1" applyFont="1" applyFill="1" applyBorder="1" applyAlignment="1" applyProtection="1">
      <alignment horizontal="center" vertical="center"/>
      <protection hidden="1"/>
    </xf>
    <xf numFmtId="172" fontId="17" fillId="4" borderId="56" xfId="2" applyNumberFormat="1" applyFont="1" applyFill="1" applyBorder="1" applyAlignment="1" applyProtection="1">
      <alignment horizontal="right" vertical="center"/>
      <protection hidden="1"/>
    </xf>
    <xf numFmtId="172" fontId="17" fillId="4" borderId="87" xfId="2" applyNumberFormat="1" applyFont="1" applyFill="1" applyBorder="1" applyAlignment="1" applyProtection="1">
      <alignment horizontal="right" vertical="center"/>
      <protection hidden="1"/>
    </xf>
    <xf numFmtId="172" fontId="17" fillId="11" borderId="56" xfId="2" applyNumberFormat="1" applyFont="1" applyFill="1" applyBorder="1" applyAlignment="1" applyProtection="1">
      <alignment horizontal="right" vertical="center"/>
      <protection hidden="1"/>
    </xf>
    <xf numFmtId="172" fontId="17" fillId="11" borderId="87" xfId="2" applyNumberFormat="1" applyFont="1" applyFill="1" applyBorder="1" applyAlignment="1" applyProtection="1">
      <alignment horizontal="right" vertical="center"/>
      <protection hidden="1"/>
    </xf>
    <xf numFmtId="172" fontId="16" fillId="4" borderId="56" xfId="2" applyNumberFormat="1" applyFont="1" applyFill="1" applyBorder="1" applyAlignment="1" applyProtection="1">
      <alignment horizontal="right" vertical="center"/>
      <protection hidden="1"/>
    </xf>
    <xf numFmtId="172" fontId="16" fillId="4" borderId="87" xfId="2" applyNumberFormat="1" applyFont="1" applyFill="1" applyBorder="1" applyAlignment="1" applyProtection="1">
      <alignment horizontal="right" vertical="center"/>
      <protection hidden="1"/>
    </xf>
    <xf numFmtId="0" fontId="16" fillId="26" borderId="86" xfId="0" applyFont="1" applyFill="1" applyBorder="1" applyAlignment="1" applyProtection="1">
      <alignment horizontal="left" vertical="center"/>
      <protection hidden="1"/>
    </xf>
    <xf numFmtId="0" fontId="16" fillId="26" borderId="56" xfId="0" applyFont="1" applyFill="1" applyBorder="1" applyAlignment="1" applyProtection="1">
      <alignment horizontal="left" vertical="center"/>
      <protection hidden="1"/>
    </xf>
    <xf numFmtId="172" fontId="17" fillId="26" borderId="56" xfId="2" applyNumberFormat="1" applyFont="1" applyFill="1" applyBorder="1" applyAlignment="1" applyProtection="1">
      <alignment horizontal="right" vertical="center"/>
      <protection hidden="1"/>
    </xf>
    <xf numFmtId="172" fontId="16" fillId="26" borderId="56" xfId="2" applyNumberFormat="1" applyFont="1" applyFill="1" applyBorder="1" applyAlignment="1" applyProtection="1">
      <alignment horizontal="right" vertical="center"/>
      <protection hidden="1"/>
    </xf>
    <xf numFmtId="172" fontId="16" fillId="26" borderId="87" xfId="2" applyNumberFormat="1" applyFont="1" applyFill="1" applyBorder="1" applyAlignment="1" applyProtection="1">
      <alignment horizontal="right" vertical="center"/>
      <protection hidden="1"/>
    </xf>
    <xf numFmtId="172" fontId="16" fillId="16" borderId="56" xfId="2" applyNumberFormat="1" applyFont="1" applyFill="1" applyBorder="1" applyAlignment="1" applyProtection="1">
      <alignment horizontal="right" vertical="center"/>
      <protection locked="0"/>
    </xf>
    <xf numFmtId="172" fontId="16" fillId="16" borderId="87" xfId="2" applyNumberFormat="1" applyFont="1" applyFill="1" applyBorder="1" applyAlignment="1" applyProtection="1">
      <alignment horizontal="right" vertical="center"/>
      <protection locked="0"/>
    </xf>
    <xf numFmtId="172" fontId="17" fillId="11" borderId="57" xfId="2" applyNumberFormat="1" applyFont="1" applyFill="1" applyBorder="1" applyAlignment="1" applyProtection="1">
      <alignment horizontal="center" vertical="center"/>
      <protection hidden="1"/>
    </xf>
    <xf numFmtId="172" fontId="17" fillId="11" borderId="58" xfId="2" applyNumberFormat="1" applyFont="1" applyFill="1" applyBorder="1" applyAlignment="1" applyProtection="1">
      <alignment horizontal="center" vertical="center"/>
      <protection hidden="1"/>
    </xf>
    <xf numFmtId="172" fontId="17" fillId="11" borderId="104" xfId="2" applyNumberFormat="1" applyFont="1" applyFill="1" applyBorder="1" applyAlignment="1" applyProtection="1">
      <alignment horizontal="center" vertical="center"/>
      <protection hidden="1"/>
    </xf>
    <xf numFmtId="172" fontId="17" fillId="16" borderId="56" xfId="2" applyNumberFormat="1" applyFont="1" applyFill="1" applyBorder="1" applyAlignment="1" applyProtection="1">
      <alignment horizontal="right" vertical="center"/>
      <protection locked="0"/>
    </xf>
    <xf numFmtId="0" fontId="8" fillId="4" borderId="53" xfId="0" applyFont="1" applyFill="1" applyBorder="1" applyAlignment="1" applyProtection="1">
      <alignment horizontal="left" vertical="center" wrapText="1"/>
      <protection hidden="1"/>
    </xf>
    <xf numFmtId="0" fontId="8" fillId="16" borderId="62" xfId="0" applyFont="1" applyFill="1" applyBorder="1" applyAlignment="1" applyProtection="1">
      <alignment horizontal="left" vertical="top" wrapText="1"/>
      <protection locked="0"/>
    </xf>
    <xf numFmtId="0" fontId="8" fillId="16" borderId="63" xfId="0" applyFont="1" applyFill="1" applyBorder="1" applyAlignment="1" applyProtection="1">
      <alignment horizontal="left" vertical="top" wrapText="1"/>
      <protection locked="0"/>
    </xf>
    <xf numFmtId="0" fontId="8" fillId="16" borderId="64" xfId="0" applyFont="1" applyFill="1" applyBorder="1" applyAlignment="1" applyProtection="1">
      <alignment horizontal="left" vertical="top" wrapText="1"/>
      <protection locked="0"/>
    </xf>
    <xf numFmtId="0" fontId="9" fillId="4" borderId="62" xfId="0" applyFont="1" applyFill="1" applyBorder="1" applyAlignment="1" applyProtection="1">
      <alignment horizontal="left" vertical="center"/>
      <protection hidden="1"/>
    </xf>
    <xf numFmtId="0" fontId="9" fillId="4" borderId="63" xfId="0" applyFont="1" applyFill="1" applyBorder="1" applyAlignment="1" applyProtection="1">
      <alignment horizontal="left" vertical="center"/>
      <protection hidden="1"/>
    </xf>
    <xf numFmtId="0" fontId="9" fillId="4" borderId="64" xfId="0" applyFont="1" applyFill="1" applyBorder="1" applyAlignment="1" applyProtection="1">
      <alignment horizontal="left" vertical="center"/>
      <protection hidden="1"/>
    </xf>
    <xf numFmtId="172" fontId="17" fillId="4" borderId="95" xfId="2" applyNumberFormat="1" applyFont="1" applyFill="1" applyBorder="1" applyAlignment="1" applyProtection="1">
      <alignment horizontal="center" vertical="center"/>
      <protection locked="0"/>
    </xf>
    <xf numFmtId="172" fontId="17" fillId="4" borderId="96" xfId="2" applyNumberFormat="1" applyFont="1" applyFill="1" applyBorder="1" applyAlignment="1" applyProtection="1">
      <alignment horizontal="center" vertical="center"/>
      <protection locked="0"/>
    </xf>
    <xf numFmtId="0" fontId="17" fillId="4" borderId="88" xfId="0" applyFont="1" applyFill="1" applyBorder="1" applyAlignment="1" applyProtection="1">
      <alignment horizontal="left" vertical="center"/>
      <protection locked="0"/>
    </xf>
    <xf numFmtId="0" fontId="17" fillId="4" borderId="89" xfId="0" applyFont="1" applyFill="1" applyBorder="1" applyAlignment="1" applyProtection="1">
      <alignment horizontal="left" vertical="center"/>
      <protection locked="0"/>
    </xf>
    <xf numFmtId="172" fontId="17" fillId="11" borderId="89" xfId="2" applyNumberFormat="1" applyFont="1" applyFill="1" applyBorder="1" applyAlignment="1" applyProtection="1">
      <alignment horizontal="right" vertical="center"/>
      <protection locked="0"/>
    </xf>
    <xf numFmtId="0" fontId="8" fillId="4" borderId="53" xfId="0" applyFont="1" applyFill="1" applyBorder="1" applyAlignment="1" applyProtection="1">
      <alignment horizontal="left" vertical="center"/>
      <protection locked="0"/>
    </xf>
    <xf numFmtId="3" fontId="63" fillId="4" borderId="53" xfId="0" applyNumberFormat="1" applyFont="1" applyFill="1" applyBorder="1" applyAlignment="1" applyProtection="1">
      <alignment horizontal="left" vertical="center"/>
      <protection hidden="1"/>
    </xf>
    <xf numFmtId="172" fontId="17" fillId="11" borderId="89" xfId="2" applyNumberFormat="1" applyFont="1" applyFill="1" applyBorder="1" applyAlignment="1" applyProtection="1">
      <alignment horizontal="right" vertical="center"/>
      <protection hidden="1"/>
    </xf>
    <xf numFmtId="172" fontId="17" fillId="11" borderId="90" xfId="2" applyNumberFormat="1" applyFont="1" applyFill="1" applyBorder="1" applyAlignment="1" applyProtection="1">
      <alignment horizontal="right" vertical="center"/>
      <protection hidden="1"/>
    </xf>
    <xf numFmtId="0" fontId="26" fillId="4" borderId="56" xfId="4" applyFont="1" applyFill="1" applyBorder="1" applyAlignment="1">
      <alignment horizontal="center" vertical="center" wrapText="1"/>
    </xf>
    <xf numFmtId="0" fontId="26" fillId="4" borderId="87" xfId="4" applyFont="1" applyFill="1" applyBorder="1" applyAlignment="1">
      <alignment horizontal="center" vertical="center" wrapText="1"/>
    </xf>
    <xf numFmtId="0" fontId="27" fillId="4" borderId="0" xfId="0" applyFont="1" applyFill="1" applyAlignment="1">
      <alignment horizontal="center" vertical="center"/>
    </xf>
    <xf numFmtId="0" fontId="62" fillId="4" borderId="0" xfId="0" applyFont="1" applyFill="1" applyAlignment="1">
      <alignment horizontal="center" vertical="center"/>
    </xf>
    <xf numFmtId="0" fontId="26" fillId="4" borderId="92" xfId="4" applyFont="1" applyFill="1" applyBorder="1" applyAlignment="1">
      <alignment horizontal="center" vertical="center" wrapText="1"/>
    </xf>
    <xf numFmtId="0" fontId="26" fillId="4" borderId="93" xfId="4" applyFont="1" applyFill="1" applyBorder="1" applyAlignment="1">
      <alignment horizontal="center" vertical="center" wrapText="1"/>
    </xf>
    <xf numFmtId="0" fontId="14" fillId="14" borderId="0" xfId="0" applyFont="1" applyFill="1" applyAlignment="1">
      <alignment horizontal="center" vertical="center"/>
    </xf>
    <xf numFmtId="0" fontId="96" fillId="4" borderId="95" xfId="0" applyFont="1" applyFill="1" applyBorder="1" applyAlignment="1">
      <alignment horizontal="center" vertical="center"/>
    </xf>
    <xf numFmtId="0" fontId="96" fillId="4" borderId="96" xfId="0" applyFont="1" applyFill="1" applyBorder="1" applyAlignment="1">
      <alignment horizontal="center" vertical="center"/>
    </xf>
    <xf numFmtId="0" fontId="25" fillId="4" borderId="56" xfId="4" applyFill="1" applyBorder="1" applyAlignment="1">
      <alignment horizontal="center" vertical="center" wrapText="1"/>
    </xf>
    <xf numFmtId="0" fontId="26" fillId="4" borderId="89" xfId="4" applyFont="1" applyFill="1" applyBorder="1" applyAlignment="1">
      <alignment horizontal="center" vertical="center" wrapText="1"/>
    </xf>
    <xf numFmtId="0" fontId="26" fillId="4" borderId="90" xfId="4" applyFont="1" applyFill="1" applyBorder="1" applyAlignment="1">
      <alignment horizontal="center" vertical="center" wrapText="1"/>
    </xf>
  </cellXfs>
  <cellStyles count="6">
    <cellStyle name="Hipervínculo" xfId="4" builtinId="8"/>
    <cellStyle name="Millares [0]" xfId="1" builtinId="6"/>
    <cellStyle name="Moneda" xfId="2" builtinId="4"/>
    <cellStyle name="Normal" xfId="0" builtinId="0"/>
    <cellStyle name="Normal 2" xfId="5" xr:uid="{00000000-0005-0000-0000-000004000000}"/>
    <cellStyle name="Porcentaje" xfId="3" builtinId="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9900"/>
      <color rgb="FF008000"/>
      <color rgb="FF33CC33"/>
      <color rgb="FFFFFF99"/>
      <color rgb="FFFFE8D1"/>
      <color rgb="FFFFCCFF"/>
      <color rgb="FFFF6600"/>
      <color rgb="FFFFCC99"/>
      <color rgb="FFFF9933"/>
      <color rgb="FFFFB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iagrams/colors1.xml><?xml version="1.0" encoding="utf-8"?>
<dgm:colorsDef xmlns:dgm="http://schemas.openxmlformats.org/drawingml/2006/diagram" xmlns:a="http://schemas.openxmlformats.org/drawingml/2006/main" uniqueId="urn:microsoft.com/office/officeart/2005/8/colors/colorful2">
  <dgm:title val=""/>
  <dgm:desc val=""/>
  <dgm:catLst>
    <dgm:cat type="colorful" pri="10200"/>
  </dgm:catLst>
  <dgm:styleLbl name="node0">
    <dgm:fillClrLst meth="repeat">
      <a:schemeClr val="accent1"/>
    </dgm:fillClrLst>
    <dgm:linClrLst meth="repeat">
      <a:schemeClr val="lt1"/>
    </dgm:linClrLst>
    <dgm:effectClrLst/>
    <dgm:txLinClrLst/>
    <dgm:txFillClrLst/>
    <dgm:txEffectClrLst/>
  </dgm:styleLbl>
  <dgm:styleLbl name="node1">
    <dgm:fillClrLst>
      <a:schemeClr val="accent2"/>
      <a:schemeClr val="accent3"/>
    </dgm:fillClrLst>
    <dgm:linClrLst meth="repeat">
      <a:schemeClr val="lt1"/>
    </dgm:linClrLst>
    <dgm:effectClrLst/>
    <dgm:txLinClrLst/>
    <dgm:txFillClrLst/>
    <dgm:txEffectClrLst/>
  </dgm:styleLbl>
  <dgm:styleLbl name="alignNode1">
    <dgm:fillClrLst>
      <a:schemeClr val="accent2"/>
      <a:schemeClr val="accent3"/>
    </dgm:fillClrLst>
    <dgm:linClrLst>
      <a:schemeClr val="accent2"/>
      <a:schemeClr val="accent3"/>
    </dgm:linClrLst>
    <dgm:effectClrLst/>
    <dgm:txLinClrLst/>
    <dgm:txFillClrLst/>
    <dgm:txEffectClrLst/>
  </dgm:styleLbl>
  <dgm:styleLbl name="lnNode1">
    <dgm:fillClrLst>
      <a:schemeClr val="accent2"/>
      <a:schemeClr val="accent3"/>
    </dgm:fillClrLst>
    <dgm:linClrLst meth="repeat">
      <a:schemeClr val="lt1"/>
    </dgm:linClrLst>
    <dgm:effectClrLst/>
    <dgm:txLinClrLst/>
    <dgm:txFillClrLst/>
    <dgm:txEffectClrLst/>
  </dgm:styleLbl>
  <dgm:styleLbl name="vennNode1">
    <dgm:fillClrLst>
      <a:schemeClr val="accent2">
        <a:alpha val="50000"/>
      </a:schemeClr>
      <a:schemeClr val="accent3">
        <a:alpha val="50000"/>
      </a:schemeClr>
    </dgm:fillClrLst>
    <dgm:linClrLst meth="repeat">
      <a:schemeClr val="lt1"/>
    </dgm:linClrLst>
    <dgm:effectClrLst/>
    <dgm:txLinClrLst/>
    <dgm:txFillClrLst/>
    <dgm:txEffectClrLst/>
  </dgm:styleLbl>
  <dgm:styleLbl name="node2">
    <dgm:fillClrLst>
      <a:schemeClr val="accent3"/>
    </dgm:fillClrLst>
    <dgm:linClrLst meth="repeat">
      <a:schemeClr val="lt1"/>
    </dgm:linClrLst>
    <dgm:effectClrLst/>
    <dgm:txLinClrLst/>
    <dgm:txFillClrLst/>
    <dgm:txEffectClrLst/>
  </dgm:styleLbl>
  <dgm:styleLbl name="node3">
    <dgm:fillClrLst>
      <a:schemeClr val="accent4"/>
    </dgm:fillClrLst>
    <dgm:linClrLst meth="repeat">
      <a:schemeClr val="lt1"/>
    </dgm:linClrLst>
    <dgm:effectClrLst/>
    <dgm:txLinClrLst/>
    <dgm:txFillClrLst/>
    <dgm:txEffectClrLst/>
  </dgm:styleLbl>
  <dgm:styleLbl name="node4">
    <dgm:fillClrLst>
      <a:schemeClr val="accent5"/>
    </dgm:fillClrLst>
    <dgm:linClrLst meth="repeat">
      <a:schemeClr val="lt1"/>
    </dgm:linClrLst>
    <dgm:effectClrLst/>
    <dgm:txLinClrLst/>
    <dgm:txFillClrLst/>
    <dgm:txEffectClrLst/>
  </dgm:styleLbl>
  <dgm:styleLbl name="fgImgPlace1">
    <dgm:fillClrLst>
      <a:schemeClr val="accent2">
        <a:tint val="50000"/>
      </a:schemeClr>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2"/>
      <a:schemeClr val="accent3"/>
    </dgm:fillClrLst>
    <dgm:linClrLst meth="repeat">
      <a:schemeClr val="lt1"/>
    </dgm:linClrLst>
    <dgm:effectClrLst/>
    <dgm:txLinClrLst/>
    <dgm:txFillClrLst/>
    <dgm:txEffectClrLst/>
  </dgm:styleLbl>
  <dgm:styleLbl name="fgSibTrans2D1">
    <dgm:fillClrLst>
      <a:schemeClr val="accent2"/>
      <a:schemeClr val="accent3"/>
    </dgm:fillClrLst>
    <dgm:linClrLst meth="repeat">
      <a:schemeClr val="lt1"/>
    </dgm:linClrLst>
    <dgm:effectClrLst/>
    <dgm:txLinClrLst/>
    <dgm:txFillClrLst meth="repeat">
      <a:schemeClr val="lt1"/>
    </dgm:txFillClrLst>
    <dgm:txEffectClrLst/>
  </dgm:styleLbl>
  <dgm:styleLbl name="bgSibTrans2D1">
    <dgm:fillClrLst>
      <a:schemeClr val="accent2"/>
      <a:schemeClr val="accent3"/>
    </dgm:fillClrLst>
    <dgm:linClrLst meth="repeat">
      <a:schemeClr val="lt1"/>
    </dgm:linClrLst>
    <dgm:effectClrLst/>
    <dgm:txLinClrLst/>
    <dgm:txFillClrLst meth="repeat">
      <a:schemeClr val="lt1"/>
    </dgm:txFillClrLst>
    <dgm:txEffectClrLst/>
  </dgm:styleLbl>
  <dgm:styleLbl name="sibTrans1D1">
    <dgm:fillClrLst/>
    <dgm:linClrLst>
      <a:schemeClr val="accent2"/>
      <a:schemeClr val="accent3"/>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a:shade val="80000"/>
      </a:schemeClr>
    </dgm:linClrLst>
    <dgm:effectClrLst/>
    <dgm:txLinClrLst/>
    <dgm:txFillClrLst/>
    <dgm:txEffectClrLst/>
  </dgm:styleLbl>
  <dgm:styleLbl name="asst1">
    <dgm:fillClrLst meth="repeat">
      <a:schemeClr val="accent3"/>
    </dgm:fillClrLst>
    <dgm:linClrLst meth="repeat">
      <a:schemeClr val="lt1">
        <a:shade val="80000"/>
      </a:schemeClr>
    </dgm:linClrLst>
    <dgm:effectClrLst/>
    <dgm:txLinClrLst/>
    <dgm:txFillClrLst/>
    <dgm:txEffectClrLst/>
  </dgm:styleLbl>
  <dgm:styleLbl name="asst2">
    <dgm:fillClrLst>
      <a:schemeClr val="accent4"/>
    </dgm:fillClrLst>
    <dgm:linClrLst meth="repeat">
      <a:schemeClr val="lt1"/>
    </dgm:linClrLst>
    <dgm:effectClrLst/>
    <dgm:txLinClrLst/>
    <dgm:txFillClrLst/>
    <dgm:txEffectClrLst/>
  </dgm:styleLbl>
  <dgm:styleLbl name="asst3">
    <dgm:fillClrLst>
      <a:schemeClr val="accent5"/>
    </dgm:fillClrLst>
    <dgm:linClrLst meth="repeat">
      <a:schemeClr val="lt1"/>
    </dgm:linClrLst>
    <dgm:effectClrLst/>
    <dgm:txLinClrLst/>
    <dgm:txFillClrLst/>
    <dgm:txEffectClrLst/>
  </dgm:styleLbl>
  <dgm:styleLbl name="asst4">
    <dgm:fillClrLst>
      <a:schemeClr val="accent6"/>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2"/>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3"/>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4"/>
    </dgm:linClrLst>
    <dgm:effectClrLst/>
    <dgm:txLinClrLst/>
    <dgm:txFillClrLst meth="repeat">
      <a:schemeClr val="tx1"/>
    </dgm:txFillClrLst>
    <dgm:txEffectClrLst/>
  </dgm:styleLbl>
  <dgm:styleLbl name="parChTrans1D4">
    <dgm:fillClrLst meth="repeat">
      <a:schemeClr val="accent2">
        <a:tint val="50000"/>
      </a:schemeClr>
    </dgm:fillClrLst>
    <dgm:linClrLst meth="repeat">
      <a:schemeClr val="accent5"/>
    </dgm:linClrLst>
    <dgm:effectClrLst/>
    <dgm:txLinClrLst/>
    <dgm:txFillClrLst meth="repeat">
      <a:schemeClr val="tx1"/>
    </dgm:txFillClrLst>
    <dgm:txEffectClrLst/>
  </dgm:styleLbl>
  <dgm:styleLbl name="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solidFgAcc1">
    <dgm:fillClrLst meth="repeat">
      <a:schemeClr val="lt1"/>
    </dgm:fillClrLst>
    <dgm:linClrLst>
      <a:schemeClr val="accent2"/>
      <a:schemeClr val="accent3"/>
    </dgm:linClrLst>
    <dgm:effectClrLst/>
    <dgm:txLinClrLst/>
    <dgm:txFillClrLst meth="repeat">
      <a:schemeClr val="dk1"/>
    </dgm:txFillClrLst>
    <dgm:txEffectClrLst/>
  </dgm:styleLbl>
  <dgm:styleLbl name="solidAlignAcc1">
    <dgm:fillClrLst meth="repeat">
      <a:schemeClr val="lt1"/>
    </dgm:fillClrLst>
    <dgm:linClrLst>
      <a:schemeClr val="accent2"/>
      <a:schemeClr val="accent3"/>
    </dgm:linClrLst>
    <dgm:effectClrLst/>
    <dgm:txLinClrLst/>
    <dgm:txFillClrLst meth="repeat">
      <a:schemeClr val="dk1"/>
    </dgm:txFillClrLst>
    <dgm:txEffectClrLst/>
  </dgm:styleLbl>
  <dgm:styleLbl name="solidBgAcc1">
    <dgm:fillClrLst meth="repeat">
      <a:schemeClr val="lt1"/>
    </dgm:fillClrLst>
    <dgm:linClrLst>
      <a:schemeClr val="accent2"/>
      <a:schemeClr val="accent3"/>
    </dgm:linClrLst>
    <dgm:effectClrLst/>
    <dgm:txLinClrLst/>
    <dgm:txFillClrLst meth="repeat">
      <a:schemeClr val="dk1"/>
    </dgm:txFillClrLst>
    <dgm:txEffectClrLst/>
  </dgm:styleLbl>
  <dgm:styleLbl name="f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align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b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3"/>
    </dgm:linClrLst>
    <dgm:effectClrLst/>
    <dgm:txLinClrLst/>
    <dgm:txFillClrLst meth="repeat">
      <a:schemeClr val="dk1"/>
    </dgm:txFillClrLst>
    <dgm:txEffectClrLst/>
  </dgm:styleLbl>
  <dgm:styleLbl name="fgAcc3">
    <dgm:fillClrLst meth="repeat">
      <a:schemeClr val="lt1">
        <a:alpha val="90000"/>
      </a:schemeClr>
    </dgm:fillClrLst>
    <dgm:linClrLst>
      <a:schemeClr val="accent4"/>
    </dgm:linClrLst>
    <dgm:effectClrLst/>
    <dgm:txLinClrLst/>
    <dgm:txFillClrLst meth="repeat">
      <a:schemeClr val="dk1"/>
    </dgm:txFillClrLst>
    <dgm:txEffectClrLst/>
  </dgm:styleLbl>
  <dgm:styleLbl name="fgAcc4">
    <dgm:fillClrLst meth="repeat">
      <a:schemeClr val="lt1">
        <a:alpha val="90000"/>
      </a:schemeClr>
    </dgm:fillClrLst>
    <dgm:linClrLst>
      <a:schemeClr val="accent5"/>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F68C3CC6-2A65-43C3-BD8A-424864640711}" type="doc">
      <dgm:prSet loTypeId="urn:microsoft.com/office/officeart/2008/layout/NameandTitleOrganizationalChart" loCatId="hierarchy" qsTypeId="urn:microsoft.com/office/officeart/2005/8/quickstyle/simple1" qsCatId="simple" csTypeId="urn:microsoft.com/office/officeart/2005/8/colors/colorful2" csCatId="colorful" phldr="0"/>
      <dgm:spPr/>
      <dgm:t>
        <a:bodyPr/>
        <a:lstStyle/>
        <a:p>
          <a:endParaRPr lang="es-CO"/>
        </a:p>
      </dgm:t>
    </dgm:pt>
    <dgm:pt modelId="{95698C4A-C60A-4320-8BAA-339CFBECE254}">
      <dgm:prSet phldrT="[Texto]" phldr="1"/>
      <dgm:spPr/>
      <dgm:t>
        <a:bodyPr/>
        <a:lstStyle/>
        <a:p>
          <a:endParaRPr lang="es-CO"/>
        </a:p>
      </dgm:t>
    </dgm:pt>
    <dgm:pt modelId="{04D0C325-AE29-4D00-8432-7695FAB7F815}" type="parTrans" cxnId="{A113B0D1-1AB6-4C22-B2AB-208250546084}">
      <dgm:prSet/>
      <dgm:spPr/>
      <dgm:t>
        <a:bodyPr/>
        <a:lstStyle/>
        <a:p>
          <a:endParaRPr lang="es-CO"/>
        </a:p>
      </dgm:t>
    </dgm:pt>
    <dgm:pt modelId="{F3C6D862-9B82-403F-8E9F-F1F46BBC8029}" type="sibTrans" cxnId="{A113B0D1-1AB6-4C22-B2AB-208250546084}">
      <dgm:prSet/>
      <dgm:spPr/>
      <dgm:t>
        <a:bodyPr/>
        <a:lstStyle/>
        <a:p>
          <a:endParaRPr lang="es-CO"/>
        </a:p>
      </dgm:t>
    </dgm:pt>
    <dgm:pt modelId="{0864645D-14C6-409F-9388-028CCB1DFA22}" type="asst">
      <dgm:prSet phldrT="[Texto]" phldr="1"/>
      <dgm:spPr/>
      <dgm:t>
        <a:bodyPr/>
        <a:lstStyle/>
        <a:p>
          <a:endParaRPr lang="es-CO"/>
        </a:p>
      </dgm:t>
    </dgm:pt>
    <dgm:pt modelId="{A105A7E9-D359-4B2C-9447-6DC5DC3E2883}" type="parTrans" cxnId="{64015D2D-6B03-4B30-8A04-A8DDCF2649F6}">
      <dgm:prSet/>
      <dgm:spPr/>
      <dgm:t>
        <a:bodyPr/>
        <a:lstStyle/>
        <a:p>
          <a:endParaRPr lang="es-CO"/>
        </a:p>
      </dgm:t>
    </dgm:pt>
    <dgm:pt modelId="{E870E756-3814-4454-84B3-C5BE5C8456B9}" type="sibTrans" cxnId="{64015D2D-6B03-4B30-8A04-A8DDCF2649F6}">
      <dgm:prSet/>
      <dgm:spPr/>
      <dgm:t>
        <a:bodyPr/>
        <a:lstStyle/>
        <a:p>
          <a:endParaRPr lang="es-CO"/>
        </a:p>
      </dgm:t>
    </dgm:pt>
    <dgm:pt modelId="{431AA0FE-7489-4FCE-8012-95CAE07EB513}">
      <dgm:prSet phldrT="[Texto]" phldr="1"/>
      <dgm:spPr/>
      <dgm:t>
        <a:bodyPr/>
        <a:lstStyle/>
        <a:p>
          <a:endParaRPr lang="es-CO"/>
        </a:p>
      </dgm:t>
    </dgm:pt>
    <dgm:pt modelId="{79B81045-E9F6-40FA-BC6B-A18B659E5818}" type="parTrans" cxnId="{817B4E7C-7EDD-4977-8F3D-59BB3379B584}">
      <dgm:prSet/>
      <dgm:spPr/>
      <dgm:t>
        <a:bodyPr/>
        <a:lstStyle/>
        <a:p>
          <a:endParaRPr lang="es-CO"/>
        </a:p>
      </dgm:t>
    </dgm:pt>
    <dgm:pt modelId="{AA1878C6-9809-4A0B-894C-975C9BAFC829}" type="sibTrans" cxnId="{817B4E7C-7EDD-4977-8F3D-59BB3379B584}">
      <dgm:prSet/>
      <dgm:spPr/>
      <dgm:t>
        <a:bodyPr/>
        <a:lstStyle/>
        <a:p>
          <a:endParaRPr lang="es-CO"/>
        </a:p>
      </dgm:t>
    </dgm:pt>
    <dgm:pt modelId="{5D29869C-C8CC-4E3A-9161-9C332208D6E7}">
      <dgm:prSet phldrT="[Texto]" phldr="1"/>
      <dgm:spPr/>
      <dgm:t>
        <a:bodyPr/>
        <a:lstStyle/>
        <a:p>
          <a:endParaRPr lang="es-CO"/>
        </a:p>
      </dgm:t>
    </dgm:pt>
    <dgm:pt modelId="{499D6E7C-8452-40D5-93CA-34840502C528}" type="parTrans" cxnId="{D6561B83-8C4D-4E8D-A634-9BFC7AFA1F25}">
      <dgm:prSet/>
      <dgm:spPr/>
      <dgm:t>
        <a:bodyPr/>
        <a:lstStyle/>
        <a:p>
          <a:endParaRPr lang="es-CO"/>
        </a:p>
      </dgm:t>
    </dgm:pt>
    <dgm:pt modelId="{5F760FF6-8DAD-46F7-B397-022E9AF44474}" type="sibTrans" cxnId="{D6561B83-8C4D-4E8D-A634-9BFC7AFA1F25}">
      <dgm:prSet/>
      <dgm:spPr/>
      <dgm:t>
        <a:bodyPr/>
        <a:lstStyle/>
        <a:p>
          <a:endParaRPr lang="es-CO"/>
        </a:p>
      </dgm:t>
    </dgm:pt>
    <dgm:pt modelId="{C40CA194-932E-4E3A-8C07-74A446AE89DE}">
      <dgm:prSet phldrT="[Texto]" phldr="1"/>
      <dgm:spPr/>
      <dgm:t>
        <a:bodyPr/>
        <a:lstStyle/>
        <a:p>
          <a:endParaRPr lang="es-CO"/>
        </a:p>
      </dgm:t>
    </dgm:pt>
    <dgm:pt modelId="{7B451850-5C57-41CB-8B93-FA983C684E24}" type="parTrans" cxnId="{AC9E6EA2-2295-47CE-94FE-4B40D7554FD8}">
      <dgm:prSet/>
      <dgm:spPr/>
      <dgm:t>
        <a:bodyPr/>
        <a:lstStyle/>
        <a:p>
          <a:endParaRPr lang="es-CO"/>
        </a:p>
      </dgm:t>
    </dgm:pt>
    <dgm:pt modelId="{06C86745-6A73-43B7-AE9A-CDAD3F826E66}" type="sibTrans" cxnId="{AC9E6EA2-2295-47CE-94FE-4B40D7554FD8}">
      <dgm:prSet/>
      <dgm:spPr/>
      <dgm:t>
        <a:bodyPr/>
        <a:lstStyle/>
        <a:p>
          <a:endParaRPr lang="es-CO"/>
        </a:p>
      </dgm:t>
    </dgm:pt>
    <dgm:pt modelId="{62274B40-A59C-4057-A8D5-446741DAC7D2}" type="pres">
      <dgm:prSet presAssocID="{F68C3CC6-2A65-43C3-BD8A-424864640711}" presName="hierChild1" presStyleCnt="0">
        <dgm:presLayoutVars>
          <dgm:orgChart val="1"/>
          <dgm:chPref val="1"/>
          <dgm:dir/>
          <dgm:animOne val="branch"/>
          <dgm:animLvl val="lvl"/>
          <dgm:resizeHandles/>
        </dgm:presLayoutVars>
      </dgm:prSet>
      <dgm:spPr/>
    </dgm:pt>
    <dgm:pt modelId="{F4DE8F87-3806-443D-A77C-3E4F6D0B2BE9}" type="pres">
      <dgm:prSet presAssocID="{95698C4A-C60A-4320-8BAA-339CFBECE254}" presName="hierRoot1" presStyleCnt="0">
        <dgm:presLayoutVars>
          <dgm:hierBranch val="init"/>
        </dgm:presLayoutVars>
      </dgm:prSet>
      <dgm:spPr/>
    </dgm:pt>
    <dgm:pt modelId="{7C17EC9E-6E83-435C-8FEF-FA3AD9AC7024}" type="pres">
      <dgm:prSet presAssocID="{95698C4A-C60A-4320-8BAA-339CFBECE254}" presName="rootComposite1" presStyleCnt="0"/>
      <dgm:spPr/>
    </dgm:pt>
    <dgm:pt modelId="{7FB74080-25A6-4433-B464-1D06CBE2D49A}" type="pres">
      <dgm:prSet presAssocID="{95698C4A-C60A-4320-8BAA-339CFBECE254}" presName="rootText1" presStyleLbl="node0" presStyleIdx="0" presStyleCnt="1">
        <dgm:presLayoutVars>
          <dgm:chMax/>
          <dgm:chPref val="3"/>
        </dgm:presLayoutVars>
      </dgm:prSet>
      <dgm:spPr/>
    </dgm:pt>
    <dgm:pt modelId="{B8484FCF-9981-43CD-9DC4-A93CF7696285}" type="pres">
      <dgm:prSet presAssocID="{95698C4A-C60A-4320-8BAA-339CFBECE254}" presName="titleText1" presStyleLbl="fgAcc0" presStyleIdx="0" presStyleCnt="1">
        <dgm:presLayoutVars>
          <dgm:chMax val="0"/>
          <dgm:chPref val="0"/>
        </dgm:presLayoutVars>
      </dgm:prSet>
      <dgm:spPr/>
    </dgm:pt>
    <dgm:pt modelId="{A98FF80B-F62A-4FA1-B420-F151B7A2A1CF}" type="pres">
      <dgm:prSet presAssocID="{95698C4A-C60A-4320-8BAA-339CFBECE254}" presName="rootConnector1" presStyleLbl="node1" presStyleIdx="0" presStyleCnt="3"/>
      <dgm:spPr/>
    </dgm:pt>
    <dgm:pt modelId="{5D3FAD38-2FAC-4514-84EE-89A9F494239F}" type="pres">
      <dgm:prSet presAssocID="{95698C4A-C60A-4320-8BAA-339CFBECE254}" presName="hierChild2" presStyleCnt="0"/>
      <dgm:spPr/>
    </dgm:pt>
    <dgm:pt modelId="{B2A3A1B5-3826-4A17-A794-C46DCE1F8F17}" type="pres">
      <dgm:prSet presAssocID="{79B81045-E9F6-40FA-BC6B-A18B659E5818}" presName="Name37" presStyleLbl="parChTrans1D2" presStyleIdx="0" presStyleCnt="4"/>
      <dgm:spPr/>
    </dgm:pt>
    <dgm:pt modelId="{78960890-E6E3-4D14-A724-49D886A83EDE}" type="pres">
      <dgm:prSet presAssocID="{431AA0FE-7489-4FCE-8012-95CAE07EB513}" presName="hierRoot2" presStyleCnt="0">
        <dgm:presLayoutVars>
          <dgm:hierBranch val="init"/>
        </dgm:presLayoutVars>
      </dgm:prSet>
      <dgm:spPr/>
    </dgm:pt>
    <dgm:pt modelId="{6AE5F56F-96F0-48A6-811E-012E4808048F}" type="pres">
      <dgm:prSet presAssocID="{431AA0FE-7489-4FCE-8012-95CAE07EB513}" presName="rootComposite" presStyleCnt="0"/>
      <dgm:spPr/>
    </dgm:pt>
    <dgm:pt modelId="{E6B92726-232F-4442-8176-631DAC4044FA}" type="pres">
      <dgm:prSet presAssocID="{431AA0FE-7489-4FCE-8012-95CAE07EB513}" presName="rootText" presStyleLbl="node1" presStyleIdx="0" presStyleCnt="3">
        <dgm:presLayoutVars>
          <dgm:chMax/>
          <dgm:chPref val="3"/>
        </dgm:presLayoutVars>
      </dgm:prSet>
      <dgm:spPr/>
    </dgm:pt>
    <dgm:pt modelId="{FB013C60-C8DC-4F98-AC40-87CBA23B5526}" type="pres">
      <dgm:prSet presAssocID="{431AA0FE-7489-4FCE-8012-95CAE07EB513}" presName="titleText2" presStyleLbl="fgAcc1" presStyleIdx="0" presStyleCnt="3">
        <dgm:presLayoutVars>
          <dgm:chMax val="0"/>
          <dgm:chPref val="0"/>
        </dgm:presLayoutVars>
      </dgm:prSet>
      <dgm:spPr/>
    </dgm:pt>
    <dgm:pt modelId="{B70ACD70-2E11-4865-B377-81F8F4A367EB}" type="pres">
      <dgm:prSet presAssocID="{431AA0FE-7489-4FCE-8012-95CAE07EB513}" presName="rootConnector" presStyleLbl="node2" presStyleIdx="0" presStyleCnt="0"/>
      <dgm:spPr/>
    </dgm:pt>
    <dgm:pt modelId="{121E9871-A591-408A-AD1B-2AA8F6A9FC43}" type="pres">
      <dgm:prSet presAssocID="{431AA0FE-7489-4FCE-8012-95CAE07EB513}" presName="hierChild4" presStyleCnt="0"/>
      <dgm:spPr/>
    </dgm:pt>
    <dgm:pt modelId="{24C80EF3-D005-4E0A-91FB-D4C14EF1B060}" type="pres">
      <dgm:prSet presAssocID="{431AA0FE-7489-4FCE-8012-95CAE07EB513}" presName="hierChild5" presStyleCnt="0"/>
      <dgm:spPr/>
    </dgm:pt>
    <dgm:pt modelId="{B5C9D4AC-0C67-4328-95EF-9E88EB1E24CF}" type="pres">
      <dgm:prSet presAssocID="{499D6E7C-8452-40D5-93CA-34840502C528}" presName="Name37" presStyleLbl="parChTrans1D2" presStyleIdx="1" presStyleCnt="4"/>
      <dgm:spPr/>
    </dgm:pt>
    <dgm:pt modelId="{8C209FE3-40D4-4AE1-8DE7-D6B94684AA6F}" type="pres">
      <dgm:prSet presAssocID="{5D29869C-C8CC-4E3A-9161-9C332208D6E7}" presName="hierRoot2" presStyleCnt="0">
        <dgm:presLayoutVars>
          <dgm:hierBranch val="init"/>
        </dgm:presLayoutVars>
      </dgm:prSet>
      <dgm:spPr/>
    </dgm:pt>
    <dgm:pt modelId="{235BE8E5-EF7F-4B9E-B02E-D3B5D0B2A781}" type="pres">
      <dgm:prSet presAssocID="{5D29869C-C8CC-4E3A-9161-9C332208D6E7}" presName="rootComposite" presStyleCnt="0"/>
      <dgm:spPr/>
    </dgm:pt>
    <dgm:pt modelId="{135246EC-1AE4-4FF6-A403-60FE60739FB6}" type="pres">
      <dgm:prSet presAssocID="{5D29869C-C8CC-4E3A-9161-9C332208D6E7}" presName="rootText" presStyleLbl="node1" presStyleIdx="1" presStyleCnt="3">
        <dgm:presLayoutVars>
          <dgm:chMax/>
          <dgm:chPref val="3"/>
        </dgm:presLayoutVars>
      </dgm:prSet>
      <dgm:spPr/>
    </dgm:pt>
    <dgm:pt modelId="{1B8BD83D-FD9A-4A1E-8CDF-B53B146C56D6}" type="pres">
      <dgm:prSet presAssocID="{5D29869C-C8CC-4E3A-9161-9C332208D6E7}" presName="titleText2" presStyleLbl="fgAcc1" presStyleIdx="1" presStyleCnt="3">
        <dgm:presLayoutVars>
          <dgm:chMax val="0"/>
          <dgm:chPref val="0"/>
        </dgm:presLayoutVars>
      </dgm:prSet>
      <dgm:spPr/>
    </dgm:pt>
    <dgm:pt modelId="{973B0D8F-8816-41A3-995F-BA98F99E97AB}" type="pres">
      <dgm:prSet presAssocID="{5D29869C-C8CC-4E3A-9161-9C332208D6E7}" presName="rootConnector" presStyleLbl="node2" presStyleIdx="0" presStyleCnt="0"/>
      <dgm:spPr/>
    </dgm:pt>
    <dgm:pt modelId="{752BFDE8-39B5-443D-B92B-5ADAE5F85A81}" type="pres">
      <dgm:prSet presAssocID="{5D29869C-C8CC-4E3A-9161-9C332208D6E7}" presName="hierChild4" presStyleCnt="0"/>
      <dgm:spPr/>
    </dgm:pt>
    <dgm:pt modelId="{1C9ACFD6-D14B-4FA7-A937-DF62DA71D74D}" type="pres">
      <dgm:prSet presAssocID="{5D29869C-C8CC-4E3A-9161-9C332208D6E7}" presName="hierChild5" presStyleCnt="0"/>
      <dgm:spPr/>
    </dgm:pt>
    <dgm:pt modelId="{DF2613F6-F452-4111-8E7A-DB9249B0493B}" type="pres">
      <dgm:prSet presAssocID="{7B451850-5C57-41CB-8B93-FA983C684E24}" presName="Name37" presStyleLbl="parChTrans1D2" presStyleIdx="2" presStyleCnt="4"/>
      <dgm:spPr/>
    </dgm:pt>
    <dgm:pt modelId="{7A91A389-817E-434D-8233-409E43B01CDA}" type="pres">
      <dgm:prSet presAssocID="{C40CA194-932E-4E3A-8C07-74A446AE89DE}" presName="hierRoot2" presStyleCnt="0">
        <dgm:presLayoutVars>
          <dgm:hierBranch val="init"/>
        </dgm:presLayoutVars>
      </dgm:prSet>
      <dgm:spPr/>
    </dgm:pt>
    <dgm:pt modelId="{7DF404D2-6C35-4991-A1D7-3A4BA6892B50}" type="pres">
      <dgm:prSet presAssocID="{C40CA194-932E-4E3A-8C07-74A446AE89DE}" presName="rootComposite" presStyleCnt="0"/>
      <dgm:spPr/>
    </dgm:pt>
    <dgm:pt modelId="{C7FA0C64-69D3-4ADB-A6DD-485CE4FDE134}" type="pres">
      <dgm:prSet presAssocID="{C40CA194-932E-4E3A-8C07-74A446AE89DE}" presName="rootText" presStyleLbl="node1" presStyleIdx="2" presStyleCnt="3">
        <dgm:presLayoutVars>
          <dgm:chMax/>
          <dgm:chPref val="3"/>
        </dgm:presLayoutVars>
      </dgm:prSet>
      <dgm:spPr/>
    </dgm:pt>
    <dgm:pt modelId="{758CE1A2-D027-4278-96AA-76ADBD53E085}" type="pres">
      <dgm:prSet presAssocID="{C40CA194-932E-4E3A-8C07-74A446AE89DE}" presName="titleText2" presStyleLbl="fgAcc1" presStyleIdx="2" presStyleCnt="3">
        <dgm:presLayoutVars>
          <dgm:chMax val="0"/>
          <dgm:chPref val="0"/>
        </dgm:presLayoutVars>
      </dgm:prSet>
      <dgm:spPr/>
    </dgm:pt>
    <dgm:pt modelId="{989A9169-9C76-45C6-B159-439E2814E695}" type="pres">
      <dgm:prSet presAssocID="{C40CA194-932E-4E3A-8C07-74A446AE89DE}" presName="rootConnector" presStyleLbl="node2" presStyleIdx="0" presStyleCnt="0"/>
      <dgm:spPr/>
    </dgm:pt>
    <dgm:pt modelId="{92AC381E-E084-4C4B-9046-ECD88A778503}" type="pres">
      <dgm:prSet presAssocID="{C40CA194-932E-4E3A-8C07-74A446AE89DE}" presName="hierChild4" presStyleCnt="0"/>
      <dgm:spPr/>
    </dgm:pt>
    <dgm:pt modelId="{F223D59D-2AC6-4E2A-85A3-3BCAB5AEB697}" type="pres">
      <dgm:prSet presAssocID="{C40CA194-932E-4E3A-8C07-74A446AE89DE}" presName="hierChild5" presStyleCnt="0"/>
      <dgm:spPr/>
    </dgm:pt>
    <dgm:pt modelId="{4100D49F-297C-472A-8EF7-51F1CB93123C}" type="pres">
      <dgm:prSet presAssocID="{95698C4A-C60A-4320-8BAA-339CFBECE254}" presName="hierChild3" presStyleCnt="0"/>
      <dgm:spPr/>
    </dgm:pt>
    <dgm:pt modelId="{BAF786DC-BE4C-4214-A2A3-3A4D26E2D0AA}" type="pres">
      <dgm:prSet presAssocID="{A105A7E9-D359-4B2C-9447-6DC5DC3E2883}" presName="Name96" presStyleLbl="parChTrans1D2" presStyleIdx="3" presStyleCnt="4"/>
      <dgm:spPr/>
    </dgm:pt>
    <dgm:pt modelId="{C551A49D-CAC5-4884-8EE2-C4F3CF4BCD60}" type="pres">
      <dgm:prSet presAssocID="{0864645D-14C6-409F-9388-028CCB1DFA22}" presName="hierRoot3" presStyleCnt="0">
        <dgm:presLayoutVars>
          <dgm:hierBranch val="init"/>
        </dgm:presLayoutVars>
      </dgm:prSet>
      <dgm:spPr/>
    </dgm:pt>
    <dgm:pt modelId="{5709B391-50D3-4A8B-92CE-E600626278DD}" type="pres">
      <dgm:prSet presAssocID="{0864645D-14C6-409F-9388-028CCB1DFA22}" presName="rootComposite3" presStyleCnt="0"/>
      <dgm:spPr/>
    </dgm:pt>
    <dgm:pt modelId="{9BB0E030-E30B-44F9-81A7-C74C47EBA615}" type="pres">
      <dgm:prSet presAssocID="{0864645D-14C6-409F-9388-028CCB1DFA22}" presName="rootText3" presStyleLbl="asst1" presStyleIdx="0" presStyleCnt="1">
        <dgm:presLayoutVars>
          <dgm:chPref val="3"/>
        </dgm:presLayoutVars>
      </dgm:prSet>
      <dgm:spPr/>
    </dgm:pt>
    <dgm:pt modelId="{56BC8498-AB89-40F9-9368-C896BDCA434F}" type="pres">
      <dgm:prSet presAssocID="{0864645D-14C6-409F-9388-028CCB1DFA22}" presName="titleText3" presStyleLbl="fgAcc2" presStyleIdx="0" presStyleCnt="1">
        <dgm:presLayoutVars>
          <dgm:chMax val="0"/>
          <dgm:chPref val="0"/>
        </dgm:presLayoutVars>
      </dgm:prSet>
      <dgm:spPr/>
    </dgm:pt>
    <dgm:pt modelId="{7F4F029C-37E1-4DE2-8E9C-BCE8C459E116}" type="pres">
      <dgm:prSet presAssocID="{0864645D-14C6-409F-9388-028CCB1DFA22}" presName="rootConnector3" presStyleLbl="asst1" presStyleIdx="0" presStyleCnt="1"/>
      <dgm:spPr/>
    </dgm:pt>
    <dgm:pt modelId="{0FF96CCF-C7BC-4A11-940C-758EC4537550}" type="pres">
      <dgm:prSet presAssocID="{0864645D-14C6-409F-9388-028CCB1DFA22}" presName="hierChild6" presStyleCnt="0"/>
      <dgm:spPr/>
    </dgm:pt>
    <dgm:pt modelId="{F1EF048D-3625-4D73-A972-9501F1461D00}" type="pres">
      <dgm:prSet presAssocID="{0864645D-14C6-409F-9388-028CCB1DFA22}" presName="hierChild7" presStyleCnt="0"/>
      <dgm:spPr/>
    </dgm:pt>
  </dgm:ptLst>
  <dgm:cxnLst>
    <dgm:cxn modelId="{9B6B6F02-CEEA-4269-A7FF-6BB071A999D6}" type="presOf" srcId="{5F760FF6-8DAD-46F7-B397-022E9AF44474}" destId="{1B8BD83D-FD9A-4A1E-8CDF-B53B146C56D6}" srcOrd="0" destOrd="0" presId="urn:microsoft.com/office/officeart/2008/layout/NameandTitleOrganizationalChart"/>
    <dgm:cxn modelId="{B9DCAB04-54B8-4595-9369-8FB7977EEAE8}" type="presOf" srcId="{431AA0FE-7489-4FCE-8012-95CAE07EB513}" destId="{E6B92726-232F-4442-8176-631DAC4044FA}" srcOrd="0" destOrd="0" presId="urn:microsoft.com/office/officeart/2008/layout/NameandTitleOrganizationalChart"/>
    <dgm:cxn modelId="{F2A03911-8E3B-455B-8EAE-666D398D1CC6}" type="presOf" srcId="{F3C6D862-9B82-403F-8E9F-F1F46BBC8029}" destId="{B8484FCF-9981-43CD-9DC4-A93CF7696285}" srcOrd="0" destOrd="0" presId="urn:microsoft.com/office/officeart/2008/layout/NameandTitleOrganizationalChart"/>
    <dgm:cxn modelId="{1E01921F-C80E-404B-8DB0-3A715C2439DE}" type="presOf" srcId="{7B451850-5C57-41CB-8B93-FA983C684E24}" destId="{DF2613F6-F452-4111-8E7A-DB9249B0493B}" srcOrd="0" destOrd="0" presId="urn:microsoft.com/office/officeart/2008/layout/NameandTitleOrganizationalChart"/>
    <dgm:cxn modelId="{64015D2D-6B03-4B30-8A04-A8DDCF2649F6}" srcId="{95698C4A-C60A-4320-8BAA-339CFBECE254}" destId="{0864645D-14C6-409F-9388-028CCB1DFA22}" srcOrd="0" destOrd="0" parTransId="{A105A7E9-D359-4B2C-9447-6DC5DC3E2883}" sibTransId="{E870E756-3814-4454-84B3-C5BE5C8456B9}"/>
    <dgm:cxn modelId="{BB8E6D31-D469-43B8-AED4-560F883013E7}" type="presOf" srcId="{0864645D-14C6-409F-9388-028CCB1DFA22}" destId="{7F4F029C-37E1-4DE2-8E9C-BCE8C459E116}" srcOrd="1" destOrd="0" presId="urn:microsoft.com/office/officeart/2008/layout/NameandTitleOrganizationalChart"/>
    <dgm:cxn modelId="{D5F9F64C-926E-4304-843C-668232567345}" type="presOf" srcId="{5D29869C-C8CC-4E3A-9161-9C332208D6E7}" destId="{973B0D8F-8816-41A3-995F-BA98F99E97AB}" srcOrd="1" destOrd="0" presId="urn:microsoft.com/office/officeart/2008/layout/NameandTitleOrganizationalChart"/>
    <dgm:cxn modelId="{0DEBA56F-145E-4FF0-AF2F-18C7F27D0D77}" type="presOf" srcId="{C40CA194-932E-4E3A-8C07-74A446AE89DE}" destId="{C7FA0C64-69D3-4ADB-A6DD-485CE4FDE134}" srcOrd="0" destOrd="0" presId="urn:microsoft.com/office/officeart/2008/layout/NameandTitleOrganizationalChart"/>
    <dgm:cxn modelId="{C6E12450-0774-4DEF-80BA-3A32FD1F5A64}" type="presOf" srcId="{431AA0FE-7489-4FCE-8012-95CAE07EB513}" destId="{B70ACD70-2E11-4865-B377-81F8F4A367EB}" srcOrd="1" destOrd="0" presId="urn:microsoft.com/office/officeart/2008/layout/NameandTitleOrganizationalChart"/>
    <dgm:cxn modelId="{B0AFFD55-EFEB-4DF1-B648-2D2A813C8B8B}" type="presOf" srcId="{06C86745-6A73-43B7-AE9A-CDAD3F826E66}" destId="{758CE1A2-D027-4278-96AA-76ADBD53E085}" srcOrd="0" destOrd="0" presId="urn:microsoft.com/office/officeart/2008/layout/NameandTitleOrganizationalChart"/>
    <dgm:cxn modelId="{C5F4ED59-EB50-4337-A3B6-04700DDC38AF}" type="presOf" srcId="{95698C4A-C60A-4320-8BAA-339CFBECE254}" destId="{A98FF80B-F62A-4FA1-B420-F151B7A2A1CF}" srcOrd="1" destOrd="0" presId="urn:microsoft.com/office/officeart/2008/layout/NameandTitleOrganizationalChart"/>
    <dgm:cxn modelId="{817B4E7C-7EDD-4977-8F3D-59BB3379B584}" srcId="{95698C4A-C60A-4320-8BAA-339CFBECE254}" destId="{431AA0FE-7489-4FCE-8012-95CAE07EB513}" srcOrd="1" destOrd="0" parTransId="{79B81045-E9F6-40FA-BC6B-A18B659E5818}" sibTransId="{AA1878C6-9809-4A0B-894C-975C9BAFC829}"/>
    <dgm:cxn modelId="{D6561B83-8C4D-4E8D-A634-9BFC7AFA1F25}" srcId="{95698C4A-C60A-4320-8BAA-339CFBECE254}" destId="{5D29869C-C8CC-4E3A-9161-9C332208D6E7}" srcOrd="2" destOrd="0" parTransId="{499D6E7C-8452-40D5-93CA-34840502C528}" sibTransId="{5F760FF6-8DAD-46F7-B397-022E9AF44474}"/>
    <dgm:cxn modelId="{876B6588-B577-45EC-B65D-27FC2B4E14C0}" type="presOf" srcId="{499D6E7C-8452-40D5-93CA-34840502C528}" destId="{B5C9D4AC-0C67-4328-95EF-9E88EB1E24CF}" srcOrd="0" destOrd="0" presId="urn:microsoft.com/office/officeart/2008/layout/NameandTitleOrganizationalChart"/>
    <dgm:cxn modelId="{C060E78E-CE37-48E4-89F1-BF69E85AA72A}" type="presOf" srcId="{AA1878C6-9809-4A0B-894C-975C9BAFC829}" destId="{FB013C60-C8DC-4F98-AC40-87CBA23B5526}" srcOrd="0" destOrd="0" presId="urn:microsoft.com/office/officeart/2008/layout/NameandTitleOrganizationalChart"/>
    <dgm:cxn modelId="{00B57A96-AB5A-487F-80A9-FD7C86C5F3B4}" type="presOf" srcId="{E870E756-3814-4454-84B3-C5BE5C8456B9}" destId="{56BC8498-AB89-40F9-9368-C896BDCA434F}" srcOrd="0" destOrd="0" presId="urn:microsoft.com/office/officeart/2008/layout/NameandTitleOrganizationalChart"/>
    <dgm:cxn modelId="{FD77C498-FBE4-4269-980F-E0D941FD8BC7}" type="presOf" srcId="{95698C4A-C60A-4320-8BAA-339CFBECE254}" destId="{7FB74080-25A6-4433-B464-1D06CBE2D49A}" srcOrd="0" destOrd="0" presId="urn:microsoft.com/office/officeart/2008/layout/NameandTitleOrganizationalChart"/>
    <dgm:cxn modelId="{9F7E689B-756F-4A43-B3CC-4C4F37E09DA0}" type="presOf" srcId="{C40CA194-932E-4E3A-8C07-74A446AE89DE}" destId="{989A9169-9C76-45C6-B159-439E2814E695}" srcOrd="1" destOrd="0" presId="urn:microsoft.com/office/officeart/2008/layout/NameandTitleOrganizationalChart"/>
    <dgm:cxn modelId="{A6073D9F-5451-48C5-89B3-9C3678558253}" type="presOf" srcId="{F68C3CC6-2A65-43C3-BD8A-424864640711}" destId="{62274B40-A59C-4057-A8D5-446741DAC7D2}" srcOrd="0" destOrd="0" presId="urn:microsoft.com/office/officeart/2008/layout/NameandTitleOrganizationalChart"/>
    <dgm:cxn modelId="{AC9E6EA2-2295-47CE-94FE-4B40D7554FD8}" srcId="{95698C4A-C60A-4320-8BAA-339CFBECE254}" destId="{C40CA194-932E-4E3A-8C07-74A446AE89DE}" srcOrd="3" destOrd="0" parTransId="{7B451850-5C57-41CB-8B93-FA983C684E24}" sibTransId="{06C86745-6A73-43B7-AE9A-CDAD3F826E66}"/>
    <dgm:cxn modelId="{B003FDAA-2332-4F78-A2EE-4F89D2E39C03}" type="presOf" srcId="{0864645D-14C6-409F-9388-028CCB1DFA22}" destId="{9BB0E030-E30B-44F9-81A7-C74C47EBA615}" srcOrd="0" destOrd="0" presId="urn:microsoft.com/office/officeart/2008/layout/NameandTitleOrganizationalChart"/>
    <dgm:cxn modelId="{D93241D1-7C0B-40BB-81D8-E0A92A55C84F}" type="presOf" srcId="{A105A7E9-D359-4B2C-9447-6DC5DC3E2883}" destId="{BAF786DC-BE4C-4214-A2A3-3A4D26E2D0AA}" srcOrd="0" destOrd="0" presId="urn:microsoft.com/office/officeart/2008/layout/NameandTitleOrganizationalChart"/>
    <dgm:cxn modelId="{A113B0D1-1AB6-4C22-B2AB-208250546084}" srcId="{F68C3CC6-2A65-43C3-BD8A-424864640711}" destId="{95698C4A-C60A-4320-8BAA-339CFBECE254}" srcOrd="0" destOrd="0" parTransId="{04D0C325-AE29-4D00-8432-7695FAB7F815}" sibTransId="{F3C6D862-9B82-403F-8E9F-F1F46BBC8029}"/>
    <dgm:cxn modelId="{9FA1A7F2-1C18-4DF7-AC05-AA49823AC615}" type="presOf" srcId="{5D29869C-C8CC-4E3A-9161-9C332208D6E7}" destId="{135246EC-1AE4-4FF6-A403-60FE60739FB6}" srcOrd="0" destOrd="0" presId="urn:microsoft.com/office/officeart/2008/layout/NameandTitleOrganizationalChart"/>
    <dgm:cxn modelId="{7AF841FD-FE05-4F6A-900D-B865ABD9E0C4}" type="presOf" srcId="{79B81045-E9F6-40FA-BC6B-A18B659E5818}" destId="{B2A3A1B5-3826-4A17-A794-C46DCE1F8F17}" srcOrd="0" destOrd="0" presId="urn:microsoft.com/office/officeart/2008/layout/NameandTitleOrganizationalChart"/>
    <dgm:cxn modelId="{9085BBC7-D9D8-494F-8749-35FD7F6F8456}" type="presParOf" srcId="{62274B40-A59C-4057-A8D5-446741DAC7D2}" destId="{F4DE8F87-3806-443D-A77C-3E4F6D0B2BE9}" srcOrd="0" destOrd="0" presId="urn:microsoft.com/office/officeart/2008/layout/NameandTitleOrganizationalChart"/>
    <dgm:cxn modelId="{29042BC4-7542-4025-84DF-4D96E66C7FFD}" type="presParOf" srcId="{F4DE8F87-3806-443D-A77C-3E4F6D0B2BE9}" destId="{7C17EC9E-6E83-435C-8FEF-FA3AD9AC7024}" srcOrd="0" destOrd="0" presId="urn:microsoft.com/office/officeart/2008/layout/NameandTitleOrganizationalChart"/>
    <dgm:cxn modelId="{BCC349C4-717C-4745-8E70-E09811CB0DF3}" type="presParOf" srcId="{7C17EC9E-6E83-435C-8FEF-FA3AD9AC7024}" destId="{7FB74080-25A6-4433-B464-1D06CBE2D49A}" srcOrd="0" destOrd="0" presId="urn:microsoft.com/office/officeart/2008/layout/NameandTitleOrganizationalChart"/>
    <dgm:cxn modelId="{74A8883A-B36E-4D38-9EB9-BA86B6541492}" type="presParOf" srcId="{7C17EC9E-6E83-435C-8FEF-FA3AD9AC7024}" destId="{B8484FCF-9981-43CD-9DC4-A93CF7696285}" srcOrd="1" destOrd="0" presId="urn:microsoft.com/office/officeart/2008/layout/NameandTitleOrganizationalChart"/>
    <dgm:cxn modelId="{7481B5D6-171F-4630-9804-736B7D5E1A36}" type="presParOf" srcId="{7C17EC9E-6E83-435C-8FEF-FA3AD9AC7024}" destId="{A98FF80B-F62A-4FA1-B420-F151B7A2A1CF}" srcOrd="2" destOrd="0" presId="urn:microsoft.com/office/officeart/2008/layout/NameandTitleOrganizationalChart"/>
    <dgm:cxn modelId="{E4AEE6CE-92C2-4BE0-A1D3-2086F42066E6}" type="presParOf" srcId="{F4DE8F87-3806-443D-A77C-3E4F6D0B2BE9}" destId="{5D3FAD38-2FAC-4514-84EE-89A9F494239F}" srcOrd="1" destOrd="0" presId="urn:microsoft.com/office/officeart/2008/layout/NameandTitleOrganizationalChart"/>
    <dgm:cxn modelId="{68F5C9F3-DC30-4CEC-AC99-5A3238ED7393}" type="presParOf" srcId="{5D3FAD38-2FAC-4514-84EE-89A9F494239F}" destId="{B2A3A1B5-3826-4A17-A794-C46DCE1F8F17}" srcOrd="0" destOrd="0" presId="urn:microsoft.com/office/officeart/2008/layout/NameandTitleOrganizationalChart"/>
    <dgm:cxn modelId="{03B467D0-B100-4102-9A67-884106EF3695}" type="presParOf" srcId="{5D3FAD38-2FAC-4514-84EE-89A9F494239F}" destId="{78960890-E6E3-4D14-A724-49D886A83EDE}" srcOrd="1" destOrd="0" presId="urn:microsoft.com/office/officeart/2008/layout/NameandTitleOrganizationalChart"/>
    <dgm:cxn modelId="{F88755D2-DF7A-467D-AFA2-E4E41103A067}" type="presParOf" srcId="{78960890-E6E3-4D14-A724-49D886A83EDE}" destId="{6AE5F56F-96F0-48A6-811E-012E4808048F}" srcOrd="0" destOrd="0" presId="urn:microsoft.com/office/officeart/2008/layout/NameandTitleOrganizationalChart"/>
    <dgm:cxn modelId="{E439D5D3-66E8-4204-B2C0-C4C1CD617DF5}" type="presParOf" srcId="{6AE5F56F-96F0-48A6-811E-012E4808048F}" destId="{E6B92726-232F-4442-8176-631DAC4044FA}" srcOrd="0" destOrd="0" presId="urn:microsoft.com/office/officeart/2008/layout/NameandTitleOrganizationalChart"/>
    <dgm:cxn modelId="{CE0634B2-9902-4F50-A10B-A5B301F17288}" type="presParOf" srcId="{6AE5F56F-96F0-48A6-811E-012E4808048F}" destId="{FB013C60-C8DC-4F98-AC40-87CBA23B5526}" srcOrd="1" destOrd="0" presId="urn:microsoft.com/office/officeart/2008/layout/NameandTitleOrganizationalChart"/>
    <dgm:cxn modelId="{98D48A3C-911D-40A3-98B3-682E679064D6}" type="presParOf" srcId="{6AE5F56F-96F0-48A6-811E-012E4808048F}" destId="{B70ACD70-2E11-4865-B377-81F8F4A367EB}" srcOrd="2" destOrd="0" presId="urn:microsoft.com/office/officeart/2008/layout/NameandTitleOrganizationalChart"/>
    <dgm:cxn modelId="{16C5A4E3-3686-4013-8136-8AEBF841EAD8}" type="presParOf" srcId="{78960890-E6E3-4D14-A724-49D886A83EDE}" destId="{121E9871-A591-408A-AD1B-2AA8F6A9FC43}" srcOrd="1" destOrd="0" presId="urn:microsoft.com/office/officeart/2008/layout/NameandTitleOrganizationalChart"/>
    <dgm:cxn modelId="{713DF642-003B-4A20-ADF4-40BB6016865A}" type="presParOf" srcId="{78960890-E6E3-4D14-A724-49D886A83EDE}" destId="{24C80EF3-D005-4E0A-91FB-D4C14EF1B060}" srcOrd="2" destOrd="0" presId="urn:microsoft.com/office/officeart/2008/layout/NameandTitleOrganizationalChart"/>
    <dgm:cxn modelId="{4BC17D04-78A1-41A5-BAD7-296BEBBC2C2D}" type="presParOf" srcId="{5D3FAD38-2FAC-4514-84EE-89A9F494239F}" destId="{B5C9D4AC-0C67-4328-95EF-9E88EB1E24CF}" srcOrd="2" destOrd="0" presId="urn:microsoft.com/office/officeart/2008/layout/NameandTitleOrganizationalChart"/>
    <dgm:cxn modelId="{9ACB99C7-FC69-40FE-9558-87038DD3B9A6}" type="presParOf" srcId="{5D3FAD38-2FAC-4514-84EE-89A9F494239F}" destId="{8C209FE3-40D4-4AE1-8DE7-D6B94684AA6F}" srcOrd="3" destOrd="0" presId="urn:microsoft.com/office/officeart/2008/layout/NameandTitleOrganizationalChart"/>
    <dgm:cxn modelId="{C7D3A313-06A7-41DC-9553-6269935D48DD}" type="presParOf" srcId="{8C209FE3-40D4-4AE1-8DE7-D6B94684AA6F}" destId="{235BE8E5-EF7F-4B9E-B02E-D3B5D0B2A781}" srcOrd="0" destOrd="0" presId="urn:microsoft.com/office/officeart/2008/layout/NameandTitleOrganizationalChart"/>
    <dgm:cxn modelId="{319B1BE3-E67E-489F-BC4A-ACB722815EB3}" type="presParOf" srcId="{235BE8E5-EF7F-4B9E-B02E-D3B5D0B2A781}" destId="{135246EC-1AE4-4FF6-A403-60FE60739FB6}" srcOrd="0" destOrd="0" presId="urn:microsoft.com/office/officeart/2008/layout/NameandTitleOrganizationalChart"/>
    <dgm:cxn modelId="{88FA086E-E0A7-4721-9747-A5F0A9F0DA56}" type="presParOf" srcId="{235BE8E5-EF7F-4B9E-B02E-D3B5D0B2A781}" destId="{1B8BD83D-FD9A-4A1E-8CDF-B53B146C56D6}" srcOrd="1" destOrd="0" presId="urn:microsoft.com/office/officeart/2008/layout/NameandTitleOrganizationalChart"/>
    <dgm:cxn modelId="{CC9E7079-D13F-46DC-8C19-9AC8F1475FA0}" type="presParOf" srcId="{235BE8E5-EF7F-4B9E-B02E-D3B5D0B2A781}" destId="{973B0D8F-8816-41A3-995F-BA98F99E97AB}" srcOrd="2" destOrd="0" presId="urn:microsoft.com/office/officeart/2008/layout/NameandTitleOrganizationalChart"/>
    <dgm:cxn modelId="{F0289DAD-4E83-4AC5-B139-989B1594F204}" type="presParOf" srcId="{8C209FE3-40D4-4AE1-8DE7-D6B94684AA6F}" destId="{752BFDE8-39B5-443D-B92B-5ADAE5F85A81}" srcOrd="1" destOrd="0" presId="urn:microsoft.com/office/officeart/2008/layout/NameandTitleOrganizationalChart"/>
    <dgm:cxn modelId="{316EC302-0215-4B3C-ACA6-568E7BBBB624}" type="presParOf" srcId="{8C209FE3-40D4-4AE1-8DE7-D6B94684AA6F}" destId="{1C9ACFD6-D14B-4FA7-A937-DF62DA71D74D}" srcOrd="2" destOrd="0" presId="urn:microsoft.com/office/officeart/2008/layout/NameandTitleOrganizationalChart"/>
    <dgm:cxn modelId="{0CD19A64-40D8-43F3-BEE2-5242DD4B3432}" type="presParOf" srcId="{5D3FAD38-2FAC-4514-84EE-89A9F494239F}" destId="{DF2613F6-F452-4111-8E7A-DB9249B0493B}" srcOrd="4" destOrd="0" presId="urn:microsoft.com/office/officeart/2008/layout/NameandTitleOrganizationalChart"/>
    <dgm:cxn modelId="{6396DBAD-F388-4DD3-BB55-5094B4FCB983}" type="presParOf" srcId="{5D3FAD38-2FAC-4514-84EE-89A9F494239F}" destId="{7A91A389-817E-434D-8233-409E43B01CDA}" srcOrd="5" destOrd="0" presId="urn:microsoft.com/office/officeart/2008/layout/NameandTitleOrganizationalChart"/>
    <dgm:cxn modelId="{A70A2CBC-D94C-4AF4-9963-5AE9D48C42B3}" type="presParOf" srcId="{7A91A389-817E-434D-8233-409E43B01CDA}" destId="{7DF404D2-6C35-4991-A1D7-3A4BA6892B50}" srcOrd="0" destOrd="0" presId="urn:microsoft.com/office/officeart/2008/layout/NameandTitleOrganizationalChart"/>
    <dgm:cxn modelId="{5B0C81B0-BDD7-4E30-B6BC-31D41101B540}" type="presParOf" srcId="{7DF404D2-6C35-4991-A1D7-3A4BA6892B50}" destId="{C7FA0C64-69D3-4ADB-A6DD-485CE4FDE134}" srcOrd="0" destOrd="0" presId="urn:microsoft.com/office/officeart/2008/layout/NameandTitleOrganizationalChart"/>
    <dgm:cxn modelId="{07264904-7B51-42F4-B6DD-78237DA6851B}" type="presParOf" srcId="{7DF404D2-6C35-4991-A1D7-3A4BA6892B50}" destId="{758CE1A2-D027-4278-96AA-76ADBD53E085}" srcOrd="1" destOrd="0" presId="urn:microsoft.com/office/officeart/2008/layout/NameandTitleOrganizationalChart"/>
    <dgm:cxn modelId="{2CB1A662-953D-4C20-89DD-9CDB680006AB}" type="presParOf" srcId="{7DF404D2-6C35-4991-A1D7-3A4BA6892B50}" destId="{989A9169-9C76-45C6-B159-439E2814E695}" srcOrd="2" destOrd="0" presId="urn:microsoft.com/office/officeart/2008/layout/NameandTitleOrganizationalChart"/>
    <dgm:cxn modelId="{D947B61A-421F-4DB8-9EB6-601AF598A4A1}" type="presParOf" srcId="{7A91A389-817E-434D-8233-409E43B01CDA}" destId="{92AC381E-E084-4C4B-9046-ECD88A778503}" srcOrd="1" destOrd="0" presId="urn:microsoft.com/office/officeart/2008/layout/NameandTitleOrganizationalChart"/>
    <dgm:cxn modelId="{3CC16F21-A39E-4EE1-ABAF-A631D5C45F98}" type="presParOf" srcId="{7A91A389-817E-434D-8233-409E43B01CDA}" destId="{F223D59D-2AC6-4E2A-85A3-3BCAB5AEB697}" srcOrd="2" destOrd="0" presId="urn:microsoft.com/office/officeart/2008/layout/NameandTitleOrganizationalChart"/>
    <dgm:cxn modelId="{73520920-0077-486D-88CD-5F4C04D1F27A}" type="presParOf" srcId="{F4DE8F87-3806-443D-A77C-3E4F6D0B2BE9}" destId="{4100D49F-297C-472A-8EF7-51F1CB93123C}" srcOrd="2" destOrd="0" presId="urn:microsoft.com/office/officeart/2008/layout/NameandTitleOrganizationalChart"/>
    <dgm:cxn modelId="{4FBF772E-1FA4-474C-A5DD-BE81CAA4FF19}" type="presParOf" srcId="{4100D49F-297C-472A-8EF7-51F1CB93123C}" destId="{BAF786DC-BE4C-4214-A2A3-3A4D26E2D0AA}" srcOrd="0" destOrd="0" presId="urn:microsoft.com/office/officeart/2008/layout/NameandTitleOrganizationalChart"/>
    <dgm:cxn modelId="{9B44D956-F9EA-4D7A-B1D4-930D40D336F0}" type="presParOf" srcId="{4100D49F-297C-472A-8EF7-51F1CB93123C}" destId="{C551A49D-CAC5-4884-8EE2-C4F3CF4BCD60}" srcOrd="1" destOrd="0" presId="urn:microsoft.com/office/officeart/2008/layout/NameandTitleOrganizationalChart"/>
    <dgm:cxn modelId="{8CDC344D-DEF1-475A-94CC-42A0A22DE1BB}" type="presParOf" srcId="{C551A49D-CAC5-4884-8EE2-C4F3CF4BCD60}" destId="{5709B391-50D3-4A8B-92CE-E600626278DD}" srcOrd="0" destOrd="0" presId="urn:microsoft.com/office/officeart/2008/layout/NameandTitleOrganizationalChart"/>
    <dgm:cxn modelId="{D092D016-66FF-4050-842D-2C8C8BBAC785}" type="presParOf" srcId="{5709B391-50D3-4A8B-92CE-E600626278DD}" destId="{9BB0E030-E30B-44F9-81A7-C74C47EBA615}" srcOrd="0" destOrd="0" presId="urn:microsoft.com/office/officeart/2008/layout/NameandTitleOrganizationalChart"/>
    <dgm:cxn modelId="{809ED401-F95B-4FA3-A030-D9DE0091D5FE}" type="presParOf" srcId="{5709B391-50D3-4A8B-92CE-E600626278DD}" destId="{56BC8498-AB89-40F9-9368-C896BDCA434F}" srcOrd="1" destOrd="0" presId="urn:microsoft.com/office/officeart/2008/layout/NameandTitleOrganizationalChart"/>
    <dgm:cxn modelId="{FA520F28-6E24-4057-9041-CF0AF3A446A7}" type="presParOf" srcId="{5709B391-50D3-4A8B-92CE-E600626278DD}" destId="{7F4F029C-37E1-4DE2-8E9C-BCE8C459E116}" srcOrd="2" destOrd="0" presId="urn:microsoft.com/office/officeart/2008/layout/NameandTitleOrganizationalChart"/>
    <dgm:cxn modelId="{046B5136-5974-4EED-BA94-6C4BABFA58CE}" type="presParOf" srcId="{C551A49D-CAC5-4884-8EE2-C4F3CF4BCD60}" destId="{0FF96CCF-C7BC-4A11-940C-758EC4537550}" srcOrd="1" destOrd="0" presId="urn:microsoft.com/office/officeart/2008/layout/NameandTitleOrganizationalChart"/>
    <dgm:cxn modelId="{4B620801-E26E-4E91-8114-20B7C7DFCE2F}" type="presParOf" srcId="{C551A49D-CAC5-4884-8EE2-C4F3CF4BCD60}" destId="{F1EF048D-3625-4D73-A972-9501F1461D00}"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a:ext uri="{C62137D5-CB1D-491B-B009-E17868A290BF}">
      <dgm14:recolorImg xmlns:dgm14="http://schemas.microsoft.com/office/drawing/2010/diagram" val="1"/>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AF786DC-BE4C-4214-A2A3-3A4D26E2D0AA}">
      <dsp:nvSpPr>
        <dsp:cNvPr id="0" name=""/>
        <dsp:cNvSpPr/>
      </dsp:nvSpPr>
      <dsp:spPr>
        <a:xfrm>
          <a:off x="3348817" y="834069"/>
          <a:ext cx="274516" cy="896829"/>
        </a:xfrm>
        <a:custGeom>
          <a:avLst/>
          <a:gdLst/>
          <a:ahLst/>
          <a:cxnLst/>
          <a:rect l="0" t="0" r="0" b="0"/>
          <a:pathLst>
            <a:path>
              <a:moveTo>
                <a:pt x="274516" y="0"/>
              </a:moveTo>
              <a:lnTo>
                <a:pt x="274516" y="896829"/>
              </a:lnTo>
              <a:lnTo>
                <a:pt x="0" y="896829"/>
              </a:lnTo>
            </a:path>
          </a:pathLst>
        </a:custGeom>
        <a:noFill/>
        <a:ln w="17145"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DF2613F6-F452-4111-8E7A-DB9249B0493B}">
      <dsp:nvSpPr>
        <dsp:cNvPr id="0" name=""/>
        <dsp:cNvSpPr/>
      </dsp:nvSpPr>
      <dsp:spPr>
        <a:xfrm>
          <a:off x="3623333" y="834069"/>
          <a:ext cx="2156180" cy="1793658"/>
        </a:xfrm>
        <a:custGeom>
          <a:avLst/>
          <a:gdLst/>
          <a:ahLst/>
          <a:cxnLst/>
          <a:rect l="0" t="0" r="0" b="0"/>
          <a:pathLst>
            <a:path>
              <a:moveTo>
                <a:pt x="0" y="0"/>
              </a:moveTo>
              <a:lnTo>
                <a:pt x="0" y="1599499"/>
              </a:lnTo>
              <a:lnTo>
                <a:pt x="2156180" y="1599499"/>
              </a:lnTo>
              <a:lnTo>
                <a:pt x="2156180" y="1793658"/>
              </a:lnTo>
            </a:path>
          </a:pathLst>
        </a:custGeom>
        <a:noFill/>
        <a:ln w="17145"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B5C9D4AC-0C67-4328-95EF-9E88EB1E24CF}">
      <dsp:nvSpPr>
        <dsp:cNvPr id="0" name=""/>
        <dsp:cNvSpPr/>
      </dsp:nvSpPr>
      <dsp:spPr>
        <a:xfrm>
          <a:off x="3577613" y="834069"/>
          <a:ext cx="91440" cy="1793658"/>
        </a:xfrm>
        <a:custGeom>
          <a:avLst/>
          <a:gdLst/>
          <a:ahLst/>
          <a:cxnLst/>
          <a:rect l="0" t="0" r="0" b="0"/>
          <a:pathLst>
            <a:path>
              <a:moveTo>
                <a:pt x="45720" y="0"/>
              </a:moveTo>
              <a:lnTo>
                <a:pt x="45720" y="1793658"/>
              </a:lnTo>
            </a:path>
          </a:pathLst>
        </a:custGeom>
        <a:noFill/>
        <a:ln w="17145"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B2A3A1B5-3826-4A17-A794-C46DCE1F8F17}">
      <dsp:nvSpPr>
        <dsp:cNvPr id="0" name=""/>
        <dsp:cNvSpPr/>
      </dsp:nvSpPr>
      <dsp:spPr>
        <a:xfrm>
          <a:off x="1467153" y="834069"/>
          <a:ext cx="2156180" cy="1793658"/>
        </a:xfrm>
        <a:custGeom>
          <a:avLst/>
          <a:gdLst/>
          <a:ahLst/>
          <a:cxnLst/>
          <a:rect l="0" t="0" r="0" b="0"/>
          <a:pathLst>
            <a:path>
              <a:moveTo>
                <a:pt x="2156180" y="0"/>
              </a:moveTo>
              <a:lnTo>
                <a:pt x="2156180" y="1599499"/>
              </a:lnTo>
              <a:lnTo>
                <a:pt x="0" y="1599499"/>
              </a:lnTo>
              <a:lnTo>
                <a:pt x="0" y="1793658"/>
              </a:lnTo>
            </a:path>
          </a:pathLst>
        </a:custGeom>
        <a:noFill/>
        <a:ln w="17145"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7FB74080-25A6-4433-B464-1D06CBE2D49A}">
      <dsp:nvSpPr>
        <dsp:cNvPr id="0" name=""/>
        <dsp:cNvSpPr/>
      </dsp:nvSpPr>
      <dsp:spPr>
        <a:xfrm>
          <a:off x="2819759" y="1959"/>
          <a:ext cx="1607147" cy="832109"/>
        </a:xfrm>
        <a:prstGeom prst="rect">
          <a:avLst/>
        </a:prstGeom>
        <a:solidFill>
          <a:schemeClr val="accent1">
            <a:hueOff val="0"/>
            <a:satOff val="0"/>
            <a:lumOff val="0"/>
            <a:alphaOff val="0"/>
          </a:schemeClr>
        </a:solidFill>
        <a:ln w="17145"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25400" rIns="25400" bIns="117420" numCol="1" spcCol="1270" anchor="ctr" anchorCtr="0">
          <a:noAutofit/>
        </a:bodyPr>
        <a:lstStyle/>
        <a:p>
          <a:pPr marL="0" lvl="0" indent="0" algn="ctr" defTabSz="1778000">
            <a:lnSpc>
              <a:spcPct val="90000"/>
            </a:lnSpc>
            <a:spcBef>
              <a:spcPct val="0"/>
            </a:spcBef>
            <a:spcAft>
              <a:spcPct val="35000"/>
            </a:spcAft>
            <a:buNone/>
          </a:pPr>
          <a:endParaRPr lang="es-CO" sz="4000" kern="1200"/>
        </a:p>
      </dsp:txBody>
      <dsp:txXfrm>
        <a:off x="2819759" y="1959"/>
        <a:ext cx="1607147" cy="832109"/>
      </dsp:txXfrm>
    </dsp:sp>
    <dsp:sp modelId="{B8484FCF-9981-43CD-9DC4-A93CF7696285}">
      <dsp:nvSpPr>
        <dsp:cNvPr id="0" name=""/>
        <dsp:cNvSpPr/>
      </dsp:nvSpPr>
      <dsp:spPr>
        <a:xfrm>
          <a:off x="3141189" y="649155"/>
          <a:ext cx="1446432" cy="277369"/>
        </a:xfrm>
        <a:prstGeom prst="rect">
          <a:avLst/>
        </a:prstGeom>
        <a:solidFill>
          <a:schemeClr val="lt1">
            <a:alpha val="90000"/>
            <a:hueOff val="0"/>
            <a:satOff val="0"/>
            <a:lumOff val="0"/>
            <a:alphaOff val="0"/>
          </a:schemeClr>
        </a:solidFill>
        <a:ln w="17145" cap="flat" cmpd="sng" algn="ctr">
          <a:solidFill>
            <a:schemeClr val="accent1">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45720" tIns="11430" rIns="45720" bIns="11430" numCol="1" spcCol="1270" anchor="ctr" anchorCtr="0">
          <a:noAutofit/>
        </a:bodyPr>
        <a:lstStyle/>
        <a:p>
          <a:pPr marL="0" lvl="0" indent="0" algn="r" defTabSz="800100">
            <a:lnSpc>
              <a:spcPct val="90000"/>
            </a:lnSpc>
            <a:spcBef>
              <a:spcPct val="0"/>
            </a:spcBef>
            <a:spcAft>
              <a:spcPct val="35000"/>
            </a:spcAft>
            <a:buNone/>
          </a:pPr>
          <a:endParaRPr lang="es-CO" sz="1800" kern="1200"/>
        </a:p>
      </dsp:txBody>
      <dsp:txXfrm>
        <a:off x="3141189" y="649155"/>
        <a:ext cx="1446432" cy="277369"/>
      </dsp:txXfrm>
    </dsp:sp>
    <dsp:sp modelId="{E6B92726-232F-4442-8176-631DAC4044FA}">
      <dsp:nvSpPr>
        <dsp:cNvPr id="0" name=""/>
        <dsp:cNvSpPr/>
      </dsp:nvSpPr>
      <dsp:spPr>
        <a:xfrm>
          <a:off x="663579" y="2627728"/>
          <a:ext cx="1607147" cy="832109"/>
        </a:xfrm>
        <a:prstGeom prst="rect">
          <a:avLst/>
        </a:prstGeom>
        <a:solidFill>
          <a:schemeClr val="accent2">
            <a:hueOff val="0"/>
            <a:satOff val="0"/>
            <a:lumOff val="0"/>
            <a:alphaOff val="0"/>
          </a:schemeClr>
        </a:solidFill>
        <a:ln w="17145"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25400" rIns="25400" bIns="117420" numCol="1" spcCol="1270" anchor="ctr" anchorCtr="0">
          <a:noAutofit/>
        </a:bodyPr>
        <a:lstStyle/>
        <a:p>
          <a:pPr marL="0" lvl="0" indent="0" algn="ctr" defTabSz="1778000">
            <a:lnSpc>
              <a:spcPct val="90000"/>
            </a:lnSpc>
            <a:spcBef>
              <a:spcPct val="0"/>
            </a:spcBef>
            <a:spcAft>
              <a:spcPct val="35000"/>
            </a:spcAft>
            <a:buNone/>
          </a:pPr>
          <a:endParaRPr lang="es-CO" sz="4000" kern="1200"/>
        </a:p>
      </dsp:txBody>
      <dsp:txXfrm>
        <a:off x="663579" y="2627728"/>
        <a:ext cx="1607147" cy="832109"/>
      </dsp:txXfrm>
    </dsp:sp>
    <dsp:sp modelId="{FB013C60-C8DC-4F98-AC40-87CBA23B5526}">
      <dsp:nvSpPr>
        <dsp:cNvPr id="0" name=""/>
        <dsp:cNvSpPr/>
      </dsp:nvSpPr>
      <dsp:spPr>
        <a:xfrm>
          <a:off x="985009" y="3274924"/>
          <a:ext cx="1446432" cy="277369"/>
        </a:xfrm>
        <a:prstGeom prst="rect">
          <a:avLst/>
        </a:prstGeom>
        <a:solidFill>
          <a:schemeClr val="lt1">
            <a:alpha val="90000"/>
            <a:hueOff val="0"/>
            <a:satOff val="0"/>
            <a:lumOff val="0"/>
            <a:alphaOff val="0"/>
          </a:schemeClr>
        </a:solidFill>
        <a:ln w="17145" cap="flat" cmpd="sng" algn="ctr">
          <a:solidFill>
            <a:schemeClr val="accent2">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45720" tIns="11430" rIns="45720" bIns="11430" numCol="1" spcCol="1270" anchor="ctr" anchorCtr="0">
          <a:noAutofit/>
        </a:bodyPr>
        <a:lstStyle/>
        <a:p>
          <a:pPr marL="0" lvl="0" indent="0" algn="r" defTabSz="800100">
            <a:lnSpc>
              <a:spcPct val="90000"/>
            </a:lnSpc>
            <a:spcBef>
              <a:spcPct val="0"/>
            </a:spcBef>
            <a:spcAft>
              <a:spcPct val="35000"/>
            </a:spcAft>
            <a:buNone/>
          </a:pPr>
          <a:endParaRPr lang="es-CO" sz="1800" kern="1200"/>
        </a:p>
      </dsp:txBody>
      <dsp:txXfrm>
        <a:off x="985009" y="3274924"/>
        <a:ext cx="1446432" cy="277369"/>
      </dsp:txXfrm>
    </dsp:sp>
    <dsp:sp modelId="{135246EC-1AE4-4FF6-A403-60FE60739FB6}">
      <dsp:nvSpPr>
        <dsp:cNvPr id="0" name=""/>
        <dsp:cNvSpPr/>
      </dsp:nvSpPr>
      <dsp:spPr>
        <a:xfrm>
          <a:off x="2819759" y="2627728"/>
          <a:ext cx="1607147" cy="832109"/>
        </a:xfrm>
        <a:prstGeom prst="rect">
          <a:avLst/>
        </a:prstGeom>
        <a:solidFill>
          <a:schemeClr val="accent2">
            <a:hueOff val="-661686"/>
            <a:satOff val="746"/>
            <a:lumOff val="1765"/>
            <a:alphaOff val="0"/>
          </a:schemeClr>
        </a:solidFill>
        <a:ln w="17145"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25400" rIns="25400" bIns="117420" numCol="1" spcCol="1270" anchor="ctr" anchorCtr="0">
          <a:noAutofit/>
        </a:bodyPr>
        <a:lstStyle/>
        <a:p>
          <a:pPr marL="0" lvl="0" indent="0" algn="ctr" defTabSz="1778000">
            <a:lnSpc>
              <a:spcPct val="90000"/>
            </a:lnSpc>
            <a:spcBef>
              <a:spcPct val="0"/>
            </a:spcBef>
            <a:spcAft>
              <a:spcPct val="35000"/>
            </a:spcAft>
            <a:buNone/>
          </a:pPr>
          <a:endParaRPr lang="es-CO" sz="4000" kern="1200"/>
        </a:p>
      </dsp:txBody>
      <dsp:txXfrm>
        <a:off x="2819759" y="2627728"/>
        <a:ext cx="1607147" cy="832109"/>
      </dsp:txXfrm>
    </dsp:sp>
    <dsp:sp modelId="{1B8BD83D-FD9A-4A1E-8CDF-B53B146C56D6}">
      <dsp:nvSpPr>
        <dsp:cNvPr id="0" name=""/>
        <dsp:cNvSpPr/>
      </dsp:nvSpPr>
      <dsp:spPr>
        <a:xfrm>
          <a:off x="3141189" y="3274924"/>
          <a:ext cx="1446432" cy="277369"/>
        </a:xfrm>
        <a:prstGeom prst="rect">
          <a:avLst/>
        </a:prstGeom>
        <a:solidFill>
          <a:schemeClr val="lt1">
            <a:alpha val="90000"/>
            <a:hueOff val="0"/>
            <a:satOff val="0"/>
            <a:lumOff val="0"/>
            <a:alphaOff val="0"/>
          </a:schemeClr>
        </a:solidFill>
        <a:ln w="17145" cap="flat" cmpd="sng" algn="ctr">
          <a:solidFill>
            <a:schemeClr val="accent2">
              <a:hueOff val="-661686"/>
              <a:satOff val="746"/>
              <a:lumOff val="1765"/>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45720" tIns="11430" rIns="45720" bIns="11430" numCol="1" spcCol="1270" anchor="ctr" anchorCtr="0">
          <a:noAutofit/>
        </a:bodyPr>
        <a:lstStyle/>
        <a:p>
          <a:pPr marL="0" lvl="0" indent="0" algn="r" defTabSz="800100">
            <a:lnSpc>
              <a:spcPct val="90000"/>
            </a:lnSpc>
            <a:spcBef>
              <a:spcPct val="0"/>
            </a:spcBef>
            <a:spcAft>
              <a:spcPct val="35000"/>
            </a:spcAft>
            <a:buNone/>
          </a:pPr>
          <a:endParaRPr lang="es-CO" sz="1800" kern="1200"/>
        </a:p>
      </dsp:txBody>
      <dsp:txXfrm>
        <a:off x="3141189" y="3274924"/>
        <a:ext cx="1446432" cy="277369"/>
      </dsp:txXfrm>
    </dsp:sp>
    <dsp:sp modelId="{C7FA0C64-69D3-4ADB-A6DD-485CE4FDE134}">
      <dsp:nvSpPr>
        <dsp:cNvPr id="0" name=""/>
        <dsp:cNvSpPr/>
      </dsp:nvSpPr>
      <dsp:spPr>
        <a:xfrm>
          <a:off x="4975940" y="2627728"/>
          <a:ext cx="1607147" cy="832109"/>
        </a:xfrm>
        <a:prstGeom prst="rect">
          <a:avLst/>
        </a:prstGeom>
        <a:solidFill>
          <a:schemeClr val="accent2">
            <a:hueOff val="-1323373"/>
            <a:satOff val="1492"/>
            <a:lumOff val="3530"/>
            <a:alphaOff val="0"/>
          </a:schemeClr>
        </a:solidFill>
        <a:ln w="17145"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25400" rIns="25400" bIns="117420" numCol="1" spcCol="1270" anchor="ctr" anchorCtr="0">
          <a:noAutofit/>
        </a:bodyPr>
        <a:lstStyle/>
        <a:p>
          <a:pPr marL="0" lvl="0" indent="0" algn="ctr" defTabSz="1778000">
            <a:lnSpc>
              <a:spcPct val="90000"/>
            </a:lnSpc>
            <a:spcBef>
              <a:spcPct val="0"/>
            </a:spcBef>
            <a:spcAft>
              <a:spcPct val="35000"/>
            </a:spcAft>
            <a:buNone/>
          </a:pPr>
          <a:endParaRPr lang="es-CO" sz="4000" kern="1200"/>
        </a:p>
      </dsp:txBody>
      <dsp:txXfrm>
        <a:off x="4975940" y="2627728"/>
        <a:ext cx="1607147" cy="832109"/>
      </dsp:txXfrm>
    </dsp:sp>
    <dsp:sp modelId="{758CE1A2-D027-4278-96AA-76ADBD53E085}">
      <dsp:nvSpPr>
        <dsp:cNvPr id="0" name=""/>
        <dsp:cNvSpPr/>
      </dsp:nvSpPr>
      <dsp:spPr>
        <a:xfrm>
          <a:off x="5297369" y="3274924"/>
          <a:ext cx="1446432" cy="277369"/>
        </a:xfrm>
        <a:prstGeom prst="rect">
          <a:avLst/>
        </a:prstGeom>
        <a:solidFill>
          <a:schemeClr val="lt1">
            <a:alpha val="90000"/>
            <a:hueOff val="0"/>
            <a:satOff val="0"/>
            <a:lumOff val="0"/>
            <a:alphaOff val="0"/>
          </a:schemeClr>
        </a:solidFill>
        <a:ln w="17145" cap="flat" cmpd="sng" algn="ctr">
          <a:solidFill>
            <a:schemeClr val="accent2">
              <a:hueOff val="-1323373"/>
              <a:satOff val="1492"/>
              <a:lumOff val="353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45720" tIns="11430" rIns="45720" bIns="11430" numCol="1" spcCol="1270" anchor="ctr" anchorCtr="0">
          <a:noAutofit/>
        </a:bodyPr>
        <a:lstStyle/>
        <a:p>
          <a:pPr marL="0" lvl="0" indent="0" algn="r" defTabSz="800100">
            <a:lnSpc>
              <a:spcPct val="90000"/>
            </a:lnSpc>
            <a:spcBef>
              <a:spcPct val="0"/>
            </a:spcBef>
            <a:spcAft>
              <a:spcPct val="35000"/>
            </a:spcAft>
            <a:buNone/>
          </a:pPr>
          <a:endParaRPr lang="es-CO" sz="1800" kern="1200"/>
        </a:p>
      </dsp:txBody>
      <dsp:txXfrm>
        <a:off x="5297369" y="3274924"/>
        <a:ext cx="1446432" cy="277369"/>
      </dsp:txXfrm>
    </dsp:sp>
    <dsp:sp modelId="{9BB0E030-E30B-44F9-81A7-C74C47EBA615}">
      <dsp:nvSpPr>
        <dsp:cNvPr id="0" name=""/>
        <dsp:cNvSpPr/>
      </dsp:nvSpPr>
      <dsp:spPr>
        <a:xfrm>
          <a:off x="1741669" y="1314843"/>
          <a:ext cx="1607147" cy="832109"/>
        </a:xfrm>
        <a:prstGeom prst="rect">
          <a:avLst/>
        </a:prstGeom>
        <a:solidFill>
          <a:schemeClr val="accent3">
            <a:hueOff val="0"/>
            <a:satOff val="0"/>
            <a:lumOff val="0"/>
            <a:alphaOff val="0"/>
          </a:schemeClr>
        </a:solidFill>
        <a:ln w="17145" cap="flat" cmpd="sng" algn="ctr">
          <a:solidFill>
            <a:schemeClr val="lt1">
              <a:shade val="80000"/>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25400" rIns="25400" bIns="117420" numCol="1" spcCol="1270" anchor="ctr" anchorCtr="0">
          <a:noAutofit/>
        </a:bodyPr>
        <a:lstStyle/>
        <a:p>
          <a:pPr marL="0" lvl="0" indent="0" algn="ctr" defTabSz="1778000">
            <a:lnSpc>
              <a:spcPct val="90000"/>
            </a:lnSpc>
            <a:spcBef>
              <a:spcPct val="0"/>
            </a:spcBef>
            <a:spcAft>
              <a:spcPct val="35000"/>
            </a:spcAft>
            <a:buNone/>
          </a:pPr>
          <a:endParaRPr lang="es-CO" sz="4000" kern="1200"/>
        </a:p>
      </dsp:txBody>
      <dsp:txXfrm>
        <a:off x="1741669" y="1314843"/>
        <a:ext cx="1607147" cy="832109"/>
      </dsp:txXfrm>
    </dsp:sp>
    <dsp:sp modelId="{56BC8498-AB89-40F9-9368-C896BDCA434F}">
      <dsp:nvSpPr>
        <dsp:cNvPr id="0" name=""/>
        <dsp:cNvSpPr/>
      </dsp:nvSpPr>
      <dsp:spPr>
        <a:xfrm>
          <a:off x="2063099" y="1962040"/>
          <a:ext cx="1446432" cy="277369"/>
        </a:xfrm>
        <a:prstGeom prst="rect">
          <a:avLst/>
        </a:prstGeom>
        <a:solidFill>
          <a:schemeClr val="lt1">
            <a:alpha val="90000"/>
            <a:hueOff val="0"/>
            <a:satOff val="0"/>
            <a:lumOff val="0"/>
            <a:alphaOff val="0"/>
          </a:schemeClr>
        </a:solidFill>
        <a:ln w="17145" cap="flat" cmpd="sng" algn="ctr">
          <a:solidFill>
            <a:schemeClr val="accent3">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45720" tIns="11430" rIns="45720" bIns="11430" numCol="1" spcCol="1270" anchor="ctr" anchorCtr="0">
          <a:noAutofit/>
        </a:bodyPr>
        <a:lstStyle/>
        <a:p>
          <a:pPr marL="0" lvl="0" indent="0" algn="r" defTabSz="800100">
            <a:lnSpc>
              <a:spcPct val="90000"/>
            </a:lnSpc>
            <a:spcBef>
              <a:spcPct val="0"/>
            </a:spcBef>
            <a:spcAft>
              <a:spcPct val="35000"/>
            </a:spcAft>
            <a:buNone/>
          </a:pPr>
          <a:endParaRPr lang="es-CO" sz="1800" kern="1200"/>
        </a:p>
      </dsp:txBody>
      <dsp:txXfrm>
        <a:off x="2063099" y="1962040"/>
        <a:ext cx="1446432" cy="277369"/>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Estudio de Mercados'!A1"/><Relationship Id="rId7" Type="http://schemas.openxmlformats.org/officeDocument/2006/relationships/hyperlink" Target="#'Fuente Bibliogr&#225;fica'!A1"/><Relationship Id="rId2" Type="http://schemas.openxmlformats.org/officeDocument/2006/relationships/hyperlink" Target="#'Generalidades Proyecto Empresar'!A1"/><Relationship Id="rId1" Type="http://schemas.openxmlformats.org/officeDocument/2006/relationships/image" Target="../media/image1.png"/><Relationship Id="rId6" Type="http://schemas.openxmlformats.org/officeDocument/2006/relationships/hyperlink" Target="#'Estudio Viabilidad Financiera'!A1"/><Relationship Id="rId5" Type="http://schemas.openxmlformats.org/officeDocument/2006/relationships/hyperlink" Target="#'Estudio Organizacional y Legal'!A1"/><Relationship Id="rId4" Type="http://schemas.openxmlformats.org/officeDocument/2006/relationships/hyperlink" Target="#'Estudio T&#233;cnico'!A1"/></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hyperlink" Target="#CONTENIDO!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hyperlink" Target="#CONTENIDO!A1"/><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CONTENIDO!A1"/><Relationship Id="rId1" Type="http://schemas.openxmlformats.org/officeDocument/2006/relationships/image" Target="../media/image6.png"/><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openxmlformats.org/officeDocument/2006/relationships/hyperlink" Target="#CONTENIDO!A1"/><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9.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7.xml.rels><?xml version="1.0" encoding="UTF-8" standalone="yes"?>
<Relationships xmlns="http://schemas.openxmlformats.org/package/2006/relationships"><Relationship Id="rId2" Type="http://schemas.openxmlformats.org/officeDocument/2006/relationships/hyperlink" Target="#CONTENIDO!A1"/><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hyperlink" Target="#CONTENIDO!A1"/><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7</xdr:col>
      <xdr:colOff>98051</xdr:colOff>
      <xdr:row>1</xdr:row>
      <xdr:rowOff>42021</xdr:rowOff>
    </xdr:from>
    <xdr:to>
      <xdr:col>8</xdr:col>
      <xdr:colOff>84044</xdr:colOff>
      <xdr:row>2</xdr:row>
      <xdr:rowOff>616322</xdr:rowOff>
    </xdr:to>
    <xdr:pic>
      <xdr:nvPicPr>
        <xdr:cNvPr id="12" name="Imagen 11">
          <a:extLst>
            <a:ext uri="{FF2B5EF4-FFF2-40B4-BE49-F238E27FC236}">
              <a16:creationId xmlns:a16="http://schemas.microsoft.com/office/drawing/2014/main" id="{00000000-0008-0000-0000-00000C000000}"/>
            </a:ext>
            <a:ext uri="{C183D7F6-B498-43B3-948B-1728B52AA6E4}">
              <adec:decorative xmlns:adec="http://schemas.microsoft.com/office/drawing/2017/decorative" val="1"/>
            </a:ext>
          </a:extLst>
        </xdr:cNvPr>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5364816" y="238124"/>
          <a:ext cx="826434" cy="882463"/>
        </a:xfrm>
        <a:prstGeom prst="rect">
          <a:avLst/>
        </a:prstGeom>
      </xdr:spPr>
    </xdr:pic>
    <xdr:clientData/>
  </xdr:twoCellAnchor>
  <xdr:twoCellAnchor>
    <xdr:from>
      <xdr:col>12</xdr:col>
      <xdr:colOff>400050</xdr:colOff>
      <xdr:row>5</xdr:row>
      <xdr:rowOff>161925</xdr:rowOff>
    </xdr:from>
    <xdr:to>
      <xdr:col>16</xdr:col>
      <xdr:colOff>0</xdr:colOff>
      <xdr:row>9</xdr:row>
      <xdr:rowOff>9525</xdr:rowOff>
    </xdr:to>
    <xdr:sp macro="" textlink="">
      <xdr:nvSpPr>
        <xdr:cNvPr id="2" name="Rectángulo 1">
          <a:hlinkClick xmlns:r="http://schemas.openxmlformats.org/officeDocument/2006/relationships" r:id="rId2"/>
          <a:extLst>
            <a:ext uri="{FF2B5EF4-FFF2-40B4-BE49-F238E27FC236}">
              <a16:creationId xmlns:a16="http://schemas.microsoft.com/office/drawing/2014/main" id="{00000000-0008-0000-0000-000002000000}"/>
            </a:ext>
          </a:extLst>
        </xdr:cNvPr>
        <xdr:cNvSpPr/>
      </xdr:nvSpPr>
      <xdr:spPr>
        <a:xfrm>
          <a:off x="9848850" y="1866900"/>
          <a:ext cx="2428875" cy="533400"/>
        </a:xfrm>
        <a:prstGeom prst="rect">
          <a:avLst/>
        </a:prstGeom>
        <a:solidFill>
          <a:srgbClr val="00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1.</a:t>
          </a:r>
          <a:r>
            <a:rPr lang="en-US" sz="1400" b="1" baseline="0"/>
            <a:t> Generalidades proyecto empresarial</a:t>
          </a:r>
          <a:endParaRPr lang="en-US" sz="1400" b="1"/>
        </a:p>
      </xdr:txBody>
    </xdr:sp>
    <xdr:clientData/>
  </xdr:twoCellAnchor>
  <xdr:twoCellAnchor>
    <xdr:from>
      <xdr:col>12</xdr:col>
      <xdr:colOff>400050</xdr:colOff>
      <xdr:row>9</xdr:row>
      <xdr:rowOff>85725</xdr:rowOff>
    </xdr:from>
    <xdr:to>
      <xdr:col>16</xdr:col>
      <xdr:colOff>0</xdr:colOff>
      <xdr:row>12</xdr:row>
      <xdr:rowOff>104775</xdr:rowOff>
    </xdr:to>
    <xdr:sp macro="" textlink="">
      <xdr:nvSpPr>
        <xdr:cNvPr id="14" name="Rectángulo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9848850" y="2476500"/>
          <a:ext cx="2428875" cy="533400"/>
        </a:xfrm>
        <a:prstGeom prst="rect">
          <a:avLst/>
        </a:prstGeom>
        <a:solidFill>
          <a:srgbClr val="00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2.</a:t>
          </a:r>
          <a:r>
            <a:rPr lang="en-US" sz="1400" b="1" baseline="0"/>
            <a:t> Estudio de mercados</a:t>
          </a:r>
          <a:endParaRPr lang="en-US" sz="1400" b="1"/>
        </a:p>
      </xdr:txBody>
    </xdr:sp>
    <xdr:clientData/>
  </xdr:twoCellAnchor>
  <xdr:twoCellAnchor>
    <xdr:from>
      <xdr:col>12</xdr:col>
      <xdr:colOff>409575</xdr:colOff>
      <xdr:row>13</xdr:row>
      <xdr:rowOff>0</xdr:rowOff>
    </xdr:from>
    <xdr:to>
      <xdr:col>16</xdr:col>
      <xdr:colOff>9525</xdr:colOff>
      <xdr:row>16</xdr:row>
      <xdr:rowOff>19050</xdr:rowOff>
    </xdr:to>
    <xdr:sp macro="" textlink="">
      <xdr:nvSpPr>
        <xdr:cNvPr id="15" name="Rectángulo 14">
          <a:hlinkClick xmlns:r="http://schemas.openxmlformats.org/officeDocument/2006/relationships" r:id="rId4"/>
          <a:extLst>
            <a:ext uri="{FF2B5EF4-FFF2-40B4-BE49-F238E27FC236}">
              <a16:creationId xmlns:a16="http://schemas.microsoft.com/office/drawing/2014/main" id="{00000000-0008-0000-0000-00000F000000}"/>
            </a:ext>
          </a:extLst>
        </xdr:cNvPr>
        <xdr:cNvSpPr/>
      </xdr:nvSpPr>
      <xdr:spPr>
        <a:xfrm>
          <a:off x="9858375" y="3076575"/>
          <a:ext cx="2428875" cy="533400"/>
        </a:xfrm>
        <a:prstGeom prst="rect">
          <a:avLst/>
        </a:prstGeom>
        <a:solidFill>
          <a:srgbClr val="00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3.</a:t>
          </a:r>
          <a:r>
            <a:rPr lang="en-US" sz="1400" b="1" baseline="0"/>
            <a:t> Estudio técnico</a:t>
          </a:r>
          <a:endParaRPr lang="en-US" sz="1400" b="1"/>
        </a:p>
      </xdr:txBody>
    </xdr:sp>
    <xdr:clientData/>
  </xdr:twoCellAnchor>
  <xdr:twoCellAnchor>
    <xdr:from>
      <xdr:col>12</xdr:col>
      <xdr:colOff>419100</xdr:colOff>
      <xdr:row>16</xdr:row>
      <xdr:rowOff>85725</xdr:rowOff>
    </xdr:from>
    <xdr:to>
      <xdr:col>16</xdr:col>
      <xdr:colOff>19050</xdr:colOff>
      <xdr:row>19</xdr:row>
      <xdr:rowOff>104775</xdr:rowOff>
    </xdr:to>
    <xdr:sp macro="" textlink="">
      <xdr:nvSpPr>
        <xdr:cNvPr id="16" name="Rectángulo 15">
          <a:hlinkClick xmlns:r="http://schemas.openxmlformats.org/officeDocument/2006/relationships" r:id="rId5"/>
          <a:extLst>
            <a:ext uri="{FF2B5EF4-FFF2-40B4-BE49-F238E27FC236}">
              <a16:creationId xmlns:a16="http://schemas.microsoft.com/office/drawing/2014/main" id="{00000000-0008-0000-0000-000010000000}"/>
            </a:ext>
          </a:extLst>
        </xdr:cNvPr>
        <xdr:cNvSpPr/>
      </xdr:nvSpPr>
      <xdr:spPr>
        <a:xfrm>
          <a:off x="9867900" y="3676650"/>
          <a:ext cx="2428875" cy="533400"/>
        </a:xfrm>
        <a:prstGeom prst="rect">
          <a:avLst/>
        </a:prstGeom>
        <a:solidFill>
          <a:srgbClr val="00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4.</a:t>
          </a:r>
          <a:r>
            <a:rPr lang="en-US" sz="1400" b="1" baseline="0"/>
            <a:t> Estudio organizacional</a:t>
          </a:r>
          <a:endParaRPr lang="en-US" sz="1400" b="1"/>
        </a:p>
      </xdr:txBody>
    </xdr:sp>
    <xdr:clientData/>
  </xdr:twoCellAnchor>
  <xdr:twoCellAnchor>
    <xdr:from>
      <xdr:col>12</xdr:col>
      <xdr:colOff>428625</xdr:colOff>
      <xdr:row>20</xdr:row>
      <xdr:rowOff>19050</xdr:rowOff>
    </xdr:from>
    <xdr:to>
      <xdr:col>16</xdr:col>
      <xdr:colOff>28575</xdr:colOff>
      <xdr:row>23</xdr:row>
      <xdr:rowOff>38100</xdr:rowOff>
    </xdr:to>
    <xdr:sp macro="" textlink="">
      <xdr:nvSpPr>
        <xdr:cNvPr id="17" name="Rectángulo 16">
          <a:hlinkClick xmlns:r="http://schemas.openxmlformats.org/officeDocument/2006/relationships" r:id="rId6"/>
          <a:extLst>
            <a:ext uri="{FF2B5EF4-FFF2-40B4-BE49-F238E27FC236}">
              <a16:creationId xmlns:a16="http://schemas.microsoft.com/office/drawing/2014/main" id="{00000000-0008-0000-0000-000011000000}"/>
            </a:ext>
          </a:extLst>
        </xdr:cNvPr>
        <xdr:cNvSpPr/>
      </xdr:nvSpPr>
      <xdr:spPr>
        <a:xfrm>
          <a:off x="9877425" y="4295775"/>
          <a:ext cx="2428875" cy="533400"/>
        </a:xfrm>
        <a:prstGeom prst="rect">
          <a:avLst/>
        </a:prstGeom>
        <a:solidFill>
          <a:srgbClr val="00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5.</a:t>
          </a:r>
          <a:r>
            <a:rPr lang="en-US" sz="1400" b="1" baseline="0"/>
            <a:t> Estudio de viabilidad financiera</a:t>
          </a:r>
          <a:endParaRPr lang="en-US" sz="1400" b="1"/>
        </a:p>
      </xdr:txBody>
    </xdr:sp>
    <xdr:clientData/>
  </xdr:twoCellAnchor>
  <xdr:twoCellAnchor>
    <xdr:from>
      <xdr:col>12</xdr:col>
      <xdr:colOff>428625</xdr:colOff>
      <xdr:row>23</xdr:row>
      <xdr:rowOff>114299</xdr:rowOff>
    </xdr:from>
    <xdr:to>
      <xdr:col>16</xdr:col>
      <xdr:colOff>28575</xdr:colOff>
      <xdr:row>26</xdr:row>
      <xdr:rowOff>9524</xdr:rowOff>
    </xdr:to>
    <xdr:sp macro="" textlink="">
      <xdr:nvSpPr>
        <xdr:cNvPr id="18" name="Rectángulo 17">
          <a:hlinkClick xmlns:r="http://schemas.openxmlformats.org/officeDocument/2006/relationships" r:id="rId7"/>
          <a:extLst>
            <a:ext uri="{FF2B5EF4-FFF2-40B4-BE49-F238E27FC236}">
              <a16:creationId xmlns:a16="http://schemas.microsoft.com/office/drawing/2014/main" id="{00000000-0008-0000-0000-000012000000}"/>
            </a:ext>
          </a:extLst>
        </xdr:cNvPr>
        <xdr:cNvSpPr/>
      </xdr:nvSpPr>
      <xdr:spPr>
        <a:xfrm>
          <a:off x="9877425" y="4905374"/>
          <a:ext cx="2428875" cy="4095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6. Fuente</a:t>
          </a:r>
          <a:r>
            <a:rPr lang="en-US" sz="1400" b="1" baseline="0"/>
            <a:t> bibliográfica</a:t>
          </a:r>
          <a:endParaRPr lang="en-US" sz="1400" b="1"/>
        </a:p>
      </xdr:txBody>
    </xdr:sp>
    <xdr:clientData/>
  </xdr:twoCellAnchor>
  <xdr:twoCellAnchor editAs="oneCell">
    <xdr:from>
      <xdr:col>1</xdr:col>
      <xdr:colOff>27215</xdr:colOff>
      <xdr:row>6</xdr:row>
      <xdr:rowOff>0</xdr:rowOff>
    </xdr:from>
    <xdr:to>
      <xdr:col>12</xdr:col>
      <xdr:colOff>367393</xdr:colOff>
      <xdr:row>25</xdr:row>
      <xdr:rowOff>163286</xdr:rowOff>
    </xdr:to>
    <xdr:pic>
      <xdr:nvPicPr>
        <xdr:cNvPr id="5" name="Imagen 4">
          <a:extLst>
            <a:ext uri="{FF2B5EF4-FFF2-40B4-BE49-F238E27FC236}">
              <a16:creationId xmlns:a16="http://schemas.microsoft.com/office/drawing/2014/main" id="{5662E4BD-C72E-4011-A3C0-ADF6C051200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val="0"/>
            </a:ext>
          </a:extLst>
        </a:blip>
        <a:stretch>
          <a:fillRect/>
        </a:stretch>
      </xdr:blipFill>
      <xdr:spPr>
        <a:xfrm>
          <a:off x="258536" y="1877786"/>
          <a:ext cx="9620250" cy="3524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232833</xdr:colOff>
      <xdr:row>1</xdr:row>
      <xdr:rowOff>116417</xdr:rowOff>
    </xdr:from>
    <xdr:to>
      <xdr:col>4</xdr:col>
      <xdr:colOff>814917</xdr:colOff>
      <xdr:row>2</xdr:row>
      <xdr:rowOff>137584</xdr:rowOff>
    </xdr:to>
    <xdr:pic>
      <xdr:nvPicPr>
        <xdr:cNvPr id="3" name="Imagen 2">
          <a:extLst>
            <a:ext uri="{FF2B5EF4-FFF2-40B4-BE49-F238E27FC236}">
              <a16:creationId xmlns:a16="http://schemas.microsoft.com/office/drawing/2014/main" id="{00000000-0008-0000-0100-000003000000}"/>
            </a:ext>
            <a:ext uri="{C183D7F6-B498-43B3-948B-1728B52AA6E4}">
              <adec:decorative xmlns:adec="http://schemas.microsoft.com/office/drawing/2017/decorative" val="1"/>
            </a:ext>
          </a:extLst>
        </xdr:cNvPr>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5789083" y="296334"/>
          <a:ext cx="582084" cy="6138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409575</xdr:colOff>
      <xdr:row>0</xdr:row>
      <xdr:rowOff>357483</xdr:rowOff>
    </xdr:from>
    <xdr:to>
      <xdr:col>9</xdr:col>
      <xdr:colOff>1216026</xdr:colOff>
      <xdr:row>1</xdr:row>
      <xdr:rowOff>5189473</xdr:rowOff>
    </xdr:to>
    <xdr:pic>
      <xdr:nvPicPr>
        <xdr:cNvPr id="8" name="Imagen 7">
          <a:extLst>
            <a:ext uri="{FF2B5EF4-FFF2-40B4-BE49-F238E27FC236}">
              <a16:creationId xmlns:a16="http://schemas.microsoft.com/office/drawing/2014/main" id="{09FF6D8B-026C-41CD-9E40-02244CC58B19}"/>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409575" y="357483"/>
          <a:ext cx="17780001" cy="5212990"/>
        </a:xfrm>
        <a:prstGeom prst="rect">
          <a:avLst/>
        </a:prstGeom>
      </xdr:spPr>
    </xdr:pic>
    <xdr:clientData/>
  </xdr:twoCellAnchor>
  <xdr:twoCellAnchor>
    <xdr:from>
      <xdr:col>5</xdr:col>
      <xdr:colOff>1052285</xdr:colOff>
      <xdr:row>1</xdr:row>
      <xdr:rowOff>4299858</xdr:rowOff>
    </xdr:from>
    <xdr:to>
      <xdr:col>6</xdr:col>
      <xdr:colOff>276884</xdr:colOff>
      <xdr:row>1</xdr:row>
      <xdr:rowOff>4673818</xdr:rowOff>
    </xdr:to>
    <xdr:sp macro="[0]!Generalidades_a_Contenido" textlink="">
      <xdr:nvSpPr>
        <xdr:cNvPr id="2" name="Rectángulo 1">
          <a:hlinkClick xmlns:r="http://schemas.openxmlformats.org/officeDocument/2006/relationships" r:id="rId2"/>
          <a:extLst>
            <a:ext uri="{FF2B5EF4-FFF2-40B4-BE49-F238E27FC236}">
              <a16:creationId xmlns:a16="http://schemas.microsoft.com/office/drawing/2014/main" id="{00000000-0008-0000-0200-000002000000}"/>
            </a:ext>
          </a:extLst>
        </xdr:cNvPr>
        <xdr:cNvSpPr/>
      </xdr:nvSpPr>
      <xdr:spPr>
        <a:xfrm>
          <a:off x="10522856" y="4680858"/>
          <a:ext cx="2476707" cy="37396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149677</xdr:colOff>
      <xdr:row>0</xdr:row>
      <xdr:rowOff>270784</xdr:rowOff>
    </xdr:from>
    <xdr:to>
      <xdr:col>12</xdr:col>
      <xdr:colOff>3522</xdr:colOff>
      <xdr:row>2</xdr:row>
      <xdr:rowOff>9526</xdr:rowOff>
    </xdr:to>
    <xdr:pic>
      <xdr:nvPicPr>
        <xdr:cNvPr id="3" name="Imagen 2">
          <a:extLst>
            <a:ext uri="{FF2B5EF4-FFF2-40B4-BE49-F238E27FC236}">
              <a16:creationId xmlns:a16="http://schemas.microsoft.com/office/drawing/2014/main" id="{D2B869BD-7E99-42CB-8842-004E4C10B3A3}"/>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568777" y="270784"/>
          <a:ext cx="13198370" cy="5148942"/>
        </a:xfrm>
        <a:prstGeom prst="rect">
          <a:avLst/>
        </a:prstGeom>
      </xdr:spPr>
    </xdr:pic>
    <xdr:clientData/>
  </xdr:twoCellAnchor>
  <xdr:twoCellAnchor>
    <xdr:from>
      <xdr:col>6</xdr:col>
      <xdr:colOff>561975</xdr:colOff>
      <xdr:row>444</xdr:row>
      <xdr:rowOff>133350</xdr:rowOff>
    </xdr:from>
    <xdr:to>
      <xdr:col>8</xdr:col>
      <xdr:colOff>419100</xdr:colOff>
      <xdr:row>447</xdr:row>
      <xdr:rowOff>27215</xdr:rowOff>
    </xdr:to>
    <xdr:sp macro="" textlink="">
      <xdr:nvSpPr>
        <xdr:cNvPr id="8" name="Rectángulo 7">
          <a:hlinkClick xmlns:r="http://schemas.openxmlformats.org/officeDocument/2006/relationships" r:id="rId2"/>
          <a:extLst>
            <a:ext uri="{FF2B5EF4-FFF2-40B4-BE49-F238E27FC236}">
              <a16:creationId xmlns:a16="http://schemas.microsoft.com/office/drawing/2014/main" id="{00000000-0008-0000-0300-000008000000}"/>
            </a:ext>
          </a:extLst>
        </xdr:cNvPr>
        <xdr:cNvSpPr/>
      </xdr:nvSpPr>
      <xdr:spPr>
        <a:xfrm>
          <a:off x="5950404" y="138898993"/>
          <a:ext cx="2809875" cy="506186"/>
        </a:xfrm>
        <a:prstGeom prst="rect">
          <a:avLst/>
        </a:prstGeom>
        <a:solidFill>
          <a:srgbClr val="002060"/>
        </a:solidFill>
        <a:ln w="317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1"/>
            <a:t>Regresar al</a:t>
          </a:r>
          <a:r>
            <a:rPr lang="es-CO" sz="1600" b="1" baseline="0"/>
            <a:t> Contenido</a:t>
          </a:r>
          <a:endParaRPr lang="es-CO" sz="1600" b="1"/>
        </a:p>
      </xdr:txBody>
    </xdr:sp>
    <xdr:clientData/>
  </xdr:twoCellAnchor>
  <xdr:twoCellAnchor>
    <xdr:from>
      <xdr:col>6</xdr:col>
      <xdr:colOff>1354667</xdr:colOff>
      <xdr:row>1</xdr:row>
      <xdr:rowOff>4292297</xdr:rowOff>
    </xdr:from>
    <xdr:to>
      <xdr:col>8</xdr:col>
      <xdr:colOff>874089</xdr:colOff>
      <xdr:row>1</xdr:row>
      <xdr:rowOff>4666257</xdr:rowOff>
    </xdr:to>
    <xdr:sp macro="[0]!EstudiodeMercados_a_Contenido" textlink="">
      <xdr:nvSpPr>
        <xdr:cNvPr id="4" name="Rectángulo 3">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6811131" y="4632476"/>
          <a:ext cx="2472172" cy="37396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4356</xdr:colOff>
      <xdr:row>1</xdr:row>
      <xdr:rowOff>54426</xdr:rowOff>
    </xdr:from>
    <xdr:to>
      <xdr:col>20</xdr:col>
      <xdr:colOff>0</xdr:colOff>
      <xdr:row>2</xdr:row>
      <xdr:rowOff>122462</xdr:rowOff>
    </xdr:to>
    <xdr:pic>
      <xdr:nvPicPr>
        <xdr:cNvPr id="5" name="Imagen 4">
          <a:extLst>
            <a:ext uri="{FF2B5EF4-FFF2-40B4-BE49-F238E27FC236}">
              <a16:creationId xmlns:a16="http://schemas.microsoft.com/office/drawing/2014/main" id="{B8EC2D58-3D6F-4729-941E-9165A75B01A5}"/>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528231" y="244926"/>
          <a:ext cx="14997519" cy="5268686"/>
        </a:xfrm>
        <a:prstGeom prst="rect">
          <a:avLst/>
        </a:prstGeom>
      </xdr:spPr>
    </xdr:pic>
    <xdr:clientData/>
  </xdr:twoCellAnchor>
  <xdr:twoCellAnchor>
    <xdr:from>
      <xdr:col>9</xdr:col>
      <xdr:colOff>1152072</xdr:colOff>
      <xdr:row>1</xdr:row>
      <xdr:rowOff>4231821</xdr:rowOff>
    </xdr:from>
    <xdr:to>
      <xdr:col>12</xdr:col>
      <xdr:colOff>72779</xdr:colOff>
      <xdr:row>1</xdr:row>
      <xdr:rowOff>4605781</xdr:rowOff>
    </xdr:to>
    <xdr:sp macro="[0]!EstudioTécnico_a_Contenido" textlink="">
      <xdr:nvSpPr>
        <xdr:cNvPr id="3" name="Rectángulo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7737929" y="4422321"/>
          <a:ext cx="2467636" cy="37396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twoCellAnchor editAs="oneCell">
    <xdr:from>
      <xdr:col>14</xdr:col>
      <xdr:colOff>44822</xdr:colOff>
      <xdr:row>84</xdr:row>
      <xdr:rowOff>44823</xdr:rowOff>
    </xdr:from>
    <xdr:to>
      <xdr:col>19</xdr:col>
      <xdr:colOff>1176617</xdr:colOff>
      <xdr:row>97</xdr:row>
      <xdr:rowOff>280147</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441204" y="30928235"/>
          <a:ext cx="3978089" cy="4381500"/>
        </a:xfrm>
        <a:prstGeom prst="rect">
          <a:avLst/>
        </a:prstGeom>
      </xdr:spPr>
    </xdr:pic>
    <xdr:clientData/>
  </xdr:twoCellAnchor>
  <xdr:twoCellAnchor editAs="oneCell">
    <xdr:from>
      <xdr:col>14</xdr:col>
      <xdr:colOff>33618</xdr:colOff>
      <xdr:row>101</xdr:row>
      <xdr:rowOff>44823</xdr:rowOff>
    </xdr:from>
    <xdr:to>
      <xdr:col>19</xdr:col>
      <xdr:colOff>1165412</xdr:colOff>
      <xdr:row>114</xdr:row>
      <xdr:rowOff>324971</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430000" y="36116558"/>
          <a:ext cx="3978088" cy="439270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575998</xdr:colOff>
      <xdr:row>93</xdr:row>
      <xdr:rowOff>166688</xdr:rowOff>
    </xdr:from>
    <xdr:to>
      <xdr:col>10</xdr:col>
      <xdr:colOff>226220</xdr:colOff>
      <xdr:row>111</xdr:row>
      <xdr:rowOff>154782</xdr:rowOff>
    </xdr:to>
    <xdr:graphicFrame macro="">
      <xdr:nvGraphicFramePr>
        <xdr:cNvPr id="2" name="Diagrama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editAs="oneCell">
    <xdr:from>
      <xdr:col>0</xdr:col>
      <xdr:colOff>367392</xdr:colOff>
      <xdr:row>0</xdr:row>
      <xdr:rowOff>177302</xdr:rowOff>
    </xdr:from>
    <xdr:to>
      <xdr:col>13</xdr:col>
      <xdr:colOff>10469</xdr:colOff>
      <xdr:row>2</xdr:row>
      <xdr:rowOff>13607</xdr:rowOff>
    </xdr:to>
    <xdr:pic>
      <xdr:nvPicPr>
        <xdr:cNvPr id="5" name="Imagen 4">
          <a:extLst>
            <a:ext uri="{FF2B5EF4-FFF2-40B4-BE49-F238E27FC236}">
              <a16:creationId xmlns:a16="http://schemas.microsoft.com/office/drawing/2014/main" id="{B70F4415-7858-4C62-AA7D-22AA5AC39472}"/>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val="0"/>
            </a:ext>
          </a:extLst>
        </a:blip>
        <a:stretch>
          <a:fillRect/>
        </a:stretch>
      </xdr:blipFill>
      <xdr:spPr>
        <a:xfrm>
          <a:off x="367392" y="177302"/>
          <a:ext cx="13127756" cy="4340269"/>
        </a:xfrm>
        <a:prstGeom prst="rect">
          <a:avLst/>
        </a:prstGeom>
      </xdr:spPr>
    </xdr:pic>
    <xdr:clientData/>
  </xdr:twoCellAnchor>
  <xdr:twoCellAnchor>
    <xdr:from>
      <xdr:col>6</xdr:col>
      <xdr:colOff>830791</xdr:colOff>
      <xdr:row>1</xdr:row>
      <xdr:rowOff>3614209</xdr:rowOff>
    </xdr:from>
    <xdr:to>
      <xdr:col>8</xdr:col>
      <xdr:colOff>1053249</xdr:colOff>
      <xdr:row>1</xdr:row>
      <xdr:rowOff>3988169</xdr:rowOff>
    </xdr:to>
    <xdr:sp macro="[0]!EstudioOrganizacional_a_Contenido" textlink="">
      <xdr:nvSpPr>
        <xdr:cNvPr id="4" name="Rectángulo 3">
          <a:hlinkClick xmlns:r="http://schemas.openxmlformats.org/officeDocument/2006/relationships" r:id="rId7"/>
          <a:extLst>
            <a:ext uri="{FF2B5EF4-FFF2-40B4-BE49-F238E27FC236}">
              <a16:creationId xmlns:a16="http://schemas.microsoft.com/office/drawing/2014/main" id="{00000000-0008-0000-0500-000004000000}"/>
            </a:ext>
          </a:extLst>
        </xdr:cNvPr>
        <xdr:cNvSpPr/>
      </xdr:nvSpPr>
      <xdr:spPr>
        <a:xfrm>
          <a:off x="7053791" y="3815292"/>
          <a:ext cx="2487291" cy="37396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6348</xdr:colOff>
      <xdr:row>1</xdr:row>
      <xdr:rowOff>21146</xdr:rowOff>
    </xdr:from>
    <xdr:to>
      <xdr:col>16</xdr:col>
      <xdr:colOff>0</xdr:colOff>
      <xdr:row>2</xdr:row>
      <xdr:rowOff>15875</xdr:rowOff>
    </xdr:to>
    <xdr:pic>
      <xdr:nvPicPr>
        <xdr:cNvPr id="4" name="Imagen 3">
          <a:extLst>
            <a:ext uri="{FF2B5EF4-FFF2-40B4-BE49-F238E27FC236}">
              <a16:creationId xmlns:a16="http://schemas.microsoft.com/office/drawing/2014/main" id="{832BC7AD-6E71-46CE-AF35-D0D82F9C1259}"/>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444498" y="230696"/>
          <a:ext cx="19843752" cy="4985829"/>
        </a:xfrm>
        <a:prstGeom prst="rect">
          <a:avLst/>
        </a:prstGeom>
      </xdr:spPr>
    </xdr:pic>
    <xdr:clientData/>
  </xdr:twoCellAnchor>
  <xdr:twoCellAnchor>
    <xdr:from>
      <xdr:col>9</xdr:col>
      <xdr:colOff>276678</xdr:colOff>
      <xdr:row>1</xdr:row>
      <xdr:rowOff>4113891</xdr:rowOff>
    </xdr:from>
    <xdr:to>
      <xdr:col>11</xdr:col>
      <xdr:colOff>787909</xdr:colOff>
      <xdr:row>1</xdr:row>
      <xdr:rowOff>4487851</xdr:rowOff>
    </xdr:to>
    <xdr:sp macro="[0]!EstudioViabilidad_a_Contenido" textlink="">
      <xdr:nvSpPr>
        <xdr:cNvPr id="3" name="Rectángulo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8775095" y="4314974"/>
          <a:ext cx="2458564" cy="37396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219076</xdr:colOff>
      <xdr:row>0</xdr:row>
      <xdr:rowOff>177198</xdr:rowOff>
    </xdr:from>
    <xdr:to>
      <xdr:col>4</xdr:col>
      <xdr:colOff>19051</xdr:colOff>
      <xdr:row>2</xdr:row>
      <xdr:rowOff>9525</xdr:rowOff>
    </xdr:to>
    <xdr:pic>
      <xdr:nvPicPr>
        <xdr:cNvPr id="2" name="Imagen 1">
          <a:extLst>
            <a:ext uri="{FF2B5EF4-FFF2-40B4-BE49-F238E27FC236}">
              <a16:creationId xmlns:a16="http://schemas.microsoft.com/office/drawing/2014/main" id="{88D255EE-B03E-4141-8DD1-676F8F8A40A4}"/>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219076" y="177198"/>
          <a:ext cx="9029700" cy="2851752"/>
        </a:xfrm>
        <a:prstGeom prst="rect">
          <a:avLst/>
        </a:prstGeom>
      </xdr:spPr>
    </xdr:pic>
    <xdr:clientData/>
  </xdr:twoCellAnchor>
  <xdr:twoCellAnchor>
    <xdr:from>
      <xdr:col>2</xdr:col>
      <xdr:colOff>349251</xdr:colOff>
      <xdr:row>1</xdr:row>
      <xdr:rowOff>2355850</xdr:rowOff>
    </xdr:from>
    <xdr:to>
      <xdr:col>2</xdr:col>
      <xdr:colOff>2120901</xdr:colOff>
      <xdr:row>1</xdr:row>
      <xdr:rowOff>2641600</xdr:rowOff>
    </xdr:to>
    <xdr:sp macro="[0]!FuenteBibliográfica_a_Contenido" textlink="">
      <xdr:nvSpPr>
        <xdr:cNvPr id="6" name="Rectángulo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035551" y="2540000"/>
          <a:ext cx="1771650" cy="285750"/>
        </a:xfrm>
        <a:prstGeom prst="rect">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i="1">
              <a:solidFill>
                <a:schemeClr val="bg1"/>
              </a:solidFill>
            </a:rPr>
            <a:t>Menú</a:t>
          </a:r>
          <a:r>
            <a:rPr lang="es-CO" sz="1400" b="1" i="1" baseline="0">
              <a:solidFill>
                <a:schemeClr val="bg1"/>
              </a:solidFill>
            </a:rPr>
            <a:t> Principal</a:t>
          </a:r>
          <a:endParaRPr lang="es-CO" sz="1400" b="1" i="1">
            <a:solidFill>
              <a:schemeClr val="bg1"/>
            </a:solidFill>
          </a:endParaRPr>
        </a:p>
      </xdr:txBody>
    </xdr:sp>
    <xdr:clientData/>
  </xdr:twoCellAnchor>
</xdr:wsDr>
</file>

<file path=xl/theme/theme1.xml><?xml version="1.0" encoding="utf-8"?>
<a:theme xmlns:a="http://schemas.openxmlformats.org/drawingml/2006/main" name="Sheets">
  <a:themeElements>
    <a:clrScheme name="Azul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Sheets">
      <a:majorFont>
        <a:latin typeface="Constantia"/>
        <a:ea typeface="Constantia"/>
        <a:cs typeface="Constantia"/>
      </a:majorFont>
      <a:minorFont>
        <a:latin typeface="Constantia"/>
        <a:ea typeface="Constantia"/>
        <a:cs typeface="Constantia"/>
      </a:minorFont>
    </a:fontScheme>
    <a:fmtScheme name="Microsurco">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mailto:wichos.87@hotmail.com" TargetMode="External"/><Relationship Id="rId7" Type="http://schemas.openxmlformats.org/officeDocument/2006/relationships/drawing" Target="../drawings/drawing3.xml"/><Relationship Id="rId2" Type="http://schemas.openxmlformats.org/officeDocument/2006/relationships/hyperlink" Target="mailto:mlhiguera@sena.edu.co" TargetMode="External"/><Relationship Id="rId1" Type="http://schemas.openxmlformats.org/officeDocument/2006/relationships/hyperlink" Target="mailto:hernandezb2018@gmail.com" TargetMode="External"/><Relationship Id="rId6" Type="http://schemas.openxmlformats.org/officeDocument/2006/relationships/printerSettings" Target="../printerSettings/printerSettings2.bin"/><Relationship Id="rId5" Type="http://schemas.openxmlformats.org/officeDocument/2006/relationships/hyperlink" Target="mailto:ropibedoya@gmail.com" TargetMode="External"/><Relationship Id="rId4" Type="http://schemas.openxmlformats.org/officeDocument/2006/relationships/hyperlink" Target="mailto:Cacadena@sena.edu.co"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3" Type="http://schemas.openxmlformats.org/officeDocument/2006/relationships/hyperlink" Target="https://sena-primo.hosted.exlibrisgroup.com/primo-explore/search?vid=SENA&amp;sortby=rank&amp;lang=es_ES" TargetMode="External"/><Relationship Id="rId18" Type="http://schemas.openxmlformats.org/officeDocument/2006/relationships/hyperlink" Target="https://www.eintrade.eu/blog/blog-de-eintrade-1/post/cinco-sitios-web-fundamentales-para-el-comercio-internacional-2" TargetMode="External"/><Relationship Id="rId26" Type="http://schemas.openxmlformats.org/officeDocument/2006/relationships/hyperlink" Target="https://incasi.uab.cat/es/node/379" TargetMode="External"/><Relationship Id="rId39" Type="http://schemas.openxmlformats.org/officeDocument/2006/relationships/hyperlink" Target="https://colombia.travel/es" TargetMode="External"/><Relationship Id="rId21" Type="http://schemas.openxmlformats.org/officeDocument/2006/relationships/hyperlink" Target="https://www.dian.gov.co/" TargetMode="External"/><Relationship Id="rId34" Type="http://schemas.openxmlformats.org/officeDocument/2006/relationships/hyperlink" Target="http://www.ine.es/" TargetMode="External"/><Relationship Id="rId42" Type="http://schemas.openxmlformats.org/officeDocument/2006/relationships/hyperlink" Target="https://www.supersociedades.gov.co/" TargetMode="External"/><Relationship Id="rId47" Type="http://schemas.openxmlformats.org/officeDocument/2006/relationships/hyperlink" Target="https://artesaniasdecolombia.com.co/PortalAC/General/template_index.jsf" TargetMode="External"/><Relationship Id="rId50" Type="http://schemas.openxmlformats.org/officeDocument/2006/relationships/drawing" Target="../drawings/drawing8.xml"/><Relationship Id="rId7" Type="http://schemas.openxmlformats.org/officeDocument/2006/relationships/hyperlink" Target="https://www.ccce.org.co/" TargetMode="External"/><Relationship Id="rId2" Type="http://schemas.openxmlformats.org/officeDocument/2006/relationships/hyperlink" Target="https://www.compite360.com/queEs" TargetMode="External"/><Relationship Id="rId16" Type="http://schemas.openxmlformats.org/officeDocument/2006/relationships/hyperlink" Target="https://www.intracen.org/" TargetMode="External"/><Relationship Id="rId29" Type="http://schemas.openxmlformats.org/officeDocument/2006/relationships/hyperlink" Target="https://www.euromonitor.com/colombia" TargetMode="External"/><Relationship Id="rId11" Type="http://schemas.openxmlformats.org/officeDocument/2006/relationships/hyperlink" Target="http://biblioteca.sena.edu.co/F/?func=find-b-0&amp;local_base=sen01" TargetMode="External"/><Relationship Id="rId24" Type="http://schemas.openxmlformats.org/officeDocument/2006/relationships/hyperlink" Target="https://www.sen.gov.co/" TargetMode="External"/><Relationship Id="rId32" Type="http://schemas.openxmlformats.org/officeDocument/2006/relationships/hyperlink" Target="https://europa.eu/european-union/business/import-export_es" TargetMode="External"/><Relationship Id="rId37" Type="http://schemas.openxmlformats.org/officeDocument/2006/relationships/hyperlink" Target="https://www.alexa.com/" TargetMode="External"/><Relationship Id="rId40" Type="http://schemas.openxmlformats.org/officeDocument/2006/relationships/hyperlink" Target="https://www.colombia.co/turismo/" TargetMode="External"/><Relationship Id="rId45" Type="http://schemas.openxmlformats.org/officeDocument/2006/relationships/hyperlink" Target="https://www.fao.org/home/es" TargetMode="External"/><Relationship Id="rId5" Type="http://schemas.openxmlformats.org/officeDocument/2006/relationships/hyperlink" Target="https://www.ccb.org.co/" TargetMode="External"/><Relationship Id="rId15" Type="http://schemas.openxmlformats.org/officeDocument/2006/relationships/hyperlink" Target="https://www.sic.gov.co/" TargetMode="External"/><Relationship Id="rId23" Type="http://schemas.openxmlformats.org/officeDocument/2006/relationships/hyperlink" Target="https://www.dnp.gov.co/DNPN/Paginas/default.aspx" TargetMode="External"/><Relationship Id="rId28" Type="http://schemas.openxmlformats.org/officeDocument/2006/relationships/hyperlink" Target="https://www.mincit.gov.co/estudios-economicos/como-importar-a-colombia" TargetMode="External"/><Relationship Id="rId36" Type="http://schemas.openxmlformats.org/officeDocument/2006/relationships/hyperlink" Target="https://hipertextual.com/" TargetMode="External"/><Relationship Id="rId49" Type="http://schemas.openxmlformats.org/officeDocument/2006/relationships/printerSettings" Target="../printerSettings/printerSettings7.bin"/><Relationship Id="rId10" Type="http://schemas.openxmlformats.org/officeDocument/2006/relationships/hyperlink" Target="http://biblioteca.sena.edu.co/paginas/bases.html" TargetMode="External"/><Relationship Id="rId19" Type="http://schemas.openxmlformats.org/officeDocument/2006/relationships/hyperlink" Target="https://www.minenergia.gov.co/es/" TargetMode="External"/><Relationship Id="rId31" Type="http://schemas.openxmlformats.org/officeDocument/2006/relationships/hyperlink" Target="https://www.fda.gov/about-fda/fda-en-espanol" TargetMode="External"/><Relationship Id="rId44" Type="http://schemas.openxmlformats.org/officeDocument/2006/relationships/hyperlink" Target="https://procolombia.co/" TargetMode="External"/><Relationship Id="rId4" Type="http://schemas.openxmlformats.org/officeDocument/2006/relationships/hyperlink" Target="https://procolombia.co/" TargetMode="External"/><Relationship Id="rId9" Type="http://schemas.openxmlformats.org/officeDocument/2006/relationships/hyperlink" Target="https://actualicese.com/" TargetMode="External"/><Relationship Id="rId14" Type="http://schemas.openxmlformats.org/officeDocument/2006/relationships/hyperlink" Target="https://www.mintic.gov.co/portal/inicio/" TargetMode="External"/><Relationship Id="rId22" Type="http://schemas.openxmlformats.org/officeDocument/2006/relationships/hyperlink" Target="http://www.minambiente.gov.co/" TargetMode="External"/><Relationship Id="rId27" Type="http://schemas.openxmlformats.org/officeDocument/2006/relationships/hyperlink" Target="https://www.tradeimex.in/statistical-data?gclid=CjwKCAiAxKv_BRBdEiwAyd40NycLPx3p4fAk-vvjb_Y31P_qu_6zpyQ0_LwRXhThInDsFwjxprkGAxoCAh8QAvD_BwE&amp;utm_medium=trade_Data" TargetMode="External"/><Relationship Id="rId30" Type="http://schemas.openxmlformats.org/officeDocument/2006/relationships/hyperlink" Target="https://www.fairtrade.net/labelling_initiatives.html?&amp;L=1:" TargetMode="External"/><Relationship Id="rId35" Type="http://schemas.openxmlformats.org/officeDocument/2006/relationships/hyperlink" Target="https://www.statista.com/" TargetMode="External"/><Relationship Id="rId43" Type="http://schemas.openxmlformats.org/officeDocument/2006/relationships/hyperlink" Target="https://www.bancoldex.com/" TargetMode="External"/><Relationship Id="rId48" Type="http://schemas.openxmlformats.org/officeDocument/2006/relationships/hyperlink" Target="http://www.siicex.gob.pe/" TargetMode="External"/><Relationship Id="rId8" Type="http://schemas.openxmlformats.org/officeDocument/2006/relationships/hyperlink" Target="https://datos.bancomundial.org/indicator/NY.GDP.MKTP.CD" TargetMode="External"/><Relationship Id="rId3" Type="http://schemas.openxmlformats.org/officeDocument/2006/relationships/hyperlink" Target="https://www.dane.gov.co/index.php/estadisticas-por-tema/estadisticas-experimentales" TargetMode="External"/><Relationship Id="rId12" Type="http://schemas.openxmlformats.org/officeDocument/2006/relationships/hyperlink" Target="http://repositorio.sena.edu.co/" TargetMode="External"/><Relationship Id="rId17" Type="http://schemas.openxmlformats.org/officeDocument/2006/relationships/hyperlink" Target="https://www.marketresearch.com/" TargetMode="External"/><Relationship Id="rId25" Type="http://schemas.openxmlformats.org/officeDocument/2006/relationships/hyperlink" Target="https://siteal.iiep.unesco.org/" TargetMode="External"/><Relationship Id="rId33" Type="http://schemas.openxmlformats.org/officeDocument/2006/relationships/hyperlink" Target="https://www.centralamericadata.com/es/search?q1=content_es_le:%22Centro+de+Promoci%C3%B3n+de+Importaciones+de+Pa%C3%ADses+en+Desarrollo%22" TargetMode="External"/><Relationship Id="rId38" Type="http://schemas.openxmlformats.org/officeDocument/2006/relationships/hyperlink" Target="http://informacionlogistica.com/" TargetMode="External"/><Relationship Id="rId46" Type="http://schemas.openxmlformats.org/officeDocument/2006/relationships/hyperlink" Target="https://www.dnp.gov.co/LaEntidad_/subdireccion-general-prospectiva-desarrollo-nacional/direccion-innovacion-desarrollo-empresarial/Paginas/analisis-cadenas-productivas.aspx" TargetMode="External"/><Relationship Id="rId20" Type="http://schemas.openxmlformats.org/officeDocument/2006/relationships/hyperlink" Target="http://www.minhacienda.gov.co/HomeMinhacienda/faces/wcnav_defaultSelection" TargetMode="External"/><Relationship Id="rId41" Type="http://schemas.openxmlformats.org/officeDocument/2006/relationships/hyperlink" Target="http://www.madrid.org/bvirtual/BVCM001708.pdf" TargetMode="External"/><Relationship Id="rId1" Type="http://schemas.openxmlformats.org/officeDocument/2006/relationships/hyperlink" Target="https://www.dane.gov.co/" TargetMode="External"/><Relationship Id="rId6" Type="http://schemas.openxmlformats.org/officeDocument/2006/relationships/hyperlink" Target="http://www.gerenci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2060"/>
  </sheetPr>
  <dimension ref="B1:P5"/>
  <sheetViews>
    <sheetView showGridLines="0" zoomScale="70" zoomScaleNormal="70" zoomScaleSheetLayoutView="80" workbookViewId="0">
      <selection activeCell="B5" sqref="B5:P5"/>
    </sheetView>
  </sheetViews>
  <sheetFormatPr baseColWidth="10" defaultColWidth="11" defaultRowHeight="14.25" x14ac:dyDescent="0.2"/>
  <cols>
    <col min="1" max="1" width="2.875" style="1" customWidth="1"/>
    <col min="2" max="12" width="11" style="1"/>
    <col min="13" max="13" width="11.125" style="1" customWidth="1"/>
    <col min="14" max="14" width="11" style="1"/>
    <col min="15" max="15" width="9.125" style="1" customWidth="1"/>
    <col min="16" max="16" width="5.875" style="1" customWidth="1"/>
    <col min="17" max="16384" width="11" style="1"/>
  </cols>
  <sheetData>
    <row r="1" spans="2:16" ht="15" thickBot="1" x14ac:dyDescent="0.25"/>
    <row r="2" spans="2:16" ht="24" customHeight="1" thickBot="1" x14ac:dyDescent="0.25">
      <c r="B2" s="532"/>
      <c r="C2" s="533"/>
      <c r="D2" s="533"/>
      <c r="E2" s="533"/>
      <c r="F2" s="533"/>
      <c r="G2" s="533"/>
      <c r="H2" s="533"/>
      <c r="I2" s="533"/>
      <c r="J2" s="533"/>
      <c r="K2" s="533"/>
      <c r="L2" s="533"/>
      <c r="M2" s="534"/>
      <c r="N2" s="538" t="s">
        <v>0</v>
      </c>
      <c r="O2" s="539"/>
      <c r="P2" s="540"/>
    </row>
    <row r="3" spans="2:16" ht="49.5" customHeight="1" thickBot="1" x14ac:dyDescent="0.25">
      <c r="B3" s="535"/>
      <c r="C3" s="536"/>
      <c r="D3" s="536"/>
      <c r="E3" s="536"/>
      <c r="F3" s="536"/>
      <c r="G3" s="536"/>
      <c r="H3" s="536"/>
      <c r="I3" s="536"/>
      <c r="J3" s="536"/>
      <c r="K3" s="536"/>
      <c r="L3" s="536"/>
      <c r="M3" s="537"/>
      <c r="N3" s="541" t="s">
        <v>1</v>
      </c>
      <c r="O3" s="542"/>
      <c r="P3" s="543"/>
    </row>
    <row r="4" spans="2:16" ht="24.95" customHeight="1" x14ac:dyDescent="0.2">
      <c r="B4" s="526" t="s">
        <v>2</v>
      </c>
      <c r="C4" s="527"/>
      <c r="D4" s="527"/>
      <c r="E4" s="527"/>
      <c r="F4" s="527"/>
      <c r="G4" s="527"/>
      <c r="H4" s="527"/>
      <c r="I4" s="527"/>
      <c r="J4" s="527"/>
      <c r="K4" s="527"/>
      <c r="L4" s="527"/>
      <c r="M4" s="527"/>
      <c r="N4" s="527"/>
      <c r="O4" s="527"/>
      <c r="P4" s="528"/>
    </row>
    <row r="5" spans="2:16" ht="21.95" customHeight="1" thickBot="1" x14ac:dyDescent="0.25">
      <c r="B5" s="529" t="s">
        <v>3</v>
      </c>
      <c r="C5" s="530"/>
      <c r="D5" s="530"/>
      <c r="E5" s="530"/>
      <c r="F5" s="530"/>
      <c r="G5" s="530"/>
      <c r="H5" s="530"/>
      <c r="I5" s="530"/>
      <c r="J5" s="530"/>
      <c r="K5" s="530"/>
      <c r="L5" s="530"/>
      <c r="M5" s="530"/>
      <c r="N5" s="530"/>
      <c r="O5" s="530"/>
      <c r="P5" s="531"/>
    </row>
  </sheetData>
  <mergeCells count="5">
    <mergeCell ref="B4:P4"/>
    <mergeCell ref="B5:P5"/>
    <mergeCell ref="B2:M3"/>
    <mergeCell ref="N2:P2"/>
    <mergeCell ref="N3:P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K32"/>
  <sheetViews>
    <sheetView showGridLines="0" topLeftCell="A16" zoomScale="90" zoomScaleNormal="90" workbookViewId="0">
      <selection activeCell="B11" sqref="B11:K11"/>
    </sheetView>
  </sheetViews>
  <sheetFormatPr baseColWidth="10" defaultColWidth="11" defaultRowHeight="14.25" x14ac:dyDescent="0.2"/>
  <cols>
    <col min="2" max="2" width="40" customWidth="1"/>
    <col min="7" max="7" width="15.875" customWidth="1"/>
    <col min="11" max="11" width="18.125" customWidth="1"/>
  </cols>
  <sheetData>
    <row r="2" spans="1:11" ht="47.1" customHeight="1" x14ac:dyDescent="0.2">
      <c r="A2" s="6" t="s">
        <v>4</v>
      </c>
      <c r="B2" s="574"/>
      <c r="C2" s="574"/>
      <c r="D2" s="574"/>
      <c r="E2" s="574"/>
      <c r="F2" s="574"/>
      <c r="G2" s="574"/>
      <c r="H2" s="574"/>
      <c r="I2" s="574"/>
      <c r="J2" s="574"/>
      <c r="K2" s="574"/>
    </row>
    <row r="3" spans="1:11" x14ac:dyDescent="0.2">
      <c r="B3" s="574"/>
      <c r="C3" s="574"/>
      <c r="D3" s="574"/>
      <c r="E3" s="574"/>
      <c r="F3" s="574"/>
      <c r="G3" s="574"/>
      <c r="H3" s="574"/>
      <c r="I3" s="574"/>
      <c r="J3" s="574"/>
      <c r="K3" s="574"/>
    </row>
    <row r="4" spans="1:11" ht="15.75" x14ac:dyDescent="0.2">
      <c r="B4" s="575" t="s">
        <v>5</v>
      </c>
      <c r="C4" s="575"/>
      <c r="D4" s="575"/>
      <c r="E4" s="575"/>
      <c r="F4" s="575"/>
      <c r="G4" s="575"/>
      <c r="H4" s="575"/>
      <c r="I4" s="575"/>
      <c r="J4" s="575"/>
      <c r="K4" s="354" t="s">
        <v>6</v>
      </c>
    </row>
    <row r="5" spans="1:11" ht="24" customHeight="1" x14ac:dyDescent="0.2">
      <c r="B5" s="575"/>
      <c r="C5" s="575"/>
      <c r="D5" s="575"/>
      <c r="E5" s="575"/>
      <c r="F5" s="575"/>
      <c r="G5" s="575"/>
      <c r="H5" s="575"/>
      <c r="I5" s="575"/>
      <c r="J5" s="575"/>
      <c r="K5" s="355" t="s">
        <v>7</v>
      </c>
    </row>
    <row r="6" spans="1:11" ht="18.75" x14ac:dyDescent="0.2">
      <c r="B6" s="575" t="s">
        <v>8</v>
      </c>
      <c r="C6" s="575"/>
      <c r="D6" s="575"/>
      <c r="E6" s="575"/>
      <c r="F6" s="575"/>
      <c r="G6" s="575"/>
      <c r="H6" s="575"/>
      <c r="I6" s="575"/>
      <c r="J6" s="575"/>
      <c r="K6" s="575"/>
    </row>
    <row r="7" spans="1:11" ht="18.75" x14ac:dyDescent="0.2">
      <c r="B7" s="575" t="s">
        <v>9</v>
      </c>
      <c r="C7" s="575"/>
      <c r="D7" s="575"/>
      <c r="E7" s="575"/>
      <c r="F7" s="575"/>
      <c r="G7" s="575"/>
      <c r="H7" s="575"/>
      <c r="I7" s="575"/>
      <c r="J7" s="575"/>
      <c r="K7" s="575"/>
    </row>
    <row r="8" spans="1:11" ht="15.75" x14ac:dyDescent="0.25">
      <c r="B8" s="576" t="s">
        <v>10</v>
      </c>
      <c r="C8" s="576"/>
      <c r="D8" s="576"/>
      <c r="E8" s="576"/>
      <c r="F8" s="576"/>
      <c r="G8" s="576"/>
      <c r="H8" s="576"/>
      <c r="I8" s="576"/>
      <c r="J8" s="576"/>
      <c r="K8" s="576"/>
    </row>
    <row r="9" spans="1:11" ht="30" customHeight="1" x14ac:dyDescent="0.2">
      <c r="B9" s="577" t="s">
        <v>11</v>
      </c>
      <c r="C9" s="578"/>
      <c r="D9" s="578"/>
      <c r="E9" s="578"/>
      <c r="F9" s="578"/>
      <c r="G9" s="578"/>
      <c r="H9" s="578"/>
      <c r="I9" s="578"/>
      <c r="J9" s="578"/>
      <c r="K9" s="579"/>
    </row>
    <row r="10" spans="1:11" ht="23.1" customHeight="1" x14ac:dyDescent="0.2">
      <c r="B10" s="580" t="s">
        <v>12</v>
      </c>
      <c r="C10" s="581"/>
      <c r="D10" s="581"/>
      <c r="E10" s="581"/>
      <c r="F10" s="581"/>
      <c r="G10" s="581"/>
      <c r="H10" s="581"/>
      <c r="I10" s="581"/>
      <c r="J10" s="581"/>
      <c r="K10" s="582"/>
    </row>
    <row r="11" spans="1:11" ht="21" customHeight="1" x14ac:dyDescent="0.2">
      <c r="B11" s="580" t="s">
        <v>13</v>
      </c>
      <c r="C11" s="581"/>
      <c r="D11" s="581"/>
      <c r="E11" s="581"/>
      <c r="F11" s="581"/>
      <c r="G11" s="581"/>
      <c r="H11" s="581"/>
      <c r="I11" s="581"/>
      <c r="J11" s="581"/>
      <c r="K11" s="582"/>
    </row>
    <row r="12" spans="1:11" ht="30" customHeight="1" x14ac:dyDescent="0.2">
      <c r="B12" s="550" t="s">
        <v>14</v>
      </c>
      <c r="C12" s="551"/>
      <c r="D12" s="551"/>
      <c r="E12" s="551"/>
      <c r="F12" s="551"/>
      <c r="G12" s="551"/>
      <c r="H12" s="551"/>
      <c r="I12" s="551"/>
      <c r="J12" s="551"/>
      <c r="K12" s="552"/>
    </row>
    <row r="13" spans="1:11" ht="30" customHeight="1" x14ac:dyDescent="0.2">
      <c r="B13" s="562" t="s">
        <v>15</v>
      </c>
      <c r="C13" s="551"/>
      <c r="D13" s="551"/>
      <c r="E13" s="551"/>
      <c r="F13" s="551"/>
      <c r="G13" s="551"/>
      <c r="H13" s="551"/>
      <c r="I13" s="551"/>
      <c r="J13" s="551"/>
      <c r="K13" s="552"/>
    </row>
    <row r="14" spans="1:11" ht="23.1" customHeight="1" x14ac:dyDescent="0.2">
      <c r="B14" s="550" t="s">
        <v>16</v>
      </c>
      <c r="C14" s="551"/>
      <c r="D14" s="551"/>
      <c r="E14" s="551"/>
      <c r="F14" s="551"/>
      <c r="G14" s="551"/>
      <c r="H14" s="551"/>
      <c r="I14" s="551"/>
      <c r="J14" s="551"/>
      <c r="K14" s="552"/>
    </row>
    <row r="15" spans="1:11" ht="30" customHeight="1" x14ac:dyDescent="0.2">
      <c r="B15" s="550" t="s">
        <v>17</v>
      </c>
      <c r="C15" s="551"/>
      <c r="D15" s="551"/>
      <c r="E15" s="551"/>
      <c r="F15" s="551"/>
      <c r="G15" s="551"/>
      <c r="H15" s="551"/>
      <c r="I15" s="551"/>
      <c r="J15" s="551"/>
      <c r="K15" s="552"/>
    </row>
    <row r="16" spans="1:11" ht="51.75" customHeight="1" x14ac:dyDescent="0.2">
      <c r="B16" s="550" t="s">
        <v>18</v>
      </c>
      <c r="C16" s="551"/>
      <c r="D16" s="551"/>
      <c r="E16" s="551"/>
      <c r="F16" s="551"/>
      <c r="G16" s="551"/>
      <c r="H16" s="551"/>
      <c r="I16" s="551"/>
      <c r="J16" s="551"/>
      <c r="K16" s="552"/>
    </row>
    <row r="17" spans="2:11" ht="23.1" customHeight="1" x14ac:dyDescent="0.2">
      <c r="B17" s="550" t="s">
        <v>19</v>
      </c>
      <c r="C17" s="551"/>
      <c r="D17" s="551"/>
      <c r="E17" s="551"/>
      <c r="F17" s="551"/>
      <c r="G17" s="551"/>
      <c r="H17" s="551"/>
      <c r="I17" s="551"/>
      <c r="J17" s="551"/>
      <c r="K17" s="552"/>
    </row>
    <row r="18" spans="2:11" ht="54" customHeight="1" x14ac:dyDescent="0.2">
      <c r="B18" s="550" t="s">
        <v>20</v>
      </c>
      <c r="C18" s="551"/>
      <c r="D18" s="551"/>
      <c r="E18" s="551"/>
      <c r="F18" s="551"/>
      <c r="G18" s="551"/>
      <c r="H18" s="551"/>
      <c r="I18" s="551"/>
      <c r="J18" s="551"/>
      <c r="K18" s="552"/>
    </row>
    <row r="19" spans="2:11" ht="32.25" customHeight="1" x14ac:dyDescent="0.2">
      <c r="B19" s="550" t="s">
        <v>21</v>
      </c>
      <c r="C19" s="551"/>
      <c r="D19" s="551"/>
      <c r="E19" s="551"/>
      <c r="F19" s="551"/>
      <c r="G19" s="551"/>
      <c r="H19" s="551"/>
      <c r="I19" s="551"/>
      <c r="J19" s="551"/>
      <c r="K19" s="552"/>
    </row>
    <row r="20" spans="2:11" ht="23.1" customHeight="1" x14ac:dyDescent="0.2">
      <c r="B20" s="550" t="s">
        <v>22</v>
      </c>
      <c r="C20" s="551"/>
      <c r="D20" s="551"/>
      <c r="E20" s="551"/>
      <c r="F20" s="551"/>
      <c r="G20" s="551"/>
      <c r="H20" s="551"/>
      <c r="I20" s="551"/>
      <c r="J20" s="551"/>
      <c r="K20" s="552"/>
    </row>
    <row r="21" spans="2:11" ht="15.75" x14ac:dyDescent="0.25">
      <c r="B21" s="568" t="s">
        <v>23</v>
      </c>
      <c r="C21" s="569"/>
      <c r="D21" s="569"/>
      <c r="E21" s="569"/>
      <c r="F21" s="569"/>
      <c r="G21" s="569"/>
      <c r="H21" s="569"/>
      <c r="I21" s="569"/>
      <c r="J21" s="569"/>
      <c r="K21" s="570"/>
    </row>
    <row r="22" spans="2:11" ht="18.75" x14ac:dyDescent="0.3">
      <c r="B22" s="571"/>
      <c r="C22" s="572"/>
      <c r="D22" s="572"/>
      <c r="E22" s="572"/>
      <c r="F22" s="572"/>
      <c r="G22" s="572"/>
      <c r="H22" s="572"/>
      <c r="I22" s="572"/>
      <c r="J22" s="572"/>
      <c r="K22" s="573"/>
    </row>
    <row r="23" spans="2:11" ht="15.75" x14ac:dyDescent="0.2">
      <c r="B23" s="332"/>
      <c r="C23" s="565" t="s">
        <v>24</v>
      </c>
      <c r="D23" s="566"/>
      <c r="E23" s="566"/>
      <c r="F23" s="566"/>
      <c r="G23" s="567"/>
      <c r="H23" s="565" t="s">
        <v>25</v>
      </c>
      <c r="I23" s="566"/>
      <c r="J23" s="566"/>
      <c r="K23" s="567"/>
    </row>
    <row r="24" spans="2:11" ht="129" customHeight="1" x14ac:dyDescent="0.2">
      <c r="B24" s="356" t="s">
        <v>26</v>
      </c>
      <c r="C24" s="562" t="s">
        <v>27</v>
      </c>
      <c r="D24" s="563"/>
      <c r="E24" s="563"/>
      <c r="F24" s="563"/>
      <c r="G24" s="564"/>
      <c r="H24" s="553" t="s">
        <v>28</v>
      </c>
      <c r="I24" s="554"/>
      <c r="J24" s="554"/>
      <c r="K24" s="555"/>
    </row>
    <row r="25" spans="2:11" ht="98.25" customHeight="1" x14ac:dyDescent="0.2">
      <c r="B25" s="356" t="s">
        <v>29</v>
      </c>
      <c r="C25" s="562" t="s">
        <v>30</v>
      </c>
      <c r="D25" s="563"/>
      <c r="E25" s="563"/>
      <c r="F25" s="563"/>
      <c r="G25" s="564"/>
      <c r="H25" s="556"/>
      <c r="I25" s="557"/>
      <c r="J25" s="557"/>
      <c r="K25" s="558"/>
    </row>
    <row r="26" spans="2:11" ht="105" customHeight="1" x14ac:dyDescent="0.2">
      <c r="B26" s="356" t="s">
        <v>31</v>
      </c>
      <c r="C26" s="562" t="s">
        <v>32</v>
      </c>
      <c r="D26" s="563"/>
      <c r="E26" s="563"/>
      <c r="F26" s="563"/>
      <c r="G26" s="564"/>
      <c r="H26" s="556"/>
      <c r="I26" s="557"/>
      <c r="J26" s="557"/>
      <c r="K26" s="558"/>
    </row>
    <row r="27" spans="2:11" ht="97.5" customHeight="1" x14ac:dyDescent="0.2">
      <c r="B27" s="356" t="s">
        <v>33</v>
      </c>
      <c r="C27" s="562" t="s">
        <v>34</v>
      </c>
      <c r="D27" s="563"/>
      <c r="E27" s="563"/>
      <c r="F27" s="563"/>
      <c r="G27" s="564"/>
      <c r="H27" s="556"/>
      <c r="I27" s="557"/>
      <c r="J27" s="557"/>
      <c r="K27" s="558"/>
    </row>
    <row r="28" spans="2:11" ht="117" customHeight="1" x14ac:dyDescent="0.2">
      <c r="B28" s="356" t="s">
        <v>35</v>
      </c>
      <c r="C28" s="562" t="s">
        <v>36</v>
      </c>
      <c r="D28" s="563"/>
      <c r="E28" s="563"/>
      <c r="F28" s="563"/>
      <c r="G28" s="564"/>
      <c r="H28" s="559"/>
      <c r="I28" s="560"/>
      <c r="J28" s="560"/>
      <c r="K28" s="561"/>
    </row>
    <row r="29" spans="2:11" ht="114.95" customHeight="1" x14ac:dyDescent="0.2">
      <c r="B29" s="356" t="s">
        <v>37</v>
      </c>
      <c r="C29" s="562" t="s">
        <v>38</v>
      </c>
      <c r="D29" s="563"/>
      <c r="E29" s="563"/>
      <c r="F29" s="563"/>
      <c r="G29" s="564"/>
      <c r="H29" s="333"/>
      <c r="I29" s="334"/>
      <c r="J29" s="334"/>
      <c r="K29" s="335"/>
    </row>
    <row r="30" spans="2:11" ht="15.75" x14ac:dyDescent="0.2">
      <c r="B30" s="544" t="s">
        <v>39</v>
      </c>
      <c r="C30" s="545"/>
      <c r="D30" s="545"/>
      <c r="E30" s="545"/>
      <c r="F30" s="545"/>
      <c r="G30" s="545"/>
      <c r="H30" s="545"/>
      <c r="I30" s="545"/>
      <c r="J30" s="545"/>
      <c r="K30" s="546"/>
    </row>
    <row r="31" spans="2:11" ht="15.75" x14ac:dyDescent="0.2">
      <c r="B31" s="544" t="s">
        <v>40</v>
      </c>
      <c r="C31" s="545"/>
      <c r="D31" s="545"/>
      <c r="E31" s="545"/>
      <c r="F31" s="545"/>
      <c r="G31" s="545"/>
      <c r="H31" s="545"/>
      <c r="I31" s="545"/>
      <c r="J31" s="545"/>
      <c r="K31" s="546"/>
    </row>
    <row r="32" spans="2:11" ht="29.25" customHeight="1" x14ac:dyDescent="0.25">
      <c r="B32" s="547" t="s">
        <v>41</v>
      </c>
      <c r="C32" s="548"/>
      <c r="D32" s="548"/>
      <c r="E32" s="548"/>
      <c r="F32" s="548"/>
      <c r="G32" s="548"/>
      <c r="H32" s="548"/>
      <c r="I32" s="548"/>
      <c r="J32" s="548"/>
      <c r="K32" s="549"/>
    </row>
  </sheetData>
  <mergeCells count="31">
    <mergeCell ref="B15:K15"/>
    <mergeCell ref="B2:K3"/>
    <mergeCell ref="B4:J5"/>
    <mergeCell ref="B6:K6"/>
    <mergeCell ref="B7:K7"/>
    <mergeCell ref="B8:K8"/>
    <mergeCell ref="B9:K9"/>
    <mergeCell ref="B10:K10"/>
    <mergeCell ref="B11:K11"/>
    <mergeCell ref="B12:K12"/>
    <mergeCell ref="B13:K13"/>
    <mergeCell ref="B14:K14"/>
    <mergeCell ref="B16:K16"/>
    <mergeCell ref="B20:K20"/>
    <mergeCell ref="B18:K18"/>
    <mergeCell ref="B21:K21"/>
    <mergeCell ref="B22:K22"/>
    <mergeCell ref="B30:K30"/>
    <mergeCell ref="B31:K31"/>
    <mergeCell ref="B32:K32"/>
    <mergeCell ref="B17:K17"/>
    <mergeCell ref="B19:K19"/>
    <mergeCell ref="H24:K28"/>
    <mergeCell ref="C28:G28"/>
    <mergeCell ref="C29:G29"/>
    <mergeCell ref="C23:G23"/>
    <mergeCell ref="H23:K23"/>
    <mergeCell ref="C24:G24"/>
    <mergeCell ref="C25:G25"/>
    <mergeCell ref="C26:G26"/>
    <mergeCell ref="C27:G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CS995"/>
  <sheetViews>
    <sheetView showGridLines="0" topLeftCell="A42" zoomScale="60" zoomScaleNormal="60" workbookViewId="0">
      <selection activeCell="C48" sqref="C48:J48"/>
    </sheetView>
  </sheetViews>
  <sheetFormatPr baseColWidth="10" defaultColWidth="12.625" defaultRowHeight="20.25" x14ac:dyDescent="0.3"/>
  <cols>
    <col min="1" max="1" width="5.875" style="12" customWidth="1"/>
    <col min="2" max="2" width="51.375" style="12" customWidth="1"/>
    <col min="3" max="3" width="31.5" style="12" customWidth="1"/>
    <col min="4" max="4" width="15.875" style="12" customWidth="1"/>
    <col min="5" max="5" width="19.375" style="12" customWidth="1"/>
    <col min="6" max="6" width="42.75" style="12" customWidth="1"/>
    <col min="7" max="7" width="24.125" style="12" customWidth="1"/>
    <col min="8" max="8" width="17.625" style="12" customWidth="1"/>
    <col min="9" max="9" width="14" style="12" customWidth="1"/>
    <col min="10" max="10" width="15.75" style="12" customWidth="1"/>
    <col min="11" max="11" width="6.5" style="12" customWidth="1"/>
    <col min="12" max="12" width="16.875" style="29" customWidth="1"/>
    <col min="13" max="16" width="17.375" style="8" customWidth="1"/>
    <col min="17" max="27" width="11" style="8" customWidth="1"/>
    <col min="28" max="773" width="12.625" style="8"/>
    <col min="774" max="16384" width="12.625" style="12"/>
  </cols>
  <sheetData>
    <row r="1" spans="1:773" s="9" customFormat="1" ht="30" customHeight="1" thickBot="1" x14ac:dyDescent="0.35">
      <c r="A1" s="599"/>
      <c r="B1" s="599"/>
      <c r="C1" s="599"/>
      <c r="D1" s="599"/>
      <c r="E1" s="599"/>
      <c r="F1" s="599"/>
      <c r="G1" s="599"/>
      <c r="H1" s="599"/>
      <c r="I1" s="599"/>
      <c r="J1" s="599"/>
      <c r="K1" s="599"/>
      <c r="L1" s="28"/>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c r="MH1" s="8"/>
      <c r="MI1" s="8"/>
      <c r="MJ1" s="8"/>
      <c r="MK1" s="8"/>
      <c r="ML1" s="8"/>
      <c r="MM1" s="8"/>
      <c r="MN1" s="8"/>
      <c r="MO1" s="8"/>
      <c r="MP1" s="8"/>
      <c r="MQ1" s="8"/>
      <c r="MR1" s="8"/>
      <c r="MS1" s="8"/>
      <c r="MT1" s="8"/>
      <c r="MU1" s="8"/>
      <c r="MV1" s="8"/>
      <c r="MW1" s="8"/>
      <c r="MX1" s="8"/>
      <c r="MY1" s="8"/>
      <c r="MZ1" s="8"/>
      <c r="NA1" s="8"/>
      <c r="NB1" s="8"/>
      <c r="NC1" s="8"/>
      <c r="ND1" s="8"/>
      <c r="NE1" s="8"/>
      <c r="NF1" s="8"/>
      <c r="NG1" s="8"/>
      <c r="NH1" s="8"/>
      <c r="NI1" s="8"/>
      <c r="NJ1" s="8"/>
      <c r="NK1" s="8"/>
      <c r="NL1" s="8"/>
      <c r="NM1" s="8"/>
      <c r="NN1" s="8"/>
      <c r="NO1" s="8"/>
      <c r="NP1" s="8"/>
      <c r="NQ1" s="8"/>
      <c r="NR1" s="8"/>
      <c r="NS1" s="8"/>
      <c r="NT1" s="8"/>
      <c r="NU1" s="8"/>
      <c r="NV1" s="8"/>
      <c r="NW1" s="8"/>
      <c r="NX1" s="8"/>
      <c r="NY1" s="8"/>
      <c r="NZ1" s="8"/>
      <c r="OA1" s="8"/>
      <c r="OB1" s="8"/>
      <c r="OC1" s="8"/>
      <c r="OD1" s="8"/>
      <c r="OE1" s="8"/>
      <c r="OF1" s="8"/>
      <c r="OG1" s="8"/>
      <c r="OH1" s="8"/>
      <c r="OI1" s="8"/>
      <c r="OJ1" s="8"/>
      <c r="OK1" s="8"/>
      <c r="OL1" s="8"/>
      <c r="OM1" s="8"/>
      <c r="ON1" s="8"/>
      <c r="OO1" s="8"/>
      <c r="OP1" s="8"/>
      <c r="OQ1" s="8"/>
      <c r="OR1" s="8"/>
      <c r="OS1" s="8"/>
      <c r="OT1" s="8"/>
      <c r="OU1" s="8"/>
      <c r="OV1" s="8"/>
      <c r="OW1" s="8"/>
      <c r="OX1" s="8"/>
      <c r="OY1" s="8"/>
      <c r="OZ1" s="8"/>
      <c r="PA1" s="8"/>
      <c r="PB1" s="8"/>
      <c r="PC1" s="8"/>
      <c r="PD1" s="8"/>
      <c r="PE1" s="8"/>
      <c r="PF1" s="8"/>
      <c r="PG1" s="8"/>
      <c r="PH1" s="8"/>
      <c r="PI1" s="8"/>
      <c r="PJ1" s="8"/>
      <c r="PK1" s="8"/>
      <c r="PL1" s="8"/>
      <c r="PM1" s="8"/>
      <c r="PN1" s="8"/>
      <c r="PO1" s="8"/>
      <c r="PP1" s="8"/>
      <c r="PQ1" s="8"/>
      <c r="PR1" s="8"/>
      <c r="PS1" s="8"/>
      <c r="PT1" s="8"/>
      <c r="PU1" s="8"/>
      <c r="PV1" s="8"/>
      <c r="PW1" s="8"/>
      <c r="PX1" s="8"/>
      <c r="PY1" s="8"/>
      <c r="PZ1" s="8"/>
      <c r="QA1" s="8"/>
      <c r="QB1" s="8"/>
      <c r="QC1" s="8"/>
      <c r="QD1" s="8"/>
      <c r="QE1" s="8"/>
      <c r="QF1" s="8"/>
      <c r="QG1" s="8"/>
      <c r="QH1" s="8"/>
      <c r="QI1" s="8"/>
      <c r="QJ1" s="8"/>
      <c r="QK1" s="8"/>
      <c r="QL1" s="8"/>
      <c r="QM1" s="8"/>
      <c r="QN1" s="8"/>
      <c r="QO1" s="8"/>
      <c r="QP1" s="8"/>
      <c r="QQ1" s="8"/>
      <c r="QR1" s="8"/>
      <c r="QS1" s="8"/>
      <c r="QT1" s="8"/>
      <c r="QU1" s="8"/>
      <c r="QV1" s="8"/>
      <c r="QW1" s="8"/>
      <c r="QX1" s="8"/>
      <c r="QY1" s="8"/>
      <c r="QZ1" s="8"/>
      <c r="RA1" s="8"/>
      <c r="RB1" s="8"/>
      <c r="RC1" s="8"/>
      <c r="RD1" s="8"/>
      <c r="RE1" s="8"/>
      <c r="RF1" s="8"/>
      <c r="RG1" s="8"/>
      <c r="RH1" s="8"/>
      <c r="RI1" s="8"/>
      <c r="RJ1" s="8"/>
      <c r="RK1" s="8"/>
      <c r="RL1" s="8"/>
      <c r="RM1" s="8"/>
      <c r="RN1" s="8"/>
      <c r="RO1" s="8"/>
      <c r="RP1" s="8"/>
      <c r="RQ1" s="8"/>
      <c r="RR1" s="8"/>
      <c r="RS1" s="8"/>
      <c r="RT1" s="8"/>
      <c r="RU1" s="8"/>
      <c r="RV1" s="8"/>
      <c r="RW1" s="8"/>
      <c r="RX1" s="8"/>
      <c r="RY1" s="8"/>
      <c r="RZ1" s="8"/>
      <c r="SA1" s="8"/>
      <c r="SB1" s="8"/>
      <c r="SC1" s="8"/>
      <c r="SD1" s="8"/>
      <c r="SE1" s="8"/>
      <c r="SF1" s="8"/>
      <c r="SG1" s="8"/>
      <c r="SH1" s="8"/>
      <c r="SI1" s="8"/>
      <c r="SJ1" s="8"/>
      <c r="SK1" s="8"/>
      <c r="SL1" s="8"/>
      <c r="SM1" s="8"/>
      <c r="SN1" s="8"/>
      <c r="SO1" s="8"/>
      <c r="SP1" s="8"/>
      <c r="SQ1" s="8"/>
      <c r="SR1" s="8"/>
      <c r="SS1" s="8"/>
      <c r="ST1" s="8"/>
      <c r="SU1" s="8"/>
      <c r="SV1" s="8"/>
      <c r="SW1" s="8"/>
      <c r="SX1" s="8"/>
      <c r="SY1" s="8"/>
      <c r="SZ1" s="8"/>
      <c r="TA1" s="8"/>
      <c r="TB1" s="8"/>
      <c r="TC1" s="8"/>
      <c r="TD1" s="8"/>
      <c r="TE1" s="8"/>
      <c r="TF1" s="8"/>
      <c r="TG1" s="8"/>
      <c r="TH1" s="8"/>
      <c r="TI1" s="8"/>
      <c r="TJ1" s="8"/>
      <c r="TK1" s="8"/>
      <c r="TL1" s="8"/>
      <c r="TM1" s="8"/>
      <c r="TN1" s="8"/>
      <c r="TO1" s="8"/>
      <c r="TP1" s="8"/>
      <c r="TQ1" s="8"/>
      <c r="TR1" s="8"/>
      <c r="TS1" s="8"/>
      <c r="TT1" s="8"/>
      <c r="TU1" s="8"/>
      <c r="TV1" s="8"/>
      <c r="TW1" s="8"/>
      <c r="TX1" s="8"/>
      <c r="TY1" s="8"/>
      <c r="TZ1" s="8"/>
      <c r="UA1" s="8"/>
      <c r="UB1" s="8"/>
      <c r="UC1" s="8"/>
      <c r="UD1" s="8"/>
      <c r="UE1" s="8"/>
      <c r="UF1" s="8"/>
      <c r="UG1" s="8"/>
      <c r="UH1" s="8"/>
      <c r="UI1" s="8"/>
      <c r="UJ1" s="8"/>
      <c r="UK1" s="8"/>
      <c r="UL1" s="8"/>
      <c r="UM1" s="8"/>
      <c r="UN1" s="8"/>
      <c r="UO1" s="8"/>
      <c r="UP1" s="8"/>
      <c r="UQ1" s="8"/>
      <c r="UR1" s="8"/>
      <c r="US1" s="8"/>
      <c r="UT1" s="8"/>
      <c r="UU1" s="8"/>
      <c r="UV1" s="8"/>
      <c r="UW1" s="8"/>
      <c r="UX1" s="8"/>
      <c r="UY1" s="8"/>
      <c r="UZ1" s="8"/>
      <c r="VA1" s="8"/>
      <c r="VB1" s="8"/>
      <c r="VC1" s="8"/>
      <c r="VD1" s="8"/>
      <c r="VE1" s="8"/>
      <c r="VF1" s="8"/>
      <c r="VG1" s="8"/>
      <c r="VH1" s="8"/>
      <c r="VI1" s="8"/>
      <c r="VJ1" s="8"/>
      <c r="VK1" s="8"/>
      <c r="VL1" s="8"/>
      <c r="VM1" s="8"/>
      <c r="VN1" s="8"/>
      <c r="VO1" s="8"/>
      <c r="VP1" s="8"/>
      <c r="VQ1" s="8"/>
      <c r="VR1" s="8"/>
      <c r="VS1" s="8"/>
      <c r="VT1" s="8"/>
      <c r="VU1" s="8"/>
      <c r="VV1" s="8"/>
      <c r="VW1" s="8"/>
      <c r="VX1" s="8"/>
      <c r="VY1" s="8"/>
      <c r="VZ1" s="8"/>
      <c r="WA1" s="8"/>
      <c r="WB1" s="8"/>
      <c r="WC1" s="8"/>
      <c r="WD1" s="8"/>
      <c r="WE1" s="8"/>
      <c r="WF1" s="8"/>
      <c r="WG1" s="8"/>
      <c r="WH1" s="8"/>
      <c r="WI1" s="8"/>
      <c r="WJ1" s="8"/>
      <c r="WK1" s="8"/>
      <c r="WL1" s="8"/>
      <c r="WM1" s="8"/>
      <c r="WN1" s="8"/>
      <c r="WO1" s="8"/>
      <c r="WP1" s="8"/>
      <c r="WQ1" s="8"/>
      <c r="WR1" s="8"/>
      <c r="WS1" s="8"/>
      <c r="WT1" s="8"/>
      <c r="WU1" s="8"/>
      <c r="WV1" s="8"/>
      <c r="WW1" s="8"/>
      <c r="WX1" s="8"/>
      <c r="WY1" s="8"/>
      <c r="WZ1" s="8"/>
      <c r="XA1" s="8"/>
      <c r="XB1" s="8"/>
      <c r="XC1" s="8"/>
      <c r="XD1" s="8"/>
      <c r="XE1" s="8"/>
      <c r="XF1" s="8"/>
      <c r="XG1" s="8"/>
      <c r="XH1" s="8"/>
      <c r="XI1" s="8"/>
      <c r="XJ1" s="8"/>
      <c r="XK1" s="8"/>
      <c r="XL1" s="8"/>
      <c r="XM1" s="8"/>
      <c r="XN1" s="8"/>
      <c r="XO1" s="8"/>
      <c r="XP1" s="8"/>
      <c r="XQ1" s="8"/>
      <c r="XR1" s="8"/>
      <c r="XS1" s="8"/>
      <c r="XT1" s="8"/>
      <c r="XU1" s="8"/>
      <c r="XV1" s="8"/>
      <c r="XW1" s="8"/>
      <c r="XX1" s="8"/>
      <c r="XY1" s="8"/>
      <c r="XZ1" s="8"/>
      <c r="YA1" s="8"/>
      <c r="YB1" s="8"/>
      <c r="YC1" s="8"/>
      <c r="YD1" s="8"/>
      <c r="YE1" s="8"/>
      <c r="YF1" s="8"/>
      <c r="YG1" s="8"/>
      <c r="YH1" s="8"/>
      <c r="YI1" s="8"/>
      <c r="YJ1" s="8"/>
      <c r="YK1" s="8"/>
      <c r="YL1" s="8"/>
      <c r="YM1" s="8"/>
      <c r="YN1" s="8"/>
      <c r="YO1" s="8"/>
      <c r="YP1" s="8"/>
      <c r="YQ1" s="8"/>
      <c r="YR1" s="8"/>
      <c r="YS1" s="8"/>
      <c r="YT1" s="8"/>
      <c r="YU1" s="8"/>
      <c r="YV1" s="8"/>
      <c r="YW1" s="8"/>
      <c r="YX1" s="8"/>
      <c r="YY1" s="8"/>
      <c r="YZ1" s="8"/>
      <c r="ZA1" s="8"/>
      <c r="ZB1" s="8"/>
      <c r="ZC1" s="8"/>
      <c r="ZD1" s="8"/>
      <c r="ZE1" s="8"/>
      <c r="ZF1" s="8"/>
      <c r="ZG1" s="8"/>
      <c r="ZH1" s="8"/>
      <c r="ZI1" s="8"/>
      <c r="ZJ1" s="8"/>
      <c r="ZK1" s="8"/>
      <c r="ZL1" s="8"/>
      <c r="ZM1" s="8"/>
      <c r="ZN1" s="8"/>
      <c r="ZO1" s="8"/>
      <c r="ZP1" s="8"/>
      <c r="ZQ1" s="8"/>
      <c r="ZR1" s="8"/>
      <c r="ZS1" s="8"/>
      <c r="ZT1" s="8"/>
      <c r="ZU1" s="8"/>
      <c r="ZV1" s="8"/>
      <c r="ZW1" s="8"/>
      <c r="ZX1" s="8"/>
      <c r="ZY1" s="8"/>
      <c r="ZZ1" s="8"/>
      <c r="AAA1" s="8"/>
      <c r="AAB1" s="8"/>
      <c r="AAC1" s="8"/>
      <c r="AAD1" s="8"/>
      <c r="AAE1" s="8"/>
      <c r="AAF1" s="8"/>
      <c r="AAG1" s="8"/>
      <c r="AAH1" s="8"/>
      <c r="AAI1" s="8"/>
      <c r="AAJ1" s="8"/>
      <c r="AAK1" s="8"/>
      <c r="AAL1" s="8"/>
      <c r="AAM1" s="8"/>
      <c r="AAN1" s="8"/>
      <c r="AAO1" s="8"/>
      <c r="AAP1" s="8"/>
      <c r="AAQ1" s="8"/>
      <c r="AAR1" s="8"/>
      <c r="AAS1" s="8"/>
      <c r="AAT1" s="8"/>
      <c r="AAU1" s="8"/>
      <c r="AAV1" s="8"/>
      <c r="AAW1" s="8"/>
      <c r="AAX1" s="8"/>
      <c r="AAY1" s="8"/>
      <c r="AAZ1" s="8"/>
      <c r="ABA1" s="8"/>
      <c r="ABB1" s="8"/>
      <c r="ABC1" s="8"/>
      <c r="ABD1" s="8"/>
      <c r="ABE1" s="8"/>
      <c r="ABF1" s="8"/>
      <c r="ABG1" s="8"/>
      <c r="ABH1" s="8"/>
      <c r="ABI1" s="8"/>
      <c r="ABJ1" s="8"/>
      <c r="ABK1" s="8"/>
      <c r="ABL1" s="8"/>
      <c r="ABM1" s="8"/>
      <c r="ABN1" s="8"/>
      <c r="ABO1" s="8"/>
      <c r="ABP1" s="8"/>
      <c r="ABQ1" s="8"/>
      <c r="ABR1" s="8"/>
      <c r="ABS1" s="8"/>
      <c r="ABT1" s="8"/>
      <c r="ABU1" s="8"/>
      <c r="ABV1" s="8"/>
      <c r="ABW1" s="8"/>
      <c r="ABX1" s="8"/>
      <c r="ABY1" s="8"/>
      <c r="ABZ1" s="8"/>
      <c r="ACA1" s="8"/>
      <c r="ACB1" s="8"/>
      <c r="ACC1" s="8"/>
      <c r="ACD1" s="8"/>
      <c r="ACE1" s="8"/>
      <c r="ACF1" s="8"/>
      <c r="ACG1" s="8"/>
      <c r="ACH1" s="8"/>
      <c r="ACI1" s="8"/>
      <c r="ACJ1" s="8"/>
      <c r="ACK1" s="8"/>
      <c r="ACL1" s="8"/>
      <c r="ACM1" s="8"/>
      <c r="ACN1" s="8"/>
      <c r="ACO1" s="8"/>
      <c r="ACP1" s="8"/>
      <c r="ACQ1" s="8"/>
      <c r="ACR1" s="8"/>
      <c r="ACS1" s="8"/>
    </row>
    <row r="2" spans="1:773" ht="409.6" customHeight="1" thickBot="1" x14ac:dyDescent="0.35">
      <c r="A2" s="9"/>
      <c r="B2" s="589"/>
      <c r="C2" s="590"/>
      <c r="D2" s="590"/>
      <c r="E2" s="590"/>
      <c r="F2" s="590"/>
      <c r="G2" s="590"/>
      <c r="H2" s="590"/>
      <c r="I2" s="590"/>
      <c r="J2" s="591"/>
      <c r="K2" s="10"/>
      <c r="M2" s="11"/>
      <c r="N2" s="11"/>
      <c r="O2" s="11"/>
      <c r="P2" s="11"/>
      <c r="Q2" s="11"/>
      <c r="R2" s="11"/>
      <c r="S2" s="11"/>
      <c r="T2" s="11"/>
      <c r="U2" s="11"/>
      <c r="V2" s="11"/>
      <c r="W2" s="11"/>
      <c r="X2" s="11"/>
      <c r="Y2" s="11"/>
      <c r="Z2" s="11"/>
      <c r="AA2" s="11"/>
    </row>
    <row r="3" spans="1:773" ht="14.25" customHeight="1" x14ac:dyDescent="0.3">
      <c r="A3" s="9"/>
      <c r="B3" s="9"/>
      <c r="C3" s="13"/>
      <c r="D3" s="9"/>
      <c r="E3" s="9"/>
      <c r="F3" s="9"/>
      <c r="G3" s="9"/>
      <c r="H3" s="9"/>
      <c r="I3" s="9"/>
      <c r="J3" s="9"/>
      <c r="K3" s="9"/>
      <c r="V3" s="11"/>
      <c r="W3" s="11"/>
      <c r="X3" s="11"/>
      <c r="Y3" s="11"/>
      <c r="Z3" s="11"/>
      <c r="AA3" s="11"/>
      <c r="AB3" s="11"/>
      <c r="AC3" s="11"/>
      <c r="AD3" s="11"/>
      <c r="AE3" s="11"/>
      <c r="AF3" s="11"/>
    </row>
    <row r="4" spans="1:773" ht="15" customHeight="1" x14ac:dyDescent="0.3">
      <c r="A4" s="9"/>
      <c r="B4" s="9"/>
      <c r="C4" s="10"/>
      <c r="D4" s="10"/>
      <c r="E4" s="10"/>
      <c r="F4" s="10"/>
      <c r="G4" s="10"/>
      <c r="H4" s="10"/>
      <c r="I4" s="10"/>
      <c r="J4" s="10"/>
      <c r="K4" s="10"/>
      <c r="M4" s="11"/>
      <c r="N4" s="11"/>
      <c r="O4" s="11"/>
      <c r="P4" s="11"/>
      <c r="Q4" s="11"/>
      <c r="R4" s="11"/>
      <c r="S4" s="11"/>
      <c r="T4" s="11"/>
      <c r="U4" s="11"/>
      <c r="V4" s="11"/>
      <c r="W4" s="11"/>
      <c r="X4" s="11"/>
      <c r="Y4" s="11"/>
      <c r="Z4" s="11"/>
      <c r="AA4" s="11"/>
      <c r="AB4" s="11"/>
      <c r="AC4" s="11"/>
      <c r="AD4" s="11"/>
      <c r="AE4" s="11"/>
      <c r="AF4" s="11"/>
    </row>
    <row r="5" spans="1:773" ht="24" customHeight="1" x14ac:dyDescent="0.3">
      <c r="A5" s="9"/>
      <c r="B5" s="652" t="s">
        <v>42</v>
      </c>
      <c r="C5" s="652"/>
      <c r="D5" s="652"/>
      <c r="E5" s="652"/>
      <c r="F5" s="652"/>
      <c r="G5" s="652"/>
      <c r="H5" s="652"/>
      <c r="I5" s="652"/>
      <c r="J5" s="652"/>
      <c r="K5" s="14"/>
      <c r="M5" s="15"/>
      <c r="N5" s="11"/>
      <c r="O5" s="11"/>
      <c r="P5" s="11"/>
      <c r="Q5" s="11"/>
      <c r="R5" s="11"/>
      <c r="S5" s="11"/>
      <c r="T5" s="11"/>
      <c r="U5" s="11"/>
      <c r="V5" s="11"/>
      <c r="W5" s="11"/>
      <c r="X5" s="11"/>
      <c r="Y5" s="11"/>
      <c r="Z5" s="11"/>
      <c r="AA5" s="11"/>
    </row>
    <row r="6" spans="1:773" ht="14.25" customHeight="1" thickBot="1" x14ac:dyDescent="0.35">
      <c r="A6" s="9"/>
      <c r="B6" s="600"/>
      <c r="C6" s="600"/>
      <c r="D6" s="600"/>
      <c r="E6" s="600"/>
      <c r="F6" s="600"/>
      <c r="G6" s="600"/>
      <c r="H6" s="600"/>
      <c r="I6" s="600"/>
      <c r="J6" s="600"/>
      <c r="K6" s="9"/>
      <c r="V6" s="11"/>
      <c r="W6" s="11"/>
      <c r="X6" s="11"/>
      <c r="Y6" s="11"/>
      <c r="Z6" s="11"/>
      <c r="AA6" s="11"/>
      <c r="AB6" s="11"/>
      <c r="AC6" s="11"/>
      <c r="AD6" s="11"/>
      <c r="AE6" s="11"/>
      <c r="AF6" s="11"/>
    </row>
    <row r="7" spans="1:773" ht="44.25" customHeight="1" x14ac:dyDescent="0.3">
      <c r="A7" s="9"/>
      <c r="B7" s="653" t="s">
        <v>844</v>
      </c>
      <c r="C7" s="654"/>
      <c r="D7" s="654"/>
      <c r="E7" s="654"/>
      <c r="F7" s="654"/>
      <c r="G7" s="654"/>
      <c r="H7" s="654"/>
      <c r="I7" s="654"/>
      <c r="J7" s="655"/>
      <c r="K7" s="9"/>
      <c r="V7" s="11"/>
      <c r="W7" s="11"/>
      <c r="X7" s="11"/>
      <c r="Y7" s="11"/>
      <c r="Z7" s="11"/>
      <c r="AA7" s="11"/>
      <c r="AB7" s="11"/>
      <c r="AC7" s="11"/>
      <c r="AD7" s="11"/>
      <c r="AE7" s="11"/>
      <c r="AF7" s="11"/>
    </row>
    <row r="8" spans="1:773" ht="44.25" customHeight="1" thickBot="1" x14ac:dyDescent="0.35">
      <c r="A8" s="9"/>
      <c r="B8" s="656"/>
      <c r="C8" s="657"/>
      <c r="D8" s="657"/>
      <c r="E8" s="657"/>
      <c r="F8" s="657"/>
      <c r="G8" s="657"/>
      <c r="H8" s="657"/>
      <c r="I8" s="657"/>
      <c r="J8" s="658"/>
      <c r="K8" s="9"/>
      <c r="V8" s="11"/>
      <c r="W8" s="11"/>
      <c r="X8" s="11"/>
      <c r="Y8" s="11"/>
      <c r="Z8" s="11"/>
      <c r="AA8" s="11"/>
      <c r="AB8" s="11"/>
      <c r="AC8" s="11"/>
      <c r="AD8" s="11"/>
      <c r="AE8" s="11"/>
      <c r="AF8" s="11"/>
    </row>
    <row r="9" spans="1:773" ht="14.25" customHeight="1" x14ac:dyDescent="0.3">
      <c r="A9" s="9"/>
      <c r="B9" s="598"/>
      <c r="C9" s="598"/>
      <c r="D9" s="598"/>
      <c r="E9" s="598"/>
      <c r="F9" s="598"/>
      <c r="G9" s="598"/>
      <c r="H9" s="598"/>
      <c r="I9" s="598"/>
      <c r="J9" s="598"/>
      <c r="K9" s="9"/>
      <c r="V9" s="11"/>
      <c r="W9" s="11"/>
      <c r="X9" s="11"/>
      <c r="Y9" s="11"/>
      <c r="Z9" s="11"/>
      <c r="AA9" s="11"/>
      <c r="AB9" s="11"/>
      <c r="AC9" s="11"/>
      <c r="AD9" s="11"/>
      <c r="AE9" s="11"/>
      <c r="AF9" s="11"/>
    </row>
    <row r="10" spans="1:773" ht="14.25" customHeight="1" x14ac:dyDescent="0.3">
      <c r="A10" s="9"/>
      <c r="B10" s="599"/>
      <c r="C10" s="599"/>
      <c r="D10" s="599"/>
      <c r="E10" s="599"/>
      <c r="F10" s="599"/>
      <c r="G10" s="599"/>
      <c r="H10" s="599"/>
      <c r="I10" s="599"/>
      <c r="J10" s="599"/>
      <c r="K10" s="9"/>
      <c r="V10" s="11"/>
      <c r="W10" s="11"/>
      <c r="X10" s="11"/>
      <c r="Y10" s="11"/>
      <c r="Z10" s="11"/>
      <c r="AA10" s="11"/>
      <c r="AB10" s="11"/>
      <c r="AC10" s="11"/>
      <c r="AD10" s="11"/>
      <c r="AE10" s="11"/>
      <c r="AF10" s="11"/>
    </row>
    <row r="11" spans="1:773" ht="24" customHeight="1" x14ac:dyDescent="0.3">
      <c r="A11" s="9"/>
      <c r="B11" s="652" t="s">
        <v>43</v>
      </c>
      <c r="C11" s="652"/>
      <c r="D11" s="652"/>
      <c r="E11" s="652"/>
      <c r="F11" s="652"/>
      <c r="G11" s="652"/>
      <c r="H11" s="652"/>
      <c r="I11" s="652"/>
      <c r="J11" s="652"/>
      <c r="K11" s="14"/>
      <c r="M11" s="15"/>
      <c r="N11" s="11"/>
      <c r="O11" s="11"/>
      <c r="P11" s="11"/>
      <c r="Q11" s="11"/>
      <c r="R11" s="11"/>
      <c r="S11" s="11"/>
      <c r="T11" s="11"/>
      <c r="U11" s="11"/>
      <c r="V11" s="11"/>
      <c r="W11" s="11"/>
      <c r="X11" s="11"/>
      <c r="Y11" s="11"/>
      <c r="Z11" s="11"/>
      <c r="AA11" s="11"/>
    </row>
    <row r="12" spans="1:773" ht="14.25" customHeight="1" thickBot="1" x14ac:dyDescent="0.35">
      <c r="A12" s="9"/>
      <c r="C12" s="16"/>
      <c r="K12" s="9"/>
      <c r="V12" s="11"/>
      <c r="W12" s="11"/>
      <c r="X12" s="11"/>
      <c r="Y12" s="11"/>
      <c r="Z12" s="11"/>
      <c r="AA12" s="11"/>
      <c r="AB12" s="11"/>
      <c r="AC12" s="11"/>
      <c r="AD12" s="11"/>
      <c r="AE12" s="11"/>
      <c r="AF12" s="11"/>
    </row>
    <row r="13" spans="1:773" ht="24" customHeight="1" x14ac:dyDescent="0.25">
      <c r="A13" s="9"/>
      <c r="B13" s="357" t="s">
        <v>44</v>
      </c>
      <c r="C13" s="592" t="s">
        <v>831</v>
      </c>
      <c r="D13" s="593"/>
      <c r="E13" s="594"/>
      <c r="F13" s="357" t="s">
        <v>45</v>
      </c>
      <c r="G13" s="595">
        <v>1012355486</v>
      </c>
      <c r="H13" s="596"/>
      <c r="I13" s="596"/>
      <c r="J13" s="597"/>
      <c r="K13" s="17"/>
      <c r="L13" s="30"/>
      <c r="M13" s="18"/>
      <c r="N13" s="19"/>
      <c r="O13" s="601"/>
      <c r="P13" s="602"/>
      <c r="Q13" s="19"/>
      <c r="R13" s="19"/>
      <c r="S13" s="19"/>
      <c r="T13" s="19"/>
      <c r="U13" s="19"/>
      <c r="V13" s="19"/>
      <c r="W13" s="19"/>
      <c r="X13" s="19"/>
      <c r="Y13" s="19"/>
      <c r="Z13" s="19"/>
      <c r="AA13" s="19"/>
    </row>
    <row r="14" spans="1:773" ht="24" customHeight="1" x14ac:dyDescent="0.25">
      <c r="A14" s="9"/>
      <c r="B14" s="358" t="s">
        <v>46</v>
      </c>
      <c r="C14" s="583" t="s">
        <v>832</v>
      </c>
      <c r="D14" s="584"/>
      <c r="E14" s="585"/>
      <c r="F14" s="358" t="s">
        <v>47</v>
      </c>
      <c r="G14" s="586">
        <v>3124313965</v>
      </c>
      <c r="H14" s="587"/>
      <c r="I14" s="587"/>
      <c r="J14" s="588"/>
      <c r="K14" s="17"/>
      <c r="L14" s="30"/>
      <c r="M14" s="18"/>
      <c r="N14" s="19"/>
      <c r="O14" s="19"/>
      <c r="P14" s="31"/>
      <c r="Q14" s="19"/>
      <c r="R14" s="19"/>
      <c r="S14" s="19"/>
      <c r="T14" s="19"/>
      <c r="U14" s="19"/>
      <c r="V14" s="19"/>
      <c r="W14" s="19"/>
      <c r="X14" s="19"/>
      <c r="Y14" s="19"/>
      <c r="Z14" s="19"/>
      <c r="AA14" s="19"/>
    </row>
    <row r="15" spans="1:773" ht="24" customHeight="1" x14ac:dyDescent="0.25">
      <c r="A15" s="9"/>
      <c r="B15" s="358" t="s">
        <v>48</v>
      </c>
      <c r="C15" s="583" t="s">
        <v>825</v>
      </c>
      <c r="D15" s="584"/>
      <c r="E15" s="585"/>
      <c r="F15" s="358" t="s">
        <v>49</v>
      </c>
      <c r="G15" s="586" t="s">
        <v>833</v>
      </c>
      <c r="H15" s="587"/>
      <c r="I15" s="587"/>
      <c r="J15" s="588"/>
      <c r="K15" s="17"/>
      <c r="L15" s="30"/>
      <c r="M15" s="18"/>
      <c r="N15" s="19"/>
      <c r="O15" s="19"/>
      <c r="P15" s="31"/>
      <c r="Q15" s="19"/>
      <c r="R15" s="19"/>
      <c r="S15" s="19"/>
      <c r="T15" s="19"/>
      <c r="U15" s="19"/>
      <c r="V15" s="19"/>
      <c r="W15" s="19"/>
      <c r="X15" s="19"/>
      <c r="Y15" s="19"/>
      <c r="Z15" s="19"/>
      <c r="AA15" s="19"/>
    </row>
    <row r="16" spans="1:773" ht="24" customHeight="1" x14ac:dyDescent="0.25">
      <c r="A16" s="9"/>
      <c r="B16" s="358" t="s">
        <v>50</v>
      </c>
      <c r="C16" s="583" t="s">
        <v>834</v>
      </c>
      <c r="D16" s="584"/>
      <c r="E16" s="585"/>
      <c r="F16" s="358" t="s">
        <v>51</v>
      </c>
      <c r="G16" s="586" t="s">
        <v>835</v>
      </c>
      <c r="H16" s="587"/>
      <c r="I16" s="587"/>
      <c r="J16" s="588"/>
      <c r="K16" s="17"/>
      <c r="L16" s="30"/>
      <c r="M16" s="18"/>
      <c r="N16" s="19"/>
      <c r="O16" s="18"/>
      <c r="P16" s="18" t="s">
        <v>52</v>
      </c>
      <c r="Q16" s="19"/>
      <c r="R16" s="19"/>
      <c r="S16" s="19"/>
      <c r="T16" s="19"/>
      <c r="U16" s="19"/>
      <c r="V16" s="19"/>
      <c r="W16" s="19"/>
      <c r="X16" s="19"/>
      <c r="Y16" s="19"/>
      <c r="Z16" s="19"/>
      <c r="AA16" s="19"/>
    </row>
    <row r="17" spans="1:32" ht="24" customHeight="1" x14ac:dyDescent="0.25">
      <c r="A17" s="9"/>
      <c r="B17" s="358" t="s">
        <v>53</v>
      </c>
      <c r="C17" s="583"/>
      <c r="D17" s="584"/>
      <c r="E17" s="585"/>
      <c r="F17" s="358" t="s">
        <v>54</v>
      </c>
      <c r="G17" s="605" t="s">
        <v>836</v>
      </c>
      <c r="H17" s="587"/>
      <c r="I17" s="587"/>
      <c r="J17" s="588"/>
      <c r="K17" s="17"/>
      <c r="L17" s="30"/>
      <c r="M17" s="18"/>
      <c r="N17" s="19"/>
      <c r="O17" s="19"/>
      <c r="P17" s="19"/>
      <c r="Q17" s="19"/>
      <c r="R17" s="19"/>
      <c r="S17" s="19"/>
      <c r="T17" s="19"/>
      <c r="U17" s="19"/>
      <c r="V17" s="19"/>
      <c r="W17" s="19"/>
      <c r="X17" s="19"/>
      <c r="Y17" s="19"/>
      <c r="Z17" s="19"/>
      <c r="AA17" s="19"/>
    </row>
    <row r="18" spans="1:32" ht="24" customHeight="1" x14ac:dyDescent="0.25">
      <c r="A18" s="9"/>
      <c r="B18" s="358" t="s">
        <v>55</v>
      </c>
      <c r="C18" s="583" t="s">
        <v>837</v>
      </c>
      <c r="D18" s="584"/>
      <c r="E18" s="585"/>
      <c r="F18" s="358" t="s">
        <v>56</v>
      </c>
      <c r="G18" s="586" t="s">
        <v>838</v>
      </c>
      <c r="H18" s="587"/>
      <c r="I18" s="587"/>
      <c r="J18" s="588"/>
      <c r="K18" s="20"/>
      <c r="L18" s="30"/>
      <c r="M18" s="19"/>
      <c r="N18" s="19"/>
      <c r="O18" s="19"/>
      <c r="P18" s="19"/>
      <c r="Q18" s="19"/>
      <c r="R18" s="19"/>
      <c r="S18" s="19"/>
      <c r="T18" s="19"/>
      <c r="U18" s="19"/>
      <c r="V18" s="19"/>
      <c r="W18" s="19"/>
      <c r="X18" s="19"/>
      <c r="Y18" s="19"/>
      <c r="Z18" s="19"/>
      <c r="AA18" s="19"/>
    </row>
    <row r="19" spans="1:32" ht="24" customHeight="1" thickBot="1" x14ac:dyDescent="0.3">
      <c r="A19" s="9"/>
      <c r="B19" s="359" t="s">
        <v>57</v>
      </c>
      <c r="C19" s="583" t="s">
        <v>839</v>
      </c>
      <c r="D19" s="584"/>
      <c r="E19" s="585"/>
      <c r="F19" s="359" t="s">
        <v>58</v>
      </c>
      <c r="G19" s="606">
        <v>2977515</v>
      </c>
      <c r="H19" s="607"/>
      <c r="I19" s="607"/>
      <c r="J19" s="608"/>
      <c r="K19" s="20"/>
      <c r="L19" s="30"/>
      <c r="M19" s="19"/>
      <c r="N19" s="19"/>
      <c r="O19" s="19"/>
      <c r="P19" s="19"/>
      <c r="Q19" s="19"/>
      <c r="R19" s="19"/>
      <c r="S19" s="19"/>
      <c r="T19" s="19"/>
      <c r="U19" s="19"/>
      <c r="V19" s="19"/>
      <c r="W19" s="19"/>
      <c r="X19" s="19"/>
      <c r="Y19" s="19"/>
      <c r="Z19" s="19"/>
      <c r="AA19" s="19"/>
    </row>
    <row r="20" spans="1:32" ht="14.25" customHeight="1" x14ac:dyDescent="0.3">
      <c r="A20" s="9"/>
      <c r="B20" s="598"/>
      <c r="C20" s="598"/>
      <c r="D20" s="598"/>
      <c r="E20" s="598"/>
      <c r="F20" s="598"/>
      <c r="G20" s="598"/>
      <c r="H20" s="598"/>
      <c r="I20" s="598"/>
      <c r="J20" s="598"/>
      <c r="K20" s="9"/>
      <c r="V20" s="11"/>
      <c r="W20" s="11"/>
      <c r="X20" s="11"/>
      <c r="Y20" s="11"/>
      <c r="Z20" s="11"/>
      <c r="AA20" s="11"/>
      <c r="AB20" s="11"/>
      <c r="AC20" s="11"/>
      <c r="AD20" s="11"/>
      <c r="AE20" s="11"/>
      <c r="AF20" s="11"/>
    </row>
    <row r="21" spans="1:32" ht="14.25" customHeight="1" x14ac:dyDescent="0.3">
      <c r="A21" s="9"/>
      <c r="B21" s="599"/>
      <c r="C21" s="599"/>
      <c r="D21" s="599"/>
      <c r="E21" s="599"/>
      <c r="F21" s="599"/>
      <c r="G21" s="599"/>
      <c r="H21" s="599"/>
      <c r="I21" s="599"/>
      <c r="J21" s="599"/>
      <c r="K21" s="9"/>
      <c r="V21" s="11"/>
      <c r="W21" s="11"/>
      <c r="X21" s="11"/>
      <c r="Y21" s="11"/>
      <c r="Z21" s="11"/>
      <c r="AA21" s="11"/>
      <c r="AB21" s="11"/>
      <c r="AC21" s="11"/>
      <c r="AD21" s="11"/>
      <c r="AE21" s="11"/>
      <c r="AF21" s="11"/>
    </row>
    <row r="22" spans="1:32" ht="24" customHeight="1" x14ac:dyDescent="0.3">
      <c r="A22" s="9"/>
      <c r="B22" s="652" t="s">
        <v>59</v>
      </c>
      <c r="C22" s="652"/>
      <c r="D22" s="652"/>
      <c r="E22" s="652"/>
      <c r="F22" s="652"/>
      <c r="G22" s="652"/>
      <c r="H22" s="652"/>
      <c r="I22" s="652"/>
      <c r="J22" s="652"/>
      <c r="K22" s="14"/>
      <c r="M22" s="15"/>
      <c r="N22" s="11"/>
      <c r="O22" s="11"/>
      <c r="P22" s="11"/>
      <c r="Q22" s="11"/>
      <c r="R22" s="11"/>
      <c r="S22" s="11"/>
      <c r="T22" s="11"/>
      <c r="U22" s="11"/>
      <c r="V22" s="11"/>
      <c r="W22" s="11"/>
      <c r="X22" s="11"/>
      <c r="Y22" s="11"/>
      <c r="Z22" s="11"/>
      <c r="AA22" s="11"/>
    </row>
    <row r="23" spans="1:32" ht="14.25" customHeight="1" thickBot="1" x14ac:dyDescent="0.35">
      <c r="A23" s="9"/>
      <c r="B23" s="599"/>
      <c r="C23" s="599"/>
      <c r="D23" s="599"/>
      <c r="E23" s="599"/>
      <c r="F23" s="599"/>
      <c r="G23" s="599"/>
      <c r="H23" s="599"/>
      <c r="I23" s="599"/>
      <c r="J23" s="599"/>
      <c r="K23" s="9"/>
      <c r="V23" s="11"/>
      <c r="W23" s="11"/>
      <c r="X23" s="11"/>
      <c r="Y23" s="11"/>
      <c r="Z23" s="11"/>
      <c r="AA23" s="11"/>
      <c r="AB23" s="11"/>
      <c r="AC23" s="11"/>
      <c r="AD23" s="11"/>
      <c r="AE23" s="11"/>
      <c r="AF23" s="11"/>
    </row>
    <row r="24" spans="1:32" ht="24" customHeight="1" x14ac:dyDescent="0.25">
      <c r="A24" s="9"/>
      <c r="B24" s="357" t="s">
        <v>44</v>
      </c>
      <c r="C24" s="660" t="s">
        <v>840</v>
      </c>
      <c r="D24" s="661"/>
      <c r="E24" s="661"/>
      <c r="F24" s="357" t="s">
        <v>45</v>
      </c>
      <c r="G24" s="595">
        <v>1082855381</v>
      </c>
      <c r="H24" s="596"/>
      <c r="I24" s="596"/>
      <c r="J24" s="597"/>
      <c r="K24" s="20"/>
      <c r="L24" s="30"/>
      <c r="M24" s="19"/>
      <c r="N24" s="19"/>
      <c r="O24" s="19"/>
      <c r="P24" s="19"/>
      <c r="Q24" s="19"/>
      <c r="R24" s="19"/>
      <c r="S24" s="19"/>
      <c r="T24" s="19"/>
      <c r="U24" s="19"/>
      <c r="V24" s="19"/>
      <c r="W24" s="19"/>
      <c r="X24" s="19"/>
      <c r="Y24" s="19"/>
      <c r="Z24" s="19"/>
      <c r="AA24" s="19"/>
    </row>
    <row r="25" spans="1:32" ht="24" customHeight="1" x14ac:dyDescent="0.25">
      <c r="A25" s="9"/>
      <c r="B25" s="358" t="s">
        <v>46</v>
      </c>
      <c r="C25" s="603" t="s">
        <v>855</v>
      </c>
      <c r="D25" s="604"/>
      <c r="E25" s="604"/>
      <c r="F25" s="358" t="s">
        <v>47</v>
      </c>
      <c r="G25" s="586">
        <v>3107489566</v>
      </c>
      <c r="H25" s="587"/>
      <c r="I25" s="587"/>
      <c r="J25" s="588"/>
      <c r="K25" s="20"/>
      <c r="L25" s="30"/>
      <c r="M25" s="19"/>
      <c r="N25" s="19"/>
      <c r="O25" s="19"/>
      <c r="P25" s="19"/>
      <c r="Q25" s="19"/>
      <c r="R25" s="19"/>
      <c r="S25" s="19"/>
      <c r="T25" s="19"/>
      <c r="U25" s="19"/>
      <c r="V25" s="19"/>
      <c r="W25" s="19"/>
      <c r="X25" s="19"/>
      <c r="Y25" s="19"/>
      <c r="Z25" s="19"/>
      <c r="AA25" s="19"/>
    </row>
    <row r="26" spans="1:32" ht="24" customHeight="1" x14ac:dyDescent="0.25">
      <c r="A26" s="9"/>
      <c r="B26" s="358" t="s">
        <v>48</v>
      </c>
      <c r="C26" s="603" t="s">
        <v>825</v>
      </c>
      <c r="D26" s="604"/>
      <c r="E26" s="604"/>
      <c r="F26" s="358" t="s">
        <v>49</v>
      </c>
      <c r="G26" s="586" t="s">
        <v>856</v>
      </c>
      <c r="H26" s="587"/>
      <c r="I26" s="587"/>
      <c r="J26" s="588"/>
      <c r="K26" s="20"/>
      <c r="L26" s="30"/>
      <c r="M26" s="19"/>
      <c r="N26" s="19"/>
      <c r="O26" s="19"/>
      <c r="P26" s="19"/>
      <c r="Q26" s="19"/>
      <c r="R26" s="19"/>
      <c r="S26" s="19"/>
      <c r="T26" s="19"/>
      <c r="U26" s="19"/>
      <c r="V26" s="19"/>
      <c r="W26" s="19"/>
      <c r="X26" s="19"/>
      <c r="Y26" s="19"/>
      <c r="Z26" s="19"/>
      <c r="AA26" s="19"/>
    </row>
    <row r="27" spans="1:32" ht="24" customHeight="1" x14ac:dyDescent="0.25">
      <c r="A27" s="9"/>
      <c r="B27" s="358" t="s">
        <v>50</v>
      </c>
      <c r="C27" s="603" t="s">
        <v>841</v>
      </c>
      <c r="D27" s="604"/>
      <c r="E27" s="604"/>
      <c r="F27" s="358" t="s">
        <v>51</v>
      </c>
      <c r="G27" s="586" t="s">
        <v>842</v>
      </c>
      <c r="H27" s="587"/>
      <c r="I27" s="587"/>
      <c r="J27" s="588"/>
      <c r="K27" s="20"/>
      <c r="L27" s="30"/>
      <c r="M27" s="19"/>
      <c r="N27" s="19"/>
      <c r="O27" s="19"/>
      <c r="P27" s="19"/>
      <c r="Q27" s="19"/>
      <c r="R27" s="19"/>
      <c r="S27" s="19"/>
      <c r="T27" s="19"/>
      <c r="U27" s="19"/>
      <c r="V27" s="19"/>
      <c r="W27" s="19"/>
      <c r="X27" s="19"/>
      <c r="Y27" s="19"/>
      <c r="Z27" s="19"/>
      <c r="AA27" s="19"/>
    </row>
    <row r="28" spans="1:32" ht="24" customHeight="1" x14ac:dyDescent="0.25">
      <c r="A28" s="9"/>
      <c r="B28" s="358" t="s">
        <v>53</v>
      </c>
      <c r="C28" s="603"/>
      <c r="D28" s="604"/>
      <c r="E28" s="604"/>
      <c r="F28" s="358" t="s">
        <v>54</v>
      </c>
      <c r="G28" s="605" t="s">
        <v>857</v>
      </c>
      <c r="H28" s="587"/>
      <c r="I28" s="587"/>
      <c r="J28" s="588"/>
      <c r="K28" s="20"/>
      <c r="L28" s="30"/>
      <c r="M28" s="19"/>
      <c r="N28" s="19"/>
      <c r="O28" s="19"/>
      <c r="P28" s="19"/>
      <c r="Q28" s="19"/>
      <c r="R28" s="19"/>
      <c r="S28" s="19"/>
      <c r="T28" s="19"/>
      <c r="U28" s="19"/>
      <c r="V28" s="19"/>
      <c r="W28" s="19"/>
      <c r="X28" s="19"/>
      <c r="Y28" s="19"/>
      <c r="Z28" s="19"/>
      <c r="AA28" s="19"/>
    </row>
    <row r="29" spans="1:32" ht="24" customHeight="1" x14ac:dyDescent="0.25">
      <c r="A29" s="9"/>
      <c r="B29" s="358" t="s">
        <v>55</v>
      </c>
      <c r="C29" s="603" t="s">
        <v>837</v>
      </c>
      <c r="D29" s="604"/>
      <c r="E29" s="604"/>
      <c r="F29" s="358" t="s">
        <v>56</v>
      </c>
      <c r="G29" s="586" t="s">
        <v>838</v>
      </c>
      <c r="H29" s="587"/>
      <c r="I29" s="587"/>
      <c r="J29" s="588"/>
      <c r="K29" s="20"/>
      <c r="L29" s="30"/>
      <c r="M29" s="19"/>
      <c r="N29" s="19"/>
      <c r="O29" s="19"/>
      <c r="P29" s="19"/>
      <c r="Q29" s="19"/>
      <c r="R29" s="19"/>
      <c r="S29" s="19"/>
      <c r="T29" s="19"/>
      <c r="U29" s="19"/>
      <c r="V29" s="19"/>
      <c r="W29" s="19"/>
      <c r="X29" s="19"/>
      <c r="Y29" s="19"/>
      <c r="Z29" s="19"/>
      <c r="AA29" s="19"/>
    </row>
    <row r="30" spans="1:32" ht="24" customHeight="1" thickBot="1" x14ac:dyDescent="0.3">
      <c r="A30" s="9"/>
      <c r="B30" s="359" t="s">
        <v>57</v>
      </c>
      <c r="C30" s="583" t="s">
        <v>839</v>
      </c>
      <c r="D30" s="584"/>
      <c r="E30" s="585"/>
      <c r="F30" s="359" t="s">
        <v>58</v>
      </c>
      <c r="G30" s="606">
        <v>2977515</v>
      </c>
      <c r="H30" s="607"/>
      <c r="I30" s="607"/>
      <c r="J30" s="608"/>
      <c r="K30" s="20"/>
      <c r="L30" s="30"/>
      <c r="M30" s="19"/>
      <c r="N30" s="19"/>
      <c r="O30" s="19"/>
      <c r="P30" s="19"/>
      <c r="Q30" s="19"/>
      <c r="R30" s="19"/>
      <c r="S30" s="19"/>
      <c r="T30" s="19"/>
      <c r="U30" s="19"/>
      <c r="V30" s="19"/>
      <c r="W30" s="19"/>
      <c r="X30" s="19"/>
      <c r="Y30" s="19"/>
      <c r="Z30" s="19"/>
      <c r="AA30" s="19"/>
    </row>
    <row r="31" spans="1:32" ht="14.25" customHeight="1" x14ac:dyDescent="0.3">
      <c r="A31" s="9"/>
      <c r="B31" s="599"/>
      <c r="C31" s="599"/>
      <c r="D31" s="599"/>
      <c r="E31" s="599"/>
      <c r="F31" s="599"/>
      <c r="G31" s="599"/>
      <c r="H31" s="599"/>
      <c r="I31" s="599"/>
      <c r="J31" s="599"/>
      <c r="K31" s="9"/>
      <c r="V31" s="11"/>
      <c r="W31" s="11"/>
      <c r="X31" s="11"/>
      <c r="Y31" s="11"/>
      <c r="Z31" s="11"/>
      <c r="AA31" s="11"/>
      <c r="AB31" s="11"/>
      <c r="AC31" s="11"/>
      <c r="AD31" s="11"/>
      <c r="AE31" s="11"/>
      <c r="AF31" s="11"/>
    </row>
    <row r="32" spans="1:32" ht="14.25" customHeight="1" x14ac:dyDescent="0.3">
      <c r="A32" s="9"/>
      <c r="B32" s="599"/>
      <c r="C32" s="599"/>
      <c r="D32" s="599"/>
      <c r="E32" s="599"/>
      <c r="F32" s="599"/>
      <c r="G32" s="599"/>
      <c r="H32" s="599"/>
      <c r="I32" s="599"/>
      <c r="J32" s="599"/>
      <c r="K32" s="9"/>
      <c r="V32" s="11"/>
      <c r="W32" s="11"/>
      <c r="X32" s="11"/>
      <c r="Y32" s="11"/>
      <c r="Z32" s="11"/>
      <c r="AA32" s="11"/>
      <c r="AB32" s="11"/>
      <c r="AC32" s="11"/>
      <c r="AD32" s="11"/>
      <c r="AE32" s="11"/>
      <c r="AF32" s="11"/>
    </row>
    <row r="33" spans="1:32" ht="24" customHeight="1" x14ac:dyDescent="0.3">
      <c r="A33" s="9"/>
      <c r="B33" s="619" t="s">
        <v>60</v>
      </c>
      <c r="C33" s="619"/>
      <c r="D33" s="619"/>
      <c r="E33" s="619"/>
      <c r="F33" s="619"/>
      <c r="G33" s="619"/>
      <c r="H33" s="619"/>
      <c r="I33" s="619"/>
      <c r="J33" s="619"/>
      <c r="K33" s="14"/>
      <c r="M33" s="15"/>
      <c r="N33" s="11"/>
      <c r="O33" s="11"/>
      <c r="P33" s="11"/>
      <c r="Q33" s="11"/>
      <c r="R33" s="11"/>
      <c r="S33" s="11"/>
      <c r="T33" s="11"/>
      <c r="U33" s="11"/>
      <c r="V33" s="11"/>
      <c r="W33" s="11"/>
      <c r="X33" s="11"/>
      <c r="Y33" s="11"/>
      <c r="Z33" s="11"/>
      <c r="AA33" s="11"/>
    </row>
    <row r="34" spans="1:32" ht="14.25" customHeight="1" thickBot="1" x14ac:dyDescent="0.35">
      <c r="A34" s="9"/>
      <c r="B34" s="659"/>
      <c r="C34" s="659"/>
      <c r="D34" s="659"/>
      <c r="E34" s="659"/>
      <c r="F34" s="659"/>
      <c r="G34" s="659"/>
      <c r="H34" s="659"/>
      <c r="I34" s="659"/>
      <c r="J34" s="659"/>
      <c r="K34" s="9"/>
      <c r="V34" s="11"/>
      <c r="W34" s="11"/>
      <c r="X34" s="11"/>
      <c r="Y34" s="11"/>
      <c r="Z34" s="11"/>
      <c r="AA34" s="11"/>
      <c r="AB34" s="11"/>
      <c r="AC34" s="11"/>
      <c r="AD34" s="11"/>
      <c r="AE34" s="11"/>
      <c r="AF34" s="11"/>
    </row>
    <row r="35" spans="1:32" ht="50.1" customHeight="1" thickBot="1" x14ac:dyDescent="0.3">
      <c r="A35" s="9"/>
      <c r="B35" s="360" t="s">
        <v>61</v>
      </c>
      <c r="C35" s="609" t="s">
        <v>851</v>
      </c>
      <c r="D35" s="610"/>
      <c r="E35" s="361" t="s">
        <v>47</v>
      </c>
      <c r="F35" s="362">
        <v>3132413658</v>
      </c>
      <c r="G35" s="361" t="s">
        <v>62</v>
      </c>
      <c r="H35" s="611" t="s">
        <v>854</v>
      </c>
      <c r="I35" s="612"/>
      <c r="J35" s="613"/>
      <c r="K35" s="17"/>
      <c r="L35" s="30"/>
      <c r="M35" s="18"/>
      <c r="N35" s="19"/>
      <c r="O35" s="19"/>
      <c r="P35" s="19"/>
      <c r="Q35" s="19"/>
      <c r="R35" s="19"/>
      <c r="S35" s="19"/>
      <c r="T35" s="19"/>
      <c r="U35" s="19"/>
      <c r="V35" s="19"/>
      <c r="W35" s="19"/>
      <c r="X35" s="19"/>
      <c r="Y35" s="19"/>
      <c r="Z35" s="19"/>
      <c r="AA35" s="19"/>
    </row>
    <row r="36" spans="1:32" ht="24" customHeight="1" thickBot="1" x14ac:dyDescent="0.3">
      <c r="A36" s="9"/>
      <c r="B36" s="363" t="s">
        <v>63</v>
      </c>
      <c r="C36" s="614" t="s">
        <v>853</v>
      </c>
      <c r="D36" s="615"/>
      <c r="E36" s="361" t="s">
        <v>47</v>
      </c>
      <c r="F36" s="364">
        <v>3166243568</v>
      </c>
      <c r="G36" s="361" t="s">
        <v>62</v>
      </c>
      <c r="H36" s="616" t="s">
        <v>859</v>
      </c>
      <c r="I36" s="617"/>
      <c r="J36" s="618"/>
      <c r="K36" s="17"/>
      <c r="L36" s="30"/>
      <c r="M36" s="18"/>
      <c r="N36" s="19"/>
      <c r="O36" s="19"/>
      <c r="P36" s="19"/>
      <c r="Q36" s="19"/>
      <c r="R36" s="19"/>
      <c r="S36" s="19"/>
      <c r="T36" s="19"/>
      <c r="U36" s="19"/>
      <c r="V36" s="19"/>
      <c r="W36" s="19"/>
      <c r="X36" s="19"/>
      <c r="Y36" s="19"/>
      <c r="Z36" s="19"/>
      <c r="AA36" s="19"/>
    </row>
    <row r="37" spans="1:32" ht="42.75" customHeight="1" thickBot="1" x14ac:dyDescent="0.3">
      <c r="A37" s="9"/>
      <c r="B37" s="365" t="s">
        <v>64</v>
      </c>
      <c r="C37" s="623" t="s">
        <v>852</v>
      </c>
      <c r="D37" s="624"/>
      <c r="E37" s="361" t="s">
        <v>47</v>
      </c>
      <c r="F37" s="366">
        <v>3016141188</v>
      </c>
      <c r="G37" s="361" t="s">
        <v>62</v>
      </c>
      <c r="H37" s="625" t="s">
        <v>860</v>
      </c>
      <c r="I37" s="626"/>
      <c r="J37" s="627"/>
      <c r="K37" s="17"/>
      <c r="L37" s="30"/>
      <c r="M37" s="18"/>
      <c r="N37" s="19"/>
      <c r="O37" s="19"/>
      <c r="P37" s="19"/>
      <c r="Q37" s="19"/>
      <c r="R37" s="19"/>
      <c r="S37" s="19"/>
      <c r="T37" s="19"/>
      <c r="U37" s="19"/>
      <c r="V37" s="19"/>
      <c r="W37" s="19"/>
      <c r="X37" s="19"/>
      <c r="Y37" s="19"/>
      <c r="Z37" s="19"/>
      <c r="AA37" s="19"/>
    </row>
    <row r="38" spans="1:32" ht="14.25" customHeight="1" x14ac:dyDescent="0.3">
      <c r="A38" s="9"/>
      <c r="B38" s="633"/>
      <c r="C38" s="633"/>
      <c r="D38" s="633"/>
      <c r="E38" s="633"/>
      <c r="F38" s="633"/>
      <c r="G38" s="633"/>
      <c r="H38" s="633"/>
      <c r="I38" s="633"/>
      <c r="J38" s="633"/>
      <c r="K38" s="9"/>
      <c r="V38" s="11"/>
      <c r="W38" s="11"/>
      <c r="X38" s="11"/>
      <c r="Y38" s="11"/>
      <c r="Z38" s="11"/>
      <c r="AA38" s="11"/>
      <c r="AB38" s="11"/>
      <c r="AC38" s="11"/>
      <c r="AD38" s="11"/>
      <c r="AE38" s="11"/>
      <c r="AF38" s="11"/>
    </row>
    <row r="39" spans="1:32" ht="14.25" customHeight="1" x14ac:dyDescent="0.3">
      <c r="A39" s="9"/>
      <c r="B39" s="599"/>
      <c r="C39" s="599"/>
      <c r="D39" s="599"/>
      <c r="E39" s="599"/>
      <c r="F39" s="599"/>
      <c r="G39" s="599"/>
      <c r="H39" s="599"/>
      <c r="I39" s="599"/>
      <c r="J39" s="599"/>
      <c r="K39" s="9"/>
      <c r="V39" s="11"/>
      <c r="W39" s="11"/>
      <c r="X39" s="11"/>
      <c r="Y39" s="11"/>
      <c r="Z39" s="11"/>
      <c r="AA39" s="11"/>
      <c r="AB39" s="11"/>
      <c r="AC39" s="11"/>
      <c r="AD39" s="11"/>
      <c r="AE39" s="11"/>
      <c r="AF39" s="11"/>
    </row>
    <row r="40" spans="1:32" ht="24" customHeight="1" x14ac:dyDescent="0.3">
      <c r="A40" s="9"/>
      <c r="B40" s="619" t="s">
        <v>65</v>
      </c>
      <c r="C40" s="619"/>
      <c r="D40" s="619"/>
      <c r="E40" s="619"/>
      <c r="F40" s="619"/>
      <c r="G40" s="619"/>
      <c r="H40" s="619"/>
      <c r="I40" s="619"/>
      <c r="J40" s="619"/>
      <c r="K40" s="14"/>
      <c r="M40" s="15"/>
      <c r="N40" s="11"/>
      <c r="O40" s="11"/>
      <c r="P40" s="11"/>
      <c r="Q40" s="11"/>
      <c r="R40" s="11"/>
      <c r="S40" s="11"/>
      <c r="T40" s="11"/>
      <c r="U40" s="11"/>
      <c r="V40" s="11"/>
      <c r="W40" s="11"/>
      <c r="X40" s="11"/>
      <c r="Y40" s="11"/>
      <c r="Z40" s="11"/>
      <c r="AA40" s="11"/>
    </row>
    <row r="41" spans="1:32" ht="14.25" customHeight="1" thickBot="1" x14ac:dyDescent="0.35">
      <c r="A41" s="9"/>
      <c r="B41" s="599"/>
      <c r="C41" s="599"/>
      <c r="D41" s="599"/>
      <c r="E41" s="599"/>
      <c r="F41" s="599"/>
      <c r="G41" s="599"/>
      <c r="H41" s="599"/>
      <c r="I41" s="599"/>
      <c r="J41" s="599"/>
      <c r="K41" s="9"/>
      <c r="V41" s="11"/>
      <c r="W41" s="11"/>
      <c r="X41" s="11"/>
      <c r="Y41" s="11"/>
      <c r="Z41" s="11"/>
      <c r="AA41" s="11"/>
      <c r="AB41" s="11"/>
      <c r="AC41" s="11"/>
      <c r="AD41" s="11"/>
      <c r="AE41" s="11"/>
      <c r="AF41" s="11"/>
    </row>
    <row r="42" spans="1:32" ht="328.5" customHeight="1" x14ac:dyDescent="0.2">
      <c r="A42" s="9"/>
      <c r="B42" s="367" t="s">
        <v>66</v>
      </c>
      <c r="C42" s="628" t="s">
        <v>845</v>
      </c>
      <c r="D42" s="628"/>
      <c r="E42" s="628"/>
      <c r="F42" s="628"/>
      <c r="G42" s="628"/>
      <c r="H42" s="628"/>
      <c r="I42" s="628"/>
      <c r="J42" s="629"/>
      <c r="K42" s="17"/>
      <c r="L42" s="30"/>
      <c r="M42" s="18"/>
      <c r="N42" s="19"/>
      <c r="O42" s="19"/>
      <c r="P42" s="19"/>
      <c r="Q42" s="19"/>
      <c r="R42" s="19"/>
      <c r="S42" s="19"/>
      <c r="T42" s="19"/>
      <c r="U42" s="19"/>
      <c r="V42" s="19"/>
      <c r="W42" s="19"/>
      <c r="X42" s="19"/>
      <c r="Y42" s="19"/>
      <c r="Z42" s="19"/>
      <c r="AA42" s="19"/>
    </row>
    <row r="43" spans="1:32" ht="162" customHeight="1" x14ac:dyDescent="0.2">
      <c r="A43" s="9"/>
      <c r="B43" s="368" t="s">
        <v>67</v>
      </c>
      <c r="C43" s="634" t="s">
        <v>861</v>
      </c>
      <c r="D43" s="628"/>
      <c r="E43" s="628"/>
      <c r="F43" s="628"/>
      <c r="G43" s="628"/>
      <c r="H43" s="628"/>
      <c r="I43" s="628"/>
      <c r="J43" s="629"/>
      <c r="K43" s="17"/>
      <c r="L43" s="30"/>
      <c r="M43" s="18"/>
      <c r="N43" s="19"/>
      <c r="O43" s="19"/>
      <c r="P43" s="19"/>
      <c r="Q43" s="19"/>
      <c r="R43" s="19"/>
      <c r="S43" s="19"/>
      <c r="T43" s="19"/>
      <c r="U43" s="19"/>
      <c r="V43" s="19"/>
      <c r="W43" s="19"/>
      <c r="X43" s="19"/>
      <c r="Y43" s="19"/>
      <c r="Z43" s="19"/>
      <c r="AA43" s="19"/>
    </row>
    <row r="44" spans="1:32" ht="36" customHeight="1" x14ac:dyDescent="0.2">
      <c r="A44" s="9"/>
      <c r="B44" s="369" t="s">
        <v>68</v>
      </c>
      <c r="C44" s="370" t="s">
        <v>69</v>
      </c>
      <c r="D44" s="371"/>
      <c r="E44" s="372" t="s">
        <v>70</v>
      </c>
      <c r="F44" s="373"/>
      <c r="G44" s="372" t="s">
        <v>71</v>
      </c>
      <c r="H44" s="374"/>
      <c r="I44" s="375" t="s">
        <v>72</v>
      </c>
      <c r="J44" s="376" t="s">
        <v>843</v>
      </c>
      <c r="K44" s="17"/>
      <c r="L44" s="30"/>
      <c r="M44" s="18"/>
      <c r="N44" s="19"/>
      <c r="O44" s="19"/>
      <c r="P44" s="19"/>
      <c r="Q44" s="19"/>
      <c r="R44" s="19"/>
      <c r="S44" s="19"/>
      <c r="T44" s="19"/>
      <c r="U44" s="19"/>
      <c r="V44" s="19"/>
      <c r="W44" s="19"/>
      <c r="X44" s="19"/>
      <c r="Y44" s="19"/>
      <c r="Z44" s="19"/>
      <c r="AA44" s="19"/>
    </row>
    <row r="45" spans="1:32" ht="58.5" customHeight="1" x14ac:dyDescent="0.2">
      <c r="A45" s="9"/>
      <c r="B45" s="377" t="s">
        <v>73</v>
      </c>
      <c r="C45" s="620" t="s">
        <v>858</v>
      </c>
      <c r="D45" s="621"/>
      <c r="E45" s="621"/>
      <c r="F45" s="621"/>
      <c r="G45" s="621"/>
      <c r="H45" s="621"/>
      <c r="I45" s="621"/>
      <c r="J45" s="622"/>
      <c r="K45" s="17"/>
      <c r="L45" s="30"/>
      <c r="M45" s="18"/>
      <c r="N45" s="19"/>
      <c r="O45" s="19"/>
      <c r="P45" s="19"/>
      <c r="Q45" s="19"/>
      <c r="R45" s="19"/>
      <c r="S45" s="19"/>
      <c r="T45" s="19"/>
      <c r="U45" s="19"/>
      <c r="V45" s="19"/>
      <c r="W45" s="19"/>
      <c r="X45" s="19"/>
      <c r="Y45" s="19"/>
      <c r="Z45" s="19"/>
      <c r="AA45" s="19"/>
    </row>
    <row r="46" spans="1:32" ht="123.75" customHeight="1" x14ac:dyDescent="0.2">
      <c r="A46" s="9"/>
      <c r="B46" s="377" t="s">
        <v>74</v>
      </c>
      <c r="C46" s="620" t="s">
        <v>862</v>
      </c>
      <c r="D46" s="621"/>
      <c r="E46" s="621"/>
      <c r="F46" s="621"/>
      <c r="G46" s="621"/>
      <c r="H46" s="621"/>
      <c r="I46" s="621"/>
      <c r="J46" s="622"/>
      <c r="K46" s="17"/>
      <c r="L46" s="30"/>
      <c r="M46" s="18"/>
      <c r="N46" s="19"/>
      <c r="O46" s="19"/>
      <c r="P46" s="19"/>
      <c r="Q46" s="19"/>
      <c r="R46" s="19"/>
      <c r="S46" s="19"/>
      <c r="T46" s="19"/>
      <c r="U46" s="19"/>
      <c r="V46" s="19"/>
      <c r="W46" s="19"/>
      <c r="X46" s="19"/>
      <c r="Y46" s="19"/>
      <c r="Z46" s="19"/>
      <c r="AA46" s="19"/>
    </row>
    <row r="47" spans="1:32" ht="40.5" customHeight="1" x14ac:dyDescent="0.2">
      <c r="A47" s="9"/>
      <c r="B47" s="630" t="s">
        <v>75</v>
      </c>
      <c r="C47" s="620" t="s">
        <v>847</v>
      </c>
      <c r="D47" s="621"/>
      <c r="E47" s="621"/>
      <c r="F47" s="621"/>
      <c r="G47" s="621"/>
      <c r="H47" s="621"/>
      <c r="I47" s="621"/>
      <c r="J47" s="622"/>
      <c r="K47" s="17"/>
      <c r="L47" s="30"/>
      <c r="M47" s="18"/>
      <c r="N47" s="19"/>
      <c r="O47" s="19"/>
      <c r="P47" s="19"/>
      <c r="Q47" s="19"/>
      <c r="R47" s="19"/>
      <c r="S47" s="19"/>
      <c r="T47" s="19"/>
      <c r="U47" s="19"/>
      <c r="V47" s="19"/>
      <c r="W47" s="19"/>
      <c r="X47" s="19"/>
      <c r="Y47" s="19"/>
      <c r="Z47" s="19"/>
      <c r="AA47" s="19"/>
    </row>
    <row r="48" spans="1:32" ht="40.5" customHeight="1" x14ac:dyDescent="0.2">
      <c r="A48" s="9"/>
      <c r="B48" s="631"/>
      <c r="C48" s="620" t="s">
        <v>848</v>
      </c>
      <c r="D48" s="621"/>
      <c r="E48" s="621"/>
      <c r="F48" s="621"/>
      <c r="G48" s="621"/>
      <c r="H48" s="621"/>
      <c r="I48" s="621"/>
      <c r="J48" s="622"/>
      <c r="K48" s="17"/>
      <c r="L48" s="30"/>
      <c r="M48" s="18"/>
      <c r="N48" s="19"/>
      <c r="O48" s="19"/>
      <c r="P48" s="19"/>
      <c r="Q48" s="19"/>
      <c r="R48" s="19"/>
      <c r="S48" s="19"/>
      <c r="T48" s="19"/>
      <c r="U48" s="19"/>
      <c r="V48" s="19"/>
      <c r="W48" s="19"/>
      <c r="X48" s="19"/>
      <c r="Y48" s="19"/>
      <c r="Z48" s="19"/>
      <c r="AA48" s="19"/>
    </row>
    <row r="49" spans="1:32" ht="40.5" customHeight="1" x14ac:dyDescent="0.2">
      <c r="A49" s="9"/>
      <c r="B49" s="631"/>
      <c r="C49" s="620" t="s">
        <v>849</v>
      </c>
      <c r="D49" s="621"/>
      <c r="E49" s="621"/>
      <c r="F49" s="621"/>
      <c r="G49" s="621"/>
      <c r="H49" s="621"/>
      <c r="I49" s="621"/>
      <c r="J49" s="622"/>
      <c r="K49" s="17"/>
      <c r="L49" s="30"/>
      <c r="M49" s="18"/>
      <c r="N49" s="19"/>
      <c r="O49" s="19"/>
      <c r="P49" s="19"/>
      <c r="Q49" s="19"/>
      <c r="R49" s="19"/>
      <c r="S49" s="19"/>
      <c r="T49" s="19"/>
      <c r="U49" s="19"/>
      <c r="V49" s="19"/>
      <c r="W49" s="19"/>
      <c r="X49" s="19"/>
      <c r="Y49" s="19"/>
      <c r="Z49" s="19"/>
      <c r="AA49" s="19"/>
    </row>
    <row r="50" spans="1:32" ht="40.5" customHeight="1" x14ac:dyDescent="0.2">
      <c r="A50" s="9"/>
      <c r="B50" s="632"/>
      <c r="C50" s="620" t="s">
        <v>850</v>
      </c>
      <c r="D50" s="621"/>
      <c r="E50" s="621"/>
      <c r="F50" s="621"/>
      <c r="G50" s="621"/>
      <c r="H50" s="621"/>
      <c r="I50" s="621"/>
      <c r="J50" s="622"/>
      <c r="K50" s="17"/>
      <c r="L50" s="30"/>
      <c r="M50" s="18"/>
      <c r="N50" s="19"/>
      <c r="O50" s="19"/>
      <c r="P50" s="19"/>
      <c r="Q50" s="19"/>
      <c r="R50" s="19"/>
      <c r="S50" s="19"/>
      <c r="T50" s="19"/>
      <c r="U50" s="19"/>
      <c r="V50" s="19"/>
      <c r="W50" s="19"/>
      <c r="X50" s="19"/>
      <c r="Y50" s="19"/>
      <c r="Z50" s="19"/>
      <c r="AA50" s="19"/>
    </row>
    <row r="51" spans="1:32" ht="90" customHeight="1" x14ac:dyDescent="0.2">
      <c r="A51" s="9"/>
      <c r="B51" s="377" t="s">
        <v>77</v>
      </c>
      <c r="C51" s="620" t="s">
        <v>846</v>
      </c>
      <c r="D51" s="621"/>
      <c r="E51" s="621"/>
      <c r="F51" s="621"/>
      <c r="G51" s="621"/>
      <c r="H51" s="621"/>
      <c r="I51" s="621"/>
      <c r="J51" s="622"/>
      <c r="K51" s="17"/>
      <c r="L51" s="30"/>
      <c r="M51" s="18"/>
      <c r="N51" s="19"/>
      <c r="O51" s="19"/>
      <c r="P51" s="19"/>
      <c r="Q51" s="19"/>
      <c r="R51" s="19"/>
      <c r="S51" s="19"/>
      <c r="T51" s="19"/>
      <c r="U51" s="19"/>
      <c r="V51" s="19"/>
      <c r="W51" s="19"/>
      <c r="X51" s="19"/>
      <c r="Y51" s="19"/>
      <c r="Z51" s="19"/>
      <c r="AA51" s="19"/>
    </row>
    <row r="52" spans="1:32" ht="60.75" customHeight="1" x14ac:dyDescent="0.2">
      <c r="A52" s="9"/>
      <c r="B52" s="630" t="s">
        <v>78</v>
      </c>
      <c r="C52" s="620" t="s">
        <v>878</v>
      </c>
      <c r="D52" s="621"/>
      <c r="E52" s="621"/>
      <c r="F52" s="621"/>
      <c r="G52" s="621"/>
      <c r="H52" s="621"/>
      <c r="I52" s="621"/>
      <c r="J52" s="622"/>
      <c r="K52" s="17"/>
      <c r="L52" s="30"/>
      <c r="M52" s="18"/>
      <c r="N52" s="19"/>
      <c r="O52" s="19"/>
      <c r="P52" s="19"/>
      <c r="Q52" s="19"/>
      <c r="R52" s="19"/>
      <c r="S52" s="19"/>
      <c r="T52" s="19"/>
      <c r="U52" s="19"/>
      <c r="V52" s="19"/>
      <c r="W52" s="19"/>
      <c r="X52" s="19"/>
      <c r="Y52" s="19"/>
      <c r="Z52" s="19"/>
      <c r="AA52" s="19"/>
    </row>
    <row r="53" spans="1:32" ht="60.75" customHeight="1" x14ac:dyDescent="0.2">
      <c r="A53" s="9"/>
      <c r="B53" s="631"/>
      <c r="C53" s="620" t="s">
        <v>879</v>
      </c>
      <c r="D53" s="621"/>
      <c r="E53" s="621"/>
      <c r="F53" s="621"/>
      <c r="G53" s="621"/>
      <c r="H53" s="621"/>
      <c r="I53" s="621"/>
      <c r="J53" s="622"/>
      <c r="K53" s="17"/>
      <c r="L53" s="30"/>
      <c r="M53" s="18"/>
      <c r="N53" s="19"/>
      <c r="O53" s="19"/>
      <c r="P53" s="19"/>
      <c r="Q53" s="19"/>
      <c r="R53" s="19"/>
      <c r="S53" s="19"/>
      <c r="T53" s="19"/>
      <c r="U53" s="19"/>
      <c r="V53" s="19"/>
      <c r="W53" s="19"/>
      <c r="X53" s="19"/>
      <c r="Y53" s="19"/>
      <c r="Z53" s="19"/>
      <c r="AA53" s="19"/>
    </row>
    <row r="54" spans="1:32" ht="60.75" customHeight="1" x14ac:dyDescent="0.2">
      <c r="A54" s="9"/>
      <c r="B54" s="631"/>
      <c r="C54" s="620" t="s">
        <v>880</v>
      </c>
      <c r="D54" s="621"/>
      <c r="E54" s="621"/>
      <c r="F54" s="621"/>
      <c r="G54" s="621"/>
      <c r="H54" s="621"/>
      <c r="I54" s="621"/>
      <c r="J54" s="622"/>
      <c r="K54" s="17"/>
      <c r="L54" s="30"/>
      <c r="M54" s="18"/>
      <c r="N54" s="19"/>
      <c r="O54" s="19"/>
      <c r="P54" s="19"/>
      <c r="Q54" s="19"/>
      <c r="R54" s="19"/>
      <c r="S54" s="19"/>
      <c r="T54" s="19"/>
      <c r="U54" s="19"/>
      <c r="V54" s="19"/>
      <c r="W54" s="19"/>
      <c r="X54" s="19"/>
      <c r="Y54" s="19"/>
      <c r="Z54" s="19"/>
      <c r="AA54" s="19"/>
    </row>
    <row r="55" spans="1:32" ht="60.75" customHeight="1" x14ac:dyDescent="0.2">
      <c r="A55" s="9"/>
      <c r="B55" s="631"/>
      <c r="C55" s="638" t="s">
        <v>881</v>
      </c>
      <c r="D55" s="639"/>
      <c r="E55" s="639"/>
      <c r="F55" s="639"/>
      <c r="G55" s="639"/>
      <c r="H55" s="639"/>
      <c r="I55" s="639"/>
      <c r="J55" s="640"/>
      <c r="K55" s="17"/>
      <c r="L55" s="30"/>
      <c r="M55" s="18"/>
      <c r="N55" s="19"/>
      <c r="O55" s="19"/>
      <c r="P55" s="19"/>
      <c r="Q55" s="19"/>
      <c r="R55" s="19"/>
      <c r="S55" s="19"/>
      <c r="T55" s="19"/>
      <c r="U55" s="19"/>
      <c r="V55" s="19"/>
      <c r="W55" s="19"/>
      <c r="X55" s="19"/>
      <c r="Y55" s="19"/>
      <c r="Z55" s="19"/>
      <c r="AA55" s="19"/>
    </row>
    <row r="56" spans="1:32" ht="48.75" customHeight="1" x14ac:dyDescent="0.25">
      <c r="A56" s="9"/>
      <c r="B56" s="641" t="s">
        <v>79</v>
      </c>
      <c r="C56" s="378" t="s">
        <v>80</v>
      </c>
      <c r="D56" s="643" t="s">
        <v>81</v>
      </c>
      <c r="E56" s="644"/>
      <c r="F56" s="380" t="s">
        <v>82</v>
      </c>
      <c r="G56" s="643" t="s">
        <v>83</v>
      </c>
      <c r="H56" s="644"/>
      <c r="I56" s="644"/>
      <c r="J56" s="645"/>
      <c r="K56" s="17"/>
      <c r="L56" s="30"/>
      <c r="M56" s="18"/>
      <c r="N56" s="19"/>
      <c r="O56" s="19"/>
      <c r="P56" s="19"/>
      <c r="Q56" s="19"/>
      <c r="R56" s="19"/>
      <c r="S56" s="19"/>
      <c r="T56" s="19"/>
      <c r="U56" s="19"/>
      <c r="V56" s="19"/>
      <c r="W56" s="19"/>
      <c r="X56" s="19"/>
      <c r="Y56" s="19"/>
      <c r="Z56" s="19"/>
      <c r="AA56" s="19"/>
    </row>
    <row r="57" spans="1:32" ht="84.75" customHeight="1" x14ac:dyDescent="0.2">
      <c r="A57" s="9"/>
      <c r="B57" s="631"/>
      <c r="C57" s="381" t="s">
        <v>864</v>
      </c>
      <c r="D57" s="646" t="s">
        <v>867</v>
      </c>
      <c r="E57" s="647"/>
      <c r="F57" s="382" t="s">
        <v>876</v>
      </c>
      <c r="G57" s="646" t="s">
        <v>871</v>
      </c>
      <c r="H57" s="647"/>
      <c r="I57" s="647"/>
      <c r="J57" s="648"/>
      <c r="K57" s="17"/>
      <c r="L57" s="30"/>
      <c r="M57" s="18"/>
      <c r="N57" s="19"/>
      <c r="O57" s="19"/>
      <c r="P57" s="19"/>
      <c r="Q57" s="19"/>
      <c r="R57" s="19"/>
      <c r="S57" s="19"/>
      <c r="T57" s="19"/>
      <c r="U57" s="19"/>
      <c r="V57" s="19"/>
      <c r="W57" s="19"/>
      <c r="X57" s="19"/>
      <c r="Y57" s="19"/>
      <c r="Z57" s="19"/>
      <c r="AA57" s="19"/>
    </row>
    <row r="58" spans="1:32" ht="84.75" customHeight="1" x14ac:dyDescent="0.2">
      <c r="A58" s="9"/>
      <c r="B58" s="631"/>
      <c r="C58" s="381" t="s">
        <v>869</v>
      </c>
      <c r="D58" s="646" t="s">
        <v>870</v>
      </c>
      <c r="E58" s="647"/>
      <c r="F58" s="382" t="s">
        <v>876</v>
      </c>
      <c r="G58" s="646" t="s">
        <v>872</v>
      </c>
      <c r="H58" s="647"/>
      <c r="I58" s="647"/>
      <c r="J58" s="648"/>
      <c r="K58" s="17"/>
      <c r="L58" s="30"/>
      <c r="M58" s="18"/>
      <c r="N58" s="19"/>
      <c r="O58" s="19"/>
      <c r="P58" s="19"/>
      <c r="Q58" s="19"/>
      <c r="R58" s="19"/>
      <c r="S58" s="19"/>
      <c r="T58" s="19"/>
      <c r="U58" s="19"/>
      <c r="V58" s="19"/>
      <c r="W58" s="19"/>
      <c r="X58" s="19"/>
      <c r="Y58" s="19"/>
      <c r="Z58" s="19"/>
      <c r="AA58" s="19"/>
    </row>
    <row r="59" spans="1:32" ht="84.75" customHeight="1" x14ac:dyDescent="0.2">
      <c r="A59" s="9"/>
      <c r="B59" s="631"/>
      <c r="C59" s="381" t="s">
        <v>76</v>
      </c>
      <c r="D59" s="646"/>
      <c r="E59" s="647"/>
      <c r="F59" s="382"/>
      <c r="G59" s="646"/>
      <c r="H59" s="647"/>
      <c r="I59" s="647"/>
      <c r="J59" s="648"/>
      <c r="K59" s="17"/>
      <c r="L59" s="30"/>
      <c r="M59" s="18"/>
      <c r="N59" s="19"/>
      <c r="O59" s="19"/>
      <c r="P59" s="19"/>
      <c r="Q59" s="19"/>
      <c r="R59" s="19"/>
      <c r="S59" s="19"/>
      <c r="T59" s="19"/>
      <c r="U59" s="19"/>
      <c r="V59" s="19"/>
      <c r="W59" s="19"/>
      <c r="X59" s="19"/>
      <c r="Y59" s="19"/>
      <c r="Z59" s="19"/>
      <c r="AA59" s="19"/>
    </row>
    <row r="60" spans="1:32" ht="57" customHeight="1" x14ac:dyDescent="0.25">
      <c r="A60" s="9"/>
      <c r="B60" s="631"/>
      <c r="C60" s="383" t="s">
        <v>84</v>
      </c>
      <c r="D60" s="635" t="s">
        <v>81</v>
      </c>
      <c r="E60" s="636"/>
      <c r="F60" s="384" t="s">
        <v>82</v>
      </c>
      <c r="G60" s="635" t="s">
        <v>83</v>
      </c>
      <c r="H60" s="636"/>
      <c r="I60" s="636"/>
      <c r="J60" s="637"/>
      <c r="K60" s="17"/>
      <c r="L60" s="30"/>
      <c r="M60" s="18"/>
      <c r="N60" s="19"/>
      <c r="O60" s="19"/>
      <c r="P60" s="19"/>
      <c r="Q60" s="19"/>
      <c r="R60" s="19"/>
      <c r="S60" s="19"/>
      <c r="T60" s="19"/>
      <c r="U60" s="19"/>
      <c r="V60" s="19"/>
      <c r="W60" s="19"/>
      <c r="X60" s="19"/>
      <c r="Y60" s="19"/>
      <c r="Z60" s="19"/>
      <c r="AA60" s="19"/>
    </row>
    <row r="61" spans="1:32" ht="108.75" customHeight="1" x14ac:dyDescent="0.2">
      <c r="A61" s="9"/>
      <c r="B61" s="631"/>
      <c r="C61" s="381" t="s">
        <v>865</v>
      </c>
      <c r="D61" s="646" t="s">
        <v>868</v>
      </c>
      <c r="E61" s="647"/>
      <c r="F61" s="382" t="s">
        <v>876</v>
      </c>
      <c r="G61" s="646" t="s">
        <v>866</v>
      </c>
      <c r="H61" s="647"/>
      <c r="I61" s="647"/>
      <c r="J61" s="648"/>
      <c r="K61" s="17"/>
      <c r="L61" s="30"/>
      <c r="M61" s="18"/>
      <c r="N61" s="19"/>
      <c r="O61" s="19"/>
      <c r="P61" s="19"/>
      <c r="Q61" s="19"/>
      <c r="R61" s="19"/>
      <c r="S61" s="19"/>
      <c r="T61" s="19"/>
      <c r="U61" s="19"/>
      <c r="V61" s="19"/>
      <c r="W61" s="19"/>
      <c r="X61" s="19"/>
      <c r="Y61" s="19"/>
      <c r="Z61" s="19"/>
      <c r="AA61" s="19"/>
    </row>
    <row r="62" spans="1:32" ht="84" customHeight="1" x14ac:dyDescent="0.2">
      <c r="A62" s="9"/>
      <c r="B62" s="631"/>
      <c r="C62" s="381" t="s">
        <v>873</v>
      </c>
      <c r="D62" s="646" t="s">
        <v>874</v>
      </c>
      <c r="E62" s="647"/>
      <c r="F62" s="382" t="s">
        <v>877</v>
      </c>
      <c r="G62" s="646" t="s">
        <v>875</v>
      </c>
      <c r="H62" s="647"/>
      <c r="I62" s="647"/>
      <c r="J62" s="648"/>
      <c r="K62" s="17"/>
      <c r="L62" s="30"/>
      <c r="M62" s="18"/>
      <c r="N62" s="19"/>
      <c r="O62" s="19"/>
      <c r="P62" s="19"/>
      <c r="Q62" s="19"/>
      <c r="R62" s="19"/>
      <c r="S62" s="19"/>
      <c r="T62" s="19"/>
      <c r="U62" s="19"/>
      <c r="V62" s="19"/>
      <c r="W62" s="19"/>
      <c r="X62" s="19"/>
      <c r="Y62" s="19"/>
      <c r="Z62" s="19"/>
      <c r="AA62" s="19"/>
    </row>
    <row r="63" spans="1:32" ht="84" customHeight="1" x14ac:dyDescent="0.2">
      <c r="A63" s="9"/>
      <c r="B63" s="642"/>
      <c r="C63" s="381" t="s">
        <v>76</v>
      </c>
      <c r="D63" s="646"/>
      <c r="E63" s="647"/>
      <c r="F63" s="382"/>
      <c r="G63" s="646"/>
      <c r="H63" s="647"/>
      <c r="I63" s="647"/>
      <c r="J63" s="648"/>
      <c r="K63" s="17"/>
      <c r="L63" s="30"/>
      <c r="M63" s="18"/>
      <c r="N63" s="19"/>
      <c r="O63" s="19"/>
      <c r="P63" s="19"/>
      <c r="Q63" s="19"/>
      <c r="R63" s="19"/>
      <c r="S63" s="19"/>
      <c r="T63" s="19"/>
      <c r="U63" s="19"/>
      <c r="V63" s="19"/>
      <c r="W63" s="19"/>
      <c r="X63" s="19"/>
      <c r="Y63" s="19"/>
      <c r="Z63" s="19"/>
      <c r="AA63" s="19"/>
    </row>
    <row r="64" spans="1:32" ht="14.25" customHeight="1" x14ac:dyDescent="0.3">
      <c r="A64" s="9"/>
      <c r="B64" s="9"/>
      <c r="C64" s="21"/>
      <c r="D64" s="9"/>
      <c r="E64" s="9"/>
      <c r="F64" s="9"/>
      <c r="G64" s="9"/>
      <c r="H64" s="9"/>
      <c r="I64" s="9"/>
      <c r="J64" s="9"/>
      <c r="K64" s="9"/>
      <c r="V64" s="11"/>
      <c r="W64" s="11"/>
      <c r="X64" s="11"/>
      <c r="Y64" s="11"/>
      <c r="Z64" s="11"/>
      <c r="AA64" s="11"/>
      <c r="AB64" s="11"/>
      <c r="AC64" s="11"/>
      <c r="AD64" s="11"/>
      <c r="AE64" s="11"/>
      <c r="AF64" s="11"/>
    </row>
    <row r="65" spans="1:32" ht="14.25" customHeight="1" x14ac:dyDescent="0.3">
      <c r="A65" s="9"/>
      <c r="B65" s="9"/>
      <c r="C65" s="21"/>
      <c r="D65" s="9"/>
      <c r="E65" s="9"/>
      <c r="F65" s="9"/>
      <c r="G65" s="9"/>
      <c r="H65" s="9"/>
      <c r="I65" s="9"/>
      <c r="J65" s="9"/>
      <c r="K65" s="9"/>
      <c r="V65" s="11"/>
      <c r="W65" s="11"/>
      <c r="X65" s="11"/>
      <c r="Y65" s="11"/>
      <c r="Z65" s="11"/>
      <c r="AA65" s="11"/>
      <c r="AB65" s="11"/>
      <c r="AC65" s="11"/>
      <c r="AD65" s="11"/>
      <c r="AE65" s="11"/>
      <c r="AF65" s="11"/>
    </row>
    <row r="66" spans="1:32" ht="24" customHeight="1" x14ac:dyDescent="0.3">
      <c r="A66" s="9"/>
      <c r="B66" s="619" t="s">
        <v>85</v>
      </c>
      <c r="C66" s="619"/>
      <c r="D66" s="619"/>
      <c r="E66" s="619"/>
      <c r="F66" s="619"/>
      <c r="G66" s="619"/>
      <c r="H66" s="619"/>
      <c r="I66" s="619"/>
      <c r="J66" s="619"/>
      <c r="K66" s="14"/>
      <c r="M66" s="15"/>
      <c r="N66" s="11"/>
      <c r="O66" s="11"/>
      <c r="P66" s="11"/>
      <c r="Q66" s="11"/>
      <c r="R66" s="11"/>
      <c r="S66" s="11"/>
      <c r="T66" s="11"/>
      <c r="U66" s="11"/>
      <c r="V66" s="11"/>
      <c r="W66" s="11"/>
      <c r="X66" s="11"/>
      <c r="Y66" s="11"/>
      <c r="Z66" s="11"/>
      <c r="AA66" s="11"/>
    </row>
    <row r="67" spans="1:32" ht="14.25" customHeight="1" thickBot="1" x14ac:dyDescent="0.35">
      <c r="A67" s="9"/>
      <c r="B67" s="9"/>
      <c r="C67" s="21"/>
      <c r="D67" s="9"/>
      <c r="E67" s="9"/>
      <c r="F67" s="9"/>
      <c r="G67" s="9"/>
      <c r="H67" s="9"/>
      <c r="I67" s="9"/>
      <c r="J67" s="9"/>
      <c r="K67" s="9"/>
      <c r="V67" s="11"/>
      <c r="W67" s="11"/>
      <c r="X67" s="11"/>
      <c r="Y67" s="11"/>
      <c r="Z67" s="11"/>
      <c r="AA67" s="11"/>
      <c r="AB67" s="11"/>
      <c r="AC67" s="11"/>
      <c r="AD67" s="11"/>
      <c r="AE67" s="11"/>
      <c r="AF67" s="11"/>
    </row>
    <row r="68" spans="1:32" ht="267.75" customHeight="1" x14ac:dyDescent="0.2">
      <c r="A68" s="9"/>
      <c r="B68" s="368" t="s">
        <v>86</v>
      </c>
      <c r="C68" s="649" t="s">
        <v>863</v>
      </c>
      <c r="D68" s="650"/>
      <c r="E68" s="650"/>
      <c r="F68" s="650"/>
      <c r="G68" s="650"/>
      <c r="H68" s="650"/>
      <c r="I68" s="650"/>
      <c r="J68" s="651"/>
      <c r="K68" s="17"/>
      <c r="L68" s="30"/>
      <c r="M68" s="18"/>
      <c r="N68" s="19"/>
      <c r="O68" s="19"/>
      <c r="P68" s="19"/>
      <c r="Q68" s="19"/>
      <c r="R68" s="19"/>
      <c r="S68" s="19"/>
      <c r="T68" s="19"/>
      <c r="U68" s="19"/>
      <c r="V68" s="19"/>
      <c r="W68" s="19"/>
      <c r="X68" s="19"/>
      <c r="Y68" s="19"/>
      <c r="Z68" s="19"/>
      <c r="AA68" s="19"/>
    </row>
    <row r="69" spans="1:32" ht="31.5" customHeight="1" x14ac:dyDescent="0.2">
      <c r="A69" s="9"/>
      <c r="B69" s="22" t="s">
        <v>87</v>
      </c>
      <c r="C69" s="23"/>
      <c r="D69" s="23"/>
      <c r="E69" s="23"/>
      <c r="F69" s="23"/>
      <c r="G69" s="23"/>
      <c r="H69" s="23"/>
      <c r="I69" s="23"/>
      <c r="J69" s="23"/>
      <c r="K69" s="17"/>
      <c r="L69" s="30"/>
      <c r="M69" s="18"/>
      <c r="N69" s="19"/>
      <c r="O69" s="19"/>
      <c r="P69" s="19"/>
      <c r="Q69" s="19"/>
      <c r="R69" s="19"/>
      <c r="S69" s="19"/>
      <c r="T69" s="19"/>
      <c r="U69" s="19"/>
      <c r="V69" s="19"/>
      <c r="W69" s="19"/>
      <c r="X69" s="19"/>
      <c r="Y69" s="19"/>
      <c r="Z69" s="19"/>
      <c r="AA69" s="19"/>
    </row>
    <row r="70" spans="1:32" s="8" customFormat="1" ht="21" customHeight="1" x14ac:dyDescent="0.2">
      <c r="B70" s="24"/>
      <c r="C70" s="24"/>
      <c r="D70" s="24"/>
      <c r="E70" s="24"/>
      <c r="F70" s="24"/>
      <c r="G70" s="24"/>
      <c r="H70" s="24"/>
      <c r="I70" s="24"/>
      <c r="J70" s="24"/>
      <c r="K70" s="18"/>
      <c r="L70" s="30"/>
      <c r="M70" s="18"/>
      <c r="N70" s="19"/>
      <c r="O70" s="19"/>
      <c r="P70" s="19"/>
      <c r="Q70" s="19"/>
      <c r="R70" s="19"/>
      <c r="S70" s="19"/>
      <c r="T70" s="19"/>
      <c r="U70" s="19"/>
      <c r="V70" s="19"/>
      <c r="W70" s="19"/>
      <c r="X70" s="19"/>
      <c r="Y70" s="19"/>
      <c r="Z70" s="19"/>
      <c r="AA70" s="19"/>
    </row>
    <row r="71" spans="1:32" s="8" customFormat="1" x14ac:dyDescent="0.3">
      <c r="B71" s="11"/>
      <c r="C71" s="11"/>
      <c r="D71" s="11"/>
      <c r="E71" s="11"/>
      <c r="F71" s="11"/>
      <c r="G71" s="11"/>
      <c r="H71" s="11"/>
      <c r="I71" s="11"/>
      <c r="J71" s="11"/>
      <c r="K71" s="11"/>
      <c r="L71" s="29"/>
      <c r="M71" s="11"/>
      <c r="N71" s="11"/>
      <c r="O71" s="11"/>
      <c r="P71" s="11"/>
      <c r="Q71" s="11"/>
      <c r="R71" s="11"/>
      <c r="S71" s="11"/>
      <c r="T71" s="11"/>
      <c r="U71" s="11"/>
      <c r="V71" s="11"/>
      <c r="W71" s="11"/>
      <c r="X71" s="11"/>
      <c r="Y71" s="11"/>
      <c r="Z71" s="11"/>
      <c r="AA71" s="11"/>
    </row>
    <row r="72" spans="1:32" s="8" customFormat="1" x14ac:dyDescent="0.3">
      <c r="B72" s="25"/>
      <c r="C72" s="26"/>
      <c r="D72" s="11"/>
      <c r="E72" s="11"/>
      <c r="F72" s="11"/>
      <c r="G72" s="11"/>
      <c r="H72" s="11"/>
      <c r="I72" s="11"/>
      <c r="J72" s="11"/>
      <c r="K72" s="11"/>
      <c r="L72" s="29"/>
      <c r="M72" s="11"/>
      <c r="N72" s="11"/>
      <c r="O72" s="11"/>
      <c r="P72" s="11"/>
      <c r="Q72" s="11"/>
      <c r="R72" s="11"/>
      <c r="S72" s="11"/>
      <c r="T72" s="11"/>
      <c r="U72" s="11"/>
      <c r="V72" s="11"/>
      <c r="W72" s="11"/>
      <c r="X72" s="11"/>
      <c r="Y72" s="11"/>
      <c r="Z72" s="11"/>
      <c r="AA72" s="11"/>
    </row>
    <row r="73" spans="1:32" s="8" customFormat="1" x14ac:dyDescent="0.3">
      <c r="B73" s="25"/>
      <c r="C73" s="26"/>
      <c r="D73" s="11"/>
      <c r="E73" s="11"/>
      <c r="F73" s="11"/>
      <c r="G73" s="11"/>
      <c r="H73" s="11"/>
      <c r="I73" s="11"/>
      <c r="J73" s="11"/>
      <c r="K73" s="11"/>
      <c r="L73" s="29"/>
      <c r="M73" s="11"/>
      <c r="N73" s="11"/>
      <c r="O73" s="11"/>
      <c r="P73" s="11"/>
      <c r="Q73" s="11"/>
      <c r="R73" s="11"/>
      <c r="S73" s="11"/>
      <c r="T73" s="11"/>
      <c r="U73" s="11"/>
      <c r="V73" s="11"/>
      <c r="W73" s="11"/>
      <c r="X73" s="11"/>
      <c r="Y73" s="11"/>
      <c r="Z73" s="11"/>
      <c r="AA73" s="11"/>
    </row>
    <row r="74" spans="1:32" s="8" customFormat="1" x14ac:dyDescent="0.3">
      <c r="B74" s="25"/>
      <c r="C74" s="26"/>
      <c r="D74" s="11"/>
      <c r="E74" s="11"/>
      <c r="F74" s="11"/>
      <c r="G74" s="11"/>
      <c r="H74" s="11"/>
      <c r="I74" s="11"/>
      <c r="J74" s="11"/>
      <c r="K74" s="11"/>
      <c r="L74" s="29"/>
      <c r="M74" s="11"/>
      <c r="N74" s="11"/>
      <c r="O74" s="11"/>
      <c r="P74" s="11"/>
      <c r="Q74" s="11"/>
      <c r="R74" s="11"/>
      <c r="S74" s="11"/>
      <c r="T74" s="11"/>
      <c r="U74" s="11"/>
      <c r="V74" s="11"/>
      <c r="W74" s="11"/>
      <c r="X74" s="11"/>
      <c r="Y74" s="11"/>
      <c r="Z74" s="11"/>
      <c r="AA74" s="11"/>
    </row>
    <row r="75" spans="1:32" s="8" customFormat="1" x14ac:dyDescent="0.3">
      <c r="B75" s="11"/>
      <c r="C75" s="11"/>
      <c r="D75" s="11"/>
      <c r="E75" s="11"/>
      <c r="F75" s="11"/>
      <c r="G75" s="11"/>
      <c r="H75" s="11"/>
      <c r="I75" s="11"/>
      <c r="J75" s="11"/>
      <c r="K75" s="11"/>
      <c r="L75" s="29"/>
      <c r="M75" s="11"/>
      <c r="N75" s="11"/>
      <c r="O75" s="11"/>
      <c r="P75" s="11"/>
      <c r="Q75" s="11"/>
      <c r="R75" s="11"/>
      <c r="S75" s="11"/>
      <c r="T75" s="11"/>
      <c r="U75" s="11"/>
      <c r="V75" s="11"/>
      <c r="W75" s="11"/>
      <c r="X75" s="11"/>
      <c r="Y75" s="11"/>
      <c r="Z75" s="11"/>
      <c r="AA75" s="11"/>
    </row>
    <row r="76" spans="1:32" s="8" customFormat="1" x14ac:dyDescent="0.3">
      <c r="B76" s="11"/>
      <c r="C76" s="11"/>
      <c r="D76" s="11"/>
      <c r="E76" s="11"/>
      <c r="F76" s="11"/>
      <c r="G76" s="11"/>
      <c r="H76" s="11"/>
      <c r="I76" s="11"/>
      <c r="J76" s="11"/>
      <c r="K76" s="11"/>
      <c r="L76" s="29"/>
      <c r="M76" s="11"/>
      <c r="N76" s="11"/>
      <c r="O76" s="11"/>
      <c r="P76" s="11"/>
      <c r="Q76" s="11"/>
      <c r="R76" s="11"/>
      <c r="S76" s="11"/>
      <c r="T76" s="11"/>
      <c r="U76" s="11"/>
      <c r="V76" s="11"/>
      <c r="W76" s="11"/>
      <c r="X76" s="11"/>
      <c r="Y76" s="11"/>
      <c r="Z76" s="11"/>
      <c r="AA76" s="11"/>
    </row>
    <row r="77" spans="1:32" s="8" customFormat="1" x14ac:dyDescent="0.3">
      <c r="B77" s="11"/>
      <c r="C77" s="11"/>
      <c r="D77" s="11"/>
      <c r="E77" s="11"/>
      <c r="F77" s="11"/>
      <c r="G77" s="11"/>
      <c r="H77" s="11"/>
      <c r="I77" s="11"/>
      <c r="J77" s="11"/>
      <c r="K77" s="11"/>
      <c r="L77" s="29"/>
      <c r="M77" s="11"/>
      <c r="N77" s="11"/>
      <c r="O77" s="11"/>
      <c r="P77" s="11"/>
      <c r="Q77" s="11"/>
      <c r="R77" s="11"/>
      <c r="S77" s="11"/>
      <c r="T77" s="11"/>
      <c r="U77" s="11"/>
      <c r="V77" s="11"/>
      <c r="W77" s="11"/>
      <c r="X77" s="11"/>
      <c r="Y77" s="11"/>
      <c r="Z77" s="11"/>
      <c r="AA77" s="11"/>
    </row>
    <row r="78" spans="1:32" s="8" customFormat="1" x14ac:dyDescent="0.3">
      <c r="B78" s="11"/>
      <c r="C78" s="11"/>
      <c r="D78" s="11"/>
      <c r="E78" s="11"/>
      <c r="F78" s="11"/>
      <c r="G78" s="11"/>
      <c r="H78" s="11"/>
      <c r="I78" s="11"/>
      <c r="J78" s="11"/>
      <c r="K78" s="11"/>
      <c r="L78" s="29"/>
      <c r="M78" s="11"/>
      <c r="N78" s="11"/>
      <c r="O78" s="11"/>
      <c r="P78" s="11"/>
      <c r="Q78" s="11"/>
      <c r="R78" s="11"/>
      <c r="S78" s="11"/>
      <c r="T78" s="11"/>
      <c r="U78" s="11"/>
      <c r="V78" s="11"/>
      <c r="W78" s="11"/>
      <c r="X78" s="11"/>
      <c r="Y78" s="11"/>
      <c r="Z78" s="11"/>
      <c r="AA78" s="11"/>
    </row>
    <row r="79" spans="1:32" s="8" customFormat="1" x14ac:dyDescent="0.3">
      <c r="B79" s="11"/>
      <c r="C79" s="11"/>
      <c r="D79" s="11"/>
      <c r="E79" s="11"/>
      <c r="F79" s="11"/>
      <c r="G79" s="11"/>
      <c r="H79" s="11"/>
      <c r="I79" s="11"/>
      <c r="J79" s="11"/>
      <c r="K79" s="11"/>
      <c r="L79" s="29"/>
      <c r="M79" s="11"/>
      <c r="N79" s="11"/>
      <c r="O79" s="11"/>
      <c r="P79" s="11"/>
      <c r="Q79" s="11"/>
      <c r="R79" s="11"/>
      <c r="S79" s="11"/>
      <c r="T79" s="11"/>
      <c r="U79" s="11"/>
      <c r="V79" s="11"/>
      <c r="W79" s="11"/>
      <c r="X79" s="11"/>
      <c r="Y79" s="11"/>
      <c r="Z79" s="11"/>
      <c r="AA79" s="11"/>
    </row>
    <row r="80" spans="1:32" s="8" customFormat="1" x14ac:dyDescent="0.3">
      <c r="B80" s="11"/>
      <c r="C80" s="11"/>
      <c r="D80" s="11"/>
      <c r="E80" s="11"/>
      <c r="F80" s="11"/>
      <c r="G80" s="11"/>
      <c r="H80" s="11"/>
      <c r="I80" s="11"/>
      <c r="J80" s="11"/>
      <c r="K80" s="11"/>
      <c r="L80" s="29"/>
      <c r="M80" s="11"/>
      <c r="N80" s="11"/>
      <c r="O80" s="11"/>
      <c r="P80" s="11"/>
      <c r="Q80" s="11"/>
      <c r="R80" s="11"/>
      <c r="S80" s="11"/>
      <c r="T80" s="11"/>
      <c r="U80" s="11"/>
      <c r="V80" s="11"/>
      <c r="W80" s="11"/>
      <c r="X80" s="11"/>
      <c r="Y80" s="11"/>
      <c r="Z80" s="11"/>
      <c r="AA80" s="11"/>
    </row>
    <row r="81" spans="2:27" s="8" customFormat="1" x14ac:dyDescent="0.3">
      <c r="B81" s="11"/>
      <c r="C81" s="11"/>
      <c r="D81" s="11"/>
      <c r="E81" s="11"/>
      <c r="F81" s="11"/>
      <c r="G81" s="11"/>
      <c r="H81" s="11"/>
      <c r="I81" s="11"/>
      <c r="J81" s="11"/>
      <c r="K81" s="11"/>
      <c r="L81" s="29"/>
      <c r="M81" s="11"/>
      <c r="N81" s="11"/>
      <c r="O81" s="11"/>
      <c r="P81" s="11"/>
      <c r="Q81" s="11"/>
      <c r="R81" s="11"/>
      <c r="S81" s="11"/>
      <c r="T81" s="11"/>
      <c r="U81" s="11"/>
      <c r="V81" s="11"/>
      <c r="W81" s="11"/>
      <c r="X81" s="11"/>
      <c r="Y81" s="11"/>
      <c r="Z81" s="11"/>
      <c r="AA81" s="11"/>
    </row>
    <row r="82" spans="2:27" s="8" customFormat="1" x14ac:dyDescent="0.3">
      <c r="B82" s="11"/>
      <c r="C82" s="11"/>
      <c r="D82" s="11"/>
      <c r="E82" s="11"/>
      <c r="F82" s="11"/>
      <c r="G82" s="11"/>
      <c r="H82" s="11"/>
      <c r="I82" s="11"/>
      <c r="J82" s="11"/>
      <c r="K82" s="11"/>
      <c r="L82" s="29"/>
      <c r="M82" s="11"/>
      <c r="N82" s="11"/>
      <c r="O82" s="11"/>
      <c r="P82" s="11"/>
      <c r="Q82" s="11"/>
      <c r="R82" s="11"/>
      <c r="S82" s="11"/>
      <c r="T82" s="11"/>
      <c r="U82" s="11"/>
      <c r="V82" s="11"/>
      <c r="W82" s="11"/>
      <c r="X82" s="11"/>
      <c r="Y82" s="11"/>
      <c r="Z82" s="11"/>
      <c r="AA82" s="11"/>
    </row>
    <row r="83" spans="2:27" s="8" customFormat="1" x14ac:dyDescent="0.3">
      <c r="B83" s="11"/>
      <c r="C83" s="11"/>
      <c r="D83" s="11"/>
      <c r="E83" s="11"/>
      <c r="F83" s="11"/>
      <c r="G83" s="11"/>
      <c r="H83" s="11"/>
      <c r="I83" s="11"/>
      <c r="J83" s="11"/>
      <c r="K83" s="11"/>
      <c r="L83" s="29"/>
      <c r="M83" s="11"/>
      <c r="N83" s="11"/>
      <c r="O83" s="11"/>
      <c r="P83" s="11"/>
      <c r="Q83" s="11"/>
      <c r="R83" s="11"/>
      <c r="S83" s="11"/>
      <c r="T83" s="11"/>
      <c r="U83" s="11"/>
      <c r="V83" s="11"/>
      <c r="W83" s="11"/>
      <c r="X83" s="11"/>
      <c r="Y83" s="11"/>
      <c r="Z83" s="11"/>
      <c r="AA83" s="11"/>
    </row>
    <row r="84" spans="2:27" s="8" customFormat="1" x14ac:dyDescent="0.3">
      <c r="B84" s="11"/>
      <c r="C84" s="11"/>
      <c r="D84" s="11"/>
      <c r="E84" s="11"/>
      <c r="F84" s="11"/>
      <c r="G84" s="11"/>
      <c r="H84" s="11"/>
      <c r="I84" s="11"/>
      <c r="J84" s="11"/>
      <c r="K84" s="11"/>
      <c r="L84" s="29"/>
      <c r="M84" s="11"/>
      <c r="N84" s="11"/>
      <c r="O84" s="11"/>
      <c r="P84" s="11"/>
      <c r="Q84" s="11"/>
      <c r="R84" s="11"/>
      <c r="S84" s="11"/>
      <c r="T84" s="11"/>
      <c r="U84" s="11"/>
      <c r="V84" s="11"/>
      <c r="W84" s="11"/>
      <c r="X84" s="11"/>
      <c r="Y84" s="11"/>
      <c r="Z84" s="11"/>
      <c r="AA84" s="11"/>
    </row>
    <row r="85" spans="2:27" s="8" customFormat="1" x14ac:dyDescent="0.3">
      <c r="B85" s="11"/>
      <c r="C85" s="11"/>
      <c r="D85" s="11"/>
      <c r="E85" s="11"/>
      <c r="F85" s="11"/>
      <c r="G85" s="11"/>
      <c r="H85" s="11"/>
      <c r="I85" s="11"/>
      <c r="J85" s="11"/>
      <c r="K85" s="11"/>
      <c r="L85" s="29"/>
      <c r="M85" s="11"/>
      <c r="N85" s="11"/>
      <c r="O85" s="11"/>
      <c r="P85" s="11"/>
      <c r="Q85" s="11"/>
      <c r="R85" s="11"/>
      <c r="S85" s="11"/>
      <c r="T85" s="11"/>
      <c r="U85" s="11"/>
      <c r="V85" s="11"/>
      <c r="W85" s="11"/>
      <c r="X85" s="11"/>
      <c r="Y85" s="11"/>
      <c r="Z85" s="11"/>
      <c r="AA85" s="11"/>
    </row>
    <row r="86" spans="2:27" s="8" customFormat="1" x14ac:dyDescent="0.3">
      <c r="B86" s="11"/>
      <c r="C86" s="11"/>
      <c r="D86" s="11"/>
      <c r="E86" s="11"/>
      <c r="F86" s="11"/>
      <c r="G86" s="11"/>
      <c r="H86" s="11"/>
      <c r="I86" s="11"/>
      <c r="J86" s="11"/>
      <c r="K86" s="11"/>
      <c r="L86" s="29"/>
      <c r="M86" s="11"/>
      <c r="N86" s="11"/>
      <c r="O86" s="11"/>
      <c r="P86" s="11"/>
      <c r="Q86" s="11"/>
      <c r="R86" s="11"/>
      <c r="S86" s="11"/>
      <c r="T86" s="11"/>
      <c r="U86" s="11"/>
      <c r="V86" s="11"/>
      <c r="W86" s="11"/>
      <c r="X86" s="11"/>
      <c r="Y86" s="11"/>
      <c r="Z86" s="11"/>
      <c r="AA86" s="11"/>
    </row>
    <row r="87" spans="2:27" s="8" customFormat="1" x14ac:dyDescent="0.3">
      <c r="B87" s="11"/>
      <c r="C87" s="11"/>
      <c r="D87" s="11"/>
      <c r="E87" s="11"/>
      <c r="F87" s="11"/>
      <c r="G87" s="11"/>
      <c r="H87" s="11"/>
      <c r="I87" s="11"/>
      <c r="J87" s="11"/>
      <c r="K87" s="11"/>
      <c r="L87" s="29"/>
      <c r="M87" s="11"/>
      <c r="N87" s="11"/>
      <c r="O87" s="11"/>
      <c r="P87" s="11"/>
      <c r="Q87" s="11"/>
      <c r="R87" s="11"/>
      <c r="S87" s="11"/>
      <c r="T87" s="11"/>
      <c r="U87" s="11"/>
      <c r="V87" s="11"/>
      <c r="W87" s="11"/>
      <c r="X87" s="11"/>
      <c r="Y87" s="11"/>
      <c r="Z87" s="11"/>
      <c r="AA87" s="11"/>
    </row>
    <row r="88" spans="2:27" s="8" customFormat="1" x14ac:dyDescent="0.3">
      <c r="B88" s="11"/>
      <c r="C88" s="11"/>
      <c r="D88" s="11"/>
      <c r="E88" s="11"/>
      <c r="F88" s="11"/>
      <c r="G88" s="11"/>
      <c r="H88" s="11"/>
      <c r="I88" s="11"/>
      <c r="J88" s="11"/>
      <c r="K88" s="11"/>
      <c r="L88" s="29"/>
      <c r="M88" s="11"/>
      <c r="N88" s="11"/>
      <c r="O88" s="11"/>
      <c r="P88" s="11"/>
      <c r="Q88" s="11"/>
      <c r="R88" s="11"/>
      <c r="S88" s="11"/>
      <c r="T88" s="11"/>
      <c r="U88" s="11"/>
      <c r="V88" s="11"/>
      <c r="W88" s="11"/>
      <c r="X88" s="11"/>
      <c r="Y88" s="11"/>
      <c r="Z88" s="11"/>
      <c r="AA88" s="11"/>
    </row>
    <row r="89" spans="2:27" s="8" customFormat="1" x14ac:dyDescent="0.3">
      <c r="B89" s="11"/>
      <c r="C89" s="11"/>
      <c r="D89" s="11"/>
      <c r="E89" s="11"/>
      <c r="F89" s="11"/>
      <c r="G89" s="11"/>
      <c r="H89" s="11"/>
      <c r="I89" s="11"/>
      <c r="J89" s="11"/>
      <c r="K89" s="11"/>
      <c r="L89" s="29"/>
      <c r="M89" s="11"/>
      <c r="N89" s="11"/>
      <c r="O89" s="11"/>
      <c r="P89" s="11"/>
      <c r="Q89" s="11"/>
      <c r="R89" s="11"/>
      <c r="S89" s="11"/>
      <c r="T89" s="11"/>
      <c r="U89" s="11"/>
      <c r="V89" s="11"/>
      <c r="W89" s="11"/>
      <c r="X89" s="11"/>
      <c r="Y89" s="11"/>
      <c r="Z89" s="11"/>
      <c r="AA89" s="11"/>
    </row>
    <row r="90" spans="2:27" s="8" customFormat="1" x14ac:dyDescent="0.3">
      <c r="B90" s="11"/>
      <c r="C90" s="11"/>
      <c r="D90" s="11"/>
      <c r="E90" s="11"/>
      <c r="F90" s="11"/>
      <c r="G90" s="11"/>
      <c r="H90" s="11"/>
      <c r="I90" s="11"/>
      <c r="J90" s="11"/>
      <c r="K90" s="11"/>
      <c r="L90" s="29"/>
      <c r="M90" s="11"/>
      <c r="N90" s="11"/>
      <c r="O90" s="11"/>
      <c r="P90" s="11"/>
      <c r="Q90" s="11"/>
      <c r="R90" s="11"/>
      <c r="S90" s="11"/>
      <c r="T90" s="11"/>
      <c r="U90" s="11"/>
      <c r="V90" s="11"/>
      <c r="W90" s="11"/>
      <c r="X90" s="11"/>
      <c r="Y90" s="11"/>
      <c r="Z90" s="11"/>
      <c r="AA90" s="11"/>
    </row>
    <row r="91" spans="2:27" s="8" customFormat="1" x14ac:dyDescent="0.3">
      <c r="B91" s="11"/>
      <c r="C91" s="11"/>
      <c r="D91" s="11"/>
      <c r="E91" s="11"/>
      <c r="F91" s="11"/>
      <c r="G91" s="11"/>
      <c r="H91" s="11"/>
      <c r="I91" s="11"/>
      <c r="J91" s="11"/>
      <c r="K91" s="11"/>
      <c r="L91" s="29"/>
      <c r="M91" s="11"/>
      <c r="N91" s="11"/>
      <c r="O91" s="11"/>
      <c r="P91" s="11"/>
      <c r="Q91" s="11"/>
      <c r="R91" s="11"/>
      <c r="S91" s="11"/>
      <c r="T91" s="11"/>
      <c r="U91" s="11"/>
      <c r="V91" s="11"/>
      <c r="W91" s="11"/>
      <c r="X91" s="11"/>
      <c r="Y91" s="11"/>
      <c r="Z91" s="11"/>
      <c r="AA91" s="11"/>
    </row>
    <row r="92" spans="2:27" s="8" customFormat="1" x14ac:dyDescent="0.3">
      <c r="B92" s="11"/>
      <c r="C92" s="11"/>
      <c r="D92" s="11"/>
      <c r="E92" s="11"/>
      <c r="F92" s="11"/>
      <c r="G92" s="11"/>
      <c r="H92" s="11"/>
      <c r="I92" s="11"/>
      <c r="J92" s="11"/>
      <c r="K92" s="11"/>
      <c r="L92" s="29"/>
      <c r="M92" s="11"/>
      <c r="N92" s="11"/>
      <c r="O92" s="11"/>
      <c r="P92" s="11"/>
      <c r="Q92" s="11"/>
      <c r="R92" s="11"/>
      <c r="S92" s="11"/>
      <c r="T92" s="11"/>
      <c r="U92" s="11"/>
      <c r="V92" s="11"/>
      <c r="W92" s="11"/>
      <c r="X92" s="11"/>
      <c r="Y92" s="11"/>
      <c r="Z92" s="11"/>
      <c r="AA92" s="11"/>
    </row>
    <row r="93" spans="2:27" s="8" customFormat="1" x14ac:dyDescent="0.3">
      <c r="B93" s="11"/>
      <c r="C93" s="11"/>
      <c r="D93" s="11"/>
      <c r="E93" s="11"/>
      <c r="F93" s="11"/>
      <c r="G93" s="11"/>
      <c r="H93" s="11"/>
      <c r="I93" s="11"/>
      <c r="J93" s="11"/>
      <c r="K93" s="11"/>
      <c r="L93" s="29"/>
      <c r="M93" s="11"/>
      <c r="N93" s="11"/>
      <c r="O93" s="11"/>
      <c r="P93" s="11"/>
      <c r="Q93" s="11"/>
      <c r="R93" s="11"/>
      <c r="S93" s="11"/>
      <c r="T93" s="11"/>
      <c r="U93" s="11"/>
      <c r="V93" s="11"/>
      <c r="W93" s="11"/>
      <c r="X93" s="11"/>
      <c r="Y93" s="11"/>
      <c r="Z93" s="11"/>
      <c r="AA93" s="11"/>
    </row>
    <row r="94" spans="2:27" s="8" customFormat="1" x14ac:dyDescent="0.3">
      <c r="B94" s="11"/>
      <c r="C94" s="11"/>
      <c r="D94" s="11"/>
      <c r="E94" s="11"/>
      <c r="F94" s="11"/>
      <c r="G94" s="11"/>
      <c r="H94" s="11"/>
      <c r="I94" s="11"/>
      <c r="J94" s="11"/>
      <c r="K94" s="11"/>
      <c r="L94" s="29"/>
      <c r="M94" s="11"/>
      <c r="N94" s="11"/>
      <c r="O94" s="11"/>
      <c r="P94" s="11"/>
      <c r="Q94" s="11"/>
      <c r="R94" s="11"/>
      <c r="S94" s="11"/>
      <c r="T94" s="11"/>
      <c r="U94" s="11"/>
      <c r="V94" s="11"/>
      <c r="W94" s="11"/>
      <c r="X94" s="11"/>
      <c r="Y94" s="11"/>
      <c r="Z94" s="11"/>
      <c r="AA94" s="11"/>
    </row>
    <row r="95" spans="2:27" s="8" customFormat="1" x14ac:dyDescent="0.3">
      <c r="B95" s="11"/>
      <c r="C95" s="11"/>
      <c r="D95" s="11"/>
      <c r="E95" s="11"/>
      <c r="F95" s="11"/>
      <c r="G95" s="11"/>
      <c r="H95" s="11"/>
      <c r="I95" s="11"/>
      <c r="J95" s="11"/>
      <c r="K95" s="11"/>
      <c r="L95" s="29"/>
      <c r="M95" s="11"/>
      <c r="N95" s="11"/>
      <c r="O95" s="11"/>
      <c r="P95" s="11"/>
      <c r="Q95" s="11"/>
      <c r="R95" s="11"/>
      <c r="S95" s="11"/>
      <c r="T95" s="11"/>
      <c r="U95" s="11"/>
      <c r="V95" s="11"/>
      <c r="W95" s="11"/>
      <c r="X95" s="11"/>
      <c r="Y95" s="11"/>
      <c r="Z95" s="11"/>
      <c r="AA95" s="11"/>
    </row>
    <row r="96" spans="2:27" s="8" customFormat="1" x14ac:dyDescent="0.3">
      <c r="B96" s="11"/>
      <c r="C96" s="11"/>
      <c r="D96" s="11"/>
      <c r="E96" s="11"/>
      <c r="F96" s="11"/>
      <c r="G96" s="11"/>
      <c r="H96" s="11"/>
      <c r="I96" s="11"/>
      <c r="J96" s="11"/>
      <c r="K96" s="11"/>
      <c r="L96" s="29"/>
      <c r="M96" s="11"/>
      <c r="N96" s="11"/>
      <c r="O96" s="11"/>
      <c r="P96" s="11"/>
      <c r="Q96" s="11"/>
      <c r="R96" s="11"/>
      <c r="S96" s="11"/>
      <c r="T96" s="11"/>
      <c r="U96" s="11"/>
      <c r="V96" s="11"/>
      <c r="W96" s="11"/>
      <c r="X96" s="11"/>
      <c r="Y96" s="11"/>
      <c r="Z96" s="11"/>
      <c r="AA96" s="11"/>
    </row>
    <row r="97" spans="2:27" s="8" customFormat="1" x14ac:dyDescent="0.3">
      <c r="B97" s="11"/>
      <c r="C97" s="11"/>
      <c r="D97" s="11"/>
      <c r="E97" s="11"/>
      <c r="F97" s="11"/>
      <c r="G97" s="11"/>
      <c r="H97" s="11"/>
      <c r="I97" s="11"/>
      <c r="J97" s="11"/>
      <c r="K97" s="11"/>
      <c r="L97" s="29"/>
      <c r="M97" s="11"/>
      <c r="N97" s="11"/>
      <c r="O97" s="11"/>
      <c r="P97" s="11"/>
      <c r="Q97" s="11"/>
      <c r="R97" s="11"/>
      <c r="S97" s="11"/>
      <c r="T97" s="11"/>
      <c r="U97" s="11"/>
      <c r="V97" s="11"/>
      <c r="W97" s="11"/>
      <c r="X97" s="11"/>
      <c r="Y97" s="11"/>
      <c r="Z97" s="11"/>
      <c r="AA97" s="11"/>
    </row>
    <row r="98" spans="2:27" s="8" customFormat="1" x14ac:dyDescent="0.3">
      <c r="B98" s="11"/>
      <c r="C98" s="11"/>
      <c r="D98" s="11"/>
      <c r="E98" s="11"/>
      <c r="F98" s="11"/>
      <c r="G98" s="11"/>
      <c r="H98" s="11"/>
      <c r="I98" s="11"/>
      <c r="J98" s="11"/>
      <c r="K98" s="11"/>
      <c r="L98" s="29"/>
      <c r="M98" s="11"/>
      <c r="N98" s="11"/>
      <c r="O98" s="11"/>
      <c r="P98" s="11"/>
      <c r="Q98" s="11"/>
      <c r="R98" s="11"/>
      <c r="S98" s="11"/>
      <c r="T98" s="11"/>
      <c r="U98" s="11"/>
      <c r="V98" s="11"/>
      <c r="W98" s="11"/>
      <c r="X98" s="11"/>
      <c r="Y98" s="11"/>
      <c r="Z98" s="11"/>
      <c r="AA98" s="11"/>
    </row>
    <row r="99" spans="2:27" s="8" customFormat="1" x14ac:dyDescent="0.3">
      <c r="B99" s="11"/>
      <c r="C99" s="11"/>
      <c r="D99" s="11"/>
      <c r="E99" s="11"/>
      <c r="F99" s="11"/>
      <c r="G99" s="11"/>
      <c r="H99" s="11"/>
      <c r="I99" s="11"/>
      <c r="J99" s="11"/>
      <c r="K99" s="11"/>
      <c r="L99" s="29"/>
      <c r="M99" s="11"/>
      <c r="N99" s="11"/>
      <c r="O99" s="11"/>
      <c r="P99" s="11"/>
      <c r="Q99" s="11"/>
      <c r="R99" s="11"/>
      <c r="S99" s="11"/>
      <c r="T99" s="11"/>
      <c r="U99" s="11"/>
      <c r="V99" s="11"/>
      <c r="W99" s="11"/>
      <c r="X99" s="11"/>
      <c r="Y99" s="11"/>
      <c r="Z99" s="11"/>
      <c r="AA99" s="11"/>
    </row>
    <row r="100" spans="2:27" s="8" customFormat="1" x14ac:dyDescent="0.3">
      <c r="B100" s="11"/>
      <c r="C100" s="11"/>
      <c r="D100" s="11"/>
      <c r="E100" s="11"/>
      <c r="F100" s="11"/>
      <c r="G100" s="11"/>
      <c r="H100" s="11"/>
      <c r="I100" s="11"/>
      <c r="J100" s="11"/>
      <c r="K100" s="11"/>
      <c r="L100" s="29"/>
      <c r="M100" s="11"/>
      <c r="N100" s="11"/>
      <c r="O100" s="11"/>
      <c r="P100" s="11"/>
      <c r="Q100" s="11"/>
      <c r="R100" s="11"/>
      <c r="S100" s="11"/>
      <c r="T100" s="11"/>
      <c r="U100" s="11"/>
      <c r="V100" s="11"/>
      <c r="W100" s="11"/>
      <c r="X100" s="11"/>
      <c r="Y100" s="11"/>
      <c r="Z100" s="11"/>
      <c r="AA100" s="11"/>
    </row>
    <row r="101" spans="2:27" s="8" customFormat="1" x14ac:dyDescent="0.3">
      <c r="B101" s="11"/>
      <c r="C101" s="11"/>
      <c r="D101" s="11"/>
      <c r="E101" s="11"/>
      <c r="F101" s="11"/>
      <c r="G101" s="11"/>
      <c r="H101" s="11"/>
      <c r="I101" s="11"/>
      <c r="J101" s="11"/>
      <c r="K101" s="11"/>
      <c r="L101" s="29"/>
      <c r="M101" s="11"/>
      <c r="N101" s="11"/>
      <c r="O101" s="11"/>
      <c r="P101" s="11"/>
      <c r="Q101" s="11"/>
      <c r="R101" s="11"/>
      <c r="S101" s="11"/>
      <c r="T101" s="11"/>
      <c r="U101" s="11"/>
      <c r="V101" s="11"/>
      <c r="W101" s="11"/>
      <c r="X101" s="11"/>
      <c r="Y101" s="11"/>
      <c r="Z101" s="11"/>
      <c r="AA101" s="11"/>
    </row>
    <row r="102" spans="2:27" s="8" customFormat="1" x14ac:dyDescent="0.3">
      <c r="B102" s="11"/>
      <c r="C102" s="11"/>
      <c r="D102" s="11"/>
      <c r="E102" s="11"/>
      <c r="F102" s="11"/>
      <c r="G102" s="11"/>
      <c r="H102" s="11"/>
      <c r="I102" s="11"/>
      <c r="J102" s="11"/>
      <c r="K102" s="11"/>
      <c r="L102" s="29"/>
      <c r="M102" s="11"/>
      <c r="N102" s="11"/>
      <c r="O102" s="11"/>
      <c r="P102" s="11"/>
      <c r="Q102" s="11"/>
      <c r="R102" s="11"/>
      <c r="S102" s="11"/>
      <c r="T102" s="11"/>
      <c r="U102" s="11"/>
      <c r="V102" s="11"/>
      <c r="W102" s="11"/>
      <c r="X102" s="11"/>
      <c r="Y102" s="11"/>
      <c r="Z102" s="11"/>
      <c r="AA102" s="11"/>
    </row>
    <row r="103" spans="2:27" s="8" customFormat="1" x14ac:dyDescent="0.3">
      <c r="B103" s="11"/>
      <c r="C103" s="11"/>
      <c r="D103" s="11"/>
      <c r="E103" s="11"/>
      <c r="F103" s="11"/>
      <c r="G103" s="11"/>
      <c r="H103" s="11"/>
      <c r="I103" s="11"/>
      <c r="J103" s="11"/>
      <c r="K103" s="11"/>
      <c r="L103" s="29"/>
      <c r="M103" s="11"/>
      <c r="N103" s="11"/>
      <c r="O103" s="11"/>
      <c r="P103" s="11"/>
      <c r="Q103" s="11"/>
      <c r="R103" s="11"/>
      <c r="S103" s="11"/>
      <c r="T103" s="11"/>
      <c r="U103" s="11"/>
      <c r="V103" s="11"/>
      <c r="W103" s="11"/>
      <c r="X103" s="11"/>
      <c r="Y103" s="11"/>
      <c r="Z103" s="11"/>
      <c r="AA103" s="11"/>
    </row>
    <row r="104" spans="2:27" s="8" customFormat="1" x14ac:dyDescent="0.3">
      <c r="B104" s="11"/>
      <c r="C104" s="11"/>
      <c r="D104" s="11"/>
      <c r="E104" s="11"/>
      <c r="F104" s="11"/>
      <c r="G104" s="11"/>
      <c r="H104" s="11"/>
      <c r="I104" s="11"/>
      <c r="J104" s="11"/>
      <c r="K104" s="11"/>
      <c r="L104" s="29"/>
      <c r="M104" s="11"/>
      <c r="N104" s="11"/>
      <c r="O104" s="11"/>
      <c r="P104" s="11"/>
      <c r="Q104" s="11"/>
      <c r="R104" s="11"/>
      <c r="S104" s="11"/>
      <c r="T104" s="11"/>
      <c r="U104" s="11"/>
      <c r="V104" s="11"/>
      <c r="W104" s="11"/>
      <c r="X104" s="11"/>
      <c r="Y104" s="11"/>
      <c r="Z104" s="11"/>
      <c r="AA104" s="11"/>
    </row>
    <row r="105" spans="2:27" s="8" customFormat="1" x14ac:dyDescent="0.3">
      <c r="B105" s="11"/>
      <c r="C105" s="11"/>
      <c r="D105" s="11"/>
      <c r="E105" s="11"/>
      <c r="F105" s="11"/>
      <c r="G105" s="11"/>
      <c r="H105" s="11"/>
      <c r="I105" s="11"/>
      <c r="J105" s="11"/>
      <c r="K105" s="11"/>
      <c r="L105" s="29"/>
      <c r="M105" s="11"/>
      <c r="N105" s="11"/>
      <c r="O105" s="11"/>
      <c r="P105" s="11"/>
      <c r="Q105" s="11"/>
      <c r="R105" s="11"/>
      <c r="S105" s="11"/>
      <c r="T105" s="11"/>
      <c r="U105" s="11"/>
      <c r="V105" s="11"/>
      <c r="W105" s="11"/>
      <c r="X105" s="11"/>
      <c r="Y105" s="11"/>
      <c r="Z105" s="11"/>
      <c r="AA105" s="11"/>
    </row>
    <row r="106" spans="2:27" s="8" customFormat="1" x14ac:dyDescent="0.3">
      <c r="B106" s="11"/>
      <c r="C106" s="11"/>
      <c r="D106" s="11"/>
      <c r="E106" s="11"/>
      <c r="F106" s="11"/>
      <c r="G106" s="11"/>
      <c r="H106" s="11"/>
      <c r="I106" s="11"/>
      <c r="J106" s="11"/>
      <c r="K106" s="11"/>
      <c r="L106" s="29"/>
      <c r="M106" s="11"/>
      <c r="N106" s="11"/>
      <c r="O106" s="11"/>
      <c r="P106" s="11"/>
      <c r="Q106" s="11"/>
      <c r="R106" s="11"/>
      <c r="S106" s="11"/>
      <c r="T106" s="11"/>
      <c r="U106" s="11"/>
      <c r="V106" s="11"/>
      <c r="W106" s="11"/>
      <c r="X106" s="11"/>
      <c r="Y106" s="11"/>
      <c r="Z106" s="11"/>
      <c r="AA106" s="11"/>
    </row>
    <row r="107" spans="2:27" s="8" customFormat="1" x14ac:dyDescent="0.3">
      <c r="B107" s="11"/>
      <c r="C107" s="11"/>
      <c r="D107" s="11"/>
      <c r="E107" s="11"/>
      <c r="F107" s="11"/>
      <c r="G107" s="11"/>
      <c r="H107" s="11"/>
      <c r="I107" s="11"/>
      <c r="J107" s="11"/>
      <c r="K107" s="11"/>
      <c r="L107" s="29"/>
      <c r="M107" s="11"/>
      <c r="N107" s="11"/>
      <c r="O107" s="11"/>
      <c r="P107" s="11"/>
      <c r="Q107" s="11"/>
      <c r="R107" s="11"/>
      <c r="S107" s="11"/>
      <c r="T107" s="11"/>
      <c r="U107" s="11"/>
      <c r="V107" s="11"/>
      <c r="W107" s="11"/>
      <c r="X107" s="11"/>
      <c r="Y107" s="11"/>
      <c r="Z107" s="11"/>
      <c r="AA107" s="11"/>
    </row>
    <row r="108" spans="2:27" s="8" customFormat="1" x14ac:dyDescent="0.3">
      <c r="B108" s="11"/>
      <c r="C108" s="11"/>
      <c r="D108" s="11"/>
      <c r="E108" s="11"/>
      <c r="F108" s="11"/>
      <c r="G108" s="11"/>
      <c r="H108" s="11"/>
      <c r="I108" s="11"/>
      <c r="J108" s="11"/>
      <c r="K108" s="11"/>
      <c r="L108" s="29"/>
      <c r="M108" s="11"/>
      <c r="N108" s="11"/>
      <c r="O108" s="11"/>
      <c r="P108" s="11"/>
      <c r="Q108" s="11"/>
      <c r="R108" s="11"/>
      <c r="S108" s="11"/>
      <c r="T108" s="11"/>
      <c r="U108" s="11"/>
      <c r="V108" s="11"/>
      <c r="W108" s="11"/>
      <c r="X108" s="11"/>
      <c r="Y108" s="11"/>
      <c r="Z108" s="11"/>
      <c r="AA108" s="11"/>
    </row>
    <row r="109" spans="2:27" s="8" customFormat="1" x14ac:dyDescent="0.3">
      <c r="B109" s="11"/>
      <c r="C109" s="11"/>
      <c r="D109" s="11"/>
      <c r="E109" s="11"/>
      <c r="F109" s="11"/>
      <c r="G109" s="11"/>
      <c r="H109" s="11"/>
      <c r="I109" s="11"/>
      <c r="J109" s="11"/>
      <c r="K109" s="11"/>
      <c r="L109" s="29"/>
      <c r="M109" s="11"/>
      <c r="N109" s="11"/>
      <c r="O109" s="11"/>
      <c r="P109" s="11"/>
      <c r="Q109" s="11"/>
      <c r="R109" s="11"/>
      <c r="S109" s="11"/>
      <c r="T109" s="11"/>
      <c r="U109" s="11"/>
      <c r="V109" s="11"/>
      <c r="W109" s="11"/>
      <c r="X109" s="11"/>
      <c r="Y109" s="11"/>
      <c r="Z109" s="11"/>
      <c r="AA109" s="11"/>
    </row>
    <row r="110" spans="2:27" s="8" customFormat="1" x14ac:dyDescent="0.3">
      <c r="B110" s="11"/>
      <c r="C110" s="11"/>
      <c r="D110" s="11"/>
      <c r="E110" s="11"/>
      <c r="F110" s="11"/>
      <c r="G110" s="11"/>
      <c r="H110" s="11"/>
      <c r="I110" s="11"/>
      <c r="J110" s="11"/>
      <c r="K110" s="11"/>
      <c r="L110" s="29"/>
      <c r="M110" s="11"/>
      <c r="N110" s="11"/>
      <c r="O110" s="11"/>
      <c r="P110" s="11"/>
      <c r="Q110" s="11"/>
      <c r="R110" s="11"/>
      <c r="S110" s="11"/>
      <c r="T110" s="11"/>
      <c r="U110" s="11"/>
      <c r="V110" s="11"/>
      <c r="W110" s="11"/>
      <c r="X110" s="11"/>
      <c r="Y110" s="11"/>
      <c r="Z110" s="11"/>
      <c r="AA110" s="11"/>
    </row>
    <row r="111" spans="2:27" s="8" customFormat="1" x14ac:dyDescent="0.3">
      <c r="B111" s="11"/>
      <c r="C111" s="11"/>
      <c r="D111" s="11"/>
      <c r="E111" s="11"/>
      <c r="F111" s="11"/>
      <c r="G111" s="11"/>
      <c r="H111" s="11"/>
      <c r="I111" s="11"/>
      <c r="J111" s="11"/>
      <c r="K111" s="11"/>
      <c r="L111" s="29"/>
      <c r="M111" s="11"/>
      <c r="N111" s="11"/>
      <c r="O111" s="11"/>
      <c r="P111" s="11"/>
      <c r="Q111" s="11"/>
      <c r="R111" s="11"/>
      <c r="S111" s="11"/>
      <c r="T111" s="11"/>
      <c r="U111" s="11"/>
      <c r="V111" s="11"/>
      <c r="W111" s="11"/>
      <c r="X111" s="11"/>
      <c r="Y111" s="11"/>
      <c r="Z111" s="11"/>
      <c r="AA111" s="11"/>
    </row>
    <row r="112" spans="2:27" s="8" customFormat="1" x14ac:dyDescent="0.3">
      <c r="B112" s="11"/>
      <c r="C112" s="11"/>
      <c r="D112" s="11"/>
      <c r="E112" s="11"/>
      <c r="F112" s="11"/>
      <c r="G112" s="11"/>
      <c r="H112" s="11"/>
      <c r="I112" s="11"/>
      <c r="J112" s="11"/>
      <c r="K112" s="11"/>
      <c r="L112" s="29"/>
      <c r="M112" s="11"/>
      <c r="N112" s="11"/>
      <c r="O112" s="11"/>
      <c r="P112" s="11"/>
      <c r="Q112" s="11"/>
      <c r="R112" s="11"/>
      <c r="S112" s="11"/>
      <c r="T112" s="11"/>
      <c r="U112" s="11"/>
      <c r="V112" s="11"/>
      <c r="W112" s="11"/>
      <c r="X112" s="11"/>
      <c r="Y112" s="11"/>
      <c r="Z112" s="11"/>
      <c r="AA112" s="11"/>
    </row>
    <row r="113" spans="2:27" s="8" customFormat="1" x14ac:dyDescent="0.3">
      <c r="B113" s="11"/>
      <c r="C113" s="11"/>
      <c r="D113" s="11"/>
      <c r="E113" s="11"/>
      <c r="F113" s="11"/>
      <c r="G113" s="11"/>
      <c r="H113" s="11"/>
      <c r="I113" s="11"/>
      <c r="J113" s="11"/>
      <c r="K113" s="11"/>
      <c r="L113" s="29"/>
      <c r="M113" s="11"/>
      <c r="N113" s="11"/>
      <c r="O113" s="11"/>
      <c r="P113" s="11"/>
      <c r="Q113" s="11"/>
      <c r="R113" s="11"/>
      <c r="S113" s="11"/>
      <c r="T113" s="11"/>
      <c r="U113" s="11"/>
      <c r="V113" s="11"/>
      <c r="W113" s="11"/>
      <c r="X113" s="11"/>
      <c r="Y113" s="11"/>
      <c r="Z113" s="11"/>
      <c r="AA113" s="11"/>
    </row>
    <row r="114" spans="2:27" s="8" customFormat="1" x14ac:dyDescent="0.3">
      <c r="B114" s="11"/>
      <c r="C114" s="11"/>
      <c r="D114" s="11"/>
      <c r="E114" s="11"/>
      <c r="F114" s="11"/>
      <c r="G114" s="11"/>
      <c r="H114" s="11"/>
      <c r="I114" s="11"/>
      <c r="J114" s="11"/>
      <c r="K114" s="11"/>
      <c r="L114" s="29"/>
      <c r="M114" s="11"/>
      <c r="N114" s="11"/>
      <c r="O114" s="11"/>
      <c r="P114" s="11"/>
      <c r="Q114" s="11"/>
      <c r="R114" s="11"/>
      <c r="S114" s="11"/>
      <c r="T114" s="11"/>
      <c r="U114" s="11"/>
      <c r="V114" s="11"/>
      <c r="W114" s="11"/>
      <c r="X114" s="11"/>
      <c r="Y114" s="11"/>
      <c r="Z114" s="11"/>
      <c r="AA114" s="11"/>
    </row>
    <row r="115" spans="2:27" s="8" customFormat="1" x14ac:dyDescent="0.3">
      <c r="B115" s="11"/>
      <c r="C115" s="11"/>
      <c r="D115" s="11"/>
      <c r="E115" s="11"/>
      <c r="F115" s="11"/>
      <c r="G115" s="11"/>
      <c r="H115" s="11"/>
      <c r="I115" s="11"/>
      <c r="J115" s="11"/>
      <c r="K115" s="11"/>
      <c r="L115" s="29"/>
      <c r="M115" s="11"/>
      <c r="N115" s="11"/>
      <c r="O115" s="11"/>
      <c r="P115" s="11"/>
      <c r="Q115" s="11"/>
      <c r="R115" s="11"/>
      <c r="S115" s="11"/>
      <c r="T115" s="11"/>
      <c r="U115" s="11"/>
      <c r="V115" s="11"/>
      <c r="W115" s="11"/>
      <c r="X115" s="11"/>
      <c r="Y115" s="11"/>
      <c r="Z115" s="11"/>
      <c r="AA115" s="11"/>
    </row>
    <row r="116" spans="2:27" s="8" customFormat="1" x14ac:dyDescent="0.3">
      <c r="B116" s="11"/>
      <c r="C116" s="11"/>
      <c r="D116" s="11"/>
      <c r="E116" s="11"/>
      <c r="F116" s="11"/>
      <c r="G116" s="11"/>
      <c r="H116" s="11"/>
      <c r="I116" s="11"/>
      <c r="J116" s="11"/>
      <c r="K116" s="11"/>
      <c r="L116" s="29"/>
      <c r="M116" s="11"/>
      <c r="N116" s="11"/>
      <c r="O116" s="11"/>
      <c r="P116" s="11"/>
      <c r="Q116" s="11"/>
      <c r="R116" s="11"/>
      <c r="S116" s="11"/>
      <c r="T116" s="11"/>
      <c r="U116" s="11"/>
      <c r="V116" s="11"/>
      <c r="W116" s="11"/>
      <c r="X116" s="11"/>
      <c r="Y116" s="11"/>
      <c r="Z116" s="11"/>
      <c r="AA116" s="11"/>
    </row>
    <row r="117" spans="2:27" s="8" customFormat="1" x14ac:dyDescent="0.3">
      <c r="B117" s="11"/>
      <c r="C117" s="11"/>
      <c r="D117" s="11"/>
      <c r="E117" s="11"/>
      <c r="F117" s="11"/>
      <c r="G117" s="11"/>
      <c r="H117" s="11"/>
      <c r="I117" s="11"/>
      <c r="J117" s="11"/>
      <c r="K117" s="11"/>
      <c r="L117" s="29"/>
      <c r="M117" s="11"/>
      <c r="N117" s="11"/>
      <c r="O117" s="11"/>
      <c r="P117" s="11"/>
      <c r="Q117" s="11"/>
      <c r="R117" s="11"/>
      <c r="S117" s="11"/>
      <c r="T117" s="11"/>
      <c r="U117" s="11"/>
      <c r="V117" s="11"/>
      <c r="W117" s="11"/>
      <c r="X117" s="11"/>
      <c r="Y117" s="11"/>
      <c r="Z117" s="11"/>
      <c r="AA117" s="11"/>
    </row>
    <row r="118" spans="2:27" s="8" customFormat="1" x14ac:dyDescent="0.3">
      <c r="B118" s="11"/>
      <c r="C118" s="11"/>
      <c r="D118" s="11"/>
      <c r="E118" s="11"/>
      <c r="F118" s="11"/>
      <c r="G118" s="11"/>
      <c r="H118" s="11"/>
      <c r="I118" s="11"/>
      <c r="J118" s="11"/>
      <c r="K118" s="11"/>
      <c r="L118" s="29"/>
      <c r="M118" s="11"/>
      <c r="N118" s="11"/>
      <c r="O118" s="11"/>
      <c r="P118" s="11"/>
      <c r="Q118" s="11"/>
      <c r="R118" s="11"/>
      <c r="S118" s="11"/>
      <c r="T118" s="11"/>
      <c r="U118" s="11"/>
      <c r="V118" s="11"/>
      <c r="W118" s="11"/>
      <c r="X118" s="11"/>
      <c r="Y118" s="11"/>
      <c r="Z118" s="11"/>
      <c r="AA118" s="11"/>
    </row>
    <row r="119" spans="2:27" s="8" customFormat="1" x14ac:dyDescent="0.3">
      <c r="B119" s="11"/>
      <c r="C119" s="11"/>
      <c r="D119" s="11"/>
      <c r="E119" s="11"/>
      <c r="F119" s="11"/>
      <c r="G119" s="11"/>
      <c r="H119" s="11"/>
      <c r="I119" s="11"/>
      <c r="J119" s="11"/>
      <c r="K119" s="11"/>
      <c r="L119" s="29"/>
      <c r="M119" s="11"/>
      <c r="N119" s="11"/>
      <c r="O119" s="11"/>
      <c r="P119" s="11"/>
      <c r="Q119" s="11"/>
      <c r="R119" s="11"/>
      <c r="S119" s="11"/>
      <c r="T119" s="11"/>
      <c r="U119" s="11"/>
      <c r="V119" s="11"/>
      <c r="W119" s="11"/>
      <c r="X119" s="11"/>
      <c r="Y119" s="11"/>
      <c r="Z119" s="11"/>
      <c r="AA119" s="11"/>
    </row>
    <row r="120" spans="2:27" s="8" customFormat="1" x14ac:dyDescent="0.3">
      <c r="B120" s="11"/>
      <c r="C120" s="11"/>
      <c r="D120" s="11"/>
      <c r="E120" s="11"/>
      <c r="F120" s="11"/>
      <c r="G120" s="11"/>
      <c r="H120" s="11"/>
      <c r="I120" s="11"/>
      <c r="J120" s="11"/>
      <c r="K120" s="11"/>
      <c r="L120" s="29"/>
      <c r="M120" s="11"/>
      <c r="N120" s="11"/>
      <c r="O120" s="11"/>
      <c r="P120" s="11"/>
      <c r="Q120" s="11"/>
      <c r="R120" s="11"/>
      <c r="S120" s="11"/>
      <c r="T120" s="11"/>
      <c r="U120" s="11"/>
      <c r="V120" s="11"/>
      <c r="W120" s="11"/>
      <c r="X120" s="11"/>
      <c r="Y120" s="11"/>
      <c r="Z120" s="11"/>
      <c r="AA120" s="11"/>
    </row>
    <row r="121" spans="2:27" s="8" customFormat="1" x14ac:dyDescent="0.3">
      <c r="B121" s="11"/>
      <c r="C121" s="11"/>
      <c r="D121" s="11"/>
      <c r="E121" s="11"/>
      <c r="F121" s="11"/>
      <c r="G121" s="11"/>
      <c r="H121" s="11"/>
      <c r="I121" s="11"/>
      <c r="J121" s="11"/>
      <c r="K121" s="11"/>
      <c r="L121" s="29"/>
      <c r="M121" s="11"/>
      <c r="N121" s="11"/>
      <c r="O121" s="11"/>
      <c r="P121" s="11"/>
      <c r="Q121" s="11"/>
      <c r="R121" s="11"/>
      <c r="S121" s="11"/>
      <c r="T121" s="11"/>
      <c r="U121" s="11"/>
      <c r="V121" s="11"/>
      <c r="W121" s="11"/>
      <c r="X121" s="11"/>
      <c r="Y121" s="11"/>
      <c r="Z121" s="11"/>
      <c r="AA121" s="11"/>
    </row>
    <row r="122" spans="2:27" s="8" customFormat="1" x14ac:dyDescent="0.3">
      <c r="B122" s="11"/>
      <c r="C122" s="11"/>
      <c r="D122" s="11"/>
      <c r="E122" s="11"/>
      <c r="F122" s="11"/>
      <c r="G122" s="11"/>
      <c r="H122" s="11"/>
      <c r="I122" s="11"/>
      <c r="J122" s="11"/>
      <c r="K122" s="11"/>
      <c r="L122" s="29"/>
      <c r="M122" s="11"/>
      <c r="N122" s="11"/>
      <c r="O122" s="11"/>
      <c r="P122" s="11"/>
      <c r="Q122" s="11"/>
      <c r="R122" s="11"/>
      <c r="S122" s="11"/>
      <c r="T122" s="11"/>
      <c r="U122" s="11"/>
      <c r="V122" s="11"/>
      <c r="W122" s="11"/>
      <c r="X122" s="11"/>
      <c r="Y122" s="11"/>
      <c r="Z122" s="11"/>
      <c r="AA122" s="11"/>
    </row>
    <row r="123" spans="2:27" s="8" customFormat="1" x14ac:dyDescent="0.3">
      <c r="B123" s="11"/>
      <c r="C123" s="11"/>
      <c r="D123" s="11"/>
      <c r="E123" s="11"/>
      <c r="F123" s="11"/>
      <c r="G123" s="11"/>
      <c r="H123" s="11"/>
      <c r="I123" s="11"/>
      <c r="J123" s="11"/>
      <c r="K123" s="11"/>
      <c r="L123" s="29"/>
      <c r="M123" s="11"/>
      <c r="N123" s="11"/>
      <c r="O123" s="11"/>
      <c r="P123" s="11"/>
      <c r="Q123" s="11"/>
      <c r="R123" s="11"/>
      <c r="S123" s="11"/>
      <c r="T123" s="11"/>
      <c r="U123" s="11"/>
      <c r="V123" s="11"/>
      <c r="W123" s="11"/>
      <c r="X123" s="11"/>
      <c r="Y123" s="11"/>
      <c r="Z123" s="11"/>
      <c r="AA123" s="11"/>
    </row>
    <row r="124" spans="2:27" s="8" customFormat="1" x14ac:dyDescent="0.3">
      <c r="B124" s="11"/>
      <c r="C124" s="11"/>
      <c r="D124" s="11"/>
      <c r="E124" s="11"/>
      <c r="F124" s="11"/>
      <c r="G124" s="11"/>
      <c r="H124" s="11"/>
      <c r="I124" s="11"/>
      <c r="J124" s="11"/>
      <c r="K124" s="11"/>
      <c r="L124" s="29"/>
      <c r="M124" s="11"/>
      <c r="N124" s="11"/>
      <c r="O124" s="11"/>
      <c r="P124" s="11"/>
      <c r="Q124" s="11"/>
      <c r="R124" s="11"/>
      <c r="S124" s="11"/>
      <c r="T124" s="11"/>
      <c r="U124" s="11"/>
      <c r="V124" s="11"/>
      <c r="W124" s="11"/>
      <c r="X124" s="11"/>
      <c r="Y124" s="11"/>
      <c r="Z124" s="11"/>
      <c r="AA124" s="11"/>
    </row>
    <row r="125" spans="2:27" s="8" customFormat="1" x14ac:dyDescent="0.3">
      <c r="B125" s="11"/>
      <c r="C125" s="11"/>
      <c r="D125" s="11"/>
      <c r="E125" s="11"/>
      <c r="F125" s="11"/>
      <c r="G125" s="11"/>
      <c r="H125" s="11"/>
      <c r="I125" s="11"/>
      <c r="J125" s="11"/>
      <c r="K125" s="11"/>
      <c r="L125" s="29"/>
      <c r="M125" s="11"/>
      <c r="N125" s="11"/>
      <c r="O125" s="11"/>
      <c r="P125" s="11"/>
      <c r="Q125" s="11"/>
      <c r="R125" s="11"/>
      <c r="S125" s="11"/>
      <c r="T125" s="11"/>
      <c r="U125" s="11"/>
      <c r="V125" s="11"/>
      <c r="W125" s="11"/>
      <c r="X125" s="11"/>
      <c r="Y125" s="11"/>
      <c r="Z125" s="11"/>
      <c r="AA125" s="11"/>
    </row>
    <row r="126" spans="2:27" s="8" customFormat="1" x14ac:dyDescent="0.3">
      <c r="B126" s="11"/>
      <c r="C126" s="11"/>
      <c r="D126" s="11"/>
      <c r="E126" s="11"/>
      <c r="F126" s="11"/>
      <c r="G126" s="11"/>
      <c r="H126" s="11"/>
      <c r="I126" s="11"/>
      <c r="J126" s="11"/>
      <c r="K126" s="11"/>
      <c r="L126" s="29"/>
      <c r="M126" s="11"/>
      <c r="N126" s="11"/>
      <c r="O126" s="11"/>
      <c r="P126" s="11"/>
      <c r="Q126" s="11"/>
      <c r="R126" s="11"/>
      <c r="S126" s="11"/>
      <c r="T126" s="11"/>
      <c r="U126" s="11"/>
      <c r="V126" s="11"/>
      <c r="W126" s="11"/>
      <c r="X126" s="11"/>
      <c r="Y126" s="11"/>
      <c r="Z126" s="11"/>
      <c r="AA126" s="11"/>
    </row>
    <row r="127" spans="2:27" s="8" customFormat="1" x14ac:dyDescent="0.3">
      <c r="B127" s="11"/>
      <c r="C127" s="11"/>
      <c r="D127" s="11"/>
      <c r="E127" s="11"/>
      <c r="F127" s="11"/>
      <c r="G127" s="11"/>
      <c r="H127" s="11"/>
      <c r="I127" s="11"/>
      <c r="J127" s="11"/>
      <c r="K127" s="11"/>
      <c r="L127" s="29"/>
      <c r="M127" s="11"/>
      <c r="N127" s="11"/>
      <c r="O127" s="11"/>
      <c r="P127" s="11"/>
      <c r="Q127" s="11"/>
      <c r="R127" s="11"/>
      <c r="S127" s="11"/>
      <c r="T127" s="11"/>
      <c r="U127" s="11"/>
      <c r="V127" s="11"/>
      <c r="W127" s="11"/>
      <c r="X127" s="11"/>
      <c r="Y127" s="11"/>
      <c r="Z127" s="11"/>
      <c r="AA127" s="11"/>
    </row>
    <row r="128" spans="2:27" s="8" customFormat="1" x14ac:dyDescent="0.3">
      <c r="B128" s="11"/>
      <c r="C128" s="11"/>
      <c r="D128" s="11"/>
      <c r="E128" s="11"/>
      <c r="F128" s="11"/>
      <c r="G128" s="11"/>
      <c r="H128" s="11"/>
      <c r="I128" s="11"/>
      <c r="J128" s="11"/>
      <c r="K128" s="11"/>
      <c r="L128" s="29"/>
      <c r="M128" s="11"/>
      <c r="N128" s="11"/>
      <c r="O128" s="11"/>
      <c r="P128" s="11"/>
      <c r="Q128" s="11"/>
      <c r="R128" s="11"/>
      <c r="S128" s="11"/>
      <c r="T128" s="11"/>
      <c r="U128" s="11"/>
      <c r="V128" s="11"/>
      <c r="W128" s="11"/>
      <c r="X128" s="11"/>
      <c r="Y128" s="11"/>
      <c r="Z128" s="11"/>
      <c r="AA128" s="11"/>
    </row>
    <row r="129" spans="2:27" s="8" customFormat="1" x14ac:dyDescent="0.3">
      <c r="B129" s="11"/>
      <c r="C129" s="11"/>
      <c r="D129" s="11"/>
      <c r="E129" s="11"/>
      <c r="F129" s="11"/>
      <c r="G129" s="11"/>
      <c r="H129" s="11"/>
      <c r="I129" s="11"/>
      <c r="J129" s="11"/>
      <c r="K129" s="11"/>
      <c r="L129" s="29"/>
      <c r="M129" s="11"/>
      <c r="N129" s="11"/>
      <c r="O129" s="11"/>
      <c r="P129" s="11"/>
      <c r="Q129" s="11"/>
      <c r="R129" s="11"/>
      <c r="S129" s="11"/>
      <c r="T129" s="11"/>
      <c r="U129" s="11"/>
      <c r="V129" s="11"/>
      <c r="W129" s="11"/>
      <c r="X129" s="11"/>
      <c r="Y129" s="11"/>
      <c r="Z129" s="11"/>
      <c r="AA129" s="11"/>
    </row>
    <row r="130" spans="2:27" s="8" customFormat="1" x14ac:dyDescent="0.3">
      <c r="B130" s="11"/>
      <c r="C130" s="11"/>
      <c r="D130" s="11"/>
      <c r="E130" s="11"/>
      <c r="F130" s="11"/>
      <c r="G130" s="11"/>
      <c r="H130" s="11"/>
      <c r="I130" s="11"/>
      <c r="J130" s="11"/>
      <c r="K130" s="11"/>
      <c r="L130" s="29"/>
      <c r="M130" s="11"/>
      <c r="N130" s="11"/>
      <c r="O130" s="11"/>
      <c r="P130" s="11"/>
      <c r="Q130" s="11"/>
      <c r="R130" s="11"/>
      <c r="S130" s="11"/>
      <c r="T130" s="11"/>
      <c r="U130" s="11"/>
      <c r="V130" s="11"/>
      <c r="W130" s="11"/>
      <c r="X130" s="11"/>
      <c r="Y130" s="11"/>
      <c r="Z130" s="11"/>
      <c r="AA130" s="11"/>
    </row>
    <row r="131" spans="2:27" s="8" customFormat="1" x14ac:dyDescent="0.3">
      <c r="B131" s="11"/>
      <c r="C131" s="11"/>
      <c r="D131" s="11"/>
      <c r="E131" s="11"/>
      <c r="F131" s="11"/>
      <c r="G131" s="11"/>
      <c r="H131" s="11"/>
      <c r="I131" s="11"/>
      <c r="J131" s="11"/>
      <c r="K131" s="11"/>
      <c r="L131" s="29"/>
      <c r="M131" s="11"/>
      <c r="N131" s="11"/>
      <c r="O131" s="11"/>
      <c r="P131" s="11"/>
      <c r="Q131" s="11"/>
      <c r="R131" s="11"/>
      <c r="S131" s="11"/>
      <c r="T131" s="11"/>
      <c r="U131" s="11"/>
      <c r="V131" s="11"/>
      <c r="W131" s="11"/>
      <c r="X131" s="11"/>
      <c r="Y131" s="11"/>
      <c r="Z131" s="11"/>
      <c r="AA131" s="11"/>
    </row>
    <row r="132" spans="2:27" s="8" customFormat="1" x14ac:dyDescent="0.3">
      <c r="B132" s="11"/>
      <c r="C132" s="11"/>
      <c r="D132" s="11"/>
      <c r="E132" s="11"/>
      <c r="F132" s="11"/>
      <c r="G132" s="11"/>
      <c r="H132" s="11"/>
      <c r="I132" s="11"/>
      <c r="J132" s="11"/>
      <c r="K132" s="11"/>
      <c r="L132" s="29"/>
      <c r="M132" s="11"/>
      <c r="N132" s="11"/>
      <c r="O132" s="11"/>
      <c r="P132" s="11"/>
      <c r="Q132" s="11"/>
      <c r="R132" s="11"/>
      <c r="S132" s="11"/>
      <c r="T132" s="11"/>
      <c r="U132" s="11"/>
      <c r="V132" s="11"/>
      <c r="W132" s="11"/>
      <c r="X132" s="11"/>
      <c r="Y132" s="11"/>
      <c r="Z132" s="11"/>
      <c r="AA132" s="11"/>
    </row>
    <row r="133" spans="2:27" s="8" customFormat="1" x14ac:dyDescent="0.3">
      <c r="B133" s="11"/>
      <c r="C133" s="11"/>
      <c r="D133" s="11"/>
      <c r="E133" s="11"/>
      <c r="F133" s="11"/>
      <c r="G133" s="11"/>
      <c r="H133" s="11"/>
      <c r="I133" s="11"/>
      <c r="J133" s="11"/>
      <c r="K133" s="11"/>
      <c r="L133" s="29"/>
      <c r="M133" s="11"/>
      <c r="N133" s="11"/>
      <c r="O133" s="11"/>
      <c r="P133" s="11"/>
      <c r="Q133" s="11"/>
      <c r="R133" s="11"/>
      <c r="S133" s="11"/>
      <c r="T133" s="11"/>
      <c r="U133" s="11"/>
      <c r="V133" s="11"/>
      <c r="W133" s="11"/>
      <c r="X133" s="11"/>
      <c r="Y133" s="11"/>
      <c r="Z133" s="11"/>
      <c r="AA133" s="11"/>
    </row>
    <row r="134" spans="2:27" s="8" customFormat="1" x14ac:dyDescent="0.3">
      <c r="B134" s="11"/>
      <c r="C134" s="11"/>
      <c r="D134" s="11"/>
      <c r="E134" s="11"/>
      <c r="F134" s="11"/>
      <c r="G134" s="11"/>
      <c r="H134" s="11"/>
      <c r="I134" s="11"/>
      <c r="J134" s="11"/>
      <c r="K134" s="11"/>
      <c r="L134" s="29"/>
      <c r="M134" s="11"/>
      <c r="N134" s="11"/>
      <c r="O134" s="11"/>
      <c r="P134" s="11"/>
      <c r="Q134" s="11"/>
      <c r="R134" s="11"/>
      <c r="S134" s="11"/>
      <c r="T134" s="11"/>
      <c r="U134" s="11"/>
      <c r="V134" s="11"/>
      <c r="W134" s="11"/>
      <c r="X134" s="11"/>
      <c r="Y134" s="11"/>
      <c r="Z134" s="11"/>
      <c r="AA134" s="11"/>
    </row>
    <row r="135" spans="2:27" s="8" customFormat="1" x14ac:dyDescent="0.3">
      <c r="B135" s="11"/>
      <c r="C135" s="11"/>
      <c r="D135" s="11"/>
      <c r="E135" s="11"/>
      <c r="F135" s="11"/>
      <c r="G135" s="11"/>
      <c r="H135" s="11"/>
      <c r="I135" s="11"/>
      <c r="J135" s="11"/>
      <c r="K135" s="11"/>
      <c r="L135" s="29"/>
      <c r="M135" s="11"/>
      <c r="N135" s="11"/>
      <c r="O135" s="11"/>
      <c r="P135" s="11"/>
      <c r="Q135" s="11"/>
      <c r="R135" s="11"/>
      <c r="S135" s="11"/>
      <c r="T135" s="11"/>
      <c r="U135" s="11"/>
      <c r="V135" s="11"/>
      <c r="W135" s="11"/>
      <c r="X135" s="11"/>
      <c r="Y135" s="11"/>
      <c r="Z135" s="11"/>
      <c r="AA135" s="11"/>
    </row>
    <row r="136" spans="2:27" s="8" customFormat="1" x14ac:dyDescent="0.3">
      <c r="B136" s="11"/>
      <c r="C136" s="11"/>
      <c r="D136" s="11"/>
      <c r="E136" s="11"/>
      <c r="F136" s="11"/>
      <c r="G136" s="11"/>
      <c r="H136" s="11"/>
      <c r="I136" s="11"/>
      <c r="J136" s="11"/>
      <c r="K136" s="11"/>
      <c r="L136" s="29"/>
      <c r="M136" s="11"/>
      <c r="N136" s="11"/>
      <c r="O136" s="11"/>
      <c r="P136" s="11"/>
      <c r="Q136" s="11"/>
      <c r="R136" s="11"/>
      <c r="S136" s="11"/>
      <c r="T136" s="11"/>
      <c r="U136" s="11"/>
      <c r="V136" s="11"/>
      <c r="W136" s="11"/>
      <c r="X136" s="11"/>
      <c r="Y136" s="11"/>
      <c r="Z136" s="11"/>
      <c r="AA136" s="11"/>
    </row>
    <row r="137" spans="2:27" s="8" customFormat="1" x14ac:dyDescent="0.3">
      <c r="B137" s="11"/>
      <c r="C137" s="11"/>
      <c r="D137" s="11"/>
      <c r="E137" s="11"/>
      <c r="F137" s="11"/>
      <c r="G137" s="11"/>
      <c r="H137" s="11"/>
      <c r="I137" s="11"/>
      <c r="J137" s="11"/>
      <c r="K137" s="11"/>
      <c r="L137" s="29"/>
      <c r="M137" s="11"/>
      <c r="N137" s="11"/>
      <c r="O137" s="11"/>
      <c r="P137" s="11"/>
      <c r="Q137" s="11"/>
      <c r="R137" s="11"/>
      <c r="S137" s="11"/>
      <c r="T137" s="11"/>
      <c r="U137" s="11"/>
      <c r="V137" s="11"/>
      <c r="W137" s="11"/>
      <c r="X137" s="11"/>
      <c r="Y137" s="11"/>
      <c r="Z137" s="11"/>
      <c r="AA137" s="11"/>
    </row>
    <row r="138" spans="2:27" s="8" customFormat="1" x14ac:dyDescent="0.3">
      <c r="B138" s="11"/>
      <c r="C138" s="11"/>
      <c r="D138" s="11"/>
      <c r="E138" s="11"/>
      <c r="F138" s="11"/>
      <c r="G138" s="11"/>
      <c r="H138" s="11"/>
      <c r="I138" s="11"/>
      <c r="J138" s="11"/>
      <c r="K138" s="11"/>
      <c r="L138" s="29"/>
      <c r="M138" s="11"/>
      <c r="N138" s="11"/>
      <c r="O138" s="11"/>
      <c r="P138" s="11"/>
      <c r="Q138" s="11"/>
      <c r="R138" s="11"/>
      <c r="S138" s="11"/>
      <c r="T138" s="11"/>
      <c r="U138" s="11"/>
      <c r="V138" s="11"/>
      <c r="W138" s="11"/>
      <c r="X138" s="11"/>
      <c r="Y138" s="11"/>
      <c r="Z138" s="11"/>
      <c r="AA138" s="11"/>
    </row>
    <row r="139" spans="2:27" s="8" customFormat="1" x14ac:dyDescent="0.3">
      <c r="B139" s="11"/>
      <c r="C139" s="11"/>
      <c r="D139" s="11"/>
      <c r="E139" s="11"/>
      <c r="F139" s="11"/>
      <c r="G139" s="11"/>
      <c r="H139" s="11"/>
      <c r="I139" s="11"/>
      <c r="J139" s="11"/>
      <c r="K139" s="11"/>
      <c r="L139" s="29"/>
      <c r="M139" s="11"/>
      <c r="N139" s="11"/>
      <c r="O139" s="11"/>
      <c r="P139" s="11"/>
      <c r="Q139" s="11"/>
      <c r="R139" s="11"/>
      <c r="S139" s="11"/>
      <c r="T139" s="11"/>
      <c r="U139" s="11"/>
      <c r="V139" s="11"/>
      <c r="W139" s="11"/>
      <c r="X139" s="11"/>
      <c r="Y139" s="11"/>
      <c r="Z139" s="11"/>
      <c r="AA139" s="11"/>
    </row>
    <row r="140" spans="2:27" s="8" customFormat="1" x14ac:dyDescent="0.3">
      <c r="B140" s="11"/>
      <c r="C140" s="11"/>
      <c r="D140" s="11"/>
      <c r="E140" s="11"/>
      <c r="F140" s="11"/>
      <c r="G140" s="11"/>
      <c r="H140" s="11"/>
      <c r="I140" s="11"/>
      <c r="J140" s="11"/>
      <c r="K140" s="11"/>
      <c r="L140" s="29"/>
      <c r="M140" s="11"/>
      <c r="N140" s="11"/>
      <c r="O140" s="11"/>
      <c r="P140" s="11"/>
      <c r="Q140" s="11"/>
      <c r="R140" s="11"/>
      <c r="S140" s="11"/>
      <c r="T140" s="11"/>
      <c r="U140" s="11"/>
      <c r="V140" s="11"/>
      <c r="W140" s="11"/>
      <c r="X140" s="11"/>
      <c r="Y140" s="11"/>
      <c r="Z140" s="11"/>
      <c r="AA140" s="11"/>
    </row>
    <row r="141" spans="2:27" s="8" customFormat="1" x14ac:dyDescent="0.3">
      <c r="B141" s="11"/>
      <c r="C141" s="11"/>
      <c r="D141" s="11"/>
      <c r="E141" s="11"/>
      <c r="F141" s="11"/>
      <c r="G141" s="11"/>
      <c r="H141" s="11"/>
      <c r="I141" s="11"/>
      <c r="J141" s="11"/>
      <c r="K141" s="11"/>
      <c r="L141" s="29"/>
      <c r="M141" s="11"/>
      <c r="N141" s="11"/>
      <c r="O141" s="11"/>
      <c r="P141" s="11"/>
      <c r="Q141" s="11"/>
      <c r="R141" s="11"/>
      <c r="S141" s="11"/>
      <c r="T141" s="11"/>
      <c r="U141" s="11"/>
      <c r="V141" s="11"/>
      <c r="W141" s="11"/>
      <c r="X141" s="11"/>
      <c r="Y141" s="11"/>
      <c r="Z141" s="11"/>
      <c r="AA141" s="11"/>
    </row>
    <row r="142" spans="2:27" s="8" customFormat="1" x14ac:dyDescent="0.3">
      <c r="B142" s="11"/>
      <c r="C142" s="11"/>
      <c r="D142" s="11"/>
      <c r="E142" s="11"/>
      <c r="F142" s="11"/>
      <c r="G142" s="11"/>
      <c r="H142" s="11"/>
      <c r="I142" s="11"/>
      <c r="J142" s="11"/>
      <c r="K142" s="11"/>
      <c r="L142" s="29"/>
      <c r="M142" s="11"/>
      <c r="N142" s="11"/>
      <c r="O142" s="11"/>
      <c r="P142" s="11"/>
      <c r="Q142" s="11"/>
      <c r="R142" s="11"/>
      <c r="S142" s="11"/>
      <c r="T142" s="11"/>
      <c r="U142" s="11"/>
      <c r="V142" s="11"/>
      <c r="W142" s="11"/>
      <c r="X142" s="11"/>
      <c r="Y142" s="11"/>
      <c r="Z142" s="11"/>
      <c r="AA142" s="11"/>
    </row>
    <row r="143" spans="2:27" s="8" customFormat="1" x14ac:dyDescent="0.3">
      <c r="B143" s="11"/>
      <c r="C143" s="11"/>
      <c r="D143" s="11"/>
      <c r="E143" s="11"/>
      <c r="F143" s="11"/>
      <c r="G143" s="11"/>
      <c r="H143" s="11"/>
      <c r="I143" s="11"/>
      <c r="J143" s="11"/>
      <c r="K143" s="11"/>
      <c r="L143" s="29"/>
      <c r="M143" s="11"/>
      <c r="N143" s="11"/>
      <c r="O143" s="11"/>
      <c r="P143" s="11"/>
      <c r="Q143" s="11"/>
      <c r="R143" s="11"/>
      <c r="S143" s="11"/>
      <c r="T143" s="11"/>
      <c r="U143" s="11"/>
      <c r="V143" s="11"/>
      <c r="W143" s="11"/>
      <c r="X143" s="11"/>
      <c r="Y143" s="11"/>
      <c r="Z143" s="11"/>
      <c r="AA143" s="11"/>
    </row>
    <row r="144" spans="2:27" s="8" customFormat="1" x14ac:dyDescent="0.3">
      <c r="B144" s="11"/>
      <c r="C144" s="11"/>
      <c r="D144" s="11"/>
      <c r="E144" s="11"/>
      <c r="F144" s="11"/>
      <c r="G144" s="11"/>
      <c r="H144" s="11"/>
      <c r="I144" s="11"/>
      <c r="J144" s="11"/>
      <c r="K144" s="11"/>
      <c r="L144" s="29"/>
      <c r="M144" s="11"/>
      <c r="N144" s="11"/>
      <c r="O144" s="11"/>
      <c r="P144" s="11"/>
      <c r="Q144" s="11"/>
      <c r="R144" s="11"/>
      <c r="S144" s="11"/>
      <c r="T144" s="11"/>
      <c r="U144" s="11"/>
      <c r="V144" s="11"/>
      <c r="W144" s="11"/>
      <c r="X144" s="11"/>
      <c r="Y144" s="11"/>
      <c r="Z144" s="11"/>
      <c r="AA144" s="11"/>
    </row>
    <row r="145" spans="2:27" s="8" customFormat="1" x14ac:dyDescent="0.3">
      <c r="B145" s="11"/>
      <c r="C145" s="11"/>
      <c r="D145" s="11"/>
      <c r="E145" s="11"/>
      <c r="F145" s="11"/>
      <c r="G145" s="11"/>
      <c r="H145" s="11"/>
      <c r="I145" s="11"/>
      <c r="J145" s="11"/>
      <c r="K145" s="11"/>
      <c r="L145" s="29"/>
      <c r="M145" s="11"/>
      <c r="N145" s="11"/>
      <c r="O145" s="11"/>
      <c r="P145" s="11"/>
      <c r="Q145" s="11"/>
      <c r="R145" s="11"/>
      <c r="S145" s="11"/>
      <c r="T145" s="11"/>
      <c r="U145" s="11"/>
      <c r="V145" s="11"/>
      <c r="W145" s="11"/>
      <c r="X145" s="11"/>
      <c r="Y145" s="11"/>
      <c r="Z145" s="11"/>
      <c r="AA145" s="11"/>
    </row>
    <row r="146" spans="2:27" s="8" customFormat="1" x14ac:dyDescent="0.3">
      <c r="B146" s="11"/>
      <c r="C146" s="11"/>
      <c r="D146" s="11"/>
      <c r="E146" s="11"/>
      <c r="F146" s="11"/>
      <c r="G146" s="11"/>
      <c r="H146" s="11"/>
      <c r="I146" s="11"/>
      <c r="J146" s="11"/>
      <c r="K146" s="11"/>
      <c r="L146" s="29"/>
      <c r="M146" s="11"/>
      <c r="N146" s="11"/>
      <c r="O146" s="11"/>
      <c r="P146" s="11"/>
      <c r="Q146" s="11"/>
      <c r="R146" s="11"/>
      <c r="S146" s="11"/>
      <c r="T146" s="11"/>
      <c r="U146" s="11"/>
      <c r="V146" s="11"/>
      <c r="W146" s="11"/>
      <c r="X146" s="11"/>
      <c r="Y146" s="11"/>
      <c r="Z146" s="11"/>
      <c r="AA146" s="11"/>
    </row>
    <row r="147" spans="2:27" s="8" customFormat="1" x14ac:dyDescent="0.3">
      <c r="B147" s="11"/>
      <c r="C147" s="11"/>
      <c r="D147" s="11"/>
      <c r="E147" s="11"/>
      <c r="F147" s="11"/>
      <c r="G147" s="11"/>
      <c r="H147" s="11"/>
      <c r="I147" s="11"/>
      <c r="J147" s="11"/>
      <c r="K147" s="11"/>
      <c r="L147" s="29"/>
      <c r="M147" s="11"/>
      <c r="N147" s="11"/>
      <c r="O147" s="11"/>
      <c r="P147" s="11"/>
      <c r="Q147" s="11"/>
      <c r="R147" s="11"/>
      <c r="S147" s="11"/>
      <c r="T147" s="11"/>
      <c r="U147" s="11"/>
      <c r="V147" s="11"/>
      <c r="W147" s="11"/>
      <c r="X147" s="11"/>
      <c r="Y147" s="11"/>
      <c r="Z147" s="11"/>
      <c r="AA147" s="11"/>
    </row>
    <row r="148" spans="2:27" s="8" customFormat="1" x14ac:dyDescent="0.3">
      <c r="B148" s="11"/>
      <c r="C148" s="11"/>
      <c r="D148" s="11"/>
      <c r="E148" s="11"/>
      <c r="F148" s="11"/>
      <c r="G148" s="11"/>
      <c r="H148" s="11"/>
      <c r="I148" s="11"/>
      <c r="J148" s="11"/>
      <c r="K148" s="11"/>
      <c r="L148" s="29"/>
      <c r="M148" s="11"/>
      <c r="N148" s="11"/>
      <c r="O148" s="11"/>
      <c r="P148" s="11"/>
      <c r="Q148" s="11"/>
      <c r="R148" s="11"/>
      <c r="S148" s="11"/>
      <c r="T148" s="11"/>
      <c r="U148" s="11"/>
      <c r="V148" s="11"/>
      <c r="W148" s="11"/>
      <c r="X148" s="11"/>
      <c r="Y148" s="11"/>
      <c r="Z148" s="11"/>
      <c r="AA148" s="11"/>
    </row>
    <row r="149" spans="2:27" s="8" customFormat="1" x14ac:dyDescent="0.3">
      <c r="B149" s="11"/>
      <c r="C149" s="11"/>
      <c r="D149" s="11"/>
      <c r="E149" s="11"/>
      <c r="F149" s="11"/>
      <c r="G149" s="11"/>
      <c r="H149" s="11"/>
      <c r="I149" s="11"/>
      <c r="J149" s="11"/>
      <c r="K149" s="11"/>
      <c r="L149" s="29"/>
      <c r="M149" s="11"/>
      <c r="N149" s="11"/>
      <c r="O149" s="11"/>
      <c r="P149" s="11"/>
      <c r="Q149" s="11"/>
      <c r="R149" s="11"/>
      <c r="S149" s="11"/>
      <c r="T149" s="11"/>
      <c r="U149" s="11"/>
      <c r="V149" s="11"/>
      <c r="W149" s="11"/>
      <c r="X149" s="11"/>
      <c r="Y149" s="11"/>
      <c r="Z149" s="11"/>
      <c r="AA149" s="11"/>
    </row>
    <row r="150" spans="2:27" s="8" customFormat="1" x14ac:dyDescent="0.3">
      <c r="B150" s="11"/>
      <c r="C150" s="11"/>
      <c r="D150" s="11"/>
      <c r="E150" s="11"/>
      <c r="F150" s="11"/>
      <c r="G150" s="11"/>
      <c r="H150" s="11"/>
      <c r="I150" s="11"/>
      <c r="J150" s="11"/>
      <c r="K150" s="11"/>
      <c r="L150" s="29"/>
      <c r="M150" s="11"/>
      <c r="N150" s="11"/>
      <c r="O150" s="11"/>
      <c r="P150" s="11"/>
      <c r="Q150" s="11"/>
      <c r="R150" s="11"/>
      <c r="S150" s="11"/>
      <c r="T150" s="11"/>
      <c r="U150" s="11"/>
      <c r="V150" s="11"/>
      <c r="W150" s="11"/>
      <c r="X150" s="11"/>
      <c r="Y150" s="11"/>
      <c r="Z150" s="11"/>
      <c r="AA150" s="11"/>
    </row>
    <row r="151" spans="2:27" s="8" customFormat="1" x14ac:dyDescent="0.3">
      <c r="B151" s="11"/>
      <c r="C151" s="11"/>
      <c r="D151" s="11"/>
      <c r="E151" s="11"/>
      <c r="F151" s="11"/>
      <c r="G151" s="11"/>
      <c r="H151" s="11"/>
      <c r="I151" s="11"/>
      <c r="J151" s="11"/>
      <c r="K151" s="11"/>
      <c r="L151" s="29"/>
      <c r="M151" s="11"/>
      <c r="N151" s="11"/>
      <c r="O151" s="11"/>
      <c r="P151" s="11"/>
      <c r="Q151" s="11"/>
      <c r="R151" s="11"/>
      <c r="S151" s="11"/>
      <c r="T151" s="11"/>
      <c r="U151" s="11"/>
      <c r="V151" s="11"/>
      <c r="W151" s="11"/>
      <c r="X151" s="11"/>
      <c r="Y151" s="11"/>
      <c r="Z151" s="11"/>
      <c r="AA151" s="11"/>
    </row>
    <row r="152" spans="2:27" s="8" customFormat="1" x14ac:dyDescent="0.3">
      <c r="B152" s="11"/>
      <c r="C152" s="11"/>
      <c r="D152" s="11"/>
      <c r="E152" s="11"/>
      <c r="F152" s="11"/>
      <c r="G152" s="11"/>
      <c r="H152" s="11"/>
      <c r="I152" s="11"/>
      <c r="J152" s="11"/>
      <c r="K152" s="11"/>
      <c r="L152" s="29"/>
      <c r="M152" s="11"/>
      <c r="N152" s="11"/>
      <c r="O152" s="11"/>
      <c r="P152" s="11"/>
      <c r="Q152" s="11"/>
      <c r="R152" s="11"/>
      <c r="S152" s="11"/>
      <c r="T152" s="11"/>
      <c r="U152" s="11"/>
      <c r="V152" s="11"/>
      <c r="W152" s="11"/>
      <c r="X152" s="11"/>
      <c r="Y152" s="11"/>
      <c r="Z152" s="11"/>
      <c r="AA152" s="11"/>
    </row>
    <row r="153" spans="2:27" s="8" customFormat="1" x14ac:dyDescent="0.3">
      <c r="B153" s="11"/>
      <c r="C153" s="11"/>
      <c r="D153" s="11"/>
      <c r="E153" s="11"/>
      <c r="F153" s="11"/>
      <c r="G153" s="11"/>
      <c r="H153" s="11"/>
      <c r="I153" s="11"/>
      <c r="J153" s="11"/>
      <c r="K153" s="11"/>
      <c r="L153" s="29"/>
      <c r="M153" s="11"/>
      <c r="N153" s="11"/>
      <c r="O153" s="11"/>
      <c r="P153" s="11"/>
      <c r="Q153" s="11"/>
      <c r="R153" s="11"/>
      <c r="S153" s="11"/>
      <c r="T153" s="11"/>
      <c r="U153" s="11"/>
      <c r="V153" s="11"/>
      <c r="W153" s="11"/>
      <c r="X153" s="11"/>
      <c r="Y153" s="11"/>
      <c r="Z153" s="11"/>
      <c r="AA153" s="11"/>
    </row>
    <row r="154" spans="2:27" s="8" customFormat="1" x14ac:dyDescent="0.3">
      <c r="B154" s="11"/>
      <c r="C154" s="11"/>
      <c r="D154" s="11"/>
      <c r="E154" s="11"/>
      <c r="F154" s="11"/>
      <c r="G154" s="11"/>
      <c r="H154" s="11"/>
      <c r="I154" s="11"/>
      <c r="J154" s="11"/>
      <c r="K154" s="11"/>
      <c r="L154" s="29"/>
      <c r="M154" s="11"/>
      <c r="N154" s="11"/>
      <c r="O154" s="11"/>
      <c r="P154" s="11"/>
      <c r="Q154" s="11"/>
      <c r="R154" s="11"/>
      <c r="S154" s="11"/>
      <c r="T154" s="11"/>
      <c r="U154" s="11"/>
      <c r="V154" s="11"/>
      <c r="W154" s="11"/>
      <c r="X154" s="11"/>
      <c r="Y154" s="11"/>
      <c r="Z154" s="11"/>
      <c r="AA154" s="11"/>
    </row>
    <row r="155" spans="2:27" s="8" customFormat="1" x14ac:dyDescent="0.3">
      <c r="B155" s="11"/>
      <c r="C155" s="11"/>
      <c r="D155" s="11"/>
      <c r="E155" s="11"/>
      <c r="F155" s="11"/>
      <c r="G155" s="11"/>
      <c r="H155" s="11"/>
      <c r="I155" s="11"/>
      <c r="J155" s="11"/>
      <c r="K155" s="11"/>
      <c r="L155" s="29"/>
      <c r="M155" s="11"/>
      <c r="N155" s="11"/>
      <c r="O155" s="11"/>
      <c r="P155" s="11"/>
      <c r="Q155" s="11"/>
      <c r="R155" s="11"/>
      <c r="S155" s="11"/>
      <c r="T155" s="11"/>
      <c r="U155" s="11"/>
      <c r="V155" s="11"/>
      <c r="W155" s="11"/>
      <c r="X155" s="11"/>
      <c r="Y155" s="11"/>
      <c r="Z155" s="11"/>
      <c r="AA155" s="11"/>
    </row>
    <row r="156" spans="2:27" s="8" customFormat="1" x14ac:dyDescent="0.3">
      <c r="B156" s="11"/>
      <c r="C156" s="11"/>
      <c r="D156" s="11"/>
      <c r="E156" s="11"/>
      <c r="F156" s="11"/>
      <c r="G156" s="11"/>
      <c r="H156" s="11"/>
      <c r="I156" s="11"/>
      <c r="J156" s="11"/>
      <c r="K156" s="11"/>
      <c r="L156" s="29"/>
      <c r="M156" s="11"/>
      <c r="N156" s="11"/>
      <c r="O156" s="11"/>
      <c r="P156" s="11"/>
      <c r="Q156" s="11"/>
      <c r="R156" s="11"/>
      <c r="S156" s="11"/>
      <c r="T156" s="11"/>
      <c r="U156" s="11"/>
      <c r="V156" s="11"/>
      <c r="W156" s="11"/>
      <c r="X156" s="11"/>
      <c r="Y156" s="11"/>
      <c r="Z156" s="11"/>
      <c r="AA156" s="11"/>
    </row>
    <row r="157" spans="2:27" s="8" customFormat="1" x14ac:dyDescent="0.3">
      <c r="B157" s="11"/>
      <c r="C157" s="11"/>
      <c r="D157" s="11"/>
      <c r="E157" s="11"/>
      <c r="F157" s="11"/>
      <c r="G157" s="11"/>
      <c r="H157" s="11"/>
      <c r="I157" s="11"/>
      <c r="J157" s="11"/>
      <c r="K157" s="11"/>
      <c r="L157" s="29"/>
      <c r="M157" s="11"/>
      <c r="N157" s="11"/>
      <c r="O157" s="11"/>
      <c r="P157" s="11"/>
      <c r="Q157" s="11"/>
      <c r="R157" s="11"/>
      <c r="S157" s="11"/>
      <c r="T157" s="11"/>
      <c r="U157" s="11"/>
      <c r="V157" s="11"/>
      <c r="W157" s="11"/>
      <c r="X157" s="11"/>
      <c r="Y157" s="11"/>
      <c r="Z157" s="11"/>
      <c r="AA157" s="11"/>
    </row>
    <row r="158" spans="2:27" s="8" customFormat="1" x14ac:dyDescent="0.3">
      <c r="B158" s="11"/>
      <c r="C158" s="11"/>
      <c r="D158" s="11"/>
      <c r="E158" s="11"/>
      <c r="F158" s="11"/>
      <c r="G158" s="11"/>
      <c r="H158" s="11"/>
      <c r="I158" s="11"/>
      <c r="J158" s="11"/>
      <c r="K158" s="11"/>
      <c r="L158" s="29"/>
      <c r="M158" s="11"/>
      <c r="N158" s="11"/>
      <c r="O158" s="11"/>
      <c r="P158" s="11"/>
      <c r="Q158" s="11"/>
      <c r="R158" s="11"/>
      <c r="S158" s="11"/>
      <c r="T158" s="11"/>
      <c r="U158" s="11"/>
      <c r="V158" s="11"/>
      <c r="W158" s="11"/>
      <c r="X158" s="11"/>
      <c r="Y158" s="11"/>
      <c r="Z158" s="11"/>
      <c r="AA158" s="11"/>
    </row>
    <row r="159" spans="2:27" s="8" customFormat="1" x14ac:dyDescent="0.3">
      <c r="B159" s="11"/>
      <c r="C159" s="11"/>
      <c r="D159" s="11"/>
      <c r="E159" s="11"/>
      <c r="F159" s="11"/>
      <c r="G159" s="11"/>
      <c r="H159" s="11"/>
      <c r="I159" s="11"/>
      <c r="J159" s="11"/>
      <c r="K159" s="11"/>
      <c r="L159" s="29"/>
      <c r="M159" s="11"/>
      <c r="N159" s="11"/>
      <c r="O159" s="11"/>
      <c r="P159" s="11"/>
      <c r="Q159" s="11"/>
      <c r="R159" s="11"/>
      <c r="S159" s="11"/>
      <c r="T159" s="11"/>
      <c r="U159" s="11"/>
      <c r="V159" s="11"/>
      <c r="W159" s="11"/>
      <c r="X159" s="11"/>
      <c r="Y159" s="11"/>
      <c r="Z159" s="11"/>
      <c r="AA159" s="11"/>
    </row>
    <row r="160" spans="2:27" s="8" customFormat="1" x14ac:dyDescent="0.3">
      <c r="B160" s="11"/>
      <c r="C160" s="11"/>
      <c r="D160" s="11"/>
      <c r="E160" s="11"/>
      <c r="F160" s="11"/>
      <c r="G160" s="11"/>
      <c r="H160" s="11"/>
      <c r="I160" s="11"/>
      <c r="J160" s="11"/>
      <c r="K160" s="11"/>
      <c r="L160" s="29"/>
      <c r="M160" s="11"/>
      <c r="N160" s="11"/>
      <c r="O160" s="11"/>
      <c r="P160" s="11"/>
      <c r="Q160" s="11"/>
      <c r="R160" s="11"/>
      <c r="S160" s="11"/>
      <c r="T160" s="11"/>
      <c r="U160" s="11"/>
      <c r="V160" s="11"/>
      <c r="W160" s="11"/>
      <c r="X160" s="11"/>
      <c r="Y160" s="11"/>
      <c r="Z160" s="11"/>
      <c r="AA160" s="11"/>
    </row>
    <row r="161" spans="2:27" s="8" customFormat="1" x14ac:dyDescent="0.3">
      <c r="B161" s="11"/>
      <c r="C161" s="11"/>
      <c r="D161" s="11"/>
      <c r="E161" s="11"/>
      <c r="F161" s="11"/>
      <c r="G161" s="11"/>
      <c r="H161" s="11"/>
      <c r="I161" s="11"/>
      <c r="J161" s="11"/>
      <c r="K161" s="11"/>
      <c r="L161" s="29"/>
      <c r="M161" s="11"/>
      <c r="N161" s="11"/>
      <c r="O161" s="11"/>
      <c r="P161" s="11"/>
      <c r="Q161" s="11"/>
      <c r="R161" s="11"/>
      <c r="S161" s="11"/>
      <c r="T161" s="11"/>
      <c r="U161" s="11"/>
      <c r="V161" s="11"/>
      <c r="W161" s="11"/>
      <c r="X161" s="11"/>
      <c r="Y161" s="11"/>
      <c r="Z161" s="11"/>
      <c r="AA161" s="11"/>
    </row>
    <row r="162" spans="2:27" s="8" customFormat="1" x14ac:dyDescent="0.3">
      <c r="B162" s="11"/>
      <c r="C162" s="11"/>
      <c r="D162" s="11"/>
      <c r="E162" s="11"/>
      <c r="F162" s="11"/>
      <c r="G162" s="11"/>
      <c r="H162" s="11"/>
      <c r="I162" s="11"/>
      <c r="J162" s="11"/>
      <c r="K162" s="11"/>
      <c r="L162" s="29"/>
      <c r="M162" s="11"/>
      <c r="N162" s="11"/>
      <c r="O162" s="11"/>
      <c r="P162" s="11"/>
      <c r="Q162" s="11"/>
      <c r="R162" s="11"/>
      <c r="S162" s="11"/>
      <c r="T162" s="11"/>
      <c r="U162" s="11"/>
      <c r="V162" s="11"/>
      <c r="W162" s="11"/>
      <c r="X162" s="11"/>
      <c r="Y162" s="11"/>
      <c r="Z162" s="11"/>
      <c r="AA162" s="11"/>
    </row>
    <row r="163" spans="2:27" s="8" customFormat="1" x14ac:dyDescent="0.3">
      <c r="B163" s="11"/>
      <c r="C163" s="11"/>
      <c r="D163" s="11"/>
      <c r="E163" s="11"/>
      <c r="F163" s="11"/>
      <c r="G163" s="11"/>
      <c r="H163" s="11"/>
      <c r="I163" s="11"/>
      <c r="J163" s="11"/>
      <c r="K163" s="11"/>
      <c r="L163" s="29"/>
      <c r="M163" s="11"/>
      <c r="N163" s="11"/>
      <c r="O163" s="11"/>
      <c r="P163" s="11"/>
      <c r="Q163" s="11"/>
      <c r="R163" s="11"/>
      <c r="S163" s="11"/>
      <c r="T163" s="11"/>
      <c r="U163" s="11"/>
      <c r="V163" s="11"/>
      <c r="W163" s="11"/>
      <c r="X163" s="11"/>
      <c r="Y163" s="11"/>
      <c r="Z163" s="11"/>
      <c r="AA163" s="11"/>
    </row>
    <row r="164" spans="2:27" s="8" customFormat="1" x14ac:dyDescent="0.3">
      <c r="B164" s="11"/>
      <c r="C164" s="11"/>
      <c r="D164" s="11"/>
      <c r="E164" s="11"/>
      <c r="F164" s="11"/>
      <c r="G164" s="11"/>
      <c r="H164" s="11"/>
      <c r="I164" s="11"/>
      <c r="J164" s="11"/>
      <c r="K164" s="11"/>
      <c r="L164" s="29"/>
      <c r="M164" s="11"/>
      <c r="N164" s="11"/>
      <c r="O164" s="11"/>
      <c r="P164" s="11"/>
      <c r="Q164" s="11"/>
      <c r="R164" s="11"/>
      <c r="S164" s="11"/>
      <c r="T164" s="11"/>
      <c r="U164" s="11"/>
      <c r="V164" s="11"/>
      <c r="W164" s="11"/>
      <c r="X164" s="11"/>
      <c r="Y164" s="11"/>
      <c r="Z164" s="11"/>
      <c r="AA164" s="11"/>
    </row>
    <row r="165" spans="2:27" s="8" customFormat="1" x14ac:dyDescent="0.3">
      <c r="B165" s="11"/>
      <c r="C165" s="11"/>
      <c r="D165" s="11"/>
      <c r="E165" s="11"/>
      <c r="F165" s="11"/>
      <c r="G165" s="11"/>
      <c r="H165" s="11"/>
      <c r="I165" s="11"/>
      <c r="J165" s="11"/>
      <c r="K165" s="11"/>
      <c r="L165" s="29"/>
      <c r="M165" s="11"/>
      <c r="N165" s="11"/>
      <c r="O165" s="11"/>
      <c r="P165" s="11"/>
      <c r="Q165" s="11"/>
      <c r="R165" s="11"/>
      <c r="S165" s="11"/>
      <c r="T165" s="11"/>
      <c r="U165" s="11"/>
      <c r="V165" s="11"/>
      <c r="W165" s="11"/>
      <c r="X165" s="11"/>
      <c r="Y165" s="11"/>
      <c r="Z165" s="11"/>
      <c r="AA165" s="11"/>
    </row>
    <row r="166" spans="2:27" s="8" customFormat="1" x14ac:dyDescent="0.3">
      <c r="B166" s="11"/>
      <c r="C166" s="11"/>
      <c r="D166" s="11"/>
      <c r="E166" s="11"/>
      <c r="F166" s="11"/>
      <c r="G166" s="11"/>
      <c r="H166" s="11"/>
      <c r="I166" s="11"/>
      <c r="J166" s="11"/>
      <c r="K166" s="11"/>
      <c r="L166" s="29"/>
      <c r="M166" s="11"/>
      <c r="N166" s="11"/>
      <c r="O166" s="11"/>
      <c r="P166" s="11"/>
      <c r="Q166" s="11"/>
      <c r="R166" s="11"/>
      <c r="S166" s="11"/>
      <c r="T166" s="11"/>
      <c r="U166" s="11"/>
      <c r="V166" s="11"/>
      <c r="W166" s="11"/>
      <c r="X166" s="11"/>
      <c r="Y166" s="11"/>
      <c r="Z166" s="11"/>
      <c r="AA166" s="11"/>
    </row>
    <row r="167" spans="2:27" s="8" customFormat="1" x14ac:dyDescent="0.3">
      <c r="B167" s="11"/>
      <c r="C167" s="11"/>
      <c r="D167" s="11"/>
      <c r="E167" s="11"/>
      <c r="F167" s="11"/>
      <c r="G167" s="11"/>
      <c r="H167" s="11"/>
      <c r="I167" s="11"/>
      <c r="J167" s="11"/>
      <c r="K167" s="11"/>
      <c r="L167" s="29"/>
      <c r="M167" s="11"/>
      <c r="N167" s="11"/>
      <c r="O167" s="11"/>
      <c r="P167" s="11"/>
      <c r="Q167" s="11"/>
      <c r="R167" s="11"/>
      <c r="S167" s="11"/>
      <c r="T167" s="11"/>
      <c r="U167" s="11"/>
      <c r="V167" s="11"/>
      <c r="W167" s="11"/>
      <c r="X167" s="11"/>
      <c r="Y167" s="11"/>
      <c r="Z167" s="11"/>
      <c r="AA167" s="11"/>
    </row>
    <row r="168" spans="2:27" s="8" customFormat="1" x14ac:dyDescent="0.3">
      <c r="B168" s="11"/>
      <c r="C168" s="11"/>
      <c r="D168" s="11"/>
      <c r="E168" s="11"/>
      <c r="F168" s="11"/>
      <c r="G168" s="11"/>
      <c r="H168" s="11"/>
      <c r="I168" s="11"/>
      <c r="J168" s="11"/>
      <c r="K168" s="11"/>
      <c r="L168" s="29"/>
      <c r="M168" s="11"/>
      <c r="N168" s="11"/>
      <c r="O168" s="11"/>
      <c r="P168" s="11"/>
      <c r="Q168" s="11"/>
      <c r="R168" s="11"/>
      <c r="S168" s="11"/>
      <c r="T168" s="11"/>
      <c r="U168" s="11"/>
      <c r="V168" s="11"/>
      <c r="W168" s="11"/>
      <c r="X168" s="11"/>
      <c r="Y168" s="11"/>
      <c r="Z168" s="11"/>
      <c r="AA168" s="11"/>
    </row>
    <row r="169" spans="2:27" s="8" customFormat="1" x14ac:dyDescent="0.3">
      <c r="B169" s="11"/>
      <c r="C169" s="11"/>
      <c r="D169" s="11"/>
      <c r="E169" s="11"/>
      <c r="F169" s="11"/>
      <c r="G169" s="11"/>
      <c r="H169" s="11"/>
      <c r="I169" s="11"/>
      <c r="J169" s="11"/>
      <c r="K169" s="11"/>
      <c r="L169" s="29"/>
      <c r="M169" s="11"/>
      <c r="N169" s="11"/>
      <c r="O169" s="11"/>
      <c r="P169" s="11"/>
      <c r="Q169" s="11"/>
      <c r="R169" s="11"/>
      <c r="S169" s="11"/>
      <c r="T169" s="11"/>
      <c r="U169" s="11"/>
      <c r="V169" s="11"/>
      <c r="W169" s="11"/>
      <c r="X169" s="11"/>
      <c r="Y169" s="11"/>
      <c r="Z169" s="11"/>
      <c r="AA169" s="11"/>
    </row>
    <row r="170" spans="2:27" s="8" customFormat="1" x14ac:dyDescent="0.3">
      <c r="B170" s="11"/>
      <c r="C170" s="11"/>
      <c r="D170" s="11"/>
      <c r="E170" s="11"/>
      <c r="F170" s="11"/>
      <c r="G170" s="11"/>
      <c r="H170" s="11"/>
      <c r="I170" s="11"/>
      <c r="J170" s="11"/>
      <c r="K170" s="11"/>
      <c r="L170" s="29"/>
      <c r="M170" s="11"/>
      <c r="N170" s="11"/>
      <c r="O170" s="11"/>
      <c r="P170" s="11"/>
      <c r="Q170" s="11"/>
      <c r="R170" s="11"/>
      <c r="S170" s="11"/>
      <c r="T170" s="11"/>
      <c r="U170" s="11"/>
      <c r="V170" s="11"/>
      <c r="W170" s="11"/>
      <c r="X170" s="11"/>
      <c r="Y170" s="11"/>
      <c r="Z170" s="11"/>
      <c r="AA170" s="11"/>
    </row>
    <row r="171" spans="2:27" s="8" customFormat="1" x14ac:dyDescent="0.3">
      <c r="B171" s="11"/>
      <c r="C171" s="11"/>
      <c r="D171" s="11"/>
      <c r="E171" s="11"/>
      <c r="F171" s="11"/>
      <c r="G171" s="11"/>
      <c r="H171" s="11"/>
      <c r="I171" s="11"/>
      <c r="J171" s="11"/>
      <c r="K171" s="11"/>
      <c r="L171" s="29"/>
      <c r="M171" s="11"/>
      <c r="N171" s="11"/>
      <c r="O171" s="11"/>
      <c r="P171" s="11"/>
      <c r="Q171" s="11"/>
      <c r="R171" s="11"/>
      <c r="S171" s="11"/>
      <c r="T171" s="11"/>
      <c r="U171" s="11"/>
      <c r="V171" s="11"/>
      <c r="W171" s="11"/>
      <c r="X171" s="11"/>
      <c r="Y171" s="11"/>
      <c r="Z171" s="11"/>
      <c r="AA171" s="11"/>
    </row>
    <row r="172" spans="2:27" s="8" customFormat="1" x14ac:dyDescent="0.3">
      <c r="B172" s="11"/>
      <c r="C172" s="11"/>
      <c r="D172" s="11"/>
      <c r="E172" s="11"/>
      <c r="F172" s="11"/>
      <c r="G172" s="11"/>
      <c r="H172" s="11"/>
      <c r="I172" s="11"/>
      <c r="J172" s="11"/>
      <c r="K172" s="11"/>
      <c r="L172" s="29"/>
      <c r="M172" s="11"/>
      <c r="N172" s="11"/>
      <c r="O172" s="11"/>
      <c r="P172" s="11"/>
      <c r="Q172" s="11"/>
      <c r="R172" s="11"/>
      <c r="S172" s="11"/>
      <c r="T172" s="11"/>
      <c r="U172" s="11"/>
      <c r="V172" s="11"/>
      <c r="W172" s="11"/>
      <c r="X172" s="11"/>
      <c r="Y172" s="11"/>
      <c r="Z172" s="11"/>
      <c r="AA172" s="11"/>
    </row>
    <row r="173" spans="2:27" s="8" customFormat="1" x14ac:dyDescent="0.3">
      <c r="B173" s="11"/>
      <c r="C173" s="11"/>
      <c r="D173" s="11"/>
      <c r="E173" s="11"/>
      <c r="F173" s="11"/>
      <c r="G173" s="11"/>
      <c r="H173" s="11"/>
      <c r="I173" s="11"/>
      <c r="J173" s="11"/>
      <c r="K173" s="11"/>
      <c r="L173" s="29"/>
      <c r="M173" s="11"/>
      <c r="N173" s="11"/>
      <c r="O173" s="11"/>
      <c r="P173" s="11"/>
      <c r="Q173" s="11"/>
      <c r="R173" s="11"/>
      <c r="S173" s="11"/>
      <c r="T173" s="11"/>
      <c r="U173" s="11"/>
      <c r="V173" s="11"/>
      <c r="W173" s="11"/>
      <c r="X173" s="11"/>
      <c r="Y173" s="11"/>
      <c r="Z173" s="11"/>
      <c r="AA173" s="11"/>
    </row>
    <row r="174" spans="2:27" s="8" customFormat="1" x14ac:dyDescent="0.3">
      <c r="B174" s="11"/>
      <c r="C174" s="11"/>
      <c r="D174" s="11"/>
      <c r="E174" s="11"/>
      <c r="F174" s="11"/>
      <c r="G174" s="11"/>
      <c r="H174" s="11"/>
      <c r="I174" s="11"/>
      <c r="J174" s="11"/>
      <c r="K174" s="11"/>
      <c r="L174" s="29"/>
      <c r="M174" s="11"/>
      <c r="N174" s="11"/>
      <c r="O174" s="11"/>
      <c r="P174" s="11"/>
      <c r="Q174" s="11"/>
      <c r="R174" s="11"/>
      <c r="S174" s="11"/>
      <c r="T174" s="11"/>
      <c r="U174" s="11"/>
      <c r="V174" s="11"/>
      <c r="W174" s="11"/>
      <c r="X174" s="11"/>
      <c r="Y174" s="11"/>
      <c r="Z174" s="11"/>
      <c r="AA174" s="11"/>
    </row>
    <row r="175" spans="2:27" s="8" customFormat="1" x14ac:dyDescent="0.3">
      <c r="B175" s="11"/>
      <c r="C175" s="11"/>
      <c r="D175" s="11"/>
      <c r="E175" s="11"/>
      <c r="F175" s="11"/>
      <c r="G175" s="11"/>
      <c r="H175" s="11"/>
      <c r="I175" s="11"/>
      <c r="J175" s="11"/>
      <c r="K175" s="11"/>
      <c r="L175" s="29"/>
      <c r="M175" s="11"/>
      <c r="N175" s="11"/>
      <c r="O175" s="11"/>
      <c r="P175" s="11"/>
      <c r="Q175" s="11"/>
      <c r="R175" s="11"/>
      <c r="S175" s="11"/>
      <c r="T175" s="11"/>
      <c r="U175" s="11"/>
      <c r="V175" s="11"/>
      <c r="W175" s="11"/>
      <c r="X175" s="11"/>
      <c r="Y175" s="11"/>
      <c r="Z175" s="11"/>
      <c r="AA175" s="11"/>
    </row>
    <row r="176" spans="2:27" s="8" customFormat="1" x14ac:dyDescent="0.3">
      <c r="B176" s="11"/>
      <c r="C176" s="11"/>
      <c r="D176" s="11"/>
      <c r="E176" s="11"/>
      <c r="F176" s="11"/>
      <c r="G176" s="11"/>
      <c r="H176" s="11"/>
      <c r="I176" s="11"/>
      <c r="J176" s="11"/>
      <c r="K176" s="11"/>
      <c r="L176" s="29"/>
      <c r="M176" s="11"/>
      <c r="N176" s="11"/>
      <c r="O176" s="11"/>
      <c r="P176" s="11"/>
      <c r="Q176" s="11"/>
      <c r="R176" s="11"/>
      <c r="S176" s="11"/>
      <c r="T176" s="11"/>
      <c r="U176" s="11"/>
      <c r="V176" s="11"/>
      <c r="W176" s="11"/>
      <c r="X176" s="11"/>
      <c r="Y176" s="11"/>
      <c r="Z176" s="11"/>
      <c r="AA176" s="11"/>
    </row>
    <row r="177" spans="2:27" s="8" customFormat="1" x14ac:dyDescent="0.3">
      <c r="B177" s="11"/>
      <c r="C177" s="11"/>
      <c r="D177" s="11"/>
      <c r="E177" s="11"/>
      <c r="F177" s="11"/>
      <c r="G177" s="11"/>
      <c r="H177" s="11"/>
      <c r="I177" s="11"/>
      <c r="J177" s="11"/>
      <c r="K177" s="11"/>
      <c r="L177" s="29"/>
      <c r="M177" s="11"/>
      <c r="N177" s="11"/>
      <c r="O177" s="11"/>
      <c r="P177" s="11"/>
      <c r="Q177" s="11"/>
      <c r="R177" s="11"/>
      <c r="S177" s="11"/>
      <c r="T177" s="11"/>
      <c r="U177" s="11"/>
      <c r="V177" s="11"/>
      <c r="W177" s="11"/>
      <c r="X177" s="11"/>
      <c r="Y177" s="11"/>
      <c r="Z177" s="11"/>
      <c r="AA177" s="11"/>
    </row>
    <row r="178" spans="2:27" s="8" customFormat="1" x14ac:dyDescent="0.3">
      <c r="B178" s="11"/>
      <c r="C178" s="11"/>
      <c r="D178" s="11"/>
      <c r="E178" s="11"/>
      <c r="F178" s="11"/>
      <c r="G178" s="11"/>
      <c r="H178" s="11"/>
      <c r="I178" s="11"/>
      <c r="J178" s="11"/>
      <c r="K178" s="11"/>
      <c r="L178" s="29"/>
      <c r="M178" s="11"/>
      <c r="N178" s="11"/>
      <c r="O178" s="11"/>
      <c r="P178" s="11"/>
      <c r="Q178" s="11"/>
      <c r="R178" s="11"/>
      <c r="S178" s="11"/>
      <c r="T178" s="11"/>
      <c r="U178" s="11"/>
      <c r="V178" s="11"/>
      <c r="W178" s="11"/>
      <c r="X178" s="11"/>
      <c r="Y178" s="11"/>
      <c r="Z178" s="11"/>
      <c r="AA178" s="11"/>
    </row>
    <row r="179" spans="2:27" s="8" customFormat="1" x14ac:dyDescent="0.3">
      <c r="B179" s="11"/>
      <c r="C179" s="11"/>
      <c r="D179" s="11"/>
      <c r="E179" s="11"/>
      <c r="F179" s="11"/>
      <c r="G179" s="11"/>
      <c r="H179" s="11"/>
      <c r="I179" s="11"/>
      <c r="J179" s="11"/>
      <c r="K179" s="11"/>
      <c r="L179" s="29"/>
      <c r="M179" s="11"/>
      <c r="N179" s="11"/>
      <c r="O179" s="11"/>
      <c r="P179" s="11"/>
      <c r="Q179" s="11"/>
      <c r="R179" s="11"/>
      <c r="S179" s="11"/>
      <c r="T179" s="11"/>
      <c r="U179" s="11"/>
      <c r="V179" s="11"/>
      <c r="W179" s="11"/>
      <c r="X179" s="11"/>
      <c r="Y179" s="11"/>
      <c r="Z179" s="11"/>
      <c r="AA179" s="11"/>
    </row>
    <row r="180" spans="2:27" s="8" customFormat="1" x14ac:dyDescent="0.3">
      <c r="B180" s="11"/>
      <c r="C180" s="11"/>
      <c r="D180" s="11"/>
      <c r="E180" s="11"/>
      <c r="F180" s="11"/>
      <c r="G180" s="11"/>
      <c r="H180" s="11"/>
      <c r="I180" s="11"/>
      <c r="J180" s="11"/>
      <c r="K180" s="11"/>
      <c r="L180" s="29"/>
      <c r="M180" s="11"/>
      <c r="N180" s="11"/>
      <c r="O180" s="11"/>
      <c r="P180" s="11"/>
      <c r="Q180" s="11"/>
      <c r="R180" s="11"/>
      <c r="S180" s="11"/>
      <c r="T180" s="11"/>
      <c r="U180" s="11"/>
      <c r="V180" s="11"/>
      <c r="W180" s="11"/>
      <c r="X180" s="11"/>
      <c r="Y180" s="11"/>
      <c r="Z180" s="11"/>
      <c r="AA180" s="11"/>
    </row>
    <row r="181" spans="2:27" s="8" customFormat="1" x14ac:dyDescent="0.3">
      <c r="B181" s="11"/>
      <c r="C181" s="11"/>
      <c r="D181" s="11"/>
      <c r="E181" s="11"/>
      <c r="F181" s="11"/>
      <c r="G181" s="11"/>
      <c r="H181" s="11"/>
      <c r="I181" s="11"/>
      <c r="J181" s="11"/>
      <c r="K181" s="11"/>
      <c r="L181" s="29"/>
      <c r="M181" s="11"/>
      <c r="N181" s="11"/>
      <c r="O181" s="11"/>
      <c r="P181" s="11"/>
      <c r="Q181" s="11"/>
      <c r="R181" s="11"/>
      <c r="S181" s="11"/>
      <c r="T181" s="11"/>
      <c r="U181" s="11"/>
      <c r="V181" s="11"/>
      <c r="W181" s="11"/>
      <c r="X181" s="11"/>
      <c r="Y181" s="11"/>
      <c r="Z181" s="11"/>
      <c r="AA181" s="11"/>
    </row>
    <row r="182" spans="2:27" s="8" customFormat="1" x14ac:dyDescent="0.3">
      <c r="B182" s="11"/>
      <c r="C182" s="11"/>
      <c r="D182" s="11"/>
      <c r="E182" s="11"/>
      <c r="F182" s="11"/>
      <c r="G182" s="11"/>
      <c r="H182" s="11"/>
      <c r="I182" s="11"/>
      <c r="J182" s="11"/>
      <c r="K182" s="11"/>
      <c r="L182" s="29"/>
      <c r="M182" s="11"/>
      <c r="N182" s="11"/>
      <c r="O182" s="11"/>
      <c r="P182" s="11"/>
      <c r="Q182" s="11"/>
      <c r="R182" s="11"/>
      <c r="S182" s="11"/>
      <c r="T182" s="11"/>
      <c r="U182" s="11"/>
      <c r="V182" s="11"/>
      <c r="W182" s="11"/>
      <c r="X182" s="11"/>
      <c r="Y182" s="11"/>
      <c r="Z182" s="11"/>
      <c r="AA182" s="11"/>
    </row>
    <row r="183" spans="2:27" s="8" customFormat="1" x14ac:dyDescent="0.3">
      <c r="B183" s="11"/>
      <c r="C183" s="11"/>
      <c r="D183" s="11"/>
      <c r="E183" s="11"/>
      <c r="F183" s="11"/>
      <c r="G183" s="11"/>
      <c r="H183" s="11"/>
      <c r="I183" s="11"/>
      <c r="J183" s="11"/>
      <c r="K183" s="11"/>
      <c r="L183" s="29"/>
      <c r="M183" s="11"/>
      <c r="N183" s="11"/>
      <c r="O183" s="11"/>
      <c r="P183" s="11"/>
      <c r="Q183" s="11"/>
      <c r="R183" s="11"/>
      <c r="S183" s="11"/>
      <c r="T183" s="11"/>
      <c r="U183" s="11"/>
      <c r="V183" s="11"/>
      <c r="W183" s="11"/>
      <c r="X183" s="11"/>
      <c r="Y183" s="11"/>
      <c r="Z183" s="11"/>
      <c r="AA183" s="11"/>
    </row>
    <row r="184" spans="2:27" s="8" customFormat="1" x14ac:dyDescent="0.3">
      <c r="B184" s="11"/>
      <c r="C184" s="11"/>
      <c r="D184" s="11"/>
      <c r="E184" s="11"/>
      <c r="F184" s="11"/>
      <c r="G184" s="11"/>
      <c r="H184" s="11"/>
      <c r="I184" s="11"/>
      <c r="J184" s="11"/>
      <c r="K184" s="11"/>
      <c r="L184" s="29"/>
      <c r="M184" s="11"/>
      <c r="N184" s="11"/>
      <c r="O184" s="11"/>
      <c r="P184" s="11"/>
      <c r="Q184" s="11"/>
      <c r="R184" s="11"/>
      <c r="S184" s="11"/>
      <c r="T184" s="11"/>
      <c r="U184" s="11"/>
      <c r="V184" s="11"/>
      <c r="W184" s="11"/>
      <c r="X184" s="11"/>
      <c r="Y184" s="11"/>
      <c r="Z184" s="11"/>
      <c r="AA184" s="11"/>
    </row>
    <row r="185" spans="2:27" s="8" customFormat="1" x14ac:dyDescent="0.3">
      <c r="B185" s="11"/>
      <c r="C185" s="11"/>
      <c r="D185" s="11"/>
      <c r="E185" s="11"/>
      <c r="F185" s="11"/>
      <c r="G185" s="11"/>
      <c r="H185" s="11"/>
      <c r="I185" s="11"/>
      <c r="J185" s="11"/>
      <c r="K185" s="11"/>
      <c r="L185" s="29"/>
      <c r="M185" s="11"/>
      <c r="N185" s="11"/>
      <c r="O185" s="11"/>
      <c r="P185" s="11"/>
      <c r="Q185" s="11"/>
      <c r="R185" s="11"/>
      <c r="S185" s="11"/>
      <c r="T185" s="11"/>
      <c r="U185" s="11"/>
      <c r="V185" s="11"/>
      <c r="W185" s="11"/>
      <c r="X185" s="11"/>
      <c r="Y185" s="11"/>
      <c r="Z185" s="11"/>
      <c r="AA185" s="11"/>
    </row>
    <row r="186" spans="2:27" s="8" customFormat="1" x14ac:dyDescent="0.3">
      <c r="B186" s="11"/>
      <c r="C186" s="11"/>
      <c r="D186" s="11"/>
      <c r="E186" s="11"/>
      <c r="F186" s="11"/>
      <c r="G186" s="11"/>
      <c r="H186" s="11"/>
      <c r="I186" s="11"/>
      <c r="J186" s="11"/>
      <c r="K186" s="11"/>
      <c r="L186" s="29"/>
      <c r="M186" s="11"/>
      <c r="N186" s="11"/>
      <c r="O186" s="11"/>
      <c r="P186" s="11"/>
      <c r="Q186" s="11"/>
      <c r="R186" s="11"/>
      <c r="S186" s="11"/>
      <c r="T186" s="11"/>
      <c r="U186" s="11"/>
      <c r="V186" s="11"/>
      <c r="W186" s="11"/>
      <c r="X186" s="11"/>
      <c r="Y186" s="11"/>
      <c r="Z186" s="11"/>
      <c r="AA186" s="11"/>
    </row>
    <row r="187" spans="2:27" s="8" customFormat="1" x14ac:dyDescent="0.3">
      <c r="B187" s="11"/>
      <c r="C187" s="11"/>
      <c r="D187" s="11"/>
      <c r="E187" s="11"/>
      <c r="F187" s="11"/>
      <c r="G187" s="11"/>
      <c r="H187" s="11"/>
      <c r="I187" s="11"/>
      <c r="J187" s="11"/>
      <c r="K187" s="11"/>
      <c r="L187" s="29"/>
      <c r="M187" s="11"/>
      <c r="N187" s="11"/>
      <c r="O187" s="11"/>
      <c r="P187" s="11"/>
      <c r="Q187" s="11"/>
      <c r="R187" s="11"/>
      <c r="S187" s="11"/>
      <c r="T187" s="11"/>
      <c r="U187" s="11"/>
      <c r="V187" s="11"/>
      <c r="W187" s="11"/>
      <c r="X187" s="11"/>
      <c r="Y187" s="11"/>
      <c r="Z187" s="11"/>
      <c r="AA187" s="11"/>
    </row>
    <row r="188" spans="2:27" s="8" customFormat="1" x14ac:dyDescent="0.3">
      <c r="B188" s="11"/>
      <c r="C188" s="11"/>
      <c r="D188" s="11"/>
      <c r="E188" s="11"/>
      <c r="F188" s="11"/>
      <c r="G188" s="11"/>
      <c r="H188" s="11"/>
      <c r="I188" s="11"/>
      <c r="J188" s="11"/>
      <c r="K188" s="11"/>
      <c r="L188" s="29"/>
      <c r="M188" s="11"/>
      <c r="N188" s="11"/>
      <c r="O188" s="11"/>
      <c r="P188" s="11"/>
      <c r="Q188" s="11"/>
      <c r="R188" s="11"/>
      <c r="S188" s="11"/>
      <c r="T188" s="11"/>
      <c r="U188" s="11"/>
      <c r="V188" s="11"/>
      <c r="W188" s="11"/>
      <c r="X188" s="11"/>
      <c r="Y188" s="11"/>
      <c r="Z188" s="11"/>
      <c r="AA188" s="11"/>
    </row>
    <row r="189" spans="2:27" s="8" customFormat="1" x14ac:dyDescent="0.3">
      <c r="B189" s="11"/>
      <c r="C189" s="11"/>
      <c r="D189" s="11"/>
      <c r="E189" s="11"/>
      <c r="F189" s="11"/>
      <c r="G189" s="11"/>
      <c r="H189" s="11"/>
      <c r="I189" s="11"/>
      <c r="J189" s="11"/>
      <c r="K189" s="11"/>
      <c r="L189" s="29"/>
      <c r="M189" s="11"/>
      <c r="N189" s="11"/>
      <c r="O189" s="11"/>
      <c r="P189" s="11"/>
      <c r="Q189" s="11"/>
      <c r="R189" s="11"/>
      <c r="S189" s="11"/>
      <c r="T189" s="11"/>
      <c r="U189" s="11"/>
      <c r="V189" s="11"/>
      <c r="W189" s="11"/>
      <c r="X189" s="11"/>
      <c r="Y189" s="11"/>
      <c r="Z189" s="11"/>
      <c r="AA189" s="11"/>
    </row>
    <row r="190" spans="2:27" s="8" customFormat="1" x14ac:dyDescent="0.3">
      <c r="B190" s="11"/>
      <c r="C190" s="11"/>
      <c r="D190" s="11"/>
      <c r="E190" s="11"/>
      <c r="F190" s="11"/>
      <c r="G190" s="11"/>
      <c r="H190" s="11"/>
      <c r="I190" s="11"/>
      <c r="J190" s="11"/>
      <c r="K190" s="11"/>
      <c r="L190" s="29"/>
      <c r="M190" s="11"/>
      <c r="N190" s="11"/>
      <c r="O190" s="11"/>
      <c r="P190" s="11"/>
      <c r="Q190" s="11"/>
      <c r="R190" s="11"/>
      <c r="S190" s="11"/>
      <c r="T190" s="11"/>
      <c r="U190" s="11"/>
      <c r="V190" s="11"/>
      <c r="W190" s="11"/>
      <c r="X190" s="11"/>
      <c r="Y190" s="11"/>
      <c r="Z190" s="11"/>
      <c r="AA190" s="11"/>
    </row>
    <row r="191" spans="2:27" s="8" customFormat="1" x14ac:dyDescent="0.3">
      <c r="B191" s="11"/>
      <c r="C191" s="11"/>
      <c r="D191" s="11"/>
      <c r="E191" s="11"/>
      <c r="F191" s="11"/>
      <c r="G191" s="11"/>
      <c r="H191" s="11"/>
      <c r="I191" s="11"/>
      <c r="J191" s="11"/>
      <c r="K191" s="11"/>
      <c r="L191" s="29"/>
      <c r="M191" s="11"/>
      <c r="N191" s="11"/>
      <c r="O191" s="11"/>
      <c r="P191" s="11"/>
      <c r="Q191" s="11"/>
      <c r="R191" s="11"/>
      <c r="S191" s="11"/>
      <c r="T191" s="11"/>
      <c r="U191" s="11"/>
      <c r="V191" s="11"/>
      <c r="W191" s="11"/>
      <c r="X191" s="11"/>
      <c r="Y191" s="11"/>
      <c r="Z191" s="11"/>
      <c r="AA191" s="11"/>
    </row>
    <row r="192" spans="2:27" s="8" customFormat="1" x14ac:dyDescent="0.3">
      <c r="B192" s="11"/>
      <c r="C192" s="11"/>
      <c r="D192" s="11"/>
      <c r="E192" s="11"/>
      <c r="F192" s="11"/>
      <c r="G192" s="11"/>
      <c r="H192" s="11"/>
      <c r="I192" s="11"/>
      <c r="J192" s="11"/>
      <c r="K192" s="11"/>
      <c r="L192" s="29"/>
      <c r="M192" s="11"/>
      <c r="N192" s="11"/>
      <c r="O192" s="11"/>
      <c r="P192" s="11"/>
      <c r="Q192" s="11"/>
      <c r="R192" s="11"/>
      <c r="S192" s="11"/>
      <c r="T192" s="11"/>
      <c r="U192" s="11"/>
      <c r="V192" s="11"/>
      <c r="W192" s="11"/>
      <c r="X192" s="11"/>
      <c r="Y192" s="11"/>
      <c r="Z192" s="11"/>
      <c r="AA192" s="11"/>
    </row>
    <row r="193" spans="2:27" s="8" customFormat="1" x14ac:dyDescent="0.3">
      <c r="B193" s="11"/>
      <c r="C193" s="11"/>
      <c r="D193" s="11"/>
      <c r="E193" s="11"/>
      <c r="F193" s="11"/>
      <c r="G193" s="11"/>
      <c r="H193" s="11"/>
      <c r="I193" s="11"/>
      <c r="J193" s="11"/>
      <c r="K193" s="11"/>
      <c r="L193" s="29"/>
      <c r="M193" s="11"/>
      <c r="N193" s="11"/>
      <c r="O193" s="11"/>
      <c r="P193" s="11"/>
      <c r="Q193" s="11"/>
      <c r="R193" s="11"/>
      <c r="S193" s="11"/>
      <c r="T193" s="11"/>
      <c r="U193" s="11"/>
      <c r="V193" s="11"/>
      <c r="W193" s="11"/>
      <c r="X193" s="11"/>
      <c r="Y193" s="11"/>
      <c r="Z193" s="11"/>
      <c r="AA193" s="11"/>
    </row>
    <row r="194" spans="2:27" s="8" customFormat="1" x14ac:dyDescent="0.3">
      <c r="B194" s="11"/>
      <c r="C194" s="11"/>
      <c r="D194" s="11"/>
      <c r="E194" s="11"/>
      <c r="F194" s="11"/>
      <c r="G194" s="11"/>
      <c r="H194" s="11"/>
      <c r="I194" s="11"/>
      <c r="J194" s="11"/>
      <c r="K194" s="11"/>
      <c r="L194" s="29"/>
      <c r="M194" s="11"/>
      <c r="N194" s="11"/>
      <c r="O194" s="11"/>
      <c r="P194" s="11"/>
      <c r="Q194" s="11"/>
      <c r="R194" s="11"/>
      <c r="S194" s="11"/>
      <c r="T194" s="11"/>
      <c r="U194" s="11"/>
      <c r="V194" s="11"/>
      <c r="W194" s="11"/>
      <c r="X194" s="11"/>
      <c r="Y194" s="11"/>
      <c r="Z194" s="11"/>
      <c r="AA194" s="11"/>
    </row>
    <row r="195" spans="2:27" s="8" customFormat="1" x14ac:dyDescent="0.3">
      <c r="B195" s="11"/>
      <c r="C195" s="11"/>
      <c r="D195" s="11"/>
      <c r="E195" s="11"/>
      <c r="F195" s="11"/>
      <c r="G195" s="11"/>
      <c r="H195" s="11"/>
      <c r="I195" s="11"/>
      <c r="J195" s="11"/>
      <c r="K195" s="11"/>
      <c r="L195" s="29"/>
      <c r="M195" s="11"/>
      <c r="N195" s="11"/>
      <c r="O195" s="11"/>
      <c r="P195" s="11"/>
      <c r="Q195" s="11"/>
      <c r="R195" s="11"/>
      <c r="S195" s="11"/>
      <c r="T195" s="11"/>
      <c r="U195" s="11"/>
      <c r="V195" s="11"/>
      <c r="W195" s="11"/>
      <c r="X195" s="11"/>
      <c r="Y195" s="11"/>
      <c r="Z195" s="11"/>
      <c r="AA195" s="11"/>
    </row>
    <row r="196" spans="2:27" s="8" customFormat="1" x14ac:dyDescent="0.3">
      <c r="B196" s="11"/>
      <c r="C196" s="11"/>
      <c r="D196" s="11"/>
      <c r="E196" s="11"/>
      <c r="F196" s="11"/>
      <c r="G196" s="11"/>
      <c r="H196" s="11"/>
      <c r="I196" s="11"/>
      <c r="J196" s="11"/>
      <c r="K196" s="11"/>
      <c r="L196" s="29"/>
      <c r="M196" s="11"/>
      <c r="N196" s="11"/>
      <c r="O196" s="11"/>
      <c r="P196" s="11"/>
      <c r="Q196" s="11"/>
      <c r="R196" s="11"/>
      <c r="S196" s="11"/>
      <c r="T196" s="11"/>
      <c r="U196" s="11"/>
      <c r="V196" s="11"/>
      <c r="W196" s="11"/>
      <c r="X196" s="11"/>
      <c r="Y196" s="11"/>
      <c r="Z196" s="11"/>
      <c r="AA196" s="11"/>
    </row>
    <row r="197" spans="2:27" s="8" customFormat="1" x14ac:dyDescent="0.3">
      <c r="B197" s="11"/>
      <c r="C197" s="11"/>
      <c r="D197" s="11"/>
      <c r="E197" s="11"/>
      <c r="F197" s="11"/>
      <c r="G197" s="11"/>
      <c r="H197" s="11"/>
      <c r="I197" s="11"/>
      <c r="J197" s="11"/>
      <c r="K197" s="11"/>
      <c r="L197" s="29"/>
      <c r="M197" s="11"/>
      <c r="N197" s="11"/>
      <c r="O197" s="11"/>
      <c r="P197" s="11"/>
      <c r="Q197" s="11"/>
      <c r="R197" s="11"/>
      <c r="S197" s="11"/>
      <c r="T197" s="11"/>
      <c r="U197" s="11"/>
      <c r="V197" s="11"/>
      <c r="W197" s="11"/>
      <c r="X197" s="11"/>
      <c r="Y197" s="11"/>
      <c r="Z197" s="11"/>
      <c r="AA197" s="11"/>
    </row>
    <row r="198" spans="2:27" s="8" customFormat="1" x14ac:dyDescent="0.3">
      <c r="B198" s="11"/>
      <c r="C198" s="11"/>
      <c r="D198" s="11"/>
      <c r="E198" s="11"/>
      <c r="F198" s="11"/>
      <c r="G198" s="11"/>
      <c r="H198" s="11"/>
      <c r="I198" s="11"/>
      <c r="J198" s="11"/>
      <c r="K198" s="11"/>
      <c r="L198" s="29"/>
      <c r="M198" s="11"/>
      <c r="N198" s="11"/>
      <c r="O198" s="11"/>
      <c r="P198" s="11"/>
      <c r="Q198" s="11"/>
      <c r="R198" s="11"/>
      <c r="S198" s="11"/>
      <c r="T198" s="11"/>
      <c r="U198" s="11"/>
      <c r="V198" s="11"/>
      <c r="W198" s="11"/>
      <c r="X198" s="11"/>
      <c r="Y198" s="11"/>
      <c r="Z198" s="11"/>
      <c r="AA198" s="11"/>
    </row>
    <row r="199" spans="2:27" s="8" customFormat="1" x14ac:dyDescent="0.3">
      <c r="B199" s="11"/>
      <c r="C199" s="11"/>
      <c r="D199" s="11"/>
      <c r="E199" s="11"/>
      <c r="F199" s="11"/>
      <c r="G199" s="11"/>
      <c r="H199" s="11"/>
      <c r="I199" s="11"/>
      <c r="J199" s="11"/>
      <c r="K199" s="11"/>
      <c r="L199" s="29"/>
      <c r="M199" s="11"/>
      <c r="N199" s="11"/>
      <c r="O199" s="11"/>
      <c r="P199" s="11"/>
      <c r="Q199" s="11"/>
      <c r="R199" s="11"/>
      <c r="S199" s="11"/>
      <c r="T199" s="11"/>
      <c r="U199" s="11"/>
      <c r="V199" s="11"/>
      <c r="W199" s="11"/>
      <c r="X199" s="11"/>
      <c r="Y199" s="11"/>
      <c r="Z199" s="11"/>
      <c r="AA199" s="11"/>
    </row>
    <row r="200" spans="2:27" s="8" customFormat="1" x14ac:dyDescent="0.3">
      <c r="B200" s="11"/>
      <c r="C200" s="11"/>
      <c r="D200" s="11"/>
      <c r="E200" s="11"/>
      <c r="F200" s="11"/>
      <c r="G200" s="11"/>
      <c r="H200" s="11"/>
      <c r="I200" s="11"/>
      <c r="J200" s="11"/>
      <c r="K200" s="11"/>
      <c r="L200" s="29"/>
      <c r="M200" s="11"/>
      <c r="N200" s="11"/>
      <c r="O200" s="11"/>
      <c r="P200" s="11"/>
      <c r="Q200" s="11"/>
      <c r="R200" s="11"/>
      <c r="S200" s="11"/>
      <c r="T200" s="11"/>
      <c r="U200" s="11"/>
      <c r="V200" s="11"/>
      <c r="W200" s="11"/>
      <c r="X200" s="11"/>
      <c r="Y200" s="11"/>
      <c r="Z200" s="11"/>
      <c r="AA200" s="11"/>
    </row>
    <row r="201" spans="2:27" s="8" customFormat="1" x14ac:dyDescent="0.3">
      <c r="B201" s="11"/>
      <c r="C201" s="11"/>
      <c r="D201" s="11"/>
      <c r="E201" s="11"/>
      <c r="F201" s="11"/>
      <c r="G201" s="11"/>
      <c r="H201" s="11"/>
      <c r="I201" s="11"/>
      <c r="J201" s="11"/>
      <c r="K201" s="11"/>
      <c r="L201" s="29"/>
      <c r="M201" s="11"/>
      <c r="N201" s="11"/>
      <c r="O201" s="11"/>
      <c r="P201" s="11"/>
      <c r="Q201" s="11"/>
      <c r="R201" s="11"/>
      <c r="S201" s="11"/>
      <c r="T201" s="11"/>
      <c r="U201" s="11"/>
      <c r="V201" s="11"/>
      <c r="W201" s="11"/>
      <c r="X201" s="11"/>
      <c r="Y201" s="11"/>
      <c r="Z201" s="11"/>
      <c r="AA201" s="11"/>
    </row>
    <row r="202" spans="2:27" s="8" customFormat="1" x14ac:dyDescent="0.3">
      <c r="B202" s="11"/>
      <c r="C202" s="11"/>
      <c r="D202" s="11"/>
      <c r="E202" s="11"/>
      <c r="F202" s="11"/>
      <c r="G202" s="11"/>
      <c r="H202" s="11"/>
      <c r="I202" s="11"/>
      <c r="J202" s="11"/>
      <c r="K202" s="11"/>
      <c r="L202" s="29"/>
      <c r="M202" s="11"/>
      <c r="N202" s="11"/>
      <c r="O202" s="11"/>
      <c r="P202" s="11"/>
      <c r="Q202" s="11"/>
      <c r="R202" s="11"/>
      <c r="S202" s="11"/>
      <c r="T202" s="11"/>
      <c r="U202" s="11"/>
      <c r="V202" s="11"/>
      <c r="W202" s="11"/>
      <c r="X202" s="11"/>
      <c r="Y202" s="11"/>
      <c r="Z202" s="11"/>
      <c r="AA202" s="11"/>
    </row>
    <row r="203" spans="2:27" s="8" customFormat="1" x14ac:dyDescent="0.3">
      <c r="B203" s="11"/>
      <c r="C203" s="11"/>
      <c r="D203" s="11"/>
      <c r="E203" s="11"/>
      <c r="F203" s="11"/>
      <c r="G203" s="11"/>
      <c r="H203" s="11"/>
      <c r="I203" s="11"/>
      <c r="J203" s="11"/>
      <c r="K203" s="11"/>
      <c r="L203" s="29"/>
      <c r="M203" s="11"/>
      <c r="N203" s="11"/>
      <c r="O203" s="11"/>
      <c r="P203" s="11"/>
      <c r="Q203" s="11"/>
      <c r="R203" s="11"/>
      <c r="S203" s="11"/>
      <c r="T203" s="11"/>
      <c r="U203" s="11"/>
      <c r="V203" s="11"/>
      <c r="W203" s="11"/>
      <c r="X203" s="11"/>
      <c r="Y203" s="11"/>
      <c r="Z203" s="11"/>
      <c r="AA203" s="11"/>
    </row>
    <row r="204" spans="2:27" s="8" customFormat="1" x14ac:dyDescent="0.3">
      <c r="B204" s="11"/>
      <c r="C204" s="11"/>
      <c r="D204" s="11"/>
      <c r="E204" s="11"/>
      <c r="F204" s="11"/>
      <c r="G204" s="11"/>
      <c r="H204" s="11"/>
      <c r="I204" s="11"/>
      <c r="J204" s="11"/>
      <c r="K204" s="11"/>
      <c r="L204" s="29"/>
      <c r="M204" s="11"/>
      <c r="N204" s="11"/>
      <c r="O204" s="11"/>
      <c r="P204" s="11"/>
      <c r="Q204" s="11"/>
      <c r="R204" s="11"/>
      <c r="S204" s="11"/>
      <c r="T204" s="11"/>
      <c r="U204" s="11"/>
      <c r="V204" s="11"/>
      <c r="W204" s="11"/>
      <c r="X204" s="11"/>
      <c r="Y204" s="11"/>
      <c r="Z204" s="11"/>
      <c r="AA204" s="11"/>
    </row>
    <row r="205" spans="2:27" s="8" customFormat="1" x14ac:dyDescent="0.3">
      <c r="B205" s="11"/>
      <c r="C205" s="11"/>
      <c r="D205" s="11"/>
      <c r="E205" s="11"/>
      <c r="F205" s="11"/>
      <c r="G205" s="11"/>
      <c r="H205" s="11"/>
      <c r="I205" s="11"/>
      <c r="J205" s="11"/>
      <c r="K205" s="11"/>
      <c r="L205" s="29"/>
      <c r="M205" s="11"/>
      <c r="N205" s="11"/>
      <c r="O205" s="11"/>
      <c r="P205" s="11"/>
      <c r="Q205" s="11"/>
      <c r="R205" s="11"/>
      <c r="S205" s="11"/>
      <c r="T205" s="11"/>
      <c r="U205" s="11"/>
      <c r="V205" s="11"/>
      <c r="W205" s="11"/>
      <c r="X205" s="11"/>
      <c r="Y205" s="11"/>
      <c r="Z205" s="11"/>
      <c r="AA205" s="11"/>
    </row>
    <row r="206" spans="2:27" s="8" customFormat="1" x14ac:dyDescent="0.3">
      <c r="B206" s="11"/>
      <c r="C206" s="11"/>
      <c r="D206" s="11"/>
      <c r="E206" s="11"/>
      <c r="F206" s="11"/>
      <c r="G206" s="11"/>
      <c r="H206" s="11"/>
      <c r="I206" s="11"/>
      <c r="J206" s="11"/>
      <c r="K206" s="11"/>
      <c r="L206" s="29"/>
      <c r="M206" s="11"/>
      <c r="N206" s="11"/>
      <c r="O206" s="11"/>
      <c r="P206" s="11"/>
      <c r="Q206" s="11"/>
      <c r="R206" s="11"/>
      <c r="S206" s="11"/>
      <c r="T206" s="11"/>
      <c r="U206" s="11"/>
      <c r="V206" s="11"/>
      <c r="W206" s="11"/>
      <c r="X206" s="11"/>
      <c r="Y206" s="11"/>
      <c r="Z206" s="11"/>
      <c r="AA206" s="11"/>
    </row>
    <row r="207" spans="2:27" s="8" customFormat="1" x14ac:dyDescent="0.3">
      <c r="B207" s="11"/>
      <c r="C207" s="11"/>
      <c r="D207" s="11"/>
      <c r="E207" s="11"/>
      <c r="F207" s="11"/>
      <c r="G207" s="11"/>
      <c r="H207" s="11"/>
      <c r="I207" s="11"/>
      <c r="J207" s="11"/>
      <c r="K207" s="11"/>
      <c r="L207" s="29"/>
      <c r="M207" s="11"/>
      <c r="N207" s="11"/>
      <c r="O207" s="11"/>
      <c r="P207" s="11"/>
      <c r="Q207" s="11"/>
      <c r="R207" s="11"/>
      <c r="S207" s="11"/>
      <c r="T207" s="11"/>
      <c r="U207" s="11"/>
      <c r="V207" s="11"/>
      <c r="W207" s="11"/>
      <c r="X207" s="11"/>
      <c r="Y207" s="11"/>
      <c r="Z207" s="11"/>
      <c r="AA207" s="11"/>
    </row>
    <row r="208" spans="2:27" s="8" customFormat="1" x14ac:dyDescent="0.3">
      <c r="B208" s="11"/>
      <c r="C208" s="11"/>
      <c r="D208" s="11"/>
      <c r="E208" s="11"/>
      <c r="F208" s="11"/>
      <c r="G208" s="11"/>
      <c r="H208" s="11"/>
      <c r="I208" s="11"/>
      <c r="J208" s="11"/>
      <c r="K208" s="11"/>
      <c r="L208" s="29"/>
      <c r="M208" s="11"/>
      <c r="N208" s="11"/>
      <c r="O208" s="11"/>
      <c r="P208" s="11"/>
      <c r="Q208" s="11"/>
      <c r="R208" s="11"/>
      <c r="S208" s="11"/>
      <c r="T208" s="11"/>
      <c r="U208" s="11"/>
      <c r="V208" s="11"/>
      <c r="W208" s="11"/>
      <c r="X208" s="11"/>
      <c r="Y208" s="11"/>
      <c r="Z208" s="11"/>
      <c r="AA208" s="11"/>
    </row>
    <row r="209" spans="2:27" s="8" customFormat="1" x14ac:dyDescent="0.3">
      <c r="B209" s="11"/>
      <c r="C209" s="11"/>
      <c r="D209" s="11"/>
      <c r="E209" s="11"/>
      <c r="F209" s="11"/>
      <c r="G209" s="11"/>
      <c r="H209" s="11"/>
      <c r="I209" s="11"/>
      <c r="J209" s="11"/>
      <c r="K209" s="11"/>
      <c r="L209" s="29"/>
      <c r="M209" s="11"/>
      <c r="N209" s="11"/>
      <c r="O209" s="11"/>
      <c r="P209" s="11"/>
      <c r="Q209" s="11"/>
      <c r="R209" s="11"/>
      <c r="S209" s="11"/>
      <c r="T209" s="11"/>
      <c r="U209" s="11"/>
      <c r="V209" s="11"/>
      <c r="W209" s="11"/>
      <c r="X209" s="11"/>
      <c r="Y209" s="11"/>
      <c r="Z209" s="11"/>
      <c r="AA209" s="11"/>
    </row>
    <row r="210" spans="2:27" s="8" customFormat="1" x14ac:dyDescent="0.3">
      <c r="B210" s="11"/>
      <c r="C210" s="11"/>
      <c r="D210" s="11"/>
      <c r="E210" s="11"/>
      <c r="F210" s="11"/>
      <c r="G210" s="11"/>
      <c r="H210" s="11"/>
      <c r="I210" s="11"/>
      <c r="J210" s="11"/>
      <c r="K210" s="11"/>
      <c r="L210" s="29"/>
      <c r="M210" s="11"/>
      <c r="N210" s="11"/>
      <c r="O210" s="11"/>
      <c r="P210" s="11"/>
      <c r="Q210" s="11"/>
      <c r="R210" s="11"/>
      <c r="S210" s="11"/>
      <c r="T210" s="11"/>
      <c r="U210" s="11"/>
      <c r="V210" s="11"/>
      <c r="W210" s="11"/>
      <c r="X210" s="11"/>
      <c r="Y210" s="11"/>
      <c r="Z210" s="11"/>
      <c r="AA210" s="11"/>
    </row>
    <row r="211" spans="2:27" s="8" customFormat="1" x14ac:dyDescent="0.3">
      <c r="B211" s="11"/>
      <c r="C211" s="11"/>
      <c r="D211" s="11"/>
      <c r="E211" s="11"/>
      <c r="F211" s="11"/>
      <c r="G211" s="11"/>
      <c r="H211" s="11"/>
      <c r="I211" s="11"/>
      <c r="J211" s="11"/>
      <c r="K211" s="11"/>
      <c r="L211" s="29"/>
      <c r="M211" s="11"/>
      <c r="N211" s="11"/>
      <c r="O211" s="11"/>
      <c r="P211" s="11"/>
      <c r="Q211" s="11"/>
      <c r="R211" s="11"/>
      <c r="S211" s="11"/>
      <c r="T211" s="11"/>
      <c r="U211" s="11"/>
      <c r="V211" s="11"/>
      <c r="W211" s="11"/>
      <c r="X211" s="11"/>
      <c r="Y211" s="11"/>
      <c r="Z211" s="11"/>
      <c r="AA211" s="11"/>
    </row>
    <row r="212" spans="2:27" s="8" customFormat="1" x14ac:dyDescent="0.3">
      <c r="B212" s="11"/>
      <c r="C212" s="11"/>
      <c r="D212" s="11"/>
      <c r="E212" s="11"/>
      <c r="F212" s="11"/>
      <c r="G212" s="11"/>
      <c r="H212" s="11"/>
      <c r="I212" s="11"/>
      <c r="J212" s="11"/>
      <c r="K212" s="11"/>
      <c r="L212" s="29"/>
      <c r="M212" s="11"/>
      <c r="N212" s="11"/>
      <c r="O212" s="11"/>
      <c r="P212" s="11"/>
      <c r="Q212" s="11"/>
      <c r="R212" s="11"/>
      <c r="S212" s="11"/>
      <c r="T212" s="11"/>
      <c r="U212" s="11"/>
      <c r="V212" s="11"/>
      <c r="W212" s="11"/>
      <c r="X212" s="11"/>
      <c r="Y212" s="11"/>
      <c r="Z212" s="11"/>
      <c r="AA212" s="11"/>
    </row>
    <row r="213" spans="2:27" s="8" customFormat="1" x14ac:dyDescent="0.3">
      <c r="B213" s="11"/>
      <c r="C213" s="11"/>
      <c r="D213" s="11"/>
      <c r="E213" s="11"/>
      <c r="F213" s="11"/>
      <c r="G213" s="11"/>
      <c r="H213" s="11"/>
      <c r="I213" s="11"/>
      <c r="J213" s="11"/>
      <c r="K213" s="11"/>
      <c r="L213" s="29"/>
      <c r="M213" s="11"/>
      <c r="N213" s="11"/>
      <c r="O213" s="11"/>
      <c r="P213" s="11"/>
      <c r="Q213" s="11"/>
      <c r="R213" s="11"/>
      <c r="S213" s="11"/>
      <c r="T213" s="11"/>
      <c r="U213" s="11"/>
      <c r="V213" s="11"/>
      <c r="W213" s="11"/>
      <c r="X213" s="11"/>
      <c r="Y213" s="11"/>
      <c r="Z213" s="11"/>
      <c r="AA213" s="11"/>
    </row>
    <row r="214" spans="2:27" s="8" customFormat="1" x14ac:dyDescent="0.3">
      <c r="B214" s="11"/>
      <c r="C214" s="11"/>
      <c r="D214" s="11"/>
      <c r="E214" s="11"/>
      <c r="F214" s="11"/>
      <c r="G214" s="11"/>
      <c r="H214" s="11"/>
      <c r="I214" s="11"/>
      <c r="J214" s="11"/>
      <c r="K214" s="11"/>
      <c r="L214" s="29"/>
      <c r="M214" s="11"/>
      <c r="N214" s="11"/>
      <c r="O214" s="11"/>
      <c r="P214" s="11"/>
      <c r="Q214" s="11"/>
      <c r="R214" s="11"/>
      <c r="S214" s="11"/>
      <c r="T214" s="11"/>
      <c r="U214" s="11"/>
      <c r="V214" s="11"/>
      <c r="W214" s="11"/>
      <c r="X214" s="11"/>
      <c r="Y214" s="11"/>
      <c r="Z214" s="11"/>
      <c r="AA214" s="11"/>
    </row>
    <row r="215" spans="2:27" s="8" customFormat="1" x14ac:dyDescent="0.3">
      <c r="B215" s="11"/>
      <c r="C215" s="11"/>
      <c r="D215" s="11"/>
      <c r="E215" s="11"/>
      <c r="F215" s="11"/>
      <c r="G215" s="11"/>
      <c r="H215" s="11"/>
      <c r="I215" s="11"/>
      <c r="J215" s="11"/>
      <c r="K215" s="11"/>
      <c r="L215" s="29"/>
      <c r="M215" s="11"/>
      <c r="N215" s="11"/>
      <c r="O215" s="11"/>
      <c r="P215" s="11"/>
      <c r="Q215" s="11"/>
      <c r="R215" s="11"/>
      <c r="S215" s="11"/>
      <c r="T215" s="11"/>
      <c r="U215" s="11"/>
      <c r="V215" s="11"/>
      <c r="W215" s="11"/>
      <c r="X215" s="11"/>
      <c r="Y215" s="11"/>
      <c r="Z215" s="11"/>
      <c r="AA215" s="11"/>
    </row>
    <row r="216" spans="2:27" s="8" customFormat="1" x14ac:dyDescent="0.3">
      <c r="B216" s="11"/>
      <c r="C216" s="11"/>
      <c r="D216" s="11"/>
      <c r="E216" s="11"/>
      <c r="F216" s="11"/>
      <c r="G216" s="11"/>
      <c r="H216" s="11"/>
      <c r="I216" s="11"/>
      <c r="J216" s="11"/>
      <c r="K216" s="11"/>
      <c r="L216" s="29"/>
      <c r="M216" s="11"/>
      <c r="N216" s="11"/>
      <c r="O216" s="11"/>
      <c r="P216" s="11"/>
      <c r="Q216" s="11"/>
      <c r="R216" s="11"/>
      <c r="S216" s="11"/>
      <c r="T216" s="11"/>
      <c r="U216" s="11"/>
      <c r="V216" s="11"/>
      <c r="W216" s="11"/>
      <c r="X216" s="11"/>
      <c r="Y216" s="11"/>
      <c r="Z216" s="11"/>
      <c r="AA216" s="11"/>
    </row>
    <row r="217" spans="2:27" s="8" customFormat="1" x14ac:dyDescent="0.3">
      <c r="B217" s="11"/>
      <c r="C217" s="11"/>
      <c r="D217" s="11"/>
      <c r="E217" s="11"/>
      <c r="F217" s="11"/>
      <c r="G217" s="11"/>
      <c r="H217" s="11"/>
      <c r="I217" s="11"/>
      <c r="J217" s="11"/>
      <c r="K217" s="11"/>
      <c r="L217" s="29"/>
      <c r="M217" s="11"/>
      <c r="N217" s="11"/>
      <c r="O217" s="11"/>
      <c r="P217" s="11"/>
      <c r="Q217" s="11"/>
      <c r="R217" s="11"/>
      <c r="S217" s="11"/>
      <c r="T217" s="11"/>
      <c r="U217" s="11"/>
      <c r="V217" s="11"/>
      <c r="W217" s="11"/>
      <c r="X217" s="11"/>
      <c r="Y217" s="11"/>
      <c r="Z217" s="11"/>
      <c r="AA217" s="11"/>
    </row>
    <row r="218" spans="2:27" s="8" customFormat="1" x14ac:dyDescent="0.3">
      <c r="B218" s="11"/>
      <c r="C218" s="11"/>
      <c r="D218" s="11"/>
      <c r="E218" s="11"/>
      <c r="F218" s="11"/>
      <c r="G218" s="11"/>
      <c r="H218" s="11"/>
      <c r="I218" s="11"/>
      <c r="J218" s="11"/>
      <c r="K218" s="11"/>
      <c r="L218" s="29"/>
      <c r="M218" s="11"/>
      <c r="N218" s="11"/>
      <c r="O218" s="11"/>
      <c r="P218" s="11"/>
      <c r="Q218" s="11"/>
      <c r="R218" s="11"/>
      <c r="S218" s="11"/>
      <c r="T218" s="11"/>
      <c r="U218" s="11"/>
      <c r="V218" s="11"/>
      <c r="W218" s="11"/>
      <c r="X218" s="11"/>
      <c r="Y218" s="11"/>
      <c r="Z218" s="11"/>
      <c r="AA218" s="11"/>
    </row>
    <row r="219" spans="2:27" s="8" customFormat="1" x14ac:dyDescent="0.3">
      <c r="B219" s="11"/>
      <c r="C219" s="11"/>
      <c r="D219" s="11"/>
      <c r="E219" s="11"/>
      <c r="F219" s="11"/>
      <c r="G219" s="11"/>
      <c r="H219" s="11"/>
      <c r="I219" s="11"/>
      <c r="J219" s="11"/>
      <c r="K219" s="11"/>
      <c r="L219" s="29"/>
      <c r="M219" s="11"/>
      <c r="N219" s="11"/>
      <c r="O219" s="11"/>
      <c r="P219" s="11"/>
      <c r="Q219" s="11"/>
      <c r="R219" s="11"/>
      <c r="S219" s="11"/>
      <c r="T219" s="11"/>
      <c r="U219" s="11"/>
      <c r="V219" s="11"/>
      <c r="W219" s="11"/>
      <c r="X219" s="11"/>
      <c r="Y219" s="11"/>
      <c r="Z219" s="11"/>
      <c r="AA219" s="11"/>
    </row>
    <row r="220" spans="2:27" s="8" customFormat="1" x14ac:dyDescent="0.3">
      <c r="B220" s="11"/>
      <c r="C220" s="11"/>
      <c r="D220" s="11"/>
      <c r="E220" s="11"/>
      <c r="F220" s="11"/>
      <c r="G220" s="11"/>
      <c r="H220" s="11"/>
      <c r="I220" s="11"/>
      <c r="J220" s="11"/>
      <c r="K220" s="11"/>
      <c r="L220" s="29"/>
      <c r="M220" s="11"/>
      <c r="N220" s="11"/>
      <c r="O220" s="11"/>
      <c r="P220" s="11"/>
      <c r="Q220" s="11"/>
      <c r="R220" s="11"/>
      <c r="S220" s="11"/>
      <c r="T220" s="11"/>
      <c r="U220" s="11"/>
      <c r="V220" s="11"/>
      <c r="W220" s="11"/>
      <c r="X220" s="11"/>
      <c r="Y220" s="11"/>
      <c r="Z220" s="11"/>
      <c r="AA220" s="11"/>
    </row>
    <row r="221" spans="2:27" s="8" customFormat="1" x14ac:dyDescent="0.3">
      <c r="B221" s="11"/>
      <c r="C221" s="11"/>
      <c r="D221" s="11"/>
      <c r="E221" s="11"/>
      <c r="F221" s="11"/>
      <c r="G221" s="11"/>
      <c r="H221" s="11"/>
      <c r="I221" s="11"/>
      <c r="J221" s="11"/>
      <c r="K221" s="11"/>
      <c r="L221" s="29"/>
      <c r="M221" s="11"/>
      <c r="N221" s="11"/>
      <c r="O221" s="11"/>
      <c r="P221" s="11"/>
      <c r="Q221" s="11"/>
      <c r="R221" s="11"/>
      <c r="S221" s="11"/>
      <c r="T221" s="11"/>
      <c r="U221" s="11"/>
      <c r="V221" s="11"/>
      <c r="W221" s="11"/>
      <c r="X221" s="11"/>
      <c r="Y221" s="11"/>
      <c r="Z221" s="11"/>
      <c r="AA221" s="11"/>
    </row>
    <row r="222" spans="2:27" s="8" customFormat="1" x14ac:dyDescent="0.3">
      <c r="B222" s="11"/>
      <c r="C222" s="11"/>
      <c r="D222" s="11"/>
      <c r="E222" s="11"/>
      <c r="F222" s="11"/>
      <c r="G222" s="11"/>
      <c r="H222" s="11"/>
      <c r="I222" s="11"/>
      <c r="J222" s="11"/>
      <c r="K222" s="11"/>
      <c r="L222" s="29"/>
      <c r="M222" s="11"/>
      <c r="N222" s="11"/>
      <c r="O222" s="11"/>
      <c r="P222" s="11"/>
      <c r="Q222" s="11"/>
      <c r="R222" s="11"/>
      <c r="S222" s="11"/>
      <c r="T222" s="11"/>
      <c r="U222" s="11"/>
      <c r="V222" s="11"/>
      <c r="W222" s="11"/>
      <c r="X222" s="11"/>
      <c r="Y222" s="11"/>
      <c r="Z222" s="11"/>
      <c r="AA222" s="11"/>
    </row>
    <row r="223" spans="2:27" s="8" customFormat="1" x14ac:dyDescent="0.3">
      <c r="B223" s="11"/>
      <c r="C223" s="11"/>
      <c r="D223" s="11"/>
      <c r="E223" s="11"/>
      <c r="F223" s="11"/>
      <c r="G223" s="11"/>
      <c r="H223" s="11"/>
      <c r="I223" s="11"/>
      <c r="J223" s="11"/>
      <c r="K223" s="11"/>
      <c r="L223" s="29"/>
      <c r="M223" s="11"/>
      <c r="N223" s="11"/>
      <c r="O223" s="11"/>
      <c r="P223" s="11"/>
      <c r="Q223" s="11"/>
      <c r="R223" s="11"/>
      <c r="S223" s="11"/>
      <c r="T223" s="11"/>
      <c r="U223" s="11"/>
      <c r="V223" s="11"/>
      <c r="W223" s="11"/>
      <c r="X223" s="11"/>
      <c r="Y223" s="11"/>
      <c r="Z223" s="11"/>
      <c r="AA223" s="11"/>
    </row>
    <row r="224" spans="2:27" s="8" customFormat="1" x14ac:dyDescent="0.3">
      <c r="B224" s="11"/>
      <c r="C224" s="11"/>
      <c r="D224" s="11"/>
      <c r="E224" s="11"/>
      <c r="F224" s="11"/>
      <c r="G224" s="11"/>
      <c r="H224" s="11"/>
      <c r="I224" s="11"/>
      <c r="J224" s="11"/>
      <c r="K224" s="11"/>
      <c r="L224" s="29"/>
      <c r="M224" s="11"/>
      <c r="N224" s="11"/>
      <c r="O224" s="11"/>
      <c r="P224" s="11"/>
      <c r="Q224" s="11"/>
      <c r="R224" s="11"/>
      <c r="S224" s="11"/>
      <c r="T224" s="11"/>
      <c r="U224" s="11"/>
      <c r="V224" s="11"/>
      <c r="W224" s="11"/>
      <c r="X224" s="11"/>
      <c r="Y224" s="11"/>
      <c r="Z224" s="11"/>
      <c r="AA224" s="11"/>
    </row>
    <row r="225" spans="2:27" s="8" customFormat="1" x14ac:dyDescent="0.3">
      <c r="B225" s="11"/>
      <c r="C225" s="11"/>
      <c r="D225" s="11"/>
      <c r="E225" s="11"/>
      <c r="F225" s="11"/>
      <c r="G225" s="11"/>
      <c r="H225" s="11"/>
      <c r="I225" s="11"/>
      <c r="J225" s="11"/>
      <c r="K225" s="11"/>
      <c r="L225" s="29"/>
      <c r="M225" s="11"/>
      <c r="N225" s="11"/>
      <c r="O225" s="11"/>
      <c r="P225" s="11"/>
      <c r="Q225" s="11"/>
      <c r="R225" s="11"/>
      <c r="S225" s="11"/>
      <c r="T225" s="11"/>
      <c r="U225" s="11"/>
      <c r="V225" s="11"/>
      <c r="W225" s="11"/>
      <c r="X225" s="11"/>
      <c r="Y225" s="11"/>
      <c r="Z225" s="11"/>
      <c r="AA225" s="11"/>
    </row>
    <row r="226" spans="2:27" s="8" customFormat="1" x14ac:dyDescent="0.3">
      <c r="B226" s="11"/>
      <c r="C226" s="11"/>
      <c r="D226" s="11"/>
      <c r="E226" s="11"/>
      <c r="F226" s="11"/>
      <c r="G226" s="11"/>
      <c r="H226" s="11"/>
      <c r="I226" s="11"/>
      <c r="J226" s="11"/>
      <c r="K226" s="11"/>
      <c r="L226" s="29"/>
      <c r="M226" s="11"/>
      <c r="N226" s="11"/>
      <c r="O226" s="11"/>
      <c r="P226" s="11"/>
      <c r="Q226" s="11"/>
      <c r="R226" s="11"/>
      <c r="S226" s="11"/>
      <c r="T226" s="11"/>
      <c r="U226" s="11"/>
      <c r="V226" s="11"/>
      <c r="W226" s="11"/>
      <c r="X226" s="11"/>
      <c r="Y226" s="11"/>
      <c r="Z226" s="11"/>
      <c r="AA226" s="11"/>
    </row>
    <row r="227" spans="2:27" s="8" customFormat="1" x14ac:dyDescent="0.3">
      <c r="B227" s="11"/>
      <c r="C227" s="11"/>
      <c r="D227" s="11"/>
      <c r="E227" s="11"/>
      <c r="F227" s="11"/>
      <c r="G227" s="11"/>
      <c r="H227" s="11"/>
      <c r="I227" s="11"/>
      <c r="J227" s="11"/>
      <c r="K227" s="11"/>
      <c r="L227" s="29"/>
      <c r="M227" s="11"/>
      <c r="N227" s="11"/>
      <c r="O227" s="11"/>
      <c r="P227" s="11"/>
      <c r="Q227" s="11"/>
      <c r="R227" s="11"/>
      <c r="S227" s="11"/>
      <c r="T227" s="11"/>
      <c r="U227" s="11"/>
      <c r="V227" s="11"/>
      <c r="W227" s="11"/>
      <c r="X227" s="11"/>
      <c r="Y227" s="11"/>
      <c r="Z227" s="11"/>
      <c r="AA227" s="11"/>
    </row>
    <row r="228" spans="2:27" s="8" customFormat="1" x14ac:dyDescent="0.3">
      <c r="B228" s="11"/>
      <c r="C228" s="11"/>
      <c r="D228" s="11"/>
      <c r="E228" s="11"/>
      <c r="F228" s="11"/>
      <c r="G228" s="11"/>
      <c r="H228" s="11"/>
      <c r="I228" s="11"/>
      <c r="J228" s="11"/>
      <c r="K228" s="11"/>
      <c r="L228" s="29"/>
      <c r="M228" s="11"/>
      <c r="N228" s="11"/>
      <c r="O228" s="11"/>
      <c r="P228" s="11"/>
      <c r="Q228" s="11"/>
      <c r="R228" s="11"/>
      <c r="S228" s="11"/>
      <c r="T228" s="11"/>
      <c r="U228" s="11"/>
      <c r="V228" s="11"/>
      <c r="W228" s="11"/>
      <c r="X228" s="11"/>
      <c r="Y228" s="11"/>
      <c r="Z228" s="11"/>
      <c r="AA228" s="11"/>
    </row>
    <row r="229" spans="2:27" s="8" customFormat="1" x14ac:dyDescent="0.3">
      <c r="B229" s="11"/>
      <c r="C229" s="11"/>
      <c r="D229" s="11"/>
      <c r="E229" s="11"/>
      <c r="F229" s="11"/>
      <c r="G229" s="11"/>
      <c r="H229" s="11"/>
      <c r="I229" s="11"/>
      <c r="J229" s="11"/>
      <c r="K229" s="11"/>
      <c r="L229" s="29"/>
      <c r="M229" s="11"/>
      <c r="N229" s="11"/>
      <c r="O229" s="11"/>
      <c r="P229" s="11"/>
      <c r="Q229" s="11"/>
      <c r="R229" s="11"/>
      <c r="S229" s="11"/>
      <c r="T229" s="11"/>
      <c r="U229" s="11"/>
      <c r="V229" s="11"/>
      <c r="W229" s="11"/>
      <c r="X229" s="11"/>
      <c r="Y229" s="11"/>
      <c r="Z229" s="11"/>
      <c r="AA229" s="11"/>
    </row>
    <row r="230" spans="2:27" s="8" customFormat="1" x14ac:dyDescent="0.3">
      <c r="B230" s="11"/>
      <c r="C230" s="11"/>
      <c r="D230" s="11"/>
      <c r="E230" s="11"/>
      <c r="F230" s="11"/>
      <c r="G230" s="11"/>
      <c r="H230" s="11"/>
      <c r="I230" s="11"/>
      <c r="J230" s="11"/>
      <c r="K230" s="11"/>
      <c r="L230" s="29"/>
      <c r="M230" s="11"/>
      <c r="N230" s="11"/>
      <c r="O230" s="11"/>
      <c r="P230" s="11"/>
      <c r="Q230" s="11"/>
      <c r="R230" s="11"/>
      <c r="S230" s="11"/>
      <c r="T230" s="11"/>
      <c r="U230" s="11"/>
      <c r="V230" s="11"/>
      <c r="W230" s="11"/>
      <c r="X230" s="11"/>
      <c r="Y230" s="11"/>
      <c r="Z230" s="11"/>
      <c r="AA230" s="11"/>
    </row>
    <row r="231" spans="2:27" s="8" customFormat="1" x14ac:dyDescent="0.3">
      <c r="B231" s="11"/>
      <c r="C231" s="11"/>
      <c r="D231" s="11"/>
      <c r="E231" s="11"/>
      <c r="F231" s="11"/>
      <c r="G231" s="11"/>
      <c r="H231" s="11"/>
      <c r="I231" s="11"/>
      <c r="J231" s="11"/>
      <c r="K231" s="11"/>
      <c r="L231" s="29"/>
      <c r="M231" s="11"/>
      <c r="N231" s="11"/>
      <c r="O231" s="11"/>
      <c r="P231" s="11"/>
      <c r="Q231" s="11"/>
      <c r="R231" s="11"/>
      <c r="S231" s="11"/>
      <c r="T231" s="11"/>
      <c r="U231" s="11"/>
      <c r="V231" s="11"/>
      <c r="W231" s="11"/>
      <c r="X231" s="11"/>
      <c r="Y231" s="11"/>
      <c r="Z231" s="11"/>
      <c r="AA231" s="11"/>
    </row>
    <row r="232" spans="2:27" s="8" customFormat="1" x14ac:dyDescent="0.3">
      <c r="B232" s="11"/>
      <c r="C232" s="11"/>
      <c r="D232" s="11"/>
      <c r="E232" s="11"/>
      <c r="F232" s="11"/>
      <c r="G232" s="11"/>
      <c r="H232" s="11"/>
      <c r="I232" s="11"/>
      <c r="J232" s="11"/>
      <c r="K232" s="11"/>
      <c r="L232" s="29"/>
      <c r="M232" s="11"/>
      <c r="N232" s="11"/>
      <c r="O232" s="11"/>
      <c r="P232" s="11"/>
      <c r="Q232" s="11"/>
      <c r="R232" s="11"/>
      <c r="S232" s="11"/>
      <c r="T232" s="11"/>
      <c r="U232" s="11"/>
      <c r="V232" s="11"/>
      <c r="W232" s="11"/>
      <c r="X232" s="11"/>
      <c r="Y232" s="11"/>
      <c r="Z232" s="11"/>
      <c r="AA232" s="11"/>
    </row>
    <row r="233" spans="2:27" s="8" customFormat="1" x14ac:dyDescent="0.3">
      <c r="B233" s="11"/>
      <c r="C233" s="11"/>
      <c r="D233" s="11"/>
      <c r="E233" s="11"/>
      <c r="F233" s="11"/>
      <c r="G233" s="11"/>
      <c r="H233" s="11"/>
      <c r="I233" s="11"/>
      <c r="J233" s="11"/>
      <c r="K233" s="11"/>
      <c r="L233" s="29"/>
      <c r="M233" s="11"/>
      <c r="N233" s="11"/>
      <c r="O233" s="11"/>
      <c r="P233" s="11"/>
      <c r="Q233" s="11"/>
      <c r="R233" s="11"/>
      <c r="S233" s="11"/>
      <c r="T233" s="11"/>
      <c r="U233" s="11"/>
      <c r="V233" s="11"/>
      <c r="W233" s="11"/>
      <c r="X233" s="11"/>
      <c r="Y233" s="11"/>
      <c r="Z233" s="11"/>
      <c r="AA233" s="11"/>
    </row>
    <row r="234" spans="2:27" s="8" customFormat="1" x14ac:dyDescent="0.3">
      <c r="B234" s="11"/>
      <c r="C234" s="11"/>
      <c r="D234" s="11"/>
      <c r="E234" s="11"/>
      <c r="F234" s="11"/>
      <c r="G234" s="11"/>
      <c r="H234" s="11"/>
      <c r="I234" s="11"/>
      <c r="J234" s="11"/>
      <c r="K234" s="11"/>
      <c r="L234" s="29"/>
      <c r="M234" s="11"/>
      <c r="N234" s="11"/>
      <c r="O234" s="11"/>
      <c r="P234" s="11"/>
      <c r="Q234" s="11"/>
      <c r="R234" s="11"/>
      <c r="S234" s="11"/>
      <c r="T234" s="11"/>
      <c r="U234" s="11"/>
      <c r="V234" s="11"/>
      <c r="W234" s="11"/>
      <c r="X234" s="11"/>
      <c r="Y234" s="11"/>
      <c r="Z234" s="11"/>
      <c r="AA234" s="11"/>
    </row>
    <row r="235" spans="2:27" s="8" customFormat="1" x14ac:dyDescent="0.3">
      <c r="B235" s="11"/>
      <c r="C235" s="11"/>
      <c r="D235" s="11"/>
      <c r="E235" s="11"/>
      <c r="F235" s="11"/>
      <c r="G235" s="11"/>
      <c r="H235" s="11"/>
      <c r="I235" s="11"/>
      <c r="J235" s="11"/>
      <c r="K235" s="11"/>
      <c r="L235" s="29"/>
      <c r="M235" s="11"/>
      <c r="N235" s="11"/>
      <c r="O235" s="11"/>
      <c r="P235" s="11"/>
      <c r="Q235" s="11"/>
      <c r="R235" s="11"/>
      <c r="S235" s="11"/>
      <c r="T235" s="11"/>
      <c r="U235" s="11"/>
      <c r="V235" s="11"/>
      <c r="W235" s="11"/>
      <c r="X235" s="11"/>
      <c r="Y235" s="11"/>
      <c r="Z235" s="11"/>
      <c r="AA235" s="11"/>
    </row>
    <row r="236" spans="2:27" s="8" customFormat="1" x14ac:dyDescent="0.3">
      <c r="B236" s="11"/>
      <c r="C236" s="11"/>
      <c r="D236" s="11"/>
      <c r="E236" s="11"/>
      <c r="F236" s="11"/>
      <c r="G236" s="11"/>
      <c r="H236" s="11"/>
      <c r="I236" s="11"/>
      <c r="J236" s="11"/>
      <c r="K236" s="11"/>
      <c r="L236" s="29"/>
      <c r="M236" s="11"/>
      <c r="N236" s="11"/>
      <c r="O236" s="11"/>
      <c r="P236" s="11"/>
      <c r="Q236" s="11"/>
      <c r="R236" s="11"/>
      <c r="S236" s="11"/>
      <c r="T236" s="11"/>
      <c r="U236" s="11"/>
      <c r="V236" s="11"/>
      <c r="W236" s="11"/>
      <c r="X236" s="11"/>
      <c r="Y236" s="11"/>
      <c r="Z236" s="11"/>
      <c r="AA236" s="11"/>
    </row>
    <row r="237" spans="2:27" s="8" customFormat="1" x14ac:dyDescent="0.3">
      <c r="B237" s="11"/>
      <c r="C237" s="11"/>
      <c r="D237" s="11"/>
      <c r="E237" s="11"/>
      <c r="F237" s="11"/>
      <c r="G237" s="11"/>
      <c r="H237" s="11"/>
      <c r="I237" s="11"/>
      <c r="J237" s="11"/>
      <c r="K237" s="11"/>
      <c r="L237" s="29"/>
      <c r="M237" s="11"/>
      <c r="N237" s="11"/>
      <c r="O237" s="11"/>
      <c r="P237" s="11"/>
      <c r="Q237" s="11"/>
      <c r="R237" s="11"/>
      <c r="S237" s="11"/>
      <c r="T237" s="11"/>
      <c r="U237" s="11"/>
      <c r="V237" s="11"/>
      <c r="W237" s="11"/>
      <c r="X237" s="11"/>
      <c r="Y237" s="11"/>
      <c r="Z237" s="11"/>
      <c r="AA237" s="11"/>
    </row>
    <row r="238" spans="2:27" s="8" customFormat="1" x14ac:dyDescent="0.3">
      <c r="B238" s="11"/>
      <c r="C238" s="11"/>
      <c r="D238" s="11"/>
      <c r="E238" s="11"/>
      <c r="F238" s="11"/>
      <c r="G238" s="11"/>
      <c r="H238" s="11"/>
      <c r="I238" s="11"/>
      <c r="J238" s="11"/>
      <c r="K238" s="11"/>
      <c r="L238" s="29"/>
      <c r="M238" s="11"/>
      <c r="N238" s="11"/>
      <c r="O238" s="11"/>
      <c r="P238" s="11"/>
      <c r="Q238" s="11"/>
      <c r="R238" s="11"/>
      <c r="S238" s="11"/>
      <c r="T238" s="11"/>
      <c r="U238" s="11"/>
      <c r="V238" s="11"/>
      <c r="W238" s="11"/>
      <c r="X238" s="11"/>
      <c r="Y238" s="11"/>
      <c r="Z238" s="11"/>
      <c r="AA238" s="11"/>
    </row>
    <row r="239" spans="2:27" s="8" customFormat="1" x14ac:dyDescent="0.3">
      <c r="B239" s="11"/>
      <c r="C239" s="11"/>
      <c r="D239" s="11"/>
      <c r="E239" s="11"/>
      <c r="F239" s="11"/>
      <c r="G239" s="11"/>
      <c r="H239" s="11"/>
      <c r="I239" s="11"/>
      <c r="J239" s="11"/>
      <c r="K239" s="11"/>
      <c r="L239" s="29"/>
      <c r="M239" s="11"/>
      <c r="N239" s="11"/>
      <c r="O239" s="11"/>
      <c r="P239" s="11"/>
      <c r="Q239" s="11"/>
      <c r="R239" s="11"/>
      <c r="S239" s="11"/>
      <c r="T239" s="11"/>
      <c r="U239" s="11"/>
      <c r="V239" s="11"/>
      <c r="W239" s="11"/>
      <c r="X239" s="11"/>
      <c r="Y239" s="11"/>
      <c r="Z239" s="11"/>
      <c r="AA239" s="11"/>
    </row>
    <row r="240" spans="2:27" s="8" customFormat="1" x14ac:dyDescent="0.3">
      <c r="B240" s="11"/>
      <c r="C240" s="11"/>
      <c r="D240" s="11"/>
      <c r="E240" s="11"/>
      <c r="F240" s="11"/>
      <c r="G240" s="11"/>
      <c r="H240" s="11"/>
      <c r="I240" s="11"/>
      <c r="J240" s="11"/>
      <c r="K240" s="11"/>
      <c r="L240" s="29"/>
      <c r="M240" s="11"/>
      <c r="N240" s="11"/>
      <c r="O240" s="11"/>
      <c r="P240" s="11"/>
      <c r="Q240" s="11"/>
      <c r="R240" s="11"/>
      <c r="S240" s="11"/>
      <c r="T240" s="11"/>
      <c r="U240" s="11"/>
      <c r="V240" s="11"/>
      <c r="W240" s="11"/>
      <c r="X240" s="11"/>
      <c r="Y240" s="11"/>
      <c r="Z240" s="11"/>
      <c r="AA240" s="11"/>
    </row>
    <row r="241" spans="2:27" s="8" customFormat="1" x14ac:dyDescent="0.3">
      <c r="B241" s="11"/>
      <c r="C241" s="11"/>
      <c r="D241" s="11"/>
      <c r="E241" s="11"/>
      <c r="F241" s="11"/>
      <c r="G241" s="11"/>
      <c r="H241" s="11"/>
      <c r="I241" s="11"/>
      <c r="J241" s="11"/>
      <c r="K241" s="11"/>
      <c r="L241" s="29"/>
      <c r="M241" s="11"/>
      <c r="N241" s="11"/>
      <c r="O241" s="11"/>
      <c r="P241" s="11"/>
      <c r="Q241" s="11"/>
      <c r="R241" s="11"/>
      <c r="S241" s="11"/>
      <c r="T241" s="11"/>
      <c r="U241" s="11"/>
      <c r="V241" s="11"/>
      <c r="W241" s="11"/>
      <c r="X241" s="11"/>
      <c r="Y241" s="11"/>
      <c r="Z241" s="11"/>
      <c r="AA241" s="11"/>
    </row>
    <row r="242" spans="2:27" s="8" customFormat="1" x14ac:dyDescent="0.3">
      <c r="B242" s="11"/>
      <c r="C242" s="11"/>
      <c r="D242" s="11"/>
      <c r="E242" s="11"/>
      <c r="F242" s="11"/>
      <c r="G242" s="11"/>
      <c r="H242" s="11"/>
      <c r="I242" s="11"/>
      <c r="J242" s="11"/>
      <c r="K242" s="11"/>
      <c r="L242" s="29"/>
      <c r="M242" s="11"/>
      <c r="N242" s="11"/>
      <c r="O242" s="11"/>
      <c r="P242" s="11"/>
      <c r="Q242" s="11"/>
      <c r="R242" s="11"/>
      <c r="S242" s="11"/>
      <c r="T242" s="11"/>
      <c r="U242" s="11"/>
      <c r="V242" s="11"/>
      <c r="W242" s="11"/>
      <c r="X242" s="11"/>
      <c r="Y242" s="11"/>
      <c r="Z242" s="11"/>
      <c r="AA242" s="11"/>
    </row>
    <row r="243" spans="2:27" s="8" customFormat="1" x14ac:dyDescent="0.3">
      <c r="B243" s="11"/>
      <c r="C243" s="11"/>
      <c r="D243" s="11"/>
      <c r="E243" s="11"/>
      <c r="F243" s="11"/>
      <c r="G243" s="11"/>
      <c r="H243" s="11"/>
      <c r="I243" s="11"/>
      <c r="J243" s="11"/>
      <c r="K243" s="11"/>
      <c r="L243" s="29"/>
      <c r="M243" s="11"/>
      <c r="N243" s="11"/>
      <c r="O243" s="11"/>
      <c r="P243" s="11"/>
      <c r="Q243" s="11"/>
      <c r="R243" s="11"/>
      <c r="S243" s="11"/>
      <c r="T243" s="11"/>
      <c r="U243" s="11"/>
      <c r="V243" s="11"/>
      <c r="W243" s="11"/>
      <c r="X243" s="11"/>
      <c r="Y243" s="11"/>
      <c r="Z243" s="11"/>
      <c r="AA243" s="11"/>
    </row>
    <row r="244" spans="2:27" s="8" customFormat="1" x14ac:dyDescent="0.3">
      <c r="B244" s="11"/>
      <c r="C244" s="11"/>
      <c r="D244" s="11"/>
      <c r="E244" s="11"/>
      <c r="F244" s="11"/>
      <c r="G244" s="11"/>
      <c r="H244" s="11"/>
      <c r="I244" s="11"/>
      <c r="J244" s="11"/>
      <c r="K244" s="11"/>
      <c r="L244" s="29"/>
      <c r="M244" s="11"/>
      <c r="N244" s="11"/>
      <c r="O244" s="11"/>
      <c r="P244" s="11"/>
      <c r="Q244" s="11"/>
      <c r="R244" s="11"/>
      <c r="S244" s="11"/>
      <c r="T244" s="11"/>
      <c r="U244" s="11"/>
      <c r="V244" s="11"/>
      <c r="W244" s="11"/>
      <c r="X244" s="11"/>
      <c r="Y244" s="11"/>
      <c r="Z244" s="11"/>
      <c r="AA244" s="11"/>
    </row>
    <row r="245" spans="2:27" s="8" customFormat="1" x14ac:dyDescent="0.3">
      <c r="B245" s="11"/>
      <c r="C245" s="11"/>
      <c r="D245" s="11"/>
      <c r="E245" s="11"/>
      <c r="F245" s="11"/>
      <c r="G245" s="11"/>
      <c r="H245" s="11"/>
      <c r="I245" s="11"/>
      <c r="J245" s="11"/>
      <c r="K245" s="11"/>
      <c r="L245" s="29"/>
      <c r="M245" s="11"/>
      <c r="N245" s="11"/>
      <c r="O245" s="11"/>
      <c r="P245" s="11"/>
      <c r="Q245" s="11"/>
      <c r="R245" s="11"/>
      <c r="S245" s="11"/>
      <c r="T245" s="11"/>
      <c r="U245" s="11"/>
      <c r="V245" s="11"/>
      <c r="W245" s="11"/>
      <c r="X245" s="11"/>
      <c r="Y245" s="11"/>
      <c r="Z245" s="11"/>
      <c r="AA245" s="11"/>
    </row>
    <row r="246" spans="2:27" s="8" customFormat="1" x14ac:dyDescent="0.3">
      <c r="B246" s="11"/>
      <c r="C246" s="11"/>
      <c r="D246" s="11"/>
      <c r="E246" s="11"/>
      <c r="F246" s="11"/>
      <c r="G246" s="11"/>
      <c r="H246" s="11"/>
      <c r="I246" s="11"/>
      <c r="J246" s="11"/>
      <c r="K246" s="11"/>
      <c r="L246" s="29"/>
      <c r="M246" s="11"/>
      <c r="N246" s="11"/>
      <c r="O246" s="11"/>
      <c r="P246" s="11"/>
      <c r="Q246" s="11"/>
      <c r="R246" s="11"/>
      <c r="S246" s="11"/>
      <c r="T246" s="11"/>
      <c r="U246" s="11"/>
      <c r="V246" s="11"/>
      <c r="W246" s="11"/>
      <c r="X246" s="11"/>
      <c r="Y246" s="11"/>
      <c r="Z246" s="11"/>
      <c r="AA246" s="11"/>
    </row>
    <row r="247" spans="2:27" s="8" customFormat="1" x14ac:dyDescent="0.3">
      <c r="B247" s="11"/>
      <c r="C247" s="11"/>
      <c r="D247" s="11"/>
      <c r="E247" s="11"/>
      <c r="F247" s="11"/>
      <c r="G247" s="11"/>
      <c r="H247" s="11"/>
      <c r="I247" s="11"/>
      <c r="J247" s="11"/>
      <c r="K247" s="11"/>
      <c r="L247" s="29"/>
      <c r="M247" s="11"/>
      <c r="N247" s="11"/>
      <c r="O247" s="11"/>
      <c r="P247" s="11"/>
      <c r="Q247" s="11"/>
      <c r="R247" s="11"/>
      <c r="S247" s="11"/>
      <c r="T247" s="11"/>
      <c r="U247" s="11"/>
      <c r="V247" s="11"/>
      <c r="W247" s="11"/>
      <c r="X247" s="11"/>
      <c r="Y247" s="11"/>
      <c r="Z247" s="11"/>
      <c r="AA247" s="11"/>
    </row>
    <row r="248" spans="2:27" s="8" customFormat="1" x14ac:dyDescent="0.3">
      <c r="B248" s="11"/>
      <c r="C248" s="11"/>
      <c r="D248" s="11"/>
      <c r="E248" s="11"/>
      <c r="F248" s="11"/>
      <c r="G248" s="11"/>
      <c r="H248" s="11"/>
      <c r="I248" s="11"/>
      <c r="J248" s="11"/>
      <c r="K248" s="11"/>
      <c r="L248" s="29"/>
      <c r="M248" s="11"/>
      <c r="N248" s="11"/>
      <c r="O248" s="11"/>
      <c r="P248" s="11"/>
      <c r="Q248" s="11"/>
      <c r="R248" s="11"/>
      <c r="S248" s="11"/>
      <c r="T248" s="11"/>
      <c r="U248" s="11"/>
      <c r="V248" s="11"/>
      <c r="W248" s="11"/>
      <c r="X248" s="11"/>
      <c r="Y248" s="11"/>
      <c r="Z248" s="11"/>
      <c r="AA248" s="11"/>
    </row>
    <row r="249" spans="2:27" s="8" customFormat="1" x14ac:dyDescent="0.3">
      <c r="B249" s="11"/>
      <c r="C249" s="11"/>
      <c r="D249" s="11"/>
      <c r="E249" s="11"/>
      <c r="F249" s="11"/>
      <c r="G249" s="11"/>
      <c r="H249" s="11"/>
      <c r="I249" s="11"/>
      <c r="J249" s="11"/>
      <c r="K249" s="11"/>
      <c r="L249" s="29"/>
      <c r="M249" s="11"/>
      <c r="N249" s="11"/>
      <c r="O249" s="11"/>
      <c r="P249" s="11"/>
      <c r="Q249" s="11"/>
      <c r="R249" s="11"/>
      <c r="S249" s="11"/>
      <c r="T249" s="11"/>
      <c r="U249" s="11"/>
      <c r="V249" s="11"/>
      <c r="W249" s="11"/>
      <c r="X249" s="11"/>
      <c r="Y249" s="11"/>
      <c r="Z249" s="11"/>
      <c r="AA249" s="11"/>
    </row>
    <row r="250" spans="2:27" s="8" customFormat="1" x14ac:dyDescent="0.3">
      <c r="B250" s="11"/>
      <c r="C250" s="11"/>
      <c r="D250" s="11"/>
      <c r="E250" s="11"/>
      <c r="F250" s="11"/>
      <c r="G250" s="11"/>
      <c r="H250" s="11"/>
      <c r="I250" s="11"/>
      <c r="J250" s="11"/>
      <c r="K250" s="11"/>
      <c r="L250" s="29"/>
      <c r="M250" s="11"/>
      <c r="N250" s="11"/>
      <c r="O250" s="11"/>
      <c r="P250" s="11"/>
      <c r="Q250" s="11"/>
      <c r="R250" s="11"/>
      <c r="S250" s="11"/>
      <c r="T250" s="11"/>
      <c r="U250" s="11"/>
      <c r="V250" s="11"/>
      <c r="W250" s="11"/>
      <c r="X250" s="11"/>
      <c r="Y250" s="11"/>
      <c r="Z250" s="11"/>
      <c r="AA250" s="11"/>
    </row>
    <row r="251" spans="2:27" s="8" customFormat="1" x14ac:dyDescent="0.3">
      <c r="B251" s="11"/>
      <c r="C251" s="11"/>
      <c r="D251" s="11"/>
      <c r="E251" s="11"/>
      <c r="F251" s="11"/>
      <c r="G251" s="11"/>
      <c r="H251" s="11"/>
      <c r="I251" s="11"/>
      <c r="J251" s="11"/>
      <c r="K251" s="11"/>
      <c r="L251" s="29"/>
      <c r="M251" s="11"/>
      <c r="N251" s="11"/>
      <c r="O251" s="11"/>
      <c r="P251" s="11"/>
      <c r="Q251" s="11"/>
      <c r="R251" s="11"/>
      <c r="S251" s="11"/>
      <c r="T251" s="11"/>
      <c r="U251" s="11"/>
      <c r="V251" s="11"/>
      <c r="W251" s="11"/>
      <c r="X251" s="11"/>
      <c r="Y251" s="11"/>
      <c r="Z251" s="11"/>
      <c r="AA251" s="11"/>
    </row>
    <row r="252" spans="2:27" s="8" customFormat="1" x14ac:dyDescent="0.3">
      <c r="B252" s="11"/>
      <c r="C252" s="11"/>
      <c r="D252" s="11"/>
      <c r="E252" s="11"/>
      <c r="F252" s="11"/>
      <c r="G252" s="11"/>
      <c r="H252" s="11"/>
      <c r="I252" s="11"/>
      <c r="J252" s="11"/>
      <c r="K252" s="11"/>
      <c r="L252" s="29"/>
      <c r="M252" s="11"/>
      <c r="N252" s="11"/>
      <c r="O252" s="11"/>
      <c r="P252" s="11"/>
      <c r="Q252" s="11"/>
      <c r="R252" s="11"/>
      <c r="S252" s="11"/>
      <c r="T252" s="11"/>
      <c r="U252" s="11"/>
      <c r="V252" s="11"/>
      <c r="W252" s="11"/>
      <c r="X252" s="11"/>
      <c r="Y252" s="11"/>
      <c r="Z252" s="11"/>
      <c r="AA252" s="11"/>
    </row>
    <row r="253" spans="2:27" s="8" customFormat="1" x14ac:dyDescent="0.3">
      <c r="B253" s="11"/>
      <c r="C253" s="11"/>
      <c r="D253" s="11"/>
      <c r="E253" s="11"/>
      <c r="F253" s="11"/>
      <c r="G253" s="11"/>
      <c r="H253" s="11"/>
      <c r="I253" s="11"/>
      <c r="J253" s="11"/>
      <c r="K253" s="11"/>
      <c r="L253" s="29"/>
      <c r="M253" s="11"/>
      <c r="N253" s="11"/>
      <c r="O253" s="11"/>
      <c r="P253" s="11"/>
      <c r="Q253" s="11"/>
      <c r="R253" s="11"/>
      <c r="S253" s="11"/>
      <c r="T253" s="11"/>
      <c r="U253" s="11"/>
      <c r="V253" s="11"/>
      <c r="W253" s="11"/>
      <c r="X253" s="11"/>
      <c r="Y253" s="11"/>
      <c r="Z253" s="11"/>
      <c r="AA253" s="11"/>
    </row>
    <row r="254" spans="2:27" s="8" customFormat="1" x14ac:dyDescent="0.3">
      <c r="B254" s="11"/>
      <c r="C254" s="11"/>
      <c r="D254" s="11"/>
      <c r="E254" s="11"/>
      <c r="F254" s="11"/>
      <c r="G254" s="11"/>
      <c r="H254" s="11"/>
      <c r="I254" s="11"/>
      <c r="J254" s="11"/>
      <c r="K254" s="11"/>
      <c r="L254" s="29"/>
      <c r="M254" s="11"/>
      <c r="N254" s="11"/>
      <c r="O254" s="11"/>
      <c r="P254" s="11"/>
      <c r="Q254" s="11"/>
      <c r="R254" s="11"/>
      <c r="S254" s="11"/>
      <c r="T254" s="11"/>
      <c r="U254" s="11"/>
      <c r="V254" s="11"/>
      <c r="W254" s="11"/>
      <c r="X254" s="11"/>
      <c r="Y254" s="11"/>
      <c r="Z254" s="11"/>
      <c r="AA254" s="11"/>
    </row>
    <row r="255" spans="2:27" s="8" customFormat="1" x14ac:dyDescent="0.3">
      <c r="B255" s="11"/>
      <c r="C255" s="11"/>
      <c r="D255" s="11"/>
      <c r="E255" s="11"/>
      <c r="F255" s="11"/>
      <c r="G255" s="11"/>
      <c r="H255" s="11"/>
      <c r="I255" s="11"/>
      <c r="J255" s="11"/>
      <c r="K255" s="11"/>
      <c r="L255" s="29"/>
      <c r="M255" s="11"/>
      <c r="N255" s="11"/>
      <c r="O255" s="11"/>
      <c r="P255" s="11"/>
      <c r="Q255" s="11"/>
      <c r="R255" s="11"/>
      <c r="S255" s="11"/>
      <c r="T255" s="11"/>
      <c r="U255" s="11"/>
      <c r="V255" s="11"/>
      <c r="W255" s="11"/>
      <c r="X255" s="11"/>
      <c r="Y255" s="11"/>
      <c r="Z255" s="11"/>
      <c r="AA255" s="11"/>
    </row>
    <row r="256" spans="2:27" s="8" customFormat="1" x14ac:dyDescent="0.3">
      <c r="B256" s="11"/>
      <c r="C256" s="11"/>
      <c r="D256" s="11"/>
      <c r="E256" s="11"/>
      <c r="F256" s="11"/>
      <c r="G256" s="11"/>
      <c r="H256" s="11"/>
      <c r="I256" s="11"/>
      <c r="J256" s="11"/>
      <c r="K256" s="11"/>
      <c r="L256" s="29"/>
      <c r="M256" s="11"/>
      <c r="N256" s="11"/>
      <c r="O256" s="11"/>
      <c r="P256" s="11"/>
      <c r="Q256" s="11"/>
      <c r="R256" s="11"/>
      <c r="S256" s="11"/>
      <c r="T256" s="11"/>
      <c r="U256" s="11"/>
      <c r="V256" s="11"/>
      <c r="W256" s="11"/>
      <c r="X256" s="11"/>
      <c r="Y256" s="11"/>
      <c r="Z256" s="11"/>
      <c r="AA256" s="11"/>
    </row>
    <row r="257" spans="2:27" s="8" customFormat="1" x14ac:dyDescent="0.3">
      <c r="B257" s="11"/>
      <c r="C257" s="11"/>
      <c r="D257" s="11"/>
      <c r="E257" s="11"/>
      <c r="F257" s="11"/>
      <c r="G257" s="11"/>
      <c r="H257" s="11"/>
      <c r="I257" s="11"/>
      <c r="J257" s="11"/>
      <c r="K257" s="11"/>
      <c r="L257" s="29"/>
      <c r="M257" s="11"/>
      <c r="N257" s="11"/>
      <c r="O257" s="11"/>
      <c r="P257" s="11"/>
      <c r="Q257" s="11"/>
      <c r="R257" s="11"/>
      <c r="S257" s="11"/>
      <c r="T257" s="11"/>
      <c r="U257" s="11"/>
      <c r="V257" s="11"/>
      <c r="W257" s="11"/>
      <c r="X257" s="11"/>
      <c r="Y257" s="11"/>
      <c r="Z257" s="11"/>
      <c r="AA257" s="11"/>
    </row>
    <row r="258" spans="2:27" s="8" customFormat="1" x14ac:dyDescent="0.3">
      <c r="B258" s="11"/>
      <c r="C258" s="11"/>
      <c r="D258" s="11"/>
      <c r="E258" s="11"/>
      <c r="F258" s="11"/>
      <c r="G258" s="11"/>
      <c r="H258" s="11"/>
      <c r="I258" s="11"/>
      <c r="J258" s="11"/>
      <c r="K258" s="11"/>
      <c r="L258" s="29"/>
      <c r="M258" s="11"/>
      <c r="N258" s="11"/>
      <c r="O258" s="11"/>
      <c r="P258" s="11"/>
      <c r="Q258" s="11"/>
      <c r="R258" s="11"/>
      <c r="S258" s="11"/>
      <c r="T258" s="11"/>
      <c r="U258" s="11"/>
      <c r="V258" s="11"/>
      <c r="W258" s="11"/>
      <c r="X258" s="11"/>
      <c r="Y258" s="11"/>
      <c r="Z258" s="11"/>
      <c r="AA258" s="11"/>
    </row>
    <row r="259" spans="2:27" s="8" customFormat="1" x14ac:dyDescent="0.3">
      <c r="B259" s="11"/>
      <c r="C259" s="11"/>
      <c r="D259" s="11"/>
      <c r="E259" s="11"/>
      <c r="F259" s="11"/>
      <c r="G259" s="11"/>
      <c r="H259" s="11"/>
      <c r="I259" s="11"/>
      <c r="J259" s="11"/>
      <c r="K259" s="11"/>
      <c r="L259" s="29"/>
      <c r="M259" s="11"/>
      <c r="N259" s="11"/>
      <c r="O259" s="11"/>
      <c r="P259" s="11"/>
      <c r="Q259" s="11"/>
      <c r="R259" s="11"/>
      <c r="S259" s="11"/>
      <c r="T259" s="11"/>
      <c r="U259" s="11"/>
      <c r="V259" s="11"/>
      <c r="W259" s="11"/>
      <c r="X259" s="11"/>
      <c r="Y259" s="11"/>
      <c r="Z259" s="11"/>
      <c r="AA259" s="11"/>
    </row>
    <row r="260" spans="2:27" s="8" customFormat="1" x14ac:dyDescent="0.3">
      <c r="B260" s="11"/>
      <c r="C260" s="11"/>
      <c r="D260" s="11"/>
      <c r="E260" s="11"/>
      <c r="F260" s="11"/>
      <c r="G260" s="11"/>
      <c r="H260" s="11"/>
      <c r="I260" s="11"/>
      <c r="J260" s="11"/>
      <c r="K260" s="11"/>
      <c r="L260" s="29"/>
      <c r="M260" s="11"/>
      <c r="N260" s="11"/>
      <c r="O260" s="11"/>
      <c r="P260" s="11"/>
      <c r="Q260" s="11"/>
      <c r="R260" s="11"/>
      <c r="S260" s="11"/>
      <c r="T260" s="11"/>
      <c r="U260" s="11"/>
      <c r="V260" s="11"/>
      <c r="W260" s="11"/>
      <c r="X260" s="11"/>
      <c r="Y260" s="11"/>
      <c r="Z260" s="11"/>
      <c r="AA260" s="11"/>
    </row>
    <row r="261" spans="2:27" s="8" customFormat="1" x14ac:dyDescent="0.3">
      <c r="B261" s="11"/>
      <c r="C261" s="11"/>
      <c r="D261" s="11"/>
      <c r="E261" s="11"/>
      <c r="F261" s="11"/>
      <c r="G261" s="11"/>
      <c r="H261" s="11"/>
      <c r="I261" s="11"/>
      <c r="J261" s="11"/>
      <c r="K261" s="11"/>
      <c r="L261" s="29"/>
      <c r="M261" s="11"/>
      <c r="N261" s="11"/>
      <c r="O261" s="11"/>
      <c r="P261" s="11"/>
      <c r="Q261" s="11"/>
      <c r="R261" s="11"/>
      <c r="S261" s="11"/>
      <c r="T261" s="11"/>
      <c r="U261" s="11"/>
      <c r="V261" s="11"/>
      <c r="W261" s="11"/>
      <c r="X261" s="11"/>
      <c r="Y261" s="11"/>
      <c r="Z261" s="11"/>
      <c r="AA261" s="11"/>
    </row>
    <row r="262" spans="2:27" s="8" customFormat="1" x14ac:dyDescent="0.3">
      <c r="B262" s="11"/>
      <c r="C262" s="11"/>
      <c r="D262" s="11"/>
      <c r="E262" s="11"/>
      <c r="F262" s="11"/>
      <c r="G262" s="11"/>
      <c r="H262" s="11"/>
      <c r="I262" s="11"/>
      <c r="J262" s="11"/>
      <c r="K262" s="11"/>
      <c r="L262" s="29"/>
      <c r="M262" s="11"/>
      <c r="N262" s="11"/>
      <c r="O262" s="11"/>
      <c r="P262" s="11"/>
      <c r="Q262" s="11"/>
      <c r="R262" s="11"/>
      <c r="S262" s="11"/>
      <c r="T262" s="11"/>
      <c r="U262" s="11"/>
      <c r="V262" s="11"/>
      <c r="W262" s="11"/>
      <c r="X262" s="11"/>
      <c r="Y262" s="11"/>
      <c r="Z262" s="11"/>
      <c r="AA262" s="11"/>
    </row>
    <row r="263" spans="2:27" s="8" customFormat="1" x14ac:dyDescent="0.3">
      <c r="B263" s="11"/>
      <c r="C263" s="11"/>
      <c r="D263" s="11"/>
      <c r="E263" s="11"/>
      <c r="F263" s="11"/>
      <c r="G263" s="11"/>
      <c r="H263" s="11"/>
      <c r="I263" s="11"/>
      <c r="J263" s="11"/>
      <c r="K263" s="11"/>
      <c r="L263" s="29"/>
      <c r="M263" s="11"/>
      <c r="N263" s="11"/>
      <c r="O263" s="11"/>
      <c r="P263" s="11"/>
      <c r="Q263" s="11"/>
      <c r="R263" s="11"/>
      <c r="S263" s="11"/>
      <c r="T263" s="11"/>
      <c r="U263" s="11"/>
      <c r="V263" s="11"/>
      <c r="W263" s="11"/>
      <c r="X263" s="11"/>
      <c r="Y263" s="11"/>
      <c r="Z263" s="11"/>
      <c r="AA263" s="11"/>
    </row>
    <row r="264" spans="2:27" s="8" customFormat="1" x14ac:dyDescent="0.3">
      <c r="B264" s="11"/>
      <c r="C264" s="11"/>
      <c r="D264" s="11"/>
      <c r="E264" s="11"/>
      <c r="F264" s="11"/>
      <c r="G264" s="11"/>
      <c r="H264" s="11"/>
      <c r="I264" s="11"/>
      <c r="J264" s="11"/>
      <c r="K264" s="11"/>
      <c r="L264" s="29"/>
      <c r="M264" s="11"/>
      <c r="N264" s="11"/>
      <c r="O264" s="11"/>
      <c r="P264" s="11"/>
      <c r="Q264" s="11"/>
      <c r="R264" s="11"/>
      <c r="S264" s="11"/>
      <c r="T264" s="11"/>
      <c r="U264" s="11"/>
      <c r="V264" s="11"/>
      <c r="W264" s="11"/>
      <c r="X264" s="11"/>
      <c r="Y264" s="11"/>
      <c r="Z264" s="11"/>
      <c r="AA264" s="11"/>
    </row>
    <row r="265" spans="2:27" s="8" customFormat="1" x14ac:dyDescent="0.3">
      <c r="B265" s="11"/>
      <c r="C265" s="11"/>
      <c r="D265" s="11"/>
      <c r="E265" s="11"/>
      <c r="F265" s="11"/>
      <c r="G265" s="11"/>
      <c r="H265" s="11"/>
      <c r="I265" s="11"/>
      <c r="J265" s="11"/>
      <c r="K265" s="11"/>
      <c r="L265" s="29"/>
      <c r="M265" s="11"/>
      <c r="N265" s="11"/>
      <c r="O265" s="11"/>
      <c r="P265" s="11"/>
      <c r="Q265" s="11"/>
      <c r="R265" s="11"/>
      <c r="S265" s="11"/>
      <c r="T265" s="11"/>
      <c r="U265" s="11"/>
      <c r="V265" s="11"/>
      <c r="W265" s="11"/>
      <c r="X265" s="11"/>
      <c r="Y265" s="11"/>
      <c r="Z265" s="11"/>
      <c r="AA265" s="11"/>
    </row>
    <row r="266" spans="2:27" s="8" customFormat="1" x14ac:dyDescent="0.3">
      <c r="B266" s="11"/>
      <c r="C266" s="11"/>
      <c r="D266" s="11"/>
      <c r="E266" s="11"/>
      <c r="F266" s="11"/>
      <c r="G266" s="11"/>
      <c r="H266" s="11"/>
      <c r="I266" s="11"/>
      <c r="J266" s="11"/>
      <c r="K266" s="11"/>
      <c r="L266" s="29"/>
      <c r="M266" s="11"/>
      <c r="N266" s="11"/>
      <c r="O266" s="11"/>
      <c r="P266" s="11"/>
      <c r="Q266" s="11"/>
      <c r="R266" s="11"/>
      <c r="S266" s="11"/>
      <c r="T266" s="11"/>
      <c r="U266" s="11"/>
      <c r="V266" s="11"/>
      <c r="W266" s="11"/>
      <c r="X266" s="11"/>
      <c r="Y266" s="11"/>
      <c r="Z266" s="11"/>
      <c r="AA266" s="11"/>
    </row>
    <row r="267" spans="2:27" s="8" customFormat="1" x14ac:dyDescent="0.3">
      <c r="B267" s="11"/>
      <c r="C267" s="11"/>
      <c r="D267" s="11"/>
      <c r="E267" s="11"/>
      <c r="F267" s="11"/>
      <c r="G267" s="11"/>
      <c r="H267" s="11"/>
      <c r="I267" s="11"/>
      <c r="J267" s="11"/>
      <c r="K267" s="11"/>
      <c r="L267" s="29"/>
      <c r="M267" s="11"/>
      <c r="N267" s="11"/>
      <c r="O267" s="11"/>
      <c r="P267" s="11"/>
      <c r="Q267" s="11"/>
      <c r="R267" s="11"/>
      <c r="S267" s="11"/>
      <c r="T267" s="11"/>
      <c r="U267" s="11"/>
      <c r="V267" s="11"/>
      <c r="W267" s="11"/>
      <c r="X267" s="11"/>
      <c r="Y267" s="11"/>
      <c r="Z267" s="11"/>
      <c r="AA267" s="11"/>
    </row>
    <row r="268" spans="2:27" s="8" customFormat="1" x14ac:dyDescent="0.3">
      <c r="B268" s="11"/>
      <c r="C268" s="11"/>
      <c r="D268" s="11"/>
      <c r="E268" s="11"/>
      <c r="F268" s="11"/>
      <c r="G268" s="11"/>
      <c r="H268" s="11"/>
      <c r="I268" s="11"/>
      <c r="J268" s="11"/>
      <c r="K268" s="11"/>
      <c r="L268" s="29"/>
      <c r="M268" s="11"/>
      <c r="N268" s="11"/>
      <c r="O268" s="11"/>
      <c r="P268" s="11"/>
      <c r="Q268" s="11"/>
      <c r="R268" s="11"/>
      <c r="S268" s="11"/>
      <c r="T268" s="11"/>
      <c r="U268" s="11"/>
      <c r="V268" s="11"/>
      <c r="W268" s="11"/>
      <c r="X268" s="11"/>
      <c r="Y268" s="11"/>
      <c r="Z268" s="11"/>
      <c r="AA268" s="11"/>
    </row>
    <row r="269" spans="2:27" s="8" customFormat="1" x14ac:dyDescent="0.3">
      <c r="B269" s="11"/>
      <c r="C269" s="11"/>
      <c r="D269" s="11"/>
      <c r="E269" s="11"/>
      <c r="F269" s="11"/>
      <c r="G269" s="11"/>
      <c r="H269" s="11"/>
      <c r="I269" s="11"/>
      <c r="J269" s="11"/>
      <c r="K269" s="11"/>
      <c r="L269" s="29"/>
      <c r="M269" s="11"/>
      <c r="N269" s="11"/>
      <c r="O269" s="11"/>
      <c r="P269" s="11"/>
      <c r="Q269" s="11"/>
      <c r="R269" s="11"/>
      <c r="S269" s="11"/>
      <c r="T269" s="11"/>
      <c r="U269" s="11"/>
      <c r="V269" s="11"/>
      <c r="W269" s="11"/>
      <c r="X269" s="11"/>
      <c r="Y269" s="11"/>
      <c r="Z269" s="11"/>
      <c r="AA269" s="11"/>
    </row>
    <row r="270" spans="2:27" s="8" customFormat="1" x14ac:dyDescent="0.3">
      <c r="B270" s="11"/>
      <c r="C270" s="11"/>
      <c r="D270" s="11"/>
      <c r="E270" s="11"/>
      <c r="F270" s="11"/>
      <c r="G270" s="11"/>
      <c r="H270" s="11"/>
      <c r="I270" s="11"/>
      <c r="J270" s="11"/>
      <c r="K270" s="11"/>
      <c r="L270" s="29"/>
      <c r="M270" s="11"/>
      <c r="N270" s="11"/>
      <c r="O270" s="11"/>
      <c r="P270" s="11"/>
      <c r="Q270" s="11"/>
      <c r="R270" s="11"/>
      <c r="S270" s="11"/>
      <c r="T270" s="11"/>
      <c r="U270" s="11"/>
      <c r="V270" s="11"/>
      <c r="W270" s="11"/>
      <c r="X270" s="11"/>
      <c r="Y270" s="11"/>
      <c r="Z270" s="11"/>
      <c r="AA270" s="11"/>
    </row>
    <row r="271" spans="2:27" s="8" customFormat="1" x14ac:dyDescent="0.3">
      <c r="B271" s="11"/>
      <c r="C271" s="11"/>
      <c r="D271" s="11"/>
      <c r="E271" s="11"/>
      <c r="F271" s="11"/>
      <c r="G271" s="11"/>
      <c r="H271" s="11"/>
      <c r="I271" s="11"/>
      <c r="J271" s="11"/>
      <c r="K271" s="11"/>
      <c r="L271" s="29"/>
      <c r="M271" s="11"/>
      <c r="N271" s="11"/>
      <c r="O271" s="11"/>
      <c r="P271" s="11"/>
      <c r="Q271" s="11"/>
      <c r="R271" s="11"/>
      <c r="S271" s="11"/>
      <c r="T271" s="11"/>
      <c r="U271" s="11"/>
      <c r="V271" s="11"/>
      <c r="W271" s="11"/>
      <c r="X271" s="11"/>
      <c r="Y271" s="11"/>
      <c r="Z271" s="11"/>
      <c r="AA271" s="11"/>
    </row>
    <row r="272" spans="2:27" s="8" customFormat="1" x14ac:dyDescent="0.3">
      <c r="B272" s="11"/>
      <c r="C272" s="11"/>
      <c r="D272" s="11"/>
      <c r="E272" s="11"/>
      <c r="F272" s="11"/>
      <c r="G272" s="11"/>
      <c r="H272" s="11"/>
      <c r="I272" s="11"/>
      <c r="J272" s="11"/>
      <c r="K272" s="11"/>
      <c r="L272" s="29"/>
      <c r="M272" s="11"/>
      <c r="N272" s="11"/>
      <c r="O272" s="11"/>
      <c r="P272" s="11"/>
      <c r="Q272" s="11"/>
      <c r="R272" s="11"/>
      <c r="S272" s="11"/>
      <c r="T272" s="11"/>
      <c r="U272" s="11"/>
      <c r="V272" s="11"/>
      <c r="W272" s="11"/>
      <c r="X272" s="11"/>
      <c r="Y272" s="11"/>
      <c r="Z272" s="11"/>
      <c r="AA272" s="11"/>
    </row>
    <row r="273" spans="2:27" s="8" customFormat="1" x14ac:dyDescent="0.3">
      <c r="B273" s="11"/>
      <c r="C273" s="11"/>
      <c r="D273" s="11"/>
      <c r="E273" s="11"/>
      <c r="F273" s="11"/>
      <c r="G273" s="11"/>
      <c r="H273" s="11"/>
      <c r="I273" s="11"/>
      <c r="J273" s="11"/>
      <c r="K273" s="11"/>
      <c r="L273" s="29"/>
      <c r="M273" s="11"/>
      <c r="N273" s="11"/>
      <c r="O273" s="11"/>
      <c r="P273" s="11"/>
      <c r="Q273" s="11"/>
      <c r="R273" s="11"/>
      <c r="S273" s="11"/>
      <c r="T273" s="11"/>
      <c r="U273" s="11"/>
      <c r="V273" s="11"/>
      <c r="W273" s="11"/>
      <c r="X273" s="11"/>
      <c r="Y273" s="11"/>
      <c r="Z273" s="11"/>
      <c r="AA273" s="11"/>
    </row>
    <row r="274" spans="2:27" s="8" customFormat="1" x14ac:dyDescent="0.3">
      <c r="B274" s="11"/>
      <c r="C274" s="11"/>
      <c r="D274" s="11"/>
      <c r="E274" s="11"/>
      <c r="F274" s="11"/>
      <c r="G274" s="11"/>
      <c r="H274" s="11"/>
      <c r="I274" s="11"/>
      <c r="J274" s="11"/>
      <c r="K274" s="11"/>
      <c r="L274" s="29"/>
      <c r="M274" s="11"/>
      <c r="N274" s="11"/>
      <c r="O274" s="11"/>
      <c r="P274" s="11"/>
      <c r="Q274" s="11"/>
      <c r="R274" s="11"/>
      <c r="S274" s="11"/>
      <c r="T274" s="11"/>
      <c r="U274" s="11"/>
      <c r="V274" s="11"/>
      <c r="W274" s="11"/>
      <c r="X274" s="11"/>
      <c r="Y274" s="11"/>
      <c r="Z274" s="11"/>
      <c r="AA274" s="11"/>
    </row>
    <row r="275" spans="2:27" s="8" customFormat="1" x14ac:dyDescent="0.3">
      <c r="B275" s="11"/>
      <c r="C275" s="11"/>
      <c r="D275" s="11"/>
      <c r="E275" s="11"/>
      <c r="F275" s="11"/>
      <c r="G275" s="11"/>
      <c r="H275" s="11"/>
      <c r="I275" s="11"/>
      <c r="J275" s="11"/>
      <c r="K275" s="11"/>
      <c r="L275" s="29"/>
      <c r="M275" s="11"/>
      <c r="N275" s="11"/>
      <c r="O275" s="11"/>
      <c r="P275" s="11"/>
      <c r="Q275" s="11"/>
      <c r="R275" s="11"/>
      <c r="S275" s="11"/>
      <c r="T275" s="11"/>
      <c r="U275" s="11"/>
      <c r="V275" s="11"/>
      <c r="W275" s="11"/>
      <c r="X275" s="11"/>
      <c r="Y275" s="11"/>
      <c r="Z275" s="11"/>
      <c r="AA275" s="11"/>
    </row>
    <row r="276" spans="2:27" s="8" customFormat="1" x14ac:dyDescent="0.3">
      <c r="B276" s="11"/>
      <c r="C276" s="11"/>
      <c r="D276" s="11"/>
      <c r="E276" s="11"/>
      <c r="F276" s="11"/>
      <c r="G276" s="11"/>
      <c r="H276" s="11"/>
      <c r="I276" s="11"/>
      <c r="J276" s="11"/>
      <c r="K276" s="11"/>
      <c r="L276" s="29"/>
      <c r="M276" s="11"/>
      <c r="N276" s="11"/>
      <c r="O276" s="11"/>
      <c r="P276" s="11"/>
      <c r="Q276" s="11"/>
      <c r="R276" s="11"/>
      <c r="S276" s="11"/>
      <c r="T276" s="11"/>
      <c r="U276" s="11"/>
      <c r="V276" s="11"/>
      <c r="W276" s="11"/>
      <c r="X276" s="11"/>
      <c r="Y276" s="11"/>
      <c r="Z276" s="11"/>
      <c r="AA276" s="11"/>
    </row>
    <row r="277" spans="2:27" s="8" customFormat="1" x14ac:dyDescent="0.3">
      <c r="B277" s="11"/>
      <c r="C277" s="11"/>
      <c r="D277" s="11"/>
      <c r="E277" s="11"/>
      <c r="F277" s="11"/>
      <c r="G277" s="11"/>
      <c r="H277" s="11"/>
      <c r="I277" s="11"/>
      <c r="J277" s="11"/>
      <c r="K277" s="11"/>
      <c r="L277" s="29"/>
      <c r="M277" s="11"/>
      <c r="N277" s="11"/>
      <c r="O277" s="11"/>
      <c r="P277" s="11"/>
      <c r="Q277" s="11"/>
      <c r="R277" s="11"/>
      <c r="S277" s="11"/>
      <c r="T277" s="11"/>
      <c r="U277" s="11"/>
      <c r="V277" s="11"/>
      <c r="W277" s="11"/>
      <c r="X277" s="11"/>
      <c r="Y277" s="11"/>
      <c r="Z277" s="11"/>
      <c r="AA277" s="11"/>
    </row>
    <row r="278" spans="2:27" s="8" customFormat="1" x14ac:dyDescent="0.3">
      <c r="B278" s="11"/>
      <c r="C278" s="11"/>
      <c r="D278" s="11"/>
      <c r="E278" s="11"/>
      <c r="F278" s="11"/>
      <c r="G278" s="11"/>
      <c r="H278" s="11"/>
      <c r="I278" s="11"/>
      <c r="J278" s="11"/>
      <c r="K278" s="11"/>
      <c r="L278" s="29"/>
      <c r="M278" s="11"/>
      <c r="N278" s="11"/>
      <c r="O278" s="11"/>
      <c r="P278" s="11"/>
      <c r="Q278" s="11"/>
      <c r="R278" s="11"/>
      <c r="S278" s="11"/>
      <c r="T278" s="11"/>
      <c r="U278" s="11"/>
      <c r="V278" s="11"/>
      <c r="W278" s="11"/>
      <c r="X278" s="11"/>
      <c r="Y278" s="11"/>
      <c r="Z278" s="11"/>
      <c r="AA278" s="11"/>
    </row>
    <row r="279" spans="2:27" s="8" customFormat="1" x14ac:dyDescent="0.3">
      <c r="B279" s="11"/>
      <c r="C279" s="11"/>
      <c r="D279" s="11"/>
      <c r="E279" s="11"/>
      <c r="F279" s="11"/>
      <c r="G279" s="11"/>
      <c r="H279" s="11"/>
      <c r="I279" s="11"/>
      <c r="J279" s="11"/>
      <c r="K279" s="11"/>
      <c r="L279" s="29"/>
      <c r="M279" s="11"/>
      <c r="N279" s="11"/>
      <c r="O279" s="11"/>
      <c r="P279" s="11"/>
      <c r="Q279" s="11"/>
      <c r="R279" s="11"/>
      <c r="S279" s="11"/>
      <c r="T279" s="11"/>
      <c r="U279" s="11"/>
      <c r="V279" s="11"/>
      <c r="W279" s="11"/>
      <c r="X279" s="11"/>
      <c r="Y279" s="11"/>
      <c r="Z279" s="11"/>
      <c r="AA279" s="11"/>
    </row>
    <row r="280" spans="2:27" s="8" customFormat="1" x14ac:dyDescent="0.3">
      <c r="B280" s="11"/>
      <c r="C280" s="11"/>
      <c r="D280" s="11"/>
      <c r="E280" s="11"/>
      <c r="F280" s="11"/>
      <c r="G280" s="11"/>
      <c r="H280" s="11"/>
      <c r="I280" s="11"/>
      <c r="J280" s="11"/>
      <c r="K280" s="11"/>
      <c r="L280" s="29"/>
      <c r="M280" s="11"/>
      <c r="N280" s="11"/>
      <c r="O280" s="11"/>
      <c r="P280" s="11"/>
      <c r="Q280" s="11"/>
      <c r="R280" s="11"/>
      <c r="S280" s="11"/>
      <c r="T280" s="11"/>
      <c r="U280" s="11"/>
      <c r="V280" s="11"/>
      <c r="W280" s="11"/>
      <c r="X280" s="11"/>
      <c r="Y280" s="11"/>
      <c r="Z280" s="11"/>
      <c r="AA280" s="11"/>
    </row>
    <row r="281" spans="2:27" s="8" customFormat="1" x14ac:dyDescent="0.3">
      <c r="B281" s="11"/>
      <c r="C281" s="11"/>
      <c r="D281" s="11"/>
      <c r="E281" s="11"/>
      <c r="F281" s="11"/>
      <c r="G281" s="11"/>
      <c r="H281" s="11"/>
      <c r="I281" s="11"/>
      <c r="J281" s="11"/>
      <c r="K281" s="11"/>
      <c r="L281" s="29"/>
      <c r="M281" s="11"/>
      <c r="N281" s="11"/>
      <c r="O281" s="11"/>
      <c r="P281" s="11"/>
      <c r="Q281" s="11"/>
      <c r="R281" s="11"/>
      <c r="S281" s="11"/>
      <c r="T281" s="11"/>
      <c r="U281" s="11"/>
      <c r="V281" s="11"/>
      <c r="W281" s="11"/>
      <c r="X281" s="11"/>
      <c r="Y281" s="11"/>
      <c r="Z281" s="11"/>
      <c r="AA281" s="11"/>
    </row>
    <row r="282" spans="2:27" s="8" customFormat="1" x14ac:dyDescent="0.3">
      <c r="B282" s="11"/>
      <c r="C282" s="11"/>
      <c r="D282" s="11"/>
      <c r="E282" s="11"/>
      <c r="F282" s="11"/>
      <c r="G282" s="11"/>
      <c r="H282" s="11"/>
      <c r="I282" s="11"/>
      <c r="J282" s="11"/>
      <c r="K282" s="11"/>
      <c r="L282" s="29"/>
      <c r="M282" s="11"/>
      <c r="N282" s="11"/>
      <c r="O282" s="11"/>
      <c r="P282" s="11"/>
      <c r="Q282" s="11"/>
      <c r="R282" s="11"/>
      <c r="S282" s="11"/>
      <c r="T282" s="11"/>
      <c r="U282" s="11"/>
      <c r="V282" s="11"/>
      <c r="W282" s="11"/>
      <c r="X282" s="11"/>
      <c r="Y282" s="11"/>
      <c r="Z282" s="11"/>
      <c r="AA282" s="11"/>
    </row>
    <row r="283" spans="2:27" s="8" customFormat="1" x14ac:dyDescent="0.3">
      <c r="B283" s="11"/>
      <c r="C283" s="11"/>
      <c r="D283" s="11"/>
      <c r="E283" s="11"/>
      <c r="F283" s="11"/>
      <c r="G283" s="11"/>
      <c r="H283" s="11"/>
      <c r="I283" s="11"/>
      <c r="J283" s="11"/>
      <c r="K283" s="11"/>
      <c r="L283" s="29"/>
      <c r="M283" s="11"/>
      <c r="N283" s="11"/>
      <c r="O283" s="11"/>
      <c r="P283" s="11"/>
      <c r="Q283" s="11"/>
      <c r="R283" s="11"/>
      <c r="S283" s="11"/>
      <c r="T283" s="11"/>
      <c r="U283" s="11"/>
      <c r="V283" s="11"/>
      <c r="W283" s="11"/>
      <c r="X283" s="11"/>
      <c r="Y283" s="11"/>
      <c r="Z283" s="11"/>
      <c r="AA283" s="11"/>
    </row>
    <row r="284" spans="2:27" s="8" customFormat="1" x14ac:dyDescent="0.3">
      <c r="B284" s="11"/>
      <c r="C284" s="11"/>
      <c r="D284" s="11"/>
      <c r="E284" s="11"/>
      <c r="F284" s="11"/>
      <c r="G284" s="11"/>
      <c r="H284" s="11"/>
      <c r="I284" s="11"/>
      <c r="J284" s="11"/>
      <c r="K284" s="11"/>
      <c r="L284" s="29"/>
      <c r="M284" s="11"/>
      <c r="N284" s="11"/>
      <c r="O284" s="11"/>
      <c r="P284" s="11"/>
      <c r="Q284" s="11"/>
      <c r="R284" s="11"/>
      <c r="S284" s="11"/>
      <c r="T284" s="11"/>
      <c r="U284" s="11"/>
      <c r="V284" s="11"/>
      <c r="W284" s="11"/>
      <c r="X284" s="11"/>
      <c r="Y284" s="11"/>
      <c r="Z284" s="11"/>
      <c r="AA284" s="11"/>
    </row>
    <row r="285" spans="2:27" s="8" customFormat="1" x14ac:dyDescent="0.3">
      <c r="B285" s="11"/>
      <c r="C285" s="11"/>
      <c r="D285" s="11"/>
      <c r="E285" s="11"/>
      <c r="F285" s="11"/>
      <c r="G285" s="11"/>
      <c r="H285" s="11"/>
      <c r="I285" s="11"/>
      <c r="J285" s="11"/>
      <c r="K285" s="11"/>
      <c r="L285" s="29"/>
      <c r="M285" s="11"/>
      <c r="N285" s="11"/>
      <c r="O285" s="11"/>
      <c r="P285" s="11"/>
      <c r="Q285" s="11"/>
      <c r="R285" s="11"/>
      <c r="S285" s="11"/>
      <c r="T285" s="11"/>
      <c r="U285" s="11"/>
      <c r="V285" s="11"/>
      <c r="W285" s="11"/>
      <c r="X285" s="11"/>
      <c r="Y285" s="11"/>
      <c r="Z285" s="11"/>
      <c r="AA285" s="11"/>
    </row>
    <row r="286" spans="2:27" s="8" customFormat="1" x14ac:dyDescent="0.3">
      <c r="B286" s="11"/>
      <c r="C286" s="11"/>
      <c r="D286" s="11"/>
      <c r="E286" s="11"/>
      <c r="F286" s="11"/>
      <c r="G286" s="11"/>
      <c r="H286" s="11"/>
      <c r="I286" s="11"/>
      <c r="J286" s="11"/>
      <c r="K286" s="11"/>
      <c r="L286" s="29"/>
      <c r="M286" s="11"/>
      <c r="N286" s="11"/>
      <c r="O286" s="11"/>
      <c r="P286" s="11"/>
      <c r="Q286" s="11"/>
      <c r="R286" s="11"/>
      <c r="S286" s="11"/>
      <c r="T286" s="11"/>
      <c r="U286" s="11"/>
      <c r="V286" s="11"/>
      <c r="W286" s="11"/>
      <c r="X286" s="11"/>
      <c r="Y286" s="11"/>
      <c r="Z286" s="11"/>
      <c r="AA286" s="11"/>
    </row>
    <row r="287" spans="2:27" s="8" customFormat="1" x14ac:dyDescent="0.3">
      <c r="B287" s="11"/>
      <c r="C287" s="11"/>
      <c r="D287" s="11"/>
      <c r="E287" s="11"/>
      <c r="F287" s="11"/>
      <c r="G287" s="11"/>
      <c r="H287" s="11"/>
      <c r="I287" s="11"/>
      <c r="J287" s="11"/>
      <c r="K287" s="11"/>
      <c r="L287" s="29"/>
      <c r="M287" s="11"/>
      <c r="N287" s="11"/>
      <c r="O287" s="11"/>
      <c r="P287" s="11"/>
      <c r="Q287" s="11"/>
      <c r="R287" s="11"/>
      <c r="S287" s="11"/>
      <c r="T287" s="11"/>
      <c r="U287" s="11"/>
      <c r="V287" s="11"/>
      <c r="W287" s="11"/>
      <c r="X287" s="11"/>
      <c r="Y287" s="11"/>
      <c r="Z287" s="11"/>
      <c r="AA287" s="11"/>
    </row>
    <row r="288" spans="2:27" s="8" customFormat="1" x14ac:dyDescent="0.3">
      <c r="B288" s="11"/>
      <c r="C288" s="11"/>
      <c r="D288" s="11"/>
      <c r="E288" s="11"/>
      <c r="F288" s="11"/>
      <c r="G288" s="11"/>
      <c r="H288" s="11"/>
      <c r="I288" s="11"/>
      <c r="J288" s="11"/>
      <c r="K288" s="11"/>
      <c r="L288" s="29"/>
      <c r="M288" s="11"/>
      <c r="N288" s="11"/>
      <c r="O288" s="11"/>
      <c r="P288" s="11"/>
      <c r="Q288" s="11"/>
      <c r="R288" s="11"/>
      <c r="S288" s="11"/>
      <c r="T288" s="11"/>
      <c r="U288" s="11"/>
      <c r="V288" s="11"/>
      <c r="W288" s="11"/>
      <c r="X288" s="11"/>
      <c r="Y288" s="11"/>
      <c r="Z288" s="11"/>
      <c r="AA288" s="11"/>
    </row>
    <row r="289" spans="2:27" s="8" customFormat="1" x14ac:dyDescent="0.3">
      <c r="B289" s="11"/>
      <c r="C289" s="11"/>
      <c r="D289" s="11"/>
      <c r="E289" s="11"/>
      <c r="F289" s="11"/>
      <c r="G289" s="11"/>
      <c r="H289" s="11"/>
      <c r="I289" s="11"/>
      <c r="J289" s="11"/>
      <c r="K289" s="11"/>
      <c r="L289" s="29"/>
      <c r="M289" s="11"/>
      <c r="N289" s="11"/>
      <c r="O289" s="11"/>
      <c r="P289" s="11"/>
      <c r="Q289" s="11"/>
      <c r="R289" s="11"/>
      <c r="S289" s="11"/>
      <c r="T289" s="11"/>
      <c r="U289" s="11"/>
      <c r="V289" s="11"/>
      <c r="W289" s="11"/>
      <c r="X289" s="11"/>
      <c r="Y289" s="11"/>
      <c r="Z289" s="11"/>
      <c r="AA289" s="11"/>
    </row>
    <row r="290" spans="2:27" s="8" customFormat="1" x14ac:dyDescent="0.3">
      <c r="B290" s="11"/>
      <c r="C290" s="11"/>
      <c r="D290" s="11"/>
      <c r="E290" s="11"/>
      <c r="F290" s="11"/>
      <c r="G290" s="11"/>
      <c r="H290" s="11"/>
      <c r="I290" s="11"/>
      <c r="J290" s="11"/>
      <c r="K290" s="11"/>
      <c r="L290" s="29"/>
      <c r="M290" s="11"/>
      <c r="N290" s="11"/>
      <c r="O290" s="11"/>
      <c r="P290" s="11"/>
      <c r="Q290" s="11"/>
      <c r="R290" s="11"/>
      <c r="S290" s="11"/>
      <c r="T290" s="11"/>
      <c r="U290" s="11"/>
      <c r="V290" s="11"/>
      <c r="W290" s="11"/>
      <c r="X290" s="11"/>
      <c r="Y290" s="11"/>
      <c r="Z290" s="11"/>
      <c r="AA290" s="11"/>
    </row>
    <row r="291" spans="2:27" s="8" customFormat="1" x14ac:dyDescent="0.3">
      <c r="B291" s="11"/>
      <c r="C291" s="11"/>
      <c r="D291" s="11"/>
      <c r="E291" s="11"/>
      <c r="F291" s="11"/>
      <c r="G291" s="11"/>
      <c r="H291" s="11"/>
      <c r="I291" s="11"/>
      <c r="J291" s="11"/>
      <c r="K291" s="11"/>
      <c r="L291" s="29"/>
      <c r="M291" s="11"/>
      <c r="N291" s="11"/>
      <c r="O291" s="11"/>
      <c r="P291" s="11"/>
      <c r="Q291" s="11"/>
      <c r="R291" s="11"/>
      <c r="S291" s="11"/>
      <c r="T291" s="11"/>
      <c r="U291" s="11"/>
      <c r="V291" s="11"/>
      <c r="W291" s="11"/>
      <c r="X291" s="11"/>
      <c r="Y291" s="11"/>
      <c r="Z291" s="11"/>
      <c r="AA291" s="11"/>
    </row>
    <row r="292" spans="2:27" s="8" customFormat="1" x14ac:dyDescent="0.3">
      <c r="B292" s="11"/>
      <c r="C292" s="11"/>
      <c r="D292" s="11"/>
      <c r="E292" s="11"/>
      <c r="F292" s="11"/>
      <c r="G292" s="11"/>
      <c r="H292" s="11"/>
      <c r="I292" s="11"/>
      <c r="J292" s="11"/>
      <c r="K292" s="11"/>
      <c r="L292" s="29"/>
      <c r="M292" s="11"/>
      <c r="N292" s="11"/>
      <c r="O292" s="11"/>
      <c r="P292" s="11"/>
      <c r="Q292" s="11"/>
      <c r="R292" s="11"/>
      <c r="S292" s="11"/>
      <c r="T292" s="11"/>
      <c r="U292" s="11"/>
      <c r="V292" s="11"/>
      <c r="W292" s="11"/>
      <c r="X292" s="11"/>
      <c r="Y292" s="11"/>
      <c r="Z292" s="11"/>
      <c r="AA292" s="11"/>
    </row>
    <row r="293" spans="2:27" s="8" customFormat="1" x14ac:dyDescent="0.3">
      <c r="B293" s="11"/>
      <c r="C293" s="11"/>
      <c r="D293" s="11"/>
      <c r="E293" s="11"/>
      <c r="F293" s="11"/>
      <c r="G293" s="11"/>
      <c r="H293" s="11"/>
      <c r="I293" s="11"/>
      <c r="J293" s="11"/>
      <c r="K293" s="11"/>
      <c r="L293" s="29"/>
      <c r="M293" s="11"/>
      <c r="N293" s="11"/>
      <c r="O293" s="11"/>
      <c r="P293" s="11"/>
      <c r="Q293" s="11"/>
      <c r="R293" s="11"/>
      <c r="S293" s="11"/>
      <c r="T293" s="11"/>
      <c r="U293" s="11"/>
      <c r="V293" s="11"/>
      <c r="W293" s="11"/>
      <c r="X293" s="11"/>
      <c r="Y293" s="11"/>
      <c r="Z293" s="11"/>
      <c r="AA293" s="11"/>
    </row>
    <row r="294" spans="2:27" s="8" customFormat="1" x14ac:dyDescent="0.3">
      <c r="B294" s="11"/>
      <c r="C294" s="11"/>
      <c r="D294" s="11"/>
      <c r="E294" s="11"/>
      <c r="F294" s="11"/>
      <c r="G294" s="11"/>
      <c r="H294" s="11"/>
      <c r="I294" s="11"/>
      <c r="J294" s="11"/>
      <c r="K294" s="11"/>
      <c r="L294" s="29"/>
      <c r="M294" s="11"/>
      <c r="N294" s="11"/>
      <c r="O294" s="11"/>
      <c r="P294" s="11"/>
      <c r="Q294" s="11"/>
      <c r="R294" s="11"/>
      <c r="S294" s="11"/>
      <c r="T294" s="11"/>
      <c r="U294" s="11"/>
      <c r="V294" s="11"/>
      <c r="W294" s="11"/>
      <c r="X294" s="11"/>
      <c r="Y294" s="11"/>
      <c r="Z294" s="11"/>
      <c r="AA294" s="11"/>
    </row>
    <row r="295" spans="2:27" s="8" customFormat="1" x14ac:dyDescent="0.3">
      <c r="B295" s="11"/>
      <c r="C295" s="11"/>
      <c r="D295" s="11"/>
      <c r="E295" s="11"/>
      <c r="F295" s="11"/>
      <c r="G295" s="11"/>
      <c r="H295" s="11"/>
      <c r="I295" s="11"/>
      <c r="J295" s="11"/>
      <c r="K295" s="11"/>
      <c r="L295" s="29"/>
      <c r="M295" s="11"/>
      <c r="N295" s="11"/>
      <c r="O295" s="11"/>
      <c r="P295" s="11"/>
      <c r="Q295" s="11"/>
      <c r="R295" s="11"/>
      <c r="S295" s="11"/>
      <c r="T295" s="11"/>
      <c r="U295" s="11"/>
      <c r="V295" s="11"/>
      <c r="W295" s="11"/>
      <c r="X295" s="11"/>
      <c r="Y295" s="11"/>
      <c r="Z295" s="11"/>
      <c r="AA295" s="11"/>
    </row>
    <row r="296" spans="2:27" s="8" customFormat="1" x14ac:dyDescent="0.3">
      <c r="B296" s="11"/>
      <c r="C296" s="11"/>
      <c r="D296" s="11"/>
      <c r="E296" s="11"/>
      <c r="F296" s="11"/>
      <c r="G296" s="11"/>
      <c r="H296" s="11"/>
      <c r="I296" s="11"/>
      <c r="J296" s="11"/>
      <c r="K296" s="11"/>
      <c r="L296" s="29"/>
      <c r="M296" s="11"/>
      <c r="N296" s="11"/>
      <c r="O296" s="11"/>
      <c r="P296" s="11"/>
      <c r="Q296" s="11"/>
      <c r="R296" s="11"/>
      <c r="S296" s="11"/>
      <c r="T296" s="11"/>
      <c r="U296" s="11"/>
      <c r="V296" s="11"/>
      <c r="W296" s="11"/>
      <c r="X296" s="11"/>
      <c r="Y296" s="11"/>
      <c r="Z296" s="11"/>
      <c r="AA296" s="11"/>
    </row>
    <row r="297" spans="2:27" s="8" customFormat="1" x14ac:dyDescent="0.3">
      <c r="B297" s="11"/>
      <c r="C297" s="11"/>
      <c r="D297" s="11"/>
      <c r="E297" s="11"/>
      <c r="F297" s="11"/>
      <c r="G297" s="11"/>
      <c r="H297" s="11"/>
      <c r="I297" s="11"/>
      <c r="J297" s="11"/>
      <c r="K297" s="11"/>
      <c r="L297" s="29"/>
      <c r="M297" s="11"/>
      <c r="N297" s="11"/>
      <c r="O297" s="11"/>
      <c r="P297" s="11"/>
      <c r="Q297" s="11"/>
      <c r="R297" s="11"/>
      <c r="S297" s="11"/>
      <c r="T297" s="11"/>
      <c r="U297" s="11"/>
      <c r="V297" s="11"/>
      <c r="W297" s="11"/>
      <c r="X297" s="11"/>
      <c r="Y297" s="11"/>
      <c r="Z297" s="11"/>
      <c r="AA297" s="11"/>
    </row>
    <row r="298" spans="2:27" s="8" customFormat="1" x14ac:dyDescent="0.3">
      <c r="B298" s="11"/>
      <c r="C298" s="11"/>
      <c r="D298" s="11"/>
      <c r="E298" s="11"/>
      <c r="F298" s="11"/>
      <c r="G298" s="11"/>
      <c r="H298" s="11"/>
      <c r="I298" s="11"/>
      <c r="J298" s="11"/>
      <c r="K298" s="11"/>
      <c r="L298" s="29"/>
      <c r="M298" s="11"/>
      <c r="N298" s="11"/>
      <c r="O298" s="11"/>
      <c r="P298" s="11"/>
      <c r="Q298" s="11"/>
      <c r="R298" s="11"/>
      <c r="S298" s="11"/>
      <c r="T298" s="11"/>
      <c r="U298" s="11"/>
      <c r="V298" s="11"/>
      <c r="W298" s="11"/>
      <c r="X298" s="11"/>
      <c r="Y298" s="11"/>
      <c r="Z298" s="11"/>
      <c r="AA298" s="11"/>
    </row>
    <row r="299" spans="2:27" s="8" customFormat="1" x14ac:dyDescent="0.3">
      <c r="B299" s="11"/>
      <c r="C299" s="11"/>
      <c r="D299" s="11"/>
      <c r="E299" s="11"/>
      <c r="F299" s="11"/>
      <c r="G299" s="11"/>
      <c r="H299" s="11"/>
      <c r="I299" s="11"/>
      <c r="J299" s="11"/>
      <c r="K299" s="11"/>
      <c r="L299" s="29"/>
      <c r="M299" s="11"/>
      <c r="N299" s="11"/>
      <c r="O299" s="11"/>
      <c r="P299" s="11"/>
      <c r="Q299" s="11"/>
      <c r="R299" s="11"/>
      <c r="S299" s="11"/>
      <c r="T299" s="11"/>
      <c r="U299" s="11"/>
      <c r="V299" s="11"/>
      <c r="W299" s="11"/>
      <c r="X299" s="11"/>
      <c r="Y299" s="11"/>
      <c r="Z299" s="11"/>
      <c r="AA299" s="11"/>
    </row>
    <row r="300" spans="2:27" s="8" customFormat="1" x14ac:dyDescent="0.3">
      <c r="B300" s="11"/>
      <c r="C300" s="11"/>
      <c r="D300" s="11"/>
      <c r="E300" s="11"/>
      <c r="F300" s="11"/>
      <c r="G300" s="11"/>
      <c r="H300" s="11"/>
      <c r="I300" s="11"/>
      <c r="J300" s="11"/>
      <c r="K300" s="11"/>
      <c r="L300" s="29"/>
      <c r="M300" s="11"/>
      <c r="N300" s="11"/>
      <c r="O300" s="11"/>
      <c r="P300" s="11"/>
      <c r="Q300" s="11"/>
      <c r="R300" s="11"/>
      <c r="S300" s="11"/>
      <c r="T300" s="11"/>
      <c r="U300" s="11"/>
      <c r="V300" s="11"/>
      <c r="W300" s="11"/>
      <c r="X300" s="11"/>
      <c r="Y300" s="11"/>
      <c r="Z300" s="11"/>
      <c r="AA300" s="11"/>
    </row>
    <row r="301" spans="2:27" s="8" customFormat="1" x14ac:dyDescent="0.3">
      <c r="B301" s="11"/>
      <c r="C301" s="11"/>
      <c r="D301" s="11"/>
      <c r="E301" s="11"/>
      <c r="F301" s="11"/>
      <c r="G301" s="11"/>
      <c r="H301" s="11"/>
      <c r="I301" s="11"/>
      <c r="J301" s="11"/>
      <c r="K301" s="11"/>
      <c r="L301" s="29"/>
      <c r="M301" s="11"/>
      <c r="N301" s="11"/>
      <c r="O301" s="11"/>
      <c r="P301" s="11"/>
      <c r="Q301" s="11"/>
      <c r="R301" s="11"/>
      <c r="S301" s="11"/>
      <c r="T301" s="11"/>
      <c r="U301" s="11"/>
      <c r="V301" s="11"/>
      <c r="W301" s="11"/>
      <c r="X301" s="11"/>
      <c r="Y301" s="11"/>
      <c r="Z301" s="11"/>
      <c r="AA301" s="11"/>
    </row>
    <row r="302" spans="2:27" s="8" customFormat="1" x14ac:dyDescent="0.3">
      <c r="B302" s="11"/>
      <c r="C302" s="11"/>
      <c r="D302" s="11"/>
      <c r="E302" s="11"/>
      <c r="F302" s="11"/>
      <c r="G302" s="11"/>
      <c r="H302" s="11"/>
      <c r="I302" s="11"/>
      <c r="J302" s="11"/>
      <c r="K302" s="11"/>
      <c r="L302" s="29"/>
      <c r="M302" s="11"/>
      <c r="N302" s="11"/>
      <c r="O302" s="11"/>
      <c r="P302" s="11"/>
      <c r="Q302" s="11"/>
      <c r="R302" s="11"/>
      <c r="S302" s="11"/>
      <c r="T302" s="11"/>
      <c r="U302" s="11"/>
      <c r="V302" s="11"/>
      <c r="W302" s="11"/>
      <c r="X302" s="11"/>
      <c r="Y302" s="11"/>
      <c r="Z302" s="11"/>
      <c r="AA302" s="11"/>
    </row>
    <row r="303" spans="2:27" s="8" customFormat="1" x14ac:dyDescent="0.3">
      <c r="B303" s="11"/>
      <c r="C303" s="11"/>
      <c r="D303" s="11"/>
      <c r="E303" s="11"/>
      <c r="F303" s="11"/>
      <c r="G303" s="11"/>
      <c r="H303" s="11"/>
      <c r="I303" s="11"/>
      <c r="J303" s="11"/>
      <c r="K303" s="11"/>
      <c r="L303" s="29"/>
      <c r="M303" s="11"/>
      <c r="N303" s="11"/>
      <c r="O303" s="11"/>
      <c r="P303" s="11"/>
      <c r="Q303" s="11"/>
      <c r="R303" s="11"/>
      <c r="S303" s="11"/>
      <c r="T303" s="11"/>
      <c r="U303" s="11"/>
      <c r="V303" s="11"/>
      <c r="W303" s="11"/>
      <c r="X303" s="11"/>
      <c r="Y303" s="11"/>
      <c r="Z303" s="11"/>
      <c r="AA303" s="11"/>
    </row>
    <row r="304" spans="2:27" s="8" customFormat="1" x14ac:dyDescent="0.3">
      <c r="B304" s="11"/>
      <c r="C304" s="11"/>
      <c r="D304" s="11"/>
      <c r="E304" s="11"/>
      <c r="F304" s="11"/>
      <c r="G304" s="11"/>
      <c r="H304" s="11"/>
      <c r="I304" s="11"/>
      <c r="J304" s="11"/>
      <c r="K304" s="11"/>
      <c r="L304" s="29"/>
      <c r="M304" s="11"/>
      <c r="N304" s="11"/>
      <c r="O304" s="11"/>
      <c r="P304" s="11"/>
      <c r="Q304" s="11"/>
      <c r="R304" s="11"/>
      <c r="S304" s="11"/>
      <c r="T304" s="11"/>
      <c r="U304" s="11"/>
      <c r="V304" s="11"/>
      <c r="W304" s="11"/>
      <c r="X304" s="11"/>
      <c r="Y304" s="11"/>
      <c r="Z304" s="11"/>
      <c r="AA304" s="11"/>
    </row>
    <row r="305" spans="2:27" s="8" customFormat="1" x14ac:dyDescent="0.3">
      <c r="B305" s="11"/>
      <c r="C305" s="11"/>
      <c r="D305" s="11"/>
      <c r="E305" s="11"/>
      <c r="F305" s="11"/>
      <c r="G305" s="11"/>
      <c r="H305" s="11"/>
      <c r="I305" s="11"/>
      <c r="J305" s="11"/>
      <c r="K305" s="11"/>
      <c r="L305" s="29"/>
      <c r="M305" s="11"/>
      <c r="N305" s="11"/>
      <c r="O305" s="11"/>
      <c r="P305" s="11"/>
      <c r="Q305" s="11"/>
      <c r="R305" s="11"/>
      <c r="S305" s="11"/>
      <c r="T305" s="11"/>
      <c r="U305" s="11"/>
      <c r="V305" s="11"/>
      <c r="W305" s="11"/>
      <c r="X305" s="11"/>
      <c r="Y305" s="11"/>
      <c r="Z305" s="11"/>
      <c r="AA305" s="11"/>
    </row>
    <row r="306" spans="2:27" s="8" customFormat="1" x14ac:dyDescent="0.3">
      <c r="B306" s="11"/>
      <c r="C306" s="11"/>
      <c r="D306" s="11"/>
      <c r="E306" s="11"/>
      <c r="F306" s="11"/>
      <c r="G306" s="11"/>
      <c r="H306" s="11"/>
      <c r="I306" s="11"/>
      <c r="J306" s="11"/>
      <c r="K306" s="11"/>
      <c r="L306" s="29"/>
      <c r="M306" s="11"/>
      <c r="N306" s="11"/>
      <c r="O306" s="11"/>
      <c r="P306" s="11"/>
      <c r="Q306" s="11"/>
      <c r="R306" s="11"/>
      <c r="S306" s="11"/>
      <c r="T306" s="11"/>
      <c r="U306" s="11"/>
      <c r="V306" s="11"/>
      <c r="W306" s="11"/>
      <c r="X306" s="11"/>
      <c r="Y306" s="11"/>
      <c r="Z306" s="11"/>
      <c r="AA306" s="11"/>
    </row>
    <row r="307" spans="2:27" s="8" customFormat="1" x14ac:dyDescent="0.3">
      <c r="B307" s="11"/>
      <c r="C307" s="11"/>
      <c r="D307" s="11"/>
      <c r="E307" s="11"/>
      <c r="F307" s="11"/>
      <c r="G307" s="11"/>
      <c r="H307" s="11"/>
      <c r="I307" s="11"/>
      <c r="J307" s="11"/>
      <c r="K307" s="11"/>
      <c r="L307" s="29"/>
      <c r="M307" s="11"/>
      <c r="N307" s="11"/>
      <c r="O307" s="11"/>
      <c r="P307" s="11"/>
      <c r="Q307" s="11"/>
      <c r="R307" s="11"/>
      <c r="S307" s="11"/>
      <c r="T307" s="11"/>
      <c r="U307" s="11"/>
      <c r="V307" s="11"/>
      <c r="W307" s="11"/>
      <c r="X307" s="11"/>
      <c r="Y307" s="11"/>
      <c r="Z307" s="11"/>
      <c r="AA307" s="11"/>
    </row>
    <row r="308" spans="2:27" s="8" customFormat="1" x14ac:dyDescent="0.3">
      <c r="B308" s="11"/>
      <c r="C308" s="11"/>
      <c r="D308" s="11"/>
      <c r="E308" s="11"/>
      <c r="F308" s="11"/>
      <c r="G308" s="11"/>
      <c r="H308" s="11"/>
      <c r="I308" s="11"/>
      <c r="J308" s="11"/>
      <c r="K308" s="11"/>
      <c r="L308" s="29"/>
      <c r="M308" s="11"/>
      <c r="N308" s="11"/>
      <c r="O308" s="11"/>
      <c r="P308" s="11"/>
      <c r="Q308" s="11"/>
      <c r="R308" s="11"/>
      <c r="S308" s="11"/>
      <c r="T308" s="11"/>
      <c r="U308" s="11"/>
      <c r="V308" s="11"/>
      <c r="W308" s="11"/>
      <c r="X308" s="11"/>
      <c r="Y308" s="11"/>
      <c r="Z308" s="11"/>
      <c r="AA308" s="11"/>
    </row>
    <row r="309" spans="2:27" s="8" customFormat="1" x14ac:dyDescent="0.3">
      <c r="B309" s="11"/>
      <c r="C309" s="11"/>
      <c r="D309" s="11"/>
      <c r="E309" s="11"/>
      <c r="F309" s="11"/>
      <c r="G309" s="11"/>
      <c r="H309" s="11"/>
      <c r="I309" s="11"/>
      <c r="J309" s="11"/>
      <c r="K309" s="11"/>
      <c r="L309" s="29"/>
      <c r="M309" s="11"/>
      <c r="N309" s="11"/>
      <c r="O309" s="11"/>
      <c r="P309" s="11"/>
      <c r="Q309" s="11"/>
      <c r="R309" s="11"/>
      <c r="S309" s="11"/>
      <c r="T309" s="11"/>
      <c r="U309" s="11"/>
      <c r="V309" s="11"/>
      <c r="W309" s="11"/>
      <c r="X309" s="11"/>
      <c r="Y309" s="11"/>
      <c r="Z309" s="11"/>
      <c r="AA309" s="11"/>
    </row>
    <row r="310" spans="2:27" s="8" customFormat="1" x14ac:dyDescent="0.3">
      <c r="B310" s="11"/>
      <c r="C310" s="11"/>
      <c r="D310" s="11"/>
      <c r="E310" s="11"/>
      <c r="F310" s="11"/>
      <c r="G310" s="11"/>
      <c r="H310" s="11"/>
      <c r="I310" s="11"/>
      <c r="J310" s="11"/>
      <c r="K310" s="11"/>
      <c r="L310" s="29"/>
      <c r="M310" s="11"/>
      <c r="N310" s="11"/>
      <c r="O310" s="11"/>
      <c r="P310" s="11"/>
      <c r="Q310" s="11"/>
      <c r="R310" s="11"/>
      <c r="S310" s="11"/>
      <c r="T310" s="11"/>
      <c r="U310" s="11"/>
      <c r="V310" s="11"/>
      <c r="W310" s="11"/>
      <c r="X310" s="11"/>
      <c r="Y310" s="11"/>
      <c r="Z310" s="11"/>
      <c r="AA310" s="11"/>
    </row>
    <row r="311" spans="2:27" s="8" customFormat="1" x14ac:dyDescent="0.3">
      <c r="B311" s="11"/>
      <c r="C311" s="11"/>
      <c r="D311" s="11"/>
      <c r="E311" s="11"/>
      <c r="F311" s="11"/>
      <c r="G311" s="11"/>
      <c r="H311" s="11"/>
      <c r="I311" s="11"/>
      <c r="J311" s="11"/>
      <c r="K311" s="11"/>
      <c r="L311" s="29"/>
      <c r="M311" s="11"/>
      <c r="N311" s="11"/>
      <c r="O311" s="11"/>
      <c r="P311" s="11"/>
      <c r="Q311" s="11"/>
      <c r="R311" s="11"/>
      <c r="S311" s="11"/>
      <c r="T311" s="11"/>
      <c r="U311" s="11"/>
      <c r="V311" s="11"/>
      <c r="W311" s="11"/>
      <c r="X311" s="11"/>
      <c r="Y311" s="11"/>
      <c r="Z311" s="11"/>
      <c r="AA311" s="11"/>
    </row>
    <row r="312" spans="2:27" s="8" customFormat="1" x14ac:dyDescent="0.3">
      <c r="B312" s="11"/>
      <c r="C312" s="11"/>
      <c r="D312" s="11"/>
      <c r="E312" s="11"/>
      <c r="F312" s="11"/>
      <c r="G312" s="11"/>
      <c r="H312" s="11"/>
      <c r="I312" s="11"/>
      <c r="J312" s="11"/>
      <c r="K312" s="11"/>
      <c r="L312" s="29"/>
      <c r="M312" s="11"/>
      <c r="N312" s="11"/>
      <c r="O312" s="11"/>
      <c r="P312" s="11"/>
      <c r="Q312" s="11"/>
      <c r="R312" s="11"/>
      <c r="S312" s="11"/>
      <c r="T312" s="11"/>
      <c r="U312" s="11"/>
      <c r="V312" s="11"/>
      <c r="W312" s="11"/>
      <c r="X312" s="11"/>
      <c r="Y312" s="11"/>
      <c r="Z312" s="11"/>
      <c r="AA312" s="11"/>
    </row>
    <row r="313" spans="2:27" s="8" customFormat="1" x14ac:dyDescent="0.3">
      <c r="B313" s="11"/>
      <c r="C313" s="11"/>
      <c r="D313" s="11"/>
      <c r="E313" s="11"/>
      <c r="F313" s="11"/>
      <c r="G313" s="11"/>
      <c r="H313" s="11"/>
      <c r="I313" s="11"/>
      <c r="J313" s="11"/>
      <c r="K313" s="11"/>
      <c r="L313" s="29"/>
      <c r="M313" s="11"/>
      <c r="N313" s="11"/>
      <c r="O313" s="11"/>
      <c r="P313" s="11"/>
      <c r="Q313" s="11"/>
      <c r="R313" s="11"/>
      <c r="S313" s="11"/>
      <c r="T313" s="11"/>
      <c r="U313" s="11"/>
      <c r="V313" s="11"/>
      <c r="W313" s="11"/>
      <c r="X313" s="11"/>
      <c r="Y313" s="11"/>
      <c r="Z313" s="11"/>
      <c r="AA313" s="11"/>
    </row>
    <row r="314" spans="2:27" s="8" customFormat="1" x14ac:dyDescent="0.3">
      <c r="B314" s="11"/>
      <c r="C314" s="11"/>
      <c r="D314" s="11"/>
      <c r="E314" s="11"/>
      <c r="F314" s="11"/>
      <c r="G314" s="11"/>
      <c r="H314" s="11"/>
      <c r="I314" s="11"/>
      <c r="J314" s="11"/>
      <c r="K314" s="11"/>
      <c r="L314" s="29"/>
      <c r="M314" s="11"/>
      <c r="N314" s="11"/>
      <c r="O314" s="11"/>
      <c r="P314" s="11"/>
      <c r="Q314" s="11"/>
      <c r="R314" s="11"/>
      <c r="S314" s="11"/>
      <c r="T314" s="11"/>
      <c r="U314" s="11"/>
      <c r="V314" s="11"/>
      <c r="W314" s="11"/>
      <c r="X314" s="11"/>
      <c r="Y314" s="11"/>
      <c r="Z314" s="11"/>
      <c r="AA314" s="11"/>
    </row>
    <row r="315" spans="2:27" s="8" customFormat="1" x14ac:dyDescent="0.3">
      <c r="B315" s="11"/>
      <c r="C315" s="11"/>
      <c r="D315" s="11"/>
      <c r="E315" s="11"/>
      <c r="F315" s="11"/>
      <c r="G315" s="11"/>
      <c r="H315" s="11"/>
      <c r="I315" s="11"/>
      <c r="J315" s="11"/>
      <c r="K315" s="11"/>
      <c r="L315" s="29"/>
      <c r="M315" s="11"/>
      <c r="N315" s="11"/>
      <c r="O315" s="11"/>
      <c r="P315" s="11"/>
      <c r="Q315" s="11"/>
      <c r="R315" s="11"/>
      <c r="S315" s="11"/>
      <c r="T315" s="11"/>
      <c r="U315" s="11"/>
      <c r="V315" s="11"/>
      <c r="W315" s="11"/>
      <c r="X315" s="11"/>
      <c r="Y315" s="11"/>
      <c r="Z315" s="11"/>
      <c r="AA315" s="11"/>
    </row>
    <row r="316" spans="2:27" s="8" customFormat="1" x14ac:dyDescent="0.3">
      <c r="B316" s="11"/>
      <c r="C316" s="11"/>
      <c r="D316" s="11"/>
      <c r="E316" s="11"/>
      <c r="F316" s="11"/>
      <c r="G316" s="11"/>
      <c r="H316" s="11"/>
      <c r="I316" s="11"/>
      <c r="J316" s="11"/>
      <c r="K316" s="11"/>
      <c r="L316" s="29"/>
      <c r="M316" s="11"/>
      <c r="N316" s="11"/>
      <c r="O316" s="11"/>
      <c r="P316" s="11"/>
      <c r="Q316" s="11"/>
      <c r="R316" s="11"/>
      <c r="S316" s="11"/>
      <c r="T316" s="11"/>
      <c r="U316" s="11"/>
      <c r="V316" s="11"/>
      <c r="W316" s="11"/>
      <c r="X316" s="11"/>
      <c r="Y316" s="11"/>
      <c r="Z316" s="11"/>
      <c r="AA316" s="11"/>
    </row>
    <row r="317" spans="2:27" s="8" customFormat="1" x14ac:dyDescent="0.3">
      <c r="B317" s="11"/>
      <c r="C317" s="11"/>
      <c r="D317" s="11"/>
      <c r="E317" s="11"/>
      <c r="F317" s="11"/>
      <c r="G317" s="11"/>
      <c r="H317" s="11"/>
      <c r="I317" s="11"/>
      <c r="J317" s="11"/>
      <c r="K317" s="11"/>
      <c r="L317" s="29"/>
      <c r="M317" s="11"/>
      <c r="N317" s="11"/>
      <c r="O317" s="11"/>
      <c r="P317" s="11"/>
      <c r="Q317" s="11"/>
      <c r="R317" s="11"/>
      <c r="S317" s="11"/>
      <c r="T317" s="11"/>
      <c r="U317" s="11"/>
      <c r="V317" s="11"/>
      <c r="W317" s="11"/>
      <c r="X317" s="11"/>
      <c r="Y317" s="11"/>
      <c r="Z317" s="11"/>
      <c r="AA317" s="11"/>
    </row>
    <row r="318" spans="2:27" s="8" customFormat="1" x14ac:dyDescent="0.3">
      <c r="B318" s="11"/>
      <c r="C318" s="11"/>
      <c r="D318" s="11"/>
      <c r="E318" s="11"/>
      <c r="F318" s="11"/>
      <c r="G318" s="11"/>
      <c r="H318" s="11"/>
      <c r="I318" s="11"/>
      <c r="J318" s="11"/>
      <c r="K318" s="11"/>
      <c r="L318" s="29"/>
      <c r="M318" s="11"/>
      <c r="N318" s="11"/>
      <c r="O318" s="11"/>
      <c r="P318" s="11"/>
      <c r="Q318" s="11"/>
      <c r="R318" s="11"/>
      <c r="S318" s="11"/>
      <c r="T318" s="11"/>
      <c r="U318" s="11"/>
      <c r="V318" s="11"/>
      <c r="W318" s="11"/>
      <c r="X318" s="11"/>
      <c r="Y318" s="11"/>
      <c r="Z318" s="11"/>
      <c r="AA318" s="11"/>
    </row>
    <row r="319" spans="2:27" s="8" customFormat="1" x14ac:dyDescent="0.3">
      <c r="B319" s="11"/>
      <c r="C319" s="11"/>
      <c r="D319" s="11"/>
      <c r="E319" s="11"/>
      <c r="F319" s="11"/>
      <c r="G319" s="11"/>
      <c r="H319" s="11"/>
      <c r="I319" s="11"/>
      <c r="J319" s="11"/>
      <c r="K319" s="11"/>
      <c r="L319" s="29"/>
      <c r="M319" s="11"/>
      <c r="N319" s="11"/>
      <c r="O319" s="11"/>
      <c r="P319" s="11"/>
      <c r="Q319" s="11"/>
      <c r="R319" s="11"/>
      <c r="S319" s="11"/>
      <c r="T319" s="11"/>
      <c r="U319" s="11"/>
      <c r="V319" s="11"/>
      <c r="W319" s="11"/>
      <c r="X319" s="11"/>
      <c r="Y319" s="11"/>
      <c r="Z319" s="11"/>
      <c r="AA319" s="11"/>
    </row>
    <row r="320" spans="2:27" s="8" customFormat="1" x14ac:dyDescent="0.3">
      <c r="B320" s="11"/>
      <c r="C320" s="11"/>
      <c r="D320" s="11"/>
      <c r="E320" s="11"/>
      <c r="F320" s="11"/>
      <c r="G320" s="11"/>
      <c r="H320" s="11"/>
      <c r="I320" s="11"/>
      <c r="J320" s="11"/>
      <c r="K320" s="11"/>
      <c r="L320" s="29"/>
      <c r="M320" s="11"/>
      <c r="N320" s="11"/>
      <c r="O320" s="11"/>
      <c r="P320" s="11"/>
      <c r="Q320" s="11"/>
      <c r="R320" s="11"/>
      <c r="S320" s="11"/>
      <c r="T320" s="11"/>
      <c r="U320" s="11"/>
      <c r="V320" s="11"/>
      <c r="W320" s="11"/>
      <c r="X320" s="11"/>
      <c r="Y320" s="11"/>
      <c r="Z320" s="11"/>
      <c r="AA320" s="11"/>
    </row>
    <row r="321" spans="2:27" s="8" customFormat="1" x14ac:dyDescent="0.3">
      <c r="B321" s="11"/>
      <c r="C321" s="11"/>
      <c r="D321" s="11"/>
      <c r="E321" s="11"/>
      <c r="F321" s="11"/>
      <c r="G321" s="11"/>
      <c r="H321" s="11"/>
      <c r="I321" s="11"/>
      <c r="J321" s="11"/>
      <c r="K321" s="11"/>
      <c r="L321" s="29"/>
      <c r="M321" s="11"/>
      <c r="N321" s="11"/>
      <c r="O321" s="11"/>
      <c r="P321" s="11"/>
      <c r="Q321" s="11"/>
      <c r="R321" s="11"/>
      <c r="S321" s="11"/>
      <c r="T321" s="11"/>
      <c r="U321" s="11"/>
      <c r="V321" s="11"/>
      <c r="W321" s="11"/>
      <c r="X321" s="11"/>
      <c r="Y321" s="11"/>
      <c r="Z321" s="11"/>
      <c r="AA321" s="11"/>
    </row>
    <row r="322" spans="2:27" s="8" customFormat="1" x14ac:dyDescent="0.3">
      <c r="B322" s="11"/>
      <c r="C322" s="11"/>
      <c r="D322" s="11"/>
      <c r="E322" s="11"/>
      <c r="F322" s="11"/>
      <c r="G322" s="11"/>
      <c r="H322" s="11"/>
      <c r="I322" s="11"/>
      <c r="J322" s="11"/>
      <c r="K322" s="11"/>
      <c r="L322" s="29"/>
      <c r="M322" s="11"/>
      <c r="N322" s="11"/>
      <c r="O322" s="11"/>
      <c r="P322" s="11"/>
      <c r="Q322" s="11"/>
      <c r="R322" s="11"/>
      <c r="S322" s="11"/>
      <c r="T322" s="11"/>
      <c r="U322" s="11"/>
      <c r="V322" s="11"/>
      <c r="W322" s="11"/>
      <c r="X322" s="11"/>
      <c r="Y322" s="11"/>
      <c r="Z322" s="11"/>
      <c r="AA322" s="11"/>
    </row>
    <row r="323" spans="2:27" s="8" customFormat="1" x14ac:dyDescent="0.3">
      <c r="B323" s="11"/>
      <c r="C323" s="11"/>
      <c r="D323" s="11"/>
      <c r="E323" s="11"/>
      <c r="F323" s="11"/>
      <c r="G323" s="11"/>
      <c r="H323" s="11"/>
      <c r="I323" s="11"/>
      <c r="J323" s="11"/>
      <c r="K323" s="11"/>
      <c r="L323" s="29"/>
      <c r="M323" s="11"/>
      <c r="N323" s="11"/>
      <c r="O323" s="11"/>
      <c r="P323" s="11"/>
      <c r="Q323" s="11"/>
      <c r="R323" s="11"/>
      <c r="S323" s="11"/>
      <c r="T323" s="11"/>
      <c r="U323" s="11"/>
      <c r="V323" s="11"/>
      <c r="W323" s="11"/>
      <c r="X323" s="11"/>
      <c r="Y323" s="11"/>
      <c r="Z323" s="11"/>
      <c r="AA323" s="11"/>
    </row>
    <row r="324" spans="2:27" s="8" customFormat="1" x14ac:dyDescent="0.3">
      <c r="B324" s="11"/>
      <c r="C324" s="11"/>
      <c r="D324" s="11"/>
      <c r="E324" s="11"/>
      <c r="F324" s="11"/>
      <c r="G324" s="11"/>
      <c r="H324" s="11"/>
      <c r="I324" s="11"/>
      <c r="J324" s="11"/>
      <c r="K324" s="11"/>
      <c r="L324" s="29"/>
      <c r="M324" s="11"/>
      <c r="N324" s="11"/>
      <c r="O324" s="11"/>
      <c r="P324" s="11"/>
      <c r="Q324" s="11"/>
      <c r="R324" s="11"/>
      <c r="S324" s="11"/>
      <c r="T324" s="11"/>
      <c r="U324" s="11"/>
      <c r="V324" s="11"/>
      <c r="W324" s="11"/>
      <c r="X324" s="11"/>
      <c r="Y324" s="11"/>
      <c r="Z324" s="11"/>
      <c r="AA324" s="11"/>
    </row>
    <row r="325" spans="2:27" s="8" customFormat="1" x14ac:dyDescent="0.3">
      <c r="B325" s="11"/>
      <c r="C325" s="11"/>
      <c r="D325" s="11"/>
      <c r="E325" s="11"/>
      <c r="F325" s="11"/>
      <c r="G325" s="11"/>
      <c r="H325" s="11"/>
      <c r="I325" s="11"/>
      <c r="J325" s="11"/>
      <c r="K325" s="11"/>
      <c r="L325" s="29"/>
      <c r="M325" s="11"/>
      <c r="N325" s="11"/>
      <c r="O325" s="11"/>
      <c r="P325" s="11"/>
      <c r="Q325" s="11"/>
      <c r="R325" s="11"/>
      <c r="S325" s="11"/>
      <c r="T325" s="11"/>
      <c r="U325" s="11"/>
      <c r="V325" s="11"/>
      <c r="W325" s="11"/>
      <c r="X325" s="11"/>
      <c r="Y325" s="11"/>
      <c r="Z325" s="11"/>
      <c r="AA325" s="11"/>
    </row>
    <row r="326" spans="2:27" s="8" customFormat="1" x14ac:dyDescent="0.3">
      <c r="B326" s="11"/>
      <c r="C326" s="11"/>
      <c r="D326" s="11"/>
      <c r="E326" s="11"/>
      <c r="F326" s="11"/>
      <c r="G326" s="11"/>
      <c r="H326" s="11"/>
      <c r="I326" s="11"/>
      <c r="J326" s="11"/>
      <c r="K326" s="11"/>
      <c r="L326" s="29"/>
      <c r="M326" s="11"/>
      <c r="N326" s="11"/>
      <c r="O326" s="11"/>
      <c r="P326" s="11"/>
      <c r="Q326" s="11"/>
      <c r="R326" s="11"/>
      <c r="S326" s="11"/>
      <c r="T326" s="11"/>
      <c r="U326" s="11"/>
      <c r="V326" s="11"/>
      <c r="W326" s="11"/>
      <c r="X326" s="11"/>
      <c r="Y326" s="11"/>
      <c r="Z326" s="11"/>
      <c r="AA326" s="11"/>
    </row>
    <row r="327" spans="2:27" s="8" customFormat="1" x14ac:dyDescent="0.3">
      <c r="B327" s="11"/>
      <c r="C327" s="11"/>
      <c r="D327" s="11"/>
      <c r="E327" s="11"/>
      <c r="F327" s="11"/>
      <c r="G327" s="11"/>
      <c r="H327" s="11"/>
      <c r="I327" s="11"/>
      <c r="J327" s="11"/>
      <c r="K327" s="11"/>
      <c r="L327" s="29"/>
      <c r="M327" s="11"/>
      <c r="N327" s="11"/>
      <c r="O327" s="11"/>
      <c r="P327" s="11"/>
      <c r="Q327" s="11"/>
      <c r="R327" s="11"/>
      <c r="S327" s="11"/>
      <c r="T327" s="11"/>
      <c r="U327" s="11"/>
      <c r="V327" s="11"/>
      <c r="W327" s="11"/>
      <c r="X327" s="11"/>
      <c r="Y327" s="11"/>
      <c r="Z327" s="11"/>
      <c r="AA327" s="11"/>
    </row>
    <row r="328" spans="2:27" s="8" customFormat="1" x14ac:dyDescent="0.3">
      <c r="B328" s="11"/>
      <c r="C328" s="11"/>
      <c r="D328" s="11"/>
      <c r="E328" s="11"/>
      <c r="F328" s="11"/>
      <c r="G328" s="11"/>
      <c r="H328" s="11"/>
      <c r="I328" s="11"/>
      <c r="J328" s="11"/>
      <c r="K328" s="11"/>
      <c r="L328" s="29"/>
      <c r="M328" s="11"/>
      <c r="N328" s="11"/>
      <c r="O328" s="11"/>
      <c r="P328" s="11"/>
      <c r="Q328" s="11"/>
      <c r="R328" s="11"/>
      <c r="S328" s="11"/>
      <c r="T328" s="11"/>
      <c r="U328" s="11"/>
      <c r="V328" s="11"/>
      <c r="W328" s="11"/>
      <c r="X328" s="11"/>
      <c r="Y328" s="11"/>
      <c r="Z328" s="11"/>
      <c r="AA328" s="11"/>
    </row>
    <row r="329" spans="2:27" s="8" customFormat="1" x14ac:dyDescent="0.3">
      <c r="B329" s="11"/>
      <c r="C329" s="11"/>
      <c r="D329" s="11"/>
      <c r="E329" s="11"/>
      <c r="F329" s="11"/>
      <c r="G329" s="11"/>
      <c r="H329" s="11"/>
      <c r="I329" s="11"/>
      <c r="J329" s="11"/>
      <c r="K329" s="11"/>
      <c r="L329" s="29"/>
      <c r="M329" s="11"/>
      <c r="N329" s="11"/>
      <c r="O329" s="11"/>
      <c r="P329" s="11"/>
      <c r="Q329" s="11"/>
      <c r="R329" s="11"/>
      <c r="S329" s="11"/>
      <c r="T329" s="11"/>
      <c r="U329" s="11"/>
      <c r="V329" s="11"/>
      <c r="W329" s="11"/>
      <c r="X329" s="11"/>
      <c r="Y329" s="11"/>
      <c r="Z329" s="11"/>
      <c r="AA329" s="11"/>
    </row>
    <row r="330" spans="2:27" s="8" customFormat="1" x14ac:dyDescent="0.3">
      <c r="B330" s="11"/>
      <c r="C330" s="11"/>
      <c r="D330" s="11"/>
      <c r="E330" s="11"/>
      <c r="F330" s="11"/>
      <c r="G330" s="11"/>
      <c r="H330" s="11"/>
      <c r="I330" s="11"/>
      <c r="J330" s="11"/>
      <c r="K330" s="11"/>
      <c r="L330" s="29"/>
      <c r="M330" s="11"/>
      <c r="N330" s="11"/>
      <c r="O330" s="11"/>
      <c r="P330" s="11"/>
      <c r="Q330" s="11"/>
      <c r="R330" s="11"/>
      <c r="S330" s="11"/>
      <c r="T330" s="11"/>
      <c r="U330" s="11"/>
      <c r="V330" s="11"/>
      <c r="W330" s="11"/>
      <c r="X330" s="11"/>
      <c r="Y330" s="11"/>
      <c r="Z330" s="11"/>
      <c r="AA330" s="11"/>
    </row>
    <row r="331" spans="2:27" s="8" customFormat="1" x14ac:dyDescent="0.3">
      <c r="B331" s="11"/>
      <c r="C331" s="11"/>
      <c r="D331" s="11"/>
      <c r="E331" s="11"/>
      <c r="F331" s="11"/>
      <c r="G331" s="11"/>
      <c r="H331" s="11"/>
      <c r="I331" s="11"/>
      <c r="J331" s="11"/>
      <c r="K331" s="11"/>
      <c r="L331" s="29"/>
      <c r="M331" s="11"/>
      <c r="N331" s="11"/>
      <c r="O331" s="11"/>
      <c r="P331" s="11"/>
      <c r="Q331" s="11"/>
      <c r="R331" s="11"/>
      <c r="S331" s="11"/>
      <c r="T331" s="11"/>
      <c r="U331" s="11"/>
      <c r="V331" s="11"/>
      <c r="W331" s="11"/>
      <c r="X331" s="11"/>
      <c r="Y331" s="11"/>
      <c r="Z331" s="11"/>
      <c r="AA331" s="11"/>
    </row>
    <row r="332" spans="2:27" s="8" customFormat="1" x14ac:dyDescent="0.3">
      <c r="B332" s="11"/>
      <c r="C332" s="11"/>
      <c r="D332" s="11"/>
      <c r="E332" s="11"/>
      <c r="F332" s="11"/>
      <c r="G332" s="11"/>
      <c r="H332" s="11"/>
      <c r="I332" s="11"/>
      <c r="J332" s="11"/>
      <c r="K332" s="11"/>
      <c r="L332" s="29"/>
      <c r="M332" s="11"/>
      <c r="N332" s="11"/>
      <c r="O332" s="11"/>
      <c r="P332" s="11"/>
      <c r="Q332" s="11"/>
      <c r="R332" s="11"/>
      <c r="S332" s="11"/>
      <c r="T332" s="11"/>
      <c r="U332" s="11"/>
      <c r="V332" s="11"/>
      <c r="W332" s="11"/>
      <c r="X332" s="11"/>
      <c r="Y332" s="11"/>
      <c r="Z332" s="11"/>
      <c r="AA332" s="11"/>
    </row>
    <row r="333" spans="2:27" s="8" customFormat="1" x14ac:dyDescent="0.3">
      <c r="B333" s="11"/>
      <c r="C333" s="11"/>
      <c r="D333" s="11"/>
      <c r="E333" s="11"/>
      <c r="F333" s="11"/>
      <c r="G333" s="11"/>
      <c r="H333" s="11"/>
      <c r="I333" s="11"/>
      <c r="J333" s="11"/>
      <c r="K333" s="11"/>
      <c r="L333" s="29"/>
      <c r="M333" s="11"/>
      <c r="N333" s="11"/>
      <c r="O333" s="11"/>
      <c r="P333" s="11"/>
      <c r="Q333" s="11"/>
      <c r="R333" s="11"/>
      <c r="S333" s="11"/>
      <c r="T333" s="11"/>
      <c r="U333" s="11"/>
      <c r="V333" s="11"/>
      <c r="W333" s="11"/>
      <c r="X333" s="11"/>
      <c r="Y333" s="11"/>
      <c r="Z333" s="11"/>
      <c r="AA333" s="11"/>
    </row>
    <row r="334" spans="2:27" s="8" customFormat="1" x14ac:dyDescent="0.3">
      <c r="B334" s="11"/>
      <c r="C334" s="11"/>
      <c r="D334" s="11"/>
      <c r="E334" s="11"/>
      <c r="F334" s="11"/>
      <c r="G334" s="11"/>
      <c r="H334" s="11"/>
      <c r="I334" s="11"/>
      <c r="J334" s="11"/>
      <c r="K334" s="11"/>
      <c r="L334" s="29"/>
      <c r="M334" s="11"/>
      <c r="N334" s="11"/>
      <c r="O334" s="11"/>
      <c r="P334" s="11"/>
      <c r="Q334" s="11"/>
      <c r="R334" s="11"/>
      <c r="S334" s="11"/>
      <c r="T334" s="11"/>
      <c r="U334" s="11"/>
      <c r="V334" s="11"/>
      <c r="W334" s="11"/>
      <c r="X334" s="11"/>
      <c r="Y334" s="11"/>
      <c r="Z334" s="11"/>
      <c r="AA334" s="11"/>
    </row>
    <row r="335" spans="2:27" s="8" customFormat="1" x14ac:dyDescent="0.3">
      <c r="B335" s="11"/>
      <c r="C335" s="11"/>
      <c r="D335" s="11"/>
      <c r="E335" s="11"/>
      <c r="F335" s="11"/>
      <c r="G335" s="11"/>
      <c r="H335" s="11"/>
      <c r="I335" s="11"/>
      <c r="J335" s="11"/>
      <c r="K335" s="11"/>
      <c r="L335" s="29"/>
      <c r="M335" s="11"/>
      <c r="N335" s="11"/>
      <c r="O335" s="11"/>
      <c r="P335" s="11"/>
      <c r="Q335" s="11"/>
      <c r="R335" s="11"/>
      <c r="S335" s="11"/>
      <c r="T335" s="11"/>
      <c r="U335" s="11"/>
      <c r="V335" s="11"/>
      <c r="W335" s="11"/>
      <c r="X335" s="11"/>
      <c r="Y335" s="11"/>
      <c r="Z335" s="11"/>
      <c r="AA335" s="11"/>
    </row>
    <row r="336" spans="2:27" s="8" customFormat="1" x14ac:dyDescent="0.3">
      <c r="B336" s="11"/>
      <c r="C336" s="11"/>
      <c r="D336" s="11"/>
      <c r="E336" s="11"/>
      <c r="F336" s="11"/>
      <c r="G336" s="11"/>
      <c r="H336" s="11"/>
      <c r="I336" s="11"/>
      <c r="J336" s="11"/>
      <c r="K336" s="11"/>
      <c r="L336" s="29"/>
      <c r="M336" s="11"/>
      <c r="N336" s="11"/>
      <c r="O336" s="11"/>
      <c r="P336" s="11"/>
      <c r="Q336" s="11"/>
      <c r="R336" s="11"/>
      <c r="S336" s="11"/>
      <c r="T336" s="11"/>
      <c r="U336" s="11"/>
      <c r="V336" s="11"/>
      <c r="W336" s="11"/>
      <c r="X336" s="11"/>
      <c r="Y336" s="11"/>
      <c r="Z336" s="11"/>
      <c r="AA336" s="11"/>
    </row>
    <row r="337" spans="2:27" s="8" customFormat="1" x14ac:dyDescent="0.3">
      <c r="B337" s="11"/>
      <c r="C337" s="11"/>
      <c r="D337" s="11"/>
      <c r="E337" s="11"/>
      <c r="F337" s="11"/>
      <c r="G337" s="11"/>
      <c r="H337" s="11"/>
      <c r="I337" s="11"/>
      <c r="J337" s="11"/>
      <c r="K337" s="11"/>
      <c r="L337" s="29"/>
      <c r="M337" s="11"/>
      <c r="N337" s="11"/>
      <c r="O337" s="11"/>
      <c r="P337" s="11"/>
      <c r="Q337" s="11"/>
      <c r="R337" s="11"/>
      <c r="S337" s="11"/>
      <c r="T337" s="11"/>
      <c r="U337" s="11"/>
      <c r="V337" s="11"/>
      <c r="W337" s="11"/>
      <c r="X337" s="11"/>
      <c r="Y337" s="11"/>
      <c r="Z337" s="11"/>
      <c r="AA337" s="11"/>
    </row>
    <row r="338" spans="2:27" s="8" customFormat="1" x14ac:dyDescent="0.3">
      <c r="B338" s="11"/>
      <c r="C338" s="11"/>
      <c r="D338" s="11"/>
      <c r="E338" s="11"/>
      <c r="F338" s="11"/>
      <c r="G338" s="11"/>
      <c r="H338" s="11"/>
      <c r="I338" s="11"/>
      <c r="J338" s="11"/>
      <c r="K338" s="11"/>
      <c r="L338" s="29"/>
      <c r="M338" s="11"/>
      <c r="N338" s="11"/>
      <c r="O338" s="11"/>
      <c r="P338" s="11"/>
      <c r="Q338" s="11"/>
      <c r="R338" s="11"/>
      <c r="S338" s="11"/>
      <c r="T338" s="11"/>
      <c r="U338" s="11"/>
      <c r="V338" s="11"/>
      <c r="W338" s="11"/>
      <c r="X338" s="11"/>
      <c r="Y338" s="11"/>
      <c r="Z338" s="11"/>
      <c r="AA338" s="11"/>
    </row>
    <row r="339" spans="2:27" s="8" customFormat="1" x14ac:dyDescent="0.3">
      <c r="B339" s="11"/>
      <c r="C339" s="11"/>
      <c r="D339" s="11"/>
      <c r="E339" s="11"/>
      <c r="F339" s="11"/>
      <c r="G339" s="11"/>
      <c r="H339" s="11"/>
      <c r="I339" s="11"/>
      <c r="J339" s="11"/>
      <c r="K339" s="11"/>
      <c r="L339" s="29"/>
      <c r="M339" s="11"/>
      <c r="N339" s="11"/>
      <c r="O339" s="11"/>
      <c r="P339" s="11"/>
      <c r="Q339" s="11"/>
      <c r="R339" s="11"/>
      <c r="S339" s="11"/>
      <c r="T339" s="11"/>
      <c r="U339" s="11"/>
      <c r="V339" s="11"/>
      <c r="W339" s="11"/>
      <c r="X339" s="11"/>
      <c r="Y339" s="11"/>
      <c r="Z339" s="11"/>
      <c r="AA339" s="11"/>
    </row>
    <row r="340" spans="2:27" s="8" customFormat="1" x14ac:dyDescent="0.3">
      <c r="B340" s="11"/>
      <c r="C340" s="11"/>
      <c r="D340" s="11"/>
      <c r="E340" s="11"/>
      <c r="F340" s="11"/>
      <c r="G340" s="11"/>
      <c r="H340" s="11"/>
      <c r="I340" s="11"/>
      <c r="J340" s="11"/>
      <c r="K340" s="11"/>
      <c r="L340" s="29"/>
      <c r="M340" s="11"/>
      <c r="N340" s="11"/>
      <c r="O340" s="11"/>
      <c r="P340" s="11"/>
      <c r="Q340" s="11"/>
      <c r="R340" s="11"/>
      <c r="S340" s="11"/>
      <c r="T340" s="11"/>
      <c r="U340" s="11"/>
      <c r="V340" s="11"/>
      <c r="W340" s="11"/>
      <c r="X340" s="11"/>
      <c r="Y340" s="11"/>
      <c r="Z340" s="11"/>
      <c r="AA340" s="11"/>
    </row>
    <row r="341" spans="2:27" s="8" customFormat="1" x14ac:dyDescent="0.3">
      <c r="B341" s="11"/>
      <c r="C341" s="11"/>
      <c r="D341" s="11"/>
      <c r="E341" s="11"/>
      <c r="F341" s="11"/>
      <c r="G341" s="11"/>
      <c r="H341" s="11"/>
      <c r="I341" s="11"/>
      <c r="J341" s="11"/>
      <c r="K341" s="11"/>
      <c r="L341" s="29"/>
      <c r="M341" s="11"/>
      <c r="N341" s="11"/>
      <c r="O341" s="11"/>
      <c r="P341" s="11"/>
      <c r="Q341" s="11"/>
      <c r="R341" s="11"/>
      <c r="S341" s="11"/>
      <c r="T341" s="11"/>
      <c r="U341" s="11"/>
      <c r="V341" s="11"/>
      <c r="W341" s="11"/>
      <c r="X341" s="11"/>
      <c r="Y341" s="11"/>
      <c r="Z341" s="11"/>
      <c r="AA341" s="11"/>
    </row>
    <row r="342" spans="2:27" s="8" customFormat="1" x14ac:dyDescent="0.3">
      <c r="B342" s="11"/>
      <c r="C342" s="11"/>
      <c r="D342" s="11"/>
      <c r="E342" s="11"/>
      <c r="F342" s="11"/>
      <c r="G342" s="11"/>
      <c r="H342" s="11"/>
      <c r="I342" s="11"/>
      <c r="J342" s="11"/>
      <c r="K342" s="11"/>
      <c r="L342" s="29"/>
      <c r="M342" s="11"/>
      <c r="N342" s="11"/>
      <c r="O342" s="11"/>
      <c r="P342" s="11"/>
      <c r="Q342" s="11"/>
      <c r="R342" s="11"/>
      <c r="S342" s="11"/>
      <c r="T342" s="11"/>
      <c r="U342" s="11"/>
      <c r="V342" s="11"/>
      <c r="W342" s="11"/>
      <c r="X342" s="11"/>
      <c r="Y342" s="11"/>
      <c r="Z342" s="11"/>
      <c r="AA342" s="11"/>
    </row>
    <row r="343" spans="2:27" s="8" customFormat="1" x14ac:dyDescent="0.3">
      <c r="B343" s="11"/>
      <c r="C343" s="11"/>
      <c r="D343" s="11"/>
      <c r="E343" s="11"/>
      <c r="F343" s="11"/>
      <c r="G343" s="11"/>
      <c r="H343" s="11"/>
      <c r="I343" s="11"/>
      <c r="J343" s="11"/>
      <c r="K343" s="11"/>
      <c r="L343" s="29"/>
      <c r="M343" s="11"/>
      <c r="N343" s="11"/>
      <c r="O343" s="11"/>
      <c r="P343" s="11"/>
      <c r="Q343" s="11"/>
      <c r="R343" s="11"/>
      <c r="S343" s="11"/>
      <c r="T343" s="11"/>
      <c r="U343" s="11"/>
      <c r="V343" s="11"/>
      <c r="W343" s="11"/>
      <c r="X343" s="11"/>
      <c r="Y343" s="11"/>
      <c r="Z343" s="11"/>
      <c r="AA343" s="11"/>
    </row>
    <row r="344" spans="2:27" s="8" customFormat="1" x14ac:dyDescent="0.3">
      <c r="B344" s="11"/>
      <c r="C344" s="11"/>
      <c r="D344" s="11"/>
      <c r="E344" s="11"/>
      <c r="F344" s="11"/>
      <c r="G344" s="11"/>
      <c r="H344" s="11"/>
      <c r="I344" s="11"/>
      <c r="J344" s="11"/>
      <c r="K344" s="11"/>
      <c r="L344" s="29"/>
      <c r="M344" s="11"/>
      <c r="N344" s="11"/>
      <c r="O344" s="11"/>
      <c r="P344" s="11"/>
      <c r="Q344" s="11"/>
      <c r="R344" s="11"/>
      <c r="S344" s="11"/>
      <c r="T344" s="11"/>
      <c r="U344" s="11"/>
      <c r="V344" s="11"/>
      <c r="W344" s="11"/>
      <c r="X344" s="11"/>
      <c r="Y344" s="11"/>
      <c r="Z344" s="11"/>
      <c r="AA344" s="11"/>
    </row>
    <row r="345" spans="2:27" s="8" customFormat="1" x14ac:dyDescent="0.3">
      <c r="B345" s="11"/>
      <c r="C345" s="11"/>
      <c r="D345" s="11"/>
      <c r="E345" s="11"/>
      <c r="F345" s="11"/>
      <c r="G345" s="11"/>
      <c r="H345" s="11"/>
      <c r="I345" s="11"/>
      <c r="J345" s="11"/>
      <c r="K345" s="11"/>
      <c r="L345" s="29"/>
      <c r="M345" s="11"/>
      <c r="N345" s="11"/>
      <c r="O345" s="11"/>
      <c r="P345" s="11"/>
      <c r="Q345" s="11"/>
      <c r="R345" s="11"/>
      <c r="S345" s="11"/>
      <c r="T345" s="11"/>
      <c r="U345" s="11"/>
      <c r="V345" s="11"/>
      <c r="W345" s="11"/>
      <c r="X345" s="11"/>
      <c r="Y345" s="11"/>
      <c r="Z345" s="11"/>
      <c r="AA345" s="11"/>
    </row>
    <row r="346" spans="2:27" s="8" customFormat="1" x14ac:dyDescent="0.3">
      <c r="B346" s="11"/>
      <c r="C346" s="11"/>
      <c r="D346" s="11"/>
      <c r="E346" s="11"/>
      <c r="F346" s="11"/>
      <c r="G346" s="11"/>
      <c r="H346" s="11"/>
      <c r="I346" s="11"/>
      <c r="J346" s="11"/>
      <c r="K346" s="11"/>
      <c r="L346" s="29"/>
      <c r="M346" s="11"/>
      <c r="N346" s="11"/>
      <c r="O346" s="11"/>
      <c r="P346" s="11"/>
      <c r="Q346" s="11"/>
      <c r="R346" s="11"/>
      <c r="S346" s="11"/>
      <c r="T346" s="11"/>
      <c r="U346" s="11"/>
      <c r="V346" s="11"/>
      <c r="W346" s="11"/>
      <c r="X346" s="11"/>
      <c r="Y346" s="11"/>
      <c r="Z346" s="11"/>
      <c r="AA346" s="11"/>
    </row>
    <row r="347" spans="2:27" s="8" customFormat="1" x14ac:dyDescent="0.3">
      <c r="B347" s="11"/>
      <c r="C347" s="11"/>
      <c r="D347" s="11"/>
      <c r="E347" s="11"/>
      <c r="F347" s="11"/>
      <c r="G347" s="11"/>
      <c r="H347" s="11"/>
      <c r="I347" s="11"/>
      <c r="J347" s="11"/>
      <c r="K347" s="11"/>
      <c r="L347" s="29"/>
      <c r="M347" s="11"/>
      <c r="N347" s="11"/>
      <c r="O347" s="11"/>
      <c r="P347" s="11"/>
      <c r="Q347" s="11"/>
      <c r="R347" s="11"/>
      <c r="S347" s="11"/>
      <c r="T347" s="11"/>
      <c r="U347" s="11"/>
      <c r="V347" s="11"/>
      <c r="W347" s="11"/>
      <c r="X347" s="11"/>
      <c r="Y347" s="11"/>
      <c r="Z347" s="11"/>
      <c r="AA347" s="11"/>
    </row>
    <row r="348" spans="2:27" s="8" customFormat="1" x14ac:dyDescent="0.3">
      <c r="B348" s="11"/>
      <c r="C348" s="11"/>
      <c r="D348" s="11"/>
      <c r="E348" s="11"/>
      <c r="F348" s="11"/>
      <c r="G348" s="11"/>
      <c r="H348" s="11"/>
      <c r="I348" s="11"/>
      <c r="J348" s="11"/>
      <c r="K348" s="11"/>
      <c r="L348" s="29"/>
      <c r="M348" s="11"/>
      <c r="N348" s="11"/>
      <c r="O348" s="11"/>
      <c r="P348" s="11"/>
      <c r="Q348" s="11"/>
      <c r="R348" s="11"/>
      <c r="S348" s="11"/>
      <c r="T348" s="11"/>
      <c r="U348" s="11"/>
      <c r="V348" s="11"/>
      <c r="W348" s="11"/>
      <c r="X348" s="11"/>
      <c r="Y348" s="11"/>
      <c r="Z348" s="11"/>
      <c r="AA348" s="11"/>
    </row>
    <row r="349" spans="2:27" s="8" customFormat="1" x14ac:dyDescent="0.3">
      <c r="B349" s="11"/>
      <c r="C349" s="11"/>
      <c r="D349" s="11"/>
      <c r="E349" s="11"/>
      <c r="F349" s="11"/>
      <c r="G349" s="11"/>
      <c r="H349" s="11"/>
      <c r="I349" s="11"/>
      <c r="J349" s="11"/>
      <c r="K349" s="11"/>
      <c r="L349" s="29"/>
      <c r="M349" s="11"/>
      <c r="N349" s="11"/>
      <c r="O349" s="11"/>
      <c r="P349" s="11"/>
      <c r="Q349" s="11"/>
      <c r="R349" s="11"/>
      <c r="S349" s="11"/>
      <c r="T349" s="11"/>
      <c r="U349" s="11"/>
      <c r="V349" s="11"/>
      <c r="W349" s="11"/>
      <c r="X349" s="11"/>
      <c r="Y349" s="11"/>
      <c r="Z349" s="11"/>
      <c r="AA349" s="11"/>
    </row>
    <row r="350" spans="2:27" s="8" customFormat="1" x14ac:dyDescent="0.3">
      <c r="B350" s="11"/>
      <c r="C350" s="11"/>
      <c r="D350" s="11"/>
      <c r="E350" s="11"/>
      <c r="F350" s="11"/>
      <c r="G350" s="11"/>
      <c r="H350" s="11"/>
      <c r="I350" s="11"/>
      <c r="J350" s="11"/>
      <c r="K350" s="11"/>
      <c r="L350" s="29"/>
      <c r="M350" s="11"/>
      <c r="N350" s="11"/>
      <c r="O350" s="11"/>
      <c r="P350" s="11"/>
      <c r="Q350" s="11"/>
      <c r="R350" s="11"/>
      <c r="S350" s="11"/>
      <c r="T350" s="11"/>
      <c r="U350" s="11"/>
      <c r="V350" s="11"/>
      <c r="W350" s="11"/>
      <c r="X350" s="11"/>
      <c r="Y350" s="11"/>
      <c r="Z350" s="11"/>
      <c r="AA350" s="11"/>
    </row>
    <row r="351" spans="2:27" s="8" customFormat="1" x14ac:dyDescent="0.3">
      <c r="B351" s="11"/>
      <c r="C351" s="11"/>
      <c r="D351" s="11"/>
      <c r="E351" s="11"/>
      <c r="F351" s="11"/>
      <c r="G351" s="11"/>
      <c r="H351" s="11"/>
      <c r="I351" s="11"/>
      <c r="J351" s="11"/>
      <c r="K351" s="11"/>
      <c r="L351" s="29"/>
      <c r="M351" s="11"/>
      <c r="N351" s="11"/>
      <c r="O351" s="11"/>
      <c r="P351" s="11"/>
      <c r="Q351" s="11"/>
      <c r="R351" s="11"/>
      <c r="S351" s="11"/>
      <c r="T351" s="11"/>
      <c r="U351" s="11"/>
      <c r="V351" s="11"/>
      <c r="W351" s="11"/>
      <c r="X351" s="11"/>
      <c r="Y351" s="11"/>
      <c r="Z351" s="11"/>
      <c r="AA351" s="11"/>
    </row>
    <row r="352" spans="2:27" s="8" customFormat="1" x14ac:dyDescent="0.3">
      <c r="B352" s="11"/>
      <c r="C352" s="11"/>
      <c r="D352" s="11"/>
      <c r="E352" s="11"/>
      <c r="F352" s="11"/>
      <c r="G352" s="11"/>
      <c r="H352" s="11"/>
      <c r="I352" s="11"/>
      <c r="J352" s="11"/>
      <c r="K352" s="11"/>
      <c r="L352" s="29"/>
      <c r="M352" s="11"/>
      <c r="N352" s="11"/>
      <c r="O352" s="11"/>
      <c r="P352" s="11"/>
      <c r="Q352" s="11"/>
      <c r="R352" s="11"/>
      <c r="S352" s="11"/>
      <c r="T352" s="11"/>
      <c r="U352" s="11"/>
      <c r="V352" s="11"/>
      <c r="W352" s="11"/>
      <c r="X352" s="11"/>
      <c r="Y352" s="11"/>
      <c r="Z352" s="11"/>
      <c r="AA352" s="11"/>
    </row>
    <row r="353" spans="2:27" s="8" customFormat="1" x14ac:dyDescent="0.3">
      <c r="B353" s="11"/>
      <c r="C353" s="11"/>
      <c r="D353" s="11"/>
      <c r="E353" s="11"/>
      <c r="F353" s="11"/>
      <c r="G353" s="11"/>
      <c r="H353" s="11"/>
      <c r="I353" s="11"/>
      <c r="J353" s="11"/>
      <c r="K353" s="11"/>
      <c r="L353" s="29"/>
      <c r="M353" s="11"/>
      <c r="N353" s="11"/>
      <c r="O353" s="11"/>
      <c r="P353" s="11"/>
      <c r="Q353" s="11"/>
      <c r="R353" s="11"/>
      <c r="S353" s="11"/>
      <c r="T353" s="11"/>
      <c r="U353" s="11"/>
      <c r="V353" s="11"/>
      <c r="W353" s="11"/>
      <c r="X353" s="11"/>
      <c r="Y353" s="11"/>
      <c r="Z353" s="11"/>
      <c r="AA353" s="11"/>
    </row>
    <row r="354" spans="2:27" s="8" customFormat="1" x14ac:dyDescent="0.3">
      <c r="B354" s="11"/>
      <c r="C354" s="11"/>
      <c r="D354" s="11"/>
      <c r="E354" s="11"/>
      <c r="F354" s="11"/>
      <c r="G354" s="11"/>
      <c r="H354" s="11"/>
      <c r="I354" s="11"/>
      <c r="J354" s="11"/>
      <c r="K354" s="11"/>
      <c r="L354" s="29"/>
      <c r="M354" s="11"/>
      <c r="N354" s="11"/>
      <c r="O354" s="11"/>
      <c r="P354" s="11"/>
      <c r="Q354" s="11"/>
      <c r="R354" s="11"/>
      <c r="S354" s="11"/>
      <c r="T354" s="11"/>
      <c r="U354" s="11"/>
      <c r="V354" s="11"/>
      <c r="W354" s="11"/>
      <c r="X354" s="11"/>
      <c r="Y354" s="11"/>
      <c r="Z354" s="11"/>
      <c r="AA354" s="11"/>
    </row>
    <row r="355" spans="2:27" s="8" customFormat="1" x14ac:dyDescent="0.3">
      <c r="B355" s="11"/>
      <c r="C355" s="11"/>
      <c r="D355" s="11"/>
      <c r="E355" s="11"/>
      <c r="F355" s="11"/>
      <c r="G355" s="11"/>
      <c r="H355" s="11"/>
      <c r="I355" s="11"/>
      <c r="J355" s="11"/>
      <c r="K355" s="11"/>
      <c r="L355" s="29"/>
      <c r="M355" s="11"/>
      <c r="N355" s="11"/>
      <c r="O355" s="11"/>
      <c r="P355" s="11"/>
      <c r="Q355" s="11"/>
      <c r="R355" s="11"/>
      <c r="S355" s="11"/>
      <c r="T355" s="11"/>
      <c r="U355" s="11"/>
      <c r="V355" s="11"/>
      <c r="W355" s="11"/>
      <c r="X355" s="11"/>
      <c r="Y355" s="11"/>
      <c r="Z355" s="11"/>
      <c r="AA355" s="11"/>
    </row>
    <row r="356" spans="2:27" s="8" customFormat="1" x14ac:dyDescent="0.3">
      <c r="B356" s="11"/>
      <c r="C356" s="11"/>
      <c r="D356" s="11"/>
      <c r="E356" s="11"/>
      <c r="F356" s="11"/>
      <c r="G356" s="11"/>
      <c r="H356" s="11"/>
      <c r="I356" s="11"/>
      <c r="J356" s="11"/>
      <c r="K356" s="11"/>
      <c r="L356" s="29"/>
      <c r="M356" s="11"/>
      <c r="N356" s="11"/>
      <c r="O356" s="11"/>
      <c r="P356" s="11"/>
      <c r="Q356" s="11"/>
      <c r="R356" s="11"/>
      <c r="S356" s="11"/>
      <c r="T356" s="11"/>
      <c r="U356" s="11"/>
      <c r="V356" s="11"/>
      <c r="W356" s="11"/>
      <c r="X356" s="11"/>
      <c r="Y356" s="11"/>
      <c r="Z356" s="11"/>
      <c r="AA356" s="11"/>
    </row>
    <row r="357" spans="2:27" s="8" customFormat="1" x14ac:dyDescent="0.3">
      <c r="B357" s="11"/>
      <c r="C357" s="11"/>
      <c r="D357" s="11"/>
      <c r="E357" s="11"/>
      <c r="F357" s="11"/>
      <c r="G357" s="11"/>
      <c r="H357" s="11"/>
      <c r="I357" s="11"/>
      <c r="J357" s="11"/>
      <c r="K357" s="11"/>
      <c r="L357" s="29"/>
      <c r="M357" s="11"/>
      <c r="N357" s="11"/>
      <c r="O357" s="11"/>
      <c r="P357" s="11"/>
      <c r="Q357" s="11"/>
      <c r="R357" s="11"/>
      <c r="S357" s="11"/>
      <c r="T357" s="11"/>
      <c r="U357" s="11"/>
      <c r="V357" s="11"/>
      <c r="W357" s="11"/>
      <c r="X357" s="11"/>
      <c r="Y357" s="11"/>
      <c r="Z357" s="11"/>
      <c r="AA357" s="11"/>
    </row>
    <row r="358" spans="2:27" s="8" customFormat="1" x14ac:dyDescent="0.3">
      <c r="B358" s="11"/>
      <c r="C358" s="11"/>
      <c r="D358" s="11"/>
      <c r="E358" s="11"/>
      <c r="F358" s="11"/>
      <c r="G358" s="11"/>
      <c r="H358" s="11"/>
      <c r="I358" s="11"/>
      <c r="J358" s="11"/>
      <c r="K358" s="11"/>
      <c r="L358" s="29"/>
      <c r="M358" s="11"/>
      <c r="N358" s="11"/>
      <c r="O358" s="11"/>
      <c r="P358" s="11"/>
      <c r="Q358" s="11"/>
      <c r="R358" s="11"/>
      <c r="S358" s="11"/>
      <c r="T358" s="11"/>
      <c r="U358" s="11"/>
      <c r="V358" s="11"/>
      <c r="W358" s="11"/>
      <c r="X358" s="11"/>
      <c r="Y358" s="11"/>
      <c r="Z358" s="11"/>
      <c r="AA358" s="11"/>
    </row>
    <row r="359" spans="2:27" s="8" customFormat="1" x14ac:dyDescent="0.3">
      <c r="B359" s="11"/>
      <c r="C359" s="11"/>
      <c r="D359" s="11"/>
      <c r="E359" s="11"/>
      <c r="F359" s="11"/>
      <c r="G359" s="11"/>
      <c r="H359" s="11"/>
      <c r="I359" s="11"/>
      <c r="J359" s="11"/>
      <c r="K359" s="11"/>
      <c r="L359" s="29"/>
      <c r="M359" s="11"/>
      <c r="N359" s="11"/>
      <c r="O359" s="11"/>
      <c r="P359" s="11"/>
      <c r="Q359" s="11"/>
      <c r="R359" s="11"/>
      <c r="S359" s="11"/>
      <c r="T359" s="11"/>
      <c r="U359" s="11"/>
      <c r="V359" s="11"/>
      <c r="W359" s="11"/>
      <c r="X359" s="11"/>
      <c r="Y359" s="11"/>
      <c r="Z359" s="11"/>
      <c r="AA359" s="11"/>
    </row>
    <row r="360" spans="2:27" s="8" customFormat="1" x14ac:dyDescent="0.3">
      <c r="B360" s="11"/>
      <c r="C360" s="11"/>
      <c r="D360" s="11"/>
      <c r="E360" s="11"/>
      <c r="F360" s="11"/>
      <c r="G360" s="11"/>
      <c r="H360" s="11"/>
      <c r="I360" s="11"/>
      <c r="J360" s="11"/>
      <c r="K360" s="11"/>
      <c r="L360" s="29"/>
      <c r="M360" s="11"/>
      <c r="N360" s="11"/>
      <c r="O360" s="11"/>
      <c r="P360" s="11"/>
      <c r="Q360" s="11"/>
      <c r="R360" s="11"/>
      <c r="S360" s="11"/>
      <c r="T360" s="11"/>
      <c r="U360" s="11"/>
      <c r="V360" s="11"/>
      <c r="W360" s="11"/>
      <c r="X360" s="11"/>
      <c r="Y360" s="11"/>
      <c r="Z360" s="11"/>
      <c r="AA360" s="11"/>
    </row>
    <row r="361" spans="2:27" s="8" customFormat="1" x14ac:dyDescent="0.3">
      <c r="B361" s="11"/>
      <c r="C361" s="11"/>
      <c r="D361" s="11"/>
      <c r="E361" s="11"/>
      <c r="F361" s="11"/>
      <c r="G361" s="11"/>
      <c r="H361" s="11"/>
      <c r="I361" s="11"/>
      <c r="J361" s="11"/>
      <c r="K361" s="11"/>
      <c r="L361" s="29"/>
      <c r="M361" s="11"/>
      <c r="N361" s="11"/>
      <c r="O361" s="11"/>
      <c r="P361" s="11"/>
      <c r="Q361" s="11"/>
      <c r="R361" s="11"/>
      <c r="S361" s="11"/>
      <c r="T361" s="11"/>
      <c r="U361" s="11"/>
      <c r="V361" s="11"/>
      <c r="W361" s="11"/>
      <c r="X361" s="11"/>
      <c r="Y361" s="11"/>
      <c r="Z361" s="11"/>
      <c r="AA361" s="11"/>
    </row>
    <row r="362" spans="2:27" s="8" customFormat="1" x14ac:dyDescent="0.3">
      <c r="B362" s="11"/>
      <c r="C362" s="11"/>
      <c r="D362" s="11"/>
      <c r="E362" s="11"/>
      <c r="F362" s="11"/>
      <c r="G362" s="11"/>
      <c r="H362" s="11"/>
      <c r="I362" s="11"/>
      <c r="J362" s="11"/>
      <c r="K362" s="11"/>
      <c r="L362" s="29"/>
      <c r="M362" s="11"/>
      <c r="N362" s="11"/>
      <c r="O362" s="11"/>
      <c r="P362" s="11"/>
      <c r="Q362" s="11"/>
      <c r="R362" s="11"/>
      <c r="S362" s="11"/>
      <c r="T362" s="11"/>
      <c r="U362" s="11"/>
      <c r="V362" s="11"/>
      <c r="W362" s="11"/>
      <c r="X362" s="11"/>
      <c r="Y362" s="11"/>
      <c r="Z362" s="11"/>
      <c r="AA362" s="11"/>
    </row>
    <row r="363" spans="2:27" s="8" customFormat="1" x14ac:dyDescent="0.3">
      <c r="B363" s="11"/>
      <c r="C363" s="11"/>
      <c r="D363" s="11"/>
      <c r="E363" s="11"/>
      <c r="F363" s="11"/>
      <c r="G363" s="11"/>
      <c r="H363" s="11"/>
      <c r="I363" s="11"/>
      <c r="J363" s="11"/>
      <c r="K363" s="11"/>
      <c r="L363" s="29"/>
      <c r="M363" s="11"/>
      <c r="N363" s="11"/>
      <c r="O363" s="11"/>
      <c r="P363" s="11"/>
      <c r="Q363" s="11"/>
      <c r="R363" s="11"/>
      <c r="S363" s="11"/>
      <c r="T363" s="11"/>
      <c r="U363" s="11"/>
      <c r="V363" s="11"/>
      <c r="W363" s="11"/>
      <c r="X363" s="11"/>
      <c r="Y363" s="11"/>
      <c r="Z363" s="11"/>
      <c r="AA363" s="11"/>
    </row>
    <row r="364" spans="2:27" s="8" customFormat="1" x14ac:dyDescent="0.3">
      <c r="B364" s="11"/>
      <c r="C364" s="11"/>
      <c r="D364" s="11"/>
      <c r="E364" s="11"/>
      <c r="F364" s="11"/>
      <c r="G364" s="11"/>
      <c r="H364" s="11"/>
      <c r="I364" s="11"/>
      <c r="J364" s="11"/>
      <c r="K364" s="11"/>
      <c r="L364" s="29"/>
      <c r="M364" s="11"/>
      <c r="N364" s="11"/>
      <c r="O364" s="11"/>
      <c r="P364" s="11"/>
      <c r="Q364" s="11"/>
      <c r="R364" s="11"/>
      <c r="S364" s="11"/>
      <c r="T364" s="11"/>
      <c r="U364" s="11"/>
      <c r="V364" s="11"/>
      <c r="W364" s="11"/>
      <c r="X364" s="11"/>
      <c r="Y364" s="11"/>
      <c r="Z364" s="11"/>
      <c r="AA364" s="11"/>
    </row>
    <row r="365" spans="2:27" s="8" customFormat="1" x14ac:dyDescent="0.3">
      <c r="B365" s="11"/>
      <c r="C365" s="11"/>
      <c r="D365" s="11"/>
      <c r="E365" s="11"/>
      <c r="F365" s="11"/>
      <c r="G365" s="11"/>
      <c r="H365" s="11"/>
      <c r="I365" s="11"/>
      <c r="J365" s="11"/>
      <c r="K365" s="11"/>
      <c r="L365" s="29"/>
      <c r="M365" s="11"/>
      <c r="N365" s="11"/>
      <c r="O365" s="11"/>
      <c r="P365" s="11"/>
      <c r="Q365" s="11"/>
      <c r="R365" s="11"/>
      <c r="S365" s="11"/>
      <c r="T365" s="11"/>
      <c r="U365" s="11"/>
      <c r="V365" s="11"/>
      <c r="W365" s="11"/>
      <c r="X365" s="11"/>
      <c r="Y365" s="11"/>
      <c r="Z365" s="11"/>
      <c r="AA365" s="11"/>
    </row>
    <row r="366" spans="2:27" s="8" customFormat="1" x14ac:dyDescent="0.3">
      <c r="B366" s="11"/>
      <c r="C366" s="11"/>
      <c r="D366" s="11"/>
      <c r="E366" s="11"/>
      <c r="F366" s="11"/>
      <c r="G366" s="11"/>
      <c r="H366" s="11"/>
      <c r="I366" s="11"/>
      <c r="J366" s="11"/>
      <c r="K366" s="11"/>
      <c r="L366" s="29"/>
      <c r="M366" s="11"/>
      <c r="N366" s="11"/>
      <c r="O366" s="11"/>
      <c r="P366" s="11"/>
      <c r="Q366" s="11"/>
      <c r="R366" s="11"/>
      <c r="S366" s="11"/>
      <c r="T366" s="11"/>
      <c r="U366" s="11"/>
      <c r="V366" s="11"/>
      <c r="W366" s="11"/>
      <c r="X366" s="11"/>
      <c r="Y366" s="11"/>
      <c r="Z366" s="11"/>
      <c r="AA366" s="11"/>
    </row>
    <row r="367" spans="2:27" s="8" customFormat="1" x14ac:dyDescent="0.3">
      <c r="B367" s="11"/>
      <c r="C367" s="11"/>
      <c r="D367" s="11"/>
      <c r="E367" s="11"/>
      <c r="F367" s="11"/>
      <c r="G367" s="11"/>
      <c r="H367" s="11"/>
      <c r="I367" s="11"/>
      <c r="J367" s="11"/>
      <c r="K367" s="11"/>
      <c r="L367" s="29"/>
      <c r="M367" s="11"/>
      <c r="N367" s="11"/>
      <c r="O367" s="11"/>
      <c r="P367" s="11"/>
      <c r="Q367" s="11"/>
      <c r="R367" s="11"/>
      <c r="S367" s="11"/>
      <c r="T367" s="11"/>
      <c r="U367" s="11"/>
      <c r="V367" s="11"/>
      <c r="W367" s="11"/>
      <c r="X367" s="11"/>
      <c r="Y367" s="11"/>
      <c r="Z367" s="11"/>
      <c r="AA367" s="11"/>
    </row>
    <row r="368" spans="2:27" s="8" customFormat="1" x14ac:dyDescent="0.3">
      <c r="B368" s="11"/>
      <c r="C368" s="11"/>
      <c r="D368" s="11"/>
      <c r="E368" s="11"/>
      <c r="F368" s="11"/>
      <c r="G368" s="11"/>
      <c r="H368" s="11"/>
      <c r="I368" s="11"/>
      <c r="J368" s="11"/>
      <c r="K368" s="11"/>
      <c r="L368" s="29"/>
      <c r="M368" s="11"/>
      <c r="N368" s="11"/>
      <c r="O368" s="11"/>
      <c r="P368" s="11"/>
      <c r="Q368" s="11"/>
      <c r="R368" s="11"/>
      <c r="S368" s="11"/>
      <c r="T368" s="11"/>
      <c r="U368" s="11"/>
      <c r="V368" s="11"/>
      <c r="W368" s="11"/>
      <c r="X368" s="11"/>
      <c r="Y368" s="11"/>
      <c r="Z368" s="11"/>
      <c r="AA368" s="11"/>
    </row>
    <row r="369" spans="2:27" s="8" customFormat="1" x14ac:dyDescent="0.3">
      <c r="B369" s="11"/>
      <c r="C369" s="11"/>
      <c r="D369" s="11"/>
      <c r="E369" s="11"/>
      <c r="F369" s="11"/>
      <c r="G369" s="11"/>
      <c r="H369" s="11"/>
      <c r="I369" s="11"/>
      <c r="J369" s="11"/>
      <c r="K369" s="11"/>
      <c r="L369" s="29"/>
      <c r="M369" s="11"/>
      <c r="N369" s="11"/>
      <c r="O369" s="11"/>
      <c r="P369" s="11"/>
      <c r="Q369" s="11"/>
      <c r="R369" s="11"/>
      <c r="S369" s="11"/>
      <c r="T369" s="11"/>
      <c r="U369" s="11"/>
      <c r="V369" s="11"/>
      <c r="W369" s="11"/>
      <c r="X369" s="11"/>
      <c r="Y369" s="11"/>
      <c r="Z369" s="11"/>
      <c r="AA369" s="11"/>
    </row>
    <row r="370" spans="2:27" s="8" customFormat="1" x14ac:dyDescent="0.3">
      <c r="B370" s="11"/>
      <c r="C370" s="11"/>
      <c r="D370" s="11"/>
      <c r="E370" s="11"/>
      <c r="F370" s="11"/>
      <c r="G370" s="11"/>
      <c r="H370" s="11"/>
      <c r="I370" s="11"/>
      <c r="J370" s="11"/>
      <c r="K370" s="11"/>
      <c r="L370" s="29"/>
      <c r="M370" s="11"/>
      <c r="N370" s="11"/>
      <c r="O370" s="11"/>
      <c r="P370" s="11"/>
      <c r="Q370" s="11"/>
      <c r="R370" s="11"/>
      <c r="S370" s="11"/>
      <c r="T370" s="11"/>
      <c r="U370" s="11"/>
      <c r="V370" s="11"/>
      <c r="W370" s="11"/>
      <c r="X370" s="11"/>
      <c r="Y370" s="11"/>
      <c r="Z370" s="11"/>
      <c r="AA370" s="11"/>
    </row>
    <row r="371" spans="2:27" s="8" customFormat="1" x14ac:dyDescent="0.3">
      <c r="B371" s="11"/>
      <c r="C371" s="11"/>
      <c r="D371" s="11"/>
      <c r="E371" s="11"/>
      <c r="F371" s="11"/>
      <c r="G371" s="11"/>
      <c r="H371" s="11"/>
      <c r="I371" s="11"/>
      <c r="J371" s="11"/>
      <c r="K371" s="11"/>
      <c r="L371" s="29"/>
      <c r="M371" s="11"/>
      <c r="N371" s="11"/>
      <c r="O371" s="11"/>
      <c r="P371" s="11"/>
      <c r="Q371" s="11"/>
      <c r="R371" s="11"/>
      <c r="S371" s="11"/>
      <c r="T371" s="11"/>
      <c r="U371" s="11"/>
      <c r="V371" s="11"/>
      <c r="W371" s="11"/>
      <c r="X371" s="11"/>
      <c r="Y371" s="11"/>
      <c r="Z371" s="11"/>
      <c r="AA371" s="11"/>
    </row>
    <row r="372" spans="2:27" s="8" customFormat="1" x14ac:dyDescent="0.3">
      <c r="B372" s="11"/>
      <c r="C372" s="11"/>
      <c r="D372" s="11"/>
      <c r="E372" s="11"/>
      <c r="F372" s="11"/>
      <c r="G372" s="11"/>
      <c r="H372" s="11"/>
      <c r="I372" s="11"/>
      <c r="J372" s="11"/>
      <c r="K372" s="11"/>
      <c r="L372" s="29"/>
      <c r="M372" s="11"/>
      <c r="N372" s="11"/>
      <c r="O372" s="11"/>
      <c r="P372" s="11"/>
      <c r="Q372" s="11"/>
      <c r="R372" s="11"/>
      <c r="S372" s="11"/>
      <c r="T372" s="11"/>
      <c r="U372" s="11"/>
      <c r="V372" s="11"/>
      <c r="W372" s="11"/>
      <c r="X372" s="11"/>
      <c r="Y372" s="11"/>
      <c r="Z372" s="11"/>
      <c r="AA372" s="11"/>
    </row>
    <row r="373" spans="2:27" s="8" customFormat="1" x14ac:dyDescent="0.3">
      <c r="B373" s="11"/>
      <c r="C373" s="11"/>
      <c r="D373" s="11"/>
      <c r="E373" s="11"/>
      <c r="F373" s="11"/>
      <c r="G373" s="11"/>
      <c r="H373" s="11"/>
      <c r="I373" s="11"/>
      <c r="J373" s="11"/>
      <c r="K373" s="11"/>
      <c r="L373" s="29"/>
      <c r="M373" s="11"/>
      <c r="N373" s="11"/>
      <c r="O373" s="11"/>
      <c r="P373" s="11"/>
      <c r="Q373" s="11"/>
      <c r="R373" s="11"/>
      <c r="S373" s="11"/>
      <c r="T373" s="11"/>
      <c r="U373" s="11"/>
      <c r="V373" s="11"/>
      <c r="W373" s="11"/>
      <c r="X373" s="11"/>
      <c r="Y373" s="11"/>
      <c r="Z373" s="11"/>
      <c r="AA373" s="11"/>
    </row>
    <row r="374" spans="2:27" s="8" customFormat="1" x14ac:dyDescent="0.3">
      <c r="B374" s="11"/>
      <c r="C374" s="11"/>
      <c r="D374" s="11"/>
      <c r="E374" s="11"/>
      <c r="F374" s="11"/>
      <c r="G374" s="11"/>
      <c r="H374" s="11"/>
      <c r="I374" s="11"/>
      <c r="J374" s="11"/>
      <c r="K374" s="11"/>
      <c r="L374" s="29"/>
      <c r="M374" s="11"/>
      <c r="N374" s="11"/>
      <c r="O374" s="11"/>
      <c r="P374" s="11"/>
      <c r="Q374" s="11"/>
      <c r="R374" s="11"/>
      <c r="S374" s="11"/>
      <c r="T374" s="11"/>
      <c r="U374" s="11"/>
      <c r="V374" s="11"/>
      <c r="W374" s="11"/>
      <c r="X374" s="11"/>
      <c r="Y374" s="11"/>
      <c r="Z374" s="11"/>
      <c r="AA374" s="11"/>
    </row>
    <row r="375" spans="2:27" s="8" customFormat="1" x14ac:dyDescent="0.3">
      <c r="B375" s="11"/>
      <c r="C375" s="11"/>
      <c r="D375" s="11"/>
      <c r="E375" s="11"/>
      <c r="F375" s="11"/>
      <c r="G375" s="11"/>
      <c r="H375" s="11"/>
      <c r="I375" s="11"/>
      <c r="J375" s="11"/>
      <c r="K375" s="11"/>
      <c r="L375" s="29"/>
      <c r="M375" s="11"/>
      <c r="N375" s="11"/>
      <c r="O375" s="11"/>
      <c r="P375" s="11"/>
      <c r="Q375" s="11"/>
      <c r="R375" s="11"/>
      <c r="S375" s="11"/>
      <c r="T375" s="11"/>
      <c r="U375" s="11"/>
      <c r="V375" s="11"/>
      <c r="W375" s="11"/>
      <c r="X375" s="11"/>
      <c r="Y375" s="11"/>
      <c r="Z375" s="11"/>
      <c r="AA375" s="11"/>
    </row>
    <row r="376" spans="2:27" s="8" customFormat="1" x14ac:dyDescent="0.3">
      <c r="B376" s="11"/>
      <c r="C376" s="11"/>
      <c r="D376" s="11"/>
      <c r="E376" s="11"/>
      <c r="F376" s="11"/>
      <c r="G376" s="11"/>
      <c r="H376" s="11"/>
      <c r="I376" s="11"/>
      <c r="J376" s="11"/>
      <c r="K376" s="11"/>
      <c r="L376" s="29"/>
      <c r="M376" s="11"/>
      <c r="N376" s="11"/>
      <c r="O376" s="11"/>
      <c r="P376" s="11"/>
      <c r="Q376" s="11"/>
      <c r="R376" s="11"/>
      <c r="S376" s="11"/>
      <c r="T376" s="11"/>
      <c r="U376" s="11"/>
      <c r="V376" s="11"/>
      <c r="W376" s="11"/>
      <c r="X376" s="11"/>
      <c r="Y376" s="11"/>
      <c r="Z376" s="11"/>
      <c r="AA376" s="11"/>
    </row>
    <row r="377" spans="2:27" s="8" customFormat="1" x14ac:dyDescent="0.3">
      <c r="B377" s="11"/>
      <c r="C377" s="11"/>
      <c r="D377" s="11"/>
      <c r="E377" s="11"/>
      <c r="F377" s="11"/>
      <c r="G377" s="11"/>
      <c r="H377" s="11"/>
      <c r="I377" s="11"/>
      <c r="J377" s="11"/>
      <c r="K377" s="11"/>
      <c r="L377" s="29"/>
      <c r="M377" s="11"/>
      <c r="N377" s="11"/>
      <c r="O377" s="11"/>
      <c r="P377" s="11"/>
      <c r="Q377" s="11"/>
      <c r="R377" s="11"/>
      <c r="S377" s="11"/>
      <c r="T377" s="11"/>
      <c r="U377" s="11"/>
      <c r="V377" s="11"/>
      <c r="W377" s="11"/>
      <c r="X377" s="11"/>
      <c r="Y377" s="11"/>
      <c r="Z377" s="11"/>
      <c r="AA377" s="11"/>
    </row>
    <row r="378" spans="2:27" s="8" customFormat="1" x14ac:dyDescent="0.3">
      <c r="B378" s="11"/>
      <c r="C378" s="11"/>
      <c r="D378" s="11"/>
      <c r="E378" s="11"/>
      <c r="F378" s="11"/>
      <c r="G378" s="11"/>
      <c r="H378" s="11"/>
      <c r="I378" s="11"/>
      <c r="J378" s="11"/>
      <c r="K378" s="11"/>
      <c r="L378" s="29"/>
      <c r="M378" s="11"/>
      <c r="N378" s="11"/>
      <c r="O378" s="11"/>
      <c r="P378" s="11"/>
      <c r="Q378" s="11"/>
      <c r="R378" s="11"/>
      <c r="S378" s="11"/>
      <c r="T378" s="11"/>
      <c r="U378" s="11"/>
      <c r="V378" s="11"/>
      <c r="W378" s="11"/>
      <c r="X378" s="11"/>
      <c r="Y378" s="11"/>
      <c r="Z378" s="11"/>
      <c r="AA378" s="11"/>
    </row>
    <row r="379" spans="2:27" s="8" customFormat="1" x14ac:dyDescent="0.3">
      <c r="B379" s="11"/>
      <c r="C379" s="11"/>
      <c r="D379" s="11"/>
      <c r="E379" s="11"/>
      <c r="F379" s="11"/>
      <c r="G379" s="11"/>
      <c r="H379" s="11"/>
      <c r="I379" s="11"/>
      <c r="J379" s="11"/>
      <c r="K379" s="11"/>
      <c r="L379" s="29"/>
      <c r="M379" s="11"/>
      <c r="N379" s="11"/>
      <c r="O379" s="11"/>
      <c r="P379" s="11"/>
      <c r="Q379" s="11"/>
      <c r="R379" s="11"/>
      <c r="S379" s="11"/>
      <c r="T379" s="11"/>
      <c r="U379" s="11"/>
      <c r="V379" s="11"/>
      <c r="W379" s="11"/>
      <c r="X379" s="11"/>
      <c r="Y379" s="11"/>
      <c r="Z379" s="11"/>
      <c r="AA379" s="11"/>
    </row>
    <row r="380" spans="2:27" s="8" customFormat="1" x14ac:dyDescent="0.3">
      <c r="B380" s="11"/>
      <c r="C380" s="11"/>
      <c r="D380" s="11"/>
      <c r="E380" s="11"/>
      <c r="F380" s="11"/>
      <c r="G380" s="11"/>
      <c r="H380" s="11"/>
      <c r="I380" s="11"/>
      <c r="J380" s="11"/>
      <c r="K380" s="11"/>
      <c r="L380" s="29"/>
      <c r="M380" s="11"/>
      <c r="N380" s="11"/>
      <c r="O380" s="11"/>
      <c r="P380" s="11"/>
      <c r="Q380" s="11"/>
      <c r="R380" s="11"/>
      <c r="S380" s="11"/>
      <c r="T380" s="11"/>
      <c r="U380" s="11"/>
      <c r="V380" s="11"/>
      <c r="W380" s="11"/>
      <c r="X380" s="11"/>
      <c r="Y380" s="11"/>
      <c r="Z380" s="11"/>
      <c r="AA380" s="11"/>
    </row>
    <row r="381" spans="2:27" s="8" customFormat="1" x14ac:dyDescent="0.3">
      <c r="B381" s="11"/>
      <c r="C381" s="11"/>
      <c r="D381" s="11"/>
      <c r="E381" s="11"/>
      <c r="F381" s="11"/>
      <c r="G381" s="11"/>
      <c r="H381" s="11"/>
      <c r="I381" s="11"/>
      <c r="J381" s="11"/>
      <c r="K381" s="11"/>
      <c r="L381" s="29"/>
      <c r="M381" s="11"/>
      <c r="N381" s="11"/>
      <c r="O381" s="11"/>
      <c r="P381" s="11"/>
      <c r="Q381" s="11"/>
      <c r="R381" s="11"/>
      <c r="S381" s="11"/>
      <c r="T381" s="11"/>
      <c r="U381" s="11"/>
      <c r="V381" s="11"/>
      <c r="W381" s="11"/>
      <c r="X381" s="11"/>
      <c r="Y381" s="11"/>
      <c r="Z381" s="11"/>
      <c r="AA381" s="11"/>
    </row>
    <row r="382" spans="2:27" s="8" customFormat="1" x14ac:dyDescent="0.3">
      <c r="B382" s="11"/>
      <c r="C382" s="11"/>
      <c r="D382" s="11"/>
      <c r="E382" s="11"/>
      <c r="F382" s="11"/>
      <c r="G382" s="11"/>
      <c r="H382" s="11"/>
      <c r="I382" s="11"/>
      <c r="J382" s="11"/>
      <c r="K382" s="11"/>
      <c r="L382" s="29"/>
      <c r="M382" s="11"/>
      <c r="N382" s="11"/>
      <c r="O382" s="11"/>
      <c r="P382" s="11"/>
      <c r="Q382" s="11"/>
      <c r="R382" s="11"/>
      <c r="S382" s="11"/>
      <c r="T382" s="11"/>
      <c r="U382" s="11"/>
      <c r="V382" s="11"/>
      <c r="W382" s="11"/>
      <c r="X382" s="11"/>
      <c r="Y382" s="11"/>
      <c r="Z382" s="11"/>
      <c r="AA382" s="11"/>
    </row>
    <row r="383" spans="2:27" s="8" customFormat="1" x14ac:dyDescent="0.3">
      <c r="B383" s="11"/>
      <c r="C383" s="11"/>
      <c r="D383" s="11"/>
      <c r="E383" s="11"/>
      <c r="F383" s="11"/>
      <c r="G383" s="11"/>
      <c r="H383" s="11"/>
      <c r="I383" s="11"/>
      <c r="J383" s="11"/>
      <c r="K383" s="11"/>
      <c r="L383" s="29"/>
      <c r="M383" s="11"/>
      <c r="N383" s="11"/>
      <c r="O383" s="11"/>
      <c r="P383" s="11"/>
      <c r="Q383" s="11"/>
      <c r="R383" s="11"/>
      <c r="S383" s="11"/>
      <c r="T383" s="11"/>
      <c r="U383" s="11"/>
      <c r="V383" s="11"/>
      <c r="W383" s="11"/>
      <c r="X383" s="11"/>
      <c r="Y383" s="11"/>
      <c r="Z383" s="11"/>
      <c r="AA383" s="11"/>
    </row>
    <row r="384" spans="2:27" s="8" customFormat="1" x14ac:dyDescent="0.3">
      <c r="B384" s="11"/>
      <c r="C384" s="11"/>
      <c r="D384" s="11"/>
      <c r="E384" s="11"/>
      <c r="F384" s="11"/>
      <c r="G384" s="11"/>
      <c r="H384" s="11"/>
      <c r="I384" s="11"/>
      <c r="J384" s="11"/>
      <c r="K384" s="11"/>
      <c r="L384" s="29"/>
      <c r="M384" s="11"/>
      <c r="N384" s="11"/>
      <c r="O384" s="11"/>
      <c r="P384" s="11"/>
      <c r="Q384" s="11"/>
      <c r="R384" s="11"/>
      <c r="S384" s="11"/>
      <c r="T384" s="11"/>
      <c r="U384" s="11"/>
      <c r="V384" s="11"/>
      <c r="W384" s="11"/>
      <c r="X384" s="11"/>
      <c r="Y384" s="11"/>
      <c r="Z384" s="11"/>
      <c r="AA384" s="11"/>
    </row>
    <row r="385" spans="2:27" s="8" customFormat="1" x14ac:dyDescent="0.3">
      <c r="B385" s="11"/>
      <c r="C385" s="11"/>
      <c r="D385" s="11"/>
      <c r="E385" s="11"/>
      <c r="F385" s="11"/>
      <c r="G385" s="11"/>
      <c r="H385" s="11"/>
      <c r="I385" s="11"/>
      <c r="J385" s="11"/>
      <c r="K385" s="11"/>
      <c r="L385" s="29"/>
      <c r="M385" s="11"/>
      <c r="N385" s="11"/>
      <c r="O385" s="11"/>
      <c r="P385" s="11"/>
      <c r="Q385" s="11"/>
      <c r="R385" s="11"/>
      <c r="S385" s="11"/>
      <c r="T385" s="11"/>
      <c r="U385" s="11"/>
      <c r="V385" s="11"/>
      <c r="W385" s="11"/>
      <c r="X385" s="11"/>
      <c r="Y385" s="11"/>
      <c r="Z385" s="11"/>
      <c r="AA385" s="11"/>
    </row>
    <row r="386" spans="2:27" s="8" customFormat="1" x14ac:dyDescent="0.3">
      <c r="B386" s="11"/>
      <c r="C386" s="11"/>
      <c r="D386" s="11"/>
      <c r="E386" s="11"/>
      <c r="F386" s="11"/>
      <c r="G386" s="11"/>
      <c r="H386" s="11"/>
      <c r="I386" s="11"/>
      <c r="J386" s="11"/>
      <c r="K386" s="11"/>
      <c r="L386" s="29"/>
      <c r="M386" s="11"/>
      <c r="N386" s="11"/>
      <c r="O386" s="11"/>
      <c r="P386" s="11"/>
      <c r="Q386" s="11"/>
      <c r="R386" s="11"/>
      <c r="S386" s="11"/>
      <c r="T386" s="11"/>
      <c r="U386" s="11"/>
      <c r="V386" s="11"/>
      <c r="W386" s="11"/>
      <c r="X386" s="11"/>
      <c r="Y386" s="11"/>
      <c r="Z386" s="11"/>
      <c r="AA386" s="11"/>
    </row>
    <row r="387" spans="2:27" s="8" customFormat="1" x14ac:dyDescent="0.3">
      <c r="B387" s="11"/>
      <c r="C387" s="11"/>
      <c r="D387" s="11"/>
      <c r="E387" s="11"/>
      <c r="F387" s="11"/>
      <c r="G387" s="11"/>
      <c r="H387" s="11"/>
      <c r="I387" s="11"/>
      <c r="J387" s="11"/>
      <c r="K387" s="11"/>
      <c r="L387" s="29"/>
      <c r="M387" s="11"/>
      <c r="N387" s="11"/>
      <c r="O387" s="11"/>
      <c r="P387" s="11"/>
      <c r="Q387" s="11"/>
      <c r="R387" s="11"/>
      <c r="S387" s="11"/>
      <c r="T387" s="11"/>
      <c r="U387" s="11"/>
      <c r="V387" s="11"/>
      <c r="W387" s="11"/>
      <c r="X387" s="11"/>
      <c r="Y387" s="11"/>
      <c r="Z387" s="11"/>
      <c r="AA387" s="11"/>
    </row>
    <row r="388" spans="2:27" s="8" customFormat="1" x14ac:dyDescent="0.3">
      <c r="B388" s="11"/>
      <c r="C388" s="11"/>
      <c r="D388" s="11"/>
      <c r="E388" s="11"/>
      <c r="F388" s="11"/>
      <c r="G388" s="11"/>
      <c r="H388" s="11"/>
      <c r="I388" s="11"/>
      <c r="J388" s="11"/>
      <c r="K388" s="11"/>
      <c r="L388" s="29"/>
      <c r="M388" s="11"/>
      <c r="N388" s="11"/>
      <c r="O388" s="11"/>
      <c r="P388" s="11"/>
      <c r="Q388" s="11"/>
      <c r="R388" s="11"/>
      <c r="S388" s="11"/>
      <c r="T388" s="11"/>
      <c r="U388" s="11"/>
      <c r="V388" s="11"/>
      <c r="W388" s="11"/>
      <c r="X388" s="11"/>
      <c r="Y388" s="11"/>
      <c r="Z388" s="11"/>
      <c r="AA388" s="11"/>
    </row>
    <row r="389" spans="2:27" s="8" customFormat="1" x14ac:dyDescent="0.3">
      <c r="B389" s="11"/>
      <c r="C389" s="11"/>
      <c r="D389" s="11"/>
      <c r="E389" s="11"/>
      <c r="F389" s="11"/>
      <c r="G389" s="11"/>
      <c r="H389" s="11"/>
      <c r="I389" s="11"/>
      <c r="J389" s="11"/>
      <c r="K389" s="11"/>
      <c r="L389" s="29"/>
      <c r="M389" s="11"/>
      <c r="N389" s="11"/>
      <c r="O389" s="11"/>
      <c r="P389" s="11"/>
      <c r="Q389" s="11"/>
      <c r="R389" s="11"/>
      <c r="S389" s="11"/>
      <c r="T389" s="11"/>
      <c r="U389" s="11"/>
      <c r="V389" s="11"/>
      <c r="W389" s="11"/>
      <c r="X389" s="11"/>
      <c r="Y389" s="11"/>
      <c r="Z389" s="11"/>
      <c r="AA389" s="11"/>
    </row>
    <row r="390" spans="2:27" s="8" customFormat="1" x14ac:dyDescent="0.3">
      <c r="B390" s="11"/>
      <c r="C390" s="11"/>
      <c r="D390" s="11"/>
      <c r="E390" s="11"/>
      <c r="F390" s="11"/>
      <c r="G390" s="11"/>
      <c r="H390" s="11"/>
      <c r="I390" s="11"/>
      <c r="J390" s="11"/>
      <c r="K390" s="11"/>
      <c r="L390" s="29"/>
      <c r="M390" s="11"/>
      <c r="N390" s="11"/>
      <c r="O390" s="11"/>
      <c r="P390" s="11"/>
      <c r="Q390" s="11"/>
      <c r="R390" s="11"/>
      <c r="S390" s="11"/>
      <c r="T390" s="11"/>
      <c r="U390" s="11"/>
      <c r="V390" s="11"/>
      <c r="W390" s="11"/>
      <c r="X390" s="11"/>
      <c r="Y390" s="11"/>
      <c r="Z390" s="11"/>
      <c r="AA390" s="11"/>
    </row>
    <row r="391" spans="2:27" s="8" customFormat="1" x14ac:dyDescent="0.3">
      <c r="B391" s="11"/>
      <c r="C391" s="11"/>
      <c r="D391" s="11"/>
      <c r="E391" s="11"/>
      <c r="F391" s="11"/>
      <c r="G391" s="11"/>
      <c r="H391" s="11"/>
      <c r="I391" s="11"/>
      <c r="J391" s="11"/>
      <c r="K391" s="11"/>
      <c r="L391" s="29"/>
      <c r="M391" s="11"/>
      <c r="N391" s="11"/>
      <c r="O391" s="11"/>
      <c r="P391" s="11"/>
      <c r="Q391" s="11"/>
      <c r="R391" s="11"/>
      <c r="S391" s="11"/>
      <c r="T391" s="11"/>
      <c r="U391" s="11"/>
      <c r="V391" s="11"/>
      <c r="W391" s="11"/>
      <c r="X391" s="11"/>
      <c r="Y391" s="11"/>
      <c r="Z391" s="11"/>
      <c r="AA391" s="11"/>
    </row>
    <row r="392" spans="2:27" s="8" customFormat="1" x14ac:dyDescent="0.3">
      <c r="B392" s="11"/>
      <c r="C392" s="11"/>
      <c r="D392" s="11"/>
      <c r="E392" s="11"/>
      <c r="F392" s="11"/>
      <c r="G392" s="11"/>
      <c r="H392" s="11"/>
      <c r="I392" s="11"/>
      <c r="J392" s="11"/>
      <c r="K392" s="11"/>
      <c r="L392" s="29"/>
      <c r="M392" s="11"/>
      <c r="N392" s="11"/>
      <c r="O392" s="11"/>
      <c r="P392" s="11"/>
      <c r="Q392" s="11"/>
      <c r="R392" s="11"/>
      <c r="S392" s="11"/>
      <c r="T392" s="11"/>
      <c r="U392" s="11"/>
      <c r="V392" s="11"/>
      <c r="W392" s="11"/>
      <c r="X392" s="11"/>
      <c r="Y392" s="11"/>
      <c r="Z392" s="11"/>
      <c r="AA392" s="11"/>
    </row>
    <row r="393" spans="2:27" s="8" customFormat="1" x14ac:dyDescent="0.3">
      <c r="B393" s="11"/>
      <c r="C393" s="11"/>
      <c r="D393" s="11"/>
      <c r="E393" s="11"/>
      <c r="F393" s="11"/>
      <c r="G393" s="11"/>
      <c r="H393" s="11"/>
      <c r="I393" s="11"/>
      <c r="J393" s="11"/>
      <c r="K393" s="11"/>
      <c r="L393" s="29"/>
      <c r="M393" s="11"/>
      <c r="N393" s="11"/>
      <c r="O393" s="11"/>
      <c r="P393" s="11"/>
      <c r="Q393" s="11"/>
      <c r="R393" s="11"/>
      <c r="S393" s="11"/>
      <c r="T393" s="11"/>
      <c r="U393" s="11"/>
      <c r="V393" s="11"/>
      <c r="W393" s="11"/>
      <c r="X393" s="11"/>
      <c r="Y393" s="11"/>
      <c r="Z393" s="11"/>
      <c r="AA393" s="11"/>
    </row>
    <row r="394" spans="2:27" s="8" customFormat="1" x14ac:dyDescent="0.3">
      <c r="B394" s="11"/>
      <c r="C394" s="11"/>
      <c r="D394" s="11"/>
      <c r="E394" s="11"/>
      <c r="F394" s="11"/>
      <c r="G394" s="11"/>
      <c r="H394" s="11"/>
      <c r="I394" s="11"/>
      <c r="J394" s="11"/>
      <c r="K394" s="11"/>
      <c r="L394" s="29"/>
      <c r="M394" s="11"/>
      <c r="N394" s="11"/>
      <c r="O394" s="11"/>
      <c r="P394" s="11"/>
      <c r="Q394" s="11"/>
      <c r="R394" s="11"/>
      <c r="S394" s="11"/>
      <c r="T394" s="11"/>
      <c r="U394" s="11"/>
      <c r="V394" s="11"/>
      <c r="W394" s="11"/>
      <c r="X394" s="11"/>
      <c r="Y394" s="11"/>
      <c r="Z394" s="11"/>
      <c r="AA394" s="11"/>
    </row>
    <row r="395" spans="2:27" s="8" customFormat="1" x14ac:dyDescent="0.3">
      <c r="B395" s="11"/>
      <c r="C395" s="11"/>
      <c r="D395" s="11"/>
      <c r="E395" s="11"/>
      <c r="F395" s="11"/>
      <c r="G395" s="11"/>
      <c r="H395" s="11"/>
      <c r="I395" s="11"/>
      <c r="J395" s="11"/>
      <c r="K395" s="11"/>
      <c r="L395" s="29"/>
      <c r="M395" s="11"/>
      <c r="N395" s="11"/>
      <c r="O395" s="11"/>
      <c r="P395" s="11"/>
      <c r="Q395" s="11"/>
      <c r="R395" s="11"/>
      <c r="S395" s="11"/>
      <c r="T395" s="11"/>
      <c r="U395" s="11"/>
      <c r="V395" s="11"/>
      <c r="W395" s="11"/>
      <c r="X395" s="11"/>
      <c r="Y395" s="11"/>
      <c r="Z395" s="11"/>
      <c r="AA395" s="11"/>
    </row>
    <row r="396" spans="2:27" s="8" customFormat="1" x14ac:dyDescent="0.3">
      <c r="B396" s="11"/>
      <c r="C396" s="11"/>
      <c r="D396" s="11"/>
      <c r="E396" s="11"/>
      <c r="F396" s="11"/>
      <c r="G396" s="11"/>
      <c r="H396" s="11"/>
      <c r="I396" s="11"/>
      <c r="J396" s="11"/>
      <c r="K396" s="11"/>
      <c r="L396" s="29"/>
      <c r="M396" s="11"/>
      <c r="N396" s="11"/>
      <c r="O396" s="11"/>
      <c r="P396" s="11"/>
      <c r="Q396" s="11"/>
      <c r="R396" s="11"/>
      <c r="S396" s="11"/>
      <c r="T396" s="11"/>
      <c r="U396" s="11"/>
      <c r="V396" s="11"/>
      <c r="W396" s="11"/>
      <c r="X396" s="11"/>
      <c r="Y396" s="11"/>
      <c r="Z396" s="11"/>
      <c r="AA396" s="11"/>
    </row>
    <row r="397" spans="2:27" s="8" customFormat="1" x14ac:dyDescent="0.3">
      <c r="B397" s="11"/>
      <c r="C397" s="11"/>
      <c r="D397" s="11"/>
      <c r="E397" s="11"/>
      <c r="F397" s="11"/>
      <c r="G397" s="11"/>
      <c r="H397" s="11"/>
      <c r="I397" s="11"/>
      <c r="J397" s="11"/>
      <c r="K397" s="11"/>
      <c r="L397" s="29"/>
      <c r="M397" s="11"/>
      <c r="N397" s="11"/>
      <c r="O397" s="11"/>
      <c r="P397" s="11"/>
      <c r="Q397" s="11"/>
      <c r="R397" s="11"/>
      <c r="S397" s="11"/>
      <c r="T397" s="11"/>
      <c r="U397" s="11"/>
      <c r="V397" s="11"/>
      <c r="W397" s="11"/>
      <c r="X397" s="11"/>
      <c r="Y397" s="11"/>
      <c r="Z397" s="11"/>
      <c r="AA397" s="11"/>
    </row>
    <row r="398" spans="2:27" s="8" customFormat="1" x14ac:dyDescent="0.3">
      <c r="B398" s="11"/>
      <c r="C398" s="11"/>
      <c r="D398" s="11"/>
      <c r="E398" s="11"/>
      <c r="F398" s="11"/>
      <c r="G398" s="11"/>
      <c r="H398" s="11"/>
      <c r="I398" s="11"/>
      <c r="J398" s="11"/>
      <c r="K398" s="11"/>
      <c r="L398" s="29"/>
      <c r="M398" s="11"/>
      <c r="N398" s="11"/>
      <c r="O398" s="11"/>
      <c r="P398" s="11"/>
      <c r="Q398" s="11"/>
      <c r="R398" s="11"/>
      <c r="S398" s="11"/>
      <c r="T398" s="11"/>
      <c r="U398" s="11"/>
      <c r="V398" s="11"/>
      <c r="W398" s="11"/>
      <c r="X398" s="11"/>
      <c r="Y398" s="11"/>
      <c r="Z398" s="11"/>
      <c r="AA398" s="11"/>
    </row>
    <row r="399" spans="2:27" s="8" customFormat="1" x14ac:dyDescent="0.3">
      <c r="B399" s="11"/>
      <c r="C399" s="11"/>
      <c r="D399" s="11"/>
      <c r="E399" s="11"/>
      <c r="F399" s="11"/>
      <c r="G399" s="11"/>
      <c r="H399" s="11"/>
      <c r="I399" s="11"/>
      <c r="J399" s="11"/>
      <c r="K399" s="11"/>
      <c r="L399" s="29"/>
      <c r="M399" s="11"/>
      <c r="N399" s="11"/>
      <c r="O399" s="11"/>
      <c r="P399" s="11"/>
      <c r="Q399" s="11"/>
      <c r="R399" s="11"/>
      <c r="S399" s="11"/>
      <c r="T399" s="11"/>
      <c r="U399" s="11"/>
      <c r="V399" s="11"/>
      <c r="W399" s="11"/>
      <c r="X399" s="11"/>
      <c r="Y399" s="11"/>
      <c r="Z399" s="11"/>
      <c r="AA399" s="11"/>
    </row>
    <row r="400" spans="2:27" s="8" customFormat="1" x14ac:dyDescent="0.3">
      <c r="B400" s="11"/>
      <c r="C400" s="11"/>
      <c r="D400" s="11"/>
      <c r="E400" s="11"/>
      <c r="F400" s="11"/>
      <c r="G400" s="11"/>
      <c r="H400" s="11"/>
      <c r="I400" s="11"/>
      <c r="J400" s="11"/>
      <c r="K400" s="11"/>
      <c r="L400" s="29"/>
      <c r="M400" s="11"/>
      <c r="N400" s="11"/>
      <c r="O400" s="11"/>
      <c r="P400" s="11"/>
      <c r="Q400" s="11"/>
      <c r="R400" s="11"/>
      <c r="S400" s="11"/>
      <c r="T400" s="11"/>
      <c r="U400" s="11"/>
      <c r="V400" s="11"/>
      <c r="W400" s="11"/>
      <c r="X400" s="11"/>
      <c r="Y400" s="11"/>
      <c r="Z400" s="11"/>
      <c r="AA400" s="11"/>
    </row>
    <row r="401" spans="2:27" s="8" customFormat="1" x14ac:dyDescent="0.3">
      <c r="B401" s="11"/>
      <c r="C401" s="11"/>
      <c r="D401" s="11"/>
      <c r="E401" s="11"/>
      <c r="F401" s="11"/>
      <c r="G401" s="11"/>
      <c r="H401" s="11"/>
      <c r="I401" s="11"/>
      <c r="J401" s="11"/>
      <c r="K401" s="11"/>
      <c r="L401" s="29"/>
      <c r="M401" s="11"/>
      <c r="N401" s="11"/>
      <c r="O401" s="11"/>
      <c r="P401" s="11"/>
      <c r="Q401" s="11"/>
      <c r="R401" s="11"/>
      <c r="S401" s="11"/>
      <c r="T401" s="11"/>
      <c r="U401" s="11"/>
      <c r="V401" s="11"/>
      <c r="W401" s="11"/>
      <c r="X401" s="11"/>
      <c r="Y401" s="11"/>
      <c r="Z401" s="11"/>
      <c r="AA401" s="11"/>
    </row>
    <row r="402" spans="2:27" s="8" customFormat="1" x14ac:dyDescent="0.3">
      <c r="B402" s="11"/>
      <c r="C402" s="11"/>
      <c r="D402" s="11"/>
      <c r="E402" s="11"/>
      <c r="F402" s="11"/>
      <c r="G402" s="11"/>
      <c r="H402" s="11"/>
      <c r="I402" s="11"/>
      <c r="J402" s="11"/>
      <c r="K402" s="11"/>
      <c r="L402" s="29"/>
      <c r="M402" s="11"/>
      <c r="N402" s="11"/>
      <c r="O402" s="11"/>
      <c r="P402" s="11"/>
      <c r="Q402" s="11"/>
      <c r="R402" s="11"/>
      <c r="S402" s="11"/>
      <c r="T402" s="11"/>
      <c r="U402" s="11"/>
      <c r="V402" s="11"/>
      <c r="W402" s="11"/>
      <c r="X402" s="11"/>
      <c r="Y402" s="11"/>
      <c r="Z402" s="11"/>
      <c r="AA402" s="11"/>
    </row>
    <row r="403" spans="2:27" s="8" customFormat="1" x14ac:dyDescent="0.3">
      <c r="B403" s="11"/>
      <c r="C403" s="11"/>
      <c r="D403" s="11"/>
      <c r="E403" s="11"/>
      <c r="F403" s="11"/>
      <c r="G403" s="11"/>
      <c r="H403" s="11"/>
      <c r="I403" s="11"/>
      <c r="J403" s="11"/>
      <c r="K403" s="11"/>
      <c r="L403" s="29"/>
      <c r="M403" s="11"/>
      <c r="N403" s="11"/>
      <c r="O403" s="11"/>
      <c r="P403" s="11"/>
      <c r="Q403" s="11"/>
      <c r="R403" s="11"/>
      <c r="S403" s="11"/>
      <c r="T403" s="11"/>
      <c r="U403" s="11"/>
      <c r="V403" s="11"/>
      <c r="W403" s="11"/>
      <c r="X403" s="11"/>
      <c r="Y403" s="11"/>
      <c r="Z403" s="11"/>
      <c r="AA403" s="11"/>
    </row>
    <row r="404" spans="2:27" s="8" customFormat="1" x14ac:dyDescent="0.3">
      <c r="B404" s="11"/>
      <c r="C404" s="11"/>
      <c r="D404" s="11"/>
      <c r="E404" s="11"/>
      <c r="F404" s="11"/>
      <c r="G404" s="11"/>
      <c r="H404" s="11"/>
      <c r="I404" s="11"/>
      <c r="J404" s="11"/>
      <c r="K404" s="11"/>
      <c r="L404" s="29"/>
      <c r="M404" s="11"/>
      <c r="N404" s="11"/>
      <c r="O404" s="11"/>
      <c r="P404" s="11"/>
      <c r="Q404" s="11"/>
      <c r="R404" s="11"/>
      <c r="S404" s="11"/>
      <c r="T404" s="11"/>
      <c r="U404" s="11"/>
      <c r="V404" s="11"/>
      <c r="W404" s="11"/>
      <c r="X404" s="11"/>
      <c r="Y404" s="11"/>
      <c r="Z404" s="11"/>
      <c r="AA404" s="11"/>
    </row>
    <row r="405" spans="2:27" s="8" customFormat="1" x14ac:dyDescent="0.3">
      <c r="B405" s="11"/>
      <c r="C405" s="11"/>
      <c r="D405" s="11"/>
      <c r="E405" s="11"/>
      <c r="F405" s="11"/>
      <c r="G405" s="11"/>
      <c r="H405" s="11"/>
      <c r="I405" s="11"/>
      <c r="J405" s="11"/>
      <c r="K405" s="11"/>
      <c r="L405" s="29"/>
      <c r="M405" s="11"/>
      <c r="N405" s="11"/>
      <c r="O405" s="11"/>
      <c r="P405" s="11"/>
      <c r="Q405" s="11"/>
      <c r="R405" s="11"/>
      <c r="S405" s="11"/>
      <c r="T405" s="11"/>
      <c r="U405" s="11"/>
      <c r="V405" s="11"/>
      <c r="W405" s="11"/>
      <c r="X405" s="11"/>
      <c r="Y405" s="11"/>
      <c r="Z405" s="11"/>
      <c r="AA405" s="11"/>
    </row>
    <row r="406" spans="2:27" s="8" customFormat="1" x14ac:dyDescent="0.3">
      <c r="B406" s="11"/>
      <c r="C406" s="11"/>
      <c r="D406" s="11"/>
      <c r="E406" s="11"/>
      <c r="F406" s="11"/>
      <c r="G406" s="11"/>
      <c r="H406" s="11"/>
      <c r="I406" s="11"/>
      <c r="J406" s="11"/>
      <c r="K406" s="11"/>
      <c r="L406" s="29"/>
      <c r="M406" s="11"/>
      <c r="N406" s="11"/>
      <c r="O406" s="11"/>
      <c r="P406" s="11"/>
      <c r="Q406" s="11"/>
      <c r="R406" s="11"/>
      <c r="S406" s="11"/>
      <c r="T406" s="11"/>
      <c r="U406" s="11"/>
      <c r="V406" s="11"/>
      <c r="W406" s="11"/>
      <c r="X406" s="11"/>
      <c r="Y406" s="11"/>
      <c r="Z406" s="11"/>
      <c r="AA406" s="11"/>
    </row>
    <row r="407" spans="2:27" s="8" customFormat="1" x14ac:dyDescent="0.3">
      <c r="B407" s="11"/>
      <c r="C407" s="11"/>
      <c r="D407" s="11"/>
      <c r="E407" s="11"/>
      <c r="F407" s="11"/>
      <c r="G407" s="11"/>
      <c r="H407" s="11"/>
      <c r="I407" s="11"/>
      <c r="J407" s="11"/>
      <c r="K407" s="11"/>
      <c r="L407" s="29"/>
      <c r="M407" s="11"/>
      <c r="N407" s="11"/>
      <c r="O407" s="11"/>
      <c r="P407" s="11"/>
      <c r="Q407" s="11"/>
      <c r="R407" s="11"/>
      <c r="S407" s="11"/>
      <c r="T407" s="11"/>
      <c r="U407" s="11"/>
      <c r="V407" s="11"/>
      <c r="W407" s="11"/>
      <c r="X407" s="11"/>
      <c r="Y407" s="11"/>
      <c r="Z407" s="11"/>
      <c r="AA407" s="11"/>
    </row>
    <row r="408" spans="2:27" s="8" customFormat="1" x14ac:dyDescent="0.3">
      <c r="B408" s="11"/>
      <c r="C408" s="11"/>
      <c r="D408" s="11"/>
      <c r="E408" s="11"/>
      <c r="F408" s="11"/>
      <c r="G408" s="11"/>
      <c r="H408" s="11"/>
      <c r="I408" s="11"/>
      <c r="J408" s="11"/>
      <c r="K408" s="11"/>
      <c r="L408" s="29"/>
      <c r="M408" s="11"/>
      <c r="N408" s="11"/>
      <c r="O408" s="11"/>
      <c r="P408" s="11"/>
      <c r="Q408" s="11"/>
      <c r="R408" s="11"/>
      <c r="S408" s="11"/>
      <c r="T408" s="11"/>
      <c r="U408" s="11"/>
      <c r="V408" s="11"/>
      <c r="W408" s="11"/>
      <c r="X408" s="11"/>
      <c r="Y408" s="11"/>
      <c r="Z408" s="11"/>
      <c r="AA408" s="11"/>
    </row>
    <row r="409" spans="2:27" s="8" customFormat="1" x14ac:dyDescent="0.3">
      <c r="B409" s="11"/>
      <c r="C409" s="11"/>
      <c r="D409" s="11"/>
      <c r="E409" s="11"/>
      <c r="F409" s="11"/>
      <c r="G409" s="11"/>
      <c r="H409" s="11"/>
      <c r="I409" s="11"/>
      <c r="J409" s="11"/>
      <c r="K409" s="11"/>
      <c r="L409" s="29"/>
      <c r="M409" s="11"/>
      <c r="N409" s="11"/>
      <c r="O409" s="11"/>
      <c r="P409" s="11"/>
      <c r="Q409" s="11"/>
      <c r="R409" s="11"/>
      <c r="S409" s="11"/>
      <c r="T409" s="11"/>
      <c r="U409" s="11"/>
      <c r="V409" s="11"/>
      <c r="W409" s="11"/>
      <c r="X409" s="11"/>
      <c r="Y409" s="11"/>
      <c r="Z409" s="11"/>
      <c r="AA409" s="11"/>
    </row>
    <row r="410" spans="2:27" s="8" customFormat="1" x14ac:dyDescent="0.3">
      <c r="B410" s="11"/>
      <c r="C410" s="11"/>
      <c r="D410" s="11"/>
      <c r="E410" s="11"/>
      <c r="F410" s="11"/>
      <c r="G410" s="11"/>
      <c r="H410" s="11"/>
      <c r="I410" s="11"/>
      <c r="J410" s="11"/>
      <c r="K410" s="11"/>
      <c r="L410" s="29"/>
      <c r="M410" s="11"/>
      <c r="N410" s="11"/>
      <c r="O410" s="11"/>
      <c r="P410" s="11"/>
      <c r="Q410" s="11"/>
      <c r="R410" s="11"/>
      <c r="S410" s="11"/>
      <c r="T410" s="11"/>
      <c r="U410" s="11"/>
      <c r="V410" s="11"/>
      <c r="W410" s="11"/>
      <c r="X410" s="11"/>
      <c r="Y410" s="11"/>
      <c r="Z410" s="11"/>
      <c r="AA410" s="11"/>
    </row>
    <row r="411" spans="2:27" s="8" customFormat="1" x14ac:dyDescent="0.3">
      <c r="B411" s="11"/>
      <c r="C411" s="11"/>
      <c r="D411" s="11"/>
      <c r="E411" s="11"/>
      <c r="F411" s="11"/>
      <c r="G411" s="11"/>
      <c r="H411" s="11"/>
      <c r="I411" s="11"/>
      <c r="J411" s="11"/>
      <c r="K411" s="11"/>
      <c r="L411" s="29"/>
      <c r="M411" s="11"/>
      <c r="N411" s="11"/>
      <c r="O411" s="11"/>
      <c r="P411" s="11"/>
      <c r="Q411" s="11"/>
      <c r="R411" s="11"/>
      <c r="S411" s="11"/>
      <c r="T411" s="11"/>
      <c r="U411" s="11"/>
      <c r="V411" s="11"/>
      <c r="W411" s="11"/>
      <c r="X411" s="11"/>
      <c r="Y411" s="11"/>
      <c r="Z411" s="11"/>
      <c r="AA411" s="11"/>
    </row>
    <row r="412" spans="2:27" s="8" customFormat="1" x14ac:dyDescent="0.3">
      <c r="B412" s="11"/>
      <c r="C412" s="11"/>
      <c r="D412" s="11"/>
      <c r="E412" s="11"/>
      <c r="F412" s="11"/>
      <c r="G412" s="11"/>
      <c r="H412" s="11"/>
      <c r="I412" s="11"/>
      <c r="J412" s="11"/>
      <c r="K412" s="11"/>
      <c r="L412" s="29"/>
      <c r="M412" s="11"/>
      <c r="N412" s="11"/>
      <c r="O412" s="11"/>
      <c r="P412" s="11"/>
      <c r="Q412" s="11"/>
      <c r="R412" s="11"/>
      <c r="S412" s="11"/>
      <c r="T412" s="11"/>
      <c r="U412" s="11"/>
      <c r="V412" s="11"/>
      <c r="W412" s="11"/>
      <c r="X412" s="11"/>
      <c r="Y412" s="11"/>
      <c r="Z412" s="11"/>
      <c r="AA412" s="11"/>
    </row>
    <row r="413" spans="2:27" s="8" customFormat="1" x14ac:dyDescent="0.3">
      <c r="B413" s="11"/>
      <c r="C413" s="11"/>
      <c r="D413" s="11"/>
      <c r="E413" s="11"/>
      <c r="F413" s="11"/>
      <c r="G413" s="11"/>
      <c r="H413" s="11"/>
      <c r="I413" s="11"/>
      <c r="J413" s="11"/>
      <c r="K413" s="11"/>
      <c r="L413" s="29"/>
      <c r="M413" s="11"/>
      <c r="N413" s="11"/>
      <c r="O413" s="11"/>
      <c r="P413" s="11"/>
      <c r="Q413" s="11"/>
      <c r="R413" s="11"/>
      <c r="S413" s="11"/>
      <c r="T413" s="11"/>
      <c r="U413" s="11"/>
      <c r="V413" s="11"/>
      <c r="W413" s="11"/>
      <c r="X413" s="11"/>
      <c r="Y413" s="11"/>
      <c r="Z413" s="11"/>
      <c r="AA413" s="11"/>
    </row>
    <row r="414" spans="2:27" s="8" customFormat="1" x14ac:dyDescent="0.3">
      <c r="B414" s="11"/>
      <c r="C414" s="11"/>
      <c r="D414" s="11"/>
      <c r="E414" s="11"/>
      <c r="F414" s="11"/>
      <c r="G414" s="11"/>
      <c r="H414" s="11"/>
      <c r="I414" s="11"/>
      <c r="J414" s="11"/>
      <c r="K414" s="11"/>
      <c r="L414" s="29"/>
      <c r="M414" s="11"/>
      <c r="N414" s="11"/>
      <c r="O414" s="11"/>
      <c r="P414" s="11"/>
      <c r="Q414" s="11"/>
      <c r="R414" s="11"/>
      <c r="S414" s="11"/>
      <c r="T414" s="11"/>
      <c r="U414" s="11"/>
      <c r="V414" s="11"/>
      <c r="W414" s="11"/>
      <c r="X414" s="11"/>
      <c r="Y414" s="11"/>
      <c r="Z414" s="11"/>
      <c r="AA414" s="11"/>
    </row>
    <row r="415" spans="2:27" s="8" customFormat="1" x14ac:dyDescent="0.3">
      <c r="B415" s="11"/>
      <c r="C415" s="11"/>
      <c r="D415" s="11"/>
      <c r="E415" s="11"/>
      <c r="F415" s="11"/>
      <c r="G415" s="11"/>
      <c r="H415" s="11"/>
      <c r="I415" s="11"/>
      <c r="J415" s="11"/>
      <c r="K415" s="11"/>
      <c r="L415" s="29"/>
      <c r="M415" s="11"/>
      <c r="N415" s="11"/>
      <c r="O415" s="11"/>
      <c r="P415" s="11"/>
      <c r="Q415" s="11"/>
      <c r="R415" s="11"/>
      <c r="S415" s="11"/>
      <c r="T415" s="11"/>
      <c r="U415" s="11"/>
      <c r="V415" s="11"/>
      <c r="W415" s="11"/>
      <c r="X415" s="11"/>
      <c r="Y415" s="11"/>
      <c r="Z415" s="11"/>
      <c r="AA415" s="11"/>
    </row>
    <row r="416" spans="2:27" s="8" customFormat="1" x14ac:dyDescent="0.3">
      <c r="B416" s="11"/>
      <c r="C416" s="11"/>
      <c r="D416" s="11"/>
      <c r="E416" s="11"/>
      <c r="F416" s="11"/>
      <c r="G416" s="11"/>
      <c r="H416" s="11"/>
      <c r="I416" s="11"/>
      <c r="J416" s="11"/>
      <c r="K416" s="11"/>
      <c r="L416" s="29"/>
      <c r="M416" s="11"/>
      <c r="N416" s="11"/>
      <c r="O416" s="11"/>
      <c r="P416" s="11"/>
      <c r="Q416" s="11"/>
      <c r="R416" s="11"/>
      <c r="S416" s="11"/>
      <c r="T416" s="11"/>
      <c r="U416" s="11"/>
      <c r="V416" s="11"/>
      <c r="W416" s="11"/>
      <c r="X416" s="11"/>
      <c r="Y416" s="11"/>
      <c r="Z416" s="11"/>
      <c r="AA416" s="11"/>
    </row>
    <row r="417" spans="2:27" s="8" customFormat="1" x14ac:dyDescent="0.3">
      <c r="B417" s="11"/>
      <c r="C417" s="11"/>
      <c r="D417" s="11"/>
      <c r="E417" s="11"/>
      <c r="F417" s="11"/>
      <c r="G417" s="11"/>
      <c r="H417" s="11"/>
      <c r="I417" s="11"/>
      <c r="J417" s="11"/>
      <c r="K417" s="11"/>
      <c r="L417" s="29"/>
      <c r="M417" s="11"/>
      <c r="N417" s="11"/>
      <c r="O417" s="11"/>
      <c r="P417" s="11"/>
      <c r="Q417" s="11"/>
      <c r="R417" s="11"/>
      <c r="S417" s="11"/>
      <c r="T417" s="11"/>
      <c r="U417" s="11"/>
      <c r="V417" s="11"/>
      <c r="W417" s="11"/>
      <c r="X417" s="11"/>
      <c r="Y417" s="11"/>
      <c r="Z417" s="11"/>
      <c r="AA417" s="11"/>
    </row>
    <row r="418" spans="2:27" s="8" customFormat="1" x14ac:dyDescent="0.3">
      <c r="B418" s="11"/>
      <c r="C418" s="11"/>
      <c r="D418" s="11"/>
      <c r="E418" s="11"/>
      <c r="F418" s="11"/>
      <c r="G418" s="11"/>
      <c r="H418" s="11"/>
      <c r="I418" s="11"/>
      <c r="J418" s="11"/>
      <c r="K418" s="11"/>
      <c r="L418" s="29"/>
      <c r="M418" s="11"/>
      <c r="N418" s="11"/>
      <c r="O418" s="11"/>
      <c r="P418" s="11"/>
      <c r="Q418" s="11"/>
      <c r="R418" s="11"/>
      <c r="S418" s="11"/>
      <c r="T418" s="11"/>
      <c r="U418" s="11"/>
      <c r="V418" s="11"/>
      <c r="W418" s="11"/>
      <c r="X418" s="11"/>
      <c r="Y418" s="11"/>
      <c r="Z418" s="11"/>
      <c r="AA418" s="11"/>
    </row>
    <row r="419" spans="2:27" s="8" customFormat="1" x14ac:dyDescent="0.3">
      <c r="B419" s="11"/>
      <c r="C419" s="11"/>
      <c r="D419" s="11"/>
      <c r="E419" s="11"/>
      <c r="F419" s="11"/>
      <c r="G419" s="11"/>
      <c r="H419" s="11"/>
      <c r="I419" s="11"/>
      <c r="J419" s="11"/>
      <c r="K419" s="11"/>
      <c r="L419" s="29"/>
      <c r="M419" s="11"/>
      <c r="N419" s="11"/>
      <c r="O419" s="11"/>
      <c r="P419" s="11"/>
      <c r="Q419" s="11"/>
      <c r="R419" s="11"/>
      <c r="S419" s="11"/>
      <c r="T419" s="11"/>
      <c r="U419" s="11"/>
      <c r="V419" s="11"/>
      <c r="W419" s="11"/>
      <c r="X419" s="11"/>
      <c r="Y419" s="11"/>
      <c r="Z419" s="11"/>
      <c r="AA419" s="11"/>
    </row>
    <row r="420" spans="2:27" s="8" customFormat="1" x14ac:dyDescent="0.3">
      <c r="B420" s="11"/>
      <c r="C420" s="11"/>
      <c r="D420" s="11"/>
      <c r="E420" s="11"/>
      <c r="F420" s="11"/>
      <c r="G420" s="11"/>
      <c r="H420" s="11"/>
      <c r="I420" s="11"/>
      <c r="J420" s="11"/>
      <c r="K420" s="11"/>
      <c r="L420" s="29"/>
      <c r="M420" s="11"/>
      <c r="N420" s="11"/>
      <c r="O420" s="11"/>
      <c r="P420" s="11"/>
      <c r="Q420" s="11"/>
      <c r="R420" s="11"/>
      <c r="S420" s="11"/>
      <c r="T420" s="11"/>
      <c r="U420" s="11"/>
      <c r="V420" s="11"/>
      <c r="W420" s="11"/>
      <c r="X420" s="11"/>
      <c r="Y420" s="11"/>
      <c r="Z420" s="11"/>
      <c r="AA420" s="11"/>
    </row>
    <row r="421" spans="2:27" s="8" customFormat="1" x14ac:dyDescent="0.3">
      <c r="B421" s="11"/>
      <c r="C421" s="11"/>
      <c r="D421" s="11"/>
      <c r="E421" s="11"/>
      <c r="F421" s="11"/>
      <c r="G421" s="11"/>
      <c r="H421" s="11"/>
      <c r="I421" s="11"/>
      <c r="J421" s="11"/>
      <c r="K421" s="11"/>
      <c r="L421" s="29"/>
      <c r="M421" s="11"/>
      <c r="N421" s="11"/>
      <c r="O421" s="11"/>
      <c r="P421" s="11"/>
      <c r="Q421" s="11"/>
      <c r="R421" s="11"/>
      <c r="S421" s="11"/>
      <c r="T421" s="11"/>
      <c r="U421" s="11"/>
      <c r="V421" s="11"/>
      <c r="W421" s="11"/>
      <c r="X421" s="11"/>
      <c r="Y421" s="11"/>
      <c r="Z421" s="11"/>
      <c r="AA421" s="11"/>
    </row>
    <row r="422" spans="2:27" s="8" customFormat="1" x14ac:dyDescent="0.3">
      <c r="B422" s="11"/>
      <c r="C422" s="11"/>
      <c r="D422" s="11"/>
      <c r="E422" s="11"/>
      <c r="F422" s="11"/>
      <c r="G422" s="11"/>
      <c r="H422" s="11"/>
      <c r="I422" s="11"/>
      <c r="J422" s="11"/>
      <c r="K422" s="11"/>
      <c r="L422" s="29"/>
      <c r="M422" s="11"/>
      <c r="N422" s="11"/>
      <c r="O422" s="11"/>
      <c r="P422" s="11"/>
      <c r="Q422" s="11"/>
      <c r="R422" s="11"/>
      <c r="S422" s="11"/>
      <c r="T422" s="11"/>
      <c r="U422" s="11"/>
      <c r="V422" s="11"/>
      <c r="W422" s="11"/>
      <c r="X422" s="11"/>
      <c r="Y422" s="11"/>
      <c r="Z422" s="11"/>
      <c r="AA422" s="11"/>
    </row>
    <row r="423" spans="2:27" s="8" customFormat="1" x14ac:dyDescent="0.3">
      <c r="B423" s="11"/>
      <c r="C423" s="11"/>
      <c r="D423" s="11"/>
      <c r="E423" s="11"/>
      <c r="F423" s="11"/>
      <c r="G423" s="11"/>
      <c r="H423" s="11"/>
      <c r="I423" s="11"/>
      <c r="J423" s="11"/>
      <c r="K423" s="11"/>
      <c r="L423" s="29"/>
      <c r="M423" s="11"/>
      <c r="N423" s="11"/>
      <c r="O423" s="11"/>
      <c r="P423" s="11"/>
      <c r="Q423" s="11"/>
      <c r="R423" s="11"/>
      <c r="S423" s="11"/>
      <c r="T423" s="11"/>
      <c r="U423" s="11"/>
      <c r="V423" s="11"/>
      <c r="W423" s="11"/>
      <c r="X423" s="11"/>
      <c r="Y423" s="11"/>
      <c r="Z423" s="11"/>
      <c r="AA423" s="11"/>
    </row>
    <row r="424" spans="2:27" s="8" customFormat="1" x14ac:dyDescent="0.3">
      <c r="B424" s="11"/>
      <c r="C424" s="11"/>
      <c r="D424" s="11"/>
      <c r="E424" s="11"/>
      <c r="F424" s="11"/>
      <c r="G424" s="11"/>
      <c r="H424" s="11"/>
      <c r="I424" s="11"/>
      <c r="J424" s="11"/>
      <c r="K424" s="11"/>
      <c r="L424" s="29"/>
      <c r="M424" s="11"/>
      <c r="N424" s="11"/>
      <c r="O424" s="11"/>
      <c r="P424" s="11"/>
      <c r="Q424" s="11"/>
      <c r="R424" s="11"/>
      <c r="S424" s="11"/>
      <c r="T424" s="11"/>
      <c r="U424" s="11"/>
      <c r="V424" s="11"/>
      <c r="W424" s="11"/>
      <c r="X424" s="11"/>
      <c r="Y424" s="11"/>
      <c r="Z424" s="11"/>
      <c r="AA424" s="11"/>
    </row>
    <row r="425" spans="2:27" s="8" customFormat="1" x14ac:dyDescent="0.3">
      <c r="B425" s="11"/>
      <c r="C425" s="11"/>
      <c r="D425" s="11"/>
      <c r="E425" s="11"/>
      <c r="F425" s="11"/>
      <c r="G425" s="11"/>
      <c r="H425" s="11"/>
      <c r="I425" s="11"/>
      <c r="J425" s="11"/>
      <c r="K425" s="11"/>
      <c r="L425" s="29"/>
      <c r="M425" s="11"/>
      <c r="N425" s="11"/>
      <c r="O425" s="11"/>
      <c r="P425" s="11"/>
      <c r="Q425" s="11"/>
      <c r="R425" s="11"/>
      <c r="S425" s="11"/>
      <c r="T425" s="11"/>
      <c r="U425" s="11"/>
      <c r="V425" s="11"/>
      <c r="W425" s="11"/>
      <c r="X425" s="11"/>
      <c r="Y425" s="11"/>
      <c r="Z425" s="11"/>
      <c r="AA425" s="11"/>
    </row>
    <row r="426" spans="2:27" s="8" customFormat="1" x14ac:dyDescent="0.3">
      <c r="B426" s="11"/>
      <c r="C426" s="11"/>
      <c r="D426" s="11"/>
      <c r="E426" s="11"/>
      <c r="F426" s="11"/>
      <c r="G426" s="11"/>
      <c r="H426" s="11"/>
      <c r="I426" s="11"/>
      <c r="J426" s="11"/>
      <c r="K426" s="11"/>
      <c r="L426" s="29"/>
      <c r="M426" s="11"/>
      <c r="N426" s="11"/>
      <c r="O426" s="11"/>
      <c r="P426" s="11"/>
      <c r="Q426" s="11"/>
      <c r="R426" s="11"/>
      <c r="S426" s="11"/>
      <c r="T426" s="11"/>
      <c r="U426" s="11"/>
      <c r="V426" s="11"/>
      <c r="W426" s="11"/>
      <c r="X426" s="11"/>
      <c r="Y426" s="11"/>
      <c r="Z426" s="11"/>
      <c r="AA426" s="11"/>
    </row>
    <row r="427" spans="2:27" s="8" customFormat="1" x14ac:dyDescent="0.3">
      <c r="B427" s="11"/>
      <c r="C427" s="11"/>
      <c r="D427" s="11"/>
      <c r="E427" s="11"/>
      <c r="F427" s="11"/>
      <c r="G427" s="11"/>
      <c r="H427" s="11"/>
      <c r="I427" s="11"/>
      <c r="J427" s="11"/>
      <c r="K427" s="11"/>
      <c r="L427" s="29"/>
      <c r="M427" s="11"/>
      <c r="N427" s="11"/>
      <c r="O427" s="11"/>
      <c r="P427" s="11"/>
      <c r="Q427" s="11"/>
      <c r="R427" s="11"/>
      <c r="S427" s="11"/>
      <c r="T427" s="11"/>
      <c r="U427" s="11"/>
      <c r="V427" s="11"/>
      <c r="W427" s="11"/>
      <c r="X427" s="11"/>
      <c r="Y427" s="11"/>
      <c r="Z427" s="11"/>
      <c r="AA427" s="11"/>
    </row>
    <row r="428" spans="2:27" s="8" customFormat="1" x14ac:dyDescent="0.3">
      <c r="B428" s="11"/>
      <c r="C428" s="11"/>
      <c r="D428" s="11"/>
      <c r="E428" s="11"/>
      <c r="F428" s="11"/>
      <c r="G428" s="11"/>
      <c r="H428" s="11"/>
      <c r="I428" s="11"/>
      <c r="J428" s="11"/>
      <c r="K428" s="11"/>
      <c r="L428" s="29"/>
      <c r="M428" s="11"/>
      <c r="N428" s="11"/>
      <c r="O428" s="11"/>
      <c r="P428" s="11"/>
      <c r="Q428" s="11"/>
      <c r="R428" s="11"/>
      <c r="S428" s="11"/>
      <c r="T428" s="11"/>
      <c r="U428" s="11"/>
      <c r="V428" s="11"/>
      <c r="W428" s="11"/>
      <c r="X428" s="11"/>
      <c r="Y428" s="11"/>
      <c r="Z428" s="11"/>
      <c r="AA428" s="11"/>
    </row>
    <row r="429" spans="2:27" s="8" customFormat="1" x14ac:dyDescent="0.3">
      <c r="B429" s="11"/>
      <c r="C429" s="11"/>
      <c r="D429" s="11"/>
      <c r="E429" s="11"/>
      <c r="F429" s="11"/>
      <c r="G429" s="11"/>
      <c r="H429" s="11"/>
      <c r="I429" s="11"/>
      <c r="J429" s="11"/>
      <c r="K429" s="11"/>
      <c r="L429" s="29"/>
      <c r="M429" s="11"/>
      <c r="N429" s="11"/>
      <c r="O429" s="11"/>
      <c r="P429" s="11"/>
      <c r="Q429" s="11"/>
      <c r="R429" s="11"/>
      <c r="S429" s="11"/>
      <c r="T429" s="11"/>
      <c r="U429" s="11"/>
      <c r="V429" s="11"/>
      <c r="W429" s="11"/>
      <c r="X429" s="11"/>
      <c r="Y429" s="11"/>
      <c r="Z429" s="11"/>
      <c r="AA429" s="11"/>
    </row>
    <row r="430" spans="2:27" s="8" customFormat="1" x14ac:dyDescent="0.3">
      <c r="B430" s="11"/>
      <c r="C430" s="11"/>
      <c r="D430" s="11"/>
      <c r="E430" s="11"/>
      <c r="F430" s="11"/>
      <c r="G430" s="11"/>
      <c r="H430" s="11"/>
      <c r="I430" s="11"/>
      <c r="J430" s="11"/>
      <c r="K430" s="11"/>
      <c r="L430" s="29"/>
      <c r="M430" s="11"/>
      <c r="N430" s="11"/>
      <c r="O430" s="11"/>
      <c r="P430" s="11"/>
      <c r="Q430" s="11"/>
      <c r="R430" s="11"/>
      <c r="S430" s="11"/>
      <c r="T430" s="11"/>
      <c r="U430" s="11"/>
      <c r="V430" s="11"/>
      <c r="W430" s="11"/>
      <c r="X430" s="11"/>
      <c r="Y430" s="11"/>
      <c r="Z430" s="11"/>
      <c r="AA430" s="11"/>
    </row>
    <row r="431" spans="2:27" s="8" customFormat="1" x14ac:dyDescent="0.3">
      <c r="B431" s="11"/>
      <c r="C431" s="11"/>
      <c r="D431" s="11"/>
      <c r="E431" s="11"/>
      <c r="F431" s="11"/>
      <c r="G431" s="11"/>
      <c r="H431" s="11"/>
      <c r="I431" s="11"/>
      <c r="J431" s="11"/>
      <c r="K431" s="11"/>
      <c r="L431" s="29"/>
      <c r="M431" s="11"/>
      <c r="N431" s="11"/>
      <c r="O431" s="11"/>
      <c r="P431" s="11"/>
      <c r="Q431" s="11"/>
      <c r="R431" s="11"/>
      <c r="S431" s="11"/>
      <c r="T431" s="11"/>
      <c r="U431" s="11"/>
      <c r="V431" s="11"/>
      <c r="W431" s="11"/>
      <c r="X431" s="11"/>
      <c r="Y431" s="11"/>
      <c r="Z431" s="11"/>
      <c r="AA431" s="11"/>
    </row>
    <row r="432" spans="2:27" s="8" customFormat="1" x14ac:dyDescent="0.3">
      <c r="B432" s="11"/>
      <c r="C432" s="11"/>
      <c r="D432" s="11"/>
      <c r="E432" s="11"/>
      <c r="F432" s="11"/>
      <c r="G432" s="11"/>
      <c r="H432" s="11"/>
      <c r="I432" s="11"/>
      <c r="J432" s="11"/>
      <c r="K432" s="11"/>
      <c r="L432" s="29"/>
      <c r="M432" s="11"/>
      <c r="N432" s="11"/>
      <c r="O432" s="11"/>
      <c r="P432" s="11"/>
      <c r="Q432" s="11"/>
      <c r="R432" s="11"/>
      <c r="S432" s="11"/>
      <c r="T432" s="11"/>
      <c r="U432" s="11"/>
      <c r="V432" s="11"/>
      <c r="W432" s="11"/>
      <c r="X432" s="11"/>
      <c r="Y432" s="11"/>
      <c r="Z432" s="11"/>
      <c r="AA432" s="11"/>
    </row>
    <row r="433" spans="2:27" s="8" customFormat="1" x14ac:dyDescent="0.3">
      <c r="B433" s="11"/>
      <c r="C433" s="11"/>
      <c r="D433" s="11"/>
      <c r="E433" s="11"/>
      <c r="F433" s="11"/>
      <c r="G433" s="11"/>
      <c r="H433" s="11"/>
      <c r="I433" s="11"/>
      <c r="J433" s="11"/>
      <c r="K433" s="11"/>
      <c r="L433" s="29"/>
      <c r="M433" s="11"/>
      <c r="N433" s="11"/>
      <c r="O433" s="11"/>
      <c r="P433" s="11"/>
      <c r="Q433" s="11"/>
      <c r="R433" s="11"/>
      <c r="S433" s="11"/>
      <c r="T433" s="11"/>
      <c r="U433" s="11"/>
      <c r="V433" s="11"/>
      <c r="W433" s="11"/>
      <c r="X433" s="11"/>
      <c r="Y433" s="11"/>
      <c r="Z433" s="11"/>
      <c r="AA433" s="11"/>
    </row>
    <row r="434" spans="2:27" s="8" customFormat="1" x14ac:dyDescent="0.3">
      <c r="B434" s="11"/>
      <c r="C434" s="11"/>
      <c r="D434" s="11"/>
      <c r="E434" s="11"/>
      <c r="F434" s="11"/>
      <c r="G434" s="11"/>
      <c r="H434" s="11"/>
      <c r="I434" s="11"/>
      <c r="J434" s="11"/>
      <c r="K434" s="11"/>
      <c r="L434" s="29"/>
      <c r="M434" s="11"/>
      <c r="N434" s="11"/>
      <c r="O434" s="11"/>
      <c r="P434" s="11"/>
      <c r="Q434" s="11"/>
      <c r="R434" s="11"/>
      <c r="S434" s="11"/>
      <c r="T434" s="11"/>
      <c r="U434" s="11"/>
      <c r="V434" s="11"/>
      <c r="W434" s="11"/>
      <c r="X434" s="11"/>
      <c r="Y434" s="11"/>
      <c r="Z434" s="11"/>
      <c r="AA434" s="11"/>
    </row>
    <row r="435" spans="2:27" s="8" customFormat="1" x14ac:dyDescent="0.3">
      <c r="B435" s="11"/>
      <c r="C435" s="11"/>
      <c r="D435" s="11"/>
      <c r="E435" s="11"/>
      <c r="F435" s="11"/>
      <c r="G435" s="11"/>
      <c r="H435" s="11"/>
      <c r="I435" s="11"/>
      <c r="J435" s="11"/>
      <c r="K435" s="11"/>
      <c r="L435" s="29"/>
      <c r="M435" s="11"/>
      <c r="N435" s="11"/>
      <c r="O435" s="11"/>
      <c r="P435" s="11"/>
      <c r="Q435" s="11"/>
      <c r="R435" s="11"/>
      <c r="S435" s="11"/>
      <c r="T435" s="11"/>
      <c r="U435" s="11"/>
      <c r="V435" s="11"/>
      <c r="W435" s="11"/>
      <c r="X435" s="11"/>
      <c r="Y435" s="11"/>
      <c r="Z435" s="11"/>
      <c r="AA435" s="11"/>
    </row>
    <row r="436" spans="2:27" s="8" customFormat="1" x14ac:dyDescent="0.3">
      <c r="B436" s="11"/>
      <c r="C436" s="11"/>
      <c r="D436" s="11"/>
      <c r="E436" s="11"/>
      <c r="F436" s="11"/>
      <c r="G436" s="11"/>
      <c r="H436" s="11"/>
      <c r="I436" s="11"/>
      <c r="J436" s="11"/>
      <c r="K436" s="11"/>
      <c r="L436" s="29"/>
      <c r="M436" s="11"/>
      <c r="N436" s="11"/>
      <c r="O436" s="11"/>
      <c r="P436" s="11"/>
      <c r="Q436" s="11"/>
      <c r="R436" s="11"/>
      <c r="S436" s="11"/>
      <c r="T436" s="11"/>
      <c r="U436" s="11"/>
      <c r="V436" s="11"/>
      <c r="W436" s="11"/>
      <c r="X436" s="11"/>
      <c r="Y436" s="11"/>
      <c r="Z436" s="11"/>
      <c r="AA436" s="11"/>
    </row>
    <row r="437" spans="2:27" s="8" customFormat="1" x14ac:dyDescent="0.3">
      <c r="B437" s="11"/>
      <c r="C437" s="11"/>
      <c r="D437" s="11"/>
      <c r="E437" s="11"/>
      <c r="F437" s="11"/>
      <c r="G437" s="11"/>
      <c r="H437" s="11"/>
      <c r="I437" s="11"/>
      <c r="J437" s="11"/>
      <c r="K437" s="11"/>
      <c r="L437" s="29"/>
      <c r="M437" s="11"/>
      <c r="N437" s="11"/>
      <c r="O437" s="11"/>
      <c r="P437" s="11"/>
      <c r="Q437" s="11"/>
      <c r="R437" s="11"/>
      <c r="S437" s="11"/>
      <c r="T437" s="11"/>
      <c r="U437" s="11"/>
      <c r="V437" s="11"/>
      <c r="W437" s="11"/>
      <c r="X437" s="11"/>
      <c r="Y437" s="11"/>
      <c r="Z437" s="11"/>
      <c r="AA437" s="11"/>
    </row>
    <row r="438" spans="2:27" s="8" customFormat="1" x14ac:dyDescent="0.3">
      <c r="B438" s="11"/>
      <c r="C438" s="11"/>
      <c r="D438" s="11"/>
      <c r="E438" s="11"/>
      <c r="F438" s="11"/>
      <c r="G438" s="11"/>
      <c r="H438" s="11"/>
      <c r="I438" s="11"/>
      <c r="J438" s="11"/>
      <c r="K438" s="11"/>
      <c r="L438" s="29"/>
      <c r="M438" s="11"/>
      <c r="N438" s="11"/>
      <c r="O438" s="11"/>
      <c r="P438" s="11"/>
      <c r="Q438" s="11"/>
      <c r="R438" s="11"/>
      <c r="S438" s="11"/>
      <c r="T438" s="11"/>
      <c r="U438" s="11"/>
      <c r="V438" s="11"/>
      <c r="W438" s="11"/>
      <c r="X438" s="11"/>
      <c r="Y438" s="11"/>
      <c r="Z438" s="11"/>
      <c r="AA438" s="11"/>
    </row>
    <row r="439" spans="2:27" s="8" customFormat="1" x14ac:dyDescent="0.3">
      <c r="B439" s="11"/>
      <c r="C439" s="11"/>
      <c r="D439" s="11"/>
      <c r="E439" s="11"/>
      <c r="F439" s="11"/>
      <c r="G439" s="11"/>
      <c r="H439" s="11"/>
      <c r="I439" s="11"/>
      <c r="J439" s="11"/>
      <c r="K439" s="11"/>
      <c r="L439" s="29"/>
      <c r="M439" s="11"/>
      <c r="N439" s="11"/>
      <c r="O439" s="11"/>
      <c r="P439" s="11"/>
      <c r="Q439" s="11"/>
      <c r="R439" s="11"/>
      <c r="S439" s="11"/>
      <c r="T439" s="11"/>
      <c r="U439" s="11"/>
      <c r="V439" s="11"/>
      <c r="W439" s="11"/>
      <c r="X439" s="11"/>
      <c r="Y439" s="11"/>
      <c r="Z439" s="11"/>
      <c r="AA439" s="11"/>
    </row>
    <row r="440" spans="2:27" s="8" customFormat="1" x14ac:dyDescent="0.3">
      <c r="B440" s="11"/>
      <c r="C440" s="11"/>
      <c r="D440" s="11"/>
      <c r="E440" s="11"/>
      <c r="F440" s="11"/>
      <c r="G440" s="11"/>
      <c r="H440" s="11"/>
      <c r="I440" s="11"/>
      <c r="J440" s="11"/>
      <c r="K440" s="11"/>
      <c r="L440" s="29"/>
      <c r="M440" s="11"/>
      <c r="N440" s="11"/>
      <c r="O440" s="11"/>
      <c r="P440" s="11"/>
      <c r="Q440" s="11"/>
      <c r="R440" s="11"/>
      <c r="S440" s="11"/>
      <c r="T440" s="11"/>
      <c r="U440" s="11"/>
      <c r="V440" s="11"/>
      <c r="W440" s="11"/>
      <c r="X440" s="11"/>
      <c r="Y440" s="11"/>
      <c r="Z440" s="11"/>
      <c r="AA440" s="11"/>
    </row>
    <row r="441" spans="2:27" s="8" customFormat="1" x14ac:dyDescent="0.3">
      <c r="B441" s="11"/>
      <c r="C441" s="11"/>
      <c r="D441" s="11"/>
      <c r="E441" s="11"/>
      <c r="F441" s="11"/>
      <c r="G441" s="11"/>
      <c r="H441" s="11"/>
      <c r="I441" s="11"/>
      <c r="J441" s="11"/>
      <c r="K441" s="11"/>
      <c r="L441" s="29"/>
      <c r="M441" s="11"/>
      <c r="N441" s="11"/>
      <c r="O441" s="11"/>
      <c r="P441" s="11"/>
      <c r="Q441" s="11"/>
      <c r="R441" s="11"/>
      <c r="S441" s="11"/>
      <c r="T441" s="11"/>
      <c r="U441" s="11"/>
      <c r="V441" s="11"/>
      <c r="W441" s="11"/>
      <c r="X441" s="11"/>
      <c r="Y441" s="11"/>
      <c r="Z441" s="11"/>
      <c r="AA441" s="11"/>
    </row>
    <row r="442" spans="2:27" s="8" customFormat="1" x14ac:dyDescent="0.3">
      <c r="B442" s="11"/>
      <c r="C442" s="11"/>
      <c r="D442" s="11"/>
      <c r="E442" s="11"/>
      <c r="F442" s="11"/>
      <c r="G442" s="11"/>
      <c r="H442" s="11"/>
      <c r="I442" s="11"/>
      <c r="J442" s="11"/>
      <c r="K442" s="11"/>
      <c r="L442" s="29"/>
      <c r="M442" s="11"/>
      <c r="N442" s="11"/>
      <c r="O442" s="11"/>
      <c r="P442" s="11"/>
      <c r="Q442" s="11"/>
      <c r="R442" s="11"/>
      <c r="S442" s="11"/>
      <c r="T442" s="11"/>
      <c r="U442" s="11"/>
      <c r="V442" s="11"/>
      <c r="W442" s="11"/>
      <c r="X442" s="11"/>
      <c r="Y442" s="11"/>
      <c r="Z442" s="11"/>
      <c r="AA442" s="11"/>
    </row>
    <row r="443" spans="2:27" s="8" customFormat="1" x14ac:dyDescent="0.3">
      <c r="B443" s="11"/>
      <c r="C443" s="11"/>
      <c r="D443" s="11"/>
      <c r="E443" s="11"/>
      <c r="F443" s="11"/>
      <c r="G443" s="11"/>
      <c r="H443" s="11"/>
      <c r="I443" s="11"/>
      <c r="J443" s="11"/>
      <c r="K443" s="11"/>
      <c r="L443" s="29"/>
      <c r="M443" s="11"/>
      <c r="N443" s="11"/>
      <c r="O443" s="11"/>
      <c r="P443" s="11"/>
      <c r="Q443" s="11"/>
      <c r="R443" s="11"/>
      <c r="S443" s="11"/>
      <c r="T443" s="11"/>
      <c r="U443" s="11"/>
      <c r="V443" s="11"/>
      <c r="W443" s="11"/>
      <c r="X443" s="11"/>
      <c r="Y443" s="11"/>
      <c r="Z443" s="11"/>
      <c r="AA443" s="11"/>
    </row>
    <row r="444" spans="2:27" s="8" customFormat="1" x14ac:dyDescent="0.3">
      <c r="B444" s="11"/>
      <c r="C444" s="11"/>
      <c r="D444" s="11"/>
      <c r="E444" s="11"/>
      <c r="F444" s="11"/>
      <c r="G444" s="11"/>
      <c r="H444" s="11"/>
      <c r="I444" s="11"/>
      <c r="J444" s="11"/>
      <c r="K444" s="11"/>
      <c r="L444" s="29"/>
      <c r="M444" s="11"/>
      <c r="N444" s="11"/>
      <c r="O444" s="11"/>
      <c r="P444" s="11"/>
      <c r="Q444" s="11"/>
      <c r="R444" s="11"/>
      <c r="S444" s="11"/>
      <c r="T444" s="11"/>
      <c r="U444" s="11"/>
      <c r="V444" s="11"/>
      <c r="W444" s="11"/>
      <c r="X444" s="11"/>
      <c r="Y444" s="11"/>
      <c r="Z444" s="11"/>
      <c r="AA444" s="11"/>
    </row>
    <row r="445" spans="2:27" s="8" customFormat="1" x14ac:dyDescent="0.3">
      <c r="B445" s="11"/>
      <c r="C445" s="11"/>
      <c r="D445" s="11"/>
      <c r="E445" s="11"/>
      <c r="F445" s="11"/>
      <c r="G445" s="11"/>
      <c r="H445" s="11"/>
      <c r="I445" s="11"/>
      <c r="J445" s="11"/>
      <c r="K445" s="11"/>
      <c r="L445" s="29"/>
      <c r="M445" s="11"/>
      <c r="N445" s="11"/>
      <c r="O445" s="11"/>
      <c r="P445" s="11"/>
      <c r="Q445" s="11"/>
      <c r="R445" s="11"/>
      <c r="S445" s="11"/>
      <c r="T445" s="11"/>
      <c r="U445" s="11"/>
      <c r="V445" s="11"/>
      <c r="W445" s="11"/>
      <c r="X445" s="11"/>
      <c r="Y445" s="11"/>
      <c r="Z445" s="11"/>
      <c r="AA445" s="11"/>
    </row>
    <row r="446" spans="2:27" s="8" customFormat="1" x14ac:dyDescent="0.3">
      <c r="B446" s="11"/>
      <c r="C446" s="11"/>
      <c r="D446" s="11"/>
      <c r="E446" s="11"/>
      <c r="F446" s="11"/>
      <c r="G446" s="11"/>
      <c r="H446" s="11"/>
      <c r="I446" s="11"/>
      <c r="J446" s="11"/>
      <c r="K446" s="11"/>
      <c r="L446" s="29"/>
      <c r="M446" s="11"/>
      <c r="N446" s="11"/>
      <c r="O446" s="11"/>
      <c r="P446" s="11"/>
      <c r="Q446" s="11"/>
      <c r="R446" s="11"/>
      <c r="S446" s="11"/>
      <c r="T446" s="11"/>
      <c r="U446" s="11"/>
      <c r="V446" s="11"/>
      <c r="W446" s="11"/>
      <c r="X446" s="11"/>
      <c r="Y446" s="11"/>
      <c r="Z446" s="11"/>
      <c r="AA446" s="11"/>
    </row>
    <row r="447" spans="2:27" s="8" customFormat="1" x14ac:dyDescent="0.3">
      <c r="B447" s="11"/>
      <c r="C447" s="11"/>
      <c r="D447" s="11"/>
      <c r="E447" s="11"/>
      <c r="F447" s="11"/>
      <c r="G447" s="11"/>
      <c r="H447" s="11"/>
      <c r="I447" s="11"/>
      <c r="J447" s="11"/>
      <c r="K447" s="11"/>
      <c r="L447" s="29"/>
      <c r="M447" s="11"/>
      <c r="N447" s="11"/>
      <c r="O447" s="11"/>
      <c r="P447" s="11"/>
      <c r="Q447" s="11"/>
      <c r="R447" s="11"/>
      <c r="S447" s="11"/>
      <c r="T447" s="11"/>
      <c r="U447" s="11"/>
      <c r="V447" s="11"/>
      <c r="W447" s="11"/>
      <c r="X447" s="11"/>
      <c r="Y447" s="11"/>
      <c r="Z447" s="11"/>
      <c r="AA447" s="11"/>
    </row>
    <row r="448" spans="2:27" s="8" customFormat="1" x14ac:dyDescent="0.3">
      <c r="B448" s="11"/>
      <c r="C448" s="11"/>
      <c r="D448" s="11"/>
      <c r="E448" s="11"/>
      <c r="F448" s="11"/>
      <c r="G448" s="11"/>
      <c r="H448" s="11"/>
      <c r="I448" s="11"/>
      <c r="J448" s="11"/>
      <c r="K448" s="11"/>
      <c r="L448" s="29"/>
      <c r="M448" s="11"/>
      <c r="N448" s="11"/>
      <c r="O448" s="11"/>
      <c r="P448" s="11"/>
      <c r="Q448" s="11"/>
      <c r="R448" s="11"/>
      <c r="S448" s="11"/>
      <c r="T448" s="11"/>
      <c r="U448" s="11"/>
      <c r="V448" s="11"/>
      <c r="W448" s="11"/>
      <c r="X448" s="11"/>
      <c r="Y448" s="11"/>
      <c r="Z448" s="11"/>
      <c r="AA448" s="11"/>
    </row>
    <row r="449" spans="2:27" s="8" customFormat="1" x14ac:dyDescent="0.3">
      <c r="B449" s="11"/>
      <c r="C449" s="11"/>
      <c r="D449" s="11"/>
      <c r="E449" s="11"/>
      <c r="F449" s="11"/>
      <c r="G449" s="11"/>
      <c r="H449" s="11"/>
      <c r="I449" s="11"/>
      <c r="J449" s="11"/>
      <c r="K449" s="11"/>
      <c r="L449" s="29"/>
      <c r="M449" s="11"/>
      <c r="N449" s="11"/>
      <c r="O449" s="11"/>
      <c r="P449" s="11"/>
      <c r="Q449" s="11"/>
      <c r="R449" s="11"/>
      <c r="S449" s="11"/>
      <c r="T449" s="11"/>
      <c r="U449" s="11"/>
      <c r="V449" s="11"/>
      <c r="W449" s="11"/>
      <c r="X449" s="11"/>
      <c r="Y449" s="11"/>
      <c r="Z449" s="11"/>
      <c r="AA449" s="11"/>
    </row>
    <row r="450" spans="2:27" s="8" customFormat="1" x14ac:dyDescent="0.3">
      <c r="B450" s="11"/>
      <c r="C450" s="11"/>
      <c r="D450" s="11"/>
      <c r="E450" s="11"/>
      <c r="F450" s="11"/>
      <c r="G450" s="11"/>
      <c r="H450" s="11"/>
      <c r="I450" s="11"/>
      <c r="J450" s="11"/>
      <c r="K450" s="11"/>
      <c r="L450" s="29"/>
      <c r="M450" s="11"/>
      <c r="N450" s="11"/>
      <c r="O450" s="11"/>
      <c r="P450" s="11"/>
      <c r="Q450" s="11"/>
      <c r="R450" s="11"/>
      <c r="S450" s="11"/>
      <c r="T450" s="11"/>
      <c r="U450" s="11"/>
      <c r="V450" s="11"/>
      <c r="W450" s="11"/>
      <c r="X450" s="11"/>
      <c r="Y450" s="11"/>
      <c r="Z450" s="11"/>
      <c r="AA450" s="11"/>
    </row>
    <row r="451" spans="2:27" s="8" customFormat="1" x14ac:dyDescent="0.3">
      <c r="B451" s="11"/>
      <c r="C451" s="11"/>
      <c r="D451" s="11"/>
      <c r="E451" s="11"/>
      <c r="F451" s="11"/>
      <c r="G451" s="11"/>
      <c r="H451" s="11"/>
      <c r="I451" s="11"/>
      <c r="J451" s="11"/>
      <c r="K451" s="11"/>
      <c r="L451" s="29"/>
      <c r="M451" s="11"/>
      <c r="N451" s="11"/>
      <c r="O451" s="11"/>
      <c r="P451" s="11"/>
      <c r="Q451" s="11"/>
      <c r="R451" s="11"/>
      <c r="S451" s="11"/>
      <c r="T451" s="11"/>
      <c r="U451" s="11"/>
      <c r="V451" s="11"/>
      <c r="W451" s="11"/>
      <c r="X451" s="11"/>
      <c r="Y451" s="11"/>
      <c r="Z451" s="11"/>
      <c r="AA451" s="11"/>
    </row>
    <row r="452" spans="2:27" s="8" customFormat="1" x14ac:dyDescent="0.3">
      <c r="B452" s="11"/>
      <c r="C452" s="11"/>
      <c r="D452" s="11"/>
      <c r="E452" s="11"/>
      <c r="F452" s="11"/>
      <c r="G452" s="11"/>
      <c r="H452" s="11"/>
      <c r="I452" s="11"/>
      <c r="J452" s="11"/>
      <c r="K452" s="11"/>
      <c r="L452" s="29"/>
      <c r="M452" s="11"/>
      <c r="N452" s="11"/>
      <c r="O452" s="11"/>
      <c r="P452" s="11"/>
      <c r="Q452" s="11"/>
      <c r="R452" s="11"/>
      <c r="S452" s="11"/>
      <c r="T452" s="11"/>
      <c r="U452" s="11"/>
      <c r="V452" s="11"/>
      <c r="W452" s="11"/>
      <c r="X452" s="11"/>
      <c r="Y452" s="11"/>
      <c r="Z452" s="11"/>
      <c r="AA452" s="11"/>
    </row>
    <row r="453" spans="2:27" s="8" customFormat="1" x14ac:dyDescent="0.3">
      <c r="B453" s="11"/>
      <c r="C453" s="11"/>
      <c r="D453" s="11"/>
      <c r="E453" s="11"/>
      <c r="F453" s="11"/>
      <c r="G453" s="11"/>
      <c r="H453" s="11"/>
      <c r="I453" s="11"/>
      <c r="J453" s="11"/>
      <c r="K453" s="11"/>
      <c r="L453" s="29"/>
      <c r="M453" s="11"/>
      <c r="N453" s="11"/>
      <c r="O453" s="11"/>
      <c r="P453" s="11"/>
      <c r="Q453" s="11"/>
      <c r="R453" s="11"/>
      <c r="S453" s="11"/>
      <c r="T453" s="11"/>
      <c r="U453" s="11"/>
      <c r="V453" s="11"/>
      <c r="W453" s="11"/>
      <c r="X453" s="11"/>
      <c r="Y453" s="11"/>
      <c r="Z453" s="11"/>
      <c r="AA453" s="11"/>
    </row>
    <row r="454" spans="2:27" s="8" customFormat="1" x14ac:dyDescent="0.3">
      <c r="B454" s="11"/>
      <c r="C454" s="11"/>
      <c r="D454" s="11"/>
      <c r="E454" s="11"/>
      <c r="F454" s="11"/>
      <c r="G454" s="11"/>
      <c r="H454" s="11"/>
      <c r="I454" s="11"/>
      <c r="J454" s="11"/>
      <c r="K454" s="11"/>
      <c r="L454" s="29"/>
      <c r="M454" s="11"/>
      <c r="N454" s="11"/>
      <c r="O454" s="11"/>
      <c r="P454" s="11"/>
      <c r="Q454" s="11"/>
      <c r="R454" s="11"/>
      <c r="S454" s="11"/>
      <c r="T454" s="11"/>
      <c r="U454" s="11"/>
      <c r="V454" s="11"/>
      <c r="W454" s="11"/>
      <c r="X454" s="11"/>
      <c r="Y454" s="11"/>
      <c r="Z454" s="11"/>
      <c r="AA454" s="11"/>
    </row>
    <row r="455" spans="2:27" s="8" customFormat="1" x14ac:dyDescent="0.3">
      <c r="B455" s="11"/>
      <c r="C455" s="11"/>
      <c r="D455" s="11"/>
      <c r="E455" s="11"/>
      <c r="F455" s="11"/>
      <c r="G455" s="11"/>
      <c r="H455" s="11"/>
      <c r="I455" s="11"/>
      <c r="J455" s="11"/>
      <c r="K455" s="11"/>
      <c r="L455" s="29"/>
      <c r="M455" s="11"/>
      <c r="N455" s="11"/>
      <c r="O455" s="11"/>
      <c r="P455" s="11"/>
      <c r="Q455" s="11"/>
      <c r="R455" s="11"/>
      <c r="S455" s="11"/>
      <c r="T455" s="11"/>
      <c r="U455" s="11"/>
      <c r="V455" s="11"/>
      <c r="W455" s="11"/>
      <c r="X455" s="11"/>
      <c r="Y455" s="11"/>
      <c r="Z455" s="11"/>
      <c r="AA455" s="11"/>
    </row>
    <row r="456" spans="2:27" s="8" customFormat="1" x14ac:dyDescent="0.3">
      <c r="B456" s="11"/>
      <c r="C456" s="11"/>
      <c r="D456" s="11"/>
      <c r="E456" s="11"/>
      <c r="F456" s="11"/>
      <c r="G456" s="11"/>
      <c r="H456" s="11"/>
      <c r="I456" s="11"/>
      <c r="J456" s="11"/>
      <c r="K456" s="11"/>
      <c r="L456" s="29"/>
      <c r="M456" s="11"/>
      <c r="N456" s="11"/>
      <c r="O456" s="11"/>
      <c r="P456" s="11"/>
      <c r="Q456" s="11"/>
      <c r="R456" s="11"/>
      <c r="S456" s="11"/>
      <c r="T456" s="11"/>
      <c r="U456" s="11"/>
      <c r="V456" s="11"/>
      <c r="W456" s="11"/>
      <c r="X456" s="11"/>
      <c r="Y456" s="11"/>
      <c r="Z456" s="11"/>
      <c r="AA456" s="11"/>
    </row>
    <row r="457" spans="2:27" s="8" customFormat="1" x14ac:dyDescent="0.3">
      <c r="B457" s="11"/>
      <c r="C457" s="11"/>
      <c r="D457" s="11"/>
      <c r="E457" s="11"/>
      <c r="F457" s="11"/>
      <c r="G457" s="11"/>
      <c r="H457" s="11"/>
      <c r="I457" s="11"/>
      <c r="J457" s="11"/>
      <c r="K457" s="11"/>
      <c r="L457" s="29"/>
      <c r="M457" s="11"/>
      <c r="N457" s="11"/>
      <c r="O457" s="11"/>
      <c r="P457" s="11"/>
      <c r="Q457" s="11"/>
      <c r="R457" s="11"/>
      <c r="S457" s="11"/>
      <c r="T457" s="11"/>
      <c r="U457" s="11"/>
      <c r="V457" s="11"/>
      <c r="W457" s="11"/>
      <c r="X457" s="11"/>
      <c r="Y457" s="11"/>
      <c r="Z457" s="11"/>
      <c r="AA457" s="11"/>
    </row>
    <row r="458" spans="2:27" s="8" customFormat="1" x14ac:dyDescent="0.3">
      <c r="B458" s="11"/>
      <c r="C458" s="11"/>
      <c r="D458" s="11"/>
      <c r="E458" s="11"/>
      <c r="F458" s="11"/>
      <c r="G458" s="11"/>
      <c r="H458" s="11"/>
      <c r="I458" s="11"/>
      <c r="J458" s="11"/>
      <c r="K458" s="11"/>
      <c r="L458" s="29"/>
      <c r="M458" s="11"/>
      <c r="N458" s="11"/>
      <c r="O458" s="11"/>
      <c r="P458" s="11"/>
      <c r="Q458" s="11"/>
      <c r="R458" s="11"/>
      <c r="S458" s="11"/>
      <c r="T458" s="11"/>
      <c r="U458" s="11"/>
      <c r="V458" s="11"/>
      <c r="W458" s="11"/>
      <c r="X458" s="11"/>
      <c r="Y458" s="11"/>
      <c r="Z458" s="11"/>
      <c r="AA458" s="11"/>
    </row>
    <row r="459" spans="2:27" s="8" customFormat="1" x14ac:dyDescent="0.3">
      <c r="B459" s="11"/>
      <c r="C459" s="11"/>
      <c r="D459" s="11"/>
      <c r="E459" s="11"/>
      <c r="F459" s="11"/>
      <c r="G459" s="11"/>
      <c r="H459" s="11"/>
      <c r="I459" s="11"/>
      <c r="J459" s="11"/>
      <c r="K459" s="11"/>
      <c r="L459" s="29"/>
      <c r="M459" s="11"/>
      <c r="N459" s="11"/>
      <c r="O459" s="11"/>
      <c r="P459" s="11"/>
      <c r="Q459" s="11"/>
      <c r="R459" s="11"/>
      <c r="S459" s="11"/>
      <c r="T459" s="11"/>
      <c r="U459" s="11"/>
      <c r="V459" s="11"/>
      <c r="W459" s="11"/>
      <c r="X459" s="11"/>
      <c r="Y459" s="11"/>
      <c r="Z459" s="11"/>
      <c r="AA459" s="11"/>
    </row>
    <row r="460" spans="2:27" s="8" customFormat="1" x14ac:dyDescent="0.3">
      <c r="B460" s="11"/>
      <c r="C460" s="11"/>
      <c r="D460" s="11"/>
      <c r="E460" s="11"/>
      <c r="F460" s="11"/>
      <c r="G460" s="11"/>
      <c r="H460" s="11"/>
      <c r="I460" s="11"/>
      <c r="J460" s="11"/>
      <c r="K460" s="11"/>
      <c r="L460" s="29"/>
      <c r="M460" s="11"/>
      <c r="N460" s="11"/>
      <c r="O460" s="11"/>
      <c r="P460" s="11"/>
      <c r="Q460" s="11"/>
      <c r="R460" s="11"/>
      <c r="S460" s="11"/>
      <c r="T460" s="11"/>
      <c r="U460" s="11"/>
      <c r="V460" s="11"/>
      <c r="W460" s="11"/>
      <c r="X460" s="11"/>
      <c r="Y460" s="11"/>
      <c r="Z460" s="11"/>
      <c r="AA460" s="11"/>
    </row>
    <row r="461" spans="2:27" s="8" customFormat="1" x14ac:dyDescent="0.3">
      <c r="B461" s="11"/>
      <c r="C461" s="11"/>
      <c r="D461" s="11"/>
      <c r="E461" s="11"/>
      <c r="F461" s="11"/>
      <c r="G461" s="11"/>
      <c r="H461" s="11"/>
      <c r="I461" s="11"/>
      <c r="J461" s="11"/>
      <c r="K461" s="11"/>
      <c r="L461" s="29"/>
      <c r="M461" s="11"/>
      <c r="N461" s="11"/>
      <c r="O461" s="11"/>
      <c r="P461" s="11"/>
      <c r="Q461" s="11"/>
      <c r="R461" s="11"/>
      <c r="S461" s="11"/>
      <c r="T461" s="11"/>
      <c r="U461" s="11"/>
      <c r="V461" s="11"/>
      <c r="W461" s="11"/>
      <c r="X461" s="11"/>
      <c r="Y461" s="11"/>
      <c r="Z461" s="11"/>
      <c r="AA461" s="11"/>
    </row>
    <row r="462" spans="2:27" s="8" customFormat="1" x14ac:dyDescent="0.3">
      <c r="B462" s="11"/>
      <c r="C462" s="11"/>
      <c r="D462" s="11"/>
      <c r="E462" s="11"/>
      <c r="F462" s="11"/>
      <c r="G462" s="11"/>
      <c r="H462" s="11"/>
      <c r="I462" s="11"/>
      <c r="J462" s="11"/>
      <c r="K462" s="11"/>
      <c r="L462" s="29"/>
      <c r="M462" s="11"/>
      <c r="N462" s="11"/>
      <c r="O462" s="11"/>
      <c r="P462" s="11"/>
      <c r="Q462" s="11"/>
      <c r="R462" s="11"/>
      <c r="S462" s="11"/>
      <c r="T462" s="11"/>
      <c r="U462" s="11"/>
      <c r="V462" s="11"/>
      <c r="W462" s="11"/>
      <c r="X462" s="11"/>
      <c r="Y462" s="11"/>
      <c r="Z462" s="11"/>
      <c r="AA462" s="11"/>
    </row>
    <row r="463" spans="2:27" s="8" customFormat="1" x14ac:dyDescent="0.3">
      <c r="B463" s="11"/>
      <c r="C463" s="11"/>
      <c r="D463" s="11"/>
      <c r="E463" s="11"/>
      <c r="F463" s="11"/>
      <c r="G463" s="11"/>
      <c r="H463" s="11"/>
      <c r="I463" s="11"/>
      <c r="J463" s="11"/>
      <c r="K463" s="11"/>
      <c r="L463" s="29"/>
      <c r="M463" s="11"/>
      <c r="N463" s="11"/>
      <c r="O463" s="11"/>
      <c r="P463" s="11"/>
      <c r="Q463" s="11"/>
      <c r="R463" s="11"/>
      <c r="S463" s="11"/>
      <c r="T463" s="11"/>
      <c r="U463" s="11"/>
      <c r="V463" s="11"/>
      <c r="W463" s="11"/>
      <c r="X463" s="11"/>
      <c r="Y463" s="11"/>
      <c r="Z463" s="11"/>
      <c r="AA463" s="11"/>
    </row>
    <row r="464" spans="2:27" s="8" customFormat="1" x14ac:dyDescent="0.3">
      <c r="B464" s="11"/>
      <c r="C464" s="11"/>
      <c r="D464" s="11"/>
      <c r="E464" s="11"/>
      <c r="F464" s="11"/>
      <c r="G464" s="11"/>
      <c r="H464" s="11"/>
      <c r="I464" s="11"/>
      <c r="J464" s="11"/>
      <c r="K464" s="11"/>
      <c r="L464" s="29"/>
      <c r="M464" s="11"/>
      <c r="N464" s="11"/>
      <c r="O464" s="11"/>
      <c r="P464" s="11"/>
      <c r="Q464" s="11"/>
      <c r="R464" s="11"/>
      <c r="S464" s="11"/>
      <c r="T464" s="11"/>
      <c r="U464" s="11"/>
      <c r="V464" s="11"/>
      <c r="W464" s="11"/>
      <c r="X464" s="11"/>
      <c r="Y464" s="11"/>
      <c r="Z464" s="11"/>
      <c r="AA464" s="11"/>
    </row>
    <row r="465" spans="2:27" s="8" customFormat="1" x14ac:dyDescent="0.3">
      <c r="B465" s="11"/>
      <c r="C465" s="11"/>
      <c r="D465" s="11"/>
      <c r="E465" s="11"/>
      <c r="F465" s="11"/>
      <c r="G465" s="11"/>
      <c r="H465" s="11"/>
      <c r="I465" s="11"/>
      <c r="J465" s="11"/>
      <c r="K465" s="11"/>
      <c r="L465" s="29"/>
      <c r="M465" s="11"/>
      <c r="N465" s="11"/>
      <c r="O465" s="11"/>
      <c r="P465" s="11"/>
      <c r="Q465" s="11"/>
      <c r="R465" s="11"/>
      <c r="S465" s="11"/>
      <c r="T465" s="11"/>
      <c r="U465" s="11"/>
      <c r="V465" s="11"/>
      <c r="W465" s="11"/>
      <c r="X465" s="11"/>
      <c r="Y465" s="11"/>
      <c r="Z465" s="11"/>
      <c r="AA465" s="11"/>
    </row>
    <row r="466" spans="2:27" s="8" customFormat="1" x14ac:dyDescent="0.3">
      <c r="B466" s="11"/>
      <c r="C466" s="11"/>
      <c r="D466" s="11"/>
      <c r="E466" s="11"/>
      <c r="F466" s="11"/>
      <c r="G466" s="11"/>
      <c r="H466" s="11"/>
      <c r="I466" s="11"/>
      <c r="J466" s="11"/>
      <c r="K466" s="11"/>
      <c r="L466" s="29"/>
      <c r="M466" s="11"/>
      <c r="N466" s="11"/>
      <c r="O466" s="11"/>
      <c r="P466" s="11"/>
      <c r="Q466" s="11"/>
      <c r="R466" s="11"/>
      <c r="S466" s="11"/>
      <c r="T466" s="11"/>
      <c r="U466" s="11"/>
      <c r="V466" s="11"/>
      <c r="W466" s="11"/>
      <c r="X466" s="11"/>
      <c r="Y466" s="11"/>
      <c r="Z466" s="11"/>
      <c r="AA466" s="11"/>
    </row>
    <row r="467" spans="2:27" s="8" customFormat="1" x14ac:dyDescent="0.3">
      <c r="B467" s="11"/>
      <c r="C467" s="11"/>
      <c r="D467" s="11"/>
      <c r="E467" s="11"/>
      <c r="F467" s="11"/>
      <c r="G467" s="11"/>
      <c r="H467" s="11"/>
      <c r="I467" s="11"/>
      <c r="J467" s="11"/>
      <c r="K467" s="11"/>
      <c r="L467" s="29"/>
      <c r="M467" s="11"/>
      <c r="N467" s="11"/>
      <c r="O467" s="11"/>
      <c r="P467" s="11"/>
      <c r="Q467" s="11"/>
      <c r="R467" s="11"/>
      <c r="S467" s="11"/>
      <c r="T467" s="11"/>
      <c r="U467" s="11"/>
      <c r="V467" s="11"/>
      <c r="W467" s="11"/>
      <c r="X467" s="11"/>
      <c r="Y467" s="11"/>
      <c r="Z467" s="11"/>
      <c r="AA467" s="11"/>
    </row>
    <row r="468" spans="2:27" s="8" customFormat="1" x14ac:dyDescent="0.3">
      <c r="B468" s="11"/>
      <c r="C468" s="11"/>
      <c r="D468" s="11"/>
      <c r="E468" s="11"/>
      <c r="F468" s="11"/>
      <c r="G468" s="11"/>
      <c r="H468" s="11"/>
      <c r="I468" s="11"/>
      <c r="J468" s="11"/>
      <c r="K468" s="11"/>
      <c r="L468" s="29"/>
      <c r="M468" s="11"/>
      <c r="N468" s="11"/>
      <c r="O468" s="11"/>
      <c r="P468" s="11"/>
      <c r="Q468" s="11"/>
      <c r="R468" s="11"/>
      <c r="S468" s="11"/>
      <c r="T468" s="11"/>
      <c r="U468" s="11"/>
      <c r="V468" s="11"/>
      <c r="W468" s="11"/>
      <c r="X468" s="11"/>
      <c r="Y468" s="11"/>
      <c r="Z468" s="11"/>
      <c r="AA468" s="11"/>
    </row>
    <row r="469" spans="2:27" s="8" customFormat="1" x14ac:dyDescent="0.3">
      <c r="B469" s="11"/>
      <c r="C469" s="11"/>
      <c r="D469" s="11"/>
      <c r="E469" s="11"/>
      <c r="F469" s="11"/>
      <c r="G469" s="11"/>
      <c r="H469" s="11"/>
      <c r="I469" s="11"/>
      <c r="J469" s="11"/>
      <c r="K469" s="11"/>
      <c r="L469" s="29"/>
      <c r="M469" s="11"/>
      <c r="N469" s="11"/>
      <c r="O469" s="11"/>
      <c r="P469" s="11"/>
      <c r="Q469" s="11"/>
      <c r="R469" s="11"/>
      <c r="S469" s="11"/>
      <c r="T469" s="11"/>
      <c r="U469" s="11"/>
      <c r="V469" s="11"/>
      <c r="W469" s="11"/>
      <c r="X469" s="11"/>
      <c r="Y469" s="11"/>
      <c r="Z469" s="11"/>
      <c r="AA469" s="11"/>
    </row>
    <row r="470" spans="2:27" s="8" customFormat="1" x14ac:dyDescent="0.3">
      <c r="B470" s="11"/>
      <c r="C470" s="11"/>
      <c r="D470" s="11"/>
      <c r="E470" s="11"/>
      <c r="F470" s="11"/>
      <c r="G470" s="11"/>
      <c r="H470" s="11"/>
      <c r="I470" s="11"/>
      <c r="J470" s="11"/>
      <c r="K470" s="11"/>
      <c r="L470" s="29"/>
      <c r="M470" s="11"/>
      <c r="N470" s="11"/>
      <c r="O470" s="11"/>
      <c r="P470" s="11"/>
      <c r="Q470" s="11"/>
      <c r="R470" s="11"/>
      <c r="S470" s="11"/>
      <c r="T470" s="11"/>
      <c r="U470" s="11"/>
      <c r="V470" s="11"/>
      <c r="W470" s="11"/>
      <c r="X470" s="11"/>
      <c r="Y470" s="11"/>
      <c r="Z470" s="11"/>
      <c r="AA470" s="11"/>
    </row>
    <row r="471" spans="2:27" s="8" customFormat="1" x14ac:dyDescent="0.3">
      <c r="B471" s="11"/>
      <c r="C471" s="11"/>
      <c r="D471" s="11"/>
      <c r="E471" s="11"/>
      <c r="F471" s="11"/>
      <c r="G471" s="11"/>
      <c r="H471" s="11"/>
      <c r="I471" s="11"/>
      <c r="J471" s="11"/>
      <c r="K471" s="11"/>
      <c r="L471" s="29"/>
      <c r="M471" s="11"/>
      <c r="N471" s="11"/>
      <c r="O471" s="11"/>
      <c r="P471" s="11"/>
      <c r="Q471" s="11"/>
      <c r="R471" s="11"/>
      <c r="S471" s="11"/>
      <c r="T471" s="11"/>
      <c r="U471" s="11"/>
      <c r="V471" s="11"/>
      <c r="W471" s="11"/>
      <c r="X471" s="11"/>
      <c r="Y471" s="11"/>
      <c r="Z471" s="11"/>
      <c r="AA471" s="11"/>
    </row>
    <row r="472" spans="2:27" s="8" customFormat="1" x14ac:dyDescent="0.3">
      <c r="B472" s="11"/>
      <c r="C472" s="11"/>
      <c r="D472" s="11"/>
      <c r="E472" s="11"/>
      <c r="F472" s="11"/>
      <c r="G472" s="11"/>
      <c r="H472" s="11"/>
      <c r="I472" s="11"/>
      <c r="J472" s="11"/>
      <c r="K472" s="11"/>
      <c r="L472" s="29"/>
      <c r="M472" s="11"/>
      <c r="N472" s="11"/>
      <c r="O472" s="11"/>
      <c r="P472" s="11"/>
      <c r="Q472" s="11"/>
      <c r="R472" s="11"/>
      <c r="S472" s="11"/>
      <c r="T472" s="11"/>
      <c r="U472" s="11"/>
      <c r="V472" s="11"/>
      <c r="W472" s="11"/>
      <c r="X472" s="11"/>
      <c r="Y472" s="11"/>
      <c r="Z472" s="11"/>
      <c r="AA472" s="11"/>
    </row>
    <row r="473" spans="2:27" s="8" customFormat="1" x14ac:dyDescent="0.3">
      <c r="B473" s="11"/>
      <c r="C473" s="11"/>
      <c r="D473" s="11"/>
      <c r="E473" s="11"/>
      <c r="F473" s="11"/>
      <c r="G473" s="11"/>
      <c r="H473" s="11"/>
      <c r="I473" s="11"/>
      <c r="J473" s="11"/>
      <c r="K473" s="11"/>
      <c r="L473" s="29"/>
      <c r="M473" s="11"/>
      <c r="N473" s="11"/>
      <c r="O473" s="11"/>
      <c r="P473" s="11"/>
      <c r="Q473" s="11"/>
      <c r="R473" s="11"/>
      <c r="S473" s="11"/>
      <c r="T473" s="11"/>
      <c r="U473" s="11"/>
      <c r="V473" s="11"/>
      <c r="W473" s="11"/>
      <c r="X473" s="11"/>
      <c r="Y473" s="11"/>
      <c r="Z473" s="11"/>
      <c r="AA473" s="11"/>
    </row>
    <row r="474" spans="2:27" s="8" customFormat="1" x14ac:dyDescent="0.3">
      <c r="B474" s="11"/>
      <c r="C474" s="11"/>
      <c r="D474" s="11"/>
      <c r="E474" s="11"/>
      <c r="F474" s="11"/>
      <c r="G474" s="11"/>
      <c r="H474" s="11"/>
      <c r="I474" s="11"/>
      <c r="J474" s="11"/>
      <c r="K474" s="11"/>
      <c r="L474" s="29"/>
      <c r="M474" s="11"/>
      <c r="N474" s="11"/>
      <c r="O474" s="11"/>
      <c r="P474" s="11"/>
      <c r="Q474" s="11"/>
      <c r="R474" s="11"/>
      <c r="S474" s="11"/>
      <c r="T474" s="11"/>
      <c r="U474" s="11"/>
      <c r="V474" s="11"/>
      <c r="W474" s="11"/>
      <c r="X474" s="11"/>
      <c r="Y474" s="11"/>
      <c r="Z474" s="11"/>
      <c r="AA474" s="11"/>
    </row>
    <row r="475" spans="2:27" s="8" customFormat="1" x14ac:dyDescent="0.3">
      <c r="B475" s="11"/>
      <c r="C475" s="11"/>
      <c r="D475" s="11"/>
      <c r="E475" s="11"/>
      <c r="F475" s="11"/>
      <c r="G475" s="11"/>
      <c r="H475" s="11"/>
      <c r="I475" s="11"/>
      <c r="J475" s="11"/>
      <c r="K475" s="11"/>
      <c r="L475" s="29"/>
      <c r="M475" s="11"/>
      <c r="N475" s="11"/>
      <c r="O475" s="11"/>
      <c r="P475" s="11"/>
      <c r="Q475" s="11"/>
      <c r="R475" s="11"/>
      <c r="S475" s="11"/>
      <c r="T475" s="11"/>
      <c r="U475" s="11"/>
      <c r="V475" s="11"/>
      <c r="W475" s="11"/>
      <c r="X475" s="11"/>
      <c r="Y475" s="11"/>
      <c r="Z475" s="11"/>
      <c r="AA475" s="11"/>
    </row>
    <row r="476" spans="2:27" s="8" customFormat="1" x14ac:dyDescent="0.3">
      <c r="B476" s="11"/>
      <c r="C476" s="11"/>
      <c r="D476" s="11"/>
      <c r="E476" s="11"/>
      <c r="F476" s="11"/>
      <c r="G476" s="11"/>
      <c r="H476" s="11"/>
      <c r="I476" s="11"/>
      <c r="J476" s="11"/>
      <c r="K476" s="11"/>
      <c r="L476" s="29"/>
      <c r="M476" s="11"/>
      <c r="N476" s="11"/>
      <c r="O476" s="11"/>
      <c r="P476" s="11"/>
      <c r="Q476" s="11"/>
      <c r="R476" s="11"/>
      <c r="S476" s="11"/>
      <c r="T476" s="11"/>
      <c r="U476" s="11"/>
      <c r="V476" s="11"/>
      <c r="W476" s="11"/>
      <c r="X476" s="11"/>
      <c r="Y476" s="11"/>
      <c r="Z476" s="11"/>
      <c r="AA476" s="11"/>
    </row>
    <row r="477" spans="2:27" s="8" customFormat="1" x14ac:dyDescent="0.3">
      <c r="B477" s="11"/>
      <c r="C477" s="11"/>
      <c r="D477" s="11"/>
      <c r="E477" s="11"/>
      <c r="F477" s="11"/>
      <c r="G477" s="11"/>
      <c r="H477" s="11"/>
      <c r="I477" s="11"/>
      <c r="J477" s="11"/>
      <c r="K477" s="11"/>
      <c r="L477" s="29"/>
      <c r="M477" s="11"/>
      <c r="N477" s="11"/>
      <c r="O477" s="11"/>
      <c r="P477" s="11"/>
      <c r="Q477" s="11"/>
      <c r="R477" s="11"/>
      <c r="S477" s="11"/>
      <c r="T477" s="11"/>
      <c r="U477" s="11"/>
      <c r="V477" s="11"/>
      <c r="W477" s="11"/>
      <c r="X477" s="11"/>
      <c r="Y477" s="11"/>
      <c r="Z477" s="11"/>
      <c r="AA477" s="11"/>
    </row>
    <row r="478" spans="2:27" s="8" customFormat="1" x14ac:dyDescent="0.3">
      <c r="B478" s="11"/>
      <c r="C478" s="11"/>
      <c r="D478" s="11"/>
      <c r="E478" s="11"/>
      <c r="F478" s="11"/>
      <c r="G478" s="11"/>
      <c r="H478" s="11"/>
      <c r="I478" s="11"/>
      <c r="J478" s="11"/>
      <c r="K478" s="11"/>
      <c r="L478" s="29"/>
      <c r="M478" s="11"/>
      <c r="N478" s="11"/>
      <c r="O478" s="11"/>
      <c r="P478" s="11"/>
      <c r="Q478" s="11"/>
      <c r="R478" s="11"/>
      <c r="S478" s="11"/>
      <c r="T478" s="11"/>
      <c r="U478" s="11"/>
      <c r="V478" s="11"/>
      <c r="W478" s="11"/>
      <c r="X478" s="11"/>
      <c r="Y478" s="11"/>
      <c r="Z478" s="11"/>
      <c r="AA478" s="11"/>
    </row>
    <row r="479" spans="2:27" s="8" customFormat="1" x14ac:dyDescent="0.3">
      <c r="B479" s="11"/>
      <c r="C479" s="11"/>
      <c r="D479" s="11"/>
      <c r="E479" s="11"/>
      <c r="F479" s="11"/>
      <c r="G479" s="11"/>
      <c r="H479" s="11"/>
      <c r="I479" s="11"/>
      <c r="J479" s="11"/>
      <c r="K479" s="11"/>
      <c r="L479" s="29"/>
      <c r="M479" s="11"/>
      <c r="N479" s="11"/>
      <c r="O479" s="11"/>
      <c r="P479" s="11"/>
      <c r="Q479" s="11"/>
      <c r="R479" s="11"/>
      <c r="S479" s="11"/>
      <c r="T479" s="11"/>
      <c r="U479" s="11"/>
      <c r="V479" s="11"/>
      <c r="W479" s="11"/>
      <c r="X479" s="11"/>
      <c r="Y479" s="11"/>
      <c r="Z479" s="11"/>
      <c r="AA479" s="11"/>
    </row>
    <row r="480" spans="2:27" s="8" customFormat="1" x14ac:dyDescent="0.3">
      <c r="B480" s="11"/>
      <c r="C480" s="11"/>
      <c r="D480" s="11"/>
      <c r="E480" s="11"/>
      <c r="F480" s="11"/>
      <c r="G480" s="11"/>
      <c r="H480" s="11"/>
      <c r="I480" s="11"/>
      <c r="J480" s="11"/>
      <c r="K480" s="11"/>
      <c r="L480" s="29"/>
      <c r="M480" s="11"/>
      <c r="N480" s="11"/>
      <c r="O480" s="11"/>
      <c r="P480" s="11"/>
      <c r="Q480" s="11"/>
      <c r="R480" s="11"/>
      <c r="S480" s="11"/>
      <c r="T480" s="11"/>
      <c r="U480" s="11"/>
      <c r="V480" s="11"/>
      <c r="W480" s="11"/>
      <c r="X480" s="11"/>
      <c r="Y480" s="11"/>
      <c r="Z480" s="11"/>
      <c r="AA480" s="11"/>
    </row>
    <row r="481" spans="2:27" s="8" customFormat="1" x14ac:dyDescent="0.3">
      <c r="B481" s="11"/>
      <c r="C481" s="11"/>
      <c r="D481" s="11"/>
      <c r="E481" s="11"/>
      <c r="F481" s="11"/>
      <c r="G481" s="11"/>
      <c r="H481" s="11"/>
      <c r="I481" s="11"/>
      <c r="J481" s="11"/>
      <c r="K481" s="11"/>
      <c r="L481" s="29"/>
      <c r="M481" s="11"/>
      <c r="N481" s="11"/>
      <c r="O481" s="11"/>
      <c r="P481" s="11"/>
      <c r="Q481" s="11"/>
      <c r="R481" s="11"/>
      <c r="S481" s="11"/>
      <c r="T481" s="11"/>
      <c r="U481" s="11"/>
      <c r="V481" s="11"/>
      <c r="W481" s="11"/>
      <c r="X481" s="11"/>
      <c r="Y481" s="11"/>
      <c r="Z481" s="11"/>
      <c r="AA481" s="11"/>
    </row>
    <row r="482" spans="2:27" s="8" customFormat="1" x14ac:dyDescent="0.3">
      <c r="B482" s="11"/>
      <c r="C482" s="11"/>
      <c r="D482" s="11"/>
      <c r="E482" s="11"/>
      <c r="F482" s="11"/>
      <c r="G482" s="11"/>
      <c r="H482" s="11"/>
      <c r="I482" s="11"/>
      <c r="J482" s="11"/>
      <c r="K482" s="11"/>
      <c r="L482" s="29"/>
      <c r="M482" s="11"/>
      <c r="N482" s="11"/>
      <c r="O482" s="11"/>
      <c r="P482" s="11"/>
      <c r="Q482" s="11"/>
      <c r="R482" s="11"/>
      <c r="S482" s="11"/>
      <c r="T482" s="11"/>
      <c r="U482" s="11"/>
      <c r="V482" s="11"/>
      <c r="W482" s="11"/>
      <c r="X482" s="11"/>
      <c r="Y482" s="11"/>
      <c r="Z482" s="11"/>
      <c r="AA482" s="11"/>
    </row>
    <row r="483" spans="2:27" s="8" customFormat="1" x14ac:dyDescent="0.3">
      <c r="B483" s="11"/>
      <c r="C483" s="11"/>
      <c r="D483" s="11"/>
      <c r="E483" s="11"/>
      <c r="F483" s="11"/>
      <c r="G483" s="11"/>
      <c r="H483" s="11"/>
      <c r="I483" s="11"/>
      <c r="J483" s="11"/>
      <c r="K483" s="11"/>
      <c r="L483" s="29"/>
      <c r="M483" s="11"/>
      <c r="N483" s="11"/>
      <c r="O483" s="11"/>
      <c r="P483" s="11"/>
      <c r="Q483" s="11"/>
      <c r="R483" s="11"/>
      <c r="S483" s="11"/>
      <c r="T483" s="11"/>
      <c r="U483" s="11"/>
      <c r="V483" s="11"/>
      <c r="W483" s="11"/>
      <c r="X483" s="11"/>
      <c r="Y483" s="11"/>
      <c r="Z483" s="11"/>
      <c r="AA483" s="11"/>
    </row>
    <row r="484" spans="2:27" s="8" customFormat="1" x14ac:dyDescent="0.3">
      <c r="B484" s="11"/>
      <c r="C484" s="11"/>
      <c r="D484" s="11"/>
      <c r="E484" s="11"/>
      <c r="F484" s="11"/>
      <c r="G484" s="11"/>
      <c r="H484" s="11"/>
      <c r="I484" s="11"/>
      <c r="J484" s="11"/>
      <c r="K484" s="11"/>
      <c r="L484" s="29"/>
      <c r="M484" s="11"/>
      <c r="N484" s="11"/>
      <c r="O484" s="11"/>
      <c r="P484" s="11"/>
      <c r="Q484" s="11"/>
      <c r="R484" s="11"/>
      <c r="S484" s="11"/>
      <c r="T484" s="11"/>
      <c r="U484" s="11"/>
      <c r="V484" s="11"/>
      <c r="W484" s="11"/>
      <c r="X484" s="11"/>
      <c r="Y484" s="11"/>
      <c r="Z484" s="11"/>
      <c r="AA484" s="11"/>
    </row>
    <row r="485" spans="2:27" s="8" customFormat="1" x14ac:dyDescent="0.3">
      <c r="B485" s="11"/>
      <c r="C485" s="11"/>
      <c r="D485" s="11"/>
      <c r="E485" s="11"/>
      <c r="F485" s="11"/>
      <c r="G485" s="11"/>
      <c r="H485" s="11"/>
      <c r="I485" s="11"/>
      <c r="J485" s="11"/>
      <c r="K485" s="11"/>
      <c r="L485" s="29"/>
      <c r="M485" s="11"/>
      <c r="N485" s="11"/>
      <c r="O485" s="11"/>
      <c r="P485" s="11"/>
      <c r="Q485" s="11"/>
      <c r="R485" s="11"/>
      <c r="S485" s="11"/>
      <c r="T485" s="11"/>
      <c r="U485" s="11"/>
      <c r="V485" s="11"/>
      <c r="W485" s="11"/>
      <c r="X485" s="11"/>
      <c r="Y485" s="11"/>
      <c r="Z485" s="11"/>
      <c r="AA485" s="11"/>
    </row>
    <row r="486" spans="2:27" s="8" customFormat="1" x14ac:dyDescent="0.3">
      <c r="B486" s="11"/>
      <c r="C486" s="11"/>
      <c r="D486" s="11"/>
      <c r="E486" s="11"/>
      <c r="F486" s="11"/>
      <c r="G486" s="11"/>
      <c r="H486" s="11"/>
      <c r="I486" s="11"/>
      <c r="J486" s="11"/>
      <c r="K486" s="11"/>
      <c r="L486" s="29"/>
      <c r="M486" s="11"/>
      <c r="N486" s="11"/>
      <c r="O486" s="11"/>
      <c r="P486" s="11"/>
      <c r="Q486" s="11"/>
      <c r="R486" s="11"/>
      <c r="S486" s="11"/>
      <c r="T486" s="11"/>
      <c r="U486" s="11"/>
      <c r="V486" s="11"/>
      <c r="W486" s="11"/>
      <c r="X486" s="11"/>
      <c r="Y486" s="11"/>
      <c r="Z486" s="11"/>
      <c r="AA486" s="11"/>
    </row>
    <row r="487" spans="2:27" s="8" customFormat="1" x14ac:dyDescent="0.3">
      <c r="B487" s="11"/>
      <c r="C487" s="11"/>
      <c r="D487" s="11"/>
      <c r="E487" s="11"/>
      <c r="F487" s="11"/>
      <c r="G487" s="11"/>
      <c r="H487" s="11"/>
      <c r="I487" s="11"/>
      <c r="J487" s="11"/>
      <c r="K487" s="11"/>
      <c r="L487" s="29"/>
      <c r="M487" s="11"/>
      <c r="N487" s="11"/>
      <c r="O487" s="11"/>
      <c r="P487" s="11"/>
      <c r="Q487" s="11"/>
      <c r="R487" s="11"/>
      <c r="S487" s="11"/>
      <c r="T487" s="11"/>
      <c r="U487" s="11"/>
      <c r="V487" s="11"/>
      <c r="W487" s="11"/>
      <c r="X487" s="11"/>
      <c r="Y487" s="11"/>
      <c r="Z487" s="11"/>
      <c r="AA487" s="11"/>
    </row>
    <row r="488" spans="2:27" s="8" customFormat="1" x14ac:dyDescent="0.3">
      <c r="B488" s="11"/>
      <c r="C488" s="11"/>
      <c r="D488" s="11"/>
      <c r="E488" s="11"/>
      <c r="F488" s="11"/>
      <c r="G488" s="11"/>
      <c r="H488" s="11"/>
      <c r="I488" s="11"/>
      <c r="J488" s="11"/>
      <c r="K488" s="11"/>
      <c r="L488" s="29"/>
      <c r="M488" s="11"/>
      <c r="N488" s="11"/>
      <c r="O488" s="11"/>
      <c r="P488" s="11"/>
      <c r="Q488" s="11"/>
      <c r="R488" s="11"/>
      <c r="S488" s="11"/>
      <c r="T488" s="11"/>
      <c r="U488" s="11"/>
      <c r="V488" s="11"/>
      <c r="W488" s="11"/>
      <c r="X488" s="11"/>
      <c r="Y488" s="11"/>
      <c r="Z488" s="11"/>
      <c r="AA488" s="11"/>
    </row>
    <row r="489" spans="2:27" s="8" customFormat="1" x14ac:dyDescent="0.3">
      <c r="B489" s="11"/>
      <c r="C489" s="11"/>
      <c r="D489" s="11"/>
      <c r="E489" s="11"/>
      <c r="F489" s="11"/>
      <c r="G489" s="11"/>
      <c r="H489" s="11"/>
      <c r="I489" s="11"/>
      <c r="J489" s="11"/>
      <c r="K489" s="11"/>
      <c r="L489" s="29"/>
      <c r="M489" s="11"/>
      <c r="N489" s="11"/>
      <c r="O489" s="11"/>
      <c r="P489" s="11"/>
      <c r="Q489" s="11"/>
      <c r="R489" s="11"/>
      <c r="S489" s="11"/>
      <c r="T489" s="11"/>
      <c r="U489" s="11"/>
      <c r="V489" s="11"/>
      <c r="W489" s="11"/>
      <c r="X489" s="11"/>
      <c r="Y489" s="11"/>
      <c r="Z489" s="11"/>
      <c r="AA489" s="11"/>
    </row>
    <row r="490" spans="2:27" s="8" customFormat="1" x14ac:dyDescent="0.3">
      <c r="B490" s="11"/>
      <c r="C490" s="11"/>
      <c r="D490" s="11"/>
      <c r="E490" s="11"/>
      <c r="F490" s="11"/>
      <c r="G490" s="11"/>
      <c r="H490" s="11"/>
      <c r="I490" s="11"/>
      <c r="J490" s="11"/>
      <c r="K490" s="11"/>
      <c r="L490" s="29"/>
      <c r="M490" s="11"/>
      <c r="N490" s="11"/>
      <c r="O490" s="11"/>
      <c r="P490" s="11"/>
      <c r="Q490" s="11"/>
      <c r="R490" s="11"/>
      <c r="S490" s="11"/>
      <c r="T490" s="11"/>
      <c r="U490" s="11"/>
      <c r="V490" s="11"/>
      <c r="W490" s="11"/>
      <c r="X490" s="11"/>
      <c r="Y490" s="11"/>
      <c r="Z490" s="11"/>
      <c r="AA490" s="11"/>
    </row>
    <row r="491" spans="2:27" s="8" customFormat="1" x14ac:dyDescent="0.3">
      <c r="B491" s="11"/>
      <c r="C491" s="11"/>
      <c r="D491" s="11"/>
      <c r="E491" s="11"/>
      <c r="F491" s="11"/>
      <c r="G491" s="11"/>
      <c r="H491" s="11"/>
      <c r="I491" s="11"/>
      <c r="J491" s="11"/>
      <c r="K491" s="11"/>
      <c r="L491" s="29"/>
      <c r="M491" s="11"/>
      <c r="N491" s="11"/>
      <c r="O491" s="11"/>
      <c r="P491" s="11"/>
      <c r="Q491" s="11"/>
      <c r="R491" s="11"/>
      <c r="S491" s="11"/>
      <c r="T491" s="11"/>
      <c r="U491" s="11"/>
      <c r="V491" s="11"/>
      <c r="W491" s="11"/>
      <c r="X491" s="11"/>
      <c r="Y491" s="11"/>
      <c r="Z491" s="11"/>
      <c r="AA491" s="11"/>
    </row>
    <row r="492" spans="2:27" s="8" customFormat="1" x14ac:dyDescent="0.3">
      <c r="B492" s="11"/>
      <c r="C492" s="11"/>
      <c r="D492" s="11"/>
      <c r="E492" s="11"/>
      <c r="F492" s="11"/>
      <c r="G492" s="11"/>
      <c r="H492" s="11"/>
      <c r="I492" s="11"/>
      <c r="J492" s="11"/>
      <c r="K492" s="11"/>
      <c r="L492" s="29"/>
      <c r="M492" s="11"/>
      <c r="N492" s="11"/>
      <c r="O492" s="11"/>
      <c r="P492" s="11"/>
      <c r="Q492" s="11"/>
      <c r="R492" s="11"/>
      <c r="S492" s="11"/>
      <c r="T492" s="11"/>
      <c r="U492" s="11"/>
      <c r="V492" s="11"/>
      <c r="W492" s="11"/>
      <c r="X492" s="11"/>
      <c r="Y492" s="11"/>
      <c r="Z492" s="11"/>
      <c r="AA492" s="11"/>
    </row>
    <row r="493" spans="2:27" s="8" customFormat="1" x14ac:dyDescent="0.3">
      <c r="B493" s="11"/>
      <c r="C493" s="11"/>
      <c r="D493" s="11"/>
      <c r="E493" s="11"/>
      <c r="F493" s="11"/>
      <c r="G493" s="11"/>
      <c r="H493" s="11"/>
      <c r="I493" s="11"/>
      <c r="J493" s="11"/>
      <c r="K493" s="11"/>
      <c r="L493" s="29"/>
      <c r="M493" s="11"/>
      <c r="N493" s="11"/>
      <c r="O493" s="11"/>
      <c r="P493" s="11"/>
      <c r="Q493" s="11"/>
      <c r="R493" s="11"/>
      <c r="S493" s="11"/>
      <c r="T493" s="11"/>
      <c r="U493" s="11"/>
      <c r="V493" s="11"/>
      <c r="W493" s="11"/>
      <c r="X493" s="11"/>
      <c r="Y493" s="11"/>
      <c r="Z493" s="11"/>
      <c r="AA493" s="11"/>
    </row>
    <row r="494" spans="2:27" s="8" customFormat="1" x14ac:dyDescent="0.3">
      <c r="B494" s="11"/>
      <c r="C494" s="11"/>
      <c r="D494" s="11"/>
      <c r="E494" s="11"/>
      <c r="F494" s="11"/>
      <c r="G494" s="11"/>
      <c r="H494" s="11"/>
      <c r="I494" s="11"/>
      <c r="J494" s="11"/>
      <c r="K494" s="11"/>
      <c r="L494" s="29"/>
      <c r="M494" s="11"/>
      <c r="N494" s="11"/>
      <c r="O494" s="11"/>
      <c r="P494" s="11"/>
      <c r="Q494" s="11"/>
      <c r="R494" s="11"/>
      <c r="S494" s="11"/>
      <c r="T494" s="11"/>
      <c r="U494" s="11"/>
      <c r="V494" s="11"/>
      <c r="W494" s="11"/>
      <c r="X494" s="11"/>
      <c r="Y494" s="11"/>
      <c r="Z494" s="11"/>
      <c r="AA494" s="11"/>
    </row>
    <row r="495" spans="2:27" s="8" customFormat="1" x14ac:dyDescent="0.3">
      <c r="B495" s="11"/>
      <c r="C495" s="11"/>
      <c r="D495" s="11"/>
      <c r="E495" s="11"/>
      <c r="F495" s="11"/>
      <c r="G495" s="11"/>
      <c r="H495" s="11"/>
      <c r="I495" s="11"/>
      <c r="J495" s="11"/>
      <c r="K495" s="11"/>
      <c r="L495" s="29"/>
      <c r="M495" s="11"/>
      <c r="N495" s="11"/>
      <c r="O495" s="11"/>
      <c r="P495" s="11"/>
      <c r="Q495" s="11"/>
      <c r="R495" s="11"/>
      <c r="S495" s="11"/>
      <c r="T495" s="11"/>
      <c r="U495" s="11"/>
      <c r="V495" s="11"/>
      <c r="W495" s="11"/>
      <c r="X495" s="11"/>
      <c r="Y495" s="11"/>
      <c r="Z495" s="11"/>
      <c r="AA495" s="11"/>
    </row>
    <row r="496" spans="2:27" s="8" customFormat="1" x14ac:dyDescent="0.3">
      <c r="B496" s="11"/>
      <c r="C496" s="11"/>
      <c r="D496" s="11"/>
      <c r="E496" s="11"/>
      <c r="F496" s="11"/>
      <c r="G496" s="11"/>
      <c r="H496" s="11"/>
      <c r="I496" s="11"/>
      <c r="J496" s="11"/>
      <c r="K496" s="11"/>
      <c r="L496" s="29"/>
      <c r="M496" s="11"/>
      <c r="N496" s="11"/>
      <c r="O496" s="11"/>
      <c r="P496" s="11"/>
      <c r="Q496" s="11"/>
      <c r="R496" s="11"/>
      <c r="S496" s="11"/>
      <c r="T496" s="11"/>
      <c r="U496" s="11"/>
      <c r="V496" s="11"/>
      <c r="W496" s="11"/>
      <c r="X496" s="11"/>
      <c r="Y496" s="11"/>
      <c r="Z496" s="11"/>
      <c r="AA496" s="11"/>
    </row>
    <row r="497" spans="2:27" s="8" customFormat="1" x14ac:dyDescent="0.3">
      <c r="B497" s="11"/>
      <c r="C497" s="11"/>
      <c r="D497" s="11"/>
      <c r="E497" s="11"/>
      <c r="F497" s="11"/>
      <c r="G497" s="11"/>
      <c r="H497" s="11"/>
      <c r="I497" s="11"/>
      <c r="J497" s="11"/>
      <c r="K497" s="11"/>
      <c r="L497" s="29"/>
      <c r="M497" s="11"/>
      <c r="N497" s="11"/>
      <c r="O497" s="11"/>
      <c r="P497" s="11"/>
      <c r="Q497" s="11"/>
      <c r="R497" s="11"/>
      <c r="S497" s="11"/>
      <c r="T497" s="11"/>
      <c r="U497" s="11"/>
      <c r="V497" s="11"/>
      <c r="W497" s="11"/>
      <c r="X497" s="11"/>
      <c r="Y497" s="11"/>
      <c r="Z497" s="11"/>
      <c r="AA497" s="11"/>
    </row>
    <row r="498" spans="2:27" s="8" customFormat="1" x14ac:dyDescent="0.3">
      <c r="B498" s="11"/>
      <c r="C498" s="11"/>
      <c r="D498" s="11"/>
      <c r="E498" s="11"/>
      <c r="F498" s="11"/>
      <c r="G498" s="11"/>
      <c r="H498" s="11"/>
      <c r="I498" s="11"/>
      <c r="J498" s="11"/>
      <c r="K498" s="11"/>
      <c r="L498" s="29"/>
      <c r="M498" s="11"/>
      <c r="N498" s="11"/>
      <c r="O498" s="11"/>
      <c r="P498" s="11"/>
      <c r="Q498" s="11"/>
      <c r="R498" s="11"/>
      <c r="S498" s="11"/>
      <c r="T498" s="11"/>
      <c r="U498" s="11"/>
      <c r="V498" s="11"/>
      <c r="W498" s="11"/>
      <c r="X498" s="11"/>
      <c r="Y498" s="11"/>
      <c r="Z498" s="11"/>
      <c r="AA498" s="11"/>
    </row>
    <row r="499" spans="2:27" s="8" customFormat="1" x14ac:dyDescent="0.3">
      <c r="B499" s="11"/>
      <c r="C499" s="11"/>
      <c r="D499" s="11"/>
      <c r="E499" s="11"/>
      <c r="F499" s="11"/>
      <c r="G499" s="11"/>
      <c r="H499" s="11"/>
      <c r="I499" s="11"/>
      <c r="J499" s="11"/>
      <c r="K499" s="11"/>
      <c r="L499" s="29"/>
      <c r="M499" s="11"/>
      <c r="N499" s="11"/>
      <c r="O499" s="11"/>
      <c r="P499" s="11"/>
      <c r="Q499" s="11"/>
      <c r="R499" s="11"/>
      <c r="S499" s="11"/>
      <c r="T499" s="11"/>
      <c r="U499" s="11"/>
      <c r="V499" s="11"/>
      <c r="W499" s="11"/>
      <c r="X499" s="11"/>
      <c r="Y499" s="11"/>
      <c r="Z499" s="11"/>
      <c r="AA499" s="11"/>
    </row>
    <row r="500" spans="2:27" s="8" customFormat="1" x14ac:dyDescent="0.3">
      <c r="B500" s="11"/>
      <c r="C500" s="11"/>
      <c r="D500" s="11"/>
      <c r="E500" s="11"/>
      <c r="F500" s="11"/>
      <c r="G500" s="11"/>
      <c r="H500" s="11"/>
      <c r="I500" s="11"/>
      <c r="J500" s="11"/>
      <c r="K500" s="11"/>
      <c r="L500" s="29"/>
      <c r="M500" s="11"/>
      <c r="N500" s="11"/>
      <c r="O500" s="11"/>
      <c r="P500" s="11"/>
      <c r="Q500" s="11"/>
      <c r="R500" s="11"/>
      <c r="S500" s="11"/>
      <c r="T500" s="11"/>
      <c r="U500" s="11"/>
      <c r="V500" s="11"/>
      <c r="W500" s="11"/>
      <c r="X500" s="11"/>
      <c r="Y500" s="11"/>
      <c r="Z500" s="11"/>
      <c r="AA500" s="11"/>
    </row>
    <row r="501" spans="2:27" s="8" customFormat="1" x14ac:dyDescent="0.3">
      <c r="B501" s="11"/>
      <c r="C501" s="11"/>
      <c r="D501" s="11"/>
      <c r="E501" s="11"/>
      <c r="F501" s="11"/>
      <c r="G501" s="11"/>
      <c r="H501" s="11"/>
      <c r="I501" s="11"/>
      <c r="J501" s="11"/>
      <c r="K501" s="11"/>
      <c r="L501" s="29"/>
      <c r="M501" s="11"/>
      <c r="N501" s="11"/>
      <c r="O501" s="11"/>
      <c r="P501" s="11"/>
      <c r="Q501" s="11"/>
      <c r="R501" s="11"/>
      <c r="S501" s="11"/>
      <c r="T501" s="11"/>
      <c r="U501" s="11"/>
      <c r="V501" s="11"/>
      <c r="W501" s="11"/>
      <c r="X501" s="11"/>
      <c r="Y501" s="11"/>
      <c r="Z501" s="11"/>
      <c r="AA501" s="11"/>
    </row>
    <row r="502" spans="2:27" s="8" customFormat="1" x14ac:dyDescent="0.3">
      <c r="B502" s="11"/>
      <c r="C502" s="11"/>
      <c r="D502" s="11"/>
      <c r="E502" s="11"/>
      <c r="F502" s="11"/>
      <c r="G502" s="11"/>
      <c r="H502" s="11"/>
      <c r="I502" s="11"/>
      <c r="J502" s="11"/>
      <c r="K502" s="11"/>
      <c r="L502" s="29"/>
      <c r="M502" s="11"/>
      <c r="N502" s="11"/>
      <c r="O502" s="11"/>
      <c r="P502" s="11"/>
      <c r="Q502" s="11"/>
      <c r="R502" s="11"/>
      <c r="S502" s="11"/>
      <c r="T502" s="11"/>
      <c r="U502" s="11"/>
      <c r="V502" s="11"/>
      <c r="W502" s="11"/>
      <c r="X502" s="11"/>
      <c r="Y502" s="11"/>
      <c r="Z502" s="11"/>
      <c r="AA502" s="11"/>
    </row>
    <row r="503" spans="2:27" s="8" customFormat="1" x14ac:dyDescent="0.3">
      <c r="B503" s="11"/>
      <c r="C503" s="11"/>
      <c r="D503" s="11"/>
      <c r="E503" s="11"/>
      <c r="F503" s="11"/>
      <c r="G503" s="11"/>
      <c r="H503" s="11"/>
      <c r="I503" s="11"/>
      <c r="J503" s="11"/>
      <c r="K503" s="11"/>
      <c r="L503" s="29"/>
      <c r="M503" s="11"/>
      <c r="N503" s="11"/>
      <c r="O503" s="11"/>
      <c r="P503" s="11"/>
      <c r="Q503" s="11"/>
      <c r="R503" s="11"/>
      <c r="S503" s="11"/>
      <c r="T503" s="11"/>
      <c r="U503" s="11"/>
      <c r="V503" s="11"/>
      <c r="W503" s="11"/>
      <c r="X503" s="11"/>
      <c r="Y503" s="11"/>
      <c r="Z503" s="11"/>
      <c r="AA503" s="11"/>
    </row>
    <row r="504" spans="2:27" s="8" customFormat="1" x14ac:dyDescent="0.3">
      <c r="B504" s="11"/>
      <c r="C504" s="11"/>
      <c r="D504" s="11"/>
      <c r="E504" s="11"/>
      <c r="F504" s="11"/>
      <c r="G504" s="11"/>
      <c r="H504" s="11"/>
      <c r="I504" s="11"/>
      <c r="J504" s="11"/>
      <c r="K504" s="11"/>
      <c r="L504" s="29"/>
      <c r="M504" s="11"/>
      <c r="N504" s="11"/>
      <c r="O504" s="11"/>
      <c r="P504" s="11"/>
      <c r="Q504" s="11"/>
      <c r="R504" s="11"/>
      <c r="S504" s="11"/>
      <c r="T504" s="11"/>
      <c r="U504" s="11"/>
      <c r="V504" s="11"/>
      <c r="W504" s="11"/>
      <c r="X504" s="11"/>
      <c r="Y504" s="11"/>
      <c r="Z504" s="11"/>
      <c r="AA504" s="11"/>
    </row>
    <row r="505" spans="2:27" s="8" customFormat="1" x14ac:dyDescent="0.3">
      <c r="B505" s="11"/>
      <c r="C505" s="11"/>
      <c r="D505" s="11"/>
      <c r="E505" s="11"/>
      <c r="F505" s="11"/>
      <c r="G505" s="11"/>
      <c r="H505" s="11"/>
      <c r="I505" s="11"/>
      <c r="J505" s="11"/>
      <c r="K505" s="11"/>
      <c r="L505" s="29"/>
      <c r="M505" s="11"/>
      <c r="N505" s="11"/>
      <c r="O505" s="11"/>
      <c r="P505" s="11"/>
      <c r="Q505" s="11"/>
      <c r="R505" s="11"/>
      <c r="S505" s="11"/>
      <c r="T505" s="11"/>
      <c r="U505" s="11"/>
      <c r="V505" s="11"/>
      <c r="W505" s="11"/>
      <c r="X505" s="11"/>
      <c r="Y505" s="11"/>
      <c r="Z505" s="11"/>
      <c r="AA505" s="11"/>
    </row>
    <row r="506" spans="2:27" s="8" customFormat="1" x14ac:dyDescent="0.3">
      <c r="B506" s="11"/>
      <c r="C506" s="11"/>
      <c r="D506" s="11"/>
      <c r="E506" s="11"/>
      <c r="F506" s="11"/>
      <c r="G506" s="11"/>
      <c r="H506" s="11"/>
      <c r="I506" s="11"/>
      <c r="J506" s="11"/>
      <c r="K506" s="11"/>
      <c r="L506" s="29"/>
      <c r="M506" s="11"/>
      <c r="N506" s="11"/>
      <c r="O506" s="11"/>
      <c r="P506" s="11"/>
      <c r="Q506" s="11"/>
      <c r="R506" s="11"/>
      <c r="S506" s="11"/>
      <c r="T506" s="11"/>
      <c r="U506" s="11"/>
      <c r="V506" s="11"/>
      <c r="W506" s="11"/>
      <c r="X506" s="11"/>
      <c r="Y506" s="11"/>
      <c r="Z506" s="11"/>
      <c r="AA506" s="11"/>
    </row>
    <row r="507" spans="2:27" s="8" customFormat="1" x14ac:dyDescent="0.3">
      <c r="B507" s="11"/>
      <c r="C507" s="11"/>
      <c r="D507" s="11"/>
      <c r="E507" s="11"/>
      <c r="F507" s="11"/>
      <c r="G507" s="11"/>
      <c r="H507" s="11"/>
      <c r="I507" s="11"/>
      <c r="J507" s="11"/>
      <c r="K507" s="11"/>
      <c r="L507" s="29"/>
      <c r="M507" s="11"/>
      <c r="N507" s="11"/>
      <c r="O507" s="11"/>
      <c r="P507" s="11"/>
      <c r="Q507" s="11"/>
      <c r="R507" s="11"/>
      <c r="S507" s="11"/>
      <c r="T507" s="11"/>
      <c r="U507" s="11"/>
      <c r="V507" s="11"/>
      <c r="W507" s="11"/>
      <c r="X507" s="11"/>
      <c r="Y507" s="11"/>
      <c r="Z507" s="11"/>
      <c r="AA507" s="11"/>
    </row>
    <row r="508" spans="2:27" s="8" customFormat="1" x14ac:dyDescent="0.3">
      <c r="B508" s="11"/>
      <c r="C508" s="11"/>
      <c r="D508" s="11"/>
      <c r="E508" s="11"/>
      <c r="F508" s="11"/>
      <c r="G508" s="11"/>
      <c r="H508" s="11"/>
      <c r="I508" s="11"/>
      <c r="J508" s="11"/>
      <c r="K508" s="11"/>
      <c r="L508" s="29"/>
      <c r="M508" s="11"/>
      <c r="N508" s="11"/>
      <c r="O508" s="11"/>
      <c r="P508" s="11"/>
      <c r="Q508" s="11"/>
      <c r="R508" s="11"/>
      <c r="S508" s="11"/>
      <c r="T508" s="11"/>
      <c r="U508" s="11"/>
      <c r="V508" s="11"/>
      <c r="W508" s="11"/>
      <c r="X508" s="11"/>
      <c r="Y508" s="11"/>
      <c r="Z508" s="11"/>
      <c r="AA508" s="11"/>
    </row>
    <row r="509" spans="2:27" s="8" customFormat="1" x14ac:dyDescent="0.3">
      <c r="B509" s="11"/>
      <c r="C509" s="11"/>
      <c r="D509" s="11"/>
      <c r="E509" s="11"/>
      <c r="F509" s="11"/>
      <c r="G509" s="11"/>
      <c r="H509" s="11"/>
      <c r="I509" s="11"/>
      <c r="J509" s="11"/>
      <c r="K509" s="11"/>
      <c r="L509" s="29"/>
      <c r="M509" s="11"/>
      <c r="N509" s="11"/>
      <c r="O509" s="11"/>
      <c r="P509" s="11"/>
      <c r="Q509" s="11"/>
      <c r="R509" s="11"/>
      <c r="S509" s="11"/>
      <c r="T509" s="11"/>
      <c r="U509" s="11"/>
      <c r="V509" s="11"/>
      <c r="W509" s="11"/>
      <c r="X509" s="11"/>
      <c r="Y509" s="11"/>
      <c r="Z509" s="11"/>
      <c r="AA509" s="11"/>
    </row>
    <row r="510" spans="2:27" s="8" customFormat="1" x14ac:dyDescent="0.3">
      <c r="B510" s="11"/>
      <c r="C510" s="11"/>
      <c r="D510" s="11"/>
      <c r="E510" s="11"/>
      <c r="F510" s="11"/>
      <c r="G510" s="11"/>
      <c r="H510" s="11"/>
      <c r="I510" s="11"/>
      <c r="J510" s="11"/>
      <c r="K510" s="11"/>
      <c r="L510" s="29"/>
      <c r="M510" s="11"/>
      <c r="N510" s="11"/>
      <c r="O510" s="11"/>
      <c r="P510" s="11"/>
      <c r="Q510" s="11"/>
      <c r="R510" s="11"/>
      <c r="S510" s="11"/>
      <c r="T510" s="11"/>
      <c r="U510" s="11"/>
      <c r="V510" s="11"/>
      <c r="W510" s="11"/>
      <c r="X510" s="11"/>
      <c r="Y510" s="11"/>
      <c r="Z510" s="11"/>
      <c r="AA510" s="11"/>
    </row>
    <row r="511" spans="2:27" s="8" customFormat="1" x14ac:dyDescent="0.3">
      <c r="B511" s="11"/>
      <c r="C511" s="11"/>
      <c r="D511" s="11"/>
      <c r="E511" s="11"/>
      <c r="F511" s="11"/>
      <c r="G511" s="11"/>
      <c r="H511" s="11"/>
      <c r="I511" s="11"/>
      <c r="J511" s="11"/>
      <c r="K511" s="11"/>
      <c r="L511" s="29"/>
      <c r="M511" s="11"/>
      <c r="N511" s="11"/>
      <c r="O511" s="11"/>
      <c r="P511" s="11"/>
      <c r="Q511" s="11"/>
      <c r="R511" s="11"/>
      <c r="S511" s="11"/>
      <c r="T511" s="11"/>
      <c r="U511" s="11"/>
      <c r="V511" s="11"/>
      <c r="W511" s="11"/>
      <c r="X511" s="11"/>
      <c r="Y511" s="11"/>
      <c r="Z511" s="11"/>
      <c r="AA511" s="11"/>
    </row>
    <row r="512" spans="2:27" s="8" customFormat="1" x14ac:dyDescent="0.3">
      <c r="B512" s="11"/>
      <c r="C512" s="11"/>
      <c r="D512" s="11"/>
      <c r="E512" s="11"/>
      <c r="F512" s="11"/>
      <c r="G512" s="11"/>
      <c r="H512" s="11"/>
      <c r="I512" s="11"/>
      <c r="J512" s="11"/>
      <c r="K512" s="11"/>
      <c r="L512" s="29"/>
      <c r="M512" s="11"/>
      <c r="N512" s="11"/>
      <c r="O512" s="11"/>
      <c r="P512" s="11"/>
      <c r="Q512" s="11"/>
      <c r="R512" s="11"/>
      <c r="S512" s="11"/>
      <c r="T512" s="11"/>
      <c r="U512" s="11"/>
      <c r="V512" s="11"/>
      <c r="W512" s="11"/>
      <c r="X512" s="11"/>
      <c r="Y512" s="11"/>
      <c r="Z512" s="11"/>
      <c r="AA512" s="11"/>
    </row>
    <row r="513" spans="2:27" s="8" customFormat="1" x14ac:dyDescent="0.3">
      <c r="B513" s="11"/>
      <c r="C513" s="11"/>
      <c r="D513" s="11"/>
      <c r="E513" s="11"/>
      <c r="F513" s="11"/>
      <c r="G513" s="11"/>
      <c r="H513" s="11"/>
      <c r="I513" s="11"/>
      <c r="J513" s="11"/>
      <c r="K513" s="11"/>
      <c r="L513" s="29"/>
      <c r="M513" s="11"/>
      <c r="N513" s="11"/>
      <c r="O513" s="11"/>
      <c r="P513" s="11"/>
      <c r="Q513" s="11"/>
      <c r="R513" s="11"/>
      <c r="S513" s="11"/>
      <c r="T513" s="11"/>
      <c r="U513" s="11"/>
      <c r="V513" s="11"/>
      <c r="W513" s="11"/>
      <c r="X513" s="11"/>
      <c r="Y513" s="11"/>
      <c r="Z513" s="11"/>
      <c r="AA513" s="11"/>
    </row>
    <row r="514" spans="2:27" s="8" customFormat="1" x14ac:dyDescent="0.3">
      <c r="B514" s="11"/>
      <c r="C514" s="11"/>
      <c r="D514" s="11"/>
      <c r="E514" s="11"/>
      <c r="F514" s="11"/>
      <c r="G514" s="11"/>
      <c r="H514" s="11"/>
      <c r="I514" s="11"/>
      <c r="J514" s="11"/>
      <c r="K514" s="11"/>
      <c r="L514" s="29"/>
      <c r="M514" s="11"/>
      <c r="N514" s="11"/>
      <c r="O514" s="11"/>
      <c r="P514" s="11"/>
      <c r="Q514" s="11"/>
      <c r="R514" s="11"/>
      <c r="S514" s="11"/>
      <c r="T514" s="11"/>
      <c r="U514" s="11"/>
      <c r="V514" s="11"/>
      <c r="W514" s="11"/>
      <c r="X514" s="11"/>
      <c r="Y514" s="11"/>
      <c r="Z514" s="11"/>
      <c r="AA514" s="11"/>
    </row>
    <row r="515" spans="2:27" s="8" customFormat="1" x14ac:dyDescent="0.3">
      <c r="B515" s="11"/>
      <c r="C515" s="11"/>
      <c r="D515" s="11"/>
      <c r="E515" s="11"/>
      <c r="F515" s="11"/>
      <c r="G515" s="11"/>
      <c r="H515" s="11"/>
      <c r="I515" s="11"/>
      <c r="J515" s="11"/>
      <c r="K515" s="11"/>
      <c r="L515" s="29"/>
      <c r="M515" s="11"/>
      <c r="N515" s="11"/>
      <c r="O515" s="11"/>
      <c r="P515" s="11"/>
      <c r="Q515" s="11"/>
      <c r="R515" s="11"/>
      <c r="S515" s="11"/>
      <c r="T515" s="11"/>
      <c r="U515" s="11"/>
      <c r="V515" s="11"/>
      <c r="W515" s="11"/>
      <c r="X515" s="11"/>
      <c r="Y515" s="11"/>
      <c r="Z515" s="11"/>
      <c r="AA515" s="11"/>
    </row>
    <row r="516" spans="2:27" s="8" customFormat="1" x14ac:dyDescent="0.3">
      <c r="B516" s="11"/>
      <c r="C516" s="11"/>
      <c r="D516" s="11"/>
      <c r="E516" s="11"/>
      <c r="F516" s="11"/>
      <c r="G516" s="11"/>
      <c r="H516" s="11"/>
      <c r="I516" s="11"/>
      <c r="J516" s="11"/>
      <c r="K516" s="11"/>
      <c r="L516" s="29"/>
      <c r="M516" s="11"/>
      <c r="N516" s="11"/>
      <c r="O516" s="11"/>
      <c r="P516" s="11"/>
      <c r="Q516" s="11"/>
      <c r="R516" s="11"/>
      <c r="S516" s="11"/>
      <c r="T516" s="11"/>
      <c r="U516" s="11"/>
      <c r="V516" s="11"/>
      <c r="W516" s="11"/>
      <c r="X516" s="11"/>
      <c r="Y516" s="11"/>
      <c r="Z516" s="11"/>
      <c r="AA516" s="11"/>
    </row>
    <row r="517" spans="2:27" s="8" customFormat="1" x14ac:dyDescent="0.3">
      <c r="B517" s="11"/>
      <c r="C517" s="11"/>
      <c r="D517" s="11"/>
      <c r="E517" s="11"/>
      <c r="F517" s="11"/>
      <c r="G517" s="11"/>
      <c r="H517" s="11"/>
      <c r="I517" s="11"/>
      <c r="J517" s="11"/>
      <c r="K517" s="11"/>
      <c r="L517" s="29"/>
      <c r="M517" s="11"/>
      <c r="N517" s="11"/>
      <c r="O517" s="11"/>
      <c r="P517" s="11"/>
      <c r="Q517" s="11"/>
      <c r="R517" s="11"/>
      <c r="S517" s="11"/>
      <c r="T517" s="11"/>
      <c r="U517" s="11"/>
      <c r="V517" s="11"/>
      <c r="W517" s="11"/>
      <c r="X517" s="11"/>
      <c r="Y517" s="11"/>
      <c r="Z517" s="11"/>
      <c r="AA517" s="11"/>
    </row>
    <row r="518" spans="2:27" s="8" customFormat="1" x14ac:dyDescent="0.3">
      <c r="B518" s="11"/>
      <c r="C518" s="11"/>
      <c r="D518" s="11"/>
      <c r="E518" s="11"/>
      <c r="F518" s="11"/>
      <c r="G518" s="11"/>
      <c r="H518" s="11"/>
      <c r="I518" s="11"/>
      <c r="J518" s="11"/>
      <c r="K518" s="11"/>
      <c r="L518" s="29"/>
      <c r="M518" s="11"/>
      <c r="N518" s="11"/>
      <c r="O518" s="11"/>
      <c r="P518" s="11"/>
      <c r="Q518" s="11"/>
      <c r="R518" s="11"/>
      <c r="S518" s="11"/>
      <c r="T518" s="11"/>
      <c r="U518" s="11"/>
      <c r="V518" s="11"/>
      <c r="W518" s="11"/>
      <c r="X518" s="11"/>
      <c r="Y518" s="11"/>
      <c r="Z518" s="11"/>
      <c r="AA518" s="11"/>
    </row>
    <row r="519" spans="2:27" s="8" customFormat="1" x14ac:dyDescent="0.3">
      <c r="B519" s="11"/>
      <c r="C519" s="11"/>
      <c r="D519" s="11"/>
      <c r="E519" s="11"/>
      <c r="F519" s="11"/>
      <c r="G519" s="11"/>
      <c r="H519" s="11"/>
      <c r="I519" s="11"/>
      <c r="J519" s="11"/>
      <c r="K519" s="11"/>
      <c r="L519" s="29"/>
      <c r="M519" s="11"/>
      <c r="N519" s="11"/>
      <c r="O519" s="11"/>
      <c r="P519" s="11"/>
      <c r="Q519" s="11"/>
      <c r="R519" s="11"/>
      <c r="S519" s="11"/>
      <c r="T519" s="11"/>
      <c r="U519" s="11"/>
      <c r="V519" s="11"/>
      <c r="W519" s="11"/>
      <c r="X519" s="11"/>
      <c r="Y519" s="11"/>
      <c r="Z519" s="11"/>
      <c r="AA519" s="11"/>
    </row>
    <row r="520" spans="2:27" s="8" customFormat="1" x14ac:dyDescent="0.3">
      <c r="B520" s="11"/>
      <c r="C520" s="11"/>
      <c r="D520" s="11"/>
      <c r="E520" s="11"/>
      <c r="F520" s="11"/>
      <c r="G520" s="11"/>
      <c r="H520" s="11"/>
      <c r="I520" s="11"/>
      <c r="J520" s="11"/>
      <c r="K520" s="11"/>
      <c r="L520" s="29"/>
      <c r="M520" s="11"/>
      <c r="N520" s="11"/>
      <c r="O520" s="11"/>
      <c r="P520" s="11"/>
      <c r="Q520" s="11"/>
      <c r="R520" s="11"/>
      <c r="S520" s="11"/>
      <c r="T520" s="11"/>
      <c r="U520" s="11"/>
      <c r="V520" s="11"/>
      <c r="W520" s="11"/>
      <c r="X520" s="11"/>
      <c r="Y520" s="11"/>
      <c r="Z520" s="11"/>
      <c r="AA520" s="11"/>
    </row>
    <row r="521" spans="2:27" s="8" customFormat="1" x14ac:dyDescent="0.3">
      <c r="B521" s="11"/>
      <c r="C521" s="11"/>
      <c r="D521" s="11"/>
      <c r="E521" s="11"/>
      <c r="F521" s="11"/>
      <c r="G521" s="11"/>
      <c r="H521" s="11"/>
      <c r="I521" s="11"/>
      <c r="J521" s="11"/>
      <c r="K521" s="11"/>
      <c r="L521" s="29"/>
      <c r="M521" s="11"/>
      <c r="N521" s="11"/>
      <c r="O521" s="11"/>
      <c r="P521" s="11"/>
      <c r="Q521" s="11"/>
      <c r="R521" s="11"/>
      <c r="S521" s="11"/>
      <c r="T521" s="11"/>
      <c r="U521" s="11"/>
      <c r="V521" s="11"/>
      <c r="W521" s="11"/>
      <c r="X521" s="11"/>
      <c r="Y521" s="11"/>
      <c r="Z521" s="11"/>
      <c r="AA521" s="11"/>
    </row>
    <row r="522" spans="2:27" s="8" customFormat="1" x14ac:dyDescent="0.3">
      <c r="B522" s="11"/>
      <c r="C522" s="11"/>
      <c r="D522" s="11"/>
      <c r="E522" s="11"/>
      <c r="F522" s="11"/>
      <c r="G522" s="11"/>
      <c r="H522" s="11"/>
      <c r="I522" s="11"/>
      <c r="J522" s="11"/>
      <c r="K522" s="11"/>
      <c r="L522" s="29"/>
      <c r="M522" s="11"/>
      <c r="N522" s="11"/>
      <c r="O522" s="11"/>
      <c r="P522" s="11"/>
      <c r="Q522" s="11"/>
      <c r="R522" s="11"/>
      <c r="S522" s="11"/>
      <c r="T522" s="11"/>
      <c r="U522" s="11"/>
      <c r="V522" s="11"/>
      <c r="W522" s="11"/>
      <c r="X522" s="11"/>
      <c r="Y522" s="11"/>
      <c r="Z522" s="11"/>
      <c r="AA522" s="11"/>
    </row>
    <row r="523" spans="2:27" s="8" customFormat="1" x14ac:dyDescent="0.3">
      <c r="B523" s="11"/>
      <c r="C523" s="11"/>
      <c r="D523" s="11"/>
      <c r="E523" s="11"/>
      <c r="F523" s="11"/>
      <c r="G523" s="11"/>
      <c r="H523" s="11"/>
      <c r="I523" s="11"/>
      <c r="J523" s="11"/>
      <c r="K523" s="11"/>
      <c r="L523" s="29"/>
      <c r="M523" s="11"/>
      <c r="N523" s="11"/>
      <c r="O523" s="11"/>
      <c r="P523" s="11"/>
      <c r="Q523" s="11"/>
      <c r="R523" s="11"/>
      <c r="S523" s="11"/>
      <c r="T523" s="11"/>
      <c r="U523" s="11"/>
      <c r="V523" s="11"/>
      <c r="W523" s="11"/>
      <c r="X523" s="11"/>
      <c r="Y523" s="11"/>
      <c r="Z523" s="11"/>
      <c r="AA523" s="11"/>
    </row>
    <row r="524" spans="2:27" s="8" customFormat="1" x14ac:dyDescent="0.3">
      <c r="B524" s="11"/>
      <c r="C524" s="11"/>
      <c r="D524" s="11"/>
      <c r="E524" s="11"/>
      <c r="F524" s="11"/>
      <c r="G524" s="11"/>
      <c r="H524" s="11"/>
      <c r="I524" s="11"/>
      <c r="J524" s="11"/>
      <c r="K524" s="11"/>
      <c r="L524" s="29"/>
      <c r="M524" s="11"/>
      <c r="N524" s="11"/>
      <c r="O524" s="11"/>
      <c r="P524" s="11"/>
      <c r="Q524" s="11"/>
      <c r="R524" s="11"/>
      <c r="S524" s="11"/>
      <c r="T524" s="11"/>
      <c r="U524" s="11"/>
      <c r="V524" s="11"/>
      <c r="W524" s="11"/>
      <c r="X524" s="11"/>
      <c r="Y524" s="11"/>
      <c r="Z524" s="11"/>
      <c r="AA524" s="11"/>
    </row>
    <row r="525" spans="2:27" s="8" customFormat="1" x14ac:dyDescent="0.3">
      <c r="B525" s="11"/>
      <c r="C525" s="11"/>
      <c r="D525" s="11"/>
      <c r="E525" s="11"/>
      <c r="F525" s="11"/>
      <c r="G525" s="11"/>
      <c r="H525" s="11"/>
      <c r="I525" s="11"/>
      <c r="J525" s="11"/>
      <c r="K525" s="11"/>
      <c r="L525" s="29"/>
      <c r="M525" s="11"/>
      <c r="N525" s="11"/>
      <c r="O525" s="11"/>
      <c r="P525" s="11"/>
      <c r="Q525" s="11"/>
      <c r="R525" s="11"/>
      <c r="S525" s="11"/>
      <c r="T525" s="11"/>
      <c r="U525" s="11"/>
      <c r="V525" s="11"/>
      <c r="W525" s="11"/>
      <c r="X525" s="11"/>
      <c r="Y525" s="11"/>
      <c r="Z525" s="11"/>
      <c r="AA525" s="11"/>
    </row>
    <row r="526" spans="2:27" s="8" customFormat="1" x14ac:dyDescent="0.3">
      <c r="B526" s="11"/>
      <c r="C526" s="11"/>
      <c r="D526" s="11"/>
      <c r="E526" s="11"/>
      <c r="F526" s="11"/>
      <c r="G526" s="11"/>
      <c r="H526" s="11"/>
      <c r="I526" s="11"/>
      <c r="J526" s="11"/>
      <c r="K526" s="11"/>
      <c r="L526" s="29"/>
      <c r="M526" s="11"/>
      <c r="N526" s="11"/>
      <c r="O526" s="11"/>
      <c r="P526" s="11"/>
      <c r="Q526" s="11"/>
      <c r="R526" s="11"/>
      <c r="S526" s="11"/>
      <c r="T526" s="11"/>
      <c r="U526" s="11"/>
      <c r="V526" s="11"/>
      <c r="W526" s="11"/>
      <c r="X526" s="11"/>
      <c r="Y526" s="11"/>
      <c r="Z526" s="11"/>
      <c r="AA526" s="11"/>
    </row>
    <row r="527" spans="2:27" s="8" customFormat="1" x14ac:dyDescent="0.3">
      <c r="B527" s="11"/>
      <c r="C527" s="11"/>
      <c r="D527" s="11"/>
      <c r="E527" s="11"/>
      <c r="F527" s="11"/>
      <c r="G527" s="11"/>
      <c r="H527" s="11"/>
      <c r="I527" s="11"/>
      <c r="J527" s="11"/>
      <c r="K527" s="11"/>
      <c r="L527" s="29"/>
      <c r="M527" s="11"/>
      <c r="N527" s="11"/>
      <c r="O527" s="11"/>
      <c r="P527" s="11"/>
      <c r="Q527" s="11"/>
      <c r="R527" s="11"/>
      <c r="S527" s="11"/>
      <c r="T527" s="11"/>
      <c r="U527" s="11"/>
      <c r="V527" s="11"/>
      <c r="W527" s="11"/>
      <c r="X527" s="11"/>
      <c r="Y527" s="11"/>
      <c r="Z527" s="11"/>
      <c r="AA527" s="11"/>
    </row>
    <row r="528" spans="2:27" s="8" customFormat="1" x14ac:dyDescent="0.3">
      <c r="B528" s="11"/>
      <c r="C528" s="11"/>
      <c r="D528" s="11"/>
      <c r="E528" s="11"/>
      <c r="F528" s="11"/>
      <c r="G528" s="11"/>
      <c r="H528" s="11"/>
      <c r="I528" s="11"/>
      <c r="J528" s="11"/>
      <c r="K528" s="11"/>
      <c r="L528" s="29"/>
      <c r="M528" s="11"/>
      <c r="N528" s="11"/>
      <c r="O528" s="11"/>
      <c r="P528" s="11"/>
      <c r="Q528" s="11"/>
      <c r="R528" s="11"/>
      <c r="S528" s="11"/>
      <c r="T528" s="11"/>
      <c r="U528" s="11"/>
      <c r="V528" s="11"/>
      <c r="W528" s="11"/>
      <c r="X528" s="11"/>
      <c r="Y528" s="11"/>
      <c r="Z528" s="11"/>
      <c r="AA528" s="11"/>
    </row>
    <row r="529" spans="2:27" s="8" customFormat="1" x14ac:dyDescent="0.3">
      <c r="B529" s="11"/>
      <c r="C529" s="11"/>
      <c r="D529" s="11"/>
      <c r="E529" s="11"/>
      <c r="F529" s="11"/>
      <c r="G529" s="11"/>
      <c r="H529" s="11"/>
      <c r="I529" s="11"/>
      <c r="J529" s="11"/>
      <c r="K529" s="11"/>
      <c r="L529" s="29"/>
      <c r="M529" s="11"/>
      <c r="N529" s="11"/>
      <c r="O529" s="11"/>
      <c r="P529" s="11"/>
      <c r="Q529" s="11"/>
      <c r="R529" s="11"/>
      <c r="S529" s="11"/>
      <c r="T529" s="11"/>
      <c r="U529" s="11"/>
      <c r="V529" s="11"/>
      <c r="W529" s="11"/>
      <c r="X529" s="11"/>
      <c r="Y529" s="11"/>
      <c r="Z529" s="11"/>
      <c r="AA529" s="11"/>
    </row>
    <row r="530" spans="2:27" s="8" customFormat="1" x14ac:dyDescent="0.3">
      <c r="B530" s="11"/>
      <c r="C530" s="11"/>
      <c r="D530" s="11"/>
      <c r="E530" s="11"/>
      <c r="F530" s="11"/>
      <c r="G530" s="11"/>
      <c r="H530" s="11"/>
      <c r="I530" s="11"/>
      <c r="J530" s="11"/>
      <c r="K530" s="11"/>
      <c r="L530" s="29"/>
      <c r="M530" s="11"/>
      <c r="N530" s="11"/>
      <c r="O530" s="11"/>
      <c r="P530" s="11"/>
      <c r="Q530" s="11"/>
      <c r="R530" s="11"/>
      <c r="S530" s="11"/>
      <c r="T530" s="11"/>
      <c r="U530" s="11"/>
      <c r="V530" s="11"/>
      <c r="W530" s="11"/>
      <c r="X530" s="11"/>
      <c r="Y530" s="11"/>
      <c r="Z530" s="11"/>
      <c r="AA530" s="11"/>
    </row>
    <row r="531" spans="2:27" s="8" customFormat="1" x14ac:dyDescent="0.3">
      <c r="B531" s="11"/>
      <c r="C531" s="11"/>
      <c r="D531" s="11"/>
      <c r="E531" s="11"/>
      <c r="F531" s="11"/>
      <c r="G531" s="11"/>
      <c r="H531" s="11"/>
      <c r="I531" s="11"/>
      <c r="J531" s="11"/>
      <c r="K531" s="11"/>
      <c r="L531" s="29"/>
      <c r="M531" s="11"/>
      <c r="N531" s="11"/>
      <c r="O531" s="11"/>
      <c r="P531" s="11"/>
      <c r="Q531" s="11"/>
      <c r="R531" s="11"/>
      <c r="S531" s="11"/>
      <c r="T531" s="11"/>
      <c r="U531" s="11"/>
      <c r="V531" s="11"/>
      <c r="W531" s="11"/>
      <c r="X531" s="11"/>
      <c r="Y531" s="11"/>
      <c r="Z531" s="11"/>
      <c r="AA531" s="11"/>
    </row>
    <row r="532" spans="2:27" s="8" customFormat="1" x14ac:dyDescent="0.3">
      <c r="B532" s="11"/>
      <c r="C532" s="11"/>
      <c r="D532" s="11"/>
      <c r="E532" s="11"/>
      <c r="F532" s="11"/>
      <c r="G532" s="11"/>
      <c r="H532" s="11"/>
      <c r="I532" s="11"/>
      <c r="J532" s="11"/>
      <c r="K532" s="11"/>
      <c r="L532" s="29"/>
      <c r="M532" s="11"/>
      <c r="N532" s="11"/>
      <c r="O532" s="11"/>
      <c r="P532" s="11"/>
      <c r="Q532" s="11"/>
      <c r="R532" s="11"/>
      <c r="S532" s="11"/>
      <c r="T532" s="11"/>
      <c r="U532" s="11"/>
      <c r="V532" s="11"/>
      <c r="W532" s="11"/>
      <c r="X532" s="11"/>
      <c r="Y532" s="11"/>
      <c r="Z532" s="11"/>
      <c r="AA532" s="11"/>
    </row>
    <row r="533" spans="2:27" s="8" customFormat="1" x14ac:dyDescent="0.3">
      <c r="B533" s="11"/>
      <c r="C533" s="11"/>
      <c r="D533" s="11"/>
      <c r="E533" s="11"/>
      <c r="F533" s="11"/>
      <c r="G533" s="11"/>
      <c r="H533" s="11"/>
      <c r="I533" s="11"/>
      <c r="J533" s="11"/>
      <c r="K533" s="11"/>
      <c r="L533" s="29"/>
      <c r="M533" s="11"/>
      <c r="N533" s="11"/>
      <c r="O533" s="11"/>
      <c r="P533" s="11"/>
      <c r="Q533" s="11"/>
      <c r="R533" s="11"/>
      <c r="S533" s="11"/>
      <c r="T533" s="11"/>
      <c r="U533" s="11"/>
      <c r="V533" s="11"/>
      <c r="W533" s="11"/>
      <c r="X533" s="11"/>
      <c r="Y533" s="11"/>
      <c r="Z533" s="11"/>
      <c r="AA533" s="11"/>
    </row>
    <row r="534" spans="2:27" s="8" customFormat="1" x14ac:dyDescent="0.3">
      <c r="B534" s="11"/>
      <c r="C534" s="11"/>
      <c r="D534" s="11"/>
      <c r="E534" s="11"/>
      <c r="F534" s="11"/>
      <c r="G534" s="11"/>
      <c r="H534" s="11"/>
      <c r="I534" s="11"/>
      <c r="J534" s="11"/>
      <c r="K534" s="11"/>
      <c r="L534" s="29"/>
      <c r="M534" s="11"/>
      <c r="N534" s="11"/>
      <c r="O534" s="11"/>
      <c r="P534" s="11"/>
      <c r="Q534" s="11"/>
      <c r="R534" s="11"/>
      <c r="S534" s="11"/>
      <c r="T534" s="11"/>
      <c r="U534" s="11"/>
      <c r="V534" s="11"/>
      <c r="W534" s="11"/>
      <c r="X534" s="11"/>
      <c r="Y534" s="11"/>
      <c r="Z534" s="11"/>
      <c r="AA534" s="11"/>
    </row>
    <row r="535" spans="2:27" s="8" customFormat="1" x14ac:dyDescent="0.3">
      <c r="B535" s="11"/>
      <c r="C535" s="11"/>
      <c r="D535" s="11"/>
      <c r="E535" s="11"/>
      <c r="F535" s="11"/>
      <c r="G535" s="11"/>
      <c r="H535" s="11"/>
      <c r="I535" s="11"/>
      <c r="J535" s="11"/>
      <c r="K535" s="11"/>
      <c r="L535" s="29"/>
      <c r="M535" s="11"/>
      <c r="N535" s="11"/>
      <c r="O535" s="11"/>
      <c r="P535" s="11"/>
      <c r="Q535" s="11"/>
      <c r="R535" s="11"/>
      <c r="S535" s="11"/>
      <c r="T535" s="11"/>
      <c r="U535" s="11"/>
      <c r="V535" s="11"/>
      <c r="W535" s="11"/>
      <c r="X535" s="11"/>
      <c r="Y535" s="11"/>
      <c r="Z535" s="11"/>
      <c r="AA535" s="11"/>
    </row>
    <row r="536" spans="2:27" s="8" customFormat="1" x14ac:dyDescent="0.3">
      <c r="B536" s="11"/>
      <c r="C536" s="11"/>
      <c r="D536" s="11"/>
      <c r="E536" s="11"/>
      <c r="F536" s="11"/>
      <c r="G536" s="11"/>
      <c r="H536" s="11"/>
      <c r="I536" s="11"/>
      <c r="J536" s="11"/>
      <c r="K536" s="11"/>
      <c r="L536" s="29"/>
      <c r="M536" s="11"/>
      <c r="N536" s="11"/>
      <c r="O536" s="11"/>
      <c r="P536" s="11"/>
      <c r="Q536" s="11"/>
      <c r="R536" s="11"/>
      <c r="S536" s="11"/>
      <c r="T536" s="11"/>
      <c r="U536" s="11"/>
      <c r="V536" s="11"/>
      <c r="W536" s="11"/>
      <c r="X536" s="11"/>
      <c r="Y536" s="11"/>
      <c r="Z536" s="11"/>
      <c r="AA536" s="11"/>
    </row>
    <row r="537" spans="2:27" s="8" customFormat="1" x14ac:dyDescent="0.3">
      <c r="B537" s="11"/>
      <c r="C537" s="11"/>
      <c r="D537" s="11"/>
      <c r="E537" s="11"/>
      <c r="F537" s="11"/>
      <c r="G537" s="11"/>
      <c r="H537" s="11"/>
      <c r="I537" s="11"/>
      <c r="J537" s="11"/>
      <c r="K537" s="11"/>
      <c r="L537" s="29"/>
      <c r="M537" s="11"/>
      <c r="N537" s="11"/>
      <c r="O537" s="11"/>
      <c r="P537" s="11"/>
      <c r="Q537" s="11"/>
      <c r="R537" s="11"/>
      <c r="S537" s="11"/>
      <c r="T537" s="11"/>
      <c r="U537" s="11"/>
      <c r="V537" s="11"/>
      <c r="W537" s="11"/>
      <c r="X537" s="11"/>
      <c r="Y537" s="11"/>
      <c r="Z537" s="11"/>
      <c r="AA537" s="11"/>
    </row>
    <row r="538" spans="2:27" s="8" customFormat="1" x14ac:dyDescent="0.3">
      <c r="B538" s="11"/>
      <c r="C538" s="11"/>
      <c r="D538" s="11"/>
      <c r="E538" s="11"/>
      <c r="F538" s="11"/>
      <c r="G538" s="11"/>
      <c r="H538" s="11"/>
      <c r="I538" s="11"/>
      <c r="J538" s="11"/>
      <c r="K538" s="11"/>
      <c r="L538" s="29"/>
      <c r="M538" s="11"/>
      <c r="N538" s="11"/>
      <c r="O538" s="11"/>
      <c r="P538" s="11"/>
      <c r="Q538" s="11"/>
      <c r="R538" s="11"/>
      <c r="S538" s="11"/>
      <c r="T538" s="11"/>
      <c r="U538" s="11"/>
      <c r="V538" s="11"/>
      <c r="W538" s="11"/>
      <c r="X538" s="11"/>
      <c r="Y538" s="11"/>
      <c r="Z538" s="11"/>
      <c r="AA538" s="11"/>
    </row>
    <row r="539" spans="2:27" s="8" customFormat="1" x14ac:dyDescent="0.3">
      <c r="B539" s="11"/>
      <c r="C539" s="11"/>
      <c r="D539" s="11"/>
      <c r="E539" s="11"/>
      <c r="F539" s="11"/>
      <c r="G539" s="11"/>
      <c r="H539" s="11"/>
      <c r="I539" s="11"/>
      <c r="J539" s="11"/>
      <c r="K539" s="11"/>
      <c r="L539" s="29"/>
      <c r="M539" s="11"/>
      <c r="N539" s="11"/>
      <c r="O539" s="11"/>
      <c r="P539" s="11"/>
      <c r="Q539" s="11"/>
      <c r="R539" s="11"/>
      <c r="S539" s="11"/>
      <c r="T539" s="11"/>
      <c r="U539" s="11"/>
      <c r="V539" s="11"/>
      <c r="W539" s="11"/>
      <c r="X539" s="11"/>
      <c r="Y539" s="11"/>
      <c r="Z539" s="11"/>
      <c r="AA539" s="11"/>
    </row>
    <row r="540" spans="2:27" s="8" customFormat="1" x14ac:dyDescent="0.3">
      <c r="B540" s="11"/>
      <c r="C540" s="11"/>
      <c r="D540" s="11"/>
      <c r="E540" s="11"/>
      <c r="F540" s="11"/>
      <c r="G540" s="11"/>
      <c r="H540" s="11"/>
      <c r="I540" s="11"/>
      <c r="J540" s="11"/>
      <c r="K540" s="11"/>
      <c r="L540" s="29"/>
      <c r="M540" s="11"/>
      <c r="N540" s="11"/>
      <c r="O540" s="11"/>
      <c r="P540" s="11"/>
      <c r="Q540" s="11"/>
      <c r="R540" s="11"/>
      <c r="S540" s="11"/>
      <c r="T540" s="11"/>
      <c r="U540" s="11"/>
      <c r="V540" s="11"/>
      <c r="W540" s="11"/>
      <c r="X540" s="11"/>
      <c r="Y540" s="11"/>
      <c r="Z540" s="11"/>
      <c r="AA540" s="11"/>
    </row>
    <row r="541" spans="2:27" s="8" customFormat="1" x14ac:dyDescent="0.3">
      <c r="B541" s="11"/>
      <c r="C541" s="11"/>
      <c r="D541" s="11"/>
      <c r="E541" s="11"/>
      <c r="F541" s="11"/>
      <c r="G541" s="11"/>
      <c r="H541" s="11"/>
      <c r="I541" s="11"/>
      <c r="J541" s="11"/>
      <c r="K541" s="11"/>
      <c r="L541" s="29"/>
      <c r="M541" s="11"/>
      <c r="N541" s="11"/>
      <c r="O541" s="11"/>
      <c r="P541" s="11"/>
      <c r="Q541" s="11"/>
      <c r="R541" s="11"/>
      <c r="S541" s="11"/>
      <c r="T541" s="11"/>
      <c r="U541" s="11"/>
      <c r="V541" s="11"/>
      <c r="W541" s="11"/>
      <c r="X541" s="11"/>
      <c r="Y541" s="11"/>
      <c r="Z541" s="11"/>
      <c r="AA541" s="11"/>
    </row>
    <row r="542" spans="2:27" s="8" customFormat="1" x14ac:dyDescent="0.3">
      <c r="B542" s="11"/>
      <c r="C542" s="11"/>
      <c r="D542" s="11"/>
      <c r="E542" s="11"/>
      <c r="F542" s="11"/>
      <c r="G542" s="11"/>
      <c r="H542" s="11"/>
      <c r="I542" s="11"/>
      <c r="J542" s="11"/>
      <c r="K542" s="11"/>
      <c r="L542" s="29"/>
      <c r="M542" s="11"/>
      <c r="N542" s="11"/>
      <c r="O542" s="11"/>
      <c r="P542" s="11"/>
      <c r="Q542" s="11"/>
      <c r="R542" s="11"/>
      <c r="S542" s="11"/>
      <c r="T542" s="11"/>
      <c r="U542" s="11"/>
      <c r="V542" s="11"/>
      <c r="W542" s="11"/>
      <c r="X542" s="11"/>
      <c r="Y542" s="11"/>
      <c r="Z542" s="11"/>
      <c r="AA542" s="11"/>
    </row>
    <row r="543" spans="2:27" s="8" customFormat="1" x14ac:dyDescent="0.3">
      <c r="B543" s="11"/>
      <c r="C543" s="11"/>
      <c r="D543" s="11"/>
      <c r="E543" s="11"/>
      <c r="F543" s="11"/>
      <c r="G543" s="11"/>
      <c r="H543" s="11"/>
      <c r="I543" s="11"/>
      <c r="J543" s="11"/>
      <c r="K543" s="11"/>
      <c r="L543" s="29"/>
      <c r="M543" s="11"/>
      <c r="N543" s="11"/>
      <c r="O543" s="11"/>
      <c r="P543" s="11"/>
      <c r="Q543" s="11"/>
      <c r="R543" s="11"/>
      <c r="S543" s="11"/>
      <c r="T543" s="11"/>
      <c r="U543" s="11"/>
      <c r="V543" s="11"/>
      <c r="W543" s="11"/>
      <c r="X543" s="11"/>
      <c r="Y543" s="11"/>
      <c r="Z543" s="11"/>
      <c r="AA543" s="11"/>
    </row>
    <row r="544" spans="2:27" s="8" customFormat="1" x14ac:dyDescent="0.3">
      <c r="B544" s="11"/>
      <c r="C544" s="11"/>
      <c r="D544" s="11"/>
      <c r="E544" s="11"/>
      <c r="F544" s="11"/>
      <c r="G544" s="11"/>
      <c r="H544" s="11"/>
      <c r="I544" s="11"/>
      <c r="J544" s="11"/>
      <c r="K544" s="11"/>
      <c r="L544" s="29"/>
      <c r="M544" s="11"/>
      <c r="N544" s="11"/>
      <c r="O544" s="11"/>
      <c r="P544" s="11"/>
      <c r="Q544" s="11"/>
      <c r="R544" s="11"/>
      <c r="S544" s="11"/>
      <c r="T544" s="11"/>
      <c r="U544" s="11"/>
      <c r="V544" s="11"/>
      <c r="W544" s="11"/>
      <c r="X544" s="11"/>
      <c r="Y544" s="11"/>
      <c r="Z544" s="11"/>
      <c r="AA544" s="11"/>
    </row>
    <row r="545" spans="2:27" s="8" customFormat="1" x14ac:dyDescent="0.3">
      <c r="B545" s="11"/>
      <c r="C545" s="11"/>
      <c r="D545" s="11"/>
      <c r="E545" s="11"/>
      <c r="F545" s="11"/>
      <c r="G545" s="11"/>
      <c r="H545" s="11"/>
      <c r="I545" s="11"/>
      <c r="J545" s="11"/>
      <c r="K545" s="11"/>
      <c r="L545" s="29"/>
      <c r="M545" s="11"/>
      <c r="N545" s="11"/>
      <c r="O545" s="11"/>
      <c r="P545" s="11"/>
      <c r="Q545" s="11"/>
      <c r="R545" s="11"/>
      <c r="S545" s="11"/>
      <c r="T545" s="11"/>
      <c r="U545" s="11"/>
      <c r="V545" s="11"/>
      <c r="W545" s="11"/>
      <c r="X545" s="11"/>
      <c r="Y545" s="11"/>
      <c r="Z545" s="11"/>
      <c r="AA545" s="11"/>
    </row>
    <row r="546" spans="2:27" s="8" customFormat="1" x14ac:dyDescent="0.3">
      <c r="B546" s="11"/>
      <c r="C546" s="11"/>
      <c r="D546" s="11"/>
      <c r="E546" s="11"/>
      <c r="F546" s="11"/>
      <c r="G546" s="11"/>
      <c r="H546" s="11"/>
      <c r="I546" s="11"/>
      <c r="J546" s="11"/>
      <c r="K546" s="11"/>
      <c r="L546" s="29"/>
      <c r="M546" s="11"/>
      <c r="N546" s="11"/>
      <c r="O546" s="11"/>
      <c r="P546" s="11"/>
      <c r="Q546" s="11"/>
      <c r="R546" s="11"/>
      <c r="S546" s="11"/>
      <c r="T546" s="11"/>
      <c r="U546" s="11"/>
      <c r="V546" s="11"/>
      <c r="W546" s="11"/>
      <c r="X546" s="11"/>
      <c r="Y546" s="11"/>
      <c r="Z546" s="11"/>
      <c r="AA546" s="11"/>
    </row>
    <row r="547" spans="2:27" s="8" customFormat="1" x14ac:dyDescent="0.3">
      <c r="B547" s="11"/>
      <c r="C547" s="11"/>
      <c r="D547" s="11"/>
      <c r="E547" s="11"/>
      <c r="F547" s="11"/>
      <c r="G547" s="11"/>
      <c r="H547" s="11"/>
      <c r="I547" s="11"/>
      <c r="J547" s="11"/>
      <c r="K547" s="11"/>
      <c r="L547" s="29"/>
      <c r="M547" s="11"/>
      <c r="N547" s="11"/>
      <c r="O547" s="11"/>
      <c r="P547" s="11"/>
      <c r="Q547" s="11"/>
      <c r="R547" s="11"/>
      <c r="S547" s="11"/>
      <c r="T547" s="11"/>
      <c r="U547" s="11"/>
      <c r="V547" s="11"/>
      <c r="W547" s="11"/>
      <c r="X547" s="11"/>
      <c r="Y547" s="11"/>
      <c r="Z547" s="11"/>
      <c r="AA547" s="11"/>
    </row>
    <row r="548" spans="2:27" s="8" customFormat="1" x14ac:dyDescent="0.3">
      <c r="B548" s="11"/>
      <c r="C548" s="11"/>
      <c r="D548" s="11"/>
      <c r="E548" s="11"/>
      <c r="F548" s="11"/>
      <c r="G548" s="11"/>
      <c r="H548" s="11"/>
      <c r="I548" s="11"/>
      <c r="J548" s="11"/>
      <c r="K548" s="11"/>
      <c r="L548" s="29"/>
      <c r="M548" s="11"/>
      <c r="N548" s="11"/>
      <c r="O548" s="11"/>
      <c r="P548" s="11"/>
      <c r="Q548" s="11"/>
      <c r="R548" s="11"/>
      <c r="S548" s="11"/>
      <c r="T548" s="11"/>
      <c r="U548" s="11"/>
      <c r="V548" s="11"/>
      <c r="W548" s="11"/>
      <c r="X548" s="11"/>
      <c r="Y548" s="11"/>
      <c r="Z548" s="11"/>
      <c r="AA548" s="11"/>
    </row>
    <row r="549" spans="2:27" s="8" customFormat="1" x14ac:dyDescent="0.3">
      <c r="B549" s="11"/>
      <c r="C549" s="11"/>
      <c r="D549" s="11"/>
      <c r="E549" s="11"/>
      <c r="F549" s="11"/>
      <c r="G549" s="11"/>
      <c r="H549" s="11"/>
      <c r="I549" s="11"/>
      <c r="J549" s="11"/>
      <c r="K549" s="11"/>
      <c r="L549" s="29"/>
      <c r="M549" s="11"/>
      <c r="N549" s="11"/>
      <c r="O549" s="11"/>
      <c r="P549" s="11"/>
      <c r="Q549" s="11"/>
      <c r="R549" s="11"/>
      <c r="S549" s="11"/>
      <c r="T549" s="11"/>
      <c r="U549" s="11"/>
      <c r="V549" s="11"/>
      <c r="W549" s="11"/>
      <c r="X549" s="11"/>
      <c r="Y549" s="11"/>
      <c r="Z549" s="11"/>
      <c r="AA549" s="11"/>
    </row>
    <row r="550" spans="2:27" s="8" customFormat="1" x14ac:dyDescent="0.3">
      <c r="B550" s="11"/>
      <c r="C550" s="11"/>
      <c r="D550" s="11"/>
      <c r="E550" s="11"/>
      <c r="F550" s="11"/>
      <c r="G550" s="11"/>
      <c r="H550" s="11"/>
      <c r="I550" s="11"/>
      <c r="J550" s="11"/>
      <c r="K550" s="11"/>
      <c r="L550" s="29"/>
      <c r="M550" s="11"/>
      <c r="N550" s="11"/>
      <c r="O550" s="11"/>
      <c r="P550" s="11"/>
      <c r="Q550" s="11"/>
      <c r="R550" s="11"/>
      <c r="S550" s="11"/>
      <c r="T550" s="11"/>
      <c r="U550" s="11"/>
      <c r="V550" s="11"/>
      <c r="W550" s="11"/>
      <c r="X550" s="11"/>
      <c r="Y550" s="11"/>
      <c r="Z550" s="11"/>
      <c r="AA550" s="11"/>
    </row>
    <row r="551" spans="2:27" s="8" customFormat="1" x14ac:dyDescent="0.3">
      <c r="B551" s="11"/>
      <c r="C551" s="11"/>
      <c r="D551" s="11"/>
      <c r="E551" s="11"/>
      <c r="F551" s="11"/>
      <c r="G551" s="11"/>
      <c r="H551" s="11"/>
      <c r="I551" s="11"/>
      <c r="J551" s="11"/>
      <c r="K551" s="11"/>
      <c r="L551" s="29"/>
      <c r="M551" s="11"/>
      <c r="N551" s="11"/>
      <c r="O551" s="11"/>
      <c r="P551" s="11"/>
      <c r="Q551" s="11"/>
      <c r="R551" s="11"/>
      <c r="S551" s="11"/>
      <c r="T551" s="11"/>
      <c r="U551" s="11"/>
      <c r="V551" s="11"/>
      <c r="W551" s="11"/>
      <c r="X551" s="11"/>
      <c r="Y551" s="11"/>
      <c r="Z551" s="11"/>
      <c r="AA551" s="11"/>
    </row>
    <row r="552" spans="2:27" s="8" customFormat="1" x14ac:dyDescent="0.3">
      <c r="B552" s="11"/>
      <c r="C552" s="11"/>
      <c r="D552" s="11"/>
      <c r="E552" s="11"/>
      <c r="F552" s="11"/>
      <c r="G552" s="11"/>
      <c r="H552" s="11"/>
      <c r="I552" s="11"/>
      <c r="J552" s="11"/>
      <c r="K552" s="11"/>
      <c r="L552" s="29"/>
      <c r="M552" s="11"/>
      <c r="N552" s="11"/>
      <c r="O552" s="11"/>
      <c r="P552" s="11"/>
      <c r="Q552" s="11"/>
      <c r="R552" s="11"/>
      <c r="S552" s="11"/>
      <c r="T552" s="11"/>
      <c r="U552" s="11"/>
      <c r="V552" s="11"/>
      <c r="W552" s="11"/>
      <c r="X552" s="11"/>
      <c r="Y552" s="11"/>
      <c r="Z552" s="11"/>
      <c r="AA552" s="11"/>
    </row>
    <row r="553" spans="2:27" s="8" customFormat="1" x14ac:dyDescent="0.3">
      <c r="B553" s="11"/>
      <c r="C553" s="11"/>
      <c r="D553" s="11"/>
      <c r="E553" s="11"/>
      <c r="F553" s="11"/>
      <c r="G553" s="11"/>
      <c r="H553" s="11"/>
      <c r="I553" s="11"/>
      <c r="J553" s="11"/>
      <c r="K553" s="11"/>
      <c r="L553" s="29"/>
      <c r="M553" s="11"/>
      <c r="N553" s="11"/>
      <c r="O553" s="11"/>
      <c r="P553" s="11"/>
      <c r="Q553" s="11"/>
      <c r="R553" s="11"/>
      <c r="S553" s="11"/>
      <c r="T553" s="11"/>
      <c r="U553" s="11"/>
      <c r="V553" s="11"/>
      <c r="W553" s="11"/>
      <c r="X553" s="11"/>
      <c r="Y553" s="11"/>
      <c r="Z553" s="11"/>
      <c r="AA553" s="11"/>
    </row>
    <row r="554" spans="2:27" s="8" customFormat="1" x14ac:dyDescent="0.3">
      <c r="B554" s="11"/>
      <c r="C554" s="11"/>
      <c r="D554" s="11"/>
      <c r="E554" s="11"/>
      <c r="F554" s="11"/>
      <c r="G554" s="11"/>
      <c r="H554" s="11"/>
      <c r="I554" s="11"/>
      <c r="J554" s="11"/>
      <c r="K554" s="11"/>
      <c r="L554" s="29"/>
      <c r="M554" s="11"/>
      <c r="N554" s="11"/>
      <c r="O554" s="11"/>
      <c r="P554" s="11"/>
      <c r="Q554" s="11"/>
      <c r="R554" s="11"/>
      <c r="S554" s="11"/>
      <c r="T554" s="11"/>
      <c r="U554" s="11"/>
      <c r="V554" s="11"/>
      <c r="W554" s="11"/>
      <c r="X554" s="11"/>
      <c r="Y554" s="11"/>
      <c r="Z554" s="11"/>
      <c r="AA554" s="11"/>
    </row>
    <row r="555" spans="2:27" s="8" customFormat="1" x14ac:dyDescent="0.3">
      <c r="B555" s="11"/>
      <c r="C555" s="11"/>
      <c r="D555" s="11"/>
      <c r="E555" s="11"/>
      <c r="F555" s="11"/>
      <c r="G555" s="11"/>
      <c r="H555" s="11"/>
      <c r="I555" s="11"/>
      <c r="J555" s="11"/>
      <c r="K555" s="11"/>
      <c r="L555" s="29"/>
      <c r="M555" s="11"/>
      <c r="N555" s="11"/>
      <c r="O555" s="11"/>
      <c r="P555" s="11"/>
      <c r="Q555" s="11"/>
      <c r="R555" s="11"/>
      <c r="S555" s="11"/>
      <c r="T555" s="11"/>
      <c r="U555" s="11"/>
      <c r="V555" s="11"/>
      <c r="W555" s="11"/>
      <c r="X555" s="11"/>
      <c r="Y555" s="11"/>
      <c r="Z555" s="11"/>
      <c r="AA555" s="11"/>
    </row>
    <row r="556" spans="2:27" s="8" customFormat="1" x14ac:dyDescent="0.3">
      <c r="B556" s="11"/>
      <c r="C556" s="11"/>
      <c r="D556" s="11"/>
      <c r="E556" s="11"/>
      <c r="F556" s="11"/>
      <c r="G556" s="11"/>
      <c r="H556" s="11"/>
      <c r="I556" s="11"/>
      <c r="J556" s="11"/>
      <c r="K556" s="11"/>
      <c r="L556" s="29"/>
      <c r="M556" s="11"/>
      <c r="N556" s="11"/>
      <c r="O556" s="11"/>
      <c r="P556" s="11"/>
      <c r="Q556" s="11"/>
      <c r="R556" s="11"/>
      <c r="S556" s="11"/>
      <c r="T556" s="11"/>
      <c r="U556" s="11"/>
      <c r="V556" s="11"/>
      <c r="W556" s="11"/>
      <c r="X556" s="11"/>
      <c r="Y556" s="11"/>
      <c r="Z556" s="11"/>
      <c r="AA556" s="11"/>
    </row>
    <row r="557" spans="2:27" s="8" customFormat="1" x14ac:dyDescent="0.3">
      <c r="B557" s="11"/>
      <c r="C557" s="11"/>
      <c r="D557" s="11"/>
      <c r="E557" s="11"/>
      <c r="F557" s="11"/>
      <c r="G557" s="11"/>
      <c r="H557" s="11"/>
      <c r="I557" s="11"/>
      <c r="J557" s="11"/>
      <c r="K557" s="11"/>
      <c r="L557" s="29"/>
      <c r="M557" s="11"/>
      <c r="N557" s="11"/>
      <c r="O557" s="11"/>
      <c r="P557" s="11"/>
      <c r="Q557" s="11"/>
      <c r="R557" s="11"/>
      <c r="S557" s="11"/>
      <c r="T557" s="11"/>
      <c r="U557" s="11"/>
      <c r="V557" s="11"/>
      <c r="W557" s="11"/>
      <c r="X557" s="11"/>
      <c r="Y557" s="11"/>
      <c r="Z557" s="11"/>
      <c r="AA557" s="11"/>
    </row>
    <row r="558" spans="2:27" s="8" customFormat="1" x14ac:dyDescent="0.3">
      <c r="B558" s="11"/>
      <c r="C558" s="11"/>
      <c r="D558" s="11"/>
      <c r="E558" s="11"/>
      <c r="F558" s="11"/>
      <c r="G558" s="11"/>
      <c r="H558" s="11"/>
      <c r="I558" s="11"/>
      <c r="J558" s="11"/>
      <c r="K558" s="11"/>
      <c r="L558" s="29"/>
      <c r="M558" s="11"/>
      <c r="N558" s="11"/>
      <c r="O558" s="11"/>
      <c r="P558" s="11"/>
      <c r="Q558" s="11"/>
      <c r="R558" s="11"/>
      <c r="S558" s="11"/>
      <c r="T558" s="11"/>
      <c r="U558" s="11"/>
      <c r="V558" s="11"/>
      <c r="W558" s="11"/>
      <c r="X558" s="11"/>
      <c r="Y558" s="11"/>
      <c r="Z558" s="11"/>
      <c r="AA558" s="11"/>
    </row>
    <row r="559" spans="2:27" s="8" customFormat="1" x14ac:dyDescent="0.3">
      <c r="B559" s="11"/>
      <c r="C559" s="11"/>
      <c r="D559" s="11"/>
      <c r="E559" s="11"/>
      <c r="F559" s="11"/>
      <c r="G559" s="11"/>
      <c r="H559" s="11"/>
      <c r="I559" s="11"/>
      <c r="J559" s="11"/>
      <c r="K559" s="11"/>
      <c r="L559" s="29"/>
      <c r="M559" s="11"/>
      <c r="N559" s="11"/>
      <c r="O559" s="11"/>
      <c r="P559" s="11"/>
      <c r="Q559" s="11"/>
      <c r="R559" s="11"/>
      <c r="S559" s="11"/>
      <c r="T559" s="11"/>
      <c r="U559" s="11"/>
      <c r="V559" s="11"/>
      <c r="W559" s="11"/>
      <c r="X559" s="11"/>
      <c r="Y559" s="11"/>
      <c r="Z559" s="11"/>
      <c r="AA559" s="11"/>
    </row>
    <row r="560" spans="2:27" s="8" customFormat="1" x14ac:dyDescent="0.3">
      <c r="B560" s="11"/>
      <c r="C560" s="11"/>
      <c r="D560" s="11"/>
      <c r="E560" s="11"/>
      <c r="F560" s="11"/>
      <c r="G560" s="11"/>
      <c r="H560" s="11"/>
      <c r="I560" s="11"/>
      <c r="J560" s="11"/>
      <c r="K560" s="11"/>
      <c r="L560" s="29"/>
      <c r="M560" s="11"/>
      <c r="N560" s="11"/>
      <c r="O560" s="11"/>
      <c r="P560" s="11"/>
      <c r="Q560" s="11"/>
      <c r="R560" s="11"/>
      <c r="S560" s="11"/>
      <c r="T560" s="11"/>
      <c r="U560" s="11"/>
      <c r="V560" s="11"/>
      <c r="W560" s="11"/>
      <c r="X560" s="11"/>
      <c r="Y560" s="11"/>
      <c r="Z560" s="11"/>
      <c r="AA560" s="11"/>
    </row>
    <row r="561" spans="2:27" s="8" customFormat="1" x14ac:dyDescent="0.3">
      <c r="B561" s="11"/>
      <c r="C561" s="11"/>
      <c r="D561" s="11"/>
      <c r="E561" s="11"/>
      <c r="F561" s="11"/>
      <c r="G561" s="11"/>
      <c r="H561" s="11"/>
      <c r="I561" s="11"/>
      <c r="J561" s="11"/>
      <c r="K561" s="11"/>
      <c r="L561" s="29"/>
      <c r="M561" s="11"/>
      <c r="N561" s="11"/>
      <c r="O561" s="11"/>
      <c r="P561" s="11"/>
      <c r="Q561" s="11"/>
      <c r="R561" s="11"/>
      <c r="S561" s="11"/>
      <c r="T561" s="11"/>
      <c r="U561" s="11"/>
      <c r="V561" s="11"/>
      <c r="W561" s="11"/>
      <c r="X561" s="11"/>
      <c r="Y561" s="11"/>
      <c r="Z561" s="11"/>
      <c r="AA561" s="11"/>
    </row>
    <row r="562" spans="2:27" s="8" customFormat="1" x14ac:dyDescent="0.3">
      <c r="B562" s="11"/>
      <c r="C562" s="11"/>
      <c r="D562" s="11"/>
      <c r="E562" s="11"/>
      <c r="F562" s="11"/>
      <c r="G562" s="11"/>
      <c r="H562" s="11"/>
      <c r="I562" s="11"/>
      <c r="J562" s="11"/>
      <c r="K562" s="11"/>
      <c r="L562" s="29"/>
      <c r="M562" s="11"/>
      <c r="N562" s="11"/>
      <c r="O562" s="11"/>
      <c r="P562" s="11"/>
      <c r="Q562" s="11"/>
      <c r="R562" s="11"/>
      <c r="S562" s="11"/>
      <c r="T562" s="11"/>
      <c r="U562" s="11"/>
      <c r="V562" s="11"/>
      <c r="W562" s="11"/>
      <c r="X562" s="11"/>
      <c r="Y562" s="11"/>
      <c r="Z562" s="11"/>
      <c r="AA562" s="11"/>
    </row>
    <row r="563" spans="2:27" s="8" customFormat="1" x14ac:dyDescent="0.3">
      <c r="B563" s="11"/>
      <c r="C563" s="11"/>
      <c r="D563" s="11"/>
      <c r="E563" s="11"/>
      <c r="F563" s="11"/>
      <c r="G563" s="11"/>
      <c r="H563" s="11"/>
      <c r="I563" s="11"/>
      <c r="J563" s="11"/>
      <c r="K563" s="11"/>
      <c r="L563" s="29"/>
      <c r="M563" s="11"/>
      <c r="N563" s="11"/>
      <c r="O563" s="11"/>
      <c r="P563" s="11"/>
      <c r="Q563" s="11"/>
      <c r="R563" s="11"/>
      <c r="S563" s="11"/>
      <c r="T563" s="11"/>
      <c r="U563" s="11"/>
      <c r="V563" s="11"/>
      <c r="W563" s="11"/>
      <c r="X563" s="11"/>
      <c r="Y563" s="11"/>
      <c r="Z563" s="11"/>
      <c r="AA563" s="11"/>
    </row>
    <row r="564" spans="2:27" s="8" customFormat="1" x14ac:dyDescent="0.3">
      <c r="B564" s="11"/>
      <c r="C564" s="11"/>
      <c r="D564" s="11"/>
      <c r="E564" s="11"/>
      <c r="F564" s="11"/>
      <c r="G564" s="11"/>
      <c r="H564" s="11"/>
      <c r="I564" s="11"/>
      <c r="J564" s="11"/>
      <c r="K564" s="11"/>
      <c r="L564" s="29"/>
      <c r="M564" s="11"/>
      <c r="N564" s="11"/>
      <c r="O564" s="11"/>
      <c r="P564" s="11"/>
      <c r="Q564" s="11"/>
      <c r="R564" s="11"/>
      <c r="S564" s="11"/>
      <c r="T564" s="11"/>
      <c r="U564" s="11"/>
      <c r="V564" s="11"/>
      <c r="W564" s="11"/>
      <c r="X564" s="11"/>
      <c r="Y564" s="11"/>
      <c r="Z564" s="11"/>
      <c r="AA564" s="11"/>
    </row>
    <row r="565" spans="2:27" s="8" customFormat="1" x14ac:dyDescent="0.3">
      <c r="B565" s="11"/>
      <c r="C565" s="11"/>
      <c r="D565" s="11"/>
      <c r="E565" s="11"/>
      <c r="F565" s="11"/>
      <c r="G565" s="11"/>
      <c r="H565" s="11"/>
      <c r="I565" s="11"/>
      <c r="J565" s="11"/>
      <c r="K565" s="11"/>
      <c r="L565" s="29"/>
      <c r="M565" s="11"/>
      <c r="N565" s="11"/>
      <c r="O565" s="11"/>
      <c r="P565" s="11"/>
      <c r="Q565" s="11"/>
      <c r="R565" s="11"/>
      <c r="S565" s="11"/>
      <c r="T565" s="11"/>
      <c r="U565" s="11"/>
      <c r="V565" s="11"/>
      <c r="W565" s="11"/>
      <c r="X565" s="11"/>
      <c r="Y565" s="11"/>
      <c r="Z565" s="11"/>
      <c r="AA565" s="11"/>
    </row>
    <row r="566" spans="2:27" s="8" customFormat="1" x14ac:dyDescent="0.3">
      <c r="B566" s="11"/>
      <c r="C566" s="11"/>
      <c r="D566" s="11"/>
      <c r="E566" s="11"/>
      <c r="F566" s="11"/>
      <c r="G566" s="11"/>
      <c r="H566" s="11"/>
      <c r="I566" s="11"/>
      <c r="J566" s="11"/>
      <c r="K566" s="11"/>
      <c r="L566" s="29"/>
      <c r="M566" s="11"/>
      <c r="N566" s="11"/>
      <c r="O566" s="11"/>
      <c r="P566" s="11"/>
      <c r="Q566" s="11"/>
      <c r="R566" s="11"/>
      <c r="S566" s="11"/>
      <c r="T566" s="11"/>
      <c r="U566" s="11"/>
      <c r="V566" s="11"/>
      <c r="W566" s="11"/>
      <c r="X566" s="11"/>
      <c r="Y566" s="11"/>
      <c r="Z566" s="11"/>
      <c r="AA566" s="11"/>
    </row>
    <row r="567" spans="2:27" s="8" customFormat="1" x14ac:dyDescent="0.3">
      <c r="B567" s="11"/>
      <c r="C567" s="11"/>
      <c r="D567" s="11"/>
      <c r="E567" s="11"/>
      <c r="F567" s="11"/>
      <c r="G567" s="11"/>
      <c r="H567" s="11"/>
      <c r="I567" s="11"/>
      <c r="J567" s="11"/>
      <c r="K567" s="11"/>
      <c r="L567" s="29"/>
      <c r="M567" s="11"/>
      <c r="N567" s="11"/>
      <c r="O567" s="11"/>
      <c r="P567" s="11"/>
      <c r="Q567" s="11"/>
      <c r="R567" s="11"/>
      <c r="S567" s="11"/>
      <c r="T567" s="11"/>
      <c r="U567" s="11"/>
      <c r="V567" s="11"/>
      <c r="W567" s="11"/>
      <c r="X567" s="11"/>
      <c r="Y567" s="11"/>
      <c r="Z567" s="11"/>
      <c r="AA567" s="11"/>
    </row>
    <row r="568" spans="2:27" s="8" customFormat="1" x14ac:dyDescent="0.3">
      <c r="B568" s="11"/>
      <c r="C568" s="11"/>
      <c r="D568" s="11"/>
      <c r="E568" s="11"/>
      <c r="F568" s="11"/>
      <c r="G568" s="11"/>
      <c r="H568" s="11"/>
      <c r="I568" s="11"/>
      <c r="J568" s="11"/>
      <c r="K568" s="11"/>
      <c r="L568" s="29"/>
      <c r="M568" s="11"/>
      <c r="N568" s="11"/>
      <c r="O568" s="11"/>
      <c r="P568" s="11"/>
      <c r="Q568" s="11"/>
      <c r="R568" s="11"/>
      <c r="S568" s="11"/>
      <c r="T568" s="11"/>
      <c r="U568" s="11"/>
      <c r="V568" s="11"/>
      <c r="W568" s="11"/>
      <c r="X568" s="11"/>
      <c r="Y568" s="11"/>
      <c r="Z568" s="11"/>
      <c r="AA568" s="11"/>
    </row>
    <row r="569" spans="2:27" s="8" customFormat="1" x14ac:dyDescent="0.3">
      <c r="B569" s="11"/>
      <c r="C569" s="11"/>
      <c r="D569" s="11"/>
      <c r="E569" s="11"/>
      <c r="F569" s="11"/>
      <c r="G569" s="11"/>
      <c r="H569" s="11"/>
      <c r="I569" s="11"/>
      <c r="J569" s="11"/>
      <c r="K569" s="11"/>
      <c r="L569" s="29"/>
      <c r="M569" s="11"/>
      <c r="N569" s="11"/>
      <c r="O569" s="11"/>
      <c r="P569" s="11"/>
      <c r="Q569" s="11"/>
      <c r="R569" s="11"/>
      <c r="S569" s="11"/>
      <c r="T569" s="11"/>
      <c r="U569" s="11"/>
      <c r="V569" s="11"/>
      <c r="W569" s="11"/>
      <c r="X569" s="11"/>
      <c r="Y569" s="11"/>
      <c r="Z569" s="11"/>
      <c r="AA569" s="11"/>
    </row>
    <row r="570" spans="2:27" s="8" customFormat="1" x14ac:dyDescent="0.3">
      <c r="B570" s="11"/>
      <c r="C570" s="11"/>
      <c r="D570" s="11"/>
      <c r="E570" s="11"/>
      <c r="F570" s="11"/>
      <c r="G570" s="11"/>
      <c r="H570" s="11"/>
      <c r="I570" s="11"/>
      <c r="J570" s="11"/>
      <c r="K570" s="11"/>
      <c r="L570" s="29"/>
      <c r="M570" s="11"/>
      <c r="N570" s="11"/>
      <c r="O570" s="11"/>
      <c r="P570" s="11"/>
      <c r="Q570" s="11"/>
      <c r="R570" s="11"/>
      <c r="S570" s="11"/>
      <c r="T570" s="11"/>
      <c r="U570" s="11"/>
      <c r="V570" s="11"/>
      <c r="W570" s="11"/>
      <c r="X570" s="11"/>
      <c r="Y570" s="11"/>
      <c r="Z570" s="11"/>
      <c r="AA570" s="11"/>
    </row>
    <row r="571" spans="2:27" s="8" customFormat="1" x14ac:dyDescent="0.3">
      <c r="B571" s="11"/>
      <c r="C571" s="11"/>
      <c r="D571" s="11"/>
      <c r="E571" s="11"/>
      <c r="F571" s="11"/>
      <c r="G571" s="11"/>
      <c r="H571" s="11"/>
      <c r="I571" s="11"/>
      <c r="J571" s="11"/>
      <c r="K571" s="11"/>
      <c r="L571" s="29"/>
      <c r="M571" s="11"/>
      <c r="N571" s="11"/>
      <c r="O571" s="11"/>
      <c r="P571" s="11"/>
      <c r="Q571" s="11"/>
      <c r="R571" s="11"/>
      <c r="S571" s="11"/>
      <c r="T571" s="11"/>
      <c r="U571" s="11"/>
      <c r="V571" s="11"/>
      <c r="W571" s="11"/>
      <c r="X571" s="11"/>
      <c r="Y571" s="11"/>
      <c r="Z571" s="11"/>
      <c r="AA571" s="11"/>
    </row>
    <row r="572" spans="2:27" s="8" customFormat="1" x14ac:dyDescent="0.3">
      <c r="B572" s="11"/>
      <c r="C572" s="11"/>
      <c r="D572" s="11"/>
      <c r="E572" s="11"/>
      <c r="F572" s="11"/>
      <c r="G572" s="11"/>
      <c r="H572" s="11"/>
      <c r="I572" s="11"/>
      <c r="J572" s="11"/>
      <c r="K572" s="11"/>
      <c r="L572" s="29"/>
      <c r="M572" s="11"/>
      <c r="N572" s="11"/>
      <c r="O572" s="11"/>
      <c r="P572" s="11"/>
      <c r="Q572" s="11"/>
      <c r="R572" s="11"/>
      <c r="S572" s="11"/>
      <c r="T572" s="11"/>
      <c r="U572" s="11"/>
      <c r="V572" s="11"/>
      <c r="W572" s="11"/>
      <c r="X572" s="11"/>
      <c r="Y572" s="11"/>
      <c r="Z572" s="11"/>
      <c r="AA572" s="11"/>
    </row>
    <row r="573" spans="2:27" s="8" customFormat="1" x14ac:dyDescent="0.3">
      <c r="B573" s="11"/>
      <c r="C573" s="11"/>
      <c r="D573" s="11"/>
      <c r="E573" s="11"/>
      <c r="F573" s="11"/>
      <c r="G573" s="11"/>
      <c r="H573" s="11"/>
      <c r="I573" s="11"/>
      <c r="J573" s="11"/>
      <c r="K573" s="11"/>
      <c r="L573" s="29"/>
      <c r="M573" s="11"/>
      <c r="N573" s="11"/>
      <c r="O573" s="11"/>
      <c r="P573" s="11"/>
      <c r="Q573" s="11"/>
      <c r="R573" s="11"/>
      <c r="S573" s="11"/>
      <c r="T573" s="11"/>
      <c r="U573" s="11"/>
      <c r="V573" s="11"/>
      <c r="W573" s="11"/>
      <c r="X573" s="11"/>
      <c r="Y573" s="11"/>
      <c r="Z573" s="11"/>
      <c r="AA573" s="11"/>
    </row>
    <row r="574" spans="2:27" s="8" customFormat="1" x14ac:dyDescent="0.3">
      <c r="B574" s="11"/>
      <c r="C574" s="11"/>
      <c r="D574" s="11"/>
      <c r="E574" s="11"/>
      <c r="F574" s="11"/>
      <c r="G574" s="11"/>
      <c r="H574" s="11"/>
      <c r="I574" s="11"/>
      <c r="J574" s="11"/>
      <c r="K574" s="11"/>
      <c r="L574" s="29"/>
      <c r="M574" s="11"/>
      <c r="N574" s="11"/>
      <c r="O574" s="11"/>
      <c r="P574" s="11"/>
      <c r="Q574" s="11"/>
      <c r="R574" s="11"/>
      <c r="S574" s="11"/>
      <c r="T574" s="11"/>
      <c r="U574" s="11"/>
      <c r="V574" s="11"/>
      <c r="W574" s="11"/>
      <c r="X574" s="11"/>
      <c r="Y574" s="11"/>
      <c r="Z574" s="11"/>
      <c r="AA574" s="11"/>
    </row>
    <row r="575" spans="2:27" s="8" customFormat="1" x14ac:dyDescent="0.3">
      <c r="B575" s="11"/>
      <c r="C575" s="11"/>
      <c r="D575" s="11"/>
      <c r="E575" s="11"/>
      <c r="F575" s="11"/>
      <c r="G575" s="11"/>
      <c r="H575" s="11"/>
      <c r="I575" s="11"/>
      <c r="J575" s="11"/>
      <c r="K575" s="11"/>
      <c r="L575" s="29"/>
      <c r="M575" s="11"/>
      <c r="N575" s="11"/>
      <c r="O575" s="11"/>
      <c r="P575" s="11"/>
      <c r="Q575" s="11"/>
      <c r="R575" s="11"/>
      <c r="S575" s="11"/>
      <c r="T575" s="11"/>
      <c r="U575" s="11"/>
      <c r="V575" s="11"/>
      <c r="W575" s="11"/>
      <c r="X575" s="11"/>
      <c r="Y575" s="11"/>
      <c r="Z575" s="11"/>
      <c r="AA575" s="11"/>
    </row>
    <row r="576" spans="2:27" s="8" customFormat="1" x14ac:dyDescent="0.3">
      <c r="B576" s="11"/>
      <c r="C576" s="11"/>
      <c r="D576" s="11"/>
      <c r="E576" s="11"/>
      <c r="F576" s="11"/>
      <c r="G576" s="11"/>
      <c r="H576" s="11"/>
      <c r="I576" s="11"/>
      <c r="J576" s="11"/>
      <c r="K576" s="11"/>
      <c r="L576" s="29"/>
      <c r="M576" s="11"/>
      <c r="N576" s="11"/>
      <c r="O576" s="11"/>
      <c r="P576" s="11"/>
      <c r="Q576" s="11"/>
      <c r="R576" s="11"/>
      <c r="S576" s="11"/>
      <c r="T576" s="11"/>
      <c r="U576" s="11"/>
      <c r="V576" s="11"/>
      <c r="W576" s="11"/>
      <c r="X576" s="11"/>
      <c r="Y576" s="11"/>
      <c r="Z576" s="11"/>
      <c r="AA576" s="11"/>
    </row>
    <row r="577" spans="2:27" s="8" customFormat="1" x14ac:dyDescent="0.3">
      <c r="B577" s="11"/>
      <c r="C577" s="11"/>
      <c r="D577" s="11"/>
      <c r="E577" s="11"/>
      <c r="F577" s="11"/>
      <c r="G577" s="11"/>
      <c r="H577" s="11"/>
      <c r="I577" s="11"/>
      <c r="J577" s="11"/>
      <c r="K577" s="11"/>
      <c r="L577" s="29"/>
      <c r="M577" s="11"/>
      <c r="N577" s="11"/>
      <c r="O577" s="11"/>
      <c r="P577" s="11"/>
      <c r="Q577" s="11"/>
      <c r="R577" s="11"/>
      <c r="S577" s="11"/>
      <c r="T577" s="11"/>
      <c r="U577" s="11"/>
      <c r="V577" s="11"/>
      <c r="W577" s="11"/>
      <c r="X577" s="11"/>
      <c r="Y577" s="11"/>
      <c r="Z577" s="11"/>
      <c r="AA577" s="11"/>
    </row>
    <row r="578" spans="2:27" s="8" customFormat="1" x14ac:dyDescent="0.3">
      <c r="B578" s="11"/>
      <c r="C578" s="11"/>
      <c r="D578" s="11"/>
      <c r="E578" s="11"/>
      <c r="F578" s="11"/>
      <c r="G578" s="11"/>
      <c r="H578" s="11"/>
      <c r="I578" s="11"/>
      <c r="J578" s="11"/>
      <c r="K578" s="11"/>
      <c r="L578" s="29"/>
      <c r="M578" s="11"/>
      <c r="N578" s="11"/>
      <c r="O578" s="11"/>
      <c r="P578" s="11"/>
      <c r="Q578" s="11"/>
      <c r="R578" s="11"/>
      <c r="S578" s="11"/>
      <c r="T578" s="11"/>
      <c r="U578" s="11"/>
      <c r="V578" s="11"/>
      <c r="W578" s="11"/>
      <c r="X578" s="11"/>
      <c r="Y578" s="11"/>
      <c r="Z578" s="11"/>
      <c r="AA578" s="11"/>
    </row>
    <row r="579" spans="2:27" s="8" customFormat="1" x14ac:dyDescent="0.3">
      <c r="B579" s="11"/>
      <c r="C579" s="11"/>
      <c r="D579" s="11"/>
      <c r="E579" s="11"/>
      <c r="F579" s="11"/>
      <c r="G579" s="11"/>
      <c r="H579" s="11"/>
      <c r="I579" s="11"/>
      <c r="J579" s="11"/>
      <c r="K579" s="11"/>
      <c r="L579" s="29"/>
      <c r="M579" s="11"/>
      <c r="N579" s="11"/>
      <c r="O579" s="11"/>
      <c r="P579" s="11"/>
      <c r="Q579" s="11"/>
      <c r="R579" s="11"/>
      <c r="S579" s="11"/>
      <c r="T579" s="11"/>
      <c r="U579" s="11"/>
      <c r="V579" s="11"/>
      <c r="W579" s="11"/>
      <c r="X579" s="11"/>
      <c r="Y579" s="11"/>
      <c r="Z579" s="11"/>
      <c r="AA579" s="11"/>
    </row>
    <row r="580" spans="2:27" s="8" customFormat="1" x14ac:dyDescent="0.3">
      <c r="B580" s="11"/>
      <c r="C580" s="11"/>
      <c r="D580" s="11"/>
      <c r="E580" s="11"/>
      <c r="F580" s="11"/>
      <c r="G580" s="11"/>
      <c r="H580" s="11"/>
      <c r="I580" s="11"/>
      <c r="J580" s="11"/>
      <c r="K580" s="11"/>
      <c r="L580" s="29"/>
      <c r="M580" s="11"/>
      <c r="N580" s="11"/>
      <c r="O580" s="11"/>
      <c r="P580" s="11"/>
      <c r="Q580" s="11"/>
      <c r="R580" s="11"/>
      <c r="S580" s="11"/>
      <c r="T580" s="11"/>
      <c r="U580" s="11"/>
      <c r="V580" s="11"/>
      <c r="W580" s="11"/>
      <c r="X580" s="11"/>
      <c r="Y580" s="11"/>
      <c r="Z580" s="11"/>
      <c r="AA580" s="11"/>
    </row>
    <row r="581" spans="2:27" s="8" customFormat="1" x14ac:dyDescent="0.3">
      <c r="B581" s="11"/>
      <c r="C581" s="11"/>
      <c r="D581" s="11"/>
      <c r="E581" s="11"/>
      <c r="F581" s="11"/>
      <c r="G581" s="11"/>
      <c r="H581" s="11"/>
      <c r="I581" s="11"/>
      <c r="J581" s="11"/>
      <c r="K581" s="11"/>
      <c r="L581" s="29"/>
      <c r="M581" s="11"/>
      <c r="N581" s="11"/>
      <c r="O581" s="11"/>
      <c r="P581" s="11"/>
      <c r="Q581" s="11"/>
      <c r="R581" s="11"/>
      <c r="S581" s="11"/>
      <c r="T581" s="11"/>
      <c r="U581" s="11"/>
      <c r="V581" s="11"/>
      <c r="W581" s="11"/>
      <c r="X581" s="11"/>
      <c r="Y581" s="11"/>
      <c r="Z581" s="11"/>
      <c r="AA581" s="11"/>
    </row>
    <row r="582" spans="2:27" s="8" customFormat="1" x14ac:dyDescent="0.3">
      <c r="B582" s="11"/>
      <c r="C582" s="11"/>
      <c r="D582" s="11"/>
      <c r="E582" s="11"/>
      <c r="F582" s="11"/>
      <c r="G582" s="11"/>
      <c r="H582" s="11"/>
      <c r="I582" s="11"/>
      <c r="J582" s="11"/>
      <c r="K582" s="11"/>
      <c r="L582" s="29"/>
      <c r="M582" s="11"/>
      <c r="N582" s="11"/>
      <c r="O582" s="11"/>
      <c r="P582" s="11"/>
      <c r="Q582" s="11"/>
      <c r="R582" s="11"/>
      <c r="S582" s="11"/>
      <c r="T582" s="11"/>
      <c r="U582" s="11"/>
      <c r="V582" s="11"/>
      <c r="W582" s="11"/>
      <c r="X582" s="11"/>
      <c r="Y582" s="11"/>
      <c r="Z582" s="11"/>
      <c r="AA582" s="11"/>
    </row>
    <row r="583" spans="2:27" s="8" customFormat="1" x14ac:dyDescent="0.3">
      <c r="B583" s="11"/>
      <c r="C583" s="11"/>
      <c r="D583" s="11"/>
      <c r="E583" s="11"/>
      <c r="F583" s="11"/>
      <c r="G583" s="11"/>
      <c r="H583" s="11"/>
      <c r="I583" s="11"/>
      <c r="J583" s="11"/>
      <c r="K583" s="11"/>
      <c r="L583" s="29"/>
      <c r="M583" s="11"/>
      <c r="N583" s="11"/>
      <c r="O583" s="11"/>
      <c r="P583" s="11"/>
      <c r="Q583" s="11"/>
      <c r="R583" s="11"/>
      <c r="S583" s="11"/>
      <c r="T583" s="11"/>
      <c r="U583" s="11"/>
      <c r="V583" s="11"/>
      <c r="W583" s="11"/>
      <c r="X583" s="11"/>
      <c r="Y583" s="11"/>
      <c r="Z583" s="11"/>
      <c r="AA583" s="11"/>
    </row>
    <row r="584" spans="2:27" s="8" customFormat="1" x14ac:dyDescent="0.3">
      <c r="B584" s="11"/>
      <c r="C584" s="11"/>
      <c r="D584" s="11"/>
      <c r="E584" s="11"/>
      <c r="F584" s="11"/>
      <c r="G584" s="11"/>
      <c r="H584" s="11"/>
      <c r="I584" s="11"/>
      <c r="J584" s="11"/>
      <c r="K584" s="11"/>
      <c r="L584" s="29"/>
      <c r="M584" s="11"/>
      <c r="N584" s="11"/>
      <c r="O584" s="11"/>
      <c r="P584" s="11"/>
      <c r="Q584" s="11"/>
      <c r="R584" s="11"/>
      <c r="S584" s="11"/>
      <c r="T584" s="11"/>
      <c r="U584" s="11"/>
      <c r="V584" s="11"/>
      <c r="W584" s="11"/>
      <c r="X584" s="11"/>
      <c r="Y584" s="11"/>
      <c r="Z584" s="11"/>
      <c r="AA584" s="11"/>
    </row>
    <row r="585" spans="2:27" s="8" customFormat="1" x14ac:dyDescent="0.3">
      <c r="B585" s="11"/>
      <c r="C585" s="11"/>
      <c r="D585" s="11"/>
      <c r="E585" s="11"/>
      <c r="F585" s="11"/>
      <c r="G585" s="11"/>
      <c r="H585" s="11"/>
      <c r="I585" s="11"/>
      <c r="J585" s="11"/>
      <c r="K585" s="11"/>
      <c r="L585" s="29"/>
      <c r="M585" s="11"/>
      <c r="N585" s="11"/>
      <c r="O585" s="11"/>
      <c r="P585" s="11"/>
      <c r="Q585" s="11"/>
      <c r="R585" s="11"/>
      <c r="S585" s="11"/>
      <c r="T585" s="11"/>
      <c r="U585" s="11"/>
      <c r="V585" s="11"/>
      <c r="W585" s="11"/>
      <c r="X585" s="11"/>
      <c r="Y585" s="11"/>
      <c r="Z585" s="11"/>
      <c r="AA585" s="11"/>
    </row>
    <row r="586" spans="2:27" s="8" customFormat="1" x14ac:dyDescent="0.3">
      <c r="B586" s="11"/>
      <c r="C586" s="11"/>
      <c r="D586" s="11"/>
      <c r="E586" s="11"/>
      <c r="F586" s="11"/>
      <c r="G586" s="11"/>
      <c r="H586" s="11"/>
      <c r="I586" s="11"/>
      <c r="J586" s="11"/>
      <c r="K586" s="11"/>
      <c r="L586" s="29"/>
      <c r="M586" s="11"/>
      <c r="N586" s="11"/>
      <c r="O586" s="11"/>
      <c r="P586" s="11"/>
      <c r="Q586" s="11"/>
      <c r="R586" s="11"/>
      <c r="S586" s="11"/>
      <c r="T586" s="11"/>
      <c r="U586" s="11"/>
      <c r="V586" s="11"/>
      <c r="W586" s="11"/>
      <c r="X586" s="11"/>
      <c r="Y586" s="11"/>
      <c r="Z586" s="11"/>
      <c r="AA586" s="11"/>
    </row>
    <row r="587" spans="2:27" s="8" customFormat="1" x14ac:dyDescent="0.3">
      <c r="B587" s="11"/>
      <c r="C587" s="11"/>
      <c r="D587" s="11"/>
      <c r="E587" s="11"/>
      <c r="F587" s="11"/>
      <c r="G587" s="11"/>
      <c r="H587" s="11"/>
      <c r="I587" s="11"/>
      <c r="J587" s="11"/>
      <c r="K587" s="11"/>
      <c r="L587" s="29"/>
      <c r="M587" s="11"/>
      <c r="N587" s="11"/>
      <c r="O587" s="11"/>
      <c r="P587" s="11"/>
      <c r="Q587" s="11"/>
      <c r="R587" s="11"/>
      <c r="S587" s="11"/>
      <c r="T587" s="11"/>
      <c r="U587" s="11"/>
      <c r="V587" s="11"/>
      <c r="W587" s="11"/>
      <c r="X587" s="11"/>
      <c r="Y587" s="11"/>
      <c r="Z587" s="11"/>
      <c r="AA587" s="11"/>
    </row>
    <row r="588" spans="2:27" s="8" customFormat="1" x14ac:dyDescent="0.3">
      <c r="B588" s="11"/>
      <c r="C588" s="11"/>
      <c r="D588" s="11"/>
      <c r="E588" s="11"/>
      <c r="F588" s="11"/>
      <c r="G588" s="11"/>
      <c r="H588" s="11"/>
      <c r="I588" s="11"/>
      <c r="J588" s="11"/>
      <c r="K588" s="11"/>
      <c r="L588" s="29"/>
      <c r="M588" s="11"/>
      <c r="N588" s="11"/>
      <c r="O588" s="11"/>
      <c r="P588" s="11"/>
      <c r="Q588" s="11"/>
      <c r="R588" s="11"/>
      <c r="S588" s="11"/>
      <c r="T588" s="11"/>
      <c r="U588" s="11"/>
      <c r="V588" s="11"/>
      <c r="W588" s="11"/>
      <c r="X588" s="11"/>
      <c r="Y588" s="11"/>
      <c r="Z588" s="11"/>
      <c r="AA588" s="11"/>
    </row>
    <row r="589" spans="2:27" s="8" customFormat="1" x14ac:dyDescent="0.3">
      <c r="B589" s="11"/>
      <c r="C589" s="11"/>
      <c r="D589" s="11"/>
      <c r="E589" s="11"/>
      <c r="F589" s="11"/>
      <c r="G589" s="11"/>
      <c r="H589" s="11"/>
      <c r="I589" s="11"/>
      <c r="J589" s="11"/>
      <c r="K589" s="11"/>
      <c r="L589" s="29"/>
      <c r="M589" s="11"/>
      <c r="N589" s="11"/>
      <c r="O589" s="11"/>
      <c r="P589" s="11"/>
      <c r="Q589" s="11"/>
      <c r="R589" s="11"/>
      <c r="S589" s="11"/>
      <c r="T589" s="11"/>
      <c r="U589" s="11"/>
      <c r="V589" s="11"/>
      <c r="W589" s="11"/>
      <c r="X589" s="11"/>
      <c r="Y589" s="11"/>
      <c r="Z589" s="11"/>
      <c r="AA589" s="11"/>
    </row>
    <row r="590" spans="2:27" s="8" customFormat="1" x14ac:dyDescent="0.3">
      <c r="B590" s="11"/>
      <c r="C590" s="11"/>
      <c r="D590" s="11"/>
      <c r="E590" s="11"/>
      <c r="F590" s="11"/>
      <c r="G590" s="11"/>
      <c r="H590" s="11"/>
      <c r="I590" s="11"/>
      <c r="J590" s="11"/>
      <c r="K590" s="11"/>
      <c r="L590" s="29"/>
      <c r="M590" s="11"/>
      <c r="N590" s="11"/>
      <c r="O590" s="11"/>
      <c r="P590" s="11"/>
      <c r="Q590" s="11"/>
      <c r="R590" s="11"/>
      <c r="S590" s="11"/>
      <c r="T590" s="11"/>
      <c r="U590" s="11"/>
      <c r="V590" s="11"/>
      <c r="W590" s="11"/>
      <c r="X590" s="11"/>
      <c r="Y590" s="11"/>
      <c r="Z590" s="11"/>
      <c r="AA590" s="11"/>
    </row>
    <row r="591" spans="2:27" s="8" customFormat="1" x14ac:dyDescent="0.3">
      <c r="B591" s="11"/>
      <c r="C591" s="11"/>
      <c r="D591" s="11"/>
      <c r="E591" s="11"/>
      <c r="F591" s="11"/>
      <c r="G591" s="11"/>
      <c r="H591" s="11"/>
      <c r="I591" s="11"/>
      <c r="J591" s="11"/>
      <c r="K591" s="11"/>
      <c r="L591" s="29"/>
      <c r="M591" s="11"/>
      <c r="N591" s="11"/>
      <c r="O591" s="11"/>
      <c r="P591" s="11"/>
      <c r="Q591" s="11"/>
      <c r="R591" s="11"/>
      <c r="S591" s="11"/>
      <c r="T591" s="11"/>
      <c r="U591" s="11"/>
      <c r="V591" s="11"/>
      <c r="W591" s="11"/>
      <c r="X591" s="11"/>
      <c r="Y591" s="11"/>
      <c r="Z591" s="11"/>
      <c r="AA591" s="11"/>
    </row>
    <row r="592" spans="2:27" s="8" customFormat="1" x14ac:dyDescent="0.3">
      <c r="B592" s="11"/>
      <c r="C592" s="11"/>
      <c r="D592" s="11"/>
      <c r="E592" s="11"/>
      <c r="F592" s="11"/>
      <c r="G592" s="11"/>
      <c r="H592" s="11"/>
      <c r="I592" s="11"/>
      <c r="J592" s="11"/>
      <c r="K592" s="11"/>
      <c r="L592" s="29"/>
      <c r="M592" s="11"/>
      <c r="N592" s="11"/>
      <c r="O592" s="11"/>
      <c r="P592" s="11"/>
      <c r="Q592" s="11"/>
      <c r="R592" s="11"/>
      <c r="S592" s="11"/>
      <c r="T592" s="11"/>
      <c r="U592" s="11"/>
      <c r="V592" s="11"/>
      <c r="W592" s="11"/>
      <c r="X592" s="11"/>
      <c r="Y592" s="11"/>
      <c r="Z592" s="11"/>
      <c r="AA592" s="11"/>
    </row>
    <row r="593" spans="2:27" s="8" customFormat="1" x14ac:dyDescent="0.3">
      <c r="B593" s="11"/>
      <c r="C593" s="11"/>
      <c r="D593" s="11"/>
      <c r="E593" s="11"/>
      <c r="F593" s="11"/>
      <c r="G593" s="11"/>
      <c r="H593" s="11"/>
      <c r="I593" s="11"/>
      <c r="J593" s="11"/>
      <c r="K593" s="11"/>
      <c r="L593" s="29"/>
      <c r="M593" s="11"/>
      <c r="N593" s="11"/>
      <c r="O593" s="11"/>
      <c r="P593" s="11"/>
      <c r="Q593" s="11"/>
      <c r="R593" s="11"/>
      <c r="S593" s="11"/>
      <c r="T593" s="11"/>
      <c r="U593" s="11"/>
      <c r="V593" s="11"/>
      <c r="W593" s="11"/>
      <c r="X593" s="11"/>
      <c r="Y593" s="11"/>
      <c r="Z593" s="11"/>
      <c r="AA593" s="11"/>
    </row>
    <row r="594" spans="2:27" s="8" customFormat="1" x14ac:dyDescent="0.3">
      <c r="B594" s="11"/>
      <c r="C594" s="11"/>
      <c r="D594" s="11"/>
      <c r="E594" s="11"/>
      <c r="F594" s="11"/>
      <c r="G594" s="11"/>
      <c r="H594" s="11"/>
      <c r="I594" s="11"/>
      <c r="J594" s="11"/>
      <c r="K594" s="11"/>
      <c r="L594" s="29"/>
      <c r="M594" s="11"/>
      <c r="N594" s="11"/>
      <c r="O594" s="11"/>
      <c r="P594" s="11"/>
      <c r="Q594" s="11"/>
      <c r="R594" s="11"/>
      <c r="S594" s="11"/>
      <c r="T594" s="11"/>
      <c r="U594" s="11"/>
      <c r="V594" s="11"/>
      <c r="W594" s="11"/>
      <c r="X594" s="11"/>
      <c r="Y594" s="11"/>
      <c r="Z594" s="11"/>
      <c r="AA594" s="11"/>
    </row>
    <row r="595" spans="2:27" s="8" customFormat="1" x14ac:dyDescent="0.3">
      <c r="B595" s="11"/>
      <c r="C595" s="11"/>
      <c r="D595" s="11"/>
      <c r="E595" s="11"/>
      <c r="F595" s="11"/>
      <c r="G595" s="11"/>
      <c r="H595" s="11"/>
      <c r="I595" s="11"/>
      <c r="J595" s="11"/>
      <c r="K595" s="11"/>
      <c r="L595" s="29"/>
      <c r="M595" s="11"/>
      <c r="N595" s="11"/>
      <c r="O595" s="11"/>
      <c r="P595" s="11"/>
      <c r="Q595" s="11"/>
      <c r="R595" s="11"/>
      <c r="S595" s="11"/>
      <c r="T595" s="11"/>
      <c r="U595" s="11"/>
      <c r="V595" s="11"/>
      <c r="W595" s="11"/>
      <c r="X595" s="11"/>
      <c r="Y595" s="11"/>
      <c r="Z595" s="11"/>
      <c r="AA595" s="11"/>
    </row>
    <row r="596" spans="2:27" s="8" customFormat="1" x14ac:dyDescent="0.3">
      <c r="B596" s="11"/>
      <c r="C596" s="11"/>
      <c r="D596" s="11"/>
      <c r="E596" s="11"/>
      <c r="F596" s="11"/>
      <c r="G596" s="11"/>
      <c r="H596" s="11"/>
      <c r="I596" s="11"/>
      <c r="J596" s="11"/>
      <c r="K596" s="11"/>
      <c r="L596" s="29"/>
      <c r="M596" s="11"/>
      <c r="N596" s="11"/>
      <c r="O596" s="11"/>
      <c r="P596" s="11"/>
      <c r="Q596" s="11"/>
      <c r="R596" s="11"/>
      <c r="S596" s="11"/>
      <c r="T596" s="11"/>
      <c r="U596" s="11"/>
      <c r="V596" s="11"/>
      <c r="W596" s="11"/>
      <c r="X596" s="11"/>
      <c r="Y596" s="11"/>
      <c r="Z596" s="11"/>
      <c r="AA596" s="11"/>
    </row>
    <row r="597" spans="2:27" s="8" customFormat="1" x14ac:dyDescent="0.3">
      <c r="B597" s="11"/>
      <c r="C597" s="11"/>
      <c r="D597" s="11"/>
      <c r="E597" s="11"/>
      <c r="F597" s="11"/>
      <c r="G597" s="11"/>
      <c r="H597" s="11"/>
      <c r="I597" s="11"/>
      <c r="J597" s="11"/>
      <c r="K597" s="11"/>
      <c r="L597" s="29"/>
      <c r="M597" s="11"/>
      <c r="N597" s="11"/>
      <c r="O597" s="11"/>
      <c r="P597" s="11"/>
      <c r="Q597" s="11"/>
      <c r="R597" s="11"/>
      <c r="S597" s="11"/>
      <c r="T597" s="11"/>
      <c r="U597" s="11"/>
      <c r="V597" s="11"/>
      <c r="W597" s="11"/>
      <c r="X597" s="11"/>
      <c r="Y597" s="11"/>
      <c r="Z597" s="11"/>
      <c r="AA597" s="11"/>
    </row>
    <row r="598" spans="2:27" s="8" customFormat="1" x14ac:dyDescent="0.3">
      <c r="B598" s="11"/>
      <c r="C598" s="11"/>
      <c r="D598" s="11"/>
      <c r="E598" s="11"/>
      <c r="F598" s="11"/>
      <c r="G598" s="11"/>
      <c r="H598" s="11"/>
      <c r="I598" s="11"/>
      <c r="J598" s="11"/>
      <c r="K598" s="11"/>
      <c r="L598" s="29"/>
      <c r="M598" s="11"/>
      <c r="N598" s="11"/>
      <c r="O598" s="11"/>
      <c r="P598" s="11"/>
      <c r="Q598" s="11"/>
      <c r="R598" s="11"/>
      <c r="S598" s="11"/>
      <c r="T598" s="11"/>
      <c r="U598" s="11"/>
      <c r="V598" s="11"/>
      <c r="W598" s="11"/>
      <c r="X598" s="11"/>
      <c r="Y598" s="11"/>
      <c r="Z598" s="11"/>
      <c r="AA598" s="11"/>
    </row>
    <row r="599" spans="2:27" s="8" customFormat="1" x14ac:dyDescent="0.3">
      <c r="B599" s="11"/>
      <c r="C599" s="11"/>
      <c r="D599" s="11"/>
      <c r="E599" s="11"/>
      <c r="F599" s="11"/>
      <c r="G599" s="11"/>
      <c r="H599" s="11"/>
      <c r="I599" s="11"/>
      <c r="J599" s="11"/>
      <c r="K599" s="11"/>
      <c r="L599" s="29"/>
      <c r="M599" s="11"/>
      <c r="N599" s="11"/>
      <c r="O599" s="11"/>
      <c r="P599" s="11"/>
      <c r="Q599" s="11"/>
      <c r="R599" s="11"/>
      <c r="S599" s="11"/>
      <c r="T599" s="11"/>
      <c r="U599" s="11"/>
      <c r="V599" s="11"/>
      <c r="W599" s="11"/>
      <c r="X599" s="11"/>
      <c r="Y599" s="11"/>
      <c r="Z599" s="11"/>
      <c r="AA599" s="11"/>
    </row>
    <row r="600" spans="2:27" s="8" customFormat="1" x14ac:dyDescent="0.3">
      <c r="B600" s="11"/>
      <c r="C600" s="11"/>
      <c r="D600" s="11"/>
      <c r="E600" s="11"/>
      <c r="F600" s="11"/>
      <c r="G600" s="11"/>
      <c r="H600" s="11"/>
      <c r="I600" s="11"/>
      <c r="J600" s="11"/>
      <c r="K600" s="11"/>
      <c r="L600" s="29"/>
      <c r="M600" s="11"/>
      <c r="N600" s="11"/>
      <c r="O600" s="11"/>
      <c r="P600" s="11"/>
      <c r="Q600" s="11"/>
      <c r="R600" s="11"/>
      <c r="S600" s="11"/>
      <c r="T600" s="11"/>
      <c r="U600" s="11"/>
      <c r="V600" s="11"/>
      <c r="W600" s="11"/>
      <c r="X600" s="11"/>
      <c r="Y600" s="11"/>
      <c r="Z600" s="11"/>
      <c r="AA600" s="11"/>
    </row>
    <row r="601" spans="2:27" s="8" customFormat="1" x14ac:dyDescent="0.3">
      <c r="B601" s="11"/>
      <c r="C601" s="11"/>
      <c r="D601" s="11"/>
      <c r="E601" s="11"/>
      <c r="F601" s="11"/>
      <c r="G601" s="11"/>
      <c r="H601" s="11"/>
      <c r="I601" s="11"/>
      <c r="J601" s="11"/>
      <c r="K601" s="11"/>
      <c r="L601" s="29"/>
      <c r="M601" s="11"/>
      <c r="N601" s="11"/>
      <c r="O601" s="11"/>
      <c r="P601" s="11"/>
      <c r="Q601" s="11"/>
      <c r="R601" s="11"/>
      <c r="S601" s="11"/>
      <c r="T601" s="11"/>
      <c r="U601" s="11"/>
      <c r="V601" s="11"/>
      <c r="W601" s="11"/>
      <c r="X601" s="11"/>
      <c r="Y601" s="11"/>
      <c r="Z601" s="11"/>
      <c r="AA601" s="11"/>
    </row>
    <row r="602" spans="2:27" s="8" customFormat="1" x14ac:dyDescent="0.3">
      <c r="B602" s="11"/>
      <c r="C602" s="11"/>
      <c r="D602" s="11"/>
      <c r="E602" s="11"/>
      <c r="F602" s="11"/>
      <c r="G602" s="11"/>
      <c r="H602" s="11"/>
      <c r="I602" s="11"/>
      <c r="J602" s="11"/>
      <c r="K602" s="11"/>
      <c r="L602" s="29"/>
      <c r="M602" s="11"/>
      <c r="N602" s="11"/>
      <c r="O602" s="11"/>
      <c r="P602" s="11"/>
      <c r="Q602" s="11"/>
      <c r="R602" s="11"/>
      <c r="S602" s="11"/>
      <c r="T602" s="11"/>
      <c r="U602" s="11"/>
      <c r="V602" s="11"/>
      <c r="W602" s="11"/>
      <c r="X602" s="11"/>
      <c r="Y602" s="11"/>
      <c r="Z602" s="11"/>
      <c r="AA602" s="11"/>
    </row>
    <row r="603" spans="2:27" s="8" customFormat="1" x14ac:dyDescent="0.3">
      <c r="B603" s="11"/>
      <c r="C603" s="11"/>
      <c r="D603" s="11"/>
      <c r="E603" s="11"/>
      <c r="F603" s="11"/>
      <c r="G603" s="11"/>
      <c r="H603" s="11"/>
      <c r="I603" s="11"/>
      <c r="J603" s="11"/>
      <c r="K603" s="11"/>
      <c r="L603" s="29"/>
      <c r="M603" s="11"/>
      <c r="N603" s="11"/>
      <c r="O603" s="11"/>
      <c r="P603" s="11"/>
      <c r="Q603" s="11"/>
      <c r="R603" s="11"/>
      <c r="S603" s="11"/>
      <c r="T603" s="11"/>
      <c r="U603" s="11"/>
      <c r="V603" s="11"/>
      <c r="W603" s="11"/>
      <c r="X603" s="11"/>
      <c r="Y603" s="11"/>
      <c r="Z603" s="11"/>
      <c r="AA603" s="11"/>
    </row>
    <row r="604" spans="2:27" s="8" customFormat="1" x14ac:dyDescent="0.3">
      <c r="B604" s="11"/>
      <c r="C604" s="11"/>
      <c r="D604" s="11"/>
      <c r="E604" s="11"/>
      <c r="F604" s="11"/>
      <c r="G604" s="11"/>
      <c r="H604" s="11"/>
      <c r="I604" s="11"/>
      <c r="J604" s="11"/>
      <c r="K604" s="11"/>
      <c r="L604" s="29"/>
      <c r="M604" s="11"/>
      <c r="N604" s="11"/>
      <c r="O604" s="11"/>
      <c r="P604" s="11"/>
      <c r="Q604" s="11"/>
      <c r="R604" s="11"/>
      <c r="S604" s="11"/>
      <c r="T604" s="11"/>
      <c r="U604" s="11"/>
      <c r="V604" s="11"/>
      <c r="W604" s="11"/>
      <c r="X604" s="11"/>
      <c r="Y604" s="11"/>
      <c r="Z604" s="11"/>
      <c r="AA604" s="11"/>
    </row>
    <row r="605" spans="2:27" s="8" customFormat="1" x14ac:dyDescent="0.3">
      <c r="B605" s="11"/>
      <c r="C605" s="11"/>
      <c r="D605" s="11"/>
      <c r="E605" s="11"/>
      <c r="F605" s="11"/>
      <c r="G605" s="11"/>
      <c r="H605" s="11"/>
      <c r="I605" s="11"/>
      <c r="J605" s="11"/>
      <c r="K605" s="11"/>
      <c r="L605" s="29"/>
      <c r="M605" s="11"/>
      <c r="N605" s="11"/>
      <c r="O605" s="11"/>
      <c r="P605" s="11"/>
      <c r="Q605" s="11"/>
      <c r="R605" s="11"/>
      <c r="S605" s="11"/>
      <c r="T605" s="11"/>
      <c r="U605" s="11"/>
      <c r="V605" s="11"/>
      <c r="W605" s="11"/>
      <c r="X605" s="11"/>
      <c r="Y605" s="11"/>
      <c r="Z605" s="11"/>
      <c r="AA605" s="11"/>
    </row>
    <row r="606" spans="2:27" s="8" customFormat="1" x14ac:dyDescent="0.3">
      <c r="B606" s="11"/>
      <c r="C606" s="11"/>
      <c r="D606" s="11"/>
      <c r="E606" s="11"/>
      <c r="F606" s="11"/>
      <c r="G606" s="11"/>
      <c r="H606" s="11"/>
      <c r="I606" s="11"/>
      <c r="J606" s="11"/>
      <c r="K606" s="11"/>
      <c r="L606" s="29"/>
      <c r="M606" s="11"/>
      <c r="N606" s="11"/>
      <c r="O606" s="11"/>
      <c r="P606" s="11"/>
      <c r="Q606" s="11"/>
      <c r="R606" s="11"/>
      <c r="S606" s="11"/>
      <c r="T606" s="11"/>
      <c r="U606" s="11"/>
      <c r="V606" s="11"/>
      <c r="W606" s="11"/>
      <c r="X606" s="11"/>
      <c r="Y606" s="11"/>
      <c r="Z606" s="11"/>
      <c r="AA606" s="11"/>
    </row>
    <row r="607" spans="2:27" s="8" customFormat="1" x14ac:dyDescent="0.3">
      <c r="B607" s="11"/>
      <c r="C607" s="11"/>
      <c r="D607" s="11"/>
      <c r="E607" s="11"/>
      <c r="F607" s="11"/>
      <c r="G607" s="11"/>
      <c r="H607" s="11"/>
      <c r="I607" s="11"/>
      <c r="J607" s="11"/>
      <c r="K607" s="11"/>
      <c r="L607" s="29"/>
      <c r="M607" s="11"/>
      <c r="N607" s="11"/>
      <c r="O607" s="11"/>
      <c r="P607" s="11"/>
      <c r="Q607" s="11"/>
      <c r="R607" s="11"/>
      <c r="S607" s="11"/>
      <c r="T607" s="11"/>
      <c r="U607" s="11"/>
      <c r="V607" s="11"/>
      <c r="W607" s="11"/>
      <c r="X607" s="11"/>
      <c r="Y607" s="11"/>
      <c r="Z607" s="11"/>
      <c r="AA607" s="11"/>
    </row>
    <row r="608" spans="2:27" s="8" customFormat="1" x14ac:dyDescent="0.3">
      <c r="B608" s="11"/>
      <c r="C608" s="11"/>
      <c r="D608" s="11"/>
      <c r="E608" s="11"/>
      <c r="F608" s="11"/>
      <c r="G608" s="11"/>
      <c r="H608" s="11"/>
      <c r="I608" s="11"/>
      <c r="J608" s="11"/>
      <c r="K608" s="11"/>
      <c r="L608" s="29"/>
      <c r="M608" s="11"/>
      <c r="N608" s="11"/>
      <c r="O608" s="11"/>
      <c r="P608" s="11"/>
      <c r="Q608" s="11"/>
      <c r="R608" s="11"/>
      <c r="S608" s="11"/>
      <c r="T608" s="11"/>
      <c r="U608" s="11"/>
      <c r="V608" s="11"/>
      <c r="W608" s="11"/>
      <c r="X608" s="11"/>
      <c r="Y608" s="11"/>
      <c r="Z608" s="11"/>
      <c r="AA608" s="11"/>
    </row>
    <row r="609" spans="2:27" s="8" customFormat="1" x14ac:dyDescent="0.3">
      <c r="B609" s="11"/>
      <c r="C609" s="11"/>
      <c r="D609" s="11"/>
      <c r="E609" s="11"/>
      <c r="F609" s="11"/>
      <c r="G609" s="11"/>
      <c r="H609" s="11"/>
      <c r="I609" s="11"/>
      <c r="J609" s="11"/>
      <c r="K609" s="11"/>
      <c r="L609" s="29"/>
      <c r="M609" s="11"/>
      <c r="N609" s="11"/>
      <c r="O609" s="11"/>
      <c r="P609" s="11"/>
      <c r="Q609" s="11"/>
      <c r="R609" s="11"/>
      <c r="S609" s="11"/>
      <c r="T609" s="11"/>
      <c r="U609" s="11"/>
      <c r="V609" s="11"/>
      <c r="W609" s="11"/>
      <c r="X609" s="11"/>
      <c r="Y609" s="11"/>
      <c r="Z609" s="11"/>
      <c r="AA609" s="11"/>
    </row>
    <row r="610" spans="2:27" s="8" customFormat="1" x14ac:dyDescent="0.3">
      <c r="B610" s="11"/>
      <c r="C610" s="11"/>
      <c r="D610" s="11"/>
      <c r="E610" s="11"/>
      <c r="F610" s="11"/>
      <c r="G610" s="11"/>
      <c r="H610" s="11"/>
      <c r="I610" s="11"/>
      <c r="J610" s="11"/>
      <c r="K610" s="11"/>
      <c r="L610" s="29"/>
      <c r="M610" s="11"/>
      <c r="N610" s="11"/>
      <c r="O610" s="11"/>
      <c r="P610" s="11"/>
      <c r="Q610" s="11"/>
      <c r="R610" s="11"/>
      <c r="S610" s="11"/>
      <c r="T610" s="11"/>
      <c r="U610" s="11"/>
      <c r="V610" s="11"/>
      <c r="W610" s="11"/>
      <c r="X610" s="11"/>
      <c r="Y610" s="11"/>
      <c r="Z610" s="11"/>
      <c r="AA610" s="11"/>
    </row>
    <row r="611" spans="2:27" s="8" customFormat="1" x14ac:dyDescent="0.3">
      <c r="B611" s="11"/>
      <c r="C611" s="11"/>
      <c r="D611" s="11"/>
      <c r="E611" s="11"/>
      <c r="F611" s="11"/>
      <c r="G611" s="11"/>
      <c r="H611" s="11"/>
      <c r="I611" s="11"/>
      <c r="J611" s="11"/>
      <c r="K611" s="11"/>
      <c r="L611" s="29"/>
      <c r="M611" s="11"/>
      <c r="N611" s="11"/>
      <c r="O611" s="11"/>
      <c r="P611" s="11"/>
      <c r="Q611" s="11"/>
      <c r="R611" s="11"/>
      <c r="S611" s="11"/>
      <c r="T611" s="11"/>
      <c r="U611" s="11"/>
      <c r="V611" s="11"/>
      <c r="W611" s="11"/>
      <c r="X611" s="11"/>
      <c r="Y611" s="11"/>
      <c r="Z611" s="11"/>
      <c r="AA611" s="11"/>
    </row>
    <row r="612" spans="2:27" s="8" customFormat="1" x14ac:dyDescent="0.3">
      <c r="B612" s="11"/>
      <c r="C612" s="11"/>
      <c r="D612" s="11"/>
      <c r="E612" s="11"/>
      <c r="F612" s="11"/>
      <c r="G612" s="11"/>
      <c r="H612" s="11"/>
      <c r="I612" s="11"/>
      <c r="J612" s="11"/>
      <c r="K612" s="11"/>
      <c r="L612" s="29"/>
      <c r="M612" s="11"/>
      <c r="N612" s="11"/>
      <c r="O612" s="11"/>
      <c r="P612" s="11"/>
      <c r="Q612" s="11"/>
      <c r="R612" s="11"/>
      <c r="S612" s="11"/>
      <c r="T612" s="11"/>
      <c r="U612" s="11"/>
      <c r="V612" s="11"/>
      <c r="W612" s="11"/>
      <c r="X612" s="11"/>
      <c r="Y612" s="11"/>
      <c r="Z612" s="11"/>
      <c r="AA612" s="11"/>
    </row>
    <row r="613" spans="2:27" s="8" customFormat="1" x14ac:dyDescent="0.3">
      <c r="B613" s="11"/>
      <c r="C613" s="11"/>
      <c r="D613" s="11"/>
      <c r="E613" s="11"/>
      <c r="F613" s="11"/>
      <c r="G613" s="11"/>
      <c r="H613" s="11"/>
      <c r="I613" s="11"/>
      <c r="J613" s="11"/>
      <c r="K613" s="11"/>
      <c r="L613" s="29"/>
      <c r="M613" s="11"/>
      <c r="N613" s="11"/>
      <c r="O613" s="11"/>
      <c r="P613" s="11"/>
      <c r="Q613" s="11"/>
      <c r="R613" s="11"/>
      <c r="S613" s="11"/>
      <c r="T613" s="11"/>
      <c r="U613" s="11"/>
      <c r="V613" s="11"/>
      <c r="W613" s="11"/>
      <c r="X613" s="11"/>
      <c r="Y613" s="11"/>
      <c r="Z613" s="11"/>
      <c r="AA613" s="11"/>
    </row>
    <row r="614" spans="2:27" s="8" customFormat="1" x14ac:dyDescent="0.3">
      <c r="B614" s="11"/>
      <c r="C614" s="11"/>
      <c r="D614" s="11"/>
      <c r="E614" s="11"/>
      <c r="F614" s="11"/>
      <c r="G614" s="11"/>
      <c r="H614" s="11"/>
      <c r="I614" s="11"/>
      <c r="J614" s="11"/>
      <c r="K614" s="11"/>
      <c r="L614" s="29"/>
      <c r="M614" s="11"/>
      <c r="N614" s="11"/>
      <c r="O614" s="11"/>
      <c r="P614" s="11"/>
      <c r="Q614" s="11"/>
      <c r="R614" s="11"/>
      <c r="S614" s="11"/>
      <c r="T614" s="11"/>
      <c r="U614" s="11"/>
      <c r="V614" s="11"/>
      <c r="W614" s="11"/>
      <c r="X614" s="11"/>
      <c r="Y614" s="11"/>
      <c r="Z614" s="11"/>
      <c r="AA614" s="11"/>
    </row>
    <row r="615" spans="2:27" s="8" customFormat="1" x14ac:dyDescent="0.3">
      <c r="B615" s="11"/>
      <c r="C615" s="11"/>
      <c r="D615" s="11"/>
      <c r="E615" s="11"/>
      <c r="F615" s="11"/>
      <c r="G615" s="11"/>
      <c r="H615" s="11"/>
      <c r="I615" s="11"/>
      <c r="J615" s="11"/>
      <c r="K615" s="11"/>
      <c r="L615" s="29"/>
      <c r="M615" s="11"/>
      <c r="N615" s="11"/>
      <c r="O615" s="11"/>
      <c r="P615" s="11"/>
      <c r="Q615" s="11"/>
      <c r="R615" s="11"/>
      <c r="S615" s="11"/>
      <c r="T615" s="11"/>
      <c r="U615" s="11"/>
      <c r="V615" s="11"/>
      <c r="W615" s="11"/>
      <c r="X615" s="11"/>
      <c r="Y615" s="11"/>
      <c r="Z615" s="11"/>
      <c r="AA615" s="11"/>
    </row>
    <row r="616" spans="2:27" s="8" customFormat="1" x14ac:dyDescent="0.3">
      <c r="B616" s="11"/>
      <c r="C616" s="11"/>
      <c r="D616" s="11"/>
      <c r="E616" s="11"/>
      <c r="F616" s="11"/>
      <c r="G616" s="11"/>
      <c r="H616" s="11"/>
      <c r="I616" s="11"/>
      <c r="J616" s="11"/>
      <c r="K616" s="11"/>
      <c r="L616" s="29"/>
      <c r="M616" s="11"/>
      <c r="N616" s="11"/>
      <c r="O616" s="11"/>
      <c r="P616" s="11"/>
      <c r="Q616" s="11"/>
      <c r="R616" s="11"/>
      <c r="S616" s="11"/>
      <c r="T616" s="11"/>
      <c r="U616" s="11"/>
      <c r="V616" s="11"/>
      <c r="W616" s="11"/>
      <c r="X616" s="11"/>
      <c r="Y616" s="11"/>
      <c r="Z616" s="11"/>
      <c r="AA616" s="11"/>
    </row>
    <row r="617" spans="2:27" s="8" customFormat="1" x14ac:dyDescent="0.3">
      <c r="B617" s="11"/>
      <c r="C617" s="11"/>
      <c r="D617" s="11"/>
      <c r="E617" s="11"/>
      <c r="F617" s="11"/>
      <c r="G617" s="11"/>
      <c r="H617" s="11"/>
      <c r="I617" s="11"/>
      <c r="J617" s="11"/>
      <c r="K617" s="11"/>
      <c r="L617" s="29"/>
      <c r="M617" s="11"/>
      <c r="N617" s="11"/>
      <c r="O617" s="11"/>
      <c r="P617" s="11"/>
      <c r="Q617" s="11"/>
      <c r="R617" s="11"/>
      <c r="S617" s="11"/>
      <c r="T617" s="11"/>
      <c r="U617" s="11"/>
      <c r="V617" s="11"/>
      <c r="W617" s="11"/>
      <c r="X617" s="11"/>
      <c r="Y617" s="11"/>
      <c r="Z617" s="11"/>
      <c r="AA617" s="11"/>
    </row>
    <row r="618" spans="2:27" s="8" customFormat="1" x14ac:dyDescent="0.3">
      <c r="B618" s="11"/>
      <c r="C618" s="11"/>
      <c r="D618" s="11"/>
      <c r="E618" s="11"/>
      <c r="F618" s="11"/>
      <c r="G618" s="11"/>
      <c r="H618" s="11"/>
      <c r="I618" s="11"/>
      <c r="J618" s="11"/>
      <c r="K618" s="11"/>
      <c r="L618" s="29"/>
      <c r="M618" s="11"/>
      <c r="N618" s="11"/>
      <c r="O618" s="11"/>
      <c r="P618" s="11"/>
      <c r="Q618" s="11"/>
      <c r="R618" s="11"/>
      <c r="S618" s="11"/>
      <c r="T618" s="11"/>
      <c r="U618" s="11"/>
      <c r="V618" s="11"/>
      <c r="W618" s="11"/>
      <c r="X618" s="11"/>
      <c r="Y618" s="11"/>
      <c r="Z618" s="11"/>
      <c r="AA618" s="11"/>
    </row>
    <row r="619" spans="2:27" s="8" customFormat="1" x14ac:dyDescent="0.3">
      <c r="B619" s="11"/>
      <c r="C619" s="11"/>
      <c r="D619" s="11"/>
      <c r="E619" s="11"/>
      <c r="F619" s="11"/>
      <c r="G619" s="11"/>
      <c r="H619" s="11"/>
      <c r="I619" s="11"/>
      <c r="J619" s="11"/>
      <c r="K619" s="11"/>
      <c r="L619" s="29"/>
      <c r="M619" s="11"/>
      <c r="N619" s="11"/>
      <c r="O619" s="11"/>
      <c r="P619" s="11"/>
      <c r="Q619" s="11"/>
      <c r="R619" s="11"/>
      <c r="S619" s="11"/>
      <c r="T619" s="11"/>
      <c r="U619" s="11"/>
      <c r="V619" s="11"/>
      <c r="W619" s="11"/>
      <c r="X619" s="11"/>
      <c r="Y619" s="11"/>
      <c r="Z619" s="11"/>
      <c r="AA619" s="11"/>
    </row>
    <row r="620" spans="2:27" s="8" customFormat="1" x14ac:dyDescent="0.3">
      <c r="B620" s="11"/>
      <c r="C620" s="11"/>
      <c r="D620" s="11"/>
      <c r="E620" s="11"/>
      <c r="F620" s="11"/>
      <c r="G620" s="11"/>
      <c r="H620" s="11"/>
      <c r="I620" s="11"/>
      <c r="J620" s="11"/>
      <c r="K620" s="11"/>
      <c r="L620" s="29"/>
      <c r="M620" s="11"/>
      <c r="N620" s="11"/>
      <c r="O620" s="11"/>
      <c r="P620" s="11"/>
      <c r="Q620" s="11"/>
      <c r="R620" s="11"/>
      <c r="S620" s="11"/>
      <c r="T620" s="11"/>
      <c r="U620" s="11"/>
      <c r="V620" s="11"/>
      <c r="W620" s="11"/>
      <c r="X620" s="11"/>
      <c r="Y620" s="11"/>
      <c r="Z620" s="11"/>
      <c r="AA620" s="11"/>
    </row>
    <row r="621" spans="2:27" s="8" customFormat="1" x14ac:dyDescent="0.3">
      <c r="B621" s="11"/>
      <c r="C621" s="11"/>
      <c r="D621" s="11"/>
      <c r="E621" s="11"/>
      <c r="F621" s="11"/>
      <c r="G621" s="11"/>
      <c r="H621" s="11"/>
      <c r="I621" s="11"/>
      <c r="J621" s="11"/>
      <c r="K621" s="11"/>
      <c r="L621" s="29"/>
      <c r="M621" s="11"/>
      <c r="N621" s="11"/>
      <c r="O621" s="11"/>
      <c r="P621" s="11"/>
      <c r="Q621" s="11"/>
      <c r="R621" s="11"/>
      <c r="S621" s="11"/>
      <c r="T621" s="11"/>
      <c r="U621" s="11"/>
      <c r="V621" s="11"/>
      <c r="W621" s="11"/>
      <c r="X621" s="11"/>
      <c r="Y621" s="11"/>
      <c r="Z621" s="11"/>
      <c r="AA621" s="11"/>
    </row>
    <row r="622" spans="2:27" s="8" customFormat="1" x14ac:dyDescent="0.3">
      <c r="B622" s="11"/>
      <c r="C622" s="11"/>
      <c r="D622" s="11"/>
      <c r="E622" s="11"/>
      <c r="F622" s="11"/>
      <c r="G622" s="11"/>
      <c r="H622" s="11"/>
      <c r="I622" s="11"/>
      <c r="J622" s="11"/>
      <c r="K622" s="11"/>
      <c r="L622" s="29"/>
      <c r="M622" s="11"/>
      <c r="N622" s="11"/>
      <c r="O622" s="11"/>
      <c r="P622" s="11"/>
      <c r="Q622" s="11"/>
      <c r="R622" s="11"/>
      <c r="S622" s="11"/>
      <c r="T622" s="11"/>
      <c r="U622" s="11"/>
      <c r="V622" s="11"/>
      <c r="W622" s="11"/>
      <c r="X622" s="11"/>
      <c r="Y622" s="11"/>
      <c r="Z622" s="11"/>
      <c r="AA622" s="11"/>
    </row>
    <row r="623" spans="2:27" s="8" customFormat="1" x14ac:dyDescent="0.3">
      <c r="B623" s="11"/>
      <c r="C623" s="11"/>
      <c r="D623" s="11"/>
      <c r="E623" s="11"/>
      <c r="F623" s="11"/>
      <c r="G623" s="11"/>
      <c r="H623" s="11"/>
      <c r="I623" s="11"/>
      <c r="J623" s="11"/>
      <c r="K623" s="11"/>
      <c r="L623" s="29"/>
      <c r="M623" s="11"/>
      <c r="N623" s="11"/>
      <c r="O623" s="11"/>
      <c r="P623" s="11"/>
      <c r="Q623" s="11"/>
      <c r="R623" s="11"/>
      <c r="S623" s="11"/>
      <c r="T623" s="11"/>
      <c r="U623" s="11"/>
      <c r="V623" s="11"/>
      <c r="W623" s="11"/>
      <c r="X623" s="11"/>
      <c r="Y623" s="11"/>
      <c r="Z623" s="11"/>
      <c r="AA623" s="11"/>
    </row>
    <row r="624" spans="2:27" s="8" customFormat="1" x14ac:dyDescent="0.3">
      <c r="B624" s="11"/>
      <c r="C624" s="11"/>
      <c r="D624" s="11"/>
      <c r="E624" s="11"/>
      <c r="F624" s="11"/>
      <c r="G624" s="11"/>
      <c r="H624" s="11"/>
      <c r="I624" s="11"/>
      <c r="J624" s="11"/>
      <c r="K624" s="11"/>
      <c r="L624" s="29"/>
      <c r="M624" s="11"/>
      <c r="N624" s="11"/>
      <c r="O624" s="11"/>
      <c r="P624" s="11"/>
      <c r="Q624" s="11"/>
      <c r="R624" s="11"/>
      <c r="S624" s="11"/>
      <c r="T624" s="11"/>
      <c r="U624" s="11"/>
      <c r="V624" s="11"/>
      <c r="W624" s="11"/>
      <c r="X624" s="11"/>
      <c r="Y624" s="11"/>
      <c r="Z624" s="11"/>
      <c r="AA624" s="11"/>
    </row>
    <row r="625" spans="2:27" s="8" customFormat="1" x14ac:dyDescent="0.3">
      <c r="B625" s="11"/>
      <c r="C625" s="11"/>
      <c r="D625" s="11"/>
      <c r="E625" s="11"/>
      <c r="F625" s="11"/>
      <c r="G625" s="11"/>
      <c r="H625" s="11"/>
      <c r="I625" s="11"/>
      <c r="J625" s="11"/>
      <c r="K625" s="11"/>
      <c r="L625" s="29"/>
      <c r="M625" s="11"/>
      <c r="N625" s="11"/>
      <c r="O625" s="11"/>
      <c r="P625" s="11"/>
      <c r="Q625" s="11"/>
      <c r="R625" s="11"/>
      <c r="S625" s="11"/>
      <c r="T625" s="11"/>
      <c r="U625" s="11"/>
      <c r="V625" s="11"/>
      <c r="W625" s="11"/>
      <c r="X625" s="11"/>
      <c r="Y625" s="11"/>
      <c r="Z625" s="11"/>
      <c r="AA625" s="11"/>
    </row>
    <row r="626" spans="2:27" s="8" customFormat="1" x14ac:dyDescent="0.3">
      <c r="B626" s="11"/>
      <c r="C626" s="11"/>
      <c r="D626" s="11"/>
      <c r="E626" s="11"/>
      <c r="F626" s="11"/>
      <c r="G626" s="11"/>
      <c r="H626" s="11"/>
      <c r="I626" s="11"/>
      <c r="J626" s="11"/>
      <c r="K626" s="11"/>
      <c r="L626" s="29"/>
      <c r="M626" s="11"/>
      <c r="N626" s="11"/>
      <c r="O626" s="11"/>
      <c r="P626" s="11"/>
      <c r="Q626" s="11"/>
      <c r="R626" s="11"/>
      <c r="S626" s="11"/>
      <c r="T626" s="11"/>
      <c r="U626" s="11"/>
      <c r="V626" s="11"/>
      <c r="W626" s="11"/>
      <c r="X626" s="11"/>
      <c r="Y626" s="11"/>
      <c r="Z626" s="11"/>
      <c r="AA626" s="11"/>
    </row>
    <row r="627" spans="2:27" s="8" customFormat="1" x14ac:dyDescent="0.3">
      <c r="B627" s="11"/>
      <c r="C627" s="11"/>
      <c r="D627" s="11"/>
      <c r="E627" s="11"/>
      <c r="F627" s="11"/>
      <c r="G627" s="11"/>
      <c r="H627" s="11"/>
      <c r="I627" s="11"/>
      <c r="J627" s="11"/>
      <c r="K627" s="11"/>
      <c r="L627" s="29"/>
      <c r="M627" s="11"/>
      <c r="N627" s="11"/>
      <c r="O627" s="11"/>
      <c r="P627" s="11"/>
      <c r="Q627" s="11"/>
      <c r="R627" s="11"/>
      <c r="S627" s="11"/>
      <c r="T627" s="11"/>
      <c r="U627" s="11"/>
      <c r="V627" s="11"/>
      <c r="W627" s="11"/>
      <c r="X627" s="11"/>
      <c r="Y627" s="11"/>
      <c r="Z627" s="11"/>
      <c r="AA627" s="11"/>
    </row>
    <row r="628" spans="2:27" s="8" customFormat="1" x14ac:dyDescent="0.3">
      <c r="B628" s="11"/>
      <c r="C628" s="11"/>
      <c r="D628" s="11"/>
      <c r="E628" s="11"/>
      <c r="F628" s="11"/>
      <c r="G628" s="11"/>
      <c r="H628" s="11"/>
      <c r="I628" s="11"/>
      <c r="J628" s="11"/>
      <c r="K628" s="11"/>
      <c r="L628" s="29"/>
      <c r="M628" s="11"/>
      <c r="N628" s="11"/>
      <c r="O628" s="11"/>
      <c r="P628" s="11"/>
      <c r="Q628" s="11"/>
      <c r="R628" s="11"/>
      <c r="S628" s="11"/>
      <c r="T628" s="11"/>
      <c r="U628" s="11"/>
      <c r="V628" s="11"/>
      <c r="W628" s="11"/>
      <c r="X628" s="11"/>
      <c r="Y628" s="11"/>
      <c r="Z628" s="11"/>
      <c r="AA628" s="11"/>
    </row>
    <row r="629" spans="2:27" s="8" customFormat="1" x14ac:dyDescent="0.3">
      <c r="B629" s="11"/>
      <c r="C629" s="11"/>
      <c r="D629" s="11"/>
      <c r="E629" s="11"/>
      <c r="F629" s="11"/>
      <c r="G629" s="11"/>
      <c r="H629" s="11"/>
      <c r="I629" s="11"/>
      <c r="J629" s="11"/>
      <c r="K629" s="11"/>
      <c r="L629" s="29"/>
      <c r="M629" s="11"/>
      <c r="N629" s="11"/>
      <c r="O629" s="11"/>
      <c r="P629" s="11"/>
      <c r="Q629" s="11"/>
      <c r="R629" s="11"/>
      <c r="S629" s="11"/>
      <c r="T629" s="11"/>
      <c r="U629" s="11"/>
      <c r="V629" s="11"/>
      <c r="W629" s="11"/>
      <c r="X629" s="11"/>
      <c r="Y629" s="11"/>
      <c r="Z629" s="11"/>
      <c r="AA629" s="11"/>
    </row>
    <row r="630" spans="2:27" s="8" customFormat="1" x14ac:dyDescent="0.3">
      <c r="B630" s="11"/>
      <c r="C630" s="11"/>
      <c r="D630" s="11"/>
      <c r="E630" s="11"/>
      <c r="F630" s="11"/>
      <c r="G630" s="11"/>
      <c r="H630" s="11"/>
      <c r="I630" s="11"/>
      <c r="J630" s="11"/>
      <c r="K630" s="11"/>
      <c r="L630" s="29"/>
      <c r="M630" s="11"/>
      <c r="N630" s="11"/>
      <c r="O630" s="11"/>
      <c r="P630" s="11"/>
      <c r="Q630" s="11"/>
      <c r="R630" s="11"/>
      <c r="S630" s="11"/>
      <c r="T630" s="11"/>
      <c r="U630" s="11"/>
      <c r="V630" s="11"/>
      <c r="W630" s="11"/>
      <c r="X630" s="11"/>
      <c r="Y630" s="11"/>
      <c r="Z630" s="11"/>
      <c r="AA630" s="11"/>
    </row>
    <row r="631" spans="2:27" s="8" customFormat="1" x14ac:dyDescent="0.3">
      <c r="B631" s="11"/>
      <c r="C631" s="11"/>
      <c r="D631" s="11"/>
      <c r="E631" s="11"/>
      <c r="F631" s="11"/>
      <c r="G631" s="11"/>
      <c r="H631" s="11"/>
      <c r="I631" s="11"/>
      <c r="J631" s="11"/>
      <c r="K631" s="11"/>
      <c r="L631" s="29"/>
      <c r="M631" s="11"/>
      <c r="N631" s="11"/>
      <c r="O631" s="11"/>
      <c r="P631" s="11"/>
      <c r="Q631" s="11"/>
      <c r="R631" s="11"/>
      <c r="S631" s="11"/>
      <c r="T631" s="11"/>
      <c r="U631" s="11"/>
      <c r="V631" s="11"/>
      <c r="W631" s="11"/>
      <c r="X631" s="11"/>
      <c r="Y631" s="11"/>
      <c r="Z631" s="11"/>
      <c r="AA631" s="11"/>
    </row>
    <row r="632" spans="2:27" s="8" customFormat="1" x14ac:dyDescent="0.3">
      <c r="B632" s="11"/>
      <c r="C632" s="11"/>
      <c r="D632" s="11"/>
      <c r="E632" s="11"/>
      <c r="F632" s="11"/>
      <c r="G632" s="11"/>
      <c r="H632" s="11"/>
      <c r="I632" s="11"/>
      <c r="J632" s="11"/>
      <c r="K632" s="11"/>
      <c r="L632" s="29"/>
      <c r="M632" s="11"/>
      <c r="N632" s="11"/>
      <c r="O632" s="11"/>
      <c r="P632" s="11"/>
      <c r="Q632" s="11"/>
      <c r="R632" s="11"/>
      <c r="S632" s="11"/>
      <c r="T632" s="11"/>
      <c r="U632" s="11"/>
      <c r="V632" s="11"/>
      <c r="W632" s="11"/>
      <c r="X632" s="11"/>
      <c r="Y632" s="11"/>
      <c r="Z632" s="11"/>
      <c r="AA632" s="11"/>
    </row>
    <row r="633" spans="2:27" s="8" customFormat="1" x14ac:dyDescent="0.3">
      <c r="B633" s="11"/>
      <c r="C633" s="11"/>
      <c r="D633" s="11"/>
      <c r="E633" s="11"/>
      <c r="F633" s="11"/>
      <c r="G633" s="11"/>
      <c r="H633" s="11"/>
      <c r="I633" s="11"/>
      <c r="J633" s="11"/>
      <c r="K633" s="11"/>
      <c r="L633" s="29"/>
      <c r="M633" s="11"/>
      <c r="N633" s="11"/>
      <c r="O633" s="11"/>
      <c r="P633" s="11"/>
      <c r="Q633" s="11"/>
      <c r="R633" s="11"/>
      <c r="S633" s="11"/>
      <c r="T633" s="11"/>
      <c r="U633" s="11"/>
      <c r="V633" s="11"/>
      <c r="W633" s="11"/>
      <c r="X633" s="11"/>
      <c r="Y633" s="11"/>
      <c r="Z633" s="11"/>
      <c r="AA633" s="11"/>
    </row>
    <row r="634" spans="2:27" s="8" customFormat="1" x14ac:dyDescent="0.3">
      <c r="B634" s="11"/>
      <c r="C634" s="11"/>
      <c r="D634" s="11"/>
      <c r="E634" s="11"/>
      <c r="F634" s="11"/>
      <c r="G634" s="11"/>
      <c r="H634" s="11"/>
      <c r="I634" s="11"/>
      <c r="J634" s="11"/>
      <c r="K634" s="11"/>
      <c r="L634" s="29"/>
      <c r="M634" s="11"/>
      <c r="N634" s="11"/>
      <c r="O634" s="11"/>
      <c r="P634" s="11"/>
      <c r="Q634" s="11"/>
      <c r="R634" s="11"/>
      <c r="S634" s="11"/>
      <c r="T634" s="11"/>
      <c r="U634" s="11"/>
      <c r="V634" s="11"/>
      <c r="W634" s="11"/>
      <c r="X634" s="11"/>
      <c r="Y634" s="11"/>
      <c r="Z634" s="11"/>
      <c r="AA634" s="11"/>
    </row>
    <row r="635" spans="2:27" s="8" customFormat="1" x14ac:dyDescent="0.3">
      <c r="B635" s="11"/>
      <c r="C635" s="11"/>
      <c r="D635" s="11"/>
      <c r="E635" s="11"/>
      <c r="F635" s="11"/>
      <c r="G635" s="11"/>
      <c r="H635" s="11"/>
      <c r="I635" s="11"/>
      <c r="J635" s="11"/>
      <c r="K635" s="11"/>
      <c r="L635" s="29"/>
      <c r="M635" s="11"/>
      <c r="N635" s="11"/>
      <c r="O635" s="11"/>
      <c r="P635" s="11"/>
      <c r="Q635" s="11"/>
      <c r="R635" s="11"/>
      <c r="S635" s="11"/>
      <c r="T635" s="11"/>
      <c r="U635" s="11"/>
      <c r="V635" s="11"/>
      <c r="W635" s="11"/>
      <c r="X635" s="11"/>
      <c r="Y635" s="11"/>
      <c r="Z635" s="11"/>
      <c r="AA635" s="11"/>
    </row>
    <row r="636" spans="2:27" s="8" customFormat="1" x14ac:dyDescent="0.3">
      <c r="B636" s="11"/>
      <c r="C636" s="11"/>
      <c r="D636" s="11"/>
      <c r="E636" s="11"/>
      <c r="F636" s="11"/>
      <c r="G636" s="11"/>
      <c r="H636" s="11"/>
      <c r="I636" s="11"/>
      <c r="J636" s="11"/>
      <c r="K636" s="11"/>
      <c r="L636" s="29"/>
      <c r="M636" s="11"/>
      <c r="N636" s="11"/>
      <c r="O636" s="11"/>
      <c r="P636" s="11"/>
      <c r="Q636" s="11"/>
      <c r="R636" s="11"/>
      <c r="S636" s="11"/>
      <c r="T636" s="11"/>
      <c r="U636" s="11"/>
      <c r="V636" s="11"/>
      <c r="W636" s="11"/>
      <c r="X636" s="11"/>
      <c r="Y636" s="11"/>
      <c r="Z636" s="11"/>
      <c r="AA636" s="11"/>
    </row>
    <row r="637" spans="2:27" s="8" customFormat="1" x14ac:dyDescent="0.3">
      <c r="B637" s="11"/>
      <c r="C637" s="11"/>
      <c r="D637" s="11"/>
      <c r="E637" s="11"/>
      <c r="F637" s="11"/>
      <c r="G637" s="11"/>
      <c r="H637" s="11"/>
      <c r="I637" s="11"/>
      <c r="J637" s="11"/>
      <c r="K637" s="11"/>
      <c r="L637" s="29"/>
      <c r="M637" s="11"/>
      <c r="N637" s="11"/>
      <c r="O637" s="11"/>
      <c r="P637" s="11"/>
      <c r="Q637" s="11"/>
      <c r="R637" s="11"/>
      <c r="S637" s="11"/>
      <c r="T637" s="11"/>
      <c r="U637" s="11"/>
      <c r="V637" s="11"/>
      <c r="W637" s="11"/>
      <c r="X637" s="11"/>
      <c r="Y637" s="11"/>
      <c r="Z637" s="11"/>
      <c r="AA637" s="11"/>
    </row>
    <row r="638" spans="2:27" s="8" customFormat="1" x14ac:dyDescent="0.3">
      <c r="B638" s="11"/>
      <c r="C638" s="11"/>
      <c r="D638" s="11"/>
      <c r="E638" s="11"/>
      <c r="F638" s="11"/>
      <c r="G638" s="11"/>
      <c r="H638" s="11"/>
      <c r="I638" s="11"/>
      <c r="J638" s="11"/>
      <c r="K638" s="11"/>
      <c r="L638" s="29"/>
      <c r="M638" s="11"/>
      <c r="N638" s="11"/>
      <c r="O638" s="11"/>
      <c r="P638" s="11"/>
      <c r="Q638" s="11"/>
      <c r="R638" s="11"/>
      <c r="S638" s="11"/>
      <c r="T638" s="11"/>
      <c r="U638" s="11"/>
      <c r="V638" s="11"/>
      <c r="W638" s="11"/>
      <c r="X638" s="11"/>
      <c r="Y638" s="11"/>
      <c r="Z638" s="11"/>
      <c r="AA638" s="11"/>
    </row>
    <row r="639" spans="2:27" s="8" customFormat="1" x14ac:dyDescent="0.3">
      <c r="B639" s="11"/>
      <c r="C639" s="11"/>
      <c r="D639" s="11"/>
      <c r="E639" s="11"/>
      <c r="F639" s="11"/>
      <c r="G639" s="11"/>
      <c r="H639" s="11"/>
      <c r="I639" s="11"/>
      <c r="J639" s="11"/>
      <c r="K639" s="11"/>
      <c r="L639" s="29"/>
      <c r="M639" s="11"/>
      <c r="N639" s="11"/>
      <c r="O639" s="11"/>
      <c r="P639" s="11"/>
      <c r="Q639" s="11"/>
      <c r="R639" s="11"/>
      <c r="S639" s="11"/>
      <c r="T639" s="11"/>
      <c r="U639" s="11"/>
      <c r="V639" s="11"/>
      <c r="W639" s="11"/>
      <c r="X639" s="11"/>
      <c r="Y639" s="11"/>
      <c r="Z639" s="11"/>
      <c r="AA639" s="11"/>
    </row>
    <row r="640" spans="2:27" s="8" customFormat="1" x14ac:dyDescent="0.3">
      <c r="B640" s="11"/>
      <c r="C640" s="11"/>
      <c r="D640" s="11"/>
      <c r="E640" s="11"/>
      <c r="F640" s="11"/>
      <c r="G640" s="11"/>
      <c r="H640" s="11"/>
      <c r="I640" s="11"/>
      <c r="J640" s="11"/>
      <c r="K640" s="11"/>
      <c r="L640" s="29"/>
      <c r="M640" s="11"/>
      <c r="N640" s="11"/>
      <c r="O640" s="11"/>
      <c r="P640" s="11"/>
      <c r="Q640" s="11"/>
      <c r="R640" s="11"/>
      <c r="S640" s="11"/>
      <c r="T640" s="11"/>
      <c r="U640" s="11"/>
      <c r="V640" s="11"/>
      <c r="W640" s="11"/>
      <c r="X640" s="11"/>
      <c r="Y640" s="11"/>
      <c r="Z640" s="11"/>
      <c r="AA640" s="11"/>
    </row>
    <row r="641" spans="2:27" s="8" customFormat="1" x14ac:dyDescent="0.3">
      <c r="B641" s="11"/>
      <c r="C641" s="11"/>
      <c r="D641" s="11"/>
      <c r="E641" s="11"/>
      <c r="F641" s="11"/>
      <c r="G641" s="11"/>
      <c r="H641" s="11"/>
      <c r="I641" s="11"/>
      <c r="J641" s="11"/>
      <c r="K641" s="11"/>
      <c r="L641" s="29"/>
      <c r="M641" s="11"/>
      <c r="N641" s="11"/>
      <c r="O641" s="11"/>
      <c r="P641" s="11"/>
      <c r="Q641" s="11"/>
      <c r="R641" s="11"/>
      <c r="S641" s="11"/>
      <c r="T641" s="11"/>
      <c r="U641" s="11"/>
      <c r="V641" s="11"/>
      <c r="W641" s="11"/>
      <c r="X641" s="11"/>
      <c r="Y641" s="11"/>
      <c r="Z641" s="11"/>
      <c r="AA641" s="11"/>
    </row>
    <row r="642" spans="2:27" s="8" customFormat="1" x14ac:dyDescent="0.3">
      <c r="B642" s="11"/>
      <c r="C642" s="11"/>
      <c r="D642" s="11"/>
      <c r="E642" s="11"/>
      <c r="F642" s="11"/>
      <c r="G642" s="11"/>
      <c r="H642" s="11"/>
      <c r="I642" s="11"/>
      <c r="J642" s="11"/>
      <c r="K642" s="11"/>
      <c r="L642" s="29"/>
      <c r="M642" s="11"/>
      <c r="N642" s="11"/>
      <c r="O642" s="11"/>
      <c r="P642" s="11"/>
      <c r="Q642" s="11"/>
      <c r="R642" s="11"/>
      <c r="S642" s="11"/>
      <c r="T642" s="11"/>
      <c r="U642" s="11"/>
      <c r="V642" s="11"/>
      <c r="W642" s="11"/>
      <c r="X642" s="11"/>
      <c r="Y642" s="11"/>
      <c r="Z642" s="11"/>
      <c r="AA642" s="11"/>
    </row>
    <row r="643" spans="2:27" s="8" customFormat="1" x14ac:dyDescent="0.3">
      <c r="B643" s="11"/>
      <c r="C643" s="11"/>
      <c r="D643" s="11"/>
      <c r="E643" s="11"/>
      <c r="F643" s="11"/>
      <c r="G643" s="11"/>
      <c r="H643" s="11"/>
      <c r="I643" s="11"/>
      <c r="J643" s="11"/>
      <c r="K643" s="11"/>
      <c r="L643" s="29"/>
      <c r="M643" s="11"/>
      <c r="N643" s="11"/>
      <c r="O643" s="11"/>
      <c r="P643" s="11"/>
      <c r="Q643" s="11"/>
      <c r="R643" s="11"/>
      <c r="S643" s="11"/>
      <c r="T643" s="11"/>
      <c r="U643" s="11"/>
      <c r="V643" s="11"/>
      <c r="W643" s="11"/>
      <c r="X643" s="11"/>
      <c r="Y643" s="11"/>
      <c r="Z643" s="11"/>
      <c r="AA643" s="11"/>
    </row>
    <row r="644" spans="2:27" s="8" customFormat="1" x14ac:dyDescent="0.3">
      <c r="B644" s="11"/>
      <c r="C644" s="11"/>
      <c r="D644" s="11"/>
      <c r="E644" s="11"/>
      <c r="F644" s="11"/>
      <c r="G644" s="11"/>
      <c r="H644" s="11"/>
      <c r="I644" s="11"/>
      <c r="J644" s="11"/>
      <c r="K644" s="11"/>
      <c r="L644" s="29"/>
      <c r="M644" s="11"/>
      <c r="N644" s="11"/>
      <c r="O644" s="11"/>
      <c r="P644" s="11"/>
      <c r="Q644" s="11"/>
      <c r="R644" s="11"/>
      <c r="S644" s="11"/>
      <c r="T644" s="11"/>
      <c r="U644" s="11"/>
      <c r="V644" s="11"/>
      <c r="W644" s="11"/>
      <c r="X644" s="11"/>
      <c r="Y644" s="11"/>
      <c r="Z644" s="11"/>
      <c r="AA644" s="11"/>
    </row>
    <row r="645" spans="2:27" s="8" customFormat="1" x14ac:dyDescent="0.3">
      <c r="B645" s="11"/>
      <c r="C645" s="11"/>
      <c r="D645" s="11"/>
      <c r="E645" s="11"/>
      <c r="F645" s="11"/>
      <c r="G645" s="11"/>
      <c r="H645" s="11"/>
      <c r="I645" s="11"/>
      <c r="J645" s="11"/>
      <c r="K645" s="11"/>
      <c r="L645" s="29"/>
      <c r="M645" s="11"/>
      <c r="N645" s="11"/>
      <c r="O645" s="11"/>
      <c r="P645" s="11"/>
      <c r="Q645" s="11"/>
      <c r="R645" s="11"/>
      <c r="S645" s="11"/>
      <c r="T645" s="11"/>
      <c r="U645" s="11"/>
      <c r="V645" s="11"/>
      <c r="W645" s="11"/>
      <c r="X645" s="11"/>
      <c r="Y645" s="11"/>
      <c r="Z645" s="11"/>
      <c r="AA645" s="11"/>
    </row>
    <row r="646" spans="2:27" s="8" customFormat="1" x14ac:dyDescent="0.3">
      <c r="B646" s="11"/>
      <c r="C646" s="11"/>
      <c r="D646" s="11"/>
      <c r="E646" s="11"/>
      <c r="F646" s="11"/>
      <c r="G646" s="11"/>
      <c r="H646" s="11"/>
      <c r="I646" s="11"/>
      <c r="J646" s="11"/>
      <c r="K646" s="11"/>
      <c r="L646" s="29"/>
      <c r="M646" s="11"/>
      <c r="N646" s="11"/>
      <c r="O646" s="11"/>
      <c r="P646" s="11"/>
      <c r="Q646" s="11"/>
      <c r="R646" s="11"/>
      <c r="S646" s="11"/>
      <c r="T646" s="11"/>
      <c r="U646" s="11"/>
      <c r="V646" s="11"/>
      <c r="W646" s="11"/>
      <c r="X646" s="11"/>
      <c r="Y646" s="11"/>
      <c r="Z646" s="11"/>
      <c r="AA646" s="11"/>
    </row>
    <row r="647" spans="2:27" s="8" customFormat="1" x14ac:dyDescent="0.3">
      <c r="B647" s="11"/>
      <c r="C647" s="11"/>
      <c r="D647" s="11"/>
      <c r="E647" s="11"/>
      <c r="F647" s="11"/>
      <c r="G647" s="11"/>
      <c r="H647" s="11"/>
      <c r="I647" s="11"/>
      <c r="J647" s="11"/>
      <c r="K647" s="11"/>
      <c r="L647" s="29"/>
      <c r="M647" s="11"/>
      <c r="N647" s="11"/>
      <c r="O647" s="11"/>
      <c r="P647" s="11"/>
      <c r="Q647" s="11"/>
      <c r="R647" s="11"/>
      <c r="S647" s="11"/>
      <c r="T647" s="11"/>
      <c r="U647" s="11"/>
      <c r="V647" s="11"/>
      <c r="W647" s="11"/>
      <c r="X647" s="11"/>
      <c r="Y647" s="11"/>
      <c r="Z647" s="11"/>
      <c r="AA647" s="11"/>
    </row>
    <row r="648" spans="2:27" s="8" customFormat="1" x14ac:dyDescent="0.3">
      <c r="B648" s="11"/>
      <c r="C648" s="11"/>
      <c r="D648" s="11"/>
      <c r="E648" s="11"/>
      <c r="F648" s="11"/>
      <c r="G648" s="11"/>
      <c r="H648" s="11"/>
      <c r="I648" s="11"/>
      <c r="J648" s="11"/>
      <c r="K648" s="11"/>
      <c r="L648" s="29"/>
      <c r="M648" s="11"/>
      <c r="N648" s="11"/>
      <c r="O648" s="11"/>
      <c r="P648" s="11"/>
      <c r="Q648" s="11"/>
      <c r="R648" s="11"/>
      <c r="S648" s="11"/>
      <c r="T648" s="11"/>
      <c r="U648" s="11"/>
      <c r="V648" s="11"/>
      <c r="W648" s="11"/>
      <c r="X648" s="11"/>
      <c r="Y648" s="11"/>
      <c r="Z648" s="11"/>
      <c r="AA648" s="11"/>
    </row>
    <row r="649" spans="2:27" s="8" customFormat="1" x14ac:dyDescent="0.3">
      <c r="B649" s="11"/>
      <c r="C649" s="11"/>
      <c r="D649" s="11"/>
      <c r="E649" s="11"/>
      <c r="F649" s="11"/>
      <c r="G649" s="11"/>
      <c r="H649" s="11"/>
      <c r="I649" s="11"/>
      <c r="J649" s="11"/>
      <c r="K649" s="11"/>
      <c r="L649" s="29"/>
      <c r="M649" s="11"/>
      <c r="N649" s="11"/>
      <c r="O649" s="11"/>
      <c r="P649" s="11"/>
      <c r="Q649" s="11"/>
      <c r="R649" s="11"/>
      <c r="S649" s="11"/>
      <c r="T649" s="11"/>
      <c r="U649" s="11"/>
      <c r="V649" s="11"/>
      <c r="W649" s="11"/>
      <c r="X649" s="11"/>
      <c r="Y649" s="11"/>
      <c r="Z649" s="11"/>
      <c r="AA649" s="11"/>
    </row>
    <row r="650" spans="2:27" s="8" customFormat="1" x14ac:dyDescent="0.3">
      <c r="B650" s="11"/>
      <c r="C650" s="11"/>
      <c r="D650" s="11"/>
      <c r="E650" s="11"/>
      <c r="F650" s="11"/>
      <c r="G650" s="11"/>
      <c r="H650" s="11"/>
      <c r="I650" s="11"/>
      <c r="J650" s="11"/>
      <c r="K650" s="11"/>
      <c r="L650" s="29"/>
      <c r="M650" s="11"/>
      <c r="N650" s="11"/>
      <c r="O650" s="11"/>
      <c r="P650" s="11"/>
      <c r="Q650" s="11"/>
      <c r="R650" s="11"/>
      <c r="S650" s="11"/>
      <c r="T650" s="11"/>
      <c r="U650" s="11"/>
      <c r="V650" s="11"/>
      <c r="W650" s="11"/>
      <c r="X650" s="11"/>
      <c r="Y650" s="11"/>
      <c r="Z650" s="11"/>
      <c r="AA650" s="11"/>
    </row>
    <row r="651" spans="2:27" s="8" customFormat="1" x14ac:dyDescent="0.3">
      <c r="B651" s="11"/>
      <c r="C651" s="11"/>
      <c r="D651" s="11"/>
      <c r="E651" s="11"/>
      <c r="F651" s="11"/>
      <c r="G651" s="11"/>
      <c r="H651" s="11"/>
      <c r="I651" s="11"/>
      <c r="J651" s="11"/>
      <c r="K651" s="11"/>
      <c r="L651" s="29"/>
      <c r="M651" s="11"/>
      <c r="N651" s="11"/>
      <c r="O651" s="11"/>
      <c r="P651" s="11"/>
      <c r="Q651" s="11"/>
      <c r="R651" s="11"/>
      <c r="S651" s="11"/>
      <c r="T651" s="11"/>
      <c r="U651" s="11"/>
      <c r="V651" s="11"/>
      <c r="W651" s="11"/>
      <c r="X651" s="11"/>
      <c r="Y651" s="11"/>
      <c r="Z651" s="11"/>
      <c r="AA651" s="11"/>
    </row>
    <row r="652" spans="2:27" s="8" customFormat="1" x14ac:dyDescent="0.3">
      <c r="B652" s="11"/>
      <c r="C652" s="11"/>
      <c r="D652" s="11"/>
      <c r="E652" s="11"/>
      <c r="F652" s="11"/>
      <c r="G652" s="11"/>
      <c r="H652" s="11"/>
      <c r="I652" s="11"/>
      <c r="J652" s="11"/>
      <c r="K652" s="11"/>
      <c r="L652" s="29"/>
      <c r="M652" s="11"/>
      <c r="N652" s="11"/>
      <c r="O652" s="11"/>
      <c r="P652" s="11"/>
      <c r="Q652" s="11"/>
      <c r="R652" s="11"/>
      <c r="S652" s="11"/>
      <c r="T652" s="11"/>
      <c r="U652" s="11"/>
      <c r="V652" s="11"/>
      <c r="W652" s="11"/>
      <c r="X652" s="11"/>
      <c r="Y652" s="11"/>
      <c r="Z652" s="11"/>
      <c r="AA652" s="11"/>
    </row>
    <row r="653" spans="2:27" s="8" customFormat="1" x14ac:dyDescent="0.3">
      <c r="B653" s="11"/>
      <c r="C653" s="11"/>
      <c r="D653" s="11"/>
      <c r="E653" s="11"/>
      <c r="F653" s="11"/>
      <c r="G653" s="11"/>
      <c r="H653" s="11"/>
      <c r="I653" s="11"/>
      <c r="J653" s="11"/>
      <c r="K653" s="11"/>
      <c r="L653" s="29"/>
      <c r="M653" s="11"/>
      <c r="N653" s="11"/>
      <c r="O653" s="11"/>
      <c r="P653" s="11"/>
      <c r="Q653" s="11"/>
      <c r="R653" s="11"/>
      <c r="S653" s="11"/>
      <c r="T653" s="11"/>
      <c r="U653" s="11"/>
      <c r="V653" s="11"/>
      <c r="W653" s="11"/>
      <c r="X653" s="11"/>
      <c r="Y653" s="11"/>
      <c r="Z653" s="11"/>
      <c r="AA653" s="11"/>
    </row>
    <row r="654" spans="2:27" s="8" customFormat="1" x14ac:dyDescent="0.3">
      <c r="B654" s="11"/>
      <c r="C654" s="11"/>
      <c r="D654" s="11"/>
      <c r="E654" s="11"/>
      <c r="F654" s="11"/>
      <c r="G654" s="11"/>
      <c r="H654" s="11"/>
      <c r="I654" s="11"/>
      <c r="J654" s="11"/>
      <c r="K654" s="11"/>
      <c r="L654" s="29"/>
      <c r="M654" s="11"/>
      <c r="N654" s="11"/>
      <c r="O654" s="11"/>
      <c r="P654" s="11"/>
      <c r="Q654" s="11"/>
      <c r="R654" s="11"/>
      <c r="S654" s="11"/>
      <c r="T654" s="11"/>
      <c r="U654" s="11"/>
      <c r="V654" s="11"/>
      <c r="W654" s="11"/>
      <c r="X654" s="11"/>
      <c r="Y654" s="11"/>
      <c r="Z654" s="11"/>
      <c r="AA654" s="11"/>
    </row>
    <row r="655" spans="2:27" s="8" customFormat="1" x14ac:dyDescent="0.3">
      <c r="B655" s="11"/>
      <c r="C655" s="11"/>
      <c r="D655" s="11"/>
      <c r="E655" s="11"/>
      <c r="F655" s="11"/>
      <c r="G655" s="11"/>
      <c r="H655" s="11"/>
      <c r="I655" s="11"/>
      <c r="J655" s="11"/>
      <c r="K655" s="11"/>
      <c r="L655" s="29"/>
      <c r="M655" s="11"/>
      <c r="N655" s="11"/>
      <c r="O655" s="11"/>
      <c r="P655" s="11"/>
      <c r="Q655" s="11"/>
      <c r="R655" s="11"/>
      <c r="S655" s="11"/>
      <c r="T655" s="11"/>
      <c r="U655" s="11"/>
      <c r="V655" s="11"/>
      <c r="W655" s="11"/>
      <c r="X655" s="11"/>
      <c r="Y655" s="11"/>
      <c r="Z655" s="11"/>
      <c r="AA655" s="11"/>
    </row>
    <row r="656" spans="2:27" s="8" customFormat="1" x14ac:dyDescent="0.3">
      <c r="B656" s="11"/>
      <c r="C656" s="11"/>
      <c r="D656" s="11"/>
      <c r="E656" s="11"/>
      <c r="F656" s="11"/>
      <c r="G656" s="11"/>
      <c r="H656" s="11"/>
      <c r="I656" s="11"/>
      <c r="J656" s="11"/>
      <c r="K656" s="11"/>
      <c r="L656" s="29"/>
      <c r="M656" s="11"/>
      <c r="N656" s="11"/>
      <c r="O656" s="11"/>
      <c r="P656" s="11"/>
      <c r="Q656" s="11"/>
      <c r="R656" s="11"/>
      <c r="S656" s="11"/>
      <c r="T656" s="11"/>
      <c r="U656" s="11"/>
      <c r="V656" s="11"/>
      <c r="W656" s="11"/>
      <c r="X656" s="11"/>
      <c r="Y656" s="11"/>
      <c r="Z656" s="11"/>
      <c r="AA656" s="11"/>
    </row>
    <row r="657" spans="2:27" s="8" customFormat="1" x14ac:dyDescent="0.3">
      <c r="B657" s="11"/>
      <c r="C657" s="11"/>
      <c r="D657" s="11"/>
      <c r="E657" s="11"/>
      <c r="F657" s="11"/>
      <c r="G657" s="11"/>
      <c r="H657" s="11"/>
      <c r="I657" s="11"/>
      <c r="J657" s="11"/>
      <c r="K657" s="11"/>
      <c r="L657" s="29"/>
      <c r="M657" s="11"/>
      <c r="N657" s="11"/>
      <c r="O657" s="11"/>
      <c r="P657" s="11"/>
      <c r="Q657" s="11"/>
      <c r="R657" s="11"/>
      <c r="S657" s="11"/>
      <c r="T657" s="11"/>
      <c r="U657" s="11"/>
      <c r="V657" s="11"/>
      <c r="W657" s="11"/>
      <c r="X657" s="11"/>
      <c r="Y657" s="11"/>
      <c r="Z657" s="11"/>
      <c r="AA657" s="11"/>
    </row>
    <row r="658" spans="2:27" s="8" customFormat="1" x14ac:dyDescent="0.3">
      <c r="B658" s="11"/>
      <c r="C658" s="11"/>
      <c r="D658" s="11"/>
      <c r="E658" s="11"/>
      <c r="F658" s="11"/>
      <c r="G658" s="11"/>
      <c r="H658" s="11"/>
      <c r="I658" s="11"/>
      <c r="J658" s="11"/>
      <c r="K658" s="11"/>
      <c r="L658" s="29"/>
      <c r="M658" s="11"/>
      <c r="N658" s="11"/>
      <c r="O658" s="11"/>
      <c r="P658" s="11"/>
      <c r="Q658" s="11"/>
      <c r="R658" s="11"/>
      <c r="S658" s="11"/>
      <c r="T658" s="11"/>
      <c r="U658" s="11"/>
      <c r="V658" s="11"/>
      <c r="W658" s="11"/>
      <c r="X658" s="11"/>
      <c r="Y658" s="11"/>
      <c r="Z658" s="11"/>
      <c r="AA658" s="11"/>
    </row>
    <row r="659" spans="2:27" s="8" customFormat="1" x14ac:dyDescent="0.3">
      <c r="B659" s="11"/>
      <c r="C659" s="11"/>
      <c r="D659" s="11"/>
      <c r="E659" s="11"/>
      <c r="F659" s="11"/>
      <c r="G659" s="11"/>
      <c r="H659" s="11"/>
      <c r="I659" s="11"/>
      <c r="J659" s="11"/>
      <c r="K659" s="11"/>
      <c r="L659" s="29"/>
      <c r="M659" s="11"/>
      <c r="N659" s="11"/>
      <c r="O659" s="11"/>
      <c r="P659" s="11"/>
      <c r="Q659" s="11"/>
      <c r="R659" s="11"/>
      <c r="S659" s="11"/>
      <c r="T659" s="11"/>
      <c r="U659" s="11"/>
      <c r="V659" s="11"/>
      <c r="W659" s="11"/>
      <c r="X659" s="11"/>
      <c r="Y659" s="11"/>
      <c r="Z659" s="11"/>
      <c r="AA659" s="11"/>
    </row>
    <row r="660" spans="2:27" s="8" customFormat="1" x14ac:dyDescent="0.3">
      <c r="B660" s="11"/>
      <c r="C660" s="11"/>
      <c r="D660" s="11"/>
      <c r="E660" s="11"/>
      <c r="F660" s="11"/>
      <c r="G660" s="11"/>
      <c r="H660" s="11"/>
      <c r="I660" s="11"/>
      <c r="J660" s="11"/>
      <c r="K660" s="11"/>
      <c r="L660" s="29"/>
      <c r="M660" s="11"/>
      <c r="N660" s="11"/>
      <c r="O660" s="11"/>
      <c r="P660" s="11"/>
      <c r="Q660" s="11"/>
      <c r="R660" s="11"/>
      <c r="S660" s="11"/>
      <c r="T660" s="11"/>
      <c r="U660" s="11"/>
      <c r="V660" s="11"/>
      <c r="W660" s="11"/>
      <c r="X660" s="11"/>
      <c r="Y660" s="11"/>
      <c r="Z660" s="11"/>
      <c r="AA660" s="11"/>
    </row>
    <row r="661" spans="2:27" s="8" customFormat="1" x14ac:dyDescent="0.3">
      <c r="B661" s="11"/>
      <c r="C661" s="11"/>
      <c r="D661" s="11"/>
      <c r="E661" s="11"/>
      <c r="F661" s="11"/>
      <c r="G661" s="11"/>
      <c r="H661" s="11"/>
      <c r="I661" s="11"/>
      <c r="J661" s="11"/>
      <c r="K661" s="11"/>
      <c r="L661" s="29"/>
      <c r="M661" s="11"/>
      <c r="N661" s="11"/>
      <c r="O661" s="11"/>
      <c r="P661" s="11"/>
      <c r="Q661" s="11"/>
      <c r="R661" s="11"/>
      <c r="S661" s="11"/>
      <c r="T661" s="11"/>
      <c r="U661" s="11"/>
      <c r="V661" s="11"/>
      <c r="W661" s="11"/>
      <c r="X661" s="11"/>
      <c r="Y661" s="11"/>
      <c r="Z661" s="11"/>
      <c r="AA661" s="11"/>
    </row>
    <row r="662" spans="2:27" s="8" customFormat="1" x14ac:dyDescent="0.3">
      <c r="B662" s="11"/>
      <c r="C662" s="11"/>
      <c r="D662" s="11"/>
      <c r="E662" s="11"/>
      <c r="F662" s="11"/>
      <c r="G662" s="11"/>
      <c r="H662" s="11"/>
      <c r="I662" s="11"/>
      <c r="J662" s="11"/>
      <c r="K662" s="11"/>
      <c r="L662" s="29"/>
      <c r="M662" s="11"/>
      <c r="N662" s="11"/>
      <c r="O662" s="11"/>
      <c r="P662" s="11"/>
      <c r="Q662" s="11"/>
      <c r="R662" s="11"/>
      <c r="S662" s="11"/>
      <c r="T662" s="11"/>
      <c r="U662" s="11"/>
      <c r="V662" s="11"/>
      <c r="W662" s="11"/>
      <c r="X662" s="11"/>
      <c r="Y662" s="11"/>
      <c r="Z662" s="11"/>
      <c r="AA662" s="11"/>
    </row>
    <row r="663" spans="2:27" s="8" customFormat="1" x14ac:dyDescent="0.3">
      <c r="B663" s="11"/>
      <c r="C663" s="11"/>
      <c r="D663" s="11"/>
      <c r="E663" s="11"/>
      <c r="F663" s="11"/>
      <c r="G663" s="11"/>
      <c r="H663" s="11"/>
      <c r="I663" s="11"/>
      <c r="J663" s="11"/>
      <c r="K663" s="11"/>
      <c r="L663" s="29"/>
      <c r="M663" s="11"/>
      <c r="N663" s="11"/>
      <c r="O663" s="11"/>
      <c r="P663" s="11"/>
      <c r="Q663" s="11"/>
      <c r="R663" s="11"/>
      <c r="S663" s="11"/>
      <c r="T663" s="11"/>
      <c r="U663" s="11"/>
      <c r="V663" s="11"/>
      <c r="W663" s="11"/>
      <c r="X663" s="11"/>
      <c r="Y663" s="11"/>
      <c r="Z663" s="11"/>
      <c r="AA663" s="11"/>
    </row>
    <row r="664" spans="2:27" s="8" customFormat="1" x14ac:dyDescent="0.3">
      <c r="B664" s="11"/>
      <c r="C664" s="11"/>
      <c r="D664" s="11"/>
      <c r="E664" s="11"/>
      <c r="F664" s="11"/>
      <c r="G664" s="11"/>
      <c r="H664" s="11"/>
      <c r="I664" s="11"/>
      <c r="J664" s="11"/>
      <c r="K664" s="11"/>
      <c r="L664" s="29"/>
      <c r="M664" s="11"/>
      <c r="N664" s="11"/>
      <c r="O664" s="11"/>
      <c r="P664" s="11"/>
      <c r="Q664" s="11"/>
      <c r="R664" s="11"/>
      <c r="S664" s="11"/>
      <c r="T664" s="11"/>
      <c r="U664" s="11"/>
      <c r="V664" s="11"/>
      <c r="W664" s="11"/>
      <c r="X664" s="11"/>
      <c r="Y664" s="11"/>
      <c r="Z664" s="11"/>
      <c r="AA664" s="11"/>
    </row>
    <row r="665" spans="2:27" s="8" customFormat="1" x14ac:dyDescent="0.3">
      <c r="B665" s="11"/>
      <c r="C665" s="11"/>
      <c r="D665" s="11"/>
      <c r="E665" s="11"/>
      <c r="F665" s="11"/>
      <c r="G665" s="11"/>
      <c r="H665" s="11"/>
      <c r="I665" s="11"/>
      <c r="J665" s="11"/>
      <c r="K665" s="11"/>
      <c r="L665" s="29"/>
      <c r="M665" s="11"/>
      <c r="N665" s="11"/>
      <c r="O665" s="11"/>
      <c r="P665" s="11"/>
      <c r="Q665" s="11"/>
      <c r="R665" s="11"/>
      <c r="S665" s="11"/>
      <c r="T665" s="11"/>
      <c r="U665" s="11"/>
      <c r="V665" s="11"/>
      <c r="W665" s="11"/>
      <c r="X665" s="11"/>
      <c r="Y665" s="11"/>
      <c r="Z665" s="11"/>
      <c r="AA665" s="11"/>
    </row>
    <row r="666" spans="2:27" s="8" customFormat="1" x14ac:dyDescent="0.3">
      <c r="B666" s="11"/>
      <c r="C666" s="11"/>
      <c r="D666" s="11"/>
      <c r="E666" s="11"/>
      <c r="F666" s="11"/>
      <c r="G666" s="11"/>
      <c r="H666" s="11"/>
      <c r="I666" s="11"/>
      <c r="J666" s="11"/>
      <c r="K666" s="11"/>
      <c r="L666" s="29"/>
      <c r="M666" s="11"/>
      <c r="N666" s="11"/>
      <c r="O666" s="11"/>
      <c r="P666" s="11"/>
      <c r="Q666" s="11"/>
      <c r="R666" s="11"/>
      <c r="S666" s="11"/>
      <c r="T666" s="11"/>
      <c r="U666" s="11"/>
      <c r="V666" s="11"/>
      <c r="W666" s="11"/>
      <c r="X666" s="11"/>
      <c r="Y666" s="11"/>
      <c r="Z666" s="11"/>
      <c r="AA666" s="11"/>
    </row>
    <row r="667" spans="2:27" s="8" customFormat="1" x14ac:dyDescent="0.3">
      <c r="B667" s="11"/>
      <c r="C667" s="11"/>
      <c r="D667" s="11"/>
      <c r="E667" s="11"/>
      <c r="F667" s="11"/>
      <c r="G667" s="11"/>
      <c r="H667" s="11"/>
      <c r="I667" s="11"/>
      <c r="J667" s="11"/>
      <c r="K667" s="11"/>
      <c r="L667" s="29"/>
      <c r="M667" s="11"/>
      <c r="N667" s="11"/>
      <c r="O667" s="11"/>
      <c r="P667" s="11"/>
      <c r="Q667" s="11"/>
      <c r="R667" s="11"/>
      <c r="S667" s="11"/>
      <c r="T667" s="11"/>
      <c r="U667" s="11"/>
      <c r="V667" s="11"/>
      <c r="W667" s="11"/>
      <c r="X667" s="11"/>
      <c r="Y667" s="11"/>
      <c r="Z667" s="11"/>
      <c r="AA667" s="11"/>
    </row>
    <row r="668" spans="2:27" s="8" customFormat="1" x14ac:dyDescent="0.3">
      <c r="B668" s="11"/>
      <c r="C668" s="11"/>
      <c r="D668" s="11"/>
      <c r="E668" s="11"/>
      <c r="F668" s="11"/>
      <c r="G668" s="11"/>
      <c r="H668" s="11"/>
      <c r="I668" s="11"/>
      <c r="J668" s="11"/>
      <c r="K668" s="11"/>
      <c r="L668" s="29"/>
      <c r="M668" s="11"/>
      <c r="N668" s="11"/>
      <c r="O668" s="11"/>
      <c r="P668" s="11"/>
      <c r="Q668" s="11"/>
      <c r="R668" s="11"/>
      <c r="S668" s="11"/>
      <c r="T668" s="11"/>
      <c r="U668" s="11"/>
      <c r="V668" s="11"/>
      <c r="W668" s="11"/>
      <c r="X668" s="11"/>
      <c r="Y668" s="11"/>
      <c r="Z668" s="11"/>
      <c r="AA668" s="11"/>
    </row>
    <row r="669" spans="2:27" s="8" customFormat="1" x14ac:dyDescent="0.3">
      <c r="B669" s="11"/>
      <c r="C669" s="11"/>
      <c r="D669" s="11"/>
      <c r="E669" s="11"/>
      <c r="F669" s="11"/>
      <c r="G669" s="11"/>
      <c r="H669" s="11"/>
      <c r="I669" s="11"/>
      <c r="J669" s="11"/>
      <c r="K669" s="11"/>
      <c r="L669" s="29"/>
      <c r="M669" s="11"/>
      <c r="N669" s="11"/>
      <c r="O669" s="11"/>
      <c r="P669" s="11"/>
      <c r="Q669" s="11"/>
      <c r="R669" s="11"/>
      <c r="S669" s="11"/>
      <c r="T669" s="11"/>
      <c r="U669" s="11"/>
      <c r="V669" s="11"/>
      <c r="W669" s="11"/>
      <c r="X669" s="11"/>
      <c r="Y669" s="11"/>
      <c r="Z669" s="11"/>
      <c r="AA669" s="11"/>
    </row>
    <row r="670" spans="2:27" s="8" customFormat="1" x14ac:dyDescent="0.3">
      <c r="B670" s="11"/>
      <c r="C670" s="11"/>
      <c r="D670" s="11"/>
      <c r="E670" s="11"/>
      <c r="F670" s="11"/>
      <c r="G670" s="11"/>
      <c r="H670" s="11"/>
      <c r="I670" s="11"/>
      <c r="J670" s="11"/>
      <c r="K670" s="11"/>
      <c r="L670" s="29"/>
      <c r="M670" s="11"/>
      <c r="N670" s="11"/>
      <c r="O670" s="11"/>
      <c r="P670" s="11"/>
      <c r="Q670" s="11"/>
      <c r="R670" s="11"/>
      <c r="S670" s="11"/>
      <c r="T670" s="11"/>
      <c r="U670" s="11"/>
      <c r="V670" s="11"/>
      <c r="W670" s="11"/>
      <c r="X670" s="11"/>
      <c r="Y670" s="11"/>
      <c r="Z670" s="11"/>
      <c r="AA670" s="11"/>
    </row>
    <row r="671" spans="2:27" s="8" customFormat="1" x14ac:dyDescent="0.3">
      <c r="B671" s="11"/>
      <c r="C671" s="11"/>
      <c r="D671" s="11"/>
      <c r="E671" s="11"/>
      <c r="F671" s="11"/>
      <c r="G671" s="11"/>
      <c r="H671" s="11"/>
      <c r="I671" s="11"/>
      <c r="J671" s="11"/>
      <c r="K671" s="11"/>
      <c r="L671" s="29"/>
      <c r="M671" s="11"/>
      <c r="N671" s="11"/>
      <c r="O671" s="11"/>
      <c r="P671" s="11"/>
      <c r="Q671" s="11"/>
      <c r="R671" s="11"/>
      <c r="S671" s="11"/>
      <c r="T671" s="11"/>
      <c r="U671" s="11"/>
      <c r="V671" s="11"/>
      <c r="W671" s="11"/>
      <c r="X671" s="11"/>
      <c r="Y671" s="11"/>
      <c r="Z671" s="11"/>
      <c r="AA671" s="11"/>
    </row>
    <row r="672" spans="2:27" s="8" customFormat="1" x14ac:dyDescent="0.3">
      <c r="B672" s="11"/>
      <c r="C672" s="11"/>
      <c r="D672" s="11"/>
      <c r="E672" s="11"/>
      <c r="F672" s="11"/>
      <c r="G672" s="11"/>
      <c r="H672" s="11"/>
      <c r="I672" s="11"/>
      <c r="J672" s="11"/>
      <c r="K672" s="11"/>
      <c r="L672" s="29"/>
      <c r="M672" s="11"/>
      <c r="N672" s="11"/>
      <c r="O672" s="11"/>
      <c r="P672" s="11"/>
      <c r="Q672" s="11"/>
      <c r="R672" s="11"/>
      <c r="S672" s="11"/>
      <c r="T672" s="11"/>
      <c r="U672" s="11"/>
      <c r="V672" s="11"/>
      <c r="W672" s="11"/>
      <c r="X672" s="11"/>
      <c r="Y672" s="11"/>
      <c r="Z672" s="11"/>
      <c r="AA672" s="11"/>
    </row>
    <row r="673" spans="2:27" s="8" customFormat="1" x14ac:dyDescent="0.3">
      <c r="B673" s="11"/>
      <c r="C673" s="11"/>
      <c r="D673" s="11"/>
      <c r="E673" s="11"/>
      <c r="F673" s="11"/>
      <c r="G673" s="11"/>
      <c r="H673" s="11"/>
      <c r="I673" s="11"/>
      <c r="J673" s="11"/>
      <c r="K673" s="11"/>
      <c r="L673" s="29"/>
      <c r="M673" s="11"/>
      <c r="N673" s="11"/>
      <c r="O673" s="11"/>
      <c r="P673" s="11"/>
      <c r="Q673" s="11"/>
      <c r="R673" s="11"/>
      <c r="S673" s="11"/>
      <c r="T673" s="11"/>
      <c r="U673" s="11"/>
      <c r="V673" s="11"/>
      <c r="W673" s="11"/>
      <c r="X673" s="11"/>
      <c r="Y673" s="11"/>
      <c r="Z673" s="11"/>
      <c r="AA673" s="11"/>
    </row>
    <row r="674" spans="2:27" s="8" customFormat="1" x14ac:dyDescent="0.3">
      <c r="B674" s="11"/>
      <c r="C674" s="11"/>
      <c r="D674" s="11"/>
      <c r="E674" s="11"/>
      <c r="F674" s="11"/>
      <c r="G674" s="11"/>
      <c r="H674" s="11"/>
      <c r="I674" s="11"/>
      <c r="J674" s="11"/>
      <c r="K674" s="11"/>
      <c r="L674" s="29"/>
      <c r="M674" s="11"/>
      <c r="N674" s="11"/>
      <c r="O674" s="11"/>
      <c r="P674" s="11"/>
      <c r="Q674" s="11"/>
      <c r="R674" s="11"/>
      <c r="S674" s="11"/>
      <c r="T674" s="11"/>
      <c r="U674" s="11"/>
      <c r="V674" s="11"/>
      <c r="W674" s="11"/>
      <c r="X674" s="11"/>
      <c r="Y674" s="11"/>
      <c r="Z674" s="11"/>
      <c r="AA674" s="11"/>
    </row>
    <row r="675" spans="2:27" s="8" customFormat="1" x14ac:dyDescent="0.3">
      <c r="B675" s="11"/>
      <c r="C675" s="11"/>
      <c r="D675" s="11"/>
      <c r="E675" s="11"/>
      <c r="F675" s="11"/>
      <c r="G675" s="11"/>
      <c r="H675" s="11"/>
      <c r="I675" s="11"/>
      <c r="J675" s="11"/>
      <c r="K675" s="11"/>
      <c r="L675" s="29"/>
      <c r="M675" s="11"/>
      <c r="N675" s="11"/>
      <c r="O675" s="11"/>
      <c r="P675" s="11"/>
      <c r="Q675" s="11"/>
      <c r="R675" s="11"/>
      <c r="S675" s="11"/>
      <c r="T675" s="11"/>
      <c r="U675" s="11"/>
      <c r="V675" s="11"/>
      <c r="W675" s="11"/>
      <c r="X675" s="11"/>
      <c r="Y675" s="11"/>
      <c r="Z675" s="11"/>
      <c r="AA675" s="11"/>
    </row>
    <row r="676" spans="2:27" s="8" customFormat="1" x14ac:dyDescent="0.3">
      <c r="B676" s="11"/>
      <c r="C676" s="11"/>
      <c r="D676" s="11"/>
      <c r="E676" s="11"/>
      <c r="F676" s="11"/>
      <c r="G676" s="11"/>
      <c r="H676" s="11"/>
      <c r="I676" s="11"/>
      <c r="J676" s="11"/>
      <c r="K676" s="11"/>
      <c r="L676" s="29"/>
      <c r="M676" s="11"/>
      <c r="N676" s="11"/>
      <c r="O676" s="11"/>
      <c r="P676" s="11"/>
      <c r="Q676" s="11"/>
      <c r="R676" s="11"/>
      <c r="S676" s="11"/>
      <c r="T676" s="11"/>
      <c r="U676" s="11"/>
      <c r="V676" s="11"/>
      <c r="W676" s="11"/>
      <c r="X676" s="11"/>
      <c r="Y676" s="11"/>
      <c r="Z676" s="11"/>
      <c r="AA676" s="11"/>
    </row>
    <row r="677" spans="2:27" s="8" customFormat="1" x14ac:dyDescent="0.3">
      <c r="B677" s="11"/>
      <c r="C677" s="11"/>
      <c r="D677" s="11"/>
      <c r="E677" s="11"/>
      <c r="F677" s="11"/>
      <c r="G677" s="11"/>
      <c r="H677" s="11"/>
      <c r="I677" s="11"/>
      <c r="J677" s="11"/>
      <c r="K677" s="11"/>
      <c r="L677" s="29"/>
      <c r="M677" s="11"/>
      <c r="N677" s="11"/>
      <c r="O677" s="11"/>
      <c r="P677" s="11"/>
      <c r="Q677" s="11"/>
      <c r="R677" s="11"/>
      <c r="S677" s="11"/>
      <c r="T677" s="11"/>
      <c r="U677" s="11"/>
      <c r="V677" s="11"/>
      <c r="W677" s="11"/>
      <c r="X677" s="11"/>
      <c r="Y677" s="11"/>
      <c r="Z677" s="11"/>
      <c r="AA677" s="11"/>
    </row>
    <row r="678" spans="2:27" s="8" customFormat="1" x14ac:dyDescent="0.3">
      <c r="B678" s="11"/>
      <c r="C678" s="11"/>
      <c r="D678" s="11"/>
      <c r="E678" s="11"/>
      <c r="F678" s="11"/>
      <c r="G678" s="11"/>
      <c r="H678" s="11"/>
      <c r="I678" s="11"/>
      <c r="J678" s="11"/>
      <c r="K678" s="11"/>
      <c r="L678" s="29"/>
      <c r="M678" s="11"/>
      <c r="N678" s="11"/>
      <c r="O678" s="11"/>
      <c r="P678" s="11"/>
      <c r="Q678" s="11"/>
      <c r="R678" s="11"/>
      <c r="S678" s="11"/>
      <c r="T678" s="11"/>
      <c r="U678" s="11"/>
      <c r="V678" s="11"/>
      <c r="W678" s="11"/>
      <c r="X678" s="11"/>
      <c r="Y678" s="11"/>
      <c r="Z678" s="11"/>
      <c r="AA678" s="11"/>
    </row>
    <row r="679" spans="2:27" s="8" customFormat="1" x14ac:dyDescent="0.3">
      <c r="B679" s="11"/>
      <c r="C679" s="11"/>
      <c r="D679" s="11"/>
      <c r="E679" s="11"/>
      <c r="F679" s="11"/>
      <c r="G679" s="11"/>
      <c r="H679" s="11"/>
      <c r="I679" s="11"/>
      <c r="J679" s="11"/>
      <c r="K679" s="11"/>
      <c r="L679" s="29"/>
      <c r="M679" s="11"/>
      <c r="N679" s="11"/>
      <c r="O679" s="11"/>
      <c r="P679" s="11"/>
      <c r="Q679" s="11"/>
      <c r="R679" s="11"/>
      <c r="S679" s="11"/>
      <c r="T679" s="11"/>
      <c r="U679" s="11"/>
      <c r="V679" s="11"/>
      <c r="W679" s="11"/>
      <c r="X679" s="11"/>
      <c r="Y679" s="11"/>
      <c r="Z679" s="11"/>
      <c r="AA679" s="11"/>
    </row>
    <row r="680" spans="2:27" s="8" customFormat="1" x14ac:dyDescent="0.3">
      <c r="B680" s="11"/>
      <c r="C680" s="11"/>
      <c r="D680" s="11"/>
      <c r="E680" s="11"/>
      <c r="F680" s="11"/>
      <c r="G680" s="11"/>
      <c r="H680" s="11"/>
      <c r="I680" s="11"/>
      <c r="J680" s="11"/>
      <c r="K680" s="11"/>
      <c r="L680" s="29"/>
      <c r="M680" s="11"/>
      <c r="N680" s="11"/>
      <c r="O680" s="11"/>
      <c r="P680" s="11"/>
      <c r="Q680" s="11"/>
      <c r="R680" s="11"/>
      <c r="S680" s="11"/>
      <c r="T680" s="11"/>
      <c r="U680" s="11"/>
      <c r="V680" s="11"/>
      <c r="W680" s="11"/>
      <c r="X680" s="11"/>
      <c r="Y680" s="11"/>
      <c r="Z680" s="11"/>
      <c r="AA680" s="11"/>
    </row>
    <row r="681" spans="2:27" s="8" customFormat="1" x14ac:dyDescent="0.3">
      <c r="B681" s="11"/>
      <c r="C681" s="11"/>
      <c r="D681" s="11"/>
      <c r="E681" s="11"/>
      <c r="F681" s="11"/>
      <c r="G681" s="11"/>
      <c r="H681" s="11"/>
      <c r="I681" s="11"/>
      <c r="J681" s="11"/>
      <c r="K681" s="11"/>
      <c r="L681" s="29"/>
      <c r="M681" s="11"/>
      <c r="N681" s="11"/>
      <c r="O681" s="11"/>
      <c r="P681" s="11"/>
      <c r="Q681" s="11"/>
      <c r="R681" s="11"/>
      <c r="S681" s="11"/>
      <c r="T681" s="11"/>
      <c r="U681" s="11"/>
      <c r="V681" s="11"/>
      <c r="W681" s="11"/>
      <c r="X681" s="11"/>
      <c r="Y681" s="11"/>
      <c r="Z681" s="11"/>
      <c r="AA681" s="11"/>
    </row>
    <row r="682" spans="2:27" s="8" customFormat="1" x14ac:dyDescent="0.3">
      <c r="B682" s="11"/>
      <c r="C682" s="11"/>
      <c r="D682" s="11"/>
      <c r="E682" s="11"/>
      <c r="F682" s="11"/>
      <c r="G682" s="11"/>
      <c r="H682" s="11"/>
      <c r="I682" s="11"/>
      <c r="J682" s="11"/>
      <c r="K682" s="11"/>
      <c r="L682" s="29"/>
      <c r="M682" s="11"/>
      <c r="N682" s="11"/>
      <c r="O682" s="11"/>
      <c r="P682" s="11"/>
      <c r="Q682" s="11"/>
      <c r="R682" s="11"/>
      <c r="S682" s="11"/>
      <c r="T682" s="11"/>
      <c r="U682" s="11"/>
      <c r="V682" s="11"/>
      <c r="W682" s="11"/>
      <c r="X682" s="11"/>
      <c r="Y682" s="11"/>
      <c r="Z682" s="11"/>
      <c r="AA682" s="11"/>
    </row>
    <row r="683" spans="2:27" s="8" customFormat="1" x14ac:dyDescent="0.3">
      <c r="B683" s="11"/>
      <c r="C683" s="11"/>
      <c r="D683" s="11"/>
      <c r="E683" s="11"/>
      <c r="F683" s="11"/>
      <c r="G683" s="11"/>
      <c r="H683" s="11"/>
      <c r="I683" s="11"/>
      <c r="J683" s="11"/>
      <c r="K683" s="11"/>
      <c r="L683" s="29"/>
      <c r="M683" s="11"/>
      <c r="N683" s="11"/>
      <c r="O683" s="11"/>
      <c r="P683" s="11"/>
      <c r="Q683" s="11"/>
      <c r="R683" s="11"/>
      <c r="S683" s="11"/>
      <c r="T683" s="11"/>
      <c r="U683" s="11"/>
      <c r="V683" s="11"/>
      <c r="W683" s="11"/>
      <c r="X683" s="11"/>
      <c r="Y683" s="11"/>
      <c r="Z683" s="11"/>
      <c r="AA683" s="11"/>
    </row>
    <row r="684" spans="2:27" s="8" customFormat="1" x14ac:dyDescent="0.3">
      <c r="B684" s="11"/>
      <c r="C684" s="11"/>
      <c r="D684" s="11"/>
      <c r="E684" s="11"/>
      <c r="F684" s="11"/>
      <c r="G684" s="11"/>
      <c r="H684" s="11"/>
      <c r="I684" s="11"/>
      <c r="J684" s="11"/>
      <c r="K684" s="11"/>
      <c r="L684" s="29"/>
      <c r="M684" s="11"/>
      <c r="N684" s="11"/>
      <c r="O684" s="11"/>
      <c r="P684" s="11"/>
      <c r="Q684" s="11"/>
      <c r="R684" s="11"/>
      <c r="S684" s="11"/>
      <c r="T684" s="11"/>
      <c r="U684" s="11"/>
      <c r="V684" s="11"/>
      <c r="W684" s="11"/>
      <c r="X684" s="11"/>
      <c r="Y684" s="11"/>
      <c r="Z684" s="11"/>
      <c r="AA684" s="11"/>
    </row>
    <row r="685" spans="2:27" s="8" customFormat="1" x14ac:dyDescent="0.3">
      <c r="B685" s="11"/>
      <c r="C685" s="11"/>
      <c r="D685" s="11"/>
      <c r="E685" s="11"/>
      <c r="F685" s="11"/>
      <c r="G685" s="11"/>
      <c r="H685" s="11"/>
      <c r="I685" s="11"/>
      <c r="J685" s="11"/>
      <c r="K685" s="11"/>
      <c r="L685" s="29"/>
      <c r="M685" s="11"/>
      <c r="N685" s="11"/>
      <c r="O685" s="11"/>
      <c r="P685" s="11"/>
      <c r="Q685" s="11"/>
      <c r="R685" s="11"/>
      <c r="S685" s="11"/>
      <c r="T685" s="11"/>
      <c r="U685" s="11"/>
      <c r="V685" s="11"/>
      <c r="W685" s="11"/>
      <c r="X685" s="11"/>
      <c r="Y685" s="11"/>
      <c r="Z685" s="11"/>
      <c r="AA685" s="11"/>
    </row>
    <row r="686" spans="2:27" s="8" customFormat="1" x14ac:dyDescent="0.3">
      <c r="B686" s="11"/>
      <c r="C686" s="11"/>
      <c r="D686" s="11"/>
      <c r="E686" s="11"/>
      <c r="F686" s="11"/>
      <c r="G686" s="11"/>
      <c r="H686" s="11"/>
      <c r="I686" s="11"/>
      <c r="J686" s="11"/>
      <c r="K686" s="11"/>
      <c r="L686" s="29"/>
      <c r="M686" s="11"/>
      <c r="N686" s="11"/>
      <c r="O686" s="11"/>
      <c r="P686" s="11"/>
      <c r="Q686" s="11"/>
      <c r="R686" s="11"/>
      <c r="S686" s="11"/>
      <c r="T686" s="11"/>
      <c r="U686" s="11"/>
      <c r="V686" s="11"/>
      <c r="W686" s="11"/>
      <c r="X686" s="11"/>
      <c r="Y686" s="11"/>
      <c r="Z686" s="11"/>
      <c r="AA686" s="11"/>
    </row>
    <row r="687" spans="2:27" s="8" customFormat="1" x14ac:dyDescent="0.3">
      <c r="B687" s="11"/>
      <c r="C687" s="11"/>
      <c r="D687" s="11"/>
      <c r="E687" s="11"/>
      <c r="F687" s="11"/>
      <c r="G687" s="11"/>
      <c r="H687" s="11"/>
      <c r="I687" s="11"/>
      <c r="J687" s="11"/>
      <c r="K687" s="11"/>
      <c r="L687" s="29"/>
      <c r="M687" s="11"/>
      <c r="N687" s="11"/>
      <c r="O687" s="11"/>
      <c r="P687" s="11"/>
      <c r="Q687" s="11"/>
      <c r="R687" s="11"/>
      <c r="S687" s="11"/>
      <c r="T687" s="11"/>
      <c r="U687" s="11"/>
      <c r="V687" s="11"/>
      <c r="W687" s="11"/>
      <c r="X687" s="11"/>
      <c r="Y687" s="11"/>
      <c r="Z687" s="11"/>
      <c r="AA687" s="11"/>
    </row>
    <row r="688" spans="2:27" s="8" customFormat="1" x14ac:dyDescent="0.3">
      <c r="B688" s="11"/>
      <c r="C688" s="11"/>
      <c r="D688" s="11"/>
      <c r="E688" s="11"/>
      <c r="F688" s="11"/>
      <c r="G688" s="11"/>
      <c r="H688" s="11"/>
      <c r="I688" s="11"/>
      <c r="J688" s="11"/>
      <c r="K688" s="11"/>
      <c r="L688" s="29"/>
      <c r="M688" s="11"/>
      <c r="N688" s="11"/>
      <c r="O688" s="11"/>
      <c r="P688" s="11"/>
      <c r="Q688" s="11"/>
      <c r="R688" s="11"/>
      <c r="S688" s="11"/>
      <c r="T688" s="11"/>
      <c r="U688" s="11"/>
      <c r="V688" s="11"/>
      <c r="W688" s="11"/>
      <c r="X688" s="11"/>
      <c r="Y688" s="11"/>
      <c r="Z688" s="11"/>
      <c r="AA688" s="11"/>
    </row>
    <row r="689" spans="2:27" s="8" customFormat="1" x14ac:dyDescent="0.3">
      <c r="B689" s="11"/>
      <c r="C689" s="11"/>
      <c r="D689" s="11"/>
      <c r="E689" s="11"/>
      <c r="F689" s="11"/>
      <c r="G689" s="11"/>
      <c r="H689" s="11"/>
      <c r="I689" s="11"/>
      <c r="J689" s="11"/>
      <c r="K689" s="11"/>
      <c r="L689" s="29"/>
      <c r="M689" s="11"/>
      <c r="N689" s="11"/>
      <c r="O689" s="11"/>
      <c r="P689" s="11"/>
      <c r="Q689" s="11"/>
      <c r="R689" s="11"/>
      <c r="S689" s="11"/>
      <c r="T689" s="11"/>
      <c r="U689" s="11"/>
      <c r="V689" s="11"/>
      <c r="W689" s="11"/>
      <c r="X689" s="11"/>
      <c r="Y689" s="11"/>
      <c r="Z689" s="11"/>
      <c r="AA689" s="11"/>
    </row>
    <row r="690" spans="2:27" s="8" customFormat="1" x14ac:dyDescent="0.3">
      <c r="B690" s="11"/>
      <c r="C690" s="11"/>
      <c r="D690" s="11"/>
      <c r="E690" s="11"/>
      <c r="F690" s="11"/>
      <c r="G690" s="11"/>
      <c r="H690" s="11"/>
      <c r="I690" s="11"/>
      <c r="J690" s="11"/>
      <c r="K690" s="11"/>
      <c r="L690" s="29"/>
      <c r="M690" s="11"/>
      <c r="N690" s="11"/>
      <c r="O690" s="11"/>
      <c r="P690" s="11"/>
      <c r="Q690" s="11"/>
      <c r="R690" s="11"/>
      <c r="S690" s="11"/>
      <c r="T690" s="11"/>
      <c r="U690" s="11"/>
      <c r="V690" s="11"/>
      <c r="W690" s="11"/>
      <c r="X690" s="11"/>
      <c r="Y690" s="11"/>
      <c r="Z690" s="11"/>
      <c r="AA690" s="11"/>
    </row>
    <row r="691" spans="2:27" s="8" customFormat="1" x14ac:dyDescent="0.3">
      <c r="B691" s="11"/>
      <c r="C691" s="11"/>
      <c r="D691" s="11"/>
      <c r="E691" s="11"/>
      <c r="F691" s="11"/>
      <c r="G691" s="11"/>
      <c r="H691" s="11"/>
      <c r="I691" s="11"/>
      <c r="J691" s="11"/>
      <c r="K691" s="11"/>
      <c r="L691" s="29"/>
      <c r="M691" s="11"/>
      <c r="N691" s="11"/>
      <c r="O691" s="11"/>
      <c r="P691" s="11"/>
      <c r="Q691" s="11"/>
      <c r="R691" s="11"/>
      <c r="S691" s="11"/>
      <c r="T691" s="11"/>
      <c r="U691" s="11"/>
      <c r="V691" s="11"/>
      <c r="W691" s="11"/>
      <c r="X691" s="11"/>
      <c r="Y691" s="11"/>
      <c r="Z691" s="11"/>
      <c r="AA691" s="11"/>
    </row>
    <row r="692" spans="2:27" s="8" customFormat="1" x14ac:dyDescent="0.3">
      <c r="B692" s="11"/>
      <c r="C692" s="11"/>
      <c r="D692" s="11"/>
      <c r="E692" s="11"/>
      <c r="F692" s="11"/>
      <c r="G692" s="11"/>
      <c r="H692" s="11"/>
      <c r="I692" s="11"/>
      <c r="J692" s="11"/>
      <c r="K692" s="11"/>
      <c r="L692" s="29"/>
      <c r="M692" s="11"/>
      <c r="N692" s="11"/>
      <c r="O692" s="11"/>
      <c r="P692" s="11"/>
      <c r="Q692" s="11"/>
      <c r="R692" s="11"/>
      <c r="S692" s="11"/>
      <c r="T692" s="11"/>
      <c r="U692" s="11"/>
      <c r="V692" s="11"/>
      <c r="W692" s="11"/>
      <c r="X692" s="11"/>
      <c r="Y692" s="11"/>
      <c r="Z692" s="11"/>
      <c r="AA692" s="11"/>
    </row>
    <row r="693" spans="2:27" s="8" customFormat="1" x14ac:dyDescent="0.3">
      <c r="B693" s="11"/>
      <c r="C693" s="11"/>
      <c r="D693" s="11"/>
      <c r="E693" s="11"/>
      <c r="F693" s="11"/>
      <c r="G693" s="11"/>
      <c r="H693" s="11"/>
      <c r="I693" s="11"/>
      <c r="J693" s="11"/>
      <c r="K693" s="11"/>
      <c r="L693" s="29"/>
      <c r="M693" s="11"/>
      <c r="N693" s="11"/>
      <c r="O693" s="11"/>
      <c r="P693" s="11"/>
      <c r="Q693" s="11"/>
      <c r="R693" s="11"/>
      <c r="S693" s="11"/>
      <c r="T693" s="11"/>
      <c r="U693" s="11"/>
      <c r="V693" s="11"/>
      <c r="W693" s="11"/>
      <c r="X693" s="11"/>
      <c r="Y693" s="11"/>
      <c r="Z693" s="11"/>
      <c r="AA693" s="11"/>
    </row>
    <row r="694" spans="2:27" s="8" customFormat="1" x14ac:dyDescent="0.3">
      <c r="B694" s="11"/>
      <c r="C694" s="11"/>
      <c r="D694" s="11"/>
      <c r="E694" s="11"/>
      <c r="F694" s="11"/>
      <c r="G694" s="11"/>
      <c r="H694" s="11"/>
      <c r="I694" s="11"/>
      <c r="J694" s="11"/>
      <c r="K694" s="11"/>
      <c r="L694" s="29"/>
      <c r="M694" s="11"/>
      <c r="N694" s="11"/>
      <c r="O694" s="11"/>
      <c r="P694" s="11"/>
      <c r="Q694" s="11"/>
      <c r="R694" s="11"/>
      <c r="S694" s="11"/>
      <c r="T694" s="11"/>
      <c r="U694" s="11"/>
      <c r="V694" s="11"/>
      <c r="W694" s="11"/>
      <c r="X694" s="11"/>
      <c r="Y694" s="11"/>
      <c r="Z694" s="11"/>
      <c r="AA694" s="11"/>
    </row>
    <row r="695" spans="2:27" s="8" customFormat="1" x14ac:dyDescent="0.3">
      <c r="B695" s="11"/>
      <c r="C695" s="11"/>
      <c r="D695" s="11"/>
      <c r="E695" s="11"/>
      <c r="F695" s="11"/>
      <c r="G695" s="11"/>
      <c r="H695" s="11"/>
      <c r="I695" s="11"/>
      <c r="J695" s="11"/>
      <c r="K695" s="11"/>
      <c r="L695" s="29"/>
      <c r="M695" s="11"/>
      <c r="N695" s="11"/>
      <c r="O695" s="11"/>
      <c r="P695" s="11"/>
      <c r="Q695" s="11"/>
      <c r="R695" s="11"/>
      <c r="S695" s="11"/>
      <c r="T695" s="11"/>
      <c r="U695" s="11"/>
      <c r="V695" s="11"/>
      <c r="W695" s="11"/>
      <c r="X695" s="11"/>
      <c r="Y695" s="11"/>
      <c r="Z695" s="11"/>
      <c r="AA695" s="11"/>
    </row>
    <row r="696" spans="2:27" s="8" customFormat="1" x14ac:dyDescent="0.3">
      <c r="B696" s="11"/>
      <c r="C696" s="11"/>
      <c r="D696" s="11"/>
      <c r="E696" s="11"/>
      <c r="F696" s="11"/>
      <c r="G696" s="11"/>
      <c r="H696" s="11"/>
      <c r="I696" s="11"/>
      <c r="J696" s="11"/>
      <c r="K696" s="11"/>
      <c r="L696" s="29"/>
      <c r="M696" s="11"/>
      <c r="N696" s="11"/>
      <c r="O696" s="11"/>
      <c r="P696" s="11"/>
      <c r="Q696" s="11"/>
      <c r="R696" s="11"/>
      <c r="S696" s="11"/>
      <c r="T696" s="11"/>
      <c r="U696" s="11"/>
      <c r="V696" s="11"/>
      <c r="W696" s="11"/>
      <c r="X696" s="11"/>
      <c r="Y696" s="11"/>
      <c r="Z696" s="11"/>
      <c r="AA696" s="11"/>
    </row>
    <row r="697" spans="2:27" s="8" customFormat="1" x14ac:dyDescent="0.3">
      <c r="B697" s="11"/>
      <c r="C697" s="11"/>
      <c r="D697" s="11"/>
      <c r="E697" s="11"/>
      <c r="F697" s="11"/>
      <c r="G697" s="11"/>
      <c r="H697" s="11"/>
      <c r="I697" s="11"/>
      <c r="J697" s="11"/>
      <c r="K697" s="11"/>
      <c r="L697" s="29"/>
      <c r="M697" s="11"/>
      <c r="N697" s="11"/>
      <c r="O697" s="11"/>
      <c r="P697" s="11"/>
      <c r="Q697" s="11"/>
      <c r="R697" s="11"/>
      <c r="S697" s="11"/>
      <c r="T697" s="11"/>
      <c r="U697" s="11"/>
      <c r="V697" s="11"/>
      <c r="W697" s="11"/>
      <c r="X697" s="11"/>
      <c r="Y697" s="11"/>
      <c r="Z697" s="11"/>
      <c r="AA697" s="11"/>
    </row>
    <row r="698" spans="2:27" s="8" customFormat="1" x14ac:dyDescent="0.3">
      <c r="B698" s="11"/>
      <c r="C698" s="11"/>
      <c r="D698" s="11"/>
      <c r="E698" s="11"/>
      <c r="F698" s="11"/>
      <c r="G698" s="11"/>
      <c r="H698" s="11"/>
      <c r="I698" s="11"/>
      <c r="J698" s="11"/>
      <c r="K698" s="11"/>
      <c r="L698" s="29"/>
      <c r="M698" s="11"/>
      <c r="N698" s="11"/>
      <c r="O698" s="11"/>
      <c r="P698" s="11"/>
      <c r="Q698" s="11"/>
      <c r="R698" s="11"/>
      <c r="S698" s="11"/>
      <c r="T698" s="11"/>
      <c r="U698" s="11"/>
      <c r="V698" s="11"/>
      <c r="W698" s="11"/>
      <c r="X698" s="11"/>
      <c r="Y698" s="11"/>
      <c r="Z698" s="11"/>
      <c r="AA698" s="11"/>
    </row>
    <row r="699" spans="2:27" s="8" customFormat="1" x14ac:dyDescent="0.3">
      <c r="B699" s="11"/>
      <c r="C699" s="11"/>
      <c r="D699" s="11"/>
      <c r="E699" s="11"/>
      <c r="F699" s="11"/>
      <c r="G699" s="11"/>
      <c r="H699" s="11"/>
      <c r="I699" s="11"/>
      <c r="J699" s="11"/>
      <c r="K699" s="11"/>
      <c r="L699" s="29"/>
      <c r="M699" s="11"/>
      <c r="N699" s="11"/>
      <c r="O699" s="11"/>
      <c r="P699" s="11"/>
      <c r="Q699" s="11"/>
      <c r="R699" s="11"/>
      <c r="S699" s="11"/>
      <c r="T699" s="11"/>
      <c r="U699" s="11"/>
      <c r="V699" s="11"/>
      <c r="W699" s="11"/>
      <c r="X699" s="11"/>
      <c r="Y699" s="11"/>
      <c r="Z699" s="11"/>
      <c r="AA699" s="11"/>
    </row>
    <row r="700" spans="2:27" s="8" customFormat="1" x14ac:dyDescent="0.3">
      <c r="B700" s="11"/>
      <c r="C700" s="11"/>
      <c r="D700" s="11"/>
      <c r="E700" s="11"/>
      <c r="F700" s="11"/>
      <c r="G700" s="11"/>
      <c r="H700" s="11"/>
      <c r="I700" s="11"/>
      <c r="J700" s="11"/>
      <c r="K700" s="11"/>
      <c r="L700" s="29"/>
      <c r="M700" s="11"/>
      <c r="N700" s="11"/>
      <c r="O700" s="11"/>
      <c r="P700" s="11"/>
      <c r="Q700" s="11"/>
      <c r="R700" s="11"/>
      <c r="S700" s="11"/>
      <c r="T700" s="11"/>
      <c r="U700" s="11"/>
      <c r="V700" s="11"/>
      <c r="W700" s="11"/>
      <c r="X700" s="11"/>
      <c r="Y700" s="11"/>
      <c r="Z700" s="11"/>
      <c r="AA700" s="11"/>
    </row>
    <row r="701" spans="2:27" s="8" customFormat="1" x14ac:dyDescent="0.3">
      <c r="B701" s="11"/>
      <c r="C701" s="11"/>
      <c r="D701" s="11"/>
      <c r="E701" s="11"/>
      <c r="F701" s="11"/>
      <c r="G701" s="11"/>
      <c r="H701" s="11"/>
      <c r="I701" s="11"/>
      <c r="J701" s="11"/>
      <c r="K701" s="11"/>
      <c r="L701" s="29"/>
      <c r="M701" s="11"/>
      <c r="N701" s="11"/>
      <c r="O701" s="11"/>
      <c r="P701" s="11"/>
      <c r="Q701" s="11"/>
      <c r="R701" s="11"/>
      <c r="S701" s="11"/>
      <c r="T701" s="11"/>
      <c r="U701" s="11"/>
      <c r="V701" s="11"/>
      <c r="W701" s="11"/>
      <c r="X701" s="11"/>
      <c r="Y701" s="11"/>
      <c r="Z701" s="11"/>
      <c r="AA701" s="11"/>
    </row>
    <row r="702" spans="2:27" s="8" customFormat="1" x14ac:dyDescent="0.3">
      <c r="B702" s="11"/>
      <c r="C702" s="11"/>
      <c r="D702" s="11"/>
      <c r="E702" s="11"/>
      <c r="F702" s="11"/>
      <c r="G702" s="11"/>
      <c r="H702" s="11"/>
      <c r="I702" s="11"/>
      <c r="J702" s="11"/>
      <c r="K702" s="11"/>
      <c r="L702" s="29"/>
      <c r="M702" s="11"/>
      <c r="N702" s="11"/>
      <c r="O702" s="11"/>
      <c r="P702" s="11"/>
      <c r="Q702" s="11"/>
      <c r="R702" s="11"/>
      <c r="S702" s="11"/>
      <c r="T702" s="11"/>
      <c r="U702" s="11"/>
      <c r="V702" s="11"/>
      <c r="W702" s="11"/>
      <c r="X702" s="11"/>
      <c r="Y702" s="11"/>
      <c r="Z702" s="11"/>
      <c r="AA702" s="11"/>
    </row>
    <row r="703" spans="2:27" s="8" customFormat="1" x14ac:dyDescent="0.3">
      <c r="B703" s="11"/>
      <c r="C703" s="11"/>
      <c r="D703" s="11"/>
      <c r="E703" s="11"/>
      <c r="F703" s="11"/>
      <c r="G703" s="11"/>
      <c r="H703" s="11"/>
      <c r="I703" s="11"/>
      <c r="J703" s="11"/>
      <c r="K703" s="11"/>
      <c r="L703" s="29"/>
      <c r="M703" s="11"/>
      <c r="N703" s="11"/>
      <c r="O703" s="11"/>
      <c r="P703" s="11"/>
      <c r="Q703" s="11"/>
      <c r="R703" s="11"/>
      <c r="S703" s="11"/>
      <c r="T703" s="11"/>
      <c r="U703" s="11"/>
      <c r="V703" s="11"/>
      <c r="W703" s="11"/>
      <c r="X703" s="11"/>
      <c r="Y703" s="11"/>
      <c r="Z703" s="11"/>
      <c r="AA703" s="11"/>
    </row>
    <row r="704" spans="2:27" s="8" customFormat="1" x14ac:dyDescent="0.3">
      <c r="B704" s="11"/>
      <c r="C704" s="11"/>
      <c r="D704" s="11"/>
      <c r="E704" s="11"/>
      <c r="F704" s="11"/>
      <c r="G704" s="11"/>
      <c r="H704" s="11"/>
      <c r="I704" s="11"/>
      <c r="J704" s="11"/>
      <c r="K704" s="11"/>
      <c r="L704" s="29"/>
      <c r="M704" s="11"/>
      <c r="N704" s="11"/>
      <c r="O704" s="11"/>
      <c r="P704" s="11"/>
      <c r="Q704" s="11"/>
      <c r="R704" s="11"/>
      <c r="S704" s="11"/>
      <c r="T704" s="11"/>
      <c r="U704" s="11"/>
      <c r="V704" s="11"/>
      <c r="W704" s="11"/>
      <c r="X704" s="11"/>
      <c r="Y704" s="11"/>
      <c r="Z704" s="11"/>
      <c r="AA704" s="11"/>
    </row>
    <row r="705" spans="2:27" s="8" customFormat="1" x14ac:dyDescent="0.3">
      <c r="B705" s="11"/>
      <c r="C705" s="11"/>
      <c r="D705" s="11"/>
      <c r="E705" s="11"/>
      <c r="F705" s="11"/>
      <c r="G705" s="11"/>
      <c r="H705" s="11"/>
      <c r="I705" s="11"/>
      <c r="J705" s="11"/>
      <c r="K705" s="11"/>
      <c r="L705" s="29"/>
      <c r="M705" s="11"/>
      <c r="N705" s="11"/>
      <c r="O705" s="11"/>
      <c r="P705" s="11"/>
      <c r="Q705" s="11"/>
      <c r="R705" s="11"/>
      <c r="S705" s="11"/>
      <c r="T705" s="11"/>
      <c r="U705" s="11"/>
      <c r="V705" s="11"/>
      <c r="W705" s="11"/>
      <c r="X705" s="11"/>
      <c r="Y705" s="11"/>
      <c r="Z705" s="11"/>
      <c r="AA705" s="11"/>
    </row>
    <row r="706" spans="2:27" s="8" customFormat="1" x14ac:dyDescent="0.3">
      <c r="B706" s="11"/>
      <c r="C706" s="11"/>
      <c r="D706" s="11"/>
      <c r="E706" s="11"/>
      <c r="F706" s="11"/>
      <c r="G706" s="11"/>
      <c r="H706" s="11"/>
      <c r="I706" s="11"/>
      <c r="J706" s="11"/>
      <c r="K706" s="11"/>
      <c r="L706" s="29"/>
      <c r="M706" s="11"/>
      <c r="N706" s="11"/>
      <c r="O706" s="11"/>
      <c r="P706" s="11"/>
      <c r="Q706" s="11"/>
      <c r="R706" s="11"/>
      <c r="S706" s="11"/>
      <c r="T706" s="11"/>
      <c r="U706" s="11"/>
      <c r="V706" s="11"/>
      <c r="W706" s="11"/>
      <c r="X706" s="11"/>
      <c r="Y706" s="11"/>
      <c r="Z706" s="11"/>
      <c r="AA706" s="11"/>
    </row>
    <row r="707" spans="2:27" s="8" customFormat="1" x14ac:dyDescent="0.3">
      <c r="B707" s="11"/>
      <c r="C707" s="11"/>
      <c r="D707" s="11"/>
      <c r="E707" s="11"/>
      <c r="F707" s="11"/>
      <c r="G707" s="11"/>
      <c r="H707" s="11"/>
      <c r="I707" s="11"/>
      <c r="J707" s="11"/>
      <c r="K707" s="11"/>
      <c r="L707" s="29"/>
      <c r="M707" s="11"/>
      <c r="N707" s="11"/>
      <c r="O707" s="11"/>
      <c r="P707" s="11"/>
      <c r="Q707" s="11"/>
      <c r="R707" s="11"/>
      <c r="S707" s="11"/>
      <c r="T707" s="11"/>
      <c r="U707" s="11"/>
      <c r="V707" s="11"/>
      <c r="W707" s="11"/>
      <c r="X707" s="11"/>
      <c r="Y707" s="11"/>
      <c r="Z707" s="11"/>
      <c r="AA707" s="11"/>
    </row>
    <row r="708" spans="2:27" s="8" customFormat="1" x14ac:dyDescent="0.3">
      <c r="B708" s="11"/>
      <c r="C708" s="11"/>
      <c r="D708" s="11"/>
      <c r="E708" s="11"/>
      <c r="F708" s="11"/>
      <c r="G708" s="11"/>
      <c r="H708" s="11"/>
      <c r="I708" s="11"/>
      <c r="J708" s="11"/>
      <c r="K708" s="11"/>
      <c r="L708" s="29"/>
      <c r="M708" s="11"/>
      <c r="N708" s="11"/>
      <c r="O708" s="11"/>
      <c r="P708" s="11"/>
      <c r="Q708" s="11"/>
      <c r="R708" s="11"/>
      <c r="S708" s="11"/>
      <c r="T708" s="11"/>
      <c r="U708" s="11"/>
      <c r="V708" s="11"/>
      <c r="W708" s="11"/>
      <c r="X708" s="11"/>
      <c r="Y708" s="11"/>
      <c r="Z708" s="11"/>
      <c r="AA708" s="11"/>
    </row>
    <row r="709" spans="2:27" s="8" customFormat="1" x14ac:dyDescent="0.3">
      <c r="B709" s="11"/>
      <c r="C709" s="11"/>
      <c r="D709" s="11"/>
      <c r="E709" s="11"/>
      <c r="F709" s="11"/>
      <c r="G709" s="11"/>
      <c r="H709" s="11"/>
      <c r="I709" s="11"/>
      <c r="J709" s="11"/>
      <c r="K709" s="11"/>
      <c r="L709" s="29"/>
      <c r="M709" s="11"/>
      <c r="N709" s="11"/>
      <c r="O709" s="11"/>
      <c r="P709" s="11"/>
      <c r="Q709" s="11"/>
      <c r="R709" s="11"/>
      <c r="S709" s="11"/>
      <c r="T709" s="11"/>
      <c r="U709" s="11"/>
      <c r="V709" s="11"/>
      <c r="W709" s="11"/>
      <c r="X709" s="11"/>
      <c r="Y709" s="11"/>
      <c r="Z709" s="11"/>
      <c r="AA709" s="11"/>
    </row>
    <row r="710" spans="2:27" s="8" customFormat="1" x14ac:dyDescent="0.3">
      <c r="B710" s="11"/>
      <c r="C710" s="11"/>
      <c r="D710" s="11"/>
      <c r="E710" s="11"/>
      <c r="F710" s="11"/>
      <c r="G710" s="11"/>
      <c r="H710" s="11"/>
      <c r="I710" s="11"/>
      <c r="J710" s="11"/>
      <c r="K710" s="11"/>
      <c r="L710" s="29"/>
      <c r="M710" s="11"/>
      <c r="N710" s="11"/>
      <c r="O710" s="11"/>
      <c r="P710" s="11"/>
      <c r="Q710" s="11"/>
      <c r="R710" s="11"/>
      <c r="S710" s="11"/>
      <c r="T710" s="11"/>
      <c r="U710" s="11"/>
      <c r="V710" s="11"/>
      <c r="W710" s="11"/>
      <c r="X710" s="11"/>
      <c r="Y710" s="11"/>
      <c r="Z710" s="11"/>
      <c r="AA710" s="11"/>
    </row>
    <row r="711" spans="2:27" s="8" customFormat="1" x14ac:dyDescent="0.3">
      <c r="B711" s="11"/>
      <c r="C711" s="11"/>
      <c r="D711" s="11"/>
      <c r="E711" s="11"/>
      <c r="F711" s="11"/>
      <c r="G711" s="11"/>
      <c r="H711" s="11"/>
      <c r="I711" s="11"/>
      <c r="J711" s="11"/>
      <c r="K711" s="11"/>
      <c r="L711" s="29"/>
      <c r="M711" s="11"/>
      <c r="N711" s="11"/>
      <c r="O711" s="11"/>
      <c r="P711" s="11"/>
      <c r="Q711" s="11"/>
      <c r="R711" s="11"/>
      <c r="S711" s="11"/>
      <c r="T711" s="11"/>
      <c r="U711" s="11"/>
      <c r="V711" s="11"/>
      <c r="W711" s="11"/>
      <c r="X711" s="11"/>
      <c r="Y711" s="11"/>
      <c r="Z711" s="11"/>
      <c r="AA711" s="11"/>
    </row>
    <row r="712" spans="2:27" s="8" customFormat="1" x14ac:dyDescent="0.3">
      <c r="B712" s="11"/>
      <c r="C712" s="11"/>
      <c r="D712" s="11"/>
      <c r="E712" s="11"/>
      <c r="F712" s="11"/>
      <c r="G712" s="11"/>
      <c r="H712" s="11"/>
      <c r="I712" s="11"/>
      <c r="J712" s="11"/>
      <c r="K712" s="11"/>
      <c r="L712" s="29"/>
      <c r="M712" s="11"/>
      <c r="N712" s="11"/>
      <c r="O712" s="11"/>
      <c r="P712" s="11"/>
      <c r="Q712" s="11"/>
      <c r="R712" s="11"/>
      <c r="S712" s="11"/>
      <c r="T712" s="11"/>
      <c r="U712" s="11"/>
      <c r="V712" s="11"/>
      <c r="W712" s="11"/>
      <c r="X712" s="11"/>
      <c r="Y712" s="11"/>
      <c r="Z712" s="11"/>
      <c r="AA712" s="11"/>
    </row>
    <row r="713" spans="2:27" s="8" customFormat="1" x14ac:dyDescent="0.3">
      <c r="B713" s="11"/>
      <c r="C713" s="11"/>
      <c r="D713" s="11"/>
      <c r="E713" s="11"/>
      <c r="F713" s="11"/>
      <c r="G713" s="11"/>
      <c r="H713" s="11"/>
      <c r="I713" s="11"/>
      <c r="J713" s="11"/>
      <c r="K713" s="11"/>
      <c r="L713" s="29"/>
      <c r="M713" s="11"/>
      <c r="N713" s="11"/>
      <c r="O713" s="11"/>
      <c r="P713" s="11"/>
      <c r="Q713" s="11"/>
      <c r="R713" s="11"/>
      <c r="S713" s="11"/>
      <c r="T713" s="11"/>
      <c r="U713" s="11"/>
      <c r="V713" s="11"/>
      <c r="W713" s="11"/>
      <c r="X713" s="11"/>
      <c r="Y713" s="11"/>
      <c r="Z713" s="11"/>
      <c r="AA713" s="11"/>
    </row>
    <row r="714" spans="2:27" s="8" customFormat="1" x14ac:dyDescent="0.3">
      <c r="B714" s="11"/>
      <c r="C714" s="11"/>
      <c r="D714" s="11"/>
      <c r="E714" s="11"/>
      <c r="F714" s="11"/>
      <c r="G714" s="11"/>
      <c r="H714" s="11"/>
      <c r="I714" s="11"/>
      <c r="J714" s="11"/>
      <c r="K714" s="11"/>
      <c r="L714" s="29"/>
      <c r="M714" s="11"/>
      <c r="N714" s="11"/>
      <c r="O714" s="11"/>
      <c r="P714" s="11"/>
      <c r="Q714" s="11"/>
      <c r="R714" s="11"/>
      <c r="S714" s="11"/>
      <c r="T714" s="11"/>
      <c r="U714" s="11"/>
      <c r="V714" s="11"/>
      <c r="W714" s="11"/>
      <c r="X714" s="11"/>
      <c r="Y714" s="11"/>
      <c r="Z714" s="11"/>
      <c r="AA714" s="11"/>
    </row>
    <row r="715" spans="2:27" s="8" customFormat="1" x14ac:dyDescent="0.3">
      <c r="B715" s="11"/>
      <c r="C715" s="11"/>
      <c r="D715" s="11"/>
      <c r="E715" s="11"/>
      <c r="F715" s="11"/>
      <c r="G715" s="11"/>
      <c r="H715" s="11"/>
      <c r="I715" s="11"/>
      <c r="J715" s="11"/>
      <c r="K715" s="11"/>
      <c r="L715" s="29"/>
      <c r="M715" s="11"/>
      <c r="N715" s="11"/>
      <c r="O715" s="11"/>
      <c r="P715" s="11"/>
      <c r="Q715" s="11"/>
      <c r="R715" s="11"/>
      <c r="S715" s="11"/>
      <c r="T715" s="11"/>
      <c r="U715" s="11"/>
      <c r="V715" s="11"/>
      <c r="W715" s="11"/>
      <c r="X715" s="11"/>
      <c r="Y715" s="11"/>
      <c r="Z715" s="11"/>
      <c r="AA715" s="11"/>
    </row>
    <row r="716" spans="2:27" s="8" customFormat="1" x14ac:dyDescent="0.3">
      <c r="B716" s="11"/>
      <c r="C716" s="11"/>
      <c r="D716" s="11"/>
      <c r="E716" s="11"/>
      <c r="F716" s="11"/>
      <c r="G716" s="11"/>
      <c r="H716" s="11"/>
      <c r="I716" s="11"/>
      <c r="J716" s="11"/>
      <c r="K716" s="11"/>
      <c r="L716" s="29"/>
      <c r="M716" s="11"/>
      <c r="N716" s="11"/>
      <c r="O716" s="11"/>
      <c r="P716" s="11"/>
      <c r="Q716" s="11"/>
      <c r="R716" s="11"/>
      <c r="S716" s="11"/>
      <c r="T716" s="11"/>
      <c r="U716" s="11"/>
      <c r="V716" s="11"/>
      <c r="W716" s="11"/>
      <c r="X716" s="11"/>
      <c r="Y716" s="11"/>
      <c r="Z716" s="11"/>
      <c r="AA716" s="11"/>
    </row>
    <row r="717" spans="2:27" s="8" customFormat="1" x14ac:dyDescent="0.3">
      <c r="B717" s="11"/>
      <c r="C717" s="11"/>
      <c r="D717" s="11"/>
      <c r="E717" s="11"/>
      <c r="F717" s="11"/>
      <c r="G717" s="11"/>
      <c r="H717" s="11"/>
      <c r="I717" s="11"/>
      <c r="J717" s="11"/>
      <c r="K717" s="11"/>
      <c r="L717" s="29"/>
      <c r="M717" s="11"/>
      <c r="N717" s="11"/>
      <c r="O717" s="11"/>
      <c r="P717" s="11"/>
      <c r="Q717" s="11"/>
      <c r="R717" s="11"/>
      <c r="S717" s="11"/>
      <c r="T717" s="11"/>
      <c r="U717" s="11"/>
      <c r="V717" s="11"/>
      <c r="W717" s="11"/>
      <c r="X717" s="11"/>
      <c r="Y717" s="11"/>
      <c r="Z717" s="11"/>
      <c r="AA717" s="11"/>
    </row>
    <row r="718" spans="2:27" s="8" customFormat="1" x14ac:dyDescent="0.3">
      <c r="B718" s="11"/>
      <c r="C718" s="11"/>
      <c r="D718" s="11"/>
      <c r="E718" s="11"/>
      <c r="F718" s="11"/>
      <c r="G718" s="11"/>
      <c r="H718" s="11"/>
      <c r="I718" s="11"/>
      <c r="J718" s="11"/>
      <c r="K718" s="11"/>
      <c r="L718" s="29"/>
      <c r="M718" s="11"/>
      <c r="N718" s="11"/>
      <c r="O718" s="11"/>
      <c r="P718" s="11"/>
      <c r="Q718" s="11"/>
      <c r="R718" s="11"/>
      <c r="S718" s="11"/>
      <c r="T718" s="11"/>
      <c r="U718" s="11"/>
      <c r="V718" s="11"/>
      <c r="W718" s="11"/>
      <c r="X718" s="11"/>
      <c r="Y718" s="11"/>
      <c r="Z718" s="11"/>
      <c r="AA718" s="11"/>
    </row>
    <row r="719" spans="2:27" s="8" customFormat="1" x14ac:dyDescent="0.3">
      <c r="B719" s="11"/>
      <c r="C719" s="11"/>
      <c r="D719" s="11"/>
      <c r="E719" s="11"/>
      <c r="F719" s="11"/>
      <c r="G719" s="11"/>
      <c r="H719" s="11"/>
      <c r="I719" s="11"/>
      <c r="J719" s="11"/>
      <c r="K719" s="11"/>
      <c r="L719" s="29"/>
      <c r="M719" s="11"/>
      <c r="N719" s="11"/>
      <c r="O719" s="11"/>
      <c r="P719" s="11"/>
      <c r="Q719" s="11"/>
      <c r="R719" s="11"/>
      <c r="S719" s="11"/>
      <c r="T719" s="11"/>
      <c r="U719" s="11"/>
      <c r="V719" s="11"/>
      <c r="W719" s="11"/>
      <c r="X719" s="11"/>
      <c r="Y719" s="11"/>
      <c r="Z719" s="11"/>
      <c r="AA719" s="11"/>
    </row>
    <row r="720" spans="2:27" s="8" customFormat="1" x14ac:dyDescent="0.3">
      <c r="B720" s="11"/>
      <c r="C720" s="11"/>
      <c r="D720" s="11"/>
      <c r="E720" s="11"/>
      <c r="F720" s="11"/>
      <c r="G720" s="11"/>
      <c r="H720" s="11"/>
      <c r="I720" s="11"/>
      <c r="J720" s="11"/>
      <c r="K720" s="11"/>
      <c r="L720" s="29"/>
      <c r="M720" s="11"/>
      <c r="N720" s="11"/>
      <c r="O720" s="11"/>
      <c r="P720" s="11"/>
      <c r="Q720" s="11"/>
      <c r="R720" s="11"/>
      <c r="S720" s="11"/>
      <c r="T720" s="11"/>
      <c r="U720" s="11"/>
      <c r="V720" s="11"/>
      <c r="W720" s="11"/>
      <c r="X720" s="11"/>
      <c r="Y720" s="11"/>
      <c r="Z720" s="11"/>
      <c r="AA720" s="11"/>
    </row>
    <row r="721" spans="2:27" s="8" customFormat="1" x14ac:dyDescent="0.3">
      <c r="B721" s="11"/>
      <c r="C721" s="11"/>
      <c r="D721" s="11"/>
      <c r="E721" s="11"/>
      <c r="F721" s="11"/>
      <c r="G721" s="11"/>
      <c r="H721" s="11"/>
      <c r="I721" s="11"/>
      <c r="J721" s="11"/>
      <c r="K721" s="11"/>
      <c r="L721" s="29"/>
      <c r="M721" s="11"/>
      <c r="N721" s="11"/>
      <c r="O721" s="11"/>
      <c r="P721" s="11"/>
      <c r="Q721" s="11"/>
      <c r="R721" s="11"/>
      <c r="S721" s="11"/>
      <c r="T721" s="11"/>
      <c r="U721" s="11"/>
      <c r="V721" s="11"/>
      <c r="W721" s="11"/>
      <c r="X721" s="11"/>
      <c r="Y721" s="11"/>
      <c r="Z721" s="11"/>
      <c r="AA721" s="11"/>
    </row>
    <row r="722" spans="2:27" s="8" customFormat="1" x14ac:dyDescent="0.3">
      <c r="B722" s="11"/>
      <c r="C722" s="11"/>
      <c r="D722" s="11"/>
      <c r="E722" s="11"/>
      <c r="F722" s="11"/>
      <c r="G722" s="11"/>
      <c r="H722" s="11"/>
      <c r="I722" s="11"/>
      <c r="J722" s="11"/>
      <c r="K722" s="11"/>
      <c r="L722" s="29"/>
      <c r="M722" s="11"/>
      <c r="N722" s="11"/>
      <c r="O722" s="11"/>
      <c r="P722" s="11"/>
      <c r="Q722" s="11"/>
      <c r="R722" s="11"/>
      <c r="S722" s="11"/>
      <c r="T722" s="11"/>
      <c r="U722" s="11"/>
      <c r="V722" s="11"/>
      <c r="W722" s="11"/>
      <c r="X722" s="11"/>
      <c r="Y722" s="11"/>
      <c r="Z722" s="11"/>
      <c r="AA722" s="11"/>
    </row>
    <row r="723" spans="2:27" s="8" customFormat="1" x14ac:dyDescent="0.3">
      <c r="B723" s="11"/>
      <c r="C723" s="11"/>
      <c r="D723" s="11"/>
      <c r="E723" s="11"/>
      <c r="F723" s="11"/>
      <c r="G723" s="11"/>
      <c r="H723" s="11"/>
      <c r="I723" s="11"/>
      <c r="J723" s="11"/>
      <c r="K723" s="11"/>
      <c r="L723" s="29"/>
      <c r="M723" s="11"/>
      <c r="N723" s="11"/>
      <c r="O723" s="11"/>
      <c r="P723" s="11"/>
      <c r="Q723" s="11"/>
      <c r="R723" s="11"/>
      <c r="S723" s="11"/>
      <c r="T723" s="11"/>
      <c r="U723" s="11"/>
      <c r="V723" s="11"/>
      <c r="W723" s="11"/>
      <c r="X723" s="11"/>
      <c r="Y723" s="11"/>
      <c r="Z723" s="11"/>
      <c r="AA723" s="11"/>
    </row>
    <row r="724" spans="2:27" s="8" customFormat="1" x14ac:dyDescent="0.3">
      <c r="B724" s="11"/>
      <c r="C724" s="11"/>
      <c r="D724" s="11"/>
      <c r="E724" s="11"/>
      <c r="F724" s="11"/>
      <c r="G724" s="11"/>
      <c r="H724" s="11"/>
      <c r="I724" s="11"/>
      <c r="J724" s="11"/>
      <c r="K724" s="11"/>
      <c r="L724" s="29"/>
      <c r="M724" s="11"/>
      <c r="N724" s="11"/>
      <c r="O724" s="11"/>
      <c r="P724" s="11"/>
      <c r="Q724" s="11"/>
      <c r="R724" s="11"/>
      <c r="S724" s="11"/>
      <c r="T724" s="11"/>
      <c r="U724" s="11"/>
      <c r="V724" s="11"/>
      <c r="W724" s="11"/>
      <c r="X724" s="11"/>
      <c r="Y724" s="11"/>
      <c r="Z724" s="11"/>
      <c r="AA724" s="11"/>
    </row>
    <row r="725" spans="2:27" s="8" customFormat="1" x14ac:dyDescent="0.3">
      <c r="B725" s="11"/>
      <c r="C725" s="11"/>
      <c r="D725" s="11"/>
      <c r="E725" s="11"/>
      <c r="F725" s="11"/>
      <c r="G725" s="11"/>
      <c r="H725" s="11"/>
      <c r="I725" s="11"/>
      <c r="J725" s="11"/>
      <c r="K725" s="11"/>
      <c r="L725" s="29"/>
      <c r="M725" s="11"/>
      <c r="N725" s="11"/>
      <c r="O725" s="11"/>
      <c r="P725" s="11"/>
      <c r="Q725" s="11"/>
      <c r="R725" s="11"/>
      <c r="S725" s="11"/>
      <c r="T725" s="11"/>
      <c r="U725" s="11"/>
      <c r="V725" s="11"/>
      <c r="W725" s="11"/>
      <c r="X725" s="11"/>
      <c r="Y725" s="11"/>
      <c r="Z725" s="11"/>
      <c r="AA725" s="11"/>
    </row>
    <row r="726" spans="2:27" s="8" customFormat="1" x14ac:dyDescent="0.3">
      <c r="B726" s="11"/>
      <c r="C726" s="11"/>
      <c r="D726" s="11"/>
      <c r="E726" s="11"/>
      <c r="F726" s="11"/>
      <c r="G726" s="11"/>
      <c r="H726" s="11"/>
      <c r="I726" s="11"/>
      <c r="J726" s="11"/>
      <c r="K726" s="11"/>
      <c r="L726" s="29"/>
      <c r="M726" s="11"/>
      <c r="N726" s="11"/>
      <c r="O726" s="11"/>
      <c r="P726" s="11"/>
      <c r="Q726" s="11"/>
      <c r="R726" s="11"/>
      <c r="S726" s="11"/>
      <c r="T726" s="11"/>
      <c r="U726" s="11"/>
      <c r="V726" s="11"/>
      <c r="W726" s="11"/>
      <c r="X726" s="11"/>
      <c r="Y726" s="11"/>
      <c r="Z726" s="11"/>
      <c r="AA726" s="11"/>
    </row>
    <row r="727" spans="2:27" s="8" customFormat="1" x14ac:dyDescent="0.3">
      <c r="B727" s="11"/>
      <c r="C727" s="11"/>
      <c r="D727" s="11"/>
      <c r="E727" s="11"/>
      <c r="F727" s="11"/>
      <c r="G727" s="11"/>
      <c r="H727" s="11"/>
      <c r="I727" s="11"/>
      <c r="J727" s="11"/>
      <c r="K727" s="11"/>
      <c r="L727" s="29"/>
      <c r="M727" s="11"/>
      <c r="N727" s="11"/>
      <c r="O727" s="11"/>
      <c r="P727" s="11"/>
      <c r="Q727" s="11"/>
      <c r="R727" s="11"/>
      <c r="S727" s="11"/>
      <c r="T727" s="11"/>
      <c r="U727" s="11"/>
      <c r="V727" s="11"/>
      <c r="W727" s="11"/>
      <c r="X727" s="11"/>
      <c r="Y727" s="11"/>
      <c r="Z727" s="11"/>
      <c r="AA727" s="11"/>
    </row>
    <row r="728" spans="2:27" s="8" customFormat="1" x14ac:dyDescent="0.3">
      <c r="B728" s="11"/>
      <c r="C728" s="11"/>
      <c r="D728" s="11"/>
      <c r="E728" s="11"/>
      <c r="F728" s="11"/>
      <c r="G728" s="11"/>
      <c r="H728" s="11"/>
      <c r="I728" s="11"/>
      <c r="J728" s="11"/>
      <c r="K728" s="11"/>
      <c r="L728" s="29"/>
      <c r="M728" s="11"/>
      <c r="N728" s="11"/>
      <c r="O728" s="11"/>
      <c r="P728" s="11"/>
      <c r="Q728" s="11"/>
      <c r="R728" s="11"/>
      <c r="S728" s="11"/>
      <c r="T728" s="11"/>
      <c r="U728" s="11"/>
      <c r="V728" s="11"/>
      <c r="W728" s="11"/>
      <c r="X728" s="11"/>
      <c r="Y728" s="11"/>
      <c r="Z728" s="11"/>
      <c r="AA728" s="11"/>
    </row>
    <row r="729" spans="2:27" s="8" customFormat="1" x14ac:dyDescent="0.3">
      <c r="B729" s="11"/>
      <c r="C729" s="11"/>
      <c r="D729" s="11"/>
      <c r="E729" s="11"/>
      <c r="F729" s="11"/>
      <c r="G729" s="11"/>
      <c r="H729" s="11"/>
      <c r="I729" s="11"/>
      <c r="J729" s="11"/>
      <c r="K729" s="11"/>
      <c r="L729" s="29"/>
      <c r="M729" s="11"/>
      <c r="N729" s="11"/>
      <c r="O729" s="11"/>
      <c r="P729" s="11"/>
      <c r="Q729" s="11"/>
      <c r="R729" s="11"/>
      <c r="S729" s="11"/>
      <c r="T729" s="11"/>
      <c r="U729" s="11"/>
      <c r="V729" s="11"/>
      <c r="W729" s="11"/>
      <c r="X729" s="11"/>
      <c r="Y729" s="11"/>
      <c r="Z729" s="11"/>
      <c r="AA729" s="11"/>
    </row>
    <row r="730" spans="2:27" s="8" customFormat="1" x14ac:dyDescent="0.3">
      <c r="B730" s="11"/>
      <c r="C730" s="11"/>
      <c r="D730" s="11"/>
      <c r="E730" s="11"/>
      <c r="F730" s="11"/>
      <c r="G730" s="11"/>
      <c r="H730" s="11"/>
      <c r="I730" s="11"/>
      <c r="J730" s="11"/>
      <c r="K730" s="11"/>
      <c r="L730" s="29"/>
      <c r="M730" s="11"/>
      <c r="N730" s="11"/>
      <c r="O730" s="11"/>
      <c r="P730" s="11"/>
      <c r="Q730" s="11"/>
      <c r="R730" s="11"/>
      <c r="S730" s="11"/>
      <c r="T730" s="11"/>
      <c r="U730" s="11"/>
      <c r="V730" s="11"/>
      <c r="W730" s="11"/>
      <c r="X730" s="11"/>
      <c r="Y730" s="11"/>
      <c r="Z730" s="11"/>
      <c r="AA730" s="11"/>
    </row>
    <row r="731" spans="2:27" s="8" customFormat="1" x14ac:dyDescent="0.3">
      <c r="B731" s="11"/>
      <c r="C731" s="11"/>
      <c r="D731" s="11"/>
      <c r="E731" s="11"/>
      <c r="F731" s="11"/>
      <c r="G731" s="11"/>
      <c r="H731" s="11"/>
      <c r="I731" s="11"/>
      <c r="J731" s="11"/>
      <c r="K731" s="11"/>
      <c r="L731" s="29"/>
      <c r="M731" s="11"/>
      <c r="N731" s="11"/>
      <c r="O731" s="11"/>
      <c r="P731" s="11"/>
      <c r="Q731" s="11"/>
      <c r="R731" s="11"/>
      <c r="S731" s="11"/>
      <c r="T731" s="11"/>
      <c r="U731" s="11"/>
      <c r="V731" s="11"/>
      <c r="W731" s="11"/>
      <c r="X731" s="11"/>
      <c r="Y731" s="11"/>
      <c r="Z731" s="11"/>
      <c r="AA731" s="11"/>
    </row>
    <row r="732" spans="2:27" s="8" customFormat="1" x14ac:dyDescent="0.3">
      <c r="B732" s="11"/>
      <c r="C732" s="11"/>
      <c r="D732" s="11"/>
      <c r="E732" s="11"/>
      <c r="F732" s="11"/>
      <c r="G732" s="11"/>
      <c r="H732" s="11"/>
      <c r="I732" s="11"/>
      <c r="J732" s="11"/>
      <c r="K732" s="11"/>
      <c r="L732" s="29"/>
      <c r="M732" s="11"/>
      <c r="N732" s="11"/>
      <c r="O732" s="11"/>
      <c r="P732" s="11"/>
      <c r="Q732" s="11"/>
      <c r="R732" s="11"/>
      <c r="S732" s="11"/>
      <c r="T732" s="11"/>
      <c r="U732" s="11"/>
      <c r="V732" s="11"/>
      <c r="W732" s="11"/>
      <c r="X732" s="11"/>
      <c r="Y732" s="11"/>
      <c r="Z732" s="11"/>
      <c r="AA732" s="11"/>
    </row>
    <row r="733" spans="2:27" s="8" customFormat="1" x14ac:dyDescent="0.3">
      <c r="B733" s="11"/>
      <c r="C733" s="11"/>
      <c r="D733" s="11"/>
      <c r="E733" s="11"/>
      <c r="F733" s="11"/>
      <c r="G733" s="11"/>
      <c r="H733" s="11"/>
      <c r="I733" s="11"/>
      <c r="J733" s="11"/>
      <c r="K733" s="11"/>
      <c r="L733" s="29"/>
      <c r="M733" s="11"/>
      <c r="N733" s="11"/>
      <c r="O733" s="11"/>
      <c r="P733" s="11"/>
      <c r="Q733" s="11"/>
      <c r="R733" s="11"/>
      <c r="S733" s="11"/>
      <c r="T733" s="11"/>
      <c r="U733" s="11"/>
      <c r="V733" s="11"/>
      <c r="W733" s="11"/>
      <c r="X733" s="11"/>
      <c r="Y733" s="11"/>
      <c r="Z733" s="11"/>
      <c r="AA733" s="11"/>
    </row>
    <row r="734" spans="2:27" s="8" customFormat="1" x14ac:dyDescent="0.3">
      <c r="B734" s="11"/>
      <c r="C734" s="11"/>
      <c r="D734" s="11"/>
      <c r="E734" s="11"/>
      <c r="F734" s="11"/>
      <c r="G734" s="11"/>
      <c r="H734" s="11"/>
      <c r="I734" s="11"/>
      <c r="J734" s="11"/>
      <c r="K734" s="11"/>
      <c r="L734" s="29"/>
      <c r="M734" s="11"/>
      <c r="N734" s="11"/>
      <c r="O734" s="11"/>
      <c r="P734" s="11"/>
      <c r="Q734" s="11"/>
      <c r="R734" s="11"/>
      <c r="S734" s="11"/>
      <c r="T734" s="11"/>
      <c r="U734" s="11"/>
      <c r="V734" s="11"/>
      <c r="W734" s="11"/>
      <c r="X734" s="11"/>
      <c r="Y734" s="11"/>
      <c r="Z734" s="11"/>
      <c r="AA734" s="11"/>
    </row>
    <row r="735" spans="2:27" s="8" customFormat="1" x14ac:dyDescent="0.3">
      <c r="B735" s="11"/>
      <c r="C735" s="11"/>
      <c r="D735" s="11"/>
      <c r="E735" s="11"/>
      <c r="F735" s="11"/>
      <c r="G735" s="11"/>
      <c r="H735" s="11"/>
      <c r="I735" s="11"/>
      <c r="J735" s="11"/>
      <c r="K735" s="11"/>
      <c r="L735" s="29"/>
      <c r="M735" s="11"/>
      <c r="N735" s="11"/>
      <c r="O735" s="11"/>
      <c r="P735" s="11"/>
      <c r="Q735" s="11"/>
      <c r="R735" s="11"/>
      <c r="S735" s="11"/>
      <c r="T735" s="11"/>
      <c r="U735" s="11"/>
      <c r="V735" s="11"/>
      <c r="W735" s="11"/>
      <c r="X735" s="11"/>
      <c r="Y735" s="11"/>
      <c r="Z735" s="11"/>
      <c r="AA735" s="11"/>
    </row>
    <row r="736" spans="2:27" s="8" customFormat="1" x14ac:dyDescent="0.3">
      <c r="B736" s="11"/>
      <c r="C736" s="11"/>
      <c r="D736" s="11"/>
      <c r="E736" s="11"/>
      <c r="F736" s="11"/>
      <c r="G736" s="11"/>
      <c r="H736" s="11"/>
      <c r="I736" s="11"/>
      <c r="J736" s="11"/>
      <c r="K736" s="11"/>
      <c r="L736" s="29"/>
      <c r="M736" s="11"/>
      <c r="N736" s="11"/>
      <c r="O736" s="11"/>
      <c r="P736" s="11"/>
      <c r="Q736" s="11"/>
      <c r="R736" s="11"/>
      <c r="S736" s="11"/>
      <c r="T736" s="11"/>
      <c r="U736" s="11"/>
      <c r="V736" s="11"/>
      <c r="W736" s="11"/>
      <c r="X736" s="11"/>
      <c r="Y736" s="11"/>
      <c r="Z736" s="11"/>
      <c r="AA736" s="11"/>
    </row>
    <row r="737" spans="2:27" s="8" customFormat="1" x14ac:dyDescent="0.3">
      <c r="B737" s="11"/>
      <c r="C737" s="11"/>
      <c r="D737" s="11"/>
      <c r="E737" s="11"/>
      <c r="F737" s="11"/>
      <c r="G737" s="11"/>
      <c r="H737" s="11"/>
      <c r="I737" s="11"/>
      <c r="J737" s="11"/>
      <c r="K737" s="11"/>
      <c r="L737" s="29"/>
      <c r="M737" s="11"/>
      <c r="N737" s="11"/>
      <c r="O737" s="11"/>
      <c r="P737" s="11"/>
      <c r="Q737" s="11"/>
      <c r="R737" s="11"/>
      <c r="S737" s="11"/>
      <c r="T737" s="11"/>
      <c r="U737" s="11"/>
      <c r="V737" s="11"/>
      <c r="W737" s="11"/>
      <c r="X737" s="11"/>
      <c r="Y737" s="11"/>
      <c r="Z737" s="11"/>
      <c r="AA737" s="11"/>
    </row>
    <row r="738" spans="2:27" s="8" customFormat="1" x14ac:dyDescent="0.3">
      <c r="B738" s="11"/>
      <c r="C738" s="11"/>
      <c r="D738" s="11"/>
      <c r="E738" s="11"/>
      <c r="F738" s="11"/>
      <c r="G738" s="11"/>
      <c r="H738" s="11"/>
      <c r="I738" s="11"/>
      <c r="J738" s="11"/>
      <c r="K738" s="11"/>
      <c r="L738" s="29"/>
      <c r="M738" s="11"/>
      <c r="N738" s="11"/>
      <c r="O738" s="11"/>
      <c r="P738" s="11"/>
      <c r="Q738" s="11"/>
      <c r="R738" s="11"/>
      <c r="S738" s="11"/>
      <c r="T738" s="11"/>
      <c r="U738" s="11"/>
      <c r="V738" s="11"/>
      <c r="W738" s="11"/>
      <c r="X738" s="11"/>
      <c r="Y738" s="11"/>
      <c r="Z738" s="11"/>
      <c r="AA738" s="11"/>
    </row>
    <row r="739" spans="2:27" s="8" customFormat="1" x14ac:dyDescent="0.3">
      <c r="B739" s="11"/>
      <c r="C739" s="11"/>
      <c r="D739" s="11"/>
      <c r="E739" s="11"/>
      <c r="F739" s="11"/>
      <c r="G739" s="11"/>
      <c r="H739" s="11"/>
      <c r="I739" s="11"/>
      <c r="J739" s="11"/>
      <c r="K739" s="11"/>
      <c r="L739" s="29"/>
      <c r="M739" s="11"/>
      <c r="N739" s="11"/>
      <c r="O739" s="11"/>
      <c r="P739" s="11"/>
      <c r="Q739" s="11"/>
      <c r="R739" s="11"/>
      <c r="S739" s="11"/>
      <c r="T739" s="11"/>
      <c r="U739" s="11"/>
      <c r="V739" s="11"/>
      <c r="W739" s="11"/>
      <c r="X739" s="11"/>
      <c r="Y739" s="11"/>
      <c r="Z739" s="11"/>
      <c r="AA739" s="11"/>
    </row>
    <row r="740" spans="2:27" s="8" customFormat="1" x14ac:dyDescent="0.3">
      <c r="B740" s="11"/>
      <c r="C740" s="11"/>
      <c r="D740" s="11"/>
      <c r="E740" s="11"/>
      <c r="F740" s="11"/>
      <c r="G740" s="11"/>
      <c r="H740" s="11"/>
      <c r="I740" s="11"/>
      <c r="J740" s="11"/>
      <c r="K740" s="11"/>
      <c r="L740" s="29"/>
      <c r="M740" s="11"/>
      <c r="N740" s="11"/>
      <c r="O740" s="11"/>
      <c r="P740" s="11"/>
      <c r="Q740" s="11"/>
      <c r="R740" s="11"/>
      <c r="S740" s="11"/>
      <c r="T740" s="11"/>
      <c r="U740" s="11"/>
      <c r="V740" s="11"/>
      <c r="W740" s="11"/>
      <c r="X740" s="11"/>
      <c r="Y740" s="11"/>
      <c r="Z740" s="11"/>
      <c r="AA740" s="11"/>
    </row>
    <row r="741" spans="2:27" s="8" customFormat="1" x14ac:dyDescent="0.3">
      <c r="B741" s="11"/>
      <c r="C741" s="11"/>
      <c r="D741" s="11"/>
      <c r="E741" s="11"/>
      <c r="F741" s="11"/>
      <c r="G741" s="11"/>
      <c r="H741" s="11"/>
      <c r="I741" s="11"/>
      <c r="J741" s="11"/>
      <c r="K741" s="11"/>
      <c r="L741" s="29"/>
      <c r="M741" s="11"/>
      <c r="N741" s="11"/>
      <c r="O741" s="11"/>
      <c r="P741" s="11"/>
      <c r="Q741" s="11"/>
      <c r="R741" s="11"/>
      <c r="S741" s="11"/>
      <c r="T741" s="11"/>
      <c r="U741" s="11"/>
      <c r="V741" s="11"/>
      <c r="W741" s="11"/>
      <c r="X741" s="11"/>
      <c r="Y741" s="11"/>
      <c r="Z741" s="11"/>
      <c r="AA741" s="11"/>
    </row>
    <row r="742" spans="2:27" s="8" customFormat="1" x14ac:dyDescent="0.3">
      <c r="B742" s="11"/>
      <c r="C742" s="11"/>
      <c r="D742" s="11"/>
      <c r="E742" s="11"/>
      <c r="F742" s="11"/>
      <c r="G742" s="11"/>
      <c r="H742" s="11"/>
      <c r="I742" s="11"/>
      <c r="J742" s="11"/>
      <c r="K742" s="11"/>
      <c r="L742" s="29"/>
      <c r="M742" s="11"/>
      <c r="N742" s="11"/>
      <c r="O742" s="11"/>
      <c r="P742" s="11"/>
      <c r="Q742" s="11"/>
      <c r="R742" s="11"/>
      <c r="S742" s="11"/>
      <c r="T742" s="11"/>
      <c r="U742" s="11"/>
      <c r="V742" s="11"/>
      <c r="W742" s="11"/>
      <c r="X742" s="11"/>
      <c r="Y742" s="11"/>
      <c r="Z742" s="11"/>
      <c r="AA742" s="11"/>
    </row>
    <row r="743" spans="2:27" s="8" customFormat="1" x14ac:dyDescent="0.3">
      <c r="B743" s="11"/>
      <c r="C743" s="11"/>
      <c r="D743" s="11"/>
      <c r="E743" s="11"/>
      <c r="F743" s="11"/>
      <c r="G743" s="11"/>
      <c r="H743" s="11"/>
      <c r="I743" s="11"/>
      <c r="J743" s="11"/>
      <c r="K743" s="11"/>
      <c r="L743" s="29"/>
      <c r="M743" s="11"/>
      <c r="N743" s="11"/>
      <c r="O743" s="11"/>
      <c r="P743" s="11"/>
      <c r="Q743" s="11"/>
      <c r="R743" s="11"/>
      <c r="S743" s="11"/>
      <c r="T743" s="11"/>
      <c r="U743" s="11"/>
      <c r="V743" s="11"/>
      <c r="W743" s="11"/>
      <c r="X743" s="11"/>
      <c r="Y743" s="11"/>
      <c r="Z743" s="11"/>
      <c r="AA743" s="11"/>
    </row>
    <row r="744" spans="2:27" s="8" customFormat="1" x14ac:dyDescent="0.3">
      <c r="B744" s="11"/>
      <c r="C744" s="11"/>
      <c r="D744" s="11"/>
      <c r="E744" s="11"/>
      <c r="F744" s="11"/>
      <c r="G744" s="11"/>
      <c r="H744" s="11"/>
      <c r="I744" s="11"/>
      <c r="J744" s="11"/>
      <c r="K744" s="11"/>
      <c r="L744" s="29"/>
      <c r="M744" s="11"/>
      <c r="N744" s="11"/>
      <c r="O744" s="11"/>
      <c r="P744" s="11"/>
      <c r="Q744" s="11"/>
      <c r="R744" s="11"/>
      <c r="S744" s="11"/>
      <c r="T744" s="11"/>
      <c r="U744" s="11"/>
      <c r="V744" s="11"/>
      <c r="W744" s="11"/>
      <c r="X744" s="11"/>
      <c r="Y744" s="11"/>
      <c r="Z744" s="11"/>
      <c r="AA744" s="11"/>
    </row>
    <row r="745" spans="2:27" s="8" customFormat="1" x14ac:dyDescent="0.3">
      <c r="B745" s="11"/>
      <c r="C745" s="11"/>
      <c r="D745" s="11"/>
      <c r="E745" s="11"/>
      <c r="F745" s="11"/>
      <c r="G745" s="11"/>
      <c r="H745" s="11"/>
      <c r="I745" s="11"/>
      <c r="J745" s="11"/>
      <c r="K745" s="11"/>
      <c r="L745" s="29"/>
      <c r="M745" s="11"/>
      <c r="N745" s="11"/>
      <c r="O745" s="11"/>
      <c r="P745" s="11"/>
      <c r="Q745" s="11"/>
      <c r="R745" s="11"/>
      <c r="S745" s="11"/>
      <c r="T745" s="11"/>
      <c r="U745" s="11"/>
      <c r="V745" s="11"/>
      <c r="W745" s="11"/>
      <c r="X745" s="11"/>
      <c r="Y745" s="11"/>
      <c r="Z745" s="11"/>
      <c r="AA745" s="11"/>
    </row>
    <row r="746" spans="2:27" s="8" customFormat="1" x14ac:dyDescent="0.3">
      <c r="B746" s="11"/>
      <c r="C746" s="11"/>
      <c r="D746" s="11"/>
      <c r="E746" s="11"/>
      <c r="F746" s="11"/>
      <c r="G746" s="11"/>
      <c r="H746" s="11"/>
      <c r="I746" s="11"/>
      <c r="J746" s="11"/>
      <c r="K746" s="11"/>
      <c r="L746" s="29"/>
      <c r="M746" s="11"/>
      <c r="N746" s="11"/>
      <c r="O746" s="11"/>
      <c r="P746" s="11"/>
      <c r="Q746" s="11"/>
      <c r="R746" s="11"/>
      <c r="S746" s="11"/>
      <c r="T746" s="11"/>
      <c r="U746" s="11"/>
      <c r="V746" s="11"/>
      <c r="W746" s="11"/>
      <c r="X746" s="11"/>
      <c r="Y746" s="11"/>
      <c r="Z746" s="11"/>
      <c r="AA746" s="11"/>
    </row>
    <row r="747" spans="2:27" s="8" customFormat="1" x14ac:dyDescent="0.3">
      <c r="B747" s="11"/>
      <c r="C747" s="11"/>
      <c r="D747" s="11"/>
      <c r="E747" s="11"/>
      <c r="F747" s="11"/>
      <c r="G747" s="11"/>
      <c r="H747" s="11"/>
      <c r="I747" s="11"/>
      <c r="J747" s="11"/>
      <c r="K747" s="11"/>
      <c r="L747" s="29"/>
      <c r="M747" s="11"/>
      <c r="N747" s="11"/>
      <c r="O747" s="11"/>
      <c r="P747" s="11"/>
      <c r="Q747" s="11"/>
      <c r="R747" s="11"/>
      <c r="S747" s="11"/>
      <c r="T747" s="11"/>
      <c r="U747" s="11"/>
      <c r="V747" s="11"/>
      <c r="W747" s="11"/>
      <c r="X747" s="11"/>
      <c r="Y747" s="11"/>
      <c r="Z747" s="11"/>
      <c r="AA747" s="11"/>
    </row>
    <row r="748" spans="2:27" s="8" customFormat="1" x14ac:dyDescent="0.3">
      <c r="B748" s="11"/>
      <c r="C748" s="11"/>
      <c r="D748" s="11"/>
      <c r="E748" s="11"/>
      <c r="F748" s="11"/>
      <c r="G748" s="11"/>
      <c r="H748" s="11"/>
      <c r="I748" s="11"/>
      <c r="J748" s="11"/>
      <c r="K748" s="11"/>
      <c r="L748" s="29"/>
      <c r="M748" s="11"/>
      <c r="N748" s="11"/>
      <c r="O748" s="11"/>
      <c r="P748" s="11"/>
      <c r="Q748" s="11"/>
      <c r="R748" s="11"/>
      <c r="S748" s="11"/>
      <c r="T748" s="11"/>
      <c r="U748" s="11"/>
      <c r="V748" s="11"/>
      <c r="W748" s="11"/>
      <c r="X748" s="11"/>
      <c r="Y748" s="11"/>
      <c r="Z748" s="11"/>
      <c r="AA748" s="11"/>
    </row>
    <row r="749" spans="2:27" s="8" customFormat="1" x14ac:dyDescent="0.3">
      <c r="B749" s="11"/>
      <c r="C749" s="11"/>
      <c r="D749" s="11"/>
      <c r="E749" s="11"/>
      <c r="F749" s="11"/>
      <c r="G749" s="11"/>
      <c r="H749" s="11"/>
      <c r="I749" s="11"/>
      <c r="J749" s="11"/>
      <c r="K749" s="11"/>
      <c r="L749" s="29"/>
      <c r="M749" s="11"/>
      <c r="N749" s="11"/>
      <c r="O749" s="11"/>
      <c r="P749" s="11"/>
      <c r="Q749" s="11"/>
      <c r="R749" s="11"/>
      <c r="S749" s="11"/>
      <c r="T749" s="11"/>
      <c r="U749" s="11"/>
      <c r="V749" s="11"/>
      <c r="W749" s="11"/>
      <c r="X749" s="11"/>
      <c r="Y749" s="11"/>
      <c r="Z749" s="11"/>
      <c r="AA749" s="11"/>
    </row>
    <row r="750" spans="2:27" s="8" customFormat="1" x14ac:dyDescent="0.3">
      <c r="B750" s="11"/>
      <c r="C750" s="11"/>
      <c r="D750" s="11"/>
      <c r="E750" s="11"/>
      <c r="F750" s="11"/>
      <c r="G750" s="11"/>
      <c r="H750" s="11"/>
      <c r="I750" s="11"/>
      <c r="J750" s="11"/>
      <c r="K750" s="11"/>
      <c r="L750" s="29"/>
      <c r="M750" s="11"/>
      <c r="N750" s="11"/>
      <c r="O750" s="11"/>
      <c r="P750" s="11"/>
      <c r="Q750" s="11"/>
      <c r="R750" s="11"/>
      <c r="S750" s="11"/>
      <c r="T750" s="11"/>
      <c r="U750" s="11"/>
      <c r="V750" s="11"/>
      <c r="W750" s="11"/>
      <c r="X750" s="11"/>
      <c r="Y750" s="11"/>
      <c r="Z750" s="11"/>
      <c r="AA750" s="11"/>
    </row>
    <row r="751" spans="2:27" s="8" customFormat="1" x14ac:dyDescent="0.3">
      <c r="B751" s="11"/>
      <c r="C751" s="11"/>
      <c r="D751" s="11"/>
      <c r="E751" s="11"/>
      <c r="F751" s="11"/>
      <c r="G751" s="11"/>
      <c r="H751" s="11"/>
      <c r="I751" s="11"/>
      <c r="J751" s="11"/>
      <c r="K751" s="11"/>
      <c r="L751" s="29"/>
      <c r="M751" s="11"/>
      <c r="N751" s="11"/>
      <c r="O751" s="11"/>
      <c r="P751" s="11"/>
      <c r="Q751" s="11"/>
      <c r="R751" s="11"/>
      <c r="S751" s="11"/>
      <c r="T751" s="11"/>
      <c r="U751" s="11"/>
      <c r="V751" s="11"/>
      <c r="W751" s="11"/>
      <c r="X751" s="11"/>
      <c r="Y751" s="11"/>
      <c r="Z751" s="11"/>
      <c r="AA751" s="11"/>
    </row>
    <row r="752" spans="2:27" s="8" customFormat="1" x14ac:dyDescent="0.3">
      <c r="B752" s="11"/>
      <c r="C752" s="11"/>
      <c r="D752" s="11"/>
      <c r="E752" s="11"/>
      <c r="F752" s="11"/>
      <c r="G752" s="11"/>
      <c r="H752" s="11"/>
      <c r="I752" s="11"/>
      <c r="J752" s="11"/>
      <c r="K752" s="11"/>
      <c r="L752" s="29"/>
      <c r="M752" s="11"/>
      <c r="N752" s="11"/>
      <c r="O752" s="11"/>
      <c r="P752" s="11"/>
      <c r="Q752" s="11"/>
      <c r="R752" s="11"/>
      <c r="S752" s="11"/>
      <c r="T752" s="11"/>
      <c r="U752" s="11"/>
      <c r="V752" s="11"/>
      <c r="W752" s="11"/>
      <c r="X752" s="11"/>
      <c r="Y752" s="11"/>
      <c r="Z752" s="11"/>
      <c r="AA752" s="11"/>
    </row>
    <row r="753" spans="2:27" s="8" customFormat="1" x14ac:dyDescent="0.3">
      <c r="B753" s="11"/>
      <c r="C753" s="11"/>
      <c r="D753" s="11"/>
      <c r="E753" s="11"/>
      <c r="F753" s="11"/>
      <c r="G753" s="11"/>
      <c r="H753" s="11"/>
      <c r="I753" s="11"/>
      <c r="J753" s="11"/>
      <c r="K753" s="11"/>
      <c r="L753" s="29"/>
      <c r="M753" s="11"/>
      <c r="N753" s="11"/>
      <c r="O753" s="11"/>
      <c r="P753" s="11"/>
      <c r="Q753" s="11"/>
      <c r="R753" s="11"/>
      <c r="S753" s="11"/>
      <c r="T753" s="11"/>
      <c r="U753" s="11"/>
      <c r="V753" s="11"/>
      <c r="W753" s="11"/>
      <c r="X753" s="11"/>
      <c r="Y753" s="11"/>
      <c r="Z753" s="11"/>
      <c r="AA753" s="11"/>
    </row>
    <row r="754" spans="2:27" s="8" customFormat="1" x14ac:dyDescent="0.3">
      <c r="B754" s="11"/>
      <c r="C754" s="11"/>
      <c r="D754" s="11"/>
      <c r="E754" s="11"/>
      <c r="F754" s="11"/>
      <c r="G754" s="11"/>
      <c r="H754" s="11"/>
      <c r="I754" s="11"/>
      <c r="J754" s="11"/>
      <c r="K754" s="11"/>
      <c r="L754" s="29"/>
      <c r="M754" s="11"/>
      <c r="N754" s="11"/>
      <c r="O754" s="11"/>
      <c r="P754" s="11"/>
      <c r="Q754" s="11"/>
      <c r="R754" s="11"/>
      <c r="S754" s="11"/>
      <c r="T754" s="11"/>
      <c r="U754" s="11"/>
      <c r="V754" s="11"/>
      <c r="W754" s="11"/>
      <c r="X754" s="11"/>
      <c r="Y754" s="11"/>
      <c r="Z754" s="11"/>
      <c r="AA754" s="11"/>
    </row>
    <row r="755" spans="2:27" s="8" customFormat="1" x14ac:dyDescent="0.3">
      <c r="B755" s="11"/>
      <c r="C755" s="11"/>
      <c r="D755" s="11"/>
      <c r="E755" s="11"/>
      <c r="F755" s="11"/>
      <c r="G755" s="11"/>
      <c r="H755" s="11"/>
      <c r="I755" s="11"/>
      <c r="J755" s="11"/>
      <c r="K755" s="11"/>
      <c r="L755" s="29"/>
      <c r="M755" s="11"/>
      <c r="N755" s="11"/>
      <c r="O755" s="11"/>
      <c r="P755" s="11"/>
      <c r="Q755" s="11"/>
      <c r="R755" s="11"/>
      <c r="S755" s="11"/>
      <c r="T755" s="11"/>
      <c r="U755" s="11"/>
      <c r="V755" s="11"/>
      <c r="W755" s="11"/>
      <c r="X755" s="11"/>
      <c r="Y755" s="11"/>
      <c r="Z755" s="11"/>
      <c r="AA755" s="11"/>
    </row>
    <row r="756" spans="2:27" s="8" customFormat="1" x14ac:dyDescent="0.3">
      <c r="B756" s="11"/>
      <c r="C756" s="11"/>
      <c r="D756" s="11"/>
      <c r="E756" s="11"/>
      <c r="F756" s="11"/>
      <c r="G756" s="11"/>
      <c r="H756" s="11"/>
      <c r="I756" s="11"/>
      <c r="J756" s="11"/>
      <c r="K756" s="11"/>
      <c r="L756" s="29"/>
      <c r="M756" s="11"/>
      <c r="N756" s="11"/>
      <c r="O756" s="11"/>
      <c r="P756" s="11"/>
      <c r="Q756" s="11"/>
      <c r="R756" s="11"/>
      <c r="S756" s="11"/>
      <c r="T756" s="11"/>
      <c r="U756" s="11"/>
      <c r="V756" s="11"/>
      <c r="W756" s="11"/>
      <c r="X756" s="11"/>
      <c r="Y756" s="11"/>
      <c r="Z756" s="11"/>
      <c r="AA756" s="11"/>
    </row>
    <row r="757" spans="2:27" s="8" customFormat="1" x14ac:dyDescent="0.3">
      <c r="B757" s="11"/>
      <c r="C757" s="11"/>
      <c r="D757" s="11"/>
      <c r="E757" s="11"/>
      <c r="F757" s="11"/>
      <c r="G757" s="11"/>
      <c r="H757" s="11"/>
      <c r="I757" s="11"/>
      <c r="J757" s="11"/>
      <c r="K757" s="11"/>
      <c r="L757" s="29"/>
      <c r="M757" s="11"/>
      <c r="N757" s="11"/>
      <c r="O757" s="11"/>
      <c r="P757" s="11"/>
      <c r="Q757" s="11"/>
      <c r="R757" s="11"/>
      <c r="S757" s="11"/>
      <c r="T757" s="11"/>
      <c r="U757" s="11"/>
      <c r="V757" s="11"/>
      <c r="W757" s="11"/>
      <c r="X757" s="11"/>
      <c r="Y757" s="11"/>
      <c r="Z757" s="11"/>
      <c r="AA757" s="11"/>
    </row>
    <row r="758" spans="2:27" s="8" customFormat="1" x14ac:dyDescent="0.3">
      <c r="B758" s="11"/>
      <c r="C758" s="11"/>
      <c r="D758" s="11"/>
      <c r="E758" s="11"/>
      <c r="F758" s="11"/>
      <c r="G758" s="11"/>
      <c r="H758" s="11"/>
      <c r="I758" s="11"/>
      <c r="J758" s="11"/>
      <c r="K758" s="11"/>
      <c r="L758" s="29"/>
      <c r="M758" s="11"/>
      <c r="N758" s="11"/>
      <c r="O758" s="11"/>
      <c r="P758" s="11"/>
      <c r="Q758" s="11"/>
      <c r="R758" s="11"/>
      <c r="S758" s="11"/>
      <c r="T758" s="11"/>
      <c r="U758" s="11"/>
      <c r="V758" s="11"/>
      <c r="W758" s="11"/>
      <c r="X758" s="11"/>
      <c r="Y758" s="11"/>
      <c r="Z758" s="11"/>
      <c r="AA758" s="11"/>
    </row>
    <row r="759" spans="2:27" s="8" customFormat="1" x14ac:dyDescent="0.3">
      <c r="B759" s="11"/>
      <c r="C759" s="11"/>
      <c r="D759" s="11"/>
      <c r="E759" s="11"/>
      <c r="F759" s="11"/>
      <c r="G759" s="11"/>
      <c r="H759" s="11"/>
      <c r="I759" s="11"/>
      <c r="J759" s="11"/>
      <c r="K759" s="11"/>
      <c r="L759" s="29"/>
      <c r="M759" s="11"/>
      <c r="N759" s="11"/>
      <c r="O759" s="11"/>
      <c r="P759" s="11"/>
      <c r="Q759" s="11"/>
      <c r="R759" s="11"/>
      <c r="S759" s="11"/>
      <c r="T759" s="11"/>
      <c r="U759" s="11"/>
      <c r="V759" s="11"/>
      <c r="W759" s="11"/>
      <c r="X759" s="11"/>
      <c r="Y759" s="11"/>
      <c r="Z759" s="11"/>
      <c r="AA759" s="11"/>
    </row>
    <row r="760" spans="2:27" s="8" customFormat="1" x14ac:dyDescent="0.3">
      <c r="B760" s="11"/>
      <c r="C760" s="11"/>
      <c r="D760" s="11"/>
      <c r="E760" s="11"/>
      <c r="F760" s="11"/>
      <c r="G760" s="11"/>
      <c r="H760" s="11"/>
      <c r="I760" s="11"/>
      <c r="J760" s="11"/>
      <c r="K760" s="11"/>
      <c r="L760" s="29"/>
      <c r="M760" s="11"/>
      <c r="N760" s="11"/>
      <c r="O760" s="11"/>
      <c r="P760" s="11"/>
      <c r="Q760" s="11"/>
      <c r="R760" s="11"/>
      <c r="S760" s="11"/>
      <c r="T760" s="11"/>
      <c r="U760" s="11"/>
      <c r="V760" s="11"/>
      <c r="W760" s="11"/>
      <c r="X760" s="11"/>
      <c r="Y760" s="11"/>
      <c r="Z760" s="11"/>
      <c r="AA760" s="11"/>
    </row>
    <row r="761" spans="2:27" s="8" customFormat="1" x14ac:dyDescent="0.3">
      <c r="B761" s="11"/>
      <c r="C761" s="11"/>
      <c r="D761" s="11"/>
      <c r="E761" s="11"/>
      <c r="F761" s="11"/>
      <c r="G761" s="11"/>
      <c r="H761" s="11"/>
      <c r="I761" s="11"/>
      <c r="J761" s="11"/>
      <c r="K761" s="11"/>
      <c r="L761" s="29"/>
      <c r="M761" s="11"/>
      <c r="N761" s="11"/>
      <c r="O761" s="11"/>
      <c r="P761" s="11"/>
      <c r="Q761" s="11"/>
      <c r="R761" s="11"/>
      <c r="S761" s="11"/>
      <c r="T761" s="11"/>
      <c r="U761" s="11"/>
      <c r="V761" s="11"/>
      <c r="W761" s="11"/>
      <c r="X761" s="11"/>
      <c r="Y761" s="11"/>
      <c r="Z761" s="11"/>
      <c r="AA761" s="11"/>
    </row>
    <row r="762" spans="2:27" s="8" customFormat="1" x14ac:dyDescent="0.3">
      <c r="B762" s="11"/>
      <c r="C762" s="11"/>
      <c r="D762" s="11"/>
      <c r="E762" s="11"/>
      <c r="F762" s="11"/>
      <c r="G762" s="11"/>
      <c r="H762" s="11"/>
      <c r="I762" s="11"/>
      <c r="J762" s="11"/>
      <c r="K762" s="11"/>
      <c r="L762" s="29"/>
      <c r="M762" s="11"/>
      <c r="N762" s="11"/>
      <c r="O762" s="11"/>
      <c r="P762" s="11"/>
      <c r="Q762" s="11"/>
      <c r="R762" s="11"/>
      <c r="S762" s="11"/>
      <c r="T762" s="11"/>
      <c r="U762" s="11"/>
      <c r="V762" s="11"/>
      <c r="W762" s="11"/>
      <c r="X762" s="11"/>
      <c r="Y762" s="11"/>
      <c r="Z762" s="11"/>
      <c r="AA762" s="11"/>
    </row>
    <row r="763" spans="2:27" s="8" customFormat="1" x14ac:dyDescent="0.3">
      <c r="B763" s="11"/>
      <c r="C763" s="11"/>
      <c r="D763" s="11"/>
      <c r="E763" s="11"/>
      <c r="F763" s="11"/>
      <c r="G763" s="11"/>
      <c r="H763" s="11"/>
      <c r="I763" s="11"/>
      <c r="J763" s="11"/>
      <c r="K763" s="11"/>
      <c r="L763" s="29"/>
      <c r="M763" s="11"/>
      <c r="N763" s="11"/>
      <c r="O763" s="11"/>
      <c r="P763" s="11"/>
      <c r="Q763" s="11"/>
      <c r="R763" s="11"/>
      <c r="S763" s="11"/>
      <c r="T763" s="11"/>
      <c r="U763" s="11"/>
      <c r="V763" s="11"/>
      <c r="W763" s="11"/>
      <c r="X763" s="11"/>
      <c r="Y763" s="11"/>
      <c r="Z763" s="11"/>
      <c r="AA763" s="11"/>
    </row>
    <row r="764" spans="2:27" s="8" customFormat="1" x14ac:dyDescent="0.3">
      <c r="B764" s="11"/>
      <c r="C764" s="11"/>
      <c r="D764" s="11"/>
      <c r="E764" s="11"/>
      <c r="F764" s="11"/>
      <c r="G764" s="11"/>
      <c r="H764" s="11"/>
      <c r="I764" s="11"/>
      <c r="J764" s="11"/>
      <c r="K764" s="11"/>
      <c r="L764" s="29"/>
      <c r="M764" s="11"/>
      <c r="N764" s="11"/>
      <c r="O764" s="11"/>
      <c r="P764" s="11"/>
      <c r="Q764" s="11"/>
      <c r="R764" s="11"/>
      <c r="S764" s="11"/>
      <c r="T764" s="11"/>
      <c r="U764" s="11"/>
      <c r="V764" s="11"/>
      <c r="W764" s="11"/>
      <c r="X764" s="11"/>
      <c r="Y764" s="11"/>
      <c r="Z764" s="11"/>
      <c r="AA764" s="11"/>
    </row>
    <row r="765" spans="2:27" s="8" customFormat="1" x14ac:dyDescent="0.3">
      <c r="B765" s="11"/>
      <c r="C765" s="11"/>
      <c r="D765" s="11"/>
      <c r="E765" s="11"/>
      <c r="F765" s="11"/>
      <c r="G765" s="11"/>
      <c r="H765" s="11"/>
      <c r="I765" s="11"/>
      <c r="J765" s="11"/>
      <c r="K765" s="11"/>
      <c r="L765" s="29"/>
      <c r="M765" s="11"/>
      <c r="N765" s="11"/>
      <c r="O765" s="11"/>
      <c r="P765" s="11"/>
      <c r="Q765" s="11"/>
      <c r="R765" s="11"/>
      <c r="S765" s="11"/>
      <c r="T765" s="11"/>
      <c r="U765" s="11"/>
      <c r="V765" s="11"/>
      <c r="W765" s="11"/>
      <c r="X765" s="11"/>
      <c r="Y765" s="11"/>
      <c r="Z765" s="11"/>
      <c r="AA765" s="11"/>
    </row>
    <row r="766" spans="2:27" s="8" customFormat="1" x14ac:dyDescent="0.3">
      <c r="B766" s="11"/>
      <c r="C766" s="11"/>
      <c r="D766" s="11"/>
      <c r="E766" s="11"/>
      <c r="F766" s="11"/>
      <c r="G766" s="11"/>
      <c r="H766" s="11"/>
      <c r="I766" s="11"/>
      <c r="J766" s="11"/>
      <c r="K766" s="11"/>
      <c r="L766" s="29"/>
      <c r="M766" s="11"/>
      <c r="N766" s="11"/>
      <c r="O766" s="11"/>
      <c r="P766" s="11"/>
      <c r="Q766" s="11"/>
      <c r="R766" s="11"/>
      <c r="S766" s="11"/>
      <c r="T766" s="11"/>
      <c r="U766" s="11"/>
      <c r="V766" s="11"/>
      <c r="W766" s="11"/>
      <c r="X766" s="11"/>
      <c r="Y766" s="11"/>
      <c r="Z766" s="11"/>
      <c r="AA766" s="11"/>
    </row>
    <row r="767" spans="2:27" s="8" customFormat="1" x14ac:dyDescent="0.3">
      <c r="B767" s="11"/>
      <c r="C767" s="11"/>
      <c r="D767" s="11"/>
      <c r="E767" s="11"/>
      <c r="F767" s="11"/>
      <c r="G767" s="11"/>
      <c r="H767" s="11"/>
      <c r="I767" s="11"/>
      <c r="J767" s="11"/>
      <c r="K767" s="11"/>
      <c r="L767" s="29"/>
      <c r="M767" s="11"/>
      <c r="N767" s="11"/>
      <c r="O767" s="11"/>
      <c r="P767" s="11"/>
      <c r="Q767" s="11"/>
      <c r="R767" s="11"/>
      <c r="S767" s="11"/>
      <c r="T767" s="11"/>
      <c r="U767" s="11"/>
      <c r="V767" s="11"/>
      <c r="W767" s="11"/>
      <c r="X767" s="11"/>
      <c r="Y767" s="11"/>
      <c r="Z767" s="11"/>
      <c r="AA767" s="11"/>
    </row>
    <row r="768" spans="2:27" s="8" customFormat="1" x14ac:dyDescent="0.3">
      <c r="B768" s="11"/>
      <c r="C768" s="11"/>
      <c r="D768" s="11"/>
      <c r="E768" s="11"/>
      <c r="F768" s="11"/>
      <c r="G768" s="11"/>
      <c r="H768" s="11"/>
      <c r="I768" s="11"/>
      <c r="J768" s="11"/>
      <c r="K768" s="11"/>
      <c r="L768" s="29"/>
      <c r="M768" s="11"/>
      <c r="N768" s="11"/>
      <c r="O768" s="11"/>
      <c r="P768" s="11"/>
      <c r="Q768" s="11"/>
      <c r="R768" s="11"/>
      <c r="S768" s="11"/>
      <c r="T768" s="11"/>
      <c r="U768" s="11"/>
      <c r="V768" s="11"/>
      <c r="W768" s="11"/>
      <c r="X768" s="11"/>
      <c r="Y768" s="11"/>
      <c r="Z768" s="11"/>
      <c r="AA768" s="11"/>
    </row>
    <row r="769" spans="2:27" s="8" customFormat="1" x14ac:dyDescent="0.3">
      <c r="B769" s="11"/>
      <c r="C769" s="11"/>
      <c r="D769" s="11"/>
      <c r="E769" s="11"/>
      <c r="F769" s="11"/>
      <c r="G769" s="11"/>
      <c r="H769" s="11"/>
      <c r="I769" s="11"/>
      <c r="J769" s="11"/>
      <c r="K769" s="11"/>
      <c r="L769" s="29"/>
      <c r="M769" s="11"/>
      <c r="N769" s="11"/>
      <c r="O769" s="11"/>
      <c r="P769" s="11"/>
      <c r="Q769" s="11"/>
      <c r="R769" s="11"/>
      <c r="S769" s="11"/>
      <c r="T769" s="11"/>
      <c r="U769" s="11"/>
      <c r="V769" s="11"/>
      <c r="W769" s="11"/>
      <c r="X769" s="11"/>
      <c r="Y769" s="11"/>
      <c r="Z769" s="11"/>
      <c r="AA769" s="11"/>
    </row>
    <row r="770" spans="2:27" s="8" customFormat="1" x14ac:dyDescent="0.3">
      <c r="B770" s="11"/>
      <c r="C770" s="11"/>
      <c r="D770" s="11"/>
      <c r="E770" s="11"/>
      <c r="F770" s="11"/>
      <c r="G770" s="11"/>
      <c r="H770" s="11"/>
      <c r="I770" s="11"/>
      <c r="J770" s="11"/>
      <c r="K770" s="11"/>
      <c r="L770" s="29"/>
      <c r="M770" s="11"/>
      <c r="N770" s="11"/>
      <c r="O770" s="11"/>
      <c r="P770" s="11"/>
      <c r="Q770" s="11"/>
      <c r="R770" s="11"/>
      <c r="S770" s="11"/>
      <c r="T770" s="11"/>
      <c r="U770" s="11"/>
      <c r="V770" s="11"/>
      <c r="W770" s="11"/>
      <c r="X770" s="11"/>
      <c r="Y770" s="11"/>
      <c r="Z770" s="11"/>
      <c r="AA770" s="11"/>
    </row>
    <row r="771" spans="2:27" s="8" customFormat="1" x14ac:dyDescent="0.3">
      <c r="B771" s="11"/>
      <c r="C771" s="11"/>
      <c r="D771" s="11"/>
      <c r="E771" s="11"/>
      <c r="F771" s="11"/>
      <c r="G771" s="11"/>
      <c r="H771" s="11"/>
      <c r="I771" s="11"/>
      <c r="J771" s="11"/>
      <c r="K771" s="11"/>
      <c r="L771" s="29"/>
      <c r="M771" s="11"/>
      <c r="N771" s="11"/>
      <c r="O771" s="11"/>
      <c r="P771" s="11"/>
      <c r="Q771" s="11"/>
      <c r="R771" s="11"/>
      <c r="S771" s="11"/>
      <c r="T771" s="11"/>
      <c r="U771" s="11"/>
      <c r="V771" s="11"/>
      <c r="W771" s="11"/>
      <c r="X771" s="11"/>
      <c r="Y771" s="11"/>
      <c r="Z771" s="11"/>
      <c r="AA771" s="11"/>
    </row>
    <row r="772" spans="2:27" s="8" customFormat="1" x14ac:dyDescent="0.3">
      <c r="B772" s="11"/>
      <c r="C772" s="11"/>
      <c r="D772" s="11"/>
      <c r="E772" s="11"/>
      <c r="F772" s="11"/>
      <c r="G772" s="11"/>
      <c r="H772" s="11"/>
      <c r="I772" s="11"/>
      <c r="J772" s="11"/>
      <c r="K772" s="11"/>
      <c r="L772" s="29"/>
      <c r="M772" s="11"/>
      <c r="N772" s="11"/>
      <c r="O772" s="11"/>
      <c r="P772" s="11"/>
      <c r="Q772" s="11"/>
      <c r="R772" s="11"/>
      <c r="S772" s="11"/>
      <c r="T772" s="11"/>
      <c r="U772" s="11"/>
      <c r="V772" s="11"/>
      <c r="W772" s="11"/>
      <c r="X772" s="11"/>
      <c r="Y772" s="11"/>
      <c r="Z772" s="11"/>
      <c r="AA772" s="11"/>
    </row>
    <row r="773" spans="2:27" s="8" customFormat="1" x14ac:dyDescent="0.3">
      <c r="B773" s="11"/>
      <c r="C773" s="11"/>
      <c r="D773" s="11"/>
      <c r="E773" s="11"/>
      <c r="F773" s="11"/>
      <c r="G773" s="11"/>
      <c r="H773" s="11"/>
      <c r="I773" s="11"/>
      <c r="J773" s="11"/>
      <c r="K773" s="11"/>
      <c r="L773" s="29"/>
      <c r="M773" s="11"/>
      <c r="N773" s="11"/>
      <c r="O773" s="11"/>
      <c r="P773" s="11"/>
      <c r="Q773" s="11"/>
      <c r="R773" s="11"/>
      <c r="S773" s="11"/>
      <c r="T773" s="11"/>
      <c r="U773" s="11"/>
      <c r="V773" s="11"/>
      <c r="W773" s="11"/>
      <c r="X773" s="11"/>
      <c r="Y773" s="11"/>
      <c r="Z773" s="11"/>
      <c r="AA773" s="11"/>
    </row>
    <row r="774" spans="2:27" s="8" customFormat="1" x14ac:dyDescent="0.3">
      <c r="B774" s="11"/>
      <c r="C774" s="11"/>
      <c r="D774" s="11"/>
      <c r="E774" s="11"/>
      <c r="F774" s="11"/>
      <c r="G774" s="11"/>
      <c r="H774" s="11"/>
      <c r="I774" s="11"/>
      <c r="J774" s="11"/>
      <c r="K774" s="11"/>
      <c r="L774" s="29"/>
      <c r="M774" s="11"/>
      <c r="N774" s="11"/>
      <c r="O774" s="11"/>
      <c r="P774" s="11"/>
      <c r="Q774" s="11"/>
      <c r="R774" s="11"/>
      <c r="S774" s="11"/>
      <c r="T774" s="11"/>
      <c r="U774" s="11"/>
      <c r="V774" s="11"/>
      <c r="W774" s="11"/>
      <c r="X774" s="11"/>
      <c r="Y774" s="11"/>
      <c r="Z774" s="11"/>
      <c r="AA774" s="11"/>
    </row>
    <row r="775" spans="2:27" s="8" customFormat="1" x14ac:dyDescent="0.3">
      <c r="B775" s="11"/>
      <c r="C775" s="11"/>
      <c r="D775" s="11"/>
      <c r="E775" s="11"/>
      <c r="F775" s="11"/>
      <c r="G775" s="11"/>
      <c r="H775" s="11"/>
      <c r="I775" s="11"/>
      <c r="J775" s="11"/>
      <c r="K775" s="11"/>
      <c r="L775" s="29"/>
      <c r="M775" s="11"/>
      <c r="N775" s="11"/>
      <c r="O775" s="11"/>
      <c r="P775" s="11"/>
      <c r="Q775" s="11"/>
      <c r="R775" s="11"/>
      <c r="S775" s="11"/>
      <c r="T775" s="11"/>
      <c r="U775" s="11"/>
      <c r="V775" s="11"/>
      <c r="W775" s="11"/>
      <c r="X775" s="11"/>
      <c r="Y775" s="11"/>
      <c r="Z775" s="11"/>
      <c r="AA775" s="11"/>
    </row>
    <row r="776" spans="2:27" s="8" customFormat="1" x14ac:dyDescent="0.3">
      <c r="B776" s="11"/>
      <c r="C776" s="11"/>
      <c r="D776" s="11"/>
      <c r="E776" s="11"/>
      <c r="F776" s="11"/>
      <c r="G776" s="11"/>
      <c r="H776" s="11"/>
      <c r="I776" s="11"/>
      <c r="J776" s="11"/>
      <c r="K776" s="11"/>
      <c r="L776" s="29"/>
      <c r="M776" s="11"/>
      <c r="N776" s="11"/>
      <c r="O776" s="11"/>
      <c r="P776" s="11"/>
      <c r="Q776" s="11"/>
      <c r="R776" s="11"/>
      <c r="S776" s="11"/>
      <c r="T776" s="11"/>
      <c r="U776" s="11"/>
      <c r="V776" s="11"/>
      <c r="W776" s="11"/>
      <c r="X776" s="11"/>
      <c r="Y776" s="11"/>
      <c r="Z776" s="11"/>
      <c r="AA776" s="11"/>
    </row>
    <row r="777" spans="2:27" s="8" customFormat="1" x14ac:dyDescent="0.3">
      <c r="B777" s="11"/>
      <c r="C777" s="11"/>
      <c r="D777" s="11"/>
      <c r="E777" s="11"/>
      <c r="F777" s="11"/>
      <c r="G777" s="11"/>
      <c r="H777" s="11"/>
      <c r="I777" s="11"/>
      <c r="J777" s="11"/>
      <c r="K777" s="11"/>
      <c r="L777" s="29"/>
      <c r="M777" s="11"/>
      <c r="N777" s="11"/>
      <c r="O777" s="11"/>
      <c r="P777" s="11"/>
      <c r="Q777" s="11"/>
      <c r="R777" s="11"/>
      <c r="S777" s="11"/>
      <c r="T777" s="11"/>
      <c r="U777" s="11"/>
      <c r="V777" s="11"/>
      <c r="W777" s="11"/>
      <c r="X777" s="11"/>
      <c r="Y777" s="11"/>
      <c r="Z777" s="11"/>
      <c r="AA777" s="11"/>
    </row>
    <row r="778" spans="2:27" s="8" customFormat="1" x14ac:dyDescent="0.3">
      <c r="B778" s="11"/>
      <c r="C778" s="11"/>
      <c r="D778" s="11"/>
      <c r="E778" s="11"/>
      <c r="F778" s="11"/>
      <c r="G778" s="11"/>
      <c r="H778" s="11"/>
      <c r="I778" s="11"/>
      <c r="J778" s="11"/>
      <c r="K778" s="11"/>
      <c r="L778" s="29"/>
      <c r="M778" s="11"/>
      <c r="N778" s="11"/>
      <c r="O778" s="11"/>
      <c r="P778" s="11"/>
      <c r="Q778" s="11"/>
      <c r="R778" s="11"/>
      <c r="S778" s="11"/>
      <c r="T778" s="11"/>
      <c r="U778" s="11"/>
      <c r="V778" s="11"/>
      <c r="W778" s="11"/>
      <c r="X778" s="11"/>
      <c r="Y778" s="11"/>
      <c r="Z778" s="11"/>
      <c r="AA778" s="11"/>
    </row>
    <row r="779" spans="2:27" s="8" customFormat="1" x14ac:dyDescent="0.3">
      <c r="B779" s="11"/>
      <c r="C779" s="11"/>
      <c r="D779" s="11"/>
      <c r="E779" s="11"/>
      <c r="F779" s="11"/>
      <c r="G779" s="11"/>
      <c r="H779" s="11"/>
      <c r="I779" s="11"/>
      <c r="J779" s="11"/>
      <c r="K779" s="11"/>
      <c r="L779" s="29"/>
      <c r="M779" s="11"/>
      <c r="N779" s="11"/>
      <c r="O779" s="11"/>
      <c r="P779" s="11"/>
      <c r="Q779" s="11"/>
      <c r="R779" s="11"/>
      <c r="S779" s="11"/>
      <c r="T779" s="11"/>
      <c r="U779" s="11"/>
      <c r="V779" s="11"/>
      <c r="W779" s="11"/>
      <c r="X779" s="11"/>
      <c r="Y779" s="11"/>
      <c r="Z779" s="11"/>
      <c r="AA779" s="11"/>
    </row>
    <row r="780" spans="2:27" s="8" customFormat="1" x14ac:dyDescent="0.3">
      <c r="B780" s="11"/>
      <c r="C780" s="11"/>
      <c r="D780" s="11"/>
      <c r="E780" s="11"/>
      <c r="F780" s="11"/>
      <c r="G780" s="11"/>
      <c r="H780" s="11"/>
      <c r="I780" s="11"/>
      <c r="J780" s="11"/>
      <c r="K780" s="11"/>
      <c r="L780" s="29"/>
      <c r="M780" s="11"/>
      <c r="N780" s="11"/>
      <c r="O780" s="11"/>
      <c r="P780" s="11"/>
      <c r="Q780" s="11"/>
      <c r="R780" s="11"/>
      <c r="S780" s="11"/>
      <c r="T780" s="11"/>
      <c r="U780" s="11"/>
      <c r="V780" s="11"/>
      <c r="W780" s="11"/>
      <c r="X780" s="11"/>
      <c r="Y780" s="11"/>
      <c r="Z780" s="11"/>
      <c r="AA780" s="11"/>
    </row>
    <row r="781" spans="2:27" s="8" customFormat="1" x14ac:dyDescent="0.3">
      <c r="B781" s="11"/>
      <c r="C781" s="11"/>
      <c r="D781" s="11"/>
      <c r="E781" s="11"/>
      <c r="F781" s="11"/>
      <c r="G781" s="11"/>
      <c r="H781" s="11"/>
      <c r="I781" s="11"/>
      <c r="J781" s="11"/>
      <c r="K781" s="11"/>
      <c r="L781" s="29"/>
      <c r="M781" s="11"/>
      <c r="N781" s="11"/>
      <c r="O781" s="11"/>
      <c r="P781" s="11"/>
      <c r="Q781" s="11"/>
      <c r="R781" s="11"/>
      <c r="S781" s="11"/>
      <c r="T781" s="11"/>
      <c r="U781" s="11"/>
      <c r="V781" s="11"/>
      <c r="W781" s="11"/>
      <c r="X781" s="11"/>
      <c r="Y781" s="11"/>
      <c r="Z781" s="11"/>
      <c r="AA781" s="11"/>
    </row>
    <row r="782" spans="2:27" s="8" customFormat="1" x14ac:dyDescent="0.3">
      <c r="B782" s="11"/>
      <c r="C782" s="11"/>
      <c r="D782" s="11"/>
      <c r="E782" s="11"/>
      <c r="F782" s="11"/>
      <c r="G782" s="11"/>
      <c r="H782" s="11"/>
      <c r="I782" s="11"/>
      <c r="J782" s="11"/>
      <c r="K782" s="11"/>
      <c r="L782" s="29"/>
      <c r="M782" s="11"/>
      <c r="N782" s="11"/>
      <c r="O782" s="11"/>
      <c r="P782" s="11"/>
      <c r="Q782" s="11"/>
      <c r="R782" s="11"/>
      <c r="S782" s="11"/>
      <c r="T782" s="11"/>
      <c r="U782" s="11"/>
      <c r="V782" s="11"/>
      <c r="W782" s="11"/>
      <c r="X782" s="11"/>
      <c r="Y782" s="11"/>
      <c r="Z782" s="11"/>
      <c r="AA782" s="11"/>
    </row>
    <row r="783" spans="2:27" s="8" customFormat="1" x14ac:dyDescent="0.3">
      <c r="B783" s="11"/>
      <c r="C783" s="11"/>
      <c r="D783" s="11"/>
      <c r="E783" s="11"/>
      <c r="F783" s="11"/>
      <c r="G783" s="11"/>
      <c r="H783" s="11"/>
      <c r="I783" s="11"/>
      <c r="J783" s="11"/>
      <c r="K783" s="11"/>
      <c r="L783" s="29"/>
      <c r="M783" s="11"/>
      <c r="N783" s="11"/>
      <c r="O783" s="11"/>
      <c r="P783" s="11"/>
      <c r="Q783" s="11"/>
      <c r="R783" s="11"/>
      <c r="S783" s="11"/>
      <c r="T783" s="11"/>
      <c r="U783" s="11"/>
      <c r="V783" s="11"/>
      <c r="W783" s="11"/>
      <c r="X783" s="11"/>
      <c r="Y783" s="11"/>
      <c r="Z783" s="11"/>
      <c r="AA783" s="11"/>
    </row>
    <row r="784" spans="2:27" s="8" customFormat="1" x14ac:dyDescent="0.3">
      <c r="B784" s="11"/>
      <c r="C784" s="11"/>
      <c r="D784" s="11"/>
      <c r="E784" s="11"/>
      <c r="F784" s="11"/>
      <c r="G784" s="11"/>
      <c r="H784" s="11"/>
      <c r="I784" s="11"/>
      <c r="J784" s="11"/>
      <c r="K784" s="11"/>
      <c r="L784" s="29"/>
      <c r="M784" s="11"/>
      <c r="N784" s="11"/>
      <c r="O784" s="11"/>
      <c r="P784" s="11"/>
      <c r="Q784" s="11"/>
      <c r="R784" s="11"/>
      <c r="S784" s="11"/>
      <c r="T784" s="11"/>
      <c r="U784" s="11"/>
      <c r="V784" s="11"/>
      <c r="W784" s="11"/>
      <c r="X784" s="11"/>
      <c r="Y784" s="11"/>
      <c r="Z784" s="11"/>
      <c r="AA784" s="11"/>
    </row>
    <row r="785" spans="2:27" s="8" customFormat="1" x14ac:dyDescent="0.3">
      <c r="B785" s="11"/>
      <c r="C785" s="11"/>
      <c r="D785" s="11"/>
      <c r="E785" s="11"/>
      <c r="F785" s="11"/>
      <c r="G785" s="11"/>
      <c r="H785" s="11"/>
      <c r="I785" s="11"/>
      <c r="J785" s="11"/>
      <c r="K785" s="11"/>
      <c r="L785" s="29"/>
      <c r="M785" s="11"/>
      <c r="N785" s="11"/>
      <c r="O785" s="11"/>
      <c r="P785" s="11"/>
      <c r="Q785" s="11"/>
      <c r="R785" s="11"/>
      <c r="S785" s="11"/>
      <c r="T785" s="11"/>
      <c r="U785" s="11"/>
      <c r="V785" s="11"/>
      <c r="W785" s="11"/>
      <c r="X785" s="11"/>
      <c r="Y785" s="11"/>
      <c r="Z785" s="11"/>
      <c r="AA785" s="11"/>
    </row>
    <row r="786" spans="2:27" s="8" customFormat="1" x14ac:dyDescent="0.3">
      <c r="B786" s="11"/>
      <c r="C786" s="11"/>
      <c r="D786" s="11"/>
      <c r="E786" s="11"/>
      <c r="F786" s="11"/>
      <c r="G786" s="11"/>
      <c r="H786" s="11"/>
      <c r="I786" s="11"/>
      <c r="J786" s="11"/>
      <c r="K786" s="11"/>
      <c r="L786" s="29"/>
      <c r="M786" s="11"/>
      <c r="N786" s="11"/>
      <c r="O786" s="11"/>
      <c r="P786" s="11"/>
      <c r="Q786" s="11"/>
      <c r="R786" s="11"/>
      <c r="S786" s="11"/>
      <c r="T786" s="11"/>
      <c r="U786" s="11"/>
      <c r="V786" s="11"/>
      <c r="W786" s="11"/>
      <c r="X786" s="11"/>
      <c r="Y786" s="11"/>
      <c r="Z786" s="11"/>
      <c r="AA786" s="11"/>
    </row>
    <row r="787" spans="2:27" s="8" customFormat="1" x14ac:dyDescent="0.3">
      <c r="B787" s="11"/>
      <c r="C787" s="11"/>
      <c r="D787" s="11"/>
      <c r="E787" s="11"/>
      <c r="F787" s="11"/>
      <c r="G787" s="11"/>
      <c r="H787" s="11"/>
      <c r="I787" s="11"/>
      <c r="J787" s="11"/>
      <c r="K787" s="11"/>
      <c r="L787" s="29"/>
      <c r="M787" s="11"/>
      <c r="N787" s="11"/>
      <c r="O787" s="11"/>
      <c r="P787" s="11"/>
      <c r="Q787" s="11"/>
      <c r="R787" s="11"/>
      <c r="S787" s="11"/>
      <c r="T787" s="11"/>
      <c r="U787" s="11"/>
      <c r="V787" s="11"/>
      <c r="W787" s="11"/>
      <c r="X787" s="11"/>
      <c r="Y787" s="11"/>
      <c r="Z787" s="11"/>
      <c r="AA787" s="11"/>
    </row>
    <row r="788" spans="2:27" s="8" customFormat="1" x14ac:dyDescent="0.3">
      <c r="B788" s="11"/>
      <c r="C788" s="11"/>
      <c r="D788" s="11"/>
      <c r="E788" s="11"/>
      <c r="F788" s="11"/>
      <c r="G788" s="11"/>
      <c r="H788" s="11"/>
      <c r="I788" s="11"/>
      <c r="J788" s="11"/>
      <c r="K788" s="11"/>
      <c r="L788" s="29"/>
      <c r="M788" s="11"/>
      <c r="N788" s="11"/>
      <c r="O788" s="11"/>
      <c r="P788" s="11"/>
      <c r="Q788" s="11"/>
      <c r="R788" s="11"/>
      <c r="S788" s="11"/>
      <c r="T788" s="11"/>
      <c r="U788" s="11"/>
      <c r="V788" s="11"/>
      <c r="W788" s="11"/>
      <c r="X788" s="11"/>
      <c r="Y788" s="11"/>
      <c r="Z788" s="11"/>
      <c r="AA788" s="11"/>
    </row>
    <row r="789" spans="2:27" s="8" customFormat="1" x14ac:dyDescent="0.3">
      <c r="B789" s="11"/>
      <c r="C789" s="11"/>
      <c r="D789" s="11"/>
      <c r="E789" s="11"/>
      <c r="F789" s="11"/>
      <c r="G789" s="11"/>
      <c r="H789" s="11"/>
      <c r="I789" s="11"/>
      <c r="J789" s="11"/>
      <c r="K789" s="11"/>
      <c r="L789" s="29"/>
      <c r="M789" s="11"/>
      <c r="N789" s="11"/>
      <c r="O789" s="11"/>
      <c r="P789" s="11"/>
      <c r="Q789" s="11"/>
      <c r="R789" s="11"/>
      <c r="S789" s="11"/>
      <c r="T789" s="11"/>
      <c r="U789" s="11"/>
      <c r="V789" s="11"/>
      <c r="W789" s="11"/>
      <c r="X789" s="11"/>
      <c r="Y789" s="11"/>
      <c r="Z789" s="11"/>
      <c r="AA789" s="11"/>
    </row>
    <row r="790" spans="2:27" s="8" customFormat="1" x14ac:dyDescent="0.3">
      <c r="B790" s="11"/>
      <c r="C790" s="11"/>
      <c r="D790" s="11"/>
      <c r="E790" s="11"/>
      <c r="F790" s="11"/>
      <c r="G790" s="11"/>
      <c r="H790" s="11"/>
      <c r="I790" s="11"/>
      <c r="J790" s="11"/>
      <c r="K790" s="11"/>
      <c r="L790" s="29"/>
      <c r="M790" s="11"/>
      <c r="N790" s="11"/>
      <c r="O790" s="11"/>
      <c r="P790" s="11"/>
      <c r="Q790" s="11"/>
      <c r="R790" s="11"/>
      <c r="S790" s="11"/>
      <c r="T790" s="11"/>
      <c r="U790" s="11"/>
      <c r="V790" s="11"/>
      <c r="W790" s="11"/>
      <c r="X790" s="11"/>
      <c r="Y790" s="11"/>
      <c r="Z790" s="11"/>
      <c r="AA790" s="11"/>
    </row>
    <row r="791" spans="2:27" s="8" customFormat="1" x14ac:dyDescent="0.3">
      <c r="B791" s="11"/>
      <c r="C791" s="11"/>
      <c r="D791" s="11"/>
      <c r="E791" s="11"/>
      <c r="F791" s="11"/>
      <c r="G791" s="11"/>
      <c r="H791" s="11"/>
      <c r="I791" s="11"/>
      <c r="J791" s="11"/>
      <c r="K791" s="11"/>
      <c r="L791" s="29"/>
      <c r="M791" s="11"/>
      <c r="N791" s="11"/>
      <c r="O791" s="11"/>
      <c r="P791" s="11"/>
      <c r="Q791" s="11"/>
      <c r="R791" s="11"/>
      <c r="S791" s="11"/>
      <c r="T791" s="11"/>
      <c r="U791" s="11"/>
      <c r="V791" s="11"/>
      <c r="W791" s="11"/>
      <c r="X791" s="11"/>
      <c r="Y791" s="11"/>
      <c r="Z791" s="11"/>
      <c r="AA791" s="11"/>
    </row>
    <row r="792" spans="2:27" s="8" customFormat="1" x14ac:dyDescent="0.3">
      <c r="B792" s="11"/>
      <c r="C792" s="11"/>
      <c r="D792" s="11"/>
      <c r="E792" s="11"/>
      <c r="F792" s="11"/>
      <c r="G792" s="11"/>
      <c r="H792" s="11"/>
      <c r="I792" s="11"/>
      <c r="J792" s="11"/>
      <c r="K792" s="11"/>
      <c r="L792" s="29"/>
      <c r="M792" s="11"/>
      <c r="N792" s="11"/>
      <c r="O792" s="11"/>
      <c r="P792" s="11"/>
      <c r="Q792" s="11"/>
      <c r="R792" s="11"/>
      <c r="S792" s="11"/>
      <c r="T792" s="11"/>
      <c r="U792" s="11"/>
      <c r="V792" s="11"/>
      <c r="W792" s="11"/>
      <c r="X792" s="11"/>
      <c r="Y792" s="11"/>
      <c r="Z792" s="11"/>
      <c r="AA792" s="11"/>
    </row>
    <row r="793" spans="2:27" s="8" customFormat="1" x14ac:dyDescent="0.3">
      <c r="B793" s="11"/>
      <c r="C793" s="11"/>
      <c r="D793" s="11"/>
      <c r="E793" s="11"/>
      <c r="F793" s="11"/>
      <c r="G793" s="11"/>
      <c r="H793" s="11"/>
      <c r="I793" s="11"/>
      <c r="J793" s="11"/>
      <c r="K793" s="11"/>
      <c r="L793" s="29"/>
      <c r="M793" s="11"/>
      <c r="N793" s="11"/>
      <c r="O793" s="11"/>
      <c r="P793" s="11"/>
      <c r="Q793" s="11"/>
      <c r="R793" s="11"/>
      <c r="S793" s="11"/>
      <c r="T793" s="11"/>
      <c r="U793" s="11"/>
      <c r="V793" s="11"/>
      <c r="W793" s="11"/>
      <c r="X793" s="11"/>
      <c r="Y793" s="11"/>
      <c r="Z793" s="11"/>
      <c r="AA793" s="11"/>
    </row>
    <row r="794" spans="2:27" s="8" customFormat="1" x14ac:dyDescent="0.3">
      <c r="B794" s="11"/>
      <c r="C794" s="11"/>
      <c r="D794" s="11"/>
      <c r="E794" s="11"/>
      <c r="F794" s="11"/>
      <c r="G794" s="11"/>
      <c r="H794" s="11"/>
      <c r="I794" s="11"/>
      <c r="J794" s="11"/>
      <c r="K794" s="11"/>
      <c r="L794" s="29"/>
      <c r="M794" s="11"/>
      <c r="N794" s="11"/>
      <c r="O794" s="11"/>
      <c r="P794" s="11"/>
      <c r="Q794" s="11"/>
      <c r="R794" s="11"/>
      <c r="S794" s="11"/>
      <c r="T794" s="11"/>
      <c r="U794" s="11"/>
      <c r="V794" s="11"/>
      <c r="W794" s="11"/>
      <c r="X794" s="11"/>
      <c r="Y794" s="11"/>
      <c r="Z794" s="11"/>
      <c r="AA794" s="11"/>
    </row>
    <row r="795" spans="2:27" s="8" customFormat="1" x14ac:dyDescent="0.3">
      <c r="B795" s="11"/>
      <c r="C795" s="11"/>
      <c r="D795" s="11"/>
      <c r="E795" s="11"/>
      <c r="F795" s="11"/>
      <c r="G795" s="11"/>
      <c r="H795" s="11"/>
      <c r="I795" s="11"/>
      <c r="J795" s="11"/>
      <c r="K795" s="11"/>
      <c r="L795" s="29"/>
      <c r="M795" s="11"/>
      <c r="N795" s="11"/>
      <c r="O795" s="11"/>
      <c r="P795" s="11"/>
      <c r="Q795" s="11"/>
      <c r="R795" s="11"/>
      <c r="S795" s="11"/>
      <c r="T795" s="11"/>
      <c r="U795" s="11"/>
      <c r="V795" s="11"/>
      <c r="W795" s="11"/>
      <c r="X795" s="11"/>
      <c r="Y795" s="11"/>
      <c r="Z795" s="11"/>
      <c r="AA795" s="11"/>
    </row>
    <row r="796" spans="2:27" s="8" customFormat="1" x14ac:dyDescent="0.3">
      <c r="B796" s="11"/>
      <c r="C796" s="11"/>
      <c r="D796" s="11"/>
      <c r="E796" s="11"/>
      <c r="F796" s="11"/>
      <c r="G796" s="11"/>
      <c r="H796" s="11"/>
      <c r="I796" s="11"/>
      <c r="J796" s="11"/>
      <c r="K796" s="11"/>
      <c r="L796" s="29"/>
      <c r="M796" s="11"/>
      <c r="N796" s="11"/>
      <c r="O796" s="11"/>
      <c r="P796" s="11"/>
      <c r="Q796" s="11"/>
      <c r="R796" s="11"/>
      <c r="S796" s="11"/>
      <c r="T796" s="11"/>
      <c r="U796" s="11"/>
      <c r="V796" s="11"/>
      <c r="W796" s="11"/>
      <c r="X796" s="11"/>
      <c r="Y796" s="11"/>
      <c r="Z796" s="11"/>
      <c r="AA796" s="11"/>
    </row>
    <row r="797" spans="2:27" s="8" customFormat="1" x14ac:dyDescent="0.3">
      <c r="B797" s="11"/>
      <c r="C797" s="11"/>
      <c r="D797" s="11"/>
      <c r="E797" s="11"/>
      <c r="F797" s="11"/>
      <c r="G797" s="11"/>
      <c r="H797" s="11"/>
      <c r="I797" s="11"/>
      <c r="J797" s="11"/>
      <c r="K797" s="11"/>
      <c r="L797" s="29"/>
      <c r="M797" s="11"/>
      <c r="N797" s="11"/>
      <c r="O797" s="11"/>
      <c r="P797" s="11"/>
      <c r="Q797" s="11"/>
      <c r="R797" s="11"/>
      <c r="S797" s="11"/>
      <c r="T797" s="11"/>
      <c r="U797" s="11"/>
      <c r="V797" s="11"/>
      <c r="W797" s="11"/>
      <c r="X797" s="11"/>
      <c r="Y797" s="11"/>
      <c r="Z797" s="11"/>
      <c r="AA797" s="11"/>
    </row>
    <row r="798" spans="2:27" s="8" customFormat="1" x14ac:dyDescent="0.3">
      <c r="B798" s="11"/>
      <c r="C798" s="11"/>
      <c r="D798" s="11"/>
      <c r="E798" s="11"/>
      <c r="F798" s="11"/>
      <c r="G798" s="11"/>
      <c r="H798" s="11"/>
      <c r="I798" s="11"/>
      <c r="J798" s="11"/>
      <c r="K798" s="11"/>
      <c r="L798" s="29"/>
      <c r="M798" s="11"/>
      <c r="N798" s="11"/>
      <c r="O798" s="11"/>
      <c r="P798" s="11"/>
      <c r="Q798" s="11"/>
      <c r="R798" s="11"/>
      <c r="S798" s="11"/>
      <c r="T798" s="11"/>
      <c r="U798" s="11"/>
      <c r="V798" s="11"/>
      <c r="W798" s="11"/>
      <c r="X798" s="11"/>
      <c r="Y798" s="11"/>
      <c r="Z798" s="11"/>
      <c r="AA798" s="11"/>
    </row>
    <row r="799" spans="2:27" s="8" customFormat="1" x14ac:dyDescent="0.3">
      <c r="B799" s="11"/>
      <c r="C799" s="11"/>
      <c r="D799" s="11"/>
      <c r="E799" s="11"/>
      <c r="F799" s="11"/>
      <c r="G799" s="11"/>
      <c r="H799" s="11"/>
      <c r="I799" s="11"/>
      <c r="J799" s="11"/>
      <c r="K799" s="11"/>
      <c r="L799" s="29"/>
      <c r="M799" s="11"/>
      <c r="N799" s="11"/>
      <c r="O799" s="11"/>
      <c r="P799" s="11"/>
      <c r="Q799" s="11"/>
      <c r="R799" s="11"/>
      <c r="S799" s="11"/>
      <c r="T799" s="11"/>
      <c r="U799" s="11"/>
      <c r="V799" s="11"/>
      <c r="W799" s="11"/>
      <c r="X799" s="11"/>
      <c r="Y799" s="11"/>
      <c r="Z799" s="11"/>
      <c r="AA799" s="11"/>
    </row>
    <row r="800" spans="2:27" s="8" customFormat="1" x14ac:dyDescent="0.3">
      <c r="B800" s="11"/>
      <c r="C800" s="11"/>
      <c r="D800" s="11"/>
      <c r="E800" s="11"/>
      <c r="F800" s="11"/>
      <c r="G800" s="11"/>
      <c r="H800" s="11"/>
      <c r="I800" s="11"/>
      <c r="J800" s="11"/>
      <c r="K800" s="11"/>
      <c r="L800" s="29"/>
      <c r="M800" s="11"/>
      <c r="N800" s="11"/>
      <c r="O800" s="11"/>
      <c r="P800" s="11"/>
      <c r="Q800" s="11"/>
      <c r="R800" s="11"/>
      <c r="S800" s="11"/>
      <c r="T800" s="11"/>
      <c r="U800" s="11"/>
      <c r="V800" s="11"/>
      <c r="W800" s="11"/>
      <c r="X800" s="11"/>
      <c r="Y800" s="11"/>
      <c r="Z800" s="11"/>
      <c r="AA800" s="11"/>
    </row>
    <row r="801" spans="2:27" s="8" customFormat="1" x14ac:dyDescent="0.3">
      <c r="B801" s="11"/>
      <c r="C801" s="11"/>
      <c r="D801" s="11"/>
      <c r="E801" s="11"/>
      <c r="F801" s="11"/>
      <c r="G801" s="11"/>
      <c r="H801" s="11"/>
      <c r="I801" s="11"/>
      <c r="J801" s="11"/>
      <c r="K801" s="11"/>
      <c r="L801" s="29"/>
      <c r="M801" s="11"/>
      <c r="N801" s="11"/>
      <c r="O801" s="11"/>
      <c r="P801" s="11"/>
      <c r="Q801" s="11"/>
      <c r="R801" s="11"/>
      <c r="S801" s="11"/>
      <c r="T801" s="11"/>
      <c r="U801" s="11"/>
      <c r="V801" s="11"/>
      <c r="W801" s="11"/>
      <c r="X801" s="11"/>
      <c r="Y801" s="11"/>
      <c r="Z801" s="11"/>
      <c r="AA801" s="11"/>
    </row>
    <row r="802" spans="2:27" s="8" customFormat="1" x14ac:dyDescent="0.3">
      <c r="B802" s="11"/>
      <c r="C802" s="11"/>
      <c r="D802" s="11"/>
      <c r="E802" s="11"/>
      <c r="F802" s="11"/>
      <c r="G802" s="11"/>
      <c r="H802" s="11"/>
      <c r="I802" s="11"/>
      <c r="J802" s="11"/>
      <c r="K802" s="11"/>
      <c r="L802" s="29"/>
      <c r="M802" s="11"/>
      <c r="N802" s="11"/>
      <c r="O802" s="11"/>
      <c r="P802" s="11"/>
      <c r="Q802" s="11"/>
      <c r="R802" s="11"/>
      <c r="S802" s="11"/>
      <c r="T802" s="11"/>
      <c r="U802" s="11"/>
      <c r="V802" s="11"/>
      <c r="W802" s="11"/>
      <c r="X802" s="11"/>
      <c r="Y802" s="11"/>
      <c r="Z802" s="11"/>
      <c r="AA802" s="11"/>
    </row>
    <row r="803" spans="2:27" s="8" customFormat="1" x14ac:dyDescent="0.3">
      <c r="B803" s="11"/>
      <c r="C803" s="11"/>
      <c r="D803" s="11"/>
      <c r="E803" s="11"/>
      <c r="F803" s="11"/>
      <c r="G803" s="11"/>
      <c r="H803" s="11"/>
      <c r="I803" s="11"/>
      <c r="J803" s="11"/>
      <c r="K803" s="11"/>
      <c r="L803" s="29"/>
      <c r="M803" s="11"/>
      <c r="N803" s="11"/>
      <c r="O803" s="11"/>
      <c r="P803" s="11"/>
      <c r="Q803" s="11"/>
      <c r="R803" s="11"/>
      <c r="S803" s="11"/>
      <c r="T803" s="11"/>
      <c r="U803" s="11"/>
      <c r="V803" s="11"/>
      <c r="W803" s="11"/>
      <c r="X803" s="11"/>
      <c r="Y803" s="11"/>
      <c r="Z803" s="11"/>
      <c r="AA803" s="11"/>
    </row>
    <row r="804" spans="2:27" s="8" customFormat="1" x14ac:dyDescent="0.3">
      <c r="B804" s="11"/>
      <c r="C804" s="11"/>
      <c r="D804" s="11"/>
      <c r="E804" s="11"/>
      <c r="F804" s="11"/>
      <c r="G804" s="11"/>
      <c r="H804" s="11"/>
      <c r="I804" s="11"/>
      <c r="J804" s="11"/>
      <c r="K804" s="11"/>
      <c r="L804" s="29"/>
      <c r="M804" s="11"/>
      <c r="N804" s="11"/>
      <c r="O804" s="11"/>
      <c r="P804" s="11"/>
      <c r="Q804" s="11"/>
      <c r="R804" s="11"/>
      <c r="S804" s="11"/>
      <c r="T804" s="11"/>
      <c r="U804" s="11"/>
      <c r="V804" s="11"/>
      <c r="W804" s="11"/>
      <c r="X804" s="11"/>
      <c r="Y804" s="11"/>
      <c r="Z804" s="11"/>
      <c r="AA804" s="11"/>
    </row>
    <row r="805" spans="2:27" s="8" customFormat="1" x14ac:dyDescent="0.3">
      <c r="B805" s="11"/>
      <c r="C805" s="11"/>
      <c r="D805" s="11"/>
      <c r="E805" s="11"/>
      <c r="F805" s="11"/>
      <c r="G805" s="11"/>
      <c r="H805" s="11"/>
      <c r="I805" s="11"/>
      <c r="J805" s="11"/>
      <c r="K805" s="11"/>
      <c r="L805" s="29"/>
      <c r="M805" s="11"/>
      <c r="N805" s="11"/>
      <c r="O805" s="11"/>
      <c r="P805" s="11"/>
      <c r="Q805" s="11"/>
      <c r="R805" s="11"/>
      <c r="S805" s="11"/>
      <c r="T805" s="11"/>
      <c r="U805" s="11"/>
      <c r="V805" s="11"/>
      <c r="W805" s="11"/>
      <c r="X805" s="11"/>
      <c r="Y805" s="11"/>
      <c r="Z805" s="11"/>
      <c r="AA805" s="11"/>
    </row>
    <row r="806" spans="2:27" s="8" customFormat="1" x14ac:dyDescent="0.3">
      <c r="B806" s="11"/>
      <c r="C806" s="11"/>
      <c r="D806" s="11"/>
      <c r="E806" s="11"/>
      <c r="F806" s="11"/>
      <c r="G806" s="11"/>
      <c r="H806" s="11"/>
      <c r="I806" s="11"/>
      <c r="J806" s="11"/>
      <c r="K806" s="11"/>
      <c r="L806" s="29"/>
      <c r="M806" s="11"/>
      <c r="N806" s="11"/>
      <c r="O806" s="11"/>
      <c r="P806" s="11"/>
      <c r="Q806" s="11"/>
      <c r="R806" s="11"/>
      <c r="S806" s="11"/>
      <c r="T806" s="11"/>
      <c r="U806" s="11"/>
      <c r="V806" s="11"/>
      <c r="W806" s="11"/>
      <c r="X806" s="11"/>
      <c r="Y806" s="11"/>
      <c r="Z806" s="11"/>
      <c r="AA806" s="11"/>
    </row>
    <row r="807" spans="2:27" s="8" customFormat="1" x14ac:dyDescent="0.3">
      <c r="B807" s="11"/>
      <c r="C807" s="11"/>
      <c r="D807" s="11"/>
      <c r="E807" s="11"/>
      <c r="F807" s="11"/>
      <c r="G807" s="11"/>
      <c r="H807" s="11"/>
      <c r="I807" s="11"/>
      <c r="J807" s="11"/>
      <c r="K807" s="11"/>
      <c r="L807" s="29"/>
      <c r="M807" s="11"/>
      <c r="N807" s="11"/>
      <c r="O807" s="11"/>
      <c r="P807" s="11"/>
      <c r="Q807" s="11"/>
      <c r="R807" s="11"/>
      <c r="S807" s="11"/>
      <c r="T807" s="11"/>
      <c r="U807" s="11"/>
      <c r="V807" s="11"/>
      <c r="W807" s="11"/>
      <c r="X807" s="11"/>
      <c r="Y807" s="11"/>
      <c r="Z807" s="11"/>
      <c r="AA807" s="11"/>
    </row>
    <row r="808" spans="2:27" s="8" customFormat="1" x14ac:dyDescent="0.3">
      <c r="B808" s="11"/>
      <c r="C808" s="11"/>
      <c r="D808" s="11"/>
      <c r="E808" s="11"/>
      <c r="F808" s="11"/>
      <c r="G808" s="11"/>
      <c r="H808" s="11"/>
      <c r="I808" s="11"/>
      <c r="J808" s="11"/>
      <c r="K808" s="11"/>
      <c r="L808" s="29"/>
      <c r="M808" s="11"/>
      <c r="N808" s="11"/>
      <c r="O808" s="11"/>
      <c r="P808" s="11"/>
      <c r="Q808" s="11"/>
      <c r="R808" s="11"/>
      <c r="S808" s="11"/>
      <c r="T808" s="11"/>
      <c r="U808" s="11"/>
      <c r="V808" s="11"/>
      <c r="W808" s="11"/>
      <c r="X808" s="11"/>
      <c r="Y808" s="11"/>
      <c r="Z808" s="11"/>
      <c r="AA808" s="11"/>
    </row>
    <row r="809" spans="2:27" s="8" customFormat="1" x14ac:dyDescent="0.3">
      <c r="B809" s="11"/>
      <c r="C809" s="11"/>
      <c r="D809" s="11"/>
      <c r="E809" s="11"/>
      <c r="F809" s="11"/>
      <c r="G809" s="11"/>
      <c r="H809" s="11"/>
      <c r="I809" s="11"/>
      <c r="J809" s="11"/>
      <c r="K809" s="11"/>
      <c r="L809" s="29"/>
      <c r="M809" s="11"/>
      <c r="N809" s="11"/>
      <c r="O809" s="11"/>
      <c r="P809" s="11"/>
      <c r="Q809" s="11"/>
      <c r="R809" s="11"/>
      <c r="S809" s="11"/>
      <c r="T809" s="11"/>
      <c r="U809" s="11"/>
      <c r="V809" s="11"/>
      <c r="W809" s="11"/>
      <c r="X809" s="11"/>
      <c r="Y809" s="11"/>
      <c r="Z809" s="11"/>
      <c r="AA809" s="11"/>
    </row>
    <row r="810" spans="2:27" s="8" customFormat="1" x14ac:dyDescent="0.3">
      <c r="B810" s="11"/>
      <c r="C810" s="11"/>
      <c r="D810" s="11"/>
      <c r="E810" s="11"/>
      <c r="F810" s="11"/>
      <c r="G810" s="11"/>
      <c r="H810" s="11"/>
      <c r="I810" s="11"/>
      <c r="J810" s="11"/>
      <c r="K810" s="11"/>
      <c r="L810" s="29"/>
      <c r="M810" s="11"/>
      <c r="N810" s="11"/>
      <c r="O810" s="11"/>
      <c r="P810" s="11"/>
      <c r="Q810" s="11"/>
      <c r="R810" s="11"/>
      <c r="S810" s="11"/>
      <c r="T810" s="11"/>
      <c r="U810" s="11"/>
      <c r="V810" s="11"/>
      <c r="W810" s="11"/>
      <c r="X810" s="11"/>
      <c r="Y810" s="11"/>
      <c r="Z810" s="11"/>
      <c r="AA810" s="11"/>
    </row>
    <row r="811" spans="2:27" s="8" customFormat="1" x14ac:dyDescent="0.3">
      <c r="B811" s="11"/>
      <c r="C811" s="11"/>
      <c r="D811" s="11"/>
      <c r="E811" s="11"/>
      <c r="F811" s="11"/>
      <c r="G811" s="11"/>
      <c r="H811" s="11"/>
      <c r="I811" s="11"/>
      <c r="J811" s="11"/>
      <c r="K811" s="11"/>
      <c r="L811" s="29"/>
      <c r="M811" s="11"/>
      <c r="N811" s="11"/>
      <c r="O811" s="11"/>
      <c r="P811" s="11"/>
      <c r="Q811" s="11"/>
      <c r="R811" s="11"/>
      <c r="S811" s="11"/>
      <c r="T811" s="11"/>
      <c r="U811" s="11"/>
      <c r="V811" s="11"/>
      <c r="W811" s="11"/>
      <c r="X811" s="11"/>
      <c r="Y811" s="11"/>
      <c r="Z811" s="11"/>
      <c r="AA811" s="11"/>
    </row>
    <row r="812" spans="2:27" s="8" customFormat="1" x14ac:dyDescent="0.3">
      <c r="B812" s="11"/>
      <c r="C812" s="11"/>
      <c r="D812" s="11"/>
      <c r="E812" s="11"/>
      <c r="F812" s="11"/>
      <c r="G812" s="11"/>
      <c r="H812" s="11"/>
      <c r="I812" s="11"/>
      <c r="J812" s="11"/>
      <c r="K812" s="11"/>
      <c r="L812" s="29"/>
      <c r="M812" s="11"/>
      <c r="N812" s="11"/>
      <c r="O812" s="11"/>
      <c r="P812" s="11"/>
      <c r="Q812" s="11"/>
      <c r="R812" s="11"/>
      <c r="S812" s="11"/>
      <c r="T812" s="11"/>
      <c r="U812" s="11"/>
      <c r="V812" s="11"/>
      <c r="W812" s="11"/>
      <c r="X812" s="11"/>
      <c r="Y812" s="11"/>
      <c r="Z812" s="11"/>
      <c r="AA812" s="11"/>
    </row>
    <row r="813" spans="2:27" s="8" customFormat="1" x14ac:dyDescent="0.3">
      <c r="B813" s="11"/>
      <c r="C813" s="11"/>
      <c r="D813" s="11"/>
      <c r="E813" s="11"/>
      <c r="F813" s="11"/>
      <c r="G813" s="11"/>
      <c r="H813" s="11"/>
      <c r="I813" s="11"/>
      <c r="J813" s="11"/>
      <c r="K813" s="11"/>
      <c r="L813" s="29"/>
      <c r="M813" s="11"/>
      <c r="N813" s="11"/>
      <c r="O813" s="11"/>
      <c r="P813" s="11"/>
      <c r="Q813" s="11"/>
      <c r="R813" s="11"/>
      <c r="S813" s="11"/>
      <c r="T813" s="11"/>
      <c r="U813" s="11"/>
      <c r="V813" s="11"/>
      <c r="W813" s="11"/>
      <c r="X813" s="11"/>
      <c r="Y813" s="11"/>
      <c r="Z813" s="11"/>
      <c r="AA813" s="11"/>
    </row>
    <row r="814" spans="2:27" s="8" customFormat="1" x14ac:dyDescent="0.3">
      <c r="B814" s="11"/>
      <c r="C814" s="11"/>
      <c r="D814" s="11"/>
      <c r="E814" s="11"/>
      <c r="F814" s="11"/>
      <c r="G814" s="11"/>
      <c r="H814" s="11"/>
      <c r="I814" s="11"/>
      <c r="J814" s="11"/>
      <c r="K814" s="11"/>
      <c r="L814" s="29"/>
      <c r="M814" s="11"/>
      <c r="N814" s="11"/>
      <c r="O814" s="11"/>
      <c r="P814" s="11"/>
      <c r="Q814" s="11"/>
      <c r="R814" s="11"/>
      <c r="S814" s="11"/>
      <c r="T814" s="11"/>
      <c r="U814" s="11"/>
      <c r="V814" s="11"/>
      <c r="W814" s="11"/>
      <c r="X814" s="11"/>
      <c r="Y814" s="11"/>
      <c r="Z814" s="11"/>
      <c r="AA814" s="11"/>
    </row>
    <row r="815" spans="2:27" s="8" customFormat="1" x14ac:dyDescent="0.3">
      <c r="B815" s="11"/>
      <c r="C815" s="11"/>
      <c r="D815" s="11"/>
      <c r="E815" s="11"/>
      <c r="F815" s="11"/>
      <c r="G815" s="11"/>
      <c r="H815" s="11"/>
      <c r="I815" s="11"/>
      <c r="J815" s="11"/>
      <c r="K815" s="11"/>
      <c r="L815" s="29"/>
      <c r="M815" s="11"/>
      <c r="N815" s="11"/>
      <c r="O815" s="11"/>
      <c r="P815" s="11"/>
      <c r="Q815" s="11"/>
      <c r="R815" s="11"/>
      <c r="S815" s="11"/>
      <c r="T815" s="11"/>
      <c r="U815" s="11"/>
      <c r="V815" s="11"/>
      <c r="W815" s="11"/>
      <c r="X815" s="11"/>
      <c r="Y815" s="11"/>
      <c r="Z815" s="11"/>
      <c r="AA815" s="11"/>
    </row>
    <row r="816" spans="2:27" s="8" customFormat="1" x14ac:dyDescent="0.3">
      <c r="B816" s="11"/>
      <c r="C816" s="11"/>
      <c r="D816" s="11"/>
      <c r="E816" s="11"/>
      <c r="F816" s="11"/>
      <c r="G816" s="11"/>
      <c r="H816" s="11"/>
      <c r="I816" s="11"/>
      <c r="J816" s="11"/>
      <c r="K816" s="11"/>
      <c r="L816" s="29"/>
      <c r="M816" s="11"/>
      <c r="N816" s="11"/>
      <c r="O816" s="11"/>
      <c r="P816" s="11"/>
      <c r="Q816" s="11"/>
      <c r="R816" s="11"/>
      <c r="S816" s="11"/>
      <c r="T816" s="11"/>
      <c r="U816" s="11"/>
      <c r="V816" s="11"/>
      <c r="W816" s="11"/>
      <c r="X816" s="11"/>
      <c r="Y816" s="11"/>
      <c r="Z816" s="11"/>
      <c r="AA816" s="11"/>
    </row>
    <row r="817" spans="2:27" s="8" customFormat="1" x14ac:dyDescent="0.3">
      <c r="B817" s="11"/>
      <c r="C817" s="11"/>
      <c r="D817" s="11"/>
      <c r="E817" s="11"/>
      <c r="F817" s="11"/>
      <c r="G817" s="11"/>
      <c r="H817" s="11"/>
      <c r="I817" s="11"/>
      <c r="J817" s="11"/>
      <c r="K817" s="11"/>
      <c r="L817" s="29"/>
      <c r="M817" s="11"/>
      <c r="N817" s="11"/>
      <c r="O817" s="11"/>
      <c r="P817" s="11"/>
      <c r="Q817" s="11"/>
      <c r="R817" s="11"/>
      <c r="S817" s="11"/>
      <c r="T817" s="11"/>
      <c r="U817" s="11"/>
      <c r="V817" s="11"/>
      <c r="W817" s="11"/>
      <c r="X817" s="11"/>
      <c r="Y817" s="11"/>
      <c r="Z817" s="11"/>
      <c r="AA817" s="11"/>
    </row>
    <row r="818" spans="2:27" s="8" customFormat="1" x14ac:dyDescent="0.3">
      <c r="B818" s="11"/>
      <c r="C818" s="11"/>
      <c r="D818" s="11"/>
      <c r="E818" s="11"/>
      <c r="F818" s="11"/>
      <c r="G818" s="11"/>
      <c r="H818" s="11"/>
      <c r="I818" s="11"/>
      <c r="J818" s="11"/>
      <c r="K818" s="11"/>
      <c r="L818" s="29"/>
      <c r="M818" s="11"/>
      <c r="N818" s="11"/>
      <c r="O818" s="11"/>
      <c r="P818" s="11"/>
      <c r="Q818" s="11"/>
      <c r="R818" s="11"/>
      <c r="S818" s="11"/>
      <c r="T818" s="11"/>
      <c r="U818" s="11"/>
      <c r="V818" s="11"/>
      <c r="W818" s="11"/>
      <c r="X818" s="11"/>
      <c r="Y818" s="11"/>
      <c r="Z818" s="11"/>
      <c r="AA818" s="11"/>
    </row>
    <row r="819" spans="2:27" s="8" customFormat="1" x14ac:dyDescent="0.3">
      <c r="B819" s="11"/>
      <c r="C819" s="11"/>
      <c r="D819" s="11"/>
      <c r="E819" s="11"/>
      <c r="F819" s="11"/>
      <c r="G819" s="11"/>
      <c r="H819" s="11"/>
      <c r="I819" s="11"/>
      <c r="J819" s="11"/>
      <c r="K819" s="11"/>
      <c r="L819" s="29"/>
      <c r="M819" s="11"/>
      <c r="N819" s="11"/>
      <c r="O819" s="11"/>
      <c r="P819" s="11"/>
      <c r="Q819" s="11"/>
      <c r="R819" s="11"/>
      <c r="S819" s="11"/>
      <c r="T819" s="11"/>
      <c r="U819" s="11"/>
      <c r="V819" s="11"/>
      <c r="W819" s="11"/>
      <c r="X819" s="11"/>
      <c r="Y819" s="11"/>
      <c r="Z819" s="11"/>
      <c r="AA819" s="11"/>
    </row>
    <row r="820" spans="2:27" s="8" customFormat="1" x14ac:dyDescent="0.3">
      <c r="B820" s="11"/>
      <c r="C820" s="11"/>
      <c r="D820" s="11"/>
      <c r="E820" s="11"/>
      <c r="F820" s="11"/>
      <c r="G820" s="11"/>
      <c r="H820" s="11"/>
      <c r="I820" s="11"/>
      <c r="J820" s="11"/>
      <c r="K820" s="11"/>
      <c r="L820" s="29"/>
      <c r="M820" s="11"/>
      <c r="N820" s="11"/>
      <c r="O820" s="11"/>
      <c r="P820" s="11"/>
      <c r="Q820" s="11"/>
      <c r="R820" s="11"/>
      <c r="S820" s="11"/>
      <c r="T820" s="11"/>
      <c r="U820" s="11"/>
      <c r="V820" s="11"/>
      <c r="W820" s="11"/>
      <c r="X820" s="11"/>
      <c r="Y820" s="11"/>
      <c r="Z820" s="11"/>
      <c r="AA820" s="11"/>
    </row>
    <row r="821" spans="2:27" s="8" customFormat="1" x14ac:dyDescent="0.3">
      <c r="B821" s="11"/>
      <c r="C821" s="11"/>
      <c r="D821" s="11"/>
      <c r="E821" s="11"/>
      <c r="F821" s="11"/>
      <c r="G821" s="11"/>
      <c r="H821" s="11"/>
      <c r="I821" s="11"/>
      <c r="J821" s="11"/>
      <c r="K821" s="11"/>
      <c r="L821" s="29"/>
      <c r="M821" s="11"/>
      <c r="N821" s="11"/>
      <c r="O821" s="11"/>
      <c r="P821" s="11"/>
      <c r="Q821" s="11"/>
      <c r="R821" s="11"/>
      <c r="S821" s="11"/>
      <c r="T821" s="11"/>
      <c r="U821" s="11"/>
      <c r="V821" s="11"/>
      <c r="W821" s="11"/>
      <c r="X821" s="11"/>
      <c r="Y821" s="11"/>
      <c r="Z821" s="11"/>
      <c r="AA821" s="11"/>
    </row>
    <row r="822" spans="2:27" s="8" customFormat="1" x14ac:dyDescent="0.3">
      <c r="B822" s="11"/>
      <c r="C822" s="11"/>
      <c r="D822" s="11"/>
      <c r="E822" s="11"/>
      <c r="F822" s="11"/>
      <c r="G822" s="11"/>
      <c r="H822" s="11"/>
      <c r="I822" s="11"/>
      <c r="J822" s="11"/>
      <c r="K822" s="11"/>
      <c r="L822" s="29"/>
      <c r="M822" s="11"/>
      <c r="N822" s="11"/>
      <c r="O822" s="11"/>
      <c r="P822" s="11"/>
      <c r="Q822" s="11"/>
      <c r="R822" s="11"/>
      <c r="S822" s="11"/>
      <c r="T822" s="11"/>
      <c r="U822" s="11"/>
      <c r="V822" s="11"/>
      <c r="W822" s="11"/>
      <c r="X822" s="11"/>
      <c r="Y822" s="11"/>
      <c r="Z822" s="11"/>
      <c r="AA822" s="11"/>
    </row>
    <row r="823" spans="2:27" s="8" customFormat="1" x14ac:dyDescent="0.3">
      <c r="B823" s="11"/>
      <c r="C823" s="11"/>
      <c r="D823" s="11"/>
      <c r="E823" s="11"/>
      <c r="F823" s="11"/>
      <c r="G823" s="11"/>
      <c r="H823" s="11"/>
      <c r="I823" s="11"/>
      <c r="J823" s="11"/>
      <c r="K823" s="11"/>
      <c r="L823" s="29"/>
      <c r="M823" s="11"/>
      <c r="N823" s="11"/>
      <c r="O823" s="11"/>
      <c r="P823" s="11"/>
      <c r="Q823" s="11"/>
      <c r="R823" s="11"/>
      <c r="S823" s="11"/>
      <c r="T823" s="11"/>
      <c r="U823" s="11"/>
      <c r="V823" s="11"/>
      <c r="W823" s="11"/>
      <c r="X823" s="11"/>
      <c r="Y823" s="11"/>
      <c r="Z823" s="11"/>
      <c r="AA823" s="11"/>
    </row>
    <row r="824" spans="2:27" s="8" customFormat="1" x14ac:dyDescent="0.3">
      <c r="B824" s="11"/>
      <c r="C824" s="11"/>
      <c r="D824" s="11"/>
      <c r="E824" s="11"/>
      <c r="F824" s="11"/>
      <c r="G824" s="11"/>
      <c r="H824" s="11"/>
      <c r="I824" s="11"/>
      <c r="J824" s="11"/>
      <c r="K824" s="11"/>
      <c r="L824" s="29"/>
      <c r="M824" s="11"/>
      <c r="N824" s="11"/>
      <c r="O824" s="11"/>
      <c r="P824" s="11"/>
      <c r="Q824" s="11"/>
      <c r="R824" s="11"/>
      <c r="S824" s="11"/>
      <c r="T824" s="11"/>
      <c r="U824" s="11"/>
      <c r="V824" s="11"/>
      <c r="W824" s="11"/>
      <c r="X824" s="11"/>
      <c r="Y824" s="11"/>
      <c r="Z824" s="11"/>
      <c r="AA824" s="11"/>
    </row>
    <row r="825" spans="2:27" s="8" customFormat="1" x14ac:dyDescent="0.3">
      <c r="B825" s="11"/>
      <c r="C825" s="11"/>
      <c r="D825" s="11"/>
      <c r="E825" s="11"/>
      <c r="F825" s="11"/>
      <c r="G825" s="11"/>
      <c r="H825" s="11"/>
      <c r="I825" s="11"/>
      <c r="J825" s="11"/>
      <c r="K825" s="11"/>
      <c r="L825" s="29"/>
      <c r="M825" s="11"/>
      <c r="N825" s="11"/>
      <c r="O825" s="11"/>
      <c r="P825" s="11"/>
      <c r="Q825" s="11"/>
      <c r="R825" s="11"/>
      <c r="S825" s="11"/>
      <c r="T825" s="11"/>
      <c r="U825" s="11"/>
      <c r="V825" s="11"/>
      <c r="W825" s="11"/>
      <c r="X825" s="11"/>
      <c r="Y825" s="11"/>
      <c r="Z825" s="11"/>
      <c r="AA825" s="11"/>
    </row>
    <row r="826" spans="2:27" s="8" customFormat="1" x14ac:dyDescent="0.3">
      <c r="B826" s="11"/>
      <c r="C826" s="11"/>
      <c r="D826" s="11"/>
      <c r="E826" s="11"/>
      <c r="F826" s="11"/>
      <c r="G826" s="11"/>
      <c r="H826" s="11"/>
      <c r="I826" s="11"/>
      <c r="J826" s="11"/>
      <c r="K826" s="11"/>
      <c r="L826" s="29"/>
      <c r="M826" s="11"/>
      <c r="N826" s="11"/>
      <c r="O826" s="11"/>
      <c r="P826" s="11"/>
      <c r="Q826" s="11"/>
      <c r="R826" s="11"/>
      <c r="S826" s="11"/>
      <c r="T826" s="11"/>
      <c r="U826" s="11"/>
      <c r="V826" s="11"/>
      <c r="W826" s="11"/>
      <c r="X826" s="11"/>
      <c r="Y826" s="11"/>
      <c r="Z826" s="11"/>
      <c r="AA826" s="11"/>
    </row>
    <row r="827" spans="2:27" s="8" customFormat="1" x14ac:dyDescent="0.3">
      <c r="B827" s="11"/>
      <c r="C827" s="11"/>
      <c r="D827" s="11"/>
      <c r="E827" s="11"/>
      <c r="F827" s="11"/>
      <c r="G827" s="11"/>
      <c r="H827" s="11"/>
      <c r="I827" s="11"/>
      <c r="J827" s="11"/>
      <c r="K827" s="11"/>
      <c r="L827" s="29"/>
      <c r="M827" s="11"/>
      <c r="N827" s="11"/>
      <c r="O827" s="11"/>
      <c r="P827" s="11"/>
      <c r="Q827" s="11"/>
      <c r="R827" s="11"/>
      <c r="S827" s="11"/>
      <c r="T827" s="11"/>
      <c r="U827" s="11"/>
      <c r="V827" s="11"/>
      <c r="W827" s="11"/>
      <c r="X827" s="11"/>
      <c r="Y827" s="11"/>
      <c r="Z827" s="11"/>
      <c r="AA827" s="11"/>
    </row>
    <row r="828" spans="2:27" s="8" customFormat="1" x14ac:dyDescent="0.3">
      <c r="B828" s="11"/>
      <c r="C828" s="11"/>
      <c r="D828" s="11"/>
      <c r="E828" s="11"/>
      <c r="F828" s="11"/>
      <c r="G828" s="11"/>
      <c r="H828" s="11"/>
      <c r="I828" s="11"/>
      <c r="J828" s="11"/>
      <c r="K828" s="11"/>
      <c r="L828" s="29"/>
      <c r="M828" s="11"/>
      <c r="N828" s="11"/>
      <c r="O828" s="11"/>
      <c r="P828" s="11"/>
      <c r="Q828" s="11"/>
      <c r="R828" s="11"/>
      <c r="S828" s="11"/>
      <c r="T828" s="11"/>
      <c r="U828" s="11"/>
      <c r="V828" s="11"/>
      <c r="W828" s="11"/>
      <c r="X828" s="11"/>
      <c r="Y828" s="11"/>
      <c r="Z828" s="11"/>
      <c r="AA828" s="11"/>
    </row>
    <row r="829" spans="2:27" s="8" customFormat="1" x14ac:dyDescent="0.3">
      <c r="B829" s="11"/>
      <c r="C829" s="11"/>
      <c r="D829" s="11"/>
      <c r="E829" s="11"/>
      <c r="F829" s="11"/>
      <c r="G829" s="11"/>
      <c r="H829" s="11"/>
      <c r="I829" s="11"/>
      <c r="J829" s="11"/>
      <c r="K829" s="11"/>
      <c r="L829" s="29"/>
      <c r="M829" s="11"/>
      <c r="N829" s="11"/>
      <c r="O829" s="11"/>
      <c r="P829" s="11"/>
      <c r="Q829" s="11"/>
      <c r="R829" s="11"/>
      <c r="S829" s="11"/>
      <c r="T829" s="11"/>
      <c r="U829" s="11"/>
      <c r="V829" s="11"/>
      <c r="W829" s="11"/>
      <c r="X829" s="11"/>
      <c r="Y829" s="11"/>
      <c r="Z829" s="11"/>
      <c r="AA829" s="11"/>
    </row>
    <row r="830" spans="2:27" s="8" customFormat="1" x14ac:dyDescent="0.3">
      <c r="B830" s="11"/>
      <c r="C830" s="11"/>
      <c r="D830" s="11"/>
      <c r="E830" s="11"/>
      <c r="F830" s="11"/>
      <c r="G830" s="11"/>
      <c r="H830" s="11"/>
      <c r="I830" s="11"/>
      <c r="J830" s="11"/>
      <c r="K830" s="11"/>
      <c r="L830" s="29"/>
      <c r="M830" s="11"/>
      <c r="N830" s="11"/>
      <c r="O830" s="11"/>
      <c r="P830" s="11"/>
      <c r="Q830" s="11"/>
      <c r="R830" s="11"/>
      <c r="S830" s="11"/>
      <c r="T830" s="11"/>
      <c r="U830" s="11"/>
      <c r="V830" s="11"/>
      <c r="W830" s="11"/>
      <c r="X830" s="11"/>
      <c r="Y830" s="11"/>
      <c r="Z830" s="11"/>
      <c r="AA830" s="11"/>
    </row>
    <row r="831" spans="2:27" s="8" customFormat="1" x14ac:dyDescent="0.3">
      <c r="B831" s="11"/>
      <c r="C831" s="11"/>
      <c r="D831" s="11"/>
      <c r="E831" s="11"/>
      <c r="F831" s="11"/>
      <c r="G831" s="11"/>
      <c r="H831" s="11"/>
      <c r="I831" s="11"/>
      <c r="J831" s="11"/>
      <c r="K831" s="11"/>
      <c r="L831" s="29"/>
      <c r="M831" s="11"/>
      <c r="N831" s="11"/>
      <c r="O831" s="11"/>
      <c r="P831" s="11"/>
      <c r="Q831" s="11"/>
      <c r="R831" s="11"/>
      <c r="S831" s="11"/>
      <c r="T831" s="11"/>
      <c r="U831" s="11"/>
      <c r="V831" s="11"/>
      <c r="W831" s="11"/>
      <c r="X831" s="11"/>
      <c r="Y831" s="11"/>
      <c r="Z831" s="11"/>
      <c r="AA831" s="11"/>
    </row>
    <row r="832" spans="2:27" s="8" customFormat="1" x14ac:dyDescent="0.3">
      <c r="B832" s="11"/>
      <c r="C832" s="11"/>
      <c r="D832" s="11"/>
      <c r="E832" s="11"/>
      <c r="F832" s="11"/>
      <c r="G832" s="11"/>
      <c r="H832" s="11"/>
      <c r="I832" s="11"/>
      <c r="J832" s="11"/>
      <c r="K832" s="11"/>
      <c r="L832" s="29"/>
      <c r="M832" s="11"/>
      <c r="N832" s="11"/>
      <c r="O832" s="11"/>
      <c r="P832" s="11"/>
      <c r="Q832" s="11"/>
      <c r="R832" s="11"/>
      <c r="S832" s="11"/>
      <c r="T832" s="11"/>
      <c r="U832" s="11"/>
      <c r="V832" s="11"/>
      <c r="W832" s="11"/>
      <c r="X832" s="11"/>
      <c r="Y832" s="11"/>
      <c r="Z832" s="11"/>
      <c r="AA832" s="11"/>
    </row>
    <row r="833" spans="2:27" s="8" customFormat="1" x14ac:dyDescent="0.3">
      <c r="B833" s="11"/>
      <c r="C833" s="11"/>
      <c r="D833" s="11"/>
      <c r="E833" s="11"/>
      <c r="F833" s="11"/>
      <c r="G833" s="11"/>
      <c r="H833" s="11"/>
      <c r="I833" s="11"/>
      <c r="J833" s="11"/>
      <c r="K833" s="11"/>
      <c r="L833" s="29"/>
      <c r="M833" s="11"/>
      <c r="N833" s="11"/>
      <c r="O833" s="11"/>
      <c r="P833" s="11"/>
      <c r="Q833" s="11"/>
      <c r="R833" s="11"/>
      <c r="S833" s="11"/>
      <c r="T833" s="11"/>
      <c r="U833" s="11"/>
      <c r="V833" s="11"/>
      <c r="W833" s="11"/>
      <c r="X833" s="11"/>
      <c r="Y833" s="11"/>
      <c r="Z833" s="11"/>
      <c r="AA833" s="11"/>
    </row>
    <row r="834" spans="2:27" s="8" customFormat="1" x14ac:dyDescent="0.3">
      <c r="B834" s="11"/>
      <c r="C834" s="11"/>
      <c r="D834" s="11"/>
      <c r="E834" s="11"/>
      <c r="F834" s="11"/>
      <c r="G834" s="11"/>
      <c r="H834" s="11"/>
      <c r="I834" s="11"/>
      <c r="J834" s="11"/>
      <c r="K834" s="11"/>
      <c r="L834" s="29"/>
      <c r="M834" s="11"/>
      <c r="N834" s="11"/>
      <c r="O834" s="11"/>
      <c r="P834" s="11"/>
      <c r="Q834" s="11"/>
      <c r="R834" s="11"/>
      <c r="S834" s="11"/>
      <c r="T834" s="11"/>
      <c r="U834" s="11"/>
      <c r="V834" s="11"/>
      <c r="W834" s="11"/>
      <c r="X834" s="11"/>
      <c r="Y834" s="11"/>
      <c r="Z834" s="11"/>
      <c r="AA834" s="11"/>
    </row>
    <row r="835" spans="2:27" s="8" customFormat="1" x14ac:dyDescent="0.3">
      <c r="B835" s="11"/>
      <c r="C835" s="11"/>
      <c r="D835" s="11"/>
      <c r="E835" s="11"/>
      <c r="F835" s="11"/>
      <c r="G835" s="11"/>
      <c r="H835" s="11"/>
      <c r="I835" s="11"/>
      <c r="J835" s="11"/>
      <c r="K835" s="11"/>
      <c r="L835" s="29"/>
      <c r="M835" s="11"/>
      <c r="N835" s="11"/>
      <c r="O835" s="11"/>
      <c r="P835" s="11"/>
      <c r="Q835" s="11"/>
      <c r="R835" s="11"/>
      <c r="S835" s="11"/>
      <c r="T835" s="11"/>
      <c r="U835" s="11"/>
      <c r="V835" s="11"/>
      <c r="W835" s="11"/>
      <c r="X835" s="11"/>
      <c r="Y835" s="11"/>
      <c r="Z835" s="11"/>
      <c r="AA835" s="11"/>
    </row>
    <row r="836" spans="2:27" s="8" customFormat="1" x14ac:dyDescent="0.3">
      <c r="B836" s="11"/>
      <c r="C836" s="11"/>
      <c r="D836" s="11"/>
      <c r="E836" s="11"/>
      <c r="F836" s="11"/>
      <c r="G836" s="11"/>
      <c r="H836" s="11"/>
      <c r="I836" s="11"/>
      <c r="J836" s="11"/>
      <c r="K836" s="11"/>
      <c r="L836" s="29"/>
      <c r="M836" s="11"/>
      <c r="N836" s="11"/>
      <c r="O836" s="11"/>
      <c r="P836" s="11"/>
      <c r="Q836" s="11"/>
      <c r="R836" s="11"/>
      <c r="S836" s="11"/>
      <c r="T836" s="11"/>
      <c r="U836" s="11"/>
      <c r="V836" s="11"/>
      <c r="W836" s="11"/>
      <c r="X836" s="11"/>
      <c r="Y836" s="11"/>
      <c r="Z836" s="11"/>
      <c r="AA836" s="11"/>
    </row>
    <row r="837" spans="2:27" s="8" customFormat="1" x14ac:dyDescent="0.3">
      <c r="B837" s="11"/>
      <c r="C837" s="11"/>
      <c r="D837" s="11"/>
      <c r="E837" s="11"/>
      <c r="F837" s="11"/>
      <c r="G837" s="11"/>
      <c r="H837" s="11"/>
      <c r="I837" s="11"/>
      <c r="J837" s="11"/>
      <c r="K837" s="11"/>
      <c r="L837" s="29"/>
      <c r="M837" s="11"/>
      <c r="N837" s="11"/>
      <c r="O837" s="11"/>
      <c r="P837" s="11"/>
      <c r="Q837" s="11"/>
      <c r="R837" s="11"/>
      <c r="S837" s="11"/>
      <c r="T837" s="11"/>
      <c r="U837" s="11"/>
      <c r="V837" s="11"/>
      <c r="W837" s="11"/>
      <c r="X837" s="11"/>
      <c r="Y837" s="11"/>
      <c r="Z837" s="11"/>
      <c r="AA837" s="11"/>
    </row>
    <row r="838" spans="2:27" s="8" customFormat="1" x14ac:dyDescent="0.3">
      <c r="B838" s="11"/>
      <c r="C838" s="11"/>
      <c r="D838" s="11"/>
      <c r="E838" s="11"/>
      <c r="F838" s="11"/>
      <c r="G838" s="11"/>
      <c r="H838" s="11"/>
      <c r="I838" s="11"/>
      <c r="J838" s="11"/>
      <c r="K838" s="11"/>
      <c r="L838" s="29"/>
      <c r="M838" s="11"/>
      <c r="N838" s="11"/>
      <c r="O838" s="11"/>
      <c r="P838" s="11"/>
      <c r="Q838" s="11"/>
      <c r="R838" s="11"/>
      <c r="S838" s="11"/>
      <c r="T838" s="11"/>
      <c r="U838" s="11"/>
      <c r="V838" s="11"/>
      <c r="W838" s="11"/>
      <c r="X838" s="11"/>
      <c r="Y838" s="11"/>
      <c r="Z838" s="11"/>
      <c r="AA838" s="11"/>
    </row>
    <row r="839" spans="2:27" s="8" customFormat="1" x14ac:dyDescent="0.3">
      <c r="B839" s="11"/>
      <c r="C839" s="11"/>
      <c r="D839" s="11"/>
      <c r="E839" s="11"/>
      <c r="F839" s="11"/>
      <c r="G839" s="11"/>
      <c r="H839" s="11"/>
      <c r="I839" s="11"/>
      <c r="J839" s="11"/>
      <c r="K839" s="11"/>
      <c r="L839" s="29"/>
      <c r="M839" s="11"/>
      <c r="N839" s="11"/>
      <c r="O839" s="11"/>
      <c r="P839" s="11"/>
      <c r="Q839" s="11"/>
      <c r="R839" s="11"/>
      <c r="S839" s="11"/>
      <c r="T839" s="11"/>
      <c r="U839" s="11"/>
      <c r="V839" s="11"/>
      <c r="W839" s="11"/>
      <c r="X839" s="11"/>
      <c r="Y839" s="11"/>
      <c r="Z839" s="11"/>
      <c r="AA839" s="11"/>
    </row>
    <row r="840" spans="2:27" s="8" customFormat="1" x14ac:dyDescent="0.3">
      <c r="B840" s="11"/>
      <c r="C840" s="11"/>
      <c r="D840" s="11"/>
      <c r="E840" s="11"/>
      <c r="F840" s="11"/>
      <c r="G840" s="11"/>
      <c r="H840" s="11"/>
      <c r="I840" s="11"/>
      <c r="J840" s="11"/>
      <c r="K840" s="11"/>
      <c r="L840" s="29"/>
      <c r="M840" s="11"/>
      <c r="N840" s="11"/>
      <c r="O840" s="11"/>
      <c r="P840" s="11"/>
      <c r="Q840" s="11"/>
      <c r="R840" s="11"/>
      <c r="S840" s="11"/>
      <c r="T840" s="11"/>
      <c r="U840" s="11"/>
      <c r="V840" s="11"/>
      <c r="W840" s="11"/>
      <c r="X840" s="11"/>
      <c r="Y840" s="11"/>
      <c r="Z840" s="11"/>
      <c r="AA840" s="11"/>
    </row>
    <row r="841" spans="2:27" s="8" customFormat="1" x14ac:dyDescent="0.3">
      <c r="B841" s="11"/>
      <c r="C841" s="11"/>
      <c r="D841" s="11"/>
      <c r="E841" s="11"/>
      <c r="F841" s="11"/>
      <c r="G841" s="11"/>
      <c r="H841" s="11"/>
      <c r="I841" s="11"/>
      <c r="J841" s="11"/>
      <c r="K841" s="11"/>
      <c r="L841" s="29"/>
      <c r="M841" s="11"/>
      <c r="N841" s="11"/>
      <c r="O841" s="11"/>
      <c r="P841" s="11"/>
      <c r="Q841" s="11"/>
      <c r="R841" s="11"/>
      <c r="S841" s="11"/>
      <c r="T841" s="11"/>
      <c r="U841" s="11"/>
      <c r="V841" s="11"/>
      <c r="W841" s="11"/>
      <c r="X841" s="11"/>
      <c r="Y841" s="11"/>
      <c r="Z841" s="11"/>
      <c r="AA841" s="11"/>
    </row>
    <row r="842" spans="2:27" s="8" customFormat="1" x14ac:dyDescent="0.3">
      <c r="B842" s="11"/>
      <c r="C842" s="11"/>
      <c r="D842" s="11"/>
      <c r="E842" s="11"/>
      <c r="F842" s="11"/>
      <c r="G842" s="11"/>
      <c r="H842" s="11"/>
      <c r="I842" s="11"/>
      <c r="J842" s="11"/>
      <c r="K842" s="11"/>
      <c r="L842" s="29"/>
      <c r="M842" s="11"/>
      <c r="N842" s="11"/>
      <c r="O842" s="11"/>
      <c r="P842" s="11"/>
      <c r="Q842" s="11"/>
      <c r="R842" s="11"/>
      <c r="S842" s="11"/>
      <c r="T842" s="11"/>
      <c r="U842" s="11"/>
      <c r="V842" s="11"/>
      <c r="W842" s="11"/>
      <c r="X842" s="11"/>
      <c r="Y842" s="11"/>
      <c r="Z842" s="11"/>
      <c r="AA842" s="11"/>
    </row>
    <row r="843" spans="2:27" s="8" customFormat="1" x14ac:dyDescent="0.3">
      <c r="B843" s="11"/>
      <c r="C843" s="11"/>
      <c r="D843" s="11"/>
      <c r="E843" s="11"/>
      <c r="F843" s="11"/>
      <c r="G843" s="11"/>
      <c r="H843" s="11"/>
      <c r="I843" s="11"/>
      <c r="J843" s="11"/>
      <c r="K843" s="11"/>
      <c r="L843" s="29"/>
      <c r="M843" s="11"/>
      <c r="N843" s="11"/>
      <c r="O843" s="11"/>
      <c r="P843" s="11"/>
      <c r="Q843" s="11"/>
      <c r="R843" s="11"/>
      <c r="S843" s="11"/>
      <c r="T843" s="11"/>
      <c r="U843" s="11"/>
      <c r="V843" s="11"/>
      <c r="W843" s="11"/>
      <c r="X843" s="11"/>
      <c r="Y843" s="11"/>
      <c r="Z843" s="11"/>
      <c r="AA843" s="11"/>
    </row>
    <row r="844" spans="2:27" s="8" customFormat="1" x14ac:dyDescent="0.3">
      <c r="B844" s="11"/>
      <c r="C844" s="11"/>
      <c r="D844" s="11"/>
      <c r="E844" s="11"/>
      <c r="F844" s="11"/>
      <c r="G844" s="11"/>
      <c r="H844" s="11"/>
      <c r="I844" s="11"/>
      <c r="J844" s="11"/>
      <c r="K844" s="11"/>
      <c r="L844" s="29"/>
      <c r="M844" s="11"/>
      <c r="N844" s="11"/>
      <c r="O844" s="11"/>
      <c r="P844" s="11"/>
      <c r="Q844" s="11"/>
      <c r="R844" s="11"/>
      <c r="S844" s="11"/>
      <c r="T844" s="11"/>
      <c r="U844" s="11"/>
      <c r="V844" s="11"/>
      <c r="W844" s="11"/>
      <c r="X844" s="11"/>
      <c r="Y844" s="11"/>
      <c r="Z844" s="11"/>
      <c r="AA844" s="11"/>
    </row>
    <row r="845" spans="2:27" s="8" customFormat="1" x14ac:dyDescent="0.3">
      <c r="B845" s="11"/>
      <c r="C845" s="11"/>
      <c r="D845" s="11"/>
      <c r="E845" s="11"/>
      <c r="F845" s="11"/>
      <c r="G845" s="11"/>
      <c r="H845" s="11"/>
      <c r="I845" s="11"/>
      <c r="J845" s="11"/>
      <c r="K845" s="11"/>
      <c r="L845" s="29"/>
      <c r="M845" s="11"/>
      <c r="N845" s="11"/>
      <c r="O845" s="11"/>
      <c r="P845" s="11"/>
      <c r="Q845" s="11"/>
      <c r="R845" s="11"/>
      <c r="S845" s="11"/>
      <c r="T845" s="11"/>
      <c r="U845" s="11"/>
      <c r="V845" s="11"/>
      <c r="W845" s="11"/>
      <c r="X845" s="11"/>
      <c r="Y845" s="11"/>
      <c r="Z845" s="11"/>
      <c r="AA845" s="11"/>
    </row>
    <row r="846" spans="2:27" s="8" customFormat="1" x14ac:dyDescent="0.3">
      <c r="B846" s="11"/>
      <c r="C846" s="11"/>
      <c r="D846" s="11"/>
      <c r="E846" s="11"/>
      <c r="F846" s="11"/>
      <c r="G846" s="11"/>
      <c r="H846" s="11"/>
      <c r="I846" s="11"/>
      <c r="J846" s="11"/>
      <c r="K846" s="11"/>
      <c r="L846" s="29"/>
      <c r="M846" s="11"/>
      <c r="N846" s="11"/>
      <c r="O846" s="11"/>
      <c r="P846" s="11"/>
      <c r="Q846" s="11"/>
      <c r="R846" s="11"/>
      <c r="S846" s="11"/>
      <c r="T846" s="11"/>
      <c r="U846" s="11"/>
      <c r="V846" s="11"/>
      <c r="W846" s="11"/>
      <c r="X846" s="11"/>
      <c r="Y846" s="11"/>
      <c r="Z846" s="11"/>
      <c r="AA846" s="11"/>
    </row>
    <row r="847" spans="2:27" s="8" customFormat="1" x14ac:dyDescent="0.3">
      <c r="B847" s="11"/>
      <c r="C847" s="11"/>
      <c r="D847" s="11"/>
      <c r="E847" s="11"/>
      <c r="F847" s="11"/>
      <c r="G847" s="11"/>
      <c r="H847" s="11"/>
      <c r="I847" s="11"/>
      <c r="J847" s="11"/>
      <c r="K847" s="11"/>
      <c r="L847" s="29"/>
      <c r="M847" s="11"/>
      <c r="N847" s="11"/>
      <c r="O847" s="11"/>
      <c r="P847" s="11"/>
      <c r="Q847" s="11"/>
      <c r="R847" s="11"/>
      <c r="S847" s="11"/>
      <c r="T847" s="11"/>
      <c r="U847" s="11"/>
      <c r="V847" s="11"/>
      <c r="W847" s="11"/>
      <c r="X847" s="11"/>
      <c r="Y847" s="11"/>
      <c r="Z847" s="11"/>
      <c r="AA847" s="11"/>
    </row>
    <row r="848" spans="2:27" s="8" customFormat="1" x14ac:dyDescent="0.3">
      <c r="B848" s="11"/>
      <c r="C848" s="11"/>
      <c r="D848" s="11"/>
      <c r="E848" s="11"/>
      <c r="F848" s="11"/>
      <c r="G848" s="11"/>
      <c r="H848" s="11"/>
      <c r="I848" s="11"/>
      <c r="J848" s="11"/>
      <c r="K848" s="11"/>
      <c r="L848" s="29"/>
      <c r="M848" s="11"/>
      <c r="N848" s="11"/>
      <c r="O848" s="11"/>
      <c r="P848" s="11"/>
      <c r="Q848" s="11"/>
      <c r="R848" s="11"/>
      <c r="S848" s="11"/>
      <c r="T848" s="11"/>
      <c r="U848" s="11"/>
      <c r="V848" s="11"/>
      <c r="W848" s="11"/>
      <c r="X848" s="11"/>
      <c r="Y848" s="11"/>
      <c r="Z848" s="11"/>
      <c r="AA848" s="11"/>
    </row>
    <row r="849" spans="2:27" s="8" customFormat="1" x14ac:dyDescent="0.3">
      <c r="B849" s="11"/>
      <c r="C849" s="11"/>
      <c r="D849" s="11"/>
      <c r="E849" s="11"/>
      <c r="F849" s="11"/>
      <c r="G849" s="11"/>
      <c r="H849" s="11"/>
      <c r="I849" s="11"/>
      <c r="J849" s="11"/>
      <c r="K849" s="11"/>
      <c r="L849" s="29"/>
      <c r="M849" s="11"/>
      <c r="N849" s="11"/>
      <c r="O849" s="11"/>
      <c r="P849" s="11"/>
      <c r="Q849" s="11"/>
      <c r="R849" s="11"/>
      <c r="S849" s="11"/>
      <c r="T849" s="11"/>
      <c r="U849" s="11"/>
      <c r="V849" s="11"/>
      <c r="W849" s="11"/>
      <c r="X849" s="11"/>
      <c r="Y849" s="11"/>
      <c r="Z849" s="11"/>
      <c r="AA849" s="11"/>
    </row>
    <row r="850" spans="2:27" s="8" customFormat="1" x14ac:dyDescent="0.3">
      <c r="B850" s="11"/>
      <c r="C850" s="11"/>
      <c r="D850" s="11"/>
      <c r="E850" s="11"/>
      <c r="F850" s="11"/>
      <c r="G850" s="11"/>
      <c r="H850" s="11"/>
      <c r="I850" s="11"/>
      <c r="J850" s="11"/>
      <c r="K850" s="11"/>
      <c r="L850" s="29"/>
      <c r="M850" s="11"/>
      <c r="N850" s="11"/>
      <c r="O850" s="11"/>
      <c r="P850" s="11"/>
      <c r="Q850" s="11"/>
      <c r="R850" s="11"/>
      <c r="S850" s="11"/>
      <c r="T850" s="11"/>
      <c r="U850" s="11"/>
      <c r="V850" s="11"/>
      <c r="W850" s="11"/>
      <c r="X850" s="11"/>
      <c r="Y850" s="11"/>
      <c r="Z850" s="11"/>
      <c r="AA850" s="11"/>
    </row>
    <row r="851" spans="2:27" s="8" customFormat="1" x14ac:dyDescent="0.3">
      <c r="B851" s="11"/>
      <c r="C851" s="11"/>
      <c r="D851" s="11"/>
      <c r="E851" s="11"/>
      <c r="F851" s="11"/>
      <c r="G851" s="11"/>
      <c r="H851" s="11"/>
      <c r="I851" s="11"/>
      <c r="J851" s="11"/>
      <c r="K851" s="11"/>
      <c r="L851" s="29"/>
      <c r="M851" s="11"/>
      <c r="N851" s="11"/>
      <c r="O851" s="11"/>
      <c r="P851" s="11"/>
      <c r="Q851" s="11"/>
      <c r="R851" s="11"/>
      <c r="S851" s="11"/>
      <c r="T851" s="11"/>
      <c r="U851" s="11"/>
      <c r="V851" s="11"/>
      <c r="W851" s="11"/>
      <c r="X851" s="11"/>
      <c r="Y851" s="11"/>
      <c r="Z851" s="11"/>
      <c r="AA851" s="11"/>
    </row>
    <row r="852" spans="2:27" s="8" customFormat="1" x14ac:dyDescent="0.3">
      <c r="B852" s="11"/>
      <c r="C852" s="11"/>
      <c r="D852" s="11"/>
      <c r="E852" s="11"/>
      <c r="F852" s="11"/>
      <c r="G852" s="11"/>
      <c r="H852" s="11"/>
      <c r="I852" s="11"/>
      <c r="J852" s="11"/>
      <c r="K852" s="11"/>
      <c r="L852" s="29"/>
      <c r="M852" s="11"/>
      <c r="N852" s="11"/>
      <c r="O852" s="11"/>
      <c r="P852" s="11"/>
      <c r="Q852" s="11"/>
      <c r="R852" s="11"/>
      <c r="S852" s="11"/>
      <c r="T852" s="11"/>
      <c r="U852" s="11"/>
      <c r="V852" s="11"/>
      <c r="W852" s="11"/>
      <c r="X852" s="11"/>
      <c r="Y852" s="11"/>
      <c r="Z852" s="11"/>
      <c r="AA852" s="11"/>
    </row>
    <row r="853" spans="2:27" s="8" customFormat="1" x14ac:dyDescent="0.3">
      <c r="B853" s="11"/>
      <c r="C853" s="11"/>
      <c r="D853" s="11"/>
      <c r="E853" s="11"/>
      <c r="F853" s="11"/>
      <c r="G853" s="11"/>
      <c r="H853" s="11"/>
      <c r="I853" s="11"/>
      <c r="J853" s="11"/>
      <c r="K853" s="11"/>
      <c r="L853" s="29"/>
      <c r="M853" s="11"/>
      <c r="N853" s="11"/>
      <c r="O853" s="11"/>
      <c r="P853" s="11"/>
      <c r="Q853" s="11"/>
      <c r="R853" s="11"/>
      <c r="S853" s="11"/>
      <c r="T853" s="11"/>
      <c r="U853" s="11"/>
      <c r="V853" s="11"/>
      <c r="W853" s="11"/>
      <c r="X853" s="11"/>
      <c r="Y853" s="11"/>
      <c r="Z853" s="11"/>
      <c r="AA853" s="11"/>
    </row>
    <row r="854" spans="2:27" s="8" customFormat="1" x14ac:dyDescent="0.3">
      <c r="B854" s="11"/>
      <c r="C854" s="11"/>
      <c r="D854" s="11"/>
      <c r="E854" s="11"/>
      <c r="F854" s="11"/>
      <c r="G854" s="11"/>
      <c r="H854" s="11"/>
      <c r="I854" s="11"/>
      <c r="J854" s="11"/>
      <c r="K854" s="11"/>
      <c r="L854" s="29"/>
      <c r="M854" s="11"/>
      <c r="N854" s="11"/>
      <c r="O854" s="11"/>
      <c r="P854" s="11"/>
      <c r="Q854" s="11"/>
      <c r="R854" s="11"/>
      <c r="S854" s="11"/>
      <c r="T854" s="11"/>
      <c r="U854" s="11"/>
      <c r="V854" s="11"/>
      <c r="W854" s="11"/>
      <c r="X854" s="11"/>
      <c r="Y854" s="11"/>
      <c r="Z854" s="11"/>
      <c r="AA854" s="11"/>
    </row>
    <row r="855" spans="2:27" s="8" customFormat="1" x14ac:dyDescent="0.3">
      <c r="B855" s="11"/>
      <c r="C855" s="11"/>
      <c r="D855" s="11"/>
      <c r="E855" s="11"/>
      <c r="F855" s="11"/>
      <c r="G855" s="11"/>
      <c r="H855" s="11"/>
      <c r="I855" s="11"/>
      <c r="J855" s="11"/>
      <c r="K855" s="11"/>
      <c r="L855" s="29"/>
      <c r="M855" s="11"/>
      <c r="N855" s="11"/>
      <c r="O855" s="11"/>
      <c r="P855" s="11"/>
      <c r="Q855" s="11"/>
      <c r="R855" s="11"/>
      <c r="S855" s="11"/>
      <c r="T855" s="11"/>
      <c r="U855" s="11"/>
      <c r="V855" s="11"/>
      <c r="W855" s="11"/>
      <c r="X855" s="11"/>
      <c r="Y855" s="11"/>
      <c r="Z855" s="11"/>
      <c r="AA855" s="11"/>
    </row>
    <row r="856" spans="2:27" s="8" customFormat="1" x14ac:dyDescent="0.3">
      <c r="B856" s="11"/>
      <c r="C856" s="11"/>
      <c r="D856" s="11"/>
      <c r="E856" s="11"/>
      <c r="F856" s="11"/>
      <c r="G856" s="11"/>
      <c r="H856" s="11"/>
      <c r="I856" s="11"/>
      <c r="J856" s="11"/>
      <c r="K856" s="11"/>
      <c r="L856" s="29"/>
      <c r="M856" s="11"/>
      <c r="N856" s="11"/>
      <c r="O856" s="11"/>
      <c r="P856" s="11"/>
      <c r="Q856" s="11"/>
      <c r="R856" s="11"/>
      <c r="S856" s="11"/>
      <c r="T856" s="11"/>
      <c r="U856" s="11"/>
      <c r="V856" s="11"/>
      <c r="W856" s="11"/>
      <c r="X856" s="11"/>
      <c r="Y856" s="11"/>
      <c r="Z856" s="11"/>
      <c r="AA856" s="11"/>
    </row>
    <row r="857" spans="2:27" s="8" customFormat="1" x14ac:dyDescent="0.3">
      <c r="B857" s="11"/>
      <c r="C857" s="11"/>
      <c r="D857" s="11"/>
      <c r="E857" s="11"/>
      <c r="F857" s="11"/>
      <c r="G857" s="11"/>
      <c r="H857" s="11"/>
      <c r="I857" s="11"/>
      <c r="J857" s="11"/>
      <c r="K857" s="11"/>
      <c r="L857" s="29"/>
      <c r="M857" s="11"/>
      <c r="N857" s="11"/>
      <c r="O857" s="11"/>
      <c r="P857" s="11"/>
      <c r="Q857" s="11"/>
      <c r="R857" s="11"/>
      <c r="S857" s="11"/>
      <c r="T857" s="11"/>
      <c r="U857" s="11"/>
      <c r="V857" s="11"/>
      <c r="W857" s="11"/>
      <c r="X857" s="11"/>
      <c r="Y857" s="11"/>
      <c r="Z857" s="11"/>
      <c r="AA857" s="11"/>
    </row>
    <row r="858" spans="2:27" s="8" customFormat="1" x14ac:dyDescent="0.3">
      <c r="B858" s="11"/>
      <c r="C858" s="11"/>
      <c r="D858" s="11"/>
      <c r="E858" s="11"/>
      <c r="F858" s="11"/>
      <c r="G858" s="11"/>
      <c r="H858" s="11"/>
      <c r="I858" s="11"/>
      <c r="J858" s="11"/>
      <c r="K858" s="11"/>
      <c r="L858" s="29"/>
      <c r="M858" s="11"/>
      <c r="N858" s="11"/>
      <c r="O858" s="11"/>
      <c r="P858" s="11"/>
      <c r="Q858" s="11"/>
      <c r="R858" s="11"/>
      <c r="S858" s="11"/>
      <c r="T858" s="11"/>
      <c r="U858" s="11"/>
      <c r="V858" s="11"/>
      <c r="W858" s="11"/>
      <c r="X858" s="11"/>
      <c r="Y858" s="11"/>
      <c r="Z858" s="11"/>
      <c r="AA858" s="11"/>
    </row>
    <row r="859" spans="2:27" s="8" customFormat="1" x14ac:dyDescent="0.3">
      <c r="B859" s="11"/>
      <c r="C859" s="11"/>
      <c r="D859" s="11"/>
      <c r="E859" s="11"/>
      <c r="F859" s="11"/>
      <c r="G859" s="11"/>
      <c r="H859" s="11"/>
      <c r="I859" s="11"/>
      <c r="J859" s="11"/>
      <c r="K859" s="11"/>
      <c r="L859" s="29"/>
      <c r="M859" s="11"/>
      <c r="N859" s="11"/>
      <c r="O859" s="11"/>
      <c r="P859" s="11"/>
      <c r="Q859" s="11"/>
      <c r="R859" s="11"/>
      <c r="S859" s="11"/>
      <c r="T859" s="11"/>
      <c r="U859" s="11"/>
      <c r="V859" s="11"/>
      <c r="W859" s="11"/>
      <c r="X859" s="11"/>
      <c r="Y859" s="11"/>
      <c r="Z859" s="11"/>
      <c r="AA859" s="11"/>
    </row>
    <row r="860" spans="2:27" s="8" customFormat="1" x14ac:dyDescent="0.3">
      <c r="B860" s="11"/>
      <c r="C860" s="11"/>
      <c r="D860" s="11"/>
      <c r="E860" s="11"/>
      <c r="F860" s="11"/>
      <c r="G860" s="11"/>
      <c r="H860" s="11"/>
      <c r="I860" s="11"/>
      <c r="J860" s="11"/>
      <c r="K860" s="11"/>
      <c r="L860" s="29"/>
      <c r="M860" s="11"/>
      <c r="N860" s="11"/>
      <c r="O860" s="11"/>
      <c r="P860" s="11"/>
      <c r="Q860" s="11"/>
      <c r="R860" s="11"/>
      <c r="S860" s="11"/>
      <c r="T860" s="11"/>
      <c r="U860" s="11"/>
      <c r="V860" s="11"/>
      <c r="W860" s="11"/>
      <c r="X860" s="11"/>
      <c r="Y860" s="11"/>
      <c r="Z860" s="11"/>
      <c r="AA860" s="11"/>
    </row>
    <row r="861" spans="2:27" s="8" customFormat="1" x14ac:dyDescent="0.3">
      <c r="B861" s="11"/>
      <c r="C861" s="11"/>
      <c r="D861" s="11"/>
      <c r="E861" s="11"/>
      <c r="F861" s="11"/>
      <c r="G861" s="11"/>
      <c r="H861" s="11"/>
      <c r="I861" s="11"/>
      <c r="J861" s="11"/>
      <c r="K861" s="11"/>
      <c r="L861" s="29"/>
      <c r="M861" s="11"/>
      <c r="N861" s="11"/>
      <c r="O861" s="11"/>
      <c r="P861" s="11"/>
      <c r="Q861" s="11"/>
      <c r="R861" s="11"/>
      <c r="S861" s="11"/>
      <c r="T861" s="11"/>
      <c r="U861" s="11"/>
      <c r="V861" s="11"/>
      <c r="W861" s="11"/>
      <c r="X861" s="11"/>
      <c r="Y861" s="11"/>
      <c r="Z861" s="11"/>
      <c r="AA861" s="11"/>
    </row>
    <row r="862" spans="2:27" s="8" customFormat="1" x14ac:dyDescent="0.3">
      <c r="B862" s="11"/>
      <c r="C862" s="11"/>
      <c r="D862" s="11"/>
      <c r="E862" s="11"/>
      <c r="F862" s="11"/>
      <c r="G862" s="11"/>
      <c r="H862" s="11"/>
      <c r="I862" s="11"/>
      <c r="J862" s="11"/>
      <c r="K862" s="11"/>
      <c r="L862" s="29"/>
      <c r="M862" s="11"/>
      <c r="N862" s="11"/>
      <c r="O862" s="11"/>
      <c r="P862" s="11"/>
      <c r="Q862" s="11"/>
      <c r="R862" s="11"/>
      <c r="S862" s="11"/>
      <c r="T862" s="11"/>
      <c r="U862" s="11"/>
      <c r="V862" s="11"/>
      <c r="W862" s="11"/>
      <c r="X862" s="11"/>
      <c r="Y862" s="11"/>
      <c r="Z862" s="11"/>
      <c r="AA862" s="11"/>
    </row>
    <row r="863" spans="2:27" s="8" customFormat="1" x14ac:dyDescent="0.3">
      <c r="B863" s="11"/>
      <c r="C863" s="11"/>
      <c r="D863" s="11"/>
      <c r="E863" s="11"/>
      <c r="F863" s="11"/>
      <c r="G863" s="11"/>
      <c r="H863" s="11"/>
      <c r="I863" s="11"/>
      <c r="J863" s="11"/>
      <c r="K863" s="11"/>
      <c r="L863" s="29"/>
      <c r="M863" s="11"/>
      <c r="N863" s="11"/>
      <c r="O863" s="11"/>
      <c r="P863" s="11"/>
      <c r="Q863" s="11"/>
      <c r="R863" s="11"/>
      <c r="S863" s="11"/>
      <c r="T863" s="11"/>
      <c r="U863" s="11"/>
      <c r="V863" s="11"/>
      <c r="W863" s="11"/>
      <c r="X863" s="11"/>
      <c r="Y863" s="11"/>
      <c r="Z863" s="11"/>
      <c r="AA863" s="11"/>
    </row>
    <row r="864" spans="2:27" s="8" customFormat="1" x14ac:dyDescent="0.3">
      <c r="B864" s="11"/>
      <c r="C864" s="11"/>
      <c r="D864" s="11"/>
      <c r="E864" s="11"/>
      <c r="F864" s="11"/>
      <c r="G864" s="11"/>
      <c r="H864" s="11"/>
      <c r="I864" s="11"/>
      <c r="J864" s="11"/>
      <c r="K864" s="11"/>
      <c r="L864" s="29"/>
      <c r="M864" s="11"/>
      <c r="N864" s="11"/>
      <c r="O864" s="11"/>
      <c r="P864" s="11"/>
      <c r="Q864" s="11"/>
      <c r="R864" s="11"/>
      <c r="S864" s="11"/>
      <c r="T864" s="11"/>
      <c r="U864" s="11"/>
      <c r="V864" s="11"/>
      <c r="W864" s="11"/>
      <c r="X864" s="11"/>
      <c r="Y864" s="11"/>
      <c r="Z864" s="11"/>
      <c r="AA864" s="11"/>
    </row>
    <row r="865" spans="2:27" s="8" customFormat="1" x14ac:dyDescent="0.3">
      <c r="B865" s="11"/>
      <c r="C865" s="11"/>
      <c r="D865" s="11"/>
      <c r="E865" s="11"/>
      <c r="F865" s="11"/>
      <c r="G865" s="11"/>
      <c r="H865" s="11"/>
      <c r="I865" s="11"/>
      <c r="J865" s="11"/>
      <c r="K865" s="11"/>
      <c r="L865" s="29"/>
      <c r="M865" s="11"/>
      <c r="N865" s="11"/>
      <c r="O865" s="11"/>
      <c r="P865" s="11"/>
      <c r="Q865" s="11"/>
      <c r="R865" s="11"/>
      <c r="S865" s="11"/>
      <c r="T865" s="11"/>
      <c r="U865" s="11"/>
      <c r="V865" s="11"/>
      <c r="W865" s="11"/>
      <c r="X865" s="11"/>
      <c r="Y865" s="11"/>
      <c r="Z865" s="11"/>
      <c r="AA865" s="11"/>
    </row>
    <row r="866" spans="2:27" s="8" customFormat="1" x14ac:dyDescent="0.3">
      <c r="B866" s="11"/>
      <c r="C866" s="11"/>
      <c r="D866" s="11"/>
      <c r="E866" s="11"/>
      <c r="F866" s="11"/>
      <c r="G866" s="11"/>
      <c r="H866" s="11"/>
      <c r="I866" s="11"/>
      <c r="J866" s="11"/>
      <c r="K866" s="11"/>
      <c r="L866" s="29"/>
      <c r="M866" s="11"/>
      <c r="N866" s="11"/>
      <c r="O866" s="11"/>
      <c r="P866" s="11"/>
      <c r="Q866" s="11"/>
      <c r="R866" s="11"/>
      <c r="S866" s="11"/>
      <c r="T866" s="11"/>
      <c r="U866" s="11"/>
      <c r="V866" s="11"/>
      <c r="W866" s="11"/>
      <c r="X866" s="11"/>
      <c r="Y866" s="11"/>
      <c r="Z866" s="11"/>
      <c r="AA866" s="11"/>
    </row>
    <row r="867" spans="2:27" s="8" customFormat="1" x14ac:dyDescent="0.3">
      <c r="B867" s="11"/>
      <c r="C867" s="11"/>
      <c r="D867" s="11"/>
      <c r="E867" s="11"/>
      <c r="F867" s="11"/>
      <c r="G867" s="11"/>
      <c r="H867" s="11"/>
      <c r="I867" s="11"/>
      <c r="J867" s="11"/>
      <c r="K867" s="11"/>
      <c r="L867" s="29"/>
      <c r="M867" s="11"/>
      <c r="N867" s="11"/>
      <c r="O867" s="11"/>
      <c r="P867" s="11"/>
      <c r="Q867" s="11"/>
      <c r="R867" s="11"/>
      <c r="S867" s="11"/>
      <c r="T867" s="11"/>
      <c r="U867" s="11"/>
      <c r="V867" s="11"/>
      <c r="W867" s="11"/>
      <c r="X867" s="11"/>
      <c r="Y867" s="11"/>
      <c r="Z867" s="11"/>
      <c r="AA867" s="11"/>
    </row>
    <row r="868" spans="2:27" s="8" customFormat="1" x14ac:dyDescent="0.3">
      <c r="B868" s="11"/>
      <c r="C868" s="11"/>
      <c r="D868" s="11"/>
      <c r="E868" s="11"/>
      <c r="F868" s="11"/>
      <c r="G868" s="11"/>
      <c r="H868" s="11"/>
      <c r="I868" s="11"/>
      <c r="J868" s="11"/>
      <c r="K868" s="11"/>
      <c r="L868" s="29"/>
      <c r="M868" s="11"/>
      <c r="N868" s="11"/>
      <c r="O868" s="11"/>
      <c r="P868" s="11"/>
      <c r="Q868" s="11"/>
      <c r="R868" s="11"/>
      <c r="S868" s="11"/>
      <c r="T868" s="11"/>
      <c r="U868" s="11"/>
      <c r="V868" s="11"/>
      <c r="W868" s="11"/>
      <c r="X868" s="11"/>
      <c r="Y868" s="11"/>
      <c r="Z868" s="11"/>
      <c r="AA868" s="11"/>
    </row>
    <row r="869" spans="2:27" s="8" customFormat="1" x14ac:dyDescent="0.3">
      <c r="B869" s="11"/>
      <c r="C869" s="11"/>
      <c r="D869" s="11"/>
      <c r="E869" s="11"/>
      <c r="F869" s="11"/>
      <c r="G869" s="11"/>
      <c r="H869" s="11"/>
      <c r="I869" s="11"/>
      <c r="J869" s="11"/>
      <c r="K869" s="11"/>
      <c r="L869" s="29"/>
      <c r="M869" s="11"/>
      <c r="N869" s="11"/>
      <c r="O869" s="11"/>
      <c r="P869" s="11"/>
      <c r="Q869" s="11"/>
      <c r="R869" s="11"/>
      <c r="S869" s="11"/>
      <c r="T869" s="11"/>
      <c r="U869" s="11"/>
      <c r="V869" s="11"/>
      <c r="W869" s="11"/>
      <c r="X869" s="11"/>
      <c r="Y869" s="11"/>
      <c r="Z869" s="11"/>
      <c r="AA869" s="11"/>
    </row>
    <row r="870" spans="2:27" s="8" customFormat="1" x14ac:dyDescent="0.3">
      <c r="B870" s="11"/>
      <c r="C870" s="11"/>
      <c r="D870" s="11"/>
      <c r="E870" s="11"/>
      <c r="F870" s="11"/>
      <c r="G870" s="11"/>
      <c r="H870" s="11"/>
      <c r="I870" s="11"/>
      <c r="J870" s="11"/>
      <c r="K870" s="11"/>
      <c r="L870" s="29"/>
      <c r="M870" s="11"/>
      <c r="N870" s="11"/>
      <c r="O870" s="11"/>
      <c r="P870" s="11"/>
      <c r="Q870" s="11"/>
      <c r="R870" s="11"/>
      <c r="S870" s="11"/>
      <c r="T870" s="11"/>
      <c r="U870" s="11"/>
      <c r="V870" s="11"/>
      <c r="W870" s="11"/>
      <c r="X870" s="11"/>
      <c r="Y870" s="11"/>
      <c r="Z870" s="11"/>
      <c r="AA870" s="11"/>
    </row>
    <row r="871" spans="2:27" s="8" customFormat="1" x14ac:dyDescent="0.3">
      <c r="B871" s="11"/>
      <c r="C871" s="11"/>
      <c r="D871" s="11"/>
      <c r="E871" s="11"/>
      <c r="F871" s="11"/>
      <c r="G871" s="11"/>
      <c r="H871" s="11"/>
      <c r="I871" s="11"/>
      <c r="J871" s="11"/>
      <c r="K871" s="11"/>
      <c r="L871" s="29"/>
      <c r="M871" s="11"/>
      <c r="N871" s="11"/>
      <c r="O871" s="11"/>
      <c r="P871" s="11"/>
      <c r="Q871" s="11"/>
      <c r="R871" s="11"/>
      <c r="S871" s="11"/>
      <c r="T871" s="11"/>
      <c r="U871" s="11"/>
      <c r="V871" s="11"/>
      <c r="W871" s="11"/>
      <c r="X871" s="11"/>
      <c r="Y871" s="11"/>
      <c r="Z871" s="11"/>
      <c r="AA871" s="11"/>
    </row>
    <row r="872" spans="2:27" s="8" customFormat="1" x14ac:dyDescent="0.3">
      <c r="B872" s="11"/>
      <c r="C872" s="11"/>
      <c r="D872" s="11"/>
      <c r="E872" s="11"/>
      <c r="F872" s="11"/>
      <c r="G872" s="11"/>
      <c r="H872" s="11"/>
      <c r="I872" s="11"/>
      <c r="J872" s="11"/>
      <c r="K872" s="11"/>
      <c r="L872" s="29"/>
      <c r="M872" s="11"/>
      <c r="N872" s="11"/>
      <c r="O872" s="11"/>
      <c r="P872" s="11"/>
      <c r="Q872" s="11"/>
      <c r="R872" s="11"/>
      <c r="S872" s="11"/>
      <c r="T872" s="11"/>
      <c r="U872" s="11"/>
      <c r="V872" s="11"/>
      <c r="W872" s="11"/>
      <c r="X872" s="11"/>
      <c r="Y872" s="11"/>
      <c r="Z872" s="11"/>
      <c r="AA872" s="11"/>
    </row>
    <row r="873" spans="2:27" s="8" customFormat="1" x14ac:dyDescent="0.3">
      <c r="B873" s="11"/>
      <c r="C873" s="11"/>
      <c r="D873" s="11"/>
      <c r="E873" s="11"/>
      <c r="F873" s="11"/>
      <c r="G873" s="11"/>
      <c r="H873" s="11"/>
      <c r="I873" s="11"/>
      <c r="J873" s="11"/>
      <c r="K873" s="11"/>
      <c r="L873" s="29"/>
      <c r="M873" s="11"/>
      <c r="N873" s="11"/>
      <c r="O873" s="11"/>
      <c r="P873" s="11"/>
      <c r="Q873" s="11"/>
      <c r="R873" s="11"/>
      <c r="S873" s="11"/>
      <c r="T873" s="11"/>
      <c r="U873" s="11"/>
      <c r="V873" s="11"/>
      <c r="W873" s="11"/>
      <c r="X873" s="11"/>
      <c r="Y873" s="11"/>
      <c r="Z873" s="11"/>
      <c r="AA873" s="11"/>
    </row>
    <row r="874" spans="2:27" s="8" customFormat="1" x14ac:dyDescent="0.3">
      <c r="B874" s="11"/>
      <c r="C874" s="11"/>
      <c r="D874" s="11"/>
      <c r="E874" s="11"/>
      <c r="F874" s="11"/>
      <c r="G874" s="11"/>
      <c r="H874" s="11"/>
      <c r="I874" s="11"/>
      <c r="J874" s="11"/>
      <c r="K874" s="11"/>
      <c r="L874" s="29"/>
      <c r="M874" s="11"/>
      <c r="N874" s="11"/>
      <c r="O874" s="11"/>
      <c r="P874" s="11"/>
      <c r="Q874" s="11"/>
      <c r="R874" s="11"/>
      <c r="S874" s="11"/>
      <c r="T874" s="11"/>
      <c r="U874" s="11"/>
      <c r="V874" s="11"/>
      <c r="W874" s="11"/>
      <c r="X874" s="11"/>
      <c r="Y874" s="11"/>
      <c r="Z874" s="11"/>
      <c r="AA874" s="11"/>
    </row>
    <row r="875" spans="2:27" s="8" customFormat="1" x14ac:dyDescent="0.3">
      <c r="B875" s="11"/>
      <c r="C875" s="11"/>
      <c r="D875" s="11"/>
      <c r="E875" s="11"/>
      <c r="F875" s="11"/>
      <c r="G875" s="11"/>
      <c r="H875" s="11"/>
      <c r="I875" s="11"/>
      <c r="J875" s="11"/>
      <c r="K875" s="11"/>
      <c r="L875" s="29"/>
      <c r="M875" s="11"/>
      <c r="N875" s="11"/>
      <c r="O875" s="11"/>
      <c r="P875" s="11"/>
      <c r="Q875" s="11"/>
      <c r="R875" s="11"/>
      <c r="S875" s="11"/>
      <c r="T875" s="11"/>
      <c r="U875" s="11"/>
      <c r="V875" s="11"/>
      <c r="W875" s="11"/>
      <c r="X875" s="11"/>
      <c r="Y875" s="11"/>
      <c r="Z875" s="11"/>
      <c r="AA875" s="11"/>
    </row>
    <row r="876" spans="2:27" s="8" customFormat="1" x14ac:dyDescent="0.3">
      <c r="B876" s="11"/>
      <c r="C876" s="11"/>
      <c r="D876" s="11"/>
      <c r="E876" s="11"/>
      <c r="F876" s="11"/>
      <c r="G876" s="11"/>
      <c r="H876" s="11"/>
      <c r="I876" s="11"/>
      <c r="J876" s="11"/>
      <c r="K876" s="11"/>
      <c r="L876" s="29"/>
      <c r="M876" s="11"/>
      <c r="N876" s="11"/>
      <c r="O876" s="11"/>
      <c r="P876" s="11"/>
      <c r="Q876" s="11"/>
      <c r="R876" s="11"/>
      <c r="S876" s="11"/>
      <c r="T876" s="11"/>
      <c r="U876" s="11"/>
      <c r="V876" s="11"/>
      <c r="W876" s="11"/>
      <c r="X876" s="11"/>
      <c r="Y876" s="11"/>
      <c r="Z876" s="11"/>
      <c r="AA876" s="11"/>
    </row>
    <row r="877" spans="2:27" s="8" customFormat="1" x14ac:dyDescent="0.3">
      <c r="B877" s="11"/>
      <c r="C877" s="11"/>
      <c r="D877" s="11"/>
      <c r="E877" s="11"/>
      <c r="F877" s="11"/>
      <c r="G877" s="11"/>
      <c r="H877" s="11"/>
      <c r="I877" s="11"/>
      <c r="J877" s="11"/>
      <c r="K877" s="11"/>
      <c r="L877" s="29"/>
      <c r="M877" s="11"/>
      <c r="N877" s="11"/>
      <c r="O877" s="11"/>
      <c r="P877" s="11"/>
      <c r="Q877" s="11"/>
      <c r="R877" s="11"/>
      <c r="S877" s="11"/>
      <c r="T877" s="11"/>
      <c r="U877" s="11"/>
      <c r="V877" s="11"/>
      <c r="W877" s="11"/>
      <c r="X877" s="11"/>
      <c r="Y877" s="11"/>
      <c r="Z877" s="11"/>
      <c r="AA877" s="11"/>
    </row>
    <row r="878" spans="2:27" s="8" customFormat="1" x14ac:dyDescent="0.3">
      <c r="B878" s="11"/>
      <c r="C878" s="11"/>
      <c r="D878" s="11"/>
      <c r="E878" s="11"/>
      <c r="F878" s="11"/>
      <c r="G878" s="11"/>
      <c r="H878" s="11"/>
      <c r="I878" s="11"/>
      <c r="J878" s="11"/>
      <c r="K878" s="11"/>
      <c r="L878" s="29"/>
      <c r="M878" s="11"/>
      <c r="N878" s="11"/>
      <c r="O878" s="11"/>
      <c r="P878" s="11"/>
      <c r="Q878" s="11"/>
      <c r="R878" s="11"/>
      <c r="S878" s="11"/>
      <c r="T878" s="11"/>
      <c r="U878" s="11"/>
      <c r="V878" s="11"/>
      <c r="W878" s="11"/>
      <c r="X878" s="11"/>
      <c r="Y878" s="11"/>
      <c r="Z878" s="11"/>
      <c r="AA878" s="11"/>
    </row>
    <row r="879" spans="2:27" s="8" customFormat="1" x14ac:dyDescent="0.3">
      <c r="B879" s="11"/>
      <c r="C879" s="11"/>
      <c r="D879" s="11"/>
      <c r="E879" s="11"/>
      <c r="F879" s="11"/>
      <c r="G879" s="11"/>
      <c r="H879" s="11"/>
      <c r="I879" s="11"/>
      <c r="J879" s="11"/>
      <c r="K879" s="11"/>
      <c r="L879" s="29"/>
      <c r="M879" s="11"/>
      <c r="N879" s="11"/>
      <c r="O879" s="11"/>
      <c r="P879" s="11"/>
      <c r="Q879" s="11"/>
      <c r="R879" s="11"/>
      <c r="S879" s="11"/>
      <c r="T879" s="11"/>
      <c r="U879" s="11"/>
      <c r="V879" s="11"/>
      <c r="W879" s="11"/>
      <c r="X879" s="11"/>
      <c r="Y879" s="11"/>
      <c r="Z879" s="11"/>
      <c r="AA879" s="11"/>
    </row>
    <row r="880" spans="2:27" s="8" customFormat="1" x14ac:dyDescent="0.3">
      <c r="B880" s="11"/>
      <c r="C880" s="11"/>
      <c r="D880" s="11"/>
      <c r="E880" s="11"/>
      <c r="F880" s="11"/>
      <c r="G880" s="11"/>
      <c r="H880" s="11"/>
      <c r="I880" s="11"/>
      <c r="J880" s="11"/>
      <c r="K880" s="11"/>
      <c r="L880" s="29"/>
      <c r="M880" s="11"/>
      <c r="N880" s="11"/>
      <c r="O880" s="11"/>
      <c r="P880" s="11"/>
      <c r="Q880" s="11"/>
      <c r="R880" s="11"/>
      <c r="S880" s="11"/>
      <c r="T880" s="11"/>
      <c r="U880" s="11"/>
      <c r="V880" s="11"/>
      <c r="W880" s="11"/>
      <c r="X880" s="11"/>
      <c r="Y880" s="11"/>
      <c r="Z880" s="11"/>
      <c r="AA880" s="11"/>
    </row>
    <row r="881" spans="2:27" s="8" customFormat="1" x14ac:dyDescent="0.3">
      <c r="B881" s="11"/>
      <c r="C881" s="11"/>
      <c r="D881" s="11"/>
      <c r="E881" s="11"/>
      <c r="F881" s="11"/>
      <c r="G881" s="11"/>
      <c r="H881" s="11"/>
      <c r="I881" s="11"/>
      <c r="J881" s="11"/>
      <c r="K881" s="11"/>
      <c r="L881" s="29"/>
      <c r="M881" s="11"/>
      <c r="N881" s="11"/>
      <c r="O881" s="11"/>
      <c r="P881" s="11"/>
      <c r="Q881" s="11"/>
      <c r="R881" s="11"/>
      <c r="S881" s="11"/>
      <c r="T881" s="11"/>
      <c r="U881" s="11"/>
      <c r="V881" s="11"/>
      <c r="W881" s="11"/>
      <c r="X881" s="11"/>
      <c r="Y881" s="11"/>
      <c r="Z881" s="11"/>
      <c r="AA881" s="11"/>
    </row>
    <row r="882" spans="2:27" s="8" customFormat="1" x14ac:dyDescent="0.3">
      <c r="B882" s="11"/>
      <c r="C882" s="11"/>
      <c r="D882" s="11"/>
      <c r="E882" s="11"/>
      <c r="F882" s="11"/>
      <c r="G882" s="11"/>
      <c r="H882" s="11"/>
      <c r="I882" s="11"/>
      <c r="J882" s="11"/>
      <c r="K882" s="11"/>
      <c r="L882" s="29"/>
      <c r="M882" s="11"/>
      <c r="N882" s="11"/>
      <c r="O882" s="11"/>
      <c r="P882" s="11"/>
      <c r="Q882" s="11"/>
      <c r="R882" s="11"/>
      <c r="S882" s="11"/>
      <c r="T882" s="11"/>
      <c r="U882" s="11"/>
      <c r="V882" s="11"/>
      <c r="W882" s="11"/>
      <c r="X882" s="11"/>
      <c r="Y882" s="11"/>
      <c r="Z882" s="11"/>
      <c r="AA882" s="11"/>
    </row>
    <row r="883" spans="2:27" s="8" customFormat="1" x14ac:dyDescent="0.3">
      <c r="B883" s="11"/>
      <c r="C883" s="11"/>
      <c r="D883" s="11"/>
      <c r="E883" s="11"/>
      <c r="F883" s="11"/>
      <c r="G883" s="11"/>
      <c r="H883" s="11"/>
      <c r="I883" s="11"/>
      <c r="J883" s="11"/>
      <c r="K883" s="11"/>
      <c r="L883" s="29"/>
      <c r="M883" s="11"/>
      <c r="N883" s="11"/>
      <c r="O883" s="11"/>
      <c r="P883" s="11"/>
      <c r="Q883" s="11"/>
      <c r="R883" s="11"/>
      <c r="S883" s="11"/>
      <c r="T883" s="11"/>
      <c r="U883" s="11"/>
      <c r="V883" s="11"/>
      <c r="W883" s="11"/>
      <c r="X883" s="11"/>
      <c r="Y883" s="11"/>
      <c r="Z883" s="11"/>
      <c r="AA883" s="11"/>
    </row>
    <row r="884" spans="2:27" s="8" customFormat="1" x14ac:dyDescent="0.3">
      <c r="B884" s="11"/>
      <c r="C884" s="11"/>
      <c r="D884" s="11"/>
      <c r="E884" s="11"/>
      <c r="F884" s="11"/>
      <c r="G884" s="11"/>
      <c r="H884" s="11"/>
      <c r="I884" s="11"/>
      <c r="J884" s="11"/>
      <c r="K884" s="11"/>
      <c r="L884" s="29"/>
      <c r="M884" s="11"/>
      <c r="N884" s="11"/>
      <c r="O884" s="11"/>
      <c r="P884" s="11"/>
      <c r="Q884" s="11"/>
      <c r="R884" s="11"/>
      <c r="S884" s="11"/>
      <c r="T884" s="11"/>
      <c r="U884" s="11"/>
      <c r="V884" s="11"/>
      <c r="W884" s="11"/>
      <c r="X884" s="11"/>
      <c r="Y884" s="11"/>
      <c r="Z884" s="11"/>
      <c r="AA884" s="11"/>
    </row>
    <row r="885" spans="2:27" s="8" customFormat="1" x14ac:dyDescent="0.3">
      <c r="B885" s="11"/>
      <c r="C885" s="11"/>
      <c r="D885" s="11"/>
      <c r="E885" s="11"/>
      <c r="F885" s="11"/>
      <c r="G885" s="11"/>
      <c r="H885" s="11"/>
      <c r="I885" s="11"/>
      <c r="J885" s="11"/>
      <c r="K885" s="11"/>
      <c r="L885" s="29"/>
      <c r="M885" s="11"/>
      <c r="N885" s="11"/>
      <c r="O885" s="11"/>
      <c r="P885" s="11"/>
      <c r="Q885" s="11"/>
      <c r="R885" s="11"/>
      <c r="S885" s="11"/>
      <c r="T885" s="11"/>
      <c r="U885" s="11"/>
      <c r="V885" s="11"/>
      <c r="W885" s="11"/>
      <c r="X885" s="11"/>
      <c r="Y885" s="11"/>
      <c r="Z885" s="11"/>
      <c r="AA885" s="11"/>
    </row>
    <row r="886" spans="2:27" s="8" customFormat="1" x14ac:dyDescent="0.3">
      <c r="B886" s="11"/>
      <c r="C886" s="11"/>
      <c r="D886" s="11"/>
      <c r="E886" s="11"/>
      <c r="F886" s="11"/>
      <c r="G886" s="11"/>
      <c r="H886" s="11"/>
      <c r="I886" s="11"/>
      <c r="J886" s="11"/>
      <c r="K886" s="11"/>
      <c r="L886" s="29"/>
      <c r="M886" s="11"/>
      <c r="N886" s="11"/>
      <c r="O886" s="11"/>
      <c r="P886" s="11"/>
      <c r="Q886" s="11"/>
      <c r="R886" s="11"/>
      <c r="S886" s="11"/>
      <c r="T886" s="11"/>
      <c r="U886" s="11"/>
      <c r="V886" s="11"/>
      <c r="W886" s="11"/>
      <c r="X886" s="11"/>
      <c r="Y886" s="11"/>
      <c r="Z886" s="11"/>
      <c r="AA886" s="11"/>
    </row>
    <row r="887" spans="2:27" s="8" customFormat="1" x14ac:dyDescent="0.3">
      <c r="B887" s="11"/>
      <c r="C887" s="11"/>
      <c r="D887" s="11"/>
      <c r="E887" s="11"/>
      <c r="F887" s="11"/>
      <c r="G887" s="11"/>
      <c r="H887" s="11"/>
      <c r="I887" s="11"/>
      <c r="J887" s="11"/>
      <c r="K887" s="11"/>
      <c r="L887" s="29"/>
      <c r="M887" s="11"/>
      <c r="N887" s="11"/>
      <c r="O887" s="11"/>
      <c r="P887" s="11"/>
      <c r="Q887" s="11"/>
      <c r="R887" s="11"/>
      <c r="S887" s="11"/>
      <c r="T887" s="11"/>
      <c r="U887" s="11"/>
      <c r="V887" s="11"/>
      <c r="W887" s="11"/>
      <c r="X887" s="11"/>
      <c r="Y887" s="11"/>
      <c r="Z887" s="11"/>
      <c r="AA887" s="11"/>
    </row>
    <row r="888" spans="2:27" s="8" customFormat="1" x14ac:dyDescent="0.3">
      <c r="B888" s="11"/>
      <c r="C888" s="11"/>
      <c r="D888" s="11"/>
      <c r="E888" s="11"/>
      <c r="F888" s="11"/>
      <c r="G888" s="11"/>
      <c r="H888" s="11"/>
      <c r="I888" s="11"/>
      <c r="J888" s="11"/>
      <c r="K888" s="11"/>
      <c r="L888" s="29"/>
      <c r="M888" s="11"/>
      <c r="N888" s="11"/>
      <c r="O888" s="11"/>
      <c r="P888" s="11"/>
      <c r="Q888" s="11"/>
      <c r="R888" s="11"/>
      <c r="S888" s="11"/>
      <c r="T888" s="11"/>
      <c r="U888" s="11"/>
      <c r="V888" s="11"/>
      <c r="W888" s="11"/>
      <c r="X888" s="11"/>
      <c r="Y888" s="11"/>
      <c r="Z888" s="11"/>
      <c r="AA888" s="11"/>
    </row>
    <row r="889" spans="2:27" s="8" customFormat="1" x14ac:dyDescent="0.3">
      <c r="B889" s="11"/>
      <c r="C889" s="11"/>
      <c r="D889" s="11"/>
      <c r="E889" s="11"/>
      <c r="F889" s="11"/>
      <c r="G889" s="11"/>
      <c r="H889" s="11"/>
      <c r="I889" s="11"/>
      <c r="J889" s="11"/>
      <c r="K889" s="11"/>
      <c r="L889" s="29"/>
      <c r="M889" s="11"/>
      <c r="N889" s="11"/>
      <c r="O889" s="11"/>
      <c r="P889" s="11"/>
      <c r="Q889" s="11"/>
      <c r="R889" s="11"/>
      <c r="S889" s="11"/>
      <c r="T889" s="11"/>
      <c r="U889" s="11"/>
      <c r="V889" s="11"/>
      <c r="W889" s="11"/>
      <c r="X889" s="11"/>
      <c r="Y889" s="11"/>
      <c r="Z889" s="11"/>
      <c r="AA889" s="11"/>
    </row>
    <row r="890" spans="2:27" s="8" customFormat="1" x14ac:dyDescent="0.3">
      <c r="B890" s="11"/>
      <c r="C890" s="11"/>
      <c r="D890" s="11"/>
      <c r="E890" s="11"/>
      <c r="F890" s="11"/>
      <c r="G890" s="11"/>
      <c r="H890" s="11"/>
      <c r="I890" s="11"/>
      <c r="J890" s="11"/>
      <c r="K890" s="11"/>
      <c r="L890" s="29"/>
      <c r="M890" s="11"/>
      <c r="N890" s="11"/>
      <c r="O890" s="11"/>
      <c r="P890" s="11"/>
      <c r="Q890" s="11"/>
      <c r="R890" s="11"/>
      <c r="S890" s="11"/>
      <c r="T890" s="11"/>
      <c r="U890" s="11"/>
      <c r="V890" s="11"/>
      <c r="W890" s="11"/>
      <c r="X890" s="11"/>
      <c r="Y890" s="11"/>
      <c r="Z890" s="11"/>
      <c r="AA890" s="11"/>
    </row>
    <row r="891" spans="2:27" s="8" customFormat="1" x14ac:dyDescent="0.3">
      <c r="B891" s="11"/>
      <c r="C891" s="11"/>
      <c r="D891" s="11"/>
      <c r="E891" s="11"/>
      <c r="F891" s="11"/>
      <c r="G891" s="11"/>
      <c r="H891" s="11"/>
      <c r="I891" s="11"/>
      <c r="J891" s="11"/>
      <c r="K891" s="11"/>
      <c r="L891" s="29"/>
      <c r="M891" s="11"/>
      <c r="N891" s="11"/>
      <c r="O891" s="11"/>
      <c r="P891" s="11"/>
      <c r="Q891" s="11"/>
      <c r="R891" s="11"/>
      <c r="S891" s="11"/>
      <c r="T891" s="11"/>
      <c r="U891" s="11"/>
      <c r="V891" s="11"/>
      <c r="W891" s="11"/>
      <c r="X891" s="11"/>
      <c r="Y891" s="11"/>
      <c r="Z891" s="11"/>
      <c r="AA891" s="11"/>
    </row>
    <row r="892" spans="2:27" s="8" customFormat="1" x14ac:dyDescent="0.3">
      <c r="B892" s="11"/>
      <c r="C892" s="11"/>
      <c r="D892" s="11"/>
      <c r="E892" s="11"/>
      <c r="F892" s="11"/>
      <c r="G892" s="11"/>
      <c r="H892" s="11"/>
      <c r="I892" s="11"/>
      <c r="J892" s="11"/>
      <c r="K892" s="11"/>
      <c r="L892" s="29"/>
      <c r="M892" s="11"/>
      <c r="N892" s="11"/>
      <c r="O892" s="11"/>
      <c r="P892" s="11"/>
      <c r="Q892" s="11"/>
      <c r="R892" s="11"/>
      <c r="S892" s="11"/>
      <c r="T892" s="11"/>
      <c r="U892" s="11"/>
      <c r="V892" s="11"/>
      <c r="W892" s="11"/>
      <c r="X892" s="11"/>
      <c r="Y892" s="11"/>
      <c r="Z892" s="11"/>
      <c r="AA892" s="11"/>
    </row>
    <row r="893" spans="2:27" s="8" customFormat="1" x14ac:dyDescent="0.3">
      <c r="B893" s="11"/>
      <c r="C893" s="11"/>
      <c r="D893" s="11"/>
      <c r="E893" s="11"/>
      <c r="F893" s="11"/>
      <c r="G893" s="11"/>
      <c r="H893" s="11"/>
      <c r="I893" s="11"/>
      <c r="J893" s="11"/>
      <c r="K893" s="11"/>
      <c r="L893" s="29"/>
      <c r="M893" s="11"/>
      <c r="N893" s="11"/>
      <c r="O893" s="11"/>
      <c r="P893" s="11"/>
      <c r="Q893" s="11"/>
      <c r="R893" s="11"/>
      <c r="S893" s="11"/>
      <c r="T893" s="11"/>
      <c r="U893" s="11"/>
      <c r="V893" s="11"/>
      <c r="W893" s="11"/>
      <c r="X893" s="11"/>
      <c r="Y893" s="11"/>
      <c r="Z893" s="11"/>
      <c r="AA893" s="11"/>
    </row>
    <row r="894" spans="2:27" s="8" customFormat="1" x14ac:dyDescent="0.3">
      <c r="B894" s="11"/>
      <c r="C894" s="11"/>
      <c r="D894" s="11"/>
      <c r="E894" s="11"/>
      <c r="F894" s="11"/>
      <c r="G894" s="11"/>
      <c r="H894" s="11"/>
      <c r="I894" s="11"/>
      <c r="J894" s="11"/>
      <c r="K894" s="11"/>
      <c r="L894" s="29"/>
      <c r="M894" s="11"/>
      <c r="N894" s="11"/>
      <c r="O894" s="11"/>
      <c r="P894" s="11"/>
      <c r="Q894" s="11"/>
      <c r="R894" s="11"/>
      <c r="S894" s="11"/>
      <c r="T894" s="11"/>
      <c r="U894" s="11"/>
      <c r="V894" s="11"/>
      <c r="W894" s="11"/>
      <c r="X894" s="11"/>
      <c r="Y894" s="11"/>
      <c r="Z894" s="11"/>
      <c r="AA894" s="11"/>
    </row>
    <row r="895" spans="2:27" s="8" customFormat="1" x14ac:dyDescent="0.3">
      <c r="B895" s="11"/>
      <c r="C895" s="11"/>
      <c r="D895" s="11"/>
      <c r="E895" s="11"/>
      <c r="F895" s="11"/>
      <c r="G895" s="11"/>
      <c r="H895" s="11"/>
      <c r="I895" s="11"/>
      <c r="J895" s="11"/>
      <c r="K895" s="11"/>
      <c r="L895" s="29"/>
      <c r="M895" s="11"/>
      <c r="N895" s="11"/>
      <c r="O895" s="11"/>
      <c r="P895" s="11"/>
      <c r="Q895" s="11"/>
      <c r="R895" s="11"/>
      <c r="S895" s="11"/>
      <c r="T895" s="11"/>
      <c r="U895" s="11"/>
      <c r="V895" s="11"/>
      <c r="W895" s="11"/>
      <c r="X895" s="11"/>
      <c r="Y895" s="11"/>
      <c r="Z895" s="11"/>
      <c r="AA895" s="11"/>
    </row>
    <row r="896" spans="2:27" s="8" customFormat="1" x14ac:dyDescent="0.3">
      <c r="B896" s="11"/>
      <c r="C896" s="11"/>
      <c r="D896" s="11"/>
      <c r="E896" s="11"/>
      <c r="F896" s="11"/>
      <c r="G896" s="11"/>
      <c r="H896" s="11"/>
      <c r="I896" s="11"/>
      <c r="J896" s="11"/>
      <c r="K896" s="11"/>
      <c r="L896" s="29"/>
      <c r="M896" s="11"/>
      <c r="N896" s="11"/>
      <c r="O896" s="11"/>
      <c r="P896" s="11"/>
      <c r="Q896" s="11"/>
      <c r="R896" s="11"/>
      <c r="S896" s="11"/>
      <c r="T896" s="11"/>
      <c r="U896" s="11"/>
      <c r="V896" s="11"/>
      <c r="W896" s="11"/>
      <c r="X896" s="11"/>
      <c r="Y896" s="11"/>
      <c r="Z896" s="11"/>
      <c r="AA896" s="11"/>
    </row>
    <row r="897" spans="2:27" s="8" customFormat="1" x14ac:dyDescent="0.3">
      <c r="B897" s="11"/>
      <c r="C897" s="11"/>
      <c r="D897" s="11"/>
      <c r="E897" s="11"/>
      <c r="F897" s="11"/>
      <c r="G897" s="11"/>
      <c r="H897" s="11"/>
      <c r="I897" s="11"/>
      <c r="J897" s="11"/>
      <c r="K897" s="11"/>
      <c r="L897" s="29"/>
      <c r="M897" s="11"/>
      <c r="N897" s="11"/>
      <c r="O897" s="11"/>
      <c r="P897" s="11"/>
      <c r="Q897" s="11"/>
      <c r="R897" s="11"/>
      <c r="S897" s="11"/>
      <c r="T897" s="11"/>
      <c r="U897" s="11"/>
      <c r="V897" s="11"/>
      <c r="W897" s="11"/>
      <c r="X897" s="11"/>
      <c r="Y897" s="11"/>
      <c r="Z897" s="11"/>
      <c r="AA897" s="11"/>
    </row>
    <row r="898" spans="2:27" s="8" customFormat="1" x14ac:dyDescent="0.3">
      <c r="B898" s="11"/>
      <c r="C898" s="11"/>
      <c r="D898" s="11"/>
      <c r="E898" s="11"/>
      <c r="F898" s="11"/>
      <c r="G898" s="11"/>
      <c r="H898" s="11"/>
      <c r="I898" s="11"/>
      <c r="J898" s="11"/>
      <c r="K898" s="11"/>
      <c r="L898" s="29"/>
      <c r="M898" s="11"/>
      <c r="N898" s="11"/>
      <c r="O898" s="11"/>
      <c r="P898" s="11"/>
      <c r="Q898" s="11"/>
      <c r="R898" s="11"/>
      <c r="S898" s="11"/>
      <c r="T898" s="11"/>
      <c r="U898" s="11"/>
      <c r="V898" s="11"/>
      <c r="W898" s="11"/>
      <c r="X898" s="11"/>
      <c r="Y898" s="11"/>
      <c r="Z898" s="11"/>
      <c r="AA898" s="11"/>
    </row>
    <row r="899" spans="2:27" s="8" customFormat="1" x14ac:dyDescent="0.3">
      <c r="B899" s="11"/>
      <c r="C899" s="11"/>
      <c r="D899" s="11"/>
      <c r="E899" s="11"/>
      <c r="F899" s="11"/>
      <c r="G899" s="11"/>
      <c r="H899" s="11"/>
      <c r="I899" s="11"/>
      <c r="J899" s="11"/>
      <c r="K899" s="11"/>
      <c r="L899" s="29"/>
      <c r="M899" s="11"/>
      <c r="N899" s="11"/>
      <c r="O899" s="11"/>
      <c r="P899" s="11"/>
      <c r="Q899" s="11"/>
      <c r="R899" s="11"/>
      <c r="S899" s="11"/>
      <c r="T899" s="11"/>
      <c r="U899" s="11"/>
      <c r="V899" s="11"/>
      <c r="W899" s="11"/>
      <c r="X899" s="11"/>
      <c r="Y899" s="11"/>
      <c r="Z899" s="11"/>
      <c r="AA899" s="11"/>
    </row>
    <row r="900" spans="2:27" s="8" customFormat="1" x14ac:dyDescent="0.3">
      <c r="B900" s="11"/>
      <c r="C900" s="11"/>
      <c r="D900" s="11"/>
      <c r="E900" s="11"/>
      <c r="F900" s="11"/>
      <c r="G900" s="11"/>
      <c r="H900" s="11"/>
      <c r="I900" s="11"/>
      <c r="J900" s="11"/>
      <c r="K900" s="11"/>
      <c r="L900" s="29"/>
      <c r="M900" s="11"/>
      <c r="N900" s="11"/>
      <c r="O900" s="11"/>
      <c r="P900" s="11"/>
      <c r="Q900" s="11"/>
      <c r="R900" s="11"/>
      <c r="S900" s="11"/>
      <c r="T900" s="11"/>
      <c r="U900" s="11"/>
      <c r="V900" s="11"/>
      <c r="W900" s="11"/>
      <c r="X900" s="11"/>
      <c r="Y900" s="11"/>
      <c r="Z900" s="11"/>
      <c r="AA900" s="11"/>
    </row>
    <row r="901" spans="2:27" s="8" customFormat="1" x14ac:dyDescent="0.3">
      <c r="B901" s="11"/>
      <c r="C901" s="11"/>
      <c r="D901" s="11"/>
      <c r="E901" s="11"/>
      <c r="F901" s="11"/>
      <c r="G901" s="11"/>
      <c r="H901" s="11"/>
      <c r="I901" s="11"/>
      <c r="J901" s="11"/>
      <c r="K901" s="11"/>
      <c r="L901" s="29"/>
      <c r="M901" s="11"/>
      <c r="N901" s="11"/>
      <c r="O901" s="11"/>
      <c r="P901" s="11"/>
      <c r="Q901" s="11"/>
      <c r="R901" s="11"/>
      <c r="S901" s="11"/>
      <c r="T901" s="11"/>
      <c r="U901" s="11"/>
      <c r="V901" s="11"/>
      <c r="W901" s="11"/>
      <c r="X901" s="11"/>
      <c r="Y901" s="11"/>
      <c r="Z901" s="11"/>
      <c r="AA901" s="11"/>
    </row>
    <row r="902" spans="2:27" s="8" customFormat="1" x14ac:dyDescent="0.3">
      <c r="B902" s="11"/>
      <c r="C902" s="11"/>
      <c r="D902" s="11"/>
      <c r="E902" s="11"/>
      <c r="F902" s="11"/>
      <c r="G902" s="11"/>
      <c r="H902" s="11"/>
      <c r="I902" s="11"/>
      <c r="J902" s="11"/>
      <c r="K902" s="11"/>
      <c r="L902" s="29"/>
      <c r="M902" s="11"/>
      <c r="N902" s="11"/>
      <c r="O902" s="11"/>
      <c r="P902" s="11"/>
      <c r="Q902" s="11"/>
      <c r="R902" s="11"/>
      <c r="S902" s="11"/>
      <c r="T902" s="11"/>
      <c r="U902" s="11"/>
      <c r="V902" s="11"/>
      <c r="W902" s="11"/>
      <c r="X902" s="11"/>
      <c r="Y902" s="11"/>
      <c r="Z902" s="11"/>
      <c r="AA902" s="11"/>
    </row>
    <row r="903" spans="2:27" s="8" customFormat="1" x14ac:dyDescent="0.3">
      <c r="B903" s="11"/>
      <c r="C903" s="11"/>
      <c r="D903" s="11"/>
      <c r="E903" s="11"/>
      <c r="F903" s="11"/>
      <c r="G903" s="11"/>
      <c r="H903" s="11"/>
      <c r="I903" s="11"/>
      <c r="J903" s="11"/>
      <c r="K903" s="11"/>
      <c r="L903" s="29"/>
      <c r="M903" s="11"/>
      <c r="N903" s="11"/>
      <c r="O903" s="11"/>
      <c r="P903" s="11"/>
      <c r="Q903" s="11"/>
      <c r="R903" s="11"/>
      <c r="S903" s="11"/>
      <c r="T903" s="11"/>
      <c r="U903" s="11"/>
      <c r="V903" s="11"/>
      <c r="W903" s="11"/>
      <c r="X903" s="11"/>
      <c r="Y903" s="11"/>
      <c r="Z903" s="11"/>
      <c r="AA903" s="11"/>
    </row>
    <row r="904" spans="2:27" s="8" customFormat="1" x14ac:dyDescent="0.3">
      <c r="B904" s="11"/>
      <c r="C904" s="11"/>
      <c r="D904" s="11"/>
      <c r="E904" s="11"/>
      <c r="F904" s="11"/>
      <c r="G904" s="11"/>
      <c r="H904" s="11"/>
      <c r="I904" s="11"/>
      <c r="J904" s="11"/>
      <c r="K904" s="11"/>
      <c r="L904" s="29"/>
      <c r="M904" s="11"/>
      <c r="N904" s="11"/>
      <c r="O904" s="11"/>
      <c r="P904" s="11"/>
      <c r="Q904" s="11"/>
      <c r="R904" s="11"/>
      <c r="S904" s="11"/>
      <c r="T904" s="11"/>
      <c r="U904" s="11"/>
      <c r="V904" s="11"/>
      <c r="W904" s="11"/>
      <c r="X904" s="11"/>
      <c r="Y904" s="11"/>
      <c r="Z904" s="11"/>
      <c r="AA904" s="11"/>
    </row>
    <row r="905" spans="2:27" s="8" customFormat="1" x14ac:dyDescent="0.3">
      <c r="B905" s="11"/>
      <c r="C905" s="11"/>
      <c r="D905" s="11"/>
      <c r="E905" s="11"/>
      <c r="F905" s="11"/>
      <c r="G905" s="11"/>
      <c r="H905" s="11"/>
      <c r="I905" s="11"/>
      <c r="J905" s="11"/>
      <c r="K905" s="11"/>
      <c r="L905" s="29"/>
      <c r="M905" s="11"/>
      <c r="N905" s="11"/>
      <c r="O905" s="11"/>
      <c r="P905" s="11"/>
      <c r="Q905" s="11"/>
      <c r="R905" s="11"/>
      <c r="S905" s="11"/>
      <c r="T905" s="11"/>
      <c r="U905" s="11"/>
      <c r="V905" s="11"/>
      <c r="W905" s="11"/>
      <c r="X905" s="11"/>
      <c r="Y905" s="11"/>
      <c r="Z905" s="11"/>
      <c r="AA905" s="11"/>
    </row>
    <row r="906" spans="2:27" s="8" customFormat="1" x14ac:dyDescent="0.3">
      <c r="B906" s="11"/>
      <c r="C906" s="11"/>
      <c r="D906" s="11"/>
      <c r="E906" s="11"/>
      <c r="F906" s="11"/>
      <c r="G906" s="11"/>
      <c r="H906" s="11"/>
      <c r="I906" s="11"/>
      <c r="J906" s="11"/>
      <c r="K906" s="11"/>
      <c r="L906" s="29"/>
      <c r="M906" s="11"/>
      <c r="N906" s="11"/>
      <c r="O906" s="11"/>
      <c r="P906" s="11"/>
      <c r="Q906" s="11"/>
      <c r="R906" s="11"/>
      <c r="S906" s="11"/>
      <c r="T906" s="11"/>
      <c r="U906" s="11"/>
      <c r="V906" s="11"/>
      <c r="W906" s="11"/>
      <c r="X906" s="11"/>
      <c r="Y906" s="11"/>
      <c r="Z906" s="11"/>
      <c r="AA906" s="11"/>
    </row>
    <row r="907" spans="2:27" s="8" customFormat="1" x14ac:dyDescent="0.3">
      <c r="B907" s="11"/>
      <c r="C907" s="11"/>
      <c r="D907" s="11"/>
      <c r="E907" s="11"/>
      <c r="F907" s="11"/>
      <c r="G907" s="11"/>
      <c r="H907" s="11"/>
      <c r="I907" s="11"/>
      <c r="J907" s="11"/>
      <c r="K907" s="11"/>
      <c r="L907" s="29"/>
      <c r="M907" s="11"/>
      <c r="N907" s="11"/>
      <c r="O907" s="11"/>
      <c r="P907" s="11"/>
      <c r="Q907" s="11"/>
      <c r="R907" s="11"/>
      <c r="S907" s="11"/>
      <c r="T907" s="11"/>
      <c r="U907" s="11"/>
      <c r="V907" s="11"/>
      <c r="W907" s="11"/>
      <c r="X907" s="11"/>
      <c r="Y907" s="11"/>
      <c r="Z907" s="11"/>
      <c r="AA907" s="11"/>
    </row>
    <row r="908" spans="2:27" s="8" customFormat="1" x14ac:dyDescent="0.3">
      <c r="B908" s="11"/>
      <c r="C908" s="11"/>
      <c r="D908" s="11"/>
      <c r="E908" s="11"/>
      <c r="F908" s="11"/>
      <c r="G908" s="11"/>
      <c r="H908" s="11"/>
      <c r="I908" s="11"/>
      <c r="J908" s="11"/>
      <c r="K908" s="11"/>
      <c r="L908" s="29"/>
      <c r="M908" s="11"/>
      <c r="N908" s="11"/>
      <c r="O908" s="11"/>
      <c r="P908" s="11"/>
      <c r="Q908" s="11"/>
      <c r="R908" s="11"/>
      <c r="S908" s="11"/>
      <c r="T908" s="11"/>
      <c r="U908" s="11"/>
      <c r="V908" s="11"/>
      <c r="W908" s="11"/>
      <c r="X908" s="11"/>
      <c r="Y908" s="11"/>
      <c r="Z908" s="11"/>
      <c r="AA908" s="11"/>
    </row>
    <row r="909" spans="2:27" s="8" customFormat="1" x14ac:dyDescent="0.3">
      <c r="B909" s="11"/>
      <c r="C909" s="11"/>
      <c r="D909" s="11"/>
      <c r="E909" s="11"/>
      <c r="F909" s="11"/>
      <c r="G909" s="11"/>
      <c r="H909" s="11"/>
      <c r="I909" s="11"/>
      <c r="J909" s="11"/>
      <c r="K909" s="11"/>
      <c r="L909" s="29"/>
      <c r="M909" s="11"/>
      <c r="N909" s="11"/>
      <c r="O909" s="11"/>
      <c r="P909" s="11"/>
      <c r="Q909" s="11"/>
      <c r="R909" s="11"/>
      <c r="S909" s="11"/>
      <c r="T909" s="11"/>
      <c r="U909" s="11"/>
      <c r="V909" s="11"/>
      <c r="W909" s="11"/>
      <c r="X909" s="11"/>
      <c r="Y909" s="11"/>
      <c r="Z909" s="11"/>
      <c r="AA909" s="11"/>
    </row>
    <row r="910" spans="2:27" s="8" customFormat="1" x14ac:dyDescent="0.3">
      <c r="B910" s="11"/>
      <c r="C910" s="11"/>
      <c r="D910" s="11"/>
      <c r="E910" s="11"/>
      <c r="F910" s="11"/>
      <c r="G910" s="11"/>
      <c r="H910" s="11"/>
      <c r="I910" s="11"/>
      <c r="J910" s="11"/>
      <c r="K910" s="11"/>
      <c r="L910" s="29"/>
      <c r="M910" s="11"/>
      <c r="N910" s="11"/>
      <c r="O910" s="11"/>
      <c r="P910" s="11"/>
      <c r="Q910" s="11"/>
      <c r="R910" s="11"/>
      <c r="S910" s="11"/>
      <c r="T910" s="11"/>
      <c r="U910" s="11"/>
      <c r="V910" s="11"/>
      <c r="W910" s="11"/>
      <c r="X910" s="11"/>
      <c r="Y910" s="11"/>
      <c r="Z910" s="11"/>
      <c r="AA910" s="11"/>
    </row>
    <row r="911" spans="2:27" s="8" customFormat="1" x14ac:dyDescent="0.3">
      <c r="B911" s="11"/>
      <c r="C911" s="11"/>
      <c r="D911" s="11"/>
      <c r="E911" s="11"/>
      <c r="F911" s="11"/>
      <c r="G911" s="11"/>
      <c r="H911" s="11"/>
      <c r="I911" s="11"/>
      <c r="J911" s="11"/>
      <c r="K911" s="11"/>
      <c r="L911" s="29"/>
      <c r="M911" s="11"/>
      <c r="N911" s="11"/>
      <c r="O911" s="11"/>
      <c r="P911" s="11"/>
      <c r="Q911" s="11"/>
      <c r="R911" s="11"/>
      <c r="S911" s="11"/>
      <c r="T911" s="11"/>
      <c r="U911" s="11"/>
      <c r="V911" s="11"/>
      <c r="W911" s="11"/>
      <c r="X911" s="11"/>
      <c r="Y911" s="11"/>
      <c r="Z911" s="11"/>
      <c r="AA911" s="11"/>
    </row>
    <row r="912" spans="2:27" s="8" customFormat="1" x14ac:dyDescent="0.3">
      <c r="B912" s="11"/>
      <c r="C912" s="11"/>
      <c r="D912" s="11"/>
      <c r="E912" s="11"/>
      <c r="F912" s="11"/>
      <c r="G912" s="11"/>
      <c r="H912" s="11"/>
      <c r="I912" s="11"/>
      <c r="J912" s="11"/>
      <c r="K912" s="11"/>
      <c r="L912" s="29"/>
      <c r="M912" s="11"/>
      <c r="N912" s="11"/>
      <c r="O912" s="11"/>
      <c r="P912" s="11"/>
      <c r="Q912" s="11"/>
      <c r="R912" s="11"/>
      <c r="S912" s="11"/>
      <c r="T912" s="11"/>
      <c r="U912" s="11"/>
      <c r="V912" s="11"/>
      <c r="W912" s="11"/>
      <c r="X912" s="11"/>
      <c r="Y912" s="11"/>
      <c r="Z912" s="11"/>
      <c r="AA912" s="11"/>
    </row>
    <row r="913" spans="2:27" s="8" customFormat="1" x14ac:dyDescent="0.3">
      <c r="B913" s="11"/>
      <c r="C913" s="11"/>
      <c r="D913" s="11"/>
      <c r="E913" s="11"/>
      <c r="F913" s="11"/>
      <c r="G913" s="11"/>
      <c r="H913" s="11"/>
      <c r="I913" s="11"/>
      <c r="J913" s="11"/>
      <c r="K913" s="11"/>
      <c r="L913" s="29"/>
      <c r="M913" s="11"/>
      <c r="N913" s="11"/>
      <c r="O913" s="11"/>
      <c r="P913" s="11"/>
      <c r="Q913" s="11"/>
      <c r="R913" s="11"/>
      <c r="S913" s="11"/>
      <c r="T913" s="11"/>
      <c r="U913" s="11"/>
      <c r="V913" s="11"/>
      <c r="W913" s="11"/>
      <c r="X913" s="11"/>
      <c r="Y913" s="11"/>
      <c r="Z913" s="11"/>
      <c r="AA913" s="11"/>
    </row>
    <row r="914" spans="2:27" s="8" customFormat="1" x14ac:dyDescent="0.3">
      <c r="B914" s="11"/>
      <c r="C914" s="11"/>
      <c r="D914" s="11"/>
      <c r="E914" s="11"/>
      <c r="F914" s="11"/>
      <c r="G914" s="11"/>
      <c r="H914" s="11"/>
      <c r="I914" s="11"/>
      <c r="J914" s="11"/>
      <c r="K914" s="11"/>
      <c r="L914" s="29"/>
      <c r="M914" s="11"/>
      <c r="N914" s="11"/>
      <c r="O914" s="11"/>
      <c r="P914" s="11"/>
      <c r="Q914" s="11"/>
      <c r="R914" s="11"/>
      <c r="S914" s="11"/>
      <c r="T914" s="11"/>
      <c r="U914" s="11"/>
      <c r="V914" s="11"/>
      <c r="W914" s="11"/>
      <c r="X914" s="11"/>
      <c r="Y914" s="11"/>
      <c r="Z914" s="11"/>
      <c r="AA914" s="11"/>
    </row>
    <row r="915" spans="2:27" s="8" customFormat="1" x14ac:dyDescent="0.3">
      <c r="B915" s="11"/>
      <c r="C915" s="11"/>
      <c r="D915" s="11"/>
      <c r="E915" s="11"/>
      <c r="F915" s="11"/>
      <c r="G915" s="11"/>
      <c r="H915" s="11"/>
      <c r="I915" s="11"/>
      <c r="J915" s="11"/>
      <c r="K915" s="11"/>
      <c r="L915" s="29"/>
      <c r="M915" s="11"/>
      <c r="N915" s="11"/>
      <c r="O915" s="11"/>
      <c r="P915" s="11"/>
      <c r="Q915" s="11"/>
      <c r="R915" s="11"/>
      <c r="S915" s="11"/>
      <c r="T915" s="11"/>
      <c r="U915" s="11"/>
      <c r="V915" s="11"/>
      <c r="W915" s="11"/>
      <c r="X915" s="11"/>
      <c r="Y915" s="11"/>
      <c r="Z915" s="11"/>
      <c r="AA915" s="11"/>
    </row>
    <row r="916" spans="2:27" s="8" customFormat="1" x14ac:dyDescent="0.3">
      <c r="B916" s="11"/>
      <c r="C916" s="11"/>
      <c r="D916" s="11"/>
      <c r="E916" s="11"/>
      <c r="F916" s="11"/>
      <c r="G916" s="11"/>
      <c r="H916" s="11"/>
      <c r="I916" s="11"/>
      <c r="J916" s="11"/>
      <c r="K916" s="11"/>
      <c r="L916" s="29"/>
      <c r="M916" s="11"/>
      <c r="N916" s="11"/>
      <c r="O916" s="11"/>
      <c r="P916" s="11"/>
      <c r="Q916" s="11"/>
      <c r="R916" s="11"/>
      <c r="S916" s="11"/>
      <c r="T916" s="11"/>
      <c r="U916" s="11"/>
      <c r="V916" s="11"/>
      <c r="W916" s="11"/>
      <c r="X916" s="11"/>
      <c r="Y916" s="11"/>
      <c r="Z916" s="11"/>
      <c r="AA916" s="11"/>
    </row>
    <row r="917" spans="2:27" s="8" customFormat="1" x14ac:dyDescent="0.3">
      <c r="B917" s="11"/>
      <c r="C917" s="11"/>
      <c r="D917" s="11"/>
      <c r="E917" s="11"/>
      <c r="F917" s="11"/>
      <c r="G917" s="11"/>
      <c r="H917" s="11"/>
      <c r="I917" s="11"/>
      <c r="J917" s="11"/>
      <c r="K917" s="11"/>
      <c r="L917" s="29"/>
      <c r="M917" s="11"/>
      <c r="N917" s="11"/>
      <c r="O917" s="11"/>
      <c r="P917" s="11"/>
      <c r="Q917" s="11"/>
      <c r="R917" s="11"/>
      <c r="S917" s="11"/>
      <c r="T917" s="11"/>
      <c r="U917" s="11"/>
      <c r="V917" s="11"/>
      <c r="W917" s="11"/>
      <c r="X917" s="11"/>
      <c r="Y917" s="11"/>
      <c r="Z917" s="11"/>
      <c r="AA917" s="11"/>
    </row>
    <row r="918" spans="2:27" s="8" customFormat="1" x14ac:dyDescent="0.3">
      <c r="B918" s="11"/>
      <c r="C918" s="11"/>
      <c r="D918" s="11"/>
      <c r="E918" s="11"/>
      <c r="F918" s="11"/>
      <c r="G918" s="11"/>
      <c r="H918" s="11"/>
      <c r="I918" s="11"/>
      <c r="J918" s="11"/>
      <c r="K918" s="11"/>
      <c r="L918" s="29"/>
      <c r="M918" s="11"/>
      <c r="N918" s="11"/>
      <c r="O918" s="11"/>
      <c r="P918" s="11"/>
      <c r="Q918" s="11"/>
      <c r="R918" s="11"/>
      <c r="S918" s="11"/>
      <c r="T918" s="11"/>
      <c r="U918" s="11"/>
      <c r="V918" s="11"/>
      <c r="W918" s="11"/>
      <c r="X918" s="11"/>
      <c r="Y918" s="11"/>
      <c r="Z918" s="11"/>
      <c r="AA918" s="11"/>
    </row>
    <row r="919" spans="2:27" s="8" customFormat="1" x14ac:dyDescent="0.3">
      <c r="B919" s="11"/>
      <c r="C919" s="11"/>
      <c r="D919" s="11"/>
      <c r="E919" s="11"/>
      <c r="F919" s="11"/>
      <c r="G919" s="11"/>
      <c r="H919" s="11"/>
      <c r="I919" s="11"/>
      <c r="J919" s="11"/>
      <c r="K919" s="11"/>
      <c r="L919" s="29"/>
      <c r="M919" s="11"/>
      <c r="N919" s="11"/>
      <c r="O919" s="11"/>
      <c r="P919" s="11"/>
      <c r="Q919" s="11"/>
      <c r="R919" s="11"/>
      <c r="S919" s="11"/>
      <c r="T919" s="11"/>
      <c r="U919" s="11"/>
      <c r="V919" s="11"/>
      <c r="W919" s="11"/>
      <c r="X919" s="11"/>
      <c r="Y919" s="11"/>
      <c r="Z919" s="11"/>
      <c r="AA919" s="11"/>
    </row>
    <row r="920" spans="2:27" s="8" customFormat="1" x14ac:dyDescent="0.3">
      <c r="B920" s="11"/>
      <c r="C920" s="11"/>
      <c r="D920" s="11"/>
      <c r="E920" s="11"/>
      <c r="F920" s="11"/>
      <c r="G920" s="11"/>
      <c r="H920" s="11"/>
      <c r="I920" s="11"/>
      <c r="J920" s="11"/>
      <c r="K920" s="11"/>
      <c r="L920" s="29"/>
      <c r="M920" s="11"/>
      <c r="N920" s="11"/>
      <c r="O920" s="11"/>
      <c r="P920" s="11"/>
      <c r="Q920" s="11"/>
      <c r="R920" s="11"/>
      <c r="S920" s="11"/>
      <c r="T920" s="11"/>
      <c r="U920" s="11"/>
      <c r="V920" s="11"/>
      <c r="W920" s="11"/>
      <c r="X920" s="11"/>
      <c r="Y920" s="11"/>
      <c r="Z920" s="11"/>
      <c r="AA920" s="11"/>
    </row>
    <row r="921" spans="2:27" s="8" customFormat="1" x14ac:dyDescent="0.3">
      <c r="B921" s="11"/>
      <c r="C921" s="11"/>
      <c r="D921" s="11"/>
      <c r="E921" s="11"/>
      <c r="F921" s="11"/>
      <c r="G921" s="11"/>
      <c r="H921" s="11"/>
      <c r="I921" s="11"/>
      <c r="J921" s="11"/>
      <c r="K921" s="11"/>
      <c r="L921" s="29"/>
      <c r="M921" s="11"/>
      <c r="N921" s="11"/>
      <c r="O921" s="11"/>
      <c r="P921" s="11"/>
      <c r="Q921" s="11"/>
      <c r="R921" s="11"/>
      <c r="S921" s="11"/>
      <c r="T921" s="11"/>
      <c r="U921" s="11"/>
      <c r="V921" s="11"/>
      <c r="W921" s="11"/>
      <c r="X921" s="11"/>
      <c r="Y921" s="11"/>
      <c r="Z921" s="11"/>
      <c r="AA921" s="11"/>
    </row>
    <row r="922" spans="2:27" s="8" customFormat="1" x14ac:dyDescent="0.3">
      <c r="B922" s="11"/>
      <c r="C922" s="11"/>
      <c r="D922" s="11"/>
      <c r="E922" s="11"/>
      <c r="F922" s="11"/>
      <c r="G922" s="11"/>
      <c r="H922" s="11"/>
      <c r="I922" s="11"/>
      <c r="J922" s="11"/>
      <c r="K922" s="11"/>
      <c r="L922" s="29"/>
      <c r="M922" s="11"/>
      <c r="N922" s="11"/>
      <c r="O922" s="11"/>
      <c r="P922" s="11"/>
      <c r="Q922" s="11"/>
      <c r="R922" s="11"/>
      <c r="S922" s="11"/>
      <c r="T922" s="11"/>
      <c r="U922" s="11"/>
      <c r="V922" s="11"/>
      <c r="W922" s="11"/>
      <c r="X922" s="11"/>
      <c r="Y922" s="11"/>
      <c r="Z922" s="11"/>
      <c r="AA922" s="11"/>
    </row>
    <row r="923" spans="2:27" s="8" customFormat="1" x14ac:dyDescent="0.3">
      <c r="B923" s="11"/>
      <c r="C923" s="11"/>
      <c r="D923" s="11"/>
      <c r="E923" s="11"/>
      <c r="F923" s="11"/>
      <c r="G923" s="11"/>
      <c r="H923" s="11"/>
      <c r="I923" s="11"/>
      <c r="J923" s="11"/>
      <c r="K923" s="11"/>
      <c r="L923" s="29"/>
      <c r="M923" s="11"/>
      <c r="N923" s="11"/>
      <c r="O923" s="11"/>
      <c r="P923" s="11"/>
      <c r="Q923" s="11"/>
      <c r="R923" s="11"/>
      <c r="S923" s="11"/>
      <c r="T923" s="11"/>
      <c r="U923" s="11"/>
      <c r="V923" s="11"/>
      <c r="W923" s="11"/>
      <c r="X923" s="11"/>
      <c r="Y923" s="11"/>
      <c r="Z923" s="11"/>
      <c r="AA923" s="11"/>
    </row>
    <row r="924" spans="2:27" s="8" customFormat="1" x14ac:dyDescent="0.3">
      <c r="B924" s="11"/>
      <c r="C924" s="11"/>
      <c r="D924" s="11"/>
      <c r="E924" s="11"/>
      <c r="F924" s="11"/>
      <c r="G924" s="11"/>
      <c r="H924" s="11"/>
      <c r="I924" s="11"/>
      <c r="J924" s="11"/>
      <c r="K924" s="11"/>
      <c r="L924" s="29"/>
      <c r="M924" s="11"/>
      <c r="N924" s="11"/>
      <c r="O924" s="11"/>
      <c r="P924" s="11"/>
      <c r="Q924" s="11"/>
      <c r="R924" s="11"/>
      <c r="S924" s="11"/>
      <c r="T924" s="11"/>
      <c r="U924" s="11"/>
      <c r="V924" s="11"/>
      <c r="W924" s="11"/>
      <c r="X924" s="11"/>
      <c r="Y924" s="11"/>
      <c r="Z924" s="11"/>
      <c r="AA924" s="11"/>
    </row>
    <row r="925" spans="2:27" s="8" customFormat="1" x14ac:dyDescent="0.3">
      <c r="B925" s="11"/>
      <c r="C925" s="11"/>
      <c r="D925" s="11"/>
      <c r="E925" s="11"/>
      <c r="F925" s="11"/>
      <c r="G925" s="11"/>
      <c r="H925" s="11"/>
      <c r="I925" s="11"/>
      <c r="J925" s="11"/>
      <c r="K925" s="11"/>
      <c r="L925" s="29"/>
      <c r="M925" s="11"/>
      <c r="N925" s="11"/>
      <c r="O925" s="11"/>
      <c r="P925" s="11"/>
      <c r="Q925" s="11"/>
      <c r="R925" s="11"/>
      <c r="S925" s="11"/>
      <c r="T925" s="11"/>
      <c r="U925" s="11"/>
      <c r="V925" s="11"/>
      <c r="W925" s="11"/>
      <c r="X925" s="11"/>
      <c r="Y925" s="11"/>
      <c r="Z925" s="11"/>
      <c r="AA925" s="11"/>
    </row>
    <row r="926" spans="2:27" s="8" customFormat="1" x14ac:dyDescent="0.3">
      <c r="B926" s="11"/>
      <c r="C926" s="11"/>
      <c r="D926" s="11"/>
      <c r="E926" s="11"/>
      <c r="F926" s="11"/>
      <c r="G926" s="11"/>
      <c r="H926" s="11"/>
      <c r="I926" s="11"/>
      <c r="J926" s="11"/>
      <c r="K926" s="11"/>
      <c r="L926" s="29"/>
      <c r="M926" s="11"/>
      <c r="N926" s="11"/>
      <c r="O926" s="11"/>
      <c r="P926" s="11"/>
      <c r="Q926" s="11"/>
      <c r="R926" s="11"/>
      <c r="S926" s="11"/>
      <c r="T926" s="11"/>
      <c r="U926" s="11"/>
      <c r="V926" s="11"/>
      <c r="W926" s="11"/>
      <c r="X926" s="11"/>
      <c r="Y926" s="11"/>
      <c r="Z926" s="11"/>
      <c r="AA926" s="11"/>
    </row>
    <row r="927" spans="2:27" s="8" customFormat="1" x14ac:dyDescent="0.3">
      <c r="B927" s="11"/>
      <c r="C927" s="11"/>
      <c r="D927" s="11"/>
      <c r="E927" s="11"/>
      <c r="F927" s="11"/>
      <c r="G927" s="11"/>
      <c r="H927" s="11"/>
      <c r="I927" s="11"/>
      <c r="J927" s="11"/>
      <c r="K927" s="11"/>
      <c r="L927" s="29"/>
      <c r="M927" s="11"/>
      <c r="N927" s="11"/>
      <c r="O927" s="11"/>
      <c r="P927" s="11"/>
      <c r="Q927" s="11"/>
      <c r="R927" s="11"/>
      <c r="S927" s="11"/>
      <c r="T927" s="11"/>
      <c r="U927" s="11"/>
      <c r="V927" s="11"/>
      <c r="W927" s="11"/>
      <c r="X927" s="11"/>
      <c r="Y927" s="11"/>
      <c r="Z927" s="11"/>
      <c r="AA927" s="11"/>
    </row>
    <row r="928" spans="2:27" s="8" customFormat="1" x14ac:dyDescent="0.3">
      <c r="B928" s="11"/>
      <c r="C928" s="11"/>
      <c r="D928" s="11"/>
      <c r="E928" s="11"/>
      <c r="F928" s="11"/>
      <c r="G928" s="11"/>
      <c r="H928" s="11"/>
      <c r="I928" s="11"/>
      <c r="J928" s="11"/>
      <c r="K928" s="11"/>
      <c r="L928" s="29"/>
      <c r="M928" s="11"/>
      <c r="N928" s="11"/>
      <c r="O928" s="11"/>
      <c r="P928" s="11"/>
      <c r="Q928" s="11"/>
      <c r="R928" s="11"/>
      <c r="S928" s="11"/>
      <c r="T928" s="11"/>
      <c r="U928" s="11"/>
      <c r="V928" s="11"/>
      <c r="W928" s="11"/>
      <c r="X928" s="11"/>
      <c r="Y928" s="11"/>
      <c r="Z928" s="11"/>
      <c r="AA928" s="11"/>
    </row>
    <row r="929" spans="2:27" s="8" customFormat="1" x14ac:dyDescent="0.3">
      <c r="B929" s="11"/>
      <c r="C929" s="11"/>
      <c r="D929" s="11"/>
      <c r="E929" s="11"/>
      <c r="F929" s="11"/>
      <c r="G929" s="11"/>
      <c r="H929" s="11"/>
      <c r="I929" s="11"/>
      <c r="J929" s="11"/>
      <c r="K929" s="11"/>
      <c r="L929" s="29"/>
      <c r="M929" s="11"/>
      <c r="N929" s="11"/>
      <c r="O929" s="11"/>
      <c r="P929" s="11"/>
      <c r="Q929" s="11"/>
      <c r="R929" s="11"/>
      <c r="S929" s="11"/>
      <c r="T929" s="11"/>
      <c r="U929" s="11"/>
      <c r="V929" s="11"/>
      <c r="W929" s="11"/>
      <c r="X929" s="11"/>
      <c r="Y929" s="11"/>
      <c r="Z929" s="11"/>
      <c r="AA929" s="11"/>
    </row>
    <row r="930" spans="2:27" s="8" customFormat="1" x14ac:dyDescent="0.3">
      <c r="B930" s="11"/>
      <c r="C930" s="11"/>
      <c r="D930" s="11"/>
      <c r="E930" s="11"/>
      <c r="F930" s="11"/>
      <c r="G930" s="11"/>
      <c r="H930" s="11"/>
      <c r="I930" s="11"/>
      <c r="J930" s="11"/>
      <c r="K930" s="11"/>
      <c r="L930" s="29"/>
      <c r="M930" s="11"/>
      <c r="N930" s="11"/>
      <c r="O930" s="11"/>
      <c r="P930" s="11"/>
      <c r="Q930" s="11"/>
      <c r="R930" s="11"/>
      <c r="S930" s="11"/>
      <c r="T930" s="11"/>
      <c r="U930" s="11"/>
      <c r="V930" s="11"/>
      <c r="W930" s="11"/>
      <c r="X930" s="11"/>
      <c r="Y930" s="11"/>
      <c r="Z930" s="11"/>
      <c r="AA930" s="11"/>
    </row>
    <row r="931" spans="2:27" s="8" customFormat="1" x14ac:dyDescent="0.3">
      <c r="B931" s="11"/>
      <c r="C931" s="11"/>
      <c r="D931" s="11"/>
      <c r="E931" s="11"/>
      <c r="F931" s="11"/>
      <c r="G931" s="11"/>
      <c r="H931" s="11"/>
      <c r="I931" s="11"/>
      <c r="J931" s="11"/>
      <c r="K931" s="11"/>
      <c r="L931" s="29"/>
      <c r="M931" s="11"/>
      <c r="N931" s="11"/>
      <c r="O931" s="11"/>
      <c r="P931" s="11"/>
      <c r="Q931" s="11"/>
      <c r="R931" s="11"/>
      <c r="S931" s="11"/>
      <c r="T931" s="11"/>
      <c r="U931" s="11"/>
      <c r="V931" s="11"/>
      <c r="W931" s="11"/>
      <c r="X931" s="11"/>
      <c r="Y931" s="11"/>
      <c r="Z931" s="11"/>
      <c r="AA931" s="11"/>
    </row>
    <row r="932" spans="2:27" s="8" customFormat="1" x14ac:dyDescent="0.3">
      <c r="B932" s="11"/>
      <c r="C932" s="11"/>
      <c r="D932" s="11"/>
      <c r="E932" s="11"/>
      <c r="F932" s="11"/>
      <c r="G932" s="11"/>
      <c r="H932" s="11"/>
      <c r="I932" s="11"/>
      <c r="J932" s="11"/>
      <c r="K932" s="11"/>
      <c r="L932" s="29"/>
      <c r="M932" s="11"/>
      <c r="N932" s="11"/>
      <c r="O932" s="11"/>
      <c r="P932" s="11"/>
      <c r="Q932" s="11"/>
      <c r="R932" s="11"/>
      <c r="S932" s="11"/>
      <c r="T932" s="11"/>
      <c r="U932" s="11"/>
      <c r="V932" s="11"/>
      <c r="W932" s="11"/>
      <c r="X932" s="11"/>
      <c r="Y932" s="11"/>
      <c r="Z932" s="11"/>
      <c r="AA932" s="11"/>
    </row>
    <row r="933" spans="2:27" s="8" customFormat="1" x14ac:dyDescent="0.3">
      <c r="B933" s="11"/>
      <c r="C933" s="11"/>
      <c r="D933" s="11"/>
      <c r="E933" s="11"/>
      <c r="F933" s="11"/>
      <c r="G933" s="11"/>
      <c r="H933" s="11"/>
      <c r="I933" s="11"/>
      <c r="J933" s="11"/>
      <c r="K933" s="11"/>
      <c r="L933" s="29"/>
      <c r="M933" s="11"/>
      <c r="N933" s="11"/>
      <c r="O933" s="11"/>
      <c r="P933" s="11"/>
      <c r="Q933" s="11"/>
      <c r="R933" s="11"/>
      <c r="S933" s="11"/>
      <c r="T933" s="11"/>
      <c r="U933" s="11"/>
      <c r="V933" s="11"/>
      <c r="W933" s="11"/>
      <c r="X933" s="11"/>
      <c r="Y933" s="11"/>
      <c r="Z933" s="11"/>
      <c r="AA933" s="11"/>
    </row>
    <row r="934" spans="2:27" s="8" customFormat="1" x14ac:dyDescent="0.3">
      <c r="B934" s="11"/>
      <c r="C934" s="11"/>
      <c r="D934" s="11"/>
      <c r="E934" s="11"/>
      <c r="F934" s="11"/>
      <c r="G934" s="11"/>
      <c r="H934" s="11"/>
      <c r="I934" s="11"/>
      <c r="J934" s="11"/>
      <c r="K934" s="11"/>
      <c r="L934" s="29"/>
      <c r="M934" s="11"/>
      <c r="N934" s="11"/>
      <c r="O934" s="11"/>
      <c r="P934" s="11"/>
      <c r="Q934" s="11"/>
      <c r="R934" s="11"/>
      <c r="S934" s="11"/>
      <c r="T934" s="11"/>
      <c r="U934" s="11"/>
      <c r="V934" s="11"/>
      <c r="W934" s="11"/>
      <c r="X934" s="11"/>
      <c r="Y934" s="11"/>
      <c r="Z934" s="11"/>
      <c r="AA934" s="11"/>
    </row>
    <row r="935" spans="2:27" s="8" customFormat="1" x14ac:dyDescent="0.3">
      <c r="B935" s="11"/>
      <c r="C935" s="11"/>
      <c r="D935" s="11"/>
      <c r="E935" s="11"/>
      <c r="F935" s="11"/>
      <c r="G935" s="11"/>
      <c r="H935" s="11"/>
      <c r="I935" s="11"/>
      <c r="J935" s="11"/>
      <c r="K935" s="11"/>
      <c r="L935" s="29"/>
      <c r="M935" s="11"/>
      <c r="N935" s="11"/>
      <c r="O935" s="11"/>
      <c r="P935" s="11"/>
      <c r="Q935" s="11"/>
      <c r="R935" s="11"/>
      <c r="S935" s="11"/>
      <c r="T935" s="11"/>
      <c r="U935" s="11"/>
      <c r="V935" s="11"/>
      <c r="W935" s="11"/>
      <c r="X935" s="11"/>
      <c r="Y935" s="11"/>
      <c r="Z935" s="11"/>
      <c r="AA935" s="11"/>
    </row>
    <row r="936" spans="2:27" s="8" customFormat="1" x14ac:dyDescent="0.3">
      <c r="B936" s="11"/>
      <c r="C936" s="11"/>
      <c r="D936" s="11"/>
      <c r="E936" s="11"/>
      <c r="F936" s="11"/>
      <c r="G936" s="11"/>
      <c r="H936" s="11"/>
      <c r="I936" s="11"/>
      <c r="J936" s="11"/>
      <c r="K936" s="11"/>
      <c r="L936" s="29"/>
      <c r="M936" s="11"/>
      <c r="N936" s="11"/>
      <c r="O936" s="11"/>
      <c r="P936" s="11"/>
      <c r="Q936" s="11"/>
      <c r="R936" s="11"/>
      <c r="S936" s="11"/>
      <c r="T936" s="11"/>
      <c r="U936" s="11"/>
      <c r="V936" s="11"/>
      <c r="W936" s="11"/>
      <c r="X936" s="11"/>
      <c r="Y936" s="11"/>
      <c r="Z936" s="11"/>
      <c r="AA936" s="11"/>
    </row>
    <row r="937" spans="2:27" s="8" customFormat="1" x14ac:dyDescent="0.3">
      <c r="B937" s="11"/>
      <c r="C937" s="11"/>
      <c r="D937" s="11"/>
      <c r="E937" s="11"/>
      <c r="F937" s="11"/>
      <c r="G937" s="11"/>
      <c r="H937" s="11"/>
      <c r="I937" s="11"/>
      <c r="J937" s="11"/>
      <c r="K937" s="11"/>
      <c r="L937" s="29"/>
      <c r="M937" s="11"/>
      <c r="N937" s="11"/>
      <c r="O937" s="11"/>
      <c r="P937" s="11"/>
      <c r="Q937" s="11"/>
      <c r="R937" s="11"/>
      <c r="S937" s="11"/>
      <c r="T937" s="11"/>
      <c r="U937" s="11"/>
      <c r="V937" s="11"/>
      <c r="W937" s="11"/>
      <c r="X937" s="11"/>
      <c r="Y937" s="11"/>
      <c r="Z937" s="11"/>
      <c r="AA937" s="11"/>
    </row>
    <row r="938" spans="2:27" s="8" customFormat="1" x14ac:dyDescent="0.3">
      <c r="B938" s="11"/>
      <c r="C938" s="11"/>
      <c r="D938" s="11"/>
      <c r="E938" s="11"/>
      <c r="F938" s="11"/>
      <c r="G938" s="11"/>
      <c r="H938" s="11"/>
      <c r="I938" s="11"/>
      <c r="J938" s="11"/>
      <c r="K938" s="11"/>
      <c r="L938" s="29"/>
      <c r="M938" s="11"/>
      <c r="N938" s="11"/>
      <c r="O938" s="11"/>
      <c r="P938" s="11"/>
      <c r="Q938" s="11"/>
      <c r="R938" s="11"/>
      <c r="S938" s="11"/>
      <c r="T938" s="11"/>
      <c r="U938" s="11"/>
      <c r="V938" s="11"/>
      <c r="W938" s="11"/>
      <c r="X938" s="11"/>
      <c r="Y938" s="11"/>
      <c r="Z938" s="11"/>
      <c r="AA938" s="11"/>
    </row>
    <row r="939" spans="2:27" s="8" customFormat="1" x14ac:dyDescent="0.3">
      <c r="B939" s="11"/>
      <c r="C939" s="11"/>
      <c r="D939" s="11"/>
      <c r="E939" s="11"/>
      <c r="F939" s="11"/>
      <c r="G939" s="11"/>
      <c r="H939" s="11"/>
      <c r="I939" s="11"/>
      <c r="J939" s="11"/>
      <c r="K939" s="11"/>
      <c r="L939" s="29"/>
      <c r="M939" s="11"/>
      <c r="N939" s="11"/>
      <c r="O939" s="11"/>
      <c r="P939" s="11"/>
      <c r="Q939" s="11"/>
      <c r="R939" s="11"/>
      <c r="S939" s="11"/>
      <c r="T939" s="11"/>
      <c r="U939" s="11"/>
      <c r="V939" s="11"/>
      <c r="W939" s="11"/>
      <c r="X939" s="11"/>
      <c r="Y939" s="11"/>
      <c r="Z939" s="11"/>
      <c r="AA939" s="11"/>
    </row>
    <row r="940" spans="2:27" s="8" customFormat="1" x14ac:dyDescent="0.3">
      <c r="B940" s="11"/>
      <c r="C940" s="11"/>
      <c r="D940" s="11"/>
      <c r="E940" s="11"/>
      <c r="F940" s="11"/>
      <c r="G940" s="11"/>
      <c r="H940" s="11"/>
      <c r="I940" s="11"/>
      <c r="J940" s="11"/>
      <c r="K940" s="11"/>
      <c r="L940" s="29"/>
      <c r="M940" s="11"/>
      <c r="N940" s="11"/>
      <c r="O940" s="11"/>
      <c r="P940" s="11"/>
      <c r="Q940" s="11"/>
      <c r="R940" s="11"/>
      <c r="S940" s="11"/>
      <c r="T940" s="11"/>
      <c r="U940" s="11"/>
      <c r="V940" s="11"/>
      <c r="W940" s="11"/>
      <c r="X940" s="11"/>
      <c r="Y940" s="11"/>
      <c r="Z940" s="11"/>
      <c r="AA940" s="11"/>
    </row>
    <row r="941" spans="2:27" s="8" customFormat="1" x14ac:dyDescent="0.3">
      <c r="B941" s="11"/>
      <c r="C941" s="11"/>
      <c r="D941" s="11"/>
      <c r="E941" s="11"/>
      <c r="F941" s="11"/>
      <c r="G941" s="11"/>
      <c r="H941" s="11"/>
      <c r="I941" s="11"/>
      <c r="J941" s="11"/>
      <c r="K941" s="11"/>
      <c r="L941" s="29"/>
      <c r="M941" s="11"/>
      <c r="N941" s="11"/>
      <c r="O941" s="11"/>
      <c r="P941" s="11"/>
      <c r="Q941" s="11"/>
      <c r="R941" s="11"/>
      <c r="S941" s="11"/>
      <c r="T941" s="11"/>
      <c r="U941" s="11"/>
      <c r="V941" s="11"/>
      <c r="W941" s="11"/>
      <c r="X941" s="11"/>
      <c r="Y941" s="11"/>
      <c r="Z941" s="11"/>
      <c r="AA941" s="11"/>
    </row>
    <row r="942" spans="2:27" s="8" customFormat="1" x14ac:dyDescent="0.3">
      <c r="B942" s="11"/>
      <c r="C942" s="11"/>
      <c r="D942" s="11"/>
      <c r="E942" s="11"/>
      <c r="F942" s="11"/>
      <c r="G942" s="11"/>
      <c r="H942" s="11"/>
      <c r="I942" s="11"/>
      <c r="J942" s="11"/>
      <c r="K942" s="11"/>
      <c r="L942" s="29"/>
      <c r="M942" s="11"/>
      <c r="N942" s="11"/>
      <c r="O942" s="11"/>
      <c r="P942" s="11"/>
      <c r="Q942" s="11"/>
      <c r="R942" s="11"/>
      <c r="S942" s="11"/>
      <c r="T942" s="11"/>
      <c r="U942" s="11"/>
      <c r="V942" s="11"/>
      <c r="W942" s="11"/>
      <c r="X942" s="11"/>
      <c r="Y942" s="11"/>
      <c r="Z942" s="11"/>
      <c r="AA942" s="11"/>
    </row>
    <row r="943" spans="2:27" s="8" customFormat="1" x14ac:dyDescent="0.3">
      <c r="B943" s="11"/>
      <c r="C943" s="11"/>
      <c r="D943" s="11"/>
      <c r="E943" s="11"/>
      <c r="F943" s="11"/>
      <c r="G943" s="11"/>
      <c r="H943" s="11"/>
      <c r="I943" s="11"/>
      <c r="J943" s="11"/>
      <c r="K943" s="11"/>
      <c r="L943" s="29"/>
      <c r="M943" s="11"/>
      <c r="N943" s="11"/>
      <c r="O943" s="11"/>
      <c r="P943" s="11"/>
      <c r="Q943" s="11"/>
      <c r="R943" s="11"/>
      <c r="S943" s="11"/>
      <c r="T943" s="11"/>
      <c r="U943" s="11"/>
      <c r="V943" s="11"/>
      <c r="W943" s="11"/>
      <c r="X943" s="11"/>
      <c r="Y943" s="11"/>
      <c r="Z943" s="11"/>
      <c r="AA943" s="11"/>
    </row>
    <row r="944" spans="2:27" s="8" customFormat="1" x14ac:dyDescent="0.3">
      <c r="B944" s="11"/>
      <c r="C944" s="11"/>
      <c r="D944" s="11"/>
      <c r="E944" s="11"/>
      <c r="F944" s="11"/>
      <c r="G944" s="11"/>
      <c r="H944" s="11"/>
      <c r="I944" s="11"/>
      <c r="J944" s="11"/>
      <c r="K944" s="11"/>
      <c r="L944" s="29"/>
      <c r="M944" s="11"/>
      <c r="N944" s="11"/>
      <c r="O944" s="11"/>
      <c r="P944" s="11"/>
      <c r="Q944" s="11"/>
      <c r="R944" s="11"/>
      <c r="S944" s="11"/>
      <c r="T944" s="11"/>
      <c r="U944" s="11"/>
      <c r="V944" s="11"/>
      <c r="W944" s="11"/>
      <c r="X944" s="11"/>
      <c r="Y944" s="11"/>
      <c r="Z944" s="11"/>
      <c r="AA944" s="11"/>
    </row>
    <row r="945" spans="2:27" s="8" customFormat="1" x14ac:dyDescent="0.3">
      <c r="B945" s="11"/>
      <c r="C945" s="11"/>
      <c r="D945" s="11"/>
      <c r="E945" s="11"/>
      <c r="F945" s="11"/>
      <c r="G945" s="11"/>
      <c r="H945" s="11"/>
      <c r="I945" s="11"/>
      <c r="J945" s="11"/>
      <c r="K945" s="11"/>
      <c r="L945" s="29"/>
      <c r="M945" s="11"/>
      <c r="N945" s="11"/>
      <c r="O945" s="11"/>
      <c r="P945" s="11"/>
      <c r="Q945" s="11"/>
      <c r="R945" s="11"/>
      <c r="S945" s="11"/>
      <c r="T945" s="11"/>
      <c r="U945" s="11"/>
      <c r="V945" s="11"/>
      <c r="W945" s="11"/>
      <c r="X945" s="11"/>
      <c r="Y945" s="11"/>
      <c r="Z945" s="11"/>
      <c r="AA945" s="11"/>
    </row>
    <row r="946" spans="2:27" s="8" customFormat="1" x14ac:dyDescent="0.3">
      <c r="B946" s="11"/>
      <c r="C946" s="11"/>
      <c r="D946" s="11"/>
      <c r="E946" s="11"/>
      <c r="F946" s="11"/>
      <c r="G946" s="11"/>
      <c r="H946" s="11"/>
      <c r="I946" s="11"/>
      <c r="J946" s="11"/>
      <c r="K946" s="11"/>
      <c r="L946" s="29"/>
      <c r="M946" s="11"/>
      <c r="N946" s="11"/>
      <c r="O946" s="11"/>
      <c r="P946" s="11"/>
      <c r="Q946" s="11"/>
      <c r="R946" s="11"/>
      <c r="S946" s="11"/>
      <c r="T946" s="11"/>
      <c r="U946" s="11"/>
      <c r="V946" s="11"/>
      <c r="W946" s="11"/>
      <c r="X946" s="11"/>
      <c r="Y946" s="11"/>
      <c r="Z946" s="11"/>
      <c r="AA946" s="11"/>
    </row>
    <row r="947" spans="2:27" s="8" customFormat="1" x14ac:dyDescent="0.3">
      <c r="B947" s="11"/>
      <c r="C947" s="11"/>
      <c r="D947" s="11"/>
      <c r="E947" s="11"/>
      <c r="F947" s="11"/>
      <c r="G947" s="11"/>
      <c r="H947" s="11"/>
      <c r="I947" s="11"/>
      <c r="J947" s="11"/>
      <c r="K947" s="11"/>
      <c r="L947" s="29"/>
      <c r="M947" s="11"/>
      <c r="N947" s="11"/>
      <c r="O947" s="11"/>
      <c r="P947" s="11"/>
      <c r="Q947" s="11"/>
      <c r="R947" s="11"/>
      <c r="S947" s="11"/>
      <c r="T947" s="11"/>
      <c r="U947" s="11"/>
      <c r="V947" s="11"/>
      <c r="W947" s="11"/>
      <c r="X947" s="11"/>
      <c r="Y947" s="11"/>
      <c r="Z947" s="11"/>
      <c r="AA947" s="11"/>
    </row>
    <row r="948" spans="2:27" s="8" customFormat="1" x14ac:dyDescent="0.3">
      <c r="B948" s="11"/>
      <c r="C948" s="11"/>
      <c r="D948" s="11"/>
      <c r="E948" s="11"/>
      <c r="F948" s="11"/>
      <c r="G948" s="11"/>
      <c r="H948" s="11"/>
      <c r="I948" s="11"/>
      <c r="J948" s="11"/>
      <c r="K948" s="11"/>
      <c r="L948" s="29"/>
      <c r="M948" s="11"/>
      <c r="N948" s="11"/>
      <c r="O948" s="11"/>
      <c r="P948" s="11"/>
      <c r="Q948" s="11"/>
      <c r="R948" s="11"/>
      <c r="S948" s="11"/>
      <c r="T948" s="11"/>
      <c r="U948" s="11"/>
      <c r="V948" s="11"/>
      <c r="W948" s="11"/>
      <c r="X948" s="11"/>
      <c r="Y948" s="11"/>
      <c r="Z948" s="11"/>
      <c r="AA948" s="11"/>
    </row>
    <row r="949" spans="2:27" s="8" customFormat="1" x14ac:dyDescent="0.3">
      <c r="B949" s="11"/>
      <c r="C949" s="11"/>
      <c r="D949" s="11"/>
      <c r="E949" s="11"/>
      <c r="F949" s="11"/>
      <c r="G949" s="11"/>
      <c r="H949" s="11"/>
      <c r="I949" s="11"/>
      <c r="J949" s="11"/>
      <c r="K949" s="11"/>
      <c r="L949" s="29"/>
      <c r="M949" s="11"/>
      <c r="N949" s="11"/>
      <c r="O949" s="11"/>
      <c r="P949" s="11"/>
      <c r="Q949" s="11"/>
      <c r="R949" s="11"/>
      <c r="S949" s="11"/>
      <c r="T949" s="11"/>
      <c r="U949" s="11"/>
      <c r="V949" s="11"/>
      <c r="W949" s="11"/>
      <c r="X949" s="11"/>
      <c r="Y949" s="11"/>
      <c r="Z949" s="11"/>
      <c r="AA949" s="11"/>
    </row>
    <row r="950" spans="2:27" s="8" customFormat="1" x14ac:dyDescent="0.3">
      <c r="B950" s="11"/>
      <c r="C950" s="11"/>
      <c r="D950" s="11"/>
      <c r="E950" s="11"/>
      <c r="F950" s="11"/>
      <c r="G950" s="11"/>
      <c r="H950" s="11"/>
      <c r="I950" s="11"/>
      <c r="J950" s="11"/>
      <c r="K950" s="11"/>
      <c r="L950" s="29"/>
      <c r="M950" s="11"/>
      <c r="N950" s="11"/>
      <c r="O950" s="11"/>
      <c r="P950" s="11"/>
      <c r="Q950" s="11"/>
      <c r="R950" s="11"/>
      <c r="S950" s="11"/>
      <c r="T950" s="11"/>
      <c r="U950" s="11"/>
      <c r="V950" s="11"/>
      <c r="W950" s="11"/>
      <c r="X950" s="11"/>
      <c r="Y950" s="11"/>
      <c r="Z950" s="11"/>
      <c r="AA950" s="11"/>
    </row>
    <row r="951" spans="2:27" s="8" customFormat="1" x14ac:dyDescent="0.3">
      <c r="B951" s="11"/>
      <c r="C951" s="11"/>
      <c r="D951" s="11"/>
      <c r="E951" s="11"/>
      <c r="F951" s="11"/>
      <c r="G951" s="11"/>
      <c r="H951" s="11"/>
      <c r="I951" s="11"/>
      <c r="J951" s="11"/>
      <c r="K951" s="11"/>
      <c r="L951" s="29"/>
      <c r="M951" s="11"/>
      <c r="N951" s="11"/>
      <c r="O951" s="11"/>
      <c r="P951" s="11"/>
      <c r="Q951" s="11"/>
      <c r="R951" s="11"/>
      <c r="S951" s="11"/>
      <c r="T951" s="11"/>
      <c r="U951" s="11"/>
      <c r="V951" s="11"/>
      <c r="W951" s="11"/>
      <c r="X951" s="11"/>
      <c r="Y951" s="11"/>
      <c r="Z951" s="11"/>
      <c r="AA951" s="11"/>
    </row>
    <row r="952" spans="2:27" s="8" customFormat="1" x14ac:dyDescent="0.3">
      <c r="B952" s="11"/>
      <c r="C952" s="11"/>
      <c r="D952" s="11"/>
      <c r="E952" s="11"/>
      <c r="F952" s="11"/>
      <c r="G952" s="11"/>
      <c r="H952" s="11"/>
      <c r="I952" s="11"/>
      <c r="J952" s="11"/>
      <c r="K952" s="11"/>
      <c r="L952" s="29"/>
      <c r="M952" s="11"/>
      <c r="N952" s="11"/>
      <c r="O952" s="11"/>
      <c r="P952" s="11"/>
      <c r="Q952" s="11"/>
      <c r="R952" s="11"/>
      <c r="S952" s="11"/>
      <c r="T952" s="11"/>
      <c r="U952" s="11"/>
      <c r="V952" s="11"/>
      <c r="W952" s="11"/>
      <c r="X952" s="11"/>
      <c r="Y952" s="11"/>
      <c r="Z952" s="11"/>
      <c r="AA952" s="11"/>
    </row>
    <row r="953" spans="2:27" s="8" customFormat="1" x14ac:dyDescent="0.3">
      <c r="B953" s="11"/>
      <c r="C953" s="11"/>
      <c r="D953" s="11"/>
      <c r="E953" s="11"/>
      <c r="F953" s="11"/>
      <c r="G953" s="11"/>
      <c r="H953" s="11"/>
      <c r="I953" s="11"/>
      <c r="J953" s="11"/>
      <c r="K953" s="11"/>
      <c r="L953" s="29"/>
      <c r="M953" s="11"/>
      <c r="N953" s="11"/>
      <c r="O953" s="11"/>
      <c r="P953" s="11"/>
      <c r="Q953" s="11"/>
      <c r="R953" s="11"/>
      <c r="S953" s="11"/>
      <c r="T953" s="11"/>
      <c r="U953" s="11"/>
      <c r="V953" s="11"/>
      <c r="W953" s="11"/>
      <c r="X953" s="11"/>
      <c r="Y953" s="11"/>
      <c r="Z953" s="11"/>
      <c r="AA953" s="11"/>
    </row>
    <row r="954" spans="2:27" s="8" customFormat="1" x14ac:dyDescent="0.3">
      <c r="B954" s="11"/>
      <c r="C954" s="11"/>
      <c r="D954" s="11"/>
      <c r="E954" s="11"/>
      <c r="F954" s="11"/>
      <c r="G954" s="11"/>
      <c r="H954" s="11"/>
      <c r="I954" s="11"/>
      <c r="J954" s="11"/>
      <c r="K954" s="11"/>
      <c r="L954" s="29"/>
      <c r="M954" s="11"/>
      <c r="N954" s="11"/>
      <c r="O954" s="11"/>
      <c r="P954" s="11"/>
      <c r="Q954" s="11"/>
      <c r="R954" s="11"/>
      <c r="S954" s="11"/>
      <c r="T954" s="11"/>
      <c r="U954" s="11"/>
      <c r="V954" s="11"/>
      <c r="W954" s="11"/>
      <c r="X954" s="11"/>
      <c r="Y954" s="11"/>
      <c r="Z954" s="11"/>
      <c r="AA954" s="11"/>
    </row>
    <row r="955" spans="2:27" s="8" customFormat="1" x14ac:dyDescent="0.3">
      <c r="B955" s="11"/>
      <c r="C955" s="11"/>
      <c r="D955" s="11"/>
      <c r="E955" s="11"/>
      <c r="F955" s="11"/>
      <c r="G955" s="11"/>
      <c r="H955" s="11"/>
      <c r="I955" s="11"/>
      <c r="J955" s="11"/>
      <c r="K955" s="11"/>
      <c r="L955" s="29"/>
      <c r="M955" s="11"/>
      <c r="N955" s="11"/>
      <c r="O955" s="11"/>
      <c r="P955" s="11"/>
      <c r="Q955" s="11"/>
      <c r="R955" s="11"/>
      <c r="S955" s="11"/>
      <c r="T955" s="11"/>
      <c r="U955" s="11"/>
      <c r="V955" s="11"/>
      <c r="W955" s="11"/>
      <c r="X955" s="11"/>
      <c r="Y955" s="11"/>
      <c r="Z955" s="11"/>
      <c r="AA955" s="11"/>
    </row>
    <row r="956" spans="2:27" s="8" customFormat="1" x14ac:dyDescent="0.3">
      <c r="B956" s="11"/>
      <c r="C956" s="11"/>
      <c r="D956" s="11"/>
      <c r="E956" s="11"/>
      <c r="F956" s="11"/>
      <c r="G956" s="11"/>
      <c r="H956" s="11"/>
      <c r="I956" s="11"/>
      <c r="J956" s="11"/>
      <c r="K956" s="11"/>
      <c r="L956" s="29"/>
      <c r="M956" s="11"/>
      <c r="N956" s="11"/>
      <c r="O956" s="11"/>
      <c r="P956" s="11"/>
      <c r="Q956" s="11"/>
      <c r="R956" s="11"/>
      <c r="S956" s="11"/>
      <c r="T956" s="11"/>
      <c r="U956" s="11"/>
      <c r="V956" s="11"/>
      <c r="W956" s="11"/>
      <c r="X956" s="11"/>
      <c r="Y956" s="11"/>
      <c r="Z956" s="11"/>
      <c r="AA956" s="11"/>
    </row>
    <row r="957" spans="2:27" s="8" customFormat="1" x14ac:dyDescent="0.3">
      <c r="B957" s="11"/>
      <c r="C957" s="11"/>
      <c r="D957" s="11"/>
      <c r="E957" s="11"/>
      <c r="F957" s="11"/>
      <c r="G957" s="11"/>
      <c r="H957" s="11"/>
      <c r="I957" s="11"/>
      <c r="J957" s="11"/>
      <c r="K957" s="11"/>
      <c r="L957" s="29"/>
      <c r="M957" s="11"/>
      <c r="N957" s="11"/>
      <c r="O957" s="11"/>
      <c r="P957" s="11"/>
      <c r="Q957" s="11"/>
      <c r="R957" s="11"/>
      <c r="S957" s="11"/>
      <c r="T957" s="11"/>
      <c r="U957" s="11"/>
      <c r="V957" s="11"/>
      <c r="W957" s="11"/>
      <c r="X957" s="11"/>
      <c r="Y957" s="11"/>
      <c r="Z957" s="11"/>
      <c r="AA957" s="11"/>
    </row>
    <row r="958" spans="2:27" s="8" customFormat="1" x14ac:dyDescent="0.3">
      <c r="B958" s="11"/>
      <c r="C958" s="11"/>
      <c r="D958" s="11"/>
      <c r="E958" s="11"/>
      <c r="F958" s="11"/>
      <c r="G958" s="11"/>
      <c r="H958" s="11"/>
      <c r="I958" s="11"/>
      <c r="J958" s="11"/>
      <c r="K958" s="11"/>
      <c r="L958" s="29"/>
      <c r="M958" s="11"/>
      <c r="N958" s="11"/>
      <c r="O958" s="11"/>
      <c r="P958" s="11"/>
      <c r="Q958" s="11"/>
      <c r="R958" s="11"/>
      <c r="S958" s="11"/>
      <c r="T958" s="11"/>
      <c r="U958" s="11"/>
      <c r="V958" s="11"/>
      <c r="W958" s="11"/>
      <c r="X958" s="11"/>
      <c r="Y958" s="11"/>
      <c r="Z958" s="11"/>
      <c r="AA958" s="11"/>
    </row>
    <row r="959" spans="2:27" s="8" customFormat="1" x14ac:dyDescent="0.3">
      <c r="B959" s="11"/>
      <c r="C959" s="11"/>
      <c r="D959" s="11"/>
      <c r="E959" s="11"/>
      <c r="F959" s="11"/>
      <c r="G959" s="11"/>
      <c r="H959" s="11"/>
      <c r="I959" s="11"/>
      <c r="J959" s="11"/>
      <c r="K959" s="11"/>
      <c r="L959" s="29"/>
      <c r="M959" s="11"/>
      <c r="N959" s="11"/>
      <c r="O959" s="11"/>
      <c r="P959" s="11"/>
      <c r="Q959" s="11"/>
      <c r="R959" s="11"/>
      <c r="S959" s="11"/>
      <c r="T959" s="11"/>
      <c r="U959" s="11"/>
      <c r="V959" s="11"/>
      <c r="W959" s="11"/>
      <c r="X959" s="11"/>
      <c r="Y959" s="11"/>
      <c r="Z959" s="11"/>
      <c r="AA959" s="11"/>
    </row>
    <row r="960" spans="2:27" s="8" customFormat="1" x14ac:dyDescent="0.3">
      <c r="B960" s="11"/>
      <c r="C960" s="11"/>
      <c r="D960" s="11"/>
      <c r="E960" s="11"/>
      <c r="F960" s="11"/>
      <c r="G960" s="11"/>
      <c r="H960" s="11"/>
      <c r="I960" s="11"/>
      <c r="J960" s="11"/>
      <c r="K960" s="11"/>
      <c r="L960" s="29"/>
      <c r="M960" s="11"/>
      <c r="N960" s="11"/>
      <c r="O960" s="11"/>
      <c r="P960" s="11"/>
      <c r="Q960" s="11"/>
      <c r="R960" s="11"/>
      <c r="S960" s="11"/>
      <c r="T960" s="11"/>
      <c r="U960" s="11"/>
      <c r="V960" s="11"/>
      <c r="W960" s="11"/>
      <c r="X960" s="11"/>
      <c r="Y960" s="11"/>
      <c r="Z960" s="11"/>
      <c r="AA960" s="11"/>
    </row>
    <row r="961" spans="2:27" s="8" customFormat="1" x14ac:dyDescent="0.3">
      <c r="B961" s="11"/>
      <c r="C961" s="11"/>
      <c r="D961" s="11"/>
      <c r="E961" s="11"/>
      <c r="F961" s="11"/>
      <c r="G961" s="11"/>
      <c r="H961" s="11"/>
      <c r="I961" s="11"/>
      <c r="J961" s="11"/>
      <c r="K961" s="11"/>
      <c r="L961" s="29"/>
      <c r="M961" s="11"/>
      <c r="N961" s="11"/>
      <c r="O961" s="11"/>
      <c r="P961" s="11"/>
      <c r="Q961" s="11"/>
      <c r="R961" s="11"/>
      <c r="S961" s="11"/>
      <c r="T961" s="11"/>
      <c r="U961" s="11"/>
      <c r="V961" s="11"/>
      <c r="W961" s="11"/>
      <c r="X961" s="11"/>
      <c r="Y961" s="11"/>
      <c r="Z961" s="11"/>
      <c r="AA961" s="11"/>
    </row>
    <row r="962" spans="2:27" s="8" customFormat="1" x14ac:dyDescent="0.3">
      <c r="B962" s="11"/>
      <c r="C962" s="11"/>
      <c r="D962" s="11"/>
      <c r="E962" s="11"/>
      <c r="F962" s="11"/>
      <c r="G962" s="11"/>
      <c r="H962" s="11"/>
      <c r="I962" s="11"/>
      <c r="J962" s="11"/>
      <c r="K962" s="11"/>
      <c r="L962" s="29"/>
      <c r="M962" s="11"/>
      <c r="N962" s="11"/>
      <c r="O962" s="11"/>
      <c r="P962" s="11"/>
      <c r="Q962" s="11"/>
      <c r="R962" s="11"/>
      <c r="S962" s="11"/>
      <c r="T962" s="11"/>
      <c r="U962" s="11"/>
      <c r="V962" s="11"/>
      <c r="W962" s="11"/>
      <c r="X962" s="11"/>
      <c r="Y962" s="11"/>
      <c r="Z962" s="11"/>
      <c r="AA962" s="11"/>
    </row>
    <row r="963" spans="2:27" s="8" customFormat="1" x14ac:dyDescent="0.3">
      <c r="B963" s="11"/>
      <c r="C963" s="11"/>
      <c r="D963" s="11"/>
      <c r="E963" s="11"/>
      <c r="F963" s="11"/>
      <c r="G963" s="11"/>
      <c r="H963" s="11"/>
      <c r="I963" s="11"/>
      <c r="J963" s="11"/>
      <c r="K963" s="11"/>
      <c r="L963" s="29"/>
      <c r="M963" s="11"/>
      <c r="N963" s="11"/>
      <c r="O963" s="11"/>
      <c r="P963" s="11"/>
      <c r="Q963" s="11"/>
      <c r="R963" s="11"/>
      <c r="S963" s="11"/>
      <c r="T963" s="11"/>
      <c r="U963" s="11"/>
      <c r="V963" s="11"/>
      <c r="W963" s="11"/>
      <c r="X963" s="11"/>
      <c r="Y963" s="11"/>
      <c r="Z963" s="11"/>
      <c r="AA963" s="11"/>
    </row>
    <row r="964" spans="2:27" s="8" customFormat="1" x14ac:dyDescent="0.3">
      <c r="B964" s="11"/>
      <c r="C964" s="11"/>
      <c r="D964" s="11"/>
      <c r="E964" s="11"/>
      <c r="F964" s="11"/>
      <c r="G964" s="11"/>
      <c r="H964" s="11"/>
      <c r="I964" s="11"/>
      <c r="J964" s="11"/>
      <c r="K964" s="11"/>
      <c r="L964" s="29"/>
      <c r="M964" s="11"/>
      <c r="N964" s="11"/>
      <c r="O964" s="11"/>
      <c r="P964" s="11"/>
      <c r="Q964" s="11"/>
      <c r="R964" s="11"/>
      <c r="S964" s="11"/>
      <c r="T964" s="11"/>
      <c r="U964" s="11"/>
      <c r="V964" s="11"/>
      <c r="W964" s="11"/>
      <c r="X964" s="11"/>
      <c r="Y964" s="11"/>
      <c r="Z964" s="11"/>
      <c r="AA964" s="11"/>
    </row>
    <row r="965" spans="2:27" s="8" customFormat="1" x14ac:dyDescent="0.3">
      <c r="B965" s="11"/>
      <c r="C965" s="11"/>
      <c r="D965" s="11"/>
      <c r="E965" s="11"/>
      <c r="F965" s="11"/>
      <c r="G965" s="11"/>
      <c r="H965" s="11"/>
      <c r="I965" s="11"/>
      <c r="J965" s="11"/>
      <c r="K965" s="11"/>
      <c r="L965" s="29"/>
      <c r="M965" s="11"/>
      <c r="N965" s="11"/>
      <c r="O965" s="11"/>
      <c r="P965" s="11"/>
      <c r="Q965" s="11"/>
      <c r="R965" s="11"/>
      <c r="S965" s="11"/>
      <c r="T965" s="11"/>
      <c r="U965" s="11"/>
      <c r="V965" s="11"/>
      <c r="W965" s="11"/>
      <c r="X965" s="11"/>
      <c r="Y965" s="11"/>
      <c r="Z965" s="11"/>
      <c r="AA965" s="11"/>
    </row>
    <row r="966" spans="2:27" s="8" customFormat="1" x14ac:dyDescent="0.3">
      <c r="B966" s="11"/>
      <c r="C966" s="11"/>
      <c r="D966" s="11"/>
      <c r="E966" s="11"/>
      <c r="F966" s="11"/>
      <c r="G966" s="11"/>
      <c r="H966" s="11"/>
      <c r="I966" s="11"/>
      <c r="J966" s="11"/>
      <c r="K966" s="11"/>
      <c r="L966" s="29"/>
      <c r="M966" s="11"/>
      <c r="N966" s="11"/>
      <c r="O966" s="11"/>
      <c r="P966" s="11"/>
      <c r="Q966" s="11"/>
      <c r="R966" s="11"/>
      <c r="S966" s="11"/>
      <c r="T966" s="11"/>
      <c r="U966" s="11"/>
      <c r="V966" s="11"/>
      <c r="W966" s="11"/>
      <c r="X966" s="11"/>
      <c r="Y966" s="11"/>
      <c r="Z966" s="11"/>
      <c r="AA966" s="11"/>
    </row>
    <row r="967" spans="2:27" s="8" customFormat="1" x14ac:dyDescent="0.3">
      <c r="B967" s="11"/>
      <c r="C967" s="11"/>
      <c r="D967" s="11"/>
      <c r="E967" s="11"/>
      <c r="F967" s="11"/>
      <c r="G967" s="11"/>
      <c r="H967" s="11"/>
      <c r="I967" s="11"/>
      <c r="J967" s="11"/>
      <c r="K967" s="11"/>
      <c r="L967" s="29"/>
      <c r="M967" s="11"/>
      <c r="N967" s="11"/>
      <c r="O967" s="11"/>
      <c r="P967" s="11"/>
      <c r="Q967" s="11"/>
      <c r="R967" s="11"/>
      <c r="S967" s="11"/>
      <c r="T967" s="11"/>
      <c r="U967" s="11"/>
      <c r="V967" s="11"/>
      <c r="W967" s="11"/>
      <c r="X967" s="11"/>
      <c r="Y967" s="11"/>
      <c r="Z967" s="11"/>
      <c r="AA967" s="11"/>
    </row>
    <row r="968" spans="2:27" s="8" customFormat="1" x14ac:dyDescent="0.3">
      <c r="B968" s="11"/>
      <c r="C968" s="11"/>
      <c r="D968" s="11"/>
      <c r="E968" s="11"/>
      <c r="F968" s="11"/>
      <c r="G968" s="11"/>
      <c r="H968" s="11"/>
      <c r="I968" s="11"/>
      <c r="J968" s="11"/>
      <c r="K968" s="11"/>
      <c r="L968" s="29"/>
      <c r="M968" s="11"/>
      <c r="N968" s="11"/>
      <c r="O968" s="11"/>
      <c r="P968" s="11"/>
      <c r="Q968" s="11"/>
      <c r="R968" s="11"/>
      <c r="S968" s="11"/>
      <c r="T968" s="11"/>
      <c r="U968" s="11"/>
      <c r="V968" s="11"/>
      <c r="W968" s="11"/>
      <c r="X968" s="11"/>
      <c r="Y968" s="11"/>
      <c r="Z968" s="11"/>
      <c r="AA968" s="11"/>
    </row>
    <row r="969" spans="2:27" s="8" customFormat="1" x14ac:dyDescent="0.3">
      <c r="B969" s="11"/>
      <c r="C969" s="11"/>
      <c r="D969" s="11"/>
      <c r="E969" s="11"/>
      <c r="F969" s="11"/>
      <c r="G969" s="11"/>
      <c r="H969" s="11"/>
      <c r="I969" s="11"/>
      <c r="J969" s="11"/>
      <c r="K969" s="11"/>
      <c r="L969" s="29"/>
      <c r="M969" s="11"/>
      <c r="N969" s="11"/>
      <c r="O969" s="11"/>
      <c r="P969" s="11"/>
      <c r="Q969" s="11"/>
      <c r="R969" s="11"/>
      <c r="S969" s="11"/>
      <c r="T969" s="11"/>
      <c r="U969" s="11"/>
      <c r="V969" s="11"/>
      <c r="W969" s="11"/>
      <c r="X969" s="11"/>
      <c r="Y969" s="11"/>
      <c r="Z969" s="11"/>
      <c r="AA969" s="11"/>
    </row>
    <row r="970" spans="2:27" s="8" customFormat="1" x14ac:dyDescent="0.3">
      <c r="B970" s="11"/>
      <c r="C970" s="11"/>
      <c r="D970" s="11"/>
      <c r="E970" s="11"/>
      <c r="F970" s="11"/>
      <c r="G970" s="11"/>
      <c r="H970" s="11"/>
      <c r="I970" s="11"/>
      <c r="J970" s="11"/>
      <c r="K970" s="11"/>
      <c r="L970" s="29"/>
      <c r="M970" s="11"/>
      <c r="N970" s="11"/>
      <c r="O970" s="11"/>
      <c r="P970" s="11"/>
      <c r="Q970" s="11"/>
      <c r="R970" s="11"/>
      <c r="S970" s="11"/>
      <c r="T970" s="11"/>
      <c r="U970" s="11"/>
      <c r="V970" s="11"/>
      <c r="W970" s="11"/>
      <c r="X970" s="11"/>
      <c r="Y970" s="11"/>
      <c r="Z970" s="11"/>
      <c r="AA970" s="11"/>
    </row>
    <row r="971" spans="2:27" s="8" customFormat="1" x14ac:dyDescent="0.3">
      <c r="B971" s="11"/>
      <c r="C971" s="11"/>
      <c r="D971" s="11"/>
      <c r="E971" s="11"/>
      <c r="F971" s="11"/>
      <c r="G971" s="11"/>
      <c r="H971" s="11"/>
      <c r="I971" s="11"/>
      <c r="J971" s="11"/>
      <c r="K971" s="11"/>
      <c r="L971" s="29"/>
      <c r="M971" s="11"/>
      <c r="N971" s="11"/>
      <c r="O971" s="11"/>
      <c r="P971" s="11"/>
      <c r="Q971" s="11"/>
      <c r="R971" s="11"/>
      <c r="S971" s="11"/>
      <c r="T971" s="11"/>
      <c r="U971" s="11"/>
      <c r="V971" s="11"/>
      <c r="W971" s="11"/>
      <c r="X971" s="11"/>
      <c r="Y971" s="11"/>
      <c r="Z971" s="11"/>
      <c r="AA971" s="11"/>
    </row>
    <row r="972" spans="2:27" s="8" customFormat="1" x14ac:dyDescent="0.3">
      <c r="B972" s="11"/>
      <c r="C972" s="11"/>
      <c r="D972" s="11"/>
      <c r="E972" s="11"/>
      <c r="F972" s="11"/>
      <c r="G972" s="11"/>
      <c r="H972" s="11"/>
      <c r="I972" s="11"/>
      <c r="J972" s="11"/>
      <c r="K972" s="11"/>
      <c r="L972" s="29"/>
      <c r="M972" s="11"/>
      <c r="N972" s="11"/>
      <c r="O972" s="11"/>
      <c r="P972" s="11"/>
      <c r="Q972" s="11"/>
      <c r="R972" s="11"/>
      <c r="S972" s="11"/>
      <c r="T972" s="11"/>
      <c r="U972" s="11"/>
      <c r="V972" s="11"/>
      <c r="W972" s="11"/>
      <c r="X972" s="11"/>
      <c r="Y972" s="11"/>
      <c r="Z972" s="11"/>
      <c r="AA972" s="11"/>
    </row>
    <row r="973" spans="2:27" s="8" customFormat="1" x14ac:dyDescent="0.3">
      <c r="B973" s="11"/>
      <c r="C973" s="11"/>
      <c r="D973" s="11"/>
      <c r="E973" s="11"/>
      <c r="F973" s="11"/>
      <c r="G973" s="11"/>
      <c r="H973" s="11"/>
      <c r="I973" s="11"/>
      <c r="J973" s="11"/>
      <c r="K973" s="11"/>
      <c r="L973" s="29"/>
      <c r="M973" s="11"/>
      <c r="N973" s="11"/>
      <c r="O973" s="11"/>
      <c r="P973" s="11"/>
      <c r="Q973" s="11"/>
      <c r="R973" s="11"/>
      <c r="S973" s="11"/>
      <c r="T973" s="11"/>
      <c r="U973" s="11"/>
      <c r="V973" s="11"/>
      <c r="W973" s="11"/>
      <c r="X973" s="11"/>
      <c r="Y973" s="11"/>
      <c r="Z973" s="11"/>
      <c r="AA973" s="11"/>
    </row>
    <row r="974" spans="2:27" s="8" customFormat="1" x14ac:dyDescent="0.3">
      <c r="B974" s="11"/>
      <c r="C974" s="11"/>
      <c r="D974" s="11"/>
      <c r="E974" s="11"/>
      <c r="F974" s="11"/>
      <c r="G974" s="11"/>
      <c r="H974" s="11"/>
      <c r="I974" s="11"/>
      <c r="J974" s="11"/>
      <c r="K974" s="11"/>
      <c r="L974" s="29"/>
      <c r="M974" s="11"/>
      <c r="N974" s="11"/>
      <c r="O974" s="11"/>
      <c r="P974" s="11"/>
      <c r="Q974" s="11"/>
      <c r="R974" s="11"/>
      <c r="S974" s="11"/>
      <c r="T974" s="11"/>
      <c r="U974" s="11"/>
      <c r="V974" s="11"/>
      <c r="W974" s="11"/>
      <c r="X974" s="11"/>
      <c r="Y974" s="11"/>
      <c r="Z974" s="11"/>
      <c r="AA974" s="11"/>
    </row>
    <row r="975" spans="2:27" s="8" customFormat="1" x14ac:dyDescent="0.3">
      <c r="B975" s="11"/>
      <c r="C975" s="11"/>
      <c r="D975" s="11"/>
      <c r="E975" s="11"/>
      <c r="F975" s="11"/>
      <c r="G975" s="11"/>
      <c r="H975" s="11"/>
      <c r="I975" s="11"/>
      <c r="J975" s="11"/>
      <c r="K975" s="11"/>
      <c r="L975" s="29"/>
      <c r="M975" s="11"/>
      <c r="N975" s="11"/>
      <c r="O975" s="11"/>
      <c r="P975" s="11"/>
      <c r="Q975" s="11"/>
      <c r="R975" s="11"/>
      <c r="S975" s="11"/>
      <c r="T975" s="11"/>
      <c r="U975" s="11"/>
      <c r="V975" s="11"/>
      <c r="W975" s="11"/>
      <c r="X975" s="11"/>
      <c r="Y975" s="11"/>
      <c r="Z975" s="11"/>
      <c r="AA975" s="11"/>
    </row>
    <row r="976" spans="2:27" s="8" customFormat="1" x14ac:dyDescent="0.3">
      <c r="B976" s="11"/>
      <c r="C976" s="11"/>
      <c r="D976" s="11"/>
      <c r="E976" s="11"/>
      <c r="F976" s="11"/>
      <c r="G976" s="11"/>
      <c r="H976" s="11"/>
      <c r="I976" s="11"/>
      <c r="J976" s="11"/>
      <c r="K976" s="11"/>
      <c r="L976" s="29"/>
      <c r="M976" s="11"/>
      <c r="N976" s="11"/>
      <c r="O976" s="11"/>
      <c r="P976" s="11"/>
      <c r="Q976" s="11"/>
      <c r="R976" s="11"/>
      <c r="S976" s="11"/>
      <c r="T976" s="11"/>
      <c r="U976" s="11"/>
      <c r="V976" s="11"/>
      <c r="W976" s="11"/>
      <c r="X976" s="11"/>
      <c r="Y976" s="11"/>
      <c r="Z976" s="11"/>
      <c r="AA976" s="11"/>
    </row>
    <row r="977" spans="2:27" s="8" customFormat="1" x14ac:dyDescent="0.3">
      <c r="B977" s="11"/>
      <c r="C977" s="11"/>
      <c r="D977" s="11"/>
      <c r="E977" s="11"/>
      <c r="F977" s="11"/>
      <c r="G977" s="11"/>
      <c r="H977" s="11"/>
      <c r="I977" s="11"/>
      <c r="J977" s="11"/>
      <c r="K977" s="11"/>
      <c r="L977" s="29"/>
      <c r="M977" s="11"/>
      <c r="N977" s="11"/>
      <c r="O977" s="11"/>
      <c r="P977" s="11"/>
      <c r="Q977" s="11"/>
      <c r="R977" s="11"/>
      <c r="S977" s="11"/>
      <c r="T977" s="11"/>
      <c r="U977" s="11"/>
      <c r="V977" s="11"/>
      <c r="W977" s="11"/>
      <c r="X977" s="11"/>
      <c r="Y977" s="11"/>
      <c r="Z977" s="11"/>
      <c r="AA977" s="11"/>
    </row>
    <row r="978" spans="2:27" s="8" customFormat="1" x14ac:dyDescent="0.3">
      <c r="B978" s="11"/>
      <c r="C978" s="11"/>
      <c r="D978" s="11"/>
      <c r="E978" s="11"/>
      <c r="F978" s="11"/>
      <c r="G978" s="11"/>
      <c r="H978" s="11"/>
      <c r="I978" s="11"/>
      <c r="J978" s="11"/>
      <c r="K978" s="11"/>
      <c r="L978" s="29"/>
      <c r="M978" s="11"/>
      <c r="N978" s="11"/>
      <c r="O978" s="11"/>
      <c r="P978" s="11"/>
      <c r="Q978" s="11"/>
      <c r="R978" s="11"/>
      <c r="S978" s="11"/>
      <c r="T978" s="11"/>
      <c r="U978" s="11"/>
      <c r="V978" s="11"/>
      <c r="W978" s="11"/>
      <c r="X978" s="11"/>
      <c r="Y978" s="11"/>
      <c r="Z978" s="11"/>
      <c r="AA978" s="11"/>
    </row>
    <row r="979" spans="2:27" s="8" customFormat="1" x14ac:dyDescent="0.3">
      <c r="B979" s="11"/>
      <c r="C979" s="11"/>
      <c r="D979" s="11"/>
      <c r="E979" s="11"/>
      <c r="F979" s="11"/>
      <c r="G979" s="11"/>
      <c r="H979" s="11"/>
      <c r="I979" s="11"/>
      <c r="J979" s="11"/>
      <c r="K979" s="11"/>
      <c r="L979" s="29"/>
      <c r="M979" s="11"/>
      <c r="N979" s="11"/>
      <c r="O979" s="11"/>
      <c r="P979" s="11"/>
      <c r="Q979" s="11"/>
      <c r="R979" s="11"/>
      <c r="S979" s="11"/>
      <c r="T979" s="11"/>
      <c r="U979" s="11"/>
      <c r="V979" s="11"/>
      <c r="W979" s="11"/>
      <c r="X979" s="11"/>
      <c r="Y979" s="11"/>
      <c r="Z979" s="11"/>
      <c r="AA979" s="11"/>
    </row>
    <row r="980" spans="2:27" s="8" customFormat="1" x14ac:dyDescent="0.3">
      <c r="B980" s="11"/>
      <c r="C980" s="11"/>
      <c r="D980" s="11"/>
      <c r="E980" s="11"/>
      <c r="F980" s="11"/>
      <c r="G980" s="11"/>
      <c r="H980" s="11"/>
      <c r="I980" s="11"/>
      <c r="J980" s="11"/>
      <c r="K980" s="11"/>
      <c r="L980" s="29"/>
      <c r="M980" s="11"/>
      <c r="N980" s="11"/>
      <c r="O980" s="11"/>
      <c r="P980" s="11"/>
      <c r="Q980" s="11"/>
      <c r="R980" s="11"/>
      <c r="S980" s="11"/>
      <c r="T980" s="11"/>
      <c r="U980" s="11"/>
      <c r="V980" s="11"/>
      <c r="W980" s="11"/>
      <c r="X980" s="11"/>
      <c r="Y980" s="11"/>
      <c r="Z980" s="11"/>
      <c r="AA980" s="11"/>
    </row>
    <row r="981" spans="2:27" s="8" customFormat="1" x14ac:dyDescent="0.3">
      <c r="B981" s="11"/>
      <c r="C981" s="11"/>
      <c r="D981" s="11"/>
      <c r="E981" s="11"/>
      <c r="F981" s="11"/>
      <c r="G981" s="11"/>
      <c r="H981" s="11"/>
      <c r="I981" s="11"/>
      <c r="J981" s="11"/>
      <c r="K981" s="11"/>
      <c r="L981" s="29"/>
      <c r="M981" s="11"/>
      <c r="N981" s="11"/>
      <c r="O981" s="11"/>
      <c r="P981" s="11"/>
      <c r="Q981" s="11"/>
      <c r="R981" s="11"/>
      <c r="S981" s="11"/>
      <c r="T981" s="11"/>
      <c r="U981" s="11"/>
      <c r="V981" s="11"/>
      <c r="W981" s="11"/>
      <c r="X981" s="11"/>
      <c r="Y981" s="11"/>
      <c r="Z981" s="11"/>
      <c r="AA981" s="11"/>
    </row>
    <row r="982" spans="2:27" s="8" customFormat="1" x14ac:dyDescent="0.3">
      <c r="B982" s="11"/>
      <c r="C982" s="11"/>
      <c r="D982" s="11"/>
      <c r="E982" s="11"/>
      <c r="F982" s="11"/>
      <c r="G982" s="11"/>
      <c r="H982" s="11"/>
      <c r="I982" s="11"/>
      <c r="J982" s="11"/>
      <c r="K982" s="11"/>
      <c r="L982" s="29"/>
      <c r="M982" s="11"/>
      <c r="N982" s="11"/>
      <c r="O982" s="11"/>
      <c r="P982" s="11"/>
      <c r="Q982" s="11"/>
      <c r="R982" s="11"/>
      <c r="S982" s="11"/>
      <c r="T982" s="11"/>
      <c r="U982" s="11"/>
      <c r="V982" s="11"/>
      <c r="W982" s="11"/>
      <c r="X982" s="11"/>
      <c r="Y982" s="11"/>
      <c r="Z982" s="11"/>
      <c r="AA982" s="11"/>
    </row>
    <row r="983" spans="2:27" s="8" customFormat="1" x14ac:dyDescent="0.3">
      <c r="B983" s="11"/>
      <c r="C983" s="11"/>
      <c r="D983" s="11"/>
      <c r="E983" s="11"/>
      <c r="F983" s="11"/>
      <c r="G983" s="11"/>
      <c r="H983" s="11"/>
      <c r="I983" s="11"/>
      <c r="J983" s="11"/>
      <c r="K983" s="11"/>
      <c r="L983" s="29"/>
      <c r="M983" s="11"/>
      <c r="N983" s="11"/>
      <c r="O983" s="11"/>
      <c r="P983" s="11"/>
      <c r="Q983" s="11"/>
      <c r="R983" s="11"/>
      <c r="S983" s="11"/>
      <c r="T983" s="11"/>
      <c r="U983" s="11"/>
      <c r="V983" s="11"/>
      <c r="W983" s="11"/>
      <c r="X983" s="11"/>
      <c r="Y983" s="11"/>
      <c r="Z983" s="11"/>
      <c r="AA983" s="11"/>
    </row>
    <row r="984" spans="2:27" s="8" customFormat="1" x14ac:dyDescent="0.3">
      <c r="B984" s="11"/>
      <c r="C984" s="11"/>
      <c r="D984" s="11"/>
      <c r="E984" s="11"/>
      <c r="F984" s="11"/>
      <c r="G984" s="11"/>
      <c r="H984" s="11"/>
      <c r="I984" s="11"/>
      <c r="J984" s="11"/>
      <c r="K984" s="11"/>
      <c r="L984" s="29"/>
      <c r="M984" s="11"/>
      <c r="N984" s="11"/>
      <c r="O984" s="11"/>
      <c r="P984" s="11"/>
      <c r="Q984" s="11"/>
      <c r="R984" s="11"/>
      <c r="S984" s="11"/>
      <c r="T984" s="11"/>
      <c r="U984" s="11"/>
      <c r="V984" s="11"/>
      <c r="W984" s="11"/>
      <c r="X984" s="11"/>
      <c r="Y984" s="11"/>
      <c r="Z984" s="11"/>
      <c r="AA984" s="11"/>
    </row>
    <row r="985" spans="2:27" s="8" customFormat="1" x14ac:dyDescent="0.3">
      <c r="B985" s="11"/>
      <c r="C985" s="11"/>
      <c r="D985" s="11"/>
      <c r="E985" s="11"/>
      <c r="F985" s="11"/>
      <c r="G985" s="11"/>
      <c r="H985" s="11"/>
      <c r="I985" s="11"/>
      <c r="J985" s="11"/>
      <c r="K985" s="11"/>
      <c r="L985" s="29"/>
      <c r="M985" s="11"/>
      <c r="N985" s="11"/>
      <c r="O985" s="11"/>
      <c r="P985" s="11"/>
      <c r="Q985" s="11"/>
      <c r="R985" s="11"/>
      <c r="S985" s="11"/>
      <c r="T985" s="11"/>
      <c r="U985" s="11"/>
      <c r="V985" s="11"/>
      <c r="W985" s="11"/>
      <c r="X985" s="11"/>
      <c r="Y985" s="11"/>
      <c r="Z985" s="11"/>
      <c r="AA985" s="11"/>
    </row>
    <row r="986" spans="2:27" s="8" customFormat="1" x14ac:dyDescent="0.3">
      <c r="B986" s="11"/>
      <c r="C986" s="11"/>
      <c r="D986" s="11"/>
      <c r="E986" s="11"/>
      <c r="F986" s="11"/>
      <c r="G986" s="11"/>
      <c r="H986" s="11"/>
      <c r="I986" s="11"/>
      <c r="J986" s="11"/>
      <c r="K986" s="11"/>
      <c r="L986" s="29"/>
      <c r="M986" s="11"/>
      <c r="N986" s="11"/>
      <c r="O986" s="11"/>
      <c r="P986" s="11"/>
      <c r="Q986" s="11"/>
      <c r="R986" s="11"/>
      <c r="S986" s="11"/>
      <c r="T986" s="11"/>
      <c r="U986" s="11"/>
      <c r="V986" s="11"/>
      <c r="W986" s="11"/>
      <c r="X986" s="11"/>
      <c r="Y986" s="11"/>
      <c r="Z986" s="11"/>
      <c r="AA986" s="11"/>
    </row>
    <row r="987" spans="2:27" s="8" customFormat="1" x14ac:dyDescent="0.3">
      <c r="B987" s="11"/>
      <c r="C987" s="11"/>
      <c r="D987" s="11"/>
      <c r="E987" s="11"/>
      <c r="F987" s="11"/>
      <c r="G987" s="11"/>
      <c r="H987" s="11"/>
      <c r="I987" s="11"/>
      <c r="J987" s="11"/>
      <c r="K987" s="11"/>
      <c r="L987" s="29"/>
      <c r="M987" s="11"/>
      <c r="N987" s="11"/>
      <c r="O987" s="11"/>
      <c r="P987" s="11"/>
      <c r="Q987" s="11"/>
      <c r="R987" s="11"/>
      <c r="S987" s="11"/>
      <c r="T987" s="11"/>
      <c r="U987" s="11"/>
      <c r="V987" s="11"/>
      <c r="W987" s="11"/>
      <c r="X987" s="11"/>
      <c r="Y987" s="11"/>
      <c r="Z987" s="11"/>
      <c r="AA987" s="11"/>
    </row>
    <row r="988" spans="2:27" s="8" customFormat="1" x14ac:dyDescent="0.3">
      <c r="B988" s="11"/>
      <c r="C988" s="11"/>
      <c r="D988" s="11"/>
      <c r="E988" s="11"/>
      <c r="F988" s="11"/>
      <c r="G988" s="11"/>
      <c r="H988" s="11"/>
      <c r="I988" s="11"/>
      <c r="J988" s="11"/>
      <c r="K988" s="11"/>
      <c r="L988" s="29"/>
      <c r="M988" s="11"/>
      <c r="N988" s="11"/>
      <c r="O988" s="11"/>
      <c r="P988" s="11"/>
      <c r="Q988" s="11"/>
      <c r="R988" s="11"/>
      <c r="S988" s="11"/>
      <c r="T988" s="11"/>
      <c r="U988" s="11"/>
      <c r="V988" s="11"/>
      <c r="W988" s="11"/>
      <c r="X988" s="11"/>
      <c r="Y988" s="11"/>
      <c r="Z988" s="11"/>
      <c r="AA988" s="11"/>
    </row>
    <row r="989" spans="2:27" s="8" customFormat="1" x14ac:dyDescent="0.3">
      <c r="B989" s="11"/>
      <c r="C989" s="11"/>
      <c r="D989" s="11"/>
      <c r="E989" s="11"/>
      <c r="F989" s="11"/>
      <c r="G989" s="11"/>
      <c r="H989" s="11"/>
      <c r="I989" s="11"/>
      <c r="J989" s="11"/>
      <c r="K989" s="11"/>
      <c r="L989" s="29"/>
      <c r="M989" s="11"/>
      <c r="N989" s="11"/>
      <c r="O989" s="11"/>
      <c r="P989" s="11"/>
      <c r="Q989" s="11"/>
      <c r="R989" s="11"/>
      <c r="S989" s="11"/>
      <c r="T989" s="11"/>
      <c r="U989" s="11"/>
      <c r="V989" s="11"/>
      <c r="W989" s="11"/>
      <c r="X989" s="11"/>
      <c r="Y989" s="11"/>
      <c r="Z989" s="11"/>
      <c r="AA989" s="11"/>
    </row>
    <row r="990" spans="2:27" s="8" customFormat="1" x14ac:dyDescent="0.3">
      <c r="B990" s="11"/>
      <c r="C990" s="11"/>
      <c r="D990" s="11"/>
      <c r="E990" s="11"/>
      <c r="F990" s="11"/>
      <c r="G990" s="11"/>
      <c r="H990" s="11"/>
      <c r="I990" s="11"/>
      <c r="J990" s="11"/>
      <c r="K990" s="11"/>
      <c r="L990" s="29"/>
      <c r="M990" s="11"/>
      <c r="N990" s="11"/>
      <c r="O990" s="11"/>
      <c r="P990" s="11"/>
      <c r="Q990" s="11"/>
      <c r="R990" s="11"/>
      <c r="S990" s="11"/>
      <c r="T990" s="11"/>
      <c r="U990" s="11"/>
      <c r="V990" s="11"/>
      <c r="W990" s="11"/>
      <c r="X990" s="11"/>
      <c r="Y990" s="11"/>
      <c r="Z990" s="11"/>
      <c r="AA990" s="11"/>
    </row>
    <row r="991" spans="2:27" s="8" customFormat="1" x14ac:dyDescent="0.3">
      <c r="B991" s="11"/>
      <c r="C991" s="11"/>
      <c r="D991" s="11"/>
      <c r="E991" s="11"/>
      <c r="F991" s="11"/>
      <c r="G991" s="11"/>
      <c r="H991" s="11"/>
      <c r="I991" s="11"/>
      <c r="J991" s="11"/>
      <c r="K991" s="11"/>
      <c r="L991" s="29"/>
      <c r="M991" s="11"/>
      <c r="N991" s="11"/>
      <c r="O991" s="11"/>
      <c r="P991" s="11"/>
      <c r="Q991" s="11"/>
      <c r="R991" s="11"/>
      <c r="S991" s="11"/>
      <c r="T991" s="11"/>
      <c r="U991" s="11"/>
      <c r="V991" s="11"/>
      <c r="W991" s="11"/>
      <c r="X991" s="11"/>
      <c r="Y991" s="11"/>
      <c r="Z991" s="11"/>
      <c r="AA991" s="11"/>
    </row>
    <row r="992" spans="2:27" x14ac:dyDescent="0.3">
      <c r="B992" s="27"/>
      <c r="C992" s="27"/>
      <c r="D992" s="27"/>
      <c r="E992" s="27"/>
      <c r="F992" s="27"/>
      <c r="G992" s="27"/>
      <c r="H992" s="27"/>
      <c r="I992" s="27"/>
      <c r="J992" s="27"/>
      <c r="K992" s="27"/>
      <c r="M992" s="11"/>
      <c r="N992" s="11"/>
      <c r="O992" s="11"/>
      <c r="P992" s="11"/>
      <c r="Q992" s="11"/>
      <c r="R992" s="11"/>
      <c r="S992" s="11"/>
      <c r="T992" s="11"/>
      <c r="U992" s="11"/>
      <c r="V992" s="11"/>
      <c r="W992" s="11"/>
      <c r="X992" s="11"/>
      <c r="Y992" s="11"/>
      <c r="Z992" s="11"/>
      <c r="AA992" s="11"/>
    </row>
    <row r="993" spans="2:27" x14ac:dyDescent="0.3">
      <c r="B993" s="27"/>
      <c r="C993" s="27"/>
      <c r="D993" s="27"/>
      <c r="E993" s="27"/>
      <c r="F993" s="27"/>
      <c r="G993" s="27"/>
      <c r="H993" s="27"/>
      <c r="I993" s="27"/>
      <c r="J993" s="27"/>
      <c r="K993" s="27"/>
      <c r="M993" s="11"/>
      <c r="N993" s="11"/>
      <c r="O993" s="11"/>
      <c r="P993" s="11"/>
      <c r="Q993" s="11"/>
      <c r="R993" s="11"/>
      <c r="S993" s="11"/>
      <c r="T993" s="11"/>
      <c r="U993" s="11"/>
      <c r="V993" s="11"/>
      <c r="W993" s="11"/>
      <c r="X993" s="11"/>
      <c r="Y993" s="11"/>
      <c r="Z993" s="11"/>
      <c r="AA993" s="11"/>
    </row>
    <row r="994" spans="2:27" x14ac:dyDescent="0.3">
      <c r="B994" s="27"/>
      <c r="C994" s="27"/>
      <c r="D994" s="27"/>
      <c r="E994" s="27"/>
      <c r="F994" s="27"/>
      <c r="G994" s="27"/>
      <c r="H994" s="27"/>
      <c r="I994" s="27"/>
      <c r="J994" s="27"/>
      <c r="K994" s="27"/>
      <c r="M994" s="11"/>
      <c r="N994" s="11"/>
      <c r="O994" s="11"/>
      <c r="P994" s="11"/>
      <c r="Q994" s="11"/>
      <c r="R994" s="11"/>
      <c r="S994" s="11"/>
      <c r="T994" s="11"/>
      <c r="U994" s="11"/>
      <c r="V994" s="11"/>
      <c r="W994" s="11"/>
      <c r="X994" s="11"/>
      <c r="Y994" s="11"/>
      <c r="Z994" s="11"/>
      <c r="AA994" s="11"/>
    </row>
    <row r="995" spans="2:27" x14ac:dyDescent="0.3">
      <c r="B995" s="27"/>
      <c r="C995" s="27"/>
      <c r="D995" s="27"/>
      <c r="E995" s="27"/>
      <c r="F995" s="27"/>
      <c r="G995" s="27"/>
      <c r="H995" s="27"/>
      <c r="I995" s="27"/>
      <c r="J995" s="27"/>
      <c r="K995" s="27"/>
      <c r="M995" s="11"/>
      <c r="N995" s="11"/>
      <c r="O995" s="11"/>
      <c r="P995" s="11"/>
      <c r="Q995" s="11"/>
      <c r="R995" s="11"/>
      <c r="S995" s="11"/>
      <c r="T995" s="11"/>
      <c r="U995" s="11"/>
      <c r="V995" s="11"/>
      <c r="W995" s="11"/>
      <c r="X995" s="11"/>
      <c r="Y995" s="11"/>
      <c r="Z995" s="11"/>
      <c r="AA995" s="11"/>
    </row>
  </sheetData>
  <mergeCells count="85">
    <mergeCell ref="A1:K1"/>
    <mergeCell ref="B20:J21"/>
    <mergeCell ref="B23:J23"/>
    <mergeCell ref="B31:J32"/>
    <mergeCell ref="B34:J34"/>
    <mergeCell ref="C30:E30"/>
    <mergeCell ref="G30:J30"/>
    <mergeCell ref="C27:E27"/>
    <mergeCell ref="G27:J27"/>
    <mergeCell ref="C28:E28"/>
    <mergeCell ref="G28:J28"/>
    <mergeCell ref="C29:E29"/>
    <mergeCell ref="G29:J29"/>
    <mergeCell ref="C24:E24"/>
    <mergeCell ref="G24:J24"/>
    <mergeCell ref="C25:E25"/>
    <mergeCell ref="B66:J66"/>
    <mergeCell ref="C68:J68"/>
    <mergeCell ref="B5:J5"/>
    <mergeCell ref="B7:J8"/>
    <mergeCell ref="B11:J11"/>
    <mergeCell ref="B22:J22"/>
    <mergeCell ref="D61:E61"/>
    <mergeCell ref="G61:J61"/>
    <mergeCell ref="D62:E62"/>
    <mergeCell ref="G62:J62"/>
    <mergeCell ref="D63:E63"/>
    <mergeCell ref="G63:J63"/>
    <mergeCell ref="D58:E58"/>
    <mergeCell ref="G58:J58"/>
    <mergeCell ref="D59:E59"/>
    <mergeCell ref="G59:J59"/>
    <mergeCell ref="D60:E60"/>
    <mergeCell ref="G60:J60"/>
    <mergeCell ref="B52:B55"/>
    <mergeCell ref="C52:J52"/>
    <mergeCell ref="C53:J53"/>
    <mergeCell ref="C54:J54"/>
    <mergeCell ref="C55:J55"/>
    <mergeCell ref="B56:B63"/>
    <mergeCell ref="D56:E56"/>
    <mergeCell ref="G56:J56"/>
    <mergeCell ref="D57:E57"/>
    <mergeCell ref="G57:J57"/>
    <mergeCell ref="C51:J51"/>
    <mergeCell ref="C37:D37"/>
    <mergeCell ref="H37:J37"/>
    <mergeCell ref="B40:J40"/>
    <mergeCell ref="C42:J42"/>
    <mergeCell ref="C45:J45"/>
    <mergeCell ref="C46:J46"/>
    <mergeCell ref="B47:B50"/>
    <mergeCell ref="C47:J47"/>
    <mergeCell ref="C48:J48"/>
    <mergeCell ref="C49:J49"/>
    <mergeCell ref="C50:J50"/>
    <mergeCell ref="B41:J41"/>
    <mergeCell ref="B38:J39"/>
    <mergeCell ref="C43:J43"/>
    <mergeCell ref="C35:D35"/>
    <mergeCell ref="H35:J35"/>
    <mergeCell ref="C36:D36"/>
    <mergeCell ref="H36:J36"/>
    <mergeCell ref="B33:J33"/>
    <mergeCell ref="G25:J25"/>
    <mergeCell ref="C26:E26"/>
    <mergeCell ref="G26:J26"/>
    <mergeCell ref="C17:E17"/>
    <mergeCell ref="G17:J17"/>
    <mergeCell ref="C19:E19"/>
    <mergeCell ref="G18:J18"/>
    <mergeCell ref="G19:J19"/>
    <mergeCell ref="C18:E18"/>
    <mergeCell ref="O13:P13"/>
    <mergeCell ref="C14:E14"/>
    <mergeCell ref="G14:J14"/>
    <mergeCell ref="C15:E15"/>
    <mergeCell ref="G15:J15"/>
    <mergeCell ref="C16:E16"/>
    <mergeCell ref="G16:J16"/>
    <mergeCell ref="B2:J2"/>
    <mergeCell ref="C13:E13"/>
    <mergeCell ref="G13:J13"/>
    <mergeCell ref="B9:J10"/>
    <mergeCell ref="B6:J6"/>
  </mergeCells>
  <dataValidations count="4">
    <dataValidation type="decimal" operator="greaterThan" allowBlank="1" showInputMessage="1" showErrorMessage="1" prompt="ERROR EN DIGITACION - Este campo es unicamente unicamente_x000a_" sqref="O16" xr:uid="{00000000-0002-0000-0200-000000000000}">
      <formula1>0</formula1>
    </dataValidation>
    <dataValidation type="list" allowBlank="1" showInputMessage="1" showErrorMessage="1" prompt="ERROR EN DIGITACION - Este campo es unicamente unicamente_x000a_" sqref="O13" xr:uid="{00000000-0002-0000-0200-000001000000}">
      <formula1>#REF!</formula1>
    </dataValidation>
    <dataValidation type="list" allowBlank="1" showErrorMessage="1" sqref="P14:P15" xr:uid="{00000000-0002-0000-0200-000002000000}">
      <formula1>#REF!</formula1>
    </dataValidation>
    <dataValidation operator="greaterThan" allowBlank="1" showInputMessage="1" showErrorMessage="1" prompt="ERROR EN DIGITACION - Este campo es unicamente unicamente_x000a_" sqref="G28:J28 G13:J19" xr:uid="{00000000-0002-0000-0200-000003000000}"/>
  </dataValidations>
  <hyperlinks>
    <hyperlink ref="G17" r:id="rId1" xr:uid="{00000000-0004-0000-0200-000000000000}"/>
    <hyperlink ref="H35" r:id="rId2" xr:uid="{00000000-0004-0000-0200-000001000000}"/>
    <hyperlink ref="G28" r:id="rId3" xr:uid="{00000000-0004-0000-0200-000002000000}"/>
    <hyperlink ref="H36" r:id="rId4" xr:uid="{00000000-0004-0000-0200-000003000000}"/>
    <hyperlink ref="H37" r:id="rId5" xr:uid="{00000000-0004-0000-0200-000004000000}"/>
  </hyperlinks>
  <pageMargins left="0.7" right="0.7" top="0.75" bottom="0.75" header="0.3" footer="0.3"/>
  <pageSetup orientation="portrait" horizontalDpi="1200" verticalDpi="1200" r:id="rId6"/>
  <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XFD1145"/>
  <sheetViews>
    <sheetView showGridLines="0" topLeftCell="A259" zoomScale="80" zoomScaleNormal="80" workbookViewId="0">
      <selection activeCell="D270" sqref="D270"/>
    </sheetView>
  </sheetViews>
  <sheetFormatPr baseColWidth="10" defaultColWidth="12.625" defaultRowHeight="18" x14ac:dyDescent="0.2"/>
  <cols>
    <col min="1" max="1" width="5.5" style="54" customWidth="1"/>
    <col min="2" max="2" width="20.125" style="54" customWidth="1"/>
    <col min="3" max="3" width="11.625" style="54" customWidth="1"/>
    <col min="4" max="4" width="12.125" style="54" customWidth="1"/>
    <col min="5" max="6" width="11.375" style="54" customWidth="1"/>
    <col min="7" max="7" width="18.75" style="54" customWidth="1"/>
    <col min="8" max="8" width="20" style="54" customWidth="1"/>
    <col min="9" max="10" width="16.5" style="54" customWidth="1"/>
    <col min="11" max="11" width="19.875" style="54" customWidth="1"/>
    <col min="12" max="12" width="16.5" style="67" customWidth="1"/>
    <col min="13" max="13" width="5.375" style="67" customWidth="1"/>
    <col min="14" max="14" width="9.375" style="52" customWidth="1"/>
    <col min="15" max="25" width="9.375" style="53" customWidth="1"/>
    <col min="26" max="553" width="12.625" style="53"/>
    <col min="554" max="843" width="12.625" style="19"/>
    <col min="844" max="16384" width="12.625" style="54"/>
  </cols>
  <sheetData>
    <row r="1" spans="1:553" ht="27.6" customHeight="1" thickBot="1" x14ac:dyDescent="0.25">
      <c r="A1" s="904"/>
      <c r="B1" s="904"/>
      <c r="C1" s="904"/>
      <c r="D1" s="904"/>
      <c r="E1" s="904"/>
      <c r="F1" s="904"/>
      <c r="G1" s="904"/>
      <c r="H1" s="904"/>
      <c r="I1" s="904"/>
      <c r="J1" s="904"/>
      <c r="K1" s="904"/>
      <c r="L1" s="904"/>
      <c r="M1" s="904"/>
    </row>
    <row r="2" spans="1:553" ht="399" customHeight="1" thickBot="1" x14ac:dyDescent="0.25">
      <c r="A2" s="55"/>
      <c r="B2" s="901"/>
      <c r="C2" s="902"/>
      <c r="D2" s="902"/>
      <c r="E2" s="902"/>
      <c r="F2" s="902"/>
      <c r="G2" s="902"/>
      <c r="H2" s="902"/>
      <c r="I2" s="902"/>
      <c r="J2" s="902"/>
      <c r="K2" s="902"/>
      <c r="L2" s="903"/>
      <c r="M2" s="55"/>
    </row>
    <row r="3" spans="1:553" s="58" customFormat="1" ht="14.25" customHeight="1" x14ac:dyDescent="0.2">
      <c r="A3" s="56"/>
      <c r="B3" s="13"/>
      <c r="C3" s="56"/>
      <c r="D3" s="56"/>
      <c r="E3" s="56"/>
      <c r="F3" s="56"/>
      <c r="G3" s="56"/>
      <c r="H3" s="56"/>
      <c r="I3" s="56"/>
      <c r="J3" s="56"/>
      <c r="K3" s="56"/>
      <c r="L3" s="56"/>
      <c r="M3" s="56"/>
      <c r="N3" s="52"/>
      <c r="O3" s="57"/>
      <c r="P3" s="57"/>
      <c r="Q3" s="57"/>
      <c r="R3" s="57"/>
      <c r="S3" s="57"/>
      <c r="T3" s="57"/>
      <c r="U3" s="53"/>
      <c r="V3" s="53"/>
      <c r="W3" s="53"/>
      <c r="X3" s="53"/>
      <c r="Y3" s="53"/>
      <c r="Z3" s="53"/>
      <c r="AA3" s="53"/>
      <c r="AB3" s="53"/>
      <c r="AC3" s="53"/>
      <c r="AD3" s="53"/>
      <c r="AE3" s="53"/>
      <c r="AF3" s="57"/>
      <c r="AG3" s="57"/>
      <c r="AH3" s="57"/>
      <c r="AI3" s="57"/>
      <c r="AJ3" s="57"/>
      <c r="AK3" s="57"/>
      <c r="AL3" s="57"/>
      <c r="AM3" s="57"/>
      <c r="AN3" s="57"/>
      <c r="AO3" s="57"/>
      <c r="AP3" s="57"/>
      <c r="AQ3" s="57"/>
      <c r="AR3" s="57"/>
      <c r="AS3" s="57"/>
      <c r="AT3" s="57"/>
      <c r="AU3" s="57"/>
      <c r="AV3" s="57"/>
      <c r="AW3" s="57"/>
      <c r="AX3" s="57"/>
      <c r="AY3" s="57"/>
      <c r="AZ3" s="57"/>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7"/>
      <c r="CK3" s="57"/>
      <c r="CL3" s="57"/>
      <c r="CM3" s="57"/>
      <c r="CN3" s="57"/>
      <c r="CO3" s="57"/>
      <c r="CP3" s="57"/>
      <c r="CQ3" s="57"/>
      <c r="CR3" s="57"/>
      <c r="CS3" s="57"/>
      <c r="CT3" s="57"/>
      <c r="CU3" s="57"/>
      <c r="CV3" s="57"/>
      <c r="CW3" s="57"/>
      <c r="CX3" s="57"/>
      <c r="CY3" s="57"/>
      <c r="CZ3" s="57"/>
      <c r="DA3" s="57"/>
      <c r="DB3" s="57"/>
      <c r="DC3" s="57"/>
      <c r="DD3" s="57"/>
      <c r="DE3" s="57"/>
      <c r="DF3" s="57"/>
      <c r="DG3" s="57"/>
      <c r="DH3" s="57"/>
      <c r="DI3" s="57"/>
      <c r="DJ3" s="57"/>
      <c r="DK3" s="57"/>
      <c r="DL3" s="57"/>
      <c r="DM3" s="57"/>
      <c r="DN3" s="57"/>
      <c r="DO3" s="57"/>
      <c r="DP3" s="57"/>
      <c r="DQ3" s="57"/>
      <c r="DR3" s="57"/>
      <c r="DS3" s="57"/>
      <c r="DT3" s="57"/>
      <c r="DU3" s="57"/>
      <c r="DV3" s="57"/>
      <c r="DW3" s="57"/>
      <c r="DX3" s="57"/>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57"/>
      <c r="FO3" s="57"/>
      <c r="FP3" s="57"/>
      <c r="FQ3" s="57"/>
      <c r="FR3" s="57"/>
      <c r="FS3" s="57"/>
      <c r="FT3" s="57"/>
      <c r="FU3" s="57"/>
      <c r="FV3" s="57"/>
      <c r="FW3" s="57"/>
      <c r="FX3" s="57"/>
      <c r="FY3" s="57"/>
      <c r="FZ3" s="57"/>
      <c r="GA3" s="57"/>
      <c r="GB3" s="57"/>
      <c r="GC3" s="57"/>
      <c r="GD3" s="57"/>
      <c r="GE3" s="57"/>
      <c r="GF3" s="57"/>
      <c r="GG3" s="57"/>
      <c r="GH3" s="57"/>
      <c r="GI3" s="57"/>
      <c r="GJ3" s="57"/>
      <c r="GK3" s="57"/>
      <c r="GL3" s="57"/>
      <c r="GM3" s="57"/>
      <c r="GN3" s="57"/>
      <c r="GO3" s="57"/>
      <c r="GP3" s="57"/>
      <c r="GQ3" s="57"/>
      <c r="GR3" s="57"/>
      <c r="GS3" s="57"/>
      <c r="GT3" s="57"/>
      <c r="GU3" s="57"/>
      <c r="GV3" s="57"/>
      <c r="GW3" s="57"/>
      <c r="GX3" s="57"/>
      <c r="GY3" s="57"/>
      <c r="GZ3" s="57"/>
      <c r="HA3" s="57"/>
      <c r="HB3" s="57"/>
      <c r="HC3" s="57"/>
      <c r="HD3" s="57"/>
      <c r="HE3" s="57"/>
      <c r="HF3" s="57"/>
      <c r="HG3" s="57"/>
      <c r="HH3" s="57"/>
      <c r="HI3" s="57"/>
      <c r="HJ3" s="57"/>
      <c r="HK3" s="57"/>
      <c r="HL3" s="57"/>
      <c r="HM3" s="57"/>
      <c r="HN3" s="57"/>
      <c r="HO3" s="57"/>
      <c r="HP3" s="57"/>
      <c r="HQ3" s="57"/>
      <c r="HR3" s="57"/>
      <c r="HS3" s="57"/>
      <c r="HT3" s="57"/>
      <c r="HU3" s="57"/>
      <c r="HV3" s="57"/>
      <c r="HW3" s="57"/>
      <c r="HX3" s="57"/>
      <c r="HY3" s="57"/>
      <c r="HZ3" s="57"/>
      <c r="IA3" s="57"/>
      <c r="IB3" s="57"/>
      <c r="IC3" s="57"/>
      <c r="ID3" s="57"/>
      <c r="IE3" s="57"/>
      <c r="IF3" s="57"/>
      <c r="IG3" s="57"/>
      <c r="IH3" s="57"/>
      <c r="II3" s="57"/>
      <c r="IJ3" s="57"/>
      <c r="IK3" s="57"/>
      <c r="IL3" s="57"/>
      <c r="IM3" s="57"/>
      <c r="IN3" s="57"/>
      <c r="IO3" s="57"/>
      <c r="IP3" s="57"/>
      <c r="IQ3" s="57"/>
      <c r="IR3" s="57"/>
      <c r="IS3" s="57"/>
      <c r="IT3" s="57"/>
      <c r="IU3" s="57"/>
      <c r="IV3" s="57"/>
      <c r="IW3" s="57"/>
      <c r="IX3" s="57"/>
      <c r="IY3" s="57"/>
      <c r="IZ3" s="57"/>
      <c r="JA3" s="57"/>
      <c r="JB3" s="57"/>
      <c r="JC3" s="57"/>
      <c r="JD3" s="57"/>
      <c r="JE3" s="57"/>
      <c r="JF3" s="57"/>
      <c r="JG3" s="57"/>
      <c r="JH3" s="57"/>
      <c r="JI3" s="57"/>
      <c r="JJ3" s="57"/>
      <c r="JK3" s="57"/>
      <c r="JL3" s="57"/>
      <c r="JM3" s="57"/>
      <c r="JN3" s="57"/>
      <c r="JO3" s="57"/>
      <c r="JP3" s="57"/>
      <c r="JQ3" s="57"/>
      <c r="JR3" s="57"/>
      <c r="JS3" s="57"/>
      <c r="JT3" s="57"/>
      <c r="JU3" s="57"/>
      <c r="JV3" s="57"/>
      <c r="JW3" s="57"/>
      <c r="JX3" s="57"/>
      <c r="JY3" s="57"/>
      <c r="JZ3" s="57"/>
      <c r="KA3" s="57"/>
      <c r="KB3" s="57"/>
      <c r="KC3" s="57"/>
      <c r="KD3" s="57"/>
      <c r="KE3" s="57"/>
      <c r="KF3" s="57"/>
      <c r="KG3" s="57"/>
      <c r="KH3" s="57"/>
      <c r="KI3" s="57"/>
      <c r="KJ3" s="57"/>
      <c r="KK3" s="57"/>
      <c r="KL3" s="57"/>
      <c r="KM3" s="57"/>
      <c r="KN3" s="57"/>
      <c r="KO3" s="57"/>
      <c r="KP3" s="57"/>
      <c r="KQ3" s="57"/>
      <c r="KR3" s="57"/>
      <c r="KS3" s="57"/>
      <c r="KT3" s="57"/>
      <c r="KU3" s="57"/>
      <c r="KV3" s="57"/>
      <c r="KW3" s="57"/>
      <c r="KX3" s="57"/>
      <c r="KY3" s="57"/>
      <c r="KZ3" s="57"/>
      <c r="LA3" s="57"/>
      <c r="LB3" s="57"/>
      <c r="LC3" s="57"/>
      <c r="LD3" s="57"/>
      <c r="LE3" s="57"/>
      <c r="LF3" s="57"/>
      <c r="LG3" s="57"/>
      <c r="LH3" s="57"/>
      <c r="LI3" s="57"/>
      <c r="LJ3" s="57"/>
      <c r="LK3" s="57"/>
      <c r="LL3" s="57"/>
      <c r="LM3" s="57"/>
      <c r="LN3" s="57"/>
      <c r="LO3" s="57"/>
      <c r="LP3" s="57"/>
      <c r="LQ3" s="57"/>
      <c r="LR3" s="57"/>
      <c r="LS3" s="57"/>
      <c r="LT3" s="57"/>
      <c r="LU3" s="57"/>
      <c r="LV3" s="57"/>
      <c r="LW3" s="57"/>
      <c r="LX3" s="57"/>
      <c r="LY3" s="57"/>
      <c r="LZ3" s="57"/>
      <c r="MA3" s="57"/>
      <c r="MB3" s="57"/>
      <c r="MC3" s="57"/>
      <c r="MD3" s="57"/>
      <c r="ME3" s="57"/>
      <c r="MF3" s="57"/>
      <c r="MG3" s="57"/>
      <c r="MH3" s="57"/>
      <c r="MI3" s="57"/>
      <c r="MJ3" s="57"/>
      <c r="MK3" s="57"/>
      <c r="ML3" s="57"/>
      <c r="MM3" s="57"/>
      <c r="MN3" s="57"/>
      <c r="MO3" s="57"/>
      <c r="MP3" s="57"/>
      <c r="MQ3" s="57"/>
      <c r="MR3" s="57"/>
      <c r="MS3" s="57"/>
      <c r="MT3" s="57"/>
      <c r="MU3" s="57"/>
      <c r="MV3" s="57"/>
      <c r="MW3" s="57"/>
      <c r="MX3" s="57"/>
      <c r="MY3" s="57"/>
      <c r="MZ3" s="57"/>
      <c r="NA3" s="57"/>
      <c r="NB3" s="57"/>
      <c r="NC3" s="57"/>
      <c r="ND3" s="57"/>
      <c r="NE3" s="57"/>
      <c r="NF3" s="57"/>
      <c r="NG3" s="57"/>
      <c r="NH3" s="57"/>
      <c r="NI3" s="57"/>
      <c r="NJ3" s="57"/>
      <c r="NK3" s="57"/>
      <c r="NL3" s="57"/>
      <c r="NM3" s="57"/>
      <c r="NN3" s="57"/>
      <c r="NO3" s="57"/>
      <c r="NP3" s="57"/>
      <c r="NQ3" s="57"/>
      <c r="NR3" s="57"/>
      <c r="NS3" s="57"/>
      <c r="NT3" s="57"/>
      <c r="NU3" s="57"/>
      <c r="NV3" s="57"/>
      <c r="NW3" s="57"/>
      <c r="NX3" s="57"/>
      <c r="NY3" s="57"/>
      <c r="NZ3" s="57"/>
      <c r="OA3" s="57"/>
      <c r="OB3" s="57"/>
      <c r="OC3" s="57"/>
      <c r="OD3" s="57"/>
      <c r="OE3" s="57"/>
      <c r="OF3" s="57"/>
      <c r="OG3" s="57"/>
      <c r="OH3" s="57"/>
      <c r="OI3" s="57"/>
      <c r="OJ3" s="57"/>
      <c r="OK3" s="57"/>
      <c r="OL3" s="57"/>
      <c r="OM3" s="57"/>
      <c r="ON3" s="57"/>
      <c r="OO3" s="57"/>
      <c r="OP3" s="57"/>
      <c r="OQ3" s="57"/>
      <c r="OR3" s="57"/>
      <c r="OS3" s="57"/>
      <c r="OT3" s="57"/>
      <c r="OU3" s="57"/>
      <c r="OV3" s="57"/>
      <c r="OW3" s="57"/>
      <c r="OX3" s="57"/>
      <c r="OY3" s="57"/>
      <c r="OZ3" s="57"/>
      <c r="PA3" s="57"/>
      <c r="PB3" s="57"/>
      <c r="PC3" s="57"/>
      <c r="PD3" s="57"/>
      <c r="PE3" s="57"/>
      <c r="PF3" s="57"/>
      <c r="PG3" s="57"/>
      <c r="PH3" s="57"/>
      <c r="PI3" s="57"/>
      <c r="PJ3" s="57"/>
      <c r="PK3" s="57"/>
      <c r="PL3" s="57"/>
      <c r="PM3" s="57"/>
      <c r="PN3" s="57"/>
      <c r="PO3" s="57"/>
      <c r="PP3" s="57"/>
      <c r="PQ3" s="57"/>
      <c r="PR3" s="57"/>
      <c r="PS3" s="57"/>
      <c r="PT3" s="57"/>
      <c r="PU3" s="57"/>
      <c r="PV3" s="57"/>
      <c r="PW3" s="57"/>
      <c r="PX3" s="57"/>
      <c r="PY3" s="57"/>
      <c r="PZ3" s="57"/>
      <c r="QA3" s="57"/>
      <c r="QB3" s="57"/>
      <c r="QC3" s="57"/>
      <c r="QD3" s="57"/>
      <c r="QE3" s="57"/>
      <c r="QF3" s="57"/>
      <c r="QG3" s="57"/>
      <c r="QH3" s="57"/>
      <c r="QI3" s="57"/>
      <c r="QJ3" s="57"/>
      <c r="QK3" s="57"/>
      <c r="QL3" s="57"/>
      <c r="QM3" s="57"/>
      <c r="QN3" s="57"/>
      <c r="QO3" s="57"/>
      <c r="QP3" s="57"/>
      <c r="QQ3" s="57"/>
      <c r="QR3" s="57"/>
      <c r="QS3" s="57"/>
      <c r="QT3" s="57"/>
      <c r="QU3" s="57"/>
      <c r="QV3" s="57"/>
      <c r="QW3" s="57"/>
      <c r="QX3" s="57"/>
      <c r="QY3" s="57"/>
      <c r="QZ3" s="57"/>
      <c r="RA3" s="57"/>
      <c r="RB3" s="57"/>
      <c r="RC3" s="57"/>
      <c r="RD3" s="57"/>
      <c r="RE3" s="57"/>
      <c r="RF3" s="57"/>
      <c r="RG3" s="57"/>
      <c r="RH3" s="57"/>
      <c r="RI3" s="57"/>
      <c r="RJ3" s="57"/>
      <c r="RK3" s="57"/>
      <c r="RL3" s="57"/>
      <c r="RM3" s="57"/>
      <c r="RN3" s="57"/>
      <c r="RO3" s="57"/>
      <c r="RP3" s="57"/>
      <c r="RQ3" s="57"/>
      <c r="RR3" s="57"/>
      <c r="RS3" s="57"/>
      <c r="RT3" s="57"/>
      <c r="RU3" s="57"/>
      <c r="RV3" s="57"/>
      <c r="RW3" s="57"/>
      <c r="RX3" s="57"/>
      <c r="RY3" s="57"/>
      <c r="RZ3" s="57"/>
      <c r="SA3" s="57"/>
      <c r="SB3" s="57"/>
      <c r="SC3" s="57"/>
      <c r="SD3" s="57"/>
      <c r="SE3" s="57"/>
      <c r="SF3" s="57"/>
      <c r="SG3" s="57"/>
      <c r="SH3" s="57"/>
      <c r="SI3" s="57"/>
      <c r="SJ3" s="57"/>
      <c r="SK3" s="57"/>
      <c r="SL3" s="57"/>
      <c r="SM3" s="57"/>
      <c r="SN3" s="57"/>
      <c r="SO3" s="57"/>
      <c r="SP3" s="57"/>
      <c r="SQ3" s="57"/>
      <c r="SR3" s="57"/>
      <c r="SS3" s="57"/>
      <c r="ST3" s="57"/>
      <c r="SU3" s="57"/>
      <c r="SV3" s="57"/>
      <c r="SW3" s="57"/>
      <c r="SX3" s="57"/>
      <c r="SY3" s="57"/>
      <c r="SZ3" s="57"/>
      <c r="TA3" s="57"/>
      <c r="TB3" s="57"/>
      <c r="TC3" s="57"/>
      <c r="TD3" s="57"/>
      <c r="TE3" s="57"/>
      <c r="TF3" s="57"/>
      <c r="TG3" s="57"/>
      <c r="TH3" s="57"/>
      <c r="TI3" s="57"/>
      <c r="TJ3" s="57"/>
      <c r="TK3" s="57"/>
      <c r="TL3" s="57"/>
      <c r="TM3" s="57"/>
      <c r="TN3" s="57"/>
      <c r="TO3" s="57"/>
      <c r="TP3" s="57"/>
      <c r="TQ3" s="57"/>
      <c r="TR3" s="57"/>
      <c r="TS3" s="57"/>
      <c r="TT3" s="57"/>
      <c r="TU3" s="57"/>
      <c r="TV3" s="57"/>
      <c r="TW3" s="57"/>
      <c r="TX3" s="57"/>
      <c r="TY3" s="57"/>
      <c r="TZ3" s="57"/>
      <c r="UA3" s="57"/>
      <c r="UB3" s="57"/>
      <c r="UC3" s="57"/>
      <c r="UD3" s="57"/>
      <c r="UE3" s="57"/>
      <c r="UF3" s="57"/>
      <c r="UG3" s="57"/>
    </row>
    <row r="4" spans="1:553" s="58" customFormat="1" ht="15" customHeight="1" x14ac:dyDescent="0.2">
      <c r="A4" s="56"/>
      <c r="B4" s="20"/>
      <c r="C4" s="20"/>
      <c r="D4" s="20"/>
      <c r="E4" s="20"/>
      <c r="F4" s="20"/>
      <c r="G4" s="20"/>
      <c r="H4" s="20"/>
      <c r="I4" s="20"/>
      <c r="J4" s="20"/>
      <c r="K4" s="20"/>
      <c r="L4" s="20"/>
      <c r="M4" s="20"/>
      <c r="N4" s="52"/>
      <c r="O4" s="53"/>
      <c r="P4" s="53"/>
      <c r="Q4" s="53"/>
      <c r="R4" s="53"/>
      <c r="S4" s="53"/>
      <c r="T4" s="53"/>
      <c r="U4" s="53"/>
      <c r="V4" s="53"/>
      <c r="W4" s="53"/>
      <c r="X4" s="53"/>
      <c r="Y4" s="53"/>
      <c r="Z4" s="53"/>
      <c r="AA4" s="53"/>
      <c r="AB4" s="53"/>
      <c r="AC4" s="53"/>
      <c r="AD4" s="53"/>
      <c r="AE4" s="53"/>
      <c r="AF4" s="57"/>
      <c r="AG4" s="57"/>
      <c r="AH4" s="57"/>
      <c r="AI4" s="57"/>
      <c r="AJ4" s="57"/>
      <c r="AK4" s="57"/>
      <c r="AL4" s="57"/>
      <c r="AM4" s="57"/>
      <c r="AN4" s="57"/>
      <c r="AO4" s="57"/>
      <c r="AP4" s="57"/>
      <c r="AQ4" s="57"/>
      <c r="AR4" s="57"/>
      <c r="AS4" s="57"/>
      <c r="AT4" s="57"/>
      <c r="AU4" s="57"/>
      <c r="AV4" s="57"/>
      <c r="AW4" s="57"/>
      <c r="AX4" s="57"/>
      <c r="AY4" s="57"/>
      <c r="AZ4" s="57"/>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7"/>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57"/>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N4" s="57"/>
      <c r="GO4" s="57"/>
      <c r="GP4" s="57"/>
      <c r="GQ4" s="57"/>
      <c r="GR4" s="57"/>
      <c r="GS4" s="57"/>
      <c r="GT4" s="57"/>
      <c r="GU4" s="57"/>
      <c r="GV4" s="57"/>
      <c r="GW4" s="57"/>
      <c r="GX4" s="57"/>
      <c r="GY4" s="57"/>
      <c r="GZ4" s="57"/>
      <c r="HA4" s="57"/>
      <c r="HB4" s="57"/>
      <c r="HC4" s="57"/>
      <c r="HD4" s="57"/>
      <c r="HE4" s="57"/>
      <c r="HF4" s="57"/>
      <c r="HG4" s="57"/>
      <c r="HH4" s="57"/>
      <c r="HI4" s="57"/>
      <c r="HJ4" s="57"/>
      <c r="HK4" s="57"/>
      <c r="HL4" s="57"/>
      <c r="HM4" s="57"/>
      <c r="HN4" s="57"/>
      <c r="HO4" s="57"/>
      <c r="HP4" s="57"/>
      <c r="HQ4" s="57"/>
      <c r="HR4" s="57"/>
      <c r="HS4" s="57"/>
      <c r="HT4" s="57"/>
      <c r="HU4" s="57"/>
      <c r="HV4" s="57"/>
      <c r="HW4" s="57"/>
      <c r="HX4" s="57"/>
      <c r="HY4" s="57"/>
      <c r="HZ4" s="57"/>
      <c r="IA4" s="57"/>
      <c r="IB4" s="57"/>
      <c r="IC4" s="57"/>
      <c r="ID4" s="57"/>
      <c r="IE4" s="57"/>
      <c r="IF4" s="57"/>
      <c r="IG4" s="57"/>
      <c r="IH4" s="57"/>
      <c r="II4" s="57"/>
      <c r="IJ4" s="57"/>
      <c r="IK4" s="57"/>
      <c r="IL4" s="57"/>
      <c r="IM4" s="57"/>
      <c r="IN4" s="57"/>
      <c r="IO4" s="57"/>
      <c r="IP4" s="57"/>
      <c r="IQ4" s="57"/>
      <c r="IR4" s="57"/>
      <c r="IS4" s="57"/>
      <c r="IT4" s="57"/>
      <c r="IU4" s="57"/>
      <c r="IV4" s="57"/>
      <c r="IW4" s="57"/>
      <c r="IX4" s="57"/>
      <c r="IY4" s="57"/>
      <c r="IZ4" s="57"/>
      <c r="JA4" s="57"/>
      <c r="JB4" s="57"/>
      <c r="JC4" s="57"/>
      <c r="JD4" s="57"/>
      <c r="JE4" s="57"/>
      <c r="JF4" s="57"/>
      <c r="JG4" s="57"/>
      <c r="JH4" s="57"/>
      <c r="JI4" s="57"/>
      <c r="JJ4" s="57"/>
      <c r="JK4" s="57"/>
      <c r="JL4" s="57"/>
      <c r="JM4" s="57"/>
      <c r="JN4" s="57"/>
      <c r="JO4" s="57"/>
      <c r="JP4" s="57"/>
      <c r="JQ4" s="57"/>
      <c r="JR4" s="57"/>
      <c r="JS4" s="57"/>
      <c r="JT4" s="57"/>
      <c r="JU4" s="57"/>
      <c r="JV4" s="57"/>
      <c r="JW4" s="57"/>
      <c r="JX4" s="57"/>
      <c r="JY4" s="57"/>
      <c r="JZ4" s="57"/>
      <c r="KA4" s="57"/>
      <c r="KB4" s="57"/>
      <c r="KC4" s="57"/>
      <c r="KD4" s="57"/>
      <c r="KE4" s="57"/>
      <c r="KF4" s="57"/>
      <c r="KG4" s="57"/>
      <c r="KH4" s="57"/>
      <c r="KI4" s="57"/>
      <c r="KJ4" s="57"/>
      <c r="KK4" s="57"/>
      <c r="KL4" s="57"/>
      <c r="KM4" s="57"/>
      <c r="KN4" s="57"/>
      <c r="KO4" s="57"/>
      <c r="KP4" s="57"/>
      <c r="KQ4" s="57"/>
      <c r="KR4" s="57"/>
      <c r="KS4" s="57"/>
      <c r="KT4" s="57"/>
      <c r="KU4" s="57"/>
      <c r="KV4" s="57"/>
      <c r="KW4" s="57"/>
      <c r="KX4" s="57"/>
      <c r="KY4" s="57"/>
      <c r="KZ4" s="57"/>
      <c r="LA4" s="57"/>
      <c r="LB4" s="57"/>
      <c r="LC4" s="57"/>
      <c r="LD4" s="57"/>
      <c r="LE4" s="57"/>
      <c r="LF4" s="57"/>
      <c r="LG4" s="57"/>
      <c r="LH4" s="57"/>
      <c r="LI4" s="57"/>
      <c r="LJ4" s="57"/>
      <c r="LK4" s="57"/>
      <c r="LL4" s="57"/>
      <c r="LM4" s="57"/>
      <c r="LN4" s="57"/>
      <c r="LO4" s="57"/>
      <c r="LP4" s="57"/>
      <c r="LQ4" s="57"/>
      <c r="LR4" s="57"/>
      <c r="LS4" s="57"/>
      <c r="LT4" s="57"/>
      <c r="LU4" s="57"/>
      <c r="LV4" s="57"/>
      <c r="LW4" s="57"/>
      <c r="LX4" s="57"/>
      <c r="LY4" s="57"/>
      <c r="LZ4" s="57"/>
      <c r="MA4" s="57"/>
      <c r="MB4" s="57"/>
      <c r="MC4" s="57"/>
      <c r="MD4" s="57"/>
      <c r="ME4" s="57"/>
      <c r="MF4" s="57"/>
      <c r="MG4" s="57"/>
      <c r="MH4" s="57"/>
      <c r="MI4" s="57"/>
      <c r="MJ4" s="57"/>
      <c r="MK4" s="57"/>
      <c r="ML4" s="57"/>
      <c r="MM4" s="57"/>
      <c r="MN4" s="57"/>
      <c r="MO4" s="57"/>
      <c r="MP4" s="57"/>
      <c r="MQ4" s="57"/>
      <c r="MR4" s="57"/>
      <c r="MS4" s="57"/>
      <c r="MT4" s="57"/>
      <c r="MU4" s="57"/>
      <c r="MV4" s="57"/>
      <c r="MW4" s="57"/>
      <c r="MX4" s="57"/>
      <c r="MY4" s="57"/>
      <c r="MZ4" s="57"/>
      <c r="NA4" s="57"/>
      <c r="NB4" s="57"/>
      <c r="NC4" s="57"/>
      <c r="ND4" s="57"/>
      <c r="NE4" s="57"/>
      <c r="NF4" s="57"/>
      <c r="NG4" s="57"/>
      <c r="NH4" s="57"/>
      <c r="NI4" s="57"/>
      <c r="NJ4" s="57"/>
      <c r="NK4" s="57"/>
      <c r="NL4" s="57"/>
      <c r="NM4" s="57"/>
      <c r="NN4" s="57"/>
      <c r="NO4" s="57"/>
      <c r="NP4" s="57"/>
      <c r="NQ4" s="57"/>
      <c r="NR4" s="57"/>
      <c r="NS4" s="57"/>
      <c r="NT4" s="57"/>
      <c r="NU4" s="57"/>
      <c r="NV4" s="57"/>
      <c r="NW4" s="57"/>
      <c r="NX4" s="57"/>
      <c r="NY4" s="57"/>
      <c r="NZ4" s="57"/>
      <c r="OA4" s="57"/>
      <c r="OB4" s="57"/>
      <c r="OC4" s="57"/>
      <c r="OD4" s="57"/>
      <c r="OE4" s="57"/>
      <c r="OF4" s="57"/>
      <c r="OG4" s="57"/>
      <c r="OH4" s="57"/>
      <c r="OI4" s="57"/>
      <c r="OJ4" s="57"/>
      <c r="OK4" s="57"/>
      <c r="OL4" s="57"/>
      <c r="OM4" s="57"/>
      <c r="ON4" s="57"/>
      <c r="OO4" s="57"/>
      <c r="OP4" s="57"/>
      <c r="OQ4" s="57"/>
      <c r="OR4" s="57"/>
      <c r="OS4" s="57"/>
      <c r="OT4" s="57"/>
      <c r="OU4" s="57"/>
      <c r="OV4" s="57"/>
      <c r="OW4" s="57"/>
      <c r="OX4" s="57"/>
      <c r="OY4" s="57"/>
      <c r="OZ4" s="57"/>
      <c r="PA4" s="57"/>
      <c r="PB4" s="57"/>
      <c r="PC4" s="57"/>
      <c r="PD4" s="57"/>
      <c r="PE4" s="57"/>
      <c r="PF4" s="57"/>
      <c r="PG4" s="57"/>
      <c r="PH4" s="57"/>
      <c r="PI4" s="57"/>
      <c r="PJ4" s="57"/>
      <c r="PK4" s="57"/>
      <c r="PL4" s="57"/>
      <c r="PM4" s="57"/>
      <c r="PN4" s="57"/>
      <c r="PO4" s="57"/>
      <c r="PP4" s="57"/>
      <c r="PQ4" s="57"/>
      <c r="PR4" s="57"/>
      <c r="PS4" s="57"/>
      <c r="PT4" s="57"/>
      <c r="PU4" s="57"/>
      <c r="PV4" s="57"/>
      <c r="PW4" s="57"/>
      <c r="PX4" s="57"/>
      <c r="PY4" s="57"/>
      <c r="PZ4" s="57"/>
      <c r="QA4" s="57"/>
      <c r="QB4" s="57"/>
      <c r="QC4" s="57"/>
      <c r="QD4" s="57"/>
      <c r="QE4" s="57"/>
      <c r="QF4" s="57"/>
      <c r="QG4" s="57"/>
      <c r="QH4" s="57"/>
      <c r="QI4" s="57"/>
      <c r="QJ4" s="57"/>
      <c r="QK4" s="57"/>
      <c r="QL4" s="57"/>
      <c r="QM4" s="57"/>
      <c r="QN4" s="57"/>
      <c r="QO4" s="57"/>
      <c r="QP4" s="57"/>
      <c r="QQ4" s="57"/>
      <c r="QR4" s="57"/>
      <c r="QS4" s="57"/>
      <c r="QT4" s="57"/>
      <c r="QU4" s="57"/>
      <c r="QV4" s="57"/>
      <c r="QW4" s="57"/>
      <c r="QX4" s="57"/>
      <c r="QY4" s="57"/>
      <c r="QZ4" s="57"/>
      <c r="RA4" s="57"/>
      <c r="RB4" s="57"/>
      <c r="RC4" s="57"/>
      <c r="RD4" s="57"/>
      <c r="RE4" s="57"/>
      <c r="RF4" s="57"/>
      <c r="RG4" s="57"/>
      <c r="RH4" s="57"/>
      <c r="RI4" s="57"/>
      <c r="RJ4" s="57"/>
      <c r="RK4" s="57"/>
      <c r="RL4" s="57"/>
      <c r="RM4" s="57"/>
      <c r="RN4" s="57"/>
      <c r="RO4" s="57"/>
      <c r="RP4" s="57"/>
      <c r="RQ4" s="57"/>
      <c r="RR4" s="57"/>
      <c r="RS4" s="57"/>
      <c r="RT4" s="57"/>
      <c r="RU4" s="57"/>
      <c r="RV4" s="57"/>
      <c r="RW4" s="57"/>
      <c r="RX4" s="57"/>
      <c r="RY4" s="57"/>
      <c r="RZ4" s="57"/>
      <c r="SA4" s="57"/>
      <c r="SB4" s="57"/>
      <c r="SC4" s="57"/>
      <c r="SD4" s="57"/>
      <c r="SE4" s="57"/>
      <c r="SF4" s="57"/>
      <c r="SG4" s="57"/>
      <c r="SH4" s="57"/>
      <c r="SI4" s="57"/>
      <c r="SJ4" s="57"/>
      <c r="SK4" s="57"/>
      <c r="SL4" s="57"/>
      <c r="SM4" s="57"/>
      <c r="SN4" s="57"/>
      <c r="SO4" s="57"/>
      <c r="SP4" s="57"/>
      <c r="SQ4" s="57"/>
      <c r="SR4" s="57"/>
      <c r="SS4" s="57"/>
      <c r="ST4" s="57"/>
      <c r="SU4" s="57"/>
      <c r="SV4" s="57"/>
      <c r="SW4" s="57"/>
      <c r="SX4" s="57"/>
      <c r="SY4" s="57"/>
      <c r="SZ4" s="57"/>
      <c r="TA4" s="57"/>
      <c r="TB4" s="57"/>
      <c r="TC4" s="57"/>
      <c r="TD4" s="57"/>
      <c r="TE4" s="57"/>
      <c r="TF4" s="57"/>
      <c r="TG4" s="57"/>
      <c r="TH4" s="57"/>
      <c r="TI4" s="57"/>
      <c r="TJ4" s="57"/>
      <c r="TK4" s="57"/>
      <c r="TL4" s="57"/>
      <c r="TM4" s="57"/>
      <c r="TN4" s="57"/>
      <c r="TO4" s="57"/>
      <c r="TP4" s="57"/>
      <c r="TQ4" s="57"/>
      <c r="TR4" s="57"/>
      <c r="TS4" s="57"/>
      <c r="TT4" s="57"/>
      <c r="TU4" s="57"/>
      <c r="TV4" s="57"/>
      <c r="TW4" s="57"/>
      <c r="TX4" s="57"/>
      <c r="TY4" s="57"/>
      <c r="TZ4" s="57"/>
      <c r="UA4" s="57"/>
      <c r="UB4" s="57"/>
      <c r="UC4" s="57"/>
      <c r="UD4" s="57"/>
      <c r="UE4" s="57"/>
      <c r="UF4" s="57"/>
      <c r="UG4" s="57"/>
    </row>
    <row r="5" spans="1:553" ht="18.75" x14ac:dyDescent="0.2">
      <c r="A5" s="59"/>
      <c r="B5" s="682" t="s">
        <v>88</v>
      </c>
      <c r="C5" s="682"/>
      <c r="D5" s="682"/>
      <c r="E5" s="682"/>
      <c r="F5" s="682"/>
      <c r="G5" s="682"/>
      <c r="H5" s="682"/>
      <c r="I5" s="682"/>
      <c r="J5" s="682"/>
      <c r="K5" s="682"/>
      <c r="L5" s="682"/>
      <c r="M5" s="55"/>
    </row>
    <row r="6" spans="1:553" s="58" customFormat="1" ht="15" customHeight="1" x14ac:dyDescent="0.2">
      <c r="A6" s="56"/>
      <c r="B6" s="336"/>
      <c r="C6" s="336"/>
      <c r="D6" s="336"/>
      <c r="E6" s="336"/>
      <c r="F6" s="336"/>
      <c r="G6" s="336"/>
      <c r="H6" s="336"/>
      <c r="I6" s="336"/>
      <c r="J6" s="336"/>
      <c r="K6" s="336"/>
      <c r="L6" s="336"/>
      <c r="M6" s="20"/>
      <c r="N6" s="52"/>
      <c r="O6" s="53"/>
      <c r="P6" s="53"/>
      <c r="Q6" s="53"/>
      <c r="R6" s="53"/>
      <c r="S6" s="53"/>
      <c r="T6" s="53"/>
      <c r="U6" s="53"/>
      <c r="V6" s="53"/>
      <c r="W6" s="53"/>
      <c r="X6" s="53"/>
      <c r="Y6" s="53"/>
      <c r="Z6" s="53"/>
      <c r="AA6" s="53"/>
      <c r="AB6" s="53"/>
      <c r="AC6" s="53"/>
      <c r="AD6" s="53"/>
      <c r="AE6" s="53"/>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7"/>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N6" s="57"/>
      <c r="GO6" s="57"/>
      <c r="GP6" s="57"/>
      <c r="GQ6" s="57"/>
      <c r="GR6" s="57"/>
      <c r="GS6" s="57"/>
      <c r="GT6" s="57"/>
      <c r="GU6" s="57"/>
      <c r="GV6" s="57"/>
      <c r="GW6" s="57"/>
      <c r="GX6" s="57"/>
      <c r="GY6" s="57"/>
      <c r="GZ6" s="57"/>
      <c r="HA6" s="57"/>
      <c r="HB6" s="57"/>
      <c r="HC6" s="57"/>
      <c r="HD6" s="57"/>
      <c r="HE6" s="57"/>
      <c r="HF6" s="57"/>
      <c r="HG6" s="57"/>
      <c r="HH6" s="57"/>
      <c r="HI6" s="57"/>
      <c r="HJ6" s="57"/>
      <c r="HK6" s="57"/>
      <c r="HL6" s="57"/>
      <c r="HM6" s="57"/>
      <c r="HN6" s="57"/>
      <c r="HO6" s="57"/>
      <c r="HP6" s="57"/>
      <c r="HQ6" s="57"/>
      <c r="HR6" s="57"/>
      <c r="HS6" s="57"/>
      <c r="HT6" s="57"/>
      <c r="HU6" s="57"/>
      <c r="HV6" s="57"/>
      <c r="HW6" s="57"/>
      <c r="HX6" s="57"/>
      <c r="HY6" s="57"/>
      <c r="HZ6" s="57"/>
      <c r="IA6" s="57"/>
      <c r="IB6" s="57"/>
      <c r="IC6" s="57"/>
      <c r="ID6" s="57"/>
      <c r="IE6" s="57"/>
      <c r="IF6" s="57"/>
      <c r="IG6" s="57"/>
      <c r="IH6" s="57"/>
      <c r="II6" s="57"/>
      <c r="IJ6" s="57"/>
      <c r="IK6" s="57"/>
      <c r="IL6" s="57"/>
      <c r="IM6" s="57"/>
      <c r="IN6" s="57"/>
      <c r="IO6" s="57"/>
      <c r="IP6" s="57"/>
      <c r="IQ6" s="57"/>
      <c r="IR6" s="57"/>
      <c r="IS6" s="57"/>
      <c r="IT6" s="57"/>
      <c r="IU6" s="57"/>
      <c r="IV6" s="57"/>
      <c r="IW6" s="57"/>
      <c r="IX6" s="57"/>
      <c r="IY6" s="57"/>
      <c r="IZ6" s="57"/>
      <c r="JA6" s="57"/>
      <c r="JB6" s="57"/>
      <c r="JC6" s="57"/>
      <c r="JD6" s="57"/>
      <c r="JE6" s="57"/>
      <c r="JF6" s="57"/>
      <c r="JG6" s="57"/>
      <c r="JH6" s="57"/>
      <c r="JI6" s="57"/>
      <c r="JJ6" s="57"/>
      <c r="JK6" s="57"/>
      <c r="JL6" s="57"/>
      <c r="JM6" s="57"/>
      <c r="JN6" s="57"/>
      <c r="JO6" s="57"/>
      <c r="JP6" s="57"/>
      <c r="JQ6" s="57"/>
      <c r="JR6" s="57"/>
      <c r="JS6" s="57"/>
      <c r="JT6" s="57"/>
      <c r="JU6" s="57"/>
      <c r="JV6" s="57"/>
      <c r="JW6" s="57"/>
      <c r="JX6" s="57"/>
      <c r="JY6" s="57"/>
      <c r="JZ6" s="57"/>
      <c r="KA6" s="57"/>
      <c r="KB6" s="57"/>
      <c r="KC6" s="57"/>
      <c r="KD6" s="57"/>
      <c r="KE6" s="57"/>
      <c r="KF6" s="57"/>
      <c r="KG6" s="57"/>
      <c r="KH6" s="57"/>
      <c r="KI6" s="57"/>
      <c r="KJ6" s="57"/>
      <c r="KK6" s="57"/>
      <c r="KL6" s="57"/>
      <c r="KM6" s="57"/>
      <c r="KN6" s="57"/>
      <c r="KO6" s="57"/>
      <c r="KP6" s="57"/>
      <c r="KQ6" s="57"/>
      <c r="KR6" s="57"/>
      <c r="KS6" s="57"/>
      <c r="KT6" s="57"/>
      <c r="KU6" s="57"/>
      <c r="KV6" s="57"/>
      <c r="KW6" s="57"/>
      <c r="KX6" s="57"/>
      <c r="KY6" s="57"/>
      <c r="KZ6" s="57"/>
      <c r="LA6" s="57"/>
      <c r="LB6" s="57"/>
      <c r="LC6" s="57"/>
      <c r="LD6" s="57"/>
      <c r="LE6" s="57"/>
      <c r="LF6" s="57"/>
      <c r="LG6" s="57"/>
      <c r="LH6" s="57"/>
      <c r="LI6" s="57"/>
      <c r="LJ6" s="57"/>
      <c r="LK6" s="57"/>
      <c r="LL6" s="57"/>
      <c r="LM6" s="57"/>
      <c r="LN6" s="57"/>
      <c r="LO6" s="57"/>
      <c r="LP6" s="57"/>
      <c r="LQ6" s="57"/>
      <c r="LR6" s="57"/>
      <c r="LS6" s="57"/>
      <c r="LT6" s="57"/>
      <c r="LU6" s="57"/>
      <c r="LV6" s="57"/>
      <c r="LW6" s="57"/>
      <c r="LX6" s="57"/>
      <c r="LY6" s="57"/>
      <c r="LZ6" s="57"/>
      <c r="MA6" s="57"/>
      <c r="MB6" s="57"/>
      <c r="MC6" s="57"/>
      <c r="MD6" s="57"/>
      <c r="ME6" s="57"/>
      <c r="MF6" s="57"/>
      <c r="MG6" s="57"/>
      <c r="MH6" s="57"/>
      <c r="MI6" s="57"/>
      <c r="MJ6" s="57"/>
      <c r="MK6" s="57"/>
      <c r="ML6" s="57"/>
      <c r="MM6" s="57"/>
      <c r="MN6" s="57"/>
      <c r="MO6" s="57"/>
      <c r="MP6" s="57"/>
      <c r="MQ6" s="57"/>
      <c r="MR6" s="57"/>
      <c r="MS6" s="57"/>
      <c r="MT6" s="57"/>
      <c r="MU6" s="57"/>
      <c r="MV6" s="57"/>
      <c r="MW6" s="57"/>
      <c r="MX6" s="57"/>
      <c r="MY6" s="57"/>
      <c r="MZ6" s="57"/>
      <c r="NA6" s="57"/>
      <c r="NB6" s="57"/>
      <c r="NC6" s="57"/>
      <c r="ND6" s="57"/>
      <c r="NE6" s="57"/>
      <c r="NF6" s="57"/>
      <c r="NG6" s="57"/>
      <c r="NH6" s="57"/>
      <c r="NI6" s="57"/>
      <c r="NJ6" s="57"/>
      <c r="NK6" s="57"/>
      <c r="NL6" s="57"/>
      <c r="NM6" s="57"/>
      <c r="NN6" s="57"/>
      <c r="NO6" s="57"/>
      <c r="NP6" s="57"/>
      <c r="NQ6" s="57"/>
      <c r="NR6" s="57"/>
      <c r="NS6" s="57"/>
      <c r="NT6" s="57"/>
      <c r="NU6" s="57"/>
      <c r="NV6" s="57"/>
      <c r="NW6" s="57"/>
      <c r="NX6" s="57"/>
      <c r="NY6" s="57"/>
      <c r="NZ6" s="57"/>
      <c r="OA6" s="57"/>
      <c r="OB6" s="57"/>
      <c r="OC6" s="57"/>
      <c r="OD6" s="57"/>
      <c r="OE6" s="57"/>
      <c r="OF6" s="57"/>
      <c r="OG6" s="57"/>
      <c r="OH6" s="57"/>
      <c r="OI6" s="57"/>
      <c r="OJ6" s="57"/>
      <c r="OK6" s="57"/>
      <c r="OL6" s="57"/>
      <c r="OM6" s="57"/>
      <c r="ON6" s="57"/>
      <c r="OO6" s="57"/>
      <c r="OP6" s="57"/>
      <c r="OQ6" s="57"/>
      <c r="OR6" s="57"/>
      <c r="OS6" s="57"/>
      <c r="OT6" s="57"/>
      <c r="OU6" s="57"/>
      <c r="OV6" s="57"/>
      <c r="OW6" s="57"/>
      <c r="OX6" s="57"/>
      <c r="OY6" s="57"/>
      <c r="OZ6" s="57"/>
      <c r="PA6" s="57"/>
      <c r="PB6" s="57"/>
      <c r="PC6" s="57"/>
      <c r="PD6" s="57"/>
      <c r="PE6" s="57"/>
      <c r="PF6" s="57"/>
      <c r="PG6" s="57"/>
      <c r="PH6" s="57"/>
      <c r="PI6" s="57"/>
      <c r="PJ6" s="57"/>
      <c r="PK6" s="57"/>
      <c r="PL6" s="57"/>
      <c r="PM6" s="57"/>
      <c r="PN6" s="57"/>
      <c r="PO6" s="57"/>
      <c r="PP6" s="57"/>
      <c r="PQ6" s="57"/>
      <c r="PR6" s="57"/>
      <c r="PS6" s="57"/>
      <c r="PT6" s="57"/>
      <c r="PU6" s="57"/>
      <c r="PV6" s="57"/>
      <c r="PW6" s="57"/>
      <c r="PX6" s="57"/>
      <c r="PY6" s="57"/>
      <c r="PZ6" s="57"/>
      <c r="QA6" s="57"/>
      <c r="QB6" s="57"/>
      <c r="QC6" s="57"/>
      <c r="QD6" s="57"/>
      <c r="QE6" s="57"/>
      <c r="QF6" s="57"/>
      <c r="QG6" s="57"/>
      <c r="QH6" s="57"/>
      <c r="QI6" s="57"/>
      <c r="QJ6" s="57"/>
      <c r="QK6" s="57"/>
      <c r="QL6" s="57"/>
      <c r="QM6" s="57"/>
      <c r="QN6" s="57"/>
      <c r="QO6" s="57"/>
      <c r="QP6" s="57"/>
      <c r="QQ6" s="57"/>
      <c r="QR6" s="57"/>
      <c r="QS6" s="57"/>
      <c r="QT6" s="57"/>
      <c r="QU6" s="57"/>
      <c r="QV6" s="57"/>
      <c r="QW6" s="57"/>
      <c r="QX6" s="57"/>
      <c r="QY6" s="57"/>
      <c r="QZ6" s="57"/>
      <c r="RA6" s="57"/>
      <c r="RB6" s="57"/>
      <c r="RC6" s="57"/>
      <c r="RD6" s="57"/>
      <c r="RE6" s="57"/>
      <c r="RF6" s="57"/>
      <c r="RG6" s="57"/>
      <c r="RH6" s="57"/>
      <c r="RI6" s="57"/>
      <c r="RJ6" s="57"/>
      <c r="RK6" s="57"/>
      <c r="RL6" s="57"/>
      <c r="RM6" s="57"/>
      <c r="RN6" s="57"/>
      <c r="RO6" s="57"/>
      <c r="RP6" s="57"/>
      <c r="RQ6" s="57"/>
      <c r="RR6" s="57"/>
      <c r="RS6" s="57"/>
      <c r="RT6" s="57"/>
      <c r="RU6" s="57"/>
      <c r="RV6" s="57"/>
      <c r="RW6" s="57"/>
      <c r="RX6" s="57"/>
      <c r="RY6" s="57"/>
      <c r="RZ6" s="57"/>
      <c r="SA6" s="57"/>
      <c r="SB6" s="57"/>
      <c r="SC6" s="57"/>
      <c r="SD6" s="57"/>
      <c r="SE6" s="57"/>
      <c r="SF6" s="57"/>
      <c r="SG6" s="57"/>
      <c r="SH6" s="57"/>
      <c r="SI6" s="57"/>
      <c r="SJ6" s="57"/>
      <c r="SK6" s="57"/>
      <c r="SL6" s="57"/>
      <c r="SM6" s="57"/>
      <c r="SN6" s="57"/>
      <c r="SO6" s="57"/>
      <c r="SP6" s="57"/>
      <c r="SQ6" s="57"/>
      <c r="SR6" s="57"/>
      <c r="SS6" s="57"/>
      <c r="ST6" s="57"/>
      <c r="SU6" s="57"/>
      <c r="SV6" s="57"/>
      <c r="SW6" s="57"/>
      <c r="SX6" s="57"/>
      <c r="SY6" s="57"/>
      <c r="SZ6" s="57"/>
      <c r="TA6" s="57"/>
      <c r="TB6" s="57"/>
      <c r="TC6" s="57"/>
      <c r="TD6" s="57"/>
      <c r="TE6" s="57"/>
      <c r="TF6" s="57"/>
      <c r="TG6" s="57"/>
      <c r="TH6" s="57"/>
      <c r="TI6" s="57"/>
      <c r="TJ6" s="57"/>
      <c r="TK6" s="57"/>
      <c r="TL6" s="57"/>
      <c r="TM6" s="57"/>
      <c r="TN6" s="57"/>
      <c r="TO6" s="57"/>
      <c r="TP6" s="57"/>
      <c r="TQ6" s="57"/>
      <c r="TR6" s="57"/>
      <c r="TS6" s="57"/>
      <c r="TT6" s="57"/>
      <c r="TU6" s="57"/>
      <c r="TV6" s="57"/>
      <c r="TW6" s="57"/>
      <c r="TX6" s="57"/>
      <c r="TY6" s="57"/>
      <c r="TZ6" s="57"/>
      <c r="UA6" s="57"/>
      <c r="UB6" s="57"/>
      <c r="UC6" s="57"/>
      <c r="UD6" s="57"/>
      <c r="UE6" s="57"/>
      <c r="UF6" s="57"/>
      <c r="UG6" s="57"/>
    </row>
    <row r="7" spans="1:553" ht="18.75" x14ac:dyDescent="0.2">
      <c r="A7" s="59"/>
      <c r="B7" s="682" t="s">
        <v>89</v>
      </c>
      <c r="C7" s="682"/>
      <c r="D7" s="682"/>
      <c r="E7" s="682"/>
      <c r="F7" s="682"/>
      <c r="G7" s="682"/>
      <c r="H7" s="682"/>
      <c r="I7" s="682"/>
      <c r="J7" s="682"/>
      <c r="K7" s="682"/>
      <c r="L7" s="682"/>
      <c r="M7" s="55"/>
    </row>
    <row r="8" spans="1:553" s="58" customFormat="1" ht="15" customHeight="1" x14ac:dyDescent="0.2">
      <c r="A8" s="56"/>
      <c r="B8" s="336"/>
      <c r="C8" s="336"/>
      <c r="D8" s="336"/>
      <c r="E8" s="336"/>
      <c r="F8" s="336"/>
      <c r="G8" s="336"/>
      <c r="H8" s="336"/>
      <c r="I8" s="336"/>
      <c r="J8" s="336"/>
      <c r="K8" s="336"/>
      <c r="L8" s="336"/>
      <c r="M8" s="20"/>
      <c r="N8" s="52"/>
      <c r="O8" s="53"/>
      <c r="P8" s="53"/>
      <c r="Q8" s="53"/>
      <c r="R8" s="53"/>
      <c r="S8" s="53"/>
      <c r="T8" s="53"/>
      <c r="U8" s="53"/>
      <c r="V8" s="53"/>
      <c r="W8" s="53"/>
      <c r="X8" s="53"/>
      <c r="Y8" s="53"/>
      <c r="Z8" s="53"/>
      <c r="AA8" s="53"/>
      <c r="AB8" s="53"/>
      <c r="AC8" s="53"/>
      <c r="AD8" s="53"/>
      <c r="AE8" s="53"/>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7"/>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57"/>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57"/>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N8" s="57"/>
      <c r="GO8" s="57"/>
      <c r="GP8" s="57"/>
      <c r="GQ8" s="57"/>
      <c r="GR8" s="57"/>
      <c r="GS8" s="57"/>
      <c r="GT8" s="57"/>
      <c r="GU8" s="57"/>
      <c r="GV8" s="57"/>
      <c r="GW8" s="57"/>
      <c r="GX8" s="57"/>
      <c r="GY8" s="57"/>
      <c r="GZ8" s="57"/>
      <c r="HA8" s="57"/>
      <c r="HB8" s="57"/>
      <c r="HC8" s="57"/>
      <c r="HD8" s="57"/>
      <c r="HE8" s="57"/>
      <c r="HF8" s="57"/>
      <c r="HG8" s="57"/>
      <c r="HH8" s="57"/>
      <c r="HI8" s="57"/>
      <c r="HJ8" s="57"/>
      <c r="HK8" s="57"/>
      <c r="HL8" s="57"/>
      <c r="HM8" s="57"/>
      <c r="HN8" s="57"/>
      <c r="HO8" s="57"/>
      <c r="HP8" s="57"/>
      <c r="HQ8" s="57"/>
      <c r="HR8" s="57"/>
      <c r="HS8" s="57"/>
      <c r="HT8" s="57"/>
      <c r="HU8" s="57"/>
      <c r="HV8" s="57"/>
      <c r="HW8" s="57"/>
      <c r="HX8" s="57"/>
      <c r="HY8" s="57"/>
      <c r="HZ8" s="57"/>
      <c r="IA8" s="57"/>
      <c r="IB8" s="57"/>
      <c r="IC8" s="57"/>
      <c r="ID8" s="57"/>
      <c r="IE8" s="57"/>
      <c r="IF8" s="57"/>
      <c r="IG8" s="57"/>
      <c r="IH8" s="57"/>
      <c r="II8" s="57"/>
      <c r="IJ8" s="57"/>
      <c r="IK8" s="57"/>
      <c r="IL8" s="57"/>
      <c r="IM8" s="57"/>
      <c r="IN8" s="57"/>
      <c r="IO8" s="57"/>
      <c r="IP8" s="57"/>
      <c r="IQ8" s="57"/>
      <c r="IR8" s="57"/>
      <c r="IS8" s="57"/>
      <c r="IT8" s="57"/>
      <c r="IU8" s="57"/>
      <c r="IV8" s="57"/>
      <c r="IW8" s="57"/>
      <c r="IX8" s="57"/>
      <c r="IY8" s="57"/>
      <c r="IZ8" s="57"/>
      <c r="JA8" s="57"/>
      <c r="JB8" s="57"/>
      <c r="JC8" s="57"/>
      <c r="JD8" s="57"/>
      <c r="JE8" s="57"/>
      <c r="JF8" s="57"/>
      <c r="JG8" s="57"/>
      <c r="JH8" s="57"/>
      <c r="JI8" s="57"/>
      <c r="JJ8" s="57"/>
      <c r="JK8" s="57"/>
      <c r="JL8" s="57"/>
      <c r="JM8" s="57"/>
      <c r="JN8" s="57"/>
      <c r="JO8" s="57"/>
      <c r="JP8" s="57"/>
      <c r="JQ8" s="57"/>
      <c r="JR8" s="57"/>
      <c r="JS8" s="57"/>
      <c r="JT8" s="57"/>
      <c r="JU8" s="57"/>
      <c r="JV8" s="57"/>
      <c r="JW8" s="57"/>
      <c r="JX8" s="57"/>
      <c r="JY8" s="57"/>
      <c r="JZ8" s="57"/>
      <c r="KA8" s="57"/>
      <c r="KB8" s="57"/>
      <c r="KC8" s="57"/>
      <c r="KD8" s="57"/>
      <c r="KE8" s="57"/>
      <c r="KF8" s="57"/>
      <c r="KG8" s="57"/>
      <c r="KH8" s="57"/>
      <c r="KI8" s="57"/>
      <c r="KJ8" s="57"/>
      <c r="KK8" s="57"/>
      <c r="KL8" s="57"/>
      <c r="KM8" s="57"/>
      <c r="KN8" s="57"/>
      <c r="KO8" s="57"/>
      <c r="KP8" s="57"/>
      <c r="KQ8" s="57"/>
      <c r="KR8" s="57"/>
      <c r="KS8" s="57"/>
      <c r="KT8" s="57"/>
      <c r="KU8" s="57"/>
      <c r="KV8" s="57"/>
      <c r="KW8" s="57"/>
      <c r="KX8" s="57"/>
      <c r="KY8" s="57"/>
      <c r="KZ8" s="57"/>
      <c r="LA8" s="57"/>
      <c r="LB8" s="57"/>
      <c r="LC8" s="57"/>
      <c r="LD8" s="57"/>
      <c r="LE8" s="57"/>
      <c r="LF8" s="57"/>
      <c r="LG8" s="57"/>
      <c r="LH8" s="57"/>
      <c r="LI8" s="57"/>
      <c r="LJ8" s="57"/>
      <c r="LK8" s="57"/>
      <c r="LL8" s="57"/>
      <c r="LM8" s="57"/>
      <c r="LN8" s="57"/>
      <c r="LO8" s="57"/>
      <c r="LP8" s="57"/>
      <c r="LQ8" s="57"/>
      <c r="LR8" s="57"/>
      <c r="LS8" s="57"/>
      <c r="LT8" s="57"/>
      <c r="LU8" s="57"/>
      <c r="LV8" s="57"/>
      <c r="LW8" s="57"/>
      <c r="LX8" s="57"/>
      <c r="LY8" s="57"/>
      <c r="LZ8" s="57"/>
      <c r="MA8" s="57"/>
      <c r="MB8" s="57"/>
      <c r="MC8" s="57"/>
      <c r="MD8" s="57"/>
      <c r="ME8" s="57"/>
      <c r="MF8" s="57"/>
      <c r="MG8" s="57"/>
      <c r="MH8" s="57"/>
      <c r="MI8" s="57"/>
      <c r="MJ8" s="57"/>
      <c r="MK8" s="57"/>
      <c r="ML8" s="57"/>
      <c r="MM8" s="57"/>
      <c r="MN8" s="57"/>
      <c r="MO8" s="57"/>
      <c r="MP8" s="57"/>
      <c r="MQ8" s="57"/>
      <c r="MR8" s="57"/>
      <c r="MS8" s="57"/>
      <c r="MT8" s="57"/>
      <c r="MU8" s="57"/>
      <c r="MV8" s="57"/>
      <c r="MW8" s="57"/>
      <c r="MX8" s="57"/>
      <c r="MY8" s="57"/>
      <c r="MZ8" s="57"/>
      <c r="NA8" s="57"/>
      <c r="NB8" s="57"/>
      <c r="NC8" s="57"/>
      <c r="ND8" s="57"/>
      <c r="NE8" s="57"/>
      <c r="NF8" s="57"/>
      <c r="NG8" s="57"/>
      <c r="NH8" s="57"/>
      <c r="NI8" s="57"/>
      <c r="NJ8" s="57"/>
      <c r="NK8" s="57"/>
      <c r="NL8" s="57"/>
      <c r="NM8" s="57"/>
      <c r="NN8" s="57"/>
      <c r="NO8" s="57"/>
      <c r="NP8" s="57"/>
      <c r="NQ8" s="57"/>
      <c r="NR8" s="57"/>
      <c r="NS8" s="57"/>
      <c r="NT8" s="57"/>
      <c r="NU8" s="57"/>
      <c r="NV8" s="57"/>
      <c r="NW8" s="57"/>
      <c r="NX8" s="57"/>
      <c r="NY8" s="57"/>
      <c r="NZ8" s="57"/>
      <c r="OA8" s="57"/>
      <c r="OB8" s="57"/>
      <c r="OC8" s="57"/>
      <c r="OD8" s="57"/>
      <c r="OE8" s="57"/>
      <c r="OF8" s="57"/>
      <c r="OG8" s="57"/>
      <c r="OH8" s="57"/>
      <c r="OI8" s="57"/>
      <c r="OJ8" s="57"/>
      <c r="OK8" s="57"/>
      <c r="OL8" s="57"/>
      <c r="OM8" s="57"/>
      <c r="ON8" s="57"/>
      <c r="OO8" s="57"/>
      <c r="OP8" s="57"/>
      <c r="OQ8" s="57"/>
      <c r="OR8" s="57"/>
      <c r="OS8" s="57"/>
      <c r="OT8" s="57"/>
      <c r="OU8" s="57"/>
      <c r="OV8" s="57"/>
      <c r="OW8" s="57"/>
      <c r="OX8" s="57"/>
      <c r="OY8" s="57"/>
      <c r="OZ8" s="57"/>
      <c r="PA8" s="57"/>
      <c r="PB8" s="57"/>
      <c r="PC8" s="57"/>
      <c r="PD8" s="57"/>
      <c r="PE8" s="57"/>
      <c r="PF8" s="57"/>
      <c r="PG8" s="57"/>
      <c r="PH8" s="57"/>
      <c r="PI8" s="57"/>
      <c r="PJ8" s="57"/>
      <c r="PK8" s="57"/>
      <c r="PL8" s="57"/>
      <c r="PM8" s="57"/>
      <c r="PN8" s="57"/>
      <c r="PO8" s="57"/>
      <c r="PP8" s="57"/>
      <c r="PQ8" s="57"/>
      <c r="PR8" s="57"/>
      <c r="PS8" s="57"/>
      <c r="PT8" s="57"/>
      <c r="PU8" s="57"/>
      <c r="PV8" s="57"/>
      <c r="PW8" s="57"/>
      <c r="PX8" s="57"/>
      <c r="PY8" s="57"/>
      <c r="PZ8" s="57"/>
      <c r="QA8" s="57"/>
      <c r="QB8" s="57"/>
      <c r="QC8" s="57"/>
      <c r="QD8" s="57"/>
      <c r="QE8" s="57"/>
      <c r="QF8" s="57"/>
      <c r="QG8" s="57"/>
      <c r="QH8" s="57"/>
      <c r="QI8" s="57"/>
      <c r="QJ8" s="57"/>
      <c r="QK8" s="57"/>
      <c r="QL8" s="57"/>
      <c r="QM8" s="57"/>
      <c r="QN8" s="57"/>
      <c r="QO8" s="57"/>
      <c r="QP8" s="57"/>
      <c r="QQ8" s="57"/>
      <c r="QR8" s="57"/>
      <c r="QS8" s="57"/>
      <c r="QT8" s="57"/>
      <c r="QU8" s="57"/>
      <c r="QV8" s="57"/>
      <c r="QW8" s="57"/>
      <c r="QX8" s="57"/>
      <c r="QY8" s="57"/>
      <c r="QZ8" s="57"/>
      <c r="RA8" s="57"/>
      <c r="RB8" s="57"/>
      <c r="RC8" s="57"/>
      <c r="RD8" s="57"/>
      <c r="RE8" s="57"/>
      <c r="RF8" s="57"/>
      <c r="RG8" s="57"/>
      <c r="RH8" s="57"/>
      <c r="RI8" s="57"/>
      <c r="RJ8" s="57"/>
      <c r="RK8" s="57"/>
      <c r="RL8" s="57"/>
      <c r="RM8" s="57"/>
      <c r="RN8" s="57"/>
      <c r="RO8" s="57"/>
      <c r="RP8" s="57"/>
      <c r="RQ8" s="57"/>
      <c r="RR8" s="57"/>
      <c r="RS8" s="57"/>
      <c r="RT8" s="57"/>
      <c r="RU8" s="57"/>
      <c r="RV8" s="57"/>
      <c r="RW8" s="57"/>
      <c r="RX8" s="57"/>
      <c r="RY8" s="57"/>
      <c r="RZ8" s="57"/>
      <c r="SA8" s="57"/>
      <c r="SB8" s="57"/>
      <c r="SC8" s="57"/>
      <c r="SD8" s="57"/>
      <c r="SE8" s="57"/>
      <c r="SF8" s="57"/>
      <c r="SG8" s="57"/>
      <c r="SH8" s="57"/>
      <c r="SI8" s="57"/>
      <c r="SJ8" s="57"/>
      <c r="SK8" s="57"/>
      <c r="SL8" s="57"/>
      <c r="SM8" s="57"/>
      <c r="SN8" s="57"/>
      <c r="SO8" s="57"/>
      <c r="SP8" s="57"/>
      <c r="SQ8" s="57"/>
      <c r="SR8" s="57"/>
      <c r="SS8" s="57"/>
      <c r="ST8" s="57"/>
      <c r="SU8" s="57"/>
      <c r="SV8" s="57"/>
      <c r="SW8" s="57"/>
      <c r="SX8" s="57"/>
      <c r="SY8" s="57"/>
      <c r="SZ8" s="57"/>
      <c r="TA8" s="57"/>
      <c r="TB8" s="57"/>
      <c r="TC8" s="57"/>
      <c r="TD8" s="57"/>
      <c r="TE8" s="57"/>
      <c r="TF8" s="57"/>
      <c r="TG8" s="57"/>
      <c r="TH8" s="57"/>
      <c r="TI8" s="57"/>
      <c r="TJ8" s="57"/>
      <c r="TK8" s="57"/>
      <c r="TL8" s="57"/>
      <c r="TM8" s="57"/>
      <c r="TN8" s="57"/>
      <c r="TO8" s="57"/>
      <c r="TP8" s="57"/>
      <c r="TQ8" s="57"/>
      <c r="TR8" s="57"/>
      <c r="TS8" s="57"/>
      <c r="TT8" s="57"/>
      <c r="TU8" s="57"/>
      <c r="TV8" s="57"/>
      <c r="TW8" s="57"/>
      <c r="TX8" s="57"/>
      <c r="TY8" s="57"/>
      <c r="TZ8" s="57"/>
      <c r="UA8" s="57"/>
      <c r="UB8" s="57"/>
      <c r="UC8" s="57"/>
      <c r="UD8" s="57"/>
      <c r="UE8" s="57"/>
      <c r="UF8" s="57"/>
      <c r="UG8" s="57"/>
    </row>
    <row r="9" spans="1:553" ht="18.75" x14ac:dyDescent="0.2">
      <c r="A9" s="59"/>
      <c r="B9" s="682" t="s">
        <v>90</v>
      </c>
      <c r="C9" s="682"/>
      <c r="D9" s="682"/>
      <c r="E9" s="682"/>
      <c r="F9" s="682"/>
      <c r="G9" s="682"/>
      <c r="H9" s="682"/>
      <c r="I9" s="682"/>
      <c r="J9" s="682"/>
      <c r="K9" s="682"/>
      <c r="L9" s="682"/>
      <c r="M9" s="55"/>
    </row>
    <row r="10" spans="1:553" s="58" customFormat="1" ht="15" customHeight="1" thickBot="1" x14ac:dyDescent="0.25">
      <c r="A10" s="56"/>
      <c r="B10" s="20"/>
      <c r="C10" s="20"/>
      <c r="D10" s="20"/>
      <c r="E10" s="20"/>
      <c r="F10" s="20"/>
      <c r="G10" s="20"/>
      <c r="H10" s="20"/>
      <c r="I10" s="20"/>
      <c r="J10" s="20"/>
      <c r="K10" s="20"/>
      <c r="L10" s="20"/>
      <c r="M10" s="20"/>
      <c r="N10" s="52"/>
      <c r="O10" s="53"/>
      <c r="P10" s="53"/>
      <c r="Q10" s="53"/>
      <c r="R10" s="53"/>
      <c r="S10" s="53"/>
      <c r="T10" s="53"/>
      <c r="U10" s="53"/>
      <c r="V10" s="53"/>
      <c r="W10" s="53"/>
      <c r="X10" s="53"/>
      <c r="Y10" s="53"/>
      <c r="Z10" s="53"/>
      <c r="AA10" s="53"/>
      <c r="AB10" s="53"/>
      <c r="AC10" s="53"/>
      <c r="AD10" s="53"/>
      <c r="AE10" s="53"/>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row>
    <row r="11" spans="1:553" ht="65.25" customHeight="1" x14ac:dyDescent="0.2">
      <c r="A11" s="59"/>
      <c r="B11" s="706" t="s">
        <v>882</v>
      </c>
      <c r="C11" s="707"/>
      <c r="D11" s="707"/>
      <c r="E11" s="707"/>
      <c r="F11" s="707"/>
      <c r="G11" s="707"/>
      <c r="H11" s="707"/>
      <c r="I11" s="707"/>
      <c r="J11" s="707"/>
      <c r="K11" s="707"/>
      <c r="L11" s="708"/>
      <c r="M11" s="55"/>
    </row>
    <row r="12" spans="1:553" ht="65.25" customHeight="1" x14ac:dyDescent="0.2">
      <c r="A12" s="59"/>
      <c r="B12" s="709"/>
      <c r="C12" s="710"/>
      <c r="D12" s="710"/>
      <c r="E12" s="710"/>
      <c r="F12" s="710"/>
      <c r="G12" s="710"/>
      <c r="H12" s="710"/>
      <c r="I12" s="710"/>
      <c r="J12" s="710"/>
      <c r="K12" s="710"/>
      <c r="L12" s="711"/>
      <c r="M12" s="55"/>
    </row>
    <row r="13" spans="1:553" ht="65.25" customHeight="1" x14ac:dyDescent="0.2">
      <c r="A13" s="59"/>
      <c r="B13" s="709"/>
      <c r="C13" s="710"/>
      <c r="D13" s="710"/>
      <c r="E13" s="710"/>
      <c r="F13" s="710"/>
      <c r="G13" s="710"/>
      <c r="H13" s="710"/>
      <c r="I13" s="710"/>
      <c r="J13" s="710"/>
      <c r="K13" s="710"/>
      <c r="L13" s="711"/>
      <c r="M13" s="55"/>
    </row>
    <row r="14" spans="1:553" ht="65.25" customHeight="1" x14ac:dyDescent="0.2">
      <c r="A14" s="59"/>
      <c r="B14" s="712"/>
      <c r="C14" s="713"/>
      <c r="D14" s="713"/>
      <c r="E14" s="713"/>
      <c r="F14" s="713"/>
      <c r="G14" s="713"/>
      <c r="H14" s="713"/>
      <c r="I14" s="713"/>
      <c r="J14" s="713"/>
      <c r="K14" s="713"/>
      <c r="L14" s="714"/>
      <c r="M14" s="55"/>
    </row>
    <row r="15" spans="1:553" s="58" customFormat="1" ht="15" customHeight="1" x14ac:dyDescent="0.2">
      <c r="A15" s="56"/>
      <c r="B15" s="20"/>
      <c r="C15" s="20"/>
      <c r="D15" s="20"/>
      <c r="E15" s="20"/>
      <c r="F15" s="20"/>
      <c r="G15" s="20"/>
      <c r="H15" s="20"/>
      <c r="I15" s="20"/>
      <c r="J15" s="20"/>
      <c r="K15" s="20"/>
      <c r="L15" s="20"/>
      <c r="M15" s="20"/>
      <c r="N15" s="52"/>
      <c r="O15" s="53"/>
      <c r="P15" s="53"/>
      <c r="Q15" s="53"/>
      <c r="R15" s="53"/>
      <c r="S15" s="53"/>
      <c r="T15" s="53"/>
      <c r="U15" s="53"/>
      <c r="V15" s="53"/>
      <c r="W15" s="53"/>
      <c r="X15" s="53"/>
      <c r="Y15" s="53"/>
      <c r="Z15" s="53"/>
      <c r="AA15" s="53"/>
      <c r="AB15" s="53"/>
      <c r="AC15" s="53"/>
      <c r="AD15" s="53"/>
      <c r="AE15" s="53"/>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57"/>
      <c r="EP15" s="57"/>
      <c r="EQ15" s="57"/>
      <c r="ER15" s="57"/>
      <c r="ES15" s="57"/>
      <c r="ET15" s="57"/>
      <c r="EU15" s="57"/>
      <c r="EV15" s="57"/>
      <c r="EW15" s="57"/>
      <c r="EX15" s="57"/>
      <c r="EY15" s="57"/>
      <c r="EZ15" s="57"/>
      <c r="FA15" s="57"/>
      <c r="FB15" s="57"/>
      <c r="FC15" s="57"/>
      <c r="FD15" s="57"/>
      <c r="FE15" s="57"/>
      <c r="FF15" s="57"/>
      <c r="FG15" s="57"/>
      <c r="FH15" s="57"/>
      <c r="FI15" s="57"/>
      <c r="FJ15" s="57"/>
      <c r="FK15" s="57"/>
      <c r="FL15" s="57"/>
      <c r="FM15" s="57"/>
      <c r="FN15" s="57"/>
      <c r="FO15" s="57"/>
      <c r="FP15" s="57"/>
      <c r="FQ15" s="57"/>
      <c r="FR15" s="57"/>
      <c r="FS15" s="57"/>
      <c r="FT15" s="57"/>
      <c r="FU15" s="57"/>
      <c r="FV15" s="57"/>
      <c r="FW15" s="57"/>
      <c r="FX15" s="57"/>
      <c r="FY15" s="57"/>
      <c r="FZ15" s="57"/>
      <c r="GA15" s="57"/>
      <c r="GB15" s="57"/>
      <c r="GC15" s="57"/>
      <c r="GD15" s="57"/>
      <c r="GE15" s="57"/>
      <c r="GF15" s="57"/>
      <c r="GG15" s="57"/>
      <c r="GH15" s="57"/>
      <c r="GI15" s="57"/>
      <c r="GJ15" s="57"/>
      <c r="GK15" s="57"/>
      <c r="GL15" s="57"/>
      <c r="GM15" s="57"/>
      <c r="GN15" s="57"/>
      <c r="GO15" s="57"/>
      <c r="GP15" s="57"/>
      <c r="GQ15" s="57"/>
      <c r="GR15" s="57"/>
      <c r="GS15" s="57"/>
      <c r="GT15" s="57"/>
      <c r="GU15" s="57"/>
      <c r="GV15" s="57"/>
      <c r="GW15" s="57"/>
      <c r="GX15" s="57"/>
      <c r="GY15" s="57"/>
      <c r="GZ15" s="57"/>
      <c r="HA15" s="57"/>
      <c r="HB15" s="57"/>
      <c r="HC15" s="57"/>
      <c r="HD15" s="57"/>
      <c r="HE15" s="57"/>
      <c r="HF15" s="57"/>
      <c r="HG15" s="57"/>
      <c r="HH15" s="57"/>
      <c r="HI15" s="57"/>
      <c r="HJ15" s="57"/>
      <c r="HK15" s="57"/>
      <c r="HL15" s="57"/>
      <c r="HM15" s="57"/>
      <c r="HN15" s="57"/>
      <c r="HO15" s="57"/>
      <c r="HP15" s="57"/>
      <c r="HQ15" s="57"/>
      <c r="HR15" s="57"/>
      <c r="HS15" s="57"/>
      <c r="HT15" s="57"/>
      <c r="HU15" s="57"/>
      <c r="HV15" s="57"/>
      <c r="HW15" s="57"/>
      <c r="HX15" s="57"/>
      <c r="HY15" s="57"/>
      <c r="HZ15" s="57"/>
      <c r="IA15" s="57"/>
      <c r="IB15" s="57"/>
      <c r="IC15" s="57"/>
      <c r="ID15" s="57"/>
      <c r="IE15" s="57"/>
      <c r="IF15" s="57"/>
      <c r="IG15" s="57"/>
      <c r="IH15" s="57"/>
      <c r="II15" s="57"/>
      <c r="IJ15" s="57"/>
      <c r="IK15" s="57"/>
      <c r="IL15" s="57"/>
      <c r="IM15" s="57"/>
      <c r="IN15" s="57"/>
      <c r="IO15" s="57"/>
      <c r="IP15" s="57"/>
      <c r="IQ15" s="57"/>
      <c r="IR15" s="57"/>
      <c r="IS15" s="57"/>
      <c r="IT15" s="57"/>
      <c r="IU15" s="57"/>
      <c r="IV15" s="57"/>
      <c r="IW15" s="57"/>
      <c r="IX15" s="57"/>
      <c r="IY15" s="57"/>
      <c r="IZ15" s="57"/>
      <c r="JA15" s="57"/>
      <c r="JB15" s="57"/>
      <c r="JC15" s="57"/>
      <c r="JD15" s="57"/>
      <c r="JE15" s="57"/>
      <c r="JF15" s="57"/>
      <c r="JG15" s="57"/>
      <c r="JH15" s="57"/>
      <c r="JI15" s="57"/>
      <c r="JJ15" s="57"/>
      <c r="JK15" s="57"/>
      <c r="JL15" s="57"/>
      <c r="JM15" s="57"/>
      <c r="JN15" s="57"/>
      <c r="JO15" s="57"/>
      <c r="JP15" s="57"/>
      <c r="JQ15" s="57"/>
      <c r="JR15" s="57"/>
      <c r="JS15" s="57"/>
      <c r="JT15" s="57"/>
      <c r="JU15" s="57"/>
      <c r="JV15" s="57"/>
      <c r="JW15" s="57"/>
      <c r="JX15" s="57"/>
      <c r="JY15" s="57"/>
      <c r="JZ15" s="57"/>
      <c r="KA15" s="57"/>
      <c r="KB15" s="57"/>
      <c r="KC15" s="57"/>
      <c r="KD15" s="57"/>
      <c r="KE15" s="57"/>
      <c r="KF15" s="57"/>
      <c r="KG15" s="57"/>
      <c r="KH15" s="57"/>
      <c r="KI15" s="57"/>
      <c r="KJ15" s="57"/>
      <c r="KK15" s="57"/>
      <c r="KL15" s="57"/>
      <c r="KM15" s="57"/>
      <c r="KN15" s="57"/>
      <c r="KO15" s="57"/>
      <c r="KP15" s="57"/>
      <c r="KQ15" s="57"/>
      <c r="KR15" s="57"/>
      <c r="KS15" s="57"/>
      <c r="KT15" s="57"/>
      <c r="KU15" s="57"/>
      <c r="KV15" s="57"/>
      <c r="KW15" s="57"/>
      <c r="KX15" s="57"/>
      <c r="KY15" s="57"/>
      <c r="KZ15" s="57"/>
      <c r="LA15" s="57"/>
      <c r="LB15" s="57"/>
      <c r="LC15" s="57"/>
      <c r="LD15" s="57"/>
      <c r="LE15" s="57"/>
      <c r="LF15" s="57"/>
      <c r="LG15" s="57"/>
      <c r="LH15" s="57"/>
      <c r="LI15" s="57"/>
      <c r="LJ15" s="57"/>
      <c r="LK15" s="57"/>
      <c r="LL15" s="57"/>
      <c r="LM15" s="57"/>
      <c r="LN15" s="57"/>
      <c r="LO15" s="57"/>
      <c r="LP15" s="57"/>
      <c r="LQ15" s="57"/>
      <c r="LR15" s="57"/>
      <c r="LS15" s="57"/>
      <c r="LT15" s="57"/>
      <c r="LU15" s="57"/>
      <c r="LV15" s="57"/>
      <c r="LW15" s="57"/>
      <c r="LX15" s="57"/>
      <c r="LY15" s="57"/>
      <c r="LZ15" s="57"/>
      <c r="MA15" s="57"/>
      <c r="MB15" s="57"/>
      <c r="MC15" s="57"/>
      <c r="MD15" s="57"/>
      <c r="ME15" s="57"/>
      <c r="MF15" s="57"/>
      <c r="MG15" s="57"/>
      <c r="MH15" s="57"/>
      <c r="MI15" s="57"/>
      <c r="MJ15" s="57"/>
      <c r="MK15" s="57"/>
      <c r="ML15" s="57"/>
      <c r="MM15" s="57"/>
      <c r="MN15" s="57"/>
      <c r="MO15" s="57"/>
      <c r="MP15" s="57"/>
      <c r="MQ15" s="57"/>
      <c r="MR15" s="57"/>
      <c r="MS15" s="57"/>
      <c r="MT15" s="57"/>
      <c r="MU15" s="57"/>
      <c r="MV15" s="57"/>
      <c r="MW15" s="57"/>
      <c r="MX15" s="57"/>
      <c r="MY15" s="57"/>
      <c r="MZ15" s="57"/>
      <c r="NA15" s="57"/>
      <c r="NB15" s="57"/>
      <c r="NC15" s="57"/>
      <c r="ND15" s="57"/>
      <c r="NE15" s="57"/>
      <c r="NF15" s="57"/>
      <c r="NG15" s="57"/>
      <c r="NH15" s="57"/>
      <c r="NI15" s="57"/>
      <c r="NJ15" s="57"/>
      <c r="NK15" s="57"/>
      <c r="NL15" s="57"/>
      <c r="NM15" s="57"/>
      <c r="NN15" s="57"/>
      <c r="NO15" s="57"/>
      <c r="NP15" s="57"/>
      <c r="NQ15" s="57"/>
      <c r="NR15" s="57"/>
      <c r="NS15" s="57"/>
      <c r="NT15" s="57"/>
      <c r="NU15" s="57"/>
      <c r="NV15" s="57"/>
      <c r="NW15" s="57"/>
      <c r="NX15" s="57"/>
      <c r="NY15" s="57"/>
      <c r="NZ15" s="57"/>
      <c r="OA15" s="57"/>
      <c r="OB15" s="57"/>
      <c r="OC15" s="57"/>
      <c r="OD15" s="57"/>
      <c r="OE15" s="57"/>
      <c r="OF15" s="57"/>
      <c r="OG15" s="57"/>
      <c r="OH15" s="57"/>
      <c r="OI15" s="57"/>
      <c r="OJ15" s="57"/>
      <c r="OK15" s="57"/>
      <c r="OL15" s="57"/>
      <c r="OM15" s="57"/>
      <c r="ON15" s="57"/>
      <c r="OO15" s="57"/>
      <c r="OP15" s="57"/>
      <c r="OQ15" s="57"/>
      <c r="OR15" s="57"/>
      <c r="OS15" s="57"/>
      <c r="OT15" s="57"/>
      <c r="OU15" s="57"/>
      <c r="OV15" s="57"/>
      <c r="OW15" s="57"/>
      <c r="OX15" s="57"/>
      <c r="OY15" s="57"/>
      <c r="OZ15" s="57"/>
      <c r="PA15" s="57"/>
      <c r="PB15" s="57"/>
      <c r="PC15" s="57"/>
      <c r="PD15" s="57"/>
      <c r="PE15" s="57"/>
      <c r="PF15" s="57"/>
      <c r="PG15" s="57"/>
      <c r="PH15" s="57"/>
      <c r="PI15" s="57"/>
      <c r="PJ15" s="57"/>
      <c r="PK15" s="57"/>
      <c r="PL15" s="57"/>
      <c r="PM15" s="57"/>
      <c r="PN15" s="57"/>
      <c r="PO15" s="57"/>
      <c r="PP15" s="57"/>
      <c r="PQ15" s="57"/>
      <c r="PR15" s="57"/>
      <c r="PS15" s="57"/>
      <c r="PT15" s="57"/>
      <c r="PU15" s="57"/>
      <c r="PV15" s="57"/>
      <c r="PW15" s="57"/>
      <c r="PX15" s="57"/>
      <c r="PY15" s="57"/>
      <c r="PZ15" s="57"/>
      <c r="QA15" s="57"/>
      <c r="QB15" s="57"/>
      <c r="QC15" s="57"/>
      <c r="QD15" s="57"/>
      <c r="QE15" s="57"/>
      <c r="QF15" s="57"/>
      <c r="QG15" s="57"/>
      <c r="QH15" s="57"/>
      <c r="QI15" s="57"/>
      <c r="QJ15" s="57"/>
      <c r="QK15" s="57"/>
      <c r="QL15" s="57"/>
      <c r="QM15" s="57"/>
      <c r="QN15" s="57"/>
      <c r="QO15" s="57"/>
      <c r="QP15" s="57"/>
      <c r="QQ15" s="57"/>
      <c r="QR15" s="57"/>
      <c r="QS15" s="57"/>
      <c r="QT15" s="57"/>
      <c r="QU15" s="57"/>
      <c r="QV15" s="57"/>
      <c r="QW15" s="57"/>
      <c r="QX15" s="57"/>
      <c r="QY15" s="57"/>
      <c r="QZ15" s="57"/>
      <c r="RA15" s="57"/>
      <c r="RB15" s="57"/>
      <c r="RC15" s="57"/>
      <c r="RD15" s="57"/>
      <c r="RE15" s="57"/>
      <c r="RF15" s="57"/>
      <c r="RG15" s="57"/>
      <c r="RH15" s="57"/>
      <c r="RI15" s="57"/>
      <c r="RJ15" s="57"/>
      <c r="RK15" s="57"/>
      <c r="RL15" s="57"/>
      <c r="RM15" s="57"/>
      <c r="RN15" s="57"/>
      <c r="RO15" s="57"/>
      <c r="RP15" s="57"/>
      <c r="RQ15" s="57"/>
      <c r="RR15" s="57"/>
      <c r="RS15" s="57"/>
      <c r="RT15" s="57"/>
      <c r="RU15" s="57"/>
      <c r="RV15" s="57"/>
      <c r="RW15" s="57"/>
      <c r="RX15" s="57"/>
      <c r="RY15" s="57"/>
      <c r="RZ15" s="57"/>
      <c r="SA15" s="57"/>
      <c r="SB15" s="57"/>
      <c r="SC15" s="57"/>
      <c r="SD15" s="57"/>
      <c r="SE15" s="57"/>
      <c r="SF15" s="57"/>
      <c r="SG15" s="57"/>
      <c r="SH15" s="57"/>
      <c r="SI15" s="57"/>
      <c r="SJ15" s="57"/>
      <c r="SK15" s="57"/>
      <c r="SL15" s="57"/>
      <c r="SM15" s="57"/>
      <c r="SN15" s="57"/>
      <c r="SO15" s="57"/>
      <c r="SP15" s="57"/>
      <c r="SQ15" s="57"/>
      <c r="SR15" s="57"/>
      <c r="SS15" s="57"/>
      <c r="ST15" s="57"/>
      <c r="SU15" s="57"/>
      <c r="SV15" s="57"/>
      <c r="SW15" s="57"/>
      <c r="SX15" s="57"/>
      <c r="SY15" s="57"/>
      <c r="SZ15" s="57"/>
      <c r="TA15" s="57"/>
      <c r="TB15" s="57"/>
      <c r="TC15" s="57"/>
      <c r="TD15" s="57"/>
      <c r="TE15" s="57"/>
      <c r="TF15" s="57"/>
      <c r="TG15" s="57"/>
      <c r="TH15" s="57"/>
      <c r="TI15" s="57"/>
      <c r="TJ15" s="57"/>
      <c r="TK15" s="57"/>
      <c r="TL15" s="57"/>
      <c r="TM15" s="57"/>
      <c r="TN15" s="57"/>
      <c r="TO15" s="57"/>
      <c r="TP15" s="57"/>
      <c r="TQ15" s="57"/>
      <c r="TR15" s="57"/>
      <c r="TS15" s="57"/>
      <c r="TT15" s="57"/>
      <c r="TU15" s="57"/>
      <c r="TV15" s="57"/>
      <c r="TW15" s="57"/>
      <c r="TX15" s="57"/>
      <c r="TY15" s="57"/>
      <c r="TZ15" s="57"/>
      <c r="UA15" s="57"/>
      <c r="UB15" s="57"/>
      <c r="UC15" s="57"/>
      <c r="UD15" s="57"/>
      <c r="UE15" s="57"/>
      <c r="UF15" s="57"/>
      <c r="UG15" s="57"/>
    </row>
    <row r="16" spans="1:553" x14ac:dyDescent="0.2">
      <c r="A16" s="59"/>
      <c r="B16" s="756" t="s">
        <v>91</v>
      </c>
      <c r="C16" s="756"/>
      <c r="D16" s="756"/>
      <c r="E16" s="756"/>
      <c r="F16" s="756"/>
      <c r="G16" s="756"/>
      <c r="H16" s="756"/>
      <c r="I16" s="756"/>
      <c r="J16" s="756"/>
      <c r="K16" s="756"/>
      <c r="L16" s="756"/>
      <c r="M16" s="55"/>
    </row>
    <row r="17" spans="1:553" s="58" customFormat="1" ht="15" customHeight="1" thickBot="1" x14ac:dyDescent="0.25">
      <c r="A17" s="56"/>
      <c r="B17" s="20"/>
      <c r="C17" s="20"/>
      <c r="D17" s="20"/>
      <c r="E17" s="20"/>
      <c r="F17" s="20"/>
      <c r="G17" s="20"/>
      <c r="H17" s="20"/>
      <c r="I17" s="20"/>
      <c r="J17" s="20"/>
      <c r="K17" s="20"/>
      <c r="L17" s="20"/>
      <c r="M17" s="20"/>
      <c r="N17" s="52"/>
      <c r="O17" s="53"/>
      <c r="P17" s="53"/>
      <c r="Q17" s="53"/>
      <c r="R17" s="53"/>
      <c r="S17" s="53"/>
      <c r="T17" s="53"/>
      <c r="U17" s="53"/>
      <c r="V17" s="53"/>
      <c r="W17" s="53"/>
      <c r="X17" s="53"/>
      <c r="Y17" s="53"/>
      <c r="Z17" s="53"/>
      <c r="AA17" s="53"/>
      <c r="AB17" s="53"/>
      <c r="AC17" s="53"/>
      <c r="AD17" s="53"/>
      <c r="AE17" s="53"/>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c r="CC17" s="57"/>
      <c r="CD17" s="57"/>
      <c r="CE17" s="57"/>
      <c r="CF17" s="57"/>
      <c r="CG17" s="57"/>
      <c r="CH17" s="57"/>
      <c r="CI17" s="57"/>
      <c r="CJ17" s="57"/>
      <c r="CK17" s="57"/>
      <c r="CL17" s="57"/>
      <c r="CM17" s="57"/>
      <c r="CN17" s="57"/>
      <c r="CO17" s="57"/>
      <c r="CP17" s="57"/>
      <c r="CQ17" s="57"/>
      <c r="CR17" s="57"/>
      <c r="CS17" s="57"/>
      <c r="CT17" s="57"/>
      <c r="CU17" s="57"/>
      <c r="CV17" s="57"/>
      <c r="CW17" s="57"/>
      <c r="CX17" s="57"/>
      <c r="CY17" s="57"/>
      <c r="CZ17" s="57"/>
      <c r="DA17" s="57"/>
      <c r="DB17" s="57"/>
      <c r="DC17" s="57"/>
      <c r="DD17" s="57"/>
      <c r="DE17" s="57"/>
      <c r="DF17" s="57"/>
      <c r="DG17" s="57"/>
      <c r="DH17" s="57"/>
      <c r="DI17" s="57"/>
      <c r="DJ17" s="57"/>
      <c r="DK17" s="57"/>
      <c r="DL17" s="57"/>
      <c r="DM17" s="57"/>
      <c r="DN17" s="57"/>
      <c r="DO17" s="57"/>
      <c r="DP17" s="57"/>
      <c r="DQ17" s="57"/>
      <c r="DR17" s="57"/>
      <c r="DS17" s="57"/>
      <c r="DT17" s="57"/>
      <c r="DU17" s="57"/>
      <c r="DV17" s="57"/>
      <c r="DW17" s="57"/>
      <c r="DX17" s="57"/>
      <c r="DY17" s="57"/>
      <c r="DZ17" s="57"/>
      <c r="EA17" s="57"/>
      <c r="EB17" s="57"/>
      <c r="EC17" s="57"/>
      <c r="ED17" s="57"/>
      <c r="EE17" s="57"/>
      <c r="EF17" s="57"/>
      <c r="EG17" s="57"/>
      <c r="EH17" s="57"/>
      <c r="EI17" s="57"/>
      <c r="EJ17" s="57"/>
      <c r="EK17" s="57"/>
      <c r="EL17" s="57"/>
      <c r="EM17" s="57"/>
      <c r="EN17" s="57"/>
      <c r="EO17" s="57"/>
      <c r="EP17" s="57"/>
      <c r="EQ17" s="57"/>
      <c r="ER17" s="57"/>
      <c r="ES17" s="57"/>
      <c r="ET17" s="57"/>
      <c r="EU17" s="57"/>
      <c r="EV17" s="57"/>
      <c r="EW17" s="57"/>
      <c r="EX17" s="57"/>
      <c r="EY17" s="57"/>
      <c r="EZ17" s="57"/>
      <c r="FA17" s="57"/>
      <c r="FB17" s="57"/>
      <c r="FC17" s="57"/>
      <c r="FD17" s="57"/>
      <c r="FE17" s="57"/>
      <c r="FF17" s="57"/>
      <c r="FG17" s="57"/>
      <c r="FH17" s="57"/>
      <c r="FI17" s="57"/>
      <c r="FJ17" s="57"/>
      <c r="FK17" s="57"/>
      <c r="FL17" s="57"/>
      <c r="FM17" s="57"/>
      <c r="FN17" s="57"/>
      <c r="FO17" s="57"/>
      <c r="FP17" s="57"/>
      <c r="FQ17" s="57"/>
      <c r="FR17" s="57"/>
      <c r="FS17" s="57"/>
      <c r="FT17" s="57"/>
      <c r="FU17" s="57"/>
      <c r="FV17" s="57"/>
      <c r="FW17" s="57"/>
      <c r="FX17" s="57"/>
      <c r="FY17" s="57"/>
      <c r="FZ17" s="57"/>
      <c r="GA17" s="57"/>
      <c r="GB17" s="57"/>
      <c r="GC17" s="57"/>
      <c r="GD17" s="57"/>
      <c r="GE17" s="57"/>
      <c r="GF17" s="57"/>
      <c r="GG17" s="57"/>
      <c r="GH17" s="57"/>
      <c r="GI17" s="57"/>
      <c r="GJ17" s="57"/>
      <c r="GK17" s="57"/>
      <c r="GL17" s="57"/>
      <c r="GM17" s="57"/>
      <c r="GN17" s="57"/>
      <c r="GO17" s="57"/>
      <c r="GP17" s="57"/>
      <c r="GQ17" s="57"/>
      <c r="GR17" s="57"/>
      <c r="GS17" s="57"/>
      <c r="GT17" s="57"/>
      <c r="GU17" s="57"/>
      <c r="GV17" s="57"/>
      <c r="GW17" s="57"/>
      <c r="GX17" s="57"/>
      <c r="GY17" s="57"/>
      <c r="GZ17" s="57"/>
      <c r="HA17" s="57"/>
      <c r="HB17" s="57"/>
      <c r="HC17" s="57"/>
      <c r="HD17" s="57"/>
      <c r="HE17" s="57"/>
      <c r="HF17" s="57"/>
      <c r="HG17" s="57"/>
      <c r="HH17" s="57"/>
      <c r="HI17" s="57"/>
      <c r="HJ17" s="57"/>
      <c r="HK17" s="57"/>
      <c r="HL17" s="57"/>
      <c r="HM17" s="57"/>
      <c r="HN17" s="57"/>
      <c r="HO17" s="57"/>
      <c r="HP17" s="57"/>
      <c r="HQ17" s="57"/>
      <c r="HR17" s="57"/>
      <c r="HS17" s="57"/>
      <c r="HT17" s="57"/>
      <c r="HU17" s="57"/>
      <c r="HV17" s="57"/>
      <c r="HW17" s="57"/>
      <c r="HX17" s="57"/>
      <c r="HY17" s="57"/>
      <c r="HZ17" s="57"/>
      <c r="IA17" s="57"/>
      <c r="IB17" s="57"/>
      <c r="IC17" s="57"/>
      <c r="ID17" s="57"/>
      <c r="IE17" s="57"/>
      <c r="IF17" s="57"/>
      <c r="IG17" s="57"/>
      <c r="IH17" s="57"/>
      <c r="II17" s="57"/>
      <c r="IJ17" s="57"/>
      <c r="IK17" s="57"/>
      <c r="IL17" s="57"/>
      <c r="IM17" s="57"/>
      <c r="IN17" s="57"/>
      <c r="IO17" s="57"/>
      <c r="IP17" s="57"/>
      <c r="IQ17" s="57"/>
      <c r="IR17" s="57"/>
      <c r="IS17" s="57"/>
      <c r="IT17" s="57"/>
      <c r="IU17" s="57"/>
      <c r="IV17" s="57"/>
      <c r="IW17" s="57"/>
      <c r="IX17" s="57"/>
      <c r="IY17" s="57"/>
      <c r="IZ17" s="57"/>
      <c r="JA17" s="57"/>
      <c r="JB17" s="57"/>
      <c r="JC17" s="57"/>
      <c r="JD17" s="57"/>
      <c r="JE17" s="57"/>
      <c r="JF17" s="57"/>
      <c r="JG17" s="57"/>
      <c r="JH17" s="57"/>
      <c r="JI17" s="57"/>
      <c r="JJ17" s="57"/>
      <c r="JK17" s="57"/>
      <c r="JL17" s="57"/>
      <c r="JM17" s="57"/>
      <c r="JN17" s="57"/>
      <c r="JO17" s="57"/>
      <c r="JP17" s="57"/>
      <c r="JQ17" s="57"/>
      <c r="JR17" s="57"/>
      <c r="JS17" s="57"/>
      <c r="JT17" s="57"/>
      <c r="JU17" s="57"/>
      <c r="JV17" s="57"/>
      <c r="JW17" s="57"/>
      <c r="JX17" s="57"/>
      <c r="JY17" s="57"/>
      <c r="JZ17" s="57"/>
      <c r="KA17" s="57"/>
      <c r="KB17" s="57"/>
      <c r="KC17" s="57"/>
      <c r="KD17" s="57"/>
      <c r="KE17" s="57"/>
      <c r="KF17" s="57"/>
      <c r="KG17" s="57"/>
      <c r="KH17" s="57"/>
      <c r="KI17" s="57"/>
      <c r="KJ17" s="57"/>
      <c r="KK17" s="57"/>
      <c r="KL17" s="57"/>
      <c r="KM17" s="57"/>
      <c r="KN17" s="57"/>
      <c r="KO17" s="57"/>
      <c r="KP17" s="57"/>
      <c r="KQ17" s="57"/>
      <c r="KR17" s="57"/>
      <c r="KS17" s="57"/>
      <c r="KT17" s="57"/>
      <c r="KU17" s="57"/>
      <c r="KV17" s="57"/>
      <c r="KW17" s="57"/>
      <c r="KX17" s="57"/>
      <c r="KY17" s="57"/>
      <c r="KZ17" s="57"/>
      <c r="LA17" s="57"/>
      <c r="LB17" s="57"/>
      <c r="LC17" s="57"/>
      <c r="LD17" s="57"/>
      <c r="LE17" s="57"/>
      <c r="LF17" s="57"/>
      <c r="LG17" s="57"/>
      <c r="LH17" s="57"/>
      <c r="LI17" s="57"/>
      <c r="LJ17" s="57"/>
      <c r="LK17" s="57"/>
      <c r="LL17" s="57"/>
      <c r="LM17" s="57"/>
      <c r="LN17" s="57"/>
      <c r="LO17" s="57"/>
      <c r="LP17" s="57"/>
      <c r="LQ17" s="57"/>
      <c r="LR17" s="57"/>
      <c r="LS17" s="57"/>
      <c r="LT17" s="57"/>
      <c r="LU17" s="57"/>
      <c r="LV17" s="57"/>
      <c r="LW17" s="57"/>
      <c r="LX17" s="57"/>
      <c r="LY17" s="57"/>
      <c r="LZ17" s="57"/>
      <c r="MA17" s="57"/>
      <c r="MB17" s="57"/>
      <c r="MC17" s="57"/>
      <c r="MD17" s="57"/>
      <c r="ME17" s="57"/>
      <c r="MF17" s="57"/>
      <c r="MG17" s="57"/>
      <c r="MH17" s="57"/>
      <c r="MI17" s="57"/>
      <c r="MJ17" s="57"/>
      <c r="MK17" s="57"/>
      <c r="ML17" s="57"/>
      <c r="MM17" s="57"/>
      <c r="MN17" s="57"/>
      <c r="MO17" s="57"/>
      <c r="MP17" s="57"/>
      <c r="MQ17" s="57"/>
      <c r="MR17" s="57"/>
      <c r="MS17" s="57"/>
      <c r="MT17" s="57"/>
      <c r="MU17" s="57"/>
      <c r="MV17" s="57"/>
      <c r="MW17" s="57"/>
      <c r="MX17" s="57"/>
      <c r="MY17" s="57"/>
      <c r="MZ17" s="57"/>
      <c r="NA17" s="57"/>
      <c r="NB17" s="57"/>
      <c r="NC17" s="57"/>
      <c r="ND17" s="57"/>
      <c r="NE17" s="57"/>
      <c r="NF17" s="57"/>
      <c r="NG17" s="57"/>
      <c r="NH17" s="57"/>
      <c r="NI17" s="57"/>
      <c r="NJ17" s="57"/>
      <c r="NK17" s="57"/>
      <c r="NL17" s="57"/>
      <c r="NM17" s="57"/>
      <c r="NN17" s="57"/>
      <c r="NO17" s="57"/>
      <c r="NP17" s="57"/>
      <c r="NQ17" s="57"/>
      <c r="NR17" s="57"/>
      <c r="NS17" s="57"/>
      <c r="NT17" s="57"/>
      <c r="NU17" s="57"/>
      <c r="NV17" s="57"/>
      <c r="NW17" s="57"/>
      <c r="NX17" s="57"/>
      <c r="NY17" s="57"/>
      <c r="NZ17" s="57"/>
      <c r="OA17" s="57"/>
      <c r="OB17" s="57"/>
      <c r="OC17" s="57"/>
      <c r="OD17" s="57"/>
      <c r="OE17" s="57"/>
      <c r="OF17" s="57"/>
      <c r="OG17" s="57"/>
      <c r="OH17" s="57"/>
      <c r="OI17" s="57"/>
      <c r="OJ17" s="57"/>
      <c r="OK17" s="57"/>
      <c r="OL17" s="57"/>
      <c r="OM17" s="57"/>
      <c r="ON17" s="57"/>
      <c r="OO17" s="57"/>
      <c r="OP17" s="57"/>
      <c r="OQ17" s="57"/>
      <c r="OR17" s="57"/>
      <c r="OS17" s="57"/>
      <c r="OT17" s="57"/>
      <c r="OU17" s="57"/>
      <c r="OV17" s="57"/>
      <c r="OW17" s="57"/>
      <c r="OX17" s="57"/>
      <c r="OY17" s="57"/>
      <c r="OZ17" s="57"/>
      <c r="PA17" s="57"/>
      <c r="PB17" s="57"/>
      <c r="PC17" s="57"/>
      <c r="PD17" s="57"/>
      <c r="PE17" s="57"/>
      <c r="PF17" s="57"/>
      <c r="PG17" s="57"/>
      <c r="PH17" s="57"/>
      <c r="PI17" s="57"/>
      <c r="PJ17" s="57"/>
      <c r="PK17" s="57"/>
      <c r="PL17" s="57"/>
      <c r="PM17" s="57"/>
      <c r="PN17" s="57"/>
      <c r="PO17" s="57"/>
      <c r="PP17" s="57"/>
      <c r="PQ17" s="57"/>
      <c r="PR17" s="57"/>
      <c r="PS17" s="57"/>
      <c r="PT17" s="57"/>
      <c r="PU17" s="57"/>
      <c r="PV17" s="57"/>
      <c r="PW17" s="57"/>
      <c r="PX17" s="57"/>
      <c r="PY17" s="57"/>
      <c r="PZ17" s="57"/>
      <c r="QA17" s="57"/>
      <c r="QB17" s="57"/>
      <c r="QC17" s="57"/>
      <c r="QD17" s="57"/>
      <c r="QE17" s="57"/>
      <c r="QF17" s="57"/>
      <c r="QG17" s="57"/>
      <c r="QH17" s="57"/>
      <c r="QI17" s="57"/>
      <c r="QJ17" s="57"/>
      <c r="QK17" s="57"/>
      <c r="QL17" s="57"/>
      <c r="QM17" s="57"/>
      <c r="QN17" s="57"/>
      <c r="QO17" s="57"/>
      <c r="QP17" s="57"/>
      <c r="QQ17" s="57"/>
      <c r="QR17" s="57"/>
      <c r="QS17" s="57"/>
      <c r="QT17" s="57"/>
      <c r="QU17" s="57"/>
      <c r="QV17" s="57"/>
      <c r="QW17" s="57"/>
      <c r="QX17" s="57"/>
      <c r="QY17" s="57"/>
      <c r="QZ17" s="57"/>
      <c r="RA17" s="57"/>
      <c r="RB17" s="57"/>
      <c r="RC17" s="57"/>
      <c r="RD17" s="57"/>
      <c r="RE17" s="57"/>
      <c r="RF17" s="57"/>
      <c r="RG17" s="57"/>
      <c r="RH17" s="57"/>
      <c r="RI17" s="57"/>
      <c r="RJ17" s="57"/>
      <c r="RK17" s="57"/>
      <c r="RL17" s="57"/>
      <c r="RM17" s="57"/>
      <c r="RN17" s="57"/>
      <c r="RO17" s="57"/>
      <c r="RP17" s="57"/>
      <c r="RQ17" s="57"/>
      <c r="RR17" s="57"/>
      <c r="RS17" s="57"/>
      <c r="RT17" s="57"/>
      <c r="RU17" s="57"/>
      <c r="RV17" s="57"/>
      <c r="RW17" s="57"/>
      <c r="RX17" s="57"/>
      <c r="RY17" s="57"/>
      <c r="RZ17" s="57"/>
      <c r="SA17" s="57"/>
      <c r="SB17" s="57"/>
      <c r="SC17" s="57"/>
      <c r="SD17" s="57"/>
      <c r="SE17" s="57"/>
      <c r="SF17" s="57"/>
      <c r="SG17" s="57"/>
      <c r="SH17" s="57"/>
      <c r="SI17" s="57"/>
      <c r="SJ17" s="57"/>
      <c r="SK17" s="57"/>
      <c r="SL17" s="57"/>
      <c r="SM17" s="57"/>
      <c r="SN17" s="57"/>
      <c r="SO17" s="57"/>
      <c r="SP17" s="57"/>
      <c r="SQ17" s="57"/>
      <c r="SR17" s="57"/>
      <c r="SS17" s="57"/>
      <c r="ST17" s="57"/>
      <c r="SU17" s="57"/>
      <c r="SV17" s="57"/>
      <c r="SW17" s="57"/>
      <c r="SX17" s="57"/>
      <c r="SY17" s="57"/>
      <c r="SZ17" s="57"/>
      <c r="TA17" s="57"/>
      <c r="TB17" s="57"/>
      <c r="TC17" s="57"/>
      <c r="TD17" s="57"/>
      <c r="TE17" s="57"/>
      <c r="TF17" s="57"/>
      <c r="TG17" s="57"/>
      <c r="TH17" s="57"/>
      <c r="TI17" s="57"/>
      <c r="TJ17" s="57"/>
      <c r="TK17" s="57"/>
      <c r="TL17" s="57"/>
      <c r="TM17" s="57"/>
      <c r="TN17" s="57"/>
      <c r="TO17" s="57"/>
      <c r="TP17" s="57"/>
      <c r="TQ17" s="57"/>
      <c r="TR17" s="57"/>
      <c r="TS17" s="57"/>
      <c r="TT17" s="57"/>
      <c r="TU17" s="57"/>
      <c r="TV17" s="57"/>
      <c r="TW17" s="57"/>
      <c r="TX17" s="57"/>
      <c r="TY17" s="57"/>
      <c r="TZ17" s="57"/>
      <c r="UA17" s="57"/>
      <c r="UB17" s="57"/>
      <c r="UC17" s="57"/>
      <c r="UD17" s="57"/>
      <c r="UE17" s="57"/>
      <c r="UF17" s="57"/>
      <c r="UG17" s="57"/>
    </row>
    <row r="18" spans="1:553" ht="65.25" customHeight="1" x14ac:dyDescent="0.2">
      <c r="A18" s="59"/>
      <c r="B18" s="706" t="s">
        <v>883</v>
      </c>
      <c r="C18" s="764"/>
      <c r="D18" s="764"/>
      <c r="E18" s="764"/>
      <c r="F18" s="764"/>
      <c r="G18" s="764"/>
      <c r="H18" s="764"/>
      <c r="I18" s="764"/>
      <c r="J18" s="764"/>
      <c r="K18" s="764"/>
      <c r="L18" s="765"/>
      <c r="M18" s="55"/>
    </row>
    <row r="19" spans="1:553" ht="65.25" customHeight="1" x14ac:dyDescent="0.2">
      <c r="A19" s="59"/>
      <c r="B19" s="766"/>
      <c r="C19" s="710"/>
      <c r="D19" s="710"/>
      <c r="E19" s="710"/>
      <c r="F19" s="710"/>
      <c r="G19" s="710"/>
      <c r="H19" s="710"/>
      <c r="I19" s="710"/>
      <c r="J19" s="710"/>
      <c r="K19" s="710"/>
      <c r="L19" s="767"/>
      <c r="M19" s="55"/>
    </row>
    <row r="20" spans="1:553" ht="65.25" customHeight="1" x14ac:dyDescent="0.2">
      <c r="A20" s="59"/>
      <c r="B20" s="766"/>
      <c r="C20" s="710"/>
      <c r="D20" s="710"/>
      <c r="E20" s="710"/>
      <c r="F20" s="710"/>
      <c r="G20" s="710"/>
      <c r="H20" s="710"/>
      <c r="I20" s="710"/>
      <c r="J20" s="710"/>
      <c r="K20" s="710"/>
      <c r="L20" s="767"/>
      <c r="M20" s="55"/>
    </row>
    <row r="21" spans="1:553" ht="65.25" customHeight="1" x14ac:dyDescent="0.2">
      <c r="A21" s="59"/>
      <c r="B21" s="768"/>
      <c r="C21" s="769"/>
      <c r="D21" s="769"/>
      <c r="E21" s="769"/>
      <c r="F21" s="769"/>
      <c r="G21" s="769"/>
      <c r="H21" s="769"/>
      <c r="I21" s="769"/>
      <c r="J21" s="769"/>
      <c r="K21" s="769"/>
      <c r="L21" s="770"/>
      <c r="M21" s="55"/>
    </row>
    <row r="22" spans="1:553" s="58" customFormat="1" ht="15" customHeight="1" x14ac:dyDescent="0.2">
      <c r="A22" s="56"/>
      <c r="B22" s="20"/>
      <c r="C22" s="20"/>
      <c r="D22" s="20"/>
      <c r="E22" s="20"/>
      <c r="F22" s="20"/>
      <c r="G22" s="20"/>
      <c r="H22" s="20"/>
      <c r="I22" s="20"/>
      <c r="J22" s="20"/>
      <c r="K22" s="20"/>
      <c r="L22" s="20"/>
      <c r="M22" s="20"/>
      <c r="N22" s="52"/>
      <c r="O22" s="53"/>
      <c r="P22" s="53"/>
      <c r="Q22" s="53"/>
      <c r="R22" s="53"/>
      <c r="S22" s="53"/>
      <c r="T22" s="53"/>
      <c r="U22" s="53"/>
      <c r="V22" s="53"/>
      <c r="W22" s="53"/>
      <c r="X22" s="53"/>
      <c r="Y22" s="53"/>
      <c r="Z22" s="53"/>
      <c r="AA22" s="53"/>
      <c r="AB22" s="53"/>
      <c r="AC22" s="53"/>
      <c r="AD22" s="53"/>
      <c r="AE22" s="53"/>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57"/>
      <c r="BV22" s="57"/>
      <c r="BW22" s="57"/>
      <c r="BX22" s="57"/>
      <c r="BY22" s="57"/>
      <c r="BZ22" s="57"/>
      <c r="CA22" s="57"/>
      <c r="CB22" s="57"/>
      <c r="CC22" s="57"/>
      <c r="CD22" s="57"/>
      <c r="CE22" s="57"/>
      <c r="CF22" s="57"/>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57"/>
      <c r="DK22" s="57"/>
      <c r="DL22" s="57"/>
      <c r="DM22" s="57"/>
      <c r="DN22" s="57"/>
      <c r="DO22" s="57"/>
      <c r="DP22" s="57"/>
      <c r="DQ22" s="57"/>
      <c r="DR22" s="57"/>
      <c r="DS22" s="57"/>
      <c r="DT22" s="57"/>
      <c r="DU22" s="57"/>
      <c r="DV22" s="57"/>
      <c r="DW22" s="57"/>
      <c r="DX22" s="57"/>
      <c r="DY22" s="57"/>
      <c r="DZ22" s="57"/>
      <c r="EA22" s="57"/>
      <c r="EB22" s="57"/>
      <c r="EC22" s="57"/>
      <c r="ED22" s="57"/>
      <c r="EE22" s="57"/>
      <c r="EF22" s="57"/>
      <c r="EG22" s="57"/>
      <c r="EH22" s="57"/>
      <c r="EI22" s="57"/>
      <c r="EJ22" s="57"/>
      <c r="EK22" s="57"/>
      <c r="EL22" s="57"/>
      <c r="EM22" s="57"/>
      <c r="EN22" s="57"/>
      <c r="EO22" s="57"/>
      <c r="EP22" s="57"/>
      <c r="EQ22" s="57"/>
      <c r="ER22" s="57"/>
      <c r="ES22" s="57"/>
      <c r="ET22" s="57"/>
      <c r="EU22" s="57"/>
      <c r="EV22" s="57"/>
      <c r="EW22" s="57"/>
      <c r="EX22" s="57"/>
      <c r="EY22" s="57"/>
      <c r="EZ22" s="57"/>
      <c r="FA22" s="57"/>
      <c r="FB22" s="57"/>
      <c r="FC22" s="57"/>
      <c r="FD22" s="57"/>
      <c r="FE22" s="57"/>
      <c r="FF22" s="57"/>
      <c r="FG22" s="57"/>
      <c r="FH22" s="57"/>
      <c r="FI22" s="57"/>
      <c r="FJ22" s="57"/>
      <c r="FK22" s="57"/>
      <c r="FL22" s="57"/>
      <c r="FM22" s="57"/>
      <c r="FN22" s="57"/>
      <c r="FO22" s="57"/>
      <c r="FP22" s="57"/>
      <c r="FQ22" s="57"/>
      <c r="FR22" s="57"/>
      <c r="FS22" s="57"/>
      <c r="FT22" s="57"/>
      <c r="FU22" s="57"/>
      <c r="FV22" s="57"/>
      <c r="FW22" s="57"/>
      <c r="FX22" s="57"/>
      <c r="FY22" s="57"/>
      <c r="FZ22" s="57"/>
      <c r="GA22" s="57"/>
      <c r="GB22" s="57"/>
      <c r="GC22" s="57"/>
      <c r="GD22" s="57"/>
      <c r="GE22" s="57"/>
      <c r="GF22" s="57"/>
      <c r="GG22" s="57"/>
      <c r="GH22" s="57"/>
      <c r="GI22" s="57"/>
      <c r="GJ22" s="57"/>
      <c r="GK22" s="57"/>
      <c r="GL22" s="57"/>
      <c r="GM22" s="57"/>
      <c r="GN22" s="57"/>
      <c r="GO22" s="57"/>
      <c r="GP22" s="57"/>
      <c r="GQ22" s="57"/>
      <c r="GR22" s="57"/>
      <c r="GS22" s="57"/>
      <c r="GT22" s="57"/>
      <c r="GU22" s="57"/>
      <c r="GV22" s="57"/>
      <c r="GW22" s="57"/>
      <c r="GX22" s="57"/>
      <c r="GY22" s="57"/>
      <c r="GZ22" s="57"/>
      <c r="HA22" s="57"/>
      <c r="HB22" s="57"/>
      <c r="HC22" s="57"/>
      <c r="HD22" s="57"/>
      <c r="HE22" s="57"/>
      <c r="HF22" s="57"/>
      <c r="HG22" s="57"/>
      <c r="HH22" s="57"/>
      <c r="HI22" s="57"/>
      <c r="HJ22" s="57"/>
      <c r="HK22" s="57"/>
      <c r="HL22" s="57"/>
      <c r="HM22" s="57"/>
      <c r="HN22" s="57"/>
      <c r="HO22" s="57"/>
      <c r="HP22" s="57"/>
      <c r="HQ22" s="57"/>
      <c r="HR22" s="57"/>
      <c r="HS22" s="57"/>
      <c r="HT22" s="57"/>
      <c r="HU22" s="57"/>
      <c r="HV22" s="57"/>
      <c r="HW22" s="57"/>
      <c r="HX22" s="57"/>
      <c r="HY22" s="57"/>
      <c r="HZ22" s="57"/>
      <c r="IA22" s="57"/>
      <c r="IB22" s="57"/>
      <c r="IC22" s="57"/>
      <c r="ID22" s="57"/>
      <c r="IE22" s="57"/>
      <c r="IF22" s="57"/>
      <c r="IG22" s="57"/>
      <c r="IH22" s="57"/>
      <c r="II22" s="57"/>
      <c r="IJ22" s="57"/>
      <c r="IK22" s="57"/>
      <c r="IL22" s="57"/>
      <c r="IM22" s="57"/>
      <c r="IN22" s="57"/>
      <c r="IO22" s="57"/>
      <c r="IP22" s="57"/>
      <c r="IQ22" s="57"/>
      <c r="IR22" s="57"/>
      <c r="IS22" s="57"/>
      <c r="IT22" s="57"/>
      <c r="IU22" s="57"/>
      <c r="IV22" s="57"/>
      <c r="IW22" s="57"/>
      <c r="IX22" s="57"/>
      <c r="IY22" s="57"/>
      <c r="IZ22" s="57"/>
      <c r="JA22" s="57"/>
      <c r="JB22" s="57"/>
      <c r="JC22" s="57"/>
      <c r="JD22" s="57"/>
      <c r="JE22" s="57"/>
      <c r="JF22" s="57"/>
      <c r="JG22" s="57"/>
      <c r="JH22" s="57"/>
      <c r="JI22" s="57"/>
      <c r="JJ22" s="57"/>
      <c r="JK22" s="57"/>
      <c r="JL22" s="57"/>
      <c r="JM22" s="57"/>
      <c r="JN22" s="57"/>
      <c r="JO22" s="57"/>
      <c r="JP22" s="57"/>
      <c r="JQ22" s="57"/>
      <c r="JR22" s="57"/>
      <c r="JS22" s="57"/>
      <c r="JT22" s="57"/>
      <c r="JU22" s="57"/>
      <c r="JV22" s="57"/>
      <c r="JW22" s="57"/>
      <c r="JX22" s="57"/>
      <c r="JY22" s="57"/>
      <c r="JZ22" s="57"/>
      <c r="KA22" s="57"/>
      <c r="KB22" s="57"/>
      <c r="KC22" s="57"/>
      <c r="KD22" s="57"/>
      <c r="KE22" s="57"/>
      <c r="KF22" s="57"/>
      <c r="KG22" s="57"/>
      <c r="KH22" s="57"/>
      <c r="KI22" s="57"/>
      <c r="KJ22" s="57"/>
      <c r="KK22" s="57"/>
      <c r="KL22" s="57"/>
      <c r="KM22" s="57"/>
      <c r="KN22" s="57"/>
      <c r="KO22" s="57"/>
      <c r="KP22" s="57"/>
      <c r="KQ22" s="57"/>
      <c r="KR22" s="57"/>
      <c r="KS22" s="57"/>
      <c r="KT22" s="57"/>
      <c r="KU22" s="57"/>
      <c r="KV22" s="57"/>
      <c r="KW22" s="57"/>
      <c r="KX22" s="57"/>
      <c r="KY22" s="57"/>
      <c r="KZ22" s="57"/>
      <c r="LA22" s="57"/>
      <c r="LB22" s="57"/>
      <c r="LC22" s="57"/>
      <c r="LD22" s="57"/>
      <c r="LE22" s="57"/>
      <c r="LF22" s="57"/>
      <c r="LG22" s="57"/>
      <c r="LH22" s="57"/>
      <c r="LI22" s="57"/>
      <c r="LJ22" s="57"/>
      <c r="LK22" s="57"/>
      <c r="LL22" s="57"/>
      <c r="LM22" s="57"/>
      <c r="LN22" s="57"/>
      <c r="LO22" s="57"/>
      <c r="LP22" s="57"/>
      <c r="LQ22" s="57"/>
      <c r="LR22" s="57"/>
      <c r="LS22" s="57"/>
      <c r="LT22" s="57"/>
      <c r="LU22" s="57"/>
      <c r="LV22" s="57"/>
      <c r="LW22" s="57"/>
      <c r="LX22" s="57"/>
      <c r="LY22" s="57"/>
      <c r="LZ22" s="57"/>
      <c r="MA22" s="57"/>
      <c r="MB22" s="57"/>
      <c r="MC22" s="57"/>
      <c r="MD22" s="57"/>
      <c r="ME22" s="57"/>
      <c r="MF22" s="57"/>
      <c r="MG22" s="57"/>
      <c r="MH22" s="57"/>
      <c r="MI22" s="57"/>
      <c r="MJ22" s="57"/>
      <c r="MK22" s="57"/>
      <c r="ML22" s="57"/>
      <c r="MM22" s="57"/>
      <c r="MN22" s="57"/>
      <c r="MO22" s="57"/>
      <c r="MP22" s="57"/>
      <c r="MQ22" s="57"/>
      <c r="MR22" s="57"/>
      <c r="MS22" s="57"/>
      <c r="MT22" s="57"/>
      <c r="MU22" s="57"/>
      <c r="MV22" s="57"/>
      <c r="MW22" s="57"/>
      <c r="MX22" s="57"/>
      <c r="MY22" s="57"/>
      <c r="MZ22" s="57"/>
      <c r="NA22" s="57"/>
      <c r="NB22" s="57"/>
      <c r="NC22" s="57"/>
      <c r="ND22" s="57"/>
      <c r="NE22" s="57"/>
      <c r="NF22" s="57"/>
      <c r="NG22" s="57"/>
      <c r="NH22" s="57"/>
      <c r="NI22" s="57"/>
      <c r="NJ22" s="57"/>
      <c r="NK22" s="57"/>
      <c r="NL22" s="57"/>
      <c r="NM22" s="57"/>
      <c r="NN22" s="57"/>
      <c r="NO22" s="57"/>
      <c r="NP22" s="57"/>
      <c r="NQ22" s="57"/>
      <c r="NR22" s="57"/>
      <c r="NS22" s="57"/>
      <c r="NT22" s="57"/>
      <c r="NU22" s="57"/>
      <c r="NV22" s="57"/>
      <c r="NW22" s="57"/>
      <c r="NX22" s="57"/>
      <c r="NY22" s="57"/>
      <c r="NZ22" s="57"/>
      <c r="OA22" s="57"/>
      <c r="OB22" s="57"/>
      <c r="OC22" s="57"/>
      <c r="OD22" s="57"/>
      <c r="OE22" s="57"/>
      <c r="OF22" s="57"/>
      <c r="OG22" s="57"/>
      <c r="OH22" s="57"/>
      <c r="OI22" s="57"/>
      <c r="OJ22" s="57"/>
      <c r="OK22" s="57"/>
      <c r="OL22" s="57"/>
      <c r="OM22" s="57"/>
      <c r="ON22" s="57"/>
      <c r="OO22" s="57"/>
      <c r="OP22" s="57"/>
      <c r="OQ22" s="57"/>
      <c r="OR22" s="57"/>
      <c r="OS22" s="57"/>
      <c r="OT22" s="57"/>
      <c r="OU22" s="57"/>
      <c r="OV22" s="57"/>
      <c r="OW22" s="57"/>
      <c r="OX22" s="57"/>
      <c r="OY22" s="57"/>
      <c r="OZ22" s="57"/>
      <c r="PA22" s="57"/>
      <c r="PB22" s="57"/>
      <c r="PC22" s="57"/>
      <c r="PD22" s="57"/>
      <c r="PE22" s="57"/>
      <c r="PF22" s="57"/>
      <c r="PG22" s="57"/>
      <c r="PH22" s="57"/>
      <c r="PI22" s="57"/>
      <c r="PJ22" s="57"/>
      <c r="PK22" s="57"/>
      <c r="PL22" s="57"/>
      <c r="PM22" s="57"/>
      <c r="PN22" s="57"/>
      <c r="PO22" s="57"/>
      <c r="PP22" s="57"/>
      <c r="PQ22" s="57"/>
      <c r="PR22" s="57"/>
      <c r="PS22" s="57"/>
      <c r="PT22" s="57"/>
      <c r="PU22" s="57"/>
      <c r="PV22" s="57"/>
      <c r="PW22" s="57"/>
      <c r="PX22" s="57"/>
      <c r="PY22" s="57"/>
      <c r="PZ22" s="57"/>
      <c r="QA22" s="57"/>
      <c r="QB22" s="57"/>
      <c r="QC22" s="57"/>
      <c r="QD22" s="57"/>
      <c r="QE22" s="57"/>
      <c r="QF22" s="57"/>
      <c r="QG22" s="57"/>
      <c r="QH22" s="57"/>
      <c r="QI22" s="57"/>
      <c r="QJ22" s="57"/>
      <c r="QK22" s="57"/>
      <c r="QL22" s="57"/>
      <c r="QM22" s="57"/>
      <c r="QN22" s="57"/>
      <c r="QO22" s="57"/>
      <c r="QP22" s="57"/>
      <c r="QQ22" s="57"/>
      <c r="QR22" s="57"/>
      <c r="QS22" s="57"/>
      <c r="QT22" s="57"/>
      <c r="QU22" s="57"/>
      <c r="QV22" s="57"/>
      <c r="QW22" s="57"/>
      <c r="QX22" s="57"/>
      <c r="QY22" s="57"/>
      <c r="QZ22" s="57"/>
      <c r="RA22" s="57"/>
      <c r="RB22" s="57"/>
      <c r="RC22" s="57"/>
      <c r="RD22" s="57"/>
      <c r="RE22" s="57"/>
      <c r="RF22" s="57"/>
      <c r="RG22" s="57"/>
      <c r="RH22" s="57"/>
      <c r="RI22" s="57"/>
      <c r="RJ22" s="57"/>
      <c r="RK22" s="57"/>
      <c r="RL22" s="57"/>
      <c r="RM22" s="57"/>
      <c r="RN22" s="57"/>
      <c r="RO22" s="57"/>
      <c r="RP22" s="57"/>
      <c r="RQ22" s="57"/>
      <c r="RR22" s="57"/>
      <c r="RS22" s="57"/>
      <c r="RT22" s="57"/>
      <c r="RU22" s="57"/>
      <c r="RV22" s="57"/>
      <c r="RW22" s="57"/>
      <c r="RX22" s="57"/>
      <c r="RY22" s="57"/>
      <c r="RZ22" s="57"/>
      <c r="SA22" s="57"/>
      <c r="SB22" s="57"/>
      <c r="SC22" s="57"/>
      <c r="SD22" s="57"/>
      <c r="SE22" s="57"/>
      <c r="SF22" s="57"/>
      <c r="SG22" s="57"/>
      <c r="SH22" s="57"/>
      <c r="SI22" s="57"/>
      <c r="SJ22" s="57"/>
      <c r="SK22" s="57"/>
      <c r="SL22" s="57"/>
      <c r="SM22" s="57"/>
      <c r="SN22" s="57"/>
      <c r="SO22" s="57"/>
      <c r="SP22" s="57"/>
      <c r="SQ22" s="57"/>
      <c r="SR22" s="57"/>
      <c r="SS22" s="57"/>
      <c r="ST22" s="57"/>
      <c r="SU22" s="57"/>
      <c r="SV22" s="57"/>
      <c r="SW22" s="57"/>
      <c r="SX22" s="57"/>
      <c r="SY22" s="57"/>
      <c r="SZ22" s="57"/>
      <c r="TA22" s="57"/>
      <c r="TB22" s="57"/>
      <c r="TC22" s="57"/>
      <c r="TD22" s="57"/>
      <c r="TE22" s="57"/>
      <c r="TF22" s="57"/>
      <c r="TG22" s="57"/>
      <c r="TH22" s="57"/>
      <c r="TI22" s="57"/>
      <c r="TJ22" s="57"/>
      <c r="TK22" s="57"/>
      <c r="TL22" s="57"/>
      <c r="TM22" s="57"/>
      <c r="TN22" s="57"/>
      <c r="TO22" s="57"/>
      <c r="TP22" s="57"/>
      <c r="TQ22" s="57"/>
      <c r="TR22" s="57"/>
      <c r="TS22" s="57"/>
      <c r="TT22" s="57"/>
      <c r="TU22" s="57"/>
      <c r="TV22" s="57"/>
      <c r="TW22" s="57"/>
      <c r="TX22" s="57"/>
      <c r="TY22" s="57"/>
      <c r="TZ22" s="57"/>
      <c r="UA22" s="57"/>
      <c r="UB22" s="57"/>
      <c r="UC22" s="57"/>
      <c r="UD22" s="57"/>
      <c r="UE22" s="57"/>
      <c r="UF22" s="57"/>
      <c r="UG22" s="57"/>
    </row>
    <row r="23" spans="1:553" ht="18.75" x14ac:dyDescent="0.2">
      <c r="A23" s="59"/>
      <c r="B23" s="682" t="s">
        <v>92</v>
      </c>
      <c r="C23" s="682"/>
      <c r="D23" s="682"/>
      <c r="E23" s="682"/>
      <c r="F23" s="682"/>
      <c r="G23" s="682"/>
      <c r="H23" s="682"/>
      <c r="I23" s="682"/>
      <c r="J23" s="682"/>
      <c r="K23" s="682"/>
      <c r="L23" s="682"/>
      <c r="M23" s="55"/>
    </row>
    <row r="24" spans="1:553" ht="18.75" thickBot="1" x14ac:dyDescent="0.25">
      <c r="A24" s="55"/>
      <c r="B24" s="20"/>
      <c r="C24" s="20"/>
      <c r="D24" s="20"/>
      <c r="E24" s="20"/>
      <c r="F24" s="20"/>
      <c r="G24" s="20"/>
      <c r="H24" s="20"/>
      <c r="I24" s="20"/>
      <c r="J24" s="20"/>
      <c r="K24" s="20"/>
      <c r="L24" s="20"/>
      <c r="M24" s="55"/>
    </row>
    <row r="25" spans="1:553" ht="36" customHeight="1" thickBot="1" x14ac:dyDescent="0.25">
      <c r="A25" s="55"/>
      <c r="B25" s="757" t="s">
        <v>93</v>
      </c>
      <c r="C25" s="758"/>
      <c r="D25" s="758"/>
      <c r="E25" s="758"/>
      <c r="F25" s="759" t="s">
        <v>884</v>
      </c>
      <c r="G25" s="760"/>
      <c r="H25" s="760"/>
      <c r="I25" s="760"/>
      <c r="J25" s="760"/>
      <c r="K25" s="760"/>
      <c r="L25" s="761"/>
      <c r="M25" s="55"/>
    </row>
    <row r="26" spans="1:553" ht="18.75" thickBot="1" x14ac:dyDescent="0.25">
      <c r="A26" s="55"/>
      <c r="B26" s="385"/>
      <c r="C26" s="385"/>
      <c r="D26" s="385"/>
      <c r="E26" s="385"/>
      <c r="F26" s="385"/>
      <c r="G26" s="385"/>
      <c r="H26" s="385"/>
      <c r="I26" s="385"/>
      <c r="J26" s="385"/>
      <c r="K26" s="385"/>
      <c r="L26" s="385"/>
      <c r="M26" s="55"/>
    </row>
    <row r="27" spans="1:553" ht="87.75" customHeight="1" x14ac:dyDescent="0.2">
      <c r="A27" s="55"/>
      <c r="B27" s="786" t="s">
        <v>94</v>
      </c>
      <c r="C27" s="787"/>
      <c r="D27" s="787"/>
      <c r="E27" s="787"/>
      <c r="F27" s="788" t="s">
        <v>885</v>
      </c>
      <c r="G27" s="788"/>
      <c r="H27" s="788"/>
      <c r="I27" s="788"/>
      <c r="J27" s="788"/>
      <c r="K27" s="788"/>
      <c r="L27" s="789"/>
      <c r="M27" s="55"/>
    </row>
    <row r="28" spans="1:553" x14ac:dyDescent="0.2">
      <c r="A28" s="55"/>
      <c r="B28" s="32"/>
      <c r="C28" s="32"/>
      <c r="D28" s="32"/>
      <c r="E28" s="32"/>
      <c r="F28" s="32"/>
      <c r="G28" s="32"/>
      <c r="H28" s="32"/>
      <c r="I28" s="32"/>
      <c r="J28" s="32"/>
      <c r="K28" s="32"/>
      <c r="L28" s="32"/>
      <c r="M28" s="55"/>
    </row>
    <row r="29" spans="1:553" ht="18.75" x14ac:dyDescent="0.2">
      <c r="A29" s="59"/>
      <c r="B29" s="682" t="s">
        <v>95</v>
      </c>
      <c r="C29" s="682"/>
      <c r="D29" s="682"/>
      <c r="E29" s="682"/>
      <c r="F29" s="682"/>
      <c r="G29" s="682"/>
      <c r="H29" s="682"/>
      <c r="I29" s="682"/>
      <c r="J29" s="682"/>
      <c r="K29" s="682"/>
      <c r="L29" s="682"/>
      <c r="M29" s="55"/>
    </row>
    <row r="30" spans="1:553" s="58" customFormat="1" ht="15" customHeight="1" thickBot="1" x14ac:dyDescent="0.25">
      <c r="A30" s="56"/>
      <c r="B30" s="20"/>
      <c r="C30" s="20"/>
      <c r="D30" s="20"/>
      <c r="E30" s="20"/>
      <c r="F30" s="20"/>
      <c r="G30" s="20"/>
      <c r="H30" s="20"/>
      <c r="I30" s="20"/>
      <c r="J30" s="20"/>
      <c r="K30" s="20"/>
      <c r="L30" s="20"/>
      <c r="M30" s="20"/>
      <c r="N30" s="52"/>
      <c r="O30" s="53"/>
      <c r="P30" s="53"/>
      <c r="Q30" s="53"/>
      <c r="R30" s="53"/>
      <c r="S30" s="53"/>
      <c r="T30" s="53"/>
      <c r="U30" s="53"/>
      <c r="V30" s="53"/>
      <c r="W30" s="53"/>
      <c r="X30" s="53"/>
      <c r="Y30" s="53"/>
      <c r="Z30" s="53"/>
      <c r="AA30" s="53"/>
      <c r="AB30" s="53"/>
      <c r="AC30" s="53"/>
      <c r="AD30" s="53"/>
      <c r="AE30" s="53"/>
      <c r="AF30" s="57"/>
      <c r="AG30" s="57"/>
      <c r="AH30" s="57"/>
      <c r="AI30" s="57"/>
      <c r="AJ30" s="57"/>
      <c r="AK30" s="57"/>
      <c r="AL30" s="57"/>
      <c r="AM30" s="57"/>
      <c r="AN30" s="57"/>
      <c r="AO30" s="57"/>
      <c r="AP30" s="57"/>
      <c r="AQ30" s="57"/>
      <c r="AR30" s="57"/>
      <c r="AS30" s="57"/>
      <c r="AT30" s="57"/>
      <c r="AU30" s="57"/>
      <c r="AV30" s="57"/>
      <c r="AW30" s="57"/>
      <c r="AX30" s="57"/>
      <c r="AY30" s="57"/>
      <c r="AZ30" s="57"/>
      <c r="BA30" s="57"/>
      <c r="BB30" s="57"/>
      <c r="BC30" s="57"/>
      <c r="BD30" s="57"/>
      <c r="BE30" s="57"/>
      <c r="BF30" s="57"/>
      <c r="BG30" s="57"/>
      <c r="BH30" s="57"/>
      <c r="BI30" s="57"/>
      <c r="BJ30" s="57"/>
      <c r="BK30" s="57"/>
      <c r="BL30" s="57"/>
      <c r="BM30" s="57"/>
      <c r="BN30" s="57"/>
      <c r="BO30" s="57"/>
      <c r="BP30" s="57"/>
      <c r="BQ30" s="57"/>
      <c r="BR30" s="57"/>
      <c r="BS30" s="57"/>
      <c r="BT30" s="57"/>
      <c r="BU30" s="57"/>
      <c r="BV30" s="57"/>
      <c r="BW30" s="57"/>
      <c r="BX30" s="57"/>
      <c r="BY30" s="57"/>
      <c r="BZ30" s="57"/>
      <c r="CA30" s="57"/>
      <c r="CB30" s="57"/>
      <c r="CC30" s="57"/>
      <c r="CD30" s="57"/>
      <c r="CE30" s="57"/>
      <c r="CF30" s="57"/>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57"/>
      <c r="DK30" s="57"/>
      <c r="DL30" s="57"/>
      <c r="DM30" s="57"/>
      <c r="DN30" s="57"/>
      <c r="DO30" s="57"/>
      <c r="DP30" s="57"/>
      <c r="DQ30" s="57"/>
      <c r="DR30" s="57"/>
      <c r="DS30" s="57"/>
      <c r="DT30" s="57"/>
      <c r="DU30" s="57"/>
      <c r="DV30" s="57"/>
      <c r="DW30" s="57"/>
      <c r="DX30" s="57"/>
      <c r="DY30" s="57"/>
      <c r="DZ30" s="57"/>
      <c r="EA30" s="57"/>
      <c r="EB30" s="57"/>
      <c r="EC30" s="57"/>
      <c r="ED30" s="57"/>
      <c r="EE30" s="57"/>
      <c r="EF30" s="57"/>
      <c r="EG30" s="57"/>
      <c r="EH30" s="57"/>
      <c r="EI30" s="57"/>
      <c r="EJ30" s="57"/>
      <c r="EK30" s="57"/>
      <c r="EL30" s="57"/>
      <c r="EM30" s="57"/>
      <c r="EN30" s="57"/>
      <c r="EO30" s="57"/>
      <c r="EP30" s="57"/>
      <c r="EQ30" s="57"/>
      <c r="ER30" s="57"/>
      <c r="ES30" s="57"/>
      <c r="ET30" s="57"/>
      <c r="EU30" s="57"/>
      <c r="EV30" s="57"/>
      <c r="EW30" s="57"/>
      <c r="EX30" s="57"/>
      <c r="EY30" s="57"/>
      <c r="EZ30" s="57"/>
      <c r="FA30" s="57"/>
      <c r="FB30" s="57"/>
      <c r="FC30" s="57"/>
      <c r="FD30" s="57"/>
      <c r="FE30" s="57"/>
      <c r="FF30" s="57"/>
      <c r="FG30" s="57"/>
      <c r="FH30" s="57"/>
      <c r="FI30" s="57"/>
      <c r="FJ30" s="57"/>
      <c r="FK30" s="57"/>
      <c r="FL30" s="57"/>
      <c r="FM30" s="57"/>
      <c r="FN30" s="57"/>
      <c r="FO30" s="57"/>
      <c r="FP30" s="57"/>
      <c r="FQ30" s="57"/>
      <c r="FR30" s="57"/>
      <c r="FS30" s="57"/>
      <c r="FT30" s="57"/>
      <c r="FU30" s="57"/>
      <c r="FV30" s="57"/>
      <c r="FW30" s="57"/>
      <c r="FX30" s="57"/>
      <c r="FY30" s="57"/>
      <c r="FZ30" s="57"/>
      <c r="GA30" s="57"/>
      <c r="GB30" s="57"/>
      <c r="GC30" s="57"/>
      <c r="GD30" s="57"/>
      <c r="GE30" s="57"/>
      <c r="GF30" s="57"/>
      <c r="GG30" s="57"/>
      <c r="GH30" s="57"/>
      <c r="GI30" s="57"/>
      <c r="GJ30" s="57"/>
      <c r="GK30" s="57"/>
      <c r="GL30" s="57"/>
      <c r="GM30" s="57"/>
      <c r="GN30" s="57"/>
      <c r="GO30" s="57"/>
      <c r="GP30" s="57"/>
      <c r="GQ30" s="57"/>
      <c r="GR30" s="57"/>
      <c r="GS30" s="57"/>
      <c r="GT30" s="57"/>
      <c r="GU30" s="57"/>
      <c r="GV30" s="57"/>
      <c r="GW30" s="57"/>
      <c r="GX30" s="57"/>
      <c r="GY30" s="57"/>
      <c r="GZ30" s="57"/>
      <c r="HA30" s="57"/>
      <c r="HB30" s="57"/>
      <c r="HC30" s="57"/>
      <c r="HD30" s="57"/>
      <c r="HE30" s="57"/>
      <c r="HF30" s="57"/>
      <c r="HG30" s="57"/>
      <c r="HH30" s="57"/>
      <c r="HI30" s="57"/>
      <c r="HJ30" s="57"/>
      <c r="HK30" s="57"/>
      <c r="HL30" s="57"/>
      <c r="HM30" s="57"/>
      <c r="HN30" s="57"/>
      <c r="HO30" s="57"/>
      <c r="HP30" s="57"/>
      <c r="HQ30" s="57"/>
      <c r="HR30" s="57"/>
      <c r="HS30" s="57"/>
      <c r="HT30" s="57"/>
      <c r="HU30" s="57"/>
      <c r="HV30" s="57"/>
      <c r="HW30" s="57"/>
      <c r="HX30" s="57"/>
      <c r="HY30" s="57"/>
      <c r="HZ30" s="57"/>
      <c r="IA30" s="57"/>
      <c r="IB30" s="57"/>
      <c r="IC30" s="57"/>
      <c r="ID30" s="57"/>
      <c r="IE30" s="57"/>
      <c r="IF30" s="57"/>
      <c r="IG30" s="57"/>
      <c r="IH30" s="57"/>
      <c r="II30" s="57"/>
      <c r="IJ30" s="57"/>
      <c r="IK30" s="57"/>
      <c r="IL30" s="57"/>
      <c r="IM30" s="57"/>
      <c r="IN30" s="57"/>
      <c r="IO30" s="57"/>
      <c r="IP30" s="57"/>
      <c r="IQ30" s="57"/>
      <c r="IR30" s="57"/>
      <c r="IS30" s="57"/>
      <c r="IT30" s="57"/>
      <c r="IU30" s="57"/>
      <c r="IV30" s="57"/>
      <c r="IW30" s="57"/>
      <c r="IX30" s="57"/>
      <c r="IY30" s="57"/>
      <c r="IZ30" s="57"/>
      <c r="JA30" s="57"/>
      <c r="JB30" s="57"/>
      <c r="JC30" s="57"/>
      <c r="JD30" s="57"/>
      <c r="JE30" s="57"/>
      <c r="JF30" s="57"/>
      <c r="JG30" s="57"/>
      <c r="JH30" s="57"/>
      <c r="JI30" s="57"/>
      <c r="JJ30" s="57"/>
      <c r="JK30" s="57"/>
      <c r="JL30" s="57"/>
      <c r="JM30" s="57"/>
      <c r="JN30" s="57"/>
      <c r="JO30" s="57"/>
      <c r="JP30" s="57"/>
      <c r="JQ30" s="57"/>
      <c r="JR30" s="57"/>
      <c r="JS30" s="57"/>
      <c r="JT30" s="57"/>
      <c r="JU30" s="57"/>
      <c r="JV30" s="57"/>
      <c r="JW30" s="57"/>
      <c r="JX30" s="57"/>
      <c r="JY30" s="57"/>
      <c r="JZ30" s="57"/>
      <c r="KA30" s="57"/>
      <c r="KB30" s="57"/>
      <c r="KC30" s="57"/>
      <c r="KD30" s="57"/>
      <c r="KE30" s="57"/>
      <c r="KF30" s="57"/>
      <c r="KG30" s="57"/>
      <c r="KH30" s="57"/>
      <c r="KI30" s="57"/>
      <c r="KJ30" s="57"/>
      <c r="KK30" s="57"/>
      <c r="KL30" s="57"/>
      <c r="KM30" s="57"/>
      <c r="KN30" s="57"/>
      <c r="KO30" s="57"/>
      <c r="KP30" s="57"/>
      <c r="KQ30" s="57"/>
      <c r="KR30" s="57"/>
      <c r="KS30" s="57"/>
      <c r="KT30" s="57"/>
      <c r="KU30" s="57"/>
      <c r="KV30" s="57"/>
      <c r="KW30" s="57"/>
      <c r="KX30" s="57"/>
      <c r="KY30" s="57"/>
      <c r="KZ30" s="57"/>
      <c r="LA30" s="57"/>
      <c r="LB30" s="57"/>
      <c r="LC30" s="57"/>
      <c r="LD30" s="57"/>
      <c r="LE30" s="57"/>
      <c r="LF30" s="57"/>
      <c r="LG30" s="57"/>
      <c r="LH30" s="57"/>
      <c r="LI30" s="57"/>
      <c r="LJ30" s="57"/>
      <c r="LK30" s="57"/>
      <c r="LL30" s="57"/>
      <c r="LM30" s="57"/>
      <c r="LN30" s="57"/>
      <c r="LO30" s="57"/>
      <c r="LP30" s="57"/>
      <c r="LQ30" s="57"/>
      <c r="LR30" s="57"/>
      <c r="LS30" s="57"/>
      <c r="LT30" s="57"/>
      <c r="LU30" s="57"/>
      <c r="LV30" s="57"/>
      <c r="LW30" s="57"/>
      <c r="LX30" s="57"/>
      <c r="LY30" s="57"/>
      <c r="LZ30" s="57"/>
      <c r="MA30" s="57"/>
      <c r="MB30" s="57"/>
      <c r="MC30" s="57"/>
      <c r="MD30" s="57"/>
      <c r="ME30" s="57"/>
      <c r="MF30" s="57"/>
      <c r="MG30" s="57"/>
      <c r="MH30" s="57"/>
      <c r="MI30" s="57"/>
      <c r="MJ30" s="57"/>
      <c r="MK30" s="57"/>
      <c r="ML30" s="57"/>
      <c r="MM30" s="57"/>
      <c r="MN30" s="57"/>
      <c r="MO30" s="57"/>
      <c r="MP30" s="57"/>
      <c r="MQ30" s="57"/>
      <c r="MR30" s="57"/>
      <c r="MS30" s="57"/>
      <c r="MT30" s="57"/>
      <c r="MU30" s="57"/>
      <c r="MV30" s="57"/>
      <c r="MW30" s="57"/>
      <c r="MX30" s="57"/>
      <c r="MY30" s="57"/>
      <c r="MZ30" s="57"/>
      <c r="NA30" s="57"/>
      <c r="NB30" s="57"/>
      <c r="NC30" s="57"/>
      <c r="ND30" s="57"/>
      <c r="NE30" s="57"/>
      <c r="NF30" s="57"/>
      <c r="NG30" s="57"/>
      <c r="NH30" s="57"/>
      <c r="NI30" s="57"/>
      <c r="NJ30" s="57"/>
      <c r="NK30" s="57"/>
      <c r="NL30" s="57"/>
      <c r="NM30" s="57"/>
      <c r="NN30" s="57"/>
      <c r="NO30" s="57"/>
      <c r="NP30" s="57"/>
      <c r="NQ30" s="57"/>
      <c r="NR30" s="57"/>
      <c r="NS30" s="57"/>
      <c r="NT30" s="57"/>
      <c r="NU30" s="57"/>
      <c r="NV30" s="57"/>
      <c r="NW30" s="57"/>
      <c r="NX30" s="57"/>
      <c r="NY30" s="57"/>
      <c r="NZ30" s="57"/>
      <c r="OA30" s="57"/>
      <c r="OB30" s="57"/>
      <c r="OC30" s="57"/>
      <c r="OD30" s="57"/>
      <c r="OE30" s="57"/>
      <c r="OF30" s="57"/>
      <c r="OG30" s="57"/>
      <c r="OH30" s="57"/>
      <c r="OI30" s="57"/>
      <c r="OJ30" s="57"/>
      <c r="OK30" s="57"/>
      <c r="OL30" s="57"/>
      <c r="OM30" s="57"/>
      <c r="ON30" s="57"/>
      <c r="OO30" s="57"/>
      <c r="OP30" s="57"/>
      <c r="OQ30" s="57"/>
      <c r="OR30" s="57"/>
      <c r="OS30" s="57"/>
      <c r="OT30" s="57"/>
      <c r="OU30" s="57"/>
      <c r="OV30" s="57"/>
      <c r="OW30" s="57"/>
      <c r="OX30" s="57"/>
      <c r="OY30" s="57"/>
      <c r="OZ30" s="57"/>
      <c r="PA30" s="57"/>
      <c r="PB30" s="57"/>
      <c r="PC30" s="57"/>
      <c r="PD30" s="57"/>
      <c r="PE30" s="57"/>
      <c r="PF30" s="57"/>
      <c r="PG30" s="57"/>
      <c r="PH30" s="57"/>
      <c r="PI30" s="57"/>
      <c r="PJ30" s="57"/>
      <c r="PK30" s="57"/>
      <c r="PL30" s="57"/>
      <c r="PM30" s="57"/>
      <c r="PN30" s="57"/>
      <c r="PO30" s="57"/>
      <c r="PP30" s="57"/>
      <c r="PQ30" s="57"/>
      <c r="PR30" s="57"/>
      <c r="PS30" s="57"/>
      <c r="PT30" s="57"/>
      <c r="PU30" s="57"/>
      <c r="PV30" s="57"/>
      <c r="PW30" s="57"/>
      <c r="PX30" s="57"/>
      <c r="PY30" s="57"/>
      <c r="PZ30" s="57"/>
      <c r="QA30" s="57"/>
      <c r="QB30" s="57"/>
      <c r="QC30" s="57"/>
      <c r="QD30" s="57"/>
      <c r="QE30" s="57"/>
      <c r="QF30" s="57"/>
      <c r="QG30" s="57"/>
      <c r="QH30" s="57"/>
      <c r="QI30" s="57"/>
      <c r="QJ30" s="57"/>
      <c r="QK30" s="57"/>
      <c r="QL30" s="57"/>
      <c r="QM30" s="57"/>
      <c r="QN30" s="57"/>
      <c r="QO30" s="57"/>
      <c r="QP30" s="57"/>
      <c r="QQ30" s="57"/>
      <c r="QR30" s="57"/>
      <c r="QS30" s="57"/>
      <c r="QT30" s="57"/>
      <c r="QU30" s="57"/>
      <c r="QV30" s="57"/>
      <c r="QW30" s="57"/>
      <c r="QX30" s="57"/>
      <c r="QY30" s="57"/>
      <c r="QZ30" s="57"/>
      <c r="RA30" s="57"/>
      <c r="RB30" s="57"/>
      <c r="RC30" s="57"/>
      <c r="RD30" s="57"/>
      <c r="RE30" s="57"/>
      <c r="RF30" s="57"/>
      <c r="RG30" s="57"/>
      <c r="RH30" s="57"/>
      <c r="RI30" s="57"/>
      <c r="RJ30" s="57"/>
      <c r="RK30" s="57"/>
      <c r="RL30" s="57"/>
      <c r="RM30" s="57"/>
      <c r="RN30" s="57"/>
      <c r="RO30" s="57"/>
      <c r="RP30" s="57"/>
      <c r="RQ30" s="57"/>
      <c r="RR30" s="57"/>
      <c r="RS30" s="57"/>
      <c r="RT30" s="57"/>
      <c r="RU30" s="57"/>
      <c r="RV30" s="57"/>
      <c r="RW30" s="57"/>
      <c r="RX30" s="57"/>
      <c r="RY30" s="57"/>
      <c r="RZ30" s="57"/>
      <c r="SA30" s="57"/>
      <c r="SB30" s="57"/>
      <c r="SC30" s="57"/>
      <c r="SD30" s="57"/>
      <c r="SE30" s="57"/>
      <c r="SF30" s="57"/>
      <c r="SG30" s="57"/>
      <c r="SH30" s="57"/>
      <c r="SI30" s="57"/>
      <c r="SJ30" s="57"/>
      <c r="SK30" s="57"/>
      <c r="SL30" s="57"/>
      <c r="SM30" s="57"/>
      <c r="SN30" s="57"/>
      <c r="SO30" s="57"/>
      <c r="SP30" s="57"/>
      <c r="SQ30" s="57"/>
      <c r="SR30" s="57"/>
      <c r="SS30" s="57"/>
      <c r="ST30" s="57"/>
      <c r="SU30" s="57"/>
      <c r="SV30" s="57"/>
      <c r="SW30" s="57"/>
      <c r="SX30" s="57"/>
      <c r="SY30" s="57"/>
      <c r="SZ30" s="57"/>
      <c r="TA30" s="57"/>
      <c r="TB30" s="57"/>
      <c r="TC30" s="57"/>
      <c r="TD30" s="57"/>
      <c r="TE30" s="57"/>
      <c r="TF30" s="57"/>
      <c r="TG30" s="57"/>
      <c r="TH30" s="57"/>
      <c r="TI30" s="57"/>
      <c r="TJ30" s="57"/>
      <c r="TK30" s="57"/>
      <c r="TL30" s="57"/>
      <c r="TM30" s="57"/>
      <c r="TN30" s="57"/>
      <c r="TO30" s="57"/>
      <c r="TP30" s="57"/>
      <c r="TQ30" s="57"/>
      <c r="TR30" s="57"/>
      <c r="TS30" s="57"/>
      <c r="TT30" s="57"/>
      <c r="TU30" s="57"/>
      <c r="TV30" s="57"/>
      <c r="TW30" s="57"/>
      <c r="TX30" s="57"/>
      <c r="TY30" s="57"/>
      <c r="TZ30" s="57"/>
      <c r="UA30" s="57"/>
      <c r="UB30" s="57"/>
      <c r="UC30" s="57"/>
      <c r="UD30" s="57"/>
      <c r="UE30" s="57"/>
      <c r="UF30" s="57"/>
      <c r="UG30" s="57"/>
    </row>
    <row r="31" spans="1:553" s="58" customFormat="1" ht="27" customHeight="1" x14ac:dyDescent="0.2">
      <c r="A31" s="56"/>
      <c r="B31" s="762" t="s">
        <v>886</v>
      </c>
      <c r="C31" s="707"/>
      <c r="D31" s="707"/>
      <c r="E31" s="707"/>
      <c r="F31" s="707"/>
      <c r="G31" s="707"/>
      <c r="H31" s="707"/>
      <c r="I31" s="707"/>
      <c r="J31" s="707"/>
      <c r="K31" s="707"/>
      <c r="L31" s="708"/>
      <c r="M31" s="20"/>
      <c r="N31" s="52"/>
      <c r="O31" s="53"/>
      <c r="P31" s="53"/>
      <c r="Q31" s="53"/>
      <c r="R31" s="53"/>
      <c r="S31" s="53"/>
      <c r="T31" s="53"/>
      <c r="U31" s="53"/>
      <c r="V31" s="53"/>
      <c r="W31" s="53"/>
      <c r="X31" s="53"/>
      <c r="Y31" s="53"/>
      <c r="Z31" s="53"/>
      <c r="AA31" s="53"/>
      <c r="AB31" s="53"/>
      <c r="AC31" s="53"/>
      <c r="AD31" s="53"/>
      <c r="AE31" s="53"/>
      <c r="AF31" s="57"/>
      <c r="AG31" s="57"/>
      <c r="AH31" s="57"/>
      <c r="AI31" s="57"/>
      <c r="AJ31" s="57"/>
      <c r="AK31" s="57"/>
      <c r="AL31" s="57"/>
      <c r="AM31" s="57"/>
      <c r="AN31" s="57"/>
      <c r="AO31" s="57"/>
      <c r="AP31" s="57"/>
      <c r="AQ31" s="57"/>
      <c r="AR31" s="57"/>
      <c r="AS31" s="57"/>
      <c r="AT31" s="57"/>
      <c r="AU31" s="57"/>
      <c r="AV31" s="57"/>
      <c r="AW31" s="57"/>
      <c r="AX31" s="57"/>
      <c r="AY31" s="57"/>
      <c r="AZ31" s="57"/>
      <c r="BA31" s="57"/>
      <c r="BB31" s="57"/>
      <c r="BC31" s="57"/>
      <c r="BD31" s="57"/>
      <c r="BE31" s="57"/>
      <c r="BF31" s="57"/>
      <c r="BG31" s="57"/>
      <c r="BH31" s="57"/>
      <c r="BI31" s="57"/>
      <c r="BJ31" s="57"/>
      <c r="BK31" s="57"/>
      <c r="BL31" s="57"/>
      <c r="BM31" s="57"/>
      <c r="BN31" s="57"/>
      <c r="BO31" s="57"/>
      <c r="BP31" s="57"/>
      <c r="BQ31" s="57"/>
      <c r="BR31" s="57"/>
      <c r="BS31" s="57"/>
      <c r="BT31" s="57"/>
      <c r="BU31" s="57"/>
      <c r="BV31" s="57"/>
      <c r="BW31" s="57"/>
      <c r="BX31" s="57"/>
      <c r="BY31" s="57"/>
      <c r="BZ31" s="57"/>
      <c r="CA31" s="57"/>
      <c r="CB31" s="57"/>
      <c r="CC31" s="57"/>
      <c r="CD31" s="57"/>
      <c r="CE31" s="57"/>
      <c r="CF31" s="57"/>
      <c r="CG31" s="57"/>
      <c r="CH31" s="57"/>
      <c r="CI31" s="57"/>
      <c r="CJ31" s="57"/>
      <c r="CK31" s="57"/>
      <c r="CL31" s="57"/>
      <c r="CM31" s="57"/>
      <c r="CN31" s="57"/>
      <c r="CO31" s="57"/>
      <c r="CP31" s="57"/>
      <c r="CQ31" s="57"/>
      <c r="CR31" s="57"/>
      <c r="CS31" s="57"/>
      <c r="CT31" s="57"/>
      <c r="CU31" s="57"/>
      <c r="CV31" s="57"/>
      <c r="CW31" s="57"/>
      <c r="CX31" s="57"/>
      <c r="CY31" s="57"/>
      <c r="CZ31" s="57"/>
      <c r="DA31" s="57"/>
      <c r="DB31" s="57"/>
      <c r="DC31" s="57"/>
      <c r="DD31" s="57"/>
      <c r="DE31" s="57"/>
      <c r="DF31" s="57"/>
      <c r="DG31" s="57"/>
      <c r="DH31" s="57"/>
      <c r="DI31" s="57"/>
      <c r="DJ31" s="57"/>
      <c r="DK31" s="57"/>
      <c r="DL31" s="57"/>
      <c r="DM31" s="57"/>
      <c r="DN31" s="57"/>
      <c r="DO31" s="57"/>
      <c r="DP31" s="57"/>
      <c r="DQ31" s="57"/>
      <c r="DR31" s="57"/>
      <c r="DS31" s="57"/>
      <c r="DT31" s="57"/>
      <c r="DU31" s="57"/>
      <c r="DV31" s="57"/>
      <c r="DW31" s="57"/>
      <c r="DX31" s="57"/>
      <c r="DY31" s="57"/>
      <c r="DZ31" s="57"/>
      <c r="EA31" s="57"/>
      <c r="EB31" s="57"/>
      <c r="EC31" s="57"/>
      <c r="ED31" s="57"/>
      <c r="EE31" s="57"/>
      <c r="EF31" s="57"/>
      <c r="EG31" s="57"/>
      <c r="EH31" s="57"/>
      <c r="EI31" s="57"/>
      <c r="EJ31" s="57"/>
      <c r="EK31" s="57"/>
      <c r="EL31" s="57"/>
      <c r="EM31" s="57"/>
      <c r="EN31" s="57"/>
      <c r="EO31" s="57"/>
      <c r="EP31" s="57"/>
      <c r="EQ31" s="57"/>
      <c r="ER31" s="57"/>
      <c r="ES31" s="57"/>
      <c r="ET31" s="57"/>
      <c r="EU31" s="57"/>
      <c r="EV31" s="57"/>
      <c r="EW31" s="57"/>
      <c r="EX31" s="57"/>
      <c r="EY31" s="57"/>
      <c r="EZ31" s="57"/>
      <c r="FA31" s="57"/>
      <c r="FB31" s="57"/>
      <c r="FC31" s="57"/>
      <c r="FD31" s="57"/>
      <c r="FE31" s="57"/>
      <c r="FF31" s="57"/>
      <c r="FG31" s="57"/>
      <c r="FH31" s="57"/>
      <c r="FI31" s="57"/>
      <c r="FJ31" s="57"/>
      <c r="FK31" s="57"/>
      <c r="FL31" s="57"/>
      <c r="FM31" s="57"/>
      <c r="FN31" s="57"/>
      <c r="FO31" s="57"/>
      <c r="FP31" s="57"/>
      <c r="FQ31" s="57"/>
      <c r="FR31" s="57"/>
      <c r="FS31" s="57"/>
      <c r="FT31" s="57"/>
      <c r="FU31" s="57"/>
      <c r="FV31" s="57"/>
      <c r="FW31" s="57"/>
      <c r="FX31" s="57"/>
      <c r="FY31" s="57"/>
      <c r="FZ31" s="57"/>
      <c r="GA31" s="57"/>
      <c r="GB31" s="57"/>
      <c r="GC31" s="57"/>
      <c r="GD31" s="57"/>
      <c r="GE31" s="57"/>
      <c r="GF31" s="57"/>
      <c r="GG31" s="57"/>
      <c r="GH31" s="57"/>
      <c r="GI31" s="57"/>
      <c r="GJ31" s="57"/>
      <c r="GK31" s="57"/>
      <c r="GL31" s="57"/>
      <c r="GM31" s="57"/>
      <c r="GN31" s="57"/>
      <c r="GO31" s="57"/>
      <c r="GP31" s="57"/>
      <c r="GQ31" s="57"/>
      <c r="GR31" s="57"/>
      <c r="GS31" s="57"/>
      <c r="GT31" s="57"/>
      <c r="GU31" s="57"/>
      <c r="GV31" s="57"/>
      <c r="GW31" s="57"/>
      <c r="GX31" s="57"/>
      <c r="GY31" s="57"/>
      <c r="GZ31" s="57"/>
      <c r="HA31" s="57"/>
      <c r="HB31" s="57"/>
      <c r="HC31" s="57"/>
      <c r="HD31" s="57"/>
      <c r="HE31" s="57"/>
      <c r="HF31" s="57"/>
      <c r="HG31" s="57"/>
      <c r="HH31" s="57"/>
      <c r="HI31" s="57"/>
      <c r="HJ31" s="57"/>
      <c r="HK31" s="57"/>
      <c r="HL31" s="57"/>
      <c r="HM31" s="57"/>
      <c r="HN31" s="57"/>
      <c r="HO31" s="57"/>
      <c r="HP31" s="57"/>
      <c r="HQ31" s="57"/>
      <c r="HR31" s="57"/>
      <c r="HS31" s="57"/>
      <c r="HT31" s="57"/>
      <c r="HU31" s="57"/>
      <c r="HV31" s="57"/>
      <c r="HW31" s="57"/>
      <c r="HX31" s="57"/>
      <c r="HY31" s="57"/>
      <c r="HZ31" s="57"/>
      <c r="IA31" s="57"/>
      <c r="IB31" s="57"/>
      <c r="IC31" s="57"/>
      <c r="ID31" s="57"/>
      <c r="IE31" s="57"/>
      <c r="IF31" s="57"/>
      <c r="IG31" s="57"/>
      <c r="IH31" s="57"/>
      <c r="II31" s="57"/>
      <c r="IJ31" s="57"/>
      <c r="IK31" s="57"/>
      <c r="IL31" s="57"/>
      <c r="IM31" s="57"/>
      <c r="IN31" s="57"/>
      <c r="IO31" s="57"/>
      <c r="IP31" s="57"/>
      <c r="IQ31" s="57"/>
      <c r="IR31" s="57"/>
      <c r="IS31" s="57"/>
      <c r="IT31" s="57"/>
      <c r="IU31" s="57"/>
      <c r="IV31" s="57"/>
      <c r="IW31" s="57"/>
      <c r="IX31" s="57"/>
      <c r="IY31" s="57"/>
      <c r="IZ31" s="57"/>
      <c r="JA31" s="57"/>
      <c r="JB31" s="57"/>
      <c r="JC31" s="57"/>
      <c r="JD31" s="57"/>
      <c r="JE31" s="57"/>
      <c r="JF31" s="57"/>
      <c r="JG31" s="57"/>
      <c r="JH31" s="57"/>
      <c r="JI31" s="57"/>
      <c r="JJ31" s="57"/>
      <c r="JK31" s="57"/>
      <c r="JL31" s="57"/>
      <c r="JM31" s="57"/>
      <c r="JN31" s="57"/>
      <c r="JO31" s="57"/>
      <c r="JP31" s="57"/>
      <c r="JQ31" s="57"/>
      <c r="JR31" s="57"/>
      <c r="JS31" s="57"/>
      <c r="JT31" s="57"/>
      <c r="JU31" s="57"/>
      <c r="JV31" s="57"/>
      <c r="JW31" s="57"/>
      <c r="JX31" s="57"/>
      <c r="JY31" s="57"/>
      <c r="JZ31" s="57"/>
      <c r="KA31" s="57"/>
      <c r="KB31" s="57"/>
      <c r="KC31" s="57"/>
      <c r="KD31" s="57"/>
      <c r="KE31" s="57"/>
      <c r="KF31" s="57"/>
      <c r="KG31" s="57"/>
      <c r="KH31" s="57"/>
      <c r="KI31" s="57"/>
      <c r="KJ31" s="57"/>
      <c r="KK31" s="57"/>
      <c r="KL31" s="57"/>
      <c r="KM31" s="57"/>
      <c r="KN31" s="57"/>
      <c r="KO31" s="57"/>
      <c r="KP31" s="57"/>
      <c r="KQ31" s="57"/>
      <c r="KR31" s="57"/>
      <c r="KS31" s="57"/>
      <c r="KT31" s="57"/>
      <c r="KU31" s="57"/>
      <c r="KV31" s="57"/>
      <c r="KW31" s="57"/>
      <c r="KX31" s="57"/>
      <c r="KY31" s="57"/>
      <c r="KZ31" s="57"/>
      <c r="LA31" s="57"/>
      <c r="LB31" s="57"/>
      <c r="LC31" s="57"/>
      <c r="LD31" s="57"/>
      <c r="LE31" s="57"/>
      <c r="LF31" s="57"/>
      <c r="LG31" s="57"/>
      <c r="LH31" s="57"/>
      <c r="LI31" s="57"/>
      <c r="LJ31" s="57"/>
      <c r="LK31" s="57"/>
      <c r="LL31" s="57"/>
      <c r="LM31" s="57"/>
      <c r="LN31" s="57"/>
      <c r="LO31" s="57"/>
      <c r="LP31" s="57"/>
      <c r="LQ31" s="57"/>
      <c r="LR31" s="57"/>
      <c r="LS31" s="57"/>
      <c r="LT31" s="57"/>
      <c r="LU31" s="57"/>
      <c r="LV31" s="57"/>
      <c r="LW31" s="57"/>
      <c r="LX31" s="57"/>
      <c r="LY31" s="57"/>
      <c r="LZ31" s="57"/>
      <c r="MA31" s="57"/>
      <c r="MB31" s="57"/>
      <c r="MC31" s="57"/>
      <c r="MD31" s="57"/>
      <c r="ME31" s="57"/>
      <c r="MF31" s="57"/>
      <c r="MG31" s="57"/>
      <c r="MH31" s="57"/>
      <c r="MI31" s="57"/>
      <c r="MJ31" s="57"/>
      <c r="MK31" s="57"/>
      <c r="ML31" s="57"/>
      <c r="MM31" s="57"/>
      <c r="MN31" s="57"/>
      <c r="MO31" s="57"/>
      <c r="MP31" s="57"/>
      <c r="MQ31" s="57"/>
      <c r="MR31" s="57"/>
      <c r="MS31" s="57"/>
      <c r="MT31" s="57"/>
      <c r="MU31" s="57"/>
      <c r="MV31" s="57"/>
      <c r="MW31" s="57"/>
      <c r="MX31" s="57"/>
      <c r="MY31" s="57"/>
      <c r="MZ31" s="57"/>
      <c r="NA31" s="57"/>
      <c r="NB31" s="57"/>
      <c r="NC31" s="57"/>
      <c r="ND31" s="57"/>
      <c r="NE31" s="57"/>
      <c r="NF31" s="57"/>
      <c r="NG31" s="57"/>
      <c r="NH31" s="57"/>
      <c r="NI31" s="57"/>
      <c r="NJ31" s="57"/>
      <c r="NK31" s="57"/>
      <c r="NL31" s="57"/>
      <c r="NM31" s="57"/>
      <c r="NN31" s="57"/>
      <c r="NO31" s="57"/>
      <c r="NP31" s="57"/>
      <c r="NQ31" s="57"/>
      <c r="NR31" s="57"/>
      <c r="NS31" s="57"/>
      <c r="NT31" s="57"/>
      <c r="NU31" s="57"/>
      <c r="NV31" s="57"/>
      <c r="NW31" s="57"/>
      <c r="NX31" s="57"/>
      <c r="NY31" s="57"/>
      <c r="NZ31" s="57"/>
      <c r="OA31" s="57"/>
      <c r="OB31" s="57"/>
      <c r="OC31" s="57"/>
      <c r="OD31" s="57"/>
      <c r="OE31" s="57"/>
      <c r="OF31" s="57"/>
      <c r="OG31" s="57"/>
      <c r="OH31" s="57"/>
      <c r="OI31" s="57"/>
      <c r="OJ31" s="57"/>
      <c r="OK31" s="57"/>
      <c r="OL31" s="57"/>
      <c r="OM31" s="57"/>
      <c r="ON31" s="57"/>
      <c r="OO31" s="57"/>
      <c r="OP31" s="57"/>
      <c r="OQ31" s="57"/>
      <c r="OR31" s="57"/>
      <c r="OS31" s="57"/>
      <c r="OT31" s="57"/>
      <c r="OU31" s="57"/>
      <c r="OV31" s="57"/>
      <c r="OW31" s="57"/>
      <c r="OX31" s="57"/>
      <c r="OY31" s="57"/>
      <c r="OZ31" s="57"/>
      <c r="PA31" s="57"/>
      <c r="PB31" s="57"/>
      <c r="PC31" s="57"/>
      <c r="PD31" s="57"/>
      <c r="PE31" s="57"/>
      <c r="PF31" s="57"/>
      <c r="PG31" s="57"/>
      <c r="PH31" s="57"/>
      <c r="PI31" s="57"/>
      <c r="PJ31" s="57"/>
      <c r="PK31" s="57"/>
      <c r="PL31" s="57"/>
      <c r="PM31" s="57"/>
      <c r="PN31" s="57"/>
      <c r="PO31" s="57"/>
      <c r="PP31" s="57"/>
      <c r="PQ31" s="57"/>
      <c r="PR31" s="57"/>
      <c r="PS31" s="57"/>
      <c r="PT31" s="57"/>
      <c r="PU31" s="57"/>
      <c r="PV31" s="57"/>
      <c r="PW31" s="57"/>
      <c r="PX31" s="57"/>
      <c r="PY31" s="57"/>
      <c r="PZ31" s="57"/>
      <c r="QA31" s="57"/>
      <c r="QB31" s="57"/>
      <c r="QC31" s="57"/>
      <c r="QD31" s="57"/>
      <c r="QE31" s="57"/>
      <c r="QF31" s="57"/>
      <c r="QG31" s="57"/>
      <c r="QH31" s="57"/>
      <c r="QI31" s="57"/>
      <c r="QJ31" s="57"/>
      <c r="QK31" s="57"/>
      <c r="QL31" s="57"/>
      <c r="QM31" s="57"/>
      <c r="QN31" s="57"/>
      <c r="QO31" s="57"/>
      <c r="QP31" s="57"/>
      <c r="QQ31" s="57"/>
      <c r="QR31" s="57"/>
      <c r="QS31" s="57"/>
      <c r="QT31" s="57"/>
      <c r="QU31" s="57"/>
      <c r="QV31" s="57"/>
      <c r="QW31" s="57"/>
      <c r="QX31" s="57"/>
      <c r="QY31" s="57"/>
      <c r="QZ31" s="57"/>
      <c r="RA31" s="57"/>
      <c r="RB31" s="57"/>
      <c r="RC31" s="57"/>
      <c r="RD31" s="57"/>
      <c r="RE31" s="57"/>
      <c r="RF31" s="57"/>
      <c r="RG31" s="57"/>
      <c r="RH31" s="57"/>
      <c r="RI31" s="57"/>
      <c r="RJ31" s="57"/>
      <c r="RK31" s="57"/>
      <c r="RL31" s="57"/>
      <c r="RM31" s="57"/>
      <c r="RN31" s="57"/>
      <c r="RO31" s="57"/>
      <c r="RP31" s="57"/>
      <c r="RQ31" s="57"/>
      <c r="RR31" s="57"/>
      <c r="RS31" s="57"/>
      <c r="RT31" s="57"/>
      <c r="RU31" s="57"/>
      <c r="RV31" s="57"/>
      <c r="RW31" s="57"/>
      <c r="RX31" s="57"/>
      <c r="RY31" s="57"/>
      <c r="RZ31" s="57"/>
      <c r="SA31" s="57"/>
      <c r="SB31" s="57"/>
      <c r="SC31" s="57"/>
      <c r="SD31" s="57"/>
      <c r="SE31" s="57"/>
      <c r="SF31" s="57"/>
      <c r="SG31" s="57"/>
      <c r="SH31" s="57"/>
      <c r="SI31" s="57"/>
      <c r="SJ31" s="57"/>
      <c r="SK31" s="57"/>
      <c r="SL31" s="57"/>
      <c r="SM31" s="57"/>
      <c r="SN31" s="57"/>
      <c r="SO31" s="57"/>
      <c r="SP31" s="57"/>
      <c r="SQ31" s="57"/>
      <c r="SR31" s="57"/>
      <c r="SS31" s="57"/>
      <c r="ST31" s="57"/>
      <c r="SU31" s="57"/>
      <c r="SV31" s="57"/>
      <c r="SW31" s="57"/>
      <c r="SX31" s="57"/>
      <c r="SY31" s="57"/>
      <c r="SZ31" s="57"/>
      <c r="TA31" s="57"/>
      <c r="TB31" s="57"/>
      <c r="TC31" s="57"/>
      <c r="TD31" s="57"/>
      <c r="TE31" s="57"/>
      <c r="TF31" s="57"/>
      <c r="TG31" s="57"/>
      <c r="TH31" s="57"/>
      <c r="TI31" s="57"/>
      <c r="TJ31" s="57"/>
      <c r="TK31" s="57"/>
      <c r="TL31" s="57"/>
      <c r="TM31" s="57"/>
      <c r="TN31" s="57"/>
      <c r="TO31" s="57"/>
      <c r="TP31" s="57"/>
      <c r="TQ31" s="57"/>
      <c r="TR31" s="57"/>
      <c r="TS31" s="57"/>
      <c r="TT31" s="57"/>
      <c r="TU31" s="57"/>
      <c r="TV31" s="57"/>
      <c r="TW31" s="57"/>
      <c r="TX31" s="57"/>
      <c r="TY31" s="57"/>
      <c r="TZ31" s="57"/>
      <c r="UA31" s="57"/>
      <c r="UB31" s="57"/>
      <c r="UC31" s="57"/>
      <c r="UD31" s="57"/>
      <c r="UE31" s="57"/>
      <c r="UF31" s="57"/>
      <c r="UG31" s="57"/>
    </row>
    <row r="32" spans="1:553" s="58" customFormat="1" ht="27" customHeight="1" x14ac:dyDescent="0.2">
      <c r="A32" s="56"/>
      <c r="B32" s="709"/>
      <c r="C32" s="763"/>
      <c r="D32" s="763"/>
      <c r="E32" s="763"/>
      <c r="F32" s="763"/>
      <c r="G32" s="763"/>
      <c r="H32" s="763"/>
      <c r="I32" s="763"/>
      <c r="J32" s="763"/>
      <c r="K32" s="763"/>
      <c r="L32" s="711"/>
      <c r="M32" s="20"/>
      <c r="N32" s="52"/>
      <c r="O32" s="53"/>
      <c r="P32" s="53"/>
      <c r="Q32" s="53"/>
      <c r="R32" s="53"/>
      <c r="S32" s="53"/>
      <c r="T32" s="53"/>
      <c r="U32" s="53"/>
      <c r="V32" s="53"/>
      <c r="W32" s="53"/>
      <c r="X32" s="53"/>
      <c r="Y32" s="53"/>
      <c r="Z32" s="53"/>
      <c r="AA32" s="53"/>
      <c r="AB32" s="53"/>
      <c r="AC32" s="53"/>
      <c r="AD32" s="53"/>
      <c r="AE32" s="53"/>
      <c r="AF32" s="57"/>
      <c r="AG32" s="57"/>
      <c r="AH32" s="57"/>
      <c r="AI32" s="57"/>
      <c r="AJ32" s="57"/>
      <c r="AK32" s="57"/>
      <c r="AL32" s="57"/>
      <c r="AM32" s="57"/>
      <c r="AN32" s="57"/>
      <c r="AO32" s="57"/>
      <c r="AP32" s="57"/>
      <c r="AQ32" s="57"/>
      <c r="AR32" s="57"/>
      <c r="AS32" s="57"/>
      <c r="AT32" s="57"/>
      <c r="AU32" s="57"/>
      <c r="AV32" s="57"/>
      <c r="AW32" s="57"/>
      <c r="AX32" s="57"/>
      <c r="AY32" s="57"/>
      <c r="AZ32" s="57"/>
      <c r="BA32" s="57"/>
      <c r="BB32" s="57"/>
      <c r="BC32" s="57"/>
      <c r="BD32" s="57"/>
      <c r="BE32" s="57"/>
      <c r="BF32" s="57"/>
      <c r="BG32" s="57"/>
      <c r="BH32" s="57"/>
      <c r="BI32" s="57"/>
      <c r="BJ32" s="57"/>
      <c r="BK32" s="57"/>
      <c r="BL32" s="57"/>
      <c r="BM32" s="57"/>
      <c r="BN32" s="57"/>
      <c r="BO32" s="57"/>
      <c r="BP32" s="57"/>
      <c r="BQ32" s="57"/>
      <c r="BR32" s="57"/>
      <c r="BS32" s="57"/>
      <c r="BT32" s="57"/>
      <c r="BU32" s="57"/>
      <c r="BV32" s="57"/>
      <c r="BW32" s="57"/>
      <c r="BX32" s="57"/>
      <c r="BY32" s="57"/>
      <c r="BZ32" s="57"/>
      <c r="CA32" s="57"/>
      <c r="CB32" s="57"/>
      <c r="CC32" s="57"/>
      <c r="CD32" s="57"/>
      <c r="CE32" s="57"/>
      <c r="CF32" s="57"/>
      <c r="CG32" s="57"/>
      <c r="CH32" s="57"/>
      <c r="CI32" s="57"/>
      <c r="CJ32" s="57"/>
      <c r="CK32" s="57"/>
      <c r="CL32" s="57"/>
      <c r="CM32" s="57"/>
      <c r="CN32" s="57"/>
      <c r="CO32" s="57"/>
      <c r="CP32" s="57"/>
      <c r="CQ32" s="57"/>
      <c r="CR32" s="57"/>
      <c r="CS32" s="57"/>
      <c r="CT32" s="57"/>
      <c r="CU32" s="57"/>
      <c r="CV32" s="57"/>
      <c r="CW32" s="57"/>
      <c r="CX32" s="57"/>
      <c r="CY32" s="57"/>
      <c r="CZ32" s="57"/>
      <c r="DA32" s="57"/>
      <c r="DB32" s="57"/>
      <c r="DC32" s="57"/>
      <c r="DD32" s="57"/>
      <c r="DE32" s="57"/>
      <c r="DF32" s="57"/>
      <c r="DG32" s="57"/>
      <c r="DH32" s="57"/>
      <c r="DI32" s="57"/>
      <c r="DJ32" s="57"/>
      <c r="DK32" s="57"/>
      <c r="DL32" s="57"/>
      <c r="DM32" s="57"/>
      <c r="DN32" s="57"/>
      <c r="DO32" s="57"/>
      <c r="DP32" s="57"/>
      <c r="DQ32" s="57"/>
      <c r="DR32" s="57"/>
      <c r="DS32" s="57"/>
      <c r="DT32" s="57"/>
      <c r="DU32" s="57"/>
      <c r="DV32" s="57"/>
      <c r="DW32" s="57"/>
      <c r="DX32" s="57"/>
      <c r="DY32" s="57"/>
      <c r="DZ32" s="57"/>
      <c r="EA32" s="57"/>
      <c r="EB32" s="57"/>
      <c r="EC32" s="57"/>
      <c r="ED32" s="57"/>
      <c r="EE32" s="57"/>
      <c r="EF32" s="57"/>
      <c r="EG32" s="57"/>
      <c r="EH32" s="57"/>
      <c r="EI32" s="57"/>
      <c r="EJ32" s="57"/>
      <c r="EK32" s="57"/>
      <c r="EL32" s="57"/>
      <c r="EM32" s="57"/>
      <c r="EN32" s="57"/>
      <c r="EO32" s="57"/>
      <c r="EP32" s="57"/>
      <c r="EQ32" s="57"/>
      <c r="ER32" s="57"/>
      <c r="ES32" s="57"/>
      <c r="ET32" s="57"/>
      <c r="EU32" s="57"/>
      <c r="EV32" s="57"/>
      <c r="EW32" s="57"/>
      <c r="EX32" s="57"/>
      <c r="EY32" s="57"/>
      <c r="EZ32" s="57"/>
      <c r="FA32" s="57"/>
      <c r="FB32" s="57"/>
      <c r="FC32" s="57"/>
      <c r="FD32" s="57"/>
      <c r="FE32" s="57"/>
      <c r="FF32" s="57"/>
      <c r="FG32" s="57"/>
      <c r="FH32" s="57"/>
      <c r="FI32" s="57"/>
      <c r="FJ32" s="57"/>
      <c r="FK32" s="57"/>
      <c r="FL32" s="57"/>
      <c r="FM32" s="57"/>
      <c r="FN32" s="57"/>
      <c r="FO32" s="57"/>
      <c r="FP32" s="57"/>
      <c r="FQ32" s="57"/>
      <c r="FR32" s="57"/>
      <c r="FS32" s="57"/>
      <c r="FT32" s="57"/>
      <c r="FU32" s="57"/>
      <c r="FV32" s="57"/>
      <c r="FW32" s="57"/>
      <c r="FX32" s="57"/>
      <c r="FY32" s="57"/>
      <c r="FZ32" s="57"/>
      <c r="GA32" s="57"/>
      <c r="GB32" s="57"/>
      <c r="GC32" s="57"/>
      <c r="GD32" s="57"/>
      <c r="GE32" s="57"/>
      <c r="GF32" s="57"/>
      <c r="GG32" s="57"/>
      <c r="GH32" s="57"/>
      <c r="GI32" s="57"/>
      <c r="GJ32" s="57"/>
      <c r="GK32" s="57"/>
      <c r="GL32" s="57"/>
      <c r="GM32" s="57"/>
      <c r="GN32" s="57"/>
      <c r="GO32" s="57"/>
      <c r="GP32" s="57"/>
      <c r="GQ32" s="57"/>
      <c r="GR32" s="57"/>
      <c r="GS32" s="57"/>
      <c r="GT32" s="57"/>
      <c r="GU32" s="57"/>
      <c r="GV32" s="57"/>
      <c r="GW32" s="57"/>
      <c r="GX32" s="57"/>
      <c r="GY32" s="57"/>
      <c r="GZ32" s="57"/>
      <c r="HA32" s="57"/>
      <c r="HB32" s="57"/>
      <c r="HC32" s="57"/>
      <c r="HD32" s="57"/>
      <c r="HE32" s="57"/>
      <c r="HF32" s="57"/>
      <c r="HG32" s="57"/>
      <c r="HH32" s="57"/>
      <c r="HI32" s="57"/>
      <c r="HJ32" s="57"/>
      <c r="HK32" s="57"/>
      <c r="HL32" s="57"/>
      <c r="HM32" s="57"/>
      <c r="HN32" s="57"/>
      <c r="HO32" s="57"/>
      <c r="HP32" s="57"/>
      <c r="HQ32" s="57"/>
      <c r="HR32" s="57"/>
      <c r="HS32" s="57"/>
      <c r="HT32" s="57"/>
      <c r="HU32" s="57"/>
      <c r="HV32" s="57"/>
      <c r="HW32" s="57"/>
      <c r="HX32" s="57"/>
      <c r="HY32" s="57"/>
      <c r="HZ32" s="57"/>
      <c r="IA32" s="57"/>
      <c r="IB32" s="57"/>
      <c r="IC32" s="57"/>
      <c r="ID32" s="57"/>
      <c r="IE32" s="57"/>
      <c r="IF32" s="57"/>
      <c r="IG32" s="57"/>
      <c r="IH32" s="57"/>
      <c r="II32" s="57"/>
      <c r="IJ32" s="57"/>
      <c r="IK32" s="57"/>
      <c r="IL32" s="57"/>
      <c r="IM32" s="57"/>
      <c r="IN32" s="57"/>
      <c r="IO32" s="57"/>
      <c r="IP32" s="57"/>
      <c r="IQ32" s="57"/>
      <c r="IR32" s="57"/>
      <c r="IS32" s="57"/>
      <c r="IT32" s="57"/>
      <c r="IU32" s="57"/>
      <c r="IV32" s="57"/>
      <c r="IW32" s="57"/>
      <c r="IX32" s="57"/>
      <c r="IY32" s="57"/>
      <c r="IZ32" s="57"/>
      <c r="JA32" s="57"/>
      <c r="JB32" s="57"/>
      <c r="JC32" s="57"/>
      <c r="JD32" s="57"/>
      <c r="JE32" s="57"/>
      <c r="JF32" s="57"/>
      <c r="JG32" s="57"/>
      <c r="JH32" s="57"/>
      <c r="JI32" s="57"/>
      <c r="JJ32" s="57"/>
      <c r="JK32" s="57"/>
      <c r="JL32" s="57"/>
      <c r="JM32" s="57"/>
      <c r="JN32" s="57"/>
      <c r="JO32" s="57"/>
      <c r="JP32" s="57"/>
      <c r="JQ32" s="57"/>
      <c r="JR32" s="57"/>
      <c r="JS32" s="57"/>
      <c r="JT32" s="57"/>
      <c r="JU32" s="57"/>
      <c r="JV32" s="57"/>
      <c r="JW32" s="57"/>
      <c r="JX32" s="57"/>
      <c r="JY32" s="57"/>
      <c r="JZ32" s="57"/>
      <c r="KA32" s="57"/>
      <c r="KB32" s="57"/>
      <c r="KC32" s="57"/>
      <c r="KD32" s="57"/>
      <c r="KE32" s="57"/>
      <c r="KF32" s="57"/>
      <c r="KG32" s="57"/>
      <c r="KH32" s="57"/>
      <c r="KI32" s="57"/>
      <c r="KJ32" s="57"/>
      <c r="KK32" s="57"/>
      <c r="KL32" s="57"/>
      <c r="KM32" s="57"/>
      <c r="KN32" s="57"/>
      <c r="KO32" s="57"/>
      <c r="KP32" s="57"/>
      <c r="KQ32" s="57"/>
      <c r="KR32" s="57"/>
      <c r="KS32" s="57"/>
      <c r="KT32" s="57"/>
      <c r="KU32" s="57"/>
      <c r="KV32" s="57"/>
      <c r="KW32" s="57"/>
      <c r="KX32" s="57"/>
      <c r="KY32" s="57"/>
      <c r="KZ32" s="57"/>
      <c r="LA32" s="57"/>
      <c r="LB32" s="57"/>
      <c r="LC32" s="57"/>
      <c r="LD32" s="57"/>
      <c r="LE32" s="57"/>
      <c r="LF32" s="57"/>
      <c r="LG32" s="57"/>
      <c r="LH32" s="57"/>
      <c r="LI32" s="57"/>
      <c r="LJ32" s="57"/>
      <c r="LK32" s="57"/>
      <c r="LL32" s="57"/>
      <c r="LM32" s="57"/>
      <c r="LN32" s="57"/>
      <c r="LO32" s="57"/>
      <c r="LP32" s="57"/>
      <c r="LQ32" s="57"/>
      <c r="LR32" s="57"/>
      <c r="LS32" s="57"/>
      <c r="LT32" s="57"/>
      <c r="LU32" s="57"/>
      <c r="LV32" s="57"/>
      <c r="LW32" s="57"/>
      <c r="LX32" s="57"/>
      <c r="LY32" s="57"/>
      <c r="LZ32" s="57"/>
      <c r="MA32" s="57"/>
      <c r="MB32" s="57"/>
      <c r="MC32" s="57"/>
      <c r="MD32" s="57"/>
      <c r="ME32" s="57"/>
      <c r="MF32" s="57"/>
      <c r="MG32" s="57"/>
      <c r="MH32" s="57"/>
      <c r="MI32" s="57"/>
      <c r="MJ32" s="57"/>
      <c r="MK32" s="57"/>
      <c r="ML32" s="57"/>
      <c r="MM32" s="57"/>
      <c r="MN32" s="57"/>
      <c r="MO32" s="57"/>
      <c r="MP32" s="57"/>
      <c r="MQ32" s="57"/>
      <c r="MR32" s="57"/>
      <c r="MS32" s="57"/>
      <c r="MT32" s="57"/>
      <c r="MU32" s="57"/>
      <c r="MV32" s="57"/>
      <c r="MW32" s="57"/>
      <c r="MX32" s="57"/>
      <c r="MY32" s="57"/>
      <c r="MZ32" s="57"/>
      <c r="NA32" s="57"/>
      <c r="NB32" s="57"/>
      <c r="NC32" s="57"/>
      <c r="ND32" s="57"/>
      <c r="NE32" s="57"/>
      <c r="NF32" s="57"/>
      <c r="NG32" s="57"/>
      <c r="NH32" s="57"/>
      <c r="NI32" s="57"/>
      <c r="NJ32" s="57"/>
      <c r="NK32" s="57"/>
      <c r="NL32" s="57"/>
      <c r="NM32" s="57"/>
      <c r="NN32" s="57"/>
      <c r="NO32" s="57"/>
      <c r="NP32" s="57"/>
      <c r="NQ32" s="57"/>
      <c r="NR32" s="57"/>
      <c r="NS32" s="57"/>
      <c r="NT32" s="57"/>
      <c r="NU32" s="57"/>
      <c r="NV32" s="57"/>
      <c r="NW32" s="57"/>
      <c r="NX32" s="57"/>
      <c r="NY32" s="57"/>
      <c r="NZ32" s="57"/>
      <c r="OA32" s="57"/>
      <c r="OB32" s="57"/>
      <c r="OC32" s="57"/>
      <c r="OD32" s="57"/>
      <c r="OE32" s="57"/>
      <c r="OF32" s="57"/>
      <c r="OG32" s="57"/>
      <c r="OH32" s="57"/>
      <c r="OI32" s="57"/>
      <c r="OJ32" s="57"/>
      <c r="OK32" s="57"/>
      <c r="OL32" s="57"/>
      <c r="OM32" s="57"/>
      <c r="ON32" s="57"/>
      <c r="OO32" s="57"/>
      <c r="OP32" s="57"/>
      <c r="OQ32" s="57"/>
      <c r="OR32" s="57"/>
      <c r="OS32" s="57"/>
      <c r="OT32" s="57"/>
      <c r="OU32" s="57"/>
      <c r="OV32" s="57"/>
      <c r="OW32" s="57"/>
      <c r="OX32" s="57"/>
      <c r="OY32" s="57"/>
      <c r="OZ32" s="57"/>
      <c r="PA32" s="57"/>
      <c r="PB32" s="57"/>
      <c r="PC32" s="57"/>
      <c r="PD32" s="57"/>
      <c r="PE32" s="57"/>
      <c r="PF32" s="57"/>
      <c r="PG32" s="57"/>
      <c r="PH32" s="57"/>
      <c r="PI32" s="57"/>
      <c r="PJ32" s="57"/>
      <c r="PK32" s="57"/>
      <c r="PL32" s="57"/>
      <c r="PM32" s="57"/>
      <c r="PN32" s="57"/>
      <c r="PO32" s="57"/>
      <c r="PP32" s="57"/>
      <c r="PQ32" s="57"/>
      <c r="PR32" s="57"/>
      <c r="PS32" s="57"/>
      <c r="PT32" s="57"/>
      <c r="PU32" s="57"/>
      <c r="PV32" s="57"/>
      <c r="PW32" s="57"/>
      <c r="PX32" s="57"/>
      <c r="PY32" s="57"/>
      <c r="PZ32" s="57"/>
      <c r="QA32" s="57"/>
      <c r="QB32" s="57"/>
      <c r="QC32" s="57"/>
      <c r="QD32" s="57"/>
      <c r="QE32" s="57"/>
      <c r="QF32" s="57"/>
      <c r="QG32" s="57"/>
      <c r="QH32" s="57"/>
      <c r="QI32" s="57"/>
      <c r="QJ32" s="57"/>
      <c r="QK32" s="57"/>
      <c r="QL32" s="57"/>
      <c r="QM32" s="57"/>
      <c r="QN32" s="57"/>
      <c r="QO32" s="57"/>
      <c r="QP32" s="57"/>
      <c r="QQ32" s="57"/>
      <c r="QR32" s="57"/>
      <c r="QS32" s="57"/>
      <c r="QT32" s="57"/>
      <c r="QU32" s="57"/>
      <c r="QV32" s="57"/>
      <c r="QW32" s="57"/>
      <c r="QX32" s="57"/>
      <c r="QY32" s="57"/>
      <c r="QZ32" s="57"/>
      <c r="RA32" s="57"/>
      <c r="RB32" s="57"/>
      <c r="RC32" s="57"/>
      <c r="RD32" s="57"/>
      <c r="RE32" s="57"/>
      <c r="RF32" s="57"/>
      <c r="RG32" s="57"/>
      <c r="RH32" s="57"/>
      <c r="RI32" s="57"/>
      <c r="RJ32" s="57"/>
      <c r="RK32" s="57"/>
      <c r="RL32" s="57"/>
      <c r="RM32" s="57"/>
      <c r="RN32" s="57"/>
      <c r="RO32" s="57"/>
      <c r="RP32" s="57"/>
      <c r="RQ32" s="57"/>
      <c r="RR32" s="57"/>
      <c r="RS32" s="57"/>
      <c r="RT32" s="57"/>
      <c r="RU32" s="57"/>
      <c r="RV32" s="57"/>
      <c r="RW32" s="57"/>
      <c r="RX32" s="57"/>
      <c r="RY32" s="57"/>
      <c r="RZ32" s="57"/>
      <c r="SA32" s="57"/>
      <c r="SB32" s="57"/>
      <c r="SC32" s="57"/>
      <c r="SD32" s="57"/>
      <c r="SE32" s="57"/>
      <c r="SF32" s="57"/>
      <c r="SG32" s="57"/>
      <c r="SH32" s="57"/>
      <c r="SI32" s="57"/>
      <c r="SJ32" s="57"/>
      <c r="SK32" s="57"/>
      <c r="SL32" s="57"/>
      <c r="SM32" s="57"/>
      <c r="SN32" s="57"/>
      <c r="SO32" s="57"/>
      <c r="SP32" s="57"/>
      <c r="SQ32" s="57"/>
      <c r="SR32" s="57"/>
      <c r="SS32" s="57"/>
      <c r="ST32" s="57"/>
      <c r="SU32" s="57"/>
      <c r="SV32" s="57"/>
      <c r="SW32" s="57"/>
      <c r="SX32" s="57"/>
      <c r="SY32" s="57"/>
      <c r="SZ32" s="57"/>
      <c r="TA32" s="57"/>
      <c r="TB32" s="57"/>
      <c r="TC32" s="57"/>
      <c r="TD32" s="57"/>
      <c r="TE32" s="57"/>
      <c r="TF32" s="57"/>
      <c r="TG32" s="57"/>
      <c r="TH32" s="57"/>
      <c r="TI32" s="57"/>
      <c r="TJ32" s="57"/>
      <c r="TK32" s="57"/>
      <c r="TL32" s="57"/>
      <c r="TM32" s="57"/>
      <c r="TN32" s="57"/>
      <c r="TO32" s="57"/>
      <c r="TP32" s="57"/>
      <c r="TQ32" s="57"/>
      <c r="TR32" s="57"/>
      <c r="TS32" s="57"/>
      <c r="TT32" s="57"/>
      <c r="TU32" s="57"/>
      <c r="TV32" s="57"/>
      <c r="TW32" s="57"/>
      <c r="TX32" s="57"/>
      <c r="TY32" s="57"/>
      <c r="TZ32" s="57"/>
      <c r="UA32" s="57"/>
      <c r="UB32" s="57"/>
      <c r="UC32" s="57"/>
      <c r="UD32" s="57"/>
      <c r="UE32" s="57"/>
      <c r="UF32" s="57"/>
      <c r="UG32" s="57"/>
    </row>
    <row r="33" spans="1:553" s="58" customFormat="1" ht="27" customHeight="1" x14ac:dyDescent="0.2">
      <c r="A33" s="56"/>
      <c r="B33" s="709"/>
      <c r="C33" s="763"/>
      <c r="D33" s="763"/>
      <c r="E33" s="763"/>
      <c r="F33" s="763"/>
      <c r="G33" s="763"/>
      <c r="H33" s="763"/>
      <c r="I33" s="763"/>
      <c r="J33" s="763"/>
      <c r="K33" s="763"/>
      <c r="L33" s="711"/>
      <c r="M33" s="20"/>
      <c r="N33" s="52"/>
      <c r="O33" s="53"/>
      <c r="P33" s="53"/>
      <c r="Q33" s="53"/>
      <c r="R33" s="53"/>
      <c r="S33" s="53"/>
      <c r="T33" s="53"/>
      <c r="U33" s="53"/>
      <c r="V33" s="53"/>
      <c r="W33" s="53"/>
      <c r="X33" s="53"/>
      <c r="Y33" s="53"/>
      <c r="Z33" s="53"/>
      <c r="AA33" s="53"/>
      <c r="AB33" s="53"/>
      <c r="AC33" s="53"/>
      <c r="AD33" s="53"/>
      <c r="AE33" s="53"/>
      <c r="AF33" s="57"/>
      <c r="AG33" s="57"/>
      <c r="AH33" s="57"/>
      <c r="AI33" s="57"/>
      <c r="AJ33" s="57"/>
      <c r="AK33" s="57"/>
      <c r="AL33" s="57"/>
      <c r="AM33" s="57"/>
      <c r="AN33" s="57"/>
      <c r="AO33" s="57"/>
      <c r="AP33" s="57"/>
      <c r="AQ33" s="57"/>
      <c r="AR33" s="57"/>
      <c r="AS33" s="57"/>
      <c r="AT33" s="57"/>
      <c r="AU33" s="57"/>
      <c r="AV33" s="57"/>
      <c r="AW33" s="57"/>
      <c r="AX33" s="57"/>
      <c r="AY33" s="57"/>
      <c r="AZ33" s="57"/>
      <c r="BA33" s="57"/>
      <c r="BB33" s="57"/>
      <c r="BC33" s="57"/>
      <c r="BD33" s="57"/>
      <c r="BE33" s="57"/>
      <c r="BF33" s="57"/>
      <c r="BG33" s="57"/>
      <c r="BH33" s="57"/>
      <c r="BI33" s="57"/>
      <c r="BJ33" s="57"/>
      <c r="BK33" s="57"/>
      <c r="BL33" s="57"/>
      <c r="BM33" s="57"/>
      <c r="BN33" s="57"/>
      <c r="BO33" s="57"/>
      <c r="BP33" s="57"/>
      <c r="BQ33" s="57"/>
      <c r="BR33" s="57"/>
      <c r="BS33" s="57"/>
      <c r="BT33" s="57"/>
      <c r="BU33" s="57"/>
      <c r="BV33" s="57"/>
      <c r="BW33" s="57"/>
      <c r="BX33" s="57"/>
      <c r="BY33" s="57"/>
      <c r="BZ33" s="57"/>
      <c r="CA33" s="57"/>
      <c r="CB33" s="57"/>
      <c r="CC33" s="57"/>
      <c r="CD33" s="57"/>
      <c r="CE33" s="57"/>
      <c r="CF33" s="57"/>
      <c r="CG33" s="57"/>
      <c r="CH33" s="57"/>
      <c r="CI33" s="57"/>
      <c r="CJ33" s="57"/>
      <c r="CK33" s="57"/>
      <c r="CL33" s="57"/>
      <c r="CM33" s="57"/>
      <c r="CN33" s="57"/>
      <c r="CO33" s="57"/>
      <c r="CP33" s="57"/>
      <c r="CQ33" s="57"/>
      <c r="CR33" s="57"/>
      <c r="CS33" s="57"/>
      <c r="CT33" s="57"/>
      <c r="CU33" s="57"/>
      <c r="CV33" s="57"/>
      <c r="CW33" s="57"/>
      <c r="CX33" s="57"/>
      <c r="CY33" s="57"/>
      <c r="CZ33" s="57"/>
      <c r="DA33" s="57"/>
      <c r="DB33" s="57"/>
      <c r="DC33" s="57"/>
      <c r="DD33" s="57"/>
      <c r="DE33" s="57"/>
      <c r="DF33" s="57"/>
      <c r="DG33" s="57"/>
      <c r="DH33" s="57"/>
      <c r="DI33" s="57"/>
      <c r="DJ33" s="57"/>
      <c r="DK33" s="57"/>
      <c r="DL33" s="57"/>
      <c r="DM33" s="57"/>
      <c r="DN33" s="57"/>
      <c r="DO33" s="57"/>
      <c r="DP33" s="57"/>
      <c r="DQ33" s="57"/>
      <c r="DR33" s="57"/>
      <c r="DS33" s="57"/>
      <c r="DT33" s="57"/>
      <c r="DU33" s="57"/>
      <c r="DV33" s="57"/>
      <c r="DW33" s="57"/>
      <c r="DX33" s="57"/>
      <c r="DY33" s="57"/>
      <c r="DZ33" s="57"/>
      <c r="EA33" s="57"/>
      <c r="EB33" s="57"/>
      <c r="EC33" s="57"/>
      <c r="ED33" s="57"/>
      <c r="EE33" s="57"/>
      <c r="EF33" s="57"/>
      <c r="EG33" s="57"/>
      <c r="EH33" s="57"/>
      <c r="EI33" s="57"/>
      <c r="EJ33" s="57"/>
      <c r="EK33" s="57"/>
      <c r="EL33" s="57"/>
      <c r="EM33" s="57"/>
      <c r="EN33" s="57"/>
      <c r="EO33" s="57"/>
      <c r="EP33" s="57"/>
      <c r="EQ33" s="57"/>
      <c r="ER33" s="57"/>
      <c r="ES33" s="57"/>
      <c r="ET33" s="57"/>
      <c r="EU33" s="57"/>
      <c r="EV33" s="57"/>
      <c r="EW33" s="57"/>
      <c r="EX33" s="57"/>
      <c r="EY33" s="57"/>
      <c r="EZ33" s="57"/>
      <c r="FA33" s="57"/>
      <c r="FB33" s="57"/>
      <c r="FC33" s="57"/>
      <c r="FD33" s="57"/>
      <c r="FE33" s="57"/>
      <c r="FF33" s="57"/>
      <c r="FG33" s="57"/>
      <c r="FH33" s="57"/>
      <c r="FI33" s="57"/>
      <c r="FJ33" s="57"/>
      <c r="FK33" s="57"/>
      <c r="FL33" s="57"/>
      <c r="FM33" s="57"/>
      <c r="FN33" s="57"/>
      <c r="FO33" s="57"/>
      <c r="FP33" s="57"/>
      <c r="FQ33" s="57"/>
      <c r="FR33" s="57"/>
      <c r="FS33" s="57"/>
      <c r="FT33" s="57"/>
      <c r="FU33" s="57"/>
      <c r="FV33" s="57"/>
      <c r="FW33" s="57"/>
      <c r="FX33" s="57"/>
      <c r="FY33" s="57"/>
      <c r="FZ33" s="57"/>
      <c r="GA33" s="57"/>
      <c r="GB33" s="57"/>
      <c r="GC33" s="57"/>
      <c r="GD33" s="57"/>
      <c r="GE33" s="57"/>
      <c r="GF33" s="57"/>
      <c r="GG33" s="57"/>
      <c r="GH33" s="57"/>
      <c r="GI33" s="57"/>
      <c r="GJ33" s="57"/>
      <c r="GK33" s="57"/>
      <c r="GL33" s="57"/>
      <c r="GM33" s="57"/>
      <c r="GN33" s="57"/>
      <c r="GO33" s="57"/>
      <c r="GP33" s="57"/>
      <c r="GQ33" s="57"/>
      <c r="GR33" s="57"/>
      <c r="GS33" s="57"/>
      <c r="GT33" s="57"/>
      <c r="GU33" s="57"/>
      <c r="GV33" s="57"/>
      <c r="GW33" s="57"/>
      <c r="GX33" s="57"/>
      <c r="GY33" s="57"/>
      <c r="GZ33" s="57"/>
      <c r="HA33" s="57"/>
      <c r="HB33" s="57"/>
      <c r="HC33" s="57"/>
      <c r="HD33" s="57"/>
      <c r="HE33" s="57"/>
      <c r="HF33" s="57"/>
      <c r="HG33" s="57"/>
      <c r="HH33" s="57"/>
      <c r="HI33" s="57"/>
      <c r="HJ33" s="57"/>
      <c r="HK33" s="57"/>
      <c r="HL33" s="57"/>
      <c r="HM33" s="57"/>
      <c r="HN33" s="57"/>
      <c r="HO33" s="57"/>
      <c r="HP33" s="57"/>
      <c r="HQ33" s="57"/>
      <c r="HR33" s="57"/>
      <c r="HS33" s="57"/>
      <c r="HT33" s="57"/>
      <c r="HU33" s="57"/>
      <c r="HV33" s="57"/>
      <c r="HW33" s="57"/>
      <c r="HX33" s="57"/>
      <c r="HY33" s="57"/>
      <c r="HZ33" s="57"/>
      <c r="IA33" s="57"/>
      <c r="IB33" s="57"/>
      <c r="IC33" s="57"/>
      <c r="ID33" s="57"/>
      <c r="IE33" s="57"/>
      <c r="IF33" s="57"/>
      <c r="IG33" s="57"/>
      <c r="IH33" s="57"/>
      <c r="II33" s="57"/>
      <c r="IJ33" s="57"/>
      <c r="IK33" s="57"/>
      <c r="IL33" s="57"/>
      <c r="IM33" s="57"/>
      <c r="IN33" s="57"/>
      <c r="IO33" s="57"/>
      <c r="IP33" s="57"/>
      <c r="IQ33" s="57"/>
      <c r="IR33" s="57"/>
      <c r="IS33" s="57"/>
      <c r="IT33" s="57"/>
      <c r="IU33" s="57"/>
      <c r="IV33" s="57"/>
      <c r="IW33" s="57"/>
      <c r="IX33" s="57"/>
      <c r="IY33" s="57"/>
      <c r="IZ33" s="57"/>
      <c r="JA33" s="57"/>
      <c r="JB33" s="57"/>
      <c r="JC33" s="57"/>
      <c r="JD33" s="57"/>
      <c r="JE33" s="57"/>
      <c r="JF33" s="57"/>
      <c r="JG33" s="57"/>
      <c r="JH33" s="57"/>
      <c r="JI33" s="57"/>
      <c r="JJ33" s="57"/>
      <c r="JK33" s="57"/>
      <c r="JL33" s="57"/>
      <c r="JM33" s="57"/>
      <c r="JN33" s="57"/>
      <c r="JO33" s="57"/>
      <c r="JP33" s="57"/>
      <c r="JQ33" s="57"/>
      <c r="JR33" s="57"/>
      <c r="JS33" s="57"/>
      <c r="JT33" s="57"/>
      <c r="JU33" s="57"/>
      <c r="JV33" s="57"/>
      <c r="JW33" s="57"/>
      <c r="JX33" s="57"/>
      <c r="JY33" s="57"/>
      <c r="JZ33" s="57"/>
      <c r="KA33" s="57"/>
      <c r="KB33" s="57"/>
      <c r="KC33" s="57"/>
      <c r="KD33" s="57"/>
      <c r="KE33" s="57"/>
      <c r="KF33" s="57"/>
      <c r="KG33" s="57"/>
      <c r="KH33" s="57"/>
      <c r="KI33" s="57"/>
      <c r="KJ33" s="57"/>
      <c r="KK33" s="57"/>
      <c r="KL33" s="57"/>
      <c r="KM33" s="57"/>
      <c r="KN33" s="57"/>
      <c r="KO33" s="57"/>
      <c r="KP33" s="57"/>
      <c r="KQ33" s="57"/>
      <c r="KR33" s="57"/>
      <c r="KS33" s="57"/>
      <c r="KT33" s="57"/>
      <c r="KU33" s="57"/>
      <c r="KV33" s="57"/>
      <c r="KW33" s="57"/>
      <c r="KX33" s="57"/>
      <c r="KY33" s="57"/>
      <c r="KZ33" s="57"/>
      <c r="LA33" s="57"/>
      <c r="LB33" s="57"/>
      <c r="LC33" s="57"/>
      <c r="LD33" s="57"/>
      <c r="LE33" s="57"/>
      <c r="LF33" s="57"/>
      <c r="LG33" s="57"/>
      <c r="LH33" s="57"/>
      <c r="LI33" s="57"/>
      <c r="LJ33" s="57"/>
      <c r="LK33" s="57"/>
      <c r="LL33" s="57"/>
      <c r="LM33" s="57"/>
      <c r="LN33" s="57"/>
      <c r="LO33" s="57"/>
      <c r="LP33" s="57"/>
      <c r="LQ33" s="57"/>
      <c r="LR33" s="57"/>
      <c r="LS33" s="57"/>
      <c r="LT33" s="57"/>
      <c r="LU33" s="57"/>
      <c r="LV33" s="57"/>
      <c r="LW33" s="57"/>
      <c r="LX33" s="57"/>
      <c r="LY33" s="57"/>
      <c r="LZ33" s="57"/>
      <c r="MA33" s="57"/>
      <c r="MB33" s="57"/>
      <c r="MC33" s="57"/>
      <c r="MD33" s="57"/>
      <c r="ME33" s="57"/>
      <c r="MF33" s="57"/>
      <c r="MG33" s="57"/>
      <c r="MH33" s="57"/>
      <c r="MI33" s="57"/>
      <c r="MJ33" s="57"/>
      <c r="MK33" s="57"/>
      <c r="ML33" s="57"/>
      <c r="MM33" s="57"/>
      <c r="MN33" s="57"/>
      <c r="MO33" s="57"/>
      <c r="MP33" s="57"/>
      <c r="MQ33" s="57"/>
      <c r="MR33" s="57"/>
      <c r="MS33" s="57"/>
      <c r="MT33" s="57"/>
      <c r="MU33" s="57"/>
      <c r="MV33" s="57"/>
      <c r="MW33" s="57"/>
      <c r="MX33" s="57"/>
      <c r="MY33" s="57"/>
      <c r="MZ33" s="57"/>
      <c r="NA33" s="57"/>
      <c r="NB33" s="57"/>
      <c r="NC33" s="57"/>
      <c r="ND33" s="57"/>
      <c r="NE33" s="57"/>
      <c r="NF33" s="57"/>
      <c r="NG33" s="57"/>
      <c r="NH33" s="57"/>
      <c r="NI33" s="57"/>
      <c r="NJ33" s="57"/>
      <c r="NK33" s="57"/>
      <c r="NL33" s="57"/>
      <c r="NM33" s="57"/>
      <c r="NN33" s="57"/>
      <c r="NO33" s="57"/>
      <c r="NP33" s="57"/>
      <c r="NQ33" s="57"/>
      <c r="NR33" s="57"/>
      <c r="NS33" s="57"/>
      <c r="NT33" s="57"/>
      <c r="NU33" s="57"/>
      <c r="NV33" s="57"/>
      <c r="NW33" s="57"/>
      <c r="NX33" s="57"/>
      <c r="NY33" s="57"/>
      <c r="NZ33" s="57"/>
      <c r="OA33" s="57"/>
      <c r="OB33" s="57"/>
      <c r="OC33" s="57"/>
      <c r="OD33" s="57"/>
      <c r="OE33" s="57"/>
      <c r="OF33" s="57"/>
      <c r="OG33" s="57"/>
      <c r="OH33" s="57"/>
      <c r="OI33" s="57"/>
      <c r="OJ33" s="57"/>
      <c r="OK33" s="57"/>
      <c r="OL33" s="57"/>
      <c r="OM33" s="57"/>
      <c r="ON33" s="57"/>
      <c r="OO33" s="57"/>
      <c r="OP33" s="57"/>
      <c r="OQ33" s="57"/>
      <c r="OR33" s="57"/>
      <c r="OS33" s="57"/>
      <c r="OT33" s="57"/>
      <c r="OU33" s="57"/>
      <c r="OV33" s="57"/>
      <c r="OW33" s="57"/>
      <c r="OX33" s="57"/>
      <c r="OY33" s="57"/>
      <c r="OZ33" s="57"/>
      <c r="PA33" s="57"/>
      <c r="PB33" s="57"/>
      <c r="PC33" s="57"/>
      <c r="PD33" s="57"/>
      <c r="PE33" s="57"/>
      <c r="PF33" s="57"/>
      <c r="PG33" s="57"/>
      <c r="PH33" s="57"/>
      <c r="PI33" s="57"/>
      <c r="PJ33" s="57"/>
      <c r="PK33" s="57"/>
      <c r="PL33" s="57"/>
      <c r="PM33" s="57"/>
      <c r="PN33" s="57"/>
      <c r="PO33" s="57"/>
      <c r="PP33" s="57"/>
      <c r="PQ33" s="57"/>
      <c r="PR33" s="57"/>
      <c r="PS33" s="57"/>
      <c r="PT33" s="57"/>
      <c r="PU33" s="57"/>
      <c r="PV33" s="57"/>
      <c r="PW33" s="57"/>
      <c r="PX33" s="57"/>
      <c r="PY33" s="57"/>
      <c r="PZ33" s="57"/>
      <c r="QA33" s="57"/>
      <c r="QB33" s="57"/>
      <c r="QC33" s="57"/>
      <c r="QD33" s="57"/>
      <c r="QE33" s="57"/>
      <c r="QF33" s="57"/>
      <c r="QG33" s="57"/>
      <c r="QH33" s="57"/>
      <c r="QI33" s="57"/>
      <c r="QJ33" s="57"/>
      <c r="QK33" s="57"/>
      <c r="QL33" s="57"/>
      <c r="QM33" s="57"/>
      <c r="QN33" s="57"/>
      <c r="QO33" s="57"/>
      <c r="QP33" s="57"/>
      <c r="QQ33" s="57"/>
      <c r="QR33" s="57"/>
      <c r="QS33" s="57"/>
      <c r="QT33" s="57"/>
      <c r="QU33" s="57"/>
      <c r="QV33" s="57"/>
      <c r="QW33" s="57"/>
      <c r="QX33" s="57"/>
      <c r="QY33" s="57"/>
      <c r="QZ33" s="57"/>
      <c r="RA33" s="57"/>
      <c r="RB33" s="57"/>
      <c r="RC33" s="57"/>
      <c r="RD33" s="57"/>
      <c r="RE33" s="57"/>
      <c r="RF33" s="57"/>
      <c r="RG33" s="57"/>
      <c r="RH33" s="57"/>
      <c r="RI33" s="57"/>
      <c r="RJ33" s="57"/>
      <c r="RK33" s="57"/>
      <c r="RL33" s="57"/>
      <c r="RM33" s="57"/>
      <c r="RN33" s="57"/>
      <c r="RO33" s="57"/>
      <c r="RP33" s="57"/>
      <c r="RQ33" s="57"/>
      <c r="RR33" s="57"/>
      <c r="RS33" s="57"/>
      <c r="RT33" s="57"/>
      <c r="RU33" s="57"/>
      <c r="RV33" s="57"/>
      <c r="RW33" s="57"/>
      <c r="RX33" s="57"/>
      <c r="RY33" s="57"/>
      <c r="RZ33" s="57"/>
      <c r="SA33" s="57"/>
      <c r="SB33" s="57"/>
      <c r="SC33" s="57"/>
      <c r="SD33" s="57"/>
      <c r="SE33" s="57"/>
      <c r="SF33" s="57"/>
      <c r="SG33" s="57"/>
      <c r="SH33" s="57"/>
      <c r="SI33" s="57"/>
      <c r="SJ33" s="57"/>
      <c r="SK33" s="57"/>
      <c r="SL33" s="57"/>
      <c r="SM33" s="57"/>
      <c r="SN33" s="57"/>
      <c r="SO33" s="57"/>
      <c r="SP33" s="57"/>
      <c r="SQ33" s="57"/>
      <c r="SR33" s="57"/>
      <c r="SS33" s="57"/>
      <c r="ST33" s="57"/>
      <c r="SU33" s="57"/>
      <c r="SV33" s="57"/>
      <c r="SW33" s="57"/>
      <c r="SX33" s="57"/>
      <c r="SY33" s="57"/>
      <c r="SZ33" s="57"/>
      <c r="TA33" s="57"/>
      <c r="TB33" s="57"/>
      <c r="TC33" s="57"/>
      <c r="TD33" s="57"/>
      <c r="TE33" s="57"/>
      <c r="TF33" s="57"/>
      <c r="TG33" s="57"/>
      <c r="TH33" s="57"/>
      <c r="TI33" s="57"/>
      <c r="TJ33" s="57"/>
      <c r="TK33" s="57"/>
      <c r="TL33" s="57"/>
      <c r="TM33" s="57"/>
      <c r="TN33" s="57"/>
      <c r="TO33" s="57"/>
      <c r="TP33" s="57"/>
      <c r="TQ33" s="57"/>
      <c r="TR33" s="57"/>
      <c r="TS33" s="57"/>
      <c r="TT33" s="57"/>
      <c r="TU33" s="57"/>
      <c r="TV33" s="57"/>
      <c r="TW33" s="57"/>
      <c r="TX33" s="57"/>
      <c r="TY33" s="57"/>
      <c r="TZ33" s="57"/>
      <c r="UA33" s="57"/>
      <c r="UB33" s="57"/>
      <c r="UC33" s="57"/>
      <c r="UD33" s="57"/>
      <c r="UE33" s="57"/>
      <c r="UF33" s="57"/>
      <c r="UG33" s="57"/>
    </row>
    <row r="34" spans="1:553" s="58" customFormat="1" ht="27" customHeight="1" x14ac:dyDescent="0.2">
      <c r="A34" s="56"/>
      <c r="B34" s="709"/>
      <c r="C34" s="763"/>
      <c r="D34" s="763"/>
      <c r="E34" s="763"/>
      <c r="F34" s="763"/>
      <c r="G34" s="763"/>
      <c r="H34" s="763"/>
      <c r="I34" s="763"/>
      <c r="J34" s="763"/>
      <c r="K34" s="763"/>
      <c r="L34" s="711"/>
      <c r="M34" s="20"/>
      <c r="N34" s="52"/>
      <c r="O34" s="53"/>
      <c r="P34" s="53"/>
      <c r="Q34" s="53"/>
      <c r="R34" s="53"/>
      <c r="S34" s="53"/>
      <c r="T34" s="53"/>
      <c r="U34" s="53"/>
      <c r="V34" s="53"/>
      <c r="W34" s="53"/>
      <c r="X34" s="53"/>
      <c r="Y34" s="53"/>
      <c r="Z34" s="53"/>
      <c r="AA34" s="53"/>
      <c r="AB34" s="53"/>
      <c r="AC34" s="53"/>
      <c r="AD34" s="53"/>
      <c r="AE34" s="53"/>
      <c r="AF34" s="57"/>
      <c r="AG34" s="57"/>
      <c r="AH34" s="57"/>
      <c r="AI34" s="57"/>
      <c r="AJ34" s="57"/>
      <c r="AK34" s="57"/>
      <c r="AL34" s="57"/>
      <c r="AM34" s="57"/>
      <c r="AN34" s="57"/>
      <c r="AO34" s="57"/>
      <c r="AP34" s="57"/>
      <c r="AQ34" s="57"/>
      <c r="AR34" s="57"/>
      <c r="AS34" s="57"/>
      <c r="AT34" s="57"/>
      <c r="AU34" s="57"/>
      <c r="AV34" s="57"/>
      <c r="AW34" s="57"/>
      <c r="AX34" s="57"/>
      <c r="AY34" s="57"/>
      <c r="AZ34" s="57"/>
      <c r="BA34" s="57"/>
      <c r="BB34" s="57"/>
      <c r="BC34" s="57"/>
      <c r="BD34" s="57"/>
      <c r="BE34" s="57"/>
      <c r="BF34" s="57"/>
      <c r="BG34" s="57"/>
      <c r="BH34" s="57"/>
      <c r="BI34" s="57"/>
      <c r="BJ34" s="57"/>
      <c r="BK34" s="57"/>
      <c r="BL34" s="57"/>
      <c r="BM34" s="57"/>
      <c r="BN34" s="57"/>
      <c r="BO34" s="57"/>
      <c r="BP34" s="57"/>
      <c r="BQ34" s="57"/>
      <c r="BR34" s="57"/>
      <c r="BS34" s="57"/>
      <c r="BT34" s="57"/>
      <c r="BU34" s="57"/>
      <c r="BV34" s="57"/>
      <c r="BW34" s="57"/>
      <c r="BX34" s="57"/>
      <c r="BY34" s="57"/>
      <c r="BZ34" s="57"/>
      <c r="CA34" s="57"/>
      <c r="CB34" s="57"/>
      <c r="CC34" s="57"/>
      <c r="CD34" s="57"/>
      <c r="CE34" s="57"/>
      <c r="CF34" s="57"/>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57"/>
      <c r="DK34" s="57"/>
      <c r="DL34" s="57"/>
      <c r="DM34" s="57"/>
      <c r="DN34" s="57"/>
      <c r="DO34" s="57"/>
      <c r="DP34" s="57"/>
      <c r="DQ34" s="57"/>
      <c r="DR34" s="57"/>
      <c r="DS34" s="57"/>
      <c r="DT34" s="57"/>
      <c r="DU34" s="57"/>
      <c r="DV34" s="57"/>
      <c r="DW34" s="57"/>
      <c r="DX34" s="57"/>
      <c r="DY34" s="57"/>
      <c r="DZ34" s="57"/>
      <c r="EA34" s="57"/>
      <c r="EB34" s="57"/>
      <c r="EC34" s="57"/>
      <c r="ED34" s="57"/>
      <c r="EE34" s="57"/>
      <c r="EF34" s="57"/>
      <c r="EG34" s="57"/>
      <c r="EH34" s="57"/>
      <c r="EI34" s="57"/>
      <c r="EJ34" s="57"/>
      <c r="EK34" s="57"/>
      <c r="EL34" s="57"/>
      <c r="EM34" s="57"/>
      <c r="EN34" s="57"/>
      <c r="EO34" s="57"/>
      <c r="EP34" s="57"/>
      <c r="EQ34" s="57"/>
      <c r="ER34" s="57"/>
      <c r="ES34" s="57"/>
      <c r="ET34" s="57"/>
      <c r="EU34" s="57"/>
      <c r="EV34" s="57"/>
      <c r="EW34" s="57"/>
      <c r="EX34" s="57"/>
      <c r="EY34" s="57"/>
      <c r="EZ34" s="57"/>
      <c r="FA34" s="57"/>
      <c r="FB34" s="57"/>
      <c r="FC34" s="57"/>
      <c r="FD34" s="57"/>
      <c r="FE34" s="57"/>
      <c r="FF34" s="57"/>
      <c r="FG34" s="57"/>
      <c r="FH34" s="57"/>
      <c r="FI34" s="57"/>
      <c r="FJ34" s="57"/>
      <c r="FK34" s="57"/>
      <c r="FL34" s="57"/>
      <c r="FM34" s="57"/>
      <c r="FN34" s="57"/>
      <c r="FO34" s="57"/>
      <c r="FP34" s="57"/>
      <c r="FQ34" s="57"/>
      <c r="FR34" s="57"/>
      <c r="FS34" s="57"/>
      <c r="FT34" s="57"/>
      <c r="FU34" s="57"/>
      <c r="FV34" s="57"/>
      <c r="FW34" s="57"/>
      <c r="FX34" s="57"/>
      <c r="FY34" s="57"/>
      <c r="FZ34" s="57"/>
      <c r="GA34" s="57"/>
      <c r="GB34" s="57"/>
      <c r="GC34" s="57"/>
      <c r="GD34" s="57"/>
      <c r="GE34" s="57"/>
      <c r="GF34" s="57"/>
      <c r="GG34" s="57"/>
      <c r="GH34" s="57"/>
      <c r="GI34" s="57"/>
      <c r="GJ34" s="57"/>
      <c r="GK34" s="57"/>
      <c r="GL34" s="57"/>
      <c r="GM34" s="57"/>
      <c r="GN34" s="57"/>
      <c r="GO34" s="57"/>
      <c r="GP34" s="57"/>
      <c r="GQ34" s="57"/>
      <c r="GR34" s="57"/>
      <c r="GS34" s="57"/>
      <c r="GT34" s="57"/>
      <c r="GU34" s="57"/>
      <c r="GV34" s="57"/>
      <c r="GW34" s="57"/>
      <c r="GX34" s="57"/>
      <c r="GY34" s="57"/>
      <c r="GZ34" s="57"/>
      <c r="HA34" s="57"/>
      <c r="HB34" s="57"/>
      <c r="HC34" s="57"/>
      <c r="HD34" s="57"/>
      <c r="HE34" s="57"/>
      <c r="HF34" s="57"/>
      <c r="HG34" s="57"/>
      <c r="HH34" s="57"/>
      <c r="HI34" s="57"/>
      <c r="HJ34" s="57"/>
      <c r="HK34" s="57"/>
      <c r="HL34" s="57"/>
      <c r="HM34" s="57"/>
      <c r="HN34" s="57"/>
      <c r="HO34" s="57"/>
      <c r="HP34" s="57"/>
      <c r="HQ34" s="57"/>
      <c r="HR34" s="57"/>
      <c r="HS34" s="57"/>
      <c r="HT34" s="57"/>
      <c r="HU34" s="57"/>
      <c r="HV34" s="57"/>
      <c r="HW34" s="57"/>
      <c r="HX34" s="57"/>
      <c r="HY34" s="57"/>
      <c r="HZ34" s="57"/>
      <c r="IA34" s="57"/>
      <c r="IB34" s="57"/>
      <c r="IC34" s="57"/>
      <c r="ID34" s="57"/>
      <c r="IE34" s="57"/>
      <c r="IF34" s="57"/>
      <c r="IG34" s="57"/>
      <c r="IH34" s="57"/>
      <c r="II34" s="57"/>
      <c r="IJ34" s="57"/>
      <c r="IK34" s="57"/>
      <c r="IL34" s="57"/>
      <c r="IM34" s="57"/>
      <c r="IN34" s="57"/>
      <c r="IO34" s="57"/>
      <c r="IP34" s="57"/>
      <c r="IQ34" s="57"/>
      <c r="IR34" s="57"/>
      <c r="IS34" s="57"/>
      <c r="IT34" s="57"/>
      <c r="IU34" s="57"/>
      <c r="IV34" s="57"/>
      <c r="IW34" s="57"/>
      <c r="IX34" s="57"/>
      <c r="IY34" s="57"/>
      <c r="IZ34" s="57"/>
      <c r="JA34" s="57"/>
      <c r="JB34" s="57"/>
      <c r="JC34" s="57"/>
      <c r="JD34" s="57"/>
      <c r="JE34" s="57"/>
      <c r="JF34" s="57"/>
      <c r="JG34" s="57"/>
      <c r="JH34" s="57"/>
      <c r="JI34" s="57"/>
      <c r="JJ34" s="57"/>
      <c r="JK34" s="57"/>
      <c r="JL34" s="57"/>
      <c r="JM34" s="57"/>
      <c r="JN34" s="57"/>
      <c r="JO34" s="57"/>
      <c r="JP34" s="57"/>
      <c r="JQ34" s="57"/>
      <c r="JR34" s="57"/>
      <c r="JS34" s="57"/>
      <c r="JT34" s="57"/>
      <c r="JU34" s="57"/>
      <c r="JV34" s="57"/>
      <c r="JW34" s="57"/>
      <c r="JX34" s="57"/>
      <c r="JY34" s="57"/>
      <c r="JZ34" s="57"/>
      <c r="KA34" s="57"/>
      <c r="KB34" s="57"/>
      <c r="KC34" s="57"/>
      <c r="KD34" s="57"/>
      <c r="KE34" s="57"/>
      <c r="KF34" s="57"/>
      <c r="KG34" s="57"/>
      <c r="KH34" s="57"/>
      <c r="KI34" s="57"/>
      <c r="KJ34" s="57"/>
      <c r="KK34" s="57"/>
      <c r="KL34" s="57"/>
      <c r="KM34" s="57"/>
      <c r="KN34" s="57"/>
      <c r="KO34" s="57"/>
      <c r="KP34" s="57"/>
      <c r="KQ34" s="57"/>
      <c r="KR34" s="57"/>
      <c r="KS34" s="57"/>
      <c r="KT34" s="57"/>
      <c r="KU34" s="57"/>
      <c r="KV34" s="57"/>
      <c r="KW34" s="57"/>
      <c r="KX34" s="57"/>
      <c r="KY34" s="57"/>
      <c r="KZ34" s="57"/>
      <c r="LA34" s="57"/>
      <c r="LB34" s="57"/>
      <c r="LC34" s="57"/>
      <c r="LD34" s="57"/>
      <c r="LE34" s="57"/>
      <c r="LF34" s="57"/>
      <c r="LG34" s="57"/>
      <c r="LH34" s="57"/>
      <c r="LI34" s="57"/>
      <c r="LJ34" s="57"/>
      <c r="LK34" s="57"/>
      <c r="LL34" s="57"/>
      <c r="LM34" s="57"/>
      <c r="LN34" s="57"/>
      <c r="LO34" s="57"/>
      <c r="LP34" s="57"/>
      <c r="LQ34" s="57"/>
      <c r="LR34" s="57"/>
      <c r="LS34" s="57"/>
      <c r="LT34" s="57"/>
      <c r="LU34" s="57"/>
      <c r="LV34" s="57"/>
      <c r="LW34" s="57"/>
      <c r="LX34" s="57"/>
      <c r="LY34" s="57"/>
      <c r="LZ34" s="57"/>
      <c r="MA34" s="57"/>
      <c r="MB34" s="57"/>
      <c r="MC34" s="57"/>
      <c r="MD34" s="57"/>
      <c r="ME34" s="57"/>
      <c r="MF34" s="57"/>
      <c r="MG34" s="57"/>
      <c r="MH34" s="57"/>
      <c r="MI34" s="57"/>
      <c r="MJ34" s="57"/>
      <c r="MK34" s="57"/>
      <c r="ML34" s="57"/>
      <c r="MM34" s="57"/>
      <c r="MN34" s="57"/>
      <c r="MO34" s="57"/>
      <c r="MP34" s="57"/>
      <c r="MQ34" s="57"/>
      <c r="MR34" s="57"/>
      <c r="MS34" s="57"/>
      <c r="MT34" s="57"/>
      <c r="MU34" s="57"/>
      <c r="MV34" s="57"/>
      <c r="MW34" s="57"/>
      <c r="MX34" s="57"/>
      <c r="MY34" s="57"/>
      <c r="MZ34" s="57"/>
      <c r="NA34" s="57"/>
      <c r="NB34" s="57"/>
      <c r="NC34" s="57"/>
      <c r="ND34" s="57"/>
      <c r="NE34" s="57"/>
      <c r="NF34" s="57"/>
      <c r="NG34" s="57"/>
      <c r="NH34" s="57"/>
      <c r="NI34" s="57"/>
      <c r="NJ34" s="57"/>
      <c r="NK34" s="57"/>
      <c r="NL34" s="57"/>
      <c r="NM34" s="57"/>
      <c r="NN34" s="57"/>
      <c r="NO34" s="57"/>
      <c r="NP34" s="57"/>
      <c r="NQ34" s="57"/>
      <c r="NR34" s="57"/>
      <c r="NS34" s="57"/>
      <c r="NT34" s="57"/>
      <c r="NU34" s="57"/>
      <c r="NV34" s="57"/>
      <c r="NW34" s="57"/>
      <c r="NX34" s="57"/>
      <c r="NY34" s="57"/>
      <c r="NZ34" s="57"/>
      <c r="OA34" s="57"/>
      <c r="OB34" s="57"/>
      <c r="OC34" s="57"/>
      <c r="OD34" s="57"/>
      <c r="OE34" s="57"/>
      <c r="OF34" s="57"/>
      <c r="OG34" s="57"/>
      <c r="OH34" s="57"/>
      <c r="OI34" s="57"/>
      <c r="OJ34" s="57"/>
      <c r="OK34" s="57"/>
      <c r="OL34" s="57"/>
      <c r="OM34" s="57"/>
      <c r="ON34" s="57"/>
      <c r="OO34" s="57"/>
      <c r="OP34" s="57"/>
      <c r="OQ34" s="57"/>
      <c r="OR34" s="57"/>
      <c r="OS34" s="57"/>
      <c r="OT34" s="57"/>
      <c r="OU34" s="57"/>
      <c r="OV34" s="57"/>
      <c r="OW34" s="57"/>
      <c r="OX34" s="57"/>
      <c r="OY34" s="57"/>
      <c r="OZ34" s="57"/>
      <c r="PA34" s="57"/>
      <c r="PB34" s="57"/>
      <c r="PC34" s="57"/>
      <c r="PD34" s="57"/>
      <c r="PE34" s="57"/>
      <c r="PF34" s="57"/>
      <c r="PG34" s="57"/>
      <c r="PH34" s="57"/>
      <c r="PI34" s="57"/>
      <c r="PJ34" s="57"/>
      <c r="PK34" s="57"/>
      <c r="PL34" s="57"/>
      <c r="PM34" s="57"/>
      <c r="PN34" s="57"/>
      <c r="PO34" s="57"/>
      <c r="PP34" s="57"/>
      <c r="PQ34" s="57"/>
      <c r="PR34" s="57"/>
      <c r="PS34" s="57"/>
      <c r="PT34" s="57"/>
      <c r="PU34" s="57"/>
      <c r="PV34" s="57"/>
      <c r="PW34" s="57"/>
      <c r="PX34" s="57"/>
      <c r="PY34" s="57"/>
      <c r="PZ34" s="57"/>
      <c r="QA34" s="57"/>
      <c r="QB34" s="57"/>
      <c r="QC34" s="57"/>
      <c r="QD34" s="57"/>
      <c r="QE34" s="57"/>
      <c r="QF34" s="57"/>
      <c r="QG34" s="57"/>
      <c r="QH34" s="57"/>
      <c r="QI34" s="57"/>
      <c r="QJ34" s="57"/>
      <c r="QK34" s="57"/>
      <c r="QL34" s="57"/>
      <c r="QM34" s="57"/>
      <c r="QN34" s="57"/>
      <c r="QO34" s="57"/>
      <c r="QP34" s="57"/>
      <c r="QQ34" s="57"/>
      <c r="QR34" s="57"/>
      <c r="QS34" s="57"/>
      <c r="QT34" s="57"/>
      <c r="QU34" s="57"/>
      <c r="QV34" s="57"/>
      <c r="QW34" s="57"/>
      <c r="QX34" s="57"/>
      <c r="QY34" s="57"/>
      <c r="QZ34" s="57"/>
      <c r="RA34" s="57"/>
      <c r="RB34" s="57"/>
      <c r="RC34" s="57"/>
      <c r="RD34" s="57"/>
      <c r="RE34" s="57"/>
      <c r="RF34" s="57"/>
      <c r="RG34" s="57"/>
      <c r="RH34" s="57"/>
      <c r="RI34" s="57"/>
      <c r="RJ34" s="57"/>
      <c r="RK34" s="57"/>
      <c r="RL34" s="57"/>
      <c r="RM34" s="57"/>
      <c r="RN34" s="57"/>
      <c r="RO34" s="57"/>
      <c r="RP34" s="57"/>
      <c r="RQ34" s="57"/>
      <c r="RR34" s="57"/>
      <c r="RS34" s="57"/>
      <c r="RT34" s="57"/>
      <c r="RU34" s="57"/>
      <c r="RV34" s="57"/>
      <c r="RW34" s="57"/>
      <c r="RX34" s="57"/>
      <c r="RY34" s="57"/>
      <c r="RZ34" s="57"/>
      <c r="SA34" s="57"/>
      <c r="SB34" s="57"/>
      <c r="SC34" s="57"/>
      <c r="SD34" s="57"/>
      <c r="SE34" s="57"/>
      <c r="SF34" s="57"/>
      <c r="SG34" s="57"/>
      <c r="SH34" s="57"/>
      <c r="SI34" s="57"/>
      <c r="SJ34" s="57"/>
      <c r="SK34" s="57"/>
      <c r="SL34" s="57"/>
      <c r="SM34" s="57"/>
      <c r="SN34" s="57"/>
      <c r="SO34" s="57"/>
      <c r="SP34" s="57"/>
      <c r="SQ34" s="57"/>
      <c r="SR34" s="57"/>
      <c r="SS34" s="57"/>
      <c r="ST34" s="57"/>
      <c r="SU34" s="57"/>
      <c r="SV34" s="57"/>
      <c r="SW34" s="57"/>
      <c r="SX34" s="57"/>
      <c r="SY34" s="57"/>
      <c r="SZ34" s="57"/>
      <c r="TA34" s="57"/>
      <c r="TB34" s="57"/>
      <c r="TC34" s="57"/>
      <c r="TD34" s="57"/>
      <c r="TE34" s="57"/>
      <c r="TF34" s="57"/>
      <c r="TG34" s="57"/>
      <c r="TH34" s="57"/>
      <c r="TI34" s="57"/>
      <c r="TJ34" s="57"/>
      <c r="TK34" s="57"/>
      <c r="TL34" s="57"/>
      <c r="TM34" s="57"/>
      <c r="TN34" s="57"/>
      <c r="TO34" s="57"/>
      <c r="TP34" s="57"/>
      <c r="TQ34" s="57"/>
      <c r="TR34" s="57"/>
      <c r="TS34" s="57"/>
      <c r="TT34" s="57"/>
      <c r="TU34" s="57"/>
      <c r="TV34" s="57"/>
      <c r="TW34" s="57"/>
      <c r="TX34" s="57"/>
      <c r="TY34" s="57"/>
      <c r="TZ34" s="57"/>
      <c r="UA34" s="57"/>
      <c r="UB34" s="57"/>
      <c r="UC34" s="57"/>
      <c r="UD34" s="57"/>
      <c r="UE34" s="57"/>
      <c r="UF34" s="57"/>
      <c r="UG34" s="57"/>
    </row>
    <row r="35" spans="1:553" s="58" customFormat="1" ht="27" customHeight="1" x14ac:dyDescent="0.2">
      <c r="A35" s="56"/>
      <c r="B35" s="709"/>
      <c r="C35" s="763"/>
      <c r="D35" s="763"/>
      <c r="E35" s="763"/>
      <c r="F35" s="763"/>
      <c r="G35" s="763"/>
      <c r="H35" s="763"/>
      <c r="I35" s="763"/>
      <c r="J35" s="763"/>
      <c r="K35" s="763"/>
      <c r="L35" s="711"/>
      <c r="M35" s="20"/>
      <c r="N35" s="52"/>
      <c r="O35" s="53"/>
      <c r="P35" s="53"/>
      <c r="Q35" s="53"/>
      <c r="R35" s="53"/>
      <c r="S35" s="53"/>
      <c r="T35" s="53"/>
      <c r="U35" s="53"/>
      <c r="V35" s="53"/>
      <c r="W35" s="53"/>
      <c r="X35" s="53"/>
      <c r="Y35" s="53"/>
      <c r="Z35" s="53"/>
      <c r="AA35" s="53"/>
      <c r="AB35" s="53"/>
      <c r="AC35" s="53"/>
      <c r="AD35" s="53"/>
      <c r="AE35" s="53"/>
      <c r="AF35" s="57"/>
      <c r="AG35" s="57"/>
      <c r="AH35" s="57"/>
      <c r="AI35" s="57"/>
      <c r="AJ35" s="57"/>
      <c r="AK35" s="57"/>
      <c r="AL35" s="57"/>
      <c r="AM35" s="57"/>
      <c r="AN35" s="57"/>
      <c r="AO35" s="57"/>
      <c r="AP35" s="57"/>
      <c r="AQ35" s="57"/>
      <c r="AR35" s="57"/>
      <c r="AS35" s="57"/>
      <c r="AT35" s="57"/>
      <c r="AU35" s="57"/>
      <c r="AV35" s="57"/>
      <c r="AW35" s="57"/>
      <c r="AX35" s="57"/>
      <c r="AY35" s="57"/>
      <c r="AZ35" s="57"/>
      <c r="BA35" s="57"/>
      <c r="BB35" s="57"/>
      <c r="BC35" s="57"/>
      <c r="BD35" s="57"/>
      <c r="BE35" s="57"/>
      <c r="BF35" s="57"/>
      <c r="BG35" s="57"/>
      <c r="BH35" s="57"/>
      <c r="BI35" s="57"/>
      <c r="BJ35" s="57"/>
      <c r="BK35" s="57"/>
      <c r="BL35" s="57"/>
      <c r="BM35" s="57"/>
      <c r="BN35" s="57"/>
      <c r="BO35" s="57"/>
      <c r="BP35" s="57"/>
      <c r="BQ35" s="57"/>
      <c r="BR35" s="57"/>
      <c r="BS35" s="57"/>
      <c r="BT35" s="57"/>
      <c r="BU35" s="57"/>
      <c r="BV35" s="57"/>
      <c r="BW35" s="57"/>
      <c r="BX35" s="57"/>
      <c r="BY35" s="57"/>
      <c r="BZ35" s="57"/>
      <c r="CA35" s="57"/>
      <c r="CB35" s="57"/>
      <c r="CC35" s="57"/>
      <c r="CD35" s="57"/>
      <c r="CE35" s="57"/>
      <c r="CF35" s="57"/>
      <c r="CG35" s="57"/>
      <c r="CH35" s="57"/>
      <c r="CI35" s="57"/>
      <c r="CJ35" s="57"/>
      <c r="CK35" s="57"/>
      <c r="CL35" s="57"/>
      <c r="CM35" s="57"/>
      <c r="CN35" s="57"/>
      <c r="CO35" s="57"/>
      <c r="CP35" s="57"/>
      <c r="CQ35" s="57"/>
      <c r="CR35" s="57"/>
      <c r="CS35" s="57"/>
      <c r="CT35" s="57"/>
      <c r="CU35" s="57"/>
      <c r="CV35" s="57"/>
      <c r="CW35" s="57"/>
      <c r="CX35" s="57"/>
      <c r="CY35" s="57"/>
      <c r="CZ35" s="57"/>
      <c r="DA35" s="57"/>
      <c r="DB35" s="57"/>
      <c r="DC35" s="57"/>
      <c r="DD35" s="57"/>
      <c r="DE35" s="57"/>
      <c r="DF35" s="57"/>
      <c r="DG35" s="57"/>
      <c r="DH35" s="57"/>
      <c r="DI35" s="57"/>
      <c r="DJ35" s="57"/>
      <c r="DK35" s="57"/>
      <c r="DL35" s="57"/>
      <c r="DM35" s="57"/>
      <c r="DN35" s="57"/>
      <c r="DO35" s="57"/>
      <c r="DP35" s="57"/>
      <c r="DQ35" s="57"/>
      <c r="DR35" s="57"/>
      <c r="DS35" s="57"/>
      <c r="DT35" s="57"/>
      <c r="DU35" s="57"/>
      <c r="DV35" s="57"/>
      <c r="DW35" s="57"/>
      <c r="DX35" s="57"/>
      <c r="DY35" s="57"/>
      <c r="DZ35" s="57"/>
      <c r="EA35" s="57"/>
      <c r="EB35" s="57"/>
      <c r="EC35" s="57"/>
      <c r="ED35" s="57"/>
      <c r="EE35" s="57"/>
      <c r="EF35" s="57"/>
      <c r="EG35" s="57"/>
      <c r="EH35" s="57"/>
      <c r="EI35" s="57"/>
      <c r="EJ35" s="57"/>
      <c r="EK35" s="57"/>
      <c r="EL35" s="57"/>
      <c r="EM35" s="57"/>
      <c r="EN35" s="57"/>
      <c r="EO35" s="57"/>
      <c r="EP35" s="57"/>
      <c r="EQ35" s="57"/>
      <c r="ER35" s="57"/>
      <c r="ES35" s="57"/>
      <c r="ET35" s="57"/>
      <c r="EU35" s="57"/>
      <c r="EV35" s="57"/>
      <c r="EW35" s="57"/>
      <c r="EX35" s="57"/>
      <c r="EY35" s="57"/>
      <c r="EZ35" s="57"/>
      <c r="FA35" s="57"/>
      <c r="FB35" s="57"/>
      <c r="FC35" s="57"/>
      <c r="FD35" s="57"/>
      <c r="FE35" s="57"/>
      <c r="FF35" s="57"/>
      <c r="FG35" s="57"/>
      <c r="FH35" s="57"/>
      <c r="FI35" s="57"/>
      <c r="FJ35" s="57"/>
      <c r="FK35" s="57"/>
      <c r="FL35" s="57"/>
      <c r="FM35" s="57"/>
      <c r="FN35" s="57"/>
      <c r="FO35" s="57"/>
      <c r="FP35" s="57"/>
      <c r="FQ35" s="57"/>
      <c r="FR35" s="57"/>
      <c r="FS35" s="57"/>
      <c r="FT35" s="57"/>
      <c r="FU35" s="57"/>
      <c r="FV35" s="57"/>
      <c r="FW35" s="57"/>
      <c r="FX35" s="57"/>
      <c r="FY35" s="57"/>
      <c r="FZ35" s="57"/>
      <c r="GA35" s="57"/>
      <c r="GB35" s="57"/>
      <c r="GC35" s="57"/>
      <c r="GD35" s="57"/>
      <c r="GE35" s="57"/>
      <c r="GF35" s="57"/>
      <c r="GG35" s="57"/>
      <c r="GH35" s="57"/>
      <c r="GI35" s="57"/>
      <c r="GJ35" s="57"/>
      <c r="GK35" s="57"/>
      <c r="GL35" s="57"/>
      <c r="GM35" s="57"/>
      <c r="GN35" s="57"/>
      <c r="GO35" s="57"/>
      <c r="GP35" s="57"/>
      <c r="GQ35" s="57"/>
      <c r="GR35" s="57"/>
      <c r="GS35" s="57"/>
      <c r="GT35" s="57"/>
      <c r="GU35" s="57"/>
      <c r="GV35" s="57"/>
      <c r="GW35" s="57"/>
      <c r="GX35" s="57"/>
      <c r="GY35" s="57"/>
      <c r="GZ35" s="57"/>
      <c r="HA35" s="57"/>
      <c r="HB35" s="57"/>
      <c r="HC35" s="57"/>
      <c r="HD35" s="57"/>
      <c r="HE35" s="57"/>
      <c r="HF35" s="57"/>
      <c r="HG35" s="57"/>
      <c r="HH35" s="57"/>
      <c r="HI35" s="57"/>
      <c r="HJ35" s="57"/>
      <c r="HK35" s="57"/>
      <c r="HL35" s="57"/>
      <c r="HM35" s="57"/>
      <c r="HN35" s="57"/>
      <c r="HO35" s="57"/>
      <c r="HP35" s="57"/>
      <c r="HQ35" s="57"/>
      <c r="HR35" s="57"/>
      <c r="HS35" s="57"/>
      <c r="HT35" s="57"/>
      <c r="HU35" s="57"/>
      <c r="HV35" s="57"/>
      <c r="HW35" s="57"/>
      <c r="HX35" s="57"/>
      <c r="HY35" s="57"/>
      <c r="HZ35" s="57"/>
      <c r="IA35" s="57"/>
      <c r="IB35" s="57"/>
      <c r="IC35" s="57"/>
      <c r="ID35" s="57"/>
      <c r="IE35" s="57"/>
      <c r="IF35" s="57"/>
      <c r="IG35" s="57"/>
      <c r="IH35" s="57"/>
      <c r="II35" s="57"/>
      <c r="IJ35" s="57"/>
      <c r="IK35" s="57"/>
      <c r="IL35" s="57"/>
      <c r="IM35" s="57"/>
      <c r="IN35" s="57"/>
      <c r="IO35" s="57"/>
      <c r="IP35" s="57"/>
      <c r="IQ35" s="57"/>
      <c r="IR35" s="57"/>
      <c r="IS35" s="57"/>
      <c r="IT35" s="57"/>
      <c r="IU35" s="57"/>
      <c r="IV35" s="57"/>
      <c r="IW35" s="57"/>
      <c r="IX35" s="57"/>
      <c r="IY35" s="57"/>
      <c r="IZ35" s="57"/>
      <c r="JA35" s="57"/>
      <c r="JB35" s="57"/>
      <c r="JC35" s="57"/>
      <c r="JD35" s="57"/>
      <c r="JE35" s="57"/>
      <c r="JF35" s="57"/>
      <c r="JG35" s="57"/>
      <c r="JH35" s="57"/>
      <c r="JI35" s="57"/>
      <c r="JJ35" s="57"/>
      <c r="JK35" s="57"/>
      <c r="JL35" s="57"/>
      <c r="JM35" s="57"/>
      <c r="JN35" s="57"/>
      <c r="JO35" s="57"/>
      <c r="JP35" s="57"/>
      <c r="JQ35" s="57"/>
      <c r="JR35" s="57"/>
      <c r="JS35" s="57"/>
      <c r="JT35" s="57"/>
      <c r="JU35" s="57"/>
      <c r="JV35" s="57"/>
      <c r="JW35" s="57"/>
      <c r="JX35" s="57"/>
      <c r="JY35" s="57"/>
      <c r="JZ35" s="57"/>
      <c r="KA35" s="57"/>
      <c r="KB35" s="57"/>
      <c r="KC35" s="57"/>
      <c r="KD35" s="57"/>
      <c r="KE35" s="57"/>
      <c r="KF35" s="57"/>
      <c r="KG35" s="57"/>
      <c r="KH35" s="57"/>
      <c r="KI35" s="57"/>
      <c r="KJ35" s="57"/>
      <c r="KK35" s="57"/>
      <c r="KL35" s="57"/>
      <c r="KM35" s="57"/>
      <c r="KN35" s="57"/>
      <c r="KO35" s="57"/>
      <c r="KP35" s="57"/>
      <c r="KQ35" s="57"/>
      <c r="KR35" s="57"/>
      <c r="KS35" s="57"/>
      <c r="KT35" s="57"/>
      <c r="KU35" s="57"/>
      <c r="KV35" s="57"/>
      <c r="KW35" s="57"/>
      <c r="KX35" s="57"/>
      <c r="KY35" s="57"/>
      <c r="KZ35" s="57"/>
      <c r="LA35" s="57"/>
      <c r="LB35" s="57"/>
      <c r="LC35" s="57"/>
      <c r="LD35" s="57"/>
      <c r="LE35" s="57"/>
      <c r="LF35" s="57"/>
      <c r="LG35" s="57"/>
      <c r="LH35" s="57"/>
      <c r="LI35" s="57"/>
      <c r="LJ35" s="57"/>
      <c r="LK35" s="57"/>
      <c r="LL35" s="57"/>
      <c r="LM35" s="57"/>
      <c r="LN35" s="57"/>
      <c r="LO35" s="57"/>
      <c r="LP35" s="57"/>
      <c r="LQ35" s="57"/>
      <c r="LR35" s="57"/>
      <c r="LS35" s="57"/>
      <c r="LT35" s="57"/>
      <c r="LU35" s="57"/>
      <c r="LV35" s="57"/>
      <c r="LW35" s="57"/>
      <c r="LX35" s="57"/>
      <c r="LY35" s="57"/>
      <c r="LZ35" s="57"/>
      <c r="MA35" s="57"/>
      <c r="MB35" s="57"/>
      <c r="MC35" s="57"/>
      <c r="MD35" s="57"/>
      <c r="ME35" s="57"/>
      <c r="MF35" s="57"/>
      <c r="MG35" s="57"/>
      <c r="MH35" s="57"/>
      <c r="MI35" s="57"/>
      <c r="MJ35" s="57"/>
      <c r="MK35" s="57"/>
      <c r="ML35" s="57"/>
      <c r="MM35" s="57"/>
      <c r="MN35" s="57"/>
      <c r="MO35" s="57"/>
      <c r="MP35" s="57"/>
      <c r="MQ35" s="57"/>
      <c r="MR35" s="57"/>
      <c r="MS35" s="57"/>
      <c r="MT35" s="57"/>
      <c r="MU35" s="57"/>
      <c r="MV35" s="57"/>
      <c r="MW35" s="57"/>
      <c r="MX35" s="57"/>
      <c r="MY35" s="57"/>
      <c r="MZ35" s="57"/>
      <c r="NA35" s="57"/>
      <c r="NB35" s="57"/>
      <c r="NC35" s="57"/>
      <c r="ND35" s="57"/>
      <c r="NE35" s="57"/>
      <c r="NF35" s="57"/>
      <c r="NG35" s="57"/>
      <c r="NH35" s="57"/>
      <c r="NI35" s="57"/>
      <c r="NJ35" s="57"/>
      <c r="NK35" s="57"/>
      <c r="NL35" s="57"/>
      <c r="NM35" s="57"/>
      <c r="NN35" s="57"/>
      <c r="NO35" s="57"/>
      <c r="NP35" s="57"/>
      <c r="NQ35" s="57"/>
      <c r="NR35" s="57"/>
      <c r="NS35" s="57"/>
      <c r="NT35" s="57"/>
      <c r="NU35" s="57"/>
      <c r="NV35" s="57"/>
      <c r="NW35" s="57"/>
      <c r="NX35" s="57"/>
      <c r="NY35" s="57"/>
      <c r="NZ35" s="57"/>
      <c r="OA35" s="57"/>
      <c r="OB35" s="57"/>
      <c r="OC35" s="57"/>
      <c r="OD35" s="57"/>
      <c r="OE35" s="57"/>
      <c r="OF35" s="57"/>
      <c r="OG35" s="57"/>
      <c r="OH35" s="57"/>
      <c r="OI35" s="57"/>
      <c r="OJ35" s="57"/>
      <c r="OK35" s="57"/>
      <c r="OL35" s="57"/>
      <c r="OM35" s="57"/>
      <c r="ON35" s="57"/>
      <c r="OO35" s="57"/>
      <c r="OP35" s="57"/>
      <c r="OQ35" s="57"/>
      <c r="OR35" s="57"/>
      <c r="OS35" s="57"/>
      <c r="OT35" s="57"/>
      <c r="OU35" s="57"/>
      <c r="OV35" s="57"/>
      <c r="OW35" s="57"/>
      <c r="OX35" s="57"/>
      <c r="OY35" s="57"/>
      <c r="OZ35" s="57"/>
      <c r="PA35" s="57"/>
      <c r="PB35" s="57"/>
      <c r="PC35" s="57"/>
      <c r="PD35" s="57"/>
      <c r="PE35" s="57"/>
      <c r="PF35" s="57"/>
      <c r="PG35" s="57"/>
      <c r="PH35" s="57"/>
      <c r="PI35" s="57"/>
      <c r="PJ35" s="57"/>
      <c r="PK35" s="57"/>
      <c r="PL35" s="57"/>
      <c r="PM35" s="57"/>
      <c r="PN35" s="57"/>
      <c r="PO35" s="57"/>
      <c r="PP35" s="57"/>
      <c r="PQ35" s="57"/>
      <c r="PR35" s="57"/>
      <c r="PS35" s="57"/>
      <c r="PT35" s="57"/>
      <c r="PU35" s="57"/>
      <c r="PV35" s="57"/>
      <c r="PW35" s="57"/>
      <c r="PX35" s="57"/>
      <c r="PY35" s="57"/>
      <c r="PZ35" s="57"/>
      <c r="QA35" s="57"/>
      <c r="QB35" s="57"/>
      <c r="QC35" s="57"/>
      <c r="QD35" s="57"/>
      <c r="QE35" s="57"/>
      <c r="QF35" s="57"/>
      <c r="QG35" s="57"/>
      <c r="QH35" s="57"/>
      <c r="QI35" s="57"/>
      <c r="QJ35" s="57"/>
      <c r="QK35" s="57"/>
      <c r="QL35" s="57"/>
      <c r="QM35" s="57"/>
      <c r="QN35" s="57"/>
      <c r="QO35" s="57"/>
      <c r="QP35" s="57"/>
      <c r="QQ35" s="57"/>
      <c r="QR35" s="57"/>
      <c r="QS35" s="57"/>
      <c r="QT35" s="57"/>
      <c r="QU35" s="57"/>
      <c r="QV35" s="57"/>
      <c r="QW35" s="57"/>
      <c r="QX35" s="57"/>
      <c r="QY35" s="57"/>
      <c r="QZ35" s="57"/>
      <c r="RA35" s="57"/>
      <c r="RB35" s="57"/>
      <c r="RC35" s="57"/>
      <c r="RD35" s="57"/>
      <c r="RE35" s="57"/>
      <c r="RF35" s="57"/>
      <c r="RG35" s="57"/>
      <c r="RH35" s="57"/>
      <c r="RI35" s="57"/>
      <c r="RJ35" s="57"/>
      <c r="RK35" s="57"/>
      <c r="RL35" s="57"/>
      <c r="RM35" s="57"/>
      <c r="RN35" s="57"/>
      <c r="RO35" s="57"/>
      <c r="RP35" s="57"/>
      <c r="RQ35" s="57"/>
      <c r="RR35" s="57"/>
      <c r="RS35" s="57"/>
      <c r="RT35" s="57"/>
      <c r="RU35" s="57"/>
      <c r="RV35" s="57"/>
      <c r="RW35" s="57"/>
      <c r="RX35" s="57"/>
      <c r="RY35" s="57"/>
      <c r="RZ35" s="57"/>
      <c r="SA35" s="57"/>
      <c r="SB35" s="57"/>
      <c r="SC35" s="57"/>
      <c r="SD35" s="57"/>
      <c r="SE35" s="57"/>
      <c r="SF35" s="57"/>
      <c r="SG35" s="57"/>
      <c r="SH35" s="57"/>
      <c r="SI35" s="57"/>
      <c r="SJ35" s="57"/>
      <c r="SK35" s="57"/>
      <c r="SL35" s="57"/>
      <c r="SM35" s="57"/>
      <c r="SN35" s="57"/>
      <c r="SO35" s="57"/>
      <c r="SP35" s="57"/>
      <c r="SQ35" s="57"/>
      <c r="SR35" s="57"/>
      <c r="SS35" s="57"/>
      <c r="ST35" s="57"/>
      <c r="SU35" s="57"/>
      <c r="SV35" s="57"/>
      <c r="SW35" s="57"/>
      <c r="SX35" s="57"/>
      <c r="SY35" s="57"/>
      <c r="SZ35" s="57"/>
      <c r="TA35" s="57"/>
      <c r="TB35" s="57"/>
      <c r="TC35" s="57"/>
      <c r="TD35" s="57"/>
      <c r="TE35" s="57"/>
      <c r="TF35" s="57"/>
      <c r="TG35" s="57"/>
      <c r="TH35" s="57"/>
      <c r="TI35" s="57"/>
      <c r="TJ35" s="57"/>
      <c r="TK35" s="57"/>
      <c r="TL35" s="57"/>
      <c r="TM35" s="57"/>
      <c r="TN35" s="57"/>
      <c r="TO35" s="57"/>
      <c r="TP35" s="57"/>
      <c r="TQ35" s="57"/>
      <c r="TR35" s="57"/>
      <c r="TS35" s="57"/>
      <c r="TT35" s="57"/>
      <c r="TU35" s="57"/>
      <c r="TV35" s="57"/>
      <c r="TW35" s="57"/>
      <c r="TX35" s="57"/>
      <c r="TY35" s="57"/>
      <c r="TZ35" s="57"/>
      <c r="UA35" s="57"/>
      <c r="UB35" s="57"/>
      <c r="UC35" s="57"/>
      <c r="UD35" s="57"/>
      <c r="UE35" s="57"/>
      <c r="UF35" s="57"/>
      <c r="UG35" s="57"/>
    </row>
    <row r="36" spans="1:553" s="58" customFormat="1" ht="27" customHeight="1" x14ac:dyDescent="0.2">
      <c r="A36" s="56"/>
      <c r="B36" s="712"/>
      <c r="C36" s="713"/>
      <c r="D36" s="713"/>
      <c r="E36" s="713"/>
      <c r="F36" s="713"/>
      <c r="G36" s="713"/>
      <c r="H36" s="713"/>
      <c r="I36" s="713"/>
      <c r="J36" s="713"/>
      <c r="K36" s="713"/>
      <c r="L36" s="714"/>
      <c r="M36" s="20"/>
      <c r="N36" s="52"/>
      <c r="O36" s="53"/>
      <c r="P36" s="53"/>
      <c r="Q36" s="53"/>
      <c r="R36" s="53"/>
      <c r="S36" s="53"/>
      <c r="T36" s="53"/>
      <c r="U36" s="53"/>
      <c r="V36" s="53"/>
      <c r="W36" s="53"/>
      <c r="X36" s="53"/>
      <c r="Y36" s="53"/>
      <c r="Z36" s="53"/>
      <c r="AA36" s="53"/>
      <c r="AB36" s="53"/>
      <c r="AC36" s="53"/>
      <c r="AD36" s="53"/>
      <c r="AE36" s="53"/>
      <c r="AF36" s="57"/>
      <c r="AG36" s="57"/>
      <c r="AH36" s="57"/>
      <c r="AI36" s="57"/>
      <c r="AJ36" s="57"/>
      <c r="AK36" s="57"/>
      <c r="AL36" s="57"/>
      <c r="AM36" s="57"/>
      <c r="AN36" s="57"/>
      <c r="AO36" s="57"/>
      <c r="AP36" s="57"/>
      <c r="AQ36" s="57"/>
      <c r="AR36" s="57"/>
      <c r="AS36" s="57"/>
      <c r="AT36" s="57"/>
      <c r="AU36" s="57"/>
      <c r="AV36" s="57"/>
      <c r="AW36" s="57"/>
      <c r="AX36" s="57"/>
      <c r="AY36" s="57"/>
      <c r="AZ36" s="57"/>
      <c r="BA36" s="57"/>
      <c r="BB36" s="57"/>
      <c r="BC36" s="57"/>
      <c r="BD36" s="57"/>
      <c r="BE36" s="57"/>
      <c r="BF36" s="57"/>
      <c r="BG36" s="57"/>
      <c r="BH36" s="57"/>
      <c r="BI36" s="57"/>
      <c r="BJ36" s="57"/>
      <c r="BK36" s="57"/>
      <c r="BL36" s="57"/>
      <c r="BM36" s="57"/>
      <c r="BN36" s="57"/>
      <c r="BO36" s="57"/>
      <c r="BP36" s="57"/>
      <c r="BQ36" s="57"/>
      <c r="BR36" s="57"/>
      <c r="BS36" s="57"/>
      <c r="BT36" s="57"/>
      <c r="BU36" s="57"/>
      <c r="BV36" s="57"/>
      <c r="BW36" s="57"/>
      <c r="BX36" s="57"/>
      <c r="BY36" s="57"/>
      <c r="BZ36" s="57"/>
      <c r="CA36" s="57"/>
      <c r="CB36" s="57"/>
      <c r="CC36" s="57"/>
      <c r="CD36" s="57"/>
      <c r="CE36" s="57"/>
      <c r="CF36" s="57"/>
      <c r="CG36" s="57"/>
      <c r="CH36" s="57"/>
      <c r="CI36" s="57"/>
      <c r="CJ36" s="57"/>
      <c r="CK36" s="57"/>
      <c r="CL36" s="57"/>
      <c r="CM36" s="57"/>
      <c r="CN36" s="57"/>
      <c r="CO36" s="57"/>
      <c r="CP36" s="57"/>
      <c r="CQ36" s="57"/>
      <c r="CR36" s="57"/>
      <c r="CS36" s="57"/>
      <c r="CT36" s="57"/>
      <c r="CU36" s="57"/>
      <c r="CV36" s="57"/>
      <c r="CW36" s="57"/>
      <c r="CX36" s="57"/>
      <c r="CY36" s="57"/>
      <c r="CZ36" s="57"/>
      <c r="DA36" s="57"/>
      <c r="DB36" s="57"/>
      <c r="DC36" s="57"/>
      <c r="DD36" s="57"/>
      <c r="DE36" s="57"/>
      <c r="DF36" s="57"/>
      <c r="DG36" s="57"/>
      <c r="DH36" s="57"/>
      <c r="DI36" s="57"/>
      <c r="DJ36" s="57"/>
      <c r="DK36" s="57"/>
      <c r="DL36" s="57"/>
      <c r="DM36" s="57"/>
      <c r="DN36" s="57"/>
      <c r="DO36" s="57"/>
      <c r="DP36" s="57"/>
      <c r="DQ36" s="57"/>
      <c r="DR36" s="57"/>
      <c r="DS36" s="57"/>
      <c r="DT36" s="57"/>
      <c r="DU36" s="57"/>
      <c r="DV36" s="57"/>
      <c r="DW36" s="57"/>
      <c r="DX36" s="57"/>
      <c r="DY36" s="57"/>
      <c r="DZ36" s="57"/>
      <c r="EA36" s="57"/>
      <c r="EB36" s="57"/>
      <c r="EC36" s="57"/>
      <c r="ED36" s="57"/>
      <c r="EE36" s="57"/>
      <c r="EF36" s="57"/>
      <c r="EG36" s="57"/>
      <c r="EH36" s="57"/>
      <c r="EI36" s="57"/>
      <c r="EJ36" s="57"/>
      <c r="EK36" s="57"/>
      <c r="EL36" s="57"/>
      <c r="EM36" s="57"/>
      <c r="EN36" s="57"/>
      <c r="EO36" s="57"/>
      <c r="EP36" s="57"/>
      <c r="EQ36" s="57"/>
      <c r="ER36" s="57"/>
      <c r="ES36" s="57"/>
      <c r="ET36" s="57"/>
      <c r="EU36" s="57"/>
      <c r="EV36" s="57"/>
      <c r="EW36" s="57"/>
      <c r="EX36" s="57"/>
      <c r="EY36" s="57"/>
      <c r="EZ36" s="57"/>
      <c r="FA36" s="57"/>
      <c r="FB36" s="57"/>
      <c r="FC36" s="57"/>
      <c r="FD36" s="57"/>
      <c r="FE36" s="57"/>
      <c r="FF36" s="57"/>
      <c r="FG36" s="57"/>
      <c r="FH36" s="57"/>
      <c r="FI36" s="57"/>
      <c r="FJ36" s="57"/>
      <c r="FK36" s="57"/>
      <c r="FL36" s="57"/>
      <c r="FM36" s="57"/>
      <c r="FN36" s="57"/>
      <c r="FO36" s="57"/>
      <c r="FP36" s="57"/>
      <c r="FQ36" s="57"/>
      <c r="FR36" s="57"/>
      <c r="FS36" s="57"/>
      <c r="FT36" s="57"/>
      <c r="FU36" s="57"/>
      <c r="FV36" s="57"/>
      <c r="FW36" s="57"/>
      <c r="FX36" s="57"/>
      <c r="FY36" s="57"/>
      <c r="FZ36" s="57"/>
      <c r="GA36" s="57"/>
      <c r="GB36" s="57"/>
      <c r="GC36" s="57"/>
      <c r="GD36" s="57"/>
      <c r="GE36" s="57"/>
      <c r="GF36" s="57"/>
      <c r="GG36" s="57"/>
      <c r="GH36" s="57"/>
      <c r="GI36" s="57"/>
      <c r="GJ36" s="57"/>
      <c r="GK36" s="57"/>
      <c r="GL36" s="57"/>
      <c r="GM36" s="57"/>
      <c r="GN36" s="57"/>
      <c r="GO36" s="57"/>
      <c r="GP36" s="57"/>
      <c r="GQ36" s="57"/>
      <c r="GR36" s="57"/>
      <c r="GS36" s="57"/>
      <c r="GT36" s="57"/>
      <c r="GU36" s="57"/>
      <c r="GV36" s="57"/>
      <c r="GW36" s="57"/>
      <c r="GX36" s="57"/>
      <c r="GY36" s="57"/>
      <c r="GZ36" s="57"/>
      <c r="HA36" s="57"/>
      <c r="HB36" s="57"/>
      <c r="HC36" s="57"/>
      <c r="HD36" s="57"/>
      <c r="HE36" s="57"/>
      <c r="HF36" s="57"/>
      <c r="HG36" s="57"/>
      <c r="HH36" s="57"/>
      <c r="HI36" s="57"/>
      <c r="HJ36" s="57"/>
      <c r="HK36" s="57"/>
      <c r="HL36" s="57"/>
      <c r="HM36" s="57"/>
      <c r="HN36" s="57"/>
      <c r="HO36" s="57"/>
      <c r="HP36" s="57"/>
      <c r="HQ36" s="57"/>
      <c r="HR36" s="57"/>
      <c r="HS36" s="57"/>
      <c r="HT36" s="57"/>
      <c r="HU36" s="57"/>
      <c r="HV36" s="57"/>
      <c r="HW36" s="57"/>
      <c r="HX36" s="57"/>
      <c r="HY36" s="57"/>
      <c r="HZ36" s="57"/>
      <c r="IA36" s="57"/>
      <c r="IB36" s="57"/>
      <c r="IC36" s="57"/>
      <c r="ID36" s="57"/>
      <c r="IE36" s="57"/>
      <c r="IF36" s="57"/>
      <c r="IG36" s="57"/>
      <c r="IH36" s="57"/>
      <c r="II36" s="57"/>
      <c r="IJ36" s="57"/>
      <c r="IK36" s="57"/>
      <c r="IL36" s="57"/>
      <c r="IM36" s="57"/>
      <c r="IN36" s="57"/>
      <c r="IO36" s="57"/>
      <c r="IP36" s="57"/>
      <c r="IQ36" s="57"/>
      <c r="IR36" s="57"/>
      <c r="IS36" s="57"/>
      <c r="IT36" s="57"/>
      <c r="IU36" s="57"/>
      <c r="IV36" s="57"/>
      <c r="IW36" s="57"/>
      <c r="IX36" s="57"/>
      <c r="IY36" s="57"/>
      <c r="IZ36" s="57"/>
      <c r="JA36" s="57"/>
      <c r="JB36" s="57"/>
      <c r="JC36" s="57"/>
      <c r="JD36" s="57"/>
      <c r="JE36" s="57"/>
      <c r="JF36" s="57"/>
      <c r="JG36" s="57"/>
      <c r="JH36" s="57"/>
      <c r="JI36" s="57"/>
      <c r="JJ36" s="57"/>
      <c r="JK36" s="57"/>
      <c r="JL36" s="57"/>
      <c r="JM36" s="57"/>
      <c r="JN36" s="57"/>
      <c r="JO36" s="57"/>
      <c r="JP36" s="57"/>
      <c r="JQ36" s="57"/>
      <c r="JR36" s="57"/>
      <c r="JS36" s="57"/>
      <c r="JT36" s="57"/>
      <c r="JU36" s="57"/>
      <c r="JV36" s="57"/>
      <c r="JW36" s="57"/>
      <c r="JX36" s="57"/>
      <c r="JY36" s="57"/>
      <c r="JZ36" s="57"/>
      <c r="KA36" s="57"/>
      <c r="KB36" s="57"/>
      <c r="KC36" s="57"/>
      <c r="KD36" s="57"/>
      <c r="KE36" s="57"/>
      <c r="KF36" s="57"/>
      <c r="KG36" s="57"/>
      <c r="KH36" s="57"/>
      <c r="KI36" s="57"/>
      <c r="KJ36" s="57"/>
      <c r="KK36" s="57"/>
      <c r="KL36" s="57"/>
      <c r="KM36" s="57"/>
      <c r="KN36" s="57"/>
      <c r="KO36" s="57"/>
      <c r="KP36" s="57"/>
      <c r="KQ36" s="57"/>
      <c r="KR36" s="57"/>
      <c r="KS36" s="57"/>
      <c r="KT36" s="57"/>
      <c r="KU36" s="57"/>
      <c r="KV36" s="57"/>
      <c r="KW36" s="57"/>
      <c r="KX36" s="57"/>
      <c r="KY36" s="57"/>
      <c r="KZ36" s="57"/>
      <c r="LA36" s="57"/>
      <c r="LB36" s="57"/>
      <c r="LC36" s="57"/>
      <c r="LD36" s="57"/>
      <c r="LE36" s="57"/>
      <c r="LF36" s="57"/>
      <c r="LG36" s="57"/>
      <c r="LH36" s="57"/>
      <c r="LI36" s="57"/>
      <c r="LJ36" s="57"/>
      <c r="LK36" s="57"/>
      <c r="LL36" s="57"/>
      <c r="LM36" s="57"/>
      <c r="LN36" s="57"/>
      <c r="LO36" s="57"/>
      <c r="LP36" s="57"/>
      <c r="LQ36" s="57"/>
      <c r="LR36" s="57"/>
      <c r="LS36" s="57"/>
      <c r="LT36" s="57"/>
      <c r="LU36" s="57"/>
      <c r="LV36" s="57"/>
      <c r="LW36" s="57"/>
      <c r="LX36" s="57"/>
      <c r="LY36" s="57"/>
      <c r="LZ36" s="57"/>
      <c r="MA36" s="57"/>
      <c r="MB36" s="57"/>
      <c r="MC36" s="57"/>
      <c r="MD36" s="57"/>
      <c r="ME36" s="57"/>
      <c r="MF36" s="57"/>
      <c r="MG36" s="57"/>
      <c r="MH36" s="57"/>
      <c r="MI36" s="57"/>
      <c r="MJ36" s="57"/>
      <c r="MK36" s="57"/>
      <c r="ML36" s="57"/>
      <c r="MM36" s="57"/>
      <c r="MN36" s="57"/>
      <c r="MO36" s="57"/>
      <c r="MP36" s="57"/>
      <c r="MQ36" s="57"/>
      <c r="MR36" s="57"/>
      <c r="MS36" s="57"/>
      <c r="MT36" s="57"/>
      <c r="MU36" s="57"/>
      <c r="MV36" s="57"/>
      <c r="MW36" s="57"/>
      <c r="MX36" s="57"/>
      <c r="MY36" s="57"/>
      <c r="MZ36" s="57"/>
      <c r="NA36" s="57"/>
      <c r="NB36" s="57"/>
      <c r="NC36" s="57"/>
      <c r="ND36" s="57"/>
      <c r="NE36" s="57"/>
      <c r="NF36" s="57"/>
      <c r="NG36" s="57"/>
      <c r="NH36" s="57"/>
      <c r="NI36" s="57"/>
      <c r="NJ36" s="57"/>
      <c r="NK36" s="57"/>
      <c r="NL36" s="57"/>
      <c r="NM36" s="57"/>
      <c r="NN36" s="57"/>
      <c r="NO36" s="57"/>
      <c r="NP36" s="57"/>
      <c r="NQ36" s="57"/>
      <c r="NR36" s="57"/>
      <c r="NS36" s="57"/>
      <c r="NT36" s="57"/>
      <c r="NU36" s="57"/>
      <c r="NV36" s="57"/>
      <c r="NW36" s="57"/>
      <c r="NX36" s="57"/>
      <c r="NY36" s="57"/>
      <c r="NZ36" s="57"/>
      <c r="OA36" s="57"/>
      <c r="OB36" s="57"/>
      <c r="OC36" s="57"/>
      <c r="OD36" s="57"/>
      <c r="OE36" s="57"/>
      <c r="OF36" s="57"/>
      <c r="OG36" s="57"/>
      <c r="OH36" s="57"/>
      <c r="OI36" s="57"/>
      <c r="OJ36" s="57"/>
      <c r="OK36" s="57"/>
      <c r="OL36" s="57"/>
      <c r="OM36" s="57"/>
      <c r="ON36" s="57"/>
      <c r="OO36" s="57"/>
      <c r="OP36" s="57"/>
      <c r="OQ36" s="57"/>
      <c r="OR36" s="57"/>
      <c r="OS36" s="57"/>
      <c r="OT36" s="57"/>
      <c r="OU36" s="57"/>
      <c r="OV36" s="57"/>
      <c r="OW36" s="57"/>
      <c r="OX36" s="57"/>
      <c r="OY36" s="57"/>
      <c r="OZ36" s="57"/>
      <c r="PA36" s="57"/>
      <c r="PB36" s="57"/>
      <c r="PC36" s="57"/>
      <c r="PD36" s="57"/>
      <c r="PE36" s="57"/>
      <c r="PF36" s="57"/>
      <c r="PG36" s="57"/>
      <c r="PH36" s="57"/>
      <c r="PI36" s="57"/>
      <c r="PJ36" s="57"/>
      <c r="PK36" s="57"/>
      <c r="PL36" s="57"/>
      <c r="PM36" s="57"/>
      <c r="PN36" s="57"/>
      <c r="PO36" s="57"/>
      <c r="PP36" s="57"/>
      <c r="PQ36" s="57"/>
      <c r="PR36" s="57"/>
      <c r="PS36" s="57"/>
      <c r="PT36" s="57"/>
      <c r="PU36" s="57"/>
      <c r="PV36" s="57"/>
      <c r="PW36" s="57"/>
      <c r="PX36" s="57"/>
      <c r="PY36" s="57"/>
      <c r="PZ36" s="57"/>
      <c r="QA36" s="57"/>
      <c r="QB36" s="57"/>
      <c r="QC36" s="57"/>
      <c r="QD36" s="57"/>
      <c r="QE36" s="57"/>
      <c r="QF36" s="57"/>
      <c r="QG36" s="57"/>
      <c r="QH36" s="57"/>
      <c r="QI36" s="57"/>
      <c r="QJ36" s="57"/>
      <c r="QK36" s="57"/>
      <c r="QL36" s="57"/>
      <c r="QM36" s="57"/>
      <c r="QN36" s="57"/>
      <c r="QO36" s="57"/>
      <c r="QP36" s="57"/>
      <c r="QQ36" s="57"/>
      <c r="QR36" s="57"/>
      <c r="QS36" s="57"/>
      <c r="QT36" s="57"/>
      <c r="QU36" s="57"/>
      <c r="QV36" s="57"/>
      <c r="QW36" s="57"/>
      <c r="QX36" s="57"/>
      <c r="QY36" s="57"/>
      <c r="QZ36" s="57"/>
      <c r="RA36" s="57"/>
      <c r="RB36" s="57"/>
      <c r="RC36" s="57"/>
      <c r="RD36" s="57"/>
      <c r="RE36" s="57"/>
      <c r="RF36" s="57"/>
      <c r="RG36" s="57"/>
      <c r="RH36" s="57"/>
      <c r="RI36" s="57"/>
      <c r="RJ36" s="57"/>
      <c r="RK36" s="57"/>
      <c r="RL36" s="57"/>
      <c r="RM36" s="57"/>
      <c r="RN36" s="57"/>
      <c r="RO36" s="57"/>
      <c r="RP36" s="57"/>
      <c r="RQ36" s="57"/>
      <c r="RR36" s="57"/>
      <c r="RS36" s="57"/>
      <c r="RT36" s="57"/>
      <c r="RU36" s="57"/>
      <c r="RV36" s="57"/>
      <c r="RW36" s="57"/>
      <c r="RX36" s="57"/>
      <c r="RY36" s="57"/>
      <c r="RZ36" s="57"/>
      <c r="SA36" s="57"/>
      <c r="SB36" s="57"/>
      <c r="SC36" s="57"/>
      <c r="SD36" s="57"/>
      <c r="SE36" s="57"/>
      <c r="SF36" s="57"/>
      <c r="SG36" s="57"/>
      <c r="SH36" s="57"/>
      <c r="SI36" s="57"/>
      <c r="SJ36" s="57"/>
      <c r="SK36" s="57"/>
      <c r="SL36" s="57"/>
      <c r="SM36" s="57"/>
      <c r="SN36" s="57"/>
      <c r="SO36" s="57"/>
      <c r="SP36" s="57"/>
      <c r="SQ36" s="57"/>
      <c r="SR36" s="57"/>
      <c r="SS36" s="57"/>
      <c r="ST36" s="57"/>
      <c r="SU36" s="57"/>
      <c r="SV36" s="57"/>
      <c r="SW36" s="57"/>
      <c r="SX36" s="57"/>
      <c r="SY36" s="57"/>
      <c r="SZ36" s="57"/>
      <c r="TA36" s="57"/>
      <c r="TB36" s="57"/>
      <c r="TC36" s="57"/>
      <c r="TD36" s="57"/>
      <c r="TE36" s="57"/>
      <c r="TF36" s="57"/>
      <c r="TG36" s="57"/>
      <c r="TH36" s="57"/>
      <c r="TI36" s="57"/>
      <c r="TJ36" s="57"/>
      <c r="TK36" s="57"/>
      <c r="TL36" s="57"/>
      <c r="TM36" s="57"/>
      <c r="TN36" s="57"/>
      <c r="TO36" s="57"/>
      <c r="TP36" s="57"/>
      <c r="TQ36" s="57"/>
      <c r="TR36" s="57"/>
      <c r="TS36" s="57"/>
      <c r="TT36" s="57"/>
      <c r="TU36" s="57"/>
      <c r="TV36" s="57"/>
      <c r="TW36" s="57"/>
      <c r="TX36" s="57"/>
      <c r="TY36" s="57"/>
      <c r="TZ36" s="57"/>
      <c r="UA36" s="57"/>
      <c r="UB36" s="57"/>
      <c r="UC36" s="57"/>
      <c r="UD36" s="57"/>
      <c r="UE36" s="57"/>
      <c r="UF36" s="57"/>
      <c r="UG36" s="57"/>
    </row>
    <row r="37" spans="1:553" s="58" customFormat="1" ht="15" customHeight="1" x14ac:dyDescent="0.2">
      <c r="A37" s="56"/>
      <c r="B37" s="20"/>
      <c r="C37" s="20"/>
      <c r="D37" s="20"/>
      <c r="E37" s="20"/>
      <c r="F37" s="20"/>
      <c r="G37" s="20"/>
      <c r="H37" s="20"/>
      <c r="I37" s="20"/>
      <c r="J37" s="20"/>
      <c r="K37" s="20"/>
      <c r="L37" s="20"/>
      <c r="M37" s="20"/>
      <c r="N37" s="52"/>
      <c r="O37" s="53"/>
      <c r="P37" s="53"/>
      <c r="Q37" s="53"/>
      <c r="R37" s="53"/>
      <c r="S37" s="53"/>
      <c r="T37" s="53"/>
      <c r="U37" s="53"/>
      <c r="V37" s="53"/>
      <c r="W37" s="53"/>
      <c r="X37" s="53"/>
      <c r="Y37" s="53"/>
      <c r="Z37" s="53"/>
      <c r="AA37" s="53"/>
      <c r="AB37" s="53"/>
      <c r="AC37" s="53"/>
      <c r="AD37" s="53"/>
      <c r="AE37" s="53"/>
      <c r="AF37" s="57"/>
      <c r="AG37" s="57"/>
      <c r="AH37" s="57"/>
      <c r="AI37" s="57"/>
      <c r="AJ37" s="57"/>
      <c r="AK37" s="57"/>
      <c r="AL37" s="57"/>
      <c r="AM37" s="57"/>
      <c r="AN37" s="57"/>
      <c r="AO37" s="57"/>
      <c r="AP37" s="57"/>
      <c r="AQ37" s="57"/>
      <c r="AR37" s="57"/>
      <c r="AS37" s="57"/>
      <c r="AT37" s="57"/>
      <c r="AU37" s="57"/>
      <c r="AV37" s="57"/>
      <c r="AW37" s="57"/>
      <c r="AX37" s="57"/>
      <c r="AY37" s="57"/>
      <c r="AZ37" s="57"/>
      <c r="BA37" s="57"/>
      <c r="BB37" s="57"/>
      <c r="BC37" s="57"/>
      <c r="BD37" s="57"/>
      <c r="BE37" s="57"/>
      <c r="BF37" s="57"/>
      <c r="BG37" s="57"/>
      <c r="BH37" s="57"/>
      <c r="BI37" s="57"/>
      <c r="BJ37" s="57"/>
      <c r="BK37" s="57"/>
      <c r="BL37" s="57"/>
      <c r="BM37" s="57"/>
      <c r="BN37" s="57"/>
      <c r="BO37" s="57"/>
      <c r="BP37" s="57"/>
      <c r="BQ37" s="57"/>
      <c r="BR37" s="57"/>
      <c r="BS37" s="57"/>
      <c r="BT37" s="57"/>
      <c r="BU37" s="57"/>
      <c r="BV37" s="57"/>
      <c r="BW37" s="57"/>
      <c r="BX37" s="57"/>
      <c r="BY37" s="57"/>
      <c r="BZ37" s="57"/>
      <c r="CA37" s="57"/>
      <c r="CB37" s="57"/>
      <c r="CC37" s="57"/>
      <c r="CD37" s="57"/>
      <c r="CE37" s="57"/>
      <c r="CF37" s="57"/>
      <c r="CG37" s="57"/>
      <c r="CH37" s="57"/>
      <c r="CI37" s="57"/>
      <c r="CJ37" s="57"/>
      <c r="CK37" s="57"/>
      <c r="CL37" s="57"/>
      <c r="CM37" s="57"/>
      <c r="CN37" s="57"/>
      <c r="CO37" s="57"/>
      <c r="CP37" s="57"/>
      <c r="CQ37" s="57"/>
      <c r="CR37" s="57"/>
      <c r="CS37" s="57"/>
      <c r="CT37" s="57"/>
      <c r="CU37" s="57"/>
      <c r="CV37" s="57"/>
      <c r="CW37" s="57"/>
      <c r="CX37" s="57"/>
      <c r="CY37" s="57"/>
      <c r="CZ37" s="57"/>
      <c r="DA37" s="57"/>
      <c r="DB37" s="57"/>
      <c r="DC37" s="57"/>
      <c r="DD37" s="57"/>
      <c r="DE37" s="57"/>
      <c r="DF37" s="57"/>
      <c r="DG37" s="57"/>
      <c r="DH37" s="57"/>
      <c r="DI37" s="57"/>
      <c r="DJ37" s="57"/>
      <c r="DK37" s="57"/>
      <c r="DL37" s="57"/>
      <c r="DM37" s="57"/>
      <c r="DN37" s="57"/>
      <c r="DO37" s="57"/>
      <c r="DP37" s="57"/>
      <c r="DQ37" s="57"/>
      <c r="DR37" s="57"/>
      <c r="DS37" s="57"/>
      <c r="DT37" s="57"/>
      <c r="DU37" s="57"/>
      <c r="DV37" s="57"/>
      <c r="DW37" s="57"/>
      <c r="DX37" s="57"/>
      <c r="DY37" s="57"/>
      <c r="DZ37" s="57"/>
      <c r="EA37" s="57"/>
      <c r="EB37" s="57"/>
      <c r="EC37" s="57"/>
      <c r="ED37" s="57"/>
      <c r="EE37" s="57"/>
      <c r="EF37" s="57"/>
      <c r="EG37" s="57"/>
      <c r="EH37" s="57"/>
      <c r="EI37" s="57"/>
      <c r="EJ37" s="57"/>
      <c r="EK37" s="57"/>
      <c r="EL37" s="57"/>
      <c r="EM37" s="57"/>
      <c r="EN37" s="57"/>
      <c r="EO37" s="57"/>
      <c r="EP37" s="57"/>
      <c r="EQ37" s="57"/>
      <c r="ER37" s="57"/>
      <c r="ES37" s="57"/>
      <c r="ET37" s="57"/>
      <c r="EU37" s="57"/>
      <c r="EV37" s="57"/>
      <c r="EW37" s="57"/>
      <c r="EX37" s="57"/>
      <c r="EY37" s="57"/>
      <c r="EZ37" s="57"/>
      <c r="FA37" s="57"/>
      <c r="FB37" s="57"/>
      <c r="FC37" s="57"/>
      <c r="FD37" s="57"/>
      <c r="FE37" s="57"/>
      <c r="FF37" s="57"/>
      <c r="FG37" s="57"/>
      <c r="FH37" s="57"/>
      <c r="FI37" s="57"/>
      <c r="FJ37" s="57"/>
      <c r="FK37" s="57"/>
      <c r="FL37" s="57"/>
      <c r="FM37" s="57"/>
      <c r="FN37" s="57"/>
      <c r="FO37" s="57"/>
      <c r="FP37" s="57"/>
      <c r="FQ37" s="57"/>
      <c r="FR37" s="57"/>
      <c r="FS37" s="57"/>
      <c r="FT37" s="57"/>
      <c r="FU37" s="57"/>
      <c r="FV37" s="57"/>
      <c r="FW37" s="57"/>
      <c r="FX37" s="57"/>
      <c r="FY37" s="57"/>
      <c r="FZ37" s="57"/>
      <c r="GA37" s="57"/>
      <c r="GB37" s="57"/>
      <c r="GC37" s="57"/>
      <c r="GD37" s="57"/>
      <c r="GE37" s="57"/>
      <c r="GF37" s="57"/>
      <c r="GG37" s="57"/>
      <c r="GH37" s="57"/>
      <c r="GI37" s="57"/>
      <c r="GJ37" s="57"/>
      <c r="GK37" s="57"/>
      <c r="GL37" s="57"/>
      <c r="GM37" s="57"/>
      <c r="GN37" s="57"/>
      <c r="GO37" s="57"/>
      <c r="GP37" s="57"/>
      <c r="GQ37" s="57"/>
      <c r="GR37" s="57"/>
      <c r="GS37" s="57"/>
      <c r="GT37" s="57"/>
      <c r="GU37" s="57"/>
      <c r="GV37" s="57"/>
      <c r="GW37" s="57"/>
      <c r="GX37" s="57"/>
      <c r="GY37" s="57"/>
      <c r="GZ37" s="57"/>
      <c r="HA37" s="57"/>
      <c r="HB37" s="57"/>
      <c r="HC37" s="57"/>
      <c r="HD37" s="57"/>
      <c r="HE37" s="57"/>
      <c r="HF37" s="57"/>
      <c r="HG37" s="57"/>
      <c r="HH37" s="57"/>
      <c r="HI37" s="57"/>
      <c r="HJ37" s="57"/>
      <c r="HK37" s="57"/>
      <c r="HL37" s="57"/>
      <c r="HM37" s="57"/>
      <c r="HN37" s="57"/>
      <c r="HO37" s="57"/>
      <c r="HP37" s="57"/>
      <c r="HQ37" s="57"/>
      <c r="HR37" s="57"/>
      <c r="HS37" s="57"/>
      <c r="HT37" s="57"/>
      <c r="HU37" s="57"/>
      <c r="HV37" s="57"/>
      <c r="HW37" s="57"/>
      <c r="HX37" s="57"/>
      <c r="HY37" s="57"/>
      <c r="HZ37" s="57"/>
      <c r="IA37" s="57"/>
      <c r="IB37" s="57"/>
      <c r="IC37" s="57"/>
      <c r="ID37" s="57"/>
      <c r="IE37" s="57"/>
      <c r="IF37" s="57"/>
      <c r="IG37" s="57"/>
      <c r="IH37" s="57"/>
      <c r="II37" s="57"/>
      <c r="IJ37" s="57"/>
      <c r="IK37" s="57"/>
      <c r="IL37" s="57"/>
      <c r="IM37" s="57"/>
      <c r="IN37" s="57"/>
      <c r="IO37" s="57"/>
      <c r="IP37" s="57"/>
      <c r="IQ37" s="57"/>
      <c r="IR37" s="57"/>
      <c r="IS37" s="57"/>
      <c r="IT37" s="57"/>
      <c r="IU37" s="57"/>
      <c r="IV37" s="57"/>
      <c r="IW37" s="57"/>
      <c r="IX37" s="57"/>
      <c r="IY37" s="57"/>
      <c r="IZ37" s="57"/>
      <c r="JA37" s="57"/>
      <c r="JB37" s="57"/>
      <c r="JC37" s="57"/>
      <c r="JD37" s="57"/>
      <c r="JE37" s="57"/>
      <c r="JF37" s="57"/>
      <c r="JG37" s="57"/>
      <c r="JH37" s="57"/>
      <c r="JI37" s="57"/>
      <c r="JJ37" s="57"/>
      <c r="JK37" s="57"/>
      <c r="JL37" s="57"/>
      <c r="JM37" s="57"/>
      <c r="JN37" s="57"/>
      <c r="JO37" s="57"/>
      <c r="JP37" s="57"/>
      <c r="JQ37" s="57"/>
      <c r="JR37" s="57"/>
      <c r="JS37" s="57"/>
      <c r="JT37" s="57"/>
      <c r="JU37" s="57"/>
      <c r="JV37" s="57"/>
      <c r="JW37" s="57"/>
      <c r="JX37" s="57"/>
      <c r="JY37" s="57"/>
      <c r="JZ37" s="57"/>
      <c r="KA37" s="57"/>
      <c r="KB37" s="57"/>
      <c r="KC37" s="57"/>
      <c r="KD37" s="57"/>
      <c r="KE37" s="57"/>
      <c r="KF37" s="57"/>
      <c r="KG37" s="57"/>
      <c r="KH37" s="57"/>
      <c r="KI37" s="57"/>
      <c r="KJ37" s="57"/>
      <c r="KK37" s="57"/>
      <c r="KL37" s="57"/>
      <c r="KM37" s="57"/>
      <c r="KN37" s="57"/>
      <c r="KO37" s="57"/>
      <c r="KP37" s="57"/>
      <c r="KQ37" s="57"/>
      <c r="KR37" s="57"/>
      <c r="KS37" s="57"/>
      <c r="KT37" s="57"/>
      <c r="KU37" s="57"/>
      <c r="KV37" s="57"/>
      <c r="KW37" s="57"/>
      <c r="KX37" s="57"/>
      <c r="KY37" s="57"/>
      <c r="KZ37" s="57"/>
      <c r="LA37" s="57"/>
      <c r="LB37" s="57"/>
      <c r="LC37" s="57"/>
      <c r="LD37" s="57"/>
      <c r="LE37" s="57"/>
      <c r="LF37" s="57"/>
      <c r="LG37" s="57"/>
      <c r="LH37" s="57"/>
      <c r="LI37" s="57"/>
      <c r="LJ37" s="57"/>
      <c r="LK37" s="57"/>
      <c r="LL37" s="57"/>
      <c r="LM37" s="57"/>
      <c r="LN37" s="57"/>
      <c r="LO37" s="57"/>
      <c r="LP37" s="57"/>
      <c r="LQ37" s="57"/>
      <c r="LR37" s="57"/>
      <c r="LS37" s="57"/>
      <c r="LT37" s="57"/>
      <c r="LU37" s="57"/>
      <c r="LV37" s="57"/>
      <c r="LW37" s="57"/>
      <c r="LX37" s="57"/>
      <c r="LY37" s="57"/>
      <c r="LZ37" s="57"/>
      <c r="MA37" s="57"/>
      <c r="MB37" s="57"/>
      <c r="MC37" s="57"/>
      <c r="MD37" s="57"/>
      <c r="ME37" s="57"/>
      <c r="MF37" s="57"/>
      <c r="MG37" s="57"/>
      <c r="MH37" s="57"/>
      <c r="MI37" s="57"/>
      <c r="MJ37" s="57"/>
      <c r="MK37" s="57"/>
      <c r="ML37" s="57"/>
      <c r="MM37" s="57"/>
      <c r="MN37" s="57"/>
      <c r="MO37" s="57"/>
      <c r="MP37" s="57"/>
      <c r="MQ37" s="57"/>
      <c r="MR37" s="57"/>
      <c r="MS37" s="57"/>
      <c r="MT37" s="57"/>
      <c r="MU37" s="57"/>
      <c r="MV37" s="57"/>
      <c r="MW37" s="57"/>
      <c r="MX37" s="57"/>
      <c r="MY37" s="57"/>
      <c r="MZ37" s="57"/>
      <c r="NA37" s="57"/>
      <c r="NB37" s="57"/>
      <c r="NC37" s="57"/>
      <c r="ND37" s="57"/>
      <c r="NE37" s="57"/>
      <c r="NF37" s="57"/>
      <c r="NG37" s="57"/>
      <c r="NH37" s="57"/>
      <c r="NI37" s="57"/>
      <c r="NJ37" s="57"/>
      <c r="NK37" s="57"/>
      <c r="NL37" s="57"/>
      <c r="NM37" s="57"/>
      <c r="NN37" s="57"/>
      <c r="NO37" s="57"/>
      <c r="NP37" s="57"/>
      <c r="NQ37" s="57"/>
      <c r="NR37" s="57"/>
      <c r="NS37" s="57"/>
      <c r="NT37" s="57"/>
      <c r="NU37" s="57"/>
      <c r="NV37" s="57"/>
      <c r="NW37" s="57"/>
      <c r="NX37" s="57"/>
      <c r="NY37" s="57"/>
      <c r="NZ37" s="57"/>
      <c r="OA37" s="57"/>
      <c r="OB37" s="57"/>
      <c r="OC37" s="57"/>
      <c r="OD37" s="57"/>
      <c r="OE37" s="57"/>
      <c r="OF37" s="57"/>
      <c r="OG37" s="57"/>
      <c r="OH37" s="57"/>
      <c r="OI37" s="57"/>
      <c r="OJ37" s="57"/>
      <c r="OK37" s="57"/>
      <c r="OL37" s="57"/>
      <c r="OM37" s="57"/>
      <c r="ON37" s="57"/>
      <c r="OO37" s="57"/>
      <c r="OP37" s="57"/>
      <c r="OQ37" s="57"/>
      <c r="OR37" s="57"/>
      <c r="OS37" s="57"/>
      <c r="OT37" s="57"/>
      <c r="OU37" s="57"/>
      <c r="OV37" s="57"/>
      <c r="OW37" s="57"/>
      <c r="OX37" s="57"/>
      <c r="OY37" s="57"/>
      <c r="OZ37" s="57"/>
      <c r="PA37" s="57"/>
      <c r="PB37" s="57"/>
      <c r="PC37" s="57"/>
      <c r="PD37" s="57"/>
      <c r="PE37" s="57"/>
      <c r="PF37" s="57"/>
      <c r="PG37" s="57"/>
      <c r="PH37" s="57"/>
      <c r="PI37" s="57"/>
      <c r="PJ37" s="57"/>
      <c r="PK37" s="57"/>
      <c r="PL37" s="57"/>
      <c r="PM37" s="57"/>
      <c r="PN37" s="57"/>
      <c r="PO37" s="57"/>
      <c r="PP37" s="57"/>
      <c r="PQ37" s="57"/>
      <c r="PR37" s="57"/>
      <c r="PS37" s="57"/>
      <c r="PT37" s="57"/>
      <c r="PU37" s="57"/>
      <c r="PV37" s="57"/>
      <c r="PW37" s="57"/>
      <c r="PX37" s="57"/>
      <c r="PY37" s="57"/>
      <c r="PZ37" s="57"/>
      <c r="QA37" s="57"/>
      <c r="QB37" s="57"/>
      <c r="QC37" s="57"/>
      <c r="QD37" s="57"/>
      <c r="QE37" s="57"/>
      <c r="QF37" s="57"/>
      <c r="QG37" s="57"/>
      <c r="QH37" s="57"/>
      <c r="QI37" s="57"/>
      <c r="QJ37" s="57"/>
      <c r="QK37" s="57"/>
      <c r="QL37" s="57"/>
      <c r="QM37" s="57"/>
      <c r="QN37" s="57"/>
      <c r="QO37" s="57"/>
      <c r="QP37" s="57"/>
      <c r="QQ37" s="57"/>
      <c r="QR37" s="57"/>
      <c r="QS37" s="57"/>
      <c r="QT37" s="57"/>
      <c r="QU37" s="57"/>
      <c r="QV37" s="57"/>
      <c r="QW37" s="57"/>
      <c r="QX37" s="57"/>
      <c r="QY37" s="57"/>
      <c r="QZ37" s="57"/>
      <c r="RA37" s="57"/>
      <c r="RB37" s="57"/>
      <c r="RC37" s="57"/>
      <c r="RD37" s="57"/>
      <c r="RE37" s="57"/>
      <c r="RF37" s="57"/>
      <c r="RG37" s="57"/>
      <c r="RH37" s="57"/>
      <c r="RI37" s="57"/>
      <c r="RJ37" s="57"/>
      <c r="RK37" s="57"/>
      <c r="RL37" s="57"/>
      <c r="RM37" s="57"/>
      <c r="RN37" s="57"/>
      <c r="RO37" s="57"/>
      <c r="RP37" s="57"/>
      <c r="RQ37" s="57"/>
      <c r="RR37" s="57"/>
      <c r="RS37" s="57"/>
      <c r="RT37" s="57"/>
      <c r="RU37" s="57"/>
      <c r="RV37" s="57"/>
      <c r="RW37" s="57"/>
      <c r="RX37" s="57"/>
      <c r="RY37" s="57"/>
      <c r="RZ37" s="57"/>
      <c r="SA37" s="57"/>
      <c r="SB37" s="57"/>
      <c r="SC37" s="57"/>
      <c r="SD37" s="57"/>
      <c r="SE37" s="57"/>
      <c r="SF37" s="57"/>
      <c r="SG37" s="57"/>
      <c r="SH37" s="57"/>
      <c r="SI37" s="57"/>
      <c r="SJ37" s="57"/>
      <c r="SK37" s="57"/>
      <c r="SL37" s="57"/>
      <c r="SM37" s="57"/>
      <c r="SN37" s="57"/>
      <c r="SO37" s="57"/>
      <c r="SP37" s="57"/>
      <c r="SQ37" s="57"/>
      <c r="SR37" s="57"/>
      <c r="SS37" s="57"/>
      <c r="ST37" s="57"/>
      <c r="SU37" s="57"/>
      <c r="SV37" s="57"/>
      <c r="SW37" s="57"/>
      <c r="SX37" s="57"/>
      <c r="SY37" s="57"/>
      <c r="SZ37" s="57"/>
      <c r="TA37" s="57"/>
      <c r="TB37" s="57"/>
      <c r="TC37" s="57"/>
      <c r="TD37" s="57"/>
      <c r="TE37" s="57"/>
      <c r="TF37" s="57"/>
      <c r="TG37" s="57"/>
      <c r="TH37" s="57"/>
      <c r="TI37" s="57"/>
      <c r="TJ37" s="57"/>
      <c r="TK37" s="57"/>
      <c r="TL37" s="57"/>
      <c r="TM37" s="57"/>
      <c r="TN37" s="57"/>
      <c r="TO37" s="57"/>
      <c r="TP37" s="57"/>
      <c r="TQ37" s="57"/>
      <c r="TR37" s="57"/>
      <c r="TS37" s="57"/>
      <c r="TT37" s="57"/>
      <c r="TU37" s="57"/>
      <c r="TV37" s="57"/>
      <c r="TW37" s="57"/>
      <c r="TX37" s="57"/>
      <c r="TY37" s="57"/>
      <c r="TZ37" s="57"/>
      <c r="UA37" s="57"/>
      <c r="UB37" s="57"/>
      <c r="UC37" s="57"/>
      <c r="UD37" s="57"/>
      <c r="UE37" s="57"/>
      <c r="UF37" s="57"/>
      <c r="UG37" s="57"/>
    </row>
    <row r="38" spans="1:553" ht="18.75" x14ac:dyDescent="0.2">
      <c r="A38" s="59"/>
      <c r="B38" s="682" t="s">
        <v>96</v>
      </c>
      <c r="C38" s="682"/>
      <c r="D38" s="682"/>
      <c r="E38" s="682"/>
      <c r="F38" s="682"/>
      <c r="G38" s="682"/>
      <c r="H38" s="682"/>
      <c r="I38" s="682"/>
      <c r="J38" s="682"/>
      <c r="K38" s="682"/>
      <c r="L38" s="682"/>
      <c r="M38" s="55"/>
    </row>
    <row r="39" spans="1:553" s="58" customFormat="1" ht="15" customHeight="1" thickBot="1" x14ac:dyDescent="0.25">
      <c r="A39" s="56"/>
      <c r="B39" s="20"/>
      <c r="C39" s="20"/>
      <c r="D39" s="20"/>
      <c r="E39" s="20"/>
      <c r="F39" s="20"/>
      <c r="G39" s="20"/>
      <c r="H39" s="20"/>
      <c r="I39" s="20"/>
      <c r="J39" s="20"/>
      <c r="K39" s="20"/>
      <c r="L39" s="20"/>
      <c r="M39" s="20"/>
      <c r="N39" s="52"/>
      <c r="O39" s="53"/>
      <c r="P39" s="53"/>
      <c r="Q39" s="53"/>
      <c r="R39" s="53"/>
      <c r="S39" s="53"/>
      <c r="T39" s="53"/>
      <c r="U39" s="53"/>
      <c r="V39" s="53"/>
      <c r="W39" s="53"/>
      <c r="X39" s="53"/>
      <c r="Y39" s="53"/>
      <c r="Z39" s="53"/>
      <c r="AA39" s="53"/>
      <c r="AB39" s="53"/>
      <c r="AC39" s="53"/>
      <c r="AD39" s="53"/>
      <c r="AE39" s="53"/>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c r="BP39" s="57"/>
      <c r="BQ39" s="57"/>
      <c r="BR39" s="57"/>
      <c r="BS39" s="57"/>
      <c r="BT39" s="57"/>
      <c r="BU39" s="57"/>
      <c r="BV39" s="57"/>
      <c r="BW39" s="57"/>
      <c r="BX39" s="57"/>
      <c r="BY39" s="57"/>
      <c r="BZ39" s="57"/>
      <c r="CA39" s="57"/>
      <c r="CB39" s="57"/>
      <c r="CC39" s="57"/>
      <c r="CD39" s="57"/>
      <c r="CE39" s="57"/>
      <c r="CF39" s="57"/>
      <c r="CG39" s="57"/>
      <c r="CH39" s="57"/>
      <c r="CI39" s="57"/>
      <c r="CJ39" s="57"/>
      <c r="CK39" s="57"/>
      <c r="CL39" s="57"/>
      <c r="CM39" s="57"/>
      <c r="CN39" s="57"/>
      <c r="CO39" s="57"/>
      <c r="CP39" s="57"/>
      <c r="CQ39" s="57"/>
      <c r="CR39" s="57"/>
      <c r="CS39" s="57"/>
      <c r="CT39" s="57"/>
      <c r="CU39" s="57"/>
      <c r="CV39" s="57"/>
      <c r="CW39" s="57"/>
      <c r="CX39" s="57"/>
      <c r="CY39" s="57"/>
      <c r="CZ39" s="57"/>
      <c r="DA39" s="57"/>
      <c r="DB39" s="57"/>
      <c r="DC39" s="57"/>
      <c r="DD39" s="57"/>
      <c r="DE39" s="57"/>
      <c r="DF39" s="57"/>
      <c r="DG39" s="57"/>
      <c r="DH39" s="57"/>
      <c r="DI39" s="57"/>
      <c r="DJ39" s="57"/>
      <c r="DK39" s="57"/>
      <c r="DL39" s="57"/>
      <c r="DM39" s="57"/>
      <c r="DN39" s="57"/>
      <c r="DO39" s="57"/>
      <c r="DP39" s="57"/>
      <c r="DQ39" s="57"/>
      <c r="DR39" s="57"/>
      <c r="DS39" s="57"/>
      <c r="DT39" s="57"/>
      <c r="DU39" s="57"/>
      <c r="DV39" s="57"/>
      <c r="DW39" s="57"/>
      <c r="DX39" s="57"/>
      <c r="DY39" s="57"/>
      <c r="DZ39" s="57"/>
      <c r="EA39" s="57"/>
      <c r="EB39" s="57"/>
      <c r="EC39" s="57"/>
      <c r="ED39" s="57"/>
      <c r="EE39" s="57"/>
      <c r="EF39" s="57"/>
      <c r="EG39" s="57"/>
      <c r="EH39" s="57"/>
      <c r="EI39" s="57"/>
      <c r="EJ39" s="57"/>
      <c r="EK39" s="57"/>
      <c r="EL39" s="57"/>
      <c r="EM39" s="57"/>
      <c r="EN39" s="57"/>
      <c r="EO39" s="57"/>
      <c r="EP39" s="57"/>
      <c r="EQ39" s="57"/>
      <c r="ER39" s="57"/>
      <c r="ES39" s="57"/>
      <c r="ET39" s="57"/>
      <c r="EU39" s="57"/>
      <c r="EV39" s="57"/>
      <c r="EW39" s="57"/>
      <c r="EX39" s="57"/>
      <c r="EY39" s="57"/>
      <c r="EZ39" s="57"/>
      <c r="FA39" s="57"/>
      <c r="FB39" s="57"/>
      <c r="FC39" s="57"/>
      <c r="FD39" s="57"/>
      <c r="FE39" s="57"/>
      <c r="FF39" s="57"/>
      <c r="FG39" s="57"/>
      <c r="FH39" s="57"/>
      <c r="FI39" s="57"/>
      <c r="FJ39" s="57"/>
      <c r="FK39" s="57"/>
      <c r="FL39" s="57"/>
      <c r="FM39" s="57"/>
      <c r="FN39" s="57"/>
      <c r="FO39" s="57"/>
      <c r="FP39" s="57"/>
      <c r="FQ39" s="57"/>
      <c r="FR39" s="57"/>
      <c r="FS39" s="57"/>
      <c r="FT39" s="57"/>
      <c r="FU39" s="57"/>
      <c r="FV39" s="57"/>
      <c r="FW39" s="57"/>
      <c r="FX39" s="57"/>
      <c r="FY39" s="57"/>
      <c r="FZ39" s="57"/>
      <c r="GA39" s="57"/>
      <c r="GB39" s="57"/>
      <c r="GC39" s="57"/>
      <c r="GD39" s="57"/>
      <c r="GE39" s="57"/>
      <c r="GF39" s="57"/>
      <c r="GG39" s="57"/>
      <c r="GH39" s="57"/>
      <c r="GI39" s="57"/>
      <c r="GJ39" s="57"/>
      <c r="GK39" s="57"/>
      <c r="GL39" s="57"/>
      <c r="GM39" s="57"/>
      <c r="GN39" s="57"/>
      <c r="GO39" s="57"/>
      <c r="GP39" s="57"/>
      <c r="GQ39" s="57"/>
      <c r="GR39" s="57"/>
      <c r="GS39" s="57"/>
      <c r="GT39" s="57"/>
      <c r="GU39" s="57"/>
      <c r="GV39" s="57"/>
      <c r="GW39" s="57"/>
      <c r="GX39" s="57"/>
      <c r="GY39" s="57"/>
      <c r="GZ39" s="57"/>
      <c r="HA39" s="57"/>
      <c r="HB39" s="57"/>
      <c r="HC39" s="57"/>
      <c r="HD39" s="57"/>
      <c r="HE39" s="57"/>
      <c r="HF39" s="57"/>
      <c r="HG39" s="57"/>
      <c r="HH39" s="57"/>
      <c r="HI39" s="57"/>
      <c r="HJ39" s="57"/>
      <c r="HK39" s="57"/>
      <c r="HL39" s="57"/>
      <c r="HM39" s="57"/>
      <c r="HN39" s="57"/>
      <c r="HO39" s="57"/>
      <c r="HP39" s="57"/>
      <c r="HQ39" s="57"/>
      <c r="HR39" s="57"/>
      <c r="HS39" s="57"/>
      <c r="HT39" s="57"/>
      <c r="HU39" s="57"/>
      <c r="HV39" s="57"/>
      <c r="HW39" s="57"/>
      <c r="HX39" s="57"/>
      <c r="HY39" s="57"/>
      <c r="HZ39" s="57"/>
      <c r="IA39" s="57"/>
      <c r="IB39" s="57"/>
      <c r="IC39" s="57"/>
      <c r="ID39" s="57"/>
      <c r="IE39" s="57"/>
      <c r="IF39" s="57"/>
      <c r="IG39" s="57"/>
      <c r="IH39" s="57"/>
      <c r="II39" s="57"/>
      <c r="IJ39" s="57"/>
      <c r="IK39" s="57"/>
      <c r="IL39" s="57"/>
      <c r="IM39" s="57"/>
      <c r="IN39" s="57"/>
      <c r="IO39" s="57"/>
      <c r="IP39" s="57"/>
      <c r="IQ39" s="57"/>
      <c r="IR39" s="57"/>
      <c r="IS39" s="57"/>
      <c r="IT39" s="57"/>
      <c r="IU39" s="57"/>
      <c r="IV39" s="57"/>
      <c r="IW39" s="57"/>
      <c r="IX39" s="57"/>
      <c r="IY39" s="57"/>
      <c r="IZ39" s="57"/>
      <c r="JA39" s="57"/>
      <c r="JB39" s="57"/>
      <c r="JC39" s="57"/>
      <c r="JD39" s="57"/>
      <c r="JE39" s="57"/>
      <c r="JF39" s="57"/>
      <c r="JG39" s="57"/>
      <c r="JH39" s="57"/>
      <c r="JI39" s="57"/>
      <c r="JJ39" s="57"/>
      <c r="JK39" s="57"/>
      <c r="JL39" s="57"/>
      <c r="JM39" s="57"/>
      <c r="JN39" s="57"/>
      <c r="JO39" s="57"/>
      <c r="JP39" s="57"/>
      <c r="JQ39" s="57"/>
      <c r="JR39" s="57"/>
      <c r="JS39" s="57"/>
      <c r="JT39" s="57"/>
      <c r="JU39" s="57"/>
      <c r="JV39" s="57"/>
      <c r="JW39" s="57"/>
      <c r="JX39" s="57"/>
      <c r="JY39" s="57"/>
      <c r="JZ39" s="57"/>
      <c r="KA39" s="57"/>
      <c r="KB39" s="57"/>
      <c r="KC39" s="57"/>
      <c r="KD39" s="57"/>
      <c r="KE39" s="57"/>
      <c r="KF39" s="57"/>
      <c r="KG39" s="57"/>
      <c r="KH39" s="57"/>
      <c r="KI39" s="57"/>
      <c r="KJ39" s="57"/>
      <c r="KK39" s="57"/>
      <c r="KL39" s="57"/>
      <c r="KM39" s="57"/>
      <c r="KN39" s="57"/>
      <c r="KO39" s="57"/>
      <c r="KP39" s="57"/>
      <c r="KQ39" s="57"/>
      <c r="KR39" s="57"/>
      <c r="KS39" s="57"/>
      <c r="KT39" s="57"/>
      <c r="KU39" s="57"/>
      <c r="KV39" s="57"/>
      <c r="KW39" s="57"/>
      <c r="KX39" s="57"/>
      <c r="KY39" s="57"/>
      <c r="KZ39" s="57"/>
      <c r="LA39" s="57"/>
      <c r="LB39" s="57"/>
      <c r="LC39" s="57"/>
      <c r="LD39" s="57"/>
      <c r="LE39" s="57"/>
      <c r="LF39" s="57"/>
      <c r="LG39" s="57"/>
      <c r="LH39" s="57"/>
      <c r="LI39" s="57"/>
      <c r="LJ39" s="57"/>
      <c r="LK39" s="57"/>
      <c r="LL39" s="57"/>
      <c r="LM39" s="57"/>
      <c r="LN39" s="57"/>
      <c r="LO39" s="57"/>
      <c r="LP39" s="57"/>
      <c r="LQ39" s="57"/>
      <c r="LR39" s="57"/>
      <c r="LS39" s="57"/>
      <c r="LT39" s="57"/>
      <c r="LU39" s="57"/>
      <c r="LV39" s="57"/>
      <c r="LW39" s="57"/>
      <c r="LX39" s="57"/>
      <c r="LY39" s="57"/>
      <c r="LZ39" s="57"/>
      <c r="MA39" s="57"/>
      <c r="MB39" s="57"/>
      <c r="MC39" s="57"/>
      <c r="MD39" s="57"/>
      <c r="ME39" s="57"/>
      <c r="MF39" s="57"/>
      <c r="MG39" s="57"/>
      <c r="MH39" s="57"/>
      <c r="MI39" s="57"/>
      <c r="MJ39" s="57"/>
      <c r="MK39" s="57"/>
      <c r="ML39" s="57"/>
      <c r="MM39" s="57"/>
      <c r="MN39" s="57"/>
      <c r="MO39" s="57"/>
      <c r="MP39" s="57"/>
      <c r="MQ39" s="57"/>
      <c r="MR39" s="57"/>
      <c r="MS39" s="57"/>
      <c r="MT39" s="57"/>
      <c r="MU39" s="57"/>
      <c r="MV39" s="57"/>
      <c r="MW39" s="57"/>
      <c r="MX39" s="57"/>
      <c r="MY39" s="57"/>
      <c r="MZ39" s="57"/>
      <c r="NA39" s="57"/>
      <c r="NB39" s="57"/>
      <c r="NC39" s="57"/>
      <c r="ND39" s="57"/>
      <c r="NE39" s="57"/>
      <c r="NF39" s="57"/>
      <c r="NG39" s="57"/>
      <c r="NH39" s="57"/>
      <c r="NI39" s="57"/>
      <c r="NJ39" s="57"/>
      <c r="NK39" s="57"/>
      <c r="NL39" s="57"/>
      <c r="NM39" s="57"/>
      <c r="NN39" s="57"/>
      <c r="NO39" s="57"/>
      <c r="NP39" s="57"/>
      <c r="NQ39" s="57"/>
      <c r="NR39" s="57"/>
      <c r="NS39" s="57"/>
      <c r="NT39" s="57"/>
      <c r="NU39" s="57"/>
      <c r="NV39" s="57"/>
      <c r="NW39" s="57"/>
      <c r="NX39" s="57"/>
      <c r="NY39" s="57"/>
      <c r="NZ39" s="57"/>
      <c r="OA39" s="57"/>
      <c r="OB39" s="57"/>
      <c r="OC39" s="57"/>
      <c r="OD39" s="57"/>
      <c r="OE39" s="57"/>
      <c r="OF39" s="57"/>
      <c r="OG39" s="57"/>
      <c r="OH39" s="57"/>
      <c r="OI39" s="57"/>
      <c r="OJ39" s="57"/>
      <c r="OK39" s="57"/>
      <c r="OL39" s="57"/>
      <c r="OM39" s="57"/>
      <c r="ON39" s="57"/>
      <c r="OO39" s="57"/>
      <c r="OP39" s="57"/>
      <c r="OQ39" s="57"/>
      <c r="OR39" s="57"/>
      <c r="OS39" s="57"/>
      <c r="OT39" s="57"/>
      <c r="OU39" s="57"/>
      <c r="OV39" s="57"/>
      <c r="OW39" s="57"/>
      <c r="OX39" s="57"/>
      <c r="OY39" s="57"/>
      <c r="OZ39" s="57"/>
      <c r="PA39" s="57"/>
      <c r="PB39" s="57"/>
      <c r="PC39" s="57"/>
      <c r="PD39" s="57"/>
      <c r="PE39" s="57"/>
      <c r="PF39" s="57"/>
      <c r="PG39" s="57"/>
      <c r="PH39" s="57"/>
      <c r="PI39" s="57"/>
      <c r="PJ39" s="57"/>
      <c r="PK39" s="57"/>
      <c r="PL39" s="57"/>
      <c r="PM39" s="57"/>
      <c r="PN39" s="57"/>
      <c r="PO39" s="57"/>
      <c r="PP39" s="57"/>
      <c r="PQ39" s="57"/>
      <c r="PR39" s="57"/>
      <c r="PS39" s="57"/>
      <c r="PT39" s="57"/>
      <c r="PU39" s="57"/>
      <c r="PV39" s="57"/>
      <c r="PW39" s="57"/>
      <c r="PX39" s="57"/>
      <c r="PY39" s="57"/>
      <c r="PZ39" s="57"/>
      <c r="QA39" s="57"/>
      <c r="QB39" s="57"/>
      <c r="QC39" s="57"/>
      <c r="QD39" s="57"/>
      <c r="QE39" s="57"/>
      <c r="QF39" s="57"/>
      <c r="QG39" s="57"/>
      <c r="QH39" s="57"/>
      <c r="QI39" s="57"/>
      <c r="QJ39" s="57"/>
      <c r="QK39" s="57"/>
      <c r="QL39" s="57"/>
      <c r="QM39" s="57"/>
      <c r="QN39" s="57"/>
      <c r="QO39" s="57"/>
      <c r="QP39" s="57"/>
      <c r="QQ39" s="57"/>
      <c r="QR39" s="57"/>
      <c r="QS39" s="57"/>
      <c r="QT39" s="57"/>
      <c r="QU39" s="57"/>
      <c r="QV39" s="57"/>
      <c r="QW39" s="57"/>
      <c r="QX39" s="57"/>
      <c r="QY39" s="57"/>
      <c r="QZ39" s="57"/>
      <c r="RA39" s="57"/>
      <c r="RB39" s="57"/>
      <c r="RC39" s="57"/>
      <c r="RD39" s="57"/>
      <c r="RE39" s="57"/>
      <c r="RF39" s="57"/>
      <c r="RG39" s="57"/>
      <c r="RH39" s="57"/>
      <c r="RI39" s="57"/>
      <c r="RJ39" s="57"/>
      <c r="RK39" s="57"/>
      <c r="RL39" s="57"/>
      <c r="RM39" s="57"/>
      <c r="RN39" s="57"/>
      <c r="RO39" s="57"/>
      <c r="RP39" s="57"/>
      <c r="RQ39" s="57"/>
      <c r="RR39" s="57"/>
      <c r="RS39" s="57"/>
      <c r="RT39" s="57"/>
      <c r="RU39" s="57"/>
      <c r="RV39" s="57"/>
      <c r="RW39" s="57"/>
      <c r="RX39" s="57"/>
      <c r="RY39" s="57"/>
      <c r="RZ39" s="57"/>
      <c r="SA39" s="57"/>
      <c r="SB39" s="57"/>
      <c r="SC39" s="57"/>
      <c r="SD39" s="57"/>
      <c r="SE39" s="57"/>
      <c r="SF39" s="57"/>
      <c r="SG39" s="57"/>
      <c r="SH39" s="57"/>
      <c r="SI39" s="57"/>
      <c r="SJ39" s="57"/>
      <c r="SK39" s="57"/>
      <c r="SL39" s="57"/>
      <c r="SM39" s="57"/>
      <c r="SN39" s="57"/>
      <c r="SO39" s="57"/>
      <c r="SP39" s="57"/>
      <c r="SQ39" s="57"/>
      <c r="SR39" s="57"/>
      <c r="SS39" s="57"/>
      <c r="ST39" s="57"/>
      <c r="SU39" s="57"/>
      <c r="SV39" s="57"/>
      <c r="SW39" s="57"/>
      <c r="SX39" s="57"/>
      <c r="SY39" s="57"/>
      <c r="SZ39" s="57"/>
      <c r="TA39" s="57"/>
      <c r="TB39" s="57"/>
      <c r="TC39" s="57"/>
      <c r="TD39" s="57"/>
      <c r="TE39" s="57"/>
      <c r="TF39" s="57"/>
      <c r="TG39" s="57"/>
      <c r="TH39" s="57"/>
      <c r="TI39" s="57"/>
      <c r="TJ39" s="57"/>
      <c r="TK39" s="57"/>
      <c r="TL39" s="57"/>
      <c r="TM39" s="57"/>
      <c r="TN39" s="57"/>
      <c r="TO39" s="57"/>
      <c r="TP39" s="57"/>
      <c r="TQ39" s="57"/>
      <c r="TR39" s="57"/>
      <c r="TS39" s="57"/>
      <c r="TT39" s="57"/>
      <c r="TU39" s="57"/>
      <c r="TV39" s="57"/>
      <c r="TW39" s="57"/>
      <c r="TX39" s="57"/>
      <c r="TY39" s="57"/>
      <c r="TZ39" s="57"/>
      <c r="UA39" s="57"/>
      <c r="UB39" s="57"/>
      <c r="UC39" s="57"/>
      <c r="UD39" s="57"/>
      <c r="UE39" s="57"/>
      <c r="UF39" s="57"/>
      <c r="UG39" s="57"/>
    </row>
    <row r="40" spans="1:553" s="58" customFormat="1" ht="27" customHeight="1" x14ac:dyDescent="0.2">
      <c r="A40" s="56"/>
      <c r="B40" s="762" t="s">
        <v>887</v>
      </c>
      <c r="C40" s="707"/>
      <c r="D40" s="707"/>
      <c r="E40" s="707"/>
      <c r="F40" s="707"/>
      <c r="G40" s="707"/>
      <c r="H40" s="707"/>
      <c r="I40" s="707"/>
      <c r="J40" s="707"/>
      <c r="K40" s="707"/>
      <c r="L40" s="708"/>
      <c r="M40" s="20"/>
      <c r="N40" s="52"/>
      <c r="O40" s="53"/>
      <c r="P40" s="53"/>
      <c r="Q40" s="53"/>
      <c r="R40" s="53"/>
      <c r="S40" s="53"/>
      <c r="T40" s="53"/>
      <c r="U40" s="53"/>
      <c r="V40" s="53"/>
      <c r="W40" s="53"/>
      <c r="X40" s="53"/>
      <c r="Y40" s="53"/>
      <c r="Z40" s="53"/>
      <c r="AA40" s="53"/>
      <c r="AB40" s="53"/>
      <c r="AC40" s="53"/>
      <c r="AD40" s="53"/>
      <c r="AE40" s="53"/>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c r="BP40" s="57"/>
      <c r="BQ40" s="57"/>
      <c r="BR40" s="57"/>
      <c r="BS40" s="57"/>
      <c r="BT40" s="57"/>
      <c r="BU40" s="57"/>
      <c r="BV40" s="57"/>
      <c r="BW40" s="57"/>
      <c r="BX40" s="57"/>
      <c r="BY40" s="57"/>
      <c r="BZ40" s="57"/>
      <c r="CA40" s="57"/>
      <c r="CB40" s="57"/>
      <c r="CC40" s="57"/>
      <c r="CD40" s="57"/>
      <c r="CE40" s="57"/>
      <c r="CF40" s="57"/>
      <c r="CG40" s="57"/>
      <c r="CH40" s="57"/>
      <c r="CI40" s="57"/>
      <c r="CJ40" s="57"/>
      <c r="CK40" s="57"/>
      <c r="CL40" s="57"/>
      <c r="CM40" s="57"/>
      <c r="CN40" s="57"/>
      <c r="CO40" s="57"/>
      <c r="CP40" s="57"/>
      <c r="CQ40" s="57"/>
      <c r="CR40" s="57"/>
      <c r="CS40" s="57"/>
      <c r="CT40" s="57"/>
      <c r="CU40" s="57"/>
      <c r="CV40" s="57"/>
      <c r="CW40" s="57"/>
      <c r="CX40" s="57"/>
      <c r="CY40" s="57"/>
      <c r="CZ40" s="57"/>
      <c r="DA40" s="57"/>
      <c r="DB40" s="57"/>
      <c r="DC40" s="57"/>
      <c r="DD40" s="57"/>
      <c r="DE40" s="57"/>
      <c r="DF40" s="57"/>
      <c r="DG40" s="57"/>
      <c r="DH40" s="57"/>
      <c r="DI40" s="57"/>
      <c r="DJ40" s="57"/>
      <c r="DK40" s="57"/>
      <c r="DL40" s="57"/>
      <c r="DM40" s="57"/>
      <c r="DN40" s="57"/>
      <c r="DO40" s="57"/>
      <c r="DP40" s="57"/>
      <c r="DQ40" s="57"/>
      <c r="DR40" s="57"/>
      <c r="DS40" s="57"/>
      <c r="DT40" s="57"/>
      <c r="DU40" s="57"/>
      <c r="DV40" s="57"/>
      <c r="DW40" s="57"/>
      <c r="DX40" s="57"/>
      <c r="DY40" s="57"/>
      <c r="DZ40" s="57"/>
      <c r="EA40" s="57"/>
      <c r="EB40" s="57"/>
      <c r="EC40" s="57"/>
      <c r="ED40" s="57"/>
      <c r="EE40" s="57"/>
      <c r="EF40" s="57"/>
      <c r="EG40" s="57"/>
      <c r="EH40" s="57"/>
      <c r="EI40" s="57"/>
      <c r="EJ40" s="57"/>
      <c r="EK40" s="57"/>
      <c r="EL40" s="57"/>
      <c r="EM40" s="57"/>
      <c r="EN40" s="57"/>
      <c r="EO40" s="57"/>
      <c r="EP40" s="57"/>
      <c r="EQ40" s="57"/>
      <c r="ER40" s="57"/>
      <c r="ES40" s="57"/>
      <c r="ET40" s="57"/>
      <c r="EU40" s="57"/>
      <c r="EV40" s="57"/>
      <c r="EW40" s="57"/>
      <c r="EX40" s="57"/>
      <c r="EY40" s="57"/>
      <c r="EZ40" s="57"/>
      <c r="FA40" s="57"/>
      <c r="FB40" s="57"/>
      <c r="FC40" s="57"/>
      <c r="FD40" s="57"/>
      <c r="FE40" s="57"/>
      <c r="FF40" s="57"/>
      <c r="FG40" s="57"/>
      <c r="FH40" s="57"/>
      <c r="FI40" s="57"/>
      <c r="FJ40" s="57"/>
      <c r="FK40" s="57"/>
      <c r="FL40" s="57"/>
      <c r="FM40" s="57"/>
      <c r="FN40" s="57"/>
      <c r="FO40" s="57"/>
      <c r="FP40" s="57"/>
      <c r="FQ40" s="57"/>
      <c r="FR40" s="57"/>
      <c r="FS40" s="57"/>
      <c r="FT40" s="57"/>
      <c r="FU40" s="57"/>
      <c r="FV40" s="57"/>
      <c r="FW40" s="57"/>
      <c r="FX40" s="57"/>
      <c r="FY40" s="57"/>
      <c r="FZ40" s="57"/>
      <c r="GA40" s="57"/>
      <c r="GB40" s="57"/>
      <c r="GC40" s="57"/>
      <c r="GD40" s="57"/>
      <c r="GE40" s="57"/>
      <c r="GF40" s="57"/>
      <c r="GG40" s="57"/>
      <c r="GH40" s="57"/>
      <c r="GI40" s="57"/>
      <c r="GJ40" s="57"/>
      <c r="GK40" s="57"/>
      <c r="GL40" s="57"/>
      <c r="GM40" s="57"/>
      <c r="GN40" s="57"/>
      <c r="GO40" s="57"/>
      <c r="GP40" s="57"/>
      <c r="GQ40" s="57"/>
      <c r="GR40" s="57"/>
      <c r="GS40" s="57"/>
      <c r="GT40" s="57"/>
      <c r="GU40" s="57"/>
      <c r="GV40" s="57"/>
      <c r="GW40" s="57"/>
      <c r="GX40" s="57"/>
      <c r="GY40" s="57"/>
      <c r="GZ40" s="57"/>
      <c r="HA40" s="57"/>
      <c r="HB40" s="57"/>
      <c r="HC40" s="57"/>
      <c r="HD40" s="57"/>
      <c r="HE40" s="57"/>
      <c r="HF40" s="57"/>
      <c r="HG40" s="57"/>
      <c r="HH40" s="57"/>
      <c r="HI40" s="57"/>
      <c r="HJ40" s="57"/>
      <c r="HK40" s="57"/>
      <c r="HL40" s="57"/>
      <c r="HM40" s="57"/>
      <c r="HN40" s="57"/>
      <c r="HO40" s="57"/>
      <c r="HP40" s="57"/>
      <c r="HQ40" s="57"/>
      <c r="HR40" s="57"/>
      <c r="HS40" s="57"/>
      <c r="HT40" s="57"/>
      <c r="HU40" s="57"/>
      <c r="HV40" s="57"/>
      <c r="HW40" s="57"/>
      <c r="HX40" s="57"/>
      <c r="HY40" s="57"/>
      <c r="HZ40" s="57"/>
      <c r="IA40" s="57"/>
      <c r="IB40" s="57"/>
      <c r="IC40" s="57"/>
      <c r="ID40" s="57"/>
      <c r="IE40" s="57"/>
      <c r="IF40" s="57"/>
      <c r="IG40" s="57"/>
      <c r="IH40" s="57"/>
      <c r="II40" s="57"/>
      <c r="IJ40" s="57"/>
      <c r="IK40" s="57"/>
      <c r="IL40" s="57"/>
      <c r="IM40" s="57"/>
      <c r="IN40" s="57"/>
      <c r="IO40" s="57"/>
      <c r="IP40" s="57"/>
      <c r="IQ40" s="57"/>
      <c r="IR40" s="57"/>
      <c r="IS40" s="57"/>
      <c r="IT40" s="57"/>
      <c r="IU40" s="57"/>
      <c r="IV40" s="57"/>
      <c r="IW40" s="57"/>
      <c r="IX40" s="57"/>
      <c r="IY40" s="57"/>
      <c r="IZ40" s="57"/>
      <c r="JA40" s="57"/>
      <c r="JB40" s="57"/>
      <c r="JC40" s="57"/>
      <c r="JD40" s="57"/>
      <c r="JE40" s="57"/>
      <c r="JF40" s="57"/>
      <c r="JG40" s="57"/>
      <c r="JH40" s="57"/>
      <c r="JI40" s="57"/>
      <c r="JJ40" s="57"/>
      <c r="JK40" s="57"/>
      <c r="JL40" s="57"/>
      <c r="JM40" s="57"/>
      <c r="JN40" s="57"/>
      <c r="JO40" s="57"/>
      <c r="JP40" s="57"/>
      <c r="JQ40" s="57"/>
      <c r="JR40" s="57"/>
      <c r="JS40" s="57"/>
      <c r="JT40" s="57"/>
      <c r="JU40" s="57"/>
      <c r="JV40" s="57"/>
      <c r="JW40" s="57"/>
      <c r="JX40" s="57"/>
      <c r="JY40" s="57"/>
      <c r="JZ40" s="57"/>
      <c r="KA40" s="57"/>
      <c r="KB40" s="57"/>
      <c r="KC40" s="57"/>
      <c r="KD40" s="57"/>
      <c r="KE40" s="57"/>
      <c r="KF40" s="57"/>
      <c r="KG40" s="57"/>
      <c r="KH40" s="57"/>
      <c r="KI40" s="57"/>
      <c r="KJ40" s="57"/>
      <c r="KK40" s="57"/>
      <c r="KL40" s="57"/>
      <c r="KM40" s="57"/>
      <c r="KN40" s="57"/>
      <c r="KO40" s="57"/>
      <c r="KP40" s="57"/>
      <c r="KQ40" s="57"/>
      <c r="KR40" s="57"/>
      <c r="KS40" s="57"/>
      <c r="KT40" s="57"/>
      <c r="KU40" s="57"/>
      <c r="KV40" s="57"/>
      <c r="KW40" s="57"/>
      <c r="KX40" s="57"/>
      <c r="KY40" s="57"/>
      <c r="KZ40" s="57"/>
      <c r="LA40" s="57"/>
      <c r="LB40" s="57"/>
      <c r="LC40" s="57"/>
      <c r="LD40" s="57"/>
      <c r="LE40" s="57"/>
      <c r="LF40" s="57"/>
      <c r="LG40" s="57"/>
      <c r="LH40" s="57"/>
      <c r="LI40" s="57"/>
      <c r="LJ40" s="57"/>
      <c r="LK40" s="57"/>
      <c r="LL40" s="57"/>
      <c r="LM40" s="57"/>
      <c r="LN40" s="57"/>
      <c r="LO40" s="57"/>
      <c r="LP40" s="57"/>
      <c r="LQ40" s="57"/>
      <c r="LR40" s="57"/>
      <c r="LS40" s="57"/>
      <c r="LT40" s="57"/>
      <c r="LU40" s="57"/>
      <c r="LV40" s="57"/>
      <c r="LW40" s="57"/>
      <c r="LX40" s="57"/>
      <c r="LY40" s="57"/>
      <c r="LZ40" s="57"/>
      <c r="MA40" s="57"/>
      <c r="MB40" s="57"/>
      <c r="MC40" s="57"/>
      <c r="MD40" s="57"/>
      <c r="ME40" s="57"/>
      <c r="MF40" s="57"/>
      <c r="MG40" s="57"/>
      <c r="MH40" s="57"/>
      <c r="MI40" s="57"/>
      <c r="MJ40" s="57"/>
      <c r="MK40" s="57"/>
      <c r="ML40" s="57"/>
      <c r="MM40" s="57"/>
      <c r="MN40" s="57"/>
      <c r="MO40" s="57"/>
      <c r="MP40" s="57"/>
      <c r="MQ40" s="57"/>
      <c r="MR40" s="57"/>
      <c r="MS40" s="57"/>
      <c r="MT40" s="57"/>
      <c r="MU40" s="57"/>
      <c r="MV40" s="57"/>
      <c r="MW40" s="57"/>
      <c r="MX40" s="57"/>
      <c r="MY40" s="57"/>
      <c r="MZ40" s="57"/>
      <c r="NA40" s="57"/>
      <c r="NB40" s="57"/>
      <c r="NC40" s="57"/>
      <c r="ND40" s="57"/>
      <c r="NE40" s="57"/>
      <c r="NF40" s="57"/>
      <c r="NG40" s="57"/>
      <c r="NH40" s="57"/>
      <c r="NI40" s="57"/>
      <c r="NJ40" s="57"/>
      <c r="NK40" s="57"/>
      <c r="NL40" s="57"/>
      <c r="NM40" s="57"/>
      <c r="NN40" s="57"/>
      <c r="NO40" s="57"/>
      <c r="NP40" s="57"/>
      <c r="NQ40" s="57"/>
      <c r="NR40" s="57"/>
      <c r="NS40" s="57"/>
      <c r="NT40" s="57"/>
      <c r="NU40" s="57"/>
      <c r="NV40" s="57"/>
      <c r="NW40" s="57"/>
      <c r="NX40" s="57"/>
      <c r="NY40" s="57"/>
      <c r="NZ40" s="57"/>
      <c r="OA40" s="57"/>
      <c r="OB40" s="57"/>
      <c r="OC40" s="57"/>
      <c r="OD40" s="57"/>
      <c r="OE40" s="57"/>
      <c r="OF40" s="57"/>
      <c r="OG40" s="57"/>
      <c r="OH40" s="57"/>
      <c r="OI40" s="57"/>
      <c r="OJ40" s="57"/>
      <c r="OK40" s="57"/>
      <c r="OL40" s="57"/>
      <c r="OM40" s="57"/>
      <c r="ON40" s="57"/>
      <c r="OO40" s="57"/>
      <c r="OP40" s="57"/>
      <c r="OQ40" s="57"/>
      <c r="OR40" s="57"/>
      <c r="OS40" s="57"/>
      <c r="OT40" s="57"/>
      <c r="OU40" s="57"/>
      <c r="OV40" s="57"/>
      <c r="OW40" s="57"/>
      <c r="OX40" s="57"/>
      <c r="OY40" s="57"/>
      <c r="OZ40" s="57"/>
      <c r="PA40" s="57"/>
      <c r="PB40" s="57"/>
      <c r="PC40" s="57"/>
      <c r="PD40" s="57"/>
      <c r="PE40" s="57"/>
      <c r="PF40" s="57"/>
      <c r="PG40" s="57"/>
      <c r="PH40" s="57"/>
      <c r="PI40" s="57"/>
      <c r="PJ40" s="57"/>
      <c r="PK40" s="57"/>
      <c r="PL40" s="57"/>
      <c r="PM40" s="57"/>
      <c r="PN40" s="57"/>
      <c r="PO40" s="57"/>
      <c r="PP40" s="57"/>
      <c r="PQ40" s="57"/>
      <c r="PR40" s="57"/>
      <c r="PS40" s="57"/>
      <c r="PT40" s="57"/>
      <c r="PU40" s="57"/>
      <c r="PV40" s="57"/>
      <c r="PW40" s="57"/>
      <c r="PX40" s="57"/>
      <c r="PY40" s="57"/>
      <c r="PZ40" s="57"/>
      <c r="QA40" s="57"/>
      <c r="QB40" s="57"/>
      <c r="QC40" s="57"/>
      <c r="QD40" s="57"/>
      <c r="QE40" s="57"/>
      <c r="QF40" s="57"/>
      <c r="QG40" s="57"/>
      <c r="QH40" s="57"/>
      <c r="QI40" s="57"/>
      <c r="QJ40" s="57"/>
      <c r="QK40" s="57"/>
      <c r="QL40" s="57"/>
      <c r="QM40" s="57"/>
      <c r="QN40" s="57"/>
      <c r="QO40" s="57"/>
      <c r="QP40" s="57"/>
      <c r="QQ40" s="57"/>
      <c r="QR40" s="57"/>
      <c r="QS40" s="57"/>
      <c r="QT40" s="57"/>
      <c r="QU40" s="57"/>
      <c r="QV40" s="57"/>
      <c r="QW40" s="57"/>
      <c r="QX40" s="57"/>
      <c r="QY40" s="57"/>
      <c r="QZ40" s="57"/>
      <c r="RA40" s="57"/>
      <c r="RB40" s="57"/>
      <c r="RC40" s="57"/>
      <c r="RD40" s="57"/>
      <c r="RE40" s="57"/>
      <c r="RF40" s="57"/>
      <c r="RG40" s="57"/>
      <c r="RH40" s="57"/>
      <c r="RI40" s="57"/>
      <c r="RJ40" s="57"/>
      <c r="RK40" s="57"/>
      <c r="RL40" s="57"/>
      <c r="RM40" s="57"/>
      <c r="RN40" s="57"/>
      <c r="RO40" s="57"/>
      <c r="RP40" s="57"/>
      <c r="RQ40" s="57"/>
      <c r="RR40" s="57"/>
      <c r="RS40" s="57"/>
      <c r="RT40" s="57"/>
      <c r="RU40" s="57"/>
      <c r="RV40" s="57"/>
      <c r="RW40" s="57"/>
      <c r="RX40" s="57"/>
      <c r="RY40" s="57"/>
      <c r="RZ40" s="57"/>
      <c r="SA40" s="57"/>
      <c r="SB40" s="57"/>
      <c r="SC40" s="57"/>
      <c r="SD40" s="57"/>
      <c r="SE40" s="57"/>
      <c r="SF40" s="57"/>
      <c r="SG40" s="57"/>
      <c r="SH40" s="57"/>
      <c r="SI40" s="57"/>
      <c r="SJ40" s="57"/>
      <c r="SK40" s="57"/>
      <c r="SL40" s="57"/>
      <c r="SM40" s="57"/>
      <c r="SN40" s="57"/>
      <c r="SO40" s="57"/>
      <c r="SP40" s="57"/>
      <c r="SQ40" s="57"/>
      <c r="SR40" s="57"/>
      <c r="SS40" s="57"/>
      <c r="ST40" s="57"/>
      <c r="SU40" s="57"/>
      <c r="SV40" s="57"/>
      <c r="SW40" s="57"/>
      <c r="SX40" s="57"/>
      <c r="SY40" s="57"/>
      <c r="SZ40" s="57"/>
      <c r="TA40" s="57"/>
      <c r="TB40" s="57"/>
      <c r="TC40" s="57"/>
      <c r="TD40" s="57"/>
      <c r="TE40" s="57"/>
      <c r="TF40" s="57"/>
      <c r="TG40" s="57"/>
      <c r="TH40" s="57"/>
      <c r="TI40" s="57"/>
      <c r="TJ40" s="57"/>
      <c r="TK40" s="57"/>
      <c r="TL40" s="57"/>
      <c r="TM40" s="57"/>
      <c r="TN40" s="57"/>
      <c r="TO40" s="57"/>
      <c r="TP40" s="57"/>
      <c r="TQ40" s="57"/>
      <c r="TR40" s="57"/>
      <c r="TS40" s="57"/>
      <c r="TT40" s="57"/>
      <c r="TU40" s="57"/>
      <c r="TV40" s="57"/>
      <c r="TW40" s="57"/>
      <c r="TX40" s="57"/>
      <c r="TY40" s="57"/>
      <c r="TZ40" s="57"/>
      <c r="UA40" s="57"/>
      <c r="UB40" s="57"/>
      <c r="UC40" s="57"/>
      <c r="UD40" s="57"/>
      <c r="UE40" s="57"/>
      <c r="UF40" s="57"/>
      <c r="UG40" s="57"/>
    </row>
    <row r="41" spans="1:553" s="58" customFormat="1" ht="27" customHeight="1" x14ac:dyDescent="0.2">
      <c r="A41" s="56"/>
      <c r="B41" s="709"/>
      <c r="C41" s="763"/>
      <c r="D41" s="763"/>
      <c r="E41" s="763"/>
      <c r="F41" s="763"/>
      <c r="G41" s="763"/>
      <c r="H41" s="763"/>
      <c r="I41" s="763"/>
      <c r="J41" s="763"/>
      <c r="K41" s="763"/>
      <c r="L41" s="711"/>
      <c r="M41" s="20"/>
      <c r="N41" s="52"/>
      <c r="O41" s="53"/>
      <c r="P41" s="53"/>
      <c r="Q41" s="53"/>
      <c r="R41" s="53"/>
      <c r="S41" s="53"/>
      <c r="T41" s="53"/>
      <c r="U41" s="53"/>
      <c r="V41" s="53"/>
      <c r="W41" s="53"/>
      <c r="X41" s="53"/>
      <c r="Y41" s="53"/>
      <c r="Z41" s="53"/>
      <c r="AA41" s="53"/>
      <c r="AB41" s="53"/>
      <c r="AC41" s="53"/>
      <c r="AD41" s="53"/>
      <c r="AE41" s="53"/>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c r="BU41" s="57"/>
      <c r="BV41" s="57"/>
      <c r="BW41" s="57"/>
      <c r="BX41" s="57"/>
      <c r="BY41" s="57"/>
      <c r="BZ41" s="57"/>
      <c r="CA41" s="57"/>
      <c r="CB41" s="57"/>
      <c r="CC41" s="57"/>
      <c r="CD41" s="57"/>
      <c r="CE41" s="57"/>
      <c r="CF41" s="57"/>
      <c r="CG41" s="57"/>
      <c r="CH41" s="57"/>
      <c r="CI41" s="57"/>
      <c r="CJ41" s="57"/>
      <c r="CK41" s="57"/>
      <c r="CL41" s="57"/>
      <c r="CM41" s="57"/>
      <c r="CN41" s="57"/>
      <c r="CO41" s="57"/>
      <c r="CP41" s="57"/>
      <c r="CQ41" s="57"/>
      <c r="CR41" s="57"/>
      <c r="CS41" s="57"/>
      <c r="CT41" s="57"/>
      <c r="CU41" s="57"/>
      <c r="CV41" s="57"/>
      <c r="CW41" s="57"/>
      <c r="CX41" s="57"/>
      <c r="CY41" s="57"/>
      <c r="CZ41" s="57"/>
      <c r="DA41" s="57"/>
      <c r="DB41" s="57"/>
      <c r="DC41" s="57"/>
      <c r="DD41" s="57"/>
      <c r="DE41" s="57"/>
      <c r="DF41" s="57"/>
      <c r="DG41" s="57"/>
      <c r="DH41" s="57"/>
      <c r="DI41" s="57"/>
      <c r="DJ41" s="57"/>
      <c r="DK41" s="57"/>
      <c r="DL41" s="57"/>
      <c r="DM41" s="57"/>
      <c r="DN41" s="57"/>
      <c r="DO41" s="57"/>
      <c r="DP41" s="57"/>
      <c r="DQ41" s="57"/>
      <c r="DR41" s="57"/>
      <c r="DS41" s="57"/>
      <c r="DT41" s="57"/>
      <c r="DU41" s="57"/>
      <c r="DV41" s="57"/>
      <c r="DW41" s="57"/>
      <c r="DX41" s="57"/>
      <c r="DY41" s="57"/>
      <c r="DZ41" s="57"/>
      <c r="EA41" s="57"/>
      <c r="EB41" s="57"/>
      <c r="EC41" s="57"/>
      <c r="ED41" s="57"/>
      <c r="EE41" s="57"/>
      <c r="EF41" s="57"/>
      <c r="EG41" s="57"/>
      <c r="EH41" s="57"/>
      <c r="EI41" s="57"/>
      <c r="EJ41" s="57"/>
      <c r="EK41" s="57"/>
      <c r="EL41" s="57"/>
      <c r="EM41" s="57"/>
      <c r="EN41" s="57"/>
      <c r="EO41" s="57"/>
      <c r="EP41" s="57"/>
      <c r="EQ41" s="57"/>
      <c r="ER41" s="57"/>
      <c r="ES41" s="57"/>
      <c r="ET41" s="57"/>
      <c r="EU41" s="57"/>
      <c r="EV41" s="57"/>
      <c r="EW41" s="57"/>
      <c r="EX41" s="57"/>
      <c r="EY41" s="57"/>
      <c r="EZ41" s="57"/>
      <c r="FA41" s="57"/>
      <c r="FB41" s="57"/>
      <c r="FC41" s="57"/>
      <c r="FD41" s="57"/>
      <c r="FE41" s="57"/>
      <c r="FF41" s="57"/>
      <c r="FG41" s="57"/>
      <c r="FH41" s="57"/>
      <c r="FI41" s="57"/>
      <c r="FJ41" s="57"/>
      <c r="FK41" s="57"/>
      <c r="FL41" s="57"/>
      <c r="FM41" s="57"/>
      <c r="FN41" s="57"/>
      <c r="FO41" s="57"/>
      <c r="FP41" s="57"/>
      <c r="FQ41" s="57"/>
      <c r="FR41" s="57"/>
      <c r="FS41" s="57"/>
      <c r="FT41" s="57"/>
      <c r="FU41" s="57"/>
      <c r="FV41" s="57"/>
      <c r="FW41" s="57"/>
      <c r="FX41" s="57"/>
      <c r="FY41" s="57"/>
      <c r="FZ41" s="57"/>
      <c r="GA41" s="57"/>
      <c r="GB41" s="57"/>
      <c r="GC41" s="57"/>
      <c r="GD41" s="57"/>
      <c r="GE41" s="57"/>
      <c r="GF41" s="57"/>
      <c r="GG41" s="57"/>
      <c r="GH41" s="57"/>
      <c r="GI41" s="57"/>
      <c r="GJ41" s="57"/>
      <c r="GK41" s="57"/>
      <c r="GL41" s="57"/>
      <c r="GM41" s="57"/>
      <c r="GN41" s="57"/>
      <c r="GO41" s="57"/>
      <c r="GP41" s="57"/>
      <c r="GQ41" s="57"/>
      <c r="GR41" s="57"/>
      <c r="GS41" s="57"/>
      <c r="GT41" s="57"/>
      <c r="GU41" s="57"/>
      <c r="GV41" s="57"/>
      <c r="GW41" s="57"/>
      <c r="GX41" s="57"/>
      <c r="GY41" s="57"/>
      <c r="GZ41" s="57"/>
      <c r="HA41" s="57"/>
      <c r="HB41" s="57"/>
      <c r="HC41" s="57"/>
      <c r="HD41" s="57"/>
      <c r="HE41" s="57"/>
      <c r="HF41" s="57"/>
      <c r="HG41" s="57"/>
      <c r="HH41" s="57"/>
      <c r="HI41" s="57"/>
      <c r="HJ41" s="57"/>
      <c r="HK41" s="57"/>
      <c r="HL41" s="57"/>
      <c r="HM41" s="57"/>
      <c r="HN41" s="57"/>
      <c r="HO41" s="57"/>
      <c r="HP41" s="57"/>
      <c r="HQ41" s="57"/>
      <c r="HR41" s="57"/>
      <c r="HS41" s="57"/>
      <c r="HT41" s="57"/>
      <c r="HU41" s="57"/>
      <c r="HV41" s="57"/>
      <c r="HW41" s="57"/>
      <c r="HX41" s="57"/>
      <c r="HY41" s="57"/>
      <c r="HZ41" s="57"/>
      <c r="IA41" s="57"/>
      <c r="IB41" s="57"/>
      <c r="IC41" s="57"/>
      <c r="ID41" s="57"/>
      <c r="IE41" s="57"/>
      <c r="IF41" s="57"/>
      <c r="IG41" s="57"/>
      <c r="IH41" s="57"/>
      <c r="II41" s="57"/>
      <c r="IJ41" s="57"/>
      <c r="IK41" s="57"/>
      <c r="IL41" s="57"/>
      <c r="IM41" s="57"/>
      <c r="IN41" s="57"/>
      <c r="IO41" s="57"/>
      <c r="IP41" s="57"/>
      <c r="IQ41" s="57"/>
      <c r="IR41" s="57"/>
      <c r="IS41" s="57"/>
      <c r="IT41" s="57"/>
      <c r="IU41" s="57"/>
      <c r="IV41" s="57"/>
      <c r="IW41" s="57"/>
      <c r="IX41" s="57"/>
      <c r="IY41" s="57"/>
      <c r="IZ41" s="57"/>
      <c r="JA41" s="57"/>
      <c r="JB41" s="57"/>
      <c r="JC41" s="57"/>
      <c r="JD41" s="57"/>
      <c r="JE41" s="57"/>
      <c r="JF41" s="57"/>
      <c r="JG41" s="57"/>
      <c r="JH41" s="57"/>
      <c r="JI41" s="57"/>
      <c r="JJ41" s="57"/>
      <c r="JK41" s="57"/>
      <c r="JL41" s="57"/>
      <c r="JM41" s="57"/>
      <c r="JN41" s="57"/>
      <c r="JO41" s="57"/>
      <c r="JP41" s="57"/>
      <c r="JQ41" s="57"/>
      <c r="JR41" s="57"/>
      <c r="JS41" s="57"/>
      <c r="JT41" s="57"/>
      <c r="JU41" s="57"/>
      <c r="JV41" s="57"/>
      <c r="JW41" s="57"/>
      <c r="JX41" s="57"/>
      <c r="JY41" s="57"/>
      <c r="JZ41" s="57"/>
      <c r="KA41" s="57"/>
      <c r="KB41" s="57"/>
      <c r="KC41" s="57"/>
      <c r="KD41" s="57"/>
      <c r="KE41" s="57"/>
      <c r="KF41" s="57"/>
      <c r="KG41" s="57"/>
      <c r="KH41" s="57"/>
      <c r="KI41" s="57"/>
      <c r="KJ41" s="57"/>
      <c r="KK41" s="57"/>
      <c r="KL41" s="57"/>
      <c r="KM41" s="57"/>
      <c r="KN41" s="57"/>
      <c r="KO41" s="57"/>
      <c r="KP41" s="57"/>
      <c r="KQ41" s="57"/>
      <c r="KR41" s="57"/>
      <c r="KS41" s="57"/>
      <c r="KT41" s="57"/>
      <c r="KU41" s="57"/>
      <c r="KV41" s="57"/>
      <c r="KW41" s="57"/>
      <c r="KX41" s="57"/>
      <c r="KY41" s="57"/>
      <c r="KZ41" s="57"/>
      <c r="LA41" s="57"/>
      <c r="LB41" s="57"/>
      <c r="LC41" s="57"/>
      <c r="LD41" s="57"/>
      <c r="LE41" s="57"/>
      <c r="LF41" s="57"/>
      <c r="LG41" s="57"/>
      <c r="LH41" s="57"/>
      <c r="LI41" s="57"/>
      <c r="LJ41" s="57"/>
      <c r="LK41" s="57"/>
      <c r="LL41" s="57"/>
      <c r="LM41" s="57"/>
      <c r="LN41" s="57"/>
      <c r="LO41" s="57"/>
      <c r="LP41" s="57"/>
      <c r="LQ41" s="57"/>
      <c r="LR41" s="57"/>
      <c r="LS41" s="57"/>
      <c r="LT41" s="57"/>
      <c r="LU41" s="57"/>
      <c r="LV41" s="57"/>
      <c r="LW41" s="57"/>
      <c r="LX41" s="57"/>
      <c r="LY41" s="57"/>
      <c r="LZ41" s="57"/>
      <c r="MA41" s="57"/>
      <c r="MB41" s="57"/>
      <c r="MC41" s="57"/>
      <c r="MD41" s="57"/>
      <c r="ME41" s="57"/>
      <c r="MF41" s="57"/>
      <c r="MG41" s="57"/>
      <c r="MH41" s="57"/>
      <c r="MI41" s="57"/>
      <c r="MJ41" s="57"/>
      <c r="MK41" s="57"/>
      <c r="ML41" s="57"/>
      <c r="MM41" s="57"/>
      <c r="MN41" s="57"/>
      <c r="MO41" s="57"/>
      <c r="MP41" s="57"/>
      <c r="MQ41" s="57"/>
      <c r="MR41" s="57"/>
      <c r="MS41" s="57"/>
      <c r="MT41" s="57"/>
      <c r="MU41" s="57"/>
      <c r="MV41" s="57"/>
      <c r="MW41" s="57"/>
      <c r="MX41" s="57"/>
      <c r="MY41" s="57"/>
      <c r="MZ41" s="57"/>
      <c r="NA41" s="57"/>
      <c r="NB41" s="57"/>
      <c r="NC41" s="57"/>
      <c r="ND41" s="57"/>
      <c r="NE41" s="57"/>
      <c r="NF41" s="57"/>
      <c r="NG41" s="57"/>
      <c r="NH41" s="57"/>
      <c r="NI41" s="57"/>
      <c r="NJ41" s="57"/>
      <c r="NK41" s="57"/>
      <c r="NL41" s="57"/>
      <c r="NM41" s="57"/>
      <c r="NN41" s="57"/>
      <c r="NO41" s="57"/>
      <c r="NP41" s="57"/>
      <c r="NQ41" s="57"/>
      <c r="NR41" s="57"/>
      <c r="NS41" s="57"/>
      <c r="NT41" s="57"/>
      <c r="NU41" s="57"/>
      <c r="NV41" s="57"/>
      <c r="NW41" s="57"/>
      <c r="NX41" s="57"/>
      <c r="NY41" s="57"/>
      <c r="NZ41" s="57"/>
      <c r="OA41" s="57"/>
      <c r="OB41" s="57"/>
      <c r="OC41" s="57"/>
      <c r="OD41" s="57"/>
      <c r="OE41" s="57"/>
      <c r="OF41" s="57"/>
      <c r="OG41" s="57"/>
      <c r="OH41" s="57"/>
      <c r="OI41" s="57"/>
      <c r="OJ41" s="57"/>
      <c r="OK41" s="57"/>
      <c r="OL41" s="57"/>
      <c r="OM41" s="57"/>
      <c r="ON41" s="57"/>
      <c r="OO41" s="57"/>
      <c r="OP41" s="57"/>
      <c r="OQ41" s="57"/>
      <c r="OR41" s="57"/>
      <c r="OS41" s="57"/>
      <c r="OT41" s="57"/>
      <c r="OU41" s="57"/>
      <c r="OV41" s="57"/>
      <c r="OW41" s="57"/>
      <c r="OX41" s="57"/>
      <c r="OY41" s="57"/>
      <c r="OZ41" s="57"/>
      <c r="PA41" s="57"/>
      <c r="PB41" s="57"/>
      <c r="PC41" s="57"/>
      <c r="PD41" s="57"/>
      <c r="PE41" s="57"/>
      <c r="PF41" s="57"/>
      <c r="PG41" s="57"/>
      <c r="PH41" s="57"/>
      <c r="PI41" s="57"/>
      <c r="PJ41" s="57"/>
      <c r="PK41" s="57"/>
      <c r="PL41" s="57"/>
      <c r="PM41" s="57"/>
      <c r="PN41" s="57"/>
      <c r="PO41" s="57"/>
      <c r="PP41" s="57"/>
      <c r="PQ41" s="57"/>
      <c r="PR41" s="57"/>
      <c r="PS41" s="57"/>
      <c r="PT41" s="57"/>
      <c r="PU41" s="57"/>
      <c r="PV41" s="57"/>
      <c r="PW41" s="57"/>
      <c r="PX41" s="57"/>
      <c r="PY41" s="57"/>
      <c r="PZ41" s="57"/>
      <c r="QA41" s="57"/>
      <c r="QB41" s="57"/>
      <c r="QC41" s="57"/>
      <c r="QD41" s="57"/>
      <c r="QE41" s="57"/>
      <c r="QF41" s="57"/>
      <c r="QG41" s="57"/>
      <c r="QH41" s="57"/>
      <c r="QI41" s="57"/>
      <c r="QJ41" s="57"/>
      <c r="QK41" s="57"/>
      <c r="QL41" s="57"/>
      <c r="QM41" s="57"/>
      <c r="QN41" s="57"/>
      <c r="QO41" s="57"/>
      <c r="QP41" s="57"/>
      <c r="QQ41" s="57"/>
      <c r="QR41" s="57"/>
      <c r="QS41" s="57"/>
      <c r="QT41" s="57"/>
      <c r="QU41" s="57"/>
      <c r="QV41" s="57"/>
      <c r="QW41" s="57"/>
      <c r="QX41" s="57"/>
      <c r="QY41" s="57"/>
      <c r="QZ41" s="57"/>
      <c r="RA41" s="57"/>
      <c r="RB41" s="57"/>
      <c r="RC41" s="57"/>
      <c r="RD41" s="57"/>
      <c r="RE41" s="57"/>
      <c r="RF41" s="57"/>
      <c r="RG41" s="57"/>
      <c r="RH41" s="57"/>
      <c r="RI41" s="57"/>
      <c r="RJ41" s="57"/>
      <c r="RK41" s="57"/>
      <c r="RL41" s="57"/>
      <c r="RM41" s="57"/>
      <c r="RN41" s="57"/>
      <c r="RO41" s="57"/>
      <c r="RP41" s="57"/>
      <c r="RQ41" s="57"/>
      <c r="RR41" s="57"/>
      <c r="RS41" s="57"/>
      <c r="RT41" s="57"/>
      <c r="RU41" s="57"/>
      <c r="RV41" s="57"/>
      <c r="RW41" s="57"/>
      <c r="RX41" s="57"/>
      <c r="RY41" s="57"/>
      <c r="RZ41" s="57"/>
      <c r="SA41" s="57"/>
      <c r="SB41" s="57"/>
      <c r="SC41" s="57"/>
      <c r="SD41" s="57"/>
      <c r="SE41" s="57"/>
      <c r="SF41" s="57"/>
      <c r="SG41" s="57"/>
      <c r="SH41" s="57"/>
      <c r="SI41" s="57"/>
      <c r="SJ41" s="57"/>
      <c r="SK41" s="57"/>
      <c r="SL41" s="57"/>
      <c r="SM41" s="57"/>
      <c r="SN41" s="57"/>
      <c r="SO41" s="57"/>
      <c r="SP41" s="57"/>
      <c r="SQ41" s="57"/>
      <c r="SR41" s="57"/>
      <c r="SS41" s="57"/>
      <c r="ST41" s="57"/>
      <c r="SU41" s="57"/>
      <c r="SV41" s="57"/>
      <c r="SW41" s="57"/>
      <c r="SX41" s="57"/>
      <c r="SY41" s="57"/>
      <c r="SZ41" s="57"/>
      <c r="TA41" s="57"/>
      <c r="TB41" s="57"/>
      <c r="TC41" s="57"/>
      <c r="TD41" s="57"/>
      <c r="TE41" s="57"/>
      <c r="TF41" s="57"/>
      <c r="TG41" s="57"/>
      <c r="TH41" s="57"/>
      <c r="TI41" s="57"/>
      <c r="TJ41" s="57"/>
      <c r="TK41" s="57"/>
      <c r="TL41" s="57"/>
      <c r="TM41" s="57"/>
      <c r="TN41" s="57"/>
      <c r="TO41" s="57"/>
      <c r="TP41" s="57"/>
      <c r="TQ41" s="57"/>
      <c r="TR41" s="57"/>
      <c r="TS41" s="57"/>
      <c r="TT41" s="57"/>
      <c r="TU41" s="57"/>
      <c r="TV41" s="57"/>
      <c r="TW41" s="57"/>
      <c r="TX41" s="57"/>
      <c r="TY41" s="57"/>
      <c r="TZ41" s="57"/>
      <c r="UA41" s="57"/>
      <c r="UB41" s="57"/>
      <c r="UC41" s="57"/>
      <c r="UD41" s="57"/>
      <c r="UE41" s="57"/>
      <c r="UF41" s="57"/>
      <c r="UG41" s="57"/>
    </row>
    <row r="42" spans="1:553" s="58" customFormat="1" ht="27" customHeight="1" x14ac:dyDescent="0.2">
      <c r="A42" s="56"/>
      <c r="B42" s="709"/>
      <c r="C42" s="763"/>
      <c r="D42" s="763"/>
      <c r="E42" s="763"/>
      <c r="F42" s="763"/>
      <c r="G42" s="763"/>
      <c r="H42" s="763"/>
      <c r="I42" s="763"/>
      <c r="J42" s="763"/>
      <c r="K42" s="763"/>
      <c r="L42" s="711"/>
      <c r="M42" s="20"/>
      <c r="N42" s="52"/>
      <c r="O42" s="53"/>
      <c r="P42" s="53"/>
      <c r="Q42" s="53"/>
      <c r="R42" s="53"/>
      <c r="S42" s="53"/>
      <c r="T42" s="53"/>
      <c r="U42" s="53"/>
      <c r="V42" s="53"/>
      <c r="W42" s="53"/>
      <c r="X42" s="53"/>
      <c r="Y42" s="53"/>
      <c r="Z42" s="53"/>
      <c r="AA42" s="53"/>
      <c r="AB42" s="53"/>
      <c r="AC42" s="53"/>
      <c r="AD42" s="53"/>
      <c r="AE42" s="53"/>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c r="BX42" s="57"/>
      <c r="BY42" s="57"/>
      <c r="BZ42" s="57"/>
      <c r="CA42" s="57"/>
      <c r="CB42" s="57"/>
      <c r="CC42" s="57"/>
      <c r="CD42" s="57"/>
      <c r="CE42" s="57"/>
      <c r="CF42" s="57"/>
      <c r="CG42" s="57"/>
      <c r="CH42" s="57"/>
      <c r="CI42" s="57"/>
      <c r="CJ42" s="57"/>
      <c r="CK42" s="57"/>
      <c r="CL42" s="57"/>
      <c r="CM42" s="57"/>
      <c r="CN42" s="57"/>
      <c r="CO42" s="57"/>
      <c r="CP42" s="57"/>
      <c r="CQ42" s="57"/>
      <c r="CR42" s="57"/>
      <c r="CS42" s="57"/>
      <c r="CT42" s="57"/>
      <c r="CU42" s="57"/>
      <c r="CV42" s="57"/>
      <c r="CW42" s="57"/>
      <c r="CX42" s="57"/>
      <c r="CY42" s="57"/>
      <c r="CZ42" s="57"/>
      <c r="DA42" s="57"/>
      <c r="DB42" s="57"/>
      <c r="DC42" s="57"/>
      <c r="DD42" s="57"/>
      <c r="DE42" s="57"/>
      <c r="DF42" s="57"/>
      <c r="DG42" s="57"/>
      <c r="DH42" s="57"/>
      <c r="DI42" s="57"/>
      <c r="DJ42" s="57"/>
      <c r="DK42" s="57"/>
      <c r="DL42" s="57"/>
      <c r="DM42" s="57"/>
      <c r="DN42" s="57"/>
      <c r="DO42" s="57"/>
      <c r="DP42" s="57"/>
      <c r="DQ42" s="57"/>
      <c r="DR42" s="57"/>
      <c r="DS42" s="57"/>
      <c r="DT42" s="57"/>
      <c r="DU42" s="57"/>
      <c r="DV42" s="57"/>
      <c r="DW42" s="57"/>
      <c r="DX42" s="57"/>
      <c r="DY42" s="57"/>
      <c r="DZ42" s="57"/>
      <c r="EA42" s="57"/>
      <c r="EB42" s="57"/>
      <c r="EC42" s="57"/>
      <c r="ED42" s="57"/>
      <c r="EE42" s="57"/>
      <c r="EF42" s="57"/>
      <c r="EG42" s="57"/>
      <c r="EH42" s="57"/>
      <c r="EI42" s="57"/>
      <c r="EJ42" s="57"/>
      <c r="EK42" s="57"/>
      <c r="EL42" s="57"/>
      <c r="EM42" s="57"/>
      <c r="EN42" s="57"/>
      <c r="EO42" s="57"/>
      <c r="EP42" s="57"/>
      <c r="EQ42" s="57"/>
      <c r="ER42" s="57"/>
      <c r="ES42" s="57"/>
      <c r="ET42" s="57"/>
      <c r="EU42" s="57"/>
      <c r="EV42" s="57"/>
      <c r="EW42" s="57"/>
      <c r="EX42" s="57"/>
      <c r="EY42" s="57"/>
      <c r="EZ42" s="57"/>
      <c r="FA42" s="57"/>
      <c r="FB42" s="57"/>
      <c r="FC42" s="57"/>
      <c r="FD42" s="57"/>
      <c r="FE42" s="57"/>
      <c r="FF42" s="57"/>
      <c r="FG42" s="57"/>
      <c r="FH42" s="57"/>
      <c r="FI42" s="57"/>
      <c r="FJ42" s="57"/>
      <c r="FK42" s="57"/>
      <c r="FL42" s="57"/>
      <c r="FM42" s="57"/>
      <c r="FN42" s="57"/>
      <c r="FO42" s="57"/>
      <c r="FP42" s="57"/>
      <c r="FQ42" s="57"/>
      <c r="FR42" s="57"/>
      <c r="FS42" s="57"/>
      <c r="FT42" s="57"/>
      <c r="FU42" s="57"/>
      <c r="FV42" s="57"/>
      <c r="FW42" s="57"/>
      <c r="FX42" s="57"/>
      <c r="FY42" s="57"/>
      <c r="FZ42" s="57"/>
      <c r="GA42" s="57"/>
      <c r="GB42" s="57"/>
      <c r="GC42" s="57"/>
      <c r="GD42" s="57"/>
      <c r="GE42" s="57"/>
      <c r="GF42" s="57"/>
      <c r="GG42" s="57"/>
      <c r="GH42" s="57"/>
      <c r="GI42" s="57"/>
      <c r="GJ42" s="57"/>
      <c r="GK42" s="57"/>
      <c r="GL42" s="57"/>
      <c r="GM42" s="57"/>
      <c r="GN42" s="57"/>
      <c r="GO42" s="57"/>
      <c r="GP42" s="57"/>
      <c r="GQ42" s="57"/>
      <c r="GR42" s="57"/>
      <c r="GS42" s="57"/>
      <c r="GT42" s="57"/>
      <c r="GU42" s="57"/>
      <c r="GV42" s="57"/>
      <c r="GW42" s="57"/>
      <c r="GX42" s="57"/>
      <c r="GY42" s="57"/>
      <c r="GZ42" s="57"/>
      <c r="HA42" s="57"/>
      <c r="HB42" s="57"/>
      <c r="HC42" s="57"/>
      <c r="HD42" s="57"/>
      <c r="HE42" s="57"/>
      <c r="HF42" s="57"/>
      <c r="HG42" s="57"/>
      <c r="HH42" s="57"/>
      <c r="HI42" s="57"/>
      <c r="HJ42" s="57"/>
      <c r="HK42" s="57"/>
      <c r="HL42" s="57"/>
      <c r="HM42" s="57"/>
      <c r="HN42" s="57"/>
      <c r="HO42" s="57"/>
      <c r="HP42" s="57"/>
      <c r="HQ42" s="57"/>
      <c r="HR42" s="57"/>
      <c r="HS42" s="57"/>
      <c r="HT42" s="57"/>
      <c r="HU42" s="57"/>
      <c r="HV42" s="57"/>
      <c r="HW42" s="57"/>
      <c r="HX42" s="57"/>
      <c r="HY42" s="57"/>
      <c r="HZ42" s="57"/>
      <c r="IA42" s="57"/>
      <c r="IB42" s="57"/>
      <c r="IC42" s="57"/>
      <c r="ID42" s="57"/>
      <c r="IE42" s="57"/>
      <c r="IF42" s="57"/>
      <c r="IG42" s="57"/>
      <c r="IH42" s="57"/>
      <c r="II42" s="57"/>
      <c r="IJ42" s="57"/>
      <c r="IK42" s="57"/>
      <c r="IL42" s="57"/>
      <c r="IM42" s="57"/>
      <c r="IN42" s="57"/>
      <c r="IO42" s="57"/>
      <c r="IP42" s="57"/>
      <c r="IQ42" s="57"/>
      <c r="IR42" s="57"/>
      <c r="IS42" s="57"/>
      <c r="IT42" s="57"/>
      <c r="IU42" s="57"/>
      <c r="IV42" s="57"/>
      <c r="IW42" s="57"/>
      <c r="IX42" s="57"/>
      <c r="IY42" s="57"/>
      <c r="IZ42" s="57"/>
      <c r="JA42" s="57"/>
      <c r="JB42" s="57"/>
      <c r="JC42" s="57"/>
      <c r="JD42" s="57"/>
      <c r="JE42" s="57"/>
      <c r="JF42" s="57"/>
      <c r="JG42" s="57"/>
      <c r="JH42" s="57"/>
      <c r="JI42" s="57"/>
      <c r="JJ42" s="57"/>
      <c r="JK42" s="57"/>
      <c r="JL42" s="57"/>
      <c r="JM42" s="57"/>
      <c r="JN42" s="57"/>
      <c r="JO42" s="57"/>
      <c r="JP42" s="57"/>
      <c r="JQ42" s="57"/>
      <c r="JR42" s="57"/>
      <c r="JS42" s="57"/>
      <c r="JT42" s="57"/>
      <c r="JU42" s="57"/>
      <c r="JV42" s="57"/>
      <c r="JW42" s="57"/>
      <c r="JX42" s="57"/>
      <c r="JY42" s="57"/>
      <c r="JZ42" s="57"/>
      <c r="KA42" s="57"/>
      <c r="KB42" s="57"/>
      <c r="KC42" s="57"/>
      <c r="KD42" s="57"/>
      <c r="KE42" s="57"/>
      <c r="KF42" s="57"/>
      <c r="KG42" s="57"/>
      <c r="KH42" s="57"/>
      <c r="KI42" s="57"/>
      <c r="KJ42" s="57"/>
      <c r="KK42" s="57"/>
      <c r="KL42" s="57"/>
      <c r="KM42" s="57"/>
      <c r="KN42" s="57"/>
      <c r="KO42" s="57"/>
      <c r="KP42" s="57"/>
      <c r="KQ42" s="57"/>
      <c r="KR42" s="57"/>
      <c r="KS42" s="57"/>
      <c r="KT42" s="57"/>
      <c r="KU42" s="57"/>
      <c r="KV42" s="57"/>
      <c r="KW42" s="57"/>
      <c r="KX42" s="57"/>
      <c r="KY42" s="57"/>
      <c r="KZ42" s="57"/>
      <c r="LA42" s="57"/>
      <c r="LB42" s="57"/>
      <c r="LC42" s="57"/>
      <c r="LD42" s="57"/>
      <c r="LE42" s="57"/>
      <c r="LF42" s="57"/>
      <c r="LG42" s="57"/>
      <c r="LH42" s="57"/>
      <c r="LI42" s="57"/>
      <c r="LJ42" s="57"/>
      <c r="LK42" s="57"/>
      <c r="LL42" s="57"/>
      <c r="LM42" s="57"/>
      <c r="LN42" s="57"/>
      <c r="LO42" s="57"/>
      <c r="LP42" s="57"/>
      <c r="LQ42" s="57"/>
      <c r="LR42" s="57"/>
      <c r="LS42" s="57"/>
      <c r="LT42" s="57"/>
      <c r="LU42" s="57"/>
      <c r="LV42" s="57"/>
      <c r="LW42" s="57"/>
      <c r="LX42" s="57"/>
      <c r="LY42" s="57"/>
      <c r="LZ42" s="57"/>
      <c r="MA42" s="57"/>
      <c r="MB42" s="57"/>
      <c r="MC42" s="57"/>
      <c r="MD42" s="57"/>
      <c r="ME42" s="57"/>
      <c r="MF42" s="57"/>
      <c r="MG42" s="57"/>
      <c r="MH42" s="57"/>
      <c r="MI42" s="57"/>
      <c r="MJ42" s="57"/>
      <c r="MK42" s="57"/>
      <c r="ML42" s="57"/>
      <c r="MM42" s="57"/>
      <c r="MN42" s="57"/>
      <c r="MO42" s="57"/>
      <c r="MP42" s="57"/>
      <c r="MQ42" s="57"/>
      <c r="MR42" s="57"/>
      <c r="MS42" s="57"/>
      <c r="MT42" s="57"/>
      <c r="MU42" s="57"/>
      <c r="MV42" s="57"/>
      <c r="MW42" s="57"/>
      <c r="MX42" s="57"/>
      <c r="MY42" s="57"/>
      <c r="MZ42" s="57"/>
      <c r="NA42" s="57"/>
      <c r="NB42" s="57"/>
      <c r="NC42" s="57"/>
      <c r="ND42" s="57"/>
      <c r="NE42" s="57"/>
      <c r="NF42" s="57"/>
      <c r="NG42" s="57"/>
      <c r="NH42" s="57"/>
      <c r="NI42" s="57"/>
      <c r="NJ42" s="57"/>
      <c r="NK42" s="57"/>
      <c r="NL42" s="57"/>
      <c r="NM42" s="57"/>
      <c r="NN42" s="57"/>
      <c r="NO42" s="57"/>
      <c r="NP42" s="57"/>
      <c r="NQ42" s="57"/>
      <c r="NR42" s="57"/>
      <c r="NS42" s="57"/>
      <c r="NT42" s="57"/>
      <c r="NU42" s="57"/>
      <c r="NV42" s="57"/>
      <c r="NW42" s="57"/>
      <c r="NX42" s="57"/>
      <c r="NY42" s="57"/>
      <c r="NZ42" s="57"/>
      <c r="OA42" s="57"/>
      <c r="OB42" s="57"/>
      <c r="OC42" s="57"/>
      <c r="OD42" s="57"/>
      <c r="OE42" s="57"/>
      <c r="OF42" s="57"/>
      <c r="OG42" s="57"/>
      <c r="OH42" s="57"/>
      <c r="OI42" s="57"/>
      <c r="OJ42" s="57"/>
      <c r="OK42" s="57"/>
      <c r="OL42" s="57"/>
      <c r="OM42" s="57"/>
      <c r="ON42" s="57"/>
      <c r="OO42" s="57"/>
      <c r="OP42" s="57"/>
      <c r="OQ42" s="57"/>
      <c r="OR42" s="57"/>
      <c r="OS42" s="57"/>
      <c r="OT42" s="57"/>
      <c r="OU42" s="57"/>
      <c r="OV42" s="57"/>
      <c r="OW42" s="57"/>
      <c r="OX42" s="57"/>
      <c r="OY42" s="57"/>
      <c r="OZ42" s="57"/>
      <c r="PA42" s="57"/>
      <c r="PB42" s="57"/>
      <c r="PC42" s="57"/>
      <c r="PD42" s="57"/>
      <c r="PE42" s="57"/>
      <c r="PF42" s="57"/>
      <c r="PG42" s="57"/>
      <c r="PH42" s="57"/>
      <c r="PI42" s="57"/>
      <c r="PJ42" s="57"/>
      <c r="PK42" s="57"/>
      <c r="PL42" s="57"/>
      <c r="PM42" s="57"/>
      <c r="PN42" s="57"/>
      <c r="PO42" s="57"/>
      <c r="PP42" s="57"/>
      <c r="PQ42" s="57"/>
      <c r="PR42" s="57"/>
      <c r="PS42" s="57"/>
      <c r="PT42" s="57"/>
      <c r="PU42" s="57"/>
      <c r="PV42" s="57"/>
      <c r="PW42" s="57"/>
      <c r="PX42" s="57"/>
      <c r="PY42" s="57"/>
      <c r="PZ42" s="57"/>
      <c r="QA42" s="57"/>
      <c r="QB42" s="57"/>
      <c r="QC42" s="57"/>
      <c r="QD42" s="57"/>
      <c r="QE42" s="57"/>
      <c r="QF42" s="57"/>
      <c r="QG42" s="57"/>
      <c r="QH42" s="57"/>
      <c r="QI42" s="57"/>
      <c r="QJ42" s="57"/>
      <c r="QK42" s="57"/>
      <c r="QL42" s="57"/>
      <c r="QM42" s="57"/>
      <c r="QN42" s="57"/>
      <c r="QO42" s="57"/>
      <c r="QP42" s="57"/>
      <c r="QQ42" s="57"/>
      <c r="QR42" s="57"/>
      <c r="QS42" s="57"/>
      <c r="QT42" s="57"/>
      <c r="QU42" s="57"/>
      <c r="QV42" s="57"/>
      <c r="QW42" s="57"/>
      <c r="QX42" s="57"/>
      <c r="QY42" s="57"/>
      <c r="QZ42" s="57"/>
      <c r="RA42" s="57"/>
      <c r="RB42" s="57"/>
      <c r="RC42" s="57"/>
      <c r="RD42" s="57"/>
      <c r="RE42" s="57"/>
      <c r="RF42" s="57"/>
      <c r="RG42" s="57"/>
      <c r="RH42" s="57"/>
      <c r="RI42" s="57"/>
      <c r="RJ42" s="57"/>
      <c r="RK42" s="57"/>
      <c r="RL42" s="57"/>
      <c r="RM42" s="57"/>
      <c r="RN42" s="57"/>
      <c r="RO42" s="57"/>
      <c r="RP42" s="57"/>
      <c r="RQ42" s="57"/>
      <c r="RR42" s="57"/>
      <c r="RS42" s="57"/>
      <c r="RT42" s="57"/>
      <c r="RU42" s="57"/>
      <c r="RV42" s="57"/>
      <c r="RW42" s="57"/>
      <c r="RX42" s="57"/>
      <c r="RY42" s="57"/>
      <c r="RZ42" s="57"/>
      <c r="SA42" s="57"/>
      <c r="SB42" s="57"/>
      <c r="SC42" s="57"/>
      <c r="SD42" s="57"/>
      <c r="SE42" s="57"/>
      <c r="SF42" s="57"/>
      <c r="SG42" s="57"/>
      <c r="SH42" s="57"/>
      <c r="SI42" s="57"/>
      <c r="SJ42" s="57"/>
      <c r="SK42" s="57"/>
      <c r="SL42" s="57"/>
      <c r="SM42" s="57"/>
      <c r="SN42" s="57"/>
      <c r="SO42" s="57"/>
      <c r="SP42" s="57"/>
      <c r="SQ42" s="57"/>
      <c r="SR42" s="57"/>
      <c r="SS42" s="57"/>
      <c r="ST42" s="57"/>
      <c r="SU42" s="57"/>
      <c r="SV42" s="57"/>
      <c r="SW42" s="57"/>
      <c r="SX42" s="57"/>
      <c r="SY42" s="57"/>
      <c r="SZ42" s="57"/>
      <c r="TA42" s="57"/>
      <c r="TB42" s="57"/>
      <c r="TC42" s="57"/>
      <c r="TD42" s="57"/>
      <c r="TE42" s="57"/>
      <c r="TF42" s="57"/>
      <c r="TG42" s="57"/>
      <c r="TH42" s="57"/>
      <c r="TI42" s="57"/>
      <c r="TJ42" s="57"/>
      <c r="TK42" s="57"/>
      <c r="TL42" s="57"/>
      <c r="TM42" s="57"/>
      <c r="TN42" s="57"/>
      <c r="TO42" s="57"/>
      <c r="TP42" s="57"/>
      <c r="TQ42" s="57"/>
      <c r="TR42" s="57"/>
      <c r="TS42" s="57"/>
      <c r="TT42" s="57"/>
      <c r="TU42" s="57"/>
      <c r="TV42" s="57"/>
      <c r="TW42" s="57"/>
      <c r="TX42" s="57"/>
      <c r="TY42" s="57"/>
      <c r="TZ42" s="57"/>
      <c r="UA42" s="57"/>
      <c r="UB42" s="57"/>
      <c r="UC42" s="57"/>
      <c r="UD42" s="57"/>
      <c r="UE42" s="57"/>
      <c r="UF42" s="57"/>
      <c r="UG42" s="57"/>
    </row>
    <row r="43" spans="1:553" s="58" customFormat="1" ht="27" customHeight="1" x14ac:dyDescent="0.2">
      <c r="A43" s="56"/>
      <c r="B43" s="709"/>
      <c r="C43" s="763"/>
      <c r="D43" s="763"/>
      <c r="E43" s="763"/>
      <c r="F43" s="763"/>
      <c r="G43" s="763"/>
      <c r="H43" s="763"/>
      <c r="I43" s="763"/>
      <c r="J43" s="763"/>
      <c r="K43" s="763"/>
      <c r="L43" s="711"/>
      <c r="M43" s="20"/>
      <c r="N43" s="52"/>
      <c r="O43" s="53"/>
      <c r="P43" s="53"/>
      <c r="Q43" s="53"/>
      <c r="R43" s="53"/>
      <c r="S43" s="53"/>
      <c r="T43" s="53"/>
      <c r="U43" s="53"/>
      <c r="V43" s="53"/>
      <c r="W43" s="53"/>
      <c r="X43" s="53"/>
      <c r="Y43" s="53"/>
      <c r="Z43" s="53"/>
      <c r="AA43" s="53"/>
      <c r="AB43" s="53"/>
      <c r="AC43" s="53"/>
      <c r="AD43" s="53"/>
      <c r="AE43" s="53"/>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c r="BO43" s="57"/>
      <c r="BP43" s="57"/>
      <c r="BQ43" s="57"/>
      <c r="BR43" s="57"/>
      <c r="BS43" s="57"/>
      <c r="BT43" s="57"/>
      <c r="BU43" s="57"/>
      <c r="BV43" s="57"/>
      <c r="BW43" s="57"/>
      <c r="BX43" s="57"/>
      <c r="BY43" s="57"/>
      <c r="BZ43" s="57"/>
      <c r="CA43" s="57"/>
      <c r="CB43" s="57"/>
      <c r="CC43" s="57"/>
      <c r="CD43" s="57"/>
      <c r="CE43" s="57"/>
      <c r="CF43" s="57"/>
      <c r="CG43" s="57"/>
      <c r="CH43" s="57"/>
      <c r="CI43" s="57"/>
      <c r="CJ43" s="57"/>
      <c r="CK43" s="57"/>
      <c r="CL43" s="57"/>
      <c r="CM43" s="57"/>
      <c r="CN43" s="57"/>
      <c r="CO43" s="57"/>
      <c r="CP43" s="57"/>
      <c r="CQ43" s="57"/>
      <c r="CR43" s="57"/>
      <c r="CS43" s="57"/>
      <c r="CT43" s="57"/>
      <c r="CU43" s="57"/>
      <c r="CV43" s="57"/>
      <c r="CW43" s="57"/>
      <c r="CX43" s="57"/>
      <c r="CY43" s="57"/>
      <c r="CZ43" s="57"/>
      <c r="DA43" s="57"/>
      <c r="DB43" s="57"/>
      <c r="DC43" s="57"/>
      <c r="DD43" s="57"/>
      <c r="DE43" s="57"/>
      <c r="DF43" s="57"/>
      <c r="DG43" s="57"/>
      <c r="DH43" s="57"/>
      <c r="DI43" s="57"/>
      <c r="DJ43" s="57"/>
      <c r="DK43" s="57"/>
      <c r="DL43" s="57"/>
      <c r="DM43" s="57"/>
      <c r="DN43" s="57"/>
      <c r="DO43" s="57"/>
      <c r="DP43" s="57"/>
      <c r="DQ43" s="57"/>
      <c r="DR43" s="57"/>
      <c r="DS43" s="57"/>
      <c r="DT43" s="57"/>
      <c r="DU43" s="57"/>
      <c r="DV43" s="57"/>
      <c r="DW43" s="57"/>
      <c r="DX43" s="57"/>
      <c r="DY43" s="57"/>
      <c r="DZ43" s="57"/>
      <c r="EA43" s="57"/>
      <c r="EB43" s="57"/>
      <c r="EC43" s="57"/>
      <c r="ED43" s="57"/>
      <c r="EE43" s="57"/>
      <c r="EF43" s="57"/>
      <c r="EG43" s="57"/>
      <c r="EH43" s="57"/>
      <c r="EI43" s="57"/>
      <c r="EJ43" s="57"/>
      <c r="EK43" s="57"/>
      <c r="EL43" s="57"/>
      <c r="EM43" s="57"/>
      <c r="EN43" s="57"/>
      <c r="EO43" s="57"/>
      <c r="EP43" s="57"/>
      <c r="EQ43" s="57"/>
      <c r="ER43" s="57"/>
      <c r="ES43" s="57"/>
      <c r="ET43" s="57"/>
      <c r="EU43" s="57"/>
      <c r="EV43" s="57"/>
      <c r="EW43" s="57"/>
      <c r="EX43" s="57"/>
      <c r="EY43" s="57"/>
      <c r="EZ43" s="57"/>
      <c r="FA43" s="57"/>
      <c r="FB43" s="57"/>
      <c r="FC43" s="57"/>
      <c r="FD43" s="57"/>
      <c r="FE43" s="57"/>
      <c r="FF43" s="57"/>
      <c r="FG43" s="57"/>
      <c r="FH43" s="57"/>
      <c r="FI43" s="57"/>
      <c r="FJ43" s="57"/>
      <c r="FK43" s="57"/>
      <c r="FL43" s="57"/>
      <c r="FM43" s="57"/>
      <c r="FN43" s="57"/>
      <c r="FO43" s="57"/>
      <c r="FP43" s="57"/>
      <c r="FQ43" s="57"/>
      <c r="FR43" s="57"/>
      <c r="FS43" s="57"/>
      <c r="FT43" s="57"/>
      <c r="FU43" s="57"/>
      <c r="FV43" s="57"/>
      <c r="FW43" s="57"/>
      <c r="FX43" s="57"/>
      <c r="FY43" s="57"/>
      <c r="FZ43" s="57"/>
      <c r="GA43" s="57"/>
      <c r="GB43" s="57"/>
      <c r="GC43" s="57"/>
      <c r="GD43" s="57"/>
      <c r="GE43" s="57"/>
      <c r="GF43" s="57"/>
      <c r="GG43" s="57"/>
      <c r="GH43" s="57"/>
      <c r="GI43" s="57"/>
      <c r="GJ43" s="57"/>
      <c r="GK43" s="57"/>
      <c r="GL43" s="57"/>
      <c r="GM43" s="57"/>
      <c r="GN43" s="57"/>
      <c r="GO43" s="57"/>
      <c r="GP43" s="57"/>
      <c r="GQ43" s="57"/>
      <c r="GR43" s="57"/>
      <c r="GS43" s="57"/>
      <c r="GT43" s="57"/>
      <c r="GU43" s="57"/>
      <c r="GV43" s="57"/>
      <c r="GW43" s="57"/>
      <c r="GX43" s="57"/>
      <c r="GY43" s="57"/>
      <c r="GZ43" s="57"/>
      <c r="HA43" s="57"/>
      <c r="HB43" s="57"/>
      <c r="HC43" s="57"/>
      <c r="HD43" s="57"/>
      <c r="HE43" s="57"/>
      <c r="HF43" s="57"/>
      <c r="HG43" s="57"/>
      <c r="HH43" s="57"/>
      <c r="HI43" s="57"/>
      <c r="HJ43" s="57"/>
      <c r="HK43" s="57"/>
      <c r="HL43" s="57"/>
      <c r="HM43" s="57"/>
      <c r="HN43" s="57"/>
      <c r="HO43" s="57"/>
      <c r="HP43" s="57"/>
      <c r="HQ43" s="57"/>
      <c r="HR43" s="57"/>
      <c r="HS43" s="57"/>
      <c r="HT43" s="57"/>
      <c r="HU43" s="57"/>
      <c r="HV43" s="57"/>
      <c r="HW43" s="57"/>
      <c r="HX43" s="57"/>
      <c r="HY43" s="57"/>
      <c r="HZ43" s="57"/>
      <c r="IA43" s="57"/>
      <c r="IB43" s="57"/>
      <c r="IC43" s="57"/>
      <c r="ID43" s="57"/>
      <c r="IE43" s="57"/>
      <c r="IF43" s="57"/>
      <c r="IG43" s="57"/>
      <c r="IH43" s="57"/>
      <c r="II43" s="57"/>
      <c r="IJ43" s="57"/>
      <c r="IK43" s="57"/>
      <c r="IL43" s="57"/>
      <c r="IM43" s="57"/>
      <c r="IN43" s="57"/>
      <c r="IO43" s="57"/>
      <c r="IP43" s="57"/>
      <c r="IQ43" s="57"/>
      <c r="IR43" s="57"/>
      <c r="IS43" s="57"/>
      <c r="IT43" s="57"/>
      <c r="IU43" s="57"/>
      <c r="IV43" s="57"/>
      <c r="IW43" s="57"/>
      <c r="IX43" s="57"/>
      <c r="IY43" s="57"/>
      <c r="IZ43" s="57"/>
      <c r="JA43" s="57"/>
      <c r="JB43" s="57"/>
      <c r="JC43" s="57"/>
      <c r="JD43" s="57"/>
      <c r="JE43" s="57"/>
      <c r="JF43" s="57"/>
      <c r="JG43" s="57"/>
      <c r="JH43" s="57"/>
      <c r="JI43" s="57"/>
      <c r="JJ43" s="57"/>
      <c r="JK43" s="57"/>
      <c r="JL43" s="57"/>
      <c r="JM43" s="57"/>
      <c r="JN43" s="57"/>
      <c r="JO43" s="57"/>
      <c r="JP43" s="57"/>
      <c r="JQ43" s="57"/>
      <c r="JR43" s="57"/>
      <c r="JS43" s="57"/>
      <c r="JT43" s="57"/>
      <c r="JU43" s="57"/>
      <c r="JV43" s="57"/>
      <c r="JW43" s="57"/>
      <c r="JX43" s="57"/>
      <c r="JY43" s="57"/>
      <c r="JZ43" s="57"/>
      <c r="KA43" s="57"/>
      <c r="KB43" s="57"/>
      <c r="KC43" s="57"/>
      <c r="KD43" s="57"/>
      <c r="KE43" s="57"/>
      <c r="KF43" s="57"/>
      <c r="KG43" s="57"/>
      <c r="KH43" s="57"/>
      <c r="KI43" s="57"/>
      <c r="KJ43" s="57"/>
      <c r="KK43" s="57"/>
      <c r="KL43" s="57"/>
      <c r="KM43" s="57"/>
      <c r="KN43" s="57"/>
      <c r="KO43" s="57"/>
      <c r="KP43" s="57"/>
      <c r="KQ43" s="57"/>
      <c r="KR43" s="57"/>
      <c r="KS43" s="57"/>
      <c r="KT43" s="57"/>
      <c r="KU43" s="57"/>
      <c r="KV43" s="57"/>
      <c r="KW43" s="57"/>
      <c r="KX43" s="57"/>
      <c r="KY43" s="57"/>
      <c r="KZ43" s="57"/>
      <c r="LA43" s="57"/>
      <c r="LB43" s="57"/>
      <c r="LC43" s="57"/>
      <c r="LD43" s="57"/>
      <c r="LE43" s="57"/>
      <c r="LF43" s="57"/>
      <c r="LG43" s="57"/>
      <c r="LH43" s="57"/>
      <c r="LI43" s="57"/>
      <c r="LJ43" s="57"/>
      <c r="LK43" s="57"/>
      <c r="LL43" s="57"/>
      <c r="LM43" s="57"/>
      <c r="LN43" s="57"/>
      <c r="LO43" s="57"/>
      <c r="LP43" s="57"/>
      <c r="LQ43" s="57"/>
      <c r="LR43" s="57"/>
      <c r="LS43" s="57"/>
      <c r="LT43" s="57"/>
      <c r="LU43" s="57"/>
      <c r="LV43" s="57"/>
      <c r="LW43" s="57"/>
      <c r="LX43" s="57"/>
      <c r="LY43" s="57"/>
      <c r="LZ43" s="57"/>
      <c r="MA43" s="57"/>
      <c r="MB43" s="57"/>
      <c r="MC43" s="57"/>
      <c r="MD43" s="57"/>
      <c r="ME43" s="57"/>
      <c r="MF43" s="57"/>
      <c r="MG43" s="57"/>
      <c r="MH43" s="57"/>
      <c r="MI43" s="57"/>
      <c r="MJ43" s="57"/>
      <c r="MK43" s="57"/>
      <c r="ML43" s="57"/>
      <c r="MM43" s="57"/>
      <c r="MN43" s="57"/>
      <c r="MO43" s="57"/>
      <c r="MP43" s="57"/>
      <c r="MQ43" s="57"/>
      <c r="MR43" s="57"/>
      <c r="MS43" s="57"/>
      <c r="MT43" s="57"/>
      <c r="MU43" s="57"/>
      <c r="MV43" s="57"/>
      <c r="MW43" s="57"/>
      <c r="MX43" s="57"/>
      <c r="MY43" s="57"/>
      <c r="MZ43" s="57"/>
      <c r="NA43" s="57"/>
      <c r="NB43" s="57"/>
      <c r="NC43" s="57"/>
      <c r="ND43" s="57"/>
      <c r="NE43" s="57"/>
      <c r="NF43" s="57"/>
      <c r="NG43" s="57"/>
      <c r="NH43" s="57"/>
      <c r="NI43" s="57"/>
      <c r="NJ43" s="57"/>
      <c r="NK43" s="57"/>
      <c r="NL43" s="57"/>
      <c r="NM43" s="57"/>
      <c r="NN43" s="57"/>
      <c r="NO43" s="57"/>
      <c r="NP43" s="57"/>
      <c r="NQ43" s="57"/>
      <c r="NR43" s="57"/>
      <c r="NS43" s="57"/>
      <c r="NT43" s="57"/>
      <c r="NU43" s="57"/>
      <c r="NV43" s="57"/>
      <c r="NW43" s="57"/>
      <c r="NX43" s="57"/>
      <c r="NY43" s="57"/>
      <c r="NZ43" s="57"/>
      <c r="OA43" s="57"/>
      <c r="OB43" s="57"/>
      <c r="OC43" s="57"/>
      <c r="OD43" s="57"/>
      <c r="OE43" s="57"/>
      <c r="OF43" s="57"/>
      <c r="OG43" s="57"/>
      <c r="OH43" s="57"/>
      <c r="OI43" s="57"/>
      <c r="OJ43" s="57"/>
      <c r="OK43" s="57"/>
      <c r="OL43" s="57"/>
      <c r="OM43" s="57"/>
      <c r="ON43" s="57"/>
      <c r="OO43" s="57"/>
      <c r="OP43" s="57"/>
      <c r="OQ43" s="57"/>
      <c r="OR43" s="57"/>
      <c r="OS43" s="57"/>
      <c r="OT43" s="57"/>
      <c r="OU43" s="57"/>
      <c r="OV43" s="57"/>
      <c r="OW43" s="57"/>
      <c r="OX43" s="57"/>
      <c r="OY43" s="57"/>
      <c r="OZ43" s="57"/>
      <c r="PA43" s="57"/>
      <c r="PB43" s="57"/>
      <c r="PC43" s="57"/>
      <c r="PD43" s="57"/>
      <c r="PE43" s="57"/>
      <c r="PF43" s="57"/>
      <c r="PG43" s="57"/>
      <c r="PH43" s="57"/>
      <c r="PI43" s="57"/>
      <c r="PJ43" s="57"/>
      <c r="PK43" s="57"/>
      <c r="PL43" s="57"/>
      <c r="PM43" s="57"/>
      <c r="PN43" s="57"/>
      <c r="PO43" s="57"/>
      <c r="PP43" s="57"/>
      <c r="PQ43" s="57"/>
      <c r="PR43" s="57"/>
      <c r="PS43" s="57"/>
      <c r="PT43" s="57"/>
      <c r="PU43" s="57"/>
      <c r="PV43" s="57"/>
      <c r="PW43" s="57"/>
      <c r="PX43" s="57"/>
      <c r="PY43" s="57"/>
      <c r="PZ43" s="57"/>
      <c r="QA43" s="57"/>
      <c r="QB43" s="57"/>
      <c r="QC43" s="57"/>
      <c r="QD43" s="57"/>
      <c r="QE43" s="57"/>
      <c r="QF43" s="57"/>
      <c r="QG43" s="57"/>
      <c r="QH43" s="57"/>
      <c r="QI43" s="57"/>
      <c r="QJ43" s="57"/>
      <c r="QK43" s="57"/>
      <c r="QL43" s="57"/>
      <c r="QM43" s="57"/>
      <c r="QN43" s="57"/>
      <c r="QO43" s="57"/>
      <c r="QP43" s="57"/>
      <c r="QQ43" s="57"/>
      <c r="QR43" s="57"/>
      <c r="QS43" s="57"/>
      <c r="QT43" s="57"/>
      <c r="QU43" s="57"/>
      <c r="QV43" s="57"/>
      <c r="QW43" s="57"/>
      <c r="QX43" s="57"/>
      <c r="QY43" s="57"/>
      <c r="QZ43" s="57"/>
      <c r="RA43" s="57"/>
      <c r="RB43" s="57"/>
      <c r="RC43" s="57"/>
      <c r="RD43" s="57"/>
      <c r="RE43" s="57"/>
      <c r="RF43" s="57"/>
      <c r="RG43" s="57"/>
      <c r="RH43" s="57"/>
      <c r="RI43" s="57"/>
      <c r="RJ43" s="57"/>
      <c r="RK43" s="57"/>
      <c r="RL43" s="57"/>
      <c r="RM43" s="57"/>
      <c r="RN43" s="57"/>
      <c r="RO43" s="57"/>
      <c r="RP43" s="57"/>
      <c r="RQ43" s="57"/>
      <c r="RR43" s="57"/>
      <c r="RS43" s="57"/>
      <c r="RT43" s="57"/>
      <c r="RU43" s="57"/>
      <c r="RV43" s="57"/>
      <c r="RW43" s="57"/>
      <c r="RX43" s="57"/>
      <c r="RY43" s="57"/>
      <c r="RZ43" s="57"/>
      <c r="SA43" s="57"/>
      <c r="SB43" s="57"/>
      <c r="SC43" s="57"/>
      <c r="SD43" s="57"/>
      <c r="SE43" s="57"/>
      <c r="SF43" s="57"/>
      <c r="SG43" s="57"/>
      <c r="SH43" s="57"/>
      <c r="SI43" s="57"/>
      <c r="SJ43" s="57"/>
      <c r="SK43" s="57"/>
      <c r="SL43" s="57"/>
      <c r="SM43" s="57"/>
      <c r="SN43" s="57"/>
      <c r="SO43" s="57"/>
      <c r="SP43" s="57"/>
      <c r="SQ43" s="57"/>
      <c r="SR43" s="57"/>
      <c r="SS43" s="57"/>
      <c r="ST43" s="57"/>
      <c r="SU43" s="57"/>
      <c r="SV43" s="57"/>
      <c r="SW43" s="57"/>
      <c r="SX43" s="57"/>
      <c r="SY43" s="57"/>
      <c r="SZ43" s="57"/>
      <c r="TA43" s="57"/>
      <c r="TB43" s="57"/>
      <c r="TC43" s="57"/>
      <c r="TD43" s="57"/>
      <c r="TE43" s="57"/>
      <c r="TF43" s="57"/>
      <c r="TG43" s="57"/>
      <c r="TH43" s="57"/>
      <c r="TI43" s="57"/>
      <c r="TJ43" s="57"/>
      <c r="TK43" s="57"/>
      <c r="TL43" s="57"/>
      <c r="TM43" s="57"/>
      <c r="TN43" s="57"/>
      <c r="TO43" s="57"/>
      <c r="TP43" s="57"/>
      <c r="TQ43" s="57"/>
      <c r="TR43" s="57"/>
      <c r="TS43" s="57"/>
      <c r="TT43" s="57"/>
      <c r="TU43" s="57"/>
      <c r="TV43" s="57"/>
      <c r="TW43" s="57"/>
      <c r="TX43" s="57"/>
      <c r="TY43" s="57"/>
      <c r="TZ43" s="57"/>
      <c r="UA43" s="57"/>
      <c r="UB43" s="57"/>
      <c r="UC43" s="57"/>
      <c r="UD43" s="57"/>
      <c r="UE43" s="57"/>
      <c r="UF43" s="57"/>
      <c r="UG43" s="57"/>
    </row>
    <row r="44" spans="1:553" s="58" customFormat="1" ht="27" customHeight="1" x14ac:dyDescent="0.2">
      <c r="A44" s="56"/>
      <c r="B44" s="709"/>
      <c r="C44" s="763"/>
      <c r="D44" s="763"/>
      <c r="E44" s="763"/>
      <c r="F44" s="763"/>
      <c r="G44" s="763"/>
      <c r="H44" s="763"/>
      <c r="I44" s="763"/>
      <c r="J44" s="763"/>
      <c r="K44" s="763"/>
      <c r="L44" s="711"/>
      <c r="M44" s="20"/>
      <c r="N44" s="52"/>
      <c r="O44" s="53"/>
      <c r="P44" s="53"/>
      <c r="Q44" s="53"/>
      <c r="R44" s="53"/>
      <c r="S44" s="53"/>
      <c r="T44" s="53"/>
      <c r="U44" s="53"/>
      <c r="V44" s="53"/>
      <c r="W44" s="53"/>
      <c r="X44" s="53"/>
      <c r="Y44" s="53"/>
      <c r="Z44" s="53"/>
      <c r="AA44" s="53"/>
      <c r="AB44" s="53"/>
      <c r="AC44" s="53"/>
      <c r="AD44" s="53"/>
      <c r="AE44" s="53"/>
      <c r="AF44" s="57"/>
      <c r="AG44" s="57"/>
      <c r="AH44" s="57"/>
      <c r="AI44" s="57"/>
      <c r="AJ44" s="57"/>
      <c r="AK44" s="57"/>
      <c r="AL44" s="57"/>
      <c r="AM44" s="57"/>
      <c r="AN44" s="57"/>
      <c r="AO44" s="57"/>
      <c r="AP44" s="57"/>
      <c r="AQ44" s="57"/>
      <c r="AR44" s="57"/>
      <c r="AS44" s="57"/>
      <c r="AT44" s="57"/>
      <c r="AU44" s="57"/>
      <c r="AV44" s="57"/>
      <c r="AW44" s="57"/>
      <c r="AX44" s="57"/>
      <c r="AY44" s="57"/>
      <c r="AZ44" s="57"/>
      <c r="BA44" s="57"/>
      <c r="BB44" s="57"/>
      <c r="BC44" s="57"/>
      <c r="BD44" s="57"/>
      <c r="BE44" s="57"/>
      <c r="BF44" s="57"/>
      <c r="BG44" s="57"/>
      <c r="BH44" s="57"/>
      <c r="BI44" s="57"/>
      <c r="BJ44" s="57"/>
      <c r="BK44" s="57"/>
      <c r="BL44" s="57"/>
      <c r="BM44" s="57"/>
      <c r="BN44" s="57"/>
      <c r="BO44" s="57"/>
      <c r="BP44" s="57"/>
      <c r="BQ44" s="57"/>
      <c r="BR44" s="57"/>
      <c r="BS44" s="57"/>
      <c r="BT44" s="57"/>
      <c r="BU44" s="57"/>
      <c r="BV44" s="57"/>
      <c r="BW44" s="57"/>
      <c r="BX44" s="57"/>
      <c r="BY44" s="57"/>
      <c r="BZ44" s="57"/>
      <c r="CA44" s="57"/>
      <c r="CB44" s="57"/>
      <c r="CC44" s="57"/>
      <c r="CD44" s="57"/>
      <c r="CE44" s="57"/>
      <c r="CF44" s="57"/>
      <c r="CG44" s="57"/>
      <c r="CH44" s="57"/>
      <c r="CI44" s="57"/>
      <c r="CJ44" s="57"/>
      <c r="CK44" s="57"/>
      <c r="CL44" s="57"/>
      <c r="CM44" s="57"/>
      <c r="CN44" s="57"/>
      <c r="CO44" s="57"/>
      <c r="CP44" s="57"/>
      <c r="CQ44" s="57"/>
      <c r="CR44" s="57"/>
      <c r="CS44" s="57"/>
      <c r="CT44" s="57"/>
      <c r="CU44" s="57"/>
      <c r="CV44" s="57"/>
      <c r="CW44" s="57"/>
      <c r="CX44" s="57"/>
      <c r="CY44" s="57"/>
      <c r="CZ44" s="57"/>
      <c r="DA44" s="57"/>
      <c r="DB44" s="57"/>
      <c r="DC44" s="57"/>
      <c r="DD44" s="57"/>
      <c r="DE44" s="57"/>
      <c r="DF44" s="57"/>
      <c r="DG44" s="57"/>
      <c r="DH44" s="57"/>
      <c r="DI44" s="57"/>
      <c r="DJ44" s="57"/>
      <c r="DK44" s="57"/>
      <c r="DL44" s="57"/>
      <c r="DM44" s="57"/>
      <c r="DN44" s="57"/>
      <c r="DO44" s="57"/>
      <c r="DP44" s="57"/>
      <c r="DQ44" s="57"/>
      <c r="DR44" s="57"/>
      <c r="DS44" s="57"/>
      <c r="DT44" s="57"/>
      <c r="DU44" s="57"/>
      <c r="DV44" s="57"/>
      <c r="DW44" s="57"/>
      <c r="DX44" s="57"/>
      <c r="DY44" s="57"/>
      <c r="DZ44" s="57"/>
      <c r="EA44" s="57"/>
      <c r="EB44" s="57"/>
      <c r="EC44" s="57"/>
      <c r="ED44" s="57"/>
      <c r="EE44" s="57"/>
      <c r="EF44" s="57"/>
      <c r="EG44" s="57"/>
      <c r="EH44" s="57"/>
      <c r="EI44" s="57"/>
      <c r="EJ44" s="57"/>
      <c r="EK44" s="57"/>
      <c r="EL44" s="57"/>
      <c r="EM44" s="57"/>
      <c r="EN44" s="57"/>
      <c r="EO44" s="57"/>
      <c r="EP44" s="57"/>
      <c r="EQ44" s="57"/>
      <c r="ER44" s="57"/>
      <c r="ES44" s="57"/>
      <c r="ET44" s="57"/>
      <c r="EU44" s="57"/>
      <c r="EV44" s="57"/>
      <c r="EW44" s="57"/>
      <c r="EX44" s="57"/>
      <c r="EY44" s="57"/>
      <c r="EZ44" s="57"/>
      <c r="FA44" s="57"/>
      <c r="FB44" s="57"/>
      <c r="FC44" s="57"/>
      <c r="FD44" s="57"/>
      <c r="FE44" s="57"/>
      <c r="FF44" s="57"/>
      <c r="FG44" s="57"/>
      <c r="FH44" s="57"/>
      <c r="FI44" s="57"/>
      <c r="FJ44" s="57"/>
      <c r="FK44" s="57"/>
      <c r="FL44" s="57"/>
      <c r="FM44" s="57"/>
      <c r="FN44" s="57"/>
      <c r="FO44" s="57"/>
      <c r="FP44" s="57"/>
      <c r="FQ44" s="57"/>
      <c r="FR44" s="57"/>
      <c r="FS44" s="57"/>
      <c r="FT44" s="57"/>
      <c r="FU44" s="57"/>
      <c r="FV44" s="57"/>
      <c r="FW44" s="57"/>
      <c r="FX44" s="57"/>
      <c r="FY44" s="57"/>
      <c r="FZ44" s="57"/>
      <c r="GA44" s="57"/>
      <c r="GB44" s="57"/>
      <c r="GC44" s="57"/>
      <c r="GD44" s="57"/>
      <c r="GE44" s="57"/>
      <c r="GF44" s="57"/>
      <c r="GG44" s="57"/>
      <c r="GH44" s="57"/>
      <c r="GI44" s="57"/>
      <c r="GJ44" s="57"/>
      <c r="GK44" s="57"/>
      <c r="GL44" s="57"/>
      <c r="GM44" s="57"/>
      <c r="GN44" s="57"/>
      <c r="GO44" s="57"/>
      <c r="GP44" s="57"/>
      <c r="GQ44" s="57"/>
      <c r="GR44" s="57"/>
      <c r="GS44" s="57"/>
      <c r="GT44" s="57"/>
      <c r="GU44" s="57"/>
      <c r="GV44" s="57"/>
      <c r="GW44" s="57"/>
      <c r="GX44" s="57"/>
      <c r="GY44" s="57"/>
      <c r="GZ44" s="57"/>
      <c r="HA44" s="57"/>
      <c r="HB44" s="57"/>
      <c r="HC44" s="57"/>
      <c r="HD44" s="57"/>
      <c r="HE44" s="57"/>
      <c r="HF44" s="57"/>
      <c r="HG44" s="57"/>
      <c r="HH44" s="57"/>
      <c r="HI44" s="57"/>
      <c r="HJ44" s="57"/>
      <c r="HK44" s="57"/>
      <c r="HL44" s="57"/>
      <c r="HM44" s="57"/>
      <c r="HN44" s="57"/>
      <c r="HO44" s="57"/>
      <c r="HP44" s="57"/>
      <c r="HQ44" s="57"/>
      <c r="HR44" s="57"/>
      <c r="HS44" s="57"/>
      <c r="HT44" s="57"/>
      <c r="HU44" s="57"/>
      <c r="HV44" s="57"/>
      <c r="HW44" s="57"/>
      <c r="HX44" s="57"/>
      <c r="HY44" s="57"/>
      <c r="HZ44" s="57"/>
      <c r="IA44" s="57"/>
      <c r="IB44" s="57"/>
      <c r="IC44" s="57"/>
      <c r="ID44" s="57"/>
      <c r="IE44" s="57"/>
      <c r="IF44" s="57"/>
      <c r="IG44" s="57"/>
      <c r="IH44" s="57"/>
      <c r="II44" s="57"/>
      <c r="IJ44" s="57"/>
      <c r="IK44" s="57"/>
      <c r="IL44" s="57"/>
      <c r="IM44" s="57"/>
      <c r="IN44" s="57"/>
      <c r="IO44" s="57"/>
      <c r="IP44" s="57"/>
      <c r="IQ44" s="57"/>
      <c r="IR44" s="57"/>
      <c r="IS44" s="57"/>
      <c r="IT44" s="57"/>
      <c r="IU44" s="57"/>
      <c r="IV44" s="57"/>
      <c r="IW44" s="57"/>
      <c r="IX44" s="57"/>
      <c r="IY44" s="57"/>
      <c r="IZ44" s="57"/>
      <c r="JA44" s="57"/>
      <c r="JB44" s="57"/>
      <c r="JC44" s="57"/>
      <c r="JD44" s="57"/>
      <c r="JE44" s="57"/>
      <c r="JF44" s="57"/>
      <c r="JG44" s="57"/>
      <c r="JH44" s="57"/>
      <c r="JI44" s="57"/>
      <c r="JJ44" s="57"/>
      <c r="JK44" s="57"/>
      <c r="JL44" s="57"/>
      <c r="JM44" s="57"/>
      <c r="JN44" s="57"/>
      <c r="JO44" s="57"/>
      <c r="JP44" s="57"/>
      <c r="JQ44" s="57"/>
      <c r="JR44" s="57"/>
      <c r="JS44" s="57"/>
      <c r="JT44" s="57"/>
      <c r="JU44" s="57"/>
      <c r="JV44" s="57"/>
      <c r="JW44" s="57"/>
      <c r="JX44" s="57"/>
      <c r="JY44" s="57"/>
      <c r="JZ44" s="57"/>
      <c r="KA44" s="57"/>
      <c r="KB44" s="57"/>
      <c r="KC44" s="57"/>
      <c r="KD44" s="57"/>
      <c r="KE44" s="57"/>
      <c r="KF44" s="57"/>
      <c r="KG44" s="57"/>
      <c r="KH44" s="57"/>
      <c r="KI44" s="57"/>
      <c r="KJ44" s="57"/>
      <c r="KK44" s="57"/>
      <c r="KL44" s="57"/>
      <c r="KM44" s="57"/>
      <c r="KN44" s="57"/>
      <c r="KO44" s="57"/>
      <c r="KP44" s="57"/>
      <c r="KQ44" s="57"/>
      <c r="KR44" s="57"/>
      <c r="KS44" s="57"/>
      <c r="KT44" s="57"/>
      <c r="KU44" s="57"/>
      <c r="KV44" s="57"/>
      <c r="KW44" s="57"/>
      <c r="KX44" s="57"/>
      <c r="KY44" s="57"/>
      <c r="KZ44" s="57"/>
      <c r="LA44" s="57"/>
      <c r="LB44" s="57"/>
      <c r="LC44" s="57"/>
      <c r="LD44" s="57"/>
      <c r="LE44" s="57"/>
      <c r="LF44" s="57"/>
      <c r="LG44" s="57"/>
      <c r="LH44" s="57"/>
      <c r="LI44" s="57"/>
      <c r="LJ44" s="57"/>
      <c r="LK44" s="57"/>
      <c r="LL44" s="57"/>
      <c r="LM44" s="57"/>
      <c r="LN44" s="57"/>
      <c r="LO44" s="57"/>
      <c r="LP44" s="57"/>
      <c r="LQ44" s="57"/>
      <c r="LR44" s="57"/>
      <c r="LS44" s="57"/>
      <c r="LT44" s="57"/>
      <c r="LU44" s="57"/>
      <c r="LV44" s="57"/>
      <c r="LW44" s="57"/>
      <c r="LX44" s="57"/>
      <c r="LY44" s="57"/>
      <c r="LZ44" s="57"/>
      <c r="MA44" s="57"/>
      <c r="MB44" s="57"/>
      <c r="MC44" s="57"/>
      <c r="MD44" s="57"/>
      <c r="ME44" s="57"/>
      <c r="MF44" s="57"/>
      <c r="MG44" s="57"/>
      <c r="MH44" s="57"/>
      <c r="MI44" s="57"/>
      <c r="MJ44" s="57"/>
      <c r="MK44" s="57"/>
      <c r="ML44" s="57"/>
      <c r="MM44" s="57"/>
      <c r="MN44" s="57"/>
      <c r="MO44" s="57"/>
      <c r="MP44" s="57"/>
      <c r="MQ44" s="57"/>
      <c r="MR44" s="57"/>
      <c r="MS44" s="57"/>
      <c r="MT44" s="57"/>
      <c r="MU44" s="57"/>
      <c r="MV44" s="57"/>
      <c r="MW44" s="57"/>
      <c r="MX44" s="57"/>
      <c r="MY44" s="57"/>
      <c r="MZ44" s="57"/>
      <c r="NA44" s="57"/>
      <c r="NB44" s="57"/>
      <c r="NC44" s="57"/>
      <c r="ND44" s="57"/>
      <c r="NE44" s="57"/>
      <c r="NF44" s="57"/>
      <c r="NG44" s="57"/>
      <c r="NH44" s="57"/>
      <c r="NI44" s="57"/>
      <c r="NJ44" s="57"/>
      <c r="NK44" s="57"/>
      <c r="NL44" s="57"/>
      <c r="NM44" s="57"/>
      <c r="NN44" s="57"/>
      <c r="NO44" s="57"/>
      <c r="NP44" s="57"/>
      <c r="NQ44" s="57"/>
      <c r="NR44" s="57"/>
      <c r="NS44" s="57"/>
      <c r="NT44" s="57"/>
      <c r="NU44" s="57"/>
      <c r="NV44" s="57"/>
      <c r="NW44" s="57"/>
      <c r="NX44" s="57"/>
      <c r="NY44" s="57"/>
      <c r="NZ44" s="57"/>
      <c r="OA44" s="57"/>
      <c r="OB44" s="57"/>
      <c r="OC44" s="57"/>
      <c r="OD44" s="57"/>
      <c r="OE44" s="57"/>
      <c r="OF44" s="57"/>
      <c r="OG44" s="57"/>
      <c r="OH44" s="57"/>
      <c r="OI44" s="57"/>
      <c r="OJ44" s="57"/>
      <c r="OK44" s="57"/>
      <c r="OL44" s="57"/>
      <c r="OM44" s="57"/>
      <c r="ON44" s="57"/>
      <c r="OO44" s="57"/>
      <c r="OP44" s="57"/>
      <c r="OQ44" s="57"/>
      <c r="OR44" s="57"/>
      <c r="OS44" s="57"/>
      <c r="OT44" s="57"/>
      <c r="OU44" s="57"/>
      <c r="OV44" s="57"/>
      <c r="OW44" s="57"/>
      <c r="OX44" s="57"/>
      <c r="OY44" s="57"/>
      <c r="OZ44" s="57"/>
      <c r="PA44" s="57"/>
      <c r="PB44" s="57"/>
      <c r="PC44" s="57"/>
      <c r="PD44" s="57"/>
      <c r="PE44" s="57"/>
      <c r="PF44" s="57"/>
      <c r="PG44" s="57"/>
      <c r="PH44" s="57"/>
      <c r="PI44" s="57"/>
      <c r="PJ44" s="57"/>
      <c r="PK44" s="57"/>
      <c r="PL44" s="57"/>
      <c r="PM44" s="57"/>
      <c r="PN44" s="57"/>
      <c r="PO44" s="57"/>
      <c r="PP44" s="57"/>
      <c r="PQ44" s="57"/>
      <c r="PR44" s="57"/>
      <c r="PS44" s="57"/>
      <c r="PT44" s="57"/>
      <c r="PU44" s="57"/>
      <c r="PV44" s="57"/>
      <c r="PW44" s="57"/>
      <c r="PX44" s="57"/>
      <c r="PY44" s="57"/>
      <c r="PZ44" s="57"/>
      <c r="QA44" s="57"/>
      <c r="QB44" s="57"/>
      <c r="QC44" s="57"/>
      <c r="QD44" s="57"/>
      <c r="QE44" s="57"/>
      <c r="QF44" s="57"/>
      <c r="QG44" s="57"/>
      <c r="QH44" s="57"/>
      <c r="QI44" s="57"/>
      <c r="QJ44" s="57"/>
      <c r="QK44" s="57"/>
      <c r="QL44" s="57"/>
      <c r="QM44" s="57"/>
      <c r="QN44" s="57"/>
      <c r="QO44" s="57"/>
      <c r="QP44" s="57"/>
      <c r="QQ44" s="57"/>
      <c r="QR44" s="57"/>
      <c r="QS44" s="57"/>
      <c r="QT44" s="57"/>
      <c r="QU44" s="57"/>
      <c r="QV44" s="57"/>
      <c r="QW44" s="57"/>
      <c r="QX44" s="57"/>
      <c r="QY44" s="57"/>
      <c r="QZ44" s="57"/>
      <c r="RA44" s="57"/>
      <c r="RB44" s="57"/>
      <c r="RC44" s="57"/>
      <c r="RD44" s="57"/>
      <c r="RE44" s="57"/>
      <c r="RF44" s="57"/>
      <c r="RG44" s="57"/>
      <c r="RH44" s="57"/>
      <c r="RI44" s="57"/>
      <c r="RJ44" s="57"/>
      <c r="RK44" s="57"/>
      <c r="RL44" s="57"/>
      <c r="RM44" s="57"/>
      <c r="RN44" s="57"/>
      <c r="RO44" s="57"/>
      <c r="RP44" s="57"/>
      <c r="RQ44" s="57"/>
      <c r="RR44" s="57"/>
      <c r="RS44" s="57"/>
      <c r="RT44" s="57"/>
      <c r="RU44" s="57"/>
      <c r="RV44" s="57"/>
      <c r="RW44" s="57"/>
      <c r="RX44" s="57"/>
      <c r="RY44" s="57"/>
      <c r="RZ44" s="57"/>
      <c r="SA44" s="57"/>
      <c r="SB44" s="57"/>
      <c r="SC44" s="57"/>
      <c r="SD44" s="57"/>
      <c r="SE44" s="57"/>
      <c r="SF44" s="57"/>
      <c r="SG44" s="57"/>
      <c r="SH44" s="57"/>
      <c r="SI44" s="57"/>
      <c r="SJ44" s="57"/>
      <c r="SK44" s="57"/>
      <c r="SL44" s="57"/>
      <c r="SM44" s="57"/>
      <c r="SN44" s="57"/>
      <c r="SO44" s="57"/>
      <c r="SP44" s="57"/>
      <c r="SQ44" s="57"/>
      <c r="SR44" s="57"/>
      <c r="SS44" s="57"/>
      <c r="ST44" s="57"/>
      <c r="SU44" s="57"/>
      <c r="SV44" s="57"/>
      <c r="SW44" s="57"/>
      <c r="SX44" s="57"/>
      <c r="SY44" s="57"/>
      <c r="SZ44" s="57"/>
      <c r="TA44" s="57"/>
      <c r="TB44" s="57"/>
      <c r="TC44" s="57"/>
      <c r="TD44" s="57"/>
      <c r="TE44" s="57"/>
      <c r="TF44" s="57"/>
      <c r="TG44" s="57"/>
      <c r="TH44" s="57"/>
      <c r="TI44" s="57"/>
      <c r="TJ44" s="57"/>
      <c r="TK44" s="57"/>
      <c r="TL44" s="57"/>
      <c r="TM44" s="57"/>
      <c r="TN44" s="57"/>
      <c r="TO44" s="57"/>
      <c r="TP44" s="57"/>
      <c r="TQ44" s="57"/>
      <c r="TR44" s="57"/>
      <c r="TS44" s="57"/>
      <c r="TT44" s="57"/>
      <c r="TU44" s="57"/>
      <c r="TV44" s="57"/>
      <c r="TW44" s="57"/>
      <c r="TX44" s="57"/>
      <c r="TY44" s="57"/>
      <c r="TZ44" s="57"/>
      <c r="UA44" s="57"/>
      <c r="UB44" s="57"/>
      <c r="UC44" s="57"/>
      <c r="UD44" s="57"/>
      <c r="UE44" s="57"/>
      <c r="UF44" s="57"/>
      <c r="UG44" s="57"/>
    </row>
    <row r="45" spans="1:553" s="58" customFormat="1" ht="27" customHeight="1" x14ac:dyDescent="0.2">
      <c r="A45" s="56"/>
      <c r="B45" s="712"/>
      <c r="C45" s="713"/>
      <c r="D45" s="713"/>
      <c r="E45" s="713"/>
      <c r="F45" s="713"/>
      <c r="G45" s="713"/>
      <c r="H45" s="713"/>
      <c r="I45" s="713"/>
      <c r="J45" s="713"/>
      <c r="K45" s="713"/>
      <c r="L45" s="714"/>
      <c r="M45" s="20"/>
      <c r="N45" s="52"/>
      <c r="O45" s="53"/>
      <c r="P45" s="53"/>
      <c r="Q45" s="53"/>
      <c r="R45" s="53"/>
      <c r="S45" s="53"/>
      <c r="T45" s="53"/>
      <c r="U45" s="53"/>
      <c r="V45" s="53"/>
      <c r="W45" s="53"/>
      <c r="X45" s="53"/>
      <c r="Y45" s="53"/>
      <c r="Z45" s="53"/>
      <c r="AA45" s="53"/>
      <c r="AB45" s="53"/>
      <c r="AC45" s="53"/>
      <c r="AD45" s="53"/>
      <c r="AE45" s="53"/>
      <c r="AF45" s="57"/>
      <c r="AG45" s="57"/>
      <c r="AH45" s="57"/>
      <c r="AI45" s="57"/>
      <c r="AJ45" s="57"/>
      <c r="AK45" s="57"/>
      <c r="AL45" s="57"/>
      <c r="AM45" s="57"/>
      <c r="AN45" s="57"/>
      <c r="AO45" s="57"/>
      <c r="AP45" s="57"/>
      <c r="AQ45" s="57"/>
      <c r="AR45" s="57"/>
      <c r="AS45" s="57"/>
      <c r="AT45" s="57"/>
      <c r="AU45" s="57"/>
      <c r="AV45" s="57"/>
      <c r="AW45" s="57"/>
      <c r="AX45" s="57"/>
      <c r="AY45" s="57"/>
      <c r="AZ45" s="57"/>
      <c r="BA45" s="57"/>
      <c r="BB45" s="57"/>
      <c r="BC45" s="57"/>
      <c r="BD45" s="57"/>
      <c r="BE45" s="57"/>
      <c r="BF45" s="57"/>
      <c r="BG45" s="57"/>
      <c r="BH45" s="57"/>
      <c r="BI45" s="57"/>
      <c r="BJ45" s="57"/>
      <c r="BK45" s="57"/>
      <c r="BL45" s="57"/>
      <c r="BM45" s="57"/>
      <c r="BN45" s="57"/>
      <c r="BO45" s="57"/>
      <c r="BP45" s="57"/>
      <c r="BQ45" s="57"/>
      <c r="BR45" s="57"/>
      <c r="BS45" s="57"/>
      <c r="BT45" s="57"/>
      <c r="BU45" s="57"/>
      <c r="BV45" s="57"/>
      <c r="BW45" s="57"/>
      <c r="BX45" s="57"/>
      <c r="BY45" s="57"/>
      <c r="BZ45" s="57"/>
      <c r="CA45" s="57"/>
      <c r="CB45" s="57"/>
      <c r="CC45" s="57"/>
      <c r="CD45" s="57"/>
      <c r="CE45" s="57"/>
      <c r="CF45" s="57"/>
      <c r="CG45" s="57"/>
      <c r="CH45" s="57"/>
      <c r="CI45" s="57"/>
      <c r="CJ45" s="57"/>
      <c r="CK45" s="57"/>
      <c r="CL45" s="57"/>
      <c r="CM45" s="57"/>
      <c r="CN45" s="57"/>
      <c r="CO45" s="57"/>
      <c r="CP45" s="57"/>
      <c r="CQ45" s="57"/>
      <c r="CR45" s="57"/>
      <c r="CS45" s="57"/>
      <c r="CT45" s="57"/>
      <c r="CU45" s="57"/>
      <c r="CV45" s="57"/>
      <c r="CW45" s="57"/>
      <c r="CX45" s="57"/>
      <c r="CY45" s="57"/>
      <c r="CZ45" s="57"/>
      <c r="DA45" s="57"/>
      <c r="DB45" s="57"/>
      <c r="DC45" s="57"/>
      <c r="DD45" s="57"/>
      <c r="DE45" s="57"/>
      <c r="DF45" s="57"/>
      <c r="DG45" s="57"/>
      <c r="DH45" s="57"/>
      <c r="DI45" s="57"/>
      <c r="DJ45" s="57"/>
      <c r="DK45" s="57"/>
      <c r="DL45" s="57"/>
      <c r="DM45" s="57"/>
      <c r="DN45" s="57"/>
      <c r="DO45" s="57"/>
      <c r="DP45" s="57"/>
      <c r="DQ45" s="57"/>
      <c r="DR45" s="57"/>
      <c r="DS45" s="57"/>
      <c r="DT45" s="57"/>
      <c r="DU45" s="57"/>
      <c r="DV45" s="57"/>
      <c r="DW45" s="57"/>
      <c r="DX45" s="57"/>
      <c r="DY45" s="57"/>
      <c r="DZ45" s="57"/>
      <c r="EA45" s="57"/>
      <c r="EB45" s="57"/>
      <c r="EC45" s="57"/>
      <c r="ED45" s="57"/>
      <c r="EE45" s="57"/>
      <c r="EF45" s="57"/>
      <c r="EG45" s="57"/>
      <c r="EH45" s="57"/>
      <c r="EI45" s="57"/>
      <c r="EJ45" s="57"/>
      <c r="EK45" s="57"/>
      <c r="EL45" s="57"/>
      <c r="EM45" s="57"/>
      <c r="EN45" s="57"/>
      <c r="EO45" s="57"/>
      <c r="EP45" s="57"/>
      <c r="EQ45" s="57"/>
      <c r="ER45" s="57"/>
      <c r="ES45" s="57"/>
      <c r="ET45" s="57"/>
      <c r="EU45" s="57"/>
      <c r="EV45" s="57"/>
      <c r="EW45" s="57"/>
      <c r="EX45" s="57"/>
      <c r="EY45" s="57"/>
      <c r="EZ45" s="57"/>
      <c r="FA45" s="57"/>
      <c r="FB45" s="57"/>
      <c r="FC45" s="57"/>
      <c r="FD45" s="57"/>
      <c r="FE45" s="57"/>
      <c r="FF45" s="57"/>
      <c r="FG45" s="57"/>
      <c r="FH45" s="57"/>
      <c r="FI45" s="57"/>
      <c r="FJ45" s="57"/>
      <c r="FK45" s="57"/>
      <c r="FL45" s="57"/>
      <c r="FM45" s="57"/>
      <c r="FN45" s="57"/>
      <c r="FO45" s="57"/>
      <c r="FP45" s="57"/>
      <c r="FQ45" s="57"/>
      <c r="FR45" s="57"/>
      <c r="FS45" s="57"/>
      <c r="FT45" s="57"/>
      <c r="FU45" s="57"/>
      <c r="FV45" s="57"/>
      <c r="FW45" s="57"/>
      <c r="FX45" s="57"/>
      <c r="FY45" s="57"/>
      <c r="FZ45" s="57"/>
      <c r="GA45" s="57"/>
      <c r="GB45" s="57"/>
      <c r="GC45" s="57"/>
      <c r="GD45" s="57"/>
      <c r="GE45" s="57"/>
      <c r="GF45" s="57"/>
      <c r="GG45" s="57"/>
      <c r="GH45" s="57"/>
      <c r="GI45" s="57"/>
      <c r="GJ45" s="57"/>
      <c r="GK45" s="57"/>
      <c r="GL45" s="57"/>
      <c r="GM45" s="57"/>
      <c r="GN45" s="57"/>
      <c r="GO45" s="57"/>
      <c r="GP45" s="57"/>
      <c r="GQ45" s="57"/>
      <c r="GR45" s="57"/>
      <c r="GS45" s="57"/>
      <c r="GT45" s="57"/>
      <c r="GU45" s="57"/>
      <c r="GV45" s="57"/>
      <c r="GW45" s="57"/>
      <c r="GX45" s="57"/>
      <c r="GY45" s="57"/>
      <c r="GZ45" s="57"/>
      <c r="HA45" s="57"/>
      <c r="HB45" s="57"/>
      <c r="HC45" s="57"/>
      <c r="HD45" s="57"/>
      <c r="HE45" s="57"/>
      <c r="HF45" s="57"/>
      <c r="HG45" s="57"/>
      <c r="HH45" s="57"/>
      <c r="HI45" s="57"/>
      <c r="HJ45" s="57"/>
      <c r="HK45" s="57"/>
      <c r="HL45" s="57"/>
      <c r="HM45" s="57"/>
      <c r="HN45" s="57"/>
      <c r="HO45" s="57"/>
      <c r="HP45" s="57"/>
      <c r="HQ45" s="57"/>
      <c r="HR45" s="57"/>
      <c r="HS45" s="57"/>
      <c r="HT45" s="57"/>
      <c r="HU45" s="57"/>
      <c r="HV45" s="57"/>
      <c r="HW45" s="57"/>
      <c r="HX45" s="57"/>
      <c r="HY45" s="57"/>
      <c r="HZ45" s="57"/>
      <c r="IA45" s="57"/>
      <c r="IB45" s="57"/>
      <c r="IC45" s="57"/>
      <c r="ID45" s="57"/>
      <c r="IE45" s="57"/>
      <c r="IF45" s="57"/>
      <c r="IG45" s="57"/>
      <c r="IH45" s="57"/>
      <c r="II45" s="57"/>
      <c r="IJ45" s="57"/>
      <c r="IK45" s="57"/>
      <c r="IL45" s="57"/>
      <c r="IM45" s="57"/>
      <c r="IN45" s="57"/>
      <c r="IO45" s="57"/>
      <c r="IP45" s="57"/>
      <c r="IQ45" s="57"/>
      <c r="IR45" s="57"/>
      <c r="IS45" s="57"/>
      <c r="IT45" s="57"/>
      <c r="IU45" s="57"/>
      <c r="IV45" s="57"/>
      <c r="IW45" s="57"/>
      <c r="IX45" s="57"/>
      <c r="IY45" s="57"/>
      <c r="IZ45" s="57"/>
      <c r="JA45" s="57"/>
      <c r="JB45" s="57"/>
      <c r="JC45" s="57"/>
      <c r="JD45" s="57"/>
      <c r="JE45" s="57"/>
      <c r="JF45" s="57"/>
      <c r="JG45" s="57"/>
      <c r="JH45" s="57"/>
      <c r="JI45" s="57"/>
      <c r="JJ45" s="57"/>
      <c r="JK45" s="57"/>
      <c r="JL45" s="57"/>
      <c r="JM45" s="57"/>
      <c r="JN45" s="57"/>
      <c r="JO45" s="57"/>
      <c r="JP45" s="57"/>
      <c r="JQ45" s="57"/>
      <c r="JR45" s="57"/>
      <c r="JS45" s="57"/>
      <c r="JT45" s="57"/>
      <c r="JU45" s="57"/>
      <c r="JV45" s="57"/>
      <c r="JW45" s="57"/>
      <c r="JX45" s="57"/>
      <c r="JY45" s="57"/>
      <c r="JZ45" s="57"/>
      <c r="KA45" s="57"/>
      <c r="KB45" s="57"/>
      <c r="KC45" s="57"/>
      <c r="KD45" s="57"/>
      <c r="KE45" s="57"/>
      <c r="KF45" s="57"/>
      <c r="KG45" s="57"/>
      <c r="KH45" s="57"/>
      <c r="KI45" s="57"/>
      <c r="KJ45" s="57"/>
      <c r="KK45" s="57"/>
      <c r="KL45" s="57"/>
      <c r="KM45" s="57"/>
      <c r="KN45" s="57"/>
      <c r="KO45" s="57"/>
      <c r="KP45" s="57"/>
      <c r="KQ45" s="57"/>
      <c r="KR45" s="57"/>
      <c r="KS45" s="57"/>
      <c r="KT45" s="57"/>
      <c r="KU45" s="57"/>
      <c r="KV45" s="57"/>
      <c r="KW45" s="57"/>
      <c r="KX45" s="57"/>
      <c r="KY45" s="57"/>
      <c r="KZ45" s="57"/>
      <c r="LA45" s="57"/>
      <c r="LB45" s="57"/>
      <c r="LC45" s="57"/>
      <c r="LD45" s="57"/>
      <c r="LE45" s="57"/>
      <c r="LF45" s="57"/>
      <c r="LG45" s="57"/>
      <c r="LH45" s="57"/>
      <c r="LI45" s="57"/>
      <c r="LJ45" s="57"/>
      <c r="LK45" s="57"/>
      <c r="LL45" s="57"/>
      <c r="LM45" s="57"/>
      <c r="LN45" s="57"/>
      <c r="LO45" s="57"/>
      <c r="LP45" s="57"/>
      <c r="LQ45" s="57"/>
      <c r="LR45" s="57"/>
      <c r="LS45" s="57"/>
      <c r="LT45" s="57"/>
      <c r="LU45" s="57"/>
      <c r="LV45" s="57"/>
      <c r="LW45" s="57"/>
      <c r="LX45" s="57"/>
      <c r="LY45" s="57"/>
      <c r="LZ45" s="57"/>
      <c r="MA45" s="57"/>
      <c r="MB45" s="57"/>
      <c r="MC45" s="57"/>
      <c r="MD45" s="57"/>
      <c r="ME45" s="57"/>
      <c r="MF45" s="57"/>
      <c r="MG45" s="57"/>
      <c r="MH45" s="57"/>
      <c r="MI45" s="57"/>
      <c r="MJ45" s="57"/>
      <c r="MK45" s="57"/>
      <c r="ML45" s="57"/>
      <c r="MM45" s="57"/>
      <c r="MN45" s="57"/>
      <c r="MO45" s="57"/>
      <c r="MP45" s="57"/>
      <c r="MQ45" s="57"/>
      <c r="MR45" s="57"/>
      <c r="MS45" s="57"/>
      <c r="MT45" s="57"/>
      <c r="MU45" s="57"/>
      <c r="MV45" s="57"/>
      <c r="MW45" s="57"/>
      <c r="MX45" s="57"/>
      <c r="MY45" s="57"/>
      <c r="MZ45" s="57"/>
      <c r="NA45" s="57"/>
      <c r="NB45" s="57"/>
      <c r="NC45" s="57"/>
      <c r="ND45" s="57"/>
      <c r="NE45" s="57"/>
      <c r="NF45" s="57"/>
      <c r="NG45" s="57"/>
      <c r="NH45" s="57"/>
      <c r="NI45" s="57"/>
      <c r="NJ45" s="57"/>
      <c r="NK45" s="57"/>
      <c r="NL45" s="57"/>
      <c r="NM45" s="57"/>
      <c r="NN45" s="57"/>
      <c r="NO45" s="57"/>
      <c r="NP45" s="57"/>
      <c r="NQ45" s="57"/>
      <c r="NR45" s="57"/>
      <c r="NS45" s="57"/>
      <c r="NT45" s="57"/>
      <c r="NU45" s="57"/>
      <c r="NV45" s="57"/>
      <c r="NW45" s="57"/>
      <c r="NX45" s="57"/>
      <c r="NY45" s="57"/>
      <c r="NZ45" s="57"/>
      <c r="OA45" s="57"/>
      <c r="OB45" s="57"/>
      <c r="OC45" s="57"/>
      <c r="OD45" s="57"/>
      <c r="OE45" s="57"/>
      <c r="OF45" s="57"/>
      <c r="OG45" s="57"/>
      <c r="OH45" s="57"/>
      <c r="OI45" s="57"/>
      <c r="OJ45" s="57"/>
      <c r="OK45" s="57"/>
      <c r="OL45" s="57"/>
      <c r="OM45" s="57"/>
      <c r="ON45" s="57"/>
      <c r="OO45" s="57"/>
      <c r="OP45" s="57"/>
      <c r="OQ45" s="57"/>
      <c r="OR45" s="57"/>
      <c r="OS45" s="57"/>
      <c r="OT45" s="57"/>
      <c r="OU45" s="57"/>
      <c r="OV45" s="57"/>
      <c r="OW45" s="57"/>
      <c r="OX45" s="57"/>
      <c r="OY45" s="57"/>
      <c r="OZ45" s="57"/>
      <c r="PA45" s="57"/>
      <c r="PB45" s="57"/>
      <c r="PC45" s="57"/>
      <c r="PD45" s="57"/>
      <c r="PE45" s="57"/>
      <c r="PF45" s="57"/>
      <c r="PG45" s="57"/>
      <c r="PH45" s="57"/>
      <c r="PI45" s="57"/>
      <c r="PJ45" s="57"/>
      <c r="PK45" s="57"/>
      <c r="PL45" s="57"/>
      <c r="PM45" s="57"/>
      <c r="PN45" s="57"/>
      <c r="PO45" s="57"/>
      <c r="PP45" s="57"/>
      <c r="PQ45" s="57"/>
      <c r="PR45" s="57"/>
      <c r="PS45" s="57"/>
      <c r="PT45" s="57"/>
      <c r="PU45" s="57"/>
      <c r="PV45" s="57"/>
      <c r="PW45" s="57"/>
      <c r="PX45" s="57"/>
      <c r="PY45" s="57"/>
      <c r="PZ45" s="57"/>
      <c r="QA45" s="57"/>
      <c r="QB45" s="57"/>
      <c r="QC45" s="57"/>
      <c r="QD45" s="57"/>
      <c r="QE45" s="57"/>
      <c r="QF45" s="57"/>
      <c r="QG45" s="57"/>
      <c r="QH45" s="57"/>
      <c r="QI45" s="57"/>
      <c r="QJ45" s="57"/>
      <c r="QK45" s="57"/>
      <c r="QL45" s="57"/>
      <c r="QM45" s="57"/>
      <c r="QN45" s="57"/>
      <c r="QO45" s="57"/>
      <c r="QP45" s="57"/>
      <c r="QQ45" s="57"/>
      <c r="QR45" s="57"/>
      <c r="QS45" s="57"/>
      <c r="QT45" s="57"/>
      <c r="QU45" s="57"/>
      <c r="QV45" s="57"/>
      <c r="QW45" s="57"/>
      <c r="QX45" s="57"/>
      <c r="QY45" s="57"/>
      <c r="QZ45" s="57"/>
      <c r="RA45" s="57"/>
      <c r="RB45" s="57"/>
      <c r="RC45" s="57"/>
      <c r="RD45" s="57"/>
      <c r="RE45" s="57"/>
      <c r="RF45" s="57"/>
      <c r="RG45" s="57"/>
      <c r="RH45" s="57"/>
      <c r="RI45" s="57"/>
      <c r="RJ45" s="57"/>
      <c r="RK45" s="57"/>
      <c r="RL45" s="57"/>
      <c r="RM45" s="57"/>
      <c r="RN45" s="57"/>
      <c r="RO45" s="57"/>
      <c r="RP45" s="57"/>
      <c r="RQ45" s="57"/>
      <c r="RR45" s="57"/>
      <c r="RS45" s="57"/>
      <c r="RT45" s="57"/>
      <c r="RU45" s="57"/>
      <c r="RV45" s="57"/>
      <c r="RW45" s="57"/>
      <c r="RX45" s="57"/>
      <c r="RY45" s="57"/>
      <c r="RZ45" s="57"/>
      <c r="SA45" s="57"/>
      <c r="SB45" s="57"/>
      <c r="SC45" s="57"/>
      <c r="SD45" s="57"/>
      <c r="SE45" s="57"/>
      <c r="SF45" s="57"/>
      <c r="SG45" s="57"/>
      <c r="SH45" s="57"/>
      <c r="SI45" s="57"/>
      <c r="SJ45" s="57"/>
      <c r="SK45" s="57"/>
      <c r="SL45" s="57"/>
      <c r="SM45" s="57"/>
      <c r="SN45" s="57"/>
      <c r="SO45" s="57"/>
      <c r="SP45" s="57"/>
      <c r="SQ45" s="57"/>
      <c r="SR45" s="57"/>
      <c r="SS45" s="57"/>
      <c r="ST45" s="57"/>
      <c r="SU45" s="57"/>
      <c r="SV45" s="57"/>
      <c r="SW45" s="57"/>
      <c r="SX45" s="57"/>
      <c r="SY45" s="57"/>
      <c r="SZ45" s="57"/>
      <c r="TA45" s="57"/>
      <c r="TB45" s="57"/>
      <c r="TC45" s="57"/>
      <c r="TD45" s="57"/>
      <c r="TE45" s="57"/>
      <c r="TF45" s="57"/>
      <c r="TG45" s="57"/>
      <c r="TH45" s="57"/>
      <c r="TI45" s="57"/>
      <c r="TJ45" s="57"/>
      <c r="TK45" s="57"/>
      <c r="TL45" s="57"/>
      <c r="TM45" s="57"/>
      <c r="TN45" s="57"/>
      <c r="TO45" s="57"/>
      <c r="TP45" s="57"/>
      <c r="TQ45" s="57"/>
      <c r="TR45" s="57"/>
      <c r="TS45" s="57"/>
      <c r="TT45" s="57"/>
      <c r="TU45" s="57"/>
      <c r="TV45" s="57"/>
      <c r="TW45" s="57"/>
      <c r="TX45" s="57"/>
      <c r="TY45" s="57"/>
      <c r="TZ45" s="57"/>
      <c r="UA45" s="57"/>
      <c r="UB45" s="57"/>
      <c r="UC45" s="57"/>
      <c r="UD45" s="57"/>
      <c r="UE45" s="57"/>
      <c r="UF45" s="57"/>
      <c r="UG45" s="57"/>
    </row>
    <row r="46" spans="1:553" s="58" customFormat="1" ht="15" customHeight="1" x14ac:dyDescent="0.2">
      <c r="A46" s="56"/>
      <c r="B46" s="20"/>
      <c r="C46" s="20"/>
      <c r="D46" s="20"/>
      <c r="E46" s="20"/>
      <c r="F46" s="20"/>
      <c r="G46" s="20"/>
      <c r="H46" s="20"/>
      <c r="I46" s="20"/>
      <c r="J46" s="20"/>
      <c r="K46" s="20"/>
      <c r="L46" s="20"/>
      <c r="M46" s="20"/>
      <c r="N46" s="52"/>
      <c r="O46" s="53"/>
      <c r="P46" s="53"/>
      <c r="Q46" s="53"/>
      <c r="R46" s="53"/>
      <c r="S46" s="53"/>
      <c r="T46" s="53"/>
      <c r="U46" s="53"/>
      <c r="V46" s="53"/>
      <c r="W46" s="53"/>
      <c r="X46" s="53"/>
      <c r="Y46" s="53"/>
      <c r="Z46" s="53"/>
      <c r="AA46" s="53"/>
      <c r="AB46" s="53"/>
      <c r="AC46" s="53"/>
      <c r="AD46" s="53"/>
      <c r="AE46" s="53"/>
      <c r="AF46" s="57"/>
      <c r="AG46" s="57"/>
      <c r="AH46" s="57"/>
      <c r="AI46" s="57"/>
      <c r="AJ46" s="57"/>
      <c r="AK46" s="57"/>
      <c r="AL46" s="57"/>
      <c r="AM46" s="57"/>
      <c r="AN46" s="57"/>
      <c r="AO46" s="57"/>
      <c r="AP46" s="57"/>
      <c r="AQ46" s="57"/>
      <c r="AR46" s="57"/>
      <c r="AS46" s="57"/>
      <c r="AT46" s="57"/>
      <c r="AU46" s="57"/>
      <c r="AV46" s="57"/>
      <c r="AW46" s="57"/>
      <c r="AX46" s="57"/>
      <c r="AY46" s="57"/>
      <c r="AZ46" s="57"/>
      <c r="BA46" s="57"/>
      <c r="BB46" s="57"/>
      <c r="BC46" s="57"/>
      <c r="BD46" s="57"/>
      <c r="BE46" s="57"/>
      <c r="BF46" s="57"/>
      <c r="BG46" s="57"/>
      <c r="BH46" s="57"/>
      <c r="BI46" s="57"/>
      <c r="BJ46" s="57"/>
      <c r="BK46" s="57"/>
      <c r="BL46" s="57"/>
      <c r="BM46" s="57"/>
      <c r="BN46" s="57"/>
      <c r="BO46" s="57"/>
      <c r="BP46" s="57"/>
      <c r="BQ46" s="57"/>
      <c r="BR46" s="57"/>
      <c r="BS46" s="57"/>
      <c r="BT46" s="57"/>
      <c r="BU46" s="57"/>
      <c r="BV46" s="57"/>
      <c r="BW46" s="57"/>
      <c r="BX46" s="57"/>
      <c r="BY46" s="57"/>
      <c r="BZ46" s="57"/>
      <c r="CA46" s="57"/>
      <c r="CB46" s="57"/>
      <c r="CC46" s="57"/>
      <c r="CD46" s="57"/>
      <c r="CE46" s="57"/>
      <c r="CF46" s="57"/>
      <c r="CG46" s="57"/>
      <c r="CH46" s="57"/>
      <c r="CI46" s="57"/>
      <c r="CJ46" s="57"/>
      <c r="CK46" s="57"/>
      <c r="CL46" s="57"/>
      <c r="CM46" s="57"/>
      <c r="CN46" s="57"/>
      <c r="CO46" s="57"/>
      <c r="CP46" s="57"/>
      <c r="CQ46" s="57"/>
      <c r="CR46" s="57"/>
      <c r="CS46" s="57"/>
      <c r="CT46" s="57"/>
      <c r="CU46" s="57"/>
      <c r="CV46" s="57"/>
      <c r="CW46" s="57"/>
      <c r="CX46" s="57"/>
      <c r="CY46" s="57"/>
      <c r="CZ46" s="57"/>
      <c r="DA46" s="57"/>
      <c r="DB46" s="57"/>
      <c r="DC46" s="57"/>
      <c r="DD46" s="57"/>
      <c r="DE46" s="57"/>
      <c r="DF46" s="57"/>
      <c r="DG46" s="57"/>
      <c r="DH46" s="57"/>
      <c r="DI46" s="57"/>
      <c r="DJ46" s="57"/>
      <c r="DK46" s="57"/>
      <c r="DL46" s="57"/>
      <c r="DM46" s="57"/>
      <c r="DN46" s="57"/>
      <c r="DO46" s="57"/>
      <c r="DP46" s="57"/>
      <c r="DQ46" s="57"/>
      <c r="DR46" s="57"/>
      <c r="DS46" s="57"/>
      <c r="DT46" s="57"/>
      <c r="DU46" s="57"/>
      <c r="DV46" s="57"/>
      <c r="DW46" s="57"/>
      <c r="DX46" s="57"/>
      <c r="DY46" s="57"/>
      <c r="DZ46" s="57"/>
      <c r="EA46" s="57"/>
      <c r="EB46" s="57"/>
      <c r="EC46" s="57"/>
      <c r="ED46" s="57"/>
      <c r="EE46" s="57"/>
      <c r="EF46" s="57"/>
      <c r="EG46" s="57"/>
      <c r="EH46" s="57"/>
      <c r="EI46" s="57"/>
      <c r="EJ46" s="57"/>
      <c r="EK46" s="57"/>
      <c r="EL46" s="57"/>
      <c r="EM46" s="57"/>
      <c r="EN46" s="57"/>
      <c r="EO46" s="57"/>
      <c r="EP46" s="57"/>
      <c r="EQ46" s="57"/>
      <c r="ER46" s="57"/>
      <c r="ES46" s="57"/>
      <c r="ET46" s="57"/>
      <c r="EU46" s="57"/>
      <c r="EV46" s="57"/>
      <c r="EW46" s="57"/>
      <c r="EX46" s="57"/>
      <c r="EY46" s="57"/>
      <c r="EZ46" s="57"/>
      <c r="FA46" s="57"/>
      <c r="FB46" s="57"/>
      <c r="FC46" s="57"/>
      <c r="FD46" s="57"/>
      <c r="FE46" s="57"/>
      <c r="FF46" s="57"/>
      <c r="FG46" s="57"/>
      <c r="FH46" s="57"/>
      <c r="FI46" s="57"/>
      <c r="FJ46" s="57"/>
      <c r="FK46" s="57"/>
      <c r="FL46" s="57"/>
      <c r="FM46" s="57"/>
      <c r="FN46" s="57"/>
      <c r="FO46" s="57"/>
      <c r="FP46" s="57"/>
      <c r="FQ46" s="57"/>
      <c r="FR46" s="57"/>
      <c r="FS46" s="57"/>
      <c r="FT46" s="57"/>
      <c r="FU46" s="57"/>
      <c r="FV46" s="57"/>
      <c r="FW46" s="57"/>
      <c r="FX46" s="57"/>
      <c r="FY46" s="57"/>
      <c r="FZ46" s="57"/>
      <c r="GA46" s="57"/>
      <c r="GB46" s="57"/>
      <c r="GC46" s="57"/>
      <c r="GD46" s="57"/>
      <c r="GE46" s="57"/>
      <c r="GF46" s="57"/>
      <c r="GG46" s="57"/>
      <c r="GH46" s="57"/>
      <c r="GI46" s="57"/>
      <c r="GJ46" s="57"/>
      <c r="GK46" s="57"/>
      <c r="GL46" s="57"/>
      <c r="GM46" s="57"/>
      <c r="GN46" s="57"/>
      <c r="GO46" s="57"/>
      <c r="GP46" s="57"/>
      <c r="GQ46" s="57"/>
      <c r="GR46" s="57"/>
      <c r="GS46" s="57"/>
      <c r="GT46" s="57"/>
      <c r="GU46" s="57"/>
      <c r="GV46" s="57"/>
      <c r="GW46" s="57"/>
      <c r="GX46" s="57"/>
      <c r="GY46" s="57"/>
      <c r="GZ46" s="57"/>
      <c r="HA46" s="57"/>
      <c r="HB46" s="57"/>
      <c r="HC46" s="57"/>
      <c r="HD46" s="57"/>
      <c r="HE46" s="57"/>
      <c r="HF46" s="57"/>
      <c r="HG46" s="57"/>
      <c r="HH46" s="57"/>
      <c r="HI46" s="57"/>
      <c r="HJ46" s="57"/>
      <c r="HK46" s="57"/>
      <c r="HL46" s="57"/>
      <c r="HM46" s="57"/>
      <c r="HN46" s="57"/>
      <c r="HO46" s="57"/>
      <c r="HP46" s="57"/>
      <c r="HQ46" s="57"/>
      <c r="HR46" s="57"/>
      <c r="HS46" s="57"/>
      <c r="HT46" s="57"/>
      <c r="HU46" s="57"/>
      <c r="HV46" s="57"/>
      <c r="HW46" s="57"/>
      <c r="HX46" s="57"/>
      <c r="HY46" s="57"/>
      <c r="HZ46" s="57"/>
      <c r="IA46" s="57"/>
      <c r="IB46" s="57"/>
      <c r="IC46" s="57"/>
      <c r="ID46" s="57"/>
      <c r="IE46" s="57"/>
      <c r="IF46" s="57"/>
      <c r="IG46" s="57"/>
      <c r="IH46" s="57"/>
      <c r="II46" s="57"/>
      <c r="IJ46" s="57"/>
      <c r="IK46" s="57"/>
      <c r="IL46" s="57"/>
      <c r="IM46" s="57"/>
      <c r="IN46" s="57"/>
      <c r="IO46" s="57"/>
      <c r="IP46" s="57"/>
      <c r="IQ46" s="57"/>
      <c r="IR46" s="57"/>
      <c r="IS46" s="57"/>
      <c r="IT46" s="57"/>
      <c r="IU46" s="57"/>
      <c r="IV46" s="57"/>
      <c r="IW46" s="57"/>
      <c r="IX46" s="57"/>
      <c r="IY46" s="57"/>
      <c r="IZ46" s="57"/>
      <c r="JA46" s="57"/>
      <c r="JB46" s="57"/>
      <c r="JC46" s="57"/>
      <c r="JD46" s="57"/>
      <c r="JE46" s="57"/>
      <c r="JF46" s="57"/>
      <c r="JG46" s="57"/>
      <c r="JH46" s="57"/>
      <c r="JI46" s="57"/>
      <c r="JJ46" s="57"/>
      <c r="JK46" s="57"/>
      <c r="JL46" s="57"/>
      <c r="JM46" s="57"/>
      <c r="JN46" s="57"/>
      <c r="JO46" s="57"/>
      <c r="JP46" s="57"/>
      <c r="JQ46" s="57"/>
      <c r="JR46" s="57"/>
      <c r="JS46" s="57"/>
      <c r="JT46" s="57"/>
      <c r="JU46" s="57"/>
      <c r="JV46" s="57"/>
      <c r="JW46" s="57"/>
      <c r="JX46" s="57"/>
      <c r="JY46" s="57"/>
      <c r="JZ46" s="57"/>
      <c r="KA46" s="57"/>
      <c r="KB46" s="57"/>
      <c r="KC46" s="57"/>
      <c r="KD46" s="57"/>
      <c r="KE46" s="57"/>
      <c r="KF46" s="57"/>
      <c r="KG46" s="57"/>
      <c r="KH46" s="57"/>
      <c r="KI46" s="57"/>
      <c r="KJ46" s="57"/>
      <c r="KK46" s="57"/>
      <c r="KL46" s="57"/>
      <c r="KM46" s="57"/>
      <c r="KN46" s="57"/>
      <c r="KO46" s="57"/>
      <c r="KP46" s="57"/>
      <c r="KQ46" s="57"/>
      <c r="KR46" s="57"/>
      <c r="KS46" s="57"/>
      <c r="KT46" s="57"/>
      <c r="KU46" s="57"/>
      <c r="KV46" s="57"/>
      <c r="KW46" s="57"/>
      <c r="KX46" s="57"/>
      <c r="KY46" s="57"/>
      <c r="KZ46" s="57"/>
      <c r="LA46" s="57"/>
      <c r="LB46" s="57"/>
      <c r="LC46" s="57"/>
      <c r="LD46" s="57"/>
      <c r="LE46" s="57"/>
      <c r="LF46" s="57"/>
      <c r="LG46" s="57"/>
      <c r="LH46" s="57"/>
      <c r="LI46" s="57"/>
      <c r="LJ46" s="57"/>
      <c r="LK46" s="57"/>
      <c r="LL46" s="57"/>
      <c r="LM46" s="57"/>
      <c r="LN46" s="57"/>
      <c r="LO46" s="57"/>
      <c r="LP46" s="57"/>
      <c r="LQ46" s="57"/>
      <c r="LR46" s="57"/>
      <c r="LS46" s="57"/>
      <c r="LT46" s="57"/>
      <c r="LU46" s="57"/>
      <c r="LV46" s="57"/>
      <c r="LW46" s="57"/>
      <c r="LX46" s="57"/>
      <c r="LY46" s="57"/>
      <c r="LZ46" s="57"/>
      <c r="MA46" s="57"/>
      <c r="MB46" s="57"/>
      <c r="MC46" s="57"/>
      <c r="MD46" s="57"/>
      <c r="ME46" s="57"/>
      <c r="MF46" s="57"/>
      <c r="MG46" s="57"/>
      <c r="MH46" s="57"/>
      <c r="MI46" s="57"/>
      <c r="MJ46" s="57"/>
      <c r="MK46" s="57"/>
      <c r="ML46" s="57"/>
      <c r="MM46" s="57"/>
      <c r="MN46" s="57"/>
      <c r="MO46" s="57"/>
      <c r="MP46" s="57"/>
      <c r="MQ46" s="57"/>
      <c r="MR46" s="57"/>
      <c r="MS46" s="57"/>
      <c r="MT46" s="57"/>
      <c r="MU46" s="57"/>
      <c r="MV46" s="57"/>
      <c r="MW46" s="57"/>
      <c r="MX46" s="57"/>
      <c r="MY46" s="57"/>
      <c r="MZ46" s="57"/>
      <c r="NA46" s="57"/>
      <c r="NB46" s="57"/>
      <c r="NC46" s="57"/>
      <c r="ND46" s="57"/>
      <c r="NE46" s="57"/>
      <c r="NF46" s="57"/>
      <c r="NG46" s="57"/>
      <c r="NH46" s="57"/>
      <c r="NI46" s="57"/>
      <c r="NJ46" s="57"/>
      <c r="NK46" s="57"/>
      <c r="NL46" s="57"/>
      <c r="NM46" s="57"/>
      <c r="NN46" s="57"/>
      <c r="NO46" s="57"/>
      <c r="NP46" s="57"/>
      <c r="NQ46" s="57"/>
      <c r="NR46" s="57"/>
      <c r="NS46" s="57"/>
      <c r="NT46" s="57"/>
      <c r="NU46" s="57"/>
      <c r="NV46" s="57"/>
      <c r="NW46" s="57"/>
      <c r="NX46" s="57"/>
      <c r="NY46" s="57"/>
      <c r="NZ46" s="57"/>
      <c r="OA46" s="57"/>
      <c r="OB46" s="57"/>
      <c r="OC46" s="57"/>
      <c r="OD46" s="57"/>
      <c r="OE46" s="57"/>
      <c r="OF46" s="57"/>
      <c r="OG46" s="57"/>
      <c r="OH46" s="57"/>
      <c r="OI46" s="57"/>
      <c r="OJ46" s="57"/>
      <c r="OK46" s="57"/>
      <c r="OL46" s="57"/>
      <c r="OM46" s="57"/>
      <c r="ON46" s="57"/>
      <c r="OO46" s="57"/>
      <c r="OP46" s="57"/>
      <c r="OQ46" s="57"/>
      <c r="OR46" s="57"/>
      <c r="OS46" s="57"/>
      <c r="OT46" s="57"/>
      <c r="OU46" s="57"/>
      <c r="OV46" s="57"/>
      <c r="OW46" s="57"/>
      <c r="OX46" s="57"/>
      <c r="OY46" s="57"/>
      <c r="OZ46" s="57"/>
      <c r="PA46" s="57"/>
      <c r="PB46" s="57"/>
      <c r="PC46" s="57"/>
      <c r="PD46" s="57"/>
      <c r="PE46" s="57"/>
      <c r="PF46" s="57"/>
      <c r="PG46" s="57"/>
      <c r="PH46" s="57"/>
      <c r="PI46" s="57"/>
      <c r="PJ46" s="57"/>
      <c r="PK46" s="57"/>
      <c r="PL46" s="57"/>
      <c r="PM46" s="57"/>
      <c r="PN46" s="57"/>
      <c r="PO46" s="57"/>
      <c r="PP46" s="57"/>
      <c r="PQ46" s="57"/>
      <c r="PR46" s="57"/>
      <c r="PS46" s="57"/>
      <c r="PT46" s="57"/>
      <c r="PU46" s="57"/>
      <c r="PV46" s="57"/>
      <c r="PW46" s="57"/>
      <c r="PX46" s="57"/>
      <c r="PY46" s="57"/>
      <c r="PZ46" s="57"/>
      <c r="QA46" s="57"/>
      <c r="QB46" s="57"/>
      <c r="QC46" s="57"/>
      <c r="QD46" s="57"/>
      <c r="QE46" s="57"/>
      <c r="QF46" s="57"/>
      <c r="QG46" s="57"/>
      <c r="QH46" s="57"/>
      <c r="QI46" s="57"/>
      <c r="QJ46" s="57"/>
      <c r="QK46" s="57"/>
      <c r="QL46" s="57"/>
      <c r="QM46" s="57"/>
      <c r="QN46" s="57"/>
      <c r="QO46" s="57"/>
      <c r="QP46" s="57"/>
      <c r="QQ46" s="57"/>
      <c r="QR46" s="57"/>
      <c r="QS46" s="57"/>
      <c r="QT46" s="57"/>
      <c r="QU46" s="57"/>
      <c r="QV46" s="57"/>
      <c r="QW46" s="57"/>
      <c r="QX46" s="57"/>
      <c r="QY46" s="57"/>
      <c r="QZ46" s="57"/>
      <c r="RA46" s="57"/>
      <c r="RB46" s="57"/>
      <c r="RC46" s="57"/>
      <c r="RD46" s="57"/>
      <c r="RE46" s="57"/>
      <c r="RF46" s="57"/>
      <c r="RG46" s="57"/>
      <c r="RH46" s="57"/>
      <c r="RI46" s="57"/>
      <c r="RJ46" s="57"/>
      <c r="RK46" s="57"/>
      <c r="RL46" s="57"/>
      <c r="RM46" s="57"/>
      <c r="RN46" s="57"/>
      <c r="RO46" s="57"/>
      <c r="RP46" s="57"/>
      <c r="RQ46" s="57"/>
      <c r="RR46" s="57"/>
      <c r="RS46" s="57"/>
      <c r="RT46" s="57"/>
      <c r="RU46" s="57"/>
      <c r="RV46" s="57"/>
      <c r="RW46" s="57"/>
      <c r="RX46" s="57"/>
      <c r="RY46" s="57"/>
      <c r="RZ46" s="57"/>
      <c r="SA46" s="57"/>
      <c r="SB46" s="57"/>
      <c r="SC46" s="57"/>
      <c r="SD46" s="57"/>
      <c r="SE46" s="57"/>
      <c r="SF46" s="57"/>
      <c r="SG46" s="57"/>
      <c r="SH46" s="57"/>
      <c r="SI46" s="57"/>
      <c r="SJ46" s="57"/>
      <c r="SK46" s="57"/>
      <c r="SL46" s="57"/>
      <c r="SM46" s="57"/>
      <c r="SN46" s="57"/>
      <c r="SO46" s="57"/>
      <c r="SP46" s="57"/>
      <c r="SQ46" s="57"/>
      <c r="SR46" s="57"/>
      <c r="SS46" s="57"/>
      <c r="ST46" s="57"/>
      <c r="SU46" s="57"/>
      <c r="SV46" s="57"/>
      <c r="SW46" s="57"/>
      <c r="SX46" s="57"/>
      <c r="SY46" s="57"/>
      <c r="SZ46" s="57"/>
      <c r="TA46" s="57"/>
      <c r="TB46" s="57"/>
      <c r="TC46" s="57"/>
      <c r="TD46" s="57"/>
      <c r="TE46" s="57"/>
      <c r="TF46" s="57"/>
      <c r="TG46" s="57"/>
      <c r="TH46" s="57"/>
      <c r="TI46" s="57"/>
      <c r="TJ46" s="57"/>
      <c r="TK46" s="57"/>
      <c r="TL46" s="57"/>
      <c r="TM46" s="57"/>
      <c r="TN46" s="57"/>
      <c r="TO46" s="57"/>
      <c r="TP46" s="57"/>
      <c r="TQ46" s="57"/>
      <c r="TR46" s="57"/>
      <c r="TS46" s="57"/>
      <c r="TT46" s="57"/>
      <c r="TU46" s="57"/>
      <c r="TV46" s="57"/>
      <c r="TW46" s="57"/>
      <c r="TX46" s="57"/>
      <c r="TY46" s="57"/>
      <c r="TZ46" s="57"/>
      <c r="UA46" s="57"/>
      <c r="UB46" s="57"/>
      <c r="UC46" s="57"/>
      <c r="UD46" s="57"/>
      <c r="UE46" s="57"/>
      <c r="UF46" s="57"/>
      <c r="UG46" s="57"/>
    </row>
    <row r="47" spans="1:553" ht="18.75" x14ac:dyDescent="0.2">
      <c r="A47" s="59"/>
      <c r="B47" s="682" t="s">
        <v>97</v>
      </c>
      <c r="C47" s="682"/>
      <c r="D47" s="682"/>
      <c r="E47" s="682"/>
      <c r="F47" s="682"/>
      <c r="G47" s="682"/>
      <c r="H47" s="682"/>
      <c r="I47" s="682"/>
      <c r="J47" s="682"/>
      <c r="K47" s="682"/>
      <c r="L47" s="682"/>
      <c r="M47" s="55"/>
    </row>
    <row r="48" spans="1:553" s="58" customFormat="1" ht="15" customHeight="1" thickBot="1" x14ac:dyDescent="0.25">
      <c r="A48" s="56"/>
      <c r="B48" s="20"/>
      <c r="C48" s="20"/>
      <c r="D48" s="20"/>
      <c r="E48" s="20"/>
      <c r="F48" s="20"/>
      <c r="G48" s="20"/>
      <c r="H48" s="20"/>
      <c r="I48" s="20"/>
      <c r="J48" s="20"/>
      <c r="K48" s="20"/>
      <c r="L48" s="20"/>
      <c r="M48" s="20"/>
      <c r="N48" s="52"/>
      <c r="O48" s="53"/>
      <c r="P48" s="53"/>
      <c r="Q48" s="53"/>
      <c r="R48" s="53"/>
      <c r="S48" s="53"/>
      <c r="T48" s="53"/>
      <c r="U48" s="53"/>
      <c r="V48" s="53"/>
      <c r="W48" s="53"/>
      <c r="X48" s="53"/>
      <c r="Y48" s="53"/>
      <c r="Z48" s="53"/>
      <c r="AA48" s="53"/>
      <c r="AB48" s="53"/>
      <c r="AC48" s="53"/>
      <c r="AD48" s="53"/>
      <c r="AE48" s="53"/>
      <c r="AF48" s="57"/>
      <c r="AG48" s="57"/>
      <c r="AH48" s="57"/>
      <c r="AI48" s="57"/>
      <c r="AJ48" s="57"/>
      <c r="AK48" s="57"/>
      <c r="AL48" s="57"/>
      <c r="AM48" s="57"/>
      <c r="AN48" s="57"/>
      <c r="AO48" s="57"/>
      <c r="AP48" s="57"/>
      <c r="AQ48" s="57"/>
      <c r="AR48" s="57"/>
      <c r="AS48" s="57"/>
      <c r="AT48" s="57"/>
      <c r="AU48" s="57"/>
      <c r="AV48" s="57"/>
      <c r="AW48" s="57"/>
      <c r="AX48" s="57"/>
      <c r="AY48" s="57"/>
      <c r="AZ48" s="57"/>
      <c r="BA48" s="57"/>
      <c r="BB48" s="57"/>
      <c r="BC48" s="57"/>
      <c r="BD48" s="57"/>
      <c r="BE48" s="57"/>
      <c r="BF48" s="57"/>
      <c r="BG48" s="57"/>
      <c r="BH48" s="57"/>
      <c r="BI48" s="57"/>
      <c r="BJ48" s="57"/>
      <c r="BK48" s="57"/>
      <c r="BL48" s="57"/>
      <c r="BM48" s="57"/>
      <c r="BN48" s="57"/>
      <c r="BO48" s="57"/>
      <c r="BP48" s="57"/>
      <c r="BQ48" s="57"/>
      <c r="BR48" s="57"/>
      <c r="BS48" s="57"/>
      <c r="BT48" s="57"/>
      <c r="BU48" s="57"/>
      <c r="BV48" s="57"/>
      <c r="BW48" s="57"/>
      <c r="BX48" s="57"/>
      <c r="BY48" s="57"/>
      <c r="BZ48" s="57"/>
      <c r="CA48" s="57"/>
      <c r="CB48" s="57"/>
      <c r="CC48" s="57"/>
      <c r="CD48" s="57"/>
      <c r="CE48" s="57"/>
      <c r="CF48" s="57"/>
      <c r="CG48" s="57"/>
      <c r="CH48" s="57"/>
      <c r="CI48" s="57"/>
      <c r="CJ48" s="57"/>
      <c r="CK48" s="57"/>
      <c r="CL48" s="57"/>
      <c r="CM48" s="57"/>
      <c r="CN48" s="57"/>
      <c r="CO48" s="57"/>
      <c r="CP48" s="57"/>
      <c r="CQ48" s="57"/>
      <c r="CR48" s="57"/>
      <c r="CS48" s="57"/>
      <c r="CT48" s="57"/>
      <c r="CU48" s="57"/>
      <c r="CV48" s="57"/>
      <c r="CW48" s="57"/>
      <c r="CX48" s="57"/>
      <c r="CY48" s="57"/>
      <c r="CZ48" s="57"/>
      <c r="DA48" s="57"/>
      <c r="DB48" s="57"/>
      <c r="DC48" s="57"/>
      <c r="DD48" s="57"/>
      <c r="DE48" s="57"/>
      <c r="DF48" s="57"/>
      <c r="DG48" s="57"/>
      <c r="DH48" s="57"/>
      <c r="DI48" s="57"/>
      <c r="DJ48" s="57"/>
      <c r="DK48" s="57"/>
      <c r="DL48" s="57"/>
      <c r="DM48" s="57"/>
      <c r="DN48" s="57"/>
      <c r="DO48" s="57"/>
      <c r="DP48" s="57"/>
      <c r="DQ48" s="57"/>
      <c r="DR48" s="57"/>
      <c r="DS48" s="57"/>
      <c r="DT48" s="57"/>
      <c r="DU48" s="57"/>
      <c r="DV48" s="57"/>
      <c r="DW48" s="57"/>
      <c r="DX48" s="57"/>
      <c r="DY48" s="57"/>
      <c r="DZ48" s="57"/>
      <c r="EA48" s="57"/>
      <c r="EB48" s="57"/>
      <c r="EC48" s="57"/>
      <c r="ED48" s="57"/>
      <c r="EE48" s="57"/>
      <c r="EF48" s="57"/>
      <c r="EG48" s="57"/>
      <c r="EH48" s="57"/>
      <c r="EI48" s="57"/>
      <c r="EJ48" s="57"/>
      <c r="EK48" s="57"/>
      <c r="EL48" s="57"/>
      <c r="EM48" s="57"/>
      <c r="EN48" s="57"/>
      <c r="EO48" s="57"/>
      <c r="EP48" s="57"/>
      <c r="EQ48" s="57"/>
      <c r="ER48" s="57"/>
      <c r="ES48" s="57"/>
      <c r="ET48" s="57"/>
      <c r="EU48" s="57"/>
      <c r="EV48" s="57"/>
      <c r="EW48" s="57"/>
      <c r="EX48" s="57"/>
      <c r="EY48" s="57"/>
      <c r="EZ48" s="57"/>
      <c r="FA48" s="57"/>
      <c r="FB48" s="57"/>
      <c r="FC48" s="57"/>
      <c r="FD48" s="57"/>
      <c r="FE48" s="57"/>
      <c r="FF48" s="57"/>
      <c r="FG48" s="57"/>
      <c r="FH48" s="57"/>
      <c r="FI48" s="57"/>
      <c r="FJ48" s="57"/>
      <c r="FK48" s="57"/>
      <c r="FL48" s="57"/>
      <c r="FM48" s="57"/>
      <c r="FN48" s="57"/>
      <c r="FO48" s="57"/>
      <c r="FP48" s="57"/>
      <c r="FQ48" s="57"/>
      <c r="FR48" s="57"/>
      <c r="FS48" s="57"/>
      <c r="FT48" s="57"/>
      <c r="FU48" s="57"/>
      <c r="FV48" s="57"/>
      <c r="FW48" s="57"/>
      <c r="FX48" s="57"/>
      <c r="FY48" s="57"/>
      <c r="FZ48" s="57"/>
      <c r="GA48" s="57"/>
      <c r="GB48" s="57"/>
      <c r="GC48" s="57"/>
      <c r="GD48" s="57"/>
      <c r="GE48" s="57"/>
      <c r="GF48" s="57"/>
      <c r="GG48" s="57"/>
      <c r="GH48" s="57"/>
      <c r="GI48" s="57"/>
      <c r="GJ48" s="57"/>
      <c r="GK48" s="57"/>
      <c r="GL48" s="57"/>
      <c r="GM48" s="57"/>
      <c r="GN48" s="57"/>
      <c r="GO48" s="57"/>
      <c r="GP48" s="57"/>
      <c r="GQ48" s="57"/>
      <c r="GR48" s="57"/>
      <c r="GS48" s="57"/>
      <c r="GT48" s="57"/>
      <c r="GU48" s="57"/>
      <c r="GV48" s="57"/>
      <c r="GW48" s="57"/>
      <c r="GX48" s="57"/>
      <c r="GY48" s="57"/>
      <c r="GZ48" s="57"/>
      <c r="HA48" s="57"/>
      <c r="HB48" s="57"/>
      <c r="HC48" s="57"/>
      <c r="HD48" s="57"/>
      <c r="HE48" s="57"/>
      <c r="HF48" s="57"/>
      <c r="HG48" s="57"/>
      <c r="HH48" s="57"/>
      <c r="HI48" s="57"/>
      <c r="HJ48" s="57"/>
      <c r="HK48" s="57"/>
      <c r="HL48" s="57"/>
      <c r="HM48" s="57"/>
      <c r="HN48" s="57"/>
      <c r="HO48" s="57"/>
      <c r="HP48" s="57"/>
      <c r="HQ48" s="57"/>
      <c r="HR48" s="57"/>
      <c r="HS48" s="57"/>
      <c r="HT48" s="57"/>
      <c r="HU48" s="57"/>
      <c r="HV48" s="57"/>
      <c r="HW48" s="57"/>
      <c r="HX48" s="57"/>
      <c r="HY48" s="57"/>
      <c r="HZ48" s="57"/>
      <c r="IA48" s="57"/>
      <c r="IB48" s="57"/>
      <c r="IC48" s="57"/>
      <c r="ID48" s="57"/>
      <c r="IE48" s="57"/>
      <c r="IF48" s="57"/>
      <c r="IG48" s="57"/>
      <c r="IH48" s="57"/>
      <c r="II48" s="57"/>
      <c r="IJ48" s="57"/>
      <c r="IK48" s="57"/>
      <c r="IL48" s="57"/>
      <c r="IM48" s="57"/>
      <c r="IN48" s="57"/>
      <c r="IO48" s="57"/>
      <c r="IP48" s="57"/>
      <c r="IQ48" s="57"/>
      <c r="IR48" s="57"/>
      <c r="IS48" s="57"/>
      <c r="IT48" s="57"/>
      <c r="IU48" s="57"/>
      <c r="IV48" s="57"/>
      <c r="IW48" s="57"/>
      <c r="IX48" s="57"/>
      <c r="IY48" s="57"/>
      <c r="IZ48" s="57"/>
      <c r="JA48" s="57"/>
      <c r="JB48" s="57"/>
      <c r="JC48" s="57"/>
      <c r="JD48" s="57"/>
      <c r="JE48" s="57"/>
      <c r="JF48" s="57"/>
      <c r="JG48" s="57"/>
      <c r="JH48" s="57"/>
      <c r="JI48" s="57"/>
      <c r="JJ48" s="57"/>
      <c r="JK48" s="57"/>
      <c r="JL48" s="57"/>
      <c r="JM48" s="57"/>
      <c r="JN48" s="57"/>
      <c r="JO48" s="57"/>
      <c r="JP48" s="57"/>
      <c r="JQ48" s="57"/>
      <c r="JR48" s="57"/>
      <c r="JS48" s="57"/>
      <c r="JT48" s="57"/>
      <c r="JU48" s="57"/>
      <c r="JV48" s="57"/>
      <c r="JW48" s="57"/>
      <c r="JX48" s="57"/>
      <c r="JY48" s="57"/>
      <c r="JZ48" s="57"/>
      <c r="KA48" s="57"/>
      <c r="KB48" s="57"/>
      <c r="KC48" s="57"/>
      <c r="KD48" s="57"/>
      <c r="KE48" s="57"/>
      <c r="KF48" s="57"/>
      <c r="KG48" s="57"/>
      <c r="KH48" s="57"/>
      <c r="KI48" s="57"/>
      <c r="KJ48" s="57"/>
      <c r="KK48" s="57"/>
      <c r="KL48" s="57"/>
      <c r="KM48" s="57"/>
      <c r="KN48" s="57"/>
      <c r="KO48" s="57"/>
      <c r="KP48" s="57"/>
      <c r="KQ48" s="57"/>
      <c r="KR48" s="57"/>
      <c r="KS48" s="57"/>
      <c r="KT48" s="57"/>
      <c r="KU48" s="57"/>
      <c r="KV48" s="57"/>
      <c r="KW48" s="57"/>
      <c r="KX48" s="57"/>
      <c r="KY48" s="57"/>
      <c r="KZ48" s="57"/>
      <c r="LA48" s="57"/>
      <c r="LB48" s="57"/>
      <c r="LC48" s="57"/>
      <c r="LD48" s="57"/>
      <c r="LE48" s="57"/>
      <c r="LF48" s="57"/>
      <c r="LG48" s="57"/>
      <c r="LH48" s="57"/>
      <c r="LI48" s="57"/>
      <c r="LJ48" s="57"/>
      <c r="LK48" s="57"/>
      <c r="LL48" s="57"/>
      <c r="LM48" s="57"/>
      <c r="LN48" s="57"/>
      <c r="LO48" s="57"/>
      <c r="LP48" s="57"/>
      <c r="LQ48" s="57"/>
      <c r="LR48" s="57"/>
      <c r="LS48" s="57"/>
      <c r="LT48" s="57"/>
      <c r="LU48" s="57"/>
      <c r="LV48" s="57"/>
      <c r="LW48" s="57"/>
      <c r="LX48" s="57"/>
      <c r="LY48" s="57"/>
      <c r="LZ48" s="57"/>
      <c r="MA48" s="57"/>
      <c r="MB48" s="57"/>
      <c r="MC48" s="57"/>
      <c r="MD48" s="57"/>
      <c r="ME48" s="57"/>
      <c r="MF48" s="57"/>
      <c r="MG48" s="57"/>
      <c r="MH48" s="57"/>
      <c r="MI48" s="57"/>
      <c r="MJ48" s="57"/>
      <c r="MK48" s="57"/>
      <c r="ML48" s="57"/>
      <c r="MM48" s="57"/>
      <c r="MN48" s="57"/>
      <c r="MO48" s="57"/>
      <c r="MP48" s="57"/>
      <c r="MQ48" s="57"/>
      <c r="MR48" s="57"/>
      <c r="MS48" s="57"/>
      <c r="MT48" s="57"/>
      <c r="MU48" s="57"/>
      <c r="MV48" s="57"/>
      <c r="MW48" s="57"/>
      <c r="MX48" s="57"/>
      <c r="MY48" s="57"/>
      <c r="MZ48" s="57"/>
      <c r="NA48" s="57"/>
      <c r="NB48" s="57"/>
      <c r="NC48" s="57"/>
      <c r="ND48" s="57"/>
      <c r="NE48" s="57"/>
      <c r="NF48" s="57"/>
      <c r="NG48" s="57"/>
      <c r="NH48" s="57"/>
      <c r="NI48" s="57"/>
      <c r="NJ48" s="57"/>
      <c r="NK48" s="57"/>
      <c r="NL48" s="57"/>
      <c r="NM48" s="57"/>
      <c r="NN48" s="57"/>
      <c r="NO48" s="57"/>
      <c r="NP48" s="57"/>
      <c r="NQ48" s="57"/>
      <c r="NR48" s="57"/>
      <c r="NS48" s="57"/>
      <c r="NT48" s="57"/>
      <c r="NU48" s="57"/>
      <c r="NV48" s="57"/>
      <c r="NW48" s="57"/>
      <c r="NX48" s="57"/>
      <c r="NY48" s="57"/>
      <c r="NZ48" s="57"/>
      <c r="OA48" s="57"/>
      <c r="OB48" s="57"/>
      <c r="OC48" s="57"/>
      <c r="OD48" s="57"/>
      <c r="OE48" s="57"/>
      <c r="OF48" s="57"/>
      <c r="OG48" s="57"/>
      <c r="OH48" s="57"/>
      <c r="OI48" s="57"/>
      <c r="OJ48" s="57"/>
      <c r="OK48" s="57"/>
      <c r="OL48" s="57"/>
      <c r="OM48" s="57"/>
      <c r="ON48" s="57"/>
      <c r="OO48" s="57"/>
      <c r="OP48" s="57"/>
      <c r="OQ48" s="57"/>
      <c r="OR48" s="57"/>
      <c r="OS48" s="57"/>
      <c r="OT48" s="57"/>
      <c r="OU48" s="57"/>
      <c r="OV48" s="57"/>
      <c r="OW48" s="57"/>
      <c r="OX48" s="57"/>
      <c r="OY48" s="57"/>
      <c r="OZ48" s="57"/>
      <c r="PA48" s="57"/>
      <c r="PB48" s="57"/>
      <c r="PC48" s="57"/>
      <c r="PD48" s="57"/>
      <c r="PE48" s="57"/>
      <c r="PF48" s="57"/>
      <c r="PG48" s="57"/>
      <c r="PH48" s="57"/>
      <c r="PI48" s="57"/>
      <c r="PJ48" s="57"/>
      <c r="PK48" s="57"/>
      <c r="PL48" s="57"/>
      <c r="PM48" s="57"/>
      <c r="PN48" s="57"/>
      <c r="PO48" s="57"/>
      <c r="PP48" s="57"/>
      <c r="PQ48" s="57"/>
      <c r="PR48" s="57"/>
      <c r="PS48" s="57"/>
      <c r="PT48" s="57"/>
      <c r="PU48" s="57"/>
      <c r="PV48" s="57"/>
      <c r="PW48" s="57"/>
      <c r="PX48" s="57"/>
      <c r="PY48" s="57"/>
      <c r="PZ48" s="57"/>
      <c r="QA48" s="57"/>
      <c r="QB48" s="57"/>
      <c r="QC48" s="57"/>
      <c r="QD48" s="57"/>
      <c r="QE48" s="57"/>
      <c r="QF48" s="57"/>
      <c r="QG48" s="57"/>
      <c r="QH48" s="57"/>
      <c r="QI48" s="57"/>
      <c r="QJ48" s="57"/>
      <c r="QK48" s="57"/>
      <c r="QL48" s="57"/>
      <c r="QM48" s="57"/>
      <c r="QN48" s="57"/>
      <c r="QO48" s="57"/>
      <c r="QP48" s="57"/>
      <c r="QQ48" s="57"/>
      <c r="QR48" s="57"/>
      <c r="QS48" s="57"/>
      <c r="QT48" s="57"/>
      <c r="QU48" s="57"/>
      <c r="QV48" s="57"/>
      <c r="QW48" s="57"/>
      <c r="QX48" s="57"/>
      <c r="QY48" s="57"/>
      <c r="QZ48" s="57"/>
      <c r="RA48" s="57"/>
      <c r="RB48" s="57"/>
      <c r="RC48" s="57"/>
      <c r="RD48" s="57"/>
      <c r="RE48" s="57"/>
      <c r="RF48" s="57"/>
      <c r="RG48" s="57"/>
      <c r="RH48" s="57"/>
      <c r="RI48" s="57"/>
      <c r="RJ48" s="57"/>
      <c r="RK48" s="57"/>
      <c r="RL48" s="57"/>
      <c r="RM48" s="57"/>
      <c r="RN48" s="57"/>
      <c r="RO48" s="57"/>
      <c r="RP48" s="57"/>
      <c r="RQ48" s="57"/>
      <c r="RR48" s="57"/>
      <c r="RS48" s="57"/>
      <c r="RT48" s="57"/>
      <c r="RU48" s="57"/>
      <c r="RV48" s="57"/>
      <c r="RW48" s="57"/>
      <c r="RX48" s="57"/>
      <c r="RY48" s="57"/>
      <c r="RZ48" s="57"/>
      <c r="SA48" s="57"/>
      <c r="SB48" s="57"/>
      <c r="SC48" s="57"/>
      <c r="SD48" s="57"/>
      <c r="SE48" s="57"/>
      <c r="SF48" s="57"/>
      <c r="SG48" s="57"/>
      <c r="SH48" s="57"/>
      <c r="SI48" s="57"/>
      <c r="SJ48" s="57"/>
      <c r="SK48" s="57"/>
      <c r="SL48" s="57"/>
      <c r="SM48" s="57"/>
      <c r="SN48" s="57"/>
      <c r="SO48" s="57"/>
      <c r="SP48" s="57"/>
      <c r="SQ48" s="57"/>
      <c r="SR48" s="57"/>
      <c r="SS48" s="57"/>
      <c r="ST48" s="57"/>
      <c r="SU48" s="57"/>
      <c r="SV48" s="57"/>
      <c r="SW48" s="57"/>
      <c r="SX48" s="57"/>
      <c r="SY48" s="57"/>
      <c r="SZ48" s="57"/>
      <c r="TA48" s="57"/>
      <c r="TB48" s="57"/>
      <c r="TC48" s="57"/>
      <c r="TD48" s="57"/>
      <c r="TE48" s="57"/>
      <c r="TF48" s="57"/>
      <c r="TG48" s="57"/>
      <c r="TH48" s="57"/>
      <c r="TI48" s="57"/>
      <c r="TJ48" s="57"/>
      <c r="TK48" s="57"/>
      <c r="TL48" s="57"/>
      <c r="TM48" s="57"/>
      <c r="TN48" s="57"/>
      <c r="TO48" s="57"/>
      <c r="TP48" s="57"/>
      <c r="TQ48" s="57"/>
      <c r="TR48" s="57"/>
      <c r="TS48" s="57"/>
      <c r="TT48" s="57"/>
      <c r="TU48" s="57"/>
      <c r="TV48" s="57"/>
      <c r="TW48" s="57"/>
      <c r="TX48" s="57"/>
      <c r="TY48" s="57"/>
      <c r="TZ48" s="57"/>
      <c r="UA48" s="57"/>
      <c r="UB48" s="57"/>
      <c r="UC48" s="57"/>
      <c r="UD48" s="57"/>
      <c r="UE48" s="57"/>
      <c r="UF48" s="57"/>
      <c r="UG48" s="57"/>
    </row>
    <row r="49" spans="1:843" ht="32.25" customHeight="1" x14ac:dyDescent="0.2">
      <c r="A49" s="59"/>
      <c r="B49" s="753" t="s">
        <v>98</v>
      </c>
      <c r="C49" s="754"/>
      <c r="D49" s="754"/>
      <c r="E49" s="754"/>
      <c r="F49" s="755"/>
      <c r="G49" s="33"/>
      <c r="H49" s="741" t="s">
        <v>99</v>
      </c>
      <c r="I49" s="742"/>
      <c r="J49" s="742"/>
      <c r="K49" s="742"/>
      <c r="L49" s="743"/>
      <c r="M49" s="55"/>
    </row>
    <row r="50" spans="1:843" x14ac:dyDescent="0.2">
      <c r="A50" s="59"/>
      <c r="B50" s="386">
        <v>2021</v>
      </c>
      <c r="C50" s="386">
        <v>2020</v>
      </c>
      <c r="D50" s="203">
        <v>2021</v>
      </c>
      <c r="E50" s="386">
        <v>2022</v>
      </c>
      <c r="F50" s="203">
        <f>+E50+1</f>
        <v>2023</v>
      </c>
      <c r="G50" s="20"/>
      <c r="H50" s="386">
        <v>2021</v>
      </c>
      <c r="I50" s="386">
        <v>2020</v>
      </c>
      <c r="J50" s="203">
        <v>2021</v>
      </c>
      <c r="K50" s="386">
        <v>2022</v>
      </c>
      <c r="L50" s="203">
        <f>+K50+1</f>
        <v>2023</v>
      </c>
      <c r="M50" s="55"/>
    </row>
    <row r="51" spans="1:843" s="63" customFormat="1" ht="15.75" customHeight="1" x14ac:dyDescent="0.2">
      <c r="A51" s="60"/>
      <c r="B51" s="387">
        <v>0.04</v>
      </c>
      <c r="C51" s="388">
        <v>4.4999999999999998E-2</v>
      </c>
      <c r="D51" s="388">
        <v>0.05</v>
      </c>
      <c r="E51" s="388">
        <v>5.5E-2</v>
      </c>
      <c r="F51" s="389">
        <v>0.06</v>
      </c>
      <c r="G51" s="33"/>
      <c r="H51" s="387">
        <v>0.08</v>
      </c>
      <c r="I51" s="388">
        <v>0.09</v>
      </c>
      <c r="J51" s="388">
        <v>0.1</v>
      </c>
      <c r="K51" s="388">
        <v>0.11</v>
      </c>
      <c r="L51" s="389">
        <v>0.12</v>
      </c>
      <c r="M51" s="37"/>
      <c r="N51" s="61"/>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c r="GV51" s="62"/>
      <c r="GW51" s="62"/>
      <c r="GX51" s="62"/>
      <c r="GY51" s="62"/>
      <c r="GZ51" s="62"/>
      <c r="HA51" s="62"/>
      <c r="HB51" s="62"/>
      <c r="HC51" s="62"/>
      <c r="HD51" s="62"/>
      <c r="HE51" s="62"/>
      <c r="HF51" s="62"/>
      <c r="HG51" s="62"/>
      <c r="HH51" s="62"/>
      <c r="HI51" s="62"/>
      <c r="HJ51" s="62"/>
      <c r="HK51" s="62"/>
      <c r="HL51" s="62"/>
      <c r="HM51" s="62"/>
      <c r="HN51" s="62"/>
      <c r="HO51" s="62"/>
      <c r="HP51" s="62"/>
      <c r="HQ51" s="62"/>
      <c r="HR51" s="62"/>
      <c r="HS51" s="62"/>
      <c r="HT51" s="62"/>
      <c r="HU51" s="62"/>
      <c r="HV51" s="62"/>
      <c r="HW51" s="62"/>
      <c r="HX51" s="62"/>
      <c r="HY51" s="62"/>
      <c r="HZ51" s="62"/>
      <c r="IA51" s="62"/>
      <c r="IB51" s="62"/>
      <c r="IC51" s="62"/>
      <c r="ID51" s="62"/>
      <c r="IE51" s="62"/>
      <c r="IF51" s="62"/>
      <c r="IG51" s="62"/>
      <c r="IH51" s="62"/>
      <c r="II51" s="62"/>
      <c r="IJ51" s="62"/>
      <c r="IK51" s="62"/>
      <c r="IL51" s="62"/>
      <c r="IM51" s="62"/>
      <c r="IN51" s="62"/>
      <c r="IO51" s="62"/>
      <c r="IP51" s="62"/>
      <c r="IQ51" s="62"/>
      <c r="IR51" s="62"/>
      <c r="IS51" s="62"/>
      <c r="IT51" s="62"/>
      <c r="IU51" s="62"/>
      <c r="IV51" s="62"/>
      <c r="IW51" s="62"/>
      <c r="IX51" s="62"/>
      <c r="IY51" s="62"/>
      <c r="IZ51" s="62"/>
      <c r="JA51" s="62"/>
      <c r="JB51" s="62"/>
      <c r="JC51" s="62"/>
      <c r="JD51" s="62"/>
      <c r="JE51" s="62"/>
      <c r="JF51" s="62"/>
      <c r="JG51" s="62"/>
      <c r="JH51" s="62"/>
      <c r="JI51" s="62"/>
      <c r="JJ51" s="62"/>
      <c r="JK51" s="62"/>
      <c r="JL51" s="62"/>
      <c r="JM51" s="62"/>
      <c r="JN51" s="62"/>
      <c r="JO51" s="62"/>
      <c r="JP51" s="62"/>
      <c r="JQ51" s="62"/>
      <c r="JR51" s="62"/>
      <c r="JS51" s="62"/>
      <c r="JT51" s="62"/>
      <c r="JU51" s="62"/>
      <c r="JV51" s="62"/>
      <c r="JW51" s="62"/>
      <c r="JX51" s="62"/>
      <c r="JY51" s="62"/>
      <c r="JZ51" s="62"/>
      <c r="KA51" s="62"/>
      <c r="KB51" s="62"/>
      <c r="KC51" s="62"/>
      <c r="KD51" s="62"/>
      <c r="KE51" s="62"/>
      <c r="KF51" s="62"/>
      <c r="KG51" s="62"/>
      <c r="KH51" s="62"/>
      <c r="KI51" s="62"/>
      <c r="KJ51" s="62"/>
      <c r="KK51" s="62"/>
      <c r="KL51" s="62"/>
      <c r="KM51" s="62"/>
      <c r="KN51" s="62"/>
      <c r="KO51" s="62"/>
      <c r="KP51" s="62"/>
      <c r="KQ51" s="62"/>
      <c r="KR51" s="62"/>
      <c r="KS51" s="62"/>
      <c r="KT51" s="62"/>
      <c r="KU51" s="62"/>
      <c r="KV51" s="62"/>
      <c r="KW51" s="62"/>
      <c r="KX51" s="62"/>
      <c r="KY51" s="62"/>
      <c r="KZ51" s="62"/>
      <c r="LA51" s="62"/>
      <c r="LB51" s="62"/>
      <c r="LC51" s="62"/>
      <c r="LD51" s="62"/>
      <c r="LE51" s="62"/>
      <c r="LF51" s="62"/>
      <c r="LG51" s="62"/>
      <c r="LH51" s="62"/>
      <c r="LI51" s="62"/>
      <c r="LJ51" s="62"/>
      <c r="LK51" s="62"/>
      <c r="LL51" s="62"/>
      <c r="LM51" s="62"/>
      <c r="LN51" s="62"/>
      <c r="LO51" s="62"/>
      <c r="LP51" s="62"/>
      <c r="LQ51" s="62"/>
      <c r="LR51" s="62"/>
      <c r="LS51" s="62"/>
      <c r="LT51" s="62"/>
      <c r="LU51" s="62"/>
      <c r="LV51" s="62"/>
      <c r="LW51" s="62"/>
      <c r="LX51" s="62"/>
      <c r="LY51" s="62"/>
      <c r="LZ51" s="62"/>
      <c r="MA51" s="62"/>
      <c r="MB51" s="62"/>
      <c r="MC51" s="62"/>
      <c r="MD51" s="62"/>
      <c r="ME51" s="62"/>
      <c r="MF51" s="62"/>
      <c r="MG51" s="62"/>
      <c r="MH51" s="62"/>
      <c r="MI51" s="62"/>
      <c r="MJ51" s="62"/>
      <c r="MK51" s="62"/>
      <c r="ML51" s="62"/>
      <c r="MM51" s="62"/>
      <c r="MN51" s="62"/>
      <c r="MO51" s="62"/>
      <c r="MP51" s="62"/>
      <c r="MQ51" s="62"/>
      <c r="MR51" s="62"/>
      <c r="MS51" s="62"/>
      <c r="MT51" s="62"/>
      <c r="MU51" s="62"/>
      <c r="MV51" s="62"/>
      <c r="MW51" s="62"/>
      <c r="MX51" s="62"/>
      <c r="MY51" s="62"/>
      <c r="MZ51" s="62"/>
      <c r="NA51" s="62"/>
      <c r="NB51" s="62"/>
      <c r="NC51" s="62"/>
      <c r="ND51" s="62"/>
      <c r="NE51" s="62"/>
      <c r="NF51" s="62"/>
      <c r="NG51" s="62"/>
      <c r="NH51" s="62"/>
      <c r="NI51" s="62"/>
      <c r="NJ51" s="62"/>
      <c r="NK51" s="62"/>
      <c r="NL51" s="62"/>
      <c r="NM51" s="62"/>
      <c r="NN51" s="62"/>
      <c r="NO51" s="62"/>
      <c r="NP51" s="62"/>
      <c r="NQ51" s="62"/>
      <c r="NR51" s="62"/>
      <c r="NS51" s="62"/>
      <c r="NT51" s="62"/>
      <c r="NU51" s="62"/>
      <c r="NV51" s="62"/>
      <c r="NW51" s="62"/>
      <c r="NX51" s="62"/>
      <c r="NY51" s="62"/>
      <c r="NZ51" s="62"/>
      <c r="OA51" s="62"/>
      <c r="OB51" s="62"/>
      <c r="OC51" s="62"/>
      <c r="OD51" s="62"/>
      <c r="OE51" s="62"/>
      <c r="OF51" s="62"/>
      <c r="OG51" s="62"/>
      <c r="OH51" s="62"/>
      <c r="OI51" s="62"/>
      <c r="OJ51" s="62"/>
      <c r="OK51" s="62"/>
      <c r="OL51" s="62"/>
      <c r="OM51" s="62"/>
      <c r="ON51" s="62"/>
      <c r="OO51" s="62"/>
      <c r="OP51" s="62"/>
      <c r="OQ51" s="62"/>
      <c r="OR51" s="62"/>
      <c r="OS51" s="62"/>
      <c r="OT51" s="62"/>
      <c r="OU51" s="62"/>
      <c r="OV51" s="62"/>
      <c r="OW51" s="62"/>
      <c r="OX51" s="62"/>
      <c r="OY51" s="62"/>
      <c r="OZ51" s="62"/>
      <c r="PA51" s="62"/>
      <c r="PB51" s="62"/>
      <c r="PC51" s="62"/>
      <c r="PD51" s="62"/>
      <c r="PE51" s="62"/>
      <c r="PF51" s="62"/>
      <c r="PG51" s="62"/>
      <c r="PH51" s="62"/>
      <c r="PI51" s="62"/>
      <c r="PJ51" s="62"/>
      <c r="PK51" s="62"/>
      <c r="PL51" s="62"/>
      <c r="PM51" s="62"/>
      <c r="PN51" s="62"/>
      <c r="PO51" s="62"/>
      <c r="PP51" s="62"/>
      <c r="PQ51" s="62"/>
      <c r="PR51" s="62"/>
      <c r="PS51" s="62"/>
      <c r="PT51" s="62"/>
      <c r="PU51" s="62"/>
      <c r="PV51" s="62"/>
      <c r="PW51" s="62"/>
      <c r="PX51" s="62"/>
      <c r="PY51" s="62"/>
      <c r="PZ51" s="62"/>
      <c r="QA51" s="62"/>
      <c r="QB51" s="62"/>
      <c r="QC51" s="62"/>
      <c r="QD51" s="62"/>
      <c r="QE51" s="62"/>
      <c r="QF51" s="62"/>
      <c r="QG51" s="62"/>
      <c r="QH51" s="62"/>
      <c r="QI51" s="62"/>
      <c r="QJ51" s="62"/>
      <c r="QK51" s="62"/>
      <c r="QL51" s="62"/>
      <c r="QM51" s="62"/>
      <c r="QN51" s="62"/>
      <c r="QO51" s="62"/>
      <c r="QP51" s="62"/>
      <c r="QQ51" s="62"/>
      <c r="QR51" s="62"/>
      <c r="QS51" s="62"/>
      <c r="QT51" s="62"/>
      <c r="QU51" s="62"/>
      <c r="QV51" s="62"/>
      <c r="QW51" s="62"/>
      <c r="QX51" s="62"/>
      <c r="QY51" s="62"/>
      <c r="QZ51" s="62"/>
      <c r="RA51" s="62"/>
      <c r="RB51" s="62"/>
      <c r="RC51" s="62"/>
      <c r="RD51" s="62"/>
      <c r="RE51" s="62"/>
      <c r="RF51" s="62"/>
      <c r="RG51" s="62"/>
      <c r="RH51" s="62"/>
      <c r="RI51" s="62"/>
      <c r="RJ51" s="62"/>
      <c r="RK51" s="62"/>
      <c r="RL51" s="62"/>
      <c r="RM51" s="62"/>
      <c r="RN51" s="62"/>
      <c r="RO51" s="62"/>
      <c r="RP51" s="62"/>
      <c r="RQ51" s="62"/>
      <c r="RR51" s="62"/>
      <c r="RS51" s="62"/>
      <c r="RT51" s="62"/>
      <c r="RU51" s="62"/>
      <c r="RV51" s="62"/>
      <c r="RW51" s="62"/>
      <c r="RX51" s="62"/>
      <c r="RY51" s="62"/>
      <c r="RZ51" s="62"/>
      <c r="SA51" s="62"/>
      <c r="SB51" s="62"/>
      <c r="SC51" s="62"/>
      <c r="SD51" s="62"/>
      <c r="SE51" s="62"/>
      <c r="SF51" s="62"/>
      <c r="SG51" s="62"/>
      <c r="SH51" s="62"/>
      <c r="SI51" s="62"/>
      <c r="SJ51" s="62"/>
      <c r="SK51" s="62"/>
      <c r="SL51" s="62"/>
      <c r="SM51" s="62"/>
      <c r="SN51" s="62"/>
      <c r="SO51" s="62"/>
      <c r="SP51" s="62"/>
      <c r="SQ51" s="62"/>
      <c r="SR51" s="62"/>
      <c r="SS51" s="62"/>
      <c r="ST51" s="62"/>
      <c r="SU51" s="62"/>
      <c r="SV51" s="62"/>
      <c r="SW51" s="62"/>
      <c r="SX51" s="62"/>
      <c r="SY51" s="62"/>
      <c r="SZ51" s="62"/>
      <c r="TA51" s="62"/>
      <c r="TB51" s="62"/>
      <c r="TC51" s="62"/>
      <c r="TD51" s="62"/>
      <c r="TE51" s="62"/>
      <c r="TF51" s="62"/>
      <c r="TG51" s="62"/>
      <c r="TH51" s="62"/>
      <c r="TI51" s="62"/>
      <c r="TJ51" s="62"/>
      <c r="TK51" s="62"/>
      <c r="TL51" s="62"/>
      <c r="TM51" s="62"/>
      <c r="TN51" s="62"/>
      <c r="TO51" s="62"/>
      <c r="TP51" s="62"/>
      <c r="TQ51" s="62"/>
      <c r="TR51" s="62"/>
      <c r="TS51" s="62"/>
      <c r="TT51" s="62"/>
      <c r="TU51" s="62"/>
      <c r="TV51" s="62"/>
      <c r="TW51" s="62"/>
      <c r="TX51" s="62"/>
      <c r="TY51" s="62"/>
      <c r="TZ51" s="62"/>
      <c r="UA51" s="62"/>
      <c r="UB51" s="62"/>
      <c r="UC51" s="62"/>
      <c r="UD51" s="62"/>
      <c r="UE51" s="62"/>
      <c r="UF51" s="62"/>
      <c r="UG51" s="62"/>
      <c r="UH51" s="31"/>
      <c r="UI51" s="31"/>
      <c r="UJ51" s="31"/>
      <c r="UK51" s="31"/>
      <c r="UL51" s="31"/>
      <c r="UM51" s="31"/>
      <c r="UN51" s="31"/>
      <c r="UO51" s="31"/>
      <c r="UP51" s="31"/>
      <c r="UQ51" s="31"/>
      <c r="UR51" s="31"/>
      <c r="US51" s="31"/>
      <c r="UT51" s="31"/>
      <c r="UU51" s="31"/>
      <c r="UV51" s="31"/>
      <c r="UW51" s="31"/>
      <c r="UX51" s="31"/>
      <c r="UY51" s="31"/>
      <c r="UZ51" s="31"/>
      <c r="VA51" s="31"/>
      <c r="VB51" s="31"/>
      <c r="VC51" s="31"/>
      <c r="VD51" s="31"/>
      <c r="VE51" s="31"/>
      <c r="VF51" s="31"/>
      <c r="VG51" s="31"/>
      <c r="VH51" s="31"/>
      <c r="VI51" s="31"/>
      <c r="VJ51" s="31"/>
      <c r="VK51" s="31"/>
      <c r="VL51" s="31"/>
      <c r="VM51" s="31"/>
      <c r="VN51" s="31"/>
      <c r="VO51" s="31"/>
      <c r="VP51" s="31"/>
      <c r="VQ51" s="31"/>
      <c r="VR51" s="31"/>
      <c r="VS51" s="31"/>
      <c r="VT51" s="31"/>
      <c r="VU51" s="31"/>
      <c r="VV51" s="31"/>
      <c r="VW51" s="31"/>
      <c r="VX51" s="31"/>
      <c r="VY51" s="31"/>
      <c r="VZ51" s="31"/>
      <c r="WA51" s="31"/>
      <c r="WB51" s="31"/>
      <c r="WC51" s="31"/>
      <c r="WD51" s="31"/>
      <c r="WE51" s="31"/>
      <c r="WF51" s="31"/>
      <c r="WG51" s="31"/>
      <c r="WH51" s="31"/>
      <c r="WI51" s="31"/>
      <c r="WJ51" s="31"/>
      <c r="WK51" s="31"/>
      <c r="WL51" s="31"/>
      <c r="WM51" s="31"/>
      <c r="WN51" s="31"/>
      <c r="WO51" s="31"/>
      <c r="WP51" s="31"/>
      <c r="WQ51" s="31"/>
      <c r="WR51" s="31"/>
      <c r="WS51" s="31"/>
      <c r="WT51" s="31"/>
      <c r="WU51" s="31"/>
      <c r="WV51" s="31"/>
      <c r="WW51" s="31"/>
      <c r="WX51" s="31"/>
      <c r="WY51" s="31"/>
      <c r="WZ51" s="31"/>
      <c r="XA51" s="31"/>
      <c r="XB51" s="31"/>
      <c r="XC51" s="31"/>
      <c r="XD51" s="31"/>
      <c r="XE51" s="31"/>
      <c r="XF51" s="31"/>
      <c r="XG51" s="31"/>
      <c r="XH51" s="31"/>
      <c r="XI51" s="31"/>
      <c r="XJ51" s="31"/>
      <c r="XK51" s="31"/>
      <c r="XL51" s="31"/>
      <c r="XM51" s="31"/>
      <c r="XN51" s="31"/>
      <c r="XO51" s="31"/>
      <c r="XP51" s="31"/>
      <c r="XQ51" s="31"/>
      <c r="XR51" s="31"/>
      <c r="XS51" s="31"/>
      <c r="XT51" s="31"/>
      <c r="XU51" s="31"/>
      <c r="XV51" s="31"/>
      <c r="XW51" s="31"/>
      <c r="XX51" s="31"/>
      <c r="XY51" s="31"/>
      <c r="XZ51" s="31"/>
      <c r="YA51" s="31"/>
      <c r="YB51" s="31"/>
      <c r="YC51" s="31"/>
      <c r="YD51" s="31"/>
      <c r="YE51" s="31"/>
      <c r="YF51" s="31"/>
      <c r="YG51" s="31"/>
      <c r="YH51" s="31"/>
      <c r="YI51" s="31"/>
      <c r="YJ51" s="31"/>
      <c r="YK51" s="31"/>
      <c r="YL51" s="31"/>
      <c r="YM51" s="31"/>
      <c r="YN51" s="31"/>
      <c r="YO51" s="31"/>
      <c r="YP51" s="31"/>
      <c r="YQ51" s="31"/>
      <c r="YR51" s="31"/>
      <c r="YS51" s="31"/>
      <c r="YT51" s="31"/>
      <c r="YU51" s="31"/>
      <c r="YV51" s="31"/>
      <c r="YW51" s="31"/>
      <c r="YX51" s="31"/>
      <c r="YY51" s="31"/>
      <c r="YZ51" s="31"/>
      <c r="ZA51" s="31"/>
      <c r="ZB51" s="31"/>
      <c r="ZC51" s="31"/>
      <c r="ZD51" s="31"/>
      <c r="ZE51" s="31"/>
      <c r="ZF51" s="31"/>
      <c r="ZG51" s="31"/>
      <c r="ZH51" s="31"/>
      <c r="ZI51" s="31"/>
      <c r="ZJ51" s="31"/>
      <c r="ZK51" s="31"/>
      <c r="ZL51" s="31"/>
      <c r="ZM51" s="31"/>
      <c r="ZN51" s="31"/>
      <c r="ZO51" s="31"/>
      <c r="ZP51" s="31"/>
      <c r="ZQ51" s="31"/>
      <c r="ZR51" s="31"/>
      <c r="ZS51" s="31"/>
      <c r="ZT51" s="31"/>
      <c r="ZU51" s="31"/>
      <c r="ZV51" s="31"/>
      <c r="ZW51" s="31"/>
      <c r="ZX51" s="31"/>
      <c r="ZY51" s="31"/>
      <c r="ZZ51" s="31"/>
      <c r="AAA51" s="31"/>
      <c r="AAB51" s="31"/>
      <c r="AAC51" s="31"/>
      <c r="AAD51" s="31"/>
      <c r="AAE51" s="31"/>
      <c r="AAF51" s="31"/>
      <c r="AAG51" s="31"/>
      <c r="AAH51" s="31"/>
      <c r="AAI51" s="31"/>
      <c r="AAJ51" s="31"/>
      <c r="AAK51" s="31"/>
      <c r="AAL51" s="31"/>
      <c r="AAM51" s="31"/>
      <c r="AAN51" s="31"/>
      <c r="AAO51" s="31"/>
      <c r="AAP51" s="31"/>
      <c r="AAQ51" s="31"/>
      <c r="AAR51" s="31"/>
      <c r="AAS51" s="31"/>
      <c r="AAT51" s="31"/>
      <c r="AAU51" s="31"/>
      <c r="AAV51" s="31"/>
      <c r="AAW51" s="31"/>
      <c r="AAX51" s="31"/>
      <c r="AAY51" s="31"/>
      <c r="AAZ51" s="31"/>
      <c r="ABA51" s="31"/>
      <c r="ABB51" s="31"/>
      <c r="ABC51" s="31"/>
      <c r="ABD51" s="31"/>
      <c r="ABE51" s="31"/>
      <c r="ABF51" s="31"/>
      <c r="ABG51" s="31"/>
      <c r="ABH51" s="31"/>
      <c r="ABI51" s="31"/>
      <c r="ABJ51" s="31"/>
      <c r="ABK51" s="31"/>
      <c r="ABL51" s="31"/>
      <c r="ABM51" s="31"/>
      <c r="ABN51" s="31"/>
      <c r="ABO51" s="31"/>
      <c r="ABP51" s="31"/>
      <c r="ABQ51" s="31"/>
      <c r="ABR51" s="31"/>
      <c r="ABS51" s="31"/>
      <c r="ABT51" s="31"/>
      <c r="ABU51" s="31"/>
      <c r="ABV51" s="31"/>
      <c r="ABW51" s="31"/>
      <c r="ABX51" s="31"/>
      <c r="ABY51" s="31"/>
      <c r="ABZ51" s="31"/>
      <c r="ACA51" s="31"/>
      <c r="ACB51" s="31"/>
      <c r="ACC51" s="31"/>
      <c r="ACD51" s="31"/>
      <c r="ACE51" s="31"/>
      <c r="ACF51" s="31"/>
      <c r="ACG51" s="31"/>
      <c r="ACH51" s="31"/>
      <c r="ACI51" s="31"/>
      <c r="ACJ51" s="31"/>
      <c r="ACK51" s="31"/>
      <c r="ACL51" s="31"/>
      <c r="ACM51" s="31"/>
      <c r="ACN51" s="31"/>
      <c r="ACO51" s="31"/>
      <c r="ACP51" s="31"/>
      <c r="ACQ51" s="31"/>
      <c r="ACR51" s="31"/>
      <c r="ACS51" s="31"/>
      <c r="ACT51" s="31"/>
      <c r="ACU51" s="31"/>
      <c r="ACV51" s="31"/>
      <c r="ACW51" s="31"/>
      <c r="ACX51" s="31"/>
      <c r="ACY51" s="31"/>
      <c r="ACZ51" s="31"/>
      <c r="ADA51" s="31"/>
      <c r="ADB51" s="31"/>
      <c r="ADC51" s="31"/>
      <c r="ADD51" s="31"/>
      <c r="ADE51" s="31"/>
      <c r="ADF51" s="31"/>
      <c r="ADG51" s="31"/>
      <c r="ADH51" s="31"/>
      <c r="ADI51" s="31"/>
      <c r="ADJ51" s="31"/>
      <c r="ADK51" s="31"/>
      <c r="ADL51" s="31"/>
      <c r="ADM51" s="31"/>
      <c r="ADN51" s="31"/>
      <c r="ADO51" s="31"/>
      <c r="ADP51" s="31"/>
      <c r="ADQ51" s="31"/>
      <c r="ADR51" s="31"/>
      <c r="ADS51" s="31"/>
      <c r="ADT51" s="31"/>
      <c r="ADU51" s="31"/>
      <c r="ADV51" s="31"/>
      <c r="ADW51" s="31"/>
      <c r="ADX51" s="31"/>
      <c r="ADY51" s="31"/>
      <c r="ADZ51" s="31"/>
      <c r="AEA51" s="31"/>
      <c r="AEB51" s="31"/>
      <c r="AEC51" s="31"/>
      <c r="AED51" s="31"/>
      <c r="AEE51" s="31"/>
      <c r="AEF51" s="31"/>
      <c r="AEG51" s="31"/>
      <c r="AEH51" s="31"/>
      <c r="AEI51" s="31"/>
      <c r="AEJ51" s="31"/>
      <c r="AEK51" s="31"/>
      <c r="AEL51" s="31"/>
      <c r="AEM51" s="31"/>
      <c r="AEN51" s="31"/>
      <c r="AEO51" s="31"/>
      <c r="AEP51" s="31"/>
      <c r="AEQ51" s="31"/>
      <c r="AER51" s="31"/>
      <c r="AES51" s="31"/>
      <c r="AET51" s="31"/>
      <c r="AEU51" s="31"/>
      <c r="AEV51" s="31"/>
      <c r="AEW51" s="31"/>
      <c r="AEX51" s="31"/>
      <c r="AEY51" s="31"/>
      <c r="AEZ51" s="31"/>
      <c r="AFA51" s="31"/>
      <c r="AFB51" s="31"/>
      <c r="AFC51" s="31"/>
      <c r="AFD51" s="31"/>
      <c r="AFE51" s="31"/>
      <c r="AFF51" s="31"/>
      <c r="AFG51" s="31"/>
      <c r="AFH51" s="31"/>
      <c r="AFI51" s="31"/>
      <c r="AFJ51" s="31"/>
      <c r="AFK51" s="31"/>
    </row>
    <row r="52" spans="1:843" s="63" customFormat="1" ht="15.75" customHeight="1" x14ac:dyDescent="0.2">
      <c r="A52" s="37"/>
      <c r="B52" s="34"/>
      <c r="C52" s="34"/>
      <c r="D52" s="34"/>
      <c r="E52" s="34"/>
      <c r="F52" s="34"/>
      <c r="G52" s="33"/>
      <c r="H52" s="34"/>
      <c r="I52" s="34"/>
      <c r="J52" s="34"/>
      <c r="K52" s="34"/>
      <c r="L52" s="34"/>
      <c r="M52" s="37"/>
      <c r="N52" s="61"/>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c r="GV52" s="62"/>
      <c r="GW52" s="62"/>
      <c r="GX52" s="62"/>
      <c r="GY52" s="62"/>
      <c r="GZ52" s="62"/>
      <c r="HA52" s="62"/>
      <c r="HB52" s="62"/>
      <c r="HC52" s="62"/>
      <c r="HD52" s="62"/>
      <c r="HE52" s="62"/>
      <c r="HF52" s="62"/>
      <c r="HG52" s="62"/>
      <c r="HH52" s="62"/>
      <c r="HI52" s="62"/>
      <c r="HJ52" s="62"/>
      <c r="HK52" s="62"/>
      <c r="HL52" s="62"/>
      <c r="HM52" s="62"/>
      <c r="HN52" s="62"/>
      <c r="HO52" s="62"/>
      <c r="HP52" s="62"/>
      <c r="HQ52" s="62"/>
      <c r="HR52" s="62"/>
      <c r="HS52" s="62"/>
      <c r="HT52" s="62"/>
      <c r="HU52" s="62"/>
      <c r="HV52" s="62"/>
      <c r="HW52" s="62"/>
      <c r="HX52" s="62"/>
      <c r="HY52" s="62"/>
      <c r="HZ52" s="62"/>
      <c r="IA52" s="62"/>
      <c r="IB52" s="62"/>
      <c r="IC52" s="62"/>
      <c r="ID52" s="62"/>
      <c r="IE52" s="62"/>
      <c r="IF52" s="62"/>
      <c r="IG52" s="62"/>
      <c r="IH52" s="62"/>
      <c r="II52" s="62"/>
      <c r="IJ52" s="62"/>
      <c r="IK52" s="62"/>
      <c r="IL52" s="62"/>
      <c r="IM52" s="62"/>
      <c r="IN52" s="62"/>
      <c r="IO52" s="62"/>
      <c r="IP52" s="62"/>
      <c r="IQ52" s="62"/>
      <c r="IR52" s="62"/>
      <c r="IS52" s="62"/>
      <c r="IT52" s="62"/>
      <c r="IU52" s="62"/>
      <c r="IV52" s="62"/>
      <c r="IW52" s="62"/>
      <c r="IX52" s="62"/>
      <c r="IY52" s="62"/>
      <c r="IZ52" s="62"/>
      <c r="JA52" s="62"/>
      <c r="JB52" s="62"/>
      <c r="JC52" s="62"/>
      <c r="JD52" s="62"/>
      <c r="JE52" s="62"/>
      <c r="JF52" s="62"/>
      <c r="JG52" s="62"/>
      <c r="JH52" s="62"/>
      <c r="JI52" s="62"/>
      <c r="JJ52" s="62"/>
      <c r="JK52" s="62"/>
      <c r="JL52" s="62"/>
      <c r="JM52" s="62"/>
      <c r="JN52" s="62"/>
      <c r="JO52" s="62"/>
      <c r="JP52" s="62"/>
      <c r="JQ52" s="62"/>
      <c r="JR52" s="62"/>
      <c r="JS52" s="62"/>
      <c r="JT52" s="62"/>
      <c r="JU52" s="62"/>
      <c r="JV52" s="62"/>
      <c r="JW52" s="62"/>
      <c r="JX52" s="62"/>
      <c r="JY52" s="62"/>
      <c r="JZ52" s="62"/>
      <c r="KA52" s="62"/>
      <c r="KB52" s="62"/>
      <c r="KC52" s="62"/>
      <c r="KD52" s="62"/>
      <c r="KE52" s="62"/>
      <c r="KF52" s="62"/>
      <c r="KG52" s="62"/>
      <c r="KH52" s="62"/>
      <c r="KI52" s="62"/>
      <c r="KJ52" s="62"/>
      <c r="KK52" s="62"/>
      <c r="KL52" s="62"/>
      <c r="KM52" s="62"/>
      <c r="KN52" s="62"/>
      <c r="KO52" s="62"/>
      <c r="KP52" s="62"/>
      <c r="KQ52" s="62"/>
      <c r="KR52" s="62"/>
      <c r="KS52" s="62"/>
      <c r="KT52" s="62"/>
      <c r="KU52" s="62"/>
      <c r="KV52" s="62"/>
      <c r="KW52" s="62"/>
      <c r="KX52" s="62"/>
      <c r="KY52" s="62"/>
      <c r="KZ52" s="62"/>
      <c r="LA52" s="62"/>
      <c r="LB52" s="62"/>
      <c r="LC52" s="62"/>
      <c r="LD52" s="62"/>
      <c r="LE52" s="62"/>
      <c r="LF52" s="62"/>
      <c r="LG52" s="62"/>
      <c r="LH52" s="62"/>
      <c r="LI52" s="62"/>
      <c r="LJ52" s="62"/>
      <c r="LK52" s="62"/>
      <c r="LL52" s="62"/>
      <c r="LM52" s="62"/>
      <c r="LN52" s="62"/>
      <c r="LO52" s="62"/>
      <c r="LP52" s="62"/>
      <c r="LQ52" s="62"/>
      <c r="LR52" s="62"/>
      <c r="LS52" s="62"/>
      <c r="LT52" s="62"/>
      <c r="LU52" s="62"/>
      <c r="LV52" s="62"/>
      <c r="LW52" s="62"/>
      <c r="LX52" s="62"/>
      <c r="LY52" s="62"/>
      <c r="LZ52" s="62"/>
      <c r="MA52" s="62"/>
      <c r="MB52" s="62"/>
      <c r="MC52" s="62"/>
      <c r="MD52" s="62"/>
      <c r="ME52" s="62"/>
      <c r="MF52" s="62"/>
      <c r="MG52" s="62"/>
      <c r="MH52" s="62"/>
      <c r="MI52" s="62"/>
      <c r="MJ52" s="62"/>
      <c r="MK52" s="62"/>
      <c r="ML52" s="62"/>
      <c r="MM52" s="62"/>
      <c r="MN52" s="62"/>
      <c r="MO52" s="62"/>
      <c r="MP52" s="62"/>
      <c r="MQ52" s="62"/>
      <c r="MR52" s="62"/>
      <c r="MS52" s="62"/>
      <c r="MT52" s="62"/>
      <c r="MU52" s="62"/>
      <c r="MV52" s="62"/>
      <c r="MW52" s="62"/>
      <c r="MX52" s="62"/>
      <c r="MY52" s="62"/>
      <c r="MZ52" s="62"/>
      <c r="NA52" s="62"/>
      <c r="NB52" s="62"/>
      <c r="NC52" s="62"/>
      <c r="ND52" s="62"/>
      <c r="NE52" s="62"/>
      <c r="NF52" s="62"/>
      <c r="NG52" s="62"/>
      <c r="NH52" s="62"/>
      <c r="NI52" s="62"/>
      <c r="NJ52" s="62"/>
      <c r="NK52" s="62"/>
      <c r="NL52" s="62"/>
      <c r="NM52" s="62"/>
      <c r="NN52" s="62"/>
      <c r="NO52" s="62"/>
      <c r="NP52" s="62"/>
      <c r="NQ52" s="62"/>
      <c r="NR52" s="62"/>
      <c r="NS52" s="62"/>
      <c r="NT52" s="62"/>
      <c r="NU52" s="62"/>
      <c r="NV52" s="62"/>
      <c r="NW52" s="62"/>
      <c r="NX52" s="62"/>
      <c r="NY52" s="62"/>
      <c r="NZ52" s="62"/>
      <c r="OA52" s="62"/>
      <c r="OB52" s="62"/>
      <c r="OC52" s="62"/>
      <c r="OD52" s="62"/>
      <c r="OE52" s="62"/>
      <c r="OF52" s="62"/>
      <c r="OG52" s="62"/>
      <c r="OH52" s="62"/>
      <c r="OI52" s="62"/>
      <c r="OJ52" s="62"/>
      <c r="OK52" s="62"/>
      <c r="OL52" s="62"/>
      <c r="OM52" s="62"/>
      <c r="ON52" s="62"/>
      <c r="OO52" s="62"/>
      <c r="OP52" s="62"/>
      <c r="OQ52" s="62"/>
      <c r="OR52" s="62"/>
      <c r="OS52" s="62"/>
      <c r="OT52" s="62"/>
      <c r="OU52" s="62"/>
      <c r="OV52" s="62"/>
      <c r="OW52" s="62"/>
      <c r="OX52" s="62"/>
      <c r="OY52" s="62"/>
      <c r="OZ52" s="62"/>
      <c r="PA52" s="62"/>
      <c r="PB52" s="62"/>
      <c r="PC52" s="62"/>
      <c r="PD52" s="62"/>
      <c r="PE52" s="62"/>
      <c r="PF52" s="62"/>
      <c r="PG52" s="62"/>
      <c r="PH52" s="62"/>
      <c r="PI52" s="62"/>
      <c r="PJ52" s="62"/>
      <c r="PK52" s="62"/>
      <c r="PL52" s="62"/>
      <c r="PM52" s="62"/>
      <c r="PN52" s="62"/>
      <c r="PO52" s="62"/>
      <c r="PP52" s="62"/>
      <c r="PQ52" s="62"/>
      <c r="PR52" s="62"/>
      <c r="PS52" s="62"/>
      <c r="PT52" s="62"/>
      <c r="PU52" s="62"/>
      <c r="PV52" s="62"/>
      <c r="PW52" s="62"/>
      <c r="PX52" s="62"/>
      <c r="PY52" s="62"/>
      <c r="PZ52" s="62"/>
      <c r="QA52" s="62"/>
      <c r="QB52" s="62"/>
      <c r="QC52" s="62"/>
      <c r="QD52" s="62"/>
      <c r="QE52" s="62"/>
      <c r="QF52" s="62"/>
      <c r="QG52" s="62"/>
      <c r="QH52" s="62"/>
      <c r="QI52" s="62"/>
      <c r="QJ52" s="62"/>
      <c r="QK52" s="62"/>
      <c r="QL52" s="62"/>
      <c r="QM52" s="62"/>
      <c r="QN52" s="62"/>
      <c r="QO52" s="62"/>
      <c r="QP52" s="62"/>
      <c r="QQ52" s="62"/>
      <c r="QR52" s="62"/>
      <c r="QS52" s="62"/>
      <c r="QT52" s="62"/>
      <c r="QU52" s="62"/>
      <c r="QV52" s="62"/>
      <c r="QW52" s="62"/>
      <c r="QX52" s="62"/>
      <c r="QY52" s="62"/>
      <c r="QZ52" s="62"/>
      <c r="RA52" s="62"/>
      <c r="RB52" s="62"/>
      <c r="RC52" s="62"/>
      <c r="RD52" s="62"/>
      <c r="RE52" s="62"/>
      <c r="RF52" s="62"/>
      <c r="RG52" s="62"/>
      <c r="RH52" s="62"/>
      <c r="RI52" s="62"/>
      <c r="RJ52" s="62"/>
      <c r="RK52" s="62"/>
      <c r="RL52" s="62"/>
      <c r="RM52" s="62"/>
      <c r="RN52" s="62"/>
      <c r="RO52" s="62"/>
      <c r="RP52" s="62"/>
      <c r="RQ52" s="62"/>
      <c r="RR52" s="62"/>
      <c r="RS52" s="62"/>
      <c r="RT52" s="62"/>
      <c r="RU52" s="62"/>
      <c r="RV52" s="62"/>
      <c r="RW52" s="62"/>
      <c r="RX52" s="62"/>
      <c r="RY52" s="62"/>
      <c r="RZ52" s="62"/>
      <c r="SA52" s="62"/>
      <c r="SB52" s="62"/>
      <c r="SC52" s="62"/>
      <c r="SD52" s="62"/>
      <c r="SE52" s="62"/>
      <c r="SF52" s="62"/>
      <c r="SG52" s="62"/>
      <c r="SH52" s="62"/>
      <c r="SI52" s="62"/>
      <c r="SJ52" s="62"/>
      <c r="SK52" s="62"/>
      <c r="SL52" s="62"/>
      <c r="SM52" s="62"/>
      <c r="SN52" s="62"/>
      <c r="SO52" s="62"/>
      <c r="SP52" s="62"/>
      <c r="SQ52" s="62"/>
      <c r="SR52" s="62"/>
      <c r="SS52" s="62"/>
      <c r="ST52" s="62"/>
      <c r="SU52" s="62"/>
      <c r="SV52" s="62"/>
      <c r="SW52" s="62"/>
      <c r="SX52" s="62"/>
      <c r="SY52" s="62"/>
      <c r="SZ52" s="62"/>
      <c r="TA52" s="62"/>
      <c r="TB52" s="62"/>
      <c r="TC52" s="62"/>
      <c r="TD52" s="62"/>
      <c r="TE52" s="62"/>
      <c r="TF52" s="62"/>
      <c r="TG52" s="62"/>
      <c r="TH52" s="62"/>
      <c r="TI52" s="62"/>
      <c r="TJ52" s="62"/>
      <c r="TK52" s="62"/>
      <c r="TL52" s="62"/>
      <c r="TM52" s="62"/>
      <c r="TN52" s="62"/>
      <c r="TO52" s="62"/>
      <c r="TP52" s="62"/>
      <c r="TQ52" s="62"/>
      <c r="TR52" s="62"/>
      <c r="TS52" s="62"/>
      <c r="TT52" s="62"/>
      <c r="TU52" s="62"/>
      <c r="TV52" s="62"/>
      <c r="TW52" s="62"/>
      <c r="TX52" s="62"/>
      <c r="TY52" s="62"/>
      <c r="TZ52" s="62"/>
      <c r="UA52" s="62"/>
      <c r="UB52" s="62"/>
      <c r="UC52" s="62"/>
      <c r="UD52" s="62"/>
      <c r="UE52" s="62"/>
      <c r="UF52" s="62"/>
      <c r="UG52" s="62"/>
      <c r="UH52" s="31"/>
      <c r="UI52" s="31"/>
      <c r="UJ52" s="31"/>
      <c r="UK52" s="31"/>
      <c r="UL52" s="31"/>
      <c r="UM52" s="31"/>
      <c r="UN52" s="31"/>
      <c r="UO52" s="31"/>
      <c r="UP52" s="31"/>
      <c r="UQ52" s="31"/>
      <c r="UR52" s="31"/>
      <c r="US52" s="31"/>
      <c r="UT52" s="31"/>
      <c r="UU52" s="31"/>
      <c r="UV52" s="31"/>
      <c r="UW52" s="31"/>
      <c r="UX52" s="31"/>
      <c r="UY52" s="31"/>
      <c r="UZ52" s="31"/>
      <c r="VA52" s="31"/>
      <c r="VB52" s="31"/>
      <c r="VC52" s="31"/>
      <c r="VD52" s="31"/>
      <c r="VE52" s="31"/>
      <c r="VF52" s="31"/>
      <c r="VG52" s="31"/>
      <c r="VH52" s="31"/>
      <c r="VI52" s="31"/>
      <c r="VJ52" s="31"/>
      <c r="VK52" s="31"/>
      <c r="VL52" s="31"/>
      <c r="VM52" s="31"/>
      <c r="VN52" s="31"/>
      <c r="VO52" s="31"/>
      <c r="VP52" s="31"/>
      <c r="VQ52" s="31"/>
      <c r="VR52" s="31"/>
      <c r="VS52" s="31"/>
      <c r="VT52" s="31"/>
      <c r="VU52" s="31"/>
      <c r="VV52" s="31"/>
      <c r="VW52" s="31"/>
      <c r="VX52" s="31"/>
      <c r="VY52" s="31"/>
      <c r="VZ52" s="31"/>
      <c r="WA52" s="31"/>
      <c r="WB52" s="31"/>
      <c r="WC52" s="31"/>
      <c r="WD52" s="31"/>
      <c r="WE52" s="31"/>
      <c r="WF52" s="31"/>
      <c r="WG52" s="31"/>
      <c r="WH52" s="31"/>
      <c r="WI52" s="31"/>
      <c r="WJ52" s="31"/>
      <c r="WK52" s="31"/>
      <c r="WL52" s="31"/>
      <c r="WM52" s="31"/>
      <c r="WN52" s="31"/>
      <c r="WO52" s="31"/>
      <c r="WP52" s="31"/>
      <c r="WQ52" s="31"/>
      <c r="WR52" s="31"/>
      <c r="WS52" s="31"/>
      <c r="WT52" s="31"/>
      <c r="WU52" s="31"/>
      <c r="WV52" s="31"/>
      <c r="WW52" s="31"/>
      <c r="WX52" s="31"/>
      <c r="WY52" s="31"/>
      <c r="WZ52" s="31"/>
      <c r="XA52" s="31"/>
      <c r="XB52" s="31"/>
      <c r="XC52" s="31"/>
      <c r="XD52" s="31"/>
      <c r="XE52" s="31"/>
      <c r="XF52" s="31"/>
      <c r="XG52" s="31"/>
      <c r="XH52" s="31"/>
      <c r="XI52" s="31"/>
      <c r="XJ52" s="31"/>
      <c r="XK52" s="31"/>
      <c r="XL52" s="31"/>
      <c r="XM52" s="31"/>
      <c r="XN52" s="31"/>
      <c r="XO52" s="31"/>
      <c r="XP52" s="31"/>
      <c r="XQ52" s="31"/>
      <c r="XR52" s="31"/>
      <c r="XS52" s="31"/>
      <c r="XT52" s="31"/>
      <c r="XU52" s="31"/>
      <c r="XV52" s="31"/>
      <c r="XW52" s="31"/>
      <c r="XX52" s="31"/>
      <c r="XY52" s="31"/>
      <c r="XZ52" s="31"/>
      <c r="YA52" s="31"/>
      <c r="YB52" s="31"/>
      <c r="YC52" s="31"/>
      <c r="YD52" s="31"/>
      <c r="YE52" s="31"/>
      <c r="YF52" s="31"/>
      <c r="YG52" s="31"/>
      <c r="YH52" s="31"/>
      <c r="YI52" s="31"/>
      <c r="YJ52" s="31"/>
      <c r="YK52" s="31"/>
      <c r="YL52" s="31"/>
      <c r="YM52" s="31"/>
      <c r="YN52" s="31"/>
      <c r="YO52" s="31"/>
      <c r="YP52" s="31"/>
      <c r="YQ52" s="31"/>
      <c r="YR52" s="31"/>
      <c r="YS52" s="31"/>
      <c r="YT52" s="31"/>
      <c r="YU52" s="31"/>
      <c r="YV52" s="31"/>
      <c r="YW52" s="31"/>
      <c r="YX52" s="31"/>
      <c r="YY52" s="31"/>
      <c r="YZ52" s="31"/>
      <c r="ZA52" s="31"/>
      <c r="ZB52" s="31"/>
      <c r="ZC52" s="31"/>
      <c r="ZD52" s="31"/>
      <c r="ZE52" s="31"/>
      <c r="ZF52" s="31"/>
      <c r="ZG52" s="31"/>
      <c r="ZH52" s="31"/>
      <c r="ZI52" s="31"/>
      <c r="ZJ52" s="31"/>
      <c r="ZK52" s="31"/>
      <c r="ZL52" s="31"/>
      <c r="ZM52" s="31"/>
      <c r="ZN52" s="31"/>
      <c r="ZO52" s="31"/>
      <c r="ZP52" s="31"/>
      <c r="ZQ52" s="31"/>
      <c r="ZR52" s="31"/>
      <c r="ZS52" s="31"/>
      <c r="ZT52" s="31"/>
      <c r="ZU52" s="31"/>
      <c r="ZV52" s="31"/>
      <c r="ZW52" s="31"/>
      <c r="ZX52" s="31"/>
      <c r="ZY52" s="31"/>
      <c r="ZZ52" s="31"/>
      <c r="AAA52" s="31"/>
      <c r="AAB52" s="31"/>
      <c r="AAC52" s="31"/>
      <c r="AAD52" s="31"/>
      <c r="AAE52" s="31"/>
      <c r="AAF52" s="31"/>
      <c r="AAG52" s="31"/>
      <c r="AAH52" s="31"/>
      <c r="AAI52" s="31"/>
      <c r="AAJ52" s="31"/>
      <c r="AAK52" s="31"/>
      <c r="AAL52" s="31"/>
      <c r="AAM52" s="31"/>
      <c r="AAN52" s="31"/>
      <c r="AAO52" s="31"/>
      <c r="AAP52" s="31"/>
      <c r="AAQ52" s="31"/>
      <c r="AAR52" s="31"/>
      <c r="AAS52" s="31"/>
      <c r="AAT52" s="31"/>
      <c r="AAU52" s="31"/>
      <c r="AAV52" s="31"/>
      <c r="AAW52" s="31"/>
      <c r="AAX52" s="31"/>
      <c r="AAY52" s="31"/>
      <c r="AAZ52" s="31"/>
      <c r="ABA52" s="31"/>
      <c r="ABB52" s="31"/>
      <c r="ABC52" s="31"/>
      <c r="ABD52" s="31"/>
      <c r="ABE52" s="31"/>
      <c r="ABF52" s="31"/>
      <c r="ABG52" s="31"/>
      <c r="ABH52" s="31"/>
      <c r="ABI52" s="31"/>
      <c r="ABJ52" s="31"/>
      <c r="ABK52" s="31"/>
      <c r="ABL52" s="31"/>
      <c r="ABM52" s="31"/>
      <c r="ABN52" s="31"/>
      <c r="ABO52" s="31"/>
      <c r="ABP52" s="31"/>
      <c r="ABQ52" s="31"/>
      <c r="ABR52" s="31"/>
      <c r="ABS52" s="31"/>
      <c r="ABT52" s="31"/>
      <c r="ABU52" s="31"/>
      <c r="ABV52" s="31"/>
      <c r="ABW52" s="31"/>
      <c r="ABX52" s="31"/>
      <c r="ABY52" s="31"/>
      <c r="ABZ52" s="31"/>
      <c r="ACA52" s="31"/>
      <c r="ACB52" s="31"/>
      <c r="ACC52" s="31"/>
      <c r="ACD52" s="31"/>
      <c r="ACE52" s="31"/>
      <c r="ACF52" s="31"/>
      <c r="ACG52" s="31"/>
      <c r="ACH52" s="31"/>
      <c r="ACI52" s="31"/>
      <c r="ACJ52" s="31"/>
      <c r="ACK52" s="31"/>
      <c r="ACL52" s="31"/>
      <c r="ACM52" s="31"/>
      <c r="ACN52" s="31"/>
      <c r="ACO52" s="31"/>
      <c r="ACP52" s="31"/>
      <c r="ACQ52" s="31"/>
      <c r="ACR52" s="31"/>
      <c r="ACS52" s="31"/>
      <c r="ACT52" s="31"/>
      <c r="ACU52" s="31"/>
      <c r="ACV52" s="31"/>
      <c r="ACW52" s="31"/>
      <c r="ACX52" s="31"/>
      <c r="ACY52" s="31"/>
      <c r="ACZ52" s="31"/>
      <c r="ADA52" s="31"/>
      <c r="ADB52" s="31"/>
      <c r="ADC52" s="31"/>
      <c r="ADD52" s="31"/>
      <c r="ADE52" s="31"/>
      <c r="ADF52" s="31"/>
      <c r="ADG52" s="31"/>
      <c r="ADH52" s="31"/>
      <c r="ADI52" s="31"/>
      <c r="ADJ52" s="31"/>
      <c r="ADK52" s="31"/>
      <c r="ADL52" s="31"/>
      <c r="ADM52" s="31"/>
      <c r="ADN52" s="31"/>
      <c r="ADO52" s="31"/>
      <c r="ADP52" s="31"/>
      <c r="ADQ52" s="31"/>
      <c r="ADR52" s="31"/>
      <c r="ADS52" s="31"/>
      <c r="ADT52" s="31"/>
      <c r="ADU52" s="31"/>
      <c r="ADV52" s="31"/>
      <c r="ADW52" s="31"/>
      <c r="ADX52" s="31"/>
      <c r="ADY52" s="31"/>
      <c r="ADZ52" s="31"/>
      <c r="AEA52" s="31"/>
      <c r="AEB52" s="31"/>
      <c r="AEC52" s="31"/>
      <c r="AED52" s="31"/>
      <c r="AEE52" s="31"/>
      <c r="AEF52" s="31"/>
      <c r="AEG52" s="31"/>
      <c r="AEH52" s="31"/>
      <c r="AEI52" s="31"/>
      <c r="AEJ52" s="31"/>
      <c r="AEK52" s="31"/>
      <c r="AEL52" s="31"/>
      <c r="AEM52" s="31"/>
      <c r="AEN52" s="31"/>
      <c r="AEO52" s="31"/>
      <c r="AEP52" s="31"/>
      <c r="AEQ52" s="31"/>
      <c r="AER52" s="31"/>
      <c r="AES52" s="31"/>
      <c r="AET52" s="31"/>
      <c r="AEU52" s="31"/>
      <c r="AEV52" s="31"/>
      <c r="AEW52" s="31"/>
      <c r="AEX52" s="31"/>
      <c r="AEY52" s="31"/>
      <c r="AEZ52" s="31"/>
      <c r="AFA52" s="31"/>
      <c r="AFB52" s="31"/>
      <c r="AFC52" s="31"/>
      <c r="AFD52" s="31"/>
      <c r="AFE52" s="31"/>
      <c r="AFF52" s="31"/>
      <c r="AFG52" s="31"/>
      <c r="AFH52" s="31"/>
      <c r="AFI52" s="31"/>
      <c r="AFJ52" s="31"/>
      <c r="AFK52" s="31"/>
    </row>
    <row r="53" spans="1:843" s="58" customFormat="1" ht="15" customHeight="1" thickBot="1" x14ac:dyDescent="0.25">
      <c r="A53" s="56"/>
      <c r="B53" s="20"/>
      <c r="C53" s="20"/>
      <c r="D53" s="20"/>
      <c r="E53" s="20"/>
      <c r="F53" s="20"/>
      <c r="G53" s="20"/>
      <c r="H53" s="20"/>
      <c r="I53" s="20"/>
      <c r="J53" s="20"/>
      <c r="K53" s="20"/>
      <c r="L53" s="20"/>
      <c r="M53" s="20"/>
      <c r="N53" s="52"/>
      <c r="O53" s="53"/>
      <c r="P53" s="53"/>
      <c r="Q53" s="53"/>
      <c r="R53" s="53"/>
      <c r="S53" s="53"/>
      <c r="T53" s="53"/>
      <c r="U53" s="53"/>
      <c r="V53" s="53"/>
      <c r="W53" s="53"/>
      <c r="X53" s="53"/>
      <c r="Y53" s="53"/>
      <c r="Z53" s="53"/>
      <c r="AA53" s="53"/>
      <c r="AB53" s="53"/>
      <c r="AC53" s="53"/>
      <c r="AD53" s="53"/>
      <c r="AE53" s="53"/>
      <c r="AF53" s="57"/>
      <c r="AG53" s="57"/>
      <c r="AH53" s="57"/>
      <c r="AI53" s="57"/>
      <c r="AJ53" s="57"/>
      <c r="AK53" s="57"/>
      <c r="AL53" s="57"/>
      <c r="AM53" s="57"/>
      <c r="AN53" s="57"/>
      <c r="AO53" s="57"/>
      <c r="AP53" s="57"/>
      <c r="AQ53" s="57"/>
      <c r="AR53" s="57"/>
      <c r="AS53" s="57"/>
      <c r="AT53" s="57"/>
      <c r="AU53" s="57"/>
      <c r="AV53" s="57"/>
      <c r="AW53" s="57"/>
      <c r="AX53" s="57"/>
      <c r="AY53" s="57"/>
      <c r="AZ53" s="57"/>
      <c r="BA53" s="57"/>
      <c r="BB53" s="57"/>
      <c r="BC53" s="57"/>
      <c r="BD53" s="57"/>
      <c r="BE53" s="57"/>
      <c r="BF53" s="57"/>
      <c r="BG53" s="57"/>
      <c r="BH53" s="57"/>
      <c r="BI53" s="57"/>
      <c r="BJ53" s="57"/>
      <c r="BK53" s="57"/>
      <c r="BL53" s="57"/>
      <c r="BM53" s="57"/>
      <c r="BN53" s="57"/>
      <c r="BO53" s="57"/>
      <c r="BP53" s="57"/>
      <c r="BQ53" s="57"/>
      <c r="BR53" s="57"/>
      <c r="BS53" s="57"/>
      <c r="BT53" s="57"/>
      <c r="BU53" s="57"/>
      <c r="BV53" s="57"/>
      <c r="BW53" s="57"/>
      <c r="BX53" s="57"/>
      <c r="BY53" s="57"/>
      <c r="BZ53" s="57"/>
      <c r="CA53" s="57"/>
      <c r="CB53" s="57"/>
      <c r="CC53" s="57"/>
      <c r="CD53" s="57"/>
      <c r="CE53" s="57"/>
      <c r="CF53" s="57"/>
      <c r="CG53" s="57"/>
      <c r="CH53" s="57"/>
      <c r="CI53" s="57"/>
      <c r="CJ53" s="57"/>
      <c r="CK53" s="57"/>
      <c r="CL53" s="57"/>
      <c r="CM53" s="57"/>
      <c r="CN53" s="57"/>
      <c r="CO53" s="57"/>
      <c r="CP53" s="57"/>
      <c r="CQ53" s="57"/>
      <c r="CR53" s="57"/>
      <c r="CS53" s="57"/>
      <c r="CT53" s="57"/>
      <c r="CU53" s="57"/>
      <c r="CV53" s="57"/>
      <c r="CW53" s="57"/>
      <c r="CX53" s="57"/>
      <c r="CY53" s="57"/>
      <c r="CZ53" s="57"/>
      <c r="DA53" s="57"/>
      <c r="DB53" s="57"/>
      <c r="DC53" s="57"/>
      <c r="DD53" s="57"/>
      <c r="DE53" s="57"/>
      <c r="DF53" s="57"/>
      <c r="DG53" s="57"/>
      <c r="DH53" s="57"/>
      <c r="DI53" s="57"/>
      <c r="DJ53" s="57"/>
      <c r="DK53" s="57"/>
      <c r="DL53" s="57"/>
      <c r="DM53" s="57"/>
      <c r="DN53" s="57"/>
      <c r="DO53" s="57"/>
      <c r="DP53" s="57"/>
      <c r="DQ53" s="57"/>
      <c r="DR53" s="57"/>
      <c r="DS53" s="57"/>
      <c r="DT53" s="57"/>
      <c r="DU53" s="57"/>
      <c r="DV53" s="57"/>
      <c r="DW53" s="57"/>
      <c r="DX53" s="57"/>
      <c r="DY53" s="57"/>
      <c r="DZ53" s="57"/>
      <c r="EA53" s="57"/>
      <c r="EB53" s="57"/>
      <c r="EC53" s="57"/>
      <c r="ED53" s="57"/>
      <c r="EE53" s="57"/>
      <c r="EF53" s="57"/>
      <c r="EG53" s="57"/>
      <c r="EH53" s="57"/>
      <c r="EI53" s="57"/>
      <c r="EJ53" s="57"/>
      <c r="EK53" s="57"/>
      <c r="EL53" s="57"/>
      <c r="EM53" s="57"/>
      <c r="EN53" s="57"/>
      <c r="EO53" s="57"/>
      <c r="EP53" s="57"/>
      <c r="EQ53" s="57"/>
      <c r="ER53" s="57"/>
      <c r="ES53" s="57"/>
      <c r="ET53" s="57"/>
      <c r="EU53" s="57"/>
      <c r="EV53" s="57"/>
      <c r="EW53" s="57"/>
      <c r="EX53" s="57"/>
      <c r="EY53" s="57"/>
      <c r="EZ53" s="57"/>
      <c r="FA53" s="57"/>
      <c r="FB53" s="57"/>
      <c r="FC53" s="57"/>
      <c r="FD53" s="57"/>
      <c r="FE53" s="57"/>
      <c r="FF53" s="57"/>
      <c r="FG53" s="57"/>
      <c r="FH53" s="57"/>
      <c r="FI53" s="57"/>
      <c r="FJ53" s="57"/>
      <c r="FK53" s="57"/>
      <c r="FL53" s="57"/>
      <c r="FM53" s="57"/>
      <c r="FN53" s="57"/>
      <c r="FO53" s="57"/>
      <c r="FP53" s="57"/>
      <c r="FQ53" s="57"/>
      <c r="FR53" s="57"/>
      <c r="FS53" s="57"/>
      <c r="FT53" s="57"/>
      <c r="FU53" s="57"/>
      <c r="FV53" s="57"/>
      <c r="FW53" s="57"/>
      <c r="FX53" s="57"/>
      <c r="FY53" s="57"/>
      <c r="FZ53" s="57"/>
      <c r="GA53" s="57"/>
      <c r="GB53" s="57"/>
      <c r="GC53" s="57"/>
      <c r="GD53" s="57"/>
      <c r="GE53" s="57"/>
      <c r="GF53" s="57"/>
      <c r="GG53" s="57"/>
      <c r="GH53" s="57"/>
      <c r="GI53" s="57"/>
      <c r="GJ53" s="57"/>
      <c r="GK53" s="57"/>
      <c r="GL53" s="57"/>
      <c r="GM53" s="57"/>
      <c r="GN53" s="57"/>
      <c r="GO53" s="57"/>
      <c r="GP53" s="57"/>
      <c r="GQ53" s="57"/>
      <c r="GR53" s="57"/>
      <c r="GS53" s="57"/>
      <c r="GT53" s="57"/>
      <c r="GU53" s="57"/>
      <c r="GV53" s="57"/>
      <c r="GW53" s="57"/>
      <c r="GX53" s="57"/>
      <c r="GY53" s="57"/>
      <c r="GZ53" s="57"/>
      <c r="HA53" s="57"/>
      <c r="HB53" s="57"/>
      <c r="HC53" s="57"/>
      <c r="HD53" s="57"/>
      <c r="HE53" s="57"/>
      <c r="HF53" s="57"/>
      <c r="HG53" s="57"/>
      <c r="HH53" s="57"/>
      <c r="HI53" s="57"/>
      <c r="HJ53" s="57"/>
      <c r="HK53" s="57"/>
      <c r="HL53" s="57"/>
      <c r="HM53" s="57"/>
      <c r="HN53" s="57"/>
      <c r="HO53" s="57"/>
      <c r="HP53" s="57"/>
      <c r="HQ53" s="57"/>
      <c r="HR53" s="57"/>
      <c r="HS53" s="57"/>
      <c r="HT53" s="57"/>
      <c r="HU53" s="57"/>
      <c r="HV53" s="57"/>
      <c r="HW53" s="57"/>
      <c r="HX53" s="57"/>
      <c r="HY53" s="57"/>
      <c r="HZ53" s="57"/>
      <c r="IA53" s="57"/>
      <c r="IB53" s="57"/>
      <c r="IC53" s="57"/>
      <c r="ID53" s="57"/>
      <c r="IE53" s="57"/>
      <c r="IF53" s="57"/>
      <c r="IG53" s="57"/>
      <c r="IH53" s="57"/>
      <c r="II53" s="57"/>
      <c r="IJ53" s="57"/>
      <c r="IK53" s="57"/>
      <c r="IL53" s="57"/>
      <c r="IM53" s="57"/>
      <c r="IN53" s="57"/>
      <c r="IO53" s="57"/>
      <c r="IP53" s="57"/>
      <c r="IQ53" s="57"/>
      <c r="IR53" s="57"/>
      <c r="IS53" s="57"/>
      <c r="IT53" s="57"/>
      <c r="IU53" s="57"/>
      <c r="IV53" s="57"/>
      <c r="IW53" s="57"/>
      <c r="IX53" s="57"/>
      <c r="IY53" s="57"/>
      <c r="IZ53" s="57"/>
      <c r="JA53" s="57"/>
      <c r="JB53" s="57"/>
      <c r="JC53" s="57"/>
      <c r="JD53" s="57"/>
      <c r="JE53" s="57"/>
      <c r="JF53" s="57"/>
      <c r="JG53" s="57"/>
      <c r="JH53" s="57"/>
      <c r="JI53" s="57"/>
      <c r="JJ53" s="57"/>
      <c r="JK53" s="57"/>
      <c r="JL53" s="57"/>
      <c r="JM53" s="57"/>
      <c r="JN53" s="57"/>
      <c r="JO53" s="57"/>
      <c r="JP53" s="57"/>
      <c r="JQ53" s="57"/>
      <c r="JR53" s="57"/>
      <c r="JS53" s="57"/>
      <c r="JT53" s="57"/>
      <c r="JU53" s="57"/>
      <c r="JV53" s="57"/>
      <c r="JW53" s="57"/>
      <c r="JX53" s="57"/>
      <c r="JY53" s="57"/>
      <c r="JZ53" s="57"/>
      <c r="KA53" s="57"/>
      <c r="KB53" s="57"/>
      <c r="KC53" s="57"/>
      <c r="KD53" s="57"/>
      <c r="KE53" s="57"/>
      <c r="KF53" s="57"/>
      <c r="KG53" s="57"/>
      <c r="KH53" s="57"/>
      <c r="KI53" s="57"/>
      <c r="KJ53" s="57"/>
      <c r="KK53" s="57"/>
      <c r="KL53" s="57"/>
      <c r="KM53" s="57"/>
      <c r="KN53" s="57"/>
      <c r="KO53" s="57"/>
      <c r="KP53" s="57"/>
      <c r="KQ53" s="57"/>
      <c r="KR53" s="57"/>
      <c r="KS53" s="57"/>
      <c r="KT53" s="57"/>
      <c r="KU53" s="57"/>
      <c r="KV53" s="57"/>
      <c r="KW53" s="57"/>
      <c r="KX53" s="57"/>
      <c r="KY53" s="57"/>
      <c r="KZ53" s="57"/>
      <c r="LA53" s="57"/>
      <c r="LB53" s="57"/>
      <c r="LC53" s="57"/>
      <c r="LD53" s="57"/>
      <c r="LE53" s="57"/>
      <c r="LF53" s="57"/>
      <c r="LG53" s="57"/>
      <c r="LH53" s="57"/>
      <c r="LI53" s="57"/>
      <c r="LJ53" s="57"/>
      <c r="LK53" s="57"/>
      <c r="LL53" s="57"/>
      <c r="LM53" s="57"/>
      <c r="LN53" s="57"/>
      <c r="LO53" s="57"/>
      <c r="LP53" s="57"/>
      <c r="LQ53" s="57"/>
      <c r="LR53" s="57"/>
      <c r="LS53" s="57"/>
      <c r="LT53" s="57"/>
      <c r="LU53" s="57"/>
      <c r="LV53" s="57"/>
      <c r="LW53" s="57"/>
      <c r="LX53" s="57"/>
      <c r="LY53" s="57"/>
      <c r="LZ53" s="57"/>
      <c r="MA53" s="57"/>
      <c r="MB53" s="57"/>
      <c r="MC53" s="57"/>
      <c r="MD53" s="57"/>
      <c r="ME53" s="57"/>
      <c r="MF53" s="57"/>
      <c r="MG53" s="57"/>
      <c r="MH53" s="57"/>
      <c r="MI53" s="57"/>
      <c r="MJ53" s="57"/>
      <c r="MK53" s="57"/>
      <c r="ML53" s="57"/>
      <c r="MM53" s="57"/>
      <c r="MN53" s="57"/>
      <c r="MO53" s="57"/>
      <c r="MP53" s="57"/>
      <c r="MQ53" s="57"/>
      <c r="MR53" s="57"/>
      <c r="MS53" s="57"/>
      <c r="MT53" s="57"/>
      <c r="MU53" s="57"/>
      <c r="MV53" s="57"/>
      <c r="MW53" s="57"/>
      <c r="MX53" s="57"/>
      <c r="MY53" s="57"/>
      <c r="MZ53" s="57"/>
      <c r="NA53" s="57"/>
      <c r="NB53" s="57"/>
      <c r="NC53" s="57"/>
      <c r="ND53" s="57"/>
      <c r="NE53" s="57"/>
      <c r="NF53" s="57"/>
      <c r="NG53" s="57"/>
      <c r="NH53" s="57"/>
      <c r="NI53" s="57"/>
      <c r="NJ53" s="57"/>
      <c r="NK53" s="57"/>
      <c r="NL53" s="57"/>
      <c r="NM53" s="57"/>
      <c r="NN53" s="57"/>
      <c r="NO53" s="57"/>
      <c r="NP53" s="57"/>
      <c r="NQ53" s="57"/>
      <c r="NR53" s="57"/>
      <c r="NS53" s="57"/>
      <c r="NT53" s="57"/>
      <c r="NU53" s="57"/>
      <c r="NV53" s="57"/>
      <c r="NW53" s="57"/>
      <c r="NX53" s="57"/>
      <c r="NY53" s="57"/>
      <c r="NZ53" s="57"/>
      <c r="OA53" s="57"/>
      <c r="OB53" s="57"/>
      <c r="OC53" s="57"/>
      <c r="OD53" s="57"/>
      <c r="OE53" s="57"/>
      <c r="OF53" s="57"/>
      <c r="OG53" s="57"/>
      <c r="OH53" s="57"/>
      <c r="OI53" s="57"/>
      <c r="OJ53" s="57"/>
      <c r="OK53" s="57"/>
      <c r="OL53" s="57"/>
      <c r="OM53" s="57"/>
      <c r="ON53" s="57"/>
      <c r="OO53" s="57"/>
      <c r="OP53" s="57"/>
      <c r="OQ53" s="57"/>
      <c r="OR53" s="57"/>
      <c r="OS53" s="57"/>
      <c r="OT53" s="57"/>
      <c r="OU53" s="57"/>
      <c r="OV53" s="57"/>
      <c r="OW53" s="57"/>
      <c r="OX53" s="57"/>
      <c r="OY53" s="57"/>
      <c r="OZ53" s="57"/>
      <c r="PA53" s="57"/>
      <c r="PB53" s="57"/>
      <c r="PC53" s="57"/>
      <c r="PD53" s="57"/>
      <c r="PE53" s="57"/>
      <c r="PF53" s="57"/>
      <c r="PG53" s="57"/>
      <c r="PH53" s="57"/>
      <c r="PI53" s="57"/>
      <c r="PJ53" s="57"/>
      <c r="PK53" s="57"/>
      <c r="PL53" s="57"/>
      <c r="PM53" s="57"/>
      <c r="PN53" s="57"/>
      <c r="PO53" s="57"/>
      <c r="PP53" s="57"/>
      <c r="PQ53" s="57"/>
      <c r="PR53" s="57"/>
      <c r="PS53" s="57"/>
      <c r="PT53" s="57"/>
      <c r="PU53" s="57"/>
      <c r="PV53" s="57"/>
      <c r="PW53" s="57"/>
      <c r="PX53" s="57"/>
      <c r="PY53" s="57"/>
      <c r="PZ53" s="57"/>
      <c r="QA53" s="57"/>
      <c r="QB53" s="57"/>
      <c r="QC53" s="57"/>
      <c r="QD53" s="57"/>
      <c r="QE53" s="57"/>
      <c r="QF53" s="57"/>
      <c r="QG53" s="57"/>
      <c r="QH53" s="57"/>
      <c r="QI53" s="57"/>
      <c r="QJ53" s="57"/>
      <c r="QK53" s="57"/>
      <c r="QL53" s="57"/>
      <c r="QM53" s="57"/>
      <c r="QN53" s="57"/>
      <c r="QO53" s="57"/>
      <c r="QP53" s="57"/>
      <c r="QQ53" s="57"/>
      <c r="QR53" s="57"/>
      <c r="QS53" s="57"/>
      <c r="QT53" s="57"/>
      <c r="QU53" s="57"/>
      <c r="QV53" s="57"/>
      <c r="QW53" s="57"/>
      <c r="QX53" s="57"/>
      <c r="QY53" s="57"/>
      <c r="QZ53" s="57"/>
      <c r="RA53" s="57"/>
      <c r="RB53" s="57"/>
      <c r="RC53" s="57"/>
      <c r="RD53" s="57"/>
      <c r="RE53" s="57"/>
      <c r="RF53" s="57"/>
      <c r="RG53" s="57"/>
      <c r="RH53" s="57"/>
      <c r="RI53" s="57"/>
      <c r="RJ53" s="57"/>
      <c r="RK53" s="57"/>
      <c r="RL53" s="57"/>
      <c r="RM53" s="57"/>
      <c r="RN53" s="57"/>
      <c r="RO53" s="57"/>
      <c r="RP53" s="57"/>
      <c r="RQ53" s="57"/>
      <c r="RR53" s="57"/>
      <c r="RS53" s="57"/>
      <c r="RT53" s="57"/>
      <c r="RU53" s="57"/>
      <c r="RV53" s="57"/>
      <c r="RW53" s="57"/>
      <c r="RX53" s="57"/>
      <c r="RY53" s="57"/>
      <c r="RZ53" s="57"/>
      <c r="SA53" s="57"/>
      <c r="SB53" s="57"/>
      <c r="SC53" s="57"/>
      <c r="SD53" s="57"/>
      <c r="SE53" s="57"/>
      <c r="SF53" s="57"/>
      <c r="SG53" s="57"/>
      <c r="SH53" s="57"/>
      <c r="SI53" s="57"/>
      <c r="SJ53" s="57"/>
      <c r="SK53" s="57"/>
      <c r="SL53" s="57"/>
      <c r="SM53" s="57"/>
      <c r="SN53" s="57"/>
      <c r="SO53" s="57"/>
      <c r="SP53" s="57"/>
      <c r="SQ53" s="57"/>
      <c r="SR53" s="57"/>
      <c r="SS53" s="57"/>
      <c r="ST53" s="57"/>
      <c r="SU53" s="57"/>
      <c r="SV53" s="57"/>
      <c r="SW53" s="57"/>
      <c r="SX53" s="57"/>
      <c r="SY53" s="57"/>
      <c r="SZ53" s="57"/>
      <c r="TA53" s="57"/>
      <c r="TB53" s="57"/>
      <c r="TC53" s="57"/>
      <c r="TD53" s="57"/>
      <c r="TE53" s="57"/>
      <c r="TF53" s="57"/>
      <c r="TG53" s="57"/>
      <c r="TH53" s="57"/>
      <c r="TI53" s="57"/>
      <c r="TJ53" s="57"/>
      <c r="TK53" s="57"/>
      <c r="TL53" s="57"/>
      <c r="TM53" s="57"/>
      <c r="TN53" s="57"/>
      <c r="TO53" s="57"/>
      <c r="TP53" s="57"/>
      <c r="TQ53" s="57"/>
      <c r="TR53" s="57"/>
      <c r="TS53" s="57"/>
      <c r="TT53" s="57"/>
      <c r="TU53" s="57"/>
      <c r="TV53" s="57"/>
      <c r="TW53" s="57"/>
      <c r="TX53" s="57"/>
      <c r="TY53" s="57"/>
      <c r="TZ53" s="57"/>
      <c r="UA53" s="57"/>
      <c r="UB53" s="57"/>
      <c r="UC53" s="57"/>
      <c r="UD53" s="57"/>
      <c r="UE53" s="57"/>
      <c r="UF53" s="57"/>
      <c r="UG53" s="57"/>
    </row>
    <row r="54" spans="1:843" ht="33" customHeight="1" x14ac:dyDescent="0.2">
      <c r="A54" s="55"/>
      <c r="B54" s="753" t="s">
        <v>100</v>
      </c>
      <c r="C54" s="754"/>
      <c r="D54" s="754"/>
      <c r="E54" s="754"/>
      <c r="F54" s="755"/>
      <c r="G54" s="33"/>
      <c r="H54" s="741" t="s">
        <v>101</v>
      </c>
      <c r="I54" s="742"/>
      <c r="J54" s="742"/>
      <c r="K54" s="742"/>
      <c r="L54" s="743"/>
      <c r="M54" s="55"/>
    </row>
    <row r="55" spans="1:843" ht="15.75" customHeight="1" x14ac:dyDescent="0.2">
      <c r="A55" s="55"/>
      <c r="B55" s="386" t="s">
        <v>102</v>
      </c>
      <c r="C55" s="203" t="s">
        <v>103</v>
      </c>
      <c r="D55" s="203" t="s">
        <v>104</v>
      </c>
      <c r="E55" s="203" t="s">
        <v>105</v>
      </c>
      <c r="F55" s="390" t="s">
        <v>106</v>
      </c>
      <c r="G55" s="20"/>
      <c r="H55" s="386" t="s">
        <v>102</v>
      </c>
      <c r="I55" s="203" t="s">
        <v>107</v>
      </c>
      <c r="J55" s="203" t="s">
        <v>104</v>
      </c>
      <c r="K55" s="203" t="s">
        <v>105</v>
      </c>
      <c r="L55" s="390" t="s">
        <v>108</v>
      </c>
      <c r="M55" s="55"/>
    </row>
    <row r="56" spans="1:843" s="63" customFormat="1" ht="15.75" customHeight="1" x14ac:dyDescent="0.2">
      <c r="A56" s="37"/>
      <c r="B56" s="387">
        <v>0.05</v>
      </c>
      <c r="C56" s="388">
        <v>5.5E-2</v>
      </c>
      <c r="D56" s="388">
        <v>0.06</v>
      </c>
      <c r="E56" s="388">
        <v>6.5000000000000002E-2</v>
      </c>
      <c r="F56" s="389">
        <v>7.0000000000000007E-2</v>
      </c>
      <c r="G56" s="33"/>
      <c r="H56" s="387">
        <v>0.115</v>
      </c>
      <c r="I56" s="388">
        <v>0.12</v>
      </c>
      <c r="J56" s="388">
        <v>0.13</v>
      </c>
      <c r="K56" s="388">
        <v>0.14000000000000001</v>
      </c>
      <c r="L56" s="389">
        <v>0.15</v>
      </c>
      <c r="M56" s="37"/>
      <c r="N56" s="61"/>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62"/>
      <c r="EB56" s="62"/>
      <c r="EC56" s="62"/>
      <c r="ED56" s="62"/>
      <c r="EE56" s="62"/>
      <c r="EF56" s="62"/>
      <c r="EG56" s="62"/>
      <c r="EH56" s="62"/>
      <c r="EI56" s="62"/>
      <c r="EJ56" s="62"/>
      <c r="EK56" s="62"/>
      <c r="EL56" s="62"/>
      <c r="EM56" s="62"/>
      <c r="EN56" s="62"/>
      <c r="EO56" s="62"/>
      <c r="EP56" s="62"/>
      <c r="EQ56" s="62"/>
      <c r="ER56" s="62"/>
      <c r="ES56" s="62"/>
      <c r="ET56" s="62"/>
      <c r="EU56" s="62"/>
      <c r="EV56" s="62"/>
      <c r="EW56" s="62"/>
      <c r="EX56" s="62"/>
      <c r="EY56" s="62"/>
      <c r="EZ56" s="62"/>
      <c r="FA56" s="62"/>
      <c r="FB56" s="62"/>
      <c r="FC56" s="62"/>
      <c r="FD56" s="62"/>
      <c r="FE56" s="62"/>
      <c r="FF56" s="62"/>
      <c r="FG56" s="62"/>
      <c r="FH56" s="62"/>
      <c r="FI56" s="62"/>
      <c r="FJ56" s="62"/>
      <c r="FK56" s="62"/>
      <c r="FL56" s="62"/>
      <c r="FM56" s="62"/>
      <c r="FN56" s="62"/>
      <c r="FO56" s="62"/>
      <c r="FP56" s="62"/>
      <c r="FQ56" s="62"/>
      <c r="FR56" s="62"/>
      <c r="FS56" s="62"/>
      <c r="FT56" s="62"/>
      <c r="FU56" s="62"/>
      <c r="FV56" s="62"/>
      <c r="FW56" s="62"/>
      <c r="FX56" s="62"/>
      <c r="FY56" s="62"/>
      <c r="FZ56" s="62"/>
      <c r="GA56" s="62"/>
      <c r="GB56" s="62"/>
      <c r="GC56" s="62"/>
      <c r="GD56" s="62"/>
      <c r="GE56" s="62"/>
      <c r="GF56" s="62"/>
      <c r="GG56" s="62"/>
      <c r="GH56" s="62"/>
      <c r="GI56" s="62"/>
      <c r="GJ56" s="62"/>
      <c r="GK56" s="62"/>
      <c r="GL56" s="62"/>
      <c r="GM56" s="62"/>
      <c r="GN56" s="62"/>
      <c r="GO56" s="62"/>
      <c r="GP56" s="62"/>
      <c r="GQ56" s="62"/>
      <c r="GR56" s="62"/>
      <c r="GS56" s="62"/>
      <c r="GT56" s="62"/>
      <c r="GU56" s="62"/>
      <c r="GV56" s="62"/>
      <c r="GW56" s="62"/>
      <c r="GX56" s="62"/>
      <c r="GY56" s="62"/>
      <c r="GZ56" s="62"/>
      <c r="HA56" s="62"/>
      <c r="HB56" s="62"/>
      <c r="HC56" s="62"/>
      <c r="HD56" s="62"/>
      <c r="HE56" s="62"/>
      <c r="HF56" s="62"/>
      <c r="HG56" s="62"/>
      <c r="HH56" s="62"/>
      <c r="HI56" s="62"/>
      <c r="HJ56" s="62"/>
      <c r="HK56" s="62"/>
      <c r="HL56" s="62"/>
      <c r="HM56" s="62"/>
      <c r="HN56" s="62"/>
      <c r="HO56" s="62"/>
      <c r="HP56" s="62"/>
      <c r="HQ56" s="62"/>
      <c r="HR56" s="62"/>
      <c r="HS56" s="62"/>
      <c r="HT56" s="62"/>
      <c r="HU56" s="62"/>
      <c r="HV56" s="62"/>
      <c r="HW56" s="62"/>
      <c r="HX56" s="62"/>
      <c r="HY56" s="62"/>
      <c r="HZ56" s="62"/>
      <c r="IA56" s="62"/>
      <c r="IB56" s="62"/>
      <c r="IC56" s="62"/>
      <c r="ID56" s="62"/>
      <c r="IE56" s="62"/>
      <c r="IF56" s="62"/>
      <c r="IG56" s="62"/>
      <c r="IH56" s="62"/>
      <c r="II56" s="62"/>
      <c r="IJ56" s="62"/>
      <c r="IK56" s="62"/>
      <c r="IL56" s="62"/>
      <c r="IM56" s="62"/>
      <c r="IN56" s="62"/>
      <c r="IO56" s="62"/>
      <c r="IP56" s="62"/>
      <c r="IQ56" s="62"/>
      <c r="IR56" s="62"/>
      <c r="IS56" s="62"/>
      <c r="IT56" s="62"/>
      <c r="IU56" s="62"/>
      <c r="IV56" s="62"/>
      <c r="IW56" s="62"/>
      <c r="IX56" s="62"/>
      <c r="IY56" s="62"/>
      <c r="IZ56" s="62"/>
      <c r="JA56" s="62"/>
      <c r="JB56" s="62"/>
      <c r="JC56" s="62"/>
      <c r="JD56" s="62"/>
      <c r="JE56" s="62"/>
      <c r="JF56" s="62"/>
      <c r="JG56" s="62"/>
      <c r="JH56" s="62"/>
      <c r="JI56" s="62"/>
      <c r="JJ56" s="62"/>
      <c r="JK56" s="62"/>
      <c r="JL56" s="62"/>
      <c r="JM56" s="62"/>
      <c r="JN56" s="62"/>
      <c r="JO56" s="62"/>
      <c r="JP56" s="62"/>
      <c r="JQ56" s="62"/>
      <c r="JR56" s="62"/>
      <c r="JS56" s="62"/>
      <c r="JT56" s="62"/>
      <c r="JU56" s="62"/>
      <c r="JV56" s="62"/>
      <c r="JW56" s="62"/>
      <c r="JX56" s="62"/>
      <c r="JY56" s="62"/>
      <c r="JZ56" s="62"/>
      <c r="KA56" s="62"/>
      <c r="KB56" s="62"/>
      <c r="KC56" s="62"/>
      <c r="KD56" s="62"/>
      <c r="KE56" s="62"/>
      <c r="KF56" s="62"/>
      <c r="KG56" s="62"/>
      <c r="KH56" s="62"/>
      <c r="KI56" s="62"/>
      <c r="KJ56" s="62"/>
      <c r="KK56" s="62"/>
      <c r="KL56" s="62"/>
      <c r="KM56" s="62"/>
      <c r="KN56" s="62"/>
      <c r="KO56" s="62"/>
      <c r="KP56" s="62"/>
      <c r="KQ56" s="62"/>
      <c r="KR56" s="62"/>
      <c r="KS56" s="62"/>
      <c r="KT56" s="62"/>
      <c r="KU56" s="62"/>
      <c r="KV56" s="62"/>
      <c r="KW56" s="62"/>
      <c r="KX56" s="62"/>
      <c r="KY56" s="62"/>
      <c r="KZ56" s="62"/>
      <c r="LA56" s="62"/>
      <c r="LB56" s="62"/>
      <c r="LC56" s="62"/>
      <c r="LD56" s="62"/>
      <c r="LE56" s="62"/>
      <c r="LF56" s="62"/>
      <c r="LG56" s="62"/>
      <c r="LH56" s="62"/>
      <c r="LI56" s="62"/>
      <c r="LJ56" s="62"/>
      <c r="LK56" s="62"/>
      <c r="LL56" s="62"/>
      <c r="LM56" s="62"/>
      <c r="LN56" s="62"/>
      <c r="LO56" s="62"/>
      <c r="LP56" s="62"/>
      <c r="LQ56" s="62"/>
      <c r="LR56" s="62"/>
      <c r="LS56" s="62"/>
      <c r="LT56" s="62"/>
      <c r="LU56" s="62"/>
      <c r="LV56" s="62"/>
      <c r="LW56" s="62"/>
      <c r="LX56" s="62"/>
      <c r="LY56" s="62"/>
      <c r="LZ56" s="62"/>
      <c r="MA56" s="62"/>
      <c r="MB56" s="62"/>
      <c r="MC56" s="62"/>
      <c r="MD56" s="62"/>
      <c r="ME56" s="62"/>
      <c r="MF56" s="62"/>
      <c r="MG56" s="62"/>
      <c r="MH56" s="62"/>
      <c r="MI56" s="62"/>
      <c r="MJ56" s="62"/>
      <c r="MK56" s="62"/>
      <c r="ML56" s="62"/>
      <c r="MM56" s="62"/>
      <c r="MN56" s="62"/>
      <c r="MO56" s="62"/>
      <c r="MP56" s="62"/>
      <c r="MQ56" s="62"/>
      <c r="MR56" s="62"/>
      <c r="MS56" s="62"/>
      <c r="MT56" s="62"/>
      <c r="MU56" s="62"/>
      <c r="MV56" s="62"/>
      <c r="MW56" s="62"/>
      <c r="MX56" s="62"/>
      <c r="MY56" s="62"/>
      <c r="MZ56" s="62"/>
      <c r="NA56" s="62"/>
      <c r="NB56" s="62"/>
      <c r="NC56" s="62"/>
      <c r="ND56" s="62"/>
      <c r="NE56" s="62"/>
      <c r="NF56" s="62"/>
      <c r="NG56" s="62"/>
      <c r="NH56" s="62"/>
      <c r="NI56" s="62"/>
      <c r="NJ56" s="62"/>
      <c r="NK56" s="62"/>
      <c r="NL56" s="62"/>
      <c r="NM56" s="62"/>
      <c r="NN56" s="62"/>
      <c r="NO56" s="62"/>
      <c r="NP56" s="62"/>
      <c r="NQ56" s="62"/>
      <c r="NR56" s="62"/>
      <c r="NS56" s="62"/>
      <c r="NT56" s="62"/>
      <c r="NU56" s="62"/>
      <c r="NV56" s="62"/>
      <c r="NW56" s="62"/>
      <c r="NX56" s="62"/>
      <c r="NY56" s="62"/>
      <c r="NZ56" s="62"/>
      <c r="OA56" s="62"/>
      <c r="OB56" s="62"/>
      <c r="OC56" s="62"/>
      <c r="OD56" s="62"/>
      <c r="OE56" s="62"/>
      <c r="OF56" s="62"/>
      <c r="OG56" s="62"/>
      <c r="OH56" s="62"/>
      <c r="OI56" s="62"/>
      <c r="OJ56" s="62"/>
      <c r="OK56" s="62"/>
      <c r="OL56" s="62"/>
      <c r="OM56" s="62"/>
      <c r="ON56" s="62"/>
      <c r="OO56" s="62"/>
      <c r="OP56" s="62"/>
      <c r="OQ56" s="62"/>
      <c r="OR56" s="62"/>
      <c r="OS56" s="62"/>
      <c r="OT56" s="62"/>
      <c r="OU56" s="62"/>
      <c r="OV56" s="62"/>
      <c r="OW56" s="62"/>
      <c r="OX56" s="62"/>
      <c r="OY56" s="62"/>
      <c r="OZ56" s="62"/>
      <c r="PA56" s="62"/>
      <c r="PB56" s="62"/>
      <c r="PC56" s="62"/>
      <c r="PD56" s="62"/>
      <c r="PE56" s="62"/>
      <c r="PF56" s="62"/>
      <c r="PG56" s="62"/>
      <c r="PH56" s="62"/>
      <c r="PI56" s="62"/>
      <c r="PJ56" s="62"/>
      <c r="PK56" s="62"/>
      <c r="PL56" s="62"/>
      <c r="PM56" s="62"/>
      <c r="PN56" s="62"/>
      <c r="PO56" s="62"/>
      <c r="PP56" s="62"/>
      <c r="PQ56" s="62"/>
      <c r="PR56" s="62"/>
      <c r="PS56" s="62"/>
      <c r="PT56" s="62"/>
      <c r="PU56" s="62"/>
      <c r="PV56" s="62"/>
      <c r="PW56" s="62"/>
      <c r="PX56" s="62"/>
      <c r="PY56" s="62"/>
      <c r="PZ56" s="62"/>
      <c r="QA56" s="62"/>
      <c r="QB56" s="62"/>
      <c r="QC56" s="62"/>
      <c r="QD56" s="62"/>
      <c r="QE56" s="62"/>
      <c r="QF56" s="62"/>
      <c r="QG56" s="62"/>
      <c r="QH56" s="62"/>
      <c r="QI56" s="62"/>
      <c r="QJ56" s="62"/>
      <c r="QK56" s="62"/>
      <c r="QL56" s="62"/>
      <c r="QM56" s="62"/>
      <c r="QN56" s="62"/>
      <c r="QO56" s="62"/>
      <c r="QP56" s="62"/>
      <c r="QQ56" s="62"/>
      <c r="QR56" s="62"/>
      <c r="QS56" s="62"/>
      <c r="QT56" s="62"/>
      <c r="QU56" s="62"/>
      <c r="QV56" s="62"/>
      <c r="QW56" s="62"/>
      <c r="QX56" s="62"/>
      <c r="QY56" s="62"/>
      <c r="QZ56" s="62"/>
      <c r="RA56" s="62"/>
      <c r="RB56" s="62"/>
      <c r="RC56" s="62"/>
      <c r="RD56" s="62"/>
      <c r="RE56" s="62"/>
      <c r="RF56" s="62"/>
      <c r="RG56" s="62"/>
      <c r="RH56" s="62"/>
      <c r="RI56" s="62"/>
      <c r="RJ56" s="62"/>
      <c r="RK56" s="62"/>
      <c r="RL56" s="62"/>
      <c r="RM56" s="62"/>
      <c r="RN56" s="62"/>
      <c r="RO56" s="62"/>
      <c r="RP56" s="62"/>
      <c r="RQ56" s="62"/>
      <c r="RR56" s="62"/>
      <c r="RS56" s="62"/>
      <c r="RT56" s="62"/>
      <c r="RU56" s="62"/>
      <c r="RV56" s="62"/>
      <c r="RW56" s="62"/>
      <c r="RX56" s="62"/>
      <c r="RY56" s="62"/>
      <c r="RZ56" s="62"/>
      <c r="SA56" s="62"/>
      <c r="SB56" s="62"/>
      <c r="SC56" s="62"/>
      <c r="SD56" s="62"/>
      <c r="SE56" s="62"/>
      <c r="SF56" s="62"/>
      <c r="SG56" s="62"/>
      <c r="SH56" s="62"/>
      <c r="SI56" s="62"/>
      <c r="SJ56" s="62"/>
      <c r="SK56" s="62"/>
      <c r="SL56" s="62"/>
      <c r="SM56" s="62"/>
      <c r="SN56" s="62"/>
      <c r="SO56" s="62"/>
      <c r="SP56" s="62"/>
      <c r="SQ56" s="62"/>
      <c r="SR56" s="62"/>
      <c r="SS56" s="62"/>
      <c r="ST56" s="62"/>
      <c r="SU56" s="62"/>
      <c r="SV56" s="62"/>
      <c r="SW56" s="62"/>
      <c r="SX56" s="62"/>
      <c r="SY56" s="62"/>
      <c r="SZ56" s="62"/>
      <c r="TA56" s="62"/>
      <c r="TB56" s="62"/>
      <c r="TC56" s="62"/>
      <c r="TD56" s="62"/>
      <c r="TE56" s="62"/>
      <c r="TF56" s="62"/>
      <c r="TG56" s="62"/>
      <c r="TH56" s="62"/>
      <c r="TI56" s="62"/>
      <c r="TJ56" s="62"/>
      <c r="TK56" s="62"/>
      <c r="TL56" s="62"/>
      <c r="TM56" s="62"/>
      <c r="TN56" s="62"/>
      <c r="TO56" s="62"/>
      <c r="TP56" s="62"/>
      <c r="TQ56" s="62"/>
      <c r="TR56" s="62"/>
      <c r="TS56" s="62"/>
      <c r="TT56" s="62"/>
      <c r="TU56" s="62"/>
      <c r="TV56" s="62"/>
      <c r="TW56" s="62"/>
      <c r="TX56" s="62"/>
      <c r="TY56" s="62"/>
      <c r="TZ56" s="62"/>
      <c r="UA56" s="62"/>
      <c r="UB56" s="62"/>
      <c r="UC56" s="62"/>
      <c r="UD56" s="62"/>
      <c r="UE56" s="62"/>
      <c r="UF56" s="62"/>
      <c r="UG56" s="62"/>
      <c r="UH56" s="31"/>
      <c r="UI56" s="31"/>
      <c r="UJ56" s="31"/>
      <c r="UK56" s="31"/>
      <c r="UL56" s="31"/>
      <c r="UM56" s="31"/>
      <c r="UN56" s="31"/>
      <c r="UO56" s="31"/>
      <c r="UP56" s="31"/>
      <c r="UQ56" s="31"/>
      <c r="UR56" s="31"/>
      <c r="US56" s="31"/>
      <c r="UT56" s="31"/>
      <c r="UU56" s="31"/>
      <c r="UV56" s="31"/>
      <c r="UW56" s="31"/>
      <c r="UX56" s="31"/>
      <c r="UY56" s="31"/>
      <c r="UZ56" s="31"/>
      <c r="VA56" s="31"/>
      <c r="VB56" s="31"/>
      <c r="VC56" s="31"/>
      <c r="VD56" s="31"/>
      <c r="VE56" s="31"/>
      <c r="VF56" s="31"/>
      <c r="VG56" s="31"/>
      <c r="VH56" s="31"/>
      <c r="VI56" s="31"/>
      <c r="VJ56" s="31"/>
      <c r="VK56" s="31"/>
      <c r="VL56" s="31"/>
      <c r="VM56" s="31"/>
      <c r="VN56" s="31"/>
      <c r="VO56" s="31"/>
      <c r="VP56" s="31"/>
      <c r="VQ56" s="31"/>
      <c r="VR56" s="31"/>
      <c r="VS56" s="31"/>
      <c r="VT56" s="31"/>
      <c r="VU56" s="31"/>
      <c r="VV56" s="31"/>
      <c r="VW56" s="31"/>
      <c r="VX56" s="31"/>
      <c r="VY56" s="31"/>
      <c r="VZ56" s="31"/>
      <c r="WA56" s="31"/>
      <c r="WB56" s="31"/>
      <c r="WC56" s="31"/>
      <c r="WD56" s="31"/>
      <c r="WE56" s="31"/>
      <c r="WF56" s="31"/>
      <c r="WG56" s="31"/>
      <c r="WH56" s="31"/>
      <c r="WI56" s="31"/>
      <c r="WJ56" s="31"/>
      <c r="WK56" s="31"/>
      <c r="WL56" s="31"/>
      <c r="WM56" s="31"/>
      <c r="WN56" s="31"/>
      <c r="WO56" s="31"/>
      <c r="WP56" s="31"/>
      <c r="WQ56" s="31"/>
      <c r="WR56" s="31"/>
      <c r="WS56" s="31"/>
      <c r="WT56" s="31"/>
      <c r="WU56" s="31"/>
      <c r="WV56" s="31"/>
      <c r="WW56" s="31"/>
      <c r="WX56" s="31"/>
      <c r="WY56" s="31"/>
      <c r="WZ56" s="31"/>
      <c r="XA56" s="31"/>
      <c r="XB56" s="31"/>
      <c r="XC56" s="31"/>
      <c r="XD56" s="31"/>
      <c r="XE56" s="31"/>
      <c r="XF56" s="31"/>
      <c r="XG56" s="31"/>
      <c r="XH56" s="31"/>
      <c r="XI56" s="31"/>
      <c r="XJ56" s="31"/>
      <c r="XK56" s="31"/>
      <c r="XL56" s="31"/>
      <c r="XM56" s="31"/>
      <c r="XN56" s="31"/>
      <c r="XO56" s="31"/>
      <c r="XP56" s="31"/>
      <c r="XQ56" s="31"/>
      <c r="XR56" s="31"/>
      <c r="XS56" s="31"/>
      <c r="XT56" s="31"/>
      <c r="XU56" s="31"/>
      <c r="XV56" s="31"/>
      <c r="XW56" s="31"/>
      <c r="XX56" s="31"/>
      <c r="XY56" s="31"/>
      <c r="XZ56" s="31"/>
      <c r="YA56" s="31"/>
      <c r="YB56" s="31"/>
      <c r="YC56" s="31"/>
      <c r="YD56" s="31"/>
      <c r="YE56" s="31"/>
      <c r="YF56" s="31"/>
      <c r="YG56" s="31"/>
      <c r="YH56" s="31"/>
      <c r="YI56" s="31"/>
      <c r="YJ56" s="31"/>
      <c r="YK56" s="31"/>
      <c r="YL56" s="31"/>
      <c r="YM56" s="31"/>
      <c r="YN56" s="31"/>
      <c r="YO56" s="31"/>
      <c r="YP56" s="31"/>
      <c r="YQ56" s="31"/>
      <c r="YR56" s="31"/>
      <c r="YS56" s="31"/>
      <c r="YT56" s="31"/>
      <c r="YU56" s="31"/>
      <c r="YV56" s="31"/>
      <c r="YW56" s="31"/>
      <c r="YX56" s="31"/>
      <c r="YY56" s="31"/>
      <c r="YZ56" s="31"/>
      <c r="ZA56" s="31"/>
      <c r="ZB56" s="31"/>
      <c r="ZC56" s="31"/>
      <c r="ZD56" s="31"/>
      <c r="ZE56" s="31"/>
      <c r="ZF56" s="31"/>
      <c r="ZG56" s="31"/>
      <c r="ZH56" s="31"/>
      <c r="ZI56" s="31"/>
      <c r="ZJ56" s="31"/>
      <c r="ZK56" s="31"/>
      <c r="ZL56" s="31"/>
      <c r="ZM56" s="31"/>
      <c r="ZN56" s="31"/>
      <c r="ZO56" s="31"/>
      <c r="ZP56" s="31"/>
      <c r="ZQ56" s="31"/>
      <c r="ZR56" s="31"/>
      <c r="ZS56" s="31"/>
      <c r="ZT56" s="31"/>
      <c r="ZU56" s="31"/>
      <c r="ZV56" s="31"/>
      <c r="ZW56" s="31"/>
      <c r="ZX56" s="31"/>
      <c r="ZY56" s="31"/>
      <c r="ZZ56" s="31"/>
      <c r="AAA56" s="31"/>
      <c r="AAB56" s="31"/>
      <c r="AAC56" s="31"/>
      <c r="AAD56" s="31"/>
      <c r="AAE56" s="31"/>
      <c r="AAF56" s="31"/>
      <c r="AAG56" s="31"/>
      <c r="AAH56" s="31"/>
      <c r="AAI56" s="31"/>
      <c r="AAJ56" s="31"/>
      <c r="AAK56" s="31"/>
      <c r="AAL56" s="31"/>
      <c r="AAM56" s="31"/>
      <c r="AAN56" s="31"/>
      <c r="AAO56" s="31"/>
      <c r="AAP56" s="31"/>
      <c r="AAQ56" s="31"/>
      <c r="AAR56" s="31"/>
      <c r="AAS56" s="31"/>
      <c r="AAT56" s="31"/>
      <c r="AAU56" s="31"/>
      <c r="AAV56" s="31"/>
      <c r="AAW56" s="31"/>
      <c r="AAX56" s="31"/>
      <c r="AAY56" s="31"/>
      <c r="AAZ56" s="31"/>
      <c r="ABA56" s="31"/>
      <c r="ABB56" s="31"/>
      <c r="ABC56" s="31"/>
      <c r="ABD56" s="31"/>
      <c r="ABE56" s="31"/>
      <c r="ABF56" s="31"/>
      <c r="ABG56" s="31"/>
      <c r="ABH56" s="31"/>
      <c r="ABI56" s="31"/>
      <c r="ABJ56" s="31"/>
      <c r="ABK56" s="31"/>
      <c r="ABL56" s="31"/>
      <c r="ABM56" s="31"/>
      <c r="ABN56" s="31"/>
      <c r="ABO56" s="31"/>
      <c r="ABP56" s="31"/>
      <c r="ABQ56" s="31"/>
      <c r="ABR56" s="31"/>
      <c r="ABS56" s="31"/>
      <c r="ABT56" s="31"/>
      <c r="ABU56" s="31"/>
      <c r="ABV56" s="31"/>
      <c r="ABW56" s="31"/>
      <c r="ABX56" s="31"/>
      <c r="ABY56" s="31"/>
      <c r="ABZ56" s="31"/>
      <c r="ACA56" s="31"/>
      <c r="ACB56" s="31"/>
      <c r="ACC56" s="31"/>
      <c r="ACD56" s="31"/>
      <c r="ACE56" s="31"/>
      <c r="ACF56" s="31"/>
      <c r="ACG56" s="31"/>
      <c r="ACH56" s="31"/>
      <c r="ACI56" s="31"/>
      <c r="ACJ56" s="31"/>
      <c r="ACK56" s="31"/>
      <c r="ACL56" s="31"/>
      <c r="ACM56" s="31"/>
      <c r="ACN56" s="31"/>
      <c r="ACO56" s="31"/>
      <c r="ACP56" s="31"/>
      <c r="ACQ56" s="31"/>
      <c r="ACR56" s="31"/>
      <c r="ACS56" s="31"/>
      <c r="ACT56" s="31"/>
      <c r="ACU56" s="31"/>
      <c r="ACV56" s="31"/>
      <c r="ACW56" s="31"/>
      <c r="ACX56" s="31"/>
      <c r="ACY56" s="31"/>
      <c r="ACZ56" s="31"/>
      <c r="ADA56" s="31"/>
      <c r="ADB56" s="31"/>
      <c r="ADC56" s="31"/>
      <c r="ADD56" s="31"/>
      <c r="ADE56" s="31"/>
      <c r="ADF56" s="31"/>
      <c r="ADG56" s="31"/>
      <c r="ADH56" s="31"/>
      <c r="ADI56" s="31"/>
      <c r="ADJ56" s="31"/>
      <c r="ADK56" s="31"/>
      <c r="ADL56" s="31"/>
      <c r="ADM56" s="31"/>
      <c r="ADN56" s="31"/>
      <c r="ADO56" s="31"/>
      <c r="ADP56" s="31"/>
      <c r="ADQ56" s="31"/>
      <c r="ADR56" s="31"/>
      <c r="ADS56" s="31"/>
      <c r="ADT56" s="31"/>
      <c r="ADU56" s="31"/>
      <c r="ADV56" s="31"/>
      <c r="ADW56" s="31"/>
      <c r="ADX56" s="31"/>
      <c r="ADY56" s="31"/>
      <c r="ADZ56" s="31"/>
      <c r="AEA56" s="31"/>
      <c r="AEB56" s="31"/>
      <c r="AEC56" s="31"/>
      <c r="AED56" s="31"/>
      <c r="AEE56" s="31"/>
      <c r="AEF56" s="31"/>
      <c r="AEG56" s="31"/>
      <c r="AEH56" s="31"/>
      <c r="AEI56" s="31"/>
      <c r="AEJ56" s="31"/>
      <c r="AEK56" s="31"/>
      <c r="AEL56" s="31"/>
      <c r="AEM56" s="31"/>
      <c r="AEN56" s="31"/>
      <c r="AEO56" s="31"/>
      <c r="AEP56" s="31"/>
      <c r="AEQ56" s="31"/>
      <c r="AER56" s="31"/>
      <c r="AES56" s="31"/>
      <c r="AET56" s="31"/>
      <c r="AEU56" s="31"/>
      <c r="AEV56" s="31"/>
      <c r="AEW56" s="31"/>
      <c r="AEX56" s="31"/>
      <c r="AEY56" s="31"/>
      <c r="AEZ56" s="31"/>
      <c r="AFA56" s="31"/>
      <c r="AFB56" s="31"/>
      <c r="AFC56" s="31"/>
      <c r="AFD56" s="31"/>
      <c r="AFE56" s="31"/>
      <c r="AFF56" s="31"/>
      <c r="AFG56" s="31"/>
      <c r="AFH56" s="31"/>
      <c r="AFI56" s="31"/>
      <c r="AFJ56" s="31"/>
      <c r="AFK56" s="31"/>
    </row>
    <row r="57" spans="1:843" s="63" customFormat="1" ht="15.75" customHeight="1" x14ac:dyDescent="0.2">
      <c r="A57" s="37"/>
      <c r="B57" s="35"/>
      <c r="C57" s="35"/>
      <c r="D57" s="35"/>
      <c r="E57" s="35"/>
      <c r="F57" s="35"/>
      <c r="G57" s="33"/>
      <c r="H57" s="34"/>
      <c r="I57" s="36"/>
      <c r="J57" s="36"/>
      <c r="K57" s="36"/>
      <c r="L57" s="36"/>
      <c r="M57" s="37"/>
      <c r="N57" s="61"/>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c r="DF57" s="62"/>
      <c r="DG57" s="62"/>
      <c r="DH57" s="62"/>
      <c r="DI57" s="62"/>
      <c r="DJ57" s="62"/>
      <c r="DK57" s="62"/>
      <c r="DL57" s="62"/>
      <c r="DM57" s="62"/>
      <c r="DN57" s="62"/>
      <c r="DO57" s="62"/>
      <c r="DP57" s="62"/>
      <c r="DQ57" s="62"/>
      <c r="DR57" s="62"/>
      <c r="DS57" s="62"/>
      <c r="DT57" s="62"/>
      <c r="DU57" s="62"/>
      <c r="DV57" s="62"/>
      <c r="DW57" s="62"/>
      <c r="DX57" s="62"/>
      <c r="DY57" s="62"/>
      <c r="DZ57" s="62"/>
      <c r="EA57" s="62"/>
      <c r="EB57" s="62"/>
      <c r="EC57" s="62"/>
      <c r="ED57" s="62"/>
      <c r="EE57" s="62"/>
      <c r="EF57" s="62"/>
      <c r="EG57" s="62"/>
      <c r="EH57" s="62"/>
      <c r="EI57" s="62"/>
      <c r="EJ57" s="62"/>
      <c r="EK57" s="62"/>
      <c r="EL57" s="62"/>
      <c r="EM57" s="62"/>
      <c r="EN57" s="62"/>
      <c r="EO57" s="62"/>
      <c r="EP57" s="62"/>
      <c r="EQ57" s="62"/>
      <c r="ER57" s="62"/>
      <c r="ES57" s="62"/>
      <c r="ET57" s="62"/>
      <c r="EU57" s="62"/>
      <c r="EV57" s="62"/>
      <c r="EW57" s="62"/>
      <c r="EX57" s="62"/>
      <c r="EY57" s="62"/>
      <c r="EZ57" s="62"/>
      <c r="FA57" s="62"/>
      <c r="FB57" s="62"/>
      <c r="FC57" s="62"/>
      <c r="FD57" s="62"/>
      <c r="FE57" s="62"/>
      <c r="FF57" s="62"/>
      <c r="FG57" s="62"/>
      <c r="FH57" s="62"/>
      <c r="FI57" s="62"/>
      <c r="FJ57" s="62"/>
      <c r="FK57" s="62"/>
      <c r="FL57" s="62"/>
      <c r="FM57" s="62"/>
      <c r="FN57" s="62"/>
      <c r="FO57" s="62"/>
      <c r="FP57" s="62"/>
      <c r="FQ57" s="62"/>
      <c r="FR57" s="62"/>
      <c r="FS57" s="62"/>
      <c r="FT57" s="62"/>
      <c r="FU57" s="62"/>
      <c r="FV57" s="62"/>
      <c r="FW57" s="62"/>
      <c r="FX57" s="62"/>
      <c r="FY57" s="62"/>
      <c r="FZ57" s="62"/>
      <c r="GA57" s="62"/>
      <c r="GB57" s="62"/>
      <c r="GC57" s="62"/>
      <c r="GD57" s="62"/>
      <c r="GE57" s="62"/>
      <c r="GF57" s="62"/>
      <c r="GG57" s="62"/>
      <c r="GH57" s="62"/>
      <c r="GI57" s="62"/>
      <c r="GJ57" s="62"/>
      <c r="GK57" s="62"/>
      <c r="GL57" s="62"/>
      <c r="GM57" s="62"/>
      <c r="GN57" s="62"/>
      <c r="GO57" s="62"/>
      <c r="GP57" s="62"/>
      <c r="GQ57" s="62"/>
      <c r="GR57" s="62"/>
      <c r="GS57" s="62"/>
      <c r="GT57" s="62"/>
      <c r="GU57" s="62"/>
      <c r="GV57" s="62"/>
      <c r="GW57" s="62"/>
      <c r="GX57" s="62"/>
      <c r="GY57" s="62"/>
      <c r="GZ57" s="62"/>
      <c r="HA57" s="62"/>
      <c r="HB57" s="62"/>
      <c r="HC57" s="62"/>
      <c r="HD57" s="62"/>
      <c r="HE57" s="62"/>
      <c r="HF57" s="62"/>
      <c r="HG57" s="62"/>
      <c r="HH57" s="62"/>
      <c r="HI57" s="62"/>
      <c r="HJ57" s="62"/>
      <c r="HK57" s="62"/>
      <c r="HL57" s="62"/>
      <c r="HM57" s="62"/>
      <c r="HN57" s="62"/>
      <c r="HO57" s="62"/>
      <c r="HP57" s="62"/>
      <c r="HQ57" s="62"/>
      <c r="HR57" s="62"/>
      <c r="HS57" s="62"/>
      <c r="HT57" s="62"/>
      <c r="HU57" s="62"/>
      <c r="HV57" s="62"/>
      <c r="HW57" s="62"/>
      <c r="HX57" s="62"/>
      <c r="HY57" s="62"/>
      <c r="HZ57" s="62"/>
      <c r="IA57" s="62"/>
      <c r="IB57" s="62"/>
      <c r="IC57" s="62"/>
      <c r="ID57" s="62"/>
      <c r="IE57" s="62"/>
      <c r="IF57" s="62"/>
      <c r="IG57" s="62"/>
      <c r="IH57" s="62"/>
      <c r="II57" s="62"/>
      <c r="IJ57" s="62"/>
      <c r="IK57" s="62"/>
      <c r="IL57" s="62"/>
      <c r="IM57" s="62"/>
      <c r="IN57" s="62"/>
      <c r="IO57" s="62"/>
      <c r="IP57" s="62"/>
      <c r="IQ57" s="62"/>
      <c r="IR57" s="62"/>
      <c r="IS57" s="62"/>
      <c r="IT57" s="62"/>
      <c r="IU57" s="62"/>
      <c r="IV57" s="62"/>
      <c r="IW57" s="62"/>
      <c r="IX57" s="62"/>
      <c r="IY57" s="62"/>
      <c r="IZ57" s="62"/>
      <c r="JA57" s="62"/>
      <c r="JB57" s="62"/>
      <c r="JC57" s="62"/>
      <c r="JD57" s="62"/>
      <c r="JE57" s="62"/>
      <c r="JF57" s="62"/>
      <c r="JG57" s="62"/>
      <c r="JH57" s="62"/>
      <c r="JI57" s="62"/>
      <c r="JJ57" s="62"/>
      <c r="JK57" s="62"/>
      <c r="JL57" s="62"/>
      <c r="JM57" s="62"/>
      <c r="JN57" s="62"/>
      <c r="JO57" s="62"/>
      <c r="JP57" s="62"/>
      <c r="JQ57" s="62"/>
      <c r="JR57" s="62"/>
      <c r="JS57" s="62"/>
      <c r="JT57" s="62"/>
      <c r="JU57" s="62"/>
      <c r="JV57" s="62"/>
      <c r="JW57" s="62"/>
      <c r="JX57" s="62"/>
      <c r="JY57" s="62"/>
      <c r="JZ57" s="62"/>
      <c r="KA57" s="62"/>
      <c r="KB57" s="62"/>
      <c r="KC57" s="62"/>
      <c r="KD57" s="62"/>
      <c r="KE57" s="62"/>
      <c r="KF57" s="62"/>
      <c r="KG57" s="62"/>
      <c r="KH57" s="62"/>
      <c r="KI57" s="62"/>
      <c r="KJ57" s="62"/>
      <c r="KK57" s="62"/>
      <c r="KL57" s="62"/>
      <c r="KM57" s="62"/>
      <c r="KN57" s="62"/>
      <c r="KO57" s="62"/>
      <c r="KP57" s="62"/>
      <c r="KQ57" s="62"/>
      <c r="KR57" s="62"/>
      <c r="KS57" s="62"/>
      <c r="KT57" s="62"/>
      <c r="KU57" s="62"/>
      <c r="KV57" s="62"/>
      <c r="KW57" s="62"/>
      <c r="KX57" s="62"/>
      <c r="KY57" s="62"/>
      <c r="KZ57" s="62"/>
      <c r="LA57" s="62"/>
      <c r="LB57" s="62"/>
      <c r="LC57" s="62"/>
      <c r="LD57" s="62"/>
      <c r="LE57" s="62"/>
      <c r="LF57" s="62"/>
      <c r="LG57" s="62"/>
      <c r="LH57" s="62"/>
      <c r="LI57" s="62"/>
      <c r="LJ57" s="62"/>
      <c r="LK57" s="62"/>
      <c r="LL57" s="62"/>
      <c r="LM57" s="62"/>
      <c r="LN57" s="62"/>
      <c r="LO57" s="62"/>
      <c r="LP57" s="62"/>
      <c r="LQ57" s="62"/>
      <c r="LR57" s="62"/>
      <c r="LS57" s="62"/>
      <c r="LT57" s="62"/>
      <c r="LU57" s="62"/>
      <c r="LV57" s="62"/>
      <c r="LW57" s="62"/>
      <c r="LX57" s="62"/>
      <c r="LY57" s="62"/>
      <c r="LZ57" s="62"/>
      <c r="MA57" s="62"/>
      <c r="MB57" s="62"/>
      <c r="MC57" s="62"/>
      <c r="MD57" s="62"/>
      <c r="ME57" s="62"/>
      <c r="MF57" s="62"/>
      <c r="MG57" s="62"/>
      <c r="MH57" s="62"/>
      <c r="MI57" s="62"/>
      <c r="MJ57" s="62"/>
      <c r="MK57" s="62"/>
      <c r="ML57" s="62"/>
      <c r="MM57" s="62"/>
      <c r="MN57" s="62"/>
      <c r="MO57" s="62"/>
      <c r="MP57" s="62"/>
      <c r="MQ57" s="62"/>
      <c r="MR57" s="62"/>
      <c r="MS57" s="62"/>
      <c r="MT57" s="62"/>
      <c r="MU57" s="62"/>
      <c r="MV57" s="62"/>
      <c r="MW57" s="62"/>
      <c r="MX57" s="62"/>
      <c r="MY57" s="62"/>
      <c r="MZ57" s="62"/>
      <c r="NA57" s="62"/>
      <c r="NB57" s="62"/>
      <c r="NC57" s="62"/>
      <c r="ND57" s="62"/>
      <c r="NE57" s="62"/>
      <c r="NF57" s="62"/>
      <c r="NG57" s="62"/>
      <c r="NH57" s="62"/>
      <c r="NI57" s="62"/>
      <c r="NJ57" s="62"/>
      <c r="NK57" s="62"/>
      <c r="NL57" s="62"/>
      <c r="NM57" s="62"/>
      <c r="NN57" s="62"/>
      <c r="NO57" s="62"/>
      <c r="NP57" s="62"/>
      <c r="NQ57" s="62"/>
      <c r="NR57" s="62"/>
      <c r="NS57" s="62"/>
      <c r="NT57" s="62"/>
      <c r="NU57" s="62"/>
      <c r="NV57" s="62"/>
      <c r="NW57" s="62"/>
      <c r="NX57" s="62"/>
      <c r="NY57" s="62"/>
      <c r="NZ57" s="62"/>
      <c r="OA57" s="62"/>
      <c r="OB57" s="62"/>
      <c r="OC57" s="62"/>
      <c r="OD57" s="62"/>
      <c r="OE57" s="62"/>
      <c r="OF57" s="62"/>
      <c r="OG57" s="62"/>
      <c r="OH57" s="62"/>
      <c r="OI57" s="62"/>
      <c r="OJ57" s="62"/>
      <c r="OK57" s="62"/>
      <c r="OL57" s="62"/>
      <c r="OM57" s="62"/>
      <c r="ON57" s="62"/>
      <c r="OO57" s="62"/>
      <c r="OP57" s="62"/>
      <c r="OQ57" s="62"/>
      <c r="OR57" s="62"/>
      <c r="OS57" s="62"/>
      <c r="OT57" s="62"/>
      <c r="OU57" s="62"/>
      <c r="OV57" s="62"/>
      <c r="OW57" s="62"/>
      <c r="OX57" s="62"/>
      <c r="OY57" s="62"/>
      <c r="OZ57" s="62"/>
      <c r="PA57" s="62"/>
      <c r="PB57" s="62"/>
      <c r="PC57" s="62"/>
      <c r="PD57" s="62"/>
      <c r="PE57" s="62"/>
      <c r="PF57" s="62"/>
      <c r="PG57" s="62"/>
      <c r="PH57" s="62"/>
      <c r="PI57" s="62"/>
      <c r="PJ57" s="62"/>
      <c r="PK57" s="62"/>
      <c r="PL57" s="62"/>
      <c r="PM57" s="62"/>
      <c r="PN57" s="62"/>
      <c r="PO57" s="62"/>
      <c r="PP57" s="62"/>
      <c r="PQ57" s="62"/>
      <c r="PR57" s="62"/>
      <c r="PS57" s="62"/>
      <c r="PT57" s="62"/>
      <c r="PU57" s="62"/>
      <c r="PV57" s="62"/>
      <c r="PW57" s="62"/>
      <c r="PX57" s="62"/>
      <c r="PY57" s="62"/>
      <c r="PZ57" s="62"/>
      <c r="QA57" s="62"/>
      <c r="QB57" s="62"/>
      <c r="QC57" s="62"/>
      <c r="QD57" s="62"/>
      <c r="QE57" s="62"/>
      <c r="QF57" s="62"/>
      <c r="QG57" s="62"/>
      <c r="QH57" s="62"/>
      <c r="QI57" s="62"/>
      <c r="QJ57" s="62"/>
      <c r="QK57" s="62"/>
      <c r="QL57" s="62"/>
      <c r="QM57" s="62"/>
      <c r="QN57" s="62"/>
      <c r="QO57" s="62"/>
      <c r="QP57" s="62"/>
      <c r="QQ57" s="62"/>
      <c r="QR57" s="62"/>
      <c r="QS57" s="62"/>
      <c r="QT57" s="62"/>
      <c r="QU57" s="62"/>
      <c r="QV57" s="62"/>
      <c r="QW57" s="62"/>
      <c r="QX57" s="62"/>
      <c r="QY57" s="62"/>
      <c r="QZ57" s="62"/>
      <c r="RA57" s="62"/>
      <c r="RB57" s="62"/>
      <c r="RC57" s="62"/>
      <c r="RD57" s="62"/>
      <c r="RE57" s="62"/>
      <c r="RF57" s="62"/>
      <c r="RG57" s="62"/>
      <c r="RH57" s="62"/>
      <c r="RI57" s="62"/>
      <c r="RJ57" s="62"/>
      <c r="RK57" s="62"/>
      <c r="RL57" s="62"/>
      <c r="RM57" s="62"/>
      <c r="RN57" s="62"/>
      <c r="RO57" s="62"/>
      <c r="RP57" s="62"/>
      <c r="RQ57" s="62"/>
      <c r="RR57" s="62"/>
      <c r="RS57" s="62"/>
      <c r="RT57" s="62"/>
      <c r="RU57" s="62"/>
      <c r="RV57" s="62"/>
      <c r="RW57" s="62"/>
      <c r="RX57" s="62"/>
      <c r="RY57" s="62"/>
      <c r="RZ57" s="62"/>
      <c r="SA57" s="62"/>
      <c r="SB57" s="62"/>
      <c r="SC57" s="62"/>
      <c r="SD57" s="62"/>
      <c r="SE57" s="62"/>
      <c r="SF57" s="62"/>
      <c r="SG57" s="62"/>
      <c r="SH57" s="62"/>
      <c r="SI57" s="62"/>
      <c r="SJ57" s="62"/>
      <c r="SK57" s="62"/>
      <c r="SL57" s="62"/>
      <c r="SM57" s="62"/>
      <c r="SN57" s="62"/>
      <c r="SO57" s="62"/>
      <c r="SP57" s="62"/>
      <c r="SQ57" s="62"/>
      <c r="SR57" s="62"/>
      <c r="SS57" s="62"/>
      <c r="ST57" s="62"/>
      <c r="SU57" s="62"/>
      <c r="SV57" s="62"/>
      <c r="SW57" s="62"/>
      <c r="SX57" s="62"/>
      <c r="SY57" s="62"/>
      <c r="SZ57" s="62"/>
      <c r="TA57" s="62"/>
      <c r="TB57" s="62"/>
      <c r="TC57" s="62"/>
      <c r="TD57" s="62"/>
      <c r="TE57" s="62"/>
      <c r="TF57" s="62"/>
      <c r="TG57" s="62"/>
      <c r="TH57" s="62"/>
      <c r="TI57" s="62"/>
      <c r="TJ57" s="62"/>
      <c r="TK57" s="62"/>
      <c r="TL57" s="62"/>
      <c r="TM57" s="62"/>
      <c r="TN57" s="62"/>
      <c r="TO57" s="62"/>
      <c r="TP57" s="62"/>
      <c r="TQ57" s="62"/>
      <c r="TR57" s="62"/>
      <c r="TS57" s="62"/>
      <c r="TT57" s="62"/>
      <c r="TU57" s="62"/>
      <c r="TV57" s="62"/>
      <c r="TW57" s="62"/>
      <c r="TX57" s="62"/>
      <c r="TY57" s="62"/>
      <c r="TZ57" s="62"/>
      <c r="UA57" s="62"/>
      <c r="UB57" s="62"/>
      <c r="UC57" s="62"/>
      <c r="UD57" s="62"/>
      <c r="UE57" s="62"/>
      <c r="UF57" s="62"/>
      <c r="UG57" s="62"/>
      <c r="UH57" s="31"/>
      <c r="UI57" s="31"/>
      <c r="UJ57" s="31"/>
      <c r="UK57" s="31"/>
      <c r="UL57" s="31"/>
      <c r="UM57" s="31"/>
      <c r="UN57" s="31"/>
      <c r="UO57" s="31"/>
      <c r="UP57" s="31"/>
      <c r="UQ57" s="31"/>
      <c r="UR57" s="31"/>
      <c r="US57" s="31"/>
      <c r="UT57" s="31"/>
      <c r="UU57" s="31"/>
      <c r="UV57" s="31"/>
      <c r="UW57" s="31"/>
      <c r="UX57" s="31"/>
      <c r="UY57" s="31"/>
      <c r="UZ57" s="31"/>
      <c r="VA57" s="31"/>
      <c r="VB57" s="31"/>
      <c r="VC57" s="31"/>
      <c r="VD57" s="31"/>
      <c r="VE57" s="31"/>
      <c r="VF57" s="31"/>
      <c r="VG57" s="31"/>
      <c r="VH57" s="31"/>
      <c r="VI57" s="31"/>
      <c r="VJ57" s="31"/>
      <c r="VK57" s="31"/>
      <c r="VL57" s="31"/>
      <c r="VM57" s="31"/>
      <c r="VN57" s="31"/>
      <c r="VO57" s="31"/>
      <c r="VP57" s="31"/>
      <c r="VQ57" s="31"/>
      <c r="VR57" s="31"/>
      <c r="VS57" s="31"/>
      <c r="VT57" s="31"/>
      <c r="VU57" s="31"/>
      <c r="VV57" s="31"/>
      <c r="VW57" s="31"/>
      <c r="VX57" s="31"/>
      <c r="VY57" s="31"/>
      <c r="VZ57" s="31"/>
      <c r="WA57" s="31"/>
      <c r="WB57" s="31"/>
      <c r="WC57" s="31"/>
      <c r="WD57" s="31"/>
      <c r="WE57" s="31"/>
      <c r="WF57" s="31"/>
      <c r="WG57" s="31"/>
      <c r="WH57" s="31"/>
      <c r="WI57" s="31"/>
      <c r="WJ57" s="31"/>
      <c r="WK57" s="31"/>
      <c r="WL57" s="31"/>
      <c r="WM57" s="31"/>
      <c r="WN57" s="31"/>
      <c r="WO57" s="31"/>
      <c r="WP57" s="31"/>
      <c r="WQ57" s="31"/>
      <c r="WR57" s="31"/>
      <c r="WS57" s="31"/>
      <c r="WT57" s="31"/>
      <c r="WU57" s="31"/>
      <c r="WV57" s="31"/>
      <c r="WW57" s="31"/>
      <c r="WX57" s="31"/>
      <c r="WY57" s="31"/>
      <c r="WZ57" s="31"/>
      <c r="XA57" s="31"/>
      <c r="XB57" s="31"/>
      <c r="XC57" s="31"/>
      <c r="XD57" s="31"/>
      <c r="XE57" s="31"/>
      <c r="XF57" s="31"/>
      <c r="XG57" s="31"/>
      <c r="XH57" s="31"/>
      <c r="XI57" s="31"/>
      <c r="XJ57" s="31"/>
      <c r="XK57" s="31"/>
      <c r="XL57" s="31"/>
      <c r="XM57" s="31"/>
      <c r="XN57" s="31"/>
      <c r="XO57" s="31"/>
      <c r="XP57" s="31"/>
      <c r="XQ57" s="31"/>
      <c r="XR57" s="31"/>
      <c r="XS57" s="31"/>
      <c r="XT57" s="31"/>
      <c r="XU57" s="31"/>
      <c r="XV57" s="31"/>
      <c r="XW57" s="31"/>
      <c r="XX57" s="31"/>
      <c r="XY57" s="31"/>
      <c r="XZ57" s="31"/>
      <c r="YA57" s="31"/>
      <c r="YB57" s="31"/>
      <c r="YC57" s="31"/>
      <c r="YD57" s="31"/>
      <c r="YE57" s="31"/>
      <c r="YF57" s="31"/>
      <c r="YG57" s="31"/>
      <c r="YH57" s="31"/>
      <c r="YI57" s="31"/>
      <c r="YJ57" s="31"/>
      <c r="YK57" s="31"/>
      <c r="YL57" s="31"/>
      <c r="YM57" s="31"/>
      <c r="YN57" s="31"/>
      <c r="YO57" s="31"/>
      <c r="YP57" s="31"/>
      <c r="YQ57" s="31"/>
      <c r="YR57" s="31"/>
      <c r="YS57" s="31"/>
      <c r="YT57" s="31"/>
      <c r="YU57" s="31"/>
      <c r="YV57" s="31"/>
      <c r="YW57" s="31"/>
      <c r="YX57" s="31"/>
      <c r="YY57" s="31"/>
      <c r="YZ57" s="31"/>
      <c r="ZA57" s="31"/>
      <c r="ZB57" s="31"/>
      <c r="ZC57" s="31"/>
      <c r="ZD57" s="31"/>
      <c r="ZE57" s="31"/>
      <c r="ZF57" s="31"/>
      <c r="ZG57" s="31"/>
      <c r="ZH57" s="31"/>
      <c r="ZI57" s="31"/>
      <c r="ZJ57" s="31"/>
      <c r="ZK57" s="31"/>
      <c r="ZL57" s="31"/>
      <c r="ZM57" s="31"/>
      <c r="ZN57" s="31"/>
      <c r="ZO57" s="31"/>
      <c r="ZP57" s="31"/>
      <c r="ZQ57" s="31"/>
      <c r="ZR57" s="31"/>
      <c r="ZS57" s="31"/>
      <c r="ZT57" s="31"/>
      <c r="ZU57" s="31"/>
      <c r="ZV57" s="31"/>
      <c r="ZW57" s="31"/>
      <c r="ZX57" s="31"/>
      <c r="ZY57" s="31"/>
      <c r="ZZ57" s="31"/>
      <c r="AAA57" s="31"/>
      <c r="AAB57" s="31"/>
      <c r="AAC57" s="31"/>
      <c r="AAD57" s="31"/>
      <c r="AAE57" s="31"/>
      <c r="AAF57" s="31"/>
      <c r="AAG57" s="31"/>
      <c r="AAH57" s="31"/>
      <c r="AAI57" s="31"/>
      <c r="AAJ57" s="31"/>
      <c r="AAK57" s="31"/>
      <c r="AAL57" s="31"/>
      <c r="AAM57" s="31"/>
      <c r="AAN57" s="31"/>
      <c r="AAO57" s="31"/>
      <c r="AAP57" s="31"/>
      <c r="AAQ57" s="31"/>
      <c r="AAR57" s="31"/>
      <c r="AAS57" s="31"/>
      <c r="AAT57" s="31"/>
      <c r="AAU57" s="31"/>
      <c r="AAV57" s="31"/>
      <c r="AAW57" s="31"/>
      <c r="AAX57" s="31"/>
      <c r="AAY57" s="31"/>
      <c r="AAZ57" s="31"/>
      <c r="ABA57" s="31"/>
      <c r="ABB57" s="31"/>
      <c r="ABC57" s="31"/>
      <c r="ABD57" s="31"/>
      <c r="ABE57" s="31"/>
      <c r="ABF57" s="31"/>
      <c r="ABG57" s="31"/>
      <c r="ABH57" s="31"/>
      <c r="ABI57" s="31"/>
      <c r="ABJ57" s="31"/>
      <c r="ABK57" s="31"/>
      <c r="ABL57" s="31"/>
      <c r="ABM57" s="31"/>
      <c r="ABN57" s="31"/>
      <c r="ABO57" s="31"/>
      <c r="ABP57" s="31"/>
      <c r="ABQ57" s="31"/>
      <c r="ABR57" s="31"/>
      <c r="ABS57" s="31"/>
      <c r="ABT57" s="31"/>
      <c r="ABU57" s="31"/>
      <c r="ABV57" s="31"/>
      <c r="ABW57" s="31"/>
      <c r="ABX57" s="31"/>
      <c r="ABY57" s="31"/>
      <c r="ABZ57" s="31"/>
      <c r="ACA57" s="31"/>
      <c r="ACB57" s="31"/>
      <c r="ACC57" s="31"/>
      <c r="ACD57" s="31"/>
      <c r="ACE57" s="31"/>
      <c r="ACF57" s="31"/>
      <c r="ACG57" s="31"/>
      <c r="ACH57" s="31"/>
      <c r="ACI57" s="31"/>
      <c r="ACJ57" s="31"/>
      <c r="ACK57" s="31"/>
      <c r="ACL57" s="31"/>
      <c r="ACM57" s="31"/>
      <c r="ACN57" s="31"/>
      <c r="ACO57" s="31"/>
      <c r="ACP57" s="31"/>
      <c r="ACQ57" s="31"/>
      <c r="ACR57" s="31"/>
      <c r="ACS57" s="31"/>
      <c r="ACT57" s="31"/>
      <c r="ACU57" s="31"/>
      <c r="ACV57" s="31"/>
      <c r="ACW57" s="31"/>
      <c r="ACX57" s="31"/>
      <c r="ACY57" s="31"/>
      <c r="ACZ57" s="31"/>
      <c r="ADA57" s="31"/>
      <c r="ADB57" s="31"/>
      <c r="ADC57" s="31"/>
      <c r="ADD57" s="31"/>
      <c r="ADE57" s="31"/>
      <c r="ADF57" s="31"/>
      <c r="ADG57" s="31"/>
      <c r="ADH57" s="31"/>
      <c r="ADI57" s="31"/>
      <c r="ADJ57" s="31"/>
      <c r="ADK57" s="31"/>
      <c r="ADL57" s="31"/>
      <c r="ADM57" s="31"/>
      <c r="ADN57" s="31"/>
      <c r="ADO57" s="31"/>
      <c r="ADP57" s="31"/>
      <c r="ADQ57" s="31"/>
      <c r="ADR57" s="31"/>
      <c r="ADS57" s="31"/>
      <c r="ADT57" s="31"/>
      <c r="ADU57" s="31"/>
      <c r="ADV57" s="31"/>
      <c r="ADW57" s="31"/>
      <c r="ADX57" s="31"/>
      <c r="ADY57" s="31"/>
      <c r="ADZ57" s="31"/>
      <c r="AEA57" s="31"/>
      <c r="AEB57" s="31"/>
      <c r="AEC57" s="31"/>
      <c r="AED57" s="31"/>
      <c r="AEE57" s="31"/>
      <c r="AEF57" s="31"/>
      <c r="AEG57" s="31"/>
      <c r="AEH57" s="31"/>
      <c r="AEI57" s="31"/>
      <c r="AEJ57" s="31"/>
      <c r="AEK57" s="31"/>
      <c r="AEL57" s="31"/>
      <c r="AEM57" s="31"/>
      <c r="AEN57" s="31"/>
      <c r="AEO57" s="31"/>
      <c r="AEP57" s="31"/>
      <c r="AEQ57" s="31"/>
      <c r="AER57" s="31"/>
      <c r="AES57" s="31"/>
      <c r="AET57" s="31"/>
      <c r="AEU57" s="31"/>
      <c r="AEV57" s="31"/>
      <c r="AEW57" s="31"/>
      <c r="AEX57" s="31"/>
      <c r="AEY57" s="31"/>
      <c r="AEZ57" s="31"/>
      <c r="AFA57" s="31"/>
      <c r="AFB57" s="31"/>
      <c r="AFC57" s="31"/>
      <c r="AFD57" s="31"/>
      <c r="AFE57" s="31"/>
      <c r="AFF57" s="31"/>
      <c r="AFG57" s="31"/>
      <c r="AFH57" s="31"/>
      <c r="AFI57" s="31"/>
      <c r="AFJ57" s="31"/>
      <c r="AFK57" s="31"/>
    </row>
    <row r="58" spans="1:843" s="63" customFormat="1" ht="15.75" customHeight="1" thickBot="1" x14ac:dyDescent="0.25">
      <c r="A58" s="37"/>
      <c r="B58" s="45"/>
      <c r="C58" s="45"/>
      <c r="D58" s="45"/>
      <c r="E58" s="45"/>
      <c r="F58" s="45"/>
      <c r="G58" s="42"/>
      <c r="H58" s="44"/>
      <c r="I58" s="46"/>
      <c r="J58" s="46"/>
      <c r="K58" s="46"/>
      <c r="L58" s="46"/>
      <c r="M58" s="37"/>
      <c r="N58" s="61"/>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c r="DK58" s="62"/>
      <c r="DL58" s="62"/>
      <c r="DM58" s="62"/>
      <c r="DN58" s="62"/>
      <c r="DO58" s="62"/>
      <c r="DP58" s="62"/>
      <c r="DQ58" s="62"/>
      <c r="DR58" s="62"/>
      <c r="DS58" s="62"/>
      <c r="DT58" s="62"/>
      <c r="DU58" s="62"/>
      <c r="DV58" s="62"/>
      <c r="DW58" s="62"/>
      <c r="DX58" s="62"/>
      <c r="DY58" s="62"/>
      <c r="DZ58" s="62"/>
      <c r="EA58" s="62"/>
      <c r="EB58" s="62"/>
      <c r="EC58" s="62"/>
      <c r="ED58" s="62"/>
      <c r="EE58" s="62"/>
      <c r="EF58" s="62"/>
      <c r="EG58" s="62"/>
      <c r="EH58" s="62"/>
      <c r="EI58" s="62"/>
      <c r="EJ58" s="62"/>
      <c r="EK58" s="62"/>
      <c r="EL58" s="62"/>
      <c r="EM58" s="62"/>
      <c r="EN58" s="62"/>
      <c r="EO58" s="62"/>
      <c r="EP58" s="62"/>
      <c r="EQ58" s="62"/>
      <c r="ER58" s="62"/>
      <c r="ES58" s="62"/>
      <c r="ET58" s="62"/>
      <c r="EU58" s="62"/>
      <c r="EV58" s="62"/>
      <c r="EW58" s="62"/>
      <c r="EX58" s="62"/>
      <c r="EY58" s="62"/>
      <c r="EZ58" s="62"/>
      <c r="FA58" s="62"/>
      <c r="FB58" s="62"/>
      <c r="FC58" s="62"/>
      <c r="FD58" s="62"/>
      <c r="FE58" s="62"/>
      <c r="FF58" s="62"/>
      <c r="FG58" s="62"/>
      <c r="FH58" s="62"/>
      <c r="FI58" s="62"/>
      <c r="FJ58" s="62"/>
      <c r="FK58" s="62"/>
      <c r="FL58" s="62"/>
      <c r="FM58" s="62"/>
      <c r="FN58" s="62"/>
      <c r="FO58" s="62"/>
      <c r="FP58" s="62"/>
      <c r="FQ58" s="62"/>
      <c r="FR58" s="62"/>
      <c r="FS58" s="62"/>
      <c r="FT58" s="62"/>
      <c r="FU58" s="62"/>
      <c r="FV58" s="62"/>
      <c r="FW58" s="62"/>
      <c r="FX58" s="62"/>
      <c r="FY58" s="62"/>
      <c r="FZ58" s="62"/>
      <c r="GA58" s="62"/>
      <c r="GB58" s="62"/>
      <c r="GC58" s="62"/>
      <c r="GD58" s="62"/>
      <c r="GE58" s="62"/>
      <c r="GF58" s="62"/>
      <c r="GG58" s="62"/>
      <c r="GH58" s="62"/>
      <c r="GI58" s="62"/>
      <c r="GJ58" s="62"/>
      <c r="GK58" s="62"/>
      <c r="GL58" s="62"/>
      <c r="GM58" s="62"/>
      <c r="GN58" s="62"/>
      <c r="GO58" s="62"/>
      <c r="GP58" s="62"/>
      <c r="GQ58" s="62"/>
      <c r="GR58" s="62"/>
      <c r="GS58" s="62"/>
      <c r="GT58" s="62"/>
      <c r="GU58" s="62"/>
      <c r="GV58" s="62"/>
      <c r="GW58" s="62"/>
      <c r="GX58" s="62"/>
      <c r="GY58" s="62"/>
      <c r="GZ58" s="62"/>
      <c r="HA58" s="62"/>
      <c r="HB58" s="62"/>
      <c r="HC58" s="62"/>
      <c r="HD58" s="62"/>
      <c r="HE58" s="62"/>
      <c r="HF58" s="62"/>
      <c r="HG58" s="62"/>
      <c r="HH58" s="62"/>
      <c r="HI58" s="62"/>
      <c r="HJ58" s="62"/>
      <c r="HK58" s="62"/>
      <c r="HL58" s="62"/>
      <c r="HM58" s="62"/>
      <c r="HN58" s="62"/>
      <c r="HO58" s="62"/>
      <c r="HP58" s="62"/>
      <c r="HQ58" s="62"/>
      <c r="HR58" s="62"/>
      <c r="HS58" s="62"/>
      <c r="HT58" s="62"/>
      <c r="HU58" s="62"/>
      <c r="HV58" s="62"/>
      <c r="HW58" s="62"/>
      <c r="HX58" s="62"/>
      <c r="HY58" s="62"/>
      <c r="HZ58" s="62"/>
      <c r="IA58" s="62"/>
      <c r="IB58" s="62"/>
      <c r="IC58" s="62"/>
      <c r="ID58" s="62"/>
      <c r="IE58" s="62"/>
      <c r="IF58" s="62"/>
      <c r="IG58" s="62"/>
      <c r="IH58" s="62"/>
      <c r="II58" s="62"/>
      <c r="IJ58" s="62"/>
      <c r="IK58" s="62"/>
      <c r="IL58" s="62"/>
      <c r="IM58" s="62"/>
      <c r="IN58" s="62"/>
      <c r="IO58" s="62"/>
      <c r="IP58" s="62"/>
      <c r="IQ58" s="62"/>
      <c r="IR58" s="62"/>
      <c r="IS58" s="62"/>
      <c r="IT58" s="62"/>
      <c r="IU58" s="62"/>
      <c r="IV58" s="62"/>
      <c r="IW58" s="62"/>
      <c r="IX58" s="62"/>
      <c r="IY58" s="62"/>
      <c r="IZ58" s="62"/>
      <c r="JA58" s="62"/>
      <c r="JB58" s="62"/>
      <c r="JC58" s="62"/>
      <c r="JD58" s="62"/>
      <c r="JE58" s="62"/>
      <c r="JF58" s="62"/>
      <c r="JG58" s="62"/>
      <c r="JH58" s="62"/>
      <c r="JI58" s="62"/>
      <c r="JJ58" s="62"/>
      <c r="JK58" s="62"/>
      <c r="JL58" s="62"/>
      <c r="JM58" s="62"/>
      <c r="JN58" s="62"/>
      <c r="JO58" s="62"/>
      <c r="JP58" s="62"/>
      <c r="JQ58" s="62"/>
      <c r="JR58" s="62"/>
      <c r="JS58" s="62"/>
      <c r="JT58" s="62"/>
      <c r="JU58" s="62"/>
      <c r="JV58" s="62"/>
      <c r="JW58" s="62"/>
      <c r="JX58" s="62"/>
      <c r="JY58" s="62"/>
      <c r="JZ58" s="62"/>
      <c r="KA58" s="62"/>
      <c r="KB58" s="62"/>
      <c r="KC58" s="62"/>
      <c r="KD58" s="62"/>
      <c r="KE58" s="62"/>
      <c r="KF58" s="62"/>
      <c r="KG58" s="62"/>
      <c r="KH58" s="62"/>
      <c r="KI58" s="62"/>
      <c r="KJ58" s="62"/>
      <c r="KK58" s="62"/>
      <c r="KL58" s="62"/>
      <c r="KM58" s="62"/>
      <c r="KN58" s="62"/>
      <c r="KO58" s="62"/>
      <c r="KP58" s="62"/>
      <c r="KQ58" s="62"/>
      <c r="KR58" s="62"/>
      <c r="KS58" s="62"/>
      <c r="KT58" s="62"/>
      <c r="KU58" s="62"/>
      <c r="KV58" s="62"/>
      <c r="KW58" s="62"/>
      <c r="KX58" s="62"/>
      <c r="KY58" s="62"/>
      <c r="KZ58" s="62"/>
      <c r="LA58" s="62"/>
      <c r="LB58" s="62"/>
      <c r="LC58" s="62"/>
      <c r="LD58" s="62"/>
      <c r="LE58" s="62"/>
      <c r="LF58" s="62"/>
      <c r="LG58" s="62"/>
      <c r="LH58" s="62"/>
      <c r="LI58" s="62"/>
      <c r="LJ58" s="62"/>
      <c r="LK58" s="62"/>
      <c r="LL58" s="62"/>
      <c r="LM58" s="62"/>
      <c r="LN58" s="62"/>
      <c r="LO58" s="62"/>
      <c r="LP58" s="62"/>
      <c r="LQ58" s="62"/>
      <c r="LR58" s="62"/>
      <c r="LS58" s="62"/>
      <c r="LT58" s="62"/>
      <c r="LU58" s="62"/>
      <c r="LV58" s="62"/>
      <c r="LW58" s="62"/>
      <c r="LX58" s="62"/>
      <c r="LY58" s="62"/>
      <c r="LZ58" s="62"/>
      <c r="MA58" s="62"/>
      <c r="MB58" s="62"/>
      <c r="MC58" s="62"/>
      <c r="MD58" s="62"/>
      <c r="ME58" s="62"/>
      <c r="MF58" s="62"/>
      <c r="MG58" s="62"/>
      <c r="MH58" s="62"/>
      <c r="MI58" s="62"/>
      <c r="MJ58" s="62"/>
      <c r="MK58" s="62"/>
      <c r="ML58" s="62"/>
      <c r="MM58" s="62"/>
      <c r="MN58" s="62"/>
      <c r="MO58" s="62"/>
      <c r="MP58" s="62"/>
      <c r="MQ58" s="62"/>
      <c r="MR58" s="62"/>
      <c r="MS58" s="62"/>
      <c r="MT58" s="62"/>
      <c r="MU58" s="62"/>
      <c r="MV58" s="62"/>
      <c r="MW58" s="62"/>
      <c r="MX58" s="62"/>
      <c r="MY58" s="62"/>
      <c r="MZ58" s="62"/>
      <c r="NA58" s="62"/>
      <c r="NB58" s="62"/>
      <c r="NC58" s="62"/>
      <c r="ND58" s="62"/>
      <c r="NE58" s="62"/>
      <c r="NF58" s="62"/>
      <c r="NG58" s="62"/>
      <c r="NH58" s="62"/>
      <c r="NI58" s="62"/>
      <c r="NJ58" s="62"/>
      <c r="NK58" s="62"/>
      <c r="NL58" s="62"/>
      <c r="NM58" s="62"/>
      <c r="NN58" s="62"/>
      <c r="NO58" s="62"/>
      <c r="NP58" s="62"/>
      <c r="NQ58" s="62"/>
      <c r="NR58" s="62"/>
      <c r="NS58" s="62"/>
      <c r="NT58" s="62"/>
      <c r="NU58" s="62"/>
      <c r="NV58" s="62"/>
      <c r="NW58" s="62"/>
      <c r="NX58" s="62"/>
      <c r="NY58" s="62"/>
      <c r="NZ58" s="62"/>
      <c r="OA58" s="62"/>
      <c r="OB58" s="62"/>
      <c r="OC58" s="62"/>
      <c r="OD58" s="62"/>
      <c r="OE58" s="62"/>
      <c r="OF58" s="62"/>
      <c r="OG58" s="62"/>
      <c r="OH58" s="62"/>
      <c r="OI58" s="62"/>
      <c r="OJ58" s="62"/>
      <c r="OK58" s="62"/>
      <c r="OL58" s="62"/>
      <c r="OM58" s="62"/>
      <c r="ON58" s="62"/>
      <c r="OO58" s="62"/>
      <c r="OP58" s="62"/>
      <c r="OQ58" s="62"/>
      <c r="OR58" s="62"/>
      <c r="OS58" s="62"/>
      <c r="OT58" s="62"/>
      <c r="OU58" s="62"/>
      <c r="OV58" s="62"/>
      <c r="OW58" s="62"/>
      <c r="OX58" s="62"/>
      <c r="OY58" s="62"/>
      <c r="OZ58" s="62"/>
      <c r="PA58" s="62"/>
      <c r="PB58" s="62"/>
      <c r="PC58" s="62"/>
      <c r="PD58" s="62"/>
      <c r="PE58" s="62"/>
      <c r="PF58" s="62"/>
      <c r="PG58" s="62"/>
      <c r="PH58" s="62"/>
      <c r="PI58" s="62"/>
      <c r="PJ58" s="62"/>
      <c r="PK58" s="62"/>
      <c r="PL58" s="62"/>
      <c r="PM58" s="62"/>
      <c r="PN58" s="62"/>
      <c r="PO58" s="62"/>
      <c r="PP58" s="62"/>
      <c r="PQ58" s="62"/>
      <c r="PR58" s="62"/>
      <c r="PS58" s="62"/>
      <c r="PT58" s="62"/>
      <c r="PU58" s="62"/>
      <c r="PV58" s="62"/>
      <c r="PW58" s="62"/>
      <c r="PX58" s="62"/>
      <c r="PY58" s="62"/>
      <c r="PZ58" s="62"/>
      <c r="QA58" s="62"/>
      <c r="QB58" s="62"/>
      <c r="QC58" s="62"/>
      <c r="QD58" s="62"/>
      <c r="QE58" s="62"/>
      <c r="QF58" s="62"/>
      <c r="QG58" s="62"/>
      <c r="QH58" s="62"/>
      <c r="QI58" s="62"/>
      <c r="QJ58" s="62"/>
      <c r="QK58" s="62"/>
      <c r="QL58" s="62"/>
      <c r="QM58" s="62"/>
      <c r="QN58" s="62"/>
      <c r="QO58" s="62"/>
      <c r="QP58" s="62"/>
      <c r="QQ58" s="62"/>
      <c r="QR58" s="62"/>
      <c r="QS58" s="62"/>
      <c r="QT58" s="62"/>
      <c r="QU58" s="62"/>
      <c r="QV58" s="62"/>
      <c r="QW58" s="62"/>
      <c r="QX58" s="62"/>
      <c r="QY58" s="62"/>
      <c r="QZ58" s="62"/>
      <c r="RA58" s="62"/>
      <c r="RB58" s="62"/>
      <c r="RC58" s="62"/>
      <c r="RD58" s="62"/>
      <c r="RE58" s="62"/>
      <c r="RF58" s="62"/>
      <c r="RG58" s="62"/>
      <c r="RH58" s="62"/>
      <c r="RI58" s="62"/>
      <c r="RJ58" s="62"/>
      <c r="RK58" s="62"/>
      <c r="RL58" s="62"/>
      <c r="RM58" s="62"/>
      <c r="RN58" s="62"/>
      <c r="RO58" s="62"/>
      <c r="RP58" s="62"/>
      <c r="RQ58" s="62"/>
      <c r="RR58" s="62"/>
      <c r="RS58" s="62"/>
      <c r="RT58" s="62"/>
      <c r="RU58" s="62"/>
      <c r="RV58" s="62"/>
      <c r="RW58" s="62"/>
      <c r="RX58" s="62"/>
      <c r="RY58" s="62"/>
      <c r="RZ58" s="62"/>
      <c r="SA58" s="62"/>
      <c r="SB58" s="62"/>
      <c r="SC58" s="62"/>
      <c r="SD58" s="62"/>
      <c r="SE58" s="62"/>
      <c r="SF58" s="62"/>
      <c r="SG58" s="62"/>
      <c r="SH58" s="62"/>
      <c r="SI58" s="62"/>
      <c r="SJ58" s="62"/>
      <c r="SK58" s="62"/>
      <c r="SL58" s="62"/>
      <c r="SM58" s="62"/>
      <c r="SN58" s="62"/>
      <c r="SO58" s="62"/>
      <c r="SP58" s="62"/>
      <c r="SQ58" s="62"/>
      <c r="SR58" s="62"/>
      <c r="SS58" s="62"/>
      <c r="ST58" s="62"/>
      <c r="SU58" s="62"/>
      <c r="SV58" s="62"/>
      <c r="SW58" s="62"/>
      <c r="SX58" s="62"/>
      <c r="SY58" s="62"/>
      <c r="SZ58" s="62"/>
      <c r="TA58" s="62"/>
      <c r="TB58" s="62"/>
      <c r="TC58" s="62"/>
      <c r="TD58" s="62"/>
      <c r="TE58" s="62"/>
      <c r="TF58" s="62"/>
      <c r="TG58" s="62"/>
      <c r="TH58" s="62"/>
      <c r="TI58" s="62"/>
      <c r="TJ58" s="62"/>
      <c r="TK58" s="62"/>
      <c r="TL58" s="62"/>
      <c r="TM58" s="62"/>
      <c r="TN58" s="62"/>
      <c r="TO58" s="62"/>
      <c r="TP58" s="62"/>
      <c r="TQ58" s="62"/>
      <c r="TR58" s="62"/>
      <c r="TS58" s="62"/>
      <c r="TT58" s="62"/>
      <c r="TU58" s="62"/>
      <c r="TV58" s="62"/>
      <c r="TW58" s="62"/>
      <c r="TX58" s="62"/>
      <c r="TY58" s="62"/>
      <c r="TZ58" s="62"/>
      <c r="UA58" s="62"/>
      <c r="UB58" s="62"/>
      <c r="UC58" s="62"/>
      <c r="UD58" s="62"/>
      <c r="UE58" s="62"/>
      <c r="UF58" s="62"/>
      <c r="UG58" s="62"/>
      <c r="UH58" s="31"/>
      <c r="UI58" s="31"/>
      <c r="UJ58" s="31"/>
      <c r="UK58" s="31"/>
      <c r="UL58" s="31"/>
      <c r="UM58" s="31"/>
      <c r="UN58" s="31"/>
      <c r="UO58" s="31"/>
      <c r="UP58" s="31"/>
      <c r="UQ58" s="31"/>
      <c r="UR58" s="31"/>
      <c r="US58" s="31"/>
      <c r="UT58" s="31"/>
      <c r="UU58" s="31"/>
      <c r="UV58" s="31"/>
      <c r="UW58" s="31"/>
      <c r="UX58" s="31"/>
      <c r="UY58" s="31"/>
      <c r="UZ58" s="31"/>
      <c r="VA58" s="31"/>
      <c r="VB58" s="31"/>
      <c r="VC58" s="31"/>
      <c r="VD58" s="31"/>
      <c r="VE58" s="31"/>
      <c r="VF58" s="31"/>
      <c r="VG58" s="31"/>
      <c r="VH58" s="31"/>
      <c r="VI58" s="31"/>
      <c r="VJ58" s="31"/>
      <c r="VK58" s="31"/>
      <c r="VL58" s="31"/>
      <c r="VM58" s="31"/>
      <c r="VN58" s="31"/>
      <c r="VO58" s="31"/>
      <c r="VP58" s="31"/>
      <c r="VQ58" s="31"/>
      <c r="VR58" s="31"/>
      <c r="VS58" s="31"/>
      <c r="VT58" s="31"/>
      <c r="VU58" s="31"/>
      <c r="VV58" s="31"/>
      <c r="VW58" s="31"/>
      <c r="VX58" s="31"/>
      <c r="VY58" s="31"/>
      <c r="VZ58" s="31"/>
      <c r="WA58" s="31"/>
      <c r="WB58" s="31"/>
      <c r="WC58" s="31"/>
      <c r="WD58" s="31"/>
      <c r="WE58" s="31"/>
      <c r="WF58" s="31"/>
      <c r="WG58" s="31"/>
      <c r="WH58" s="31"/>
      <c r="WI58" s="31"/>
      <c r="WJ58" s="31"/>
      <c r="WK58" s="31"/>
      <c r="WL58" s="31"/>
      <c r="WM58" s="31"/>
      <c r="WN58" s="31"/>
      <c r="WO58" s="31"/>
      <c r="WP58" s="31"/>
      <c r="WQ58" s="31"/>
      <c r="WR58" s="31"/>
      <c r="WS58" s="31"/>
      <c r="WT58" s="31"/>
      <c r="WU58" s="31"/>
      <c r="WV58" s="31"/>
      <c r="WW58" s="31"/>
      <c r="WX58" s="31"/>
      <c r="WY58" s="31"/>
      <c r="WZ58" s="31"/>
      <c r="XA58" s="31"/>
      <c r="XB58" s="31"/>
      <c r="XC58" s="31"/>
      <c r="XD58" s="31"/>
      <c r="XE58" s="31"/>
      <c r="XF58" s="31"/>
      <c r="XG58" s="31"/>
      <c r="XH58" s="31"/>
      <c r="XI58" s="31"/>
      <c r="XJ58" s="31"/>
      <c r="XK58" s="31"/>
      <c r="XL58" s="31"/>
      <c r="XM58" s="31"/>
      <c r="XN58" s="31"/>
      <c r="XO58" s="31"/>
      <c r="XP58" s="31"/>
      <c r="XQ58" s="31"/>
      <c r="XR58" s="31"/>
      <c r="XS58" s="31"/>
      <c r="XT58" s="31"/>
      <c r="XU58" s="31"/>
      <c r="XV58" s="31"/>
      <c r="XW58" s="31"/>
      <c r="XX58" s="31"/>
      <c r="XY58" s="31"/>
      <c r="XZ58" s="31"/>
      <c r="YA58" s="31"/>
      <c r="YB58" s="31"/>
      <c r="YC58" s="31"/>
      <c r="YD58" s="31"/>
      <c r="YE58" s="31"/>
      <c r="YF58" s="31"/>
      <c r="YG58" s="31"/>
      <c r="YH58" s="31"/>
      <c r="YI58" s="31"/>
      <c r="YJ58" s="31"/>
      <c r="YK58" s="31"/>
      <c r="YL58" s="31"/>
      <c r="YM58" s="31"/>
      <c r="YN58" s="31"/>
      <c r="YO58" s="31"/>
      <c r="YP58" s="31"/>
      <c r="YQ58" s="31"/>
      <c r="YR58" s="31"/>
      <c r="YS58" s="31"/>
      <c r="YT58" s="31"/>
      <c r="YU58" s="31"/>
      <c r="YV58" s="31"/>
      <c r="YW58" s="31"/>
      <c r="YX58" s="31"/>
      <c r="YY58" s="31"/>
      <c r="YZ58" s="31"/>
      <c r="ZA58" s="31"/>
      <c r="ZB58" s="31"/>
      <c r="ZC58" s="31"/>
      <c r="ZD58" s="31"/>
      <c r="ZE58" s="31"/>
      <c r="ZF58" s="31"/>
      <c r="ZG58" s="31"/>
      <c r="ZH58" s="31"/>
      <c r="ZI58" s="31"/>
      <c r="ZJ58" s="31"/>
      <c r="ZK58" s="31"/>
      <c r="ZL58" s="31"/>
      <c r="ZM58" s="31"/>
      <c r="ZN58" s="31"/>
      <c r="ZO58" s="31"/>
      <c r="ZP58" s="31"/>
      <c r="ZQ58" s="31"/>
      <c r="ZR58" s="31"/>
      <c r="ZS58" s="31"/>
      <c r="ZT58" s="31"/>
      <c r="ZU58" s="31"/>
      <c r="ZV58" s="31"/>
      <c r="ZW58" s="31"/>
      <c r="ZX58" s="31"/>
      <c r="ZY58" s="31"/>
      <c r="ZZ58" s="31"/>
      <c r="AAA58" s="31"/>
      <c r="AAB58" s="31"/>
      <c r="AAC58" s="31"/>
      <c r="AAD58" s="31"/>
      <c r="AAE58" s="31"/>
      <c r="AAF58" s="31"/>
      <c r="AAG58" s="31"/>
      <c r="AAH58" s="31"/>
      <c r="AAI58" s="31"/>
      <c r="AAJ58" s="31"/>
      <c r="AAK58" s="31"/>
      <c r="AAL58" s="31"/>
      <c r="AAM58" s="31"/>
      <c r="AAN58" s="31"/>
      <c r="AAO58" s="31"/>
      <c r="AAP58" s="31"/>
      <c r="AAQ58" s="31"/>
      <c r="AAR58" s="31"/>
      <c r="AAS58" s="31"/>
      <c r="AAT58" s="31"/>
      <c r="AAU58" s="31"/>
      <c r="AAV58" s="31"/>
      <c r="AAW58" s="31"/>
      <c r="AAX58" s="31"/>
      <c r="AAY58" s="31"/>
      <c r="AAZ58" s="31"/>
      <c r="ABA58" s="31"/>
      <c r="ABB58" s="31"/>
      <c r="ABC58" s="31"/>
      <c r="ABD58" s="31"/>
      <c r="ABE58" s="31"/>
      <c r="ABF58" s="31"/>
      <c r="ABG58" s="31"/>
      <c r="ABH58" s="31"/>
      <c r="ABI58" s="31"/>
      <c r="ABJ58" s="31"/>
      <c r="ABK58" s="31"/>
      <c r="ABL58" s="31"/>
      <c r="ABM58" s="31"/>
      <c r="ABN58" s="31"/>
      <c r="ABO58" s="31"/>
      <c r="ABP58" s="31"/>
      <c r="ABQ58" s="31"/>
      <c r="ABR58" s="31"/>
      <c r="ABS58" s="31"/>
      <c r="ABT58" s="31"/>
      <c r="ABU58" s="31"/>
      <c r="ABV58" s="31"/>
      <c r="ABW58" s="31"/>
      <c r="ABX58" s="31"/>
      <c r="ABY58" s="31"/>
      <c r="ABZ58" s="31"/>
      <c r="ACA58" s="31"/>
      <c r="ACB58" s="31"/>
      <c r="ACC58" s="31"/>
      <c r="ACD58" s="31"/>
      <c r="ACE58" s="31"/>
      <c r="ACF58" s="31"/>
      <c r="ACG58" s="31"/>
      <c r="ACH58" s="31"/>
      <c r="ACI58" s="31"/>
      <c r="ACJ58" s="31"/>
      <c r="ACK58" s="31"/>
      <c r="ACL58" s="31"/>
      <c r="ACM58" s="31"/>
      <c r="ACN58" s="31"/>
      <c r="ACO58" s="31"/>
      <c r="ACP58" s="31"/>
      <c r="ACQ58" s="31"/>
      <c r="ACR58" s="31"/>
      <c r="ACS58" s="31"/>
      <c r="ACT58" s="31"/>
      <c r="ACU58" s="31"/>
      <c r="ACV58" s="31"/>
      <c r="ACW58" s="31"/>
      <c r="ACX58" s="31"/>
      <c r="ACY58" s="31"/>
      <c r="ACZ58" s="31"/>
      <c r="ADA58" s="31"/>
      <c r="ADB58" s="31"/>
      <c r="ADC58" s="31"/>
      <c r="ADD58" s="31"/>
      <c r="ADE58" s="31"/>
      <c r="ADF58" s="31"/>
      <c r="ADG58" s="31"/>
      <c r="ADH58" s="31"/>
      <c r="ADI58" s="31"/>
      <c r="ADJ58" s="31"/>
      <c r="ADK58" s="31"/>
      <c r="ADL58" s="31"/>
      <c r="ADM58" s="31"/>
      <c r="ADN58" s="31"/>
      <c r="ADO58" s="31"/>
      <c r="ADP58" s="31"/>
      <c r="ADQ58" s="31"/>
      <c r="ADR58" s="31"/>
      <c r="ADS58" s="31"/>
      <c r="ADT58" s="31"/>
      <c r="ADU58" s="31"/>
      <c r="ADV58" s="31"/>
      <c r="ADW58" s="31"/>
      <c r="ADX58" s="31"/>
      <c r="ADY58" s="31"/>
      <c r="ADZ58" s="31"/>
      <c r="AEA58" s="31"/>
      <c r="AEB58" s="31"/>
      <c r="AEC58" s="31"/>
      <c r="AED58" s="31"/>
      <c r="AEE58" s="31"/>
      <c r="AEF58" s="31"/>
      <c r="AEG58" s="31"/>
      <c r="AEH58" s="31"/>
      <c r="AEI58" s="31"/>
      <c r="AEJ58" s="31"/>
      <c r="AEK58" s="31"/>
      <c r="AEL58" s="31"/>
      <c r="AEM58" s="31"/>
      <c r="AEN58" s="31"/>
      <c r="AEO58" s="31"/>
      <c r="AEP58" s="31"/>
      <c r="AEQ58" s="31"/>
      <c r="AER58" s="31"/>
      <c r="AES58" s="31"/>
      <c r="AET58" s="31"/>
      <c r="AEU58" s="31"/>
      <c r="AEV58" s="31"/>
      <c r="AEW58" s="31"/>
      <c r="AEX58" s="31"/>
      <c r="AEY58" s="31"/>
      <c r="AEZ58" s="31"/>
      <c r="AFA58" s="31"/>
      <c r="AFB58" s="31"/>
      <c r="AFC58" s="31"/>
      <c r="AFD58" s="31"/>
      <c r="AFE58" s="31"/>
      <c r="AFF58" s="31"/>
      <c r="AFG58" s="31"/>
      <c r="AFH58" s="31"/>
      <c r="AFI58" s="31"/>
      <c r="AFJ58" s="31"/>
      <c r="AFK58" s="31"/>
    </row>
    <row r="59" spans="1:843" s="63" customFormat="1" ht="33" customHeight="1" x14ac:dyDescent="0.2">
      <c r="A59" s="37"/>
      <c r="B59" s="750" t="s">
        <v>109</v>
      </c>
      <c r="C59" s="751"/>
      <c r="D59" s="751"/>
      <c r="E59" s="751"/>
      <c r="F59" s="751"/>
      <c r="G59" s="751"/>
      <c r="H59" s="751"/>
      <c r="I59" s="751"/>
      <c r="J59" s="751"/>
      <c r="K59" s="751"/>
      <c r="L59" s="752"/>
      <c r="M59" s="37"/>
      <c r="N59" s="61"/>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c r="DK59" s="62"/>
      <c r="DL59" s="62"/>
      <c r="DM59" s="62"/>
      <c r="DN59" s="62"/>
      <c r="DO59" s="62"/>
      <c r="DP59" s="62"/>
      <c r="DQ59" s="62"/>
      <c r="DR59" s="62"/>
      <c r="DS59" s="62"/>
      <c r="DT59" s="62"/>
      <c r="DU59" s="62"/>
      <c r="DV59" s="62"/>
      <c r="DW59" s="62"/>
      <c r="DX59" s="62"/>
      <c r="DY59" s="62"/>
      <c r="DZ59" s="62"/>
      <c r="EA59" s="62"/>
      <c r="EB59" s="62"/>
      <c r="EC59" s="62"/>
      <c r="ED59" s="62"/>
      <c r="EE59" s="62"/>
      <c r="EF59" s="62"/>
      <c r="EG59" s="62"/>
      <c r="EH59" s="62"/>
      <c r="EI59" s="62"/>
      <c r="EJ59" s="62"/>
      <c r="EK59" s="62"/>
      <c r="EL59" s="62"/>
      <c r="EM59" s="62"/>
      <c r="EN59" s="62"/>
      <c r="EO59" s="62"/>
      <c r="EP59" s="62"/>
      <c r="EQ59" s="62"/>
      <c r="ER59" s="62"/>
      <c r="ES59" s="62"/>
      <c r="ET59" s="62"/>
      <c r="EU59" s="62"/>
      <c r="EV59" s="62"/>
      <c r="EW59" s="62"/>
      <c r="EX59" s="62"/>
      <c r="EY59" s="62"/>
      <c r="EZ59" s="62"/>
      <c r="FA59" s="62"/>
      <c r="FB59" s="62"/>
      <c r="FC59" s="62"/>
      <c r="FD59" s="62"/>
      <c r="FE59" s="62"/>
      <c r="FF59" s="62"/>
      <c r="FG59" s="62"/>
      <c r="FH59" s="62"/>
      <c r="FI59" s="62"/>
      <c r="FJ59" s="62"/>
      <c r="FK59" s="62"/>
      <c r="FL59" s="62"/>
      <c r="FM59" s="62"/>
      <c r="FN59" s="62"/>
      <c r="FO59" s="62"/>
      <c r="FP59" s="62"/>
      <c r="FQ59" s="62"/>
      <c r="FR59" s="62"/>
      <c r="FS59" s="62"/>
      <c r="FT59" s="62"/>
      <c r="FU59" s="62"/>
      <c r="FV59" s="62"/>
      <c r="FW59" s="62"/>
      <c r="FX59" s="62"/>
      <c r="FY59" s="62"/>
      <c r="FZ59" s="62"/>
      <c r="GA59" s="62"/>
      <c r="GB59" s="62"/>
      <c r="GC59" s="62"/>
      <c r="GD59" s="62"/>
      <c r="GE59" s="62"/>
      <c r="GF59" s="62"/>
      <c r="GG59" s="62"/>
      <c r="GH59" s="62"/>
      <c r="GI59" s="62"/>
      <c r="GJ59" s="62"/>
      <c r="GK59" s="62"/>
      <c r="GL59" s="62"/>
      <c r="GM59" s="62"/>
      <c r="GN59" s="62"/>
      <c r="GO59" s="62"/>
      <c r="GP59" s="62"/>
      <c r="GQ59" s="62"/>
      <c r="GR59" s="62"/>
      <c r="GS59" s="62"/>
      <c r="GT59" s="62"/>
      <c r="GU59" s="62"/>
      <c r="GV59" s="62"/>
      <c r="GW59" s="62"/>
      <c r="GX59" s="62"/>
      <c r="GY59" s="62"/>
      <c r="GZ59" s="62"/>
      <c r="HA59" s="62"/>
      <c r="HB59" s="62"/>
      <c r="HC59" s="62"/>
      <c r="HD59" s="62"/>
      <c r="HE59" s="62"/>
      <c r="HF59" s="62"/>
      <c r="HG59" s="62"/>
      <c r="HH59" s="62"/>
      <c r="HI59" s="62"/>
      <c r="HJ59" s="62"/>
      <c r="HK59" s="62"/>
      <c r="HL59" s="62"/>
      <c r="HM59" s="62"/>
      <c r="HN59" s="62"/>
      <c r="HO59" s="62"/>
      <c r="HP59" s="62"/>
      <c r="HQ59" s="62"/>
      <c r="HR59" s="62"/>
      <c r="HS59" s="62"/>
      <c r="HT59" s="62"/>
      <c r="HU59" s="62"/>
      <c r="HV59" s="62"/>
      <c r="HW59" s="62"/>
      <c r="HX59" s="62"/>
      <c r="HY59" s="62"/>
      <c r="HZ59" s="62"/>
      <c r="IA59" s="62"/>
      <c r="IB59" s="62"/>
      <c r="IC59" s="62"/>
      <c r="ID59" s="62"/>
      <c r="IE59" s="62"/>
      <c r="IF59" s="62"/>
      <c r="IG59" s="62"/>
      <c r="IH59" s="62"/>
      <c r="II59" s="62"/>
      <c r="IJ59" s="62"/>
      <c r="IK59" s="62"/>
      <c r="IL59" s="62"/>
      <c r="IM59" s="62"/>
      <c r="IN59" s="62"/>
      <c r="IO59" s="62"/>
      <c r="IP59" s="62"/>
      <c r="IQ59" s="62"/>
      <c r="IR59" s="62"/>
      <c r="IS59" s="62"/>
      <c r="IT59" s="62"/>
      <c r="IU59" s="62"/>
      <c r="IV59" s="62"/>
      <c r="IW59" s="62"/>
      <c r="IX59" s="62"/>
      <c r="IY59" s="62"/>
      <c r="IZ59" s="62"/>
      <c r="JA59" s="62"/>
      <c r="JB59" s="62"/>
      <c r="JC59" s="62"/>
      <c r="JD59" s="62"/>
      <c r="JE59" s="62"/>
      <c r="JF59" s="62"/>
      <c r="JG59" s="62"/>
      <c r="JH59" s="62"/>
      <c r="JI59" s="62"/>
      <c r="JJ59" s="62"/>
      <c r="JK59" s="62"/>
      <c r="JL59" s="62"/>
      <c r="JM59" s="62"/>
      <c r="JN59" s="62"/>
      <c r="JO59" s="62"/>
      <c r="JP59" s="62"/>
      <c r="JQ59" s="62"/>
      <c r="JR59" s="62"/>
      <c r="JS59" s="62"/>
      <c r="JT59" s="62"/>
      <c r="JU59" s="62"/>
      <c r="JV59" s="62"/>
      <c r="JW59" s="62"/>
      <c r="JX59" s="62"/>
      <c r="JY59" s="62"/>
      <c r="JZ59" s="62"/>
      <c r="KA59" s="62"/>
      <c r="KB59" s="62"/>
      <c r="KC59" s="62"/>
      <c r="KD59" s="62"/>
      <c r="KE59" s="62"/>
      <c r="KF59" s="62"/>
      <c r="KG59" s="62"/>
      <c r="KH59" s="62"/>
      <c r="KI59" s="62"/>
      <c r="KJ59" s="62"/>
      <c r="KK59" s="62"/>
      <c r="KL59" s="62"/>
      <c r="KM59" s="62"/>
      <c r="KN59" s="62"/>
      <c r="KO59" s="62"/>
      <c r="KP59" s="62"/>
      <c r="KQ59" s="62"/>
      <c r="KR59" s="62"/>
      <c r="KS59" s="62"/>
      <c r="KT59" s="62"/>
      <c r="KU59" s="62"/>
      <c r="KV59" s="62"/>
      <c r="KW59" s="62"/>
      <c r="KX59" s="62"/>
      <c r="KY59" s="62"/>
      <c r="KZ59" s="62"/>
      <c r="LA59" s="62"/>
      <c r="LB59" s="62"/>
      <c r="LC59" s="62"/>
      <c r="LD59" s="62"/>
      <c r="LE59" s="62"/>
      <c r="LF59" s="62"/>
      <c r="LG59" s="62"/>
      <c r="LH59" s="62"/>
      <c r="LI59" s="62"/>
      <c r="LJ59" s="62"/>
      <c r="LK59" s="62"/>
      <c r="LL59" s="62"/>
      <c r="LM59" s="62"/>
      <c r="LN59" s="62"/>
      <c r="LO59" s="62"/>
      <c r="LP59" s="62"/>
      <c r="LQ59" s="62"/>
      <c r="LR59" s="62"/>
      <c r="LS59" s="62"/>
      <c r="LT59" s="62"/>
      <c r="LU59" s="62"/>
      <c r="LV59" s="62"/>
      <c r="LW59" s="62"/>
      <c r="LX59" s="62"/>
      <c r="LY59" s="62"/>
      <c r="LZ59" s="62"/>
      <c r="MA59" s="62"/>
      <c r="MB59" s="62"/>
      <c r="MC59" s="62"/>
      <c r="MD59" s="62"/>
      <c r="ME59" s="62"/>
      <c r="MF59" s="62"/>
      <c r="MG59" s="62"/>
      <c r="MH59" s="62"/>
      <c r="MI59" s="62"/>
      <c r="MJ59" s="62"/>
      <c r="MK59" s="62"/>
      <c r="ML59" s="62"/>
      <c r="MM59" s="62"/>
      <c r="MN59" s="62"/>
      <c r="MO59" s="62"/>
      <c r="MP59" s="62"/>
      <c r="MQ59" s="62"/>
      <c r="MR59" s="62"/>
      <c r="MS59" s="62"/>
      <c r="MT59" s="62"/>
      <c r="MU59" s="62"/>
      <c r="MV59" s="62"/>
      <c r="MW59" s="62"/>
      <c r="MX59" s="62"/>
      <c r="MY59" s="62"/>
      <c r="MZ59" s="62"/>
      <c r="NA59" s="62"/>
      <c r="NB59" s="62"/>
      <c r="NC59" s="62"/>
      <c r="ND59" s="62"/>
      <c r="NE59" s="62"/>
      <c r="NF59" s="62"/>
      <c r="NG59" s="62"/>
      <c r="NH59" s="62"/>
      <c r="NI59" s="62"/>
      <c r="NJ59" s="62"/>
      <c r="NK59" s="62"/>
      <c r="NL59" s="62"/>
      <c r="NM59" s="62"/>
      <c r="NN59" s="62"/>
      <c r="NO59" s="62"/>
      <c r="NP59" s="62"/>
      <c r="NQ59" s="62"/>
      <c r="NR59" s="62"/>
      <c r="NS59" s="62"/>
      <c r="NT59" s="62"/>
      <c r="NU59" s="62"/>
      <c r="NV59" s="62"/>
      <c r="NW59" s="62"/>
      <c r="NX59" s="62"/>
      <c r="NY59" s="62"/>
      <c r="NZ59" s="62"/>
      <c r="OA59" s="62"/>
      <c r="OB59" s="62"/>
      <c r="OC59" s="62"/>
      <c r="OD59" s="62"/>
      <c r="OE59" s="62"/>
      <c r="OF59" s="62"/>
      <c r="OG59" s="62"/>
      <c r="OH59" s="62"/>
      <c r="OI59" s="62"/>
      <c r="OJ59" s="62"/>
      <c r="OK59" s="62"/>
      <c r="OL59" s="62"/>
      <c r="OM59" s="62"/>
      <c r="ON59" s="62"/>
      <c r="OO59" s="62"/>
      <c r="OP59" s="62"/>
      <c r="OQ59" s="62"/>
      <c r="OR59" s="62"/>
      <c r="OS59" s="62"/>
      <c r="OT59" s="62"/>
      <c r="OU59" s="62"/>
      <c r="OV59" s="62"/>
      <c r="OW59" s="62"/>
      <c r="OX59" s="62"/>
      <c r="OY59" s="62"/>
      <c r="OZ59" s="62"/>
      <c r="PA59" s="62"/>
      <c r="PB59" s="62"/>
      <c r="PC59" s="62"/>
      <c r="PD59" s="62"/>
      <c r="PE59" s="62"/>
      <c r="PF59" s="62"/>
      <c r="PG59" s="62"/>
      <c r="PH59" s="62"/>
      <c r="PI59" s="62"/>
      <c r="PJ59" s="62"/>
      <c r="PK59" s="62"/>
      <c r="PL59" s="62"/>
      <c r="PM59" s="62"/>
      <c r="PN59" s="62"/>
      <c r="PO59" s="62"/>
      <c r="PP59" s="62"/>
      <c r="PQ59" s="62"/>
      <c r="PR59" s="62"/>
      <c r="PS59" s="62"/>
      <c r="PT59" s="62"/>
      <c r="PU59" s="62"/>
      <c r="PV59" s="62"/>
      <c r="PW59" s="62"/>
      <c r="PX59" s="62"/>
      <c r="PY59" s="62"/>
      <c r="PZ59" s="62"/>
      <c r="QA59" s="62"/>
      <c r="QB59" s="62"/>
      <c r="QC59" s="62"/>
      <c r="QD59" s="62"/>
      <c r="QE59" s="62"/>
      <c r="QF59" s="62"/>
      <c r="QG59" s="62"/>
      <c r="QH59" s="62"/>
      <c r="QI59" s="62"/>
      <c r="QJ59" s="62"/>
      <c r="QK59" s="62"/>
      <c r="QL59" s="62"/>
      <c r="QM59" s="62"/>
      <c r="QN59" s="62"/>
      <c r="QO59" s="62"/>
      <c r="QP59" s="62"/>
      <c r="QQ59" s="62"/>
      <c r="QR59" s="62"/>
      <c r="QS59" s="62"/>
      <c r="QT59" s="62"/>
      <c r="QU59" s="62"/>
      <c r="QV59" s="62"/>
      <c r="QW59" s="62"/>
      <c r="QX59" s="62"/>
      <c r="QY59" s="62"/>
      <c r="QZ59" s="62"/>
      <c r="RA59" s="62"/>
      <c r="RB59" s="62"/>
      <c r="RC59" s="62"/>
      <c r="RD59" s="62"/>
      <c r="RE59" s="62"/>
      <c r="RF59" s="62"/>
      <c r="RG59" s="62"/>
      <c r="RH59" s="62"/>
      <c r="RI59" s="62"/>
      <c r="RJ59" s="62"/>
      <c r="RK59" s="62"/>
      <c r="RL59" s="62"/>
      <c r="RM59" s="62"/>
      <c r="RN59" s="62"/>
      <c r="RO59" s="62"/>
      <c r="RP59" s="62"/>
      <c r="RQ59" s="62"/>
      <c r="RR59" s="62"/>
      <c r="RS59" s="62"/>
      <c r="RT59" s="62"/>
      <c r="RU59" s="62"/>
      <c r="RV59" s="62"/>
      <c r="RW59" s="62"/>
      <c r="RX59" s="62"/>
      <c r="RY59" s="62"/>
      <c r="RZ59" s="62"/>
      <c r="SA59" s="62"/>
      <c r="SB59" s="62"/>
      <c r="SC59" s="62"/>
      <c r="SD59" s="62"/>
      <c r="SE59" s="62"/>
      <c r="SF59" s="62"/>
      <c r="SG59" s="62"/>
      <c r="SH59" s="62"/>
      <c r="SI59" s="62"/>
      <c r="SJ59" s="62"/>
      <c r="SK59" s="62"/>
      <c r="SL59" s="62"/>
      <c r="SM59" s="62"/>
      <c r="SN59" s="62"/>
      <c r="SO59" s="62"/>
      <c r="SP59" s="62"/>
      <c r="SQ59" s="62"/>
      <c r="SR59" s="62"/>
      <c r="SS59" s="62"/>
      <c r="ST59" s="62"/>
      <c r="SU59" s="62"/>
      <c r="SV59" s="62"/>
      <c r="SW59" s="62"/>
      <c r="SX59" s="62"/>
      <c r="SY59" s="62"/>
      <c r="SZ59" s="62"/>
      <c r="TA59" s="62"/>
      <c r="TB59" s="62"/>
      <c r="TC59" s="62"/>
      <c r="TD59" s="62"/>
      <c r="TE59" s="62"/>
      <c r="TF59" s="62"/>
      <c r="TG59" s="62"/>
      <c r="TH59" s="62"/>
      <c r="TI59" s="62"/>
      <c r="TJ59" s="62"/>
      <c r="TK59" s="62"/>
      <c r="TL59" s="62"/>
      <c r="TM59" s="62"/>
      <c r="TN59" s="62"/>
      <c r="TO59" s="62"/>
      <c r="TP59" s="62"/>
      <c r="TQ59" s="62"/>
      <c r="TR59" s="62"/>
      <c r="TS59" s="62"/>
      <c r="TT59" s="62"/>
      <c r="TU59" s="62"/>
      <c r="TV59" s="62"/>
      <c r="TW59" s="62"/>
      <c r="TX59" s="62"/>
      <c r="TY59" s="62"/>
      <c r="TZ59" s="62"/>
      <c r="UA59" s="62"/>
      <c r="UB59" s="62"/>
      <c r="UC59" s="62"/>
      <c r="UD59" s="62"/>
      <c r="UE59" s="62"/>
      <c r="UF59" s="62"/>
      <c r="UG59" s="62"/>
      <c r="UH59" s="31"/>
      <c r="UI59" s="31"/>
      <c r="UJ59" s="31"/>
      <c r="UK59" s="31"/>
      <c r="UL59" s="31"/>
      <c r="UM59" s="31"/>
      <c r="UN59" s="31"/>
      <c r="UO59" s="31"/>
      <c r="UP59" s="31"/>
      <c r="UQ59" s="31"/>
      <c r="UR59" s="31"/>
      <c r="US59" s="31"/>
      <c r="UT59" s="31"/>
      <c r="UU59" s="31"/>
      <c r="UV59" s="31"/>
      <c r="UW59" s="31"/>
      <c r="UX59" s="31"/>
      <c r="UY59" s="31"/>
      <c r="UZ59" s="31"/>
      <c r="VA59" s="31"/>
      <c r="VB59" s="31"/>
      <c r="VC59" s="31"/>
      <c r="VD59" s="31"/>
      <c r="VE59" s="31"/>
      <c r="VF59" s="31"/>
      <c r="VG59" s="31"/>
      <c r="VH59" s="31"/>
      <c r="VI59" s="31"/>
      <c r="VJ59" s="31"/>
      <c r="VK59" s="31"/>
      <c r="VL59" s="31"/>
      <c r="VM59" s="31"/>
      <c r="VN59" s="31"/>
      <c r="VO59" s="31"/>
      <c r="VP59" s="31"/>
      <c r="VQ59" s="31"/>
      <c r="VR59" s="31"/>
      <c r="VS59" s="31"/>
      <c r="VT59" s="31"/>
      <c r="VU59" s="31"/>
      <c r="VV59" s="31"/>
      <c r="VW59" s="31"/>
      <c r="VX59" s="31"/>
      <c r="VY59" s="31"/>
      <c r="VZ59" s="31"/>
      <c r="WA59" s="31"/>
      <c r="WB59" s="31"/>
      <c r="WC59" s="31"/>
      <c r="WD59" s="31"/>
      <c r="WE59" s="31"/>
      <c r="WF59" s="31"/>
      <c r="WG59" s="31"/>
      <c r="WH59" s="31"/>
      <c r="WI59" s="31"/>
      <c r="WJ59" s="31"/>
      <c r="WK59" s="31"/>
      <c r="WL59" s="31"/>
      <c r="WM59" s="31"/>
      <c r="WN59" s="31"/>
      <c r="WO59" s="31"/>
      <c r="WP59" s="31"/>
      <c r="WQ59" s="31"/>
      <c r="WR59" s="31"/>
      <c r="WS59" s="31"/>
      <c r="WT59" s="31"/>
      <c r="WU59" s="31"/>
      <c r="WV59" s="31"/>
      <c r="WW59" s="31"/>
      <c r="WX59" s="31"/>
      <c r="WY59" s="31"/>
      <c r="WZ59" s="31"/>
      <c r="XA59" s="31"/>
      <c r="XB59" s="31"/>
      <c r="XC59" s="31"/>
      <c r="XD59" s="31"/>
      <c r="XE59" s="31"/>
      <c r="XF59" s="31"/>
      <c r="XG59" s="31"/>
      <c r="XH59" s="31"/>
      <c r="XI59" s="31"/>
      <c r="XJ59" s="31"/>
      <c r="XK59" s="31"/>
      <c r="XL59" s="31"/>
      <c r="XM59" s="31"/>
      <c r="XN59" s="31"/>
      <c r="XO59" s="31"/>
      <c r="XP59" s="31"/>
      <c r="XQ59" s="31"/>
      <c r="XR59" s="31"/>
      <c r="XS59" s="31"/>
      <c r="XT59" s="31"/>
      <c r="XU59" s="31"/>
      <c r="XV59" s="31"/>
      <c r="XW59" s="31"/>
      <c r="XX59" s="31"/>
      <c r="XY59" s="31"/>
      <c r="XZ59" s="31"/>
      <c r="YA59" s="31"/>
      <c r="YB59" s="31"/>
      <c r="YC59" s="31"/>
      <c r="YD59" s="31"/>
      <c r="YE59" s="31"/>
      <c r="YF59" s="31"/>
      <c r="YG59" s="31"/>
      <c r="YH59" s="31"/>
      <c r="YI59" s="31"/>
      <c r="YJ59" s="31"/>
      <c r="YK59" s="31"/>
      <c r="YL59" s="31"/>
      <c r="YM59" s="31"/>
      <c r="YN59" s="31"/>
      <c r="YO59" s="31"/>
      <c r="YP59" s="31"/>
      <c r="YQ59" s="31"/>
      <c r="YR59" s="31"/>
      <c r="YS59" s="31"/>
      <c r="YT59" s="31"/>
      <c r="YU59" s="31"/>
      <c r="YV59" s="31"/>
      <c r="YW59" s="31"/>
      <c r="YX59" s="31"/>
      <c r="YY59" s="31"/>
      <c r="YZ59" s="31"/>
      <c r="ZA59" s="31"/>
      <c r="ZB59" s="31"/>
      <c r="ZC59" s="31"/>
      <c r="ZD59" s="31"/>
      <c r="ZE59" s="31"/>
      <c r="ZF59" s="31"/>
      <c r="ZG59" s="31"/>
      <c r="ZH59" s="31"/>
      <c r="ZI59" s="31"/>
      <c r="ZJ59" s="31"/>
      <c r="ZK59" s="31"/>
      <c r="ZL59" s="31"/>
      <c r="ZM59" s="31"/>
      <c r="ZN59" s="31"/>
      <c r="ZO59" s="31"/>
      <c r="ZP59" s="31"/>
      <c r="ZQ59" s="31"/>
      <c r="ZR59" s="31"/>
      <c r="ZS59" s="31"/>
      <c r="ZT59" s="31"/>
      <c r="ZU59" s="31"/>
      <c r="ZV59" s="31"/>
      <c r="ZW59" s="31"/>
      <c r="ZX59" s="31"/>
      <c r="ZY59" s="31"/>
      <c r="ZZ59" s="31"/>
      <c r="AAA59" s="31"/>
      <c r="AAB59" s="31"/>
      <c r="AAC59" s="31"/>
      <c r="AAD59" s="31"/>
      <c r="AAE59" s="31"/>
      <c r="AAF59" s="31"/>
      <c r="AAG59" s="31"/>
      <c r="AAH59" s="31"/>
      <c r="AAI59" s="31"/>
      <c r="AAJ59" s="31"/>
      <c r="AAK59" s="31"/>
      <c r="AAL59" s="31"/>
      <c r="AAM59" s="31"/>
      <c r="AAN59" s="31"/>
      <c r="AAO59" s="31"/>
      <c r="AAP59" s="31"/>
      <c r="AAQ59" s="31"/>
      <c r="AAR59" s="31"/>
      <c r="AAS59" s="31"/>
      <c r="AAT59" s="31"/>
      <c r="AAU59" s="31"/>
      <c r="AAV59" s="31"/>
      <c r="AAW59" s="31"/>
      <c r="AAX59" s="31"/>
      <c r="AAY59" s="31"/>
      <c r="AAZ59" s="31"/>
      <c r="ABA59" s="31"/>
      <c r="ABB59" s="31"/>
      <c r="ABC59" s="31"/>
      <c r="ABD59" s="31"/>
      <c r="ABE59" s="31"/>
      <c r="ABF59" s="31"/>
      <c r="ABG59" s="31"/>
      <c r="ABH59" s="31"/>
      <c r="ABI59" s="31"/>
      <c r="ABJ59" s="31"/>
      <c r="ABK59" s="31"/>
      <c r="ABL59" s="31"/>
      <c r="ABM59" s="31"/>
      <c r="ABN59" s="31"/>
      <c r="ABO59" s="31"/>
      <c r="ABP59" s="31"/>
      <c r="ABQ59" s="31"/>
      <c r="ABR59" s="31"/>
      <c r="ABS59" s="31"/>
      <c r="ABT59" s="31"/>
      <c r="ABU59" s="31"/>
      <c r="ABV59" s="31"/>
      <c r="ABW59" s="31"/>
      <c r="ABX59" s="31"/>
      <c r="ABY59" s="31"/>
      <c r="ABZ59" s="31"/>
      <c r="ACA59" s="31"/>
      <c r="ACB59" s="31"/>
      <c r="ACC59" s="31"/>
      <c r="ACD59" s="31"/>
      <c r="ACE59" s="31"/>
      <c r="ACF59" s="31"/>
      <c r="ACG59" s="31"/>
      <c r="ACH59" s="31"/>
      <c r="ACI59" s="31"/>
      <c r="ACJ59" s="31"/>
      <c r="ACK59" s="31"/>
      <c r="ACL59" s="31"/>
      <c r="ACM59" s="31"/>
      <c r="ACN59" s="31"/>
      <c r="ACO59" s="31"/>
      <c r="ACP59" s="31"/>
      <c r="ACQ59" s="31"/>
      <c r="ACR59" s="31"/>
      <c r="ACS59" s="31"/>
      <c r="ACT59" s="31"/>
      <c r="ACU59" s="31"/>
      <c r="ACV59" s="31"/>
      <c r="ACW59" s="31"/>
      <c r="ACX59" s="31"/>
      <c r="ACY59" s="31"/>
      <c r="ACZ59" s="31"/>
      <c r="ADA59" s="31"/>
      <c r="ADB59" s="31"/>
      <c r="ADC59" s="31"/>
      <c r="ADD59" s="31"/>
      <c r="ADE59" s="31"/>
      <c r="ADF59" s="31"/>
      <c r="ADG59" s="31"/>
      <c r="ADH59" s="31"/>
      <c r="ADI59" s="31"/>
      <c r="ADJ59" s="31"/>
      <c r="ADK59" s="31"/>
      <c r="ADL59" s="31"/>
      <c r="ADM59" s="31"/>
      <c r="ADN59" s="31"/>
      <c r="ADO59" s="31"/>
      <c r="ADP59" s="31"/>
      <c r="ADQ59" s="31"/>
      <c r="ADR59" s="31"/>
      <c r="ADS59" s="31"/>
      <c r="ADT59" s="31"/>
      <c r="ADU59" s="31"/>
      <c r="ADV59" s="31"/>
      <c r="ADW59" s="31"/>
      <c r="ADX59" s="31"/>
      <c r="ADY59" s="31"/>
      <c r="ADZ59" s="31"/>
      <c r="AEA59" s="31"/>
      <c r="AEB59" s="31"/>
      <c r="AEC59" s="31"/>
      <c r="AED59" s="31"/>
      <c r="AEE59" s="31"/>
      <c r="AEF59" s="31"/>
      <c r="AEG59" s="31"/>
      <c r="AEH59" s="31"/>
      <c r="AEI59" s="31"/>
      <c r="AEJ59" s="31"/>
      <c r="AEK59" s="31"/>
      <c r="AEL59" s="31"/>
      <c r="AEM59" s="31"/>
      <c r="AEN59" s="31"/>
      <c r="AEO59" s="31"/>
      <c r="AEP59" s="31"/>
      <c r="AEQ59" s="31"/>
      <c r="AER59" s="31"/>
      <c r="AES59" s="31"/>
      <c r="AET59" s="31"/>
      <c r="AEU59" s="31"/>
      <c r="AEV59" s="31"/>
      <c r="AEW59" s="31"/>
      <c r="AEX59" s="31"/>
      <c r="AEY59" s="31"/>
      <c r="AEZ59" s="31"/>
      <c r="AFA59" s="31"/>
      <c r="AFB59" s="31"/>
      <c r="AFC59" s="31"/>
      <c r="AFD59" s="31"/>
      <c r="AFE59" s="31"/>
      <c r="AFF59" s="31"/>
      <c r="AFG59" s="31"/>
      <c r="AFH59" s="31"/>
      <c r="AFI59" s="31"/>
      <c r="AFJ59" s="31"/>
      <c r="AFK59" s="31"/>
    </row>
    <row r="60" spans="1:843" s="63" customFormat="1" ht="15.75" customHeight="1" x14ac:dyDescent="0.2">
      <c r="A60" s="37"/>
      <c r="B60" s="744" t="s">
        <v>941</v>
      </c>
      <c r="C60" s="745"/>
      <c r="D60" s="745"/>
      <c r="E60" s="745"/>
      <c r="F60" s="745"/>
      <c r="G60" s="745"/>
      <c r="H60" s="745"/>
      <c r="I60" s="745"/>
      <c r="J60" s="745"/>
      <c r="K60" s="745"/>
      <c r="L60" s="746"/>
      <c r="M60" s="37"/>
      <c r="N60" s="61"/>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c r="DF60" s="62"/>
      <c r="DG60" s="62"/>
      <c r="DH60" s="62"/>
      <c r="DI60" s="62"/>
      <c r="DJ60" s="62"/>
      <c r="DK60" s="62"/>
      <c r="DL60" s="62"/>
      <c r="DM60" s="62"/>
      <c r="DN60" s="62"/>
      <c r="DO60" s="62"/>
      <c r="DP60" s="62"/>
      <c r="DQ60" s="62"/>
      <c r="DR60" s="62"/>
      <c r="DS60" s="62"/>
      <c r="DT60" s="62"/>
      <c r="DU60" s="62"/>
      <c r="DV60" s="62"/>
      <c r="DW60" s="62"/>
      <c r="DX60" s="62"/>
      <c r="DY60" s="62"/>
      <c r="DZ60" s="62"/>
      <c r="EA60" s="62"/>
      <c r="EB60" s="62"/>
      <c r="EC60" s="62"/>
      <c r="ED60" s="62"/>
      <c r="EE60" s="62"/>
      <c r="EF60" s="62"/>
      <c r="EG60" s="62"/>
      <c r="EH60" s="62"/>
      <c r="EI60" s="62"/>
      <c r="EJ60" s="62"/>
      <c r="EK60" s="62"/>
      <c r="EL60" s="62"/>
      <c r="EM60" s="62"/>
      <c r="EN60" s="62"/>
      <c r="EO60" s="62"/>
      <c r="EP60" s="62"/>
      <c r="EQ60" s="62"/>
      <c r="ER60" s="62"/>
      <c r="ES60" s="62"/>
      <c r="ET60" s="62"/>
      <c r="EU60" s="62"/>
      <c r="EV60" s="62"/>
      <c r="EW60" s="62"/>
      <c r="EX60" s="62"/>
      <c r="EY60" s="62"/>
      <c r="EZ60" s="62"/>
      <c r="FA60" s="62"/>
      <c r="FB60" s="62"/>
      <c r="FC60" s="62"/>
      <c r="FD60" s="62"/>
      <c r="FE60" s="62"/>
      <c r="FF60" s="62"/>
      <c r="FG60" s="62"/>
      <c r="FH60" s="62"/>
      <c r="FI60" s="62"/>
      <c r="FJ60" s="62"/>
      <c r="FK60" s="62"/>
      <c r="FL60" s="62"/>
      <c r="FM60" s="62"/>
      <c r="FN60" s="62"/>
      <c r="FO60" s="62"/>
      <c r="FP60" s="62"/>
      <c r="FQ60" s="62"/>
      <c r="FR60" s="62"/>
      <c r="FS60" s="62"/>
      <c r="FT60" s="62"/>
      <c r="FU60" s="62"/>
      <c r="FV60" s="62"/>
      <c r="FW60" s="62"/>
      <c r="FX60" s="62"/>
      <c r="FY60" s="62"/>
      <c r="FZ60" s="62"/>
      <c r="GA60" s="62"/>
      <c r="GB60" s="62"/>
      <c r="GC60" s="62"/>
      <c r="GD60" s="62"/>
      <c r="GE60" s="62"/>
      <c r="GF60" s="62"/>
      <c r="GG60" s="62"/>
      <c r="GH60" s="62"/>
      <c r="GI60" s="62"/>
      <c r="GJ60" s="62"/>
      <c r="GK60" s="62"/>
      <c r="GL60" s="62"/>
      <c r="GM60" s="62"/>
      <c r="GN60" s="62"/>
      <c r="GO60" s="62"/>
      <c r="GP60" s="62"/>
      <c r="GQ60" s="62"/>
      <c r="GR60" s="62"/>
      <c r="GS60" s="62"/>
      <c r="GT60" s="62"/>
      <c r="GU60" s="62"/>
      <c r="GV60" s="62"/>
      <c r="GW60" s="62"/>
      <c r="GX60" s="62"/>
      <c r="GY60" s="62"/>
      <c r="GZ60" s="62"/>
      <c r="HA60" s="62"/>
      <c r="HB60" s="62"/>
      <c r="HC60" s="62"/>
      <c r="HD60" s="62"/>
      <c r="HE60" s="62"/>
      <c r="HF60" s="62"/>
      <c r="HG60" s="62"/>
      <c r="HH60" s="62"/>
      <c r="HI60" s="62"/>
      <c r="HJ60" s="62"/>
      <c r="HK60" s="62"/>
      <c r="HL60" s="62"/>
      <c r="HM60" s="62"/>
      <c r="HN60" s="62"/>
      <c r="HO60" s="62"/>
      <c r="HP60" s="62"/>
      <c r="HQ60" s="62"/>
      <c r="HR60" s="62"/>
      <c r="HS60" s="62"/>
      <c r="HT60" s="62"/>
      <c r="HU60" s="62"/>
      <c r="HV60" s="62"/>
      <c r="HW60" s="62"/>
      <c r="HX60" s="62"/>
      <c r="HY60" s="62"/>
      <c r="HZ60" s="62"/>
      <c r="IA60" s="62"/>
      <c r="IB60" s="62"/>
      <c r="IC60" s="62"/>
      <c r="ID60" s="62"/>
      <c r="IE60" s="62"/>
      <c r="IF60" s="62"/>
      <c r="IG60" s="62"/>
      <c r="IH60" s="62"/>
      <c r="II60" s="62"/>
      <c r="IJ60" s="62"/>
      <c r="IK60" s="62"/>
      <c r="IL60" s="62"/>
      <c r="IM60" s="62"/>
      <c r="IN60" s="62"/>
      <c r="IO60" s="62"/>
      <c r="IP60" s="62"/>
      <c r="IQ60" s="62"/>
      <c r="IR60" s="62"/>
      <c r="IS60" s="62"/>
      <c r="IT60" s="62"/>
      <c r="IU60" s="62"/>
      <c r="IV60" s="62"/>
      <c r="IW60" s="62"/>
      <c r="IX60" s="62"/>
      <c r="IY60" s="62"/>
      <c r="IZ60" s="62"/>
      <c r="JA60" s="62"/>
      <c r="JB60" s="62"/>
      <c r="JC60" s="62"/>
      <c r="JD60" s="62"/>
      <c r="JE60" s="62"/>
      <c r="JF60" s="62"/>
      <c r="JG60" s="62"/>
      <c r="JH60" s="62"/>
      <c r="JI60" s="62"/>
      <c r="JJ60" s="62"/>
      <c r="JK60" s="62"/>
      <c r="JL60" s="62"/>
      <c r="JM60" s="62"/>
      <c r="JN60" s="62"/>
      <c r="JO60" s="62"/>
      <c r="JP60" s="62"/>
      <c r="JQ60" s="62"/>
      <c r="JR60" s="62"/>
      <c r="JS60" s="62"/>
      <c r="JT60" s="62"/>
      <c r="JU60" s="62"/>
      <c r="JV60" s="62"/>
      <c r="JW60" s="62"/>
      <c r="JX60" s="62"/>
      <c r="JY60" s="62"/>
      <c r="JZ60" s="62"/>
      <c r="KA60" s="62"/>
      <c r="KB60" s="62"/>
      <c r="KC60" s="62"/>
      <c r="KD60" s="62"/>
      <c r="KE60" s="62"/>
      <c r="KF60" s="62"/>
      <c r="KG60" s="62"/>
      <c r="KH60" s="62"/>
      <c r="KI60" s="62"/>
      <c r="KJ60" s="62"/>
      <c r="KK60" s="62"/>
      <c r="KL60" s="62"/>
      <c r="KM60" s="62"/>
      <c r="KN60" s="62"/>
      <c r="KO60" s="62"/>
      <c r="KP60" s="62"/>
      <c r="KQ60" s="62"/>
      <c r="KR60" s="62"/>
      <c r="KS60" s="62"/>
      <c r="KT60" s="62"/>
      <c r="KU60" s="62"/>
      <c r="KV60" s="62"/>
      <c r="KW60" s="62"/>
      <c r="KX60" s="62"/>
      <c r="KY60" s="62"/>
      <c r="KZ60" s="62"/>
      <c r="LA60" s="62"/>
      <c r="LB60" s="62"/>
      <c r="LC60" s="62"/>
      <c r="LD60" s="62"/>
      <c r="LE60" s="62"/>
      <c r="LF60" s="62"/>
      <c r="LG60" s="62"/>
      <c r="LH60" s="62"/>
      <c r="LI60" s="62"/>
      <c r="LJ60" s="62"/>
      <c r="LK60" s="62"/>
      <c r="LL60" s="62"/>
      <c r="LM60" s="62"/>
      <c r="LN60" s="62"/>
      <c r="LO60" s="62"/>
      <c r="LP60" s="62"/>
      <c r="LQ60" s="62"/>
      <c r="LR60" s="62"/>
      <c r="LS60" s="62"/>
      <c r="LT60" s="62"/>
      <c r="LU60" s="62"/>
      <c r="LV60" s="62"/>
      <c r="LW60" s="62"/>
      <c r="LX60" s="62"/>
      <c r="LY60" s="62"/>
      <c r="LZ60" s="62"/>
      <c r="MA60" s="62"/>
      <c r="MB60" s="62"/>
      <c r="MC60" s="62"/>
      <c r="MD60" s="62"/>
      <c r="ME60" s="62"/>
      <c r="MF60" s="62"/>
      <c r="MG60" s="62"/>
      <c r="MH60" s="62"/>
      <c r="MI60" s="62"/>
      <c r="MJ60" s="62"/>
      <c r="MK60" s="62"/>
      <c r="ML60" s="62"/>
      <c r="MM60" s="62"/>
      <c r="MN60" s="62"/>
      <c r="MO60" s="62"/>
      <c r="MP60" s="62"/>
      <c r="MQ60" s="62"/>
      <c r="MR60" s="62"/>
      <c r="MS60" s="62"/>
      <c r="MT60" s="62"/>
      <c r="MU60" s="62"/>
      <c r="MV60" s="62"/>
      <c r="MW60" s="62"/>
      <c r="MX60" s="62"/>
      <c r="MY60" s="62"/>
      <c r="MZ60" s="62"/>
      <c r="NA60" s="62"/>
      <c r="NB60" s="62"/>
      <c r="NC60" s="62"/>
      <c r="ND60" s="62"/>
      <c r="NE60" s="62"/>
      <c r="NF60" s="62"/>
      <c r="NG60" s="62"/>
      <c r="NH60" s="62"/>
      <c r="NI60" s="62"/>
      <c r="NJ60" s="62"/>
      <c r="NK60" s="62"/>
      <c r="NL60" s="62"/>
      <c r="NM60" s="62"/>
      <c r="NN60" s="62"/>
      <c r="NO60" s="62"/>
      <c r="NP60" s="62"/>
      <c r="NQ60" s="62"/>
      <c r="NR60" s="62"/>
      <c r="NS60" s="62"/>
      <c r="NT60" s="62"/>
      <c r="NU60" s="62"/>
      <c r="NV60" s="62"/>
      <c r="NW60" s="62"/>
      <c r="NX60" s="62"/>
      <c r="NY60" s="62"/>
      <c r="NZ60" s="62"/>
      <c r="OA60" s="62"/>
      <c r="OB60" s="62"/>
      <c r="OC60" s="62"/>
      <c r="OD60" s="62"/>
      <c r="OE60" s="62"/>
      <c r="OF60" s="62"/>
      <c r="OG60" s="62"/>
      <c r="OH60" s="62"/>
      <c r="OI60" s="62"/>
      <c r="OJ60" s="62"/>
      <c r="OK60" s="62"/>
      <c r="OL60" s="62"/>
      <c r="OM60" s="62"/>
      <c r="ON60" s="62"/>
      <c r="OO60" s="62"/>
      <c r="OP60" s="62"/>
      <c r="OQ60" s="62"/>
      <c r="OR60" s="62"/>
      <c r="OS60" s="62"/>
      <c r="OT60" s="62"/>
      <c r="OU60" s="62"/>
      <c r="OV60" s="62"/>
      <c r="OW60" s="62"/>
      <c r="OX60" s="62"/>
      <c r="OY60" s="62"/>
      <c r="OZ60" s="62"/>
      <c r="PA60" s="62"/>
      <c r="PB60" s="62"/>
      <c r="PC60" s="62"/>
      <c r="PD60" s="62"/>
      <c r="PE60" s="62"/>
      <c r="PF60" s="62"/>
      <c r="PG60" s="62"/>
      <c r="PH60" s="62"/>
      <c r="PI60" s="62"/>
      <c r="PJ60" s="62"/>
      <c r="PK60" s="62"/>
      <c r="PL60" s="62"/>
      <c r="PM60" s="62"/>
      <c r="PN60" s="62"/>
      <c r="PO60" s="62"/>
      <c r="PP60" s="62"/>
      <c r="PQ60" s="62"/>
      <c r="PR60" s="62"/>
      <c r="PS60" s="62"/>
      <c r="PT60" s="62"/>
      <c r="PU60" s="62"/>
      <c r="PV60" s="62"/>
      <c r="PW60" s="62"/>
      <c r="PX60" s="62"/>
      <c r="PY60" s="62"/>
      <c r="PZ60" s="62"/>
      <c r="QA60" s="62"/>
      <c r="QB60" s="62"/>
      <c r="QC60" s="62"/>
      <c r="QD60" s="62"/>
      <c r="QE60" s="62"/>
      <c r="QF60" s="62"/>
      <c r="QG60" s="62"/>
      <c r="QH60" s="62"/>
      <c r="QI60" s="62"/>
      <c r="QJ60" s="62"/>
      <c r="QK60" s="62"/>
      <c r="QL60" s="62"/>
      <c r="QM60" s="62"/>
      <c r="QN60" s="62"/>
      <c r="QO60" s="62"/>
      <c r="QP60" s="62"/>
      <c r="QQ60" s="62"/>
      <c r="QR60" s="62"/>
      <c r="QS60" s="62"/>
      <c r="QT60" s="62"/>
      <c r="QU60" s="62"/>
      <c r="QV60" s="62"/>
      <c r="QW60" s="62"/>
      <c r="QX60" s="62"/>
      <c r="QY60" s="62"/>
      <c r="QZ60" s="62"/>
      <c r="RA60" s="62"/>
      <c r="RB60" s="62"/>
      <c r="RC60" s="62"/>
      <c r="RD60" s="62"/>
      <c r="RE60" s="62"/>
      <c r="RF60" s="62"/>
      <c r="RG60" s="62"/>
      <c r="RH60" s="62"/>
      <c r="RI60" s="62"/>
      <c r="RJ60" s="62"/>
      <c r="RK60" s="62"/>
      <c r="RL60" s="62"/>
      <c r="RM60" s="62"/>
      <c r="RN60" s="62"/>
      <c r="RO60" s="62"/>
      <c r="RP60" s="62"/>
      <c r="RQ60" s="62"/>
      <c r="RR60" s="62"/>
      <c r="RS60" s="62"/>
      <c r="RT60" s="62"/>
      <c r="RU60" s="62"/>
      <c r="RV60" s="62"/>
      <c r="RW60" s="62"/>
      <c r="RX60" s="62"/>
      <c r="RY60" s="62"/>
      <c r="RZ60" s="62"/>
      <c r="SA60" s="62"/>
      <c r="SB60" s="62"/>
      <c r="SC60" s="62"/>
      <c r="SD60" s="62"/>
      <c r="SE60" s="62"/>
      <c r="SF60" s="62"/>
      <c r="SG60" s="62"/>
      <c r="SH60" s="62"/>
      <c r="SI60" s="62"/>
      <c r="SJ60" s="62"/>
      <c r="SK60" s="62"/>
      <c r="SL60" s="62"/>
      <c r="SM60" s="62"/>
      <c r="SN60" s="62"/>
      <c r="SO60" s="62"/>
      <c r="SP60" s="62"/>
      <c r="SQ60" s="62"/>
      <c r="SR60" s="62"/>
      <c r="SS60" s="62"/>
      <c r="ST60" s="62"/>
      <c r="SU60" s="62"/>
      <c r="SV60" s="62"/>
      <c r="SW60" s="62"/>
      <c r="SX60" s="62"/>
      <c r="SY60" s="62"/>
      <c r="SZ60" s="62"/>
      <c r="TA60" s="62"/>
      <c r="TB60" s="62"/>
      <c r="TC60" s="62"/>
      <c r="TD60" s="62"/>
      <c r="TE60" s="62"/>
      <c r="TF60" s="62"/>
      <c r="TG60" s="62"/>
      <c r="TH60" s="62"/>
      <c r="TI60" s="62"/>
      <c r="TJ60" s="62"/>
      <c r="TK60" s="62"/>
      <c r="TL60" s="62"/>
      <c r="TM60" s="62"/>
      <c r="TN60" s="62"/>
      <c r="TO60" s="62"/>
      <c r="TP60" s="62"/>
      <c r="TQ60" s="62"/>
      <c r="TR60" s="62"/>
      <c r="TS60" s="62"/>
      <c r="TT60" s="62"/>
      <c r="TU60" s="62"/>
      <c r="TV60" s="62"/>
      <c r="TW60" s="62"/>
      <c r="TX60" s="62"/>
      <c r="TY60" s="62"/>
      <c r="TZ60" s="62"/>
      <c r="UA60" s="62"/>
      <c r="UB60" s="62"/>
      <c r="UC60" s="62"/>
      <c r="UD60" s="62"/>
      <c r="UE60" s="62"/>
      <c r="UF60" s="62"/>
      <c r="UG60" s="62"/>
      <c r="UH60" s="31"/>
      <c r="UI60" s="31"/>
      <c r="UJ60" s="31"/>
      <c r="UK60" s="31"/>
      <c r="UL60" s="31"/>
      <c r="UM60" s="31"/>
      <c r="UN60" s="31"/>
      <c r="UO60" s="31"/>
      <c r="UP60" s="31"/>
      <c r="UQ60" s="31"/>
      <c r="UR60" s="31"/>
      <c r="US60" s="31"/>
      <c r="UT60" s="31"/>
      <c r="UU60" s="31"/>
      <c r="UV60" s="31"/>
      <c r="UW60" s="31"/>
      <c r="UX60" s="31"/>
      <c r="UY60" s="31"/>
      <c r="UZ60" s="31"/>
      <c r="VA60" s="31"/>
      <c r="VB60" s="31"/>
      <c r="VC60" s="31"/>
      <c r="VD60" s="31"/>
      <c r="VE60" s="31"/>
      <c r="VF60" s="31"/>
      <c r="VG60" s="31"/>
      <c r="VH60" s="31"/>
      <c r="VI60" s="31"/>
      <c r="VJ60" s="31"/>
      <c r="VK60" s="31"/>
      <c r="VL60" s="31"/>
      <c r="VM60" s="31"/>
      <c r="VN60" s="31"/>
      <c r="VO60" s="31"/>
      <c r="VP60" s="31"/>
      <c r="VQ60" s="31"/>
      <c r="VR60" s="31"/>
      <c r="VS60" s="31"/>
      <c r="VT60" s="31"/>
      <c r="VU60" s="31"/>
      <c r="VV60" s="31"/>
      <c r="VW60" s="31"/>
      <c r="VX60" s="31"/>
      <c r="VY60" s="31"/>
      <c r="VZ60" s="31"/>
      <c r="WA60" s="31"/>
      <c r="WB60" s="31"/>
      <c r="WC60" s="31"/>
      <c r="WD60" s="31"/>
      <c r="WE60" s="31"/>
      <c r="WF60" s="31"/>
      <c r="WG60" s="31"/>
      <c r="WH60" s="31"/>
      <c r="WI60" s="31"/>
      <c r="WJ60" s="31"/>
      <c r="WK60" s="31"/>
      <c r="WL60" s="31"/>
      <c r="WM60" s="31"/>
      <c r="WN60" s="31"/>
      <c r="WO60" s="31"/>
      <c r="WP60" s="31"/>
      <c r="WQ60" s="31"/>
      <c r="WR60" s="31"/>
      <c r="WS60" s="31"/>
      <c r="WT60" s="31"/>
      <c r="WU60" s="31"/>
      <c r="WV60" s="31"/>
      <c r="WW60" s="31"/>
      <c r="WX60" s="31"/>
      <c r="WY60" s="31"/>
      <c r="WZ60" s="31"/>
      <c r="XA60" s="31"/>
      <c r="XB60" s="31"/>
      <c r="XC60" s="31"/>
      <c r="XD60" s="31"/>
      <c r="XE60" s="31"/>
      <c r="XF60" s="31"/>
      <c r="XG60" s="31"/>
      <c r="XH60" s="31"/>
      <c r="XI60" s="31"/>
      <c r="XJ60" s="31"/>
      <c r="XK60" s="31"/>
      <c r="XL60" s="31"/>
      <c r="XM60" s="31"/>
      <c r="XN60" s="31"/>
      <c r="XO60" s="31"/>
      <c r="XP60" s="31"/>
      <c r="XQ60" s="31"/>
      <c r="XR60" s="31"/>
      <c r="XS60" s="31"/>
      <c r="XT60" s="31"/>
      <c r="XU60" s="31"/>
      <c r="XV60" s="31"/>
      <c r="XW60" s="31"/>
      <c r="XX60" s="31"/>
      <c r="XY60" s="31"/>
      <c r="XZ60" s="31"/>
      <c r="YA60" s="31"/>
      <c r="YB60" s="31"/>
      <c r="YC60" s="31"/>
      <c r="YD60" s="31"/>
      <c r="YE60" s="31"/>
      <c r="YF60" s="31"/>
      <c r="YG60" s="31"/>
      <c r="YH60" s="31"/>
      <c r="YI60" s="31"/>
      <c r="YJ60" s="31"/>
      <c r="YK60" s="31"/>
      <c r="YL60" s="31"/>
      <c r="YM60" s="31"/>
      <c r="YN60" s="31"/>
      <c r="YO60" s="31"/>
      <c r="YP60" s="31"/>
      <c r="YQ60" s="31"/>
      <c r="YR60" s="31"/>
      <c r="YS60" s="31"/>
      <c r="YT60" s="31"/>
      <c r="YU60" s="31"/>
      <c r="YV60" s="31"/>
      <c r="YW60" s="31"/>
      <c r="YX60" s="31"/>
      <c r="YY60" s="31"/>
      <c r="YZ60" s="31"/>
      <c r="ZA60" s="31"/>
      <c r="ZB60" s="31"/>
      <c r="ZC60" s="31"/>
      <c r="ZD60" s="31"/>
      <c r="ZE60" s="31"/>
      <c r="ZF60" s="31"/>
      <c r="ZG60" s="31"/>
      <c r="ZH60" s="31"/>
      <c r="ZI60" s="31"/>
      <c r="ZJ60" s="31"/>
      <c r="ZK60" s="31"/>
      <c r="ZL60" s="31"/>
      <c r="ZM60" s="31"/>
      <c r="ZN60" s="31"/>
      <c r="ZO60" s="31"/>
      <c r="ZP60" s="31"/>
      <c r="ZQ60" s="31"/>
      <c r="ZR60" s="31"/>
      <c r="ZS60" s="31"/>
      <c r="ZT60" s="31"/>
      <c r="ZU60" s="31"/>
      <c r="ZV60" s="31"/>
      <c r="ZW60" s="31"/>
      <c r="ZX60" s="31"/>
      <c r="ZY60" s="31"/>
      <c r="ZZ60" s="31"/>
      <c r="AAA60" s="31"/>
      <c r="AAB60" s="31"/>
      <c r="AAC60" s="31"/>
      <c r="AAD60" s="31"/>
      <c r="AAE60" s="31"/>
      <c r="AAF60" s="31"/>
      <c r="AAG60" s="31"/>
      <c r="AAH60" s="31"/>
      <c r="AAI60" s="31"/>
      <c r="AAJ60" s="31"/>
      <c r="AAK60" s="31"/>
      <c r="AAL60" s="31"/>
      <c r="AAM60" s="31"/>
      <c r="AAN60" s="31"/>
      <c r="AAO60" s="31"/>
      <c r="AAP60" s="31"/>
      <c r="AAQ60" s="31"/>
      <c r="AAR60" s="31"/>
      <c r="AAS60" s="31"/>
      <c r="AAT60" s="31"/>
      <c r="AAU60" s="31"/>
      <c r="AAV60" s="31"/>
      <c r="AAW60" s="31"/>
      <c r="AAX60" s="31"/>
      <c r="AAY60" s="31"/>
      <c r="AAZ60" s="31"/>
      <c r="ABA60" s="31"/>
      <c r="ABB60" s="31"/>
      <c r="ABC60" s="31"/>
      <c r="ABD60" s="31"/>
      <c r="ABE60" s="31"/>
      <c r="ABF60" s="31"/>
      <c r="ABG60" s="31"/>
      <c r="ABH60" s="31"/>
      <c r="ABI60" s="31"/>
      <c r="ABJ60" s="31"/>
      <c r="ABK60" s="31"/>
      <c r="ABL60" s="31"/>
      <c r="ABM60" s="31"/>
      <c r="ABN60" s="31"/>
      <c r="ABO60" s="31"/>
      <c r="ABP60" s="31"/>
      <c r="ABQ60" s="31"/>
      <c r="ABR60" s="31"/>
      <c r="ABS60" s="31"/>
      <c r="ABT60" s="31"/>
      <c r="ABU60" s="31"/>
      <c r="ABV60" s="31"/>
      <c r="ABW60" s="31"/>
      <c r="ABX60" s="31"/>
      <c r="ABY60" s="31"/>
      <c r="ABZ60" s="31"/>
      <c r="ACA60" s="31"/>
      <c r="ACB60" s="31"/>
      <c r="ACC60" s="31"/>
      <c r="ACD60" s="31"/>
      <c r="ACE60" s="31"/>
      <c r="ACF60" s="31"/>
      <c r="ACG60" s="31"/>
      <c r="ACH60" s="31"/>
      <c r="ACI60" s="31"/>
      <c r="ACJ60" s="31"/>
      <c r="ACK60" s="31"/>
      <c r="ACL60" s="31"/>
      <c r="ACM60" s="31"/>
      <c r="ACN60" s="31"/>
      <c r="ACO60" s="31"/>
      <c r="ACP60" s="31"/>
      <c r="ACQ60" s="31"/>
      <c r="ACR60" s="31"/>
      <c r="ACS60" s="31"/>
      <c r="ACT60" s="31"/>
      <c r="ACU60" s="31"/>
      <c r="ACV60" s="31"/>
      <c r="ACW60" s="31"/>
      <c r="ACX60" s="31"/>
      <c r="ACY60" s="31"/>
      <c r="ACZ60" s="31"/>
      <c r="ADA60" s="31"/>
      <c r="ADB60" s="31"/>
      <c r="ADC60" s="31"/>
      <c r="ADD60" s="31"/>
      <c r="ADE60" s="31"/>
      <c r="ADF60" s="31"/>
      <c r="ADG60" s="31"/>
      <c r="ADH60" s="31"/>
      <c r="ADI60" s="31"/>
      <c r="ADJ60" s="31"/>
      <c r="ADK60" s="31"/>
      <c r="ADL60" s="31"/>
      <c r="ADM60" s="31"/>
      <c r="ADN60" s="31"/>
      <c r="ADO60" s="31"/>
      <c r="ADP60" s="31"/>
      <c r="ADQ60" s="31"/>
      <c r="ADR60" s="31"/>
      <c r="ADS60" s="31"/>
      <c r="ADT60" s="31"/>
      <c r="ADU60" s="31"/>
      <c r="ADV60" s="31"/>
      <c r="ADW60" s="31"/>
      <c r="ADX60" s="31"/>
      <c r="ADY60" s="31"/>
      <c r="ADZ60" s="31"/>
      <c r="AEA60" s="31"/>
      <c r="AEB60" s="31"/>
      <c r="AEC60" s="31"/>
      <c r="AED60" s="31"/>
      <c r="AEE60" s="31"/>
      <c r="AEF60" s="31"/>
      <c r="AEG60" s="31"/>
      <c r="AEH60" s="31"/>
      <c r="AEI60" s="31"/>
      <c r="AEJ60" s="31"/>
      <c r="AEK60" s="31"/>
      <c r="AEL60" s="31"/>
      <c r="AEM60" s="31"/>
      <c r="AEN60" s="31"/>
      <c r="AEO60" s="31"/>
      <c r="AEP60" s="31"/>
      <c r="AEQ60" s="31"/>
      <c r="AER60" s="31"/>
      <c r="AES60" s="31"/>
      <c r="AET60" s="31"/>
      <c r="AEU60" s="31"/>
      <c r="AEV60" s="31"/>
      <c r="AEW60" s="31"/>
      <c r="AEX60" s="31"/>
      <c r="AEY60" s="31"/>
      <c r="AEZ60" s="31"/>
      <c r="AFA60" s="31"/>
      <c r="AFB60" s="31"/>
      <c r="AFC60" s="31"/>
      <c r="AFD60" s="31"/>
      <c r="AFE60" s="31"/>
      <c r="AFF60" s="31"/>
      <c r="AFG60" s="31"/>
      <c r="AFH60" s="31"/>
      <c r="AFI60" s="31"/>
      <c r="AFJ60" s="31"/>
      <c r="AFK60" s="31"/>
    </row>
    <row r="61" spans="1:843" s="63" customFormat="1" ht="15.75" customHeight="1" x14ac:dyDescent="0.2">
      <c r="A61" s="37"/>
      <c r="B61" s="744"/>
      <c r="C61" s="745"/>
      <c r="D61" s="745"/>
      <c r="E61" s="745"/>
      <c r="F61" s="745"/>
      <c r="G61" s="745"/>
      <c r="H61" s="745"/>
      <c r="I61" s="745"/>
      <c r="J61" s="745"/>
      <c r="K61" s="745"/>
      <c r="L61" s="746"/>
      <c r="M61" s="37"/>
      <c r="N61" s="61"/>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c r="DF61" s="62"/>
      <c r="DG61" s="62"/>
      <c r="DH61" s="62"/>
      <c r="DI61" s="62"/>
      <c r="DJ61" s="62"/>
      <c r="DK61" s="62"/>
      <c r="DL61" s="62"/>
      <c r="DM61" s="62"/>
      <c r="DN61" s="62"/>
      <c r="DO61" s="62"/>
      <c r="DP61" s="62"/>
      <c r="DQ61" s="62"/>
      <c r="DR61" s="62"/>
      <c r="DS61" s="62"/>
      <c r="DT61" s="62"/>
      <c r="DU61" s="62"/>
      <c r="DV61" s="62"/>
      <c r="DW61" s="62"/>
      <c r="DX61" s="62"/>
      <c r="DY61" s="62"/>
      <c r="DZ61" s="62"/>
      <c r="EA61" s="62"/>
      <c r="EB61" s="62"/>
      <c r="EC61" s="62"/>
      <c r="ED61" s="62"/>
      <c r="EE61" s="62"/>
      <c r="EF61" s="62"/>
      <c r="EG61" s="62"/>
      <c r="EH61" s="62"/>
      <c r="EI61" s="62"/>
      <c r="EJ61" s="62"/>
      <c r="EK61" s="62"/>
      <c r="EL61" s="62"/>
      <c r="EM61" s="62"/>
      <c r="EN61" s="62"/>
      <c r="EO61" s="62"/>
      <c r="EP61" s="62"/>
      <c r="EQ61" s="62"/>
      <c r="ER61" s="62"/>
      <c r="ES61" s="62"/>
      <c r="ET61" s="62"/>
      <c r="EU61" s="62"/>
      <c r="EV61" s="62"/>
      <c r="EW61" s="62"/>
      <c r="EX61" s="62"/>
      <c r="EY61" s="62"/>
      <c r="EZ61" s="62"/>
      <c r="FA61" s="62"/>
      <c r="FB61" s="62"/>
      <c r="FC61" s="62"/>
      <c r="FD61" s="62"/>
      <c r="FE61" s="62"/>
      <c r="FF61" s="62"/>
      <c r="FG61" s="62"/>
      <c r="FH61" s="62"/>
      <c r="FI61" s="62"/>
      <c r="FJ61" s="62"/>
      <c r="FK61" s="62"/>
      <c r="FL61" s="62"/>
      <c r="FM61" s="62"/>
      <c r="FN61" s="62"/>
      <c r="FO61" s="62"/>
      <c r="FP61" s="62"/>
      <c r="FQ61" s="62"/>
      <c r="FR61" s="62"/>
      <c r="FS61" s="62"/>
      <c r="FT61" s="62"/>
      <c r="FU61" s="62"/>
      <c r="FV61" s="62"/>
      <c r="FW61" s="62"/>
      <c r="FX61" s="62"/>
      <c r="FY61" s="62"/>
      <c r="FZ61" s="62"/>
      <c r="GA61" s="62"/>
      <c r="GB61" s="62"/>
      <c r="GC61" s="62"/>
      <c r="GD61" s="62"/>
      <c r="GE61" s="62"/>
      <c r="GF61" s="62"/>
      <c r="GG61" s="62"/>
      <c r="GH61" s="62"/>
      <c r="GI61" s="62"/>
      <c r="GJ61" s="62"/>
      <c r="GK61" s="62"/>
      <c r="GL61" s="62"/>
      <c r="GM61" s="62"/>
      <c r="GN61" s="62"/>
      <c r="GO61" s="62"/>
      <c r="GP61" s="62"/>
      <c r="GQ61" s="62"/>
      <c r="GR61" s="62"/>
      <c r="GS61" s="62"/>
      <c r="GT61" s="62"/>
      <c r="GU61" s="62"/>
      <c r="GV61" s="62"/>
      <c r="GW61" s="62"/>
      <c r="GX61" s="62"/>
      <c r="GY61" s="62"/>
      <c r="GZ61" s="62"/>
      <c r="HA61" s="62"/>
      <c r="HB61" s="62"/>
      <c r="HC61" s="62"/>
      <c r="HD61" s="62"/>
      <c r="HE61" s="62"/>
      <c r="HF61" s="62"/>
      <c r="HG61" s="62"/>
      <c r="HH61" s="62"/>
      <c r="HI61" s="62"/>
      <c r="HJ61" s="62"/>
      <c r="HK61" s="62"/>
      <c r="HL61" s="62"/>
      <c r="HM61" s="62"/>
      <c r="HN61" s="62"/>
      <c r="HO61" s="62"/>
      <c r="HP61" s="62"/>
      <c r="HQ61" s="62"/>
      <c r="HR61" s="62"/>
      <c r="HS61" s="62"/>
      <c r="HT61" s="62"/>
      <c r="HU61" s="62"/>
      <c r="HV61" s="62"/>
      <c r="HW61" s="62"/>
      <c r="HX61" s="62"/>
      <c r="HY61" s="62"/>
      <c r="HZ61" s="62"/>
      <c r="IA61" s="62"/>
      <c r="IB61" s="62"/>
      <c r="IC61" s="62"/>
      <c r="ID61" s="62"/>
      <c r="IE61" s="62"/>
      <c r="IF61" s="62"/>
      <c r="IG61" s="62"/>
      <c r="IH61" s="62"/>
      <c r="II61" s="62"/>
      <c r="IJ61" s="62"/>
      <c r="IK61" s="62"/>
      <c r="IL61" s="62"/>
      <c r="IM61" s="62"/>
      <c r="IN61" s="62"/>
      <c r="IO61" s="62"/>
      <c r="IP61" s="62"/>
      <c r="IQ61" s="62"/>
      <c r="IR61" s="62"/>
      <c r="IS61" s="62"/>
      <c r="IT61" s="62"/>
      <c r="IU61" s="62"/>
      <c r="IV61" s="62"/>
      <c r="IW61" s="62"/>
      <c r="IX61" s="62"/>
      <c r="IY61" s="62"/>
      <c r="IZ61" s="62"/>
      <c r="JA61" s="62"/>
      <c r="JB61" s="62"/>
      <c r="JC61" s="62"/>
      <c r="JD61" s="62"/>
      <c r="JE61" s="62"/>
      <c r="JF61" s="62"/>
      <c r="JG61" s="62"/>
      <c r="JH61" s="62"/>
      <c r="JI61" s="62"/>
      <c r="JJ61" s="62"/>
      <c r="JK61" s="62"/>
      <c r="JL61" s="62"/>
      <c r="JM61" s="62"/>
      <c r="JN61" s="62"/>
      <c r="JO61" s="62"/>
      <c r="JP61" s="62"/>
      <c r="JQ61" s="62"/>
      <c r="JR61" s="62"/>
      <c r="JS61" s="62"/>
      <c r="JT61" s="62"/>
      <c r="JU61" s="62"/>
      <c r="JV61" s="62"/>
      <c r="JW61" s="62"/>
      <c r="JX61" s="62"/>
      <c r="JY61" s="62"/>
      <c r="JZ61" s="62"/>
      <c r="KA61" s="62"/>
      <c r="KB61" s="62"/>
      <c r="KC61" s="62"/>
      <c r="KD61" s="62"/>
      <c r="KE61" s="62"/>
      <c r="KF61" s="62"/>
      <c r="KG61" s="62"/>
      <c r="KH61" s="62"/>
      <c r="KI61" s="62"/>
      <c r="KJ61" s="62"/>
      <c r="KK61" s="62"/>
      <c r="KL61" s="62"/>
      <c r="KM61" s="62"/>
      <c r="KN61" s="62"/>
      <c r="KO61" s="62"/>
      <c r="KP61" s="62"/>
      <c r="KQ61" s="62"/>
      <c r="KR61" s="62"/>
      <c r="KS61" s="62"/>
      <c r="KT61" s="62"/>
      <c r="KU61" s="62"/>
      <c r="KV61" s="62"/>
      <c r="KW61" s="62"/>
      <c r="KX61" s="62"/>
      <c r="KY61" s="62"/>
      <c r="KZ61" s="62"/>
      <c r="LA61" s="62"/>
      <c r="LB61" s="62"/>
      <c r="LC61" s="62"/>
      <c r="LD61" s="62"/>
      <c r="LE61" s="62"/>
      <c r="LF61" s="62"/>
      <c r="LG61" s="62"/>
      <c r="LH61" s="62"/>
      <c r="LI61" s="62"/>
      <c r="LJ61" s="62"/>
      <c r="LK61" s="62"/>
      <c r="LL61" s="62"/>
      <c r="LM61" s="62"/>
      <c r="LN61" s="62"/>
      <c r="LO61" s="62"/>
      <c r="LP61" s="62"/>
      <c r="LQ61" s="62"/>
      <c r="LR61" s="62"/>
      <c r="LS61" s="62"/>
      <c r="LT61" s="62"/>
      <c r="LU61" s="62"/>
      <c r="LV61" s="62"/>
      <c r="LW61" s="62"/>
      <c r="LX61" s="62"/>
      <c r="LY61" s="62"/>
      <c r="LZ61" s="62"/>
      <c r="MA61" s="62"/>
      <c r="MB61" s="62"/>
      <c r="MC61" s="62"/>
      <c r="MD61" s="62"/>
      <c r="ME61" s="62"/>
      <c r="MF61" s="62"/>
      <c r="MG61" s="62"/>
      <c r="MH61" s="62"/>
      <c r="MI61" s="62"/>
      <c r="MJ61" s="62"/>
      <c r="MK61" s="62"/>
      <c r="ML61" s="62"/>
      <c r="MM61" s="62"/>
      <c r="MN61" s="62"/>
      <c r="MO61" s="62"/>
      <c r="MP61" s="62"/>
      <c r="MQ61" s="62"/>
      <c r="MR61" s="62"/>
      <c r="MS61" s="62"/>
      <c r="MT61" s="62"/>
      <c r="MU61" s="62"/>
      <c r="MV61" s="62"/>
      <c r="MW61" s="62"/>
      <c r="MX61" s="62"/>
      <c r="MY61" s="62"/>
      <c r="MZ61" s="62"/>
      <c r="NA61" s="62"/>
      <c r="NB61" s="62"/>
      <c r="NC61" s="62"/>
      <c r="ND61" s="62"/>
      <c r="NE61" s="62"/>
      <c r="NF61" s="62"/>
      <c r="NG61" s="62"/>
      <c r="NH61" s="62"/>
      <c r="NI61" s="62"/>
      <c r="NJ61" s="62"/>
      <c r="NK61" s="62"/>
      <c r="NL61" s="62"/>
      <c r="NM61" s="62"/>
      <c r="NN61" s="62"/>
      <c r="NO61" s="62"/>
      <c r="NP61" s="62"/>
      <c r="NQ61" s="62"/>
      <c r="NR61" s="62"/>
      <c r="NS61" s="62"/>
      <c r="NT61" s="62"/>
      <c r="NU61" s="62"/>
      <c r="NV61" s="62"/>
      <c r="NW61" s="62"/>
      <c r="NX61" s="62"/>
      <c r="NY61" s="62"/>
      <c r="NZ61" s="62"/>
      <c r="OA61" s="62"/>
      <c r="OB61" s="62"/>
      <c r="OC61" s="62"/>
      <c r="OD61" s="62"/>
      <c r="OE61" s="62"/>
      <c r="OF61" s="62"/>
      <c r="OG61" s="62"/>
      <c r="OH61" s="62"/>
      <c r="OI61" s="62"/>
      <c r="OJ61" s="62"/>
      <c r="OK61" s="62"/>
      <c r="OL61" s="62"/>
      <c r="OM61" s="62"/>
      <c r="ON61" s="62"/>
      <c r="OO61" s="62"/>
      <c r="OP61" s="62"/>
      <c r="OQ61" s="62"/>
      <c r="OR61" s="62"/>
      <c r="OS61" s="62"/>
      <c r="OT61" s="62"/>
      <c r="OU61" s="62"/>
      <c r="OV61" s="62"/>
      <c r="OW61" s="62"/>
      <c r="OX61" s="62"/>
      <c r="OY61" s="62"/>
      <c r="OZ61" s="62"/>
      <c r="PA61" s="62"/>
      <c r="PB61" s="62"/>
      <c r="PC61" s="62"/>
      <c r="PD61" s="62"/>
      <c r="PE61" s="62"/>
      <c r="PF61" s="62"/>
      <c r="PG61" s="62"/>
      <c r="PH61" s="62"/>
      <c r="PI61" s="62"/>
      <c r="PJ61" s="62"/>
      <c r="PK61" s="62"/>
      <c r="PL61" s="62"/>
      <c r="PM61" s="62"/>
      <c r="PN61" s="62"/>
      <c r="PO61" s="62"/>
      <c r="PP61" s="62"/>
      <c r="PQ61" s="62"/>
      <c r="PR61" s="62"/>
      <c r="PS61" s="62"/>
      <c r="PT61" s="62"/>
      <c r="PU61" s="62"/>
      <c r="PV61" s="62"/>
      <c r="PW61" s="62"/>
      <c r="PX61" s="62"/>
      <c r="PY61" s="62"/>
      <c r="PZ61" s="62"/>
      <c r="QA61" s="62"/>
      <c r="QB61" s="62"/>
      <c r="QC61" s="62"/>
      <c r="QD61" s="62"/>
      <c r="QE61" s="62"/>
      <c r="QF61" s="62"/>
      <c r="QG61" s="62"/>
      <c r="QH61" s="62"/>
      <c r="QI61" s="62"/>
      <c r="QJ61" s="62"/>
      <c r="QK61" s="62"/>
      <c r="QL61" s="62"/>
      <c r="QM61" s="62"/>
      <c r="QN61" s="62"/>
      <c r="QO61" s="62"/>
      <c r="QP61" s="62"/>
      <c r="QQ61" s="62"/>
      <c r="QR61" s="62"/>
      <c r="QS61" s="62"/>
      <c r="QT61" s="62"/>
      <c r="QU61" s="62"/>
      <c r="QV61" s="62"/>
      <c r="QW61" s="62"/>
      <c r="QX61" s="62"/>
      <c r="QY61" s="62"/>
      <c r="QZ61" s="62"/>
      <c r="RA61" s="62"/>
      <c r="RB61" s="62"/>
      <c r="RC61" s="62"/>
      <c r="RD61" s="62"/>
      <c r="RE61" s="62"/>
      <c r="RF61" s="62"/>
      <c r="RG61" s="62"/>
      <c r="RH61" s="62"/>
      <c r="RI61" s="62"/>
      <c r="RJ61" s="62"/>
      <c r="RK61" s="62"/>
      <c r="RL61" s="62"/>
      <c r="RM61" s="62"/>
      <c r="RN61" s="62"/>
      <c r="RO61" s="62"/>
      <c r="RP61" s="62"/>
      <c r="RQ61" s="62"/>
      <c r="RR61" s="62"/>
      <c r="RS61" s="62"/>
      <c r="RT61" s="62"/>
      <c r="RU61" s="62"/>
      <c r="RV61" s="62"/>
      <c r="RW61" s="62"/>
      <c r="RX61" s="62"/>
      <c r="RY61" s="62"/>
      <c r="RZ61" s="62"/>
      <c r="SA61" s="62"/>
      <c r="SB61" s="62"/>
      <c r="SC61" s="62"/>
      <c r="SD61" s="62"/>
      <c r="SE61" s="62"/>
      <c r="SF61" s="62"/>
      <c r="SG61" s="62"/>
      <c r="SH61" s="62"/>
      <c r="SI61" s="62"/>
      <c r="SJ61" s="62"/>
      <c r="SK61" s="62"/>
      <c r="SL61" s="62"/>
      <c r="SM61" s="62"/>
      <c r="SN61" s="62"/>
      <c r="SO61" s="62"/>
      <c r="SP61" s="62"/>
      <c r="SQ61" s="62"/>
      <c r="SR61" s="62"/>
      <c r="SS61" s="62"/>
      <c r="ST61" s="62"/>
      <c r="SU61" s="62"/>
      <c r="SV61" s="62"/>
      <c r="SW61" s="62"/>
      <c r="SX61" s="62"/>
      <c r="SY61" s="62"/>
      <c r="SZ61" s="62"/>
      <c r="TA61" s="62"/>
      <c r="TB61" s="62"/>
      <c r="TC61" s="62"/>
      <c r="TD61" s="62"/>
      <c r="TE61" s="62"/>
      <c r="TF61" s="62"/>
      <c r="TG61" s="62"/>
      <c r="TH61" s="62"/>
      <c r="TI61" s="62"/>
      <c r="TJ61" s="62"/>
      <c r="TK61" s="62"/>
      <c r="TL61" s="62"/>
      <c r="TM61" s="62"/>
      <c r="TN61" s="62"/>
      <c r="TO61" s="62"/>
      <c r="TP61" s="62"/>
      <c r="TQ61" s="62"/>
      <c r="TR61" s="62"/>
      <c r="TS61" s="62"/>
      <c r="TT61" s="62"/>
      <c r="TU61" s="62"/>
      <c r="TV61" s="62"/>
      <c r="TW61" s="62"/>
      <c r="TX61" s="62"/>
      <c r="TY61" s="62"/>
      <c r="TZ61" s="62"/>
      <c r="UA61" s="62"/>
      <c r="UB61" s="62"/>
      <c r="UC61" s="62"/>
      <c r="UD61" s="62"/>
      <c r="UE61" s="62"/>
      <c r="UF61" s="62"/>
      <c r="UG61" s="62"/>
      <c r="UH61" s="31"/>
      <c r="UI61" s="31"/>
      <c r="UJ61" s="31"/>
      <c r="UK61" s="31"/>
      <c r="UL61" s="31"/>
      <c r="UM61" s="31"/>
      <c r="UN61" s="31"/>
      <c r="UO61" s="31"/>
      <c r="UP61" s="31"/>
      <c r="UQ61" s="31"/>
      <c r="UR61" s="31"/>
      <c r="US61" s="31"/>
      <c r="UT61" s="31"/>
      <c r="UU61" s="31"/>
      <c r="UV61" s="31"/>
      <c r="UW61" s="31"/>
      <c r="UX61" s="31"/>
      <c r="UY61" s="31"/>
      <c r="UZ61" s="31"/>
      <c r="VA61" s="31"/>
      <c r="VB61" s="31"/>
      <c r="VC61" s="31"/>
      <c r="VD61" s="31"/>
      <c r="VE61" s="31"/>
      <c r="VF61" s="31"/>
      <c r="VG61" s="31"/>
      <c r="VH61" s="31"/>
      <c r="VI61" s="31"/>
      <c r="VJ61" s="31"/>
      <c r="VK61" s="31"/>
      <c r="VL61" s="31"/>
      <c r="VM61" s="31"/>
      <c r="VN61" s="31"/>
      <c r="VO61" s="31"/>
      <c r="VP61" s="31"/>
      <c r="VQ61" s="31"/>
      <c r="VR61" s="31"/>
      <c r="VS61" s="31"/>
      <c r="VT61" s="31"/>
      <c r="VU61" s="31"/>
      <c r="VV61" s="31"/>
      <c r="VW61" s="31"/>
      <c r="VX61" s="31"/>
      <c r="VY61" s="31"/>
      <c r="VZ61" s="31"/>
      <c r="WA61" s="31"/>
      <c r="WB61" s="31"/>
      <c r="WC61" s="31"/>
      <c r="WD61" s="31"/>
      <c r="WE61" s="31"/>
      <c r="WF61" s="31"/>
      <c r="WG61" s="31"/>
      <c r="WH61" s="31"/>
      <c r="WI61" s="31"/>
      <c r="WJ61" s="31"/>
      <c r="WK61" s="31"/>
      <c r="WL61" s="31"/>
      <c r="WM61" s="31"/>
      <c r="WN61" s="31"/>
      <c r="WO61" s="31"/>
      <c r="WP61" s="31"/>
      <c r="WQ61" s="31"/>
      <c r="WR61" s="31"/>
      <c r="WS61" s="31"/>
      <c r="WT61" s="31"/>
      <c r="WU61" s="31"/>
      <c r="WV61" s="31"/>
      <c r="WW61" s="31"/>
      <c r="WX61" s="31"/>
      <c r="WY61" s="31"/>
      <c r="WZ61" s="31"/>
      <c r="XA61" s="31"/>
      <c r="XB61" s="31"/>
      <c r="XC61" s="31"/>
      <c r="XD61" s="31"/>
      <c r="XE61" s="31"/>
      <c r="XF61" s="31"/>
      <c r="XG61" s="31"/>
      <c r="XH61" s="31"/>
      <c r="XI61" s="31"/>
      <c r="XJ61" s="31"/>
      <c r="XK61" s="31"/>
      <c r="XL61" s="31"/>
      <c r="XM61" s="31"/>
      <c r="XN61" s="31"/>
      <c r="XO61" s="31"/>
      <c r="XP61" s="31"/>
      <c r="XQ61" s="31"/>
      <c r="XR61" s="31"/>
      <c r="XS61" s="31"/>
      <c r="XT61" s="31"/>
      <c r="XU61" s="31"/>
      <c r="XV61" s="31"/>
      <c r="XW61" s="31"/>
      <c r="XX61" s="31"/>
      <c r="XY61" s="31"/>
      <c r="XZ61" s="31"/>
      <c r="YA61" s="31"/>
      <c r="YB61" s="31"/>
      <c r="YC61" s="31"/>
      <c r="YD61" s="31"/>
      <c r="YE61" s="31"/>
      <c r="YF61" s="31"/>
      <c r="YG61" s="31"/>
      <c r="YH61" s="31"/>
      <c r="YI61" s="31"/>
      <c r="YJ61" s="31"/>
      <c r="YK61" s="31"/>
      <c r="YL61" s="31"/>
      <c r="YM61" s="31"/>
      <c r="YN61" s="31"/>
      <c r="YO61" s="31"/>
      <c r="YP61" s="31"/>
      <c r="YQ61" s="31"/>
      <c r="YR61" s="31"/>
      <c r="YS61" s="31"/>
      <c r="YT61" s="31"/>
      <c r="YU61" s="31"/>
      <c r="YV61" s="31"/>
      <c r="YW61" s="31"/>
      <c r="YX61" s="31"/>
      <c r="YY61" s="31"/>
      <c r="YZ61" s="31"/>
      <c r="ZA61" s="31"/>
      <c r="ZB61" s="31"/>
      <c r="ZC61" s="31"/>
      <c r="ZD61" s="31"/>
      <c r="ZE61" s="31"/>
      <c r="ZF61" s="31"/>
      <c r="ZG61" s="31"/>
      <c r="ZH61" s="31"/>
      <c r="ZI61" s="31"/>
      <c r="ZJ61" s="31"/>
      <c r="ZK61" s="31"/>
      <c r="ZL61" s="31"/>
      <c r="ZM61" s="31"/>
      <c r="ZN61" s="31"/>
      <c r="ZO61" s="31"/>
      <c r="ZP61" s="31"/>
      <c r="ZQ61" s="31"/>
      <c r="ZR61" s="31"/>
      <c r="ZS61" s="31"/>
      <c r="ZT61" s="31"/>
      <c r="ZU61" s="31"/>
      <c r="ZV61" s="31"/>
      <c r="ZW61" s="31"/>
      <c r="ZX61" s="31"/>
      <c r="ZY61" s="31"/>
      <c r="ZZ61" s="31"/>
      <c r="AAA61" s="31"/>
      <c r="AAB61" s="31"/>
      <c r="AAC61" s="31"/>
      <c r="AAD61" s="31"/>
      <c r="AAE61" s="31"/>
      <c r="AAF61" s="31"/>
      <c r="AAG61" s="31"/>
      <c r="AAH61" s="31"/>
      <c r="AAI61" s="31"/>
      <c r="AAJ61" s="31"/>
      <c r="AAK61" s="31"/>
      <c r="AAL61" s="31"/>
      <c r="AAM61" s="31"/>
      <c r="AAN61" s="31"/>
      <c r="AAO61" s="31"/>
      <c r="AAP61" s="31"/>
      <c r="AAQ61" s="31"/>
      <c r="AAR61" s="31"/>
      <c r="AAS61" s="31"/>
      <c r="AAT61" s="31"/>
      <c r="AAU61" s="31"/>
      <c r="AAV61" s="31"/>
      <c r="AAW61" s="31"/>
      <c r="AAX61" s="31"/>
      <c r="AAY61" s="31"/>
      <c r="AAZ61" s="31"/>
      <c r="ABA61" s="31"/>
      <c r="ABB61" s="31"/>
      <c r="ABC61" s="31"/>
      <c r="ABD61" s="31"/>
      <c r="ABE61" s="31"/>
      <c r="ABF61" s="31"/>
      <c r="ABG61" s="31"/>
      <c r="ABH61" s="31"/>
      <c r="ABI61" s="31"/>
      <c r="ABJ61" s="31"/>
      <c r="ABK61" s="31"/>
      <c r="ABL61" s="31"/>
      <c r="ABM61" s="31"/>
      <c r="ABN61" s="31"/>
      <c r="ABO61" s="31"/>
      <c r="ABP61" s="31"/>
      <c r="ABQ61" s="31"/>
      <c r="ABR61" s="31"/>
      <c r="ABS61" s="31"/>
      <c r="ABT61" s="31"/>
      <c r="ABU61" s="31"/>
      <c r="ABV61" s="31"/>
      <c r="ABW61" s="31"/>
      <c r="ABX61" s="31"/>
      <c r="ABY61" s="31"/>
      <c r="ABZ61" s="31"/>
      <c r="ACA61" s="31"/>
      <c r="ACB61" s="31"/>
      <c r="ACC61" s="31"/>
      <c r="ACD61" s="31"/>
      <c r="ACE61" s="31"/>
      <c r="ACF61" s="31"/>
      <c r="ACG61" s="31"/>
      <c r="ACH61" s="31"/>
      <c r="ACI61" s="31"/>
      <c r="ACJ61" s="31"/>
      <c r="ACK61" s="31"/>
      <c r="ACL61" s="31"/>
      <c r="ACM61" s="31"/>
      <c r="ACN61" s="31"/>
      <c r="ACO61" s="31"/>
      <c r="ACP61" s="31"/>
      <c r="ACQ61" s="31"/>
      <c r="ACR61" s="31"/>
      <c r="ACS61" s="31"/>
      <c r="ACT61" s="31"/>
      <c r="ACU61" s="31"/>
      <c r="ACV61" s="31"/>
      <c r="ACW61" s="31"/>
      <c r="ACX61" s="31"/>
      <c r="ACY61" s="31"/>
      <c r="ACZ61" s="31"/>
      <c r="ADA61" s="31"/>
      <c r="ADB61" s="31"/>
      <c r="ADC61" s="31"/>
      <c r="ADD61" s="31"/>
      <c r="ADE61" s="31"/>
      <c r="ADF61" s="31"/>
      <c r="ADG61" s="31"/>
      <c r="ADH61" s="31"/>
      <c r="ADI61" s="31"/>
      <c r="ADJ61" s="31"/>
      <c r="ADK61" s="31"/>
      <c r="ADL61" s="31"/>
      <c r="ADM61" s="31"/>
      <c r="ADN61" s="31"/>
      <c r="ADO61" s="31"/>
      <c r="ADP61" s="31"/>
      <c r="ADQ61" s="31"/>
      <c r="ADR61" s="31"/>
      <c r="ADS61" s="31"/>
      <c r="ADT61" s="31"/>
      <c r="ADU61" s="31"/>
      <c r="ADV61" s="31"/>
      <c r="ADW61" s="31"/>
      <c r="ADX61" s="31"/>
      <c r="ADY61" s="31"/>
      <c r="ADZ61" s="31"/>
      <c r="AEA61" s="31"/>
      <c r="AEB61" s="31"/>
      <c r="AEC61" s="31"/>
      <c r="AED61" s="31"/>
      <c r="AEE61" s="31"/>
      <c r="AEF61" s="31"/>
      <c r="AEG61" s="31"/>
      <c r="AEH61" s="31"/>
      <c r="AEI61" s="31"/>
      <c r="AEJ61" s="31"/>
      <c r="AEK61" s="31"/>
      <c r="AEL61" s="31"/>
      <c r="AEM61" s="31"/>
      <c r="AEN61" s="31"/>
      <c r="AEO61" s="31"/>
      <c r="AEP61" s="31"/>
      <c r="AEQ61" s="31"/>
      <c r="AER61" s="31"/>
      <c r="AES61" s="31"/>
      <c r="AET61" s="31"/>
      <c r="AEU61" s="31"/>
      <c r="AEV61" s="31"/>
      <c r="AEW61" s="31"/>
      <c r="AEX61" s="31"/>
      <c r="AEY61" s="31"/>
      <c r="AEZ61" s="31"/>
      <c r="AFA61" s="31"/>
      <c r="AFB61" s="31"/>
      <c r="AFC61" s="31"/>
      <c r="AFD61" s="31"/>
      <c r="AFE61" s="31"/>
      <c r="AFF61" s="31"/>
      <c r="AFG61" s="31"/>
      <c r="AFH61" s="31"/>
      <c r="AFI61" s="31"/>
      <c r="AFJ61" s="31"/>
      <c r="AFK61" s="31"/>
    </row>
    <row r="62" spans="1:843" s="63" customFormat="1" ht="15.75" customHeight="1" x14ac:dyDescent="0.2">
      <c r="A62" s="37"/>
      <c r="B62" s="744"/>
      <c r="C62" s="745"/>
      <c r="D62" s="745"/>
      <c r="E62" s="745"/>
      <c r="F62" s="745"/>
      <c r="G62" s="745"/>
      <c r="H62" s="745"/>
      <c r="I62" s="745"/>
      <c r="J62" s="745"/>
      <c r="K62" s="745"/>
      <c r="L62" s="746"/>
      <c r="M62" s="37"/>
      <c r="N62" s="61"/>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c r="DK62" s="62"/>
      <c r="DL62" s="62"/>
      <c r="DM62" s="62"/>
      <c r="DN62" s="62"/>
      <c r="DO62" s="62"/>
      <c r="DP62" s="62"/>
      <c r="DQ62" s="62"/>
      <c r="DR62" s="62"/>
      <c r="DS62" s="62"/>
      <c r="DT62" s="62"/>
      <c r="DU62" s="62"/>
      <c r="DV62" s="62"/>
      <c r="DW62" s="62"/>
      <c r="DX62" s="62"/>
      <c r="DY62" s="62"/>
      <c r="DZ62" s="62"/>
      <c r="EA62" s="62"/>
      <c r="EB62" s="62"/>
      <c r="EC62" s="62"/>
      <c r="ED62" s="62"/>
      <c r="EE62" s="62"/>
      <c r="EF62" s="62"/>
      <c r="EG62" s="62"/>
      <c r="EH62" s="62"/>
      <c r="EI62" s="62"/>
      <c r="EJ62" s="62"/>
      <c r="EK62" s="62"/>
      <c r="EL62" s="62"/>
      <c r="EM62" s="62"/>
      <c r="EN62" s="62"/>
      <c r="EO62" s="62"/>
      <c r="EP62" s="62"/>
      <c r="EQ62" s="62"/>
      <c r="ER62" s="62"/>
      <c r="ES62" s="62"/>
      <c r="ET62" s="62"/>
      <c r="EU62" s="62"/>
      <c r="EV62" s="62"/>
      <c r="EW62" s="62"/>
      <c r="EX62" s="62"/>
      <c r="EY62" s="62"/>
      <c r="EZ62" s="62"/>
      <c r="FA62" s="62"/>
      <c r="FB62" s="62"/>
      <c r="FC62" s="62"/>
      <c r="FD62" s="62"/>
      <c r="FE62" s="62"/>
      <c r="FF62" s="62"/>
      <c r="FG62" s="62"/>
      <c r="FH62" s="62"/>
      <c r="FI62" s="62"/>
      <c r="FJ62" s="62"/>
      <c r="FK62" s="62"/>
      <c r="FL62" s="62"/>
      <c r="FM62" s="62"/>
      <c r="FN62" s="62"/>
      <c r="FO62" s="62"/>
      <c r="FP62" s="62"/>
      <c r="FQ62" s="62"/>
      <c r="FR62" s="62"/>
      <c r="FS62" s="62"/>
      <c r="FT62" s="62"/>
      <c r="FU62" s="62"/>
      <c r="FV62" s="62"/>
      <c r="FW62" s="62"/>
      <c r="FX62" s="62"/>
      <c r="FY62" s="62"/>
      <c r="FZ62" s="62"/>
      <c r="GA62" s="62"/>
      <c r="GB62" s="62"/>
      <c r="GC62" s="62"/>
      <c r="GD62" s="62"/>
      <c r="GE62" s="62"/>
      <c r="GF62" s="62"/>
      <c r="GG62" s="62"/>
      <c r="GH62" s="62"/>
      <c r="GI62" s="62"/>
      <c r="GJ62" s="62"/>
      <c r="GK62" s="62"/>
      <c r="GL62" s="62"/>
      <c r="GM62" s="62"/>
      <c r="GN62" s="62"/>
      <c r="GO62" s="62"/>
      <c r="GP62" s="62"/>
      <c r="GQ62" s="62"/>
      <c r="GR62" s="62"/>
      <c r="GS62" s="62"/>
      <c r="GT62" s="62"/>
      <c r="GU62" s="62"/>
      <c r="GV62" s="62"/>
      <c r="GW62" s="62"/>
      <c r="GX62" s="62"/>
      <c r="GY62" s="62"/>
      <c r="GZ62" s="62"/>
      <c r="HA62" s="62"/>
      <c r="HB62" s="62"/>
      <c r="HC62" s="62"/>
      <c r="HD62" s="62"/>
      <c r="HE62" s="62"/>
      <c r="HF62" s="62"/>
      <c r="HG62" s="62"/>
      <c r="HH62" s="62"/>
      <c r="HI62" s="62"/>
      <c r="HJ62" s="62"/>
      <c r="HK62" s="62"/>
      <c r="HL62" s="62"/>
      <c r="HM62" s="62"/>
      <c r="HN62" s="62"/>
      <c r="HO62" s="62"/>
      <c r="HP62" s="62"/>
      <c r="HQ62" s="62"/>
      <c r="HR62" s="62"/>
      <c r="HS62" s="62"/>
      <c r="HT62" s="62"/>
      <c r="HU62" s="62"/>
      <c r="HV62" s="62"/>
      <c r="HW62" s="62"/>
      <c r="HX62" s="62"/>
      <c r="HY62" s="62"/>
      <c r="HZ62" s="62"/>
      <c r="IA62" s="62"/>
      <c r="IB62" s="62"/>
      <c r="IC62" s="62"/>
      <c r="ID62" s="62"/>
      <c r="IE62" s="62"/>
      <c r="IF62" s="62"/>
      <c r="IG62" s="62"/>
      <c r="IH62" s="62"/>
      <c r="II62" s="62"/>
      <c r="IJ62" s="62"/>
      <c r="IK62" s="62"/>
      <c r="IL62" s="62"/>
      <c r="IM62" s="62"/>
      <c r="IN62" s="62"/>
      <c r="IO62" s="62"/>
      <c r="IP62" s="62"/>
      <c r="IQ62" s="62"/>
      <c r="IR62" s="62"/>
      <c r="IS62" s="62"/>
      <c r="IT62" s="62"/>
      <c r="IU62" s="62"/>
      <c r="IV62" s="62"/>
      <c r="IW62" s="62"/>
      <c r="IX62" s="62"/>
      <c r="IY62" s="62"/>
      <c r="IZ62" s="62"/>
      <c r="JA62" s="62"/>
      <c r="JB62" s="62"/>
      <c r="JC62" s="62"/>
      <c r="JD62" s="62"/>
      <c r="JE62" s="62"/>
      <c r="JF62" s="62"/>
      <c r="JG62" s="62"/>
      <c r="JH62" s="62"/>
      <c r="JI62" s="62"/>
      <c r="JJ62" s="62"/>
      <c r="JK62" s="62"/>
      <c r="JL62" s="62"/>
      <c r="JM62" s="62"/>
      <c r="JN62" s="62"/>
      <c r="JO62" s="62"/>
      <c r="JP62" s="62"/>
      <c r="JQ62" s="62"/>
      <c r="JR62" s="62"/>
      <c r="JS62" s="62"/>
      <c r="JT62" s="62"/>
      <c r="JU62" s="62"/>
      <c r="JV62" s="62"/>
      <c r="JW62" s="62"/>
      <c r="JX62" s="62"/>
      <c r="JY62" s="62"/>
      <c r="JZ62" s="62"/>
      <c r="KA62" s="62"/>
      <c r="KB62" s="62"/>
      <c r="KC62" s="62"/>
      <c r="KD62" s="62"/>
      <c r="KE62" s="62"/>
      <c r="KF62" s="62"/>
      <c r="KG62" s="62"/>
      <c r="KH62" s="62"/>
      <c r="KI62" s="62"/>
      <c r="KJ62" s="62"/>
      <c r="KK62" s="62"/>
      <c r="KL62" s="62"/>
      <c r="KM62" s="62"/>
      <c r="KN62" s="62"/>
      <c r="KO62" s="62"/>
      <c r="KP62" s="62"/>
      <c r="KQ62" s="62"/>
      <c r="KR62" s="62"/>
      <c r="KS62" s="62"/>
      <c r="KT62" s="62"/>
      <c r="KU62" s="62"/>
      <c r="KV62" s="62"/>
      <c r="KW62" s="62"/>
      <c r="KX62" s="62"/>
      <c r="KY62" s="62"/>
      <c r="KZ62" s="62"/>
      <c r="LA62" s="62"/>
      <c r="LB62" s="62"/>
      <c r="LC62" s="62"/>
      <c r="LD62" s="62"/>
      <c r="LE62" s="62"/>
      <c r="LF62" s="62"/>
      <c r="LG62" s="62"/>
      <c r="LH62" s="62"/>
      <c r="LI62" s="62"/>
      <c r="LJ62" s="62"/>
      <c r="LK62" s="62"/>
      <c r="LL62" s="62"/>
      <c r="LM62" s="62"/>
      <c r="LN62" s="62"/>
      <c r="LO62" s="62"/>
      <c r="LP62" s="62"/>
      <c r="LQ62" s="62"/>
      <c r="LR62" s="62"/>
      <c r="LS62" s="62"/>
      <c r="LT62" s="62"/>
      <c r="LU62" s="62"/>
      <c r="LV62" s="62"/>
      <c r="LW62" s="62"/>
      <c r="LX62" s="62"/>
      <c r="LY62" s="62"/>
      <c r="LZ62" s="62"/>
      <c r="MA62" s="62"/>
      <c r="MB62" s="62"/>
      <c r="MC62" s="62"/>
      <c r="MD62" s="62"/>
      <c r="ME62" s="62"/>
      <c r="MF62" s="62"/>
      <c r="MG62" s="62"/>
      <c r="MH62" s="62"/>
      <c r="MI62" s="62"/>
      <c r="MJ62" s="62"/>
      <c r="MK62" s="62"/>
      <c r="ML62" s="62"/>
      <c r="MM62" s="62"/>
      <c r="MN62" s="62"/>
      <c r="MO62" s="62"/>
      <c r="MP62" s="62"/>
      <c r="MQ62" s="62"/>
      <c r="MR62" s="62"/>
      <c r="MS62" s="62"/>
      <c r="MT62" s="62"/>
      <c r="MU62" s="62"/>
      <c r="MV62" s="62"/>
      <c r="MW62" s="62"/>
      <c r="MX62" s="62"/>
      <c r="MY62" s="62"/>
      <c r="MZ62" s="62"/>
      <c r="NA62" s="62"/>
      <c r="NB62" s="62"/>
      <c r="NC62" s="62"/>
      <c r="ND62" s="62"/>
      <c r="NE62" s="62"/>
      <c r="NF62" s="62"/>
      <c r="NG62" s="62"/>
      <c r="NH62" s="62"/>
      <c r="NI62" s="62"/>
      <c r="NJ62" s="62"/>
      <c r="NK62" s="62"/>
      <c r="NL62" s="62"/>
      <c r="NM62" s="62"/>
      <c r="NN62" s="62"/>
      <c r="NO62" s="62"/>
      <c r="NP62" s="62"/>
      <c r="NQ62" s="62"/>
      <c r="NR62" s="62"/>
      <c r="NS62" s="62"/>
      <c r="NT62" s="62"/>
      <c r="NU62" s="62"/>
      <c r="NV62" s="62"/>
      <c r="NW62" s="62"/>
      <c r="NX62" s="62"/>
      <c r="NY62" s="62"/>
      <c r="NZ62" s="62"/>
      <c r="OA62" s="62"/>
      <c r="OB62" s="62"/>
      <c r="OC62" s="62"/>
      <c r="OD62" s="62"/>
      <c r="OE62" s="62"/>
      <c r="OF62" s="62"/>
      <c r="OG62" s="62"/>
      <c r="OH62" s="62"/>
      <c r="OI62" s="62"/>
      <c r="OJ62" s="62"/>
      <c r="OK62" s="62"/>
      <c r="OL62" s="62"/>
      <c r="OM62" s="62"/>
      <c r="ON62" s="62"/>
      <c r="OO62" s="62"/>
      <c r="OP62" s="62"/>
      <c r="OQ62" s="62"/>
      <c r="OR62" s="62"/>
      <c r="OS62" s="62"/>
      <c r="OT62" s="62"/>
      <c r="OU62" s="62"/>
      <c r="OV62" s="62"/>
      <c r="OW62" s="62"/>
      <c r="OX62" s="62"/>
      <c r="OY62" s="62"/>
      <c r="OZ62" s="62"/>
      <c r="PA62" s="62"/>
      <c r="PB62" s="62"/>
      <c r="PC62" s="62"/>
      <c r="PD62" s="62"/>
      <c r="PE62" s="62"/>
      <c r="PF62" s="62"/>
      <c r="PG62" s="62"/>
      <c r="PH62" s="62"/>
      <c r="PI62" s="62"/>
      <c r="PJ62" s="62"/>
      <c r="PK62" s="62"/>
      <c r="PL62" s="62"/>
      <c r="PM62" s="62"/>
      <c r="PN62" s="62"/>
      <c r="PO62" s="62"/>
      <c r="PP62" s="62"/>
      <c r="PQ62" s="62"/>
      <c r="PR62" s="62"/>
      <c r="PS62" s="62"/>
      <c r="PT62" s="62"/>
      <c r="PU62" s="62"/>
      <c r="PV62" s="62"/>
      <c r="PW62" s="62"/>
      <c r="PX62" s="62"/>
      <c r="PY62" s="62"/>
      <c r="PZ62" s="62"/>
      <c r="QA62" s="62"/>
      <c r="QB62" s="62"/>
      <c r="QC62" s="62"/>
      <c r="QD62" s="62"/>
      <c r="QE62" s="62"/>
      <c r="QF62" s="62"/>
      <c r="QG62" s="62"/>
      <c r="QH62" s="62"/>
      <c r="QI62" s="62"/>
      <c r="QJ62" s="62"/>
      <c r="QK62" s="62"/>
      <c r="QL62" s="62"/>
      <c r="QM62" s="62"/>
      <c r="QN62" s="62"/>
      <c r="QO62" s="62"/>
      <c r="QP62" s="62"/>
      <c r="QQ62" s="62"/>
      <c r="QR62" s="62"/>
      <c r="QS62" s="62"/>
      <c r="QT62" s="62"/>
      <c r="QU62" s="62"/>
      <c r="QV62" s="62"/>
      <c r="QW62" s="62"/>
      <c r="QX62" s="62"/>
      <c r="QY62" s="62"/>
      <c r="QZ62" s="62"/>
      <c r="RA62" s="62"/>
      <c r="RB62" s="62"/>
      <c r="RC62" s="62"/>
      <c r="RD62" s="62"/>
      <c r="RE62" s="62"/>
      <c r="RF62" s="62"/>
      <c r="RG62" s="62"/>
      <c r="RH62" s="62"/>
      <c r="RI62" s="62"/>
      <c r="RJ62" s="62"/>
      <c r="RK62" s="62"/>
      <c r="RL62" s="62"/>
      <c r="RM62" s="62"/>
      <c r="RN62" s="62"/>
      <c r="RO62" s="62"/>
      <c r="RP62" s="62"/>
      <c r="RQ62" s="62"/>
      <c r="RR62" s="62"/>
      <c r="RS62" s="62"/>
      <c r="RT62" s="62"/>
      <c r="RU62" s="62"/>
      <c r="RV62" s="62"/>
      <c r="RW62" s="62"/>
      <c r="RX62" s="62"/>
      <c r="RY62" s="62"/>
      <c r="RZ62" s="62"/>
      <c r="SA62" s="62"/>
      <c r="SB62" s="62"/>
      <c r="SC62" s="62"/>
      <c r="SD62" s="62"/>
      <c r="SE62" s="62"/>
      <c r="SF62" s="62"/>
      <c r="SG62" s="62"/>
      <c r="SH62" s="62"/>
      <c r="SI62" s="62"/>
      <c r="SJ62" s="62"/>
      <c r="SK62" s="62"/>
      <c r="SL62" s="62"/>
      <c r="SM62" s="62"/>
      <c r="SN62" s="62"/>
      <c r="SO62" s="62"/>
      <c r="SP62" s="62"/>
      <c r="SQ62" s="62"/>
      <c r="SR62" s="62"/>
      <c r="SS62" s="62"/>
      <c r="ST62" s="62"/>
      <c r="SU62" s="62"/>
      <c r="SV62" s="62"/>
      <c r="SW62" s="62"/>
      <c r="SX62" s="62"/>
      <c r="SY62" s="62"/>
      <c r="SZ62" s="62"/>
      <c r="TA62" s="62"/>
      <c r="TB62" s="62"/>
      <c r="TC62" s="62"/>
      <c r="TD62" s="62"/>
      <c r="TE62" s="62"/>
      <c r="TF62" s="62"/>
      <c r="TG62" s="62"/>
      <c r="TH62" s="62"/>
      <c r="TI62" s="62"/>
      <c r="TJ62" s="62"/>
      <c r="TK62" s="62"/>
      <c r="TL62" s="62"/>
      <c r="TM62" s="62"/>
      <c r="TN62" s="62"/>
      <c r="TO62" s="62"/>
      <c r="TP62" s="62"/>
      <c r="TQ62" s="62"/>
      <c r="TR62" s="62"/>
      <c r="TS62" s="62"/>
      <c r="TT62" s="62"/>
      <c r="TU62" s="62"/>
      <c r="TV62" s="62"/>
      <c r="TW62" s="62"/>
      <c r="TX62" s="62"/>
      <c r="TY62" s="62"/>
      <c r="TZ62" s="62"/>
      <c r="UA62" s="62"/>
      <c r="UB62" s="62"/>
      <c r="UC62" s="62"/>
      <c r="UD62" s="62"/>
      <c r="UE62" s="62"/>
      <c r="UF62" s="62"/>
      <c r="UG62" s="62"/>
      <c r="UH62" s="31"/>
      <c r="UI62" s="31"/>
      <c r="UJ62" s="31"/>
      <c r="UK62" s="31"/>
      <c r="UL62" s="31"/>
      <c r="UM62" s="31"/>
      <c r="UN62" s="31"/>
      <c r="UO62" s="31"/>
      <c r="UP62" s="31"/>
      <c r="UQ62" s="31"/>
      <c r="UR62" s="31"/>
      <c r="US62" s="31"/>
      <c r="UT62" s="31"/>
      <c r="UU62" s="31"/>
      <c r="UV62" s="31"/>
      <c r="UW62" s="31"/>
      <c r="UX62" s="31"/>
      <c r="UY62" s="31"/>
      <c r="UZ62" s="31"/>
      <c r="VA62" s="31"/>
      <c r="VB62" s="31"/>
      <c r="VC62" s="31"/>
      <c r="VD62" s="31"/>
      <c r="VE62" s="31"/>
      <c r="VF62" s="31"/>
      <c r="VG62" s="31"/>
      <c r="VH62" s="31"/>
      <c r="VI62" s="31"/>
      <c r="VJ62" s="31"/>
      <c r="VK62" s="31"/>
      <c r="VL62" s="31"/>
      <c r="VM62" s="31"/>
      <c r="VN62" s="31"/>
      <c r="VO62" s="31"/>
      <c r="VP62" s="31"/>
      <c r="VQ62" s="31"/>
      <c r="VR62" s="31"/>
      <c r="VS62" s="31"/>
      <c r="VT62" s="31"/>
      <c r="VU62" s="31"/>
      <c r="VV62" s="31"/>
      <c r="VW62" s="31"/>
      <c r="VX62" s="31"/>
      <c r="VY62" s="31"/>
      <c r="VZ62" s="31"/>
      <c r="WA62" s="31"/>
      <c r="WB62" s="31"/>
      <c r="WC62" s="31"/>
      <c r="WD62" s="31"/>
      <c r="WE62" s="31"/>
      <c r="WF62" s="31"/>
      <c r="WG62" s="31"/>
      <c r="WH62" s="31"/>
      <c r="WI62" s="31"/>
      <c r="WJ62" s="31"/>
      <c r="WK62" s="31"/>
      <c r="WL62" s="31"/>
      <c r="WM62" s="31"/>
      <c r="WN62" s="31"/>
      <c r="WO62" s="31"/>
      <c r="WP62" s="31"/>
      <c r="WQ62" s="31"/>
      <c r="WR62" s="31"/>
      <c r="WS62" s="31"/>
      <c r="WT62" s="31"/>
      <c r="WU62" s="31"/>
      <c r="WV62" s="31"/>
      <c r="WW62" s="31"/>
      <c r="WX62" s="31"/>
      <c r="WY62" s="31"/>
      <c r="WZ62" s="31"/>
      <c r="XA62" s="31"/>
      <c r="XB62" s="31"/>
      <c r="XC62" s="31"/>
      <c r="XD62" s="31"/>
      <c r="XE62" s="31"/>
      <c r="XF62" s="31"/>
      <c r="XG62" s="31"/>
      <c r="XH62" s="31"/>
      <c r="XI62" s="31"/>
      <c r="XJ62" s="31"/>
      <c r="XK62" s="31"/>
      <c r="XL62" s="31"/>
      <c r="XM62" s="31"/>
      <c r="XN62" s="31"/>
      <c r="XO62" s="31"/>
      <c r="XP62" s="31"/>
      <c r="XQ62" s="31"/>
      <c r="XR62" s="31"/>
      <c r="XS62" s="31"/>
      <c r="XT62" s="31"/>
      <c r="XU62" s="31"/>
      <c r="XV62" s="31"/>
      <c r="XW62" s="31"/>
      <c r="XX62" s="31"/>
      <c r="XY62" s="31"/>
      <c r="XZ62" s="31"/>
      <c r="YA62" s="31"/>
      <c r="YB62" s="31"/>
      <c r="YC62" s="31"/>
      <c r="YD62" s="31"/>
      <c r="YE62" s="31"/>
      <c r="YF62" s="31"/>
      <c r="YG62" s="31"/>
      <c r="YH62" s="31"/>
      <c r="YI62" s="31"/>
      <c r="YJ62" s="31"/>
      <c r="YK62" s="31"/>
      <c r="YL62" s="31"/>
      <c r="YM62" s="31"/>
      <c r="YN62" s="31"/>
      <c r="YO62" s="31"/>
      <c r="YP62" s="31"/>
      <c r="YQ62" s="31"/>
      <c r="YR62" s="31"/>
      <c r="YS62" s="31"/>
      <c r="YT62" s="31"/>
      <c r="YU62" s="31"/>
      <c r="YV62" s="31"/>
      <c r="YW62" s="31"/>
      <c r="YX62" s="31"/>
      <c r="YY62" s="31"/>
      <c r="YZ62" s="31"/>
      <c r="ZA62" s="31"/>
      <c r="ZB62" s="31"/>
      <c r="ZC62" s="31"/>
      <c r="ZD62" s="31"/>
      <c r="ZE62" s="31"/>
      <c r="ZF62" s="31"/>
      <c r="ZG62" s="31"/>
      <c r="ZH62" s="31"/>
      <c r="ZI62" s="31"/>
      <c r="ZJ62" s="31"/>
      <c r="ZK62" s="31"/>
      <c r="ZL62" s="31"/>
      <c r="ZM62" s="31"/>
      <c r="ZN62" s="31"/>
      <c r="ZO62" s="31"/>
      <c r="ZP62" s="31"/>
      <c r="ZQ62" s="31"/>
      <c r="ZR62" s="31"/>
      <c r="ZS62" s="31"/>
      <c r="ZT62" s="31"/>
      <c r="ZU62" s="31"/>
      <c r="ZV62" s="31"/>
      <c r="ZW62" s="31"/>
      <c r="ZX62" s="31"/>
      <c r="ZY62" s="31"/>
      <c r="ZZ62" s="31"/>
      <c r="AAA62" s="31"/>
      <c r="AAB62" s="31"/>
      <c r="AAC62" s="31"/>
      <c r="AAD62" s="31"/>
      <c r="AAE62" s="31"/>
      <c r="AAF62" s="31"/>
      <c r="AAG62" s="31"/>
      <c r="AAH62" s="31"/>
      <c r="AAI62" s="31"/>
      <c r="AAJ62" s="31"/>
      <c r="AAK62" s="31"/>
      <c r="AAL62" s="31"/>
      <c r="AAM62" s="31"/>
      <c r="AAN62" s="31"/>
      <c r="AAO62" s="31"/>
      <c r="AAP62" s="31"/>
      <c r="AAQ62" s="31"/>
      <c r="AAR62" s="31"/>
      <c r="AAS62" s="31"/>
      <c r="AAT62" s="31"/>
      <c r="AAU62" s="31"/>
      <c r="AAV62" s="31"/>
      <c r="AAW62" s="31"/>
      <c r="AAX62" s="31"/>
      <c r="AAY62" s="31"/>
      <c r="AAZ62" s="31"/>
      <c r="ABA62" s="31"/>
      <c r="ABB62" s="31"/>
      <c r="ABC62" s="31"/>
      <c r="ABD62" s="31"/>
      <c r="ABE62" s="31"/>
      <c r="ABF62" s="31"/>
      <c r="ABG62" s="31"/>
      <c r="ABH62" s="31"/>
      <c r="ABI62" s="31"/>
      <c r="ABJ62" s="31"/>
      <c r="ABK62" s="31"/>
      <c r="ABL62" s="31"/>
      <c r="ABM62" s="31"/>
      <c r="ABN62" s="31"/>
      <c r="ABO62" s="31"/>
      <c r="ABP62" s="31"/>
      <c r="ABQ62" s="31"/>
      <c r="ABR62" s="31"/>
      <c r="ABS62" s="31"/>
      <c r="ABT62" s="31"/>
      <c r="ABU62" s="31"/>
      <c r="ABV62" s="31"/>
      <c r="ABW62" s="31"/>
      <c r="ABX62" s="31"/>
      <c r="ABY62" s="31"/>
      <c r="ABZ62" s="31"/>
      <c r="ACA62" s="31"/>
      <c r="ACB62" s="31"/>
      <c r="ACC62" s="31"/>
      <c r="ACD62" s="31"/>
      <c r="ACE62" s="31"/>
      <c r="ACF62" s="31"/>
      <c r="ACG62" s="31"/>
      <c r="ACH62" s="31"/>
      <c r="ACI62" s="31"/>
      <c r="ACJ62" s="31"/>
      <c r="ACK62" s="31"/>
      <c r="ACL62" s="31"/>
      <c r="ACM62" s="31"/>
      <c r="ACN62" s="31"/>
      <c r="ACO62" s="31"/>
      <c r="ACP62" s="31"/>
      <c r="ACQ62" s="31"/>
      <c r="ACR62" s="31"/>
      <c r="ACS62" s="31"/>
      <c r="ACT62" s="31"/>
      <c r="ACU62" s="31"/>
      <c r="ACV62" s="31"/>
      <c r="ACW62" s="31"/>
      <c r="ACX62" s="31"/>
      <c r="ACY62" s="31"/>
      <c r="ACZ62" s="31"/>
      <c r="ADA62" s="31"/>
      <c r="ADB62" s="31"/>
      <c r="ADC62" s="31"/>
      <c r="ADD62" s="31"/>
      <c r="ADE62" s="31"/>
      <c r="ADF62" s="31"/>
      <c r="ADG62" s="31"/>
      <c r="ADH62" s="31"/>
      <c r="ADI62" s="31"/>
      <c r="ADJ62" s="31"/>
      <c r="ADK62" s="31"/>
      <c r="ADL62" s="31"/>
      <c r="ADM62" s="31"/>
      <c r="ADN62" s="31"/>
      <c r="ADO62" s="31"/>
      <c r="ADP62" s="31"/>
      <c r="ADQ62" s="31"/>
      <c r="ADR62" s="31"/>
      <c r="ADS62" s="31"/>
      <c r="ADT62" s="31"/>
      <c r="ADU62" s="31"/>
      <c r="ADV62" s="31"/>
      <c r="ADW62" s="31"/>
      <c r="ADX62" s="31"/>
      <c r="ADY62" s="31"/>
      <c r="ADZ62" s="31"/>
      <c r="AEA62" s="31"/>
      <c r="AEB62" s="31"/>
      <c r="AEC62" s="31"/>
      <c r="AED62" s="31"/>
      <c r="AEE62" s="31"/>
      <c r="AEF62" s="31"/>
      <c r="AEG62" s="31"/>
      <c r="AEH62" s="31"/>
      <c r="AEI62" s="31"/>
      <c r="AEJ62" s="31"/>
      <c r="AEK62" s="31"/>
      <c r="AEL62" s="31"/>
      <c r="AEM62" s="31"/>
      <c r="AEN62" s="31"/>
      <c r="AEO62" s="31"/>
      <c r="AEP62" s="31"/>
      <c r="AEQ62" s="31"/>
      <c r="AER62" s="31"/>
      <c r="AES62" s="31"/>
      <c r="AET62" s="31"/>
      <c r="AEU62" s="31"/>
      <c r="AEV62" s="31"/>
      <c r="AEW62" s="31"/>
      <c r="AEX62" s="31"/>
      <c r="AEY62" s="31"/>
      <c r="AEZ62" s="31"/>
      <c r="AFA62" s="31"/>
      <c r="AFB62" s="31"/>
      <c r="AFC62" s="31"/>
      <c r="AFD62" s="31"/>
      <c r="AFE62" s="31"/>
      <c r="AFF62" s="31"/>
      <c r="AFG62" s="31"/>
      <c r="AFH62" s="31"/>
      <c r="AFI62" s="31"/>
      <c r="AFJ62" s="31"/>
      <c r="AFK62" s="31"/>
    </row>
    <row r="63" spans="1:843" s="63" customFormat="1" ht="15.75" customHeight="1" x14ac:dyDescent="0.2">
      <c r="A63" s="37"/>
      <c r="B63" s="744"/>
      <c r="C63" s="745"/>
      <c r="D63" s="745"/>
      <c r="E63" s="745"/>
      <c r="F63" s="745"/>
      <c r="G63" s="745"/>
      <c r="H63" s="745"/>
      <c r="I63" s="745"/>
      <c r="J63" s="745"/>
      <c r="K63" s="745"/>
      <c r="L63" s="746"/>
      <c r="M63" s="37"/>
      <c r="N63" s="61"/>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c r="DK63" s="62"/>
      <c r="DL63" s="62"/>
      <c r="DM63" s="62"/>
      <c r="DN63" s="62"/>
      <c r="DO63" s="62"/>
      <c r="DP63" s="62"/>
      <c r="DQ63" s="62"/>
      <c r="DR63" s="62"/>
      <c r="DS63" s="62"/>
      <c r="DT63" s="62"/>
      <c r="DU63" s="62"/>
      <c r="DV63" s="62"/>
      <c r="DW63" s="62"/>
      <c r="DX63" s="62"/>
      <c r="DY63" s="62"/>
      <c r="DZ63" s="62"/>
      <c r="EA63" s="62"/>
      <c r="EB63" s="62"/>
      <c r="EC63" s="62"/>
      <c r="ED63" s="62"/>
      <c r="EE63" s="62"/>
      <c r="EF63" s="62"/>
      <c r="EG63" s="62"/>
      <c r="EH63" s="62"/>
      <c r="EI63" s="62"/>
      <c r="EJ63" s="62"/>
      <c r="EK63" s="62"/>
      <c r="EL63" s="62"/>
      <c r="EM63" s="62"/>
      <c r="EN63" s="62"/>
      <c r="EO63" s="62"/>
      <c r="EP63" s="62"/>
      <c r="EQ63" s="62"/>
      <c r="ER63" s="62"/>
      <c r="ES63" s="62"/>
      <c r="ET63" s="62"/>
      <c r="EU63" s="62"/>
      <c r="EV63" s="62"/>
      <c r="EW63" s="62"/>
      <c r="EX63" s="62"/>
      <c r="EY63" s="62"/>
      <c r="EZ63" s="62"/>
      <c r="FA63" s="62"/>
      <c r="FB63" s="62"/>
      <c r="FC63" s="62"/>
      <c r="FD63" s="62"/>
      <c r="FE63" s="62"/>
      <c r="FF63" s="62"/>
      <c r="FG63" s="62"/>
      <c r="FH63" s="62"/>
      <c r="FI63" s="62"/>
      <c r="FJ63" s="62"/>
      <c r="FK63" s="62"/>
      <c r="FL63" s="62"/>
      <c r="FM63" s="62"/>
      <c r="FN63" s="62"/>
      <c r="FO63" s="62"/>
      <c r="FP63" s="62"/>
      <c r="FQ63" s="62"/>
      <c r="FR63" s="62"/>
      <c r="FS63" s="62"/>
      <c r="FT63" s="62"/>
      <c r="FU63" s="62"/>
      <c r="FV63" s="62"/>
      <c r="FW63" s="62"/>
      <c r="FX63" s="62"/>
      <c r="FY63" s="62"/>
      <c r="FZ63" s="62"/>
      <c r="GA63" s="62"/>
      <c r="GB63" s="62"/>
      <c r="GC63" s="62"/>
      <c r="GD63" s="62"/>
      <c r="GE63" s="62"/>
      <c r="GF63" s="62"/>
      <c r="GG63" s="62"/>
      <c r="GH63" s="62"/>
      <c r="GI63" s="62"/>
      <c r="GJ63" s="62"/>
      <c r="GK63" s="62"/>
      <c r="GL63" s="62"/>
      <c r="GM63" s="62"/>
      <c r="GN63" s="62"/>
      <c r="GO63" s="62"/>
      <c r="GP63" s="62"/>
      <c r="GQ63" s="62"/>
      <c r="GR63" s="62"/>
      <c r="GS63" s="62"/>
      <c r="GT63" s="62"/>
      <c r="GU63" s="62"/>
      <c r="GV63" s="62"/>
      <c r="GW63" s="62"/>
      <c r="GX63" s="62"/>
      <c r="GY63" s="62"/>
      <c r="GZ63" s="62"/>
      <c r="HA63" s="62"/>
      <c r="HB63" s="62"/>
      <c r="HC63" s="62"/>
      <c r="HD63" s="62"/>
      <c r="HE63" s="62"/>
      <c r="HF63" s="62"/>
      <c r="HG63" s="62"/>
      <c r="HH63" s="62"/>
      <c r="HI63" s="62"/>
      <c r="HJ63" s="62"/>
      <c r="HK63" s="62"/>
      <c r="HL63" s="62"/>
      <c r="HM63" s="62"/>
      <c r="HN63" s="62"/>
      <c r="HO63" s="62"/>
      <c r="HP63" s="62"/>
      <c r="HQ63" s="62"/>
      <c r="HR63" s="62"/>
      <c r="HS63" s="62"/>
      <c r="HT63" s="62"/>
      <c r="HU63" s="62"/>
      <c r="HV63" s="62"/>
      <c r="HW63" s="62"/>
      <c r="HX63" s="62"/>
      <c r="HY63" s="62"/>
      <c r="HZ63" s="62"/>
      <c r="IA63" s="62"/>
      <c r="IB63" s="62"/>
      <c r="IC63" s="62"/>
      <c r="ID63" s="62"/>
      <c r="IE63" s="62"/>
      <c r="IF63" s="62"/>
      <c r="IG63" s="62"/>
      <c r="IH63" s="62"/>
      <c r="II63" s="62"/>
      <c r="IJ63" s="62"/>
      <c r="IK63" s="62"/>
      <c r="IL63" s="62"/>
      <c r="IM63" s="62"/>
      <c r="IN63" s="62"/>
      <c r="IO63" s="62"/>
      <c r="IP63" s="62"/>
      <c r="IQ63" s="62"/>
      <c r="IR63" s="62"/>
      <c r="IS63" s="62"/>
      <c r="IT63" s="62"/>
      <c r="IU63" s="62"/>
      <c r="IV63" s="62"/>
      <c r="IW63" s="62"/>
      <c r="IX63" s="62"/>
      <c r="IY63" s="62"/>
      <c r="IZ63" s="62"/>
      <c r="JA63" s="62"/>
      <c r="JB63" s="62"/>
      <c r="JC63" s="62"/>
      <c r="JD63" s="62"/>
      <c r="JE63" s="62"/>
      <c r="JF63" s="62"/>
      <c r="JG63" s="62"/>
      <c r="JH63" s="62"/>
      <c r="JI63" s="62"/>
      <c r="JJ63" s="62"/>
      <c r="JK63" s="62"/>
      <c r="JL63" s="62"/>
      <c r="JM63" s="62"/>
      <c r="JN63" s="62"/>
      <c r="JO63" s="62"/>
      <c r="JP63" s="62"/>
      <c r="JQ63" s="62"/>
      <c r="JR63" s="62"/>
      <c r="JS63" s="62"/>
      <c r="JT63" s="62"/>
      <c r="JU63" s="62"/>
      <c r="JV63" s="62"/>
      <c r="JW63" s="62"/>
      <c r="JX63" s="62"/>
      <c r="JY63" s="62"/>
      <c r="JZ63" s="62"/>
      <c r="KA63" s="62"/>
      <c r="KB63" s="62"/>
      <c r="KC63" s="62"/>
      <c r="KD63" s="62"/>
      <c r="KE63" s="62"/>
      <c r="KF63" s="62"/>
      <c r="KG63" s="62"/>
      <c r="KH63" s="62"/>
      <c r="KI63" s="62"/>
      <c r="KJ63" s="62"/>
      <c r="KK63" s="62"/>
      <c r="KL63" s="62"/>
      <c r="KM63" s="62"/>
      <c r="KN63" s="62"/>
      <c r="KO63" s="62"/>
      <c r="KP63" s="62"/>
      <c r="KQ63" s="62"/>
      <c r="KR63" s="62"/>
      <c r="KS63" s="62"/>
      <c r="KT63" s="62"/>
      <c r="KU63" s="62"/>
      <c r="KV63" s="62"/>
      <c r="KW63" s="62"/>
      <c r="KX63" s="62"/>
      <c r="KY63" s="62"/>
      <c r="KZ63" s="62"/>
      <c r="LA63" s="62"/>
      <c r="LB63" s="62"/>
      <c r="LC63" s="62"/>
      <c r="LD63" s="62"/>
      <c r="LE63" s="62"/>
      <c r="LF63" s="62"/>
      <c r="LG63" s="62"/>
      <c r="LH63" s="62"/>
      <c r="LI63" s="62"/>
      <c r="LJ63" s="62"/>
      <c r="LK63" s="62"/>
      <c r="LL63" s="62"/>
      <c r="LM63" s="62"/>
      <c r="LN63" s="62"/>
      <c r="LO63" s="62"/>
      <c r="LP63" s="62"/>
      <c r="LQ63" s="62"/>
      <c r="LR63" s="62"/>
      <c r="LS63" s="62"/>
      <c r="LT63" s="62"/>
      <c r="LU63" s="62"/>
      <c r="LV63" s="62"/>
      <c r="LW63" s="62"/>
      <c r="LX63" s="62"/>
      <c r="LY63" s="62"/>
      <c r="LZ63" s="62"/>
      <c r="MA63" s="62"/>
      <c r="MB63" s="62"/>
      <c r="MC63" s="62"/>
      <c r="MD63" s="62"/>
      <c r="ME63" s="62"/>
      <c r="MF63" s="62"/>
      <c r="MG63" s="62"/>
      <c r="MH63" s="62"/>
      <c r="MI63" s="62"/>
      <c r="MJ63" s="62"/>
      <c r="MK63" s="62"/>
      <c r="ML63" s="62"/>
      <c r="MM63" s="62"/>
      <c r="MN63" s="62"/>
      <c r="MO63" s="62"/>
      <c r="MP63" s="62"/>
      <c r="MQ63" s="62"/>
      <c r="MR63" s="62"/>
      <c r="MS63" s="62"/>
      <c r="MT63" s="62"/>
      <c r="MU63" s="62"/>
      <c r="MV63" s="62"/>
      <c r="MW63" s="62"/>
      <c r="MX63" s="62"/>
      <c r="MY63" s="62"/>
      <c r="MZ63" s="62"/>
      <c r="NA63" s="62"/>
      <c r="NB63" s="62"/>
      <c r="NC63" s="62"/>
      <c r="ND63" s="62"/>
      <c r="NE63" s="62"/>
      <c r="NF63" s="62"/>
      <c r="NG63" s="62"/>
      <c r="NH63" s="62"/>
      <c r="NI63" s="62"/>
      <c r="NJ63" s="62"/>
      <c r="NK63" s="62"/>
      <c r="NL63" s="62"/>
      <c r="NM63" s="62"/>
      <c r="NN63" s="62"/>
      <c r="NO63" s="62"/>
      <c r="NP63" s="62"/>
      <c r="NQ63" s="62"/>
      <c r="NR63" s="62"/>
      <c r="NS63" s="62"/>
      <c r="NT63" s="62"/>
      <c r="NU63" s="62"/>
      <c r="NV63" s="62"/>
      <c r="NW63" s="62"/>
      <c r="NX63" s="62"/>
      <c r="NY63" s="62"/>
      <c r="NZ63" s="62"/>
      <c r="OA63" s="62"/>
      <c r="OB63" s="62"/>
      <c r="OC63" s="62"/>
      <c r="OD63" s="62"/>
      <c r="OE63" s="62"/>
      <c r="OF63" s="62"/>
      <c r="OG63" s="62"/>
      <c r="OH63" s="62"/>
      <c r="OI63" s="62"/>
      <c r="OJ63" s="62"/>
      <c r="OK63" s="62"/>
      <c r="OL63" s="62"/>
      <c r="OM63" s="62"/>
      <c r="ON63" s="62"/>
      <c r="OO63" s="62"/>
      <c r="OP63" s="62"/>
      <c r="OQ63" s="62"/>
      <c r="OR63" s="62"/>
      <c r="OS63" s="62"/>
      <c r="OT63" s="62"/>
      <c r="OU63" s="62"/>
      <c r="OV63" s="62"/>
      <c r="OW63" s="62"/>
      <c r="OX63" s="62"/>
      <c r="OY63" s="62"/>
      <c r="OZ63" s="62"/>
      <c r="PA63" s="62"/>
      <c r="PB63" s="62"/>
      <c r="PC63" s="62"/>
      <c r="PD63" s="62"/>
      <c r="PE63" s="62"/>
      <c r="PF63" s="62"/>
      <c r="PG63" s="62"/>
      <c r="PH63" s="62"/>
      <c r="PI63" s="62"/>
      <c r="PJ63" s="62"/>
      <c r="PK63" s="62"/>
      <c r="PL63" s="62"/>
      <c r="PM63" s="62"/>
      <c r="PN63" s="62"/>
      <c r="PO63" s="62"/>
      <c r="PP63" s="62"/>
      <c r="PQ63" s="62"/>
      <c r="PR63" s="62"/>
      <c r="PS63" s="62"/>
      <c r="PT63" s="62"/>
      <c r="PU63" s="62"/>
      <c r="PV63" s="62"/>
      <c r="PW63" s="62"/>
      <c r="PX63" s="62"/>
      <c r="PY63" s="62"/>
      <c r="PZ63" s="62"/>
      <c r="QA63" s="62"/>
      <c r="QB63" s="62"/>
      <c r="QC63" s="62"/>
      <c r="QD63" s="62"/>
      <c r="QE63" s="62"/>
      <c r="QF63" s="62"/>
      <c r="QG63" s="62"/>
      <c r="QH63" s="62"/>
      <c r="QI63" s="62"/>
      <c r="QJ63" s="62"/>
      <c r="QK63" s="62"/>
      <c r="QL63" s="62"/>
      <c r="QM63" s="62"/>
      <c r="QN63" s="62"/>
      <c r="QO63" s="62"/>
      <c r="QP63" s="62"/>
      <c r="QQ63" s="62"/>
      <c r="QR63" s="62"/>
      <c r="QS63" s="62"/>
      <c r="QT63" s="62"/>
      <c r="QU63" s="62"/>
      <c r="QV63" s="62"/>
      <c r="QW63" s="62"/>
      <c r="QX63" s="62"/>
      <c r="QY63" s="62"/>
      <c r="QZ63" s="62"/>
      <c r="RA63" s="62"/>
      <c r="RB63" s="62"/>
      <c r="RC63" s="62"/>
      <c r="RD63" s="62"/>
      <c r="RE63" s="62"/>
      <c r="RF63" s="62"/>
      <c r="RG63" s="62"/>
      <c r="RH63" s="62"/>
      <c r="RI63" s="62"/>
      <c r="RJ63" s="62"/>
      <c r="RK63" s="62"/>
      <c r="RL63" s="62"/>
      <c r="RM63" s="62"/>
      <c r="RN63" s="62"/>
      <c r="RO63" s="62"/>
      <c r="RP63" s="62"/>
      <c r="RQ63" s="62"/>
      <c r="RR63" s="62"/>
      <c r="RS63" s="62"/>
      <c r="RT63" s="62"/>
      <c r="RU63" s="62"/>
      <c r="RV63" s="62"/>
      <c r="RW63" s="62"/>
      <c r="RX63" s="62"/>
      <c r="RY63" s="62"/>
      <c r="RZ63" s="62"/>
      <c r="SA63" s="62"/>
      <c r="SB63" s="62"/>
      <c r="SC63" s="62"/>
      <c r="SD63" s="62"/>
      <c r="SE63" s="62"/>
      <c r="SF63" s="62"/>
      <c r="SG63" s="62"/>
      <c r="SH63" s="62"/>
      <c r="SI63" s="62"/>
      <c r="SJ63" s="62"/>
      <c r="SK63" s="62"/>
      <c r="SL63" s="62"/>
      <c r="SM63" s="62"/>
      <c r="SN63" s="62"/>
      <c r="SO63" s="62"/>
      <c r="SP63" s="62"/>
      <c r="SQ63" s="62"/>
      <c r="SR63" s="62"/>
      <c r="SS63" s="62"/>
      <c r="ST63" s="62"/>
      <c r="SU63" s="62"/>
      <c r="SV63" s="62"/>
      <c r="SW63" s="62"/>
      <c r="SX63" s="62"/>
      <c r="SY63" s="62"/>
      <c r="SZ63" s="62"/>
      <c r="TA63" s="62"/>
      <c r="TB63" s="62"/>
      <c r="TC63" s="62"/>
      <c r="TD63" s="62"/>
      <c r="TE63" s="62"/>
      <c r="TF63" s="62"/>
      <c r="TG63" s="62"/>
      <c r="TH63" s="62"/>
      <c r="TI63" s="62"/>
      <c r="TJ63" s="62"/>
      <c r="TK63" s="62"/>
      <c r="TL63" s="62"/>
      <c r="TM63" s="62"/>
      <c r="TN63" s="62"/>
      <c r="TO63" s="62"/>
      <c r="TP63" s="62"/>
      <c r="TQ63" s="62"/>
      <c r="TR63" s="62"/>
      <c r="TS63" s="62"/>
      <c r="TT63" s="62"/>
      <c r="TU63" s="62"/>
      <c r="TV63" s="62"/>
      <c r="TW63" s="62"/>
      <c r="TX63" s="62"/>
      <c r="TY63" s="62"/>
      <c r="TZ63" s="62"/>
      <c r="UA63" s="62"/>
      <c r="UB63" s="62"/>
      <c r="UC63" s="62"/>
      <c r="UD63" s="62"/>
      <c r="UE63" s="62"/>
      <c r="UF63" s="62"/>
      <c r="UG63" s="62"/>
      <c r="UH63" s="31"/>
      <c r="UI63" s="31"/>
      <c r="UJ63" s="31"/>
      <c r="UK63" s="31"/>
      <c r="UL63" s="31"/>
      <c r="UM63" s="31"/>
      <c r="UN63" s="31"/>
      <c r="UO63" s="31"/>
      <c r="UP63" s="31"/>
      <c r="UQ63" s="31"/>
      <c r="UR63" s="31"/>
      <c r="US63" s="31"/>
      <c r="UT63" s="31"/>
      <c r="UU63" s="31"/>
      <c r="UV63" s="31"/>
      <c r="UW63" s="31"/>
      <c r="UX63" s="31"/>
      <c r="UY63" s="31"/>
      <c r="UZ63" s="31"/>
      <c r="VA63" s="31"/>
      <c r="VB63" s="31"/>
      <c r="VC63" s="31"/>
      <c r="VD63" s="31"/>
      <c r="VE63" s="31"/>
      <c r="VF63" s="31"/>
      <c r="VG63" s="31"/>
      <c r="VH63" s="31"/>
      <c r="VI63" s="31"/>
      <c r="VJ63" s="31"/>
      <c r="VK63" s="31"/>
      <c r="VL63" s="31"/>
      <c r="VM63" s="31"/>
      <c r="VN63" s="31"/>
      <c r="VO63" s="31"/>
      <c r="VP63" s="31"/>
      <c r="VQ63" s="31"/>
      <c r="VR63" s="31"/>
      <c r="VS63" s="31"/>
      <c r="VT63" s="31"/>
      <c r="VU63" s="31"/>
      <c r="VV63" s="31"/>
      <c r="VW63" s="31"/>
      <c r="VX63" s="31"/>
      <c r="VY63" s="31"/>
      <c r="VZ63" s="31"/>
      <c r="WA63" s="31"/>
      <c r="WB63" s="31"/>
      <c r="WC63" s="31"/>
      <c r="WD63" s="31"/>
      <c r="WE63" s="31"/>
      <c r="WF63" s="31"/>
      <c r="WG63" s="31"/>
      <c r="WH63" s="31"/>
      <c r="WI63" s="31"/>
      <c r="WJ63" s="31"/>
      <c r="WK63" s="31"/>
      <c r="WL63" s="31"/>
      <c r="WM63" s="31"/>
      <c r="WN63" s="31"/>
      <c r="WO63" s="31"/>
      <c r="WP63" s="31"/>
      <c r="WQ63" s="31"/>
      <c r="WR63" s="31"/>
      <c r="WS63" s="31"/>
      <c r="WT63" s="31"/>
      <c r="WU63" s="31"/>
      <c r="WV63" s="31"/>
      <c r="WW63" s="31"/>
      <c r="WX63" s="31"/>
      <c r="WY63" s="31"/>
      <c r="WZ63" s="31"/>
      <c r="XA63" s="31"/>
      <c r="XB63" s="31"/>
      <c r="XC63" s="31"/>
      <c r="XD63" s="31"/>
      <c r="XE63" s="31"/>
      <c r="XF63" s="31"/>
      <c r="XG63" s="31"/>
      <c r="XH63" s="31"/>
      <c r="XI63" s="31"/>
      <c r="XJ63" s="31"/>
      <c r="XK63" s="31"/>
      <c r="XL63" s="31"/>
      <c r="XM63" s="31"/>
      <c r="XN63" s="31"/>
      <c r="XO63" s="31"/>
      <c r="XP63" s="31"/>
      <c r="XQ63" s="31"/>
      <c r="XR63" s="31"/>
      <c r="XS63" s="31"/>
      <c r="XT63" s="31"/>
      <c r="XU63" s="31"/>
      <c r="XV63" s="31"/>
      <c r="XW63" s="31"/>
      <c r="XX63" s="31"/>
      <c r="XY63" s="31"/>
      <c r="XZ63" s="31"/>
      <c r="YA63" s="31"/>
      <c r="YB63" s="31"/>
      <c r="YC63" s="31"/>
      <c r="YD63" s="31"/>
      <c r="YE63" s="31"/>
      <c r="YF63" s="31"/>
      <c r="YG63" s="31"/>
      <c r="YH63" s="31"/>
      <c r="YI63" s="31"/>
      <c r="YJ63" s="31"/>
      <c r="YK63" s="31"/>
      <c r="YL63" s="31"/>
      <c r="YM63" s="31"/>
      <c r="YN63" s="31"/>
      <c r="YO63" s="31"/>
      <c r="YP63" s="31"/>
      <c r="YQ63" s="31"/>
      <c r="YR63" s="31"/>
      <c r="YS63" s="31"/>
      <c r="YT63" s="31"/>
      <c r="YU63" s="31"/>
      <c r="YV63" s="31"/>
      <c r="YW63" s="31"/>
      <c r="YX63" s="31"/>
      <c r="YY63" s="31"/>
      <c r="YZ63" s="31"/>
      <c r="ZA63" s="31"/>
      <c r="ZB63" s="31"/>
      <c r="ZC63" s="31"/>
      <c r="ZD63" s="31"/>
      <c r="ZE63" s="31"/>
      <c r="ZF63" s="31"/>
      <c r="ZG63" s="31"/>
      <c r="ZH63" s="31"/>
      <c r="ZI63" s="31"/>
      <c r="ZJ63" s="31"/>
      <c r="ZK63" s="31"/>
      <c r="ZL63" s="31"/>
      <c r="ZM63" s="31"/>
      <c r="ZN63" s="31"/>
      <c r="ZO63" s="31"/>
      <c r="ZP63" s="31"/>
      <c r="ZQ63" s="31"/>
      <c r="ZR63" s="31"/>
      <c r="ZS63" s="31"/>
      <c r="ZT63" s="31"/>
      <c r="ZU63" s="31"/>
      <c r="ZV63" s="31"/>
      <c r="ZW63" s="31"/>
      <c r="ZX63" s="31"/>
      <c r="ZY63" s="31"/>
      <c r="ZZ63" s="31"/>
      <c r="AAA63" s="31"/>
      <c r="AAB63" s="31"/>
      <c r="AAC63" s="31"/>
      <c r="AAD63" s="31"/>
      <c r="AAE63" s="31"/>
      <c r="AAF63" s="31"/>
      <c r="AAG63" s="31"/>
      <c r="AAH63" s="31"/>
      <c r="AAI63" s="31"/>
      <c r="AAJ63" s="31"/>
      <c r="AAK63" s="31"/>
      <c r="AAL63" s="31"/>
      <c r="AAM63" s="31"/>
      <c r="AAN63" s="31"/>
      <c r="AAO63" s="31"/>
      <c r="AAP63" s="31"/>
      <c r="AAQ63" s="31"/>
      <c r="AAR63" s="31"/>
      <c r="AAS63" s="31"/>
      <c r="AAT63" s="31"/>
      <c r="AAU63" s="31"/>
      <c r="AAV63" s="31"/>
      <c r="AAW63" s="31"/>
      <c r="AAX63" s="31"/>
      <c r="AAY63" s="31"/>
      <c r="AAZ63" s="31"/>
      <c r="ABA63" s="31"/>
      <c r="ABB63" s="31"/>
      <c r="ABC63" s="31"/>
      <c r="ABD63" s="31"/>
      <c r="ABE63" s="31"/>
      <c r="ABF63" s="31"/>
      <c r="ABG63" s="31"/>
      <c r="ABH63" s="31"/>
      <c r="ABI63" s="31"/>
      <c r="ABJ63" s="31"/>
      <c r="ABK63" s="31"/>
      <c r="ABL63" s="31"/>
      <c r="ABM63" s="31"/>
      <c r="ABN63" s="31"/>
      <c r="ABO63" s="31"/>
      <c r="ABP63" s="31"/>
      <c r="ABQ63" s="31"/>
      <c r="ABR63" s="31"/>
      <c r="ABS63" s="31"/>
      <c r="ABT63" s="31"/>
      <c r="ABU63" s="31"/>
      <c r="ABV63" s="31"/>
      <c r="ABW63" s="31"/>
      <c r="ABX63" s="31"/>
      <c r="ABY63" s="31"/>
      <c r="ABZ63" s="31"/>
      <c r="ACA63" s="31"/>
      <c r="ACB63" s="31"/>
      <c r="ACC63" s="31"/>
      <c r="ACD63" s="31"/>
      <c r="ACE63" s="31"/>
      <c r="ACF63" s="31"/>
      <c r="ACG63" s="31"/>
      <c r="ACH63" s="31"/>
      <c r="ACI63" s="31"/>
      <c r="ACJ63" s="31"/>
      <c r="ACK63" s="31"/>
      <c r="ACL63" s="31"/>
      <c r="ACM63" s="31"/>
      <c r="ACN63" s="31"/>
      <c r="ACO63" s="31"/>
      <c r="ACP63" s="31"/>
      <c r="ACQ63" s="31"/>
      <c r="ACR63" s="31"/>
      <c r="ACS63" s="31"/>
      <c r="ACT63" s="31"/>
      <c r="ACU63" s="31"/>
      <c r="ACV63" s="31"/>
      <c r="ACW63" s="31"/>
      <c r="ACX63" s="31"/>
      <c r="ACY63" s="31"/>
      <c r="ACZ63" s="31"/>
      <c r="ADA63" s="31"/>
      <c r="ADB63" s="31"/>
      <c r="ADC63" s="31"/>
      <c r="ADD63" s="31"/>
      <c r="ADE63" s="31"/>
      <c r="ADF63" s="31"/>
      <c r="ADG63" s="31"/>
      <c r="ADH63" s="31"/>
      <c r="ADI63" s="31"/>
      <c r="ADJ63" s="31"/>
      <c r="ADK63" s="31"/>
      <c r="ADL63" s="31"/>
      <c r="ADM63" s="31"/>
      <c r="ADN63" s="31"/>
      <c r="ADO63" s="31"/>
      <c r="ADP63" s="31"/>
      <c r="ADQ63" s="31"/>
      <c r="ADR63" s="31"/>
      <c r="ADS63" s="31"/>
      <c r="ADT63" s="31"/>
      <c r="ADU63" s="31"/>
      <c r="ADV63" s="31"/>
      <c r="ADW63" s="31"/>
      <c r="ADX63" s="31"/>
      <c r="ADY63" s="31"/>
      <c r="ADZ63" s="31"/>
      <c r="AEA63" s="31"/>
      <c r="AEB63" s="31"/>
      <c r="AEC63" s="31"/>
      <c r="AED63" s="31"/>
      <c r="AEE63" s="31"/>
      <c r="AEF63" s="31"/>
      <c r="AEG63" s="31"/>
      <c r="AEH63" s="31"/>
      <c r="AEI63" s="31"/>
      <c r="AEJ63" s="31"/>
      <c r="AEK63" s="31"/>
      <c r="AEL63" s="31"/>
      <c r="AEM63" s="31"/>
      <c r="AEN63" s="31"/>
      <c r="AEO63" s="31"/>
      <c r="AEP63" s="31"/>
      <c r="AEQ63" s="31"/>
      <c r="AER63" s="31"/>
      <c r="AES63" s="31"/>
      <c r="AET63" s="31"/>
      <c r="AEU63" s="31"/>
      <c r="AEV63" s="31"/>
      <c r="AEW63" s="31"/>
      <c r="AEX63" s="31"/>
      <c r="AEY63" s="31"/>
      <c r="AEZ63" s="31"/>
      <c r="AFA63" s="31"/>
      <c r="AFB63" s="31"/>
      <c r="AFC63" s="31"/>
      <c r="AFD63" s="31"/>
      <c r="AFE63" s="31"/>
      <c r="AFF63" s="31"/>
      <c r="AFG63" s="31"/>
      <c r="AFH63" s="31"/>
      <c r="AFI63" s="31"/>
      <c r="AFJ63" s="31"/>
      <c r="AFK63" s="31"/>
    </row>
    <row r="64" spans="1:843" s="63" customFormat="1" ht="15.75" customHeight="1" x14ac:dyDescent="0.2">
      <c r="A64" s="37"/>
      <c r="B64" s="744"/>
      <c r="C64" s="745"/>
      <c r="D64" s="745"/>
      <c r="E64" s="745"/>
      <c r="F64" s="745"/>
      <c r="G64" s="745"/>
      <c r="H64" s="745"/>
      <c r="I64" s="745"/>
      <c r="J64" s="745"/>
      <c r="K64" s="745"/>
      <c r="L64" s="746"/>
      <c r="M64" s="37"/>
      <c r="N64" s="61"/>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c r="DF64" s="62"/>
      <c r="DG64" s="62"/>
      <c r="DH64" s="62"/>
      <c r="DI64" s="62"/>
      <c r="DJ64" s="62"/>
      <c r="DK64" s="62"/>
      <c r="DL64" s="62"/>
      <c r="DM64" s="62"/>
      <c r="DN64" s="62"/>
      <c r="DO64" s="62"/>
      <c r="DP64" s="62"/>
      <c r="DQ64" s="62"/>
      <c r="DR64" s="62"/>
      <c r="DS64" s="62"/>
      <c r="DT64" s="62"/>
      <c r="DU64" s="62"/>
      <c r="DV64" s="62"/>
      <c r="DW64" s="62"/>
      <c r="DX64" s="62"/>
      <c r="DY64" s="62"/>
      <c r="DZ64" s="62"/>
      <c r="EA64" s="62"/>
      <c r="EB64" s="62"/>
      <c r="EC64" s="62"/>
      <c r="ED64" s="62"/>
      <c r="EE64" s="62"/>
      <c r="EF64" s="62"/>
      <c r="EG64" s="62"/>
      <c r="EH64" s="62"/>
      <c r="EI64" s="62"/>
      <c r="EJ64" s="62"/>
      <c r="EK64" s="62"/>
      <c r="EL64" s="62"/>
      <c r="EM64" s="62"/>
      <c r="EN64" s="62"/>
      <c r="EO64" s="62"/>
      <c r="EP64" s="62"/>
      <c r="EQ64" s="62"/>
      <c r="ER64" s="62"/>
      <c r="ES64" s="62"/>
      <c r="ET64" s="62"/>
      <c r="EU64" s="62"/>
      <c r="EV64" s="62"/>
      <c r="EW64" s="62"/>
      <c r="EX64" s="62"/>
      <c r="EY64" s="62"/>
      <c r="EZ64" s="62"/>
      <c r="FA64" s="62"/>
      <c r="FB64" s="62"/>
      <c r="FC64" s="62"/>
      <c r="FD64" s="62"/>
      <c r="FE64" s="62"/>
      <c r="FF64" s="62"/>
      <c r="FG64" s="62"/>
      <c r="FH64" s="62"/>
      <c r="FI64" s="62"/>
      <c r="FJ64" s="62"/>
      <c r="FK64" s="62"/>
      <c r="FL64" s="62"/>
      <c r="FM64" s="62"/>
      <c r="FN64" s="62"/>
      <c r="FO64" s="62"/>
      <c r="FP64" s="62"/>
      <c r="FQ64" s="62"/>
      <c r="FR64" s="62"/>
      <c r="FS64" s="62"/>
      <c r="FT64" s="62"/>
      <c r="FU64" s="62"/>
      <c r="FV64" s="62"/>
      <c r="FW64" s="62"/>
      <c r="FX64" s="62"/>
      <c r="FY64" s="62"/>
      <c r="FZ64" s="62"/>
      <c r="GA64" s="62"/>
      <c r="GB64" s="62"/>
      <c r="GC64" s="62"/>
      <c r="GD64" s="62"/>
      <c r="GE64" s="62"/>
      <c r="GF64" s="62"/>
      <c r="GG64" s="62"/>
      <c r="GH64" s="62"/>
      <c r="GI64" s="62"/>
      <c r="GJ64" s="62"/>
      <c r="GK64" s="62"/>
      <c r="GL64" s="62"/>
      <c r="GM64" s="62"/>
      <c r="GN64" s="62"/>
      <c r="GO64" s="62"/>
      <c r="GP64" s="62"/>
      <c r="GQ64" s="62"/>
      <c r="GR64" s="62"/>
      <c r="GS64" s="62"/>
      <c r="GT64" s="62"/>
      <c r="GU64" s="62"/>
      <c r="GV64" s="62"/>
      <c r="GW64" s="62"/>
      <c r="GX64" s="62"/>
      <c r="GY64" s="62"/>
      <c r="GZ64" s="62"/>
      <c r="HA64" s="62"/>
      <c r="HB64" s="62"/>
      <c r="HC64" s="62"/>
      <c r="HD64" s="62"/>
      <c r="HE64" s="62"/>
      <c r="HF64" s="62"/>
      <c r="HG64" s="62"/>
      <c r="HH64" s="62"/>
      <c r="HI64" s="62"/>
      <c r="HJ64" s="62"/>
      <c r="HK64" s="62"/>
      <c r="HL64" s="62"/>
      <c r="HM64" s="62"/>
      <c r="HN64" s="62"/>
      <c r="HO64" s="62"/>
      <c r="HP64" s="62"/>
      <c r="HQ64" s="62"/>
      <c r="HR64" s="62"/>
      <c r="HS64" s="62"/>
      <c r="HT64" s="62"/>
      <c r="HU64" s="62"/>
      <c r="HV64" s="62"/>
      <c r="HW64" s="62"/>
      <c r="HX64" s="62"/>
      <c r="HY64" s="62"/>
      <c r="HZ64" s="62"/>
      <c r="IA64" s="62"/>
      <c r="IB64" s="62"/>
      <c r="IC64" s="62"/>
      <c r="ID64" s="62"/>
      <c r="IE64" s="62"/>
      <c r="IF64" s="62"/>
      <c r="IG64" s="62"/>
      <c r="IH64" s="62"/>
      <c r="II64" s="62"/>
      <c r="IJ64" s="62"/>
      <c r="IK64" s="62"/>
      <c r="IL64" s="62"/>
      <c r="IM64" s="62"/>
      <c r="IN64" s="62"/>
      <c r="IO64" s="62"/>
      <c r="IP64" s="62"/>
      <c r="IQ64" s="62"/>
      <c r="IR64" s="62"/>
      <c r="IS64" s="62"/>
      <c r="IT64" s="62"/>
      <c r="IU64" s="62"/>
      <c r="IV64" s="62"/>
      <c r="IW64" s="62"/>
      <c r="IX64" s="62"/>
      <c r="IY64" s="62"/>
      <c r="IZ64" s="62"/>
      <c r="JA64" s="62"/>
      <c r="JB64" s="62"/>
      <c r="JC64" s="62"/>
      <c r="JD64" s="62"/>
      <c r="JE64" s="62"/>
      <c r="JF64" s="62"/>
      <c r="JG64" s="62"/>
      <c r="JH64" s="62"/>
      <c r="JI64" s="62"/>
      <c r="JJ64" s="62"/>
      <c r="JK64" s="62"/>
      <c r="JL64" s="62"/>
      <c r="JM64" s="62"/>
      <c r="JN64" s="62"/>
      <c r="JO64" s="62"/>
      <c r="JP64" s="62"/>
      <c r="JQ64" s="62"/>
      <c r="JR64" s="62"/>
      <c r="JS64" s="62"/>
      <c r="JT64" s="62"/>
      <c r="JU64" s="62"/>
      <c r="JV64" s="62"/>
      <c r="JW64" s="62"/>
      <c r="JX64" s="62"/>
      <c r="JY64" s="62"/>
      <c r="JZ64" s="62"/>
      <c r="KA64" s="62"/>
      <c r="KB64" s="62"/>
      <c r="KC64" s="62"/>
      <c r="KD64" s="62"/>
      <c r="KE64" s="62"/>
      <c r="KF64" s="62"/>
      <c r="KG64" s="62"/>
      <c r="KH64" s="62"/>
      <c r="KI64" s="62"/>
      <c r="KJ64" s="62"/>
      <c r="KK64" s="62"/>
      <c r="KL64" s="62"/>
      <c r="KM64" s="62"/>
      <c r="KN64" s="62"/>
      <c r="KO64" s="62"/>
      <c r="KP64" s="62"/>
      <c r="KQ64" s="62"/>
      <c r="KR64" s="62"/>
      <c r="KS64" s="62"/>
      <c r="KT64" s="62"/>
      <c r="KU64" s="62"/>
      <c r="KV64" s="62"/>
      <c r="KW64" s="62"/>
      <c r="KX64" s="62"/>
      <c r="KY64" s="62"/>
      <c r="KZ64" s="62"/>
      <c r="LA64" s="62"/>
      <c r="LB64" s="62"/>
      <c r="LC64" s="62"/>
      <c r="LD64" s="62"/>
      <c r="LE64" s="62"/>
      <c r="LF64" s="62"/>
      <c r="LG64" s="62"/>
      <c r="LH64" s="62"/>
      <c r="LI64" s="62"/>
      <c r="LJ64" s="62"/>
      <c r="LK64" s="62"/>
      <c r="LL64" s="62"/>
      <c r="LM64" s="62"/>
      <c r="LN64" s="62"/>
      <c r="LO64" s="62"/>
      <c r="LP64" s="62"/>
      <c r="LQ64" s="62"/>
      <c r="LR64" s="62"/>
      <c r="LS64" s="62"/>
      <c r="LT64" s="62"/>
      <c r="LU64" s="62"/>
      <c r="LV64" s="62"/>
      <c r="LW64" s="62"/>
      <c r="LX64" s="62"/>
      <c r="LY64" s="62"/>
      <c r="LZ64" s="62"/>
      <c r="MA64" s="62"/>
      <c r="MB64" s="62"/>
      <c r="MC64" s="62"/>
      <c r="MD64" s="62"/>
      <c r="ME64" s="62"/>
      <c r="MF64" s="62"/>
      <c r="MG64" s="62"/>
      <c r="MH64" s="62"/>
      <c r="MI64" s="62"/>
      <c r="MJ64" s="62"/>
      <c r="MK64" s="62"/>
      <c r="ML64" s="62"/>
      <c r="MM64" s="62"/>
      <c r="MN64" s="62"/>
      <c r="MO64" s="62"/>
      <c r="MP64" s="62"/>
      <c r="MQ64" s="62"/>
      <c r="MR64" s="62"/>
      <c r="MS64" s="62"/>
      <c r="MT64" s="62"/>
      <c r="MU64" s="62"/>
      <c r="MV64" s="62"/>
      <c r="MW64" s="62"/>
      <c r="MX64" s="62"/>
      <c r="MY64" s="62"/>
      <c r="MZ64" s="62"/>
      <c r="NA64" s="62"/>
      <c r="NB64" s="62"/>
      <c r="NC64" s="62"/>
      <c r="ND64" s="62"/>
      <c r="NE64" s="62"/>
      <c r="NF64" s="62"/>
      <c r="NG64" s="62"/>
      <c r="NH64" s="62"/>
      <c r="NI64" s="62"/>
      <c r="NJ64" s="62"/>
      <c r="NK64" s="62"/>
      <c r="NL64" s="62"/>
      <c r="NM64" s="62"/>
      <c r="NN64" s="62"/>
      <c r="NO64" s="62"/>
      <c r="NP64" s="62"/>
      <c r="NQ64" s="62"/>
      <c r="NR64" s="62"/>
      <c r="NS64" s="62"/>
      <c r="NT64" s="62"/>
      <c r="NU64" s="62"/>
      <c r="NV64" s="62"/>
      <c r="NW64" s="62"/>
      <c r="NX64" s="62"/>
      <c r="NY64" s="62"/>
      <c r="NZ64" s="62"/>
      <c r="OA64" s="62"/>
      <c r="OB64" s="62"/>
      <c r="OC64" s="62"/>
      <c r="OD64" s="62"/>
      <c r="OE64" s="62"/>
      <c r="OF64" s="62"/>
      <c r="OG64" s="62"/>
      <c r="OH64" s="62"/>
      <c r="OI64" s="62"/>
      <c r="OJ64" s="62"/>
      <c r="OK64" s="62"/>
      <c r="OL64" s="62"/>
      <c r="OM64" s="62"/>
      <c r="ON64" s="62"/>
      <c r="OO64" s="62"/>
      <c r="OP64" s="62"/>
      <c r="OQ64" s="62"/>
      <c r="OR64" s="62"/>
      <c r="OS64" s="62"/>
      <c r="OT64" s="62"/>
      <c r="OU64" s="62"/>
      <c r="OV64" s="62"/>
      <c r="OW64" s="62"/>
      <c r="OX64" s="62"/>
      <c r="OY64" s="62"/>
      <c r="OZ64" s="62"/>
      <c r="PA64" s="62"/>
      <c r="PB64" s="62"/>
      <c r="PC64" s="62"/>
      <c r="PD64" s="62"/>
      <c r="PE64" s="62"/>
      <c r="PF64" s="62"/>
      <c r="PG64" s="62"/>
      <c r="PH64" s="62"/>
      <c r="PI64" s="62"/>
      <c r="PJ64" s="62"/>
      <c r="PK64" s="62"/>
      <c r="PL64" s="62"/>
      <c r="PM64" s="62"/>
      <c r="PN64" s="62"/>
      <c r="PO64" s="62"/>
      <c r="PP64" s="62"/>
      <c r="PQ64" s="62"/>
      <c r="PR64" s="62"/>
      <c r="PS64" s="62"/>
      <c r="PT64" s="62"/>
      <c r="PU64" s="62"/>
      <c r="PV64" s="62"/>
      <c r="PW64" s="62"/>
      <c r="PX64" s="62"/>
      <c r="PY64" s="62"/>
      <c r="PZ64" s="62"/>
      <c r="QA64" s="62"/>
      <c r="QB64" s="62"/>
      <c r="QC64" s="62"/>
      <c r="QD64" s="62"/>
      <c r="QE64" s="62"/>
      <c r="QF64" s="62"/>
      <c r="QG64" s="62"/>
      <c r="QH64" s="62"/>
      <c r="QI64" s="62"/>
      <c r="QJ64" s="62"/>
      <c r="QK64" s="62"/>
      <c r="QL64" s="62"/>
      <c r="QM64" s="62"/>
      <c r="QN64" s="62"/>
      <c r="QO64" s="62"/>
      <c r="QP64" s="62"/>
      <c r="QQ64" s="62"/>
      <c r="QR64" s="62"/>
      <c r="QS64" s="62"/>
      <c r="QT64" s="62"/>
      <c r="QU64" s="62"/>
      <c r="QV64" s="62"/>
      <c r="QW64" s="62"/>
      <c r="QX64" s="62"/>
      <c r="QY64" s="62"/>
      <c r="QZ64" s="62"/>
      <c r="RA64" s="62"/>
      <c r="RB64" s="62"/>
      <c r="RC64" s="62"/>
      <c r="RD64" s="62"/>
      <c r="RE64" s="62"/>
      <c r="RF64" s="62"/>
      <c r="RG64" s="62"/>
      <c r="RH64" s="62"/>
      <c r="RI64" s="62"/>
      <c r="RJ64" s="62"/>
      <c r="RK64" s="62"/>
      <c r="RL64" s="62"/>
      <c r="RM64" s="62"/>
      <c r="RN64" s="62"/>
      <c r="RO64" s="62"/>
      <c r="RP64" s="62"/>
      <c r="RQ64" s="62"/>
      <c r="RR64" s="62"/>
      <c r="RS64" s="62"/>
      <c r="RT64" s="62"/>
      <c r="RU64" s="62"/>
      <c r="RV64" s="62"/>
      <c r="RW64" s="62"/>
      <c r="RX64" s="62"/>
      <c r="RY64" s="62"/>
      <c r="RZ64" s="62"/>
      <c r="SA64" s="62"/>
      <c r="SB64" s="62"/>
      <c r="SC64" s="62"/>
      <c r="SD64" s="62"/>
      <c r="SE64" s="62"/>
      <c r="SF64" s="62"/>
      <c r="SG64" s="62"/>
      <c r="SH64" s="62"/>
      <c r="SI64" s="62"/>
      <c r="SJ64" s="62"/>
      <c r="SK64" s="62"/>
      <c r="SL64" s="62"/>
      <c r="SM64" s="62"/>
      <c r="SN64" s="62"/>
      <c r="SO64" s="62"/>
      <c r="SP64" s="62"/>
      <c r="SQ64" s="62"/>
      <c r="SR64" s="62"/>
      <c r="SS64" s="62"/>
      <c r="ST64" s="62"/>
      <c r="SU64" s="62"/>
      <c r="SV64" s="62"/>
      <c r="SW64" s="62"/>
      <c r="SX64" s="62"/>
      <c r="SY64" s="62"/>
      <c r="SZ64" s="62"/>
      <c r="TA64" s="62"/>
      <c r="TB64" s="62"/>
      <c r="TC64" s="62"/>
      <c r="TD64" s="62"/>
      <c r="TE64" s="62"/>
      <c r="TF64" s="62"/>
      <c r="TG64" s="62"/>
      <c r="TH64" s="62"/>
      <c r="TI64" s="62"/>
      <c r="TJ64" s="62"/>
      <c r="TK64" s="62"/>
      <c r="TL64" s="62"/>
      <c r="TM64" s="62"/>
      <c r="TN64" s="62"/>
      <c r="TO64" s="62"/>
      <c r="TP64" s="62"/>
      <c r="TQ64" s="62"/>
      <c r="TR64" s="62"/>
      <c r="TS64" s="62"/>
      <c r="TT64" s="62"/>
      <c r="TU64" s="62"/>
      <c r="TV64" s="62"/>
      <c r="TW64" s="62"/>
      <c r="TX64" s="62"/>
      <c r="TY64" s="62"/>
      <c r="TZ64" s="62"/>
      <c r="UA64" s="62"/>
      <c r="UB64" s="62"/>
      <c r="UC64" s="62"/>
      <c r="UD64" s="62"/>
      <c r="UE64" s="62"/>
      <c r="UF64" s="62"/>
      <c r="UG64" s="62"/>
      <c r="UH64" s="31"/>
      <c r="UI64" s="31"/>
      <c r="UJ64" s="31"/>
      <c r="UK64" s="31"/>
      <c r="UL64" s="31"/>
      <c r="UM64" s="31"/>
      <c r="UN64" s="31"/>
      <c r="UO64" s="31"/>
      <c r="UP64" s="31"/>
      <c r="UQ64" s="31"/>
      <c r="UR64" s="31"/>
      <c r="US64" s="31"/>
      <c r="UT64" s="31"/>
      <c r="UU64" s="31"/>
      <c r="UV64" s="31"/>
      <c r="UW64" s="31"/>
      <c r="UX64" s="31"/>
      <c r="UY64" s="31"/>
      <c r="UZ64" s="31"/>
      <c r="VA64" s="31"/>
      <c r="VB64" s="31"/>
      <c r="VC64" s="31"/>
      <c r="VD64" s="31"/>
      <c r="VE64" s="31"/>
      <c r="VF64" s="31"/>
      <c r="VG64" s="31"/>
      <c r="VH64" s="31"/>
      <c r="VI64" s="31"/>
      <c r="VJ64" s="31"/>
      <c r="VK64" s="31"/>
      <c r="VL64" s="31"/>
      <c r="VM64" s="31"/>
      <c r="VN64" s="31"/>
      <c r="VO64" s="31"/>
      <c r="VP64" s="31"/>
      <c r="VQ64" s="31"/>
      <c r="VR64" s="31"/>
      <c r="VS64" s="31"/>
      <c r="VT64" s="31"/>
      <c r="VU64" s="31"/>
      <c r="VV64" s="31"/>
      <c r="VW64" s="31"/>
      <c r="VX64" s="31"/>
      <c r="VY64" s="31"/>
      <c r="VZ64" s="31"/>
      <c r="WA64" s="31"/>
      <c r="WB64" s="31"/>
      <c r="WC64" s="31"/>
      <c r="WD64" s="31"/>
      <c r="WE64" s="31"/>
      <c r="WF64" s="31"/>
      <c r="WG64" s="31"/>
      <c r="WH64" s="31"/>
      <c r="WI64" s="31"/>
      <c r="WJ64" s="31"/>
      <c r="WK64" s="31"/>
      <c r="WL64" s="31"/>
      <c r="WM64" s="31"/>
      <c r="WN64" s="31"/>
      <c r="WO64" s="31"/>
      <c r="WP64" s="31"/>
      <c r="WQ64" s="31"/>
      <c r="WR64" s="31"/>
      <c r="WS64" s="31"/>
      <c r="WT64" s="31"/>
      <c r="WU64" s="31"/>
      <c r="WV64" s="31"/>
      <c r="WW64" s="31"/>
      <c r="WX64" s="31"/>
      <c r="WY64" s="31"/>
      <c r="WZ64" s="31"/>
      <c r="XA64" s="31"/>
      <c r="XB64" s="31"/>
      <c r="XC64" s="31"/>
      <c r="XD64" s="31"/>
      <c r="XE64" s="31"/>
      <c r="XF64" s="31"/>
      <c r="XG64" s="31"/>
      <c r="XH64" s="31"/>
      <c r="XI64" s="31"/>
      <c r="XJ64" s="31"/>
      <c r="XK64" s="31"/>
      <c r="XL64" s="31"/>
      <c r="XM64" s="31"/>
      <c r="XN64" s="31"/>
      <c r="XO64" s="31"/>
      <c r="XP64" s="31"/>
      <c r="XQ64" s="31"/>
      <c r="XR64" s="31"/>
      <c r="XS64" s="31"/>
      <c r="XT64" s="31"/>
      <c r="XU64" s="31"/>
      <c r="XV64" s="31"/>
      <c r="XW64" s="31"/>
      <c r="XX64" s="31"/>
      <c r="XY64" s="31"/>
      <c r="XZ64" s="31"/>
      <c r="YA64" s="31"/>
      <c r="YB64" s="31"/>
      <c r="YC64" s="31"/>
      <c r="YD64" s="31"/>
      <c r="YE64" s="31"/>
      <c r="YF64" s="31"/>
      <c r="YG64" s="31"/>
      <c r="YH64" s="31"/>
      <c r="YI64" s="31"/>
      <c r="YJ64" s="31"/>
      <c r="YK64" s="31"/>
      <c r="YL64" s="31"/>
      <c r="YM64" s="31"/>
      <c r="YN64" s="31"/>
      <c r="YO64" s="31"/>
      <c r="YP64" s="31"/>
      <c r="YQ64" s="31"/>
      <c r="YR64" s="31"/>
      <c r="YS64" s="31"/>
      <c r="YT64" s="31"/>
      <c r="YU64" s="31"/>
      <c r="YV64" s="31"/>
      <c r="YW64" s="31"/>
      <c r="YX64" s="31"/>
      <c r="YY64" s="31"/>
      <c r="YZ64" s="31"/>
      <c r="ZA64" s="31"/>
      <c r="ZB64" s="31"/>
      <c r="ZC64" s="31"/>
      <c r="ZD64" s="31"/>
      <c r="ZE64" s="31"/>
      <c r="ZF64" s="31"/>
      <c r="ZG64" s="31"/>
      <c r="ZH64" s="31"/>
      <c r="ZI64" s="31"/>
      <c r="ZJ64" s="31"/>
      <c r="ZK64" s="31"/>
      <c r="ZL64" s="31"/>
      <c r="ZM64" s="31"/>
      <c r="ZN64" s="31"/>
      <c r="ZO64" s="31"/>
      <c r="ZP64" s="31"/>
      <c r="ZQ64" s="31"/>
      <c r="ZR64" s="31"/>
      <c r="ZS64" s="31"/>
      <c r="ZT64" s="31"/>
      <c r="ZU64" s="31"/>
      <c r="ZV64" s="31"/>
      <c r="ZW64" s="31"/>
      <c r="ZX64" s="31"/>
      <c r="ZY64" s="31"/>
      <c r="ZZ64" s="31"/>
      <c r="AAA64" s="31"/>
      <c r="AAB64" s="31"/>
      <c r="AAC64" s="31"/>
      <c r="AAD64" s="31"/>
      <c r="AAE64" s="31"/>
      <c r="AAF64" s="31"/>
      <c r="AAG64" s="31"/>
      <c r="AAH64" s="31"/>
      <c r="AAI64" s="31"/>
      <c r="AAJ64" s="31"/>
      <c r="AAK64" s="31"/>
      <c r="AAL64" s="31"/>
      <c r="AAM64" s="31"/>
      <c r="AAN64" s="31"/>
      <c r="AAO64" s="31"/>
      <c r="AAP64" s="31"/>
      <c r="AAQ64" s="31"/>
      <c r="AAR64" s="31"/>
      <c r="AAS64" s="31"/>
      <c r="AAT64" s="31"/>
      <c r="AAU64" s="31"/>
      <c r="AAV64" s="31"/>
      <c r="AAW64" s="31"/>
      <c r="AAX64" s="31"/>
      <c r="AAY64" s="31"/>
      <c r="AAZ64" s="31"/>
      <c r="ABA64" s="31"/>
      <c r="ABB64" s="31"/>
      <c r="ABC64" s="31"/>
      <c r="ABD64" s="31"/>
      <c r="ABE64" s="31"/>
      <c r="ABF64" s="31"/>
      <c r="ABG64" s="31"/>
      <c r="ABH64" s="31"/>
      <c r="ABI64" s="31"/>
      <c r="ABJ64" s="31"/>
      <c r="ABK64" s="31"/>
      <c r="ABL64" s="31"/>
      <c r="ABM64" s="31"/>
      <c r="ABN64" s="31"/>
      <c r="ABO64" s="31"/>
      <c r="ABP64" s="31"/>
      <c r="ABQ64" s="31"/>
      <c r="ABR64" s="31"/>
      <c r="ABS64" s="31"/>
      <c r="ABT64" s="31"/>
      <c r="ABU64" s="31"/>
      <c r="ABV64" s="31"/>
      <c r="ABW64" s="31"/>
      <c r="ABX64" s="31"/>
      <c r="ABY64" s="31"/>
      <c r="ABZ64" s="31"/>
      <c r="ACA64" s="31"/>
      <c r="ACB64" s="31"/>
      <c r="ACC64" s="31"/>
      <c r="ACD64" s="31"/>
      <c r="ACE64" s="31"/>
      <c r="ACF64" s="31"/>
      <c r="ACG64" s="31"/>
      <c r="ACH64" s="31"/>
      <c r="ACI64" s="31"/>
      <c r="ACJ64" s="31"/>
      <c r="ACK64" s="31"/>
      <c r="ACL64" s="31"/>
      <c r="ACM64" s="31"/>
      <c r="ACN64" s="31"/>
      <c r="ACO64" s="31"/>
      <c r="ACP64" s="31"/>
      <c r="ACQ64" s="31"/>
      <c r="ACR64" s="31"/>
      <c r="ACS64" s="31"/>
      <c r="ACT64" s="31"/>
      <c r="ACU64" s="31"/>
      <c r="ACV64" s="31"/>
      <c r="ACW64" s="31"/>
      <c r="ACX64" s="31"/>
      <c r="ACY64" s="31"/>
      <c r="ACZ64" s="31"/>
      <c r="ADA64" s="31"/>
      <c r="ADB64" s="31"/>
      <c r="ADC64" s="31"/>
      <c r="ADD64" s="31"/>
      <c r="ADE64" s="31"/>
      <c r="ADF64" s="31"/>
      <c r="ADG64" s="31"/>
      <c r="ADH64" s="31"/>
      <c r="ADI64" s="31"/>
      <c r="ADJ64" s="31"/>
      <c r="ADK64" s="31"/>
      <c r="ADL64" s="31"/>
      <c r="ADM64" s="31"/>
      <c r="ADN64" s="31"/>
      <c r="ADO64" s="31"/>
      <c r="ADP64" s="31"/>
      <c r="ADQ64" s="31"/>
      <c r="ADR64" s="31"/>
      <c r="ADS64" s="31"/>
      <c r="ADT64" s="31"/>
      <c r="ADU64" s="31"/>
      <c r="ADV64" s="31"/>
      <c r="ADW64" s="31"/>
      <c r="ADX64" s="31"/>
      <c r="ADY64" s="31"/>
      <c r="ADZ64" s="31"/>
      <c r="AEA64" s="31"/>
      <c r="AEB64" s="31"/>
      <c r="AEC64" s="31"/>
      <c r="AED64" s="31"/>
      <c r="AEE64" s="31"/>
      <c r="AEF64" s="31"/>
      <c r="AEG64" s="31"/>
      <c r="AEH64" s="31"/>
      <c r="AEI64" s="31"/>
      <c r="AEJ64" s="31"/>
      <c r="AEK64" s="31"/>
      <c r="AEL64" s="31"/>
      <c r="AEM64" s="31"/>
      <c r="AEN64" s="31"/>
      <c r="AEO64" s="31"/>
      <c r="AEP64" s="31"/>
      <c r="AEQ64" s="31"/>
      <c r="AER64" s="31"/>
      <c r="AES64" s="31"/>
      <c r="AET64" s="31"/>
      <c r="AEU64" s="31"/>
      <c r="AEV64" s="31"/>
      <c r="AEW64" s="31"/>
      <c r="AEX64" s="31"/>
      <c r="AEY64" s="31"/>
      <c r="AEZ64" s="31"/>
      <c r="AFA64" s="31"/>
      <c r="AFB64" s="31"/>
      <c r="AFC64" s="31"/>
      <c r="AFD64" s="31"/>
      <c r="AFE64" s="31"/>
      <c r="AFF64" s="31"/>
      <c r="AFG64" s="31"/>
      <c r="AFH64" s="31"/>
      <c r="AFI64" s="31"/>
      <c r="AFJ64" s="31"/>
      <c r="AFK64" s="31"/>
    </row>
    <row r="65" spans="1:843" s="63" customFormat="1" ht="15.75" customHeight="1" x14ac:dyDescent="0.2">
      <c r="A65" s="37"/>
      <c r="B65" s="744"/>
      <c r="C65" s="745"/>
      <c r="D65" s="745"/>
      <c r="E65" s="745"/>
      <c r="F65" s="745"/>
      <c r="G65" s="745"/>
      <c r="H65" s="745"/>
      <c r="I65" s="745"/>
      <c r="J65" s="745"/>
      <c r="K65" s="745"/>
      <c r="L65" s="746"/>
      <c r="M65" s="37"/>
      <c r="N65" s="61"/>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c r="GB65" s="62"/>
      <c r="GC65" s="62"/>
      <c r="GD65" s="62"/>
      <c r="GE65" s="62"/>
      <c r="GF65" s="62"/>
      <c r="GG65" s="62"/>
      <c r="GH65" s="62"/>
      <c r="GI65" s="62"/>
      <c r="GJ65" s="62"/>
      <c r="GK65" s="62"/>
      <c r="GL65" s="62"/>
      <c r="GM65" s="62"/>
      <c r="GN65" s="62"/>
      <c r="GO65" s="62"/>
      <c r="GP65" s="62"/>
      <c r="GQ65" s="62"/>
      <c r="GR65" s="62"/>
      <c r="GS65" s="62"/>
      <c r="GT65" s="62"/>
      <c r="GU65" s="62"/>
      <c r="GV65" s="62"/>
      <c r="GW65" s="62"/>
      <c r="GX65" s="62"/>
      <c r="GY65" s="62"/>
      <c r="GZ65" s="62"/>
      <c r="HA65" s="62"/>
      <c r="HB65" s="62"/>
      <c r="HC65" s="62"/>
      <c r="HD65" s="62"/>
      <c r="HE65" s="62"/>
      <c r="HF65" s="62"/>
      <c r="HG65" s="62"/>
      <c r="HH65" s="62"/>
      <c r="HI65" s="62"/>
      <c r="HJ65" s="62"/>
      <c r="HK65" s="62"/>
      <c r="HL65" s="62"/>
      <c r="HM65" s="62"/>
      <c r="HN65" s="62"/>
      <c r="HO65" s="62"/>
      <c r="HP65" s="62"/>
      <c r="HQ65" s="62"/>
      <c r="HR65" s="62"/>
      <c r="HS65" s="62"/>
      <c r="HT65" s="62"/>
      <c r="HU65" s="62"/>
      <c r="HV65" s="62"/>
      <c r="HW65" s="62"/>
      <c r="HX65" s="62"/>
      <c r="HY65" s="62"/>
      <c r="HZ65" s="62"/>
      <c r="IA65" s="62"/>
      <c r="IB65" s="62"/>
      <c r="IC65" s="62"/>
      <c r="ID65" s="62"/>
      <c r="IE65" s="62"/>
      <c r="IF65" s="62"/>
      <c r="IG65" s="62"/>
      <c r="IH65" s="62"/>
      <c r="II65" s="62"/>
      <c r="IJ65" s="62"/>
      <c r="IK65" s="62"/>
      <c r="IL65" s="62"/>
      <c r="IM65" s="62"/>
      <c r="IN65" s="62"/>
      <c r="IO65" s="62"/>
      <c r="IP65" s="62"/>
      <c r="IQ65" s="62"/>
      <c r="IR65" s="62"/>
      <c r="IS65" s="62"/>
      <c r="IT65" s="62"/>
      <c r="IU65" s="62"/>
      <c r="IV65" s="62"/>
      <c r="IW65" s="62"/>
      <c r="IX65" s="62"/>
      <c r="IY65" s="62"/>
      <c r="IZ65" s="62"/>
      <c r="JA65" s="62"/>
      <c r="JB65" s="62"/>
      <c r="JC65" s="62"/>
      <c r="JD65" s="62"/>
      <c r="JE65" s="62"/>
      <c r="JF65" s="62"/>
      <c r="JG65" s="62"/>
      <c r="JH65" s="62"/>
      <c r="JI65" s="62"/>
      <c r="JJ65" s="62"/>
      <c r="JK65" s="62"/>
      <c r="JL65" s="62"/>
      <c r="JM65" s="62"/>
      <c r="JN65" s="62"/>
      <c r="JO65" s="62"/>
      <c r="JP65" s="62"/>
      <c r="JQ65" s="62"/>
      <c r="JR65" s="62"/>
      <c r="JS65" s="62"/>
      <c r="JT65" s="62"/>
      <c r="JU65" s="62"/>
      <c r="JV65" s="62"/>
      <c r="JW65" s="62"/>
      <c r="JX65" s="62"/>
      <c r="JY65" s="62"/>
      <c r="JZ65" s="62"/>
      <c r="KA65" s="62"/>
      <c r="KB65" s="62"/>
      <c r="KC65" s="62"/>
      <c r="KD65" s="62"/>
      <c r="KE65" s="62"/>
      <c r="KF65" s="62"/>
      <c r="KG65" s="62"/>
      <c r="KH65" s="62"/>
      <c r="KI65" s="62"/>
      <c r="KJ65" s="62"/>
      <c r="KK65" s="62"/>
      <c r="KL65" s="62"/>
      <c r="KM65" s="62"/>
      <c r="KN65" s="62"/>
      <c r="KO65" s="62"/>
      <c r="KP65" s="62"/>
      <c r="KQ65" s="62"/>
      <c r="KR65" s="62"/>
      <c r="KS65" s="62"/>
      <c r="KT65" s="62"/>
      <c r="KU65" s="62"/>
      <c r="KV65" s="62"/>
      <c r="KW65" s="62"/>
      <c r="KX65" s="62"/>
      <c r="KY65" s="62"/>
      <c r="KZ65" s="62"/>
      <c r="LA65" s="62"/>
      <c r="LB65" s="62"/>
      <c r="LC65" s="62"/>
      <c r="LD65" s="62"/>
      <c r="LE65" s="62"/>
      <c r="LF65" s="62"/>
      <c r="LG65" s="62"/>
      <c r="LH65" s="62"/>
      <c r="LI65" s="62"/>
      <c r="LJ65" s="62"/>
      <c r="LK65" s="62"/>
      <c r="LL65" s="62"/>
      <c r="LM65" s="62"/>
      <c r="LN65" s="62"/>
      <c r="LO65" s="62"/>
      <c r="LP65" s="62"/>
      <c r="LQ65" s="62"/>
      <c r="LR65" s="62"/>
      <c r="LS65" s="62"/>
      <c r="LT65" s="62"/>
      <c r="LU65" s="62"/>
      <c r="LV65" s="62"/>
      <c r="LW65" s="62"/>
      <c r="LX65" s="62"/>
      <c r="LY65" s="62"/>
      <c r="LZ65" s="62"/>
      <c r="MA65" s="62"/>
      <c r="MB65" s="62"/>
      <c r="MC65" s="62"/>
      <c r="MD65" s="62"/>
      <c r="ME65" s="62"/>
      <c r="MF65" s="62"/>
      <c r="MG65" s="62"/>
      <c r="MH65" s="62"/>
      <c r="MI65" s="62"/>
      <c r="MJ65" s="62"/>
      <c r="MK65" s="62"/>
      <c r="ML65" s="62"/>
      <c r="MM65" s="62"/>
      <c r="MN65" s="62"/>
      <c r="MO65" s="62"/>
      <c r="MP65" s="62"/>
      <c r="MQ65" s="62"/>
      <c r="MR65" s="62"/>
      <c r="MS65" s="62"/>
      <c r="MT65" s="62"/>
      <c r="MU65" s="62"/>
      <c r="MV65" s="62"/>
      <c r="MW65" s="62"/>
      <c r="MX65" s="62"/>
      <c r="MY65" s="62"/>
      <c r="MZ65" s="62"/>
      <c r="NA65" s="62"/>
      <c r="NB65" s="62"/>
      <c r="NC65" s="62"/>
      <c r="ND65" s="62"/>
      <c r="NE65" s="62"/>
      <c r="NF65" s="62"/>
      <c r="NG65" s="62"/>
      <c r="NH65" s="62"/>
      <c r="NI65" s="62"/>
      <c r="NJ65" s="62"/>
      <c r="NK65" s="62"/>
      <c r="NL65" s="62"/>
      <c r="NM65" s="62"/>
      <c r="NN65" s="62"/>
      <c r="NO65" s="62"/>
      <c r="NP65" s="62"/>
      <c r="NQ65" s="62"/>
      <c r="NR65" s="62"/>
      <c r="NS65" s="62"/>
      <c r="NT65" s="62"/>
      <c r="NU65" s="62"/>
      <c r="NV65" s="62"/>
      <c r="NW65" s="62"/>
      <c r="NX65" s="62"/>
      <c r="NY65" s="62"/>
      <c r="NZ65" s="62"/>
      <c r="OA65" s="62"/>
      <c r="OB65" s="62"/>
      <c r="OC65" s="62"/>
      <c r="OD65" s="62"/>
      <c r="OE65" s="62"/>
      <c r="OF65" s="62"/>
      <c r="OG65" s="62"/>
      <c r="OH65" s="62"/>
      <c r="OI65" s="62"/>
      <c r="OJ65" s="62"/>
      <c r="OK65" s="62"/>
      <c r="OL65" s="62"/>
      <c r="OM65" s="62"/>
      <c r="ON65" s="62"/>
      <c r="OO65" s="62"/>
      <c r="OP65" s="62"/>
      <c r="OQ65" s="62"/>
      <c r="OR65" s="62"/>
      <c r="OS65" s="62"/>
      <c r="OT65" s="62"/>
      <c r="OU65" s="62"/>
      <c r="OV65" s="62"/>
      <c r="OW65" s="62"/>
      <c r="OX65" s="62"/>
      <c r="OY65" s="62"/>
      <c r="OZ65" s="62"/>
      <c r="PA65" s="62"/>
      <c r="PB65" s="62"/>
      <c r="PC65" s="62"/>
      <c r="PD65" s="62"/>
      <c r="PE65" s="62"/>
      <c r="PF65" s="62"/>
      <c r="PG65" s="62"/>
      <c r="PH65" s="62"/>
      <c r="PI65" s="62"/>
      <c r="PJ65" s="62"/>
      <c r="PK65" s="62"/>
      <c r="PL65" s="62"/>
      <c r="PM65" s="62"/>
      <c r="PN65" s="62"/>
      <c r="PO65" s="62"/>
      <c r="PP65" s="62"/>
      <c r="PQ65" s="62"/>
      <c r="PR65" s="62"/>
      <c r="PS65" s="62"/>
      <c r="PT65" s="62"/>
      <c r="PU65" s="62"/>
      <c r="PV65" s="62"/>
      <c r="PW65" s="62"/>
      <c r="PX65" s="62"/>
      <c r="PY65" s="62"/>
      <c r="PZ65" s="62"/>
      <c r="QA65" s="62"/>
      <c r="QB65" s="62"/>
      <c r="QC65" s="62"/>
      <c r="QD65" s="62"/>
      <c r="QE65" s="62"/>
      <c r="QF65" s="62"/>
      <c r="QG65" s="62"/>
      <c r="QH65" s="62"/>
      <c r="QI65" s="62"/>
      <c r="QJ65" s="62"/>
      <c r="QK65" s="62"/>
      <c r="QL65" s="62"/>
      <c r="QM65" s="62"/>
      <c r="QN65" s="62"/>
      <c r="QO65" s="62"/>
      <c r="QP65" s="62"/>
      <c r="QQ65" s="62"/>
      <c r="QR65" s="62"/>
      <c r="QS65" s="62"/>
      <c r="QT65" s="62"/>
      <c r="QU65" s="62"/>
      <c r="QV65" s="62"/>
      <c r="QW65" s="62"/>
      <c r="QX65" s="62"/>
      <c r="QY65" s="62"/>
      <c r="QZ65" s="62"/>
      <c r="RA65" s="62"/>
      <c r="RB65" s="62"/>
      <c r="RC65" s="62"/>
      <c r="RD65" s="62"/>
      <c r="RE65" s="62"/>
      <c r="RF65" s="62"/>
      <c r="RG65" s="62"/>
      <c r="RH65" s="62"/>
      <c r="RI65" s="62"/>
      <c r="RJ65" s="62"/>
      <c r="RK65" s="62"/>
      <c r="RL65" s="62"/>
      <c r="RM65" s="62"/>
      <c r="RN65" s="62"/>
      <c r="RO65" s="62"/>
      <c r="RP65" s="62"/>
      <c r="RQ65" s="62"/>
      <c r="RR65" s="62"/>
      <c r="RS65" s="62"/>
      <c r="RT65" s="62"/>
      <c r="RU65" s="62"/>
      <c r="RV65" s="62"/>
      <c r="RW65" s="62"/>
      <c r="RX65" s="62"/>
      <c r="RY65" s="62"/>
      <c r="RZ65" s="62"/>
      <c r="SA65" s="62"/>
      <c r="SB65" s="62"/>
      <c r="SC65" s="62"/>
      <c r="SD65" s="62"/>
      <c r="SE65" s="62"/>
      <c r="SF65" s="62"/>
      <c r="SG65" s="62"/>
      <c r="SH65" s="62"/>
      <c r="SI65" s="62"/>
      <c r="SJ65" s="62"/>
      <c r="SK65" s="62"/>
      <c r="SL65" s="62"/>
      <c r="SM65" s="62"/>
      <c r="SN65" s="62"/>
      <c r="SO65" s="62"/>
      <c r="SP65" s="62"/>
      <c r="SQ65" s="62"/>
      <c r="SR65" s="62"/>
      <c r="SS65" s="62"/>
      <c r="ST65" s="62"/>
      <c r="SU65" s="62"/>
      <c r="SV65" s="62"/>
      <c r="SW65" s="62"/>
      <c r="SX65" s="62"/>
      <c r="SY65" s="62"/>
      <c r="SZ65" s="62"/>
      <c r="TA65" s="62"/>
      <c r="TB65" s="62"/>
      <c r="TC65" s="62"/>
      <c r="TD65" s="62"/>
      <c r="TE65" s="62"/>
      <c r="TF65" s="62"/>
      <c r="TG65" s="62"/>
      <c r="TH65" s="62"/>
      <c r="TI65" s="62"/>
      <c r="TJ65" s="62"/>
      <c r="TK65" s="62"/>
      <c r="TL65" s="62"/>
      <c r="TM65" s="62"/>
      <c r="TN65" s="62"/>
      <c r="TO65" s="62"/>
      <c r="TP65" s="62"/>
      <c r="TQ65" s="62"/>
      <c r="TR65" s="62"/>
      <c r="TS65" s="62"/>
      <c r="TT65" s="62"/>
      <c r="TU65" s="62"/>
      <c r="TV65" s="62"/>
      <c r="TW65" s="62"/>
      <c r="TX65" s="62"/>
      <c r="TY65" s="62"/>
      <c r="TZ65" s="62"/>
      <c r="UA65" s="62"/>
      <c r="UB65" s="62"/>
      <c r="UC65" s="62"/>
      <c r="UD65" s="62"/>
      <c r="UE65" s="62"/>
      <c r="UF65" s="62"/>
      <c r="UG65" s="62"/>
      <c r="UH65" s="31"/>
      <c r="UI65" s="31"/>
      <c r="UJ65" s="31"/>
      <c r="UK65" s="31"/>
      <c r="UL65" s="31"/>
      <c r="UM65" s="31"/>
      <c r="UN65" s="31"/>
      <c r="UO65" s="31"/>
      <c r="UP65" s="31"/>
      <c r="UQ65" s="31"/>
      <c r="UR65" s="31"/>
      <c r="US65" s="31"/>
      <c r="UT65" s="31"/>
      <c r="UU65" s="31"/>
      <c r="UV65" s="31"/>
      <c r="UW65" s="31"/>
      <c r="UX65" s="31"/>
      <c r="UY65" s="31"/>
      <c r="UZ65" s="31"/>
      <c r="VA65" s="31"/>
      <c r="VB65" s="31"/>
      <c r="VC65" s="31"/>
      <c r="VD65" s="31"/>
      <c r="VE65" s="31"/>
      <c r="VF65" s="31"/>
      <c r="VG65" s="31"/>
      <c r="VH65" s="31"/>
      <c r="VI65" s="31"/>
      <c r="VJ65" s="31"/>
      <c r="VK65" s="31"/>
      <c r="VL65" s="31"/>
      <c r="VM65" s="31"/>
      <c r="VN65" s="31"/>
      <c r="VO65" s="31"/>
      <c r="VP65" s="31"/>
      <c r="VQ65" s="31"/>
      <c r="VR65" s="31"/>
      <c r="VS65" s="31"/>
      <c r="VT65" s="31"/>
      <c r="VU65" s="31"/>
      <c r="VV65" s="31"/>
      <c r="VW65" s="31"/>
      <c r="VX65" s="31"/>
      <c r="VY65" s="31"/>
      <c r="VZ65" s="31"/>
      <c r="WA65" s="31"/>
      <c r="WB65" s="31"/>
      <c r="WC65" s="31"/>
      <c r="WD65" s="31"/>
      <c r="WE65" s="31"/>
      <c r="WF65" s="31"/>
      <c r="WG65" s="31"/>
      <c r="WH65" s="31"/>
      <c r="WI65" s="31"/>
      <c r="WJ65" s="31"/>
      <c r="WK65" s="31"/>
      <c r="WL65" s="31"/>
      <c r="WM65" s="31"/>
      <c r="WN65" s="31"/>
      <c r="WO65" s="31"/>
      <c r="WP65" s="31"/>
      <c r="WQ65" s="31"/>
      <c r="WR65" s="31"/>
      <c r="WS65" s="31"/>
      <c r="WT65" s="31"/>
      <c r="WU65" s="31"/>
      <c r="WV65" s="31"/>
      <c r="WW65" s="31"/>
      <c r="WX65" s="31"/>
      <c r="WY65" s="31"/>
      <c r="WZ65" s="31"/>
      <c r="XA65" s="31"/>
      <c r="XB65" s="31"/>
      <c r="XC65" s="31"/>
      <c r="XD65" s="31"/>
      <c r="XE65" s="31"/>
      <c r="XF65" s="31"/>
      <c r="XG65" s="31"/>
      <c r="XH65" s="31"/>
      <c r="XI65" s="31"/>
      <c r="XJ65" s="31"/>
      <c r="XK65" s="31"/>
      <c r="XL65" s="31"/>
      <c r="XM65" s="31"/>
      <c r="XN65" s="31"/>
      <c r="XO65" s="31"/>
      <c r="XP65" s="31"/>
      <c r="XQ65" s="31"/>
      <c r="XR65" s="31"/>
      <c r="XS65" s="31"/>
      <c r="XT65" s="31"/>
      <c r="XU65" s="31"/>
      <c r="XV65" s="31"/>
      <c r="XW65" s="31"/>
      <c r="XX65" s="31"/>
      <c r="XY65" s="31"/>
      <c r="XZ65" s="31"/>
      <c r="YA65" s="31"/>
      <c r="YB65" s="31"/>
      <c r="YC65" s="31"/>
      <c r="YD65" s="31"/>
      <c r="YE65" s="31"/>
      <c r="YF65" s="31"/>
      <c r="YG65" s="31"/>
      <c r="YH65" s="31"/>
      <c r="YI65" s="31"/>
      <c r="YJ65" s="31"/>
      <c r="YK65" s="31"/>
      <c r="YL65" s="31"/>
      <c r="YM65" s="31"/>
      <c r="YN65" s="31"/>
      <c r="YO65" s="31"/>
      <c r="YP65" s="31"/>
      <c r="YQ65" s="31"/>
      <c r="YR65" s="31"/>
      <c r="YS65" s="31"/>
      <c r="YT65" s="31"/>
      <c r="YU65" s="31"/>
      <c r="YV65" s="31"/>
      <c r="YW65" s="31"/>
      <c r="YX65" s="31"/>
      <c r="YY65" s="31"/>
      <c r="YZ65" s="31"/>
      <c r="ZA65" s="31"/>
      <c r="ZB65" s="31"/>
      <c r="ZC65" s="31"/>
      <c r="ZD65" s="31"/>
      <c r="ZE65" s="31"/>
      <c r="ZF65" s="31"/>
      <c r="ZG65" s="31"/>
      <c r="ZH65" s="31"/>
      <c r="ZI65" s="31"/>
      <c r="ZJ65" s="31"/>
      <c r="ZK65" s="31"/>
      <c r="ZL65" s="31"/>
      <c r="ZM65" s="31"/>
      <c r="ZN65" s="31"/>
      <c r="ZO65" s="31"/>
      <c r="ZP65" s="31"/>
      <c r="ZQ65" s="31"/>
      <c r="ZR65" s="31"/>
      <c r="ZS65" s="31"/>
      <c r="ZT65" s="31"/>
      <c r="ZU65" s="31"/>
      <c r="ZV65" s="31"/>
      <c r="ZW65" s="31"/>
      <c r="ZX65" s="31"/>
      <c r="ZY65" s="31"/>
      <c r="ZZ65" s="31"/>
      <c r="AAA65" s="31"/>
      <c r="AAB65" s="31"/>
      <c r="AAC65" s="31"/>
      <c r="AAD65" s="31"/>
      <c r="AAE65" s="31"/>
      <c r="AAF65" s="31"/>
      <c r="AAG65" s="31"/>
      <c r="AAH65" s="31"/>
      <c r="AAI65" s="31"/>
      <c r="AAJ65" s="31"/>
      <c r="AAK65" s="31"/>
      <c r="AAL65" s="31"/>
      <c r="AAM65" s="31"/>
      <c r="AAN65" s="31"/>
      <c r="AAO65" s="31"/>
      <c r="AAP65" s="31"/>
      <c r="AAQ65" s="31"/>
      <c r="AAR65" s="31"/>
      <c r="AAS65" s="31"/>
      <c r="AAT65" s="31"/>
      <c r="AAU65" s="31"/>
      <c r="AAV65" s="31"/>
      <c r="AAW65" s="31"/>
      <c r="AAX65" s="31"/>
      <c r="AAY65" s="31"/>
      <c r="AAZ65" s="31"/>
      <c r="ABA65" s="31"/>
      <c r="ABB65" s="31"/>
      <c r="ABC65" s="31"/>
      <c r="ABD65" s="31"/>
      <c r="ABE65" s="31"/>
      <c r="ABF65" s="31"/>
      <c r="ABG65" s="31"/>
      <c r="ABH65" s="31"/>
      <c r="ABI65" s="31"/>
      <c r="ABJ65" s="31"/>
      <c r="ABK65" s="31"/>
      <c r="ABL65" s="31"/>
      <c r="ABM65" s="31"/>
      <c r="ABN65" s="31"/>
      <c r="ABO65" s="31"/>
      <c r="ABP65" s="31"/>
      <c r="ABQ65" s="31"/>
      <c r="ABR65" s="31"/>
      <c r="ABS65" s="31"/>
      <c r="ABT65" s="31"/>
      <c r="ABU65" s="31"/>
      <c r="ABV65" s="31"/>
      <c r="ABW65" s="31"/>
      <c r="ABX65" s="31"/>
      <c r="ABY65" s="31"/>
      <c r="ABZ65" s="31"/>
      <c r="ACA65" s="31"/>
      <c r="ACB65" s="31"/>
      <c r="ACC65" s="31"/>
      <c r="ACD65" s="31"/>
      <c r="ACE65" s="31"/>
      <c r="ACF65" s="31"/>
      <c r="ACG65" s="31"/>
      <c r="ACH65" s="31"/>
      <c r="ACI65" s="31"/>
      <c r="ACJ65" s="31"/>
      <c r="ACK65" s="31"/>
      <c r="ACL65" s="31"/>
      <c r="ACM65" s="31"/>
      <c r="ACN65" s="31"/>
      <c r="ACO65" s="31"/>
      <c r="ACP65" s="31"/>
      <c r="ACQ65" s="31"/>
      <c r="ACR65" s="31"/>
      <c r="ACS65" s="31"/>
      <c r="ACT65" s="31"/>
      <c r="ACU65" s="31"/>
      <c r="ACV65" s="31"/>
      <c r="ACW65" s="31"/>
      <c r="ACX65" s="31"/>
      <c r="ACY65" s="31"/>
      <c r="ACZ65" s="31"/>
      <c r="ADA65" s="31"/>
      <c r="ADB65" s="31"/>
      <c r="ADC65" s="31"/>
      <c r="ADD65" s="31"/>
      <c r="ADE65" s="31"/>
      <c r="ADF65" s="31"/>
      <c r="ADG65" s="31"/>
      <c r="ADH65" s="31"/>
      <c r="ADI65" s="31"/>
      <c r="ADJ65" s="31"/>
      <c r="ADK65" s="31"/>
      <c r="ADL65" s="31"/>
      <c r="ADM65" s="31"/>
      <c r="ADN65" s="31"/>
      <c r="ADO65" s="31"/>
      <c r="ADP65" s="31"/>
      <c r="ADQ65" s="31"/>
      <c r="ADR65" s="31"/>
      <c r="ADS65" s="31"/>
      <c r="ADT65" s="31"/>
      <c r="ADU65" s="31"/>
      <c r="ADV65" s="31"/>
      <c r="ADW65" s="31"/>
      <c r="ADX65" s="31"/>
      <c r="ADY65" s="31"/>
      <c r="ADZ65" s="31"/>
      <c r="AEA65" s="31"/>
      <c r="AEB65" s="31"/>
      <c r="AEC65" s="31"/>
      <c r="AED65" s="31"/>
      <c r="AEE65" s="31"/>
      <c r="AEF65" s="31"/>
      <c r="AEG65" s="31"/>
      <c r="AEH65" s="31"/>
      <c r="AEI65" s="31"/>
      <c r="AEJ65" s="31"/>
      <c r="AEK65" s="31"/>
      <c r="AEL65" s="31"/>
      <c r="AEM65" s="31"/>
      <c r="AEN65" s="31"/>
      <c r="AEO65" s="31"/>
      <c r="AEP65" s="31"/>
      <c r="AEQ65" s="31"/>
      <c r="AER65" s="31"/>
      <c r="AES65" s="31"/>
      <c r="AET65" s="31"/>
      <c r="AEU65" s="31"/>
      <c r="AEV65" s="31"/>
      <c r="AEW65" s="31"/>
      <c r="AEX65" s="31"/>
      <c r="AEY65" s="31"/>
      <c r="AEZ65" s="31"/>
      <c r="AFA65" s="31"/>
      <c r="AFB65" s="31"/>
      <c r="AFC65" s="31"/>
      <c r="AFD65" s="31"/>
      <c r="AFE65" s="31"/>
      <c r="AFF65" s="31"/>
      <c r="AFG65" s="31"/>
      <c r="AFH65" s="31"/>
      <c r="AFI65" s="31"/>
      <c r="AFJ65" s="31"/>
      <c r="AFK65" s="31"/>
    </row>
    <row r="66" spans="1:843" s="63" customFormat="1" ht="15.75" customHeight="1" x14ac:dyDescent="0.2">
      <c r="A66" s="37"/>
      <c r="B66" s="747"/>
      <c r="C66" s="748"/>
      <c r="D66" s="748"/>
      <c r="E66" s="748"/>
      <c r="F66" s="748"/>
      <c r="G66" s="748"/>
      <c r="H66" s="748"/>
      <c r="I66" s="748"/>
      <c r="J66" s="748"/>
      <c r="K66" s="748"/>
      <c r="L66" s="749"/>
      <c r="M66" s="37"/>
      <c r="N66" s="61"/>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c r="EX66" s="62"/>
      <c r="EY66" s="62"/>
      <c r="EZ66" s="62"/>
      <c r="FA66" s="62"/>
      <c r="FB66" s="62"/>
      <c r="FC66" s="62"/>
      <c r="FD66" s="62"/>
      <c r="FE66" s="62"/>
      <c r="FF66" s="62"/>
      <c r="FG66" s="62"/>
      <c r="FH66" s="62"/>
      <c r="FI66" s="62"/>
      <c r="FJ66" s="62"/>
      <c r="FK66" s="62"/>
      <c r="FL66" s="62"/>
      <c r="FM66" s="62"/>
      <c r="FN66" s="62"/>
      <c r="FO66" s="62"/>
      <c r="FP66" s="62"/>
      <c r="FQ66" s="62"/>
      <c r="FR66" s="62"/>
      <c r="FS66" s="62"/>
      <c r="FT66" s="62"/>
      <c r="FU66" s="62"/>
      <c r="FV66" s="62"/>
      <c r="FW66" s="62"/>
      <c r="FX66" s="62"/>
      <c r="FY66" s="62"/>
      <c r="FZ66" s="62"/>
      <c r="GA66" s="62"/>
      <c r="GB66" s="62"/>
      <c r="GC66" s="62"/>
      <c r="GD66" s="62"/>
      <c r="GE66" s="62"/>
      <c r="GF66" s="62"/>
      <c r="GG66" s="62"/>
      <c r="GH66" s="62"/>
      <c r="GI66" s="62"/>
      <c r="GJ66" s="62"/>
      <c r="GK66" s="62"/>
      <c r="GL66" s="62"/>
      <c r="GM66" s="62"/>
      <c r="GN66" s="62"/>
      <c r="GO66" s="62"/>
      <c r="GP66" s="62"/>
      <c r="GQ66" s="62"/>
      <c r="GR66" s="62"/>
      <c r="GS66" s="62"/>
      <c r="GT66" s="62"/>
      <c r="GU66" s="62"/>
      <c r="GV66" s="62"/>
      <c r="GW66" s="62"/>
      <c r="GX66" s="62"/>
      <c r="GY66" s="62"/>
      <c r="GZ66" s="62"/>
      <c r="HA66" s="62"/>
      <c r="HB66" s="62"/>
      <c r="HC66" s="62"/>
      <c r="HD66" s="62"/>
      <c r="HE66" s="62"/>
      <c r="HF66" s="62"/>
      <c r="HG66" s="62"/>
      <c r="HH66" s="62"/>
      <c r="HI66" s="62"/>
      <c r="HJ66" s="62"/>
      <c r="HK66" s="62"/>
      <c r="HL66" s="62"/>
      <c r="HM66" s="62"/>
      <c r="HN66" s="62"/>
      <c r="HO66" s="62"/>
      <c r="HP66" s="62"/>
      <c r="HQ66" s="62"/>
      <c r="HR66" s="62"/>
      <c r="HS66" s="62"/>
      <c r="HT66" s="62"/>
      <c r="HU66" s="62"/>
      <c r="HV66" s="62"/>
      <c r="HW66" s="62"/>
      <c r="HX66" s="62"/>
      <c r="HY66" s="62"/>
      <c r="HZ66" s="62"/>
      <c r="IA66" s="62"/>
      <c r="IB66" s="62"/>
      <c r="IC66" s="62"/>
      <c r="ID66" s="62"/>
      <c r="IE66" s="62"/>
      <c r="IF66" s="62"/>
      <c r="IG66" s="62"/>
      <c r="IH66" s="62"/>
      <c r="II66" s="62"/>
      <c r="IJ66" s="62"/>
      <c r="IK66" s="62"/>
      <c r="IL66" s="62"/>
      <c r="IM66" s="62"/>
      <c r="IN66" s="62"/>
      <c r="IO66" s="62"/>
      <c r="IP66" s="62"/>
      <c r="IQ66" s="62"/>
      <c r="IR66" s="62"/>
      <c r="IS66" s="62"/>
      <c r="IT66" s="62"/>
      <c r="IU66" s="62"/>
      <c r="IV66" s="62"/>
      <c r="IW66" s="62"/>
      <c r="IX66" s="62"/>
      <c r="IY66" s="62"/>
      <c r="IZ66" s="62"/>
      <c r="JA66" s="62"/>
      <c r="JB66" s="62"/>
      <c r="JC66" s="62"/>
      <c r="JD66" s="62"/>
      <c r="JE66" s="62"/>
      <c r="JF66" s="62"/>
      <c r="JG66" s="62"/>
      <c r="JH66" s="62"/>
      <c r="JI66" s="62"/>
      <c r="JJ66" s="62"/>
      <c r="JK66" s="62"/>
      <c r="JL66" s="62"/>
      <c r="JM66" s="62"/>
      <c r="JN66" s="62"/>
      <c r="JO66" s="62"/>
      <c r="JP66" s="62"/>
      <c r="JQ66" s="62"/>
      <c r="JR66" s="62"/>
      <c r="JS66" s="62"/>
      <c r="JT66" s="62"/>
      <c r="JU66" s="62"/>
      <c r="JV66" s="62"/>
      <c r="JW66" s="62"/>
      <c r="JX66" s="62"/>
      <c r="JY66" s="62"/>
      <c r="JZ66" s="62"/>
      <c r="KA66" s="62"/>
      <c r="KB66" s="62"/>
      <c r="KC66" s="62"/>
      <c r="KD66" s="62"/>
      <c r="KE66" s="62"/>
      <c r="KF66" s="62"/>
      <c r="KG66" s="62"/>
      <c r="KH66" s="62"/>
      <c r="KI66" s="62"/>
      <c r="KJ66" s="62"/>
      <c r="KK66" s="62"/>
      <c r="KL66" s="62"/>
      <c r="KM66" s="62"/>
      <c r="KN66" s="62"/>
      <c r="KO66" s="62"/>
      <c r="KP66" s="62"/>
      <c r="KQ66" s="62"/>
      <c r="KR66" s="62"/>
      <c r="KS66" s="62"/>
      <c r="KT66" s="62"/>
      <c r="KU66" s="62"/>
      <c r="KV66" s="62"/>
      <c r="KW66" s="62"/>
      <c r="KX66" s="62"/>
      <c r="KY66" s="62"/>
      <c r="KZ66" s="62"/>
      <c r="LA66" s="62"/>
      <c r="LB66" s="62"/>
      <c r="LC66" s="62"/>
      <c r="LD66" s="62"/>
      <c r="LE66" s="62"/>
      <c r="LF66" s="62"/>
      <c r="LG66" s="62"/>
      <c r="LH66" s="62"/>
      <c r="LI66" s="62"/>
      <c r="LJ66" s="62"/>
      <c r="LK66" s="62"/>
      <c r="LL66" s="62"/>
      <c r="LM66" s="62"/>
      <c r="LN66" s="62"/>
      <c r="LO66" s="62"/>
      <c r="LP66" s="62"/>
      <c r="LQ66" s="62"/>
      <c r="LR66" s="62"/>
      <c r="LS66" s="62"/>
      <c r="LT66" s="62"/>
      <c r="LU66" s="62"/>
      <c r="LV66" s="62"/>
      <c r="LW66" s="62"/>
      <c r="LX66" s="62"/>
      <c r="LY66" s="62"/>
      <c r="LZ66" s="62"/>
      <c r="MA66" s="62"/>
      <c r="MB66" s="62"/>
      <c r="MC66" s="62"/>
      <c r="MD66" s="62"/>
      <c r="ME66" s="62"/>
      <c r="MF66" s="62"/>
      <c r="MG66" s="62"/>
      <c r="MH66" s="62"/>
      <c r="MI66" s="62"/>
      <c r="MJ66" s="62"/>
      <c r="MK66" s="62"/>
      <c r="ML66" s="62"/>
      <c r="MM66" s="62"/>
      <c r="MN66" s="62"/>
      <c r="MO66" s="62"/>
      <c r="MP66" s="62"/>
      <c r="MQ66" s="62"/>
      <c r="MR66" s="62"/>
      <c r="MS66" s="62"/>
      <c r="MT66" s="62"/>
      <c r="MU66" s="62"/>
      <c r="MV66" s="62"/>
      <c r="MW66" s="62"/>
      <c r="MX66" s="62"/>
      <c r="MY66" s="62"/>
      <c r="MZ66" s="62"/>
      <c r="NA66" s="62"/>
      <c r="NB66" s="62"/>
      <c r="NC66" s="62"/>
      <c r="ND66" s="62"/>
      <c r="NE66" s="62"/>
      <c r="NF66" s="62"/>
      <c r="NG66" s="62"/>
      <c r="NH66" s="62"/>
      <c r="NI66" s="62"/>
      <c r="NJ66" s="62"/>
      <c r="NK66" s="62"/>
      <c r="NL66" s="62"/>
      <c r="NM66" s="62"/>
      <c r="NN66" s="62"/>
      <c r="NO66" s="62"/>
      <c r="NP66" s="62"/>
      <c r="NQ66" s="62"/>
      <c r="NR66" s="62"/>
      <c r="NS66" s="62"/>
      <c r="NT66" s="62"/>
      <c r="NU66" s="62"/>
      <c r="NV66" s="62"/>
      <c r="NW66" s="62"/>
      <c r="NX66" s="62"/>
      <c r="NY66" s="62"/>
      <c r="NZ66" s="62"/>
      <c r="OA66" s="62"/>
      <c r="OB66" s="62"/>
      <c r="OC66" s="62"/>
      <c r="OD66" s="62"/>
      <c r="OE66" s="62"/>
      <c r="OF66" s="62"/>
      <c r="OG66" s="62"/>
      <c r="OH66" s="62"/>
      <c r="OI66" s="62"/>
      <c r="OJ66" s="62"/>
      <c r="OK66" s="62"/>
      <c r="OL66" s="62"/>
      <c r="OM66" s="62"/>
      <c r="ON66" s="62"/>
      <c r="OO66" s="62"/>
      <c r="OP66" s="62"/>
      <c r="OQ66" s="62"/>
      <c r="OR66" s="62"/>
      <c r="OS66" s="62"/>
      <c r="OT66" s="62"/>
      <c r="OU66" s="62"/>
      <c r="OV66" s="62"/>
      <c r="OW66" s="62"/>
      <c r="OX66" s="62"/>
      <c r="OY66" s="62"/>
      <c r="OZ66" s="62"/>
      <c r="PA66" s="62"/>
      <c r="PB66" s="62"/>
      <c r="PC66" s="62"/>
      <c r="PD66" s="62"/>
      <c r="PE66" s="62"/>
      <c r="PF66" s="62"/>
      <c r="PG66" s="62"/>
      <c r="PH66" s="62"/>
      <c r="PI66" s="62"/>
      <c r="PJ66" s="62"/>
      <c r="PK66" s="62"/>
      <c r="PL66" s="62"/>
      <c r="PM66" s="62"/>
      <c r="PN66" s="62"/>
      <c r="PO66" s="62"/>
      <c r="PP66" s="62"/>
      <c r="PQ66" s="62"/>
      <c r="PR66" s="62"/>
      <c r="PS66" s="62"/>
      <c r="PT66" s="62"/>
      <c r="PU66" s="62"/>
      <c r="PV66" s="62"/>
      <c r="PW66" s="62"/>
      <c r="PX66" s="62"/>
      <c r="PY66" s="62"/>
      <c r="PZ66" s="62"/>
      <c r="QA66" s="62"/>
      <c r="QB66" s="62"/>
      <c r="QC66" s="62"/>
      <c r="QD66" s="62"/>
      <c r="QE66" s="62"/>
      <c r="QF66" s="62"/>
      <c r="QG66" s="62"/>
      <c r="QH66" s="62"/>
      <c r="QI66" s="62"/>
      <c r="QJ66" s="62"/>
      <c r="QK66" s="62"/>
      <c r="QL66" s="62"/>
      <c r="QM66" s="62"/>
      <c r="QN66" s="62"/>
      <c r="QO66" s="62"/>
      <c r="QP66" s="62"/>
      <c r="QQ66" s="62"/>
      <c r="QR66" s="62"/>
      <c r="QS66" s="62"/>
      <c r="QT66" s="62"/>
      <c r="QU66" s="62"/>
      <c r="QV66" s="62"/>
      <c r="QW66" s="62"/>
      <c r="QX66" s="62"/>
      <c r="QY66" s="62"/>
      <c r="QZ66" s="62"/>
      <c r="RA66" s="62"/>
      <c r="RB66" s="62"/>
      <c r="RC66" s="62"/>
      <c r="RD66" s="62"/>
      <c r="RE66" s="62"/>
      <c r="RF66" s="62"/>
      <c r="RG66" s="62"/>
      <c r="RH66" s="62"/>
      <c r="RI66" s="62"/>
      <c r="RJ66" s="62"/>
      <c r="RK66" s="62"/>
      <c r="RL66" s="62"/>
      <c r="RM66" s="62"/>
      <c r="RN66" s="62"/>
      <c r="RO66" s="62"/>
      <c r="RP66" s="62"/>
      <c r="RQ66" s="62"/>
      <c r="RR66" s="62"/>
      <c r="RS66" s="62"/>
      <c r="RT66" s="62"/>
      <c r="RU66" s="62"/>
      <c r="RV66" s="62"/>
      <c r="RW66" s="62"/>
      <c r="RX66" s="62"/>
      <c r="RY66" s="62"/>
      <c r="RZ66" s="62"/>
      <c r="SA66" s="62"/>
      <c r="SB66" s="62"/>
      <c r="SC66" s="62"/>
      <c r="SD66" s="62"/>
      <c r="SE66" s="62"/>
      <c r="SF66" s="62"/>
      <c r="SG66" s="62"/>
      <c r="SH66" s="62"/>
      <c r="SI66" s="62"/>
      <c r="SJ66" s="62"/>
      <c r="SK66" s="62"/>
      <c r="SL66" s="62"/>
      <c r="SM66" s="62"/>
      <c r="SN66" s="62"/>
      <c r="SO66" s="62"/>
      <c r="SP66" s="62"/>
      <c r="SQ66" s="62"/>
      <c r="SR66" s="62"/>
      <c r="SS66" s="62"/>
      <c r="ST66" s="62"/>
      <c r="SU66" s="62"/>
      <c r="SV66" s="62"/>
      <c r="SW66" s="62"/>
      <c r="SX66" s="62"/>
      <c r="SY66" s="62"/>
      <c r="SZ66" s="62"/>
      <c r="TA66" s="62"/>
      <c r="TB66" s="62"/>
      <c r="TC66" s="62"/>
      <c r="TD66" s="62"/>
      <c r="TE66" s="62"/>
      <c r="TF66" s="62"/>
      <c r="TG66" s="62"/>
      <c r="TH66" s="62"/>
      <c r="TI66" s="62"/>
      <c r="TJ66" s="62"/>
      <c r="TK66" s="62"/>
      <c r="TL66" s="62"/>
      <c r="TM66" s="62"/>
      <c r="TN66" s="62"/>
      <c r="TO66" s="62"/>
      <c r="TP66" s="62"/>
      <c r="TQ66" s="62"/>
      <c r="TR66" s="62"/>
      <c r="TS66" s="62"/>
      <c r="TT66" s="62"/>
      <c r="TU66" s="62"/>
      <c r="TV66" s="62"/>
      <c r="TW66" s="62"/>
      <c r="TX66" s="62"/>
      <c r="TY66" s="62"/>
      <c r="TZ66" s="62"/>
      <c r="UA66" s="62"/>
      <c r="UB66" s="62"/>
      <c r="UC66" s="62"/>
      <c r="UD66" s="62"/>
      <c r="UE66" s="62"/>
      <c r="UF66" s="62"/>
      <c r="UG66" s="62"/>
      <c r="UH66" s="31"/>
      <c r="UI66" s="31"/>
      <c r="UJ66" s="31"/>
      <c r="UK66" s="31"/>
      <c r="UL66" s="31"/>
      <c r="UM66" s="31"/>
      <c r="UN66" s="31"/>
      <c r="UO66" s="31"/>
      <c r="UP66" s="31"/>
      <c r="UQ66" s="31"/>
      <c r="UR66" s="31"/>
      <c r="US66" s="31"/>
      <c r="UT66" s="31"/>
      <c r="UU66" s="31"/>
      <c r="UV66" s="31"/>
      <c r="UW66" s="31"/>
      <c r="UX66" s="31"/>
      <c r="UY66" s="31"/>
      <c r="UZ66" s="31"/>
      <c r="VA66" s="31"/>
      <c r="VB66" s="31"/>
      <c r="VC66" s="31"/>
      <c r="VD66" s="31"/>
      <c r="VE66" s="31"/>
      <c r="VF66" s="31"/>
      <c r="VG66" s="31"/>
      <c r="VH66" s="31"/>
      <c r="VI66" s="31"/>
      <c r="VJ66" s="31"/>
      <c r="VK66" s="31"/>
      <c r="VL66" s="31"/>
      <c r="VM66" s="31"/>
      <c r="VN66" s="31"/>
      <c r="VO66" s="31"/>
      <c r="VP66" s="31"/>
      <c r="VQ66" s="31"/>
      <c r="VR66" s="31"/>
      <c r="VS66" s="31"/>
      <c r="VT66" s="31"/>
      <c r="VU66" s="31"/>
      <c r="VV66" s="31"/>
      <c r="VW66" s="31"/>
      <c r="VX66" s="31"/>
      <c r="VY66" s="31"/>
      <c r="VZ66" s="31"/>
      <c r="WA66" s="31"/>
      <c r="WB66" s="31"/>
      <c r="WC66" s="31"/>
      <c r="WD66" s="31"/>
      <c r="WE66" s="31"/>
      <c r="WF66" s="31"/>
      <c r="WG66" s="31"/>
      <c r="WH66" s="31"/>
      <c r="WI66" s="31"/>
      <c r="WJ66" s="31"/>
      <c r="WK66" s="31"/>
      <c r="WL66" s="31"/>
      <c r="WM66" s="31"/>
      <c r="WN66" s="31"/>
      <c r="WO66" s="31"/>
      <c r="WP66" s="31"/>
      <c r="WQ66" s="31"/>
      <c r="WR66" s="31"/>
      <c r="WS66" s="31"/>
      <c r="WT66" s="31"/>
      <c r="WU66" s="31"/>
      <c r="WV66" s="31"/>
      <c r="WW66" s="31"/>
      <c r="WX66" s="31"/>
      <c r="WY66" s="31"/>
      <c r="WZ66" s="31"/>
      <c r="XA66" s="31"/>
      <c r="XB66" s="31"/>
      <c r="XC66" s="31"/>
      <c r="XD66" s="31"/>
      <c r="XE66" s="31"/>
      <c r="XF66" s="31"/>
      <c r="XG66" s="31"/>
      <c r="XH66" s="31"/>
      <c r="XI66" s="31"/>
      <c r="XJ66" s="31"/>
      <c r="XK66" s="31"/>
      <c r="XL66" s="31"/>
      <c r="XM66" s="31"/>
      <c r="XN66" s="31"/>
      <c r="XO66" s="31"/>
      <c r="XP66" s="31"/>
      <c r="XQ66" s="31"/>
      <c r="XR66" s="31"/>
      <c r="XS66" s="31"/>
      <c r="XT66" s="31"/>
      <c r="XU66" s="31"/>
      <c r="XV66" s="31"/>
      <c r="XW66" s="31"/>
      <c r="XX66" s="31"/>
      <c r="XY66" s="31"/>
      <c r="XZ66" s="31"/>
      <c r="YA66" s="31"/>
      <c r="YB66" s="31"/>
      <c r="YC66" s="31"/>
      <c r="YD66" s="31"/>
      <c r="YE66" s="31"/>
      <c r="YF66" s="31"/>
      <c r="YG66" s="31"/>
      <c r="YH66" s="31"/>
      <c r="YI66" s="31"/>
      <c r="YJ66" s="31"/>
      <c r="YK66" s="31"/>
      <c r="YL66" s="31"/>
      <c r="YM66" s="31"/>
      <c r="YN66" s="31"/>
      <c r="YO66" s="31"/>
      <c r="YP66" s="31"/>
      <c r="YQ66" s="31"/>
      <c r="YR66" s="31"/>
      <c r="YS66" s="31"/>
      <c r="YT66" s="31"/>
      <c r="YU66" s="31"/>
      <c r="YV66" s="31"/>
      <c r="YW66" s="31"/>
      <c r="YX66" s="31"/>
      <c r="YY66" s="31"/>
      <c r="YZ66" s="31"/>
      <c r="ZA66" s="31"/>
      <c r="ZB66" s="31"/>
      <c r="ZC66" s="31"/>
      <c r="ZD66" s="31"/>
      <c r="ZE66" s="31"/>
      <c r="ZF66" s="31"/>
      <c r="ZG66" s="31"/>
      <c r="ZH66" s="31"/>
      <c r="ZI66" s="31"/>
      <c r="ZJ66" s="31"/>
      <c r="ZK66" s="31"/>
      <c r="ZL66" s="31"/>
      <c r="ZM66" s="31"/>
      <c r="ZN66" s="31"/>
      <c r="ZO66" s="31"/>
      <c r="ZP66" s="31"/>
      <c r="ZQ66" s="31"/>
      <c r="ZR66" s="31"/>
      <c r="ZS66" s="31"/>
      <c r="ZT66" s="31"/>
      <c r="ZU66" s="31"/>
      <c r="ZV66" s="31"/>
      <c r="ZW66" s="31"/>
      <c r="ZX66" s="31"/>
      <c r="ZY66" s="31"/>
      <c r="ZZ66" s="31"/>
      <c r="AAA66" s="31"/>
      <c r="AAB66" s="31"/>
      <c r="AAC66" s="31"/>
      <c r="AAD66" s="31"/>
      <c r="AAE66" s="31"/>
      <c r="AAF66" s="31"/>
      <c r="AAG66" s="31"/>
      <c r="AAH66" s="31"/>
      <c r="AAI66" s="31"/>
      <c r="AAJ66" s="31"/>
      <c r="AAK66" s="31"/>
      <c r="AAL66" s="31"/>
      <c r="AAM66" s="31"/>
      <c r="AAN66" s="31"/>
      <c r="AAO66" s="31"/>
      <c r="AAP66" s="31"/>
      <c r="AAQ66" s="31"/>
      <c r="AAR66" s="31"/>
      <c r="AAS66" s="31"/>
      <c r="AAT66" s="31"/>
      <c r="AAU66" s="31"/>
      <c r="AAV66" s="31"/>
      <c r="AAW66" s="31"/>
      <c r="AAX66" s="31"/>
      <c r="AAY66" s="31"/>
      <c r="AAZ66" s="31"/>
      <c r="ABA66" s="31"/>
      <c r="ABB66" s="31"/>
      <c r="ABC66" s="31"/>
      <c r="ABD66" s="31"/>
      <c r="ABE66" s="31"/>
      <c r="ABF66" s="31"/>
      <c r="ABG66" s="31"/>
      <c r="ABH66" s="31"/>
      <c r="ABI66" s="31"/>
      <c r="ABJ66" s="31"/>
      <c r="ABK66" s="31"/>
      <c r="ABL66" s="31"/>
      <c r="ABM66" s="31"/>
      <c r="ABN66" s="31"/>
      <c r="ABO66" s="31"/>
      <c r="ABP66" s="31"/>
      <c r="ABQ66" s="31"/>
      <c r="ABR66" s="31"/>
      <c r="ABS66" s="31"/>
      <c r="ABT66" s="31"/>
      <c r="ABU66" s="31"/>
      <c r="ABV66" s="31"/>
      <c r="ABW66" s="31"/>
      <c r="ABX66" s="31"/>
      <c r="ABY66" s="31"/>
      <c r="ABZ66" s="31"/>
      <c r="ACA66" s="31"/>
      <c r="ACB66" s="31"/>
      <c r="ACC66" s="31"/>
      <c r="ACD66" s="31"/>
      <c r="ACE66" s="31"/>
      <c r="ACF66" s="31"/>
      <c r="ACG66" s="31"/>
      <c r="ACH66" s="31"/>
      <c r="ACI66" s="31"/>
      <c r="ACJ66" s="31"/>
      <c r="ACK66" s="31"/>
      <c r="ACL66" s="31"/>
      <c r="ACM66" s="31"/>
      <c r="ACN66" s="31"/>
      <c r="ACO66" s="31"/>
      <c r="ACP66" s="31"/>
      <c r="ACQ66" s="31"/>
      <c r="ACR66" s="31"/>
      <c r="ACS66" s="31"/>
      <c r="ACT66" s="31"/>
      <c r="ACU66" s="31"/>
      <c r="ACV66" s="31"/>
      <c r="ACW66" s="31"/>
      <c r="ACX66" s="31"/>
      <c r="ACY66" s="31"/>
      <c r="ACZ66" s="31"/>
      <c r="ADA66" s="31"/>
      <c r="ADB66" s="31"/>
      <c r="ADC66" s="31"/>
      <c r="ADD66" s="31"/>
      <c r="ADE66" s="31"/>
      <c r="ADF66" s="31"/>
      <c r="ADG66" s="31"/>
      <c r="ADH66" s="31"/>
      <c r="ADI66" s="31"/>
      <c r="ADJ66" s="31"/>
      <c r="ADK66" s="31"/>
      <c r="ADL66" s="31"/>
      <c r="ADM66" s="31"/>
      <c r="ADN66" s="31"/>
      <c r="ADO66" s="31"/>
      <c r="ADP66" s="31"/>
      <c r="ADQ66" s="31"/>
      <c r="ADR66" s="31"/>
      <c r="ADS66" s="31"/>
      <c r="ADT66" s="31"/>
      <c r="ADU66" s="31"/>
      <c r="ADV66" s="31"/>
      <c r="ADW66" s="31"/>
      <c r="ADX66" s="31"/>
      <c r="ADY66" s="31"/>
      <c r="ADZ66" s="31"/>
      <c r="AEA66" s="31"/>
      <c r="AEB66" s="31"/>
      <c r="AEC66" s="31"/>
      <c r="AED66" s="31"/>
      <c r="AEE66" s="31"/>
      <c r="AEF66" s="31"/>
      <c r="AEG66" s="31"/>
      <c r="AEH66" s="31"/>
      <c r="AEI66" s="31"/>
      <c r="AEJ66" s="31"/>
      <c r="AEK66" s="31"/>
      <c r="AEL66" s="31"/>
      <c r="AEM66" s="31"/>
      <c r="AEN66" s="31"/>
      <c r="AEO66" s="31"/>
      <c r="AEP66" s="31"/>
      <c r="AEQ66" s="31"/>
      <c r="AER66" s="31"/>
      <c r="AES66" s="31"/>
      <c r="AET66" s="31"/>
      <c r="AEU66" s="31"/>
      <c r="AEV66" s="31"/>
      <c r="AEW66" s="31"/>
      <c r="AEX66" s="31"/>
      <c r="AEY66" s="31"/>
      <c r="AEZ66" s="31"/>
      <c r="AFA66" s="31"/>
      <c r="AFB66" s="31"/>
      <c r="AFC66" s="31"/>
      <c r="AFD66" s="31"/>
      <c r="AFE66" s="31"/>
      <c r="AFF66" s="31"/>
      <c r="AFG66" s="31"/>
      <c r="AFH66" s="31"/>
      <c r="AFI66" s="31"/>
      <c r="AFJ66" s="31"/>
      <c r="AFK66" s="31"/>
    </row>
    <row r="67" spans="1:843" ht="15.75" customHeight="1" x14ac:dyDescent="0.2">
      <c r="A67" s="55"/>
      <c r="B67" s="64"/>
      <c r="C67" s="64"/>
      <c r="D67" s="64"/>
      <c r="E67" s="64"/>
      <c r="F67" s="64"/>
      <c r="G67" s="64"/>
      <c r="H67" s="64"/>
      <c r="I67" s="64"/>
      <c r="J67" s="64"/>
      <c r="K67" s="64"/>
      <c r="L67" s="64"/>
      <c r="M67" s="55"/>
    </row>
    <row r="68" spans="1:843" ht="15.75" customHeight="1" x14ac:dyDescent="0.2">
      <c r="A68" s="59"/>
      <c r="B68" s="682" t="s">
        <v>110</v>
      </c>
      <c r="C68" s="682"/>
      <c r="D68" s="682"/>
      <c r="E68" s="682"/>
      <c r="F68" s="682"/>
      <c r="G68" s="682"/>
      <c r="H68" s="682"/>
      <c r="I68" s="682"/>
      <c r="J68" s="682"/>
      <c r="K68" s="682"/>
      <c r="L68" s="682"/>
      <c r="M68" s="55"/>
    </row>
    <row r="69" spans="1:843" s="58" customFormat="1" ht="15" customHeight="1" thickBot="1" x14ac:dyDescent="0.25">
      <c r="A69" s="56"/>
      <c r="B69" s="20"/>
      <c r="C69" s="20"/>
      <c r="D69" s="20"/>
      <c r="E69" s="20"/>
      <c r="F69" s="20"/>
      <c r="G69" s="20"/>
      <c r="H69" s="20"/>
      <c r="I69" s="20"/>
      <c r="J69" s="20"/>
      <c r="K69" s="20"/>
      <c r="L69" s="20"/>
      <c r="M69" s="20"/>
      <c r="N69" s="52"/>
      <c r="O69" s="53"/>
      <c r="P69" s="53"/>
      <c r="Q69" s="53"/>
      <c r="R69" s="53"/>
      <c r="S69" s="53"/>
      <c r="T69" s="53"/>
      <c r="U69" s="53"/>
      <c r="V69" s="53"/>
      <c r="W69" s="53"/>
      <c r="X69" s="53"/>
      <c r="Y69" s="53"/>
      <c r="Z69" s="53"/>
      <c r="AA69" s="53"/>
      <c r="AB69" s="53"/>
      <c r="AC69" s="53"/>
      <c r="AD69" s="53"/>
      <c r="AE69" s="53"/>
      <c r="AF69" s="57"/>
      <c r="AG69" s="57"/>
      <c r="AH69" s="57"/>
      <c r="AI69" s="57"/>
      <c r="AJ69" s="57"/>
      <c r="AK69" s="57"/>
      <c r="AL69" s="57"/>
      <c r="AM69" s="57"/>
      <c r="AN69" s="57"/>
      <c r="AO69" s="57"/>
      <c r="AP69" s="57"/>
      <c r="AQ69" s="57"/>
      <c r="AR69" s="57"/>
      <c r="AS69" s="57"/>
      <c r="AT69" s="57"/>
      <c r="AU69" s="57"/>
      <c r="AV69" s="57"/>
      <c r="AW69" s="57"/>
      <c r="AX69" s="57"/>
      <c r="AY69" s="57"/>
      <c r="AZ69" s="57"/>
      <c r="BA69" s="57"/>
      <c r="BB69" s="57"/>
      <c r="BC69" s="57"/>
      <c r="BD69" s="57"/>
      <c r="BE69" s="57"/>
      <c r="BF69" s="57"/>
      <c r="BG69" s="57"/>
      <c r="BH69" s="57"/>
      <c r="BI69" s="57"/>
      <c r="BJ69" s="57"/>
      <c r="BK69" s="57"/>
      <c r="BL69" s="57"/>
      <c r="BM69" s="57"/>
      <c r="BN69" s="57"/>
      <c r="BO69" s="57"/>
      <c r="BP69" s="57"/>
      <c r="BQ69" s="57"/>
      <c r="BR69" s="57"/>
      <c r="BS69" s="57"/>
      <c r="BT69" s="57"/>
      <c r="BU69" s="57"/>
      <c r="BV69" s="57"/>
      <c r="BW69" s="57"/>
      <c r="BX69" s="57"/>
      <c r="BY69" s="57"/>
      <c r="BZ69" s="57"/>
      <c r="CA69" s="57"/>
      <c r="CB69" s="57"/>
      <c r="CC69" s="57"/>
      <c r="CD69" s="57"/>
      <c r="CE69" s="57"/>
      <c r="CF69" s="57"/>
      <c r="CG69" s="57"/>
      <c r="CH69" s="57"/>
      <c r="CI69" s="57"/>
      <c r="CJ69" s="57"/>
      <c r="CK69" s="57"/>
      <c r="CL69" s="57"/>
      <c r="CM69" s="57"/>
      <c r="CN69" s="57"/>
      <c r="CO69" s="57"/>
      <c r="CP69" s="57"/>
      <c r="CQ69" s="57"/>
      <c r="CR69" s="57"/>
      <c r="CS69" s="57"/>
      <c r="CT69" s="57"/>
      <c r="CU69" s="57"/>
      <c r="CV69" s="57"/>
      <c r="CW69" s="57"/>
      <c r="CX69" s="57"/>
      <c r="CY69" s="57"/>
      <c r="CZ69" s="57"/>
      <c r="DA69" s="57"/>
      <c r="DB69" s="57"/>
      <c r="DC69" s="57"/>
      <c r="DD69" s="57"/>
      <c r="DE69" s="57"/>
      <c r="DF69" s="57"/>
      <c r="DG69" s="57"/>
      <c r="DH69" s="57"/>
      <c r="DI69" s="57"/>
      <c r="DJ69" s="57"/>
      <c r="DK69" s="57"/>
      <c r="DL69" s="57"/>
      <c r="DM69" s="57"/>
      <c r="DN69" s="57"/>
      <c r="DO69" s="57"/>
      <c r="DP69" s="57"/>
      <c r="DQ69" s="57"/>
      <c r="DR69" s="57"/>
      <c r="DS69" s="57"/>
      <c r="DT69" s="57"/>
      <c r="DU69" s="57"/>
      <c r="DV69" s="57"/>
      <c r="DW69" s="57"/>
      <c r="DX69" s="57"/>
      <c r="DY69" s="57"/>
      <c r="DZ69" s="57"/>
      <c r="EA69" s="57"/>
      <c r="EB69" s="57"/>
      <c r="EC69" s="57"/>
      <c r="ED69" s="57"/>
      <c r="EE69" s="57"/>
      <c r="EF69" s="57"/>
      <c r="EG69" s="57"/>
      <c r="EH69" s="57"/>
      <c r="EI69" s="57"/>
      <c r="EJ69" s="57"/>
      <c r="EK69" s="57"/>
      <c r="EL69" s="57"/>
      <c r="EM69" s="57"/>
      <c r="EN69" s="57"/>
      <c r="EO69" s="57"/>
      <c r="EP69" s="57"/>
      <c r="EQ69" s="57"/>
      <c r="ER69" s="57"/>
      <c r="ES69" s="57"/>
      <c r="ET69" s="57"/>
      <c r="EU69" s="57"/>
      <c r="EV69" s="57"/>
      <c r="EW69" s="57"/>
      <c r="EX69" s="57"/>
      <c r="EY69" s="57"/>
      <c r="EZ69" s="57"/>
      <c r="FA69" s="57"/>
      <c r="FB69" s="57"/>
      <c r="FC69" s="57"/>
      <c r="FD69" s="57"/>
      <c r="FE69" s="57"/>
      <c r="FF69" s="57"/>
      <c r="FG69" s="57"/>
      <c r="FH69" s="57"/>
      <c r="FI69" s="57"/>
      <c r="FJ69" s="57"/>
      <c r="FK69" s="57"/>
      <c r="FL69" s="57"/>
      <c r="FM69" s="57"/>
      <c r="FN69" s="57"/>
      <c r="FO69" s="57"/>
      <c r="FP69" s="57"/>
      <c r="FQ69" s="57"/>
      <c r="FR69" s="57"/>
      <c r="FS69" s="57"/>
      <c r="FT69" s="57"/>
      <c r="FU69" s="57"/>
      <c r="FV69" s="57"/>
      <c r="FW69" s="57"/>
      <c r="FX69" s="57"/>
      <c r="FY69" s="57"/>
      <c r="FZ69" s="57"/>
      <c r="GA69" s="57"/>
      <c r="GB69" s="57"/>
      <c r="GC69" s="57"/>
      <c r="GD69" s="57"/>
      <c r="GE69" s="57"/>
      <c r="GF69" s="57"/>
      <c r="GG69" s="57"/>
      <c r="GH69" s="57"/>
      <c r="GI69" s="57"/>
      <c r="GJ69" s="57"/>
      <c r="GK69" s="57"/>
      <c r="GL69" s="57"/>
      <c r="GM69" s="57"/>
      <c r="GN69" s="57"/>
      <c r="GO69" s="57"/>
      <c r="GP69" s="57"/>
      <c r="GQ69" s="57"/>
      <c r="GR69" s="57"/>
      <c r="GS69" s="57"/>
      <c r="GT69" s="57"/>
      <c r="GU69" s="57"/>
      <c r="GV69" s="57"/>
      <c r="GW69" s="57"/>
      <c r="GX69" s="57"/>
      <c r="GY69" s="57"/>
      <c r="GZ69" s="57"/>
      <c r="HA69" s="57"/>
      <c r="HB69" s="57"/>
      <c r="HC69" s="57"/>
      <c r="HD69" s="57"/>
      <c r="HE69" s="57"/>
      <c r="HF69" s="57"/>
      <c r="HG69" s="57"/>
      <c r="HH69" s="57"/>
      <c r="HI69" s="57"/>
      <c r="HJ69" s="57"/>
      <c r="HK69" s="57"/>
      <c r="HL69" s="57"/>
      <c r="HM69" s="57"/>
      <c r="HN69" s="57"/>
      <c r="HO69" s="57"/>
      <c r="HP69" s="57"/>
      <c r="HQ69" s="57"/>
      <c r="HR69" s="57"/>
      <c r="HS69" s="57"/>
      <c r="HT69" s="57"/>
      <c r="HU69" s="57"/>
      <c r="HV69" s="57"/>
      <c r="HW69" s="57"/>
      <c r="HX69" s="57"/>
      <c r="HY69" s="57"/>
      <c r="HZ69" s="57"/>
      <c r="IA69" s="57"/>
      <c r="IB69" s="57"/>
      <c r="IC69" s="57"/>
      <c r="ID69" s="57"/>
      <c r="IE69" s="57"/>
      <c r="IF69" s="57"/>
      <c r="IG69" s="57"/>
      <c r="IH69" s="57"/>
      <c r="II69" s="57"/>
      <c r="IJ69" s="57"/>
      <c r="IK69" s="57"/>
      <c r="IL69" s="57"/>
      <c r="IM69" s="57"/>
      <c r="IN69" s="57"/>
      <c r="IO69" s="57"/>
      <c r="IP69" s="57"/>
      <c r="IQ69" s="57"/>
      <c r="IR69" s="57"/>
      <c r="IS69" s="57"/>
      <c r="IT69" s="57"/>
      <c r="IU69" s="57"/>
      <c r="IV69" s="57"/>
      <c r="IW69" s="57"/>
      <c r="IX69" s="57"/>
      <c r="IY69" s="57"/>
      <c r="IZ69" s="57"/>
      <c r="JA69" s="57"/>
      <c r="JB69" s="57"/>
      <c r="JC69" s="57"/>
      <c r="JD69" s="57"/>
      <c r="JE69" s="57"/>
      <c r="JF69" s="57"/>
      <c r="JG69" s="57"/>
      <c r="JH69" s="57"/>
      <c r="JI69" s="57"/>
      <c r="JJ69" s="57"/>
      <c r="JK69" s="57"/>
      <c r="JL69" s="57"/>
      <c r="JM69" s="57"/>
      <c r="JN69" s="57"/>
      <c r="JO69" s="57"/>
      <c r="JP69" s="57"/>
      <c r="JQ69" s="57"/>
      <c r="JR69" s="57"/>
      <c r="JS69" s="57"/>
      <c r="JT69" s="57"/>
      <c r="JU69" s="57"/>
      <c r="JV69" s="57"/>
      <c r="JW69" s="57"/>
      <c r="JX69" s="57"/>
      <c r="JY69" s="57"/>
      <c r="JZ69" s="57"/>
      <c r="KA69" s="57"/>
      <c r="KB69" s="57"/>
      <c r="KC69" s="57"/>
      <c r="KD69" s="57"/>
      <c r="KE69" s="57"/>
      <c r="KF69" s="57"/>
      <c r="KG69" s="57"/>
      <c r="KH69" s="57"/>
      <c r="KI69" s="57"/>
      <c r="KJ69" s="57"/>
      <c r="KK69" s="57"/>
      <c r="KL69" s="57"/>
      <c r="KM69" s="57"/>
      <c r="KN69" s="57"/>
      <c r="KO69" s="57"/>
      <c r="KP69" s="57"/>
      <c r="KQ69" s="57"/>
      <c r="KR69" s="57"/>
      <c r="KS69" s="57"/>
      <c r="KT69" s="57"/>
      <c r="KU69" s="57"/>
      <c r="KV69" s="57"/>
      <c r="KW69" s="57"/>
      <c r="KX69" s="57"/>
      <c r="KY69" s="57"/>
      <c r="KZ69" s="57"/>
      <c r="LA69" s="57"/>
      <c r="LB69" s="57"/>
      <c r="LC69" s="57"/>
      <c r="LD69" s="57"/>
      <c r="LE69" s="57"/>
      <c r="LF69" s="57"/>
      <c r="LG69" s="57"/>
      <c r="LH69" s="57"/>
      <c r="LI69" s="57"/>
      <c r="LJ69" s="57"/>
      <c r="LK69" s="57"/>
      <c r="LL69" s="57"/>
      <c r="LM69" s="57"/>
      <c r="LN69" s="57"/>
      <c r="LO69" s="57"/>
      <c r="LP69" s="57"/>
      <c r="LQ69" s="57"/>
      <c r="LR69" s="57"/>
      <c r="LS69" s="57"/>
      <c r="LT69" s="57"/>
      <c r="LU69" s="57"/>
      <c r="LV69" s="57"/>
      <c r="LW69" s="57"/>
      <c r="LX69" s="57"/>
      <c r="LY69" s="57"/>
      <c r="LZ69" s="57"/>
      <c r="MA69" s="57"/>
      <c r="MB69" s="57"/>
      <c r="MC69" s="57"/>
      <c r="MD69" s="57"/>
      <c r="ME69" s="57"/>
      <c r="MF69" s="57"/>
      <c r="MG69" s="57"/>
      <c r="MH69" s="57"/>
      <c r="MI69" s="57"/>
      <c r="MJ69" s="57"/>
      <c r="MK69" s="57"/>
      <c r="ML69" s="57"/>
      <c r="MM69" s="57"/>
      <c r="MN69" s="57"/>
      <c r="MO69" s="57"/>
      <c r="MP69" s="57"/>
      <c r="MQ69" s="57"/>
      <c r="MR69" s="57"/>
      <c r="MS69" s="57"/>
      <c r="MT69" s="57"/>
      <c r="MU69" s="57"/>
      <c r="MV69" s="57"/>
      <c r="MW69" s="57"/>
      <c r="MX69" s="57"/>
      <c r="MY69" s="57"/>
      <c r="MZ69" s="57"/>
      <c r="NA69" s="57"/>
      <c r="NB69" s="57"/>
      <c r="NC69" s="57"/>
      <c r="ND69" s="57"/>
      <c r="NE69" s="57"/>
      <c r="NF69" s="57"/>
      <c r="NG69" s="57"/>
      <c r="NH69" s="57"/>
      <c r="NI69" s="57"/>
      <c r="NJ69" s="57"/>
      <c r="NK69" s="57"/>
      <c r="NL69" s="57"/>
      <c r="NM69" s="57"/>
      <c r="NN69" s="57"/>
      <c r="NO69" s="57"/>
      <c r="NP69" s="57"/>
      <c r="NQ69" s="57"/>
      <c r="NR69" s="57"/>
      <c r="NS69" s="57"/>
      <c r="NT69" s="57"/>
      <c r="NU69" s="57"/>
      <c r="NV69" s="57"/>
      <c r="NW69" s="57"/>
      <c r="NX69" s="57"/>
      <c r="NY69" s="57"/>
      <c r="NZ69" s="57"/>
      <c r="OA69" s="57"/>
      <c r="OB69" s="57"/>
      <c r="OC69" s="57"/>
      <c r="OD69" s="57"/>
      <c r="OE69" s="57"/>
      <c r="OF69" s="57"/>
      <c r="OG69" s="57"/>
      <c r="OH69" s="57"/>
      <c r="OI69" s="57"/>
      <c r="OJ69" s="57"/>
      <c r="OK69" s="57"/>
      <c r="OL69" s="57"/>
      <c r="OM69" s="57"/>
      <c r="ON69" s="57"/>
      <c r="OO69" s="57"/>
      <c r="OP69" s="57"/>
      <c r="OQ69" s="57"/>
      <c r="OR69" s="57"/>
      <c r="OS69" s="57"/>
      <c r="OT69" s="57"/>
      <c r="OU69" s="57"/>
      <c r="OV69" s="57"/>
      <c r="OW69" s="57"/>
      <c r="OX69" s="57"/>
      <c r="OY69" s="57"/>
      <c r="OZ69" s="57"/>
      <c r="PA69" s="57"/>
      <c r="PB69" s="57"/>
      <c r="PC69" s="57"/>
      <c r="PD69" s="57"/>
      <c r="PE69" s="57"/>
      <c r="PF69" s="57"/>
      <c r="PG69" s="57"/>
      <c r="PH69" s="57"/>
      <c r="PI69" s="57"/>
      <c r="PJ69" s="57"/>
      <c r="PK69" s="57"/>
      <c r="PL69" s="57"/>
      <c r="PM69" s="57"/>
      <c r="PN69" s="57"/>
      <c r="PO69" s="57"/>
      <c r="PP69" s="57"/>
      <c r="PQ69" s="57"/>
      <c r="PR69" s="57"/>
      <c r="PS69" s="57"/>
      <c r="PT69" s="57"/>
      <c r="PU69" s="57"/>
      <c r="PV69" s="57"/>
      <c r="PW69" s="57"/>
      <c r="PX69" s="57"/>
      <c r="PY69" s="57"/>
      <c r="PZ69" s="57"/>
      <c r="QA69" s="57"/>
      <c r="QB69" s="57"/>
      <c r="QC69" s="57"/>
      <c r="QD69" s="57"/>
      <c r="QE69" s="57"/>
      <c r="QF69" s="57"/>
      <c r="QG69" s="57"/>
      <c r="QH69" s="57"/>
      <c r="QI69" s="57"/>
      <c r="QJ69" s="57"/>
      <c r="QK69" s="57"/>
      <c r="QL69" s="57"/>
      <c r="QM69" s="57"/>
      <c r="QN69" s="57"/>
      <c r="QO69" s="57"/>
      <c r="QP69" s="57"/>
      <c r="QQ69" s="57"/>
      <c r="QR69" s="57"/>
      <c r="QS69" s="57"/>
      <c r="QT69" s="57"/>
      <c r="QU69" s="57"/>
      <c r="QV69" s="57"/>
      <c r="QW69" s="57"/>
      <c r="QX69" s="57"/>
      <c r="QY69" s="57"/>
      <c r="QZ69" s="57"/>
      <c r="RA69" s="57"/>
      <c r="RB69" s="57"/>
      <c r="RC69" s="57"/>
      <c r="RD69" s="57"/>
      <c r="RE69" s="57"/>
      <c r="RF69" s="57"/>
      <c r="RG69" s="57"/>
      <c r="RH69" s="57"/>
      <c r="RI69" s="57"/>
      <c r="RJ69" s="57"/>
      <c r="RK69" s="57"/>
      <c r="RL69" s="57"/>
      <c r="RM69" s="57"/>
      <c r="RN69" s="57"/>
      <c r="RO69" s="57"/>
      <c r="RP69" s="57"/>
      <c r="RQ69" s="57"/>
      <c r="RR69" s="57"/>
      <c r="RS69" s="57"/>
      <c r="RT69" s="57"/>
      <c r="RU69" s="57"/>
      <c r="RV69" s="57"/>
      <c r="RW69" s="57"/>
      <c r="RX69" s="57"/>
      <c r="RY69" s="57"/>
      <c r="RZ69" s="57"/>
      <c r="SA69" s="57"/>
      <c r="SB69" s="57"/>
      <c r="SC69" s="57"/>
      <c r="SD69" s="57"/>
      <c r="SE69" s="57"/>
      <c r="SF69" s="57"/>
      <c r="SG69" s="57"/>
      <c r="SH69" s="57"/>
      <c r="SI69" s="57"/>
      <c r="SJ69" s="57"/>
      <c r="SK69" s="57"/>
      <c r="SL69" s="57"/>
      <c r="SM69" s="57"/>
      <c r="SN69" s="57"/>
      <c r="SO69" s="57"/>
      <c r="SP69" s="57"/>
      <c r="SQ69" s="57"/>
      <c r="SR69" s="57"/>
      <c r="SS69" s="57"/>
      <c r="ST69" s="57"/>
      <c r="SU69" s="57"/>
      <c r="SV69" s="57"/>
      <c r="SW69" s="57"/>
      <c r="SX69" s="57"/>
      <c r="SY69" s="57"/>
      <c r="SZ69" s="57"/>
      <c r="TA69" s="57"/>
      <c r="TB69" s="57"/>
      <c r="TC69" s="57"/>
      <c r="TD69" s="57"/>
      <c r="TE69" s="57"/>
      <c r="TF69" s="57"/>
      <c r="TG69" s="57"/>
      <c r="TH69" s="57"/>
      <c r="TI69" s="57"/>
      <c r="TJ69" s="57"/>
      <c r="TK69" s="57"/>
      <c r="TL69" s="57"/>
      <c r="TM69" s="57"/>
      <c r="TN69" s="57"/>
      <c r="TO69" s="57"/>
      <c r="TP69" s="57"/>
      <c r="TQ69" s="57"/>
      <c r="TR69" s="57"/>
      <c r="TS69" s="57"/>
      <c r="TT69" s="57"/>
      <c r="TU69" s="57"/>
      <c r="TV69" s="57"/>
      <c r="TW69" s="57"/>
      <c r="TX69" s="57"/>
      <c r="TY69" s="57"/>
      <c r="TZ69" s="57"/>
      <c r="UA69" s="57"/>
      <c r="UB69" s="57"/>
      <c r="UC69" s="57"/>
      <c r="UD69" s="57"/>
      <c r="UE69" s="57"/>
      <c r="UF69" s="57"/>
      <c r="UG69" s="57"/>
    </row>
    <row r="70" spans="1:843" ht="15.75" customHeight="1" x14ac:dyDescent="0.2">
      <c r="A70" s="59"/>
      <c r="B70" s="688" t="s">
        <v>111</v>
      </c>
      <c r="C70" s="742"/>
      <c r="D70" s="742"/>
      <c r="E70" s="742"/>
      <c r="F70" s="742"/>
      <c r="G70" s="742"/>
      <c r="H70" s="742"/>
      <c r="I70" s="742"/>
      <c r="J70" s="742"/>
      <c r="K70" s="742"/>
      <c r="L70" s="743"/>
      <c r="M70" s="55"/>
    </row>
    <row r="71" spans="1:843" ht="21.75" customHeight="1" x14ac:dyDescent="0.2">
      <c r="A71" s="59"/>
      <c r="B71" s="771" t="s">
        <v>940</v>
      </c>
      <c r="C71" s="772"/>
      <c r="D71" s="772"/>
      <c r="E71" s="772"/>
      <c r="F71" s="772"/>
      <c r="G71" s="772"/>
      <c r="H71" s="772"/>
      <c r="I71" s="772"/>
      <c r="J71" s="772"/>
      <c r="K71" s="772"/>
      <c r="L71" s="773"/>
      <c r="M71" s="55"/>
    </row>
    <row r="72" spans="1:843" ht="21.75" customHeight="1" x14ac:dyDescent="0.2">
      <c r="A72" s="59"/>
      <c r="B72" s="774"/>
      <c r="C72" s="772"/>
      <c r="D72" s="772"/>
      <c r="E72" s="772"/>
      <c r="F72" s="772"/>
      <c r="G72" s="772"/>
      <c r="H72" s="772"/>
      <c r="I72" s="772"/>
      <c r="J72" s="772"/>
      <c r="K72" s="772"/>
      <c r="L72" s="773"/>
      <c r="M72" s="55"/>
    </row>
    <row r="73" spans="1:843" ht="21.75" customHeight="1" x14ac:dyDescent="0.2">
      <c r="A73" s="59"/>
      <c r="B73" s="775"/>
      <c r="C73" s="776"/>
      <c r="D73" s="776"/>
      <c r="E73" s="776"/>
      <c r="F73" s="776"/>
      <c r="G73" s="776"/>
      <c r="H73" s="776"/>
      <c r="I73" s="776"/>
      <c r="J73" s="776"/>
      <c r="K73" s="776"/>
      <c r="L73" s="773"/>
      <c r="M73" s="55"/>
    </row>
    <row r="74" spans="1:843" ht="21.75" customHeight="1" x14ac:dyDescent="0.2">
      <c r="A74" s="59"/>
      <c r="B74" s="777"/>
      <c r="C74" s="778"/>
      <c r="D74" s="778"/>
      <c r="E74" s="778"/>
      <c r="F74" s="778"/>
      <c r="G74" s="778"/>
      <c r="H74" s="778"/>
      <c r="I74" s="778"/>
      <c r="J74" s="778"/>
      <c r="K74" s="778"/>
      <c r="L74" s="779"/>
      <c r="M74" s="55"/>
    </row>
    <row r="75" spans="1:843" s="58" customFormat="1" ht="15" customHeight="1" thickBot="1" x14ac:dyDescent="0.25">
      <c r="A75" s="56"/>
      <c r="B75" s="20"/>
      <c r="C75" s="20"/>
      <c r="D75" s="20"/>
      <c r="E75" s="20"/>
      <c r="F75" s="20"/>
      <c r="G75" s="20"/>
      <c r="H75" s="20"/>
      <c r="I75" s="20"/>
      <c r="J75" s="20"/>
      <c r="K75" s="20"/>
      <c r="L75" s="20"/>
      <c r="M75" s="20"/>
      <c r="N75" s="52"/>
      <c r="O75" s="53"/>
      <c r="P75" s="53"/>
      <c r="Q75" s="53"/>
      <c r="R75" s="53"/>
      <c r="S75" s="53"/>
      <c r="T75" s="53"/>
      <c r="U75" s="53"/>
      <c r="V75" s="53"/>
      <c r="W75" s="53"/>
      <c r="X75" s="53"/>
      <c r="Y75" s="53"/>
      <c r="Z75" s="53"/>
      <c r="AA75" s="53"/>
      <c r="AB75" s="53"/>
      <c r="AC75" s="53"/>
      <c r="AD75" s="53"/>
      <c r="AE75" s="53"/>
      <c r="AF75" s="57"/>
      <c r="AG75" s="57"/>
      <c r="AH75" s="57"/>
      <c r="AI75" s="57"/>
      <c r="AJ75" s="57"/>
      <c r="AK75" s="57"/>
      <c r="AL75" s="57"/>
      <c r="AM75" s="57"/>
      <c r="AN75" s="57"/>
      <c r="AO75" s="57"/>
      <c r="AP75" s="57"/>
      <c r="AQ75" s="57"/>
      <c r="AR75" s="57"/>
      <c r="AS75" s="57"/>
      <c r="AT75" s="57"/>
      <c r="AU75" s="57"/>
      <c r="AV75" s="57"/>
      <c r="AW75" s="57"/>
      <c r="AX75" s="57"/>
      <c r="AY75" s="57"/>
      <c r="AZ75" s="57"/>
      <c r="BA75" s="57"/>
      <c r="BB75" s="57"/>
      <c r="BC75" s="57"/>
      <c r="BD75" s="57"/>
      <c r="BE75" s="57"/>
      <c r="BF75" s="57"/>
      <c r="BG75" s="57"/>
      <c r="BH75" s="57"/>
      <c r="BI75" s="57"/>
      <c r="BJ75" s="57"/>
      <c r="BK75" s="57"/>
      <c r="BL75" s="57"/>
      <c r="BM75" s="57"/>
      <c r="BN75" s="57"/>
      <c r="BO75" s="57"/>
      <c r="BP75" s="57"/>
      <c r="BQ75" s="57"/>
      <c r="BR75" s="57"/>
      <c r="BS75" s="57"/>
      <c r="BT75" s="57"/>
      <c r="BU75" s="57"/>
      <c r="BV75" s="57"/>
      <c r="BW75" s="57"/>
      <c r="BX75" s="57"/>
      <c r="BY75" s="57"/>
      <c r="BZ75" s="57"/>
      <c r="CA75" s="57"/>
      <c r="CB75" s="57"/>
      <c r="CC75" s="57"/>
      <c r="CD75" s="57"/>
      <c r="CE75" s="57"/>
      <c r="CF75" s="57"/>
      <c r="CG75" s="57"/>
      <c r="CH75" s="57"/>
      <c r="CI75" s="57"/>
      <c r="CJ75" s="57"/>
      <c r="CK75" s="57"/>
      <c r="CL75" s="57"/>
      <c r="CM75" s="57"/>
      <c r="CN75" s="57"/>
      <c r="CO75" s="57"/>
      <c r="CP75" s="57"/>
      <c r="CQ75" s="57"/>
      <c r="CR75" s="57"/>
      <c r="CS75" s="57"/>
      <c r="CT75" s="57"/>
      <c r="CU75" s="57"/>
      <c r="CV75" s="57"/>
      <c r="CW75" s="57"/>
      <c r="CX75" s="57"/>
      <c r="CY75" s="57"/>
      <c r="CZ75" s="57"/>
      <c r="DA75" s="57"/>
      <c r="DB75" s="57"/>
      <c r="DC75" s="57"/>
      <c r="DD75" s="57"/>
      <c r="DE75" s="57"/>
      <c r="DF75" s="57"/>
      <c r="DG75" s="57"/>
      <c r="DH75" s="57"/>
      <c r="DI75" s="57"/>
      <c r="DJ75" s="57"/>
      <c r="DK75" s="57"/>
      <c r="DL75" s="57"/>
      <c r="DM75" s="57"/>
      <c r="DN75" s="57"/>
      <c r="DO75" s="57"/>
      <c r="DP75" s="57"/>
      <c r="DQ75" s="57"/>
      <c r="DR75" s="57"/>
      <c r="DS75" s="57"/>
      <c r="DT75" s="57"/>
      <c r="DU75" s="57"/>
      <c r="DV75" s="57"/>
      <c r="DW75" s="57"/>
      <c r="DX75" s="57"/>
      <c r="DY75" s="57"/>
      <c r="DZ75" s="57"/>
      <c r="EA75" s="57"/>
      <c r="EB75" s="57"/>
      <c r="EC75" s="57"/>
      <c r="ED75" s="57"/>
      <c r="EE75" s="57"/>
      <c r="EF75" s="57"/>
      <c r="EG75" s="57"/>
      <c r="EH75" s="57"/>
      <c r="EI75" s="57"/>
      <c r="EJ75" s="57"/>
      <c r="EK75" s="57"/>
      <c r="EL75" s="57"/>
      <c r="EM75" s="57"/>
      <c r="EN75" s="57"/>
      <c r="EO75" s="57"/>
      <c r="EP75" s="57"/>
      <c r="EQ75" s="57"/>
      <c r="ER75" s="57"/>
      <c r="ES75" s="57"/>
      <c r="ET75" s="57"/>
      <c r="EU75" s="57"/>
      <c r="EV75" s="57"/>
      <c r="EW75" s="57"/>
      <c r="EX75" s="57"/>
      <c r="EY75" s="57"/>
      <c r="EZ75" s="57"/>
      <c r="FA75" s="57"/>
      <c r="FB75" s="57"/>
      <c r="FC75" s="57"/>
      <c r="FD75" s="57"/>
      <c r="FE75" s="57"/>
      <c r="FF75" s="57"/>
      <c r="FG75" s="57"/>
      <c r="FH75" s="57"/>
      <c r="FI75" s="57"/>
      <c r="FJ75" s="57"/>
      <c r="FK75" s="57"/>
      <c r="FL75" s="57"/>
      <c r="FM75" s="57"/>
      <c r="FN75" s="57"/>
      <c r="FO75" s="57"/>
      <c r="FP75" s="57"/>
      <c r="FQ75" s="57"/>
      <c r="FR75" s="57"/>
      <c r="FS75" s="57"/>
      <c r="FT75" s="57"/>
      <c r="FU75" s="57"/>
      <c r="FV75" s="57"/>
      <c r="FW75" s="57"/>
      <c r="FX75" s="57"/>
      <c r="FY75" s="57"/>
      <c r="FZ75" s="57"/>
      <c r="GA75" s="57"/>
      <c r="GB75" s="57"/>
      <c r="GC75" s="57"/>
      <c r="GD75" s="57"/>
      <c r="GE75" s="57"/>
      <c r="GF75" s="57"/>
      <c r="GG75" s="57"/>
      <c r="GH75" s="57"/>
      <c r="GI75" s="57"/>
      <c r="GJ75" s="57"/>
      <c r="GK75" s="57"/>
      <c r="GL75" s="57"/>
      <c r="GM75" s="57"/>
      <c r="GN75" s="57"/>
      <c r="GO75" s="57"/>
      <c r="GP75" s="57"/>
      <c r="GQ75" s="57"/>
      <c r="GR75" s="57"/>
      <c r="GS75" s="57"/>
      <c r="GT75" s="57"/>
      <c r="GU75" s="57"/>
      <c r="GV75" s="57"/>
      <c r="GW75" s="57"/>
      <c r="GX75" s="57"/>
      <c r="GY75" s="57"/>
      <c r="GZ75" s="57"/>
      <c r="HA75" s="57"/>
      <c r="HB75" s="57"/>
      <c r="HC75" s="57"/>
      <c r="HD75" s="57"/>
      <c r="HE75" s="57"/>
      <c r="HF75" s="57"/>
      <c r="HG75" s="57"/>
      <c r="HH75" s="57"/>
      <c r="HI75" s="57"/>
      <c r="HJ75" s="57"/>
      <c r="HK75" s="57"/>
      <c r="HL75" s="57"/>
      <c r="HM75" s="57"/>
      <c r="HN75" s="57"/>
      <c r="HO75" s="57"/>
      <c r="HP75" s="57"/>
      <c r="HQ75" s="57"/>
      <c r="HR75" s="57"/>
      <c r="HS75" s="57"/>
      <c r="HT75" s="57"/>
      <c r="HU75" s="57"/>
      <c r="HV75" s="57"/>
      <c r="HW75" s="57"/>
      <c r="HX75" s="57"/>
      <c r="HY75" s="57"/>
      <c r="HZ75" s="57"/>
      <c r="IA75" s="57"/>
      <c r="IB75" s="57"/>
      <c r="IC75" s="57"/>
      <c r="ID75" s="57"/>
      <c r="IE75" s="57"/>
      <c r="IF75" s="57"/>
      <c r="IG75" s="57"/>
      <c r="IH75" s="57"/>
      <c r="II75" s="57"/>
      <c r="IJ75" s="57"/>
      <c r="IK75" s="57"/>
      <c r="IL75" s="57"/>
      <c r="IM75" s="57"/>
      <c r="IN75" s="57"/>
      <c r="IO75" s="57"/>
      <c r="IP75" s="57"/>
      <c r="IQ75" s="57"/>
      <c r="IR75" s="57"/>
      <c r="IS75" s="57"/>
      <c r="IT75" s="57"/>
      <c r="IU75" s="57"/>
      <c r="IV75" s="57"/>
      <c r="IW75" s="57"/>
      <c r="IX75" s="57"/>
      <c r="IY75" s="57"/>
      <c r="IZ75" s="57"/>
      <c r="JA75" s="57"/>
      <c r="JB75" s="57"/>
      <c r="JC75" s="57"/>
      <c r="JD75" s="57"/>
      <c r="JE75" s="57"/>
      <c r="JF75" s="57"/>
      <c r="JG75" s="57"/>
      <c r="JH75" s="57"/>
      <c r="JI75" s="57"/>
      <c r="JJ75" s="57"/>
      <c r="JK75" s="57"/>
      <c r="JL75" s="57"/>
      <c r="JM75" s="57"/>
      <c r="JN75" s="57"/>
      <c r="JO75" s="57"/>
      <c r="JP75" s="57"/>
      <c r="JQ75" s="57"/>
      <c r="JR75" s="57"/>
      <c r="JS75" s="57"/>
      <c r="JT75" s="57"/>
      <c r="JU75" s="57"/>
      <c r="JV75" s="57"/>
      <c r="JW75" s="57"/>
      <c r="JX75" s="57"/>
      <c r="JY75" s="57"/>
      <c r="JZ75" s="57"/>
      <c r="KA75" s="57"/>
      <c r="KB75" s="57"/>
      <c r="KC75" s="57"/>
      <c r="KD75" s="57"/>
      <c r="KE75" s="57"/>
      <c r="KF75" s="57"/>
      <c r="KG75" s="57"/>
      <c r="KH75" s="57"/>
      <c r="KI75" s="57"/>
      <c r="KJ75" s="57"/>
      <c r="KK75" s="57"/>
      <c r="KL75" s="57"/>
      <c r="KM75" s="57"/>
      <c r="KN75" s="57"/>
      <c r="KO75" s="57"/>
      <c r="KP75" s="57"/>
      <c r="KQ75" s="57"/>
      <c r="KR75" s="57"/>
      <c r="KS75" s="57"/>
      <c r="KT75" s="57"/>
      <c r="KU75" s="57"/>
      <c r="KV75" s="57"/>
      <c r="KW75" s="57"/>
      <c r="KX75" s="57"/>
      <c r="KY75" s="57"/>
      <c r="KZ75" s="57"/>
      <c r="LA75" s="57"/>
      <c r="LB75" s="57"/>
      <c r="LC75" s="57"/>
      <c r="LD75" s="57"/>
      <c r="LE75" s="57"/>
      <c r="LF75" s="57"/>
      <c r="LG75" s="57"/>
      <c r="LH75" s="57"/>
      <c r="LI75" s="57"/>
      <c r="LJ75" s="57"/>
      <c r="LK75" s="57"/>
      <c r="LL75" s="57"/>
      <c r="LM75" s="57"/>
      <c r="LN75" s="57"/>
      <c r="LO75" s="57"/>
      <c r="LP75" s="57"/>
      <c r="LQ75" s="57"/>
      <c r="LR75" s="57"/>
      <c r="LS75" s="57"/>
      <c r="LT75" s="57"/>
      <c r="LU75" s="57"/>
      <c r="LV75" s="57"/>
      <c r="LW75" s="57"/>
      <c r="LX75" s="57"/>
      <c r="LY75" s="57"/>
      <c r="LZ75" s="57"/>
      <c r="MA75" s="57"/>
      <c r="MB75" s="57"/>
      <c r="MC75" s="57"/>
      <c r="MD75" s="57"/>
      <c r="ME75" s="57"/>
      <c r="MF75" s="57"/>
      <c r="MG75" s="57"/>
      <c r="MH75" s="57"/>
      <c r="MI75" s="57"/>
      <c r="MJ75" s="57"/>
      <c r="MK75" s="57"/>
      <c r="ML75" s="57"/>
      <c r="MM75" s="57"/>
      <c r="MN75" s="57"/>
      <c r="MO75" s="57"/>
      <c r="MP75" s="57"/>
      <c r="MQ75" s="57"/>
      <c r="MR75" s="57"/>
      <c r="MS75" s="57"/>
      <c r="MT75" s="57"/>
      <c r="MU75" s="57"/>
      <c r="MV75" s="57"/>
      <c r="MW75" s="57"/>
      <c r="MX75" s="57"/>
      <c r="MY75" s="57"/>
      <c r="MZ75" s="57"/>
      <c r="NA75" s="57"/>
      <c r="NB75" s="57"/>
      <c r="NC75" s="57"/>
      <c r="ND75" s="57"/>
      <c r="NE75" s="57"/>
      <c r="NF75" s="57"/>
      <c r="NG75" s="57"/>
      <c r="NH75" s="57"/>
      <c r="NI75" s="57"/>
      <c r="NJ75" s="57"/>
      <c r="NK75" s="57"/>
      <c r="NL75" s="57"/>
      <c r="NM75" s="57"/>
      <c r="NN75" s="57"/>
      <c r="NO75" s="57"/>
      <c r="NP75" s="57"/>
      <c r="NQ75" s="57"/>
      <c r="NR75" s="57"/>
      <c r="NS75" s="57"/>
      <c r="NT75" s="57"/>
      <c r="NU75" s="57"/>
      <c r="NV75" s="57"/>
      <c r="NW75" s="57"/>
      <c r="NX75" s="57"/>
      <c r="NY75" s="57"/>
      <c r="NZ75" s="57"/>
      <c r="OA75" s="57"/>
      <c r="OB75" s="57"/>
      <c r="OC75" s="57"/>
      <c r="OD75" s="57"/>
      <c r="OE75" s="57"/>
      <c r="OF75" s="57"/>
      <c r="OG75" s="57"/>
      <c r="OH75" s="57"/>
      <c r="OI75" s="57"/>
      <c r="OJ75" s="57"/>
      <c r="OK75" s="57"/>
      <c r="OL75" s="57"/>
      <c r="OM75" s="57"/>
      <c r="ON75" s="57"/>
      <c r="OO75" s="57"/>
      <c r="OP75" s="57"/>
      <c r="OQ75" s="57"/>
      <c r="OR75" s="57"/>
      <c r="OS75" s="57"/>
      <c r="OT75" s="57"/>
      <c r="OU75" s="57"/>
      <c r="OV75" s="57"/>
      <c r="OW75" s="57"/>
      <c r="OX75" s="57"/>
      <c r="OY75" s="57"/>
      <c r="OZ75" s="57"/>
      <c r="PA75" s="57"/>
      <c r="PB75" s="57"/>
      <c r="PC75" s="57"/>
      <c r="PD75" s="57"/>
      <c r="PE75" s="57"/>
      <c r="PF75" s="57"/>
      <c r="PG75" s="57"/>
      <c r="PH75" s="57"/>
      <c r="PI75" s="57"/>
      <c r="PJ75" s="57"/>
      <c r="PK75" s="57"/>
      <c r="PL75" s="57"/>
      <c r="PM75" s="57"/>
      <c r="PN75" s="57"/>
      <c r="PO75" s="57"/>
      <c r="PP75" s="57"/>
      <c r="PQ75" s="57"/>
      <c r="PR75" s="57"/>
      <c r="PS75" s="57"/>
      <c r="PT75" s="57"/>
      <c r="PU75" s="57"/>
      <c r="PV75" s="57"/>
      <c r="PW75" s="57"/>
      <c r="PX75" s="57"/>
      <c r="PY75" s="57"/>
      <c r="PZ75" s="57"/>
      <c r="QA75" s="57"/>
      <c r="QB75" s="57"/>
      <c r="QC75" s="57"/>
      <c r="QD75" s="57"/>
      <c r="QE75" s="57"/>
      <c r="QF75" s="57"/>
      <c r="QG75" s="57"/>
      <c r="QH75" s="57"/>
      <c r="QI75" s="57"/>
      <c r="QJ75" s="57"/>
      <c r="QK75" s="57"/>
      <c r="QL75" s="57"/>
      <c r="QM75" s="57"/>
      <c r="QN75" s="57"/>
      <c r="QO75" s="57"/>
      <c r="QP75" s="57"/>
      <c r="QQ75" s="57"/>
      <c r="QR75" s="57"/>
      <c r="QS75" s="57"/>
      <c r="QT75" s="57"/>
      <c r="QU75" s="57"/>
      <c r="QV75" s="57"/>
      <c r="QW75" s="57"/>
      <c r="QX75" s="57"/>
      <c r="QY75" s="57"/>
      <c r="QZ75" s="57"/>
      <c r="RA75" s="57"/>
      <c r="RB75" s="57"/>
      <c r="RC75" s="57"/>
      <c r="RD75" s="57"/>
      <c r="RE75" s="57"/>
      <c r="RF75" s="57"/>
      <c r="RG75" s="57"/>
      <c r="RH75" s="57"/>
      <c r="RI75" s="57"/>
      <c r="RJ75" s="57"/>
      <c r="RK75" s="57"/>
      <c r="RL75" s="57"/>
      <c r="RM75" s="57"/>
      <c r="RN75" s="57"/>
      <c r="RO75" s="57"/>
      <c r="RP75" s="57"/>
      <c r="RQ75" s="57"/>
      <c r="RR75" s="57"/>
      <c r="RS75" s="57"/>
      <c r="RT75" s="57"/>
      <c r="RU75" s="57"/>
      <c r="RV75" s="57"/>
      <c r="RW75" s="57"/>
      <c r="RX75" s="57"/>
      <c r="RY75" s="57"/>
      <c r="RZ75" s="57"/>
      <c r="SA75" s="57"/>
      <c r="SB75" s="57"/>
      <c r="SC75" s="57"/>
      <c r="SD75" s="57"/>
      <c r="SE75" s="57"/>
      <c r="SF75" s="57"/>
      <c r="SG75" s="57"/>
      <c r="SH75" s="57"/>
      <c r="SI75" s="57"/>
      <c r="SJ75" s="57"/>
      <c r="SK75" s="57"/>
      <c r="SL75" s="57"/>
      <c r="SM75" s="57"/>
      <c r="SN75" s="57"/>
      <c r="SO75" s="57"/>
      <c r="SP75" s="57"/>
      <c r="SQ75" s="57"/>
      <c r="SR75" s="57"/>
      <c r="SS75" s="57"/>
      <c r="ST75" s="57"/>
      <c r="SU75" s="57"/>
      <c r="SV75" s="57"/>
      <c r="SW75" s="57"/>
      <c r="SX75" s="57"/>
      <c r="SY75" s="57"/>
      <c r="SZ75" s="57"/>
      <c r="TA75" s="57"/>
      <c r="TB75" s="57"/>
      <c r="TC75" s="57"/>
      <c r="TD75" s="57"/>
      <c r="TE75" s="57"/>
      <c r="TF75" s="57"/>
      <c r="TG75" s="57"/>
      <c r="TH75" s="57"/>
      <c r="TI75" s="57"/>
      <c r="TJ75" s="57"/>
      <c r="TK75" s="57"/>
      <c r="TL75" s="57"/>
      <c r="TM75" s="57"/>
      <c r="TN75" s="57"/>
      <c r="TO75" s="57"/>
      <c r="TP75" s="57"/>
      <c r="TQ75" s="57"/>
      <c r="TR75" s="57"/>
      <c r="TS75" s="57"/>
      <c r="TT75" s="57"/>
      <c r="TU75" s="57"/>
      <c r="TV75" s="57"/>
      <c r="TW75" s="57"/>
      <c r="TX75" s="57"/>
      <c r="TY75" s="57"/>
      <c r="TZ75" s="57"/>
      <c r="UA75" s="57"/>
      <c r="UB75" s="57"/>
      <c r="UC75" s="57"/>
      <c r="UD75" s="57"/>
      <c r="UE75" s="57"/>
      <c r="UF75" s="57"/>
      <c r="UG75" s="57"/>
    </row>
    <row r="76" spans="1:843" ht="15.75" customHeight="1" x14ac:dyDescent="0.2">
      <c r="A76" s="59"/>
      <c r="B76" s="688" t="s">
        <v>112</v>
      </c>
      <c r="C76" s="742"/>
      <c r="D76" s="742"/>
      <c r="E76" s="742"/>
      <c r="F76" s="742"/>
      <c r="G76" s="742"/>
      <c r="H76" s="742"/>
      <c r="I76" s="742"/>
      <c r="J76" s="742"/>
      <c r="K76" s="742"/>
      <c r="L76" s="743"/>
      <c r="M76" s="55"/>
    </row>
    <row r="77" spans="1:843" ht="21.75" customHeight="1" x14ac:dyDescent="0.2">
      <c r="A77" s="59"/>
      <c r="B77" s="771" t="s">
        <v>939</v>
      </c>
      <c r="C77" s="772"/>
      <c r="D77" s="772"/>
      <c r="E77" s="772"/>
      <c r="F77" s="772"/>
      <c r="G77" s="772"/>
      <c r="H77" s="772"/>
      <c r="I77" s="772"/>
      <c r="J77" s="772"/>
      <c r="K77" s="772"/>
      <c r="L77" s="773"/>
      <c r="M77" s="55"/>
    </row>
    <row r="78" spans="1:843" ht="21.75" customHeight="1" x14ac:dyDescent="0.2">
      <c r="A78" s="59"/>
      <c r="B78" s="774"/>
      <c r="C78" s="772"/>
      <c r="D78" s="772"/>
      <c r="E78" s="772"/>
      <c r="F78" s="772"/>
      <c r="G78" s="772"/>
      <c r="H78" s="772"/>
      <c r="I78" s="772"/>
      <c r="J78" s="772"/>
      <c r="K78" s="772"/>
      <c r="L78" s="773"/>
      <c r="M78" s="55"/>
    </row>
    <row r="79" spans="1:843" ht="21.75" customHeight="1" x14ac:dyDescent="0.2">
      <c r="A79" s="59"/>
      <c r="B79" s="775"/>
      <c r="C79" s="776"/>
      <c r="D79" s="776"/>
      <c r="E79" s="776"/>
      <c r="F79" s="776"/>
      <c r="G79" s="776"/>
      <c r="H79" s="776"/>
      <c r="I79" s="776"/>
      <c r="J79" s="776"/>
      <c r="K79" s="776"/>
      <c r="L79" s="773"/>
      <c r="M79" s="55"/>
    </row>
    <row r="80" spans="1:843" ht="21.75" customHeight="1" x14ac:dyDescent="0.2">
      <c r="A80" s="59"/>
      <c r="B80" s="777"/>
      <c r="C80" s="778"/>
      <c r="D80" s="778"/>
      <c r="E80" s="778"/>
      <c r="F80" s="778"/>
      <c r="G80" s="778"/>
      <c r="H80" s="778"/>
      <c r="I80" s="778"/>
      <c r="J80" s="778"/>
      <c r="K80" s="778"/>
      <c r="L80" s="779"/>
      <c r="M80" s="55"/>
    </row>
    <row r="81" spans="1:553" s="58" customFormat="1" ht="15" customHeight="1" thickBot="1" x14ac:dyDescent="0.25">
      <c r="A81" s="56"/>
      <c r="B81" s="20"/>
      <c r="C81" s="20"/>
      <c r="D81" s="20"/>
      <c r="E81" s="20"/>
      <c r="F81" s="20"/>
      <c r="G81" s="20"/>
      <c r="H81" s="20"/>
      <c r="I81" s="20"/>
      <c r="J81" s="20"/>
      <c r="K81" s="20"/>
      <c r="L81" s="20"/>
      <c r="M81" s="20"/>
      <c r="N81" s="52"/>
      <c r="O81" s="53"/>
      <c r="P81" s="53"/>
      <c r="Q81" s="53"/>
      <c r="R81" s="53"/>
      <c r="S81" s="53"/>
      <c r="T81" s="53"/>
      <c r="U81" s="53"/>
      <c r="V81" s="53"/>
      <c r="W81" s="53"/>
      <c r="X81" s="53"/>
      <c r="Y81" s="53"/>
      <c r="Z81" s="53"/>
      <c r="AA81" s="53"/>
      <c r="AB81" s="53"/>
      <c r="AC81" s="53"/>
      <c r="AD81" s="53"/>
      <c r="AE81" s="53"/>
      <c r="AF81" s="57"/>
      <c r="AG81" s="57"/>
      <c r="AH81" s="57"/>
      <c r="AI81" s="57"/>
      <c r="AJ81" s="57"/>
      <c r="AK81" s="57"/>
      <c r="AL81" s="57"/>
      <c r="AM81" s="57"/>
      <c r="AN81" s="57"/>
      <c r="AO81" s="57"/>
      <c r="AP81" s="57"/>
      <c r="AQ81" s="57"/>
      <c r="AR81" s="57"/>
      <c r="AS81" s="57"/>
      <c r="AT81" s="57"/>
      <c r="AU81" s="57"/>
      <c r="AV81" s="57"/>
      <c r="AW81" s="57"/>
      <c r="AX81" s="57"/>
      <c r="AY81" s="57"/>
      <c r="AZ81" s="57"/>
      <c r="BA81" s="57"/>
      <c r="BB81" s="57"/>
      <c r="BC81" s="57"/>
      <c r="BD81" s="57"/>
      <c r="BE81" s="57"/>
      <c r="BF81" s="57"/>
      <c r="BG81" s="57"/>
      <c r="BH81" s="57"/>
      <c r="BI81" s="57"/>
      <c r="BJ81" s="57"/>
      <c r="BK81" s="57"/>
      <c r="BL81" s="57"/>
      <c r="BM81" s="57"/>
      <c r="BN81" s="57"/>
      <c r="BO81" s="57"/>
      <c r="BP81" s="57"/>
      <c r="BQ81" s="57"/>
      <c r="BR81" s="57"/>
      <c r="BS81" s="57"/>
      <c r="BT81" s="57"/>
      <c r="BU81" s="57"/>
      <c r="BV81" s="57"/>
      <c r="BW81" s="57"/>
      <c r="BX81" s="57"/>
      <c r="BY81" s="57"/>
      <c r="BZ81" s="57"/>
      <c r="CA81" s="57"/>
      <c r="CB81" s="57"/>
      <c r="CC81" s="57"/>
      <c r="CD81" s="57"/>
      <c r="CE81" s="57"/>
      <c r="CF81" s="57"/>
      <c r="CG81" s="57"/>
      <c r="CH81" s="57"/>
      <c r="CI81" s="57"/>
      <c r="CJ81" s="57"/>
      <c r="CK81" s="57"/>
      <c r="CL81" s="57"/>
      <c r="CM81" s="57"/>
      <c r="CN81" s="57"/>
      <c r="CO81" s="57"/>
      <c r="CP81" s="57"/>
      <c r="CQ81" s="57"/>
      <c r="CR81" s="57"/>
      <c r="CS81" s="57"/>
      <c r="CT81" s="57"/>
      <c r="CU81" s="57"/>
      <c r="CV81" s="57"/>
      <c r="CW81" s="57"/>
      <c r="CX81" s="57"/>
      <c r="CY81" s="57"/>
      <c r="CZ81" s="57"/>
      <c r="DA81" s="57"/>
      <c r="DB81" s="57"/>
      <c r="DC81" s="57"/>
      <c r="DD81" s="57"/>
      <c r="DE81" s="57"/>
      <c r="DF81" s="57"/>
      <c r="DG81" s="57"/>
      <c r="DH81" s="57"/>
      <c r="DI81" s="57"/>
      <c r="DJ81" s="57"/>
      <c r="DK81" s="57"/>
      <c r="DL81" s="57"/>
      <c r="DM81" s="57"/>
      <c r="DN81" s="57"/>
      <c r="DO81" s="57"/>
      <c r="DP81" s="57"/>
      <c r="DQ81" s="57"/>
      <c r="DR81" s="57"/>
      <c r="DS81" s="57"/>
      <c r="DT81" s="57"/>
      <c r="DU81" s="57"/>
      <c r="DV81" s="57"/>
      <c r="DW81" s="57"/>
      <c r="DX81" s="57"/>
      <c r="DY81" s="57"/>
      <c r="DZ81" s="57"/>
      <c r="EA81" s="57"/>
      <c r="EB81" s="57"/>
      <c r="EC81" s="57"/>
      <c r="ED81" s="57"/>
      <c r="EE81" s="57"/>
      <c r="EF81" s="57"/>
      <c r="EG81" s="57"/>
      <c r="EH81" s="57"/>
      <c r="EI81" s="57"/>
      <c r="EJ81" s="57"/>
      <c r="EK81" s="57"/>
      <c r="EL81" s="57"/>
      <c r="EM81" s="57"/>
      <c r="EN81" s="57"/>
      <c r="EO81" s="57"/>
      <c r="EP81" s="57"/>
      <c r="EQ81" s="57"/>
      <c r="ER81" s="57"/>
      <c r="ES81" s="57"/>
      <c r="ET81" s="57"/>
      <c r="EU81" s="57"/>
      <c r="EV81" s="57"/>
      <c r="EW81" s="57"/>
      <c r="EX81" s="57"/>
      <c r="EY81" s="57"/>
      <c r="EZ81" s="57"/>
      <c r="FA81" s="57"/>
      <c r="FB81" s="57"/>
      <c r="FC81" s="57"/>
      <c r="FD81" s="57"/>
      <c r="FE81" s="57"/>
      <c r="FF81" s="57"/>
      <c r="FG81" s="57"/>
      <c r="FH81" s="57"/>
      <c r="FI81" s="57"/>
      <c r="FJ81" s="57"/>
      <c r="FK81" s="57"/>
      <c r="FL81" s="57"/>
      <c r="FM81" s="57"/>
      <c r="FN81" s="57"/>
      <c r="FO81" s="57"/>
      <c r="FP81" s="57"/>
      <c r="FQ81" s="57"/>
      <c r="FR81" s="57"/>
      <c r="FS81" s="57"/>
      <c r="FT81" s="57"/>
      <c r="FU81" s="57"/>
      <c r="FV81" s="57"/>
      <c r="FW81" s="57"/>
      <c r="FX81" s="57"/>
      <c r="FY81" s="57"/>
      <c r="FZ81" s="57"/>
      <c r="GA81" s="57"/>
      <c r="GB81" s="57"/>
      <c r="GC81" s="57"/>
      <c r="GD81" s="57"/>
      <c r="GE81" s="57"/>
      <c r="GF81" s="57"/>
      <c r="GG81" s="57"/>
      <c r="GH81" s="57"/>
      <c r="GI81" s="57"/>
      <c r="GJ81" s="57"/>
      <c r="GK81" s="57"/>
      <c r="GL81" s="57"/>
      <c r="GM81" s="57"/>
      <c r="GN81" s="57"/>
      <c r="GO81" s="57"/>
      <c r="GP81" s="57"/>
      <c r="GQ81" s="57"/>
      <c r="GR81" s="57"/>
      <c r="GS81" s="57"/>
      <c r="GT81" s="57"/>
      <c r="GU81" s="57"/>
      <c r="GV81" s="57"/>
      <c r="GW81" s="57"/>
      <c r="GX81" s="57"/>
      <c r="GY81" s="57"/>
      <c r="GZ81" s="57"/>
      <c r="HA81" s="57"/>
      <c r="HB81" s="57"/>
      <c r="HC81" s="57"/>
      <c r="HD81" s="57"/>
      <c r="HE81" s="57"/>
      <c r="HF81" s="57"/>
      <c r="HG81" s="57"/>
      <c r="HH81" s="57"/>
      <c r="HI81" s="57"/>
      <c r="HJ81" s="57"/>
      <c r="HK81" s="57"/>
      <c r="HL81" s="57"/>
      <c r="HM81" s="57"/>
      <c r="HN81" s="57"/>
      <c r="HO81" s="57"/>
      <c r="HP81" s="57"/>
      <c r="HQ81" s="57"/>
      <c r="HR81" s="57"/>
      <c r="HS81" s="57"/>
      <c r="HT81" s="57"/>
      <c r="HU81" s="57"/>
      <c r="HV81" s="57"/>
      <c r="HW81" s="57"/>
      <c r="HX81" s="57"/>
      <c r="HY81" s="57"/>
      <c r="HZ81" s="57"/>
      <c r="IA81" s="57"/>
      <c r="IB81" s="57"/>
      <c r="IC81" s="57"/>
      <c r="ID81" s="57"/>
      <c r="IE81" s="57"/>
      <c r="IF81" s="57"/>
      <c r="IG81" s="57"/>
      <c r="IH81" s="57"/>
      <c r="II81" s="57"/>
      <c r="IJ81" s="57"/>
      <c r="IK81" s="57"/>
      <c r="IL81" s="57"/>
      <c r="IM81" s="57"/>
      <c r="IN81" s="57"/>
      <c r="IO81" s="57"/>
      <c r="IP81" s="57"/>
      <c r="IQ81" s="57"/>
      <c r="IR81" s="57"/>
      <c r="IS81" s="57"/>
      <c r="IT81" s="57"/>
      <c r="IU81" s="57"/>
      <c r="IV81" s="57"/>
      <c r="IW81" s="57"/>
      <c r="IX81" s="57"/>
      <c r="IY81" s="57"/>
      <c r="IZ81" s="57"/>
      <c r="JA81" s="57"/>
      <c r="JB81" s="57"/>
      <c r="JC81" s="57"/>
      <c r="JD81" s="57"/>
      <c r="JE81" s="57"/>
      <c r="JF81" s="57"/>
      <c r="JG81" s="57"/>
      <c r="JH81" s="57"/>
      <c r="JI81" s="57"/>
      <c r="JJ81" s="57"/>
      <c r="JK81" s="57"/>
      <c r="JL81" s="57"/>
      <c r="JM81" s="57"/>
      <c r="JN81" s="57"/>
      <c r="JO81" s="57"/>
      <c r="JP81" s="57"/>
      <c r="JQ81" s="57"/>
      <c r="JR81" s="57"/>
      <c r="JS81" s="57"/>
      <c r="JT81" s="57"/>
      <c r="JU81" s="57"/>
      <c r="JV81" s="57"/>
      <c r="JW81" s="57"/>
      <c r="JX81" s="57"/>
      <c r="JY81" s="57"/>
      <c r="JZ81" s="57"/>
      <c r="KA81" s="57"/>
      <c r="KB81" s="57"/>
      <c r="KC81" s="57"/>
      <c r="KD81" s="57"/>
      <c r="KE81" s="57"/>
      <c r="KF81" s="57"/>
      <c r="KG81" s="57"/>
      <c r="KH81" s="57"/>
      <c r="KI81" s="57"/>
      <c r="KJ81" s="57"/>
      <c r="KK81" s="57"/>
      <c r="KL81" s="57"/>
      <c r="KM81" s="57"/>
      <c r="KN81" s="57"/>
      <c r="KO81" s="57"/>
      <c r="KP81" s="57"/>
      <c r="KQ81" s="57"/>
      <c r="KR81" s="57"/>
      <c r="KS81" s="57"/>
      <c r="KT81" s="57"/>
      <c r="KU81" s="57"/>
      <c r="KV81" s="57"/>
      <c r="KW81" s="57"/>
      <c r="KX81" s="57"/>
      <c r="KY81" s="57"/>
      <c r="KZ81" s="57"/>
      <c r="LA81" s="57"/>
      <c r="LB81" s="57"/>
      <c r="LC81" s="57"/>
      <c r="LD81" s="57"/>
      <c r="LE81" s="57"/>
      <c r="LF81" s="57"/>
      <c r="LG81" s="57"/>
      <c r="LH81" s="57"/>
      <c r="LI81" s="57"/>
      <c r="LJ81" s="57"/>
      <c r="LK81" s="57"/>
      <c r="LL81" s="57"/>
      <c r="LM81" s="57"/>
      <c r="LN81" s="57"/>
      <c r="LO81" s="57"/>
      <c r="LP81" s="57"/>
      <c r="LQ81" s="57"/>
      <c r="LR81" s="57"/>
      <c r="LS81" s="57"/>
      <c r="LT81" s="57"/>
      <c r="LU81" s="57"/>
      <c r="LV81" s="57"/>
      <c r="LW81" s="57"/>
      <c r="LX81" s="57"/>
      <c r="LY81" s="57"/>
      <c r="LZ81" s="57"/>
      <c r="MA81" s="57"/>
      <c r="MB81" s="57"/>
      <c r="MC81" s="57"/>
      <c r="MD81" s="57"/>
      <c r="ME81" s="57"/>
      <c r="MF81" s="57"/>
      <c r="MG81" s="57"/>
      <c r="MH81" s="57"/>
      <c r="MI81" s="57"/>
      <c r="MJ81" s="57"/>
      <c r="MK81" s="57"/>
      <c r="ML81" s="57"/>
      <c r="MM81" s="57"/>
      <c r="MN81" s="57"/>
      <c r="MO81" s="57"/>
      <c r="MP81" s="57"/>
      <c r="MQ81" s="57"/>
      <c r="MR81" s="57"/>
      <c r="MS81" s="57"/>
      <c r="MT81" s="57"/>
      <c r="MU81" s="57"/>
      <c r="MV81" s="57"/>
      <c r="MW81" s="57"/>
      <c r="MX81" s="57"/>
      <c r="MY81" s="57"/>
      <c r="MZ81" s="57"/>
      <c r="NA81" s="57"/>
      <c r="NB81" s="57"/>
      <c r="NC81" s="57"/>
      <c r="ND81" s="57"/>
      <c r="NE81" s="57"/>
      <c r="NF81" s="57"/>
      <c r="NG81" s="57"/>
      <c r="NH81" s="57"/>
      <c r="NI81" s="57"/>
      <c r="NJ81" s="57"/>
      <c r="NK81" s="57"/>
      <c r="NL81" s="57"/>
      <c r="NM81" s="57"/>
      <c r="NN81" s="57"/>
      <c r="NO81" s="57"/>
      <c r="NP81" s="57"/>
      <c r="NQ81" s="57"/>
      <c r="NR81" s="57"/>
      <c r="NS81" s="57"/>
      <c r="NT81" s="57"/>
      <c r="NU81" s="57"/>
      <c r="NV81" s="57"/>
      <c r="NW81" s="57"/>
      <c r="NX81" s="57"/>
      <c r="NY81" s="57"/>
      <c r="NZ81" s="57"/>
      <c r="OA81" s="57"/>
      <c r="OB81" s="57"/>
      <c r="OC81" s="57"/>
      <c r="OD81" s="57"/>
      <c r="OE81" s="57"/>
      <c r="OF81" s="57"/>
      <c r="OG81" s="57"/>
      <c r="OH81" s="57"/>
      <c r="OI81" s="57"/>
      <c r="OJ81" s="57"/>
      <c r="OK81" s="57"/>
      <c r="OL81" s="57"/>
      <c r="OM81" s="57"/>
      <c r="ON81" s="57"/>
      <c r="OO81" s="57"/>
      <c r="OP81" s="57"/>
      <c r="OQ81" s="57"/>
      <c r="OR81" s="57"/>
      <c r="OS81" s="57"/>
      <c r="OT81" s="57"/>
      <c r="OU81" s="57"/>
      <c r="OV81" s="57"/>
      <c r="OW81" s="57"/>
      <c r="OX81" s="57"/>
      <c r="OY81" s="57"/>
      <c r="OZ81" s="57"/>
      <c r="PA81" s="57"/>
      <c r="PB81" s="57"/>
      <c r="PC81" s="57"/>
      <c r="PD81" s="57"/>
      <c r="PE81" s="57"/>
      <c r="PF81" s="57"/>
      <c r="PG81" s="57"/>
      <c r="PH81" s="57"/>
      <c r="PI81" s="57"/>
      <c r="PJ81" s="57"/>
      <c r="PK81" s="57"/>
      <c r="PL81" s="57"/>
      <c r="PM81" s="57"/>
      <c r="PN81" s="57"/>
      <c r="PO81" s="57"/>
      <c r="PP81" s="57"/>
      <c r="PQ81" s="57"/>
      <c r="PR81" s="57"/>
      <c r="PS81" s="57"/>
      <c r="PT81" s="57"/>
      <c r="PU81" s="57"/>
      <c r="PV81" s="57"/>
      <c r="PW81" s="57"/>
      <c r="PX81" s="57"/>
      <c r="PY81" s="57"/>
      <c r="PZ81" s="57"/>
      <c r="QA81" s="57"/>
      <c r="QB81" s="57"/>
      <c r="QC81" s="57"/>
      <c r="QD81" s="57"/>
      <c r="QE81" s="57"/>
      <c r="QF81" s="57"/>
      <c r="QG81" s="57"/>
      <c r="QH81" s="57"/>
      <c r="QI81" s="57"/>
      <c r="QJ81" s="57"/>
      <c r="QK81" s="57"/>
      <c r="QL81" s="57"/>
      <c r="QM81" s="57"/>
      <c r="QN81" s="57"/>
      <c r="QO81" s="57"/>
      <c r="QP81" s="57"/>
      <c r="QQ81" s="57"/>
      <c r="QR81" s="57"/>
      <c r="QS81" s="57"/>
      <c r="QT81" s="57"/>
      <c r="QU81" s="57"/>
      <c r="QV81" s="57"/>
      <c r="QW81" s="57"/>
      <c r="QX81" s="57"/>
      <c r="QY81" s="57"/>
      <c r="QZ81" s="57"/>
      <c r="RA81" s="57"/>
      <c r="RB81" s="57"/>
      <c r="RC81" s="57"/>
      <c r="RD81" s="57"/>
      <c r="RE81" s="57"/>
      <c r="RF81" s="57"/>
      <c r="RG81" s="57"/>
      <c r="RH81" s="57"/>
      <c r="RI81" s="57"/>
      <c r="RJ81" s="57"/>
      <c r="RK81" s="57"/>
      <c r="RL81" s="57"/>
      <c r="RM81" s="57"/>
      <c r="RN81" s="57"/>
      <c r="RO81" s="57"/>
      <c r="RP81" s="57"/>
      <c r="RQ81" s="57"/>
      <c r="RR81" s="57"/>
      <c r="RS81" s="57"/>
      <c r="RT81" s="57"/>
      <c r="RU81" s="57"/>
      <c r="RV81" s="57"/>
      <c r="RW81" s="57"/>
      <c r="RX81" s="57"/>
      <c r="RY81" s="57"/>
      <c r="RZ81" s="57"/>
      <c r="SA81" s="57"/>
      <c r="SB81" s="57"/>
      <c r="SC81" s="57"/>
      <c r="SD81" s="57"/>
      <c r="SE81" s="57"/>
      <c r="SF81" s="57"/>
      <c r="SG81" s="57"/>
      <c r="SH81" s="57"/>
      <c r="SI81" s="57"/>
      <c r="SJ81" s="57"/>
      <c r="SK81" s="57"/>
      <c r="SL81" s="57"/>
      <c r="SM81" s="57"/>
      <c r="SN81" s="57"/>
      <c r="SO81" s="57"/>
      <c r="SP81" s="57"/>
      <c r="SQ81" s="57"/>
      <c r="SR81" s="57"/>
      <c r="SS81" s="57"/>
      <c r="ST81" s="57"/>
      <c r="SU81" s="57"/>
      <c r="SV81" s="57"/>
      <c r="SW81" s="57"/>
      <c r="SX81" s="57"/>
      <c r="SY81" s="57"/>
      <c r="SZ81" s="57"/>
      <c r="TA81" s="57"/>
      <c r="TB81" s="57"/>
      <c r="TC81" s="57"/>
      <c r="TD81" s="57"/>
      <c r="TE81" s="57"/>
      <c r="TF81" s="57"/>
      <c r="TG81" s="57"/>
      <c r="TH81" s="57"/>
      <c r="TI81" s="57"/>
      <c r="TJ81" s="57"/>
      <c r="TK81" s="57"/>
      <c r="TL81" s="57"/>
      <c r="TM81" s="57"/>
      <c r="TN81" s="57"/>
      <c r="TO81" s="57"/>
      <c r="TP81" s="57"/>
      <c r="TQ81" s="57"/>
      <c r="TR81" s="57"/>
      <c r="TS81" s="57"/>
      <c r="TT81" s="57"/>
      <c r="TU81" s="57"/>
      <c r="TV81" s="57"/>
      <c r="TW81" s="57"/>
      <c r="TX81" s="57"/>
      <c r="TY81" s="57"/>
      <c r="TZ81" s="57"/>
      <c r="UA81" s="57"/>
      <c r="UB81" s="57"/>
      <c r="UC81" s="57"/>
      <c r="UD81" s="57"/>
      <c r="UE81" s="57"/>
      <c r="UF81" s="57"/>
      <c r="UG81" s="57"/>
    </row>
    <row r="82" spans="1:553" ht="15.75" customHeight="1" x14ac:dyDescent="0.2">
      <c r="A82" s="59"/>
      <c r="B82" s="688" t="s">
        <v>113</v>
      </c>
      <c r="C82" s="742"/>
      <c r="D82" s="742"/>
      <c r="E82" s="742"/>
      <c r="F82" s="742"/>
      <c r="G82" s="742"/>
      <c r="H82" s="742"/>
      <c r="I82" s="742"/>
      <c r="J82" s="742"/>
      <c r="K82" s="742"/>
      <c r="L82" s="743"/>
      <c r="M82" s="55"/>
    </row>
    <row r="83" spans="1:553" ht="21.75" customHeight="1" x14ac:dyDescent="0.2">
      <c r="A83" s="59"/>
      <c r="B83" s="771" t="s">
        <v>938</v>
      </c>
      <c r="C83" s="772"/>
      <c r="D83" s="772"/>
      <c r="E83" s="772"/>
      <c r="F83" s="772"/>
      <c r="G83" s="772"/>
      <c r="H83" s="772"/>
      <c r="I83" s="772"/>
      <c r="J83" s="772"/>
      <c r="K83" s="772"/>
      <c r="L83" s="773"/>
      <c r="M83" s="55"/>
    </row>
    <row r="84" spans="1:553" ht="21.75" customHeight="1" x14ac:dyDescent="0.2">
      <c r="A84" s="59"/>
      <c r="B84" s="774"/>
      <c r="C84" s="772"/>
      <c r="D84" s="772"/>
      <c r="E84" s="772"/>
      <c r="F84" s="772"/>
      <c r="G84" s="772"/>
      <c r="H84" s="772"/>
      <c r="I84" s="772"/>
      <c r="J84" s="772"/>
      <c r="K84" s="772"/>
      <c r="L84" s="773"/>
      <c r="M84" s="55"/>
    </row>
    <row r="85" spans="1:553" ht="21.75" customHeight="1" x14ac:dyDescent="0.2">
      <c r="A85" s="59"/>
      <c r="B85" s="775"/>
      <c r="C85" s="776"/>
      <c r="D85" s="776"/>
      <c r="E85" s="776"/>
      <c r="F85" s="776"/>
      <c r="G85" s="776"/>
      <c r="H85" s="776"/>
      <c r="I85" s="776"/>
      <c r="J85" s="776"/>
      <c r="K85" s="776"/>
      <c r="L85" s="773"/>
      <c r="M85" s="55"/>
    </row>
    <row r="86" spans="1:553" ht="21.75" customHeight="1" x14ac:dyDescent="0.2">
      <c r="A86" s="59"/>
      <c r="B86" s="777"/>
      <c r="C86" s="778"/>
      <c r="D86" s="778"/>
      <c r="E86" s="778"/>
      <c r="F86" s="778"/>
      <c r="G86" s="778"/>
      <c r="H86" s="778"/>
      <c r="I86" s="778"/>
      <c r="J86" s="778"/>
      <c r="K86" s="778"/>
      <c r="L86" s="779"/>
      <c r="M86" s="55"/>
    </row>
    <row r="87" spans="1:553" s="58" customFormat="1" ht="15" customHeight="1" thickBot="1" x14ac:dyDescent="0.25">
      <c r="A87" s="56"/>
      <c r="B87" s="20"/>
      <c r="C87" s="20"/>
      <c r="D87" s="20"/>
      <c r="E87" s="20"/>
      <c r="F87" s="20"/>
      <c r="G87" s="20"/>
      <c r="H87" s="20"/>
      <c r="I87" s="20"/>
      <c r="J87" s="20"/>
      <c r="K87" s="20"/>
      <c r="L87" s="20"/>
      <c r="M87" s="20"/>
      <c r="N87" s="52"/>
      <c r="O87" s="53"/>
      <c r="P87" s="53"/>
      <c r="Q87" s="53"/>
      <c r="R87" s="53"/>
      <c r="S87" s="53"/>
      <c r="T87" s="53"/>
      <c r="U87" s="53"/>
      <c r="V87" s="53"/>
      <c r="W87" s="53"/>
      <c r="X87" s="53"/>
      <c r="Y87" s="53"/>
      <c r="Z87" s="53"/>
      <c r="AA87" s="53"/>
      <c r="AB87" s="53"/>
      <c r="AC87" s="53"/>
      <c r="AD87" s="53"/>
      <c r="AE87" s="53"/>
      <c r="AF87" s="57"/>
      <c r="AG87" s="57"/>
      <c r="AH87" s="57"/>
      <c r="AI87" s="57"/>
      <c r="AJ87" s="57"/>
      <c r="AK87" s="57"/>
      <c r="AL87" s="57"/>
      <c r="AM87" s="57"/>
      <c r="AN87" s="57"/>
      <c r="AO87" s="57"/>
      <c r="AP87" s="57"/>
      <c r="AQ87" s="57"/>
      <c r="AR87" s="57"/>
      <c r="AS87" s="57"/>
      <c r="AT87" s="57"/>
      <c r="AU87" s="57"/>
      <c r="AV87" s="57"/>
      <c r="AW87" s="57"/>
      <c r="AX87" s="57"/>
      <c r="AY87" s="57"/>
      <c r="AZ87" s="57"/>
      <c r="BA87" s="57"/>
      <c r="BB87" s="57"/>
      <c r="BC87" s="57"/>
      <c r="BD87" s="57"/>
      <c r="BE87" s="57"/>
      <c r="BF87" s="57"/>
      <c r="BG87" s="57"/>
      <c r="BH87" s="57"/>
      <c r="BI87" s="57"/>
      <c r="BJ87" s="57"/>
      <c r="BK87" s="57"/>
      <c r="BL87" s="57"/>
      <c r="BM87" s="57"/>
      <c r="BN87" s="57"/>
      <c r="BO87" s="57"/>
      <c r="BP87" s="57"/>
      <c r="BQ87" s="57"/>
      <c r="BR87" s="57"/>
      <c r="BS87" s="57"/>
      <c r="BT87" s="57"/>
      <c r="BU87" s="57"/>
      <c r="BV87" s="57"/>
      <c r="BW87" s="57"/>
      <c r="BX87" s="57"/>
      <c r="BY87" s="57"/>
      <c r="BZ87" s="57"/>
      <c r="CA87" s="57"/>
      <c r="CB87" s="57"/>
      <c r="CC87" s="57"/>
      <c r="CD87" s="57"/>
      <c r="CE87" s="57"/>
      <c r="CF87" s="57"/>
      <c r="CG87" s="57"/>
      <c r="CH87" s="57"/>
      <c r="CI87" s="57"/>
      <c r="CJ87" s="57"/>
      <c r="CK87" s="57"/>
      <c r="CL87" s="57"/>
      <c r="CM87" s="57"/>
      <c r="CN87" s="57"/>
      <c r="CO87" s="57"/>
      <c r="CP87" s="57"/>
      <c r="CQ87" s="57"/>
      <c r="CR87" s="57"/>
      <c r="CS87" s="57"/>
      <c r="CT87" s="57"/>
      <c r="CU87" s="57"/>
      <c r="CV87" s="57"/>
      <c r="CW87" s="57"/>
      <c r="CX87" s="57"/>
      <c r="CY87" s="57"/>
      <c r="CZ87" s="57"/>
      <c r="DA87" s="57"/>
      <c r="DB87" s="57"/>
      <c r="DC87" s="57"/>
      <c r="DD87" s="57"/>
      <c r="DE87" s="57"/>
      <c r="DF87" s="57"/>
      <c r="DG87" s="57"/>
      <c r="DH87" s="57"/>
      <c r="DI87" s="57"/>
      <c r="DJ87" s="57"/>
      <c r="DK87" s="57"/>
      <c r="DL87" s="57"/>
      <c r="DM87" s="57"/>
      <c r="DN87" s="57"/>
      <c r="DO87" s="57"/>
      <c r="DP87" s="57"/>
      <c r="DQ87" s="57"/>
      <c r="DR87" s="57"/>
      <c r="DS87" s="57"/>
      <c r="DT87" s="57"/>
      <c r="DU87" s="57"/>
      <c r="DV87" s="57"/>
      <c r="DW87" s="57"/>
      <c r="DX87" s="57"/>
      <c r="DY87" s="57"/>
      <c r="DZ87" s="57"/>
      <c r="EA87" s="57"/>
      <c r="EB87" s="57"/>
      <c r="EC87" s="57"/>
      <c r="ED87" s="57"/>
      <c r="EE87" s="57"/>
      <c r="EF87" s="57"/>
      <c r="EG87" s="57"/>
      <c r="EH87" s="57"/>
      <c r="EI87" s="57"/>
      <c r="EJ87" s="57"/>
      <c r="EK87" s="57"/>
      <c r="EL87" s="57"/>
      <c r="EM87" s="57"/>
      <c r="EN87" s="57"/>
      <c r="EO87" s="57"/>
      <c r="EP87" s="57"/>
      <c r="EQ87" s="57"/>
      <c r="ER87" s="57"/>
      <c r="ES87" s="57"/>
      <c r="ET87" s="57"/>
      <c r="EU87" s="57"/>
      <c r="EV87" s="57"/>
      <c r="EW87" s="57"/>
      <c r="EX87" s="57"/>
      <c r="EY87" s="57"/>
      <c r="EZ87" s="57"/>
      <c r="FA87" s="57"/>
      <c r="FB87" s="57"/>
      <c r="FC87" s="57"/>
      <c r="FD87" s="57"/>
      <c r="FE87" s="57"/>
      <c r="FF87" s="57"/>
      <c r="FG87" s="57"/>
      <c r="FH87" s="57"/>
      <c r="FI87" s="57"/>
      <c r="FJ87" s="57"/>
      <c r="FK87" s="57"/>
      <c r="FL87" s="57"/>
      <c r="FM87" s="57"/>
      <c r="FN87" s="57"/>
      <c r="FO87" s="57"/>
      <c r="FP87" s="57"/>
      <c r="FQ87" s="57"/>
      <c r="FR87" s="57"/>
      <c r="FS87" s="57"/>
      <c r="FT87" s="57"/>
      <c r="FU87" s="57"/>
      <c r="FV87" s="57"/>
      <c r="FW87" s="57"/>
      <c r="FX87" s="57"/>
      <c r="FY87" s="57"/>
      <c r="FZ87" s="57"/>
      <c r="GA87" s="57"/>
      <c r="GB87" s="57"/>
      <c r="GC87" s="57"/>
      <c r="GD87" s="57"/>
      <c r="GE87" s="57"/>
      <c r="GF87" s="57"/>
      <c r="GG87" s="57"/>
      <c r="GH87" s="57"/>
      <c r="GI87" s="57"/>
      <c r="GJ87" s="57"/>
      <c r="GK87" s="57"/>
      <c r="GL87" s="57"/>
      <c r="GM87" s="57"/>
      <c r="GN87" s="57"/>
      <c r="GO87" s="57"/>
      <c r="GP87" s="57"/>
      <c r="GQ87" s="57"/>
      <c r="GR87" s="57"/>
      <c r="GS87" s="57"/>
      <c r="GT87" s="57"/>
      <c r="GU87" s="57"/>
      <c r="GV87" s="57"/>
      <c r="GW87" s="57"/>
      <c r="GX87" s="57"/>
      <c r="GY87" s="57"/>
      <c r="GZ87" s="57"/>
      <c r="HA87" s="57"/>
      <c r="HB87" s="57"/>
      <c r="HC87" s="57"/>
      <c r="HD87" s="57"/>
      <c r="HE87" s="57"/>
      <c r="HF87" s="57"/>
      <c r="HG87" s="57"/>
      <c r="HH87" s="57"/>
      <c r="HI87" s="57"/>
      <c r="HJ87" s="57"/>
      <c r="HK87" s="57"/>
      <c r="HL87" s="57"/>
      <c r="HM87" s="57"/>
      <c r="HN87" s="57"/>
      <c r="HO87" s="57"/>
      <c r="HP87" s="57"/>
      <c r="HQ87" s="57"/>
      <c r="HR87" s="57"/>
      <c r="HS87" s="57"/>
      <c r="HT87" s="57"/>
      <c r="HU87" s="57"/>
      <c r="HV87" s="57"/>
      <c r="HW87" s="57"/>
      <c r="HX87" s="57"/>
      <c r="HY87" s="57"/>
      <c r="HZ87" s="57"/>
      <c r="IA87" s="57"/>
      <c r="IB87" s="57"/>
      <c r="IC87" s="57"/>
      <c r="ID87" s="57"/>
      <c r="IE87" s="57"/>
      <c r="IF87" s="57"/>
      <c r="IG87" s="57"/>
      <c r="IH87" s="57"/>
      <c r="II87" s="57"/>
      <c r="IJ87" s="57"/>
      <c r="IK87" s="57"/>
      <c r="IL87" s="57"/>
      <c r="IM87" s="57"/>
      <c r="IN87" s="57"/>
      <c r="IO87" s="57"/>
      <c r="IP87" s="57"/>
      <c r="IQ87" s="57"/>
      <c r="IR87" s="57"/>
      <c r="IS87" s="57"/>
      <c r="IT87" s="57"/>
      <c r="IU87" s="57"/>
      <c r="IV87" s="57"/>
      <c r="IW87" s="57"/>
      <c r="IX87" s="57"/>
      <c r="IY87" s="57"/>
      <c r="IZ87" s="57"/>
      <c r="JA87" s="57"/>
      <c r="JB87" s="57"/>
      <c r="JC87" s="57"/>
      <c r="JD87" s="57"/>
      <c r="JE87" s="57"/>
      <c r="JF87" s="57"/>
      <c r="JG87" s="57"/>
      <c r="JH87" s="57"/>
      <c r="JI87" s="57"/>
      <c r="JJ87" s="57"/>
      <c r="JK87" s="57"/>
      <c r="JL87" s="57"/>
      <c r="JM87" s="57"/>
      <c r="JN87" s="57"/>
      <c r="JO87" s="57"/>
      <c r="JP87" s="57"/>
      <c r="JQ87" s="57"/>
      <c r="JR87" s="57"/>
      <c r="JS87" s="57"/>
      <c r="JT87" s="57"/>
      <c r="JU87" s="57"/>
      <c r="JV87" s="57"/>
      <c r="JW87" s="57"/>
      <c r="JX87" s="57"/>
      <c r="JY87" s="57"/>
      <c r="JZ87" s="57"/>
      <c r="KA87" s="57"/>
      <c r="KB87" s="57"/>
      <c r="KC87" s="57"/>
      <c r="KD87" s="57"/>
      <c r="KE87" s="57"/>
      <c r="KF87" s="57"/>
      <c r="KG87" s="57"/>
      <c r="KH87" s="57"/>
      <c r="KI87" s="57"/>
      <c r="KJ87" s="57"/>
      <c r="KK87" s="57"/>
      <c r="KL87" s="57"/>
      <c r="KM87" s="57"/>
      <c r="KN87" s="57"/>
      <c r="KO87" s="57"/>
      <c r="KP87" s="57"/>
      <c r="KQ87" s="57"/>
      <c r="KR87" s="57"/>
      <c r="KS87" s="57"/>
      <c r="KT87" s="57"/>
      <c r="KU87" s="57"/>
      <c r="KV87" s="57"/>
      <c r="KW87" s="57"/>
      <c r="KX87" s="57"/>
      <c r="KY87" s="57"/>
      <c r="KZ87" s="57"/>
      <c r="LA87" s="57"/>
      <c r="LB87" s="57"/>
      <c r="LC87" s="57"/>
      <c r="LD87" s="57"/>
      <c r="LE87" s="57"/>
      <c r="LF87" s="57"/>
      <c r="LG87" s="57"/>
      <c r="LH87" s="57"/>
      <c r="LI87" s="57"/>
      <c r="LJ87" s="57"/>
      <c r="LK87" s="57"/>
      <c r="LL87" s="57"/>
      <c r="LM87" s="57"/>
      <c r="LN87" s="57"/>
      <c r="LO87" s="57"/>
      <c r="LP87" s="57"/>
      <c r="LQ87" s="57"/>
      <c r="LR87" s="57"/>
      <c r="LS87" s="57"/>
      <c r="LT87" s="57"/>
      <c r="LU87" s="57"/>
      <c r="LV87" s="57"/>
      <c r="LW87" s="57"/>
      <c r="LX87" s="57"/>
      <c r="LY87" s="57"/>
      <c r="LZ87" s="57"/>
      <c r="MA87" s="57"/>
      <c r="MB87" s="57"/>
      <c r="MC87" s="57"/>
      <c r="MD87" s="57"/>
      <c r="ME87" s="57"/>
      <c r="MF87" s="57"/>
      <c r="MG87" s="57"/>
      <c r="MH87" s="57"/>
      <c r="MI87" s="57"/>
      <c r="MJ87" s="57"/>
      <c r="MK87" s="57"/>
      <c r="ML87" s="57"/>
      <c r="MM87" s="57"/>
      <c r="MN87" s="57"/>
      <c r="MO87" s="57"/>
      <c r="MP87" s="57"/>
      <c r="MQ87" s="57"/>
      <c r="MR87" s="57"/>
      <c r="MS87" s="57"/>
      <c r="MT87" s="57"/>
      <c r="MU87" s="57"/>
      <c r="MV87" s="57"/>
      <c r="MW87" s="57"/>
      <c r="MX87" s="57"/>
      <c r="MY87" s="57"/>
      <c r="MZ87" s="57"/>
      <c r="NA87" s="57"/>
      <c r="NB87" s="57"/>
      <c r="NC87" s="57"/>
      <c r="ND87" s="57"/>
      <c r="NE87" s="57"/>
      <c r="NF87" s="57"/>
      <c r="NG87" s="57"/>
      <c r="NH87" s="57"/>
      <c r="NI87" s="57"/>
      <c r="NJ87" s="57"/>
      <c r="NK87" s="57"/>
      <c r="NL87" s="57"/>
      <c r="NM87" s="57"/>
      <c r="NN87" s="57"/>
      <c r="NO87" s="57"/>
      <c r="NP87" s="57"/>
      <c r="NQ87" s="57"/>
      <c r="NR87" s="57"/>
      <c r="NS87" s="57"/>
      <c r="NT87" s="57"/>
      <c r="NU87" s="57"/>
      <c r="NV87" s="57"/>
      <c r="NW87" s="57"/>
      <c r="NX87" s="57"/>
      <c r="NY87" s="57"/>
      <c r="NZ87" s="57"/>
      <c r="OA87" s="57"/>
      <c r="OB87" s="57"/>
      <c r="OC87" s="57"/>
      <c r="OD87" s="57"/>
      <c r="OE87" s="57"/>
      <c r="OF87" s="57"/>
      <c r="OG87" s="57"/>
      <c r="OH87" s="57"/>
      <c r="OI87" s="57"/>
      <c r="OJ87" s="57"/>
      <c r="OK87" s="57"/>
      <c r="OL87" s="57"/>
      <c r="OM87" s="57"/>
      <c r="ON87" s="57"/>
      <c r="OO87" s="57"/>
      <c r="OP87" s="57"/>
      <c r="OQ87" s="57"/>
      <c r="OR87" s="57"/>
      <c r="OS87" s="57"/>
      <c r="OT87" s="57"/>
      <c r="OU87" s="57"/>
      <c r="OV87" s="57"/>
      <c r="OW87" s="57"/>
      <c r="OX87" s="57"/>
      <c r="OY87" s="57"/>
      <c r="OZ87" s="57"/>
      <c r="PA87" s="57"/>
      <c r="PB87" s="57"/>
      <c r="PC87" s="57"/>
      <c r="PD87" s="57"/>
      <c r="PE87" s="57"/>
      <c r="PF87" s="57"/>
      <c r="PG87" s="57"/>
      <c r="PH87" s="57"/>
      <c r="PI87" s="57"/>
      <c r="PJ87" s="57"/>
      <c r="PK87" s="57"/>
      <c r="PL87" s="57"/>
      <c r="PM87" s="57"/>
      <c r="PN87" s="57"/>
      <c r="PO87" s="57"/>
      <c r="PP87" s="57"/>
      <c r="PQ87" s="57"/>
      <c r="PR87" s="57"/>
      <c r="PS87" s="57"/>
      <c r="PT87" s="57"/>
      <c r="PU87" s="57"/>
      <c r="PV87" s="57"/>
      <c r="PW87" s="57"/>
      <c r="PX87" s="57"/>
      <c r="PY87" s="57"/>
      <c r="PZ87" s="57"/>
      <c r="QA87" s="57"/>
      <c r="QB87" s="57"/>
      <c r="QC87" s="57"/>
      <c r="QD87" s="57"/>
      <c r="QE87" s="57"/>
      <c r="QF87" s="57"/>
      <c r="QG87" s="57"/>
      <c r="QH87" s="57"/>
      <c r="QI87" s="57"/>
      <c r="QJ87" s="57"/>
      <c r="QK87" s="57"/>
      <c r="QL87" s="57"/>
      <c r="QM87" s="57"/>
      <c r="QN87" s="57"/>
      <c r="QO87" s="57"/>
      <c r="QP87" s="57"/>
      <c r="QQ87" s="57"/>
      <c r="QR87" s="57"/>
      <c r="QS87" s="57"/>
      <c r="QT87" s="57"/>
      <c r="QU87" s="57"/>
      <c r="QV87" s="57"/>
      <c r="QW87" s="57"/>
      <c r="QX87" s="57"/>
      <c r="QY87" s="57"/>
      <c r="QZ87" s="57"/>
      <c r="RA87" s="57"/>
      <c r="RB87" s="57"/>
      <c r="RC87" s="57"/>
      <c r="RD87" s="57"/>
      <c r="RE87" s="57"/>
      <c r="RF87" s="57"/>
      <c r="RG87" s="57"/>
      <c r="RH87" s="57"/>
      <c r="RI87" s="57"/>
      <c r="RJ87" s="57"/>
      <c r="RK87" s="57"/>
      <c r="RL87" s="57"/>
      <c r="RM87" s="57"/>
      <c r="RN87" s="57"/>
      <c r="RO87" s="57"/>
      <c r="RP87" s="57"/>
      <c r="RQ87" s="57"/>
      <c r="RR87" s="57"/>
      <c r="RS87" s="57"/>
      <c r="RT87" s="57"/>
      <c r="RU87" s="57"/>
      <c r="RV87" s="57"/>
      <c r="RW87" s="57"/>
      <c r="RX87" s="57"/>
      <c r="RY87" s="57"/>
      <c r="RZ87" s="57"/>
      <c r="SA87" s="57"/>
      <c r="SB87" s="57"/>
      <c r="SC87" s="57"/>
      <c r="SD87" s="57"/>
      <c r="SE87" s="57"/>
      <c r="SF87" s="57"/>
      <c r="SG87" s="57"/>
      <c r="SH87" s="57"/>
      <c r="SI87" s="57"/>
      <c r="SJ87" s="57"/>
      <c r="SK87" s="57"/>
      <c r="SL87" s="57"/>
      <c r="SM87" s="57"/>
      <c r="SN87" s="57"/>
      <c r="SO87" s="57"/>
      <c r="SP87" s="57"/>
      <c r="SQ87" s="57"/>
      <c r="SR87" s="57"/>
      <c r="SS87" s="57"/>
      <c r="ST87" s="57"/>
      <c r="SU87" s="57"/>
      <c r="SV87" s="57"/>
      <c r="SW87" s="57"/>
      <c r="SX87" s="57"/>
      <c r="SY87" s="57"/>
      <c r="SZ87" s="57"/>
      <c r="TA87" s="57"/>
      <c r="TB87" s="57"/>
      <c r="TC87" s="57"/>
      <c r="TD87" s="57"/>
      <c r="TE87" s="57"/>
      <c r="TF87" s="57"/>
      <c r="TG87" s="57"/>
      <c r="TH87" s="57"/>
      <c r="TI87" s="57"/>
      <c r="TJ87" s="57"/>
      <c r="TK87" s="57"/>
      <c r="TL87" s="57"/>
      <c r="TM87" s="57"/>
      <c r="TN87" s="57"/>
      <c r="TO87" s="57"/>
      <c r="TP87" s="57"/>
      <c r="TQ87" s="57"/>
      <c r="TR87" s="57"/>
      <c r="TS87" s="57"/>
      <c r="TT87" s="57"/>
      <c r="TU87" s="57"/>
      <c r="TV87" s="57"/>
      <c r="TW87" s="57"/>
      <c r="TX87" s="57"/>
      <c r="TY87" s="57"/>
      <c r="TZ87" s="57"/>
      <c r="UA87" s="57"/>
      <c r="UB87" s="57"/>
      <c r="UC87" s="57"/>
      <c r="UD87" s="57"/>
      <c r="UE87" s="57"/>
      <c r="UF87" s="57"/>
      <c r="UG87" s="57"/>
    </row>
    <row r="88" spans="1:553" ht="15.75" customHeight="1" x14ac:dyDescent="0.2">
      <c r="A88" s="59"/>
      <c r="B88" s="688" t="s">
        <v>114</v>
      </c>
      <c r="C88" s="742"/>
      <c r="D88" s="742"/>
      <c r="E88" s="742"/>
      <c r="F88" s="742"/>
      <c r="G88" s="742"/>
      <c r="H88" s="742"/>
      <c r="I88" s="742"/>
      <c r="J88" s="742"/>
      <c r="K88" s="742"/>
      <c r="L88" s="743"/>
      <c r="M88" s="55"/>
    </row>
    <row r="89" spans="1:553" ht="21.75" customHeight="1" x14ac:dyDescent="0.2">
      <c r="A89" s="59"/>
      <c r="B89" s="771" t="s">
        <v>937</v>
      </c>
      <c r="C89" s="772"/>
      <c r="D89" s="772"/>
      <c r="E89" s="772"/>
      <c r="F89" s="772"/>
      <c r="G89" s="772"/>
      <c r="H89" s="772"/>
      <c r="I89" s="772"/>
      <c r="J89" s="772"/>
      <c r="K89" s="772"/>
      <c r="L89" s="773"/>
      <c r="M89" s="55"/>
    </row>
    <row r="90" spans="1:553" ht="21.75" customHeight="1" x14ac:dyDescent="0.2">
      <c r="A90" s="59"/>
      <c r="B90" s="774"/>
      <c r="C90" s="772"/>
      <c r="D90" s="772"/>
      <c r="E90" s="772"/>
      <c r="F90" s="772"/>
      <c r="G90" s="772"/>
      <c r="H90" s="772"/>
      <c r="I90" s="772"/>
      <c r="J90" s="772"/>
      <c r="K90" s="772"/>
      <c r="L90" s="773"/>
      <c r="M90" s="55"/>
    </row>
    <row r="91" spans="1:553" ht="21.75" customHeight="1" x14ac:dyDescent="0.2">
      <c r="A91" s="59"/>
      <c r="B91" s="775"/>
      <c r="C91" s="776"/>
      <c r="D91" s="776"/>
      <c r="E91" s="776"/>
      <c r="F91" s="776"/>
      <c r="G91" s="776"/>
      <c r="H91" s="776"/>
      <c r="I91" s="776"/>
      <c r="J91" s="776"/>
      <c r="K91" s="776"/>
      <c r="L91" s="773"/>
      <c r="M91" s="55"/>
    </row>
    <row r="92" spans="1:553" ht="21.75" customHeight="1" x14ac:dyDescent="0.2">
      <c r="A92" s="59"/>
      <c r="B92" s="777"/>
      <c r="C92" s="778"/>
      <c r="D92" s="778"/>
      <c r="E92" s="778"/>
      <c r="F92" s="778"/>
      <c r="G92" s="778"/>
      <c r="H92" s="778"/>
      <c r="I92" s="778"/>
      <c r="J92" s="778"/>
      <c r="K92" s="778"/>
      <c r="L92" s="779"/>
      <c r="M92" s="55"/>
    </row>
    <row r="93" spans="1:553" s="58" customFormat="1" ht="15" customHeight="1" thickBot="1" x14ac:dyDescent="0.25">
      <c r="A93" s="56"/>
      <c r="B93" s="20"/>
      <c r="C93" s="20"/>
      <c r="D93" s="20"/>
      <c r="E93" s="20"/>
      <c r="F93" s="20"/>
      <c r="G93" s="20"/>
      <c r="H93" s="20"/>
      <c r="I93" s="20"/>
      <c r="J93" s="20"/>
      <c r="K93" s="20"/>
      <c r="L93" s="20"/>
      <c r="M93" s="20"/>
      <c r="N93" s="52"/>
      <c r="O93" s="53"/>
      <c r="P93" s="53"/>
      <c r="Q93" s="53"/>
      <c r="R93" s="53"/>
      <c r="S93" s="53"/>
      <c r="T93" s="53"/>
      <c r="U93" s="53"/>
      <c r="V93" s="53"/>
      <c r="W93" s="53"/>
      <c r="X93" s="53"/>
      <c r="Y93" s="53"/>
      <c r="Z93" s="53"/>
      <c r="AA93" s="53"/>
      <c r="AB93" s="53"/>
      <c r="AC93" s="53"/>
      <c r="AD93" s="53"/>
      <c r="AE93" s="53"/>
      <c r="AF93" s="57"/>
      <c r="AG93" s="57"/>
      <c r="AH93" s="57"/>
      <c r="AI93" s="57"/>
      <c r="AJ93" s="57"/>
      <c r="AK93" s="57"/>
      <c r="AL93" s="57"/>
      <c r="AM93" s="57"/>
      <c r="AN93" s="57"/>
      <c r="AO93" s="57"/>
      <c r="AP93" s="57"/>
      <c r="AQ93" s="57"/>
      <c r="AR93" s="57"/>
      <c r="AS93" s="57"/>
      <c r="AT93" s="57"/>
      <c r="AU93" s="57"/>
      <c r="AV93" s="57"/>
      <c r="AW93" s="57"/>
      <c r="AX93" s="57"/>
      <c r="AY93" s="57"/>
      <c r="AZ93" s="57"/>
      <c r="BA93" s="57"/>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c r="CD93" s="57"/>
      <c r="CE93" s="57"/>
      <c r="CF93" s="57"/>
      <c r="CG93" s="57"/>
      <c r="CH93" s="57"/>
      <c r="CI93" s="57"/>
      <c r="CJ93" s="57"/>
      <c r="CK93" s="57"/>
      <c r="CL93" s="57"/>
      <c r="CM93" s="57"/>
      <c r="CN93" s="57"/>
      <c r="CO93" s="57"/>
      <c r="CP93" s="57"/>
      <c r="CQ93" s="57"/>
      <c r="CR93" s="57"/>
      <c r="CS93" s="57"/>
      <c r="CT93" s="57"/>
      <c r="CU93" s="57"/>
      <c r="CV93" s="57"/>
      <c r="CW93" s="57"/>
      <c r="CX93" s="57"/>
      <c r="CY93" s="57"/>
      <c r="CZ93" s="57"/>
      <c r="DA93" s="57"/>
      <c r="DB93" s="57"/>
      <c r="DC93" s="57"/>
      <c r="DD93" s="57"/>
      <c r="DE93" s="57"/>
      <c r="DF93" s="57"/>
      <c r="DG93" s="57"/>
      <c r="DH93" s="57"/>
      <c r="DI93" s="57"/>
      <c r="DJ93" s="57"/>
      <c r="DK93" s="57"/>
      <c r="DL93" s="57"/>
      <c r="DM93" s="57"/>
      <c r="DN93" s="57"/>
      <c r="DO93" s="57"/>
      <c r="DP93" s="57"/>
      <c r="DQ93" s="57"/>
      <c r="DR93" s="57"/>
      <c r="DS93" s="57"/>
      <c r="DT93" s="57"/>
      <c r="DU93" s="57"/>
      <c r="DV93" s="57"/>
      <c r="DW93" s="57"/>
      <c r="DX93" s="57"/>
      <c r="DY93" s="57"/>
      <c r="DZ93" s="57"/>
      <c r="EA93" s="57"/>
      <c r="EB93" s="57"/>
      <c r="EC93" s="57"/>
      <c r="ED93" s="57"/>
      <c r="EE93" s="57"/>
      <c r="EF93" s="57"/>
      <c r="EG93" s="57"/>
      <c r="EH93" s="57"/>
      <c r="EI93" s="57"/>
      <c r="EJ93" s="57"/>
      <c r="EK93" s="57"/>
      <c r="EL93" s="57"/>
      <c r="EM93" s="57"/>
      <c r="EN93" s="57"/>
      <c r="EO93" s="57"/>
      <c r="EP93" s="57"/>
      <c r="EQ93" s="57"/>
      <c r="ER93" s="57"/>
      <c r="ES93" s="57"/>
      <c r="ET93" s="57"/>
      <c r="EU93" s="57"/>
      <c r="EV93" s="57"/>
      <c r="EW93" s="57"/>
      <c r="EX93" s="57"/>
      <c r="EY93" s="57"/>
      <c r="EZ93" s="57"/>
      <c r="FA93" s="57"/>
      <c r="FB93" s="57"/>
      <c r="FC93" s="57"/>
      <c r="FD93" s="57"/>
      <c r="FE93" s="57"/>
      <c r="FF93" s="57"/>
      <c r="FG93" s="57"/>
      <c r="FH93" s="57"/>
      <c r="FI93" s="57"/>
      <c r="FJ93" s="57"/>
      <c r="FK93" s="57"/>
      <c r="FL93" s="57"/>
      <c r="FM93" s="57"/>
      <c r="FN93" s="57"/>
      <c r="FO93" s="57"/>
      <c r="FP93" s="57"/>
      <c r="FQ93" s="57"/>
      <c r="FR93" s="57"/>
      <c r="FS93" s="57"/>
      <c r="FT93" s="57"/>
      <c r="FU93" s="57"/>
      <c r="FV93" s="57"/>
      <c r="FW93" s="57"/>
      <c r="FX93" s="57"/>
      <c r="FY93" s="57"/>
      <c r="FZ93" s="57"/>
      <c r="GA93" s="57"/>
      <c r="GB93" s="57"/>
      <c r="GC93" s="57"/>
      <c r="GD93" s="57"/>
      <c r="GE93" s="57"/>
      <c r="GF93" s="57"/>
      <c r="GG93" s="57"/>
      <c r="GH93" s="57"/>
      <c r="GI93" s="57"/>
      <c r="GJ93" s="57"/>
      <c r="GK93" s="57"/>
      <c r="GL93" s="57"/>
      <c r="GM93" s="57"/>
      <c r="GN93" s="57"/>
      <c r="GO93" s="57"/>
      <c r="GP93" s="57"/>
      <c r="GQ93" s="57"/>
      <c r="GR93" s="57"/>
      <c r="GS93" s="57"/>
      <c r="GT93" s="57"/>
      <c r="GU93" s="57"/>
      <c r="GV93" s="57"/>
      <c r="GW93" s="57"/>
      <c r="GX93" s="57"/>
      <c r="GY93" s="57"/>
      <c r="GZ93" s="57"/>
      <c r="HA93" s="57"/>
      <c r="HB93" s="57"/>
      <c r="HC93" s="57"/>
      <c r="HD93" s="57"/>
      <c r="HE93" s="57"/>
      <c r="HF93" s="57"/>
      <c r="HG93" s="57"/>
      <c r="HH93" s="57"/>
      <c r="HI93" s="57"/>
      <c r="HJ93" s="57"/>
      <c r="HK93" s="57"/>
      <c r="HL93" s="57"/>
      <c r="HM93" s="57"/>
      <c r="HN93" s="57"/>
      <c r="HO93" s="57"/>
      <c r="HP93" s="57"/>
      <c r="HQ93" s="57"/>
      <c r="HR93" s="57"/>
      <c r="HS93" s="57"/>
      <c r="HT93" s="57"/>
      <c r="HU93" s="57"/>
      <c r="HV93" s="57"/>
      <c r="HW93" s="57"/>
      <c r="HX93" s="57"/>
      <c r="HY93" s="57"/>
      <c r="HZ93" s="57"/>
      <c r="IA93" s="57"/>
      <c r="IB93" s="57"/>
      <c r="IC93" s="57"/>
      <c r="ID93" s="57"/>
      <c r="IE93" s="57"/>
      <c r="IF93" s="57"/>
      <c r="IG93" s="57"/>
      <c r="IH93" s="57"/>
      <c r="II93" s="57"/>
      <c r="IJ93" s="57"/>
      <c r="IK93" s="57"/>
      <c r="IL93" s="57"/>
      <c r="IM93" s="57"/>
      <c r="IN93" s="57"/>
      <c r="IO93" s="57"/>
      <c r="IP93" s="57"/>
      <c r="IQ93" s="57"/>
      <c r="IR93" s="57"/>
      <c r="IS93" s="57"/>
      <c r="IT93" s="57"/>
      <c r="IU93" s="57"/>
      <c r="IV93" s="57"/>
      <c r="IW93" s="57"/>
      <c r="IX93" s="57"/>
      <c r="IY93" s="57"/>
      <c r="IZ93" s="57"/>
      <c r="JA93" s="57"/>
      <c r="JB93" s="57"/>
      <c r="JC93" s="57"/>
      <c r="JD93" s="57"/>
      <c r="JE93" s="57"/>
      <c r="JF93" s="57"/>
      <c r="JG93" s="57"/>
      <c r="JH93" s="57"/>
      <c r="JI93" s="57"/>
      <c r="JJ93" s="57"/>
      <c r="JK93" s="57"/>
      <c r="JL93" s="57"/>
      <c r="JM93" s="57"/>
      <c r="JN93" s="57"/>
      <c r="JO93" s="57"/>
      <c r="JP93" s="57"/>
      <c r="JQ93" s="57"/>
      <c r="JR93" s="57"/>
      <c r="JS93" s="57"/>
      <c r="JT93" s="57"/>
      <c r="JU93" s="57"/>
      <c r="JV93" s="57"/>
      <c r="JW93" s="57"/>
      <c r="JX93" s="57"/>
      <c r="JY93" s="57"/>
      <c r="JZ93" s="57"/>
      <c r="KA93" s="57"/>
      <c r="KB93" s="57"/>
      <c r="KC93" s="57"/>
      <c r="KD93" s="57"/>
      <c r="KE93" s="57"/>
      <c r="KF93" s="57"/>
      <c r="KG93" s="57"/>
      <c r="KH93" s="57"/>
      <c r="KI93" s="57"/>
      <c r="KJ93" s="57"/>
      <c r="KK93" s="57"/>
      <c r="KL93" s="57"/>
      <c r="KM93" s="57"/>
      <c r="KN93" s="57"/>
      <c r="KO93" s="57"/>
      <c r="KP93" s="57"/>
      <c r="KQ93" s="57"/>
      <c r="KR93" s="57"/>
      <c r="KS93" s="57"/>
      <c r="KT93" s="57"/>
      <c r="KU93" s="57"/>
      <c r="KV93" s="57"/>
      <c r="KW93" s="57"/>
      <c r="KX93" s="57"/>
      <c r="KY93" s="57"/>
      <c r="KZ93" s="57"/>
      <c r="LA93" s="57"/>
      <c r="LB93" s="57"/>
      <c r="LC93" s="57"/>
      <c r="LD93" s="57"/>
      <c r="LE93" s="57"/>
      <c r="LF93" s="57"/>
      <c r="LG93" s="57"/>
      <c r="LH93" s="57"/>
      <c r="LI93" s="57"/>
      <c r="LJ93" s="57"/>
      <c r="LK93" s="57"/>
      <c r="LL93" s="57"/>
      <c r="LM93" s="57"/>
      <c r="LN93" s="57"/>
      <c r="LO93" s="57"/>
      <c r="LP93" s="57"/>
      <c r="LQ93" s="57"/>
      <c r="LR93" s="57"/>
      <c r="LS93" s="57"/>
      <c r="LT93" s="57"/>
      <c r="LU93" s="57"/>
      <c r="LV93" s="57"/>
      <c r="LW93" s="57"/>
      <c r="LX93" s="57"/>
      <c r="LY93" s="57"/>
      <c r="LZ93" s="57"/>
      <c r="MA93" s="57"/>
      <c r="MB93" s="57"/>
      <c r="MC93" s="57"/>
      <c r="MD93" s="57"/>
      <c r="ME93" s="57"/>
      <c r="MF93" s="57"/>
      <c r="MG93" s="57"/>
      <c r="MH93" s="57"/>
      <c r="MI93" s="57"/>
      <c r="MJ93" s="57"/>
      <c r="MK93" s="57"/>
      <c r="ML93" s="57"/>
      <c r="MM93" s="57"/>
      <c r="MN93" s="57"/>
      <c r="MO93" s="57"/>
      <c r="MP93" s="57"/>
      <c r="MQ93" s="57"/>
      <c r="MR93" s="57"/>
      <c r="MS93" s="57"/>
      <c r="MT93" s="57"/>
      <c r="MU93" s="57"/>
      <c r="MV93" s="57"/>
      <c r="MW93" s="57"/>
      <c r="MX93" s="57"/>
      <c r="MY93" s="57"/>
      <c r="MZ93" s="57"/>
      <c r="NA93" s="57"/>
      <c r="NB93" s="57"/>
      <c r="NC93" s="57"/>
      <c r="ND93" s="57"/>
      <c r="NE93" s="57"/>
      <c r="NF93" s="57"/>
      <c r="NG93" s="57"/>
      <c r="NH93" s="57"/>
      <c r="NI93" s="57"/>
      <c r="NJ93" s="57"/>
      <c r="NK93" s="57"/>
      <c r="NL93" s="57"/>
      <c r="NM93" s="57"/>
      <c r="NN93" s="57"/>
      <c r="NO93" s="57"/>
      <c r="NP93" s="57"/>
      <c r="NQ93" s="57"/>
      <c r="NR93" s="57"/>
      <c r="NS93" s="57"/>
      <c r="NT93" s="57"/>
      <c r="NU93" s="57"/>
      <c r="NV93" s="57"/>
      <c r="NW93" s="57"/>
      <c r="NX93" s="57"/>
      <c r="NY93" s="57"/>
      <c r="NZ93" s="57"/>
      <c r="OA93" s="57"/>
      <c r="OB93" s="57"/>
      <c r="OC93" s="57"/>
      <c r="OD93" s="57"/>
      <c r="OE93" s="57"/>
      <c r="OF93" s="57"/>
      <c r="OG93" s="57"/>
      <c r="OH93" s="57"/>
      <c r="OI93" s="57"/>
      <c r="OJ93" s="57"/>
      <c r="OK93" s="57"/>
      <c r="OL93" s="57"/>
      <c r="OM93" s="57"/>
      <c r="ON93" s="57"/>
      <c r="OO93" s="57"/>
      <c r="OP93" s="57"/>
      <c r="OQ93" s="57"/>
      <c r="OR93" s="57"/>
      <c r="OS93" s="57"/>
      <c r="OT93" s="57"/>
      <c r="OU93" s="57"/>
      <c r="OV93" s="57"/>
      <c r="OW93" s="57"/>
      <c r="OX93" s="57"/>
      <c r="OY93" s="57"/>
      <c r="OZ93" s="57"/>
      <c r="PA93" s="57"/>
      <c r="PB93" s="57"/>
      <c r="PC93" s="57"/>
      <c r="PD93" s="57"/>
      <c r="PE93" s="57"/>
      <c r="PF93" s="57"/>
      <c r="PG93" s="57"/>
      <c r="PH93" s="57"/>
      <c r="PI93" s="57"/>
      <c r="PJ93" s="57"/>
      <c r="PK93" s="57"/>
      <c r="PL93" s="57"/>
      <c r="PM93" s="57"/>
      <c r="PN93" s="57"/>
      <c r="PO93" s="57"/>
      <c r="PP93" s="57"/>
      <c r="PQ93" s="57"/>
      <c r="PR93" s="57"/>
      <c r="PS93" s="57"/>
      <c r="PT93" s="57"/>
      <c r="PU93" s="57"/>
      <c r="PV93" s="57"/>
      <c r="PW93" s="57"/>
      <c r="PX93" s="57"/>
      <c r="PY93" s="57"/>
      <c r="PZ93" s="57"/>
      <c r="QA93" s="57"/>
      <c r="QB93" s="57"/>
      <c r="QC93" s="57"/>
      <c r="QD93" s="57"/>
      <c r="QE93" s="57"/>
      <c r="QF93" s="57"/>
      <c r="QG93" s="57"/>
      <c r="QH93" s="57"/>
      <c r="QI93" s="57"/>
      <c r="QJ93" s="57"/>
      <c r="QK93" s="57"/>
      <c r="QL93" s="57"/>
      <c r="QM93" s="57"/>
      <c r="QN93" s="57"/>
      <c r="QO93" s="57"/>
      <c r="QP93" s="57"/>
      <c r="QQ93" s="57"/>
      <c r="QR93" s="57"/>
      <c r="QS93" s="57"/>
      <c r="QT93" s="57"/>
      <c r="QU93" s="57"/>
      <c r="QV93" s="57"/>
      <c r="QW93" s="57"/>
      <c r="QX93" s="57"/>
      <c r="QY93" s="57"/>
      <c r="QZ93" s="57"/>
      <c r="RA93" s="57"/>
      <c r="RB93" s="57"/>
      <c r="RC93" s="57"/>
      <c r="RD93" s="57"/>
      <c r="RE93" s="57"/>
      <c r="RF93" s="57"/>
      <c r="RG93" s="57"/>
      <c r="RH93" s="57"/>
      <c r="RI93" s="57"/>
      <c r="RJ93" s="57"/>
      <c r="RK93" s="57"/>
      <c r="RL93" s="57"/>
      <c r="RM93" s="57"/>
      <c r="RN93" s="57"/>
      <c r="RO93" s="57"/>
      <c r="RP93" s="57"/>
      <c r="RQ93" s="57"/>
      <c r="RR93" s="57"/>
      <c r="RS93" s="57"/>
      <c r="RT93" s="57"/>
      <c r="RU93" s="57"/>
      <c r="RV93" s="57"/>
      <c r="RW93" s="57"/>
      <c r="RX93" s="57"/>
      <c r="RY93" s="57"/>
      <c r="RZ93" s="57"/>
      <c r="SA93" s="57"/>
      <c r="SB93" s="57"/>
      <c r="SC93" s="57"/>
      <c r="SD93" s="57"/>
      <c r="SE93" s="57"/>
      <c r="SF93" s="57"/>
      <c r="SG93" s="57"/>
      <c r="SH93" s="57"/>
      <c r="SI93" s="57"/>
      <c r="SJ93" s="57"/>
      <c r="SK93" s="57"/>
      <c r="SL93" s="57"/>
      <c r="SM93" s="57"/>
      <c r="SN93" s="57"/>
      <c r="SO93" s="57"/>
      <c r="SP93" s="57"/>
      <c r="SQ93" s="57"/>
      <c r="SR93" s="57"/>
      <c r="SS93" s="57"/>
      <c r="ST93" s="57"/>
      <c r="SU93" s="57"/>
      <c r="SV93" s="57"/>
      <c r="SW93" s="57"/>
      <c r="SX93" s="57"/>
      <c r="SY93" s="57"/>
      <c r="SZ93" s="57"/>
      <c r="TA93" s="57"/>
      <c r="TB93" s="57"/>
      <c r="TC93" s="57"/>
      <c r="TD93" s="57"/>
      <c r="TE93" s="57"/>
      <c r="TF93" s="57"/>
      <c r="TG93" s="57"/>
      <c r="TH93" s="57"/>
      <c r="TI93" s="57"/>
      <c r="TJ93" s="57"/>
      <c r="TK93" s="57"/>
      <c r="TL93" s="57"/>
      <c r="TM93" s="57"/>
      <c r="TN93" s="57"/>
      <c r="TO93" s="57"/>
      <c r="TP93" s="57"/>
      <c r="TQ93" s="57"/>
      <c r="TR93" s="57"/>
      <c r="TS93" s="57"/>
      <c r="TT93" s="57"/>
      <c r="TU93" s="57"/>
      <c r="TV93" s="57"/>
      <c r="TW93" s="57"/>
      <c r="TX93" s="57"/>
      <c r="TY93" s="57"/>
      <c r="TZ93" s="57"/>
      <c r="UA93" s="57"/>
      <c r="UB93" s="57"/>
      <c r="UC93" s="57"/>
      <c r="UD93" s="57"/>
      <c r="UE93" s="57"/>
      <c r="UF93" s="57"/>
      <c r="UG93" s="57"/>
    </row>
    <row r="94" spans="1:553" ht="15.75" customHeight="1" x14ac:dyDescent="0.2">
      <c r="A94" s="59"/>
      <c r="B94" s="780"/>
      <c r="C94" s="781"/>
      <c r="D94" s="781"/>
      <c r="E94" s="781"/>
      <c r="F94" s="781"/>
      <c r="G94" s="781"/>
      <c r="H94" s="781"/>
      <c r="I94" s="781"/>
      <c r="J94" s="781"/>
      <c r="K94" s="781"/>
      <c r="L94" s="782"/>
      <c r="M94" s="55"/>
    </row>
    <row r="95" spans="1:553" ht="21.75" customHeight="1" x14ac:dyDescent="0.2">
      <c r="A95" s="59"/>
      <c r="B95" s="771" t="s">
        <v>936</v>
      </c>
      <c r="C95" s="772"/>
      <c r="D95" s="772"/>
      <c r="E95" s="772"/>
      <c r="F95" s="772"/>
      <c r="G95" s="772"/>
      <c r="H95" s="772"/>
      <c r="I95" s="772"/>
      <c r="J95" s="772"/>
      <c r="K95" s="772"/>
      <c r="L95" s="773"/>
      <c r="M95" s="55"/>
    </row>
    <row r="96" spans="1:553" ht="21.75" customHeight="1" x14ac:dyDescent="0.2">
      <c r="A96" s="59"/>
      <c r="B96" s="774"/>
      <c r="C96" s="772"/>
      <c r="D96" s="772"/>
      <c r="E96" s="772"/>
      <c r="F96" s="772"/>
      <c r="G96" s="772"/>
      <c r="H96" s="772"/>
      <c r="I96" s="772"/>
      <c r="J96" s="772"/>
      <c r="K96" s="772"/>
      <c r="L96" s="773"/>
      <c r="M96" s="55"/>
    </row>
    <row r="97" spans="1:553 16384:16384" ht="21.75" customHeight="1" x14ac:dyDescent="0.2">
      <c r="A97" s="59"/>
      <c r="B97" s="775"/>
      <c r="C97" s="776"/>
      <c r="D97" s="776"/>
      <c r="E97" s="776"/>
      <c r="F97" s="776"/>
      <c r="G97" s="776"/>
      <c r="H97" s="776"/>
      <c r="I97" s="776"/>
      <c r="J97" s="776"/>
      <c r="K97" s="776"/>
      <c r="L97" s="773"/>
      <c r="M97" s="55"/>
    </row>
    <row r="98" spans="1:553 16384:16384" ht="21.75" customHeight="1" x14ac:dyDescent="0.2">
      <c r="A98" s="59"/>
      <c r="B98" s="777"/>
      <c r="C98" s="778"/>
      <c r="D98" s="778"/>
      <c r="E98" s="778"/>
      <c r="F98" s="778"/>
      <c r="G98" s="778"/>
      <c r="H98" s="778"/>
      <c r="I98" s="778"/>
      <c r="J98" s="778"/>
      <c r="K98" s="778"/>
      <c r="L98" s="779"/>
      <c r="M98" s="55"/>
    </row>
    <row r="99" spans="1:553 16384:16384" s="58" customFormat="1" ht="15" customHeight="1" x14ac:dyDescent="0.2">
      <c r="A99" s="56"/>
      <c r="B99" s="20"/>
      <c r="C99" s="20"/>
      <c r="D99" s="20"/>
      <c r="E99" s="20"/>
      <c r="F99" s="20"/>
      <c r="G99" s="20"/>
      <c r="H99" s="20"/>
      <c r="I99" s="20"/>
      <c r="J99" s="20"/>
      <c r="K99" s="20"/>
      <c r="L99" s="20"/>
      <c r="M99" s="20"/>
      <c r="N99" s="52"/>
      <c r="O99" s="53"/>
      <c r="P99" s="53"/>
      <c r="Q99" s="53"/>
      <c r="R99" s="53"/>
      <c r="S99" s="53"/>
      <c r="T99" s="53"/>
      <c r="U99" s="53"/>
      <c r="V99" s="53"/>
      <c r="W99" s="53"/>
      <c r="X99" s="53"/>
      <c r="Y99" s="53"/>
      <c r="Z99" s="53"/>
      <c r="AA99" s="53"/>
      <c r="AB99" s="53"/>
      <c r="AC99" s="53"/>
      <c r="AD99" s="53"/>
      <c r="AE99" s="53"/>
      <c r="AF99" s="57"/>
      <c r="AG99" s="57"/>
      <c r="AH99" s="57"/>
      <c r="AI99" s="57"/>
      <c r="AJ99" s="57"/>
      <c r="AK99" s="57"/>
      <c r="AL99" s="57"/>
      <c r="AM99" s="57"/>
      <c r="AN99" s="57"/>
      <c r="AO99" s="57"/>
      <c r="AP99" s="57"/>
      <c r="AQ99" s="57"/>
      <c r="AR99" s="57"/>
      <c r="AS99" s="57"/>
      <c r="AT99" s="57"/>
      <c r="AU99" s="57"/>
      <c r="AV99" s="57"/>
      <c r="AW99" s="57"/>
      <c r="AX99" s="57"/>
      <c r="AY99" s="57"/>
      <c r="AZ99" s="57"/>
      <c r="BA99" s="57"/>
      <c r="BB99" s="57"/>
      <c r="BC99" s="57"/>
      <c r="BD99" s="57"/>
      <c r="BE99" s="57"/>
      <c r="BF99" s="57"/>
      <c r="BG99" s="57"/>
      <c r="BH99" s="57"/>
      <c r="BI99" s="57"/>
      <c r="BJ99" s="57"/>
      <c r="BK99" s="57"/>
      <c r="BL99" s="57"/>
      <c r="BM99" s="57"/>
      <c r="BN99" s="57"/>
      <c r="BO99" s="57"/>
      <c r="BP99" s="57"/>
      <c r="BQ99" s="57"/>
      <c r="BR99" s="57"/>
      <c r="BS99" s="57"/>
      <c r="BT99" s="57"/>
      <c r="BU99" s="57"/>
      <c r="BV99" s="57"/>
      <c r="BW99" s="57"/>
      <c r="BX99" s="57"/>
      <c r="BY99" s="57"/>
      <c r="BZ99" s="57"/>
      <c r="CA99" s="57"/>
      <c r="CB99" s="57"/>
      <c r="CC99" s="57"/>
      <c r="CD99" s="57"/>
      <c r="CE99" s="57"/>
      <c r="CF99" s="57"/>
      <c r="CG99" s="57"/>
      <c r="CH99" s="57"/>
      <c r="CI99" s="57"/>
      <c r="CJ99" s="57"/>
      <c r="CK99" s="57"/>
      <c r="CL99" s="57"/>
      <c r="CM99" s="57"/>
      <c r="CN99" s="57"/>
      <c r="CO99" s="57"/>
      <c r="CP99" s="57"/>
      <c r="CQ99" s="57"/>
      <c r="CR99" s="57"/>
      <c r="CS99" s="57"/>
      <c r="CT99" s="57"/>
      <c r="CU99" s="57"/>
      <c r="CV99" s="57"/>
      <c r="CW99" s="57"/>
      <c r="CX99" s="57"/>
      <c r="CY99" s="57"/>
      <c r="CZ99" s="57"/>
      <c r="DA99" s="57"/>
      <c r="DB99" s="57"/>
      <c r="DC99" s="57"/>
      <c r="DD99" s="57"/>
      <c r="DE99" s="57"/>
      <c r="DF99" s="57"/>
      <c r="DG99" s="57"/>
      <c r="DH99" s="57"/>
      <c r="DI99" s="57"/>
      <c r="DJ99" s="57"/>
      <c r="DK99" s="57"/>
      <c r="DL99" s="57"/>
      <c r="DM99" s="57"/>
      <c r="DN99" s="57"/>
      <c r="DO99" s="57"/>
      <c r="DP99" s="57"/>
      <c r="DQ99" s="57"/>
      <c r="DR99" s="57"/>
      <c r="DS99" s="57"/>
      <c r="DT99" s="57"/>
      <c r="DU99" s="57"/>
      <c r="DV99" s="57"/>
      <c r="DW99" s="57"/>
      <c r="DX99" s="57"/>
      <c r="DY99" s="57"/>
      <c r="DZ99" s="57"/>
      <c r="EA99" s="57"/>
      <c r="EB99" s="57"/>
      <c r="EC99" s="57"/>
      <c r="ED99" s="57"/>
      <c r="EE99" s="57"/>
      <c r="EF99" s="57"/>
      <c r="EG99" s="57"/>
      <c r="EH99" s="57"/>
      <c r="EI99" s="57"/>
      <c r="EJ99" s="57"/>
      <c r="EK99" s="57"/>
      <c r="EL99" s="57"/>
      <c r="EM99" s="57"/>
      <c r="EN99" s="57"/>
      <c r="EO99" s="57"/>
      <c r="EP99" s="57"/>
      <c r="EQ99" s="57"/>
      <c r="ER99" s="57"/>
      <c r="ES99" s="57"/>
      <c r="ET99" s="57"/>
      <c r="EU99" s="57"/>
      <c r="EV99" s="57"/>
      <c r="EW99" s="57"/>
      <c r="EX99" s="57"/>
      <c r="EY99" s="57"/>
      <c r="EZ99" s="57"/>
      <c r="FA99" s="57"/>
      <c r="FB99" s="57"/>
      <c r="FC99" s="57"/>
      <c r="FD99" s="57"/>
      <c r="FE99" s="57"/>
      <c r="FF99" s="57"/>
      <c r="FG99" s="57"/>
      <c r="FH99" s="57"/>
      <c r="FI99" s="57"/>
      <c r="FJ99" s="57"/>
      <c r="FK99" s="57"/>
      <c r="FL99" s="57"/>
      <c r="FM99" s="57"/>
      <c r="FN99" s="57"/>
      <c r="FO99" s="57"/>
      <c r="FP99" s="57"/>
      <c r="FQ99" s="57"/>
      <c r="FR99" s="57"/>
      <c r="FS99" s="57"/>
      <c r="FT99" s="57"/>
      <c r="FU99" s="57"/>
      <c r="FV99" s="57"/>
      <c r="FW99" s="57"/>
      <c r="FX99" s="57"/>
      <c r="FY99" s="57"/>
      <c r="FZ99" s="57"/>
      <c r="GA99" s="57"/>
      <c r="GB99" s="57"/>
      <c r="GC99" s="57"/>
      <c r="GD99" s="57"/>
      <c r="GE99" s="57"/>
      <c r="GF99" s="57"/>
      <c r="GG99" s="57"/>
      <c r="GH99" s="57"/>
      <c r="GI99" s="57"/>
      <c r="GJ99" s="57"/>
      <c r="GK99" s="57"/>
      <c r="GL99" s="57"/>
      <c r="GM99" s="57"/>
      <c r="GN99" s="57"/>
      <c r="GO99" s="57"/>
      <c r="GP99" s="57"/>
      <c r="GQ99" s="57"/>
      <c r="GR99" s="57"/>
      <c r="GS99" s="57"/>
      <c r="GT99" s="57"/>
      <c r="GU99" s="57"/>
      <c r="GV99" s="57"/>
      <c r="GW99" s="57"/>
      <c r="GX99" s="57"/>
      <c r="GY99" s="57"/>
      <c r="GZ99" s="57"/>
      <c r="HA99" s="57"/>
      <c r="HB99" s="57"/>
      <c r="HC99" s="57"/>
      <c r="HD99" s="57"/>
      <c r="HE99" s="57"/>
      <c r="HF99" s="57"/>
      <c r="HG99" s="57"/>
      <c r="HH99" s="57"/>
      <c r="HI99" s="57"/>
      <c r="HJ99" s="57"/>
      <c r="HK99" s="57"/>
      <c r="HL99" s="57"/>
      <c r="HM99" s="57"/>
      <c r="HN99" s="57"/>
      <c r="HO99" s="57"/>
      <c r="HP99" s="57"/>
      <c r="HQ99" s="57"/>
      <c r="HR99" s="57"/>
      <c r="HS99" s="57"/>
      <c r="HT99" s="57"/>
      <c r="HU99" s="57"/>
      <c r="HV99" s="57"/>
      <c r="HW99" s="57"/>
      <c r="HX99" s="57"/>
      <c r="HY99" s="57"/>
      <c r="HZ99" s="57"/>
      <c r="IA99" s="57"/>
      <c r="IB99" s="57"/>
      <c r="IC99" s="57"/>
      <c r="ID99" s="57"/>
      <c r="IE99" s="57"/>
      <c r="IF99" s="57"/>
      <c r="IG99" s="57"/>
      <c r="IH99" s="57"/>
      <c r="II99" s="57"/>
      <c r="IJ99" s="57"/>
      <c r="IK99" s="57"/>
      <c r="IL99" s="57"/>
      <c r="IM99" s="57"/>
      <c r="IN99" s="57"/>
      <c r="IO99" s="57"/>
      <c r="IP99" s="57"/>
      <c r="IQ99" s="57"/>
      <c r="IR99" s="57"/>
      <c r="IS99" s="57"/>
      <c r="IT99" s="57"/>
      <c r="IU99" s="57"/>
      <c r="IV99" s="57"/>
      <c r="IW99" s="57"/>
      <c r="IX99" s="57"/>
      <c r="IY99" s="57"/>
      <c r="IZ99" s="57"/>
      <c r="JA99" s="57"/>
      <c r="JB99" s="57"/>
      <c r="JC99" s="57"/>
      <c r="JD99" s="57"/>
      <c r="JE99" s="57"/>
      <c r="JF99" s="57"/>
      <c r="JG99" s="57"/>
      <c r="JH99" s="57"/>
      <c r="JI99" s="57"/>
      <c r="JJ99" s="57"/>
      <c r="JK99" s="57"/>
      <c r="JL99" s="57"/>
      <c r="JM99" s="57"/>
      <c r="JN99" s="57"/>
      <c r="JO99" s="57"/>
      <c r="JP99" s="57"/>
      <c r="JQ99" s="57"/>
      <c r="JR99" s="57"/>
      <c r="JS99" s="57"/>
      <c r="JT99" s="57"/>
      <c r="JU99" s="57"/>
      <c r="JV99" s="57"/>
      <c r="JW99" s="57"/>
      <c r="JX99" s="57"/>
      <c r="JY99" s="57"/>
      <c r="JZ99" s="57"/>
      <c r="KA99" s="57"/>
      <c r="KB99" s="57"/>
      <c r="KC99" s="57"/>
      <c r="KD99" s="57"/>
      <c r="KE99" s="57"/>
      <c r="KF99" s="57"/>
      <c r="KG99" s="57"/>
      <c r="KH99" s="57"/>
      <c r="KI99" s="57"/>
      <c r="KJ99" s="57"/>
      <c r="KK99" s="57"/>
      <c r="KL99" s="57"/>
      <c r="KM99" s="57"/>
      <c r="KN99" s="57"/>
      <c r="KO99" s="57"/>
      <c r="KP99" s="57"/>
      <c r="KQ99" s="57"/>
      <c r="KR99" s="57"/>
      <c r="KS99" s="57"/>
      <c r="KT99" s="57"/>
      <c r="KU99" s="57"/>
      <c r="KV99" s="57"/>
      <c r="KW99" s="57"/>
      <c r="KX99" s="57"/>
      <c r="KY99" s="57"/>
      <c r="KZ99" s="57"/>
      <c r="LA99" s="57"/>
      <c r="LB99" s="57"/>
      <c r="LC99" s="57"/>
      <c r="LD99" s="57"/>
      <c r="LE99" s="57"/>
      <c r="LF99" s="57"/>
      <c r="LG99" s="57"/>
      <c r="LH99" s="57"/>
      <c r="LI99" s="57"/>
      <c r="LJ99" s="57"/>
      <c r="LK99" s="57"/>
      <c r="LL99" s="57"/>
      <c r="LM99" s="57"/>
      <c r="LN99" s="57"/>
      <c r="LO99" s="57"/>
      <c r="LP99" s="57"/>
      <c r="LQ99" s="57"/>
      <c r="LR99" s="57"/>
      <c r="LS99" s="57"/>
      <c r="LT99" s="57"/>
      <c r="LU99" s="57"/>
      <c r="LV99" s="57"/>
      <c r="LW99" s="57"/>
      <c r="LX99" s="57"/>
      <c r="LY99" s="57"/>
      <c r="LZ99" s="57"/>
      <c r="MA99" s="57"/>
      <c r="MB99" s="57"/>
      <c r="MC99" s="57"/>
      <c r="MD99" s="57"/>
      <c r="ME99" s="57"/>
      <c r="MF99" s="57"/>
      <c r="MG99" s="57"/>
      <c r="MH99" s="57"/>
      <c r="MI99" s="57"/>
      <c r="MJ99" s="57"/>
      <c r="MK99" s="57"/>
      <c r="ML99" s="57"/>
      <c r="MM99" s="57"/>
      <c r="MN99" s="57"/>
      <c r="MO99" s="57"/>
      <c r="MP99" s="57"/>
      <c r="MQ99" s="57"/>
      <c r="MR99" s="57"/>
      <c r="MS99" s="57"/>
      <c r="MT99" s="57"/>
      <c r="MU99" s="57"/>
      <c r="MV99" s="57"/>
      <c r="MW99" s="57"/>
      <c r="MX99" s="57"/>
      <c r="MY99" s="57"/>
      <c r="MZ99" s="57"/>
      <c r="NA99" s="57"/>
      <c r="NB99" s="57"/>
      <c r="NC99" s="57"/>
      <c r="ND99" s="57"/>
      <c r="NE99" s="57"/>
      <c r="NF99" s="57"/>
      <c r="NG99" s="57"/>
      <c r="NH99" s="57"/>
      <c r="NI99" s="57"/>
      <c r="NJ99" s="57"/>
      <c r="NK99" s="57"/>
      <c r="NL99" s="57"/>
      <c r="NM99" s="57"/>
      <c r="NN99" s="57"/>
      <c r="NO99" s="57"/>
      <c r="NP99" s="57"/>
      <c r="NQ99" s="57"/>
      <c r="NR99" s="57"/>
      <c r="NS99" s="57"/>
      <c r="NT99" s="57"/>
      <c r="NU99" s="57"/>
      <c r="NV99" s="57"/>
      <c r="NW99" s="57"/>
      <c r="NX99" s="57"/>
      <c r="NY99" s="57"/>
      <c r="NZ99" s="57"/>
      <c r="OA99" s="57"/>
      <c r="OB99" s="57"/>
      <c r="OC99" s="57"/>
      <c r="OD99" s="57"/>
      <c r="OE99" s="57"/>
      <c r="OF99" s="57"/>
      <c r="OG99" s="57"/>
      <c r="OH99" s="57"/>
      <c r="OI99" s="57"/>
      <c r="OJ99" s="57"/>
      <c r="OK99" s="57"/>
      <c r="OL99" s="57"/>
      <c r="OM99" s="57"/>
      <c r="ON99" s="57"/>
      <c r="OO99" s="57"/>
      <c r="OP99" s="57"/>
      <c r="OQ99" s="57"/>
      <c r="OR99" s="57"/>
      <c r="OS99" s="57"/>
      <c r="OT99" s="57"/>
      <c r="OU99" s="57"/>
      <c r="OV99" s="57"/>
      <c r="OW99" s="57"/>
      <c r="OX99" s="57"/>
      <c r="OY99" s="57"/>
      <c r="OZ99" s="57"/>
      <c r="PA99" s="57"/>
      <c r="PB99" s="57"/>
      <c r="PC99" s="57"/>
      <c r="PD99" s="57"/>
      <c r="PE99" s="57"/>
      <c r="PF99" s="57"/>
      <c r="PG99" s="57"/>
      <c r="PH99" s="57"/>
      <c r="PI99" s="57"/>
      <c r="PJ99" s="57"/>
      <c r="PK99" s="57"/>
      <c r="PL99" s="57"/>
      <c r="PM99" s="57"/>
      <c r="PN99" s="57"/>
      <c r="PO99" s="57"/>
      <c r="PP99" s="57"/>
      <c r="PQ99" s="57"/>
      <c r="PR99" s="57"/>
      <c r="PS99" s="57"/>
      <c r="PT99" s="57"/>
      <c r="PU99" s="57"/>
      <c r="PV99" s="57"/>
      <c r="PW99" s="57"/>
      <c r="PX99" s="57"/>
      <c r="PY99" s="57"/>
      <c r="PZ99" s="57"/>
      <c r="QA99" s="57"/>
      <c r="QB99" s="57"/>
      <c r="QC99" s="57"/>
      <c r="QD99" s="57"/>
      <c r="QE99" s="57"/>
      <c r="QF99" s="57"/>
      <c r="QG99" s="57"/>
      <c r="QH99" s="57"/>
      <c r="QI99" s="57"/>
      <c r="QJ99" s="57"/>
      <c r="QK99" s="57"/>
      <c r="QL99" s="57"/>
      <c r="QM99" s="57"/>
      <c r="QN99" s="57"/>
      <c r="QO99" s="57"/>
      <c r="QP99" s="57"/>
      <c r="QQ99" s="57"/>
      <c r="QR99" s="57"/>
      <c r="QS99" s="57"/>
      <c r="QT99" s="57"/>
      <c r="QU99" s="57"/>
      <c r="QV99" s="57"/>
      <c r="QW99" s="57"/>
      <c r="QX99" s="57"/>
      <c r="QY99" s="57"/>
      <c r="QZ99" s="57"/>
      <c r="RA99" s="57"/>
      <c r="RB99" s="57"/>
      <c r="RC99" s="57"/>
      <c r="RD99" s="57"/>
      <c r="RE99" s="57"/>
      <c r="RF99" s="57"/>
      <c r="RG99" s="57"/>
      <c r="RH99" s="57"/>
      <c r="RI99" s="57"/>
      <c r="RJ99" s="57"/>
      <c r="RK99" s="57"/>
      <c r="RL99" s="57"/>
      <c r="RM99" s="57"/>
      <c r="RN99" s="57"/>
      <c r="RO99" s="57"/>
      <c r="RP99" s="57"/>
      <c r="RQ99" s="57"/>
      <c r="RR99" s="57"/>
      <c r="RS99" s="57"/>
      <c r="RT99" s="57"/>
      <c r="RU99" s="57"/>
      <c r="RV99" s="57"/>
      <c r="RW99" s="57"/>
      <c r="RX99" s="57"/>
      <c r="RY99" s="57"/>
      <c r="RZ99" s="57"/>
      <c r="SA99" s="57"/>
      <c r="SB99" s="57"/>
      <c r="SC99" s="57"/>
      <c r="SD99" s="57"/>
      <c r="SE99" s="57"/>
      <c r="SF99" s="57"/>
      <c r="SG99" s="57"/>
      <c r="SH99" s="57"/>
      <c r="SI99" s="57"/>
      <c r="SJ99" s="57"/>
      <c r="SK99" s="57"/>
      <c r="SL99" s="57"/>
      <c r="SM99" s="57"/>
      <c r="SN99" s="57"/>
      <c r="SO99" s="57"/>
      <c r="SP99" s="57"/>
      <c r="SQ99" s="57"/>
      <c r="SR99" s="57"/>
      <c r="SS99" s="57"/>
      <c r="ST99" s="57"/>
      <c r="SU99" s="57"/>
      <c r="SV99" s="57"/>
      <c r="SW99" s="57"/>
      <c r="SX99" s="57"/>
      <c r="SY99" s="57"/>
      <c r="SZ99" s="57"/>
      <c r="TA99" s="57"/>
      <c r="TB99" s="57"/>
      <c r="TC99" s="57"/>
      <c r="TD99" s="57"/>
      <c r="TE99" s="57"/>
      <c r="TF99" s="57"/>
      <c r="TG99" s="57"/>
      <c r="TH99" s="57"/>
      <c r="TI99" s="57"/>
      <c r="TJ99" s="57"/>
      <c r="TK99" s="57"/>
      <c r="TL99" s="57"/>
      <c r="TM99" s="57"/>
      <c r="TN99" s="57"/>
      <c r="TO99" s="57"/>
      <c r="TP99" s="57"/>
      <c r="TQ99" s="57"/>
      <c r="TR99" s="57"/>
      <c r="TS99" s="57"/>
      <c r="TT99" s="57"/>
      <c r="TU99" s="57"/>
      <c r="TV99" s="57"/>
      <c r="TW99" s="57"/>
      <c r="TX99" s="57"/>
      <c r="TY99" s="57"/>
      <c r="TZ99" s="57"/>
      <c r="UA99" s="57"/>
      <c r="UB99" s="57"/>
      <c r="UC99" s="57"/>
      <c r="UD99" s="57"/>
      <c r="UE99" s="57"/>
      <c r="UF99" s="57"/>
      <c r="UG99" s="57"/>
    </row>
    <row r="100" spans="1:553 16384:16384" s="58" customFormat="1" ht="15" customHeight="1" x14ac:dyDescent="0.2">
      <c r="A100" s="56"/>
      <c r="B100" s="20"/>
      <c r="C100" s="20"/>
      <c r="D100" s="20"/>
      <c r="E100" s="20"/>
      <c r="F100" s="20"/>
      <c r="G100" s="20"/>
      <c r="H100" s="20"/>
      <c r="I100" s="20"/>
      <c r="J100" s="20"/>
      <c r="K100" s="20"/>
      <c r="L100" s="20"/>
      <c r="M100" s="20"/>
      <c r="N100" s="52"/>
      <c r="O100" s="53"/>
      <c r="P100" s="53"/>
      <c r="Q100" s="53"/>
      <c r="R100" s="53"/>
      <c r="S100" s="53"/>
      <c r="T100" s="53"/>
      <c r="U100" s="53"/>
      <c r="V100" s="53"/>
      <c r="W100" s="53"/>
      <c r="X100" s="53"/>
      <c r="Y100" s="53"/>
      <c r="Z100" s="53"/>
      <c r="AA100" s="53"/>
      <c r="AB100" s="53"/>
      <c r="AC100" s="53"/>
      <c r="AD100" s="53"/>
      <c r="AE100" s="53"/>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57"/>
      <c r="BL100" s="57"/>
      <c r="BM100" s="57"/>
      <c r="BN100" s="57"/>
      <c r="BO100" s="57"/>
      <c r="BP100" s="57"/>
      <c r="BQ100" s="57"/>
      <c r="BR100" s="57"/>
      <c r="BS100" s="57"/>
      <c r="BT100" s="57"/>
      <c r="BU100" s="57"/>
      <c r="BV100" s="57"/>
      <c r="BW100" s="57"/>
      <c r="BX100" s="57"/>
      <c r="BY100" s="57"/>
      <c r="BZ100" s="57"/>
      <c r="CA100" s="57"/>
      <c r="CB100" s="57"/>
      <c r="CC100" s="57"/>
      <c r="CD100" s="57"/>
      <c r="CE100" s="57"/>
      <c r="CF100" s="57"/>
      <c r="CG100" s="57"/>
      <c r="CH100" s="57"/>
      <c r="CI100" s="57"/>
      <c r="CJ100" s="57"/>
      <c r="CK100" s="57"/>
      <c r="CL100" s="57"/>
      <c r="CM100" s="57"/>
      <c r="CN100" s="57"/>
      <c r="CO100" s="57"/>
      <c r="CP100" s="57"/>
      <c r="CQ100" s="57"/>
      <c r="CR100" s="57"/>
      <c r="CS100" s="57"/>
      <c r="CT100" s="57"/>
      <c r="CU100" s="57"/>
      <c r="CV100" s="57"/>
      <c r="CW100" s="57"/>
      <c r="CX100" s="57"/>
      <c r="CY100" s="57"/>
      <c r="CZ100" s="57"/>
      <c r="DA100" s="57"/>
      <c r="DB100" s="57"/>
      <c r="DC100" s="57"/>
      <c r="DD100" s="57"/>
      <c r="DE100" s="57"/>
      <c r="DF100" s="57"/>
      <c r="DG100" s="57"/>
      <c r="DH100" s="57"/>
      <c r="DI100" s="57"/>
      <c r="DJ100" s="57"/>
      <c r="DK100" s="57"/>
      <c r="DL100" s="57"/>
      <c r="DM100" s="57"/>
      <c r="DN100" s="57"/>
      <c r="DO100" s="57"/>
      <c r="DP100" s="57"/>
      <c r="DQ100" s="57"/>
      <c r="DR100" s="57"/>
      <c r="DS100" s="57"/>
      <c r="DT100" s="57"/>
      <c r="DU100" s="57"/>
      <c r="DV100" s="57"/>
      <c r="DW100" s="57"/>
      <c r="DX100" s="57"/>
      <c r="DY100" s="57"/>
      <c r="DZ100" s="57"/>
      <c r="EA100" s="57"/>
      <c r="EB100" s="57"/>
      <c r="EC100" s="57"/>
      <c r="ED100" s="57"/>
      <c r="EE100" s="57"/>
      <c r="EF100" s="57"/>
      <c r="EG100" s="57"/>
      <c r="EH100" s="57"/>
      <c r="EI100" s="57"/>
      <c r="EJ100" s="57"/>
      <c r="EK100" s="57"/>
      <c r="EL100" s="57"/>
      <c r="EM100" s="57"/>
      <c r="EN100" s="57"/>
      <c r="EO100" s="57"/>
      <c r="EP100" s="57"/>
      <c r="EQ100" s="57"/>
      <c r="ER100" s="57"/>
      <c r="ES100" s="57"/>
      <c r="ET100" s="57"/>
      <c r="EU100" s="57"/>
      <c r="EV100" s="57"/>
      <c r="EW100" s="57"/>
      <c r="EX100" s="57"/>
      <c r="EY100" s="57"/>
      <c r="EZ100" s="57"/>
      <c r="FA100" s="57"/>
      <c r="FB100" s="57"/>
      <c r="FC100" s="57"/>
      <c r="FD100" s="57"/>
      <c r="FE100" s="57"/>
      <c r="FF100" s="57"/>
      <c r="FG100" s="57"/>
      <c r="FH100" s="57"/>
      <c r="FI100" s="57"/>
      <c r="FJ100" s="57"/>
      <c r="FK100" s="57"/>
      <c r="FL100" s="57"/>
      <c r="FM100" s="57"/>
      <c r="FN100" s="57"/>
      <c r="FO100" s="57"/>
      <c r="FP100" s="57"/>
      <c r="FQ100" s="57"/>
      <c r="FR100" s="57"/>
      <c r="FS100" s="57"/>
      <c r="FT100" s="57"/>
      <c r="FU100" s="57"/>
      <c r="FV100" s="57"/>
      <c r="FW100" s="57"/>
      <c r="FX100" s="57"/>
      <c r="FY100" s="57"/>
      <c r="FZ100" s="57"/>
      <c r="GA100" s="57"/>
      <c r="GB100" s="57"/>
      <c r="GC100" s="57"/>
      <c r="GD100" s="57"/>
      <c r="GE100" s="57"/>
      <c r="GF100" s="57"/>
      <c r="GG100" s="57"/>
      <c r="GH100" s="57"/>
      <c r="GI100" s="57"/>
      <c r="GJ100" s="57"/>
      <c r="GK100" s="57"/>
      <c r="GL100" s="57"/>
      <c r="GM100" s="57"/>
      <c r="GN100" s="57"/>
      <c r="GO100" s="57"/>
      <c r="GP100" s="57"/>
      <c r="GQ100" s="57"/>
      <c r="GR100" s="57"/>
      <c r="GS100" s="57"/>
      <c r="GT100" s="57"/>
      <c r="GU100" s="57"/>
      <c r="GV100" s="57"/>
      <c r="GW100" s="57"/>
      <c r="GX100" s="57"/>
      <c r="GY100" s="57"/>
      <c r="GZ100" s="57"/>
      <c r="HA100" s="57"/>
      <c r="HB100" s="57"/>
      <c r="HC100" s="57"/>
      <c r="HD100" s="57"/>
      <c r="HE100" s="57"/>
      <c r="HF100" s="57"/>
      <c r="HG100" s="57"/>
      <c r="HH100" s="57"/>
      <c r="HI100" s="57"/>
      <c r="HJ100" s="57"/>
      <c r="HK100" s="57"/>
      <c r="HL100" s="57"/>
      <c r="HM100" s="57"/>
      <c r="HN100" s="57"/>
      <c r="HO100" s="57"/>
      <c r="HP100" s="57"/>
      <c r="HQ100" s="57"/>
      <c r="HR100" s="57"/>
      <c r="HS100" s="57"/>
      <c r="HT100" s="57"/>
      <c r="HU100" s="57"/>
      <c r="HV100" s="57"/>
      <c r="HW100" s="57"/>
      <c r="HX100" s="57"/>
      <c r="HY100" s="57"/>
      <c r="HZ100" s="57"/>
      <c r="IA100" s="57"/>
      <c r="IB100" s="57"/>
      <c r="IC100" s="57"/>
      <c r="ID100" s="57"/>
      <c r="IE100" s="57"/>
      <c r="IF100" s="57"/>
      <c r="IG100" s="57"/>
      <c r="IH100" s="57"/>
      <c r="II100" s="57"/>
      <c r="IJ100" s="57"/>
      <c r="IK100" s="57"/>
      <c r="IL100" s="57"/>
      <c r="IM100" s="57"/>
      <c r="IN100" s="57"/>
      <c r="IO100" s="57"/>
      <c r="IP100" s="57"/>
      <c r="IQ100" s="57"/>
      <c r="IR100" s="57"/>
      <c r="IS100" s="57"/>
      <c r="IT100" s="57"/>
      <c r="IU100" s="57"/>
      <c r="IV100" s="57"/>
      <c r="IW100" s="57"/>
      <c r="IX100" s="57"/>
      <c r="IY100" s="57"/>
      <c r="IZ100" s="57"/>
      <c r="JA100" s="57"/>
      <c r="JB100" s="57"/>
      <c r="JC100" s="57"/>
      <c r="JD100" s="57"/>
      <c r="JE100" s="57"/>
      <c r="JF100" s="57"/>
      <c r="JG100" s="57"/>
      <c r="JH100" s="57"/>
      <c r="JI100" s="57"/>
      <c r="JJ100" s="57"/>
      <c r="JK100" s="57"/>
      <c r="JL100" s="57"/>
      <c r="JM100" s="57"/>
      <c r="JN100" s="57"/>
      <c r="JO100" s="57"/>
      <c r="JP100" s="57"/>
      <c r="JQ100" s="57"/>
      <c r="JR100" s="57"/>
      <c r="JS100" s="57"/>
      <c r="JT100" s="57"/>
      <c r="JU100" s="57"/>
      <c r="JV100" s="57"/>
      <c r="JW100" s="57"/>
      <c r="JX100" s="57"/>
      <c r="JY100" s="57"/>
      <c r="JZ100" s="57"/>
      <c r="KA100" s="57"/>
      <c r="KB100" s="57"/>
      <c r="KC100" s="57"/>
      <c r="KD100" s="57"/>
      <c r="KE100" s="57"/>
      <c r="KF100" s="57"/>
      <c r="KG100" s="57"/>
      <c r="KH100" s="57"/>
      <c r="KI100" s="57"/>
      <c r="KJ100" s="57"/>
      <c r="KK100" s="57"/>
      <c r="KL100" s="57"/>
      <c r="KM100" s="57"/>
      <c r="KN100" s="57"/>
      <c r="KO100" s="57"/>
      <c r="KP100" s="57"/>
      <c r="KQ100" s="57"/>
      <c r="KR100" s="57"/>
      <c r="KS100" s="57"/>
      <c r="KT100" s="57"/>
      <c r="KU100" s="57"/>
      <c r="KV100" s="57"/>
      <c r="KW100" s="57"/>
      <c r="KX100" s="57"/>
      <c r="KY100" s="57"/>
      <c r="KZ100" s="57"/>
      <c r="LA100" s="57"/>
      <c r="LB100" s="57"/>
      <c r="LC100" s="57"/>
      <c r="LD100" s="57"/>
      <c r="LE100" s="57"/>
      <c r="LF100" s="57"/>
      <c r="LG100" s="57"/>
      <c r="LH100" s="57"/>
      <c r="LI100" s="57"/>
      <c r="LJ100" s="57"/>
      <c r="LK100" s="57"/>
      <c r="LL100" s="57"/>
      <c r="LM100" s="57"/>
      <c r="LN100" s="57"/>
      <c r="LO100" s="57"/>
      <c r="LP100" s="57"/>
      <c r="LQ100" s="57"/>
      <c r="LR100" s="57"/>
      <c r="LS100" s="57"/>
      <c r="LT100" s="57"/>
      <c r="LU100" s="57"/>
      <c r="LV100" s="57"/>
      <c r="LW100" s="57"/>
      <c r="LX100" s="57"/>
      <c r="LY100" s="57"/>
      <c r="LZ100" s="57"/>
      <c r="MA100" s="57"/>
      <c r="MB100" s="57"/>
      <c r="MC100" s="57"/>
      <c r="MD100" s="57"/>
      <c r="ME100" s="57"/>
      <c r="MF100" s="57"/>
      <c r="MG100" s="57"/>
      <c r="MH100" s="57"/>
      <c r="MI100" s="57"/>
      <c r="MJ100" s="57"/>
      <c r="MK100" s="57"/>
      <c r="ML100" s="57"/>
      <c r="MM100" s="57"/>
      <c r="MN100" s="57"/>
      <c r="MO100" s="57"/>
      <c r="MP100" s="57"/>
      <c r="MQ100" s="57"/>
      <c r="MR100" s="57"/>
      <c r="MS100" s="57"/>
      <c r="MT100" s="57"/>
      <c r="MU100" s="57"/>
      <c r="MV100" s="57"/>
      <c r="MW100" s="57"/>
      <c r="MX100" s="57"/>
      <c r="MY100" s="57"/>
      <c r="MZ100" s="57"/>
      <c r="NA100" s="57"/>
      <c r="NB100" s="57"/>
      <c r="NC100" s="57"/>
      <c r="ND100" s="57"/>
      <c r="NE100" s="57"/>
      <c r="NF100" s="57"/>
      <c r="NG100" s="57"/>
      <c r="NH100" s="57"/>
      <c r="NI100" s="57"/>
      <c r="NJ100" s="57"/>
      <c r="NK100" s="57"/>
      <c r="NL100" s="57"/>
      <c r="NM100" s="57"/>
      <c r="NN100" s="57"/>
      <c r="NO100" s="57"/>
      <c r="NP100" s="57"/>
      <c r="NQ100" s="57"/>
      <c r="NR100" s="57"/>
      <c r="NS100" s="57"/>
      <c r="NT100" s="57"/>
      <c r="NU100" s="57"/>
      <c r="NV100" s="57"/>
      <c r="NW100" s="57"/>
      <c r="NX100" s="57"/>
      <c r="NY100" s="57"/>
      <c r="NZ100" s="57"/>
      <c r="OA100" s="57"/>
      <c r="OB100" s="57"/>
      <c r="OC100" s="57"/>
      <c r="OD100" s="57"/>
      <c r="OE100" s="57"/>
      <c r="OF100" s="57"/>
      <c r="OG100" s="57"/>
      <c r="OH100" s="57"/>
      <c r="OI100" s="57"/>
      <c r="OJ100" s="57"/>
      <c r="OK100" s="57"/>
      <c r="OL100" s="57"/>
      <c r="OM100" s="57"/>
      <c r="ON100" s="57"/>
      <c r="OO100" s="57"/>
      <c r="OP100" s="57"/>
      <c r="OQ100" s="57"/>
      <c r="OR100" s="57"/>
      <c r="OS100" s="57"/>
      <c r="OT100" s="57"/>
      <c r="OU100" s="57"/>
      <c r="OV100" s="57"/>
      <c r="OW100" s="57"/>
      <c r="OX100" s="57"/>
      <c r="OY100" s="57"/>
      <c r="OZ100" s="57"/>
      <c r="PA100" s="57"/>
      <c r="PB100" s="57"/>
      <c r="PC100" s="57"/>
      <c r="PD100" s="57"/>
      <c r="PE100" s="57"/>
      <c r="PF100" s="57"/>
      <c r="PG100" s="57"/>
      <c r="PH100" s="57"/>
      <c r="PI100" s="57"/>
      <c r="PJ100" s="57"/>
      <c r="PK100" s="57"/>
      <c r="PL100" s="57"/>
      <c r="PM100" s="57"/>
      <c r="PN100" s="57"/>
      <c r="PO100" s="57"/>
      <c r="PP100" s="57"/>
      <c r="PQ100" s="57"/>
      <c r="PR100" s="57"/>
      <c r="PS100" s="57"/>
      <c r="PT100" s="57"/>
      <c r="PU100" s="57"/>
      <c r="PV100" s="57"/>
      <c r="PW100" s="57"/>
      <c r="PX100" s="57"/>
      <c r="PY100" s="57"/>
      <c r="PZ100" s="57"/>
      <c r="QA100" s="57"/>
      <c r="QB100" s="57"/>
      <c r="QC100" s="57"/>
      <c r="QD100" s="57"/>
      <c r="QE100" s="57"/>
      <c r="QF100" s="57"/>
      <c r="QG100" s="57"/>
      <c r="QH100" s="57"/>
      <c r="QI100" s="57"/>
      <c r="QJ100" s="57"/>
      <c r="QK100" s="57"/>
      <c r="QL100" s="57"/>
      <c r="QM100" s="57"/>
      <c r="QN100" s="57"/>
      <c r="QO100" s="57"/>
      <c r="QP100" s="57"/>
      <c r="QQ100" s="57"/>
      <c r="QR100" s="57"/>
      <c r="QS100" s="57"/>
      <c r="QT100" s="57"/>
      <c r="QU100" s="57"/>
      <c r="QV100" s="57"/>
      <c r="QW100" s="57"/>
      <c r="QX100" s="57"/>
      <c r="QY100" s="57"/>
      <c r="QZ100" s="57"/>
      <c r="RA100" s="57"/>
      <c r="RB100" s="57"/>
      <c r="RC100" s="57"/>
      <c r="RD100" s="57"/>
      <c r="RE100" s="57"/>
      <c r="RF100" s="57"/>
      <c r="RG100" s="57"/>
      <c r="RH100" s="57"/>
      <c r="RI100" s="57"/>
      <c r="RJ100" s="57"/>
      <c r="RK100" s="57"/>
      <c r="RL100" s="57"/>
      <c r="RM100" s="57"/>
      <c r="RN100" s="57"/>
      <c r="RO100" s="57"/>
      <c r="RP100" s="57"/>
      <c r="RQ100" s="57"/>
      <c r="RR100" s="57"/>
      <c r="RS100" s="57"/>
      <c r="RT100" s="57"/>
      <c r="RU100" s="57"/>
      <c r="RV100" s="57"/>
      <c r="RW100" s="57"/>
      <c r="RX100" s="57"/>
      <c r="RY100" s="57"/>
      <c r="RZ100" s="57"/>
      <c r="SA100" s="57"/>
      <c r="SB100" s="57"/>
      <c r="SC100" s="57"/>
      <c r="SD100" s="57"/>
      <c r="SE100" s="57"/>
      <c r="SF100" s="57"/>
      <c r="SG100" s="57"/>
      <c r="SH100" s="57"/>
      <c r="SI100" s="57"/>
      <c r="SJ100" s="57"/>
      <c r="SK100" s="57"/>
      <c r="SL100" s="57"/>
      <c r="SM100" s="57"/>
      <c r="SN100" s="57"/>
      <c r="SO100" s="57"/>
      <c r="SP100" s="57"/>
      <c r="SQ100" s="57"/>
      <c r="SR100" s="57"/>
      <c r="SS100" s="57"/>
      <c r="ST100" s="57"/>
      <c r="SU100" s="57"/>
      <c r="SV100" s="57"/>
      <c r="SW100" s="57"/>
      <c r="SX100" s="57"/>
      <c r="SY100" s="57"/>
      <c r="SZ100" s="57"/>
      <c r="TA100" s="57"/>
      <c r="TB100" s="57"/>
      <c r="TC100" s="57"/>
      <c r="TD100" s="57"/>
      <c r="TE100" s="57"/>
      <c r="TF100" s="57"/>
      <c r="TG100" s="57"/>
      <c r="TH100" s="57"/>
      <c r="TI100" s="57"/>
      <c r="TJ100" s="57"/>
      <c r="TK100" s="57"/>
      <c r="TL100" s="57"/>
      <c r="TM100" s="57"/>
      <c r="TN100" s="57"/>
      <c r="TO100" s="57"/>
      <c r="TP100" s="57"/>
      <c r="TQ100" s="57"/>
      <c r="TR100" s="57"/>
      <c r="TS100" s="57"/>
      <c r="TT100" s="57"/>
      <c r="TU100" s="57"/>
      <c r="TV100" s="57"/>
      <c r="TW100" s="57"/>
      <c r="TX100" s="57"/>
      <c r="TY100" s="57"/>
      <c r="TZ100" s="57"/>
      <c r="UA100" s="57"/>
      <c r="UB100" s="57"/>
      <c r="UC100" s="57"/>
      <c r="UD100" s="57"/>
      <c r="UE100" s="57"/>
      <c r="UF100" s="57"/>
      <c r="UG100" s="57"/>
    </row>
    <row r="101" spans="1:553 16384:16384" ht="15.75" customHeight="1" x14ac:dyDescent="0.2">
      <c r="A101" s="59"/>
      <c r="B101" s="682" t="s">
        <v>115</v>
      </c>
      <c r="C101" s="682"/>
      <c r="D101" s="682"/>
      <c r="E101" s="682"/>
      <c r="F101" s="682"/>
      <c r="G101" s="682"/>
      <c r="H101" s="682"/>
      <c r="I101" s="682"/>
      <c r="J101" s="682"/>
      <c r="K101" s="682"/>
      <c r="L101" s="682"/>
      <c r="M101" s="55"/>
    </row>
    <row r="102" spans="1:553 16384:16384" s="58" customFormat="1" ht="15" customHeight="1" x14ac:dyDescent="0.2">
      <c r="A102" s="56"/>
      <c r="B102" s="20"/>
      <c r="C102" s="20"/>
      <c r="D102" s="20"/>
      <c r="E102" s="20"/>
      <c r="F102" s="20"/>
      <c r="G102" s="20"/>
      <c r="H102" s="20"/>
      <c r="I102" s="20"/>
      <c r="J102" s="20"/>
      <c r="K102" s="20"/>
      <c r="L102" s="20"/>
      <c r="M102" s="20"/>
      <c r="N102" s="52"/>
      <c r="O102" s="53"/>
      <c r="P102" s="53"/>
      <c r="Q102" s="53"/>
      <c r="R102" s="53"/>
      <c r="S102" s="53"/>
      <c r="T102" s="53"/>
      <c r="U102" s="53"/>
      <c r="V102" s="53"/>
      <c r="W102" s="53"/>
      <c r="X102" s="53"/>
      <c r="Y102" s="53"/>
      <c r="Z102" s="53"/>
      <c r="AA102" s="53"/>
      <c r="AB102" s="53"/>
      <c r="AC102" s="53"/>
      <c r="AD102" s="53"/>
      <c r="AE102" s="53"/>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c r="BC102" s="57"/>
      <c r="BD102" s="57"/>
      <c r="BE102" s="57"/>
      <c r="BF102" s="57"/>
      <c r="BG102" s="57"/>
      <c r="BH102" s="57"/>
      <c r="BI102" s="57"/>
      <c r="BJ102" s="57"/>
      <c r="BK102" s="57"/>
      <c r="BL102" s="57"/>
      <c r="BM102" s="57"/>
      <c r="BN102" s="57"/>
      <c r="BO102" s="57"/>
      <c r="BP102" s="57"/>
      <c r="BQ102" s="57"/>
      <c r="BR102" s="57"/>
      <c r="BS102" s="57"/>
      <c r="BT102" s="57"/>
      <c r="BU102" s="57"/>
      <c r="BV102" s="57"/>
      <c r="BW102" s="57"/>
      <c r="BX102" s="57"/>
      <c r="BY102" s="57"/>
      <c r="BZ102" s="57"/>
      <c r="CA102" s="57"/>
      <c r="CB102" s="57"/>
      <c r="CC102" s="57"/>
      <c r="CD102" s="57"/>
      <c r="CE102" s="57"/>
      <c r="CF102" s="57"/>
      <c r="CG102" s="57"/>
      <c r="CH102" s="57"/>
      <c r="CI102" s="57"/>
      <c r="CJ102" s="57"/>
      <c r="CK102" s="57"/>
      <c r="CL102" s="57"/>
      <c r="CM102" s="57"/>
      <c r="CN102" s="57"/>
      <c r="CO102" s="57"/>
      <c r="CP102" s="57"/>
      <c r="CQ102" s="57"/>
      <c r="CR102" s="57"/>
      <c r="CS102" s="57"/>
      <c r="CT102" s="57"/>
      <c r="CU102" s="57"/>
      <c r="CV102" s="57"/>
      <c r="CW102" s="57"/>
      <c r="CX102" s="57"/>
      <c r="CY102" s="57"/>
      <c r="CZ102" s="57"/>
      <c r="DA102" s="57"/>
      <c r="DB102" s="57"/>
      <c r="DC102" s="57"/>
      <c r="DD102" s="57"/>
      <c r="DE102" s="57"/>
      <c r="DF102" s="57"/>
      <c r="DG102" s="57"/>
      <c r="DH102" s="57"/>
      <c r="DI102" s="57"/>
      <c r="DJ102" s="57"/>
      <c r="DK102" s="57"/>
      <c r="DL102" s="57"/>
      <c r="DM102" s="57"/>
      <c r="DN102" s="57"/>
      <c r="DO102" s="57"/>
      <c r="DP102" s="57"/>
      <c r="DQ102" s="57"/>
      <c r="DR102" s="57"/>
      <c r="DS102" s="57"/>
      <c r="DT102" s="57"/>
      <c r="DU102" s="57"/>
      <c r="DV102" s="57"/>
      <c r="DW102" s="57"/>
      <c r="DX102" s="57"/>
      <c r="DY102" s="57"/>
      <c r="DZ102" s="57"/>
      <c r="EA102" s="57"/>
      <c r="EB102" s="57"/>
      <c r="EC102" s="57"/>
      <c r="ED102" s="57"/>
      <c r="EE102" s="57"/>
      <c r="EF102" s="57"/>
      <c r="EG102" s="57"/>
      <c r="EH102" s="57"/>
      <c r="EI102" s="57"/>
      <c r="EJ102" s="57"/>
      <c r="EK102" s="57"/>
      <c r="EL102" s="57"/>
      <c r="EM102" s="57"/>
      <c r="EN102" s="57"/>
      <c r="EO102" s="57"/>
      <c r="EP102" s="57"/>
      <c r="EQ102" s="57"/>
      <c r="ER102" s="57"/>
      <c r="ES102" s="57"/>
      <c r="ET102" s="57"/>
      <c r="EU102" s="57"/>
      <c r="EV102" s="57"/>
      <c r="EW102" s="57"/>
      <c r="EX102" s="57"/>
      <c r="EY102" s="57"/>
      <c r="EZ102" s="57"/>
      <c r="FA102" s="57"/>
      <c r="FB102" s="57"/>
      <c r="FC102" s="57"/>
      <c r="FD102" s="57"/>
      <c r="FE102" s="57"/>
      <c r="FF102" s="57"/>
      <c r="FG102" s="57"/>
      <c r="FH102" s="57"/>
      <c r="FI102" s="57"/>
      <c r="FJ102" s="57"/>
      <c r="FK102" s="57"/>
      <c r="FL102" s="57"/>
      <c r="FM102" s="57"/>
      <c r="FN102" s="57"/>
      <c r="FO102" s="57"/>
      <c r="FP102" s="57"/>
      <c r="FQ102" s="57"/>
      <c r="FR102" s="57"/>
      <c r="FS102" s="57"/>
      <c r="FT102" s="57"/>
      <c r="FU102" s="57"/>
      <c r="FV102" s="57"/>
      <c r="FW102" s="57"/>
      <c r="FX102" s="57"/>
      <c r="FY102" s="57"/>
      <c r="FZ102" s="57"/>
      <c r="GA102" s="57"/>
      <c r="GB102" s="57"/>
      <c r="GC102" s="57"/>
      <c r="GD102" s="57"/>
      <c r="GE102" s="57"/>
      <c r="GF102" s="57"/>
      <c r="GG102" s="57"/>
      <c r="GH102" s="57"/>
      <c r="GI102" s="57"/>
      <c r="GJ102" s="57"/>
      <c r="GK102" s="57"/>
      <c r="GL102" s="57"/>
      <c r="GM102" s="57"/>
      <c r="GN102" s="57"/>
      <c r="GO102" s="57"/>
      <c r="GP102" s="57"/>
      <c r="GQ102" s="57"/>
      <c r="GR102" s="57"/>
      <c r="GS102" s="57"/>
      <c r="GT102" s="57"/>
      <c r="GU102" s="57"/>
      <c r="GV102" s="57"/>
      <c r="GW102" s="57"/>
      <c r="GX102" s="57"/>
      <c r="GY102" s="57"/>
      <c r="GZ102" s="57"/>
      <c r="HA102" s="57"/>
      <c r="HB102" s="57"/>
      <c r="HC102" s="57"/>
      <c r="HD102" s="57"/>
      <c r="HE102" s="57"/>
      <c r="HF102" s="57"/>
      <c r="HG102" s="57"/>
      <c r="HH102" s="57"/>
      <c r="HI102" s="57"/>
      <c r="HJ102" s="57"/>
      <c r="HK102" s="57"/>
      <c r="HL102" s="57"/>
      <c r="HM102" s="57"/>
      <c r="HN102" s="57"/>
      <c r="HO102" s="57"/>
      <c r="HP102" s="57"/>
      <c r="HQ102" s="57"/>
      <c r="HR102" s="57"/>
      <c r="HS102" s="57"/>
      <c r="HT102" s="57"/>
      <c r="HU102" s="57"/>
      <c r="HV102" s="57"/>
      <c r="HW102" s="57"/>
      <c r="HX102" s="57"/>
      <c r="HY102" s="57"/>
      <c r="HZ102" s="57"/>
      <c r="IA102" s="57"/>
      <c r="IB102" s="57"/>
      <c r="IC102" s="57"/>
      <c r="ID102" s="57"/>
      <c r="IE102" s="57"/>
      <c r="IF102" s="57"/>
      <c r="IG102" s="57"/>
      <c r="IH102" s="57"/>
      <c r="II102" s="57"/>
      <c r="IJ102" s="57"/>
      <c r="IK102" s="57"/>
      <c r="IL102" s="57"/>
      <c r="IM102" s="57"/>
      <c r="IN102" s="57"/>
      <c r="IO102" s="57"/>
      <c r="IP102" s="57"/>
      <c r="IQ102" s="57"/>
      <c r="IR102" s="57"/>
      <c r="IS102" s="57"/>
      <c r="IT102" s="57"/>
      <c r="IU102" s="57"/>
      <c r="IV102" s="57"/>
      <c r="IW102" s="57"/>
      <c r="IX102" s="57"/>
      <c r="IY102" s="57"/>
      <c r="IZ102" s="57"/>
      <c r="JA102" s="57"/>
      <c r="JB102" s="57"/>
      <c r="JC102" s="57"/>
      <c r="JD102" s="57"/>
      <c r="JE102" s="57"/>
      <c r="JF102" s="57"/>
      <c r="JG102" s="57"/>
      <c r="JH102" s="57"/>
      <c r="JI102" s="57"/>
      <c r="JJ102" s="57"/>
      <c r="JK102" s="57"/>
      <c r="JL102" s="57"/>
      <c r="JM102" s="57"/>
      <c r="JN102" s="57"/>
      <c r="JO102" s="57"/>
      <c r="JP102" s="57"/>
      <c r="JQ102" s="57"/>
      <c r="JR102" s="57"/>
      <c r="JS102" s="57"/>
      <c r="JT102" s="57"/>
      <c r="JU102" s="57"/>
      <c r="JV102" s="57"/>
      <c r="JW102" s="57"/>
      <c r="JX102" s="57"/>
      <c r="JY102" s="57"/>
      <c r="JZ102" s="57"/>
      <c r="KA102" s="57"/>
      <c r="KB102" s="57"/>
      <c r="KC102" s="57"/>
      <c r="KD102" s="57"/>
      <c r="KE102" s="57"/>
      <c r="KF102" s="57"/>
      <c r="KG102" s="57"/>
      <c r="KH102" s="57"/>
      <c r="KI102" s="57"/>
      <c r="KJ102" s="57"/>
      <c r="KK102" s="57"/>
      <c r="KL102" s="57"/>
      <c r="KM102" s="57"/>
      <c r="KN102" s="57"/>
      <c r="KO102" s="57"/>
      <c r="KP102" s="57"/>
      <c r="KQ102" s="57"/>
      <c r="KR102" s="57"/>
      <c r="KS102" s="57"/>
      <c r="KT102" s="57"/>
      <c r="KU102" s="57"/>
      <c r="KV102" s="57"/>
      <c r="KW102" s="57"/>
      <c r="KX102" s="57"/>
      <c r="KY102" s="57"/>
      <c r="KZ102" s="57"/>
      <c r="LA102" s="57"/>
      <c r="LB102" s="57"/>
      <c r="LC102" s="57"/>
      <c r="LD102" s="57"/>
      <c r="LE102" s="57"/>
      <c r="LF102" s="57"/>
      <c r="LG102" s="57"/>
      <c r="LH102" s="57"/>
      <c r="LI102" s="57"/>
      <c r="LJ102" s="57"/>
      <c r="LK102" s="57"/>
      <c r="LL102" s="57"/>
      <c r="LM102" s="57"/>
      <c r="LN102" s="57"/>
      <c r="LO102" s="57"/>
      <c r="LP102" s="57"/>
      <c r="LQ102" s="57"/>
      <c r="LR102" s="57"/>
      <c r="LS102" s="57"/>
      <c r="LT102" s="57"/>
      <c r="LU102" s="57"/>
      <c r="LV102" s="57"/>
      <c r="LW102" s="57"/>
      <c r="LX102" s="57"/>
      <c r="LY102" s="57"/>
      <c r="LZ102" s="57"/>
      <c r="MA102" s="57"/>
      <c r="MB102" s="57"/>
      <c r="MC102" s="57"/>
      <c r="MD102" s="57"/>
      <c r="ME102" s="57"/>
      <c r="MF102" s="57"/>
      <c r="MG102" s="57"/>
      <c r="MH102" s="57"/>
      <c r="MI102" s="57"/>
      <c r="MJ102" s="57"/>
      <c r="MK102" s="57"/>
      <c r="ML102" s="57"/>
      <c r="MM102" s="57"/>
      <c r="MN102" s="57"/>
      <c r="MO102" s="57"/>
      <c r="MP102" s="57"/>
      <c r="MQ102" s="57"/>
      <c r="MR102" s="57"/>
      <c r="MS102" s="57"/>
      <c r="MT102" s="57"/>
      <c r="MU102" s="57"/>
      <c r="MV102" s="57"/>
      <c r="MW102" s="57"/>
      <c r="MX102" s="57"/>
      <c r="MY102" s="57"/>
      <c r="MZ102" s="57"/>
      <c r="NA102" s="57"/>
      <c r="NB102" s="57"/>
      <c r="NC102" s="57"/>
      <c r="ND102" s="57"/>
      <c r="NE102" s="57"/>
      <c r="NF102" s="57"/>
      <c r="NG102" s="57"/>
      <c r="NH102" s="57"/>
      <c r="NI102" s="57"/>
      <c r="NJ102" s="57"/>
      <c r="NK102" s="57"/>
      <c r="NL102" s="57"/>
      <c r="NM102" s="57"/>
      <c r="NN102" s="57"/>
      <c r="NO102" s="57"/>
      <c r="NP102" s="57"/>
      <c r="NQ102" s="57"/>
      <c r="NR102" s="57"/>
      <c r="NS102" s="57"/>
      <c r="NT102" s="57"/>
      <c r="NU102" s="57"/>
      <c r="NV102" s="57"/>
      <c r="NW102" s="57"/>
      <c r="NX102" s="57"/>
      <c r="NY102" s="57"/>
      <c r="NZ102" s="57"/>
      <c r="OA102" s="57"/>
      <c r="OB102" s="57"/>
      <c r="OC102" s="57"/>
      <c r="OD102" s="57"/>
      <c r="OE102" s="57"/>
      <c r="OF102" s="57"/>
      <c r="OG102" s="57"/>
      <c r="OH102" s="57"/>
      <c r="OI102" s="57"/>
      <c r="OJ102" s="57"/>
      <c r="OK102" s="57"/>
      <c r="OL102" s="57"/>
      <c r="OM102" s="57"/>
      <c r="ON102" s="57"/>
      <c r="OO102" s="57"/>
      <c r="OP102" s="57"/>
      <c r="OQ102" s="57"/>
      <c r="OR102" s="57"/>
      <c r="OS102" s="57"/>
      <c r="OT102" s="57"/>
      <c r="OU102" s="57"/>
      <c r="OV102" s="57"/>
      <c r="OW102" s="57"/>
      <c r="OX102" s="57"/>
      <c r="OY102" s="57"/>
      <c r="OZ102" s="57"/>
      <c r="PA102" s="57"/>
      <c r="PB102" s="57"/>
      <c r="PC102" s="57"/>
      <c r="PD102" s="57"/>
      <c r="PE102" s="57"/>
      <c r="PF102" s="57"/>
      <c r="PG102" s="57"/>
      <c r="PH102" s="57"/>
      <c r="PI102" s="57"/>
      <c r="PJ102" s="57"/>
      <c r="PK102" s="57"/>
      <c r="PL102" s="57"/>
      <c r="PM102" s="57"/>
      <c r="PN102" s="57"/>
      <c r="PO102" s="57"/>
      <c r="PP102" s="57"/>
      <c r="PQ102" s="57"/>
      <c r="PR102" s="57"/>
      <c r="PS102" s="57"/>
      <c r="PT102" s="57"/>
      <c r="PU102" s="57"/>
      <c r="PV102" s="57"/>
      <c r="PW102" s="57"/>
      <c r="PX102" s="57"/>
      <c r="PY102" s="57"/>
      <c r="PZ102" s="57"/>
      <c r="QA102" s="57"/>
      <c r="QB102" s="57"/>
      <c r="QC102" s="57"/>
      <c r="QD102" s="57"/>
      <c r="QE102" s="57"/>
      <c r="QF102" s="57"/>
      <c r="QG102" s="57"/>
      <c r="QH102" s="57"/>
      <c r="QI102" s="57"/>
      <c r="QJ102" s="57"/>
      <c r="QK102" s="57"/>
      <c r="QL102" s="57"/>
      <c r="QM102" s="57"/>
      <c r="QN102" s="57"/>
      <c r="QO102" s="57"/>
      <c r="QP102" s="57"/>
      <c r="QQ102" s="57"/>
      <c r="QR102" s="57"/>
      <c r="QS102" s="57"/>
      <c r="QT102" s="57"/>
      <c r="QU102" s="57"/>
      <c r="QV102" s="57"/>
      <c r="QW102" s="57"/>
      <c r="QX102" s="57"/>
      <c r="QY102" s="57"/>
      <c r="QZ102" s="57"/>
      <c r="RA102" s="57"/>
      <c r="RB102" s="57"/>
      <c r="RC102" s="57"/>
      <c r="RD102" s="57"/>
      <c r="RE102" s="57"/>
      <c r="RF102" s="57"/>
      <c r="RG102" s="57"/>
      <c r="RH102" s="57"/>
      <c r="RI102" s="57"/>
      <c r="RJ102" s="57"/>
      <c r="RK102" s="57"/>
      <c r="RL102" s="57"/>
      <c r="RM102" s="57"/>
      <c r="RN102" s="57"/>
      <c r="RO102" s="57"/>
      <c r="RP102" s="57"/>
      <c r="RQ102" s="57"/>
      <c r="RR102" s="57"/>
      <c r="RS102" s="57"/>
      <c r="RT102" s="57"/>
      <c r="RU102" s="57"/>
      <c r="RV102" s="57"/>
      <c r="RW102" s="57"/>
      <c r="RX102" s="57"/>
      <c r="RY102" s="57"/>
      <c r="RZ102" s="57"/>
      <c r="SA102" s="57"/>
      <c r="SB102" s="57"/>
      <c r="SC102" s="57"/>
      <c r="SD102" s="57"/>
      <c r="SE102" s="57"/>
      <c r="SF102" s="57"/>
      <c r="SG102" s="57"/>
      <c r="SH102" s="57"/>
      <c r="SI102" s="57"/>
      <c r="SJ102" s="57"/>
      <c r="SK102" s="57"/>
      <c r="SL102" s="57"/>
      <c r="SM102" s="57"/>
      <c r="SN102" s="57"/>
      <c r="SO102" s="57"/>
      <c r="SP102" s="57"/>
      <c r="SQ102" s="57"/>
      <c r="SR102" s="57"/>
      <c r="SS102" s="57"/>
      <c r="ST102" s="57"/>
      <c r="SU102" s="57"/>
      <c r="SV102" s="57"/>
      <c r="SW102" s="57"/>
      <c r="SX102" s="57"/>
      <c r="SY102" s="57"/>
      <c r="SZ102" s="57"/>
      <c r="TA102" s="57"/>
      <c r="TB102" s="57"/>
      <c r="TC102" s="57"/>
      <c r="TD102" s="57"/>
      <c r="TE102" s="57"/>
      <c r="TF102" s="57"/>
      <c r="TG102" s="57"/>
      <c r="TH102" s="57"/>
      <c r="TI102" s="57"/>
      <c r="TJ102" s="57"/>
      <c r="TK102" s="57"/>
      <c r="TL102" s="57"/>
      <c r="TM102" s="57"/>
      <c r="TN102" s="57"/>
      <c r="TO102" s="57"/>
      <c r="TP102" s="57"/>
      <c r="TQ102" s="57"/>
      <c r="TR102" s="57"/>
      <c r="TS102" s="57"/>
      <c r="TT102" s="57"/>
      <c r="TU102" s="57"/>
      <c r="TV102" s="57"/>
      <c r="TW102" s="57"/>
      <c r="TX102" s="57"/>
      <c r="TY102" s="57"/>
      <c r="TZ102" s="57"/>
      <c r="UA102" s="57"/>
      <c r="UB102" s="57"/>
      <c r="UC102" s="57"/>
      <c r="UD102" s="57"/>
      <c r="UE102" s="57"/>
      <c r="UF102" s="57"/>
      <c r="UG102" s="57"/>
    </row>
    <row r="103" spans="1:553 16384:16384" ht="15.75" customHeight="1" x14ac:dyDescent="0.2">
      <c r="A103" s="59"/>
      <c r="B103" s="682" t="s">
        <v>116</v>
      </c>
      <c r="C103" s="682"/>
      <c r="D103" s="682"/>
      <c r="E103" s="682"/>
      <c r="F103" s="682"/>
      <c r="G103" s="682"/>
      <c r="H103" s="682"/>
      <c r="I103" s="682"/>
      <c r="J103" s="682"/>
      <c r="K103" s="682"/>
      <c r="L103" s="682"/>
      <c r="M103" s="55"/>
    </row>
    <row r="104" spans="1:553 16384:16384" s="58" customFormat="1" ht="15" customHeight="1" x14ac:dyDescent="0.2">
      <c r="A104" s="56"/>
      <c r="B104" s="20"/>
      <c r="C104" s="20"/>
      <c r="D104" s="20"/>
      <c r="E104" s="20"/>
      <c r="F104" s="20"/>
      <c r="G104" s="20"/>
      <c r="H104" s="20"/>
      <c r="I104" s="20"/>
      <c r="J104" s="20"/>
      <c r="K104" s="20"/>
      <c r="L104" s="20"/>
      <c r="M104" s="20"/>
      <c r="N104" s="52"/>
      <c r="O104" s="53"/>
      <c r="P104" s="53"/>
      <c r="Q104" s="53"/>
      <c r="R104" s="53"/>
      <c r="S104" s="53"/>
      <c r="T104" s="53"/>
      <c r="U104" s="53"/>
      <c r="V104" s="53"/>
      <c r="W104" s="53"/>
      <c r="X104" s="53"/>
      <c r="Y104" s="53"/>
      <c r="Z104" s="53"/>
      <c r="AA104" s="53"/>
      <c r="AB104" s="53"/>
      <c r="AC104" s="53"/>
      <c r="AD104" s="53"/>
      <c r="AE104" s="53"/>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57"/>
      <c r="BL104" s="57"/>
      <c r="BM104" s="57"/>
      <c r="BN104" s="57"/>
      <c r="BO104" s="57"/>
      <c r="BP104" s="57"/>
      <c r="BQ104" s="57"/>
      <c r="BR104" s="57"/>
      <c r="BS104" s="57"/>
      <c r="BT104" s="57"/>
      <c r="BU104" s="57"/>
      <c r="BV104" s="57"/>
      <c r="BW104" s="57"/>
      <c r="BX104" s="57"/>
      <c r="BY104" s="57"/>
      <c r="BZ104" s="57"/>
      <c r="CA104" s="57"/>
      <c r="CB104" s="57"/>
      <c r="CC104" s="57"/>
      <c r="CD104" s="57"/>
      <c r="CE104" s="57"/>
      <c r="CF104" s="57"/>
      <c r="CG104" s="57"/>
      <c r="CH104" s="57"/>
      <c r="CI104" s="57"/>
      <c r="CJ104" s="57"/>
      <c r="CK104" s="57"/>
      <c r="CL104" s="57"/>
      <c r="CM104" s="57"/>
      <c r="CN104" s="57"/>
      <c r="CO104" s="57"/>
      <c r="CP104" s="57"/>
      <c r="CQ104" s="57"/>
      <c r="CR104" s="57"/>
      <c r="CS104" s="57"/>
      <c r="CT104" s="57"/>
      <c r="CU104" s="57"/>
      <c r="CV104" s="57"/>
      <c r="CW104" s="57"/>
      <c r="CX104" s="57"/>
      <c r="CY104" s="57"/>
      <c r="CZ104" s="57"/>
      <c r="DA104" s="57"/>
      <c r="DB104" s="57"/>
      <c r="DC104" s="57"/>
      <c r="DD104" s="57"/>
      <c r="DE104" s="57"/>
      <c r="DF104" s="57"/>
      <c r="DG104" s="57"/>
      <c r="DH104" s="57"/>
      <c r="DI104" s="57"/>
      <c r="DJ104" s="57"/>
      <c r="DK104" s="57"/>
      <c r="DL104" s="57"/>
      <c r="DM104" s="57"/>
      <c r="DN104" s="57"/>
      <c r="DO104" s="57"/>
      <c r="DP104" s="57"/>
      <c r="DQ104" s="57"/>
      <c r="DR104" s="57"/>
      <c r="DS104" s="57"/>
      <c r="DT104" s="57"/>
      <c r="DU104" s="57"/>
      <c r="DV104" s="57"/>
      <c r="DW104" s="57"/>
      <c r="DX104" s="57"/>
      <c r="DY104" s="57"/>
      <c r="DZ104" s="57"/>
      <c r="EA104" s="57"/>
      <c r="EB104" s="57"/>
      <c r="EC104" s="57"/>
      <c r="ED104" s="57"/>
      <c r="EE104" s="57"/>
      <c r="EF104" s="57"/>
      <c r="EG104" s="57"/>
      <c r="EH104" s="57"/>
      <c r="EI104" s="57"/>
      <c r="EJ104" s="57"/>
      <c r="EK104" s="57"/>
      <c r="EL104" s="57"/>
      <c r="EM104" s="57"/>
      <c r="EN104" s="57"/>
      <c r="EO104" s="57"/>
      <c r="EP104" s="57"/>
      <c r="EQ104" s="57"/>
      <c r="ER104" s="57"/>
      <c r="ES104" s="57"/>
      <c r="ET104" s="57"/>
      <c r="EU104" s="57"/>
      <c r="EV104" s="57"/>
      <c r="EW104" s="57"/>
      <c r="EX104" s="57"/>
      <c r="EY104" s="57"/>
      <c r="EZ104" s="57"/>
      <c r="FA104" s="57"/>
      <c r="FB104" s="57"/>
      <c r="FC104" s="57"/>
      <c r="FD104" s="57"/>
      <c r="FE104" s="57"/>
      <c r="FF104" s="57"/>
      <c r="FG104" s="57"/>
      <c r="FH104" s="57"/>
      <c r="FI104" s="57"/>
      <c r="FJ104" s="57"/>
      <c r="FK104" s="57"/>
      <c r="FL104" s="57"/>
      <c r="FM104" s="57"/>
      <c r="FN104" s="57"/>
      <c r="FO104" s="57"/>
      <c r="FP104" s="57"/>
      <c r="FQ104" s="57"/>
      <c r="FR104" s="57"/>
      <c r="FS104" s="57"/>
      <c r="FT104" s="57"/>
      <c r="FU104" s="57"/>
      <c r="FV104" s="57"/>
      <c r="FW104" s="57"/>
      <c r="FX104" s="57"/>
      <c r="FY104" s="57"/>
      <c r="FZ104" s="57"/>
      <c r="GA104" s="57"/>
      <c r="GB104" s="57"/>
      <c r="GC104" s="57"/>
      <c r="GD104" s="57"/>
      <c r="GE104" s="57"/>
      <c r="GF104" s="57"/>
      <c r="GG104" s="57"/>
      <c r="GH104" s="57"/>
      <c r="GI104" s="57"/>
      <c r="GJ104" s="57"/>
      <c r="GK104" s="57"/>
      <c r="GL104" s="57"/>
      <c r="GM104" s="57"/>
      <c r="GN104" s="57"/>
      <c r="GO104" s="57"/>
      <c r="GP104" s="57"/>
      <c r="GQ104" s="57"/>
      <c r="GR104" s="57"/>
      <c r="GS104" s="57"/>
      <c r="GT104" s="57"/>
      <c r="GU104" s="57"/>
      <c r="GV104" s="57"/>
      <c r="GW104" s="57"/>
      <c r="GX104" s="57"/>
      <c r="GY104" s="57"/>
      <c r="GZ104" s="57"/>
      <c r="HA104" s="57"/>
      <c r="HB104" s="57"/>
      <c r="HC104" s="57"/>
      <c r="HD104" s="57"/>
      <c r="HE104" s="57"/>
      <c r="HF104" s="57"/>
      <c r="HG104" s="57"/>
      <c r="HH104" s="57"/>
      <c r="HI104" s="57"/>
      <c r="HJ104" s="57"/>
      <c r="HK104" s="57"/>
      <c r="HL104" s="57"/>
      <c r="HM104" s="57"/>
      <c r="HN104" s="57"/>
      <c r="HO104" s="57"/>
      <c r="HP104" s="57"/>
      <c r="HQ104" s="57"/>
      <c r="HR104" s="57"/>
      <c r="HS104" s="57"/>
      <c r="HT104" s="57"/>
      <c r="HU104" s="57"/>
      <c r="HV104" s="57"/>
      <c r="HW104" s="57"/>
      <c r="HX104" s="57"/>
      <c r="HY104" s="57"/>
      <c r="HZ104" s="57"/>
      <c r="IA104" s="57"/>
      <c r="IB104" s="57"/>
      <c r="IC104" s="57"/>
      <c r="ID104" s="57"/>
      <c r="IE104" s="57"/>
      <c r="IF104" s="57"/>
      <c r="IG104" s="57"/>
      <c r="IH104" s="57"/>
      <c r="II104" s="57"/>
      <c r="IJ104" s="57"/>
      <c r="IK104" s="57"/>
      <c r="IL104" s="57"/>
      <c r="IM104" s="57"/>
      <c r="IN104" s="57"/>
      <c r="IO104" s="57"/>
      <c r="IP104" s="57"/>
      <c r="IQ104" s="57"/>
      <c r="IR104" s="57"/>
      <c r="IS104" s="57"/>
      <c r="IT104" s="57"/>
      <c r="IU104" s="57"/>
      <c r="IV104" s="57"/>
      <c r="IW104" s="57"/>
      <c r="IX104" s="57"/>
      <c r="IY104" s="57"/>
      <c r="IZ104" s="57"/>
      <c r="JA104" s="57"/>
      <c r="JB104" s="57"/>
      <c r="JC104" s="57"/>
      <c r="JD104" s="57"/>
      <c r="JE104" s="57"/>
      <c r="JF104" s="57"/>
      <c r="JG104" s="57"/>
      <c r="JH104" s="57"/>
      <c r="JI104" s="57"/>
      <c r="JJ104" s="57"/>
      <c r="JK104" s="57"/>
      <c r="JL104" s="57"/>
      <c r="JM104" s="57"/>
      <c r="JN104" s="57"/>
      <c r="JO104" s="57"/>
      <c r="JP104" s="57"/>
      <c r="JQ104" s="57"/>
      <c r="JR104" s="57"/>
      <c r="JS104" s="57"/>
      <c r="JT104" s="57"/>
      <c r="JU104" s="57"/>
      <c r="JV104" s="57"/>
      <c r="JW104" s="57"/>
      <c r="JX104" s="57"/>
      <c r="JY104" s="57"/>
      <c r="JZ104" s="57"/>
      <c r="KA104" s="57"/>
      <c r="KB104" s="57"/>
      <c r="KC104" s="57"/>
      <c r="KD104" s="57"/>
      <c r="KE104" s="57"/>
      <c r="KF104" s="57"/>
      <c r="KG104" s="57"/>
      <c r="KH104" s="57"/>
      <c r="KI104" s="57"/>
      <c r="KJ104" s="57"/>
      <c r="KK104" s="57"/>
      <c r="KL104" s="57"/>
      <c r="KM104" s="57"/>
      <c r="KN104" s="57"/>
      <c r="KO104" s="57"/>
      <c r="KP104" s="57"/>
      <c r="KQ104" s="57"/>
      <c r="KR104" s="57"/>
      <c r="KS104" s="57"/>
      <c r="KT104" s="57"/>
      <c r="KU104" s="57"/>
      <c r="KV104" s="57"/>
      <c r="KW104" s="57"/>
      <c r="KX104" s="57"/>
      <c r="KY104" s="57"/>
      <c r="KZ104" s="57"/>
      <c r="LA104" s="57"/>
      <c r="LB104" s="57"/>
      <c r="LC104" s="57"/>
      <c r="LD104" s="57"/>
      <c r="LE104" s="57"/>
      <c r="LF104" s="57"/>
      <c r="LG104" s="57"/>
      <c r="LH104" s="57"/>
      <c r="LI104" s="57"/>
      <c r="LJ104" s="57"/>
      <c r="LK104" s="57"/>
      <c r="LL104" s="57"/>
      <c r="LM104" s="57"/>
      <c r="LN104" s="57"/>
      <c r="LO104" s="57"/>
      <c r="LP104" s="57"/>
      <c r="LQ104" s="57"/>
      <c r="LR104" s="57"/>
      <c r="LS104" s="57"/>
      <c r="LT104" s="57"/>
      <c r="LU104" s="57"/>
      <c r="LV104" s="57"/>
      <c r="LW104" s="57"/>
      <c r="LX104" s="57"/>
      <c r="LY104" s="57"/>
      <c r="LZ104" s="57"/>
      <c r="MA104" s="57"/>
      <c r="MB104" s="57"/>
      <c r="MC104" s="57"/>
      <c r="MD104" s="57"/>
      <c r="ME104" s="57"/>
      <c r="MF104" s="57"/>
      <c r="MG104" s="57"/>
      <c r="MH104" s="57"/>
      <c r="MI104" s="57"/>
      <c r="MJ104" s="57"/>
      <c r="MK104" s="57"/>
      <c r="ML104" s="57"/>
      <c r="MM104" s="57"/>
      <c r="MN104" s="57"/>
      <c r="MO104" s="57"/>
      <c r="MP104" s="57"/>
      <c r="MQ104" s="57"/>
      <c r="MR104" s="57"/>
      <c r="MS104" s="57"/>
      <c r="MT104" s="57"/>
      <c r="MU104" s="57"/>
      <c r="MV104" s="57"/>
      <c r="MW104" s="57"/>
      <c r="MX104" s="57"/>
      <c r="MY104" s="57"/>
      <c r="MZ104" s="57"/>
      <c r="NA104" s="57"/>
      <c r="NB104" s="57"/>
      <c r="NC104" s="57"/>
      <c r="ND104" s="57"/>
      <c r="NE104" s="57"/>
      <c r="NF104" s="57"/>
      <c r="NG104" s="57"/>
      <c r="NH104" s="57"/>
      <c r="NI104" s="57"/>
      <c r="NJ104" s="57"/>
      <c r="NK104" s="57"/>
      <c r="NL104" s="57"/>
      <c r="NM104" s="57"/>
      <c r="NN104" s="57"/>
      <c r="NO104" s="57"/>
      <c r="NP104" s="57"/>
      <c r="NQ104" s="57"/>
      <c r="NR104" s="57"/>
      <c r="NS104" s="57"/>
      <c r="NT104" s="57"/>
      <c r="NU104" s="57"/>
      <c r="NV104" s="57"/>
      <c r="NW104" s="57"/>
      <c r="NX104" s="57"/>
      <c r="NY104" s="57"/>
      <c r="NZ104" s="57"/>
      <c r="OA104" s="57"/>
      <c r="OB104" s="57"/>
      <c r="OC104" s="57"/>
      <c r="OD104" s="57"/>
      <c r="OE104" s="57"/>
      <c r="OF104" s="57"/>
      <c r="OG104" s="57"/>
      <c r="OH104" s="57"/>
      <c r="OI104" s="57"/>
      <c r="OJ104" s="57"/>
      <c r="OK104" s="57"/>
      <c r="OL104" s="57"/>
      <c r="OM104" s="57"/>
      <c r="ON104" s="57"/>
      <c r="OO104" s="57"/>
      <c r="OP104" s="57"/>
      <c r="OQ104" s="57"/>
      <c r="OR104" s="57"/>
      <c r="OS104" s="57"/>
      <c r="OT104" s="57"/>
      <c r="OU104" s="57"/>
      <c r="OV104" s="57"/>
      <c r="OW104" s="57"/>
      <c r="OX104" s="57"/>
      <c r="OY104" s="57"/>
      <c r="OZ104" s="57"/>
      <c r="PA104" s="57"/>
      <c r="PB104" s="57"/>
      <c r="PC104" s="57"/>
      <c r="PD104" s="57"/>
      <c r="PE104" s="57"/>
      <c r="PF104" s="57"/>
      <c r="PG104" s="57"/>
      <c r="PH104" s="57"/>
      <c r="PI104" s="57"/>
      <c r="PJ104" s="57"/>
      <c r="PK104" s="57"/>
      <c r="PL104" s="57"/>
      <c r="PM104" s="57"/>
      <c r="PN104" s="57"/>
      <c r="PO104" s="57"/>
      <c r="PP104" s="57"/>
      <c r="PQ104" s="57"/>
      <c r="PR104" s="57"/>
      <c r="PS104" s="57"/>
      <c r="PT104" s="57"/>
      <c r="PU104" s="57"/>
      <c r="PV104" s="57"/>
      <c r="PW104" s="57"/>
      <c r="PX104" s="57"/>
      <c r="PY104" s="57"/>
      <c r="PZ104" s="57"/>
      <c r="QA104" s="57"/>
      <c r="QB104" s="57"/>
      <c r="QC104" s="57"/>
      <c r="QD104" s="57"/>
      <c r="QE104" s="57"/>
      <c r="QF104" s="57"/>
      <c r="QG104" s="57"/>
      <c r="QH104" s="57"/>
      <c r="QI104" s="57"/>
      <c r="QJ104" s="57"/>
      <c r="QK104" s="57"/>
      <c r="QL104" s="57"/>
      <c r="QM104" s="57"/>
      <c r="QN104" s="57"/>
      <c r="QO104" s="57"/>
      <c r="QP104" s="57"/>
      <c r="QQ104" s="57"/>
      <c r="QR104" s="57"/>
      <c r="QS104" s="57"/>
      <c r="QT104" s="57"/>
      <c r="QU104" s="57"/>
      <c r="QV104" s="57"/>
      <c r="QW104" s="57"/>
      <c r="QX104" s="57"/>
      <c r="QY104" s="57"/>
      <c r="QZ104" s="57"/>
      <c r="RA104" s="57"/>
      <c r="RB104" s="57"/>
      <c r="RC104" s="57"/>
      <c r="RD104" s="57"/>
      <c r="RE104" s="57"/>
      <c r="RF104" s="57"/>
      <c r="RG104" s="57"/>
      <c r="RH104" s="57"/>
      <c r="RI104" s="57"/>
      <c r="RJ104" s="57"/>
      <c r="RK104" s="57"/>
      <c r="RL104" s="57"/>
      <c r="RM104" s="57"/>
      <c r="RN104" s="57"/>
      <c r="RO104" s="57"/>
      <c r="RP104" s="57"/>
      <c r="RQ104" s="57"/>
      <c r="RR104" s="57"/>
      <c r="RS104" s="57"/>
      <c r="RT104" s="57"/>
      <c r="RU104" s="57"/>
      <c r="RV104" s="57"/>
      <c r="RW104" s="57"/>
      <c r="RX104" s="57"/>
      <c r="RY104" s="57"/>
      <c r="RZ104" s="57"/>
      <c r="SA104" s="57"/>
      <c r="SB104" s="57"/>
      <c r="SC104" s="57"/>
      <c r="SD104" s="57"/>
      <c r="SE104" s="57"/>
      <c r="SF104" s="57"/>
      <c r="SG104" s="57"/>
      <c r="SH104" s="57"/>
      <c r="SI104" s="57"/>
      <c r="SJ104" s="57"/>
      <c r="SK104" s="57"/>
      <c r="SL104" s="57"/>
      <c r="SM104" s="57"/>
      <c r="SN104" s="57"/>
      <c r="SO104" s="57"/>
      <c r="SP104" s="57"/>
      <c r="SQ104" s="57"/>
      <c r="SR104" s="57"/>
      <c r="SS104" s="57"/>
      <c r="ST104" s="57"/>
      <c r="SU104" s="57"/>
      <c r="SV104" s="57"/>
      <c r="SW104" s="57"/>
      <c r="SX104" s="57"/>
      <c r="SY104" s="57"/>
      <c r="SZ104" s="57"/>
      <c r="TA104" s="57"/>
      <c r="TB104" s="57"/>
      <c r="TC104" s="57"/>
      <c r="TD104" s="57"/>
      <c r="TE104" s="57"/>
      <c r="TF104" s="57"/>
      <c r="TG104" s="57"/>
      <c r="TH104" s="57"/>
      <c r="TI104" s="57"/>
      <c r="TJ104" s="57"/>
      <c r="TK104" s="57"/>
      <c r="TL104" s="57"/>
      <c r="TM104" s="57"/>
      <c r="TN104" s="57"/>
      <c r="TO104" s="57"/>
      <c r="TP104" s="57"/>
      <c r="TQ104" s="57"/>
      <c r="TR104" s="57"/>
      <c r="TS104" s="57"/>
      <c r="TT104" s="57"/>
      <c r="TU104" s="57"/>
      <c r="TV104" s="57"/>
      <c r="TW104" s="57"/>
      <c r="TX104" s="57"/>
      <c r="TY104" s="57"/>
      <c r="TZ104" s="57"/>
      <c r="UA104" s="57"/>
      <c r="UB104" s="57"/>
      <c r="UC104" s="57"/>
      <c r="UD104" s="57"/>
      <c r="UE104" s="57"/>
      <c r="UF104" s="57"/>
      <c r="UG104" s="57"/>
      <c r="XFD104" s="65"/>
    </row>
    <row r="105" spans="1:553 16384:16384" ht="15.75" customHeight="1" x14ac:dyDescent="0.2">
      <c r="A105" s="59"/>
      <c r="B105" s="353" t="s">
        <v>117</v>
      </c>
      <c r="C105" s="674" t="s">
        <v>915</v>
      </c>
      <c r="D105" s="675"/>
      <c r="E105" s="676"/>
      <c r="F105" s="33"/>
      <c r="G105" s="33"/>
      <c r="H105" s="33"/>
      <c r="I105" s="33"/>
      <c r="J105" s="33"/>
      <c r="K105" s="33"/>
      <c r="L105" s="37"/>
      <c r="M105" s="55"/>
    </row>
    <row r="106" spans="1:553 16384:16384" ht="3.75" customHeight="1" x14ac:dyDescent="0.2">
      <c r="A106" s="59"/>
      <c r="B106" s="391"/>
      <c r="C106" s="392"/>
      <c r="D106" s="392"/>
      <c r="E106" s="392"/>
      <c r="F106" s="33"/>
      <c r="G106" s="33"/>
      <c r="H106" s="33"/>
      <c r="I106" s="33"/>
      <c r="J106" s="33"/>
      <c r="K106" s="33"/>
      <c r="L106" s="37"/>
      <c r="M106" s="55"/>
    </row>
    <row r="107" spans="1:553 16384:16384" ht="15.75" customHeight="1" x14ac:dyDescent="0.2">
      <c r="A107" s="59"/>
      <c r="B107" s="393" t="s">
        <v>118</v>
      </c>
      <c r="C107" s="674" t="s">
        <v>925</v>
      </c>
      <c r="D107" s="675"/>
      <c r="E107" s="676"/>
      <c r="F107" s="20"/>
      <c r="G107" s="20"/>
      <c r="H107" s="393" t="s">
        <v>119</v>
      </c>
      <c r="I107" s="614" t="s">
        <v>913</v>
      </c>
      <c r="J107" s="680"/>
      <c r="K107" s="680"/>
      <c r="L107" s="681"/>
      <c r="M107" s="55"/>
    </row>
    <row r="108" spans="1:553 16384:16384" ht="3.75" customHeight="1" x14ac:dyDescent="0.2">
      <c r="A108" s="59"/>
      <c r="B108" s="391"/>
      <c r="C108" s="392"/>
      <c r="D108" s="392"/>
      <c r="E108" s="392"/>
      <c r="F108" s="20"/>
      <c r="G108" s="20"/>
      <c r="H108" s="391"/>
      <c r="I108" s="394"/>
      <c r="J108" s="394"/>
      <c r="K108" s="394"/>
      <c r="L108" s="395"/>
      <c r="M108" s="55"/>
    </row>
    <row r="109" spans="1:553 16384:16384" ht="15.75" customHeight="1" x14ac:dyDescent="0.2">
      <c r="A109" s="59"/>
      <c r="B109" s="393" t="s">
        <v>120</v>
      </c>
      <c r="C109" s="674" t="s">
        <v>926</v>
      </c>
      <c r="D109" s="675"/>
      <c r="E109" s="676"/>
      <c r="F109" s="20"/>
      <c r="G109" s="20"/>
      <c r="H109" s="393" t="s">
        <v>121</v>
      </c>
      <c r="I109" s="614" t="s">
        <v>914</v>
      </c>
      <c r="J109" s="680"/>
      <c r="K109" s="680"/>
      <c r="L109" s="681"/>
      <c r="M109" s="55"/>
    </row>
    <row r="110" spans="1:553 16384:16384" ht="3.75" customHeight="1" x14ac:dyDescent="0.2">
      <c r="A110" s="59"/>
      <c r="B110" s="391"/>
      <c r="C110" s="392"/>
      <c r="D110" s="392"/>
      <c r="E110" s="392"/>
      <c r="F110" s="20"/>
      <c r="G110" s="20"/>
      <c r="H110" s="391"/>
      <c r="I110" s="394"/>
      <c r="J110" s="394"/>
      <c r="K110" s="394"/>
      <c r="L110" s="395"/>
      <c r="M110" s="55"/>
    </row>
    <row r="111" spans="1:553 16384:16384" ht="15.75" customHeight="1" x14ac:dyDescent="0.2">
      <c r="A111" s="59"/>
      <c r="B111" s="393" t="s">
        <v>122</v>
      </c>
      <c r="C111" s="674" t="s">
        <v>920</v>
      </c>
      <c r="D111" s="675"/>
      <c r="E111" s="676"/>
      <c r="F111" s="20"/>
      <c r="G111" s="20"/>
      <c r="H111" s="393" t="s">
        <v>123</v>
      </c>
      <c r="I111" s="614" t="s">
        <v>915</v>
      </c>
      <c r="J111" s="680"/>
      <c r="K111" s="680"/>
      <c r="L111" s="681"/>
      <c r="M111" s="55"/>
    </row>
    <row r="112" spans="1:553 16384:16384" ht="3.75" customHeight="1" x14ac:dyDescent="0.2">
      <c r="A112" s="59"/>
      <c r="B112" s="391"/>
      <c r="C112" s="392"/>
      <c r="D112" s="392"/>
      <c r="E112" s="392"/>
      <c r="F112" s="33"/>
      <c r="G112" s="33"/>
      <c r="H112" s="396"/>
      <c r="I112" s="394"/>
      <c r="J112" s="394"/>
      <c r="K112" s="394"/>
      <c r="L112" s="395"/>
      <c r="M112" s="55"/>
    </row>
    <row r="113" spans="1:843" ht="15.75" customHeight="1" x14ac:dyDescent="0.2">
      <c r="A113" s="59"/>
      <c r="B113" s="393" t="s">
        <v>124</v>
      </c>
      <c r="C113" s="674" t="s">
        <v>927</v>
      </c>
      <c r="D113" s="675"/>
      <c r="E113" s="676"/>
      <c r="F113" s="33"/>
      <c r="G113" s="33"/>
      <c r="H113" s="393" t="s">
        <v>125</v>
      </c>
      <c r="I113" s="614" t="s">
        <v>916</v>
      </c>
      <c r="J113" s="680"/>
      <c r="K113" s="680"/>
      <c r="L113" s="681"/>
      <c r="M113" s="55"/>
    </row>
    <row r="114" spans="1:843" ht="15.75" customHeight="1" x14ac:dyDescent="0.2">
      <c r="A114" s="55"/>
      <c r="B114" s="20"/>
      <c r="C114" s="20"/>
      <c r="D114" s="20"/>
      <c r="E114" s="20"/>
      <c r="F114" s="20"/>
      <c r="G114" s="33"/>
      <c r="H114" s="33"/>
      <c r="I114" s="38"/>
      <c r="J114" s="38"/>
      <c r="K114" s="38"/>
      <c r="L114" s="41"/>
      <c r="M114" s="55"/>
    </row>
    <row r="115" spans="1:843" ht="15.75" customHeight="1" x14ac:dyDescent="0.2">
      <c r="A115" s="59"/>
      <c r="B115" s="353" t="s">
        <v>126</v>
      </c>
      <c r="C115" s="674" t="s">
        <v>928</v>
      </c>
      <c r="D115" s="675"/>
      <c r="E115" s="676"/>
      <c r="F115" s="397"/>
      <c r="G115" s="397"/>
      <c r="H115" s="397"/>
      <c r="I115" s="38"/>
      <c r="J115" s="38"/>
      <c r="K115" s="38"/>
      <c r="L115" s="41"/>
      <c r="M115" s="55"/>
    </row>
    <row r="116" spans="1:843" ht="3.75" customHeight="1" x14ac:dyDescent="0.2">
      <c r="A116" s="59"/>
      <c r="B116" s="391"/>
      <c r="C116" s="392"/>
      <c r="D116" s="392"/>
      <c r="E116" s="392"/>
      <c r="F116" s="397"/>
      <c r="G116" s="397"/>
      <c r="H116" s="397"/>
      <c r="I116" s="38"/>
      <c r="J116" s="38"/>
      <c r="K116" s="38"/>
      <c r="L116" s="41"/>
      <c r="M116" s="55"/>
    </row>
    <row r="117" spans="1:843" ht="15.75" customHeight="1" x14ac:dyDescent="0.2">
      <c r="A117" s="59"/>
      <c r="B117" s="393" t="s">
        <v>118</v>
      </c>
      <c r="C117" s="674" t="s">
        <v>929</v>
      </c>
      <c r="D117" s="675"/>
      <c r="E117" s="676"/>
      <c r="F117" s="385"/>
      <c r="G117" s="385"/>
      <c r="H117" s="393" t="s">
        <v>119</v>
      </c>
      <c r="I117" s="677" t="s">
        <v>922</v>
      </c>
      <c r="J117" s="678"/>
      <c r="K117" s="678"/>
      <c r="L117" s="679"/>
      <c r="M117" s="55"/>
    </row>
    <row r="118" spans="1:843" ht="3.75" customHeight="1" x14ac:dyDescent="0.2">
      <c r="A118" s="59"/>
      <c r="B118" s="391"/>
      <c r="C118" s="392"/>
      <c r="D118" s="392"/>
      <c r="E118" s="392"/>
      <c r="F118" s="385"/>
      <c r="G118" s="385"/>
      <c r="H118" s="391"/>
      <c r="I118" s="38"/>
      <c r="J118" s="38"/>
      <c r="K118" s="38"/>
      <c r="L118" s="41"/>
      <c r="M118" s="55"/>
    </row>
    <row r="119" spans="1:843" ht="15.75" customHeight="1" x14ac:dyDescent="0.2">
      <c r="A119" s="59"/>
      <c r="B119" s="393" t="s">
        <v>120</v>
      </c>
      <c r="C119" s="674" t="s">
        <v>930</v>
      </c>
      <c r="D119" s="675"/>
      <c r="E119" s="676"/>
      <c r="F119" s="385"/>
      <c r="G119" s="385"/>
      <c r="H119" s="393" t="s">
        <v>121</v>
      </c>
      <c r="I119" s="677" t="s">
        <v>917</v>
      </c>
      <c r="J119" s="678"/>
      <c r="K119" s="678"/>
      <c r="L119" s="679"/>
      <c r="M119" s="55"/>
    </row>
    <row r="120" spans="1:843" ht="3.75" customHeight="1" x14ac:dyDescent="0.2">
      <c r="A120" s="59"/>
      <c r="B120" s="391"/>
      <c r="C120" s="392"/>
      <c r="D120" s="392"/>
      <c r="E120" s="392"/>
      <c r="F120" s="385"/>
      <c r="G120" s="385"/>
      <c r="H120" s="391"/>
      <c r="I120" s="38"/>
      <c r="J120" s="38"/>
      <c r="K120" s="38"/>
      <c r="L120" s="41"/>
      <c r="M120" s="55"/>
    </row>
    <row r="121" spans="1:843" ht="15.75" customHeight="1" x14ac:dyDescent="0.2">
      <c r="A121" s="59"/>
      <c r="B121" s="393" t="s">
        <v>122</v>
      </c>
      <c r="C121" s="674" t="s">
        <v>920</v>
      </c>
      <c r="D121" s="675"/>
      <c r="E121" s="676"/>
      <c r="F121" s="385"/>
      <c r="G121" s="385"/>
      <c r="H121" s="393" t="s">
        <v>123</v>
      </c>
      <c r="I121" s="677" t="s">
        <v>918</v>
      </c>
      <c r="J121" s="678"/>
      <c r="K121" s="678"/>
      <c r="L121" s="679"/>
      <c r="M121" s="55"/>
    </row>
    <row r="122" spans="1:843" ht="3.75" customHeight="1" x14ac:dyDescent="0.2">
      <c r="A122" s="59"/>
      <c r="B122" s="391"/>
      <c r="C122" s="392"/>
      <c r="D122" s="392"/>
      <c r="E122" s="392"/>
      <c r="F122" s="397"/>
      <c r="G122" s="397"/>
      <c r="H122" s="396"/>
      <c r="I122" s="38"/>
      <c r="J122" s="38"/>
      <c r="K122" s="38"/>
      <c r="L122" s="41"/>
      <c r="M122" s="55"/>
    </row>
    <row r="123" spans="1:843" ht="15.75" customHeight="1" x14ac:dyDescent="0.2">
      <c r="A123" s="59"/>
      <c r="B123" s="393" t="s">
        <v>124</v>
      </c>
      <c r="C123" s="674" t="s">
        <v>934</v>
      </c>
      <c r="D123" s="675"/>
      <c r="E123" s="676"/>
      <c r="F123" s="397"/>
      <c r="G123" s="397"/>
      <c r="H123" s="393" t="s">
        <v>125</v>
      </c>
      <c r="I123" s="677" t="s">
        <v>919</v>
      </c>
      <c r="J123" s="678"/>
      <c r="K123" s="678"/>
      <c r="L123" s="679"/>
      <c r="M123" s="55"/>
    </row>
    <row r="124" spans="1:843" ht="15.75" customHeight="1" x14ac:dyDescent="0.2">
      <c r="A124" s="55"/>
      <c r="B124" s="20"/>
      <c r="C124" s="20"/>
      <c r="D124" s="20"/>
      <c r="E124" s="20"/>
      <c r="F124" s="20"/>
      <c r="G124" s="33"/>
      <c r="H124" s="42"/>
      <c r="I124" s="38"/>
      <c r="J124" s="38"/>
      <c r="K124" s="38"/>
      <c r="L124" s="41"/>
      <c r="M124" s="55"/>
    </row>
    <row r="125" spans="1:843" ht="15.75" customHeight="1" x14ac:dyDescent="0.2">
      <c r="A125" s="55"/>
      <c r="B125" s="353" t="s">
        <v>127</v>
      </c>
      <c r="C125" s="674" t="s">
        <v>931</v>
      </c>
      <c r="D125" s="675"/>
      <c r="E125" s="676"/>
      <c r="F125" s="397"/>
      <c r="G125" s="397"/>
      <c r="H125" s="397"/>
      <c r="I125" s="394"/>
      <c r="J125" s="394"/>
      <c r="K125" s="394"/>
      <c r="L125" s="395"/>
      <c r="M125" s="55"/>
    </row>
    <row r="126" spans="1:843" ht="3.75" customHeight="1" x14ac:dyDescent="0.2">
      <c r="A126" s="55"/>
      <c r="B126" s="398"/>
      <c r="C126" s="392"/>
      <c r="D126" s="392"/>
      <c r="E126" s="392"/>
      <c r="F126" s="385"/>
      <c r="G126" s="397"/>
      <c r="H126" s="397"/>
      <c r="I126" s="394"/>
      <c r="J126" s="394"/>
      <c r="K126" s="394"/>
      <c r="L126" s="395"/>
      <c r="M126" s="55"/>
    </row>
    <row r="127" spans="1:843" ht="15.75" customHeight="1" x14ac:dyDescent="0.2">
      <c r="A127" s="55"/>
      <c r="B127" s="393" t="s">
        <v>118</v>
      </c>
      <c r="C127" s="674" t="s">
        <v>932</v>
      </c>
      <c r="D127" s="675"/>
      <c r="E127" s="676"/>
      <c r="F127" s="385"/>
      <c r="G127" s="385"/>
      <c r="H127" s="393" t="s">
        <v>119</v>
      </c>
      <c r="I127" s="614" t="s">
        <v>921</v>
      </c>
      <c r="J127" s="680"/>
      <c r="K127" s="680"/>
      <c r="L127" s="681"/>
      <c r="M127" s="55"/>
    </row>
    <row r="128" spans="1:843" s="20" customFormat="1" ht="3.75" customHeight="1" x14ac:dyDescent="0.2">
      <c r="B128" s="398"/>
      <c r="C128" s="392"/>
      <c r="D128" s="392"/>
      <c r="E128" s="392"/>
      <c r="F128" s="385"/>
      <c r="G128" s="385"/>
      <c r="H128" s="398"/>
      <c r="I128" s="394"/>
      <c r="J128" s="394"/>
      <c r="K128" s="394"/>
      <c r="L128" s="395"/>
      <c r="N128" s="52"/>
      <c r="O128" s="53"/>
      <c r="P128" s="53"/>
      <c r="Q128" s="53"/>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53"/>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53"/>
      <c r="CH128" s="53"/>
      <c r="CI128" s="53"/>
      <c r="CJ128" s="53"/>
      <c r="CK128" s="53"/>
      <c r="CL128" s="53"/>
      <c r="CM128" s="53"/>
      <c r="CN128" s="53"/>
      <c r="CO128" s="53"/>
      <c r="CP128" s="53"/>
      <c r="CQ128" s="53"/>
      <c r="CR128" s="53"/>
      <c r="CS128" s="53"/>
      <c r="CT128" s="53"/>
      <c r="CU128" s="53"/>
      <c r="CV128" s="53"/>
      <c r="CW128" s="53"/>
      <c r="CX128" s="53"/>
      <c r="CY128" s="53"/>
      <c r="CZ128" s="53"/>
      <c r="DA128" s="53"/>
      <c r="DB128" s="53"/>
      <c r="DC128" s="53"/>
      <c r="DD128" s="53"/>
      <c r="DE128" s="53"/>
      <c r="DF128" s="53"/>
      <c r="DG128" s="53"/>
      <c r="DH128" s="53"/>
      <c r="DI128" s="53"/>
      <c r="DJ128" s="53"/>
      <c r="DK128" s="53"/>
      <c r="DL128" s="53"/>
      <c r="DM128" s="53"/>
      <c r="DN128" s="53"/>
      <c r="DO128" s="53"/>
      <c r="DP128" s="53"/>
      <c r="DQ128" s="53"/>
      <c r="DR128" s="53"/>
      <c r="DS128" s="53"/>
      <c r="DT128" s="53"/>
      <c r="DU128" s="53"/>
      <c r="DV128" s="53"/>
      <c r="DW128" s="53"/>
      <c r="DX128" s="53"/>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3"/>
      <c r="FK128" s="53"/>
      <c r="FL128" s="53"/>
      <c r="FM128" s="53"/>
      <c r="FN128" s="53"/>
      <c r="FO128" s="53"/>
      <c r="FP128" s="53"/>
      <c r="FQ128" s="53"/>
      <c r="FR128" s="53"/>
      <c r="FS128" s="53"/>
      <c r="FT128" s="53"/>
      <c r="FU128" s="53"/>
      <c r="FV128" s="53"/>
      <c r="FW128" s="53"/>
      <c r="FX128" s="53"/>
      <c r="FY128" s="53"/>
      <c r="FZ128" s="53"/>
      <c r="GA128" s="53"/>
      <c r="GB128" s="53"/>
      <c r="GC128" s="53"/>
      <c r="GD128" s="53"/>
      <c r="GE128" s="53"/>
      <c r="GF128" s="53"/>
      <c r="GG128" s="53"/>
      <c r="GH128" s="53"/>
      <c r="GI128" s="53"/>
      <c r="GJ128" s="53"/>
      <c r="GK128" s="53"/>
      <c r="GL128" s="53"/>
      <c r="GM128" s="53"/>
      <c r="GN128" s="53"/>
      <c r="GO128" s="53"/>
      <c r="GP128" s="53"/>
      <c r="GQ128" s="53"/>
      <c r="GR128" s="53"/>
      <c r="GS128" s="53"/>
      <c r="GT128" s="53"/>
      <c r="GU128" s="53"/>
      <c r="GV128" s="53"/>
      <c r="GW128" s="53"/>
      <c r="GX128" s="53"/>
      <c r="GY128" s="53"/>
      <c r="GZ128" s="53"/>
      <c r="HA128" s="53"/>
      <c r="HB128" s="53"/>
      <c r="HC128" s="53"/>
      <c r="HD128" s="53"/>
      <c r="HE128" s="53"/>
      <c r="HF128" s="53"/>
      <c r="HG128" s="53"/>
      <c r="HH128" s="53"/>
      <c r="HI128" s="53"/>
      <c r="HJ128" s="53"/>
      <c r="HK128" s="53"/>
      <c r="HL128" s="53"/>
      <c r="HM128" s="53"/>
      <c r="HN128" s="53"/>
      <c r="HO128" s="53"/>
      <c r="HP128" s="53"/>
      <c r="HQ128" s="53"/>
      <c r="HR128" s="53"/>
      <c r="HS128" s="53"/>
      <c r="HT128" s="53"/>
      <c r="HU128" s="53"/>
      <c r="HV128" s="53"/>
      <c r="HW128" s="53"/>
      <c r="HX128" s="53"/>
      <c r="HY128" s="53"/>
      <c r="HZ128" s="53"/>
      <c r="IA128" s="53"/>
      <c r="IB128" s="53"/>
      <c r="IC128" s="53"/>
      <c r="ID128" s="53"/>
      <c r="IE128" s="53"/>
      <c r="IF128" s="53"/>
      <c r="IG128" s="53"/>
      <c r="IH128" s="53"/>
      <c r="II128" s="53"/>
      <c r="IJ128" s="53"/>
      <c r="IK128" s="53"/>
      <c r="IL128" s="53"/>
      <c r="IM128" s="53"/>
      <c r="IN128" s="53"/>
      <c r="IO128" s="53"/>
      <c r="IP128" s="53"/>
      <c r="IQ128" s="53"/>
      <c r="IR128" s="53"/>
      <c r="IS128" s="53"/>
      <c r="IT128" s="53"/>
      <c r="IU128" s="53"/>
      <c r="IV128" s="53"/>
      <c r="IW128" s="53"/>
      <c r="IX128" s="53"/>
      <c r="IY128" s="53"/>
      <c r="IZ128" s="53"/>
      <c r="JA128" s="53"/>
      <c r="JB128" s="53"/>
      <c r="JC128" s="53"/>
      <c r="JD128" s="53"/>
      <c r="JE128" s="53"/>
      <c r="JF128" s="53"/>
      <c r="JG128" s="53"/>
      <c r="JH128" s="53"/>
      <c r="JI128" s="53"/>
      <c r="JJ128" s="53"/>
      <c r="JK128" s="53"/>
      <c r="JL128" s="53"/>
      <c r="JM128" s="53"/>
      <c r="JN128" s="53"/>
      <c r="JO128" s="53"/>
      <c r="JP128" s="53"/>
      <c r="JQ128" s="53"/>
      <c r="JR128" s="53"/>
      <c r="JS128" s="53"/>
      <c r="JT128" s="53"/>
      <c r="JU128" s="53"/>
      <c r="JV128" s="53"/>
      <c r="JW128" s="53"/>
      <c r="JX128" s="53"/>
      <c r="JY128" s="53"/>
      <c r="JZ128" s="53"/>
      <c r="KA128" s="53"/>
      <c r="KB128" s="53"/>
      <c r="KC128" s="53"/>
      <c r="KD128" s="53"/>
      <c r="KE128" s="53"/>
      <c r="KF128" s="53"/>
      <c r="KG128" s="53"/>
      <c r="KH128" s="53"/>
      <c r="KI128" s="53"/>
      <c r="KJ128" s="53"/>
      <c r="KK128" s="53"/>
      <c r="KL128" s="53"/>
      <c r="KM128" s="53"/>
      <c r="KN128" s="53"/>
      <c r="KO128" s="53"/>
      <c r="KP128" s="53"/>
      <c r="KQ128" s="53"/>
      <c r="KR128" s="53"/>
      <c r="KS128" s="53"/>
      <c r="KT128" s="53"/>
      <c r="KU128" s="53"/>
      <c r="KV128" s="53"/>
      <c r="KW128" s="53"/>
      <c r="KX128" s="53"/>
      <c r="KY128" s="53"/>
      <c r="KZ128" s="53"/>
      <c r="LA128" s="53"/>
      <c r="LB128" s="53"/>
      <c r="LC128" s="53"/>
      <c r="LD128" s="53"/>
      <c r="LE128" s="53"/>
      <c r="LF128" s="53"/>
      <c r="LG128" s="53"/>
      <c r="LH128" s="53"/>
      <c r="LI128" s="53"/>
      <c r="LJ128" s="53"/>
      <c r="LK128" s="53"/>
      <c r="LL128" s="53"/>
      <c r="LM128" s="53"/>
      <c r="LN128" s="53"/>
      <c r="LO128" s="53"/>
      <c r="LP128" s="53"/>
      <c r="LQ128" s="53"/>
      <c r="LR128" s="53"/>
      <c r="LS128" s="53"/>
      <c r="LT128" s="53"/>
      <c r="LU128" s="53"/>
      <c r="LV128" s="53"/>
      <c r="LW128" s="53"/>
      <c r="LX128" s="53"/>
      <c r="LY128" s="53"/>
      <c r="LZ128" s="53"/>
      <c r="MA128" s="53"/>
      <c r="MB128" s="53"/>
      <c r="MC128" s="53"/>
      <c r="MD128" s="53"/>
      <c r="ME128" s="53"/>
      <c r="MF128" s="53"/>
      <c r="MG128" s="53"/>
      <c r="MH128" s="53"/>
      <c r="MI128" s="53"/>
      <c r="MJ128" s="53"/>
      <c r="MK128" s="53"/>
      <c r="ML128" s="53"/>
      <c r="MM128" s="53"/>
      <c r="MN128" s="53"/>
      <c r="MO128" s="53"/>
      <c r="MP128" s="53"/>
      <c r="MQ128" s="53"/>
      <c r="MR128" s="53"/>
      <c r="MS128" s="53"/>
      <c r="MT128" s="53"/>
      <c r="MU128" s="53"/>
      <c r="MV128" s="53"/>
      <c r="MW128" s="53"/>
      <c r="MX128" s="53"/>
      <c r="MY128" s="53"/>
      <c r="MZ128" s="53"/>
      <c r="NA128" s="53"/>
      <c r="NB128" s="53"/>
      <c r="NC128" s="53"/>
      <c r="ND128" s="53"/>
      <c r="NE128" s="53"/>
      <c r="NF128" s="53"/>
      <c r="NG128" s="53"/>
      <c r="NH128" s="53"/>
      <c r="NI128" s="53"/>
      <c r="NJ128" s="53"/>
      <c r="NK128" s="53"/>
      <c r="NL128" s="53"/>
      <c r="NM128" s="53"/>
      <c r="NN128" s="53"/>
      <c r="NO128" s="53"/>
      <c r="NP128" s="53"/>
      <c r="NQ128" s="53"/>
      <c r="NR128" s="53"/>
      <c r="NS128" s="53"/>
      <c r="NT128" s="53"/>
      <c r="NU128" s="53"/>
      <c r="NV128" s="53"/>
      <c r="NW128" s="53"/>
      <c r="NX128" s="53"/>
      <c r="NY128" s="53"/>
      <c r="NZ128" s="53"/>
      <c r="OA128" s="53"/>
      <c r="OB128" s="53"/>
      <c r="OC128" s="53"/>
      <c r="OD128" s="53"/>
      <c r="OE128" s="53"/>
      <c r="OF128" s="53"/>
      <c r="OG128" s="53"/>
      <c r="OH128" s="53"/>
      <c r="OI128" s="53"/>
      <c r="OJ128" s="53"/>
      <c r="OK128" s="53"/>
      <c r="OL128" s="53"/>
      <c r="OM128" s="53"/>
      <c r="ON128" s="53"/>
      <c r="OO128" s="53"/>
      <c r="OP128" s="53"/>
      <c r="OQ128" s="53"/>
      <c r="OR128" s="53"/>
      <c r="OS128" s="53"/>
      <c r="OT128" s="53"/>
      <c r="OU128" s="53"/>
      <c r="OV128" s="53"/>
      <c r="OW128" s="53"/>
      <c r="OX128" s="53"/>
      <c r="OY128" s="53"/>
      <c r="OZ128" s="53"/>
      <c r="PA128" s="53"/>
      <c r="PB128" s="53"/>
      <c r="PC128" s="53"/>
      <c r="PD128" s="53"/>
      <c r="PE128" s="53"/>
      <c r="PF128" s="53"/>
      <c r="PG128" s="53"/>
      <c r="PH128" s="53"/>
      <c r="PI128" s="53"/>
      <c r="PJ128" s="53"/>
      <c r="PK128" s="53"/>
      <c r="PL128" s="53"/>
      <c r="PM128" s="53"/>
      <c r="PN128" s="53"/>
      <c r="PO128" s="53"/>
      <c r="PP128" s="53"/>
      <c r="PQ128" s="53"/>
      <c r="PR128" s="53"/>
      <c r="PS128" s="53"/>
      <c r="PT128" s="53"/>
      <c r="PU128" s="53"/>
      <c r="PV128" s="53"/>
      <c r="PW128" s="53"/>
      <c r="PX128" s="53"/>
      <c r="PY128" s="53"/>
      <c r="PZ128" s="53"/>
      <c r="QA128" s="53"/>
      <c r="QB128" s="53"/>
      <c r="QC128" s="53"/>
      <c r="QD128" s="53"/>
      <c r="QE128" s="53"/>
      <c r="QF128" s="53"/>
      <c r="QG128" s="53"/>
      <c r="QH128" s="53"/>
      <c r="QI128" s="53"/>
      <c r="QJ128" s="53"/>
      <c r="QK128" s="53"/>
      <c r="QL128" s="53"/>
      <c r="QM128" s="53"/>
      <c r="QN128" s="53"/>
      <c r="QO128" s="53"/>
      <c r="QP128" s="53"/>
      <c r="QQ128" s="53"/>
      <c r="QR128" s="53"/>
      <c r="QS128" s="53"/>
      <c r="QT128" s="53"/>
      <c r="QU128" s="53"/>
      <c r="QV128" s="53"/>
      <c r="QW128" s="53"/>
      <c r="QX128" s="53"/>
      <c r="QY128" s="53"/>
      <c r="QZ128" s="53"/>
      <c r="RA128" s="53"/>
      <c r="RB128" s="53"/>
      <c r="RC128" s="53"/>
      <c r="RD128" s="53"/>
      <c r="RE128" s="53"/>
      <c r="RF128" s="53"/>
      <c r="RG128" s="53"/>
      <c r="RH128" s="53"/>
      <c r="RI128" s="53"/>
      <c r="RJ128" s="53"/>
      <c r="RK128" s="53"/>
      <c r="RL128" s="53"/>
      <c r="RM128" s="53"/>
      <c r="RN128" s="53"/>
      <c r="RO128" s="53"/>
      <c r="RP128" s="53"/>
      <c r="RQ128" s="53"/>
      <c r="RR128" s="53"/>
      <c r="RS128" s="53"/>
      <c r="RT128" s="53"/>
      <c r="RU128" s="53"/>
      <c r="RV128" s="53"/>
      <c r="RW128" s="53"/>
      <c r="RX128" s="53"/>
      <c r="RY128" s="53"/>
      <c r="RZ128" s="53"/>
      <c r="SA128" s="53"/>
      <c r="SB128" s="53"/>
      <c r="SC128" s="53"/>
      <c r="SD128" s="53"/>
      <c r="SE128" s="53"/>
      <c r="SF128" s="53"/>
      <c r="SG128" s="53"/>
      <c r="SH128" s="53"/>
      <c r="SI128" s="53"/>
      <c r="SJ128" s="53"/>
      <c r="SK128" s="53"/>
      <c r="SL128" s="53"/>
      <c r="SM128" s="53"/>
      <c r="SN128" s="53"/>
      <c r="SO128" s="53"/>
      <c r="SP128" s="53"/>
      <c r="SQ128" s="53"/>
      <c r="SR128" s="53"/>
      <c r="SS128" s="53"/>
      <c r="ST128" s="53"/>
      <c r="SU128" s="53"/>
      <c r="SV128" s="53"/>
      <c r="SW128" s="53"/>
      <c r="SX128" s="53"/>
      <c r="SY128" s="53"/>
      <c r="SZ128" s="53"/>
      <c r="TA128" s="53"/>
      <c r="TB128" s="53"/>
      <c r="TC128" s="53"/>
      <c r="TD128" s="53"/>
      <c r="TE128" s="53"/>
      <c r="TF128" s="53"/>
      <c r="TG128" s="53"/>
      <c r="TH128" s="53"/>
      <c r="TI128" s="53"/>
      <c r="TJ128" s="53"/>
      <c r="TK128" s="53"/>
      <c r="TL128" s="53"/>
      <c r="TM128" s="53"/>
      <c r="TN128" s="53"/>
      <c r="TO128" s="53"/>
      <c r="TP128" s="53"/>
      <c r="TQ128" s="53"/>
      <c r="TR128" s="53"/>
      <c r="TS128" s="53"/>
      <c r="TT128" s="53"/>
      <c r="TU128" s="53"/>
      <c r="TV128" s="53"/>
      <c r="TW128" s="53"/>
      <c r="TX128" s="53"/>
      <c r="TY128" s="53"/>
      <c r="TZ128" s="53"/>
      <c r="UA128" s="53"/>
      <c r="UB128" s="53"/>
      <c r="UC128" s="53"/>
      <c r="UD128" s="53"/>
      <c r="UE128" s="53"/>
      <c r="UF128" s="53"/>
      <c r="UG128" s="53"/>
      <c r="UH128" s="19"/>
      <c r="UI128" s="19"/>
      <c r="UJ128" s="19"/>
      <c r="UK128" s="19"/>
      <c r="UL128" s="19"/>
      <c r="UM128" s="19"/>
      <c r="UN128" s="19"/>
      <c r="UO128" s="19"/>
      <c r="UP128" s="19"/>
      <c r="UQ128" s="19"/>
      <c r="UR128" s="19"/>
      <c r="US128" s="19"/>
      <c r="UT128" s="19"/>
      <c r="UU128" s="19"/>
      <c r="UV128" s="19"/>
      <c r="UW128" s="19"/>
      <c r="UX128" s="19"/>
      <c r="UY128" s="19"/>
      <c r="UZ128" s="19"/>
      <c r="VA128" s="19"/>
      <c r="VB128" s="19"/>
      <c r="VC128" s="19"/>
      <c r="VD128" s="19"/>
      <c r="VE128" s="19"/>
      <c r="VF128" s="19"/>
      <c r="VG128" s="19"/>
      <c r="VH128" s="19"/>
      <c r="VI128" s="19"/>
      <c r="VJ128" s="19"/>
      <c r="VK128" s="19"/>
      <c r="VL128" s="19"/>
      <c r="VM128" s="19"/>
      <c r="VN128" s="19"/>
      <c r="VO128" s="19"/>
      <c r="VP128" s="19"/>
      <c r="VQ128" s="19"/>
      <c r="VR128" s="19"/>
      <c r="VS128" s="19"/>
      <c r="VT128" s="19"/>
      <c r="VU128" s="19"/>
      <c r="VV128" s="19"/>
      <c r="VW128" s="19"/>
      <c r="VX128" s="19"/>
      <c r="VY128" s="19"/>
      <c r="VZ128" s="19"/>
      <c r="WA128" s="19"/>
      <c r="WB128" s="19"/>
      <c r="WC128" s="19"/>
      <c r="WD128" s="19"/>
      <c r="WE128" s="19"/>
      <c r="WF128" s="19"/>
      <c r="WG128" s="19"/>
      <c r="WH128" s="19"/>
      <c r="WI128" s="19"/>
      <c r="WJ128" s="19"/>
      <c r="WK128" s="19"/>
      <c r="WL128" s="19"/>
      <c r="WM128" s="19"/>
      <c r="WN128" s="19"/>
      <c r="WO128" s="19"/>
      <c r="WP128" s="19"/>
      <c r="WQ128" s="19"/>
      <c r="WR128" s="19"/>
      <c r="WS128" s="19"/>
      <c r="WT128" s="19"/>
      <c r="WU128" s="19"/>
      <c r="WV128" s="19"/>
      <c r="WW128" s="19"/>
      <c r="WX128" s="19"/>
      <c r="WY128" s="19"/>
      <c r="WZ128" s="19"/>
      <c r="XA128" s="19"/>
      <c r="XB128" s="19"/>
      <c r="XC128" s="19"/>
      <c r="XD128" s="19"/>
      <c r="XE128" s="19"/>
      <c r="XF128" s="19"/>
      <c r="XG128" s="19"/>
      <c r="XH128" s="19"/>
      <c r="XI128" s="19"/>
      <c r="XJ128" s="19"/>
      <c r="XK128" s="19"/>
      <c r="XL128" s="19"/>
      <c r="XM128" s="19"/>
      <c r="XN128" s="19"/>
      <c r="XO128" s="19"/>
      <c r="XP128" s="19"/>
      <c r="XQ128" s="19"/>
      <c r="XR128" s="19"/>
      <c r="XS128" s="19"/>
      <c r="XT128" s="19"/>
      <c r="XU128" s="19"/>
      <c r="XV128" s="19"/>
      <c r="XW128" s="19"/>
      <c r="XX128" s="19"/>
      <c r="XY128" s="19"/>
      <c r="XZ128" s="19"/>
      <c r="YA128" s="19"/>
      <c r="YB128" s="19"/>
      <c r="YC128" s="19"/>
      <c r="YD128" s="19"/>
      <c r="YE128" s="19"/>
      <c r="YF128" s="19"/>
      <c r="YG128" s="19"/>
      <c r="YH128" s="19"/>
      <c r="YI128" s="19"/>
      <c r="YJ128" s="19"/>
      <c r="YK128" s="19"/>
      <c r="YL128" s="19"/>
      <c r="YM128" s="19"/>
      <c r="YN128" s="19"/>
      <c r="YO128" s="19"/>
      <c r="YP128" s="19"/>
      <c r="YQ128" s="19"/>
      <c r="YR128" s="19"/>
      <c r="YS128" s="19"/>
      <c r="YT128" s="19"/>
      <c r="YU128" s="19"/>
      <c r="YV128" s="19"/>
      <c r="YW128" s="19"/>
      <c r="YX128" s="19"/>
      <c r="YY128" s="19"/>
      <c r="YZ128" s="19"/>
      <c r="ZA128" s="19"/>
      <c r="ZB128" s="19"/>
      <c r="ZC128" s="19"/>
      <c r="ZD128" s="19"/>
      <c r="ZE128" s="19"/>
      <c r="ZF128" s="19"/>
      <c r="ZG128" s="19"/>
      <c r="ZH128" s="19"/>
      <c r="ZI128" s="19"/>
      <c r="ZJ128" s="19"/>
      <c r="ZK128" s="19"/>
      <c r="ZL128" s="19"/>
      <c r="ZM128" s="19"/>
      <c r="ZN128" s="19"/>
      <c r="ZO128" s="19"/>
      <c r="ZP128" s="19"/>
      <c r="ZQ128" s="19"/>
      <c r="ZR128" s="19"/>
      <c r="ZS128" s="19"/>
      <c r="ZT128" s="19"/>
      <c r="ZU128" s="19"/>
      <c r="ZV128" s="19"/>
      <c r="ZW128" s="19"/>
      <c r="ZX128" s="19"/>
      <c r="ZY128" s="19"/>
      <c r="ZZ128" s="19"/>
      <c r="AAA128" s="19"/>
      <c r="AAB128" s="19"/>
      <c r="AAC128" s="19"/>
      <c r="AAD128" s="19"/>
      <c r="AAE128" s="19"/>
      <c r="AAF128" s="19"/>
      <c r="AAG128" s="19"/>
      <c r="AAH128" s="19"/>
      <c r="AAI128" s="19"/>
      <c r="AAJ128" s="19"/>
      <c r="AAK128" s="19"/>
      <c r="AAL128" s="19"/>
      <c r="AAM128" s="19"/>
      <c r="AAN128" s="19"/>
      <c r="AAO128" s="19"/>
      <c r="AAP128" s="19"/>
      <c r="AAQ128" s="19"/>
      <c r="AAR128" s="19"/>
      <c r="AAS128" s="19"/>
      <c r="AAT128" s="19"/>
      <c r="AAU128" s="19"/>
      <c r="AAV128" s="19"/>
      <c r="AAW128" s="19"/>
      <c r="AAX128" s="19"/>
      <c r="AAY128" s="19"/>
      <c r="AAZ128" s="19"/>
      <c r="ABA128" s="19"/>
      <c r="ABB128" s="19"/>
      <c r="ABC128" s="19"/>
      <c r="ABD128" s="19"/>
      <c r="ABE128" s="19"/>
      <c r="ABF128" s="19"/>
      <c r="ABG128" s="19"/>
      <c r="ABH128" s="19"/>
      <c r="ABI128" s="19"/>
      <c r="ABJ128" s="19"/>
      <c r="ABK128" s="19"/>
      <c r="ABL128" s="19"/>
      <c r="ABM128" s="19"/>
      <c r="ABN128" s="19"/>
      <c r="ABO128" s="19"/>
      <c r="ABP128" s="19"/>
      <c r="ABQ128" s="19"/>
      <c r="ABR128" s="19"/>
      <c r="ABS128" s="19"/>
      <c r="ABT128" s="19"/>
      <c r="ABU128" s="19"/>
      <c r="ABV128" s="19"/>
      <c r="ABW128" s="19"/>
      <c r="ABX128" s="19"/>
      <c r="ABY128" s="19"/>
      <c r="ABZ128" s="19"/>
      <c r="ACA128" s="19"/>
      <c r="ACB128" s="19"/>
      <c r="ACC128" s="19"/>
      <c r="ACD128" s="19"/>
      <c r="ACE128" s="19"/>
      <c r="ACF128" s="19"/>
      <c r="ACG128" s="19"/>
      <c r="ACH128" s="19"/>
      <c r="ACI128" s="19"/>
      <c r="ACJ128" s="19"/>
      <c r="ACK128" s="19"/>
      <c r="ACL128" s="19"/>
      <c r="ACM128" s="19"/>
      <c r="ACN128" s="19"/>
      <c r="ACO128" s="19"/>
      <c r="ACP128" s="19"/>
      <c r="ACQ128" s="19"/>
      <c r="ACR128" s="19"/>
      <c r="ACS128" s="19"/>
      <c r="ACT128" s="19"/>
      <c r="ACU128" s="19"/>
      <c r="ACV128" s="19"/>
      <c r="ACW128" s="19"/>
      <c r="ACX128" s="19"/>
      <c r="ACY128" s="19"/>
      <c r="ACZ128" s="19"/>
      <c r="ADA128" s="19"/>
      <c r="ADB128" s="19"/>
      <c r="ADC128" s="19"/>
      <c r="ADD128" s="19"/>
      <c r="ADE128" s="19"/>
      <c r="ADF128" s="19"/>
      <c r="ADG128" s="19"/>
      <c r="ADH128" s="19"/>
      <c r="ADI128" s="19"/>
      <c r="ADJ128" s="19"/>
      <c r="ADK128" s="19"/>
      <c r="ADL128" s="19"/>
      <c r="ADM128" s="19"/>
      <c r="ADN128" s="19"/>
      <c r="ADO128" s="19"/>
      <c r="ADP128" s="19"/>
      <c r="ADQ128" s="19"/>
      <c r="ADR128" s="19"/>
      <c r="ADS128" s="19"/>
      <c r="ADT128" s="19"/>
      <c r="ADU128" s="19"/>
      <c r="ADV128" s="19"/>
      <c r="ADW128" s="19"/>
      <c r="ADX128" s="19"/>
      <c r="ADY128" s="19"/>
      <c r="ADZ128" s="19"/>
      <c r="AEA128" s="19"/>
      <c r="AEB128" s="19"/>
      <c r="AEC128" s="19"/>
      <c r="AED128" s="19"/>
      <c r="AEE128" s="19"/>
      <c r="AEF128" s="19"/>
      <c r="AEG128" s="19"/>
      <c r="AEH128" s="19"/>
      <c r="AEI128" s="19"/>
      <c r="AEJ128" s="19"/>
      <c r="AEK128" s="19"/>
      <c r="AEL128" s="19"/>
      <c r="AEM128" s="19"/>
      <c r="AEN128" s="19"/>
      <c r="AEO128" s="19"/>
      <c r="AEP128" s="19"/>
      <c r="AEQ128" s="19"/>
      <c r="AER128" s="19"/>
      <c r="AES128" s="19"/>
      <c r="AET128" s="19"/>
      <c r="AEU128" s="19"/>
      <c r="AEV128" s="19"/>
      <c r="AEW128" s="19"/>
      <c r="AEX128" s="19"/>
      <c r="AEY128" s="19"/>
      <c r="AEZ128" s="19"/>
      <c r="AFA128" s="19"/>
      <c r="AFB128" s="19"/>
      <c r="AFC128" s="19"/>
      <c r="AFD128" s="19"/>
      <c r="AFE128" s="19"/>
      <c r="AFF128" s="19"/>
      <c r="AFG128" s="19"/>
      <c r="AFH128" s="19"/>
      <c r="AFI128" s="19"/>
      <c r="AFJ128" s="19"/>
      <c r="AFK128" s="19"/>
    </row>
    <row r="129" spans="1:843" ht="15.75" customHeight="1" x14ac:dyDescent="0.2">
      <c r="A129" s="55"/>
      <c r="B129" s="393" t="s">
        <v>120</v>
      </c>
      <c r="C129" s="674" t="s">
        <v>933</v>
      </c>
      <c r="D129" s="675"/>
      <c r="E129" s="676"/>
      <c r="F129" s="385"/>
      <c r="G129" s="385"/>
      <c r="H129" s="393" t="s">
        <v>121</v>
      </c>
      <c r="I129" s="614" t="s">
        <v>923</v>
      </c>
      <c r="J129" s="680"/>
      <c r="K129" s="680"/>
      <c r="L129" s="681"/>
      <c r="M129" s="55"/>
    </row>
    <row r="130" spans="1:843" ht="3" customHeight="1" x14ac:dyDescent="0.2">
      <c r="A130" s="55"/>
      <c r="B130" s="391"/>
      <c r="C130" s="392"/>
      <c r="D130" s="392"/>
      <c r="E130" s="392"/>
      <c r="F130" s="397"/>
      <c r="G130" s="397"/>
      <c r="H130" s="396"/>
      <c r="I130" s="394"/>
      <c r="J130" s="394"/>
      <c r="K130" s="394"/>
      <c r="L130" s="395"/>
      <c r="M130" s="55"/>
    </row>
    <row r="131" spans="1:843" ht="15.75" customHeight="1" x14ac:dyDescent="0.2">
      <c r="A131" s="55"/>
      <c r="B131" s="393" t="s">
        <v>122</v>
      </c>
      <c r="C131" s="674" t="s">
        <v>920</v>
      </c>
      <c r="D131" s="675"/>
      <c r="E131" s="676"/>
      <c r="F131" s="385"/>
      <c r="G131" s="385"/>
      <c r="H131" s="393" t="s">
        <v>123</v>
      </c>
      <c r="I131" s="614" t="s">
        <v>924</v>
      </c>
      <c r="J131" s="680"/>
      <c r="K131" s="680"/>
      <c r="L131" s="681"/>
      <c r="M131" s="55"/>
    </row>
    <row r="132" spans="1:843" s="20" customFormat="1" ht="3.75" customHeight="1" x14ac:dyDescent="0.2">
      <c r="B132" s="398"/>
      <c r="C132" s="392"/>
      <c r="D132" s="392"/>
      <c r="E132" s="392"/>
      <c r="F132" s="385"/>
      <c r="G132" s="385"/>
      <c r="H132" s="398"/>
      <c r="I132" s="394"/>
      <c r="J132" s="394"/>
      <c r="K132" s="394"/>
      <c r="L132" s="395"/>
      <c r="N132" s="52"/>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53"/>
      <c r="CH132" s="53"/>
      <c r="CI132" s="53"/>
      <c r="CJ132" s="53"/>
      <c r="CK132" s="53"/>
      <c r="CL132" s="53"/>
      <c r="CM132" s="53"/>
      <c r="CN132" s="53"/>
      <c r="CO132" s="53"/>
      <c r="CP132" s="53"/>
      <c r="CQ132" s="53"/>
      <c r="CR132" s="53"/>
      <c r="CS132" s="53"/>
      <c r="CT132" s="53"/>
      <c r="CU132" s="53"/>
      <c r="CV132" s="53"/>
      <c r="CW132" s="53"/>
      <c r="CX132" s="53"/>
      <c r="CY132" s="53"/>
      <c r="CZ132" s="53"/>
      <c r="DA132" s="53"/>
      <c r="DB132" s="53"/>
      <c r="DC132" s="53"/>
      <c r="DD132" s="53"/>
      <c r="DE132" s="53"/>
      <c r="DF132" s="53"/>
      <c r="DG132" s="53"/>
      <c r="DH132" s="53"/>
      <c r="DI132" s="53"/>
      <c r="DJ132" s="53"/>
      <c r="DK132" s="53"/>
      <c r="DL132" s="53"/>
      <c r="DM132" s="53"/>
      <c r="DN132" s="53"/>
      <c r="DO132" s="53"/>
      <c r="DP132" s="53"/>
      <c r="DQ132" s="53"/>
      <c r="DR132" s="53"/>
      <c r="DS132" s="53"/>
      <c r="DT132" s="53"/>
      <c r="DU132" s="53"/>
      <c r="DV132" s="53"/>
      <c r="DW132" s="53"/>
      <c r="DX132" s="53"/>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3"/>
      <c r="FK132" s="53"/>
      <c r="FL132" s="53"/>
      <c r="FM132" s="53"/>
      <c r="FN132" s="53"/>
      <c r="FO132" s="53"/>
      <c r="FP132" s="53"/>
      <c r="FQ132" s="53"/>
      <c r="FR132" s="53"/>
      <c r="FS132" s="53"/>
      <c r="FT132" s="53"/>
      <c r="FU132" s="53"/>
      <c r="FV132" s="53"/>
      <c r="FW132" s="53"/>
      <c r="FX132" s="53"/>
      <c r="FY132" s="53"/>
      <c r="FZ132" s="53"/>
      <c r="GA132" s="53"/>
      <c r="GB132" s="53"/>
      <c r="GC132" s="53"/>
      <c r="GD132" s="53"/>
      <c r="GE132" s="53"/>
      <c r="GF132" s="53"/>
      <c r="GG132" s="53"/>
      <c r="GH132" s="53"/>
      <c r="GI132" s="53"/>
      <c r="GJ132" s="53"/>
      <c r="GK132" s="53"/>
      <c r="GL132" s="53"/>
      <c r="GM132" s="53"/>
      <c r="GN132" s="53"/>
      <c r="GO132" s="53"/>
      <c r="GP132" s="53"/>
      <c r="GQ132" s="53"/>
      <c r="GR132" s="53"/>
      <c r="GS132" s="53"/>
      <c r="GT132" s="53"/>
      <c r="GU132" s="53"/>
      <c r="GV132" s="53"/>
      <c r="GW132" s="53"/>
      <c r="GX132" s="53"/>
      <c r="GY132" s="53"/>
      <c r="GZ132" s="53"/>
      <c r="HA132" s="53"/>
      <c r="HB132" s="53"/>
      <c r="HC132" s="53"/>
      <c r="HD132" s="53"/>
      <c r="HE132" s="53"/>
      <c r="HF132" s="53"/>
      <c r="HG132" s="53"/>
      <c r="HH132" s="53"/>
      <c r="HI132" s="53"/>
      <c r="HJ132" s="53"/>
      <c r="HK132" s="53"/>
      <c r="HL132" s="53"/>
      <c r="HM132" s="53"/>
      <c r="HN132" s="53"/>
      <c r="HO132" s="53"/>
      <c r="HP132" s="53"/>
      <c r="HQ132" s="53"/>
      <c r="HR132" s="53"/>
      <c r="HS132" s="53"/>
      <c r="HT132" s="53"/>
      <c r="HU132" s="53"/>
      <c r="HV132" s="53"/>
      <c r="HW132" s="53"/>
      <c r="HX132" s="53"/>
      <c r="HY132" s="53"/>
      <c r="HZ132" s="53"/>
      <c r="IA132" s="53"/>
      <c r="IB132" s="53"/>
      <c r="IC132" s="53"/>
      <c r="ID132" s="53"/>
      <c r="IE132" s="53"/>
      <c r="IF132" s="53"/>
      <c r="IG132" s="53"/>
      <c r="IH132" s="53"/>
      <c r="II132" s="53"/>
      <c r="IJ132" s="53"/>
      <c r="IK132" s="53"/>
      <c r="IL132" s="53"/>
      <c r="IM132" s="53"/>
      <c r="IN132" s="53"/>
      <c r="IO132" s="53"/>
      <c r="IP132" s="53"/>
      <c r="IQ132" s="53"/>
      <c r="IR132" s="53"/>
      <c r="IS132" s="53"/>
      <c r="IT132" s="53"/>
      <c r="IU132" s="53"/>
      <c r="IV132" s="53"/>
      <c r="IW132" s="53"/>
      <c r="IX132" s="53"/>
      <c r="IY132" s="53"/>
      <c r="IZ132" s="53"/>
      <c r="JA132" s="53"/>
      <c r="JB132" s="53"/>
      <c r="JC132" s="53"/>
      <c r="JD132" s="53"/>
      <c r="JE132" s="53"/>
      <c r="JF132" s="53"/>
      <c r="JG132" s="53"/>
      <c r="JH132" s="53"/>
      <c r="JI132" s="53"/>
      <c r="JJ132" s="53"/>
      <c r="JK132" s="53"/>
      <c r="JL132" s="53"/>
      <c r="JM132" s="53"/>
      <c r="JN132" s="53"/>
      <c r="JO132" s="53"/>
      <c r="JP132" s="53"/>
      <c r="JQ132" s="53"/>
      <c r="JR132" s="53"/>
      <c r="JS132" s="53"/>
      <c r="JT132" s="53"/>
      <c r="JU132" s="53"/>
      <c r="JV132" s="53"/>
      <c r="JW132" s="53"/>
      <c r="JX132" s="53"/>
      <c r="JY132" s="53"/>
      <c r="JZ132" s="53"/>
      <c r="KA132" s="53"/>
      <c r="KB132" s="53"/>
      <c r="KC132" s="53"/>
      <c r="KD132" s="53"/>
      <c r="KE132" s="53"/>
      <c r="KF132" s="53"/>
      <c r="KG132" s="53"/>
      <c r="KH132" s="53"/>
      <c r="KI132" s="53"/>
      <c r="KJ132" s="53"/>
      <c r="KK132" s="53"/>
      <c r="KL132" s="53"/>
      <c r="KM132" s="53"/>
      <c r="KN132" s="53"/>
      <c r="KO132" s="53"/>
      <c r="KP132" s="53"/>
      <c r="KQ132" s="53"/>
      <c r="KR132" s="53"/>
      <c r="KS132" s="53"/>
      <c r="KT132" s="53"/>
      <c r="KU132" s="53"/>
      <c r="KV132" s="53"/>
      <c r="KW132" s="53"/>
      <c r="KX132" s="53"/>
      <c r="KY132" s="53"/>
      <c r="KZ132" s="53"/>
      <c r="LA132" s="53"/>
      <c r="LB132" s="53"/>
      <c r="LC132" s="53"/>
      <c r="LD132" s="53"/>
      <c r="LE132" s="53"/>
      <c r="LF132" s="53"/>
      <c r="LG132" s="53"/>
      <c r="LH132" s="53"/>
      <c r="LI132" s="53"/>
      <c r="LJ132" s="53"/>
      <c r="LK132" s="53"/>
      <c r="LL132" s="53"/>
      <c r="LM132" s="53"/>
      <c r="LN132" s="53"/>
      <c r="LO132" s="53"/>
      <c r="LP132" s="53"/>
      <c r="LQ132" s="53"/>
      <c r="LR132" s="53"/>
      <c r="LS132" s="53"/>
      <c r="LT132" s="53"/>
      <c r="LU132" s="53"/>
      <c r="LV132" s="53"/>
      <c r="LW132" s="53"/>
      <c r="LX132" s="53"/>
      <c r="LY132" s="53"/>
      <c r="LZ132" s="53"/>
      <c r="MA132" s="53"/>
      <c r="MB132" s="53"/>
      <c r="MC132" s="53"/>
      <c r="MD132" s="53"/>
      <c r="ME132" s="53"/>
      <c r="MF132" s="53"/>
      <c r="MG132" s="53"/>
      <c r="MH132" s="53"/>
      <c r="MI132" s="53"/>
      <c r="MJ132" s="53"/>
      <c r="MK132" s="53"/>
      <c r="ML132" s="53"/>
      <c r="MM132" s="53"/>
      <c r="MN132" s="53"/>
      <c r="MO132" s="53"/>
      <c r="MP132" s="53"/>
      <c r="MQ132" s="53"/>
      <c r="MR132" s="53"/>
      <c r="MS132" s="53"/>
      <c r="MT132" s="53"/>
      <c r="MU132" s="53"/>
      <c r="MV132" s="53"/>
      <c r="MW132" s="53"/>
      <c r="MX132" s="53"/>
      <c r="MY132" s="53"/>
      <c r="MZ132" s="53"/>
      <c r="NA132" s="53"/>
      <c r="NB132" s="53"/>
      <c r="NC132" s="53"/>
      <c r="ND132" s="53"/>
      <c r="NE132" s="53"/>
      <c r="NF132" s="53"/>
      <c r="NG132" s="53"/>
      <c r="NH132" s="53"/>
      <c r="NI132" s="53"/>
      <c r="NJ132" s="53"/>
      <c r="NK132" s="53"/>
      <c r="NL132" s="53"/>
      <c r="NM132" s="53"/>
      <c r="NN132" s="53"/>
      <c r="NO132" s="53"/>
      <c r="NP132" s="53"/>
      <c r="NQ132" s="53"/>
      <c r="NR132" s="53"/>
      <c r="NS132" s="53"/>
      <c r="NT132" s="53"/>
      <c r="NU132" s="53"/>
      <c r="NV132" s="53"/>
      <c r="NW132" s="53"/>
      <c r="NX132" s="53"/>
      <c r="NY132" s="53"/>
      <c r="NZ132" s="53"/>
      <c r="OA132" s="53"/>
      <c r="OB132" s="53"/>
      <c r="OC132" s="53"/>
      <c r="OD132" s="53"/>
      <c r="OE132" s="53"/>
      <c r="OF132" s="53"/>
      <c r="OG132" s="53"/>
      <c r="OH132" s="53"/>
      <c r="OI132" s="53"/>
      <c r="OJ132" s="53"/>
      <c r="OK132" s="53"/>
      <c r="OL132" s="53"/>
      <c r="OM132" s="53"/>
      <c r="ON132" s="53"/>
      <c r="OO132" s="53"/>
      <c r="OP132" s="53"/>
      <c r="OQ132" s="53"/>
      <c r="OR132" s="53"/>
      <c r="OS132" s="53"/>
      <c r="OT132" s="53"/>
      <c r="OU132" s="53"/>
      <c r="OV132" s="53"/>
      <c r="OW132" s="53"/>
      <c r="OX132" s="53"/>
      <c r="OY132" s="53"/>
      <c r="OZ132" s="53"/>
      <c r="PA132" s="53"/>
      <c r="PB132" s="53"/>
      <c r="PC132" s="53"/>
      <c r="PD132" s="53"/>
      <c r="PE132" s="53"/>
      <c r="PF132" s="53"/>
      <c r="PG132" s="53"/>
      <c r="PH132" s="53"/>
      <c r="PI132" s="53"/>
      <c r="PJ132" s="53"/>
      <c r="PK132" s="53"/>
      <c r="PL132" s="53"/>
      <c r="PM132" s="53"/>
      <c r="PN132" s="53"/>
      <c r="PO132" s="53"/>
      <c r="PP132" s="53"/>
      <c r="PQ132" s="53"/>
      <c r="PR132" s="53"/>
      <c r="PS132" s="53"/>
      <c r="PT132" s="53"/>
      <c r="PU132" s="53"/>
      <c r="PV132" s="53"/>
      <c r="PW132" s="53"/>
      <c r="PX132" s="53"/>
      <c r="PY132" s="53"/>
      <c r="PZ132" s="53"/>
      <c r="QA132" s="53"/>
      <c r="QB132" s="53"/>
      <c r="QC132" s="53"/>
      <c r="QD132" s="53"/>
      <c r="QE132" s="53"/>
      <c r="QF132" s="53"/>
      <c r="QG132" s="53"/>
      <c r="QH132" s="53"/>
      <c r="QI132" s="53"/>
      <c r="QJ132" s="53"/>
      <c r="QK132" s="53"/>
      <c r="QL132" s="53"/>
      <c r="QM132" s="53"/>
      <c r="QN132" s="53"/>
      <c r="QO132" s="53"/>
      <c r="QP132" s="53"/>
      <c r="QQ132" s="53"/>
      <c r="QR132" s="53"/>
      <c r="QS132" s="53"/>
      <c r="QT132" s="53"/>
      <c r="QU132" s="53"/>
      <c r="QV132" s="53"/>
      <c r="QW132" s="53"/>
      <c r="QX132" s="53"/>
      <c r="QY132" s="53"/>
      <c r="QZ132" s="53"/>
      <c r="RA132" s="53"/>
      <c r="RB132" s="53"/>
      <c r="RC132" s="53"/>
      <c r="RD132" s="53"/>
      <c r="RE132" s="53"/>
      <c r="RF132" s="53"/>
      <c r="RG132" s="53"/>
      <c r="RH132" s="53"/>
      <c r="RI132" s="53"/>
      <c r="RJ132" s="53"/>
      <c r="RK132" s="53"/>
      <c r="RL132" s="53"/>
      <c r="RM132" s="53"/>
      <c r="RN132" s="53"/>
      <c r="RO132" s="53"/>
      <c r="RP132" s="53"/>
      <c r="RQ132" s="53"/>
      <c r="RR132" s="53"/>
      <c r="RS132" s="53"/>
      <c r="RT132" s="53"/>
      <c r="RU132" s="53"/>
      <c r="RV132" s="53"/>
      <c r="RW132" s="53"/>
      <c r="RX132" s="53"/>
      <c r="RY132" s="53"/>
      <c r="RZ132" s="53"/>
      <c r="SA132" s="53"/>
      <c r="SB132" s="53"/>
      <c r="SC132" s="53"/>
      <c r="SD132" s="53"/>
      <c r="SE132" s="53"/>
      <c r="SF132" s="53"/>
      <c r="SG132" s="53"/>
      <c r="SH132" s="53"/>
      <c r="SI132" s="53"/>
      <c r="SJ132" s="53"/>
      <c r="SK132" s="53"/>
      <c r="SL132" s="53"/>
      <c r="SM132" s="53"/>
      <c r="SN132" s="53"/>
      <c r="SO132" s="53"/>
      <c r="SP132" s="53"/>
      <c r="SQ132" s="53"/>
      <c r="SR132" s="53"/>
      <c r="SS132" s="53"/>
      <c r="ST132" s="53"/>
      <c r="SU132" s="53"/>
      <c r="SV132" s="53"/>
      <c r="SW132" s="53"/>
      <c r="SX132" s="53"/>
      <c r="SY132" s="53"/>
      <c r="SZ132" s="53"/>
      <c r="TA132" s="53"/>
      <c r="TB132" s="53"/>
      <c r="TC132" s="53"/>
      <c r="TD132" s="53"/>
      <c r="TE132" s="53"/>
      <c r="TF132" s="53"/>
      <c r="TG132" s="53"/>
      <c r="TH132" s="53"/>
      <c r="TI132" s="53"/>
      <c r="TJ132" s="53"/>
      <c r="TK132" s="53"/>
      <c r="TL132" s="53"/>
      <c r="TM132" s="53"/>
      <c r="TN132" s="53"/>
      <c r="TO132" s="53"/>
      <c r="TP132" s="53"/>
      <c r="TQ132" s="53"/>
      <c r="TR132" s="53"/>
      <c r="TS132" s="53"/>
      <c r="TT132" s="53"/>
      <c r="TU132" s="53"/>
      <c r="TV132" s="53"/>
      <c r="TW132" s="53"/>
      <c r="TX132" s="53"/>
      <c r="TY132" s="53"/>
      <c r="TZ132" s="53"/>
      <c r="UA132" s="53"/>
      <c r="UB132" s="53"/>
      <c r="UC132" s="53"/>
      <c r="UD132" s="53"/>
      <c r="UE132" s="53"/>
      <c r="UF132" s="53"/>
      <c r="UG132" s="53"/>
      <c r="UH132" s="19"/>
      <c r="UI132" s="19"/>
      <c r="UJ132" s="19"/>
      <c r="UK132" s="19"/>
      <c r="UL132" s="19"/>
      <c r="UM132" s="19"/>
      <c r="UN132" s="19"/>
      <c r="UO132" s="19"/>
      <c r="UP132" s="19"/>
      <c r="UQ132" s="19"/>
      <c r="UR132" s="19"/>
      <c r="US132" s="19"/>
      <c r="UT132" s="19"/>
      <c r="UU132" s="19"/>
      <c r="UV132" s="19"/>
      <c r="UW132" s="19"/>
      <c r="UX132" s="19"/>
      <c r="UY132" s="19"/>
      <c r="UZ132" s="19"/>
      <c r="VA132" s="19"/>
      <c r="VB132" s="19"/>
      <c r="VC132" s="19"/>
      <c r="VD132" s="19"/>
      <c r="VE132" s="19"/>
      <c r="VF132" s="19"/>
      <c r="VG132" s="19"/>
      <c r="VH132" s="19"/>
      <c r="VI132" s="19"/>
      <c r="VJ132" s="19"/>
      <c r="VK132" s="19"/>
      <c r="VL132" s="19"/>
      <c r="VM132" s="19"/>
      <c r="VN132" s="19"/>
      <c r="VO132" s="19"/>
      <c r="VP132" s="19"/>
      <c r="VQ132" s="19"/>
      <c r="VR132" s="19"/>
      <c r="VS132" s="19"/>
      <c r="VT132" s="19"/>
      <c r="VU132" s="19"/>
      <c r="VV132" s="19"/>
      <c r="VW132" s="19"/>
      <c r="VX132" s="19"/>
      <c r="VY132" s="19"/>
      <c r="VZ132" s="19"/>
      <c r="WA132" s="19"/>
      <c r="WB132" s="19"/>
      <c r="WC132" s="19"/>
      <c r="WD132" s="19"/>
      <c r="WE132" s="19"/>
      <c r="WF132" s="19"/>
      <c r="WG132" s="19"/>
      <c r="WH132" s="19"/>
      <c r="WI132" s="19"/>
      <c r="WJ132" s="19"/>
      <c r="WK132" s="19"/>
      <c r="WL132" s="19"/>
      <c r="WM132" s="19"/>
      <c r="WN132" s="19"/>
      <c r="WO132" s="19"/>
      <c r="WP132" s="19"/>
      <c r="WQ132" s="19"/>
      <c r="WR132" s="19"/>
      <c r="WS132" s="19"/>
      <c r="WT132" s="19"/>
      <c r="WU132" s="19"/>
      <c r="WV132" s="19"/>
      <c r="WW132" s="19"/>
      <c r="WX132" s="19"/>
      <c r="WY132" s="19"/>
      <c r="WZ132" s="19"/>
      <c r="XA132" s="19"/>
      <c r="XB132" s="19"/>
      <c r="XC132" s="19"/>
      <c r="XD132" s="19"/>
      <c r="XE132" s="19"/>
      <c r="XF132" s="19"/>
      <c r="XG132" s="19"/>
      <c r="XH132" s="19"/>
      <c r="XI132" s="19"/>
      <c r="XJ132" s="19"/>
      <c r="XK132" s="19"/>
      <c r="XL132" s="19"/>
      <c r="XM132" s="19"/>
      <c r="XN132" s="19"/>
      <c r="XO132" s="19"/>
      <c r="XP132" s="19"/>
      <c r="XQ132" s="19"/>
      <c r="XR132" s="19"/>
      <c r="XS132" s="19"/>
      <c r="XT132" s="19"/>
      <c r="XU132" s="19"/>
      <c r="XV132" s="19"/>
      <c r="XW132" s="19"/>
      <c r="XX132" s="19"/>
      <c r="XY132" s="19"/>
      <c r="XZ132" s="19"/>
      <c r="YA132" s="19"/>
      <c r="YB132" s="19"/>
      <c r="YC132" s="19"/>
      <c r="YD132" s="19"/>
      <c r="YE132" s="19"/>
      <c r="YF132" s="19"/>
      <c r="YG132" s="19"/>
      <c r="YH132" s="19"/>
      <c r="YI132" s="19"/>
      <c r="YJ132" s="19"/>
      <c r="YK132" s="19"/>
      <c r="YL132" s="19"/>
      <c r="YM132" s="19"/>
      <c r="YN132" s="19"/>
      <c r="YO132" s="19"/>
      <c r="YP132" s="19"/>
      <c r="YQ132" s="19"/>
      <c r="YR132" s="19"/>
      <c r="YS132" s="19"/>
      <c r="YT132" s="19"/>
      <c r="YU132" s="19"/>
      <c r="YV132" s="19"/>
      <c r="YW132" s="19"/>
      <c r="YX132" s="19"/>
      <c r="YY132" s="19"/>
      <c r="YZ132" s="19"/>
      <c r="ZA132" s="19"/>
      <c r="ZB132" s="19"/>
      <c r="ZC132" s="19"/>
      <c r="ZD132" s="19"/>
      <c r="ZE132" s="19"/>
      <c r="ZF132" s="19"/>
      <c r="ZG132" s="19"/>
      <c r="ZH132" s="19"/>
      <c r="ZI132" s="19"/>
      <c r="ZJ132" s="19"/>
      <c r="ZK132" s="19"/>
      <c r="ZL132" s="19"/>
      <c r="ZM132" s="19"/>
      <c r="ZN132" s="19"/>
      <c r="ZO132" s="19"/>
      <c r="ZP132" s="19"/>
      <c r="ZQ132" s="19"/>
      <c r="ZR132" s="19"/>
      <c r="ZS132" s="19"/>
      <c r="ZT132" s="19"/>
      <c r="ZU132" s="19"/>
      <c r="ZV132" s="19"/>
      <c r="ZW132" s="19"/>
      <c r="ZX132" s="19"/>
      <c r="ZY132" s="19"/>
      <c r="ZZ132" s="19"/>
      <c r="AAA132" s="19"/>
      <c r="AAB132" s="19"/>
      <c r="AAC132" s="19"/>
      <c r="AAD132" s="19"/>
      <c r="AAE132" s="19"/>
      <c r="AAF132" s="19"/>
      <c r="AAG132" s="19"/>
      <c r="AAH132" s="19"/>
      <c r="AAI132" s="19"/>
      <c r="AAJ132" s="19"/>
      <c r="AAK132" s="19"/>
      <c r="AAL132" s="19"/>
      <c r="AAM132" s="19"/>
      <c r="AAN132" s="19"/>
      <c r="AAO132" s="19"/>
      <c r="AAP132" s="19"/>
      <c r="AAQ132" s="19"/>
      <c r="AAR132" s="19"/>
      <c r="AAS132" s="19"/>
      <c r="AAT132" s="19"/>
      <c r="AAU132" s="19"/>
      <c r="AAV132" s="19"/>
      <c r="AAW132" s="19"/>
      <c r="AAX132" s="19"/>
      <c r="AAY132" s="19"/>
      <c r="AAZ132" s="19"/>
      <c r="ABA132" s="19"/>
      <c r="ABB132" s="19"/>
      <c r="ABC132" s="19"/>
      <c r="ABD132" s="19"/>
      <c r="ABE132" s="19"/>
      <c r="ABF132" s="19"/>
      <c r="ABG132" s="19"/>
      <c r="ABH132" s="19"/>
      <c r="ABI132" s="19"/>
      <c r="ABJ132" s="19"/>
      <c r="ABK132" s="19"/>
      <c r="ABL132" s="19"/>
      <c r="ABM132" s="19"/>
      <c r="ABN132" s="19"/>
      <c r="ABO132" s="19"/>
      <c r="ABP132" s="19"/>
      <c r="ABQ132" s="19"/>
      <c r="ABR132" s="19"/>
      <c r="ABS132" s="19"/>
      <c r="ABT132" s="19"/>
      <c r="ABU132" s="19"/>
      <c r="ABV132" s="19"/>
      <c r="ABW132" s="19"/>
      <c r="ABX132" s="19"/>
      <c r="ABY132" s="19"/>
      <c r="ABZ132" s="19"/>
      <c r="ACA132" s="19"/>
      <c r="ACB132" s="19"/>
      <c r="ACC132" s="19"/>
      <c r="ACD132" s="19"/>
      <c r="ACE132" s="19"/>
      <c r="ACF132" s="19"/>
      <c r="ACG132" s="19"/>
      <c r="ACH132" s="19"/>
      <c r="ACI132" s="19"/>
      <c r="ACJ132" s="19"/>
      <c r="ACK132" s="19"/>
      <c r="ACL132" s="19"/>
      <c r="ACM132" s="19"/>
      <c r="ACN132" s="19"/>
      <c r="ACO132" s="19"/>
      <c r="ACP132" s="19"/>
      <c r="ACQ132" s="19"/>
      <c r="ACR132" s="19"/>
      <c r="ACS132" s="19"/>
      <c r="ACT132" s="19"/>
      <c r="ACU132" s="19"/>
      <c r="ACV132" s="19"/>
      <c r="ACW132" s="19"/>
      <c r="ACX132" s="19"/>
      <c r="ACY132" s="19"/>
      <c r="ACZ132" s="19"/>
      <c r="ADA132" s="19"/>
      <c r="ADB132" s="19"/>
      <c r="ADC132" s="19"/>
      <c r="ADD132" s="19"/>
      <c r="ADE132" s="19"/>
      <c r="ADF132" s="19"/>
      <c r="ADG132" s="19"/>
      <c r="ADH132" s="19"/>
      <c r="ADI132" s="19"/>
      <c r="ADJ132" s="19"/>
      <c r="ADK132" s="19"/>
      <c r="ADL132" s="19"/>
      <c r="ADM132" s="19"/>
      <c r="ADN132" s="19"/>
      <c r="ADO132" s="19"/>
      <c r="ADP132" s="19"/>
      <c r="ADQ132" s="19"/>
      <c r="ADR132" s="19"/>
      <c r="ADS132" s="19"/>
      <c r="ADT132" s="19"/>
      <c r="ADU132" s="19"/>
      <c r="ADV132" s="19"/>
      <c r="ADW132" s="19"/>
      <c r="ADX132" s="19"/>
      <c r="ADY132" s="19"/>
      <c r="ADZ132" s="19"/>
      <c r="AEA132" s="19"/>
      <c r="AEB132" s="19"/>
      <c r="AEC132" s="19"/>
      <c r="AED132" s="19"/>
      <c r="AEE132" s="19"/>
      <c r="AEF132" s="19"/>
      <c r="AEG132" s="19"/>
      <c r="AEH132" s="19"/>
      <c r="AEI132" s="19"/>
      <c r="AEJ132" s="19"/>
      <c r="AEK132" s="19"/>
      <c r="AEL132" s="19"/>
      <c r="AEM132" s="19"/>
      <c r="AEN132" s="19"/>
      <c r="AEO132" s="19"/>
      <c r="AEP132" s="19"/>
      <c r="AEQ132" s="19"/>
      <c r="AER132" s="19"/>
      <c r="AES132" s="19"/>
      <c r="AET132" s="19"/>
      <c r="AEU132" s="19"/>
      <c r="AEV132" s="19"/>
      <c r="AEW132" s="19"/>
      <c r="AEX132" s="19"/>
      <c r="AEY132" s="19"/>
      <c r="AEZ132" s="19"/>
      <c r="AFA132" s="19"/>
      <c r="AFB132" s="19"/>
      <c r="AFC132" s="19"/>
      <c r="AFD132" s="19"/>
      <c r="AFE132" s="19"/>
      <c r="AFF132" s="19"/>
      <c r="AFG132" s="19"/>
      <c r="AFH132" s="19"/>
      <c r="AFI132" s="19"/>
      <c r="AFJ132" s="19"/>
      <c r="AFK132" s="19"/>
    </row>
    <row r="133" spans="1:843" ht="15.75" customHeight="1" x14ac:dyDescent="0.2">
      <c r="A133" s="55"/>
      <c r="B133" s="393" t="s">
        <v>124</v>
      </c>
      <c r="C133" s="674" t="s">
        <v>935</v>
      </c>
      <c r="D133" s="675"/>
      <c r="E133" s="676"/>
      <c r="F133" s="385"/>
      <c r="G133" s="385"/>
      <c r="H133" s="393" t="s">
        <v>125</v>
      </c>
      <c r="I133" s="614" t="s">
        <v>920</v>
      </c>
      <c r="J133" s="680"/>
      <c r="K133" s="680"/>
      <c r="L133" s="681"/>
      <c r="M133" s="55"/>
    </row>
    <row r="134" spans="1:843" ht="18.75" customHeight="1" x14ac:dyDescent="0.2">
      <c r="A134" s="59"/>
      <c r="B134" s="38"/>
      <c r="C134" s="33"/>
      <c r="D134" s="33"/>
      <c r="E134" s="33"/>
      <c r="F134" s="33"/>
      <c r="G134" s="33"/>
      <c r="H134" s="33"/>
      <c r="I134" s="33"/>
      <c r="J134" s="33"/>
      <c r="K134" s="33"/>
      <c r="L134" s="37"/>
      <c r="M134" s="55"/>
    </row>
    <row r="135" spans="1:843" ht="3.75" customHeight="1" x14ac:dyDescent="0.2">
      <c r="A135" s="59"/>
      <c r="B135" s="38"/>
      <c r="C135" s="33"/>
      <c r="D135" s="33"/>
      <c r="E135" s="33"/>
      <c r="F135" s="33"/>
      <c r="G135" s="33"/>
      <c r="H135" s="33"/>
      <c r="I135" s="33"/>
      <c r="J135" s="33"/>
      <c r="K135" s="33"/>
      <c r="L135" s="37"/>
      <c r="M135" s="55"/>
    </row>
    <row r="136" spans="1:843" ht="15.75" customHeight="1" x14ac:dyDescent="0.2">
      <c r="A136" s="59"/>
      <c r="B136" s="682" t="s">
        <v>128</v>
      </c>
      <c r="C136" s="682"/>
      <c r="D136" s="682"/>
      <c r="E136" s="682"/>
      <c r="F136" s="682"/>
      <c r="G136" s="682"/>
      <c r="H136" s="682"/>
      <c r="I136" s="682"/>
      <c r="J136" s="682"/>
      <c r="K136" s="682"/>
      <c r="L136" s="682"/>
      <c r="M136" s="55"/>
    </row>
    <row r="137" spans="1:843" s="58" customFormat="1" ht="15" customHeight="1" x14ac:dyDescent="0.2">
      <c r="A137" s="56"/>
      <c r="B137" s="20"/>
      <c r="C137" s="20"/>
      <c r="D137" s="20"/>
      <c r="E137" s="20"/>
      <c r="F137" s="20"/>
      <c r="G137" s="20"/>
      <c r="H137" s="20"/>
      <c r="I137" s="20"/>
      <c r="J137" s="20"/>
      <c r="K137" s="20"/>
      <c r="L137" s="20"/>
      <c r="M137" s="20"/>
      <c r="N137" s="52"/>
      <c r="O137" s="53"/>
      <c r="P137" s="53"/>
      <c r="Q137" s="53"/>
      <c r="R137" s="53"/>
      <c r="S137" s="53"/>
      <c r="T137" s="53"/>
      <c r="U137" s="53"/>
      <c r="V137" s="53"/>
      <c r="W137" s="53"/>
      <c r="X137" s="53"/>
      <c r="Y137" s="53"/>
      <c r="Z137" s="53"/>
      <c r="AA137" s="53"/>
      <c r="AB137" s="53"/>
      <c r="AC137" s="53"/>
      <c r="AD137" s="53"/>
      <c r="AE137" s="53"/>
      <c r="AF137" s="57"/>
      <c r="AG137" s="57"/>
      <c r="AH137" s="57"/>
      <c r="AI137" s="57"/>
      <c r="AJ137" s="57"/>
      <c r="AK137" s="57"/>
      <c r="AL137" s="57"/>
      <c r="AM137" s="57"/>
      <c r="AN137" s="57"/>
      <c r="AO137" s="57"/>
      <c r="AP137" s="57"/>
      <c r="AQ137" s="57"/>
      <c r="AR137" s="57"/>
      <c r="AS137" s="57"/>
      <c r="AT137" s="57"/>
      <c r="AU137" s="57"/>
      <c r="AV137" s="57"/>
      <c r="AW137" s="57"/>
      <c r="AX137" s="57"/>
      <c r="AY137" s="57"/>
      <c r="AZ137" s="57"/>
      <c r="BA137" s="57"/>
      <c r="BB137" s="57"/>
      <c r="BC137" s="57"/>
      <c r="BD137" s="57"/>
      <c r="BE137" s="57"/>
      <c r="BF137" s="57"/>
      <c r="BG137" s="57"/>
      <c r="BH137" s="57"/>
      <c r="BI137" s="57"/>
      <c r="BJ137" s="57"/>
      <c r="BK137" s="57"/>
      <c r="BL137" s="57"/>
      <c r="BM137" s="57"/>
      <c r="BN137" s="57"/>
      <c r="BO137" s="57"/>
      <c r="BP137" s="57"/>
      <c r="BQ137" s="57"/>
      <c r="BR137" s="57"/>
      <c r="BS137" s="57"/>
      <c r="BT137" s="57"/>
      <c r="BU137" s="57"/>
      <c r="BV137" s="57"/>
      <c r="BW137" s="57"/>
      <c r="BX137" s="57"/>
      <c r="BY137" s="57"/>
      <c r="BZ137" s="57"/>
      <c r="CA137" s="57"/>
      <c r="CB137" s="57"/>
      <c r="CC137" s="57"/>
      <c r="CD137" s="57"/>
      <c r="CE137" s="57"/>
      <c r="CF137" s="57"/>
      <c r="CG137" s="57"/>
      <c r="CH137" s="57"/>
      <c r="CI137" s="57"/>
      <c r="CJ137" s="57"/>
      <c r="CK137" s="57"/>
      <c r="CL137" s="57"/>
      <c r="CM137" s="57"/>
      <c r="CN137" s="57"/>
      <c r="CO137" s="57"/>
      <c r="CP137" s="57"/>
      <c r="CQ137" s="57"/>
      <c r="CR137" s="57"/>
      <c r="CS137" s="57"/>
      <c r="CT137" s="57"/>
      <c r="CU137" s="57"/>
      <c r="CV137" s="57"/>
      <c r="CW137" s="57"/>
      <c r="CX137" s="57"/>
      <c r="CY137" s="57"/>
      <c r="CZ137" s="57"/>
      <c r="DA137" s="57"/>
      <c r="DB137" s="57"/>
      <c r="DC137" s="57"/>
      <c r="DD137" s="57"/>
      <c r="DE137" s="57"/>
      <c r="DF137" s="57"/>
      <c r="DG137" s="57"/>
      <c r="DH137" s="57"/>
      <c r="DI137" s="57"/>
      <c r="DJ137" s="57"/>
      <c r="DK137" s="57"/>
      <c r="DL137" s="57"/>
      <c r="DM137" s="57"/>
      <c r="DN137" s="57"/>
      <c r="DO137" s="57"/>
      <c r="DP137" s="57"/>
      <c r="DQ137" s="57"/>
      <c r="DR137" s="57"/>
      <c r="DS137" s="57"/>
      <c r="DT137" s="57"/>
      <c r="DU137" s="57"/>
      <c r="DV137" s="57"/>
      <c r="DW137" s="57"/>
      <c r="DX137" s="57"/>
      <c r="DY137" s="57"/>
      <c r="DZ137" s="57"/>
      <c r="EA137" s="57"/>
      <c r="EB137" s="57"/>
      <c r="EC137" s="57"/>
      <c r="ED137" s="57"/>
      <c r="EE137" s="57"/>
      <c r="EF137" s="57"/>
      <c r="EG137" s="57"/>
      <c r="EH137" s="57"/>
      <c r="EI137" s="57"/>
      <c r="EJ137" s="57"/>
      <c r="EK137" s="57"/>
      <c r="EL137" s="57"/>
      <c r="EM137" s="57"/>
      <c r="EN137" s="57"/>
      <c r="EO137" s="57"/>
      <c r="EP137" s="57"/>
      <c r="EQ137" s="57"/>
      <c r="ER137" s="57"/>
      <c r="ES137" s="57"/>
      <c r="ET137" s="57"/>
      <c r="EU137" s="57"/>
      <c r="EV137" s="57"/>
      <c r="EW137" s="57"/>
      <c r="EX137" s="57"/>
      <c r="EY137" s="57"/>
      <c r="EZ137" s="57"/>
      <c r="FA137" s="57"/>
      <c r="FB137" s="57"/>
      <c r="FC137" s="57"/>
      <c r="FD137" s="57"/>
      <c r="FE137" s="57"/>
      <c r="FF137" s="57"/>
      <c r="FG137" s="57"/>
      <c r="FH137" s="57"/>
      <c r="FI137" s="57"/>
      <c r="FJ137" s="57"/>
      <c r="FK137" s="57"/>
      <c r="FL137" s="57"/>
      <c r="FM137" s="57"/>
      <c r="FN137" s="57"/>
      <c r="FO137" s="57"/>
      <c r="FP137" s="57"/>
      <c r="FQ137" s="57"/>
      <c r="FR137" s="57"/>
      <c r="FS137" s="57"/>
      <c r="FT137" s="57"/>
      <c r="FU137" s="57"/>
      <c r="FV137" s="57"/>
      <c r="FW137" s="57"/>
      <c r="FX137" s="57"/>
      <c r="FY137" s="57"/>
      <c r="FZ137" s="57"/>
      <c r="GA137" s="57"/>
      <c r="GB137" s="57"/>
      <c r="GC137" s="57"/>
      <c r="GD137" s="57"/>
      <c r="GE137" s="57"/>
      <c r="GF137" s="57"/>
      <c r="GG137" s="57"/>
      <c r="GH137" s="57"/>
      <c r="GI137" s="57"/>
      <c r="GJ137" s="57"/>
      <c r="GK137" s="57"/>
      <c r="GL137" s="57"/>
      <c r="GM137" s="57"/>
      <c r="GN137" s="57"/>
      <c r="GO137" s="57"/>
      <c r="GP137" s="57"/>
      <c r="GQ137" s="57"/>
      <c r="GR137" s="57"/>
      <c r="GS137" s="57"/>
      <c r="GT137" s="57"/>
      <c r="GU137" s="57"/>
      <c r="GV137" s="57"/>
      <c r="GW137" s="57"/>
      <c r="GX137" s="57"/>
      <c r="GY137" s="57"/>
      <c r="GZ137" s="57"/>
      <c r="HA137" s="57"/>
      <c r="HB137" s="57"/>
      <c r="HC137" s="57"/>
      <c r="HD137" s="57"/>
      <c r="HE137" s="57"/>
      <c r="HF137" s="57"/>
      <c r="HG137" s="57"/>
      <c r="HH137" s="57"/>
      <c r="HI137" s="57"/>
      <c r="HJ137" s="57"/>
      <c r="HK137" s="57"/>
      <c r="HL137" s="57"/>
      <c r="HM137" s="57"/>
      <c r="HN137" s="57"/>
      <c r="HO137" s="57"/>
      <c r="HP137" s="57"/>
      <c r="HQ137" s="57"/>
      <c r="HR137" s="57"/>
      <c r="HS137" s="57"/>
      <c r="HT137" s="57"/>
      <c r="HU137" s="57"/>
      <c r="HV137" s="57"/>
      <c r="HW137" s="57"/>
      <c r="HX137" s="57"/>
      <c r="HY137" s="57"/>
      <c r="HZ137" s="57"/>
      <c r="IA137" s="57"/>
      <c r="IB137" s="57"/>
      <c r="IC137" s="57"/>
      <c r="ID137" s="57"/>
      <c r="IE137" s="57"/>
      <c r="IF137" s="57"/>
      <c r="IG137" s="57"/>
      <c r="IH137" s="57"/>
      <c r="II137" s="57"/>
      <c r="IJ137" s="57"/>
      <c r="IK137" s="57"/>
      <c r="IL137" s="57"/>
      <c r="IM137" s="57"/>
      <c r="IN137" s="57"/>
      <c r="IO137" s="57"/>
      <c r="IP137" s="57"/>
      <c r="IQ137" s="57"/>
      <c r="IR137" s="57"/>
      <c r="IS137" s="57"/>
      <c r="IT137" s="57"/>
      <c r="IU137" s="57"/>
      <c r="IV137" s="57"/>
      <c r="IW137" s="57"/>
      <c r="IX137" s="57"/>
      <c r="IY137" s="57"/>
      <c r="IZ137" s="57"/>
      <c r="JA137" s="57"/>
      <c r="JB137" s="57"/>
      <c r="JC137" s="57"/>
      <c r="JD137" s="57"/>
      <c r="JE137" s="57"/>
      <c r="JF137" s="57"/>
      <c r="JG137" s="57"/>
      <c r="JH137" s="57"/>
      <c r="JI137" s="57"/>
      <c r="JJ137" s="57"/>
      <c r="JK137" s="57"/>
      <c r="JL137" s="57"/>
      <c r="JM137" s="57"/>
      <c r="JN137" s="57"/>
      <c r="JO137" s="57"/>
      <c r="JP137" s="57"/>
      <c r="JQ137" s="57"/>
      <c r="JR137" s="57"/>
      <c r="JS137" s="57"/>
      <c r="JT137" s="57"/>
      <c r="JU137" s="57"/>
      <c r="JV137" s="57"/>
      <c r="JW137" s="57"/>
      <c r="JX137" s="57"/>
      <c r="JY137" s="57"/>
      <c r="JZ137" s="57"/>
      <c r="KA137" s="57"/>
      <c r="KB137" s="57"/>
      <c r="KC137" s="57"/>
      <c r="KD137" s="57"/>
      <c r="KE137" s="57"/>
      <c r="KF137" s="57"/>
      <c r="KG137" s="57"/>
      <c r="KH137" s="57"/>
      <c r="KI137" s="57"/>
      <c r="KJ137" s="57"/>
      <c r="KK137" s="57"/>
      <c r="KL137" s="57"/>
      <c r="KM137" s="57"/>
      <c r="KN137" s="57"/>
      <c r="KO137" s="57"/>
      <c r="KP137" s="57"/>
      <c r="KQ137" s="57"/>
      <c r="KR137" s="57"/>
      <c r="KS137" s="57"/>
      <c r="KT137" s="57"/>
      <c r="KU137" s="57"/>
      <c r="KV137" s="57"/>
      <c r="KW137" s="57"/>
      <c r="KX137" s="57"/>
      <c r="KY137" s="57"/>
      <c r="KZ137" s="57"/>
      <c r="LA137" s="57"/>
      <c r="LB137" s="57"/>
      <c r="LC137" s="57"/>
      <c r="LD137" s="57"/>
      <c r="LE137" s="57"/>
      <c r="LF137" s="57"/>
      <c r="LG137" s="57"/>
      <c r="LH137" s="57"/>
      <c r="LI137" s="57"/>
      <c r="LJ137" s="57"/>
      <c r="LK137" s="57"/>
      <c r="LL137" s="57"/>
      <c r="LM137" s="57"/>
      <c r="LN137" s="57"/>
      <c r="LO137" s="57"/>
      <c r="LP137" s="57"/>
      <c r="LQ137" s="57"/>
      <c r="LR137" s="57"/>
      <c r="LS137" s="57"/>
      <c r="LT137" s="57"/>
      <c r="LU137" s="57"/>
      <c r="LV137" s="57"/>
      <c r="LW137" s="57"/>
      <c r="LX137" s="57"/>
      <c r="LY137" s="57"/>
      <c r="LZ137" s="57"/>
      <c r="MA137" s="57"/>
      <c r="MB137" s="57"/>
      <c r="MC137" s="57"/>
      <c r="MD137" s="57"/>
      <c r="ME137" s="57"/>
      <c r="MF137" s="57"/>
      <c r="MG137" s="57"/>
      <c r="MH137" s="57"/>
      <c r="MI137" s="57"/>
      <c r="MJ137" s="57"/>
      <c r="MK137" s="57"/>
      <c r="ML137" s="57"/>
      <c r="MM137" s="57"/>
      <c r="MN137" s="57"/>
      <c r="MO137" s="57"/>
      <c r="MP137" s="57"/>
      <c r="MQ137" s="57"/>
      <c r="MR137" s="57"/>
      <c r="MS137" s="57"/>
      <c r="MT137" s="57"/>
      <c r="MU137" s="57"/>
      <c r="MV137" s="57"/>
      <c r="MW137" s="57"/>
      <c r="MX137" s="57"/>
      <c r="MY137" s="57"/>
      <c r="MZ137" s="57"/>
      <c r="NA137" s="57"/>
      <c r="NB137" s="57"/>
      <c r="NC137" s="57"/>
      <c r="ND137" s="57"/>
      <c r="NE137" s="57"/>
      <c r="NF137" s="57"/>
      <c r="NG137" s="57"/>
      <c r="NH137" s="57"/>
      <c r="NI137" s="57"/>
      <c r="NJ137" s="57"/>
      <c r="NK137" s="57"/>
      <c r="NL137" s="57"/>
      <c r="NM137" s="57"/>
      <c r="NN137" s="57"/>
      <c r="NO137" s="57"/>
      <c r="NP137" s="57"/>
      <c r="NQ137" s="57"/>
      <c r="NR137" s="57"/>
      <c r="NS137" s="57"/>
      <c r="NT137" s="57"/>
      <c r="NU137" s="57"/>
      <c r="NV137" s="57"/>
      <c r="NW137" s="57"/>
      <c r="NX137" s="57"/>
      <c r="NY137" s="57"/>
      <c r="NZ137" s="57"/>
      <c r="OA137" s="57"/>
      <c r="OB137" s="57"/>
      <c r="OC137" s="57"/>
      <c r="OD137" s="57"/>
      <c r="OE137" s="57"/>
      <c r="OF137" s="57"/>
      <c r="OG137" s="57"/>
      <c r="OH137" s="57"/>
      <c r="OI137" s="57"/>
      <c r="OJ137" s="57"/>
      <c r="OK137" s="57"/>
      <c r="OL137" s="57"/>
      <c r="OM137" s="57"/>
      <c r="ON137" s="57"/>
      <c r="OO137" s="57"/>
      <c r="OP137" s="57"/>
      <c r="OQ137" s="57"/>
      <c r="OR137" s="57"/>
      <c r="OS137" s="57"/>
      <c r="OT137" s="57"/>
      <c r="OU137" s="57"/>
      <c r="OV137" s="57"/>
      <c r="OW137" s="57"/>
      <c r="OX137" s="57"/>
      <c r="OY137" s="57"/>
      <c r="OZ137" s="57"/>
      <c r="PA137" s="57"/>
      <c r="PB137" s="57"/>
      <c r="PC137" s="57"/>
      <c r="PD137" s="57"/>
      <c r="PE137" s="57"/>
      <c r="PF137" s="57"/>
      <c r="PG137" s="57"/>
      <c r="PH137" s="57"/>
      <c r="PI137" s="57"/>
      <c r="PJ137" s="57"/>
      <c r="PK137" s="57"/>
      <c r="PL137" s="57"/>
      <c r="PM137" s="57"/>
      <c r="PN137" s="57"/>
      <c r="PO137" s="57"/>
      <c r="PP137" s="57"/>
      <c r="PQ137" s="57"/>
      <c r="PR137" s="57"/>
      <c r="PS137" s="57"/>
      <c r="PT137" s="57"/>
      <c r="PU137" s="57"/>
      <c r="PV137" s="57"/>
      <c r="PW137" s="57"/>
      <c r="PX137" s="57"/>
      <c r="PY137" s="57"/>
      <c r="PZ137" s="57"/>
      <c r="QA137" s="57"/>
      <c r="QB137" s="57"/>
      <c r="QC137" s="57"/>
      <c r="QD137" s="57"/>
      <c r="QE137" s="57"/>
      <c r="QF137" s="57"/>
      <c r="QG137" s="57"/>
      <c r="QH137" s="57"/>
      <c r="QI137" s="57"/>
      <c r="QJ137" s="57"/>
      <c r="QK137" s="57"/>
      <c r="QL137" s="57"/>
      <c r="QM137" s="57"/>
      <c r="QN137" s="57"/>
      <c r="QO137" s="57"/>
      <c r="QP137" s="57"/>
      <c r="QQ137" s="57"/>
      <c r="QR137" s="57"/>
      <c r="QS137" s="57"/>
      <c r="QT137" s="57"/>
      <c r="QU137" s="57"/>
      <c r="QV137" s="57"/>
      <c r="QW137" s="57"/>
      <c r="QX137" s="57"/>
      <c r="QY137" s="57"/>
      <c r="QZ137" s="57"/>
      <c r="RA137" s="57"/>
      <c r="RB137" s="57"/>
      <c r="RC137" s="57"/>
      <c r="RD137" s="57"/>
      <c r="RE137" s="57"/>
      <c r="RF137" s="57"/>
      <c r="RG137" s="57"/>
      <c r="RH137" s="57"/>
      <c r="RI137" s="57"/>
      <c r="RJ137" s="57"/>
      <c r="RK137" s="57"/>
      <c r="RL137" s="57"/>
      <c r="RM137" s="57"/>
      <c r="RN137" s="57"/>
      <c r="RO137" s="57"/>
      <c r="RP137" s="57"/>
      <c r="RQ137" s="57"/>
      <c r="RR137" s="57"/>
      <c r="RS137" s="57"/>
      <c r="RT137" s="57"/>
      <c r="RU137" s="57"/>
      <c r="RV137" s="57"/>
      <c r="RW137" s="57"/>
      <c r="RX137" s="57"/>
      <c r="RY137" s="57"/>
      <c r="RZ137" s="57"/>
      <c r="SA137" s="57"/>
      <c r="SB137" s="57"/>
      <c r="SC137" s="57"/>
      <c r="SD137" s="57"/>
      <c r="SE137" s="57"/>
      <c r="SF137" s="57"/>
      <c r="SG137" s="57"/>
      <c r="SH137" s="57"/>
      <c r="SI137" s="57"/>
      <c r="SJ137" s="57"/>
      <c r="SK137" s="57"/>
      <c r="SL137" s="57"/>
      <c r="SM137" s="57"/>
      <c r="SN137" s="57"/>
      <c r="SO137" s="57"/>
      <c r="SP137" s="57"/>
      <c r="SQ137" s="57"/>
      <c r="SR137" s="57"/>
      <c r="SS137" s="57"/>
      <c r="ST137" s="57"/>
      <c r="SU137" s="57"/>
      <c r="SV137" s="57"/>
      <c r="SW137" s="57"/>
      <c r="SX137" s="57"/>
      <c r="SY137" s="57"/>
      <c r="SZ137" s="57"/>
      <c r="TA137" s="57"/>
      <c r="TB137" s="57"/>
      <c r="TC137" s="57"/>
      <c r="TD137" s="57"/>
      <c r="TE137" s="57"/>
      <c r="TF137" s="57"/>
      <c r="TG137" s="57"/>
      <c r="TH137" s="57"/>
      <c r="TI137" s="57"/>
      <c r="TJ137" s="57"/>
      <c r="TK137" s="57"/>
      <c r="TL137" s="57"/>
      <c r="TM137" s="57"/>
      <c r="TN137" s="57"/>
      <c r="TO137" s="57"/>
      <c r="TP137" s="57"/>
      <c r="TQ137" s="57"/>
      <c r="TR137" s="57"/>
      <c r="TS137" s="57"/>
      <c r="TT137" s="57"/>
      <c r="TU137" s="57"/>
      <c r="TV137" s="57"/>
      <c r="TW137" s="57"/>
      <c r="TX137" s="57"/>
      <c r="TY137" s="57"/>
      <c r="TZ137" s="57"/>
      <c r="UA137" s="57"/>
      <c r="UB137" s="57"/>
      <c r="UC137" s="57"/>
      <c r="UD137" s="57"/>
      <c r="UE137" s="57"/>
      <c r="UF137" s="57"/>
      <c r="UG137" s="57"/>
    </row>
    <row r="138" spans="1:843" ht="3.75" customHeight="1" x14ac:dyDescent="0.2">
      <c r="A138" s="59"/>
      <c r="B138" s="20"/>
      <c r="C138" s="33"/>
      <c r="D138" s="33"/>
      <c r="E138" s="33"/>
      <c r="F138" s="33"/>
      <c r="G138" s="33"/>
      <c r="H138" s="33"/>
      <c r="I138" s="33"/>
      <c r="J138" s="33"/>
      <c r="K138" s="33"/>
      <c r="L138" s="37"/>
      <c r="M138" s="55"/>
    </row>
    <row r="139" spans="1:843" ht="15.75" customHeight="1" x14ac:dyDescent="0.2">
      <c r="A139" s="59"/>
      <c r="B139" s="353" t="s">
        <v>117</v>
      </c>
      <c r="C139" s="674" t="s">
        <v>1032</v>
      </c>
      <c r="D139" s="675"/>
      <c r="E139" s="676"/>
      <c r="F139" s="397"/>
      <c r="G139" s="397"/>
      <c r="H139" s="397"/>
      <c r="I139" s="397"/>
      <c r="J139" s="397"/>
      <c r="K139" s="397"/>
      <c r="L139" s="399"/>
      <c r="M139" s="55"/>
    </row>
    <row r="140" spans="1:843" s="20" customFormat="1" ht="3.75" customHeight="1" x14ac:dyDescent="0.2">
      <c r="B140" s="398"/>
      <c r="C140" s="392"/>
      <c r="D140" s="392"/>
      <c r="E140" s="392"/>
      <c r="F140" s="385"/>
      <c r="G140" s="385"/>
      <c r="H140" s="385"/>
      <c r="I140" s="385"/>
      <c r="J140" s="385"/>
      <c r="K140" s="385"/>
      <c r="L140" s="385"/>
      <c r="N140" s="52"/>
      <c r="O140" s="53"/>
      <c r="P140" s="53"/>
      <c r="Q140" s="53"/>
      <c r="R140" s="53"/>
      <c r="S140" s="53"/>
      <c r="T140" s="53"/>
      <c r="U140" s="53"/>
      <c r="V140" s="53"/>
      <c r="W140" s="53"/>
      <c r="X140" s="53"/>
      <c r="Y140" s="53"/>
      <c r="Z140" s="53"/>
      <c r="AA140" s="53"/>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53"/>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53"/>
      <c r="CH140" s="53"/>
      <c r="CI140" s="53"/>
      <c r="CJ140" s="53"/>
      <c r="CK140" s="53"/>
      <c r="CL140" s="53"/>
      <c r="CM140" s="53"/>
      <c r="CN140" s="53"/>
      <c r="CO140" s="53"/>
      <c r="CP140" s="53"/>
      <c r="CQ140" s="53"/>
      <c r="CR140" s="53"/>
      <c r="CS140" s="53"/>
      <c r="CT140" s="53"/>
      <c r="CU140" s="53"/>
      <c r="CV140" s="53"/>
      <c r="CW140" s="53"/>
      <c r="CX140" s="53"/>
      <c r="CY140" s="53"/>
      <c r="CZ140" s="53"/>
      <c r="DA140" s="53"/>
      <c r="DB140" s="53"/>
      <c r="DC140" s="53"/>
      <c r="DD140" s="53"/>
      <c r="DE140" s="53"/>
      <c r="DF140" s="53"/>
      <c r="DG140" s="53"/>
      <c r="DH140" s="53"/>
      <c r="DI140" s="53"/>
      <c r="DJ140" s="53"/>
      <c r="DK140" s="53"/>
      <c r="DL140" s="53"/>
      <c r="DM140" s="53"/>
      <c r="DN140" s="53"/>
      <c r="DO140" s="53"/>
      <c r="DP140" s="53"/>
      <c r="DQ140" s="53"/>
      <c r="DR140" s="53"/>
      <c r="DS140" s="53"/>
      <c r="DT140" s="53"/>
      <c r="DU140" s="53"/>
      <c r="DV140" s="53"/>
      <c r="DW140" s="53"/>
      <c r="DX140" s="53"/>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3"/>
      <c r="FK140" s="53"/>
      <c r="FL140" s="53"/>
      <c r="FM140" s="53"/>
      <c r="FN140" s="53"/>
      <c r="FO140" s="53"/>
      <c r="FP140" s="53"/>
      <c r="FQ140" s="53"/>
      <c r="FR140" s="53"/>
      <c r="FS140" s="53"/>
      <c r="FT140" s="53"/>
      <c r="FU140" s="53"/>
      <c r="FV140" s="53"/>
      <c r="FW140" s="53"/>
      <c r="FX140" s="53"/>
      <c r="FY140" s="53"/>
      <c r="FZ140" s="53"/>
      <c r="GA140" s="53"/>
      <c r="GB140" s="53"/>
      <c r="GC140" s="53"/>
      <c r="GD140" s="53"/>
      <c r="GE140" s="53"/>
      <c r="GF140" s="53"/>
      <c r="GG140" s="53"/>
      <c r="GH140" s="53"/>
      <c r="GI140" s="53"/>
      <c r="GJ140" s="53"/>
      <c r="GK140" s="53"/>
      <c r="GL140" s="53"/>
      <c r="GM140" s="53"/>
      <c r="GN140" s="53"/>
      <c r="GO140" s="53"/>
      <c r="GP140" s="53"/>
      <c r="GQ140" s="53"/>
      <c r="GR140" s="53"/>
      <c r="GS140" s="53"/>
      <c r="GT140" s="53"/>
      <c r="GU140" s="53"/>
      <c r="GV140" s="53"/>
      <c r="GW140" s="53"/>
      <c r="GX140" s="53"/>
      <c r="GY140" s="53"/>
      <c r="GZ140" s="53"/>
      <c r="HA140" s="53"/>
      <c r="HB140" s="53"/>
      <c r="HC140" s="53"/>
      <c r="HD140" s="53"/>
      <c r="HE140" s="53"/>
      <c r="HF140" s="53"/>
      <c r="HG140" s="53"/>
      <c r="HH140" s="53"/>
      <c r="HI140" s="53"/>
      <c r="HJ140" s="53"/>
      <c r="HK140" s="53"/>
      <c r="HL140" s="53"/>
      <c r="HM140" s="53"/>
      <c r="HN140" s="53"/>
      <c r="HO140" s="53"/>
      <c r="HP140" s="53"/>
      <c r="HQ140" s="53"/>
      <c r="HR140" s="53"/>
      <c r="HS140" s="53"/>
      <c r="HT140" s="53"/>
      <c r="HU140" s="53"/>
      <c r="HV140" s="53"/>
      <c r="HW140" s="53"/>
      <c r="HX140" s="53"/>
      <c r="HY140" s="53"/>
      <c r="HZ140" s="53"/>
      <c r="IA140" s="53"/>
      <c r="IB140" s="53"/>
      <c r="IC140" s="53"/>
      <c r="ID140" s="53"/>
      <c r="IE140" s="53"/>
      <c r="IF140" s="53"/>
      <c r="IG140" s="53"/>
      <c r="IH140" s="53"/>
      <c r="II140" s="53"/>
      <c r="IJ140" s="53"/>
      <c r="IK140" s="53"/>
      <c r="IL140" s="53"/>
      <c r="IM140" s="53"/>
      <c r="IN140" s="53"/>
      <c r="IO140" s="53"/>
      <c r="IP140" s="53"/>
      <c r="IQ140" s="53"/>
      <c r="IR140" s="53"/>
      <c r="IS140" s="53"/>
      <c r="IT140" s="53"/>
      <c r="IU140" s="53"/>
      <c r="IV140" s="53"/>
      <c r="IW140" s="53"/>
      <c r="IX140" s="53"/>
      <c r="IY140" s="53"/>
      <c r="IZ140" s="53"/>
      <c r="JA140" s="53"/>
      <c r="JB140" s="53"/>
      <c r="JC140" s="53"/>
      <c r="JD140" s="53"/>
      <c r="JE140" s="53"/>
      <c r="JF140" s="53"/>
      <c r="JG140" s="53"/>
      <c r="JH140" s="53"/>
      <c r="JI140" s="53"/>
      <c r="JJ140" s="53"/>
      <c r="JK140" s="53"/>
      <c r="JL140" s="53"/>
      <c r="JM140" s="53"/>
      <c r="JN140" s="53"/>
      <c r="JO140" s="53"/>
      <c r="JP140" s="53"/>
      <c r="JQ140" s="53"/>
      <c r="JR140" s="53"/>
      <c r="JS140" s="53"/>
      <c r="JT140" s="53"/>
      <c r="JU140" s="53"/>
      <c r="JV140" s="53"/>
      <c r="JW140" s="53"/>
      <c r="JX140" s="53"/>
      <c r="JY140" s="53"/>
      <c r="JZ140" s="53"/>
      <c r="KA140" s="53"/>
      <c r="KB140" s="53"/>
      <c r="KC140" s="53"/>
      <c r="KD140" s="53"/>
      <c r="KE140" s="53"/>
      <c r="KF140" s="53"/>
      <c r="KG140" s="53"/>
      <c r="KH140" s="53"/>
      <c r="KI140" s="53"/>
      <c r="KJ140" s="53"/>
      <c r="KK140" s="53"/>
      <c r="KL140" s="53"/>
      <c r="KM140" s="53"/>
      <c r="KN140" s="53"/>
      <c r="KO140" s="53"/>
      <c r="KP140" s="53"/>
      <c r="KQ140" s="53"/>
      <c r="KR140" s="53"/>
      <c r="KS140" s="53"/>
      <c r="KT140" s="53"/>
      <c r="KU140" s="53"/>
      <c r="KV140" s="53"/>
      <c r="KW140" s="53"/>
      <c r="KX140" s="53"/>
      <c r="KY140" s="53"/>
      <c r="KZ140" s="53"/>
      <c r="LA140" s="53"/>
      <c r="LB140" s="53"/>
      <c r="LC140" s="53"/>
      <c r="LD140" s="53"/>
      <c r="LE140" s="53"/>
      <c r="LF140" s="53"/>
      <c r="LG140" s="53"/>
      <c r="LH140" s="53"/>
      <c r="LI140" s="53"/>
      <c r="LJ140" s="53"/>
      <c r="LK140" s="53"/>
      <c r="LL140" s="53"/>
      <c r="LM140" s="53"/>
      <c r="LN140" s="53"/>
      <c r="LO140" s="53"/>
      <c r="LP140" s="53"/>
      <c r="LQ140" s="53"/>
      <c r="LR140" s="53"/>
      <c r="LS140" s="53"/>
      <c r="LT140" s="53"/>
      <c r="LU140" s="53"/>
      <c r="LV140" s="53"/>
      <c r="LW140" s="53"/>
      <c r="LX140" s="53"/>
      <c r="LY140" s="53"/>
      <c r="LZ140" s="53"/>
      <c r="MA140" s="53"/>
      <c r="MB140" s="53"/>
      <c r="MC140" s="53"/>
      <c r="MD140" s="53"/>
      <c r="ME140" s="53"/>
      <c r="MF140" s="53"/>
      <c r="MG140" s="53"/>
      <c r="MH140" s="53"/>
      <c r="MI140" s="53"/>
      <c r="MJ140" s="53"/>
      <c r="MK140" s="53"/>
      <c r="ML140" s="53"/>
      <c r="MM140" s="53"/>
      <c r="MN140" s="53"/>
      <c r="MO140" s="53"/>
      <c r="MP140" s="53"/>
      <c r="MQ140" s="53"/>
      <c r="MR140" s="53"/>
      <c r="MS140" s="53"/>
      <c r="MT140" s="53"/>
      <c r="MU140" s="53"/>
      <c r="MV140" s="53"/>
      <c r="MW140" s="53"/>
      <c r="MX140" s="53"/>
      <c r="MY140" s="53"/>
      <c r="MZ140" s="53"/>
      <c r="NA140" s="53"/>
      <c r="NB140" s="53"/>
      <c r="NC140" s="53"/>
      <c r="ND140" s="53"/>
      <c r="NE140" s="53"/>
      <c r="NF140" s="53"/>
      <c r="NG140" s="53"/>
      <c r="NH140" s="53"/>
      <c r="NI140" s="53"/>
      <c r="NJ140" s="53"/>
      <c r="NK140" s="53"/>
      <c r="NL140" s="53"/>
      <c r="NM140" s="53"/>
      <c r="NN140" s="53"/>
      <c r="NO140" s="53"/>
      <c r="NP140" s="53"/>
      <c r="NQ140" s="53"/>
      <c r="NR140" s="53"/>
      <c r="NS140" s="53"/>
      <c r="NT140" s="53"/>
      <c r="NU140" s="53"/>
      <c r="NV140" s="53"/>
      <c r="NW140" s="53"/>
      <c r="NX140" s="53"/>
      <c r="NY140" s="53"/>
      <c r="NZ140" s="53"/>
      <c r="OA140" s="53"/>
      <c r="OB140" s="53"/>
      <c r="OC140" s="53"/>
      <c r="OD140" s="53"/>
      <c r="OE140" s="53"/>
      <c r="OF140" s="53"/>
      <c r="OG140" s="53"/>
      <c r="OH140" s="53"/>
      <c r="OI140" s="53"/>
      <c r="OJ140" s="53"/>
      <c r="OK140" s="53"/>
      <c r="OL140" s="53"/>
      <c r="OM140" s="53"/>
      <c r="ON140" s="53"/>
      <c r="OO140" s="53"/>
      <c r="OP140" s="53"/>
      <c r="OQ140" s="53"/>
      <c r="OR140" s="53"/>
      <c r="OS140" s="53"/>
      <c r="OT140" s="53"/>
      <c r="OU140" s="53"/>
      <c r="OV140" s="53"/>
      <c r="OW140" s="53"/>
      <c r="OX140" s="53"/>
      <c r="OY140" s="53"/>
      <c r="OZ140" s="53"/>
      <c r="PA140" s="53"/>
      <c r="PB140" s="53"/>
      <c r="PC140" s="53"/>
      <c r="PD140" s="53"/>
      <c r="PE140" s="53"/>
      <c r="PF140" s="53"/>
      <c r="PG140" s="53"/>
      <c r="PH140" s="53"/>
      <c r="PI140" s="53"/>
      <c r="PJ140" s="53"/>
      <c r="PK140" s="53"/>
      <c r="PL140" s="53"/>
      <c r="PM140" s="53"/>
      <c r="PN140" s="53"/>
      <c r="PO140" s="53"/>
      <c r="PP140" s="53"/>
      <c r="PQ140" s="53"/>
      <c r="PR140" s="53"/>
      <c r="PS140" s="53"/>
      <c r="PT140" s="53"/>
      <c r="PU140" s="53"/>
      <c r="PV140" s="53"/>
      <c r="PW140" s="53"/>
      <c r="PX140" s="53"/>
      <c r="PY140" s="53"/>
      <c r="PZ140" s="53"/>
      <c r="QA140" s="53"/>
      <c r="QB140" s="53"/>
      <c r="QC140" s="53"/>
      <c r="QD140" s="53"/>
      <c r="QE140" s="53"/>
      <c r="QF140" s="53"/>
      <c r="QG140" s="53"/>
      <c r="QH140" s="53"/>
      <c r="QI140" s="53"/>
      <c r="QJ140" s="53"/>
      <c r="QK140" s="53"/>
      <c r="QL140" s="53"/>
      <c r="QM140" s="53"/>
      <c r="QN140" s="53"/>
      <c r="QO140" s="53"/>
      <c r="QP140" s="53"/>
      <c r="QQ140" s="53"/>
      <c r="QR140" s="53"/>
      <c r="QS140" s="53"/>
      <c r="QT140" s="53"/>
      <c r="QU140" s="53"/>
      <c r="QV140" s="53"/>
      <c r="QW140" s="53"/>
      <c r="QX140" s="53"/>
      <c r="QY140" s="53"/>
      <c r="QZ140" s="53"/>
      <c r="RA140" s="53"/>
      <c r="RB140" s="53"/>
      <c r="RC140" s="53"/>
      <c r="RD140" s="53"/>
      <c r="RE140" s="53"/>
      <c r="RF140" s="53"/>
      <c r="RG140" s="53"/>
      <c r="RH140" s="53"/>
      <c r="RI140" s="53"/>
      <c r="RJ140" s="53"/>
      <c r="RK140" s="53"/>
      <c r="RL140" s="53"/>
      <c r="RM140" s="53"/>
      <c r="RN140" s="53"/>
      <c r="RO140" s="53"/>
      <c r="RP140" s="53"/>
      <c r="RQ140" s="53"/>
      <c r="RR140" s="53"/>
      <c r="RS140" s="53"/>
      <c r="RT140" s="53"/>
      <c r="RU140" s="53"/>
      <c r="RV140" s="53"/>
      <c r="RW140" s="53"/>
      <c r="RX140" s="53"/>
      <c r="RY140" s="53"/>
      <c r="RZ140" s="53"/>
      <c r="SA140" s="53"/>
      <c r="SB140" s="53"/>
      <c r="SC140" s="53"/>
      <c r="SD140" s="53"/>
      <c r="SE140" s="53"/>
      <c r="SF140" s="53"/>
      <c r="SG140" s="53"/>
      <c r="SH140" s="53"/>
      <c r="SI140" s="53"/>
      <c r="SJ140" s="53"/>
      <c r="SK140" s="53"/>
      <c r="SL140" s="53"/>
      <c r="SM140" s="53"/>
      <c r="SN140" s="53"/>
      <c r="SO140" s="53"/>
      <c r="SP140" s="53"/>
      <c r="SQ140" s="53"/>
      <c r="SR140" s="53"/>
      <c r="SS140" s="53"/>
      <c r="ST140" s="53"/>
      <c r="SU140" s="53"/>
      <c r="SV140" s="53"/>
      <c r="SW140" s="53"/>
      <c r="SX140" s="53"/>
      <c r="SY140" s="53"/>
      <c r="SZ140" s="53"/>
      <c r="TA140" s="53"/>
      <c r="TB140" s="53"/>
      <c r="TC140" s="53"/>
      <c r="TD140" s="53"/>
      <c r="TE140" s="53"/>
      <c r="TF140" s="53"/>
      <c r="TG140" s="53"/>
      <c r="TH140" s="53"/>
      <c r="TI140" s="53"/>
      <c r="TJ140" s="53"/>
      <c r="TK140" s="53"/>
      <c r="TL140" s="53"/>
      <c r="TM140" s="53"/>
      <c r="TN140" s="53"/>
      <c r="TO140" s="53"/>
      <c r="TP140" s="53"/>
      <c r="TQ140" s="53"/>
      <c r="TR140" s="53"/>
      <c r="TS140" s="53"/>
      <c r="TT140" s="53"/>
      <c r="TU140" s="53"/>
      <c r="TV140" s="53"/>
      <c r="TW140" s="53"/>
      <c r="TX140" s="53"/>
      <c r="TY140" s="53"/>
      <c r="TZ140" s="53"/>
      <c r="UA140" s="53"/>
      <c r="UB140" s="53"/>
      <c r="UC140" s="53"/>
      <c r="UD140" s="53"/>
      <c r="UE140" s="53"/>
      <c r="UF140" s="53"/>
      <c r="UG140" s="53"/>
      <c r="UH140" s="19"/>
      <c r="UI140" s="19"/>
      <c r="UJ140" s="19"/>
      <c r="UK140" s="19"/>
      <c r="UL140" s="19"/>
      <c r="UM140" s="19"/>
      <c r="UN140" s="19"/>
      <c r="UO140" s="19"/>
      <c r="UP140" s="19"/>
      <c r="UQ140" s="19"/>
      <c r="UR140" s="19"/>
      <c r="US140" s="19"/>
      <c r="UT140" s="19"/>
      <c r="UU140" s="19"/>
      <c r="UV140" s="19"/>
      <c r="UW140" s="19"/>
      <c r="UX140" s="19"/>
      <c r="UY140" s="19"/>
      <c r="UZ140" s="19"/>
      <c r="VA140" s="19"/>
      <c r="VB140" s="19"/>
      <c r="VC140" s="19"/>
      <c r="VD140" s="19"/>
      <c r="VE140" s="19"/>
      <c r="VF140" s="19"/>
      <c r="VG140" s="19"/>
      <c r="VH140" s="19"/>
      <c r="VI140" s="19"/>
      <c r="VJ140" s="19"/>
      <c r="VK140" s="19"/>
      <c r="VL140" s="19"/>
      <c r="VM140" s="19"/>
      <c r="VN140" s="19"/>
      <c r="VO140" s="19"/>
      <c r="VP140" s="19"/>
      <c r="VQ140" s="19"/>
      <c r="VR140" s="19"/>
      <c r="VS140" s="19"/>
      <c r="VT140" s="19"/>
      <c r="VU140" s="19"/>
      <c r="VV140" s="19"/>
      <c r="VW140" s="19"/>
      <c r="VX140" s="19"/>
      <c r="VY140" s="19"/>
      <c r="VZ140" s="19"/>
      <c r="WA140" s="19"/>
      <c r="WB140" s="19"/>
      <c r="WC140" s="19"/>
      <c r="WD140" s="19"/>
      <c r="WE140" s="19"/>
      <c r="WF140" s="19"/>
      <c r="WG140" s="19"/>
      <c r="WH140" s="19"/>
      <c r="WI140" s="19"/>
      <c r="WJ140" s="19"/>
      <c r="WK140" s="19"/>
      <c r="WL140" s="19"/>
      <c r="WM140" s="19"/>
      <c r="WN140" s="19"/>
      <c r="WO140" s="19"/>
      <c r="WP140" s="19"/>
      <c r="WQ140" s="19"/>
      <c r="WR140" s="19"/>
      <c r="WS140" s="19"/>
      <c r="WT140" s="19"/>
      <c r="WU140" s="19"/>
      <c r="WV140" s="19"/>
      <c r="WW140" s="19"/>
      <c r="WX140" s="19"/>
      <c r="WY140" s="19"/>
      <c r="WZ140" s="19"/>
      <c r="XA140" s="19"/>
      <c r="XB140" s="19"/>
      <c r="XC140" s="19"/>
      <c r="XD140" s="19"/>
      <c r="XE140" s="19"/>
      <c r="XF140" s="19"/>
      <c r="XG140" s="19"/>
      <c r="XH140" s="19"/>
      <c r="XI140" s="19"/>
      <c r="XJ140" s="19"/>
      <c r="XK140" s="19"/>
      <c r="XL140" s="19"/>
      <c r="XM140" s="19"/>
      <c r="XN140" s="19"/>
      <c r="XO140" s="19"/>
      <c r="XP140" s="19"/>
      <c r="XQ140" s="19"/>
      <c r="XR140" s="19"/>
      <c r="XS140" s="19"/>
      <c r="XT140" s="19"/>
      <c r="XU140" s="19"/>
      <c r="XV140" s="19"/>
      <c r="XW140" s="19"/>
      <c r="XX140" s="19"/>
      <c r="XY140" s="19"/>
      <c r="XZ140" s="19"/>
      <c r="YA140" s="19"/>
      <c r="YB140" s="19"/>
      <c r="YC140" s="19"/>
      <c r="YD140" s="19"/>
      <c r="YE140" s="19"/>
      <c r="YF140" s="19"/>
      <c r="YG140" s="19"/>
      <c r="YH140" s="19"/>
      <c r="YI140" s="19"/>
      <c r="YJ140" s="19"/>
      <c r="YK140" s="19"/>
      <c r="YL140" s="19"/>
      <c r="YM140" s="19"/>
      <c r="YN140" s="19"/>
      <c r="YO140" s="19"/>
      <c r="YP140" s="19"/>
      <c r="YQ140" s="19"/>
      <c r="YR140" s="19"/>
      <c r="YS140" s="19"/>
      <c r="YT140" s="19"/>
      <c r="YU140" s="19"/>
      <c r="YV140" s="19"/>
      <c r="YW140" s="19"/>
      <c r="YX140" s="19"/>
      <c r="YY140" s="19"/>
      <c r="YZ140" s="19"/>
      <c r="ZA140" s="19"/>
      <c r="ZB140" s="19"/>
      <c r="ZC140" s="19"/>
      <c r="ZD140" s="19"/>
      <c r="ZE140" s="19"/>
      <c r="ZF140" s="19"/>
      <c r="ZG140" s="19"/>
      <c r="ZH140" s="19"/>
      <c r="ZI140" s="19"/>
      <c r="ZJ140" s="19"/>
      <c r="ZK140" s="19"/>
      <c r="ZL140" s="19"/>
      <c r="ZM140" s="19"/>
      <c r="ZN140" s="19"/>
      <c r="ZO140" s="19"/>
      <c r="ZP140" s="19"/>
      <c r="ZQ140" s="19"/>
      <c r="ZR140" s="19"/>
      <c r="ZS140" s="19"/>
      <c r="ZT140" s="19"/>
      <c r="ZU140" s="19"/>
      <c r="ZV140" s="19"/>
      <c r="ZW140" s="19"/>
      <c r="ZX140" s="19"/>
      <c r="ZY140" s="19"/>
      <c r="ZZ140" s="19"/>
      <c r="AAA140" s="19"/>
      <c r="AAB140" s="19"/>
      <c r="AAC140" s="19"/>
      <c r="AAD140" s="19"/>
      <c r="AAE140" s="19"/>
      <c r="AAF140" s="19"/>
      <c r="AAG140" s="19"/>
      <c r="AAH140" s="19"/>
      <c r="AAI140" s="19"/>
      <c r="AAJ140" s="19"/>
      <c r="AAK140" s="19"/>
      <c r="AAL140" s="19"/>
      <c r="AAM140" s="19"/>
      <c r="AAN140" s="19"/>
      <c r="AAO140" s="19"/>
      <c r="AAP140" s="19"/>
      <c r="AAQ140" s="19"/>
      <c r="AAR140" s="19"/>
      <c r="AAS140" s="19"/>
      <c r="AAT140" s="19"/>
      <c r="AAU140" s="19"/>
      <c r="AAV140" s="19"/>
      <c r="AAW140" s="19"/>
      <c r="AAX140" s="19"/>
      <c r="AAY140" s="19"/>
      <c r="AAZ140" s="19"/>
      <c r="ABA140" s="19"/>
      <c r="ABB140" s="19"/>
      <c r="ABC140" s="19"/>
      <c r="ABD140" s="19"/>
      <c r="ABE140" s="19"/>
      <c r="ABF140" s="19"/>
      <c r="ABG140" s="19"/>
      <c r="ABH140" s="19"/>
      <c r="ABI140" s="19"/>
      <c r="ABJ140" s="19"/>
      <c r="ABK140" s="19"/>
      <c r="ABL140" s="19"/>
      <c r="ABM140" s="19"/>
      <c r="ABN140" s="19"/>
      <c r="ABO140" s="19"/>
      <c r="ABP140" s="19"/>
      <c r="ABQ140" s="19"/>
      <c r="ABR140" s="19"/>
      <c r="ABS140" s="19"/>
      <c r="ABT140" s="19"/>
      <c r="ABU140" s="19"/>
      <c r="ABV140" s="19"/>
      <c r="ABW140" s="19"/>
      <c r="ABX140" s="19"/>
      <c r="ABY140" s="19"/>
      <c r="ABZ140" s="19"/>
      <c r="ACA140" s="19"/>
      <c r="ACB140" s="19"/>
      <c r="ACC140" s="19"/>
      <c r="ACD140" s="19"/>
      <c r="ACE140" s="19"/>
      <c r="ACF140" s="19"/>
      <c r="ACG140" s="19"/>
      <c r="ACH140" s="19"/>
      <c r="ACI140" s="19"/>
      <c r="ACJ140" s="19"/>
      <c r="ACK140" s="19"/>
      <c r="ACL140" s="19"/>
      <c r="ACM140" s="19"/>
      <c r="ACN140" s="19"/>
      <c r="ACO140" s="19"/>
      <c r="ACP140" s="19"/>
      <c r="ACQ140" s="19"/>
      <c r="ACR140" s="19"/>
      <c r="ACS140" s="19"/>
      <c r="ACT140" s="19"/>
      <c r="ACU140" s="19"/>
      <c r="ACV140" s="19"/>
      <c r="ACW140" s="19"/>
      <c r="ACX140" s="19"/>
      <c r="ACY140" s="19"/>
      <c r="ACZ140" s="19"/>
      <c r="ADA140" s="19"/>
      <c r="ADB140" s="19"/>
      <c r="ADC140" s="19"/>
      <c r="ADD140" s="19"/>
      <c r="ADE140" s="19"/>
      <c r="ADF140" s="19"/>
      <c r="ADG140" s="19"/>
      <c r="ADH140" s="19"/>
      <c r="ADI140" s="19"/>
      <c r="ADJ140" s="19"/>
      <c r="ADK140" s="19"/>
      <c r="ADL140" s="19"/>
      <c r="ADM140" s="19"/>
      <c r="ADN140" s="19"/>
      <c r="ADO140" s="19"/>
      <c r="ADP140" s="19"/>
      <c r="ADQ140" s="19"/>
      <c r="ADR140" s="19"/>
      <c r="ADS140" s="19"/>
      <c r="ADT140" s="19"/>
      <c r="ADU140" s="19"/>
      <c r="ADV140" s="19"/>
      <c r="ADW140" s="19"/>
      <c r="ADX140" s="19"/>
      <c r="ADY140" s="19"/>
      <c r="ADZ140" s="19"/>
      <c r="AEA140" s="19"/>
      <c r="AEB140" s="19"/>
      <c r="AEC140" s="19"/>
      <c r="AED140" s="19"/>
      <c r="AEE140" s="19"/>
      <c r="AEF140" s="19"/>
      <c r="AEG140" s="19"/>
      <c r="AEH140" s="19"/>
      <c r="AEI140" s="19"/>
      <c r="AEJ140" s="19"/>
      <c r="AEK140" s="19"/>
      <c r="AEL140" s="19"/>
      <c r="AEM140" s="19"/>
      <c r="AEN140" s="19"/>
      <c r="AEO140" s="19"/>
      <c r="AEP140" s="19"/>
      <c r="AEQ140" s="19"/>
      <c r="AER140" s="19"/>
      <c r="AES140" s="19"/>
      <c r="AET140" s="19"/>
      <c r="AEU140" s="19"/>
      <c r="AEV140" s="19"/>
      <c r="AEW140" s="19"/>
      <c r="AEX140" s="19"/>
      <c r="AEY140" s="19"/>
      <c r="AEZ140" s="19"/>
      <c r="AFA140" s="19"/>
      <c r="AFB140" s="19"/>
      <c r="AFC140" s="19"/>
      <c r="AFD140" s="19"/>
      <c r="AFE140" s="19"/>
      <c r="AFF140" s="19"/>
      <c r="AFG140" s="19"/>
      <c r="AFH140" s="19"/>
      <c r="AFI140" s="19"/>
      <c r="AFJ140" s="19"/>
      <c r="AFK140" s="19"/>
    </row>
    <row r="141" spans="1:843" ht="15.75" customHeight="1" x14ac:dyDescent="0.2">
      <c r="A141" s="59"/>
      <c r="B141" s="393" t="s">
        <v>129</v>
      </c>
      <c r="C141" s="674" t="s">
        <v>891</v>
      </c>
      <c r="D141" s="675"/>
      <c r="E141" s="676"/>
      <c r="F141" s="385"/>
      <c r="G141" s="385"/>
      <c r="H141" s="393" t="s">
        <v>130</v>
      </c>
      <c r="I141" s="614" t="s">
        <v>900</v>
      </c>
      <c r="J141" s="680"/>
      <c r="K141" s="680"/>
      <c r="L141" s="681"/>
      <c r="M141" s="55"/>
    </row>
    <row r="142" spans="1:843" s="20" customFormat="1" ht="3.75" customHeight="1" x14ac:dyDescent="0.2">
      <c r="B142" s="398"/>
      <c r="C142" s="392"/>
      <c r="D142" s="392"/>
      <c r="E142" s="392"/>
      <c r="F142" s="385"/>
      <c r="G142" s="385"/>
      <c r="H142" s="398"/>
      <c r="I142" s="394"/>
      <c r="J142" s="394"/>
      <c r="K142" s="394"/>
      <c r="L142" s="395"/>
      <c r="N142" s="52"/>
      <c r="O142" s="53"/>
      <c r="P142" s="53"/>
      <c r="Q142" s="53"/>
      <c r="R142" s="53"/>
      <c r="S142" s="53"/>
      <c r="T142" s="53"/>
      <c r="U142" s="53"/>
      <c r="V142" s="53"/>
      <c r="W142" s="53"/>
      <c r="X142" s="53"/>
      <c r="Y142" s="53"/>
      <c r="Z142" s="53"/>
      <c r="AA142" s="53"/>
      <c r="AB142" s="53"/>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53"/>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53"/>
      <c r="CH142" s="53"/>
      <c r="CI142" s="53"/>
      <c r="CJ142" s="53"/>
      <c r="CK142" s="53"/>
      <c r="CL142" s="53"/>
      <c r="CM142" s="53"/>
      <c r="CN142" s="53"/>
      <c r="CO142" s="53"/>
      <c r="CP142" s="53"/>
      <c r="CQ142" s="53"/>
      <c r="CR142" s="53"/>
      <c r="CS142" s="53"/>
      <c r="CT142" s="53"/>
      <c r="CU142" s="53"/>
      <c r="CV142" s="53"/>
      <c r="CW142" s="53"/>
      <c r="CX142" s="53"/>
      <c r="CY142" s="53"/>
      <c r="CZ142" s="53"/>
      <c r="DA142" s="53"/>
      <c r="DB142" s="53"/>
      <c r="DC142" s="53"/>
      <c r="DD142" s="53"/>
      <c r="DE142" s="53"/>
      <c r="DF142" s="53"/>
      <c r="DG142" s="53"/>
      <c r="DH142" s="53"/>
      <c r="DI142" s="53"/>
      <c r="DJ142" s="53"/>
      <c r="DK142" s="53"/>
      <c r="DL142" s="53"/>
      <c r="DM142" s="53"/>
      <c r="DN142" s="53"/>
      <c r="DO142" s="53"/>
      <c r="DP142" s="53"/>
      <c r="DQ142" s="53"/>
      <c r="DR142" s="53"/>
      <c r="DS142" s="53"/>
      <c r="DT142" s="53"/>
      <c r="DU142" s="53"/>
      <c r="DV142" s="53"/>
      <c r="DW142" s="53"/>
      <c r="DX142" s="53"/>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3"/>
      <c r="FK142" s="53"/>
      <c r="FL142" s="53"/>
      <c r="FM142" s="53"/>
      <c r="FN142" s="53"/>
      <c r="FO142" s="53"/>
      <c r="FP142" s="53"/>
      <c r="FQ142" s="53"/>
      <c r="FR142" s="53"/>
      <c r="FS142" s="53"/>
      <c r="FT142" s="53"/>
      <c r="FU142" s="53"/>
      <c r="FV142" s="53"/>
      <c r="FW142" s="53"/>
      <c r="FX142" s="53"/>
      <c r="FY142" s="53"/>
      <c r="FZ142" s="53"/>
      <c r="GA142" s="53"/>
      <c r="GB142" s="53"/>
      <c r="GC142" s="53"/>
      <c r="GD142" s="53"/>
      <c r="GE142" s="53"/>
      <c r="GF142" s="53"/>
      <c r="GG142" s="53"/>
      <c r="GH142" s="53"/>
      <c r="GI142" s="53"/>
      <c r="GJ142" s="53"/>
      <c r="GK142" s="53"/>
      <c r="GL142" s="53"/>
      <c r="GM142" s="53"/>
      <c r="GN142" s="53"/>
      <c r="GO142" s="53"/>
      <c r="GP142" s="53"/>
      <c r="GQ142" s="53"/>
      <c r="GR142" s="53"/>
      <c r="GS142" s="53"/>
      <c r="GT142" s="53"/>
      <c r="GU142" s="53"/>
      <c r="GV142" s="53"/>
      <c r="GW142" s="53"/>
      <c r="GX142" s="53"/>
      <c r="GY142" s="53"/>
      <c r="GZ142" s="53"/>
      <c r="HA142" s="53"/>
      <c r="HB142" s="53"/>
      <c r="HC142" s="53"/>
      <c r="HD142" s="53"/>
      <c r="HE142" s="53"/>
      <c r="HF142" s="53"/>
      <c r="HG142" s="53"/>
      <c r="HH142" s="53"/>
      <c r="HI142" s="53"/>
      <c r="HJ142" s="53"/>
      <c r="HK142" s="53"/>
      <c r="HL142" s="53"/>
      <c r="HM142" s="53"/>
      <c r="HN142" s="53"/>
      <c r="HO142" s="53"/>
      <c r="HP142" s="53"/>
      <c r="HQ142" s="53"/>
      <c r="HR142" s="53"/>
      <c r="HS142" s="53"/>
      <c r="HT142" s="53"/>
      <c r="HU142" s="53"/>
      <c r="HV142" s="53"/>
      <c r="HW142" s="53"/>
      <c r="HX142" s="53"/>
      <c r="HY142" s="53"/>
      <c r="HZ142" s="53"/>
      <c r="IA142" s="53"/>
      <c r="IB142" s="53"/>
      <c r="IC142" s="53"/>
      <c r="ID142" s="53"/>
      <c r="IE142" s="53"/>
      <c r="IF142" s="53"/>
      <c r="IG142" s="53"/>
      <c r="IH142" s="53"/>
      <c r="II142" s="53"/>
      <c r="IJ142" s="53"/>
      <c r="IK142" s="53"/>
      <c r="IL142" s="53"/>
      <c r="IM142" s="53"/>
      <c r="IN142" s="53"/>
      <c r="IO142" s="53"/>
      <c r="IP142" s="53"/>
      <c r="IQ142" s="53"/>
      <c r="IR142" s="53"/>
      <c r="IS142" s="53"/>
      <c r="IT142" s="53"/>
      <c r="IU142" s="53"/>
      <c r="IV142" s="53"/>
      <c r="IW142" s="53"/>
      <c r="IX142" s="53"/>
      <c r="IY142" s="53"/>
      <c r="IZ142" s="53"/>
      <c r="JA142" s="53"/>
      <c r="JB142" s="53"/>
      <c r="JC142" s="53"/>
      <c r="JD142" s="53"/>
      <c r="JE142" s="53"/>
      <c r="JF142" s="53"/>
      <c r="JG142" s="53"/>
      <c r="JH142" s="53"/>
      <c r="JI142" s="53"/>
      <c r="JJ142" s="53"/>
      <c r="JK142" s="53"/>
      <c r="JL142" s="53"/>
      <c r="JM142" s="53"/>
      <c r="JN142" s="53"/>
      <c r="JO142" s="53"/>
      <c r="JP142" s="53"/>
      <c r="JQ142" s="53"/>
      <c r="JR142" s="53"/>
      <c r="JS142" s="53"/>
      <c r="JT142" s="53"/>
      <c r="JU142" s="53"/>
      <c r="JV142" s="53"/>
      <c r="JW142" s="53"/>
      <c r="JX142" s="53"/>
      <c r="JY142" s="53"/>
      <c r="JZ142" s="53"/>
      <c r="KA142" s="53"/>
      <c r="KB142" s="53"/>
      <c r="KC142" s="53"/>
      <c r="KD142" s="53"/>
      <c r="KE142" s="53"/>
      <c r="KF142" s="53"/>
      <c r="KG142" s="53"/>
      <c r="KH142" s="53"/>
      <c r="KI142" s="53"/>
      <c r="KJ142" s="53"/>
      <c r="KK142" s="53"/>
      <c r="KL142" s="53"/>
      <c r="KM142" s="53"/>
      <c r="KN142" s="53"/>
      <c r="KO142" s="53"/>
      <c r="KP142" s="53"/>
      <c r="KQ142" s="53"/>
      <c r="KR142" s="53"/>
      <c r="KS142" s="53"/>
      <c r="KT142" s="53"/>
      <c r="KU142" s="53"/>
      <c r="KV142" s="53"/>
      <c r="KW142" s="53"/>
      <c r="KX142" s="53"/>
      <c r="KY142" s="53"/>
      <c r="KZ142" s="53"/>
      <c r="LA142" s="53"/>
      <c r="LB142" s="53"/>
      <c r="LC142" s="53"/>
      <c r="LD142" s="53"/>
      <c r="LE142" s="53"/>
      <c r="LF142" s="53"/>
      <c r="LG142" s="53"/>
      <c r="LH142" s="53"/>
      <c r="LI142" s="53"/>
      <c r="LJ142" s="53"/>
      <c r="LK142" s="53"/>
      <c r="LL142" s="53"/>
      <c r="LM142" s="53"/>
      <c r="LN142" s="53"/>
      <c r="LO142" s="53"/>
      <c r="LP142" s="53"/>
      <c r="LQ142" s="53"/>
      <c r="LR142" s="53"/>
      <c r="LS142" s="53"/>
      <c r="LT142" s="53"/>
      <c r="LU142" s="53"/>
      <c r="LV142" s="53"/>
      <c r="LW142" s="53"/>
      <c r="LX142" s="53"/>
      <c r="LY142" s="53"/>
      <c r="LZ142" s="53"/>
      <c r="MA142" s="53"/>
      <c r="MB142" s="53"/>
      <c r="MC142" s="53"/>
      <c r="MD142" s="53"/>
      <c r="ME142" s="53"/>
      <c r="MF142" s="53"/>
      <c r="MG142" s="53"/>
      <c r="MH142" s="53"/>
      <c r="MI142" s="53"/>
      <c r="MJ142" s="53"/>
      <c r="MK142" s="53"/>
      <c r="ML142" s="53"/>
      <c r="MM142" s="53"/>
      <c r="MN142" s="53"/>
      <c r="MO142" s="53"/>
      <c r="MP142" s="53"/>
      <c r="MQ142" s="53"/>
      <c r="MR142" s="53"/>
      <c r="MS142" s="53"/>
      <c r="MT142" s="53"/>
      <c r="MU142" s="53"/>
      <c r="MV142" s="53"/>
      <c r="MW142" s="53"/>
      <c r="MX142" s="53"/>
      <c r="MY142" s="53"/>
      <c r="MZ142" s="53"/>
      <c r="NA142" s="53"/>
      <c r="NB142" s="53"/>
      <c r="NC142" s="53"/>
      <c r="ND142" s="53"/>
      <c r="NE142" s="53"/>
      <c r="NF142" s="53"/>
      <c r="NG142" s="53"/>
      <c r="NH142" s="53"/>
      <c r="NI142" s="53"/>
      <c r="NJ142" s="53"/>
      <c r="NK142" s="53"/>
      <c r="NL142" s="53"/>
      <c r="NM142" s="53"/>
      <c r="NN142" s="53"/>
      <c r="NO142" s="53"/>
      <c r="NP142" s="53"/>
      <c r="NQ142" s="53"/>
      <c r="NR142" s="53"/>
      <c r="NS142" s="53"/>
      <c r="NT142" s="53"/>
      <c r="NU142" s="53"/>
      <c r="NV142" s="53"/>
      <c r="NW142" s="53"/>
      <c r="NX142" s="53"/>
      <c r="NY142" s="53"/>
      <c r="NZ142" s="53"/>
      <c r="OA142" s="53"/>
      <c r="OB142" s="53"/>
      <c r="OC142" s="53"/>
      <c r="OD142" s="53"/>
      <c r="OE142" s="53"/>
      <c r="OF142" s="53"/>
      <c r="OG142" s="53"/>
      <c r="OH142" s="53"/>
      <c r="OI142" s="53"/>
      <c r="OJ142" s="53"/>
      <c r="OK142" s="53"/>
      <c r="OL142" s="53"/>
      <c r="OM142" s="53"/>
      <c r="ON142" s="53"/>
      <c r="OO142" s="53"/>
      <c r="OP142" s="53"/>
      <c r="OQ142" s="53"/>
      <c r="OR142" s="53"/>
      <c r="OS142" s="53"/>
      <c r="OT142" s="53"/>
      <c r="OU142" s="53"/>
      <c r="OV142" s="53"/>
      <c r="OW142" s="53"/>
      <c r="OX142" s="53"/>
      <c r="OY142" s="53"/>
      <c r="OZ142" s="53"/>
      <c r="PA142" s="53"/>
      <c r="PB142" s="53"/>
      <c r="PC142" s="53"/>
      <c r="PD142" s="53"/>
      <c r="PE142" s="53"/>
      <c r="PF142" s="53"/>
      <c r="PG142" s="53"/>
      <c r="PH142" s="53"/>
      <c r="PI142" s="53"/>
      <c r="PJ142" s="53"/>
      <c r="PK142" s="53"/>
      <c r="PL142" s="53"/>
      <c r="PM142" s="53"/>
      <c r="PN142" s="53"/>
      <c r="PO142" s="53"/>
      <c r="PP142" s="53"/>
      <c r="PQ142" s="53"/>
      <c r="PR142" s="53"/>
      <c r="PS142" s="53"/>
      <c r="PT142" s="53"/>
      <c r="PU142" s="53"/>
      <c r="PV142" s="53"/>
      <c r="PW142" s="53"/>
      <c r="PX142" s="53"/>
      <c r="PY142" s="53"/>
      <c r="PZ142" s="53"/>
      <c r="QA142" s="53"/>
      <c r="QB142" s="53"/>
      <c r="QC142" s="53"/>
      <c r="QD142" s="53"/>
      <c r="QE142" s="53"/>
      <c r="QF142" s="53"/>
      <c r="QG142" s="53"/>
      <c r="QH142" s="53"/>
      <c r="QI142" s="53"/>
      <c r="QJ142" s="53"/>
      <c r="QK142" s="53"/>
      <c r="QL142" s="53"/>
      <c r="QM142" s="53"/>
      <c r="QN142" s="53"/>
      <c r="QO142" s="53"/>
      <c r="QP142" s="53"/>
      <c r="QQ142" s="53"/>
      <c r="QR142" s="53"/>
      <c r="QS142" s="53"/>
      <c r="QT142" s="53"/>
      <c r="QU142" s="53"/>
      <c r="QV142" s="53"/>
      <c r="QW142" s="53"/>
      <c r="QX142" s="53"/>
      <c r="QY142" s="53"/>
      <c r="QZ142" s="53"/>
      <c r="RA142" s="53"/>
      <c r="RB142" s="53"/>
      <c r="RC142" s="53"/>
      <c r="RD142" s="53"/>
      <c r="RE142" s="53"/>
      <c r="RF142" s="53"/>
      <c r="RG142" s="53"/>
      <c r="RH142" s="53"/>
      <c r="RI142" s="53"/>
      <c r="RJ142" s="53"/>
      <c r="RK142" s="53"/>
      <c r="RL142" s="53"/>
      <c r="RM142" s="53"/>
      <c r="RN142" s="53"/>
      <c r="RO142" s="53"/>
      <c r="RP142" s="53"/>
      <c r="RQ142" s="53"/>
      <c r="RR142" s="53"/>
      <c r="RS142" s="53"/>
      <c r="RT142" s="53"/>
      <c r="RU142" s="53"/>
      <c r="RV142" s="53"/>
      <c r="RW142" s="53"/>
      <c r="RX142" s="53"/>
      <c r="RY142" s="53"/>
      <c r="RZ142" s="53"/>
      <c r="SA142" s="53"/>
      <c r="SB142" s="53"/>
      <c r="SC142" s="53"/>
      <c r="SD142" s="53"/>
      <c r="SE142" s="53"/>
      <c r="SF142" s="53"/>
      <c r="SG142" s="53"/>
      <c r="SH142" s="53"/>
      <c r="SI142" s="53"/>
      <c r="SJ142" s="53"/>
      <c r="SK142" s="53"/>
      <c r="SL142" s="53"/>
      <c r="SM142" s="53"/>
      <c r="SN142" s="53"/>
      <c r="SO142" s="53"/>
      <c r="SP142" s="53"/>
      <c r="SQ142" s="53"/>
      <c r="SR142" s="53"/>
      <c r="SS142" s="53"/>
      <c r="ST142" s="53"/>
      <c r="SU142" s="53"/>
      <c r="SV142" s="53"/>
      <c r="SW142" s="53"/>
      <c r="SX142" s="53"/>
      <c r="SY142" s="53"/>
      <c r="SZ142" s="53"/>
      <c r="TA142" s="53"/>
      <c r="TB142" s="53"/>
      <c r="TC142" s="53"/>
      <c r="TD142" s="53"/>
      <c r="TE142" s="53"/>
      <c r="TF142" s="53"/>
      <c r="TG142" s="53"/>
      <c r="TH142" s="53"/>
      <c r="TI142" s="53"/>
      <c r="TJ142" s="53"/>
      <c r="TK142" s="53"/>
      <c r="TL142" s="53"/>
      <c r="TM142" s="53"/>
      <c r="TN142" s="53"/>
      <c r="TO142" s="53"/>
      <c r="TP142" s="53"/>
      <c r="TQ142" s="53"/>
      <c r="TR142" s="53"/>
      <c r="TS142" s="53"/>
      <c r="TT142" s="53"/>
      <c r="TU142" s="53"/>
      <c r="TV142" s="53"/>
      <c r="TW142" s="53"/>
      <c r="TX142" s="53"/>
      <c r="TY142" s="53"/>
      <c r="TZ142" s="53"/>
      <c r="UA142" s="53"/>
      <c r="UB142" s="53"/>
      <c r="UC142" s="53"/>
      <c r="UD142" s="53"/>
      <c r="UE142" s="53"/>
      <c r="UF142" s="53"/>
      <c r="UG142" s="53"/>
      <c r="UH142" s="19"/>
      <c r="UI142" s="19"/>
      <c r="UJ142" s="19"/>
      <c r="UK142" s="19"/>
      <c r="UL142" s="19"/>
      <c r="UM142" s="19"/>
      <c r="UN142" s="19"/>
      <c r="UO142" s="19"/>
      <c r="UP142" s="19"/>
      <c r="UQ142" s="19"/>
      <c r="UR142" s="19"/>
      <c r="US142" s="19"/>
      <c r="UT142" s="19"/>
      <c r="UU142" s="19"/>
      <c r="UV142" s="19"/>
      <c r="UW142" s="19"/>
      <c r="UX142" s="19"/>
      <c r="UY142" s="19"/>
      <c r="UZ142" s="19"/>
      <c r="VA142" s="19"/>
      <c r="VB142" s="19"/>
      <c r="VC142" s="19"/>
      <c r="VD142" s="19"/>
      <c r="VE142" s="19"/>
      <c r="VF142" s="19"/>
      <c r="VG142" s="19"/>
      <c r="VH142" s="19"/>
      <c r="VI142" s="19"/>
      <c r="VJ142" s="19"/>
      <c r="VK142" s="19"/>
      <c r="VL142" s="19"/>
      <c r="VM142" s="19"/>
      <c r="VN142" s="19"/>
      <c r="VO142" s="19"/>
      <c r="VP142" s="19"/>
      <c r="VQ142" s="19"/>
      <c r="VR142" s="19"/>
      <c r="VS142" s="19"/>
      <c r="VT142" s="19"/>
      <c r="VU142" s="19"/>
      <c r="VV142" s="19"/>
      <c r="VW142" s="19"/>
      <c r="VX142" s="19"/>
      <c r="VY142" s="19"/>
      <c r="VZ142" s="19"/>
      <c r="WA142" s="19"/>
      <c r="WB142" s="19"/>
      <c r="WC142" s="19"/>
      <c r="WD142" s="19"/>
      <c r="WE142" s="19"/>
      <c r="WF142" s="19"/>
      <c r="WG142" s="19"/>
      <c r="WH142" s="19"/>
      <c r="WI142" s="19"/>
      <c r="WJ142" s="19"/>
      <c r="WK142" s="19"/>
      <c r="WL142" s="19"/>
      <c r="WM142" s="19"/>
      <c r="WN142" s="19"/>
      <c r="WO142" s="19"/>
      <c r="WP142" s="19"/>
      <c r="WQ142" s="19"/>
      <c r="WR142" s="19"/>
      <c r="WS142" s="19"/>
      <c r="WT142" s="19"/>
      <c r="WU142" s="19"/>
      <c r="WV142" s="19"/>
      <c r="WW142" s="19"/>
      <c r="WX142" s="19"/>
      <c r="WY142" s="19"/>
      <c r="WZ142" s="19"/>
      <c r="XA142" s="19"/>
      <c r="XB142" s="19"/>
      <c r="XC142" s="19"/>
      <c r="XD142" s="19"/>
      <c r="XE142" s="19"/>
      <c r="XF142" s="19"/>
      <c r="XG142" s="19"/>
      <c r="XH142" s="19"/>
      <c r="XI142" s="19"/>
      <c r="XJ142" s="19"/>
      <c r="XK142" s="19"/>
      <c r="XL142" s="19"/>
      <c r="XM142" s="19"/>
      <c r="XN142" s="19"/>
      <c r="XO142" s="19"/>
      <c r="XP142" s="19"/>
      <c r="XQ142" s="19"/>
      <c r="XR142" s="19"/>
      <c r="XS142" s="19"/>
      <c r="XT142" s="19"/>
      <c r="XU142" s="19"/>
      <c r="XV142" s="19"/>
      <c r="XW142" s="19"/>
      <c r="XX142" s="19"/>
      <c r="XY142" s="19"/>
      <c r="XZ142" s="19"/>
      <c r="YA142" s="19"/>
      <c r="YB142" s="19"/>
      <c r="YC142" s="19"/>
      <c r="YD142" s="19"/>
      <c r="YE142" s="19"/>
      <c r="YF142" s="19"/>
      <c r="YG142" s="19"/>
      <c r="YH142" s="19"/>
      <c r="YI142" s="19"/>
      <c r="YJ142" s="19"/>
      <c r="YK142" s="19"/>
      <c r="YL142" s="19"/>
      <c r="YM142" s="19"/>
      <c r="YN142" s="19"/>
      <c r="YO142" s="19"/>
      <c r="YP142" s="19"/>
      <c r="YQ142" s="19"/>
      <c r="YR142" s="19"/>
      <c r="YS142" s="19"/>
      <c r="YT142" s="19"/>
      <c r="YU142" s="19"/>
      <c r="YV142" s="19"/>
      <c r="YW142" s="19"/>
      <c r="YX142" s="19"/>
      <c r="YY142" s="19"/>
      <c r="YZ142" s="19"/>
      <c r="ZA142" s="19"/>
      <c r="ZB142" s="19"/>
      <c r="ZC142" s="19"/>
      <c r="ZD142" s="19"/>
      <c r="ZE142" s="19"/>
      <c r="ZF142" s="19"/>
      <c r="ZG142" s="19"/>
      <c r="ZH142" s="19"/>
      <c r="ZI142" s="19"/>
      <c r="ZJ142" s="19"/>
      <c r="ZK142" s="19"/>
      <c r="ZL142" s="19"/>
      <c r="ZM142" s="19"/>
      <c r="ZN142" s="19"/>
      <c r="ZO142" s="19"/>
      <c r="ZP142" s="19"/>
      <c r="ZQ142" s="19"/>
      <c r="ZR142" s="19"/>
      <c r="ZS142" s="19"/>
      <c r="ZT142" s="19"/>
      <c r="ZU142" s="19"/>
      <c r="ZV142" s="19"/>
      <c r="ZW142" s="19"/>
      <c r="ZX142" s="19"/>
      <c r="ZY142" s="19"/>
      <c r="ZZ142" s="19"/>
      <c r="AAA142" s="19"/>
      <c r="AAB142" s="19"/>
      <c r="AAC142" s="19"/>
      <c r="AAD142" s="19"/>
      <c r="AAE142" s="19"/>
      <c r="AAF142" s="19"/>
      <c r="AAG142" s="19"/>
      <c r="AAH142" s="19"/>
      <c r="AAI142" s="19"/>
      <c r="AAJ142" s="19"/>
      <c r="AAK142" s="19"/>
      <c r="AAL142" s="19"/>
      <c r="AAM142" s="19"/>
      <c r="AAN142" s="19"/>
      <c r="AAO142" s="19"/>
      <c r="AAP142" s="19"/>
      <c r="AAQ142" s="19"/>
      <c r="AAR142" s="19"/>
      <c r="AAS142" s="19"/>
      <c r="AAT142" s="19"/>
      <c r="AAU142" s="19"/>
      <c r="AAV142" s="19"/>
      <c r="AAW142" s="19"/>
      <c r="AAX142" s="19"/>
      <c r="AAY142" s="19"/>
      <c r="AAZ142" s="19"/>
      <c r="ABA142" s="19"/>
      <c r="ABB142" s="19"/>
      <c r="ABC142" s="19"/>
      <c r="ABD142" s="19"/>
      <c r="ABE142" s="19"/>
      <c r="ABF142" s="19"/>
      <c r="ABG142" s="19"/>
      <c r="ABH142" s="19"/>
      <c r="ABI142" s="19"/>
      <c r="ABJ142" s="19"/>
      <c r="ABK142" s="19"/>
      <c r="ABL142" s="19"/>
      <c r="ABM142" s="19"/>
      <c r="ABN142" s="19"/>
      <c r="ABO142" s="19"/>
      <c r="ABP142" s="19"/>
      <c r="ABQ142" s="19"/>
      <c r="ABR142" s="19"/>
      <c r="ABS142" s="19"/>
      <c r="ABT142" s="19"/>
      <c r="ABU142" s="19"/>
      <c r="ABV142" s="19"/>
      <c r="ABW142" s="19"/>
      <c r="ABX142" s="19"/>
      <c r="ABY142" s="19"/>
      <c r="ABZ142" s="19"/>
      <c r="ACA142" s="19"/>
      <c r="ACB142" s="19"/>
      <c r="ACC142" s="19"/>
      <c r="ACD142" s="19"/>
      <c r="ACE142" s="19"/>
      <c r="ACF142" s="19"/>
      <c r="ACG142" s="19"/>
      <c r="ACH142" s="19"/>
      <c r="ACI142" s="19"/>
      <c r="ACJ142" s="19"/>
      <c r="ACK142" s="19"/>
      <c r="ACL142" s="19"/>
      <c r="ACM142" s="19"/>
      <c r="ACN142" s="19"/>
      <c r="ACO142" s="19"/>
      <c r="ACP142" s="19"/>
      <c r="ACQ142" s="19"/>
      <c r="ACR142" s="19"/>
      <c r="ACS142" s="19"/>
      <c r="ACT142" s="19"/>
      <c r="ACU142" s="19"/>
      <c r="ACV142" s="19"/>
      <c r="ACW142" s="19"/>
      <c r="ACX142" s="19"/>
      <c r="ACY142" s="19"/>
      <c r="ACZ142" s="19"/>
      <c r="ADA142" s="19"/>
      <c r="ADB142" s="19"/>
      <c r="ADC142" s="19"/>
      <c r="ADD142" s="19"/>
      <c r="ADE142" s="19"/>
      <c r="ADF142" s="19"/>
      <c r="ADG142" s="19"/>
      <c r="ADH142" s="19"/>
      <c r="ADI142" s="19"/>
      <c r="ADJ142" s="19"/>
      <c r="ADK142" s="19"/>
      <c r="ADL142" s="19"/>
      <c r="ADM142" s="19"/>
      <c r="ADN142" s="19"/>
      <c r="ADO142" s="19"/>
      <c r="ADP142" s="19"/>
      <c r="ADQ142" s="19"/>
      <c r="ADR142" s="19"/>
      <c r="ADS142" s="19"/>
      <c r="ADT142" s="19"/>
      <c r="ADU142" s="19"/>
      <c r="ADV142" s="19"/>
      <c r="ADW142" s="19"/>
      <c r="ADX142" s="19"/>
      <c r="ADY142" s="19"/>
      <c r="ADZ142" s="19"/>
      <c r="AEA142" s="19"/>
      <c r="AEB142" s="19"/>
      <c r="AEC142" s="19"/>
      <c r="AED142" s="19"/>
      <c r="AEE142" s="19"/>
      <c r="AEF142" s="19"/>
      <c r="AEG142" s="19"/>
      <c r="AEH142" s="19"/>
      <c r="AEI142" s="19"/>
      <c r="AEJ142" s="19"/>
      <c r="AEK142" s="19"/>
      <c r="AEL142" s="19"/>
      <c r="AEM142" s="19"/>
      <c r="AEN142" s="19"/>
      <c r="AEO142" s="19"/>
      <c r="AEP142" s="19"/>
      <c r="AEQ142" s="19"/>
      <c r="AER142" s="19"/>
      <c r="AES142" s="19"/>
      <c r="AET142" s="19"/>
      <c r="AEU142" s="19"/>
      <c r="AEV142" s="19"/>
      <c r="AEW142" s="19"/>
      <c r="AEX142" s="19"/>
      <c r="AEY142" s="19"/>
      <c r="AEZ142" s="19"/>
      <c r="AFA142" s="19"/>
      <c r="AFB142" s="19"/>
      <c r="AFC142" s="19"/>
      <c r="AFD142" s="19"/>
      <c r="AFE142" s="19"/>
      <c r="AFF142" s="19"/>
      <c r="AFG142" s="19"/>
      <c r="AFH142" s="19"/>
      <c r="AFI142" s="19"/>
      <c r="AFJ142" s="19"/>
      <c r="AFK142" s="19"/>
    </row>
    <row r="143" spans="1:843" ht="28.5" customHeight="1" x14ac:dyDescent="0.2">
      <c r="A143" s="59"/>
      <c r="B143" s="400" t="s">
        <v>131</v>
      </c>
      <c r="C143" s="674" t="s">
        <v>892</v>
      </c>
      <c r="D143" s="675"/>
      <c r="E143" s="676"/>
      <c r="F143" s="385"/>
      <c r="G143" s="385"/>
      <c r="H143" s="400" t="s">
        <v>132</v>
      </c>
      <c r="I143" s="614" t="s">
        <v>901</v>
      </c>
      <c r="J143" s="680"/>
      <c r="K143" s="680"/>
      <c r="L143" s="681"/>
      <c r="M143" s="55"/>
    </row>
    <row r="144" spans="1:843" s="20" customFormat="1" ht="3.75" customHeight="1" x14ac:dyDescent="0.2">
      <c r="B144" s="398"/>
      <c r="C144" s="392"/>
      <c r="D144" s="392"/>
      <c r="E144" s="392"/>
      <c r="F144" s="385"/>
      <c r="G144" s="385"/>
      <c r="H144" s="398"/>
      <c r="I144" s="394"/>
      <c r="J144" s="394"/>
      <c r="K144" s="394"/>
      <c r="L144" s="395"/>
      <c r="N144" s="52"/>
      <c r="O144" s="53"/>
      <c r="P144" s="53"/>
      <c r="Q144" s="53"/>
      <c r="R144" s="53"/>
      <c r="S144" s="53"/>
      <c r="T144" s="53"/>
      <c r="U144" s="53"/>
      <c r="V144" s="53"/>
      <c r="W144" s="53"/>
      <c r="X144" s="53"/>
      <c r="Y144" s="53"/>
      <c r="Z144" s="53"/>
      <c r="AA144" s="53"/>
      <c r="AB144" s="53"/>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53"/>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53"/>
      <c r="CH144" s="53"/>
      <c r="CI144" s="53"/>
      <c r="CJ144" s="53"/>
      <c r="CK144" s="53"/>
      <c r="CL144" s="53"/>
      <c r="CM144" s="53"/>
      <c r="CN144" s="53"/>
      <c r="CO144" s="53"/>
      <c r="CP144" s="53"/>
      <c r="CQ144" s="53"/>
      <c r="CR144" s="53"/>
      <c r="CS144" s="53"/>
      <c r="CT144" s="53"/>
      <c r="CU144" s="53"/>
      <c r="CV144" s="53"/>
      <c r="CW144" s="53"/>
      <c r="CX144" s="53"/>
      <c r="CY144" s="53"/>
      <c r="CZ144" s="53"/>
      <c r="DA144" s="53"/>
      <c r="DB144" s="53"/>
      <c r="DC144" s="53"/>
      <c r="DD144" s="53"/>
      <c r="DE144" s="53"/>
      <c r="DF144" s="53"/>
      <c r="DG144" s="53"/>
      <c r="DH144" s="53"/>
      <c r="DI144" s="53"/>
      <c r="DJ144" s="53"/>
      <c r="DK144" s="53"/>
      <c r="DL144" s="53"/>
      <c r="DM144" s="53"/>
      <c r="DN144" s="53"/>
      <c r="DO144" s="53"/>
      <c r="DP144" s="53"/>
      <c r="DQ144" s="53"/>
      <c r="DR144" s="53"/>
      <c r="DS144" s="53"/>
      <c r="DT144" s="53"/>
      <c r="DU144" s="53"/>
      <c r="DV144" s="53"/>
      <c r="DW144" s="53"/>
      <c r="DX144" s="53"/>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3"/>
      <c r="FK144" s="53"/>
      <c r="FL144" s="53"/>
      <c r="FM144" s="53"/>
      <c r="FN144" s="53"/>
      <c r="FO144" s="53"/>
      <c r="FP144" s="53"/>
      <c r="FQ144" s="53"/>
      <c r="FR144" s="53"/>
      <c r="FS144" s="53"/>
      <c r="FT144" s="53"/>
      <c r="FU144" s="53"/>
      <c r="FV144" s="53"/>
      <c r="FW144" s="53"/>
      <c r="FX144" s="53"/>
      <c r="FY144" s="53"/>
      <c r="FZ144" s="53"/>
      <c r="GA144" s="53"/>
      <c r="GB144" s="53"/>
      <c r="GC144" s="53"/>
      <c r="GD144" s="53"/>
      <c r="GE144" s="53"/>
      <c r="GF144" s="53"/>
      <c r="GG144" s="53"/>
      <c r="GH144" s="53"/>
      <c r="GI144" s="53"/>
      <c r="GJ144" s="53"/>
      <c r="GK144" s="53"/>
      <c r="GL144" s="53"/>
      <c r="GM144" s="53"/>
      <c r="GN144" s="53"/>
      <c r="GO144" s="53"/>
      <c r="GP144" s="53"/>
      <c r="GQ144" s="53"/>
      <c r="GR144" s="53"/>
      <c r="GS144" s="53"/>
      <c r="GT144" s="53"/>
      <c r="GU144" s="53"/>
      <c r="GV144" s="53"/>
      <c r="GW144" s="53"/>
      <c r="GX144" s="53"/>
      <c r="GY144" s="53"/>
      <c r="GZ144" s="53"/>
      <c r="HA144" s="53"/>
      <c r="HB144" s="53"/>
      <c r="HC144" s="53"/>
      <c r="HD144" s="53"/>
      <c r="HE144" s="53"/>
      <c r="HF144" s="53"/>
      <c r="HG144" s="53"/>
      <c r="HH144" s="53"/>
      <c r="HI144" s="53"/>
      <c r="HJ144" s="53"/>
      <c r="HK144" s="53"/>
      <c r="HL144" s="53"/>
      <c r="HM144" s="53"/>
      <c r="HN144" s="53"/>
      <c r="HO144" s="53"/>
      <c r="HP144" s="53"/>
      <c r="HQ144" s="53"/>
      <c r="HR144" s="53"/>
      <c r="HS144" s="53"/>
      <c r="HT144" s="53"/>
      <c r="HU144" s="53"/>
      <c r="HV144" s="53"/>
      <c r="HW144" s="53"/>
      <c r="HX144" s="53"/>
      <c r="HY144" s="53"/>
      <c r="HZ144" s="53"/>
      <c r="IA144" s="53"/>
      <c r="IB144" s="53"/>
      <c r="IC144" s="53"/>
      <c r="ID144" s="53"/>
      <c r="IE144" s="53"/>
      <c r="IF144" s="53"/>
      <c r="IG144" s="53"/>
      <c r="IH144" s="53"/>
      <c r="II144" s="53"/>
      <c r="IJ144" s="53"/>
      <c r="IK144" s="53"/>
      <c r="IL144" s="53"/>
      <c r="IM144" s="53"/>
      <c r="IN144" s="53"/>
      <c r="IO144" s="53"/>
      <c r="IP144" s="53"/>
      <c r="IQ144" s="53"/>
      <c r="IR144" s="53"/>
      <c r="IS144" s="53"/>
      <c r="IT144" s="53"/>
      <c r="IU144" s="53"/>
      <c r="IV144" s="53"/>
      <c r="IW144" s="53"/>
      <c r="IX144" s="53"/>
      <c r="IY144" s="53"/>
      <c r="IZ144" s="53"/>
      <c r="JA144" s="53"/>
      <c r="JB144" s="53"/>
      <c r="JC144" s="53"/>
      <c r="JD144" s="53"/>
      <c r="JE144" s="53"/>
      <c r="JF144" s="53"/>
      <c r="JG144" s="53"/>
      <c r="JH144" s="53"/>
      <c r="JI144" s="53"/>
      <c r="JJ144" s="53"/>
      <c r="JK144" s="53"/>
      <c r="JL144" s="53"/>
      <c r="JM144" s="53"/>
      <c r="JN144" s="53"/>
      <c r="JO144" s="53"/>
      <c r="JP144" s="53"/>
      <c r="JQ144" s="53"/>
      <c r="JR144" s="53"/>
      <c r="JS144" s="53"/>
      <c r="JT144" s="53"/>
      <c r="JU144" s="53"/>
      <c r="JV144" s="53"/>
      <c r="JW144" s="53"/>
      <c r="JX144" s="53"/>
      <c r="JY144" s="53"/>
      <c r="JZ144" s="53"/>
      <c r="KA144" s="53"/>
      <c r="KB144" s="53"/>
      <c r="KC144" s="53"/>
      <c r="KD144" s="53"/>
      <c r="KE144" s="53"/>
      <c r="KF144" s="53"/>
      <c r="KG144" s="53"/>
      <c r="KH144" s="53"/>
      <c r="KI144" s="53"/>
      <c r="KJ144" s="53"/>
      <c r="KK144" s="53"/>
      <c r="KL144" s="53"/>
      <c r="KM144" s="53"/>
      <c r="KN144" s="53"/>
      <c r="KO144" s="53"/>
      <c r="KP144" s="53"/>
      <c r="KQ144" s="53"/>
      <c r="KR144" s="53"/>
      <c r="KS144" s="53"/>
      <c r="KT144" s="53"/>
      <c r="KU144" s="53"/>
      <c r="KV144" s="53"/>
      <c r="KW144" s="53"/>
      <c r="KX144" s="53"/>
      <c r="KY144" s="53"/>
      <c r="KZ144" s="53"/>
      <c r="LA144" s="53"/>
      <c r="LB144" s="53"/>
      <c r="LC144" s="53"/>
      <c r="LD144" s="53"/>
      <c r="LE144" s="53"/>
      <c r="LF144" s="53"/>
      <c r="LG144" s="53"/>
      <c r="LH144" s="53"/>
      <c r="LI144" s="53"/>
      <c r="LJ144" s="53"/>
      <c r="LK144" s="53"/>
      <c r="LL144" s="53"/>
      <c r="LM144" s="53"/>
      <c r="LN144" s="53"/>
      <c r="LO144" s="53"/>
      <c r="LP144" s="53"/>
      <c r="LQ144" s="53"/>
      <c r="LR144" s="53"/>
      <c r="LS144" s="53"/>
      <c r="LT144" s="53"/>
      <c r="LU144" s="53"/>
      <c r="LV144" s="53"/>
      <c r="LW144" s="53"/>
      <c r="LX144" s="53"/>
      <c r="LY144" s="53"/>
      <c r="LZ144" s="53"/>
      <c r="MA144" s="53"/>
      <c r="MB144" s="53"/>
      <c r="MC144" s="53"/>
      <c r="MD144" s="53"/>
      <c r="ME144" s="53"/>
      <c r="MF144" s="53"/>
      <c r="MG144" s="53"/>
      <c r="MH144" s="53"/>
      <c r="MI144" s="53"/>
      <c r="MJ144" s="53"/>
      <c r="MK144" s="53"/>
      <c r="ML144" s="53"/>
      <c r="MM144" s="53"/>
      <c r="MN144" s="53"/>
      <c r="MO144" s="53"/>
      <c r="MP144" s="53"/>
      <c r="MQ144" s="53"/>
      <c r="MR144" s="53"/>
      <c r="MS144" s="53"/>
      <c r="MT144" s="53"/>
      <c r="MU144" s="53"/>
      <c r="MV144" s="53"/>
      <c r="MW144" s="53"/>
      <c r="MX144" s="53"/>
      <c r="MY144" s="53"/>
      <c r="MZ144" s="53"/>
      <c r="NA144" s="53"/>
      <c r="NB144" s="53"/>
      <c r="NC144" s="53"/>
      <c r="ND144" s="53"/>
      <c r="NE144" s="53"/>
      <c r="NF144" s="53"/>
      <c r="NG144" s="53"/>
      <c r="NH144" s="53"/>
      <c r="NI144" s="53"/>
      <c r="NJ144" s="53"/>
      <c r="NK144" s="53"/>
      <c r="NL144" s="53"/>
      <c r="NM144" s="53"/>
      <c r="NN144" s="53"/>
      <c r="NO144" s="53"/>
      <c r="NP144" s="53"/>
      <c r="NQ144" s="53"/>
      <c r="NR144" s="53"/>
      <c r="NS144" s="53"/>
      <c r="NT144" s="53"/>
      <c r="NU144" s="53"/>
      <c r="NV144" s="53"/>
      <c r="NW144" s="53"/>
      <c r="NX144" s="53"/>
      <c r="NY144" s="53"/>
      <c r="NZ144" s="53"/>
      <c r="OA144" s="53"/>
      <c r="OB144" s="53"/>
      <c r="OC144" s="53"/>
      <c r="OD144" s="53"/>
      <c r="OE144" s="53"/>
      <c r="OF144" s="53"/>
      <c r="OG144" s="53"/>
      <c r="OH144" s="53"/>
      <c r="OI144" s="53"/>
      <c r="OJ144" s="53"/>
      <c r="OK144" s="53"/>
      <c r="OL144" s="53"/>
      <c r="OM144" s="53"/>
      <c r="ON144" s="53"/>
      <c r="OO144" s="53"/>
      <c r="OP144" s="53"/>
      <c r="OQ144" s="53"/>
      <c r="OR144" s="53"/>
      <c r="OS144" s="53"/>
      <c r="OT144" s="53"/>
      <c r="OU144" s="53"/>
      <c r="OV144" s="53"/>
      <c r="OW144" s="53"/>
      <c r="OX144" s="53"/>
      <c r="OY144" s="53"/>
      <c r="OZ144" s="53"/>
      <c r="PA144" s="53"/>
      <c r="PB144" s="53"/>
      <c r="PC144" s="53"/>
      <c r="PD144" s="53"/>
      <c r="PE144" s="53"/>
      <c r="PF144" s="53"/>
      <c r="PG144" s="53"/>
      <c r="PH144" s="53"/>
      <c r="PI144" s="53"/>
      <c r="PJ144" s="53"/>
      <c r="PK144" s="53"/>
      <c r="PL144" s="53"/>
      <c r="PM144" s="53"/>
      <c r="PN144" s="53"/>
      <c r="PO144" s="53"/>
      <c r="PP144" s="53"/>
      <c r="PQ144" s="53"/>
      <c r="PR144" s="53"/>
      <c r="PS144" s="53"/>
      <c r="PT144" s="53"/>
      <c r="PU144" s="53"/>
      <c r="PV144" s="53"/>
      <c r="PW144" s="53"/>
      <c r="PX144" s="53"/>
      <c r="PY144" s="53"/>
      <c r="PZ144" s="53"/>
      <c r="QA144" s="53"/>
      <c r="QB144" s="53"/>
      <c r="QC144" s="53"/>
      <c r="QD144" s="53"/>
      <c r="QE144" s="53"/>
      <c r="QF144" s="53"/>
      <c r="QG144" s="53"/>
      <c r="QH144" s="53"/>
      <c r="QI144" s="53"/>
      <c r="QJ144" s="53"/>
      <c r="QK144" s="53"/>
      <c r="QL144" s="53"/>
      <c r="QM144" s="53"/>
      <c r="QN144" s="53"/>
      <c r="QO144" s="53"/>
      <c r="QP144" s="53"/>
      <c r="QQ144" s="53"/>
      <c r="QR144" s="53"/>
      <c r="QS144" s="53"/>
      <c r="QT144" s="53"/>
      <c r="QU144" s="53"/>
      <c r="QV144" s="53"/>
      <c r="QW144" s="53"/>
      <c r="QX144" s="53"/>
      <c r="QY144" s="53"/>
      <c r="QZ144" s="53"/>
      <c r="RA144" s="53"/>
      <c r="RB144" s="53"/>
      <c r="RC144" s="53"/>
      <c r="RD144" s="53"/>
      <c r="RE144" s="53"/>
      <c r="RF144" s="53"/>
      <c r="RG144" s="53"/>
      <c r="RH144" s="53"/>
      <c r="RI144" s="53"/>
      <c r="RJ144" s="53"/>
      <c r="RK144" s="53"/>
      <c r="RL144" s="53"/>
      <c r="RM144" s="53"/>
      <c r="RN144" s="53"/>
      <c r="RO144" s="53"/>
      <c r="RP144" s="53"/>
      <c r="RQ144" s="53"/>
      <c r="RR144" s="53"/>
      <c r="RS144" s="53"/>
      <c r="RT144" s="53"/>
      <c r="RU144" s="53"/>
      <c r="RV144" s="53"/>
      <c r="RW144" s="53"/>
      <c r="RX144" s="53"/>
      <c r="RY144" s="53"/>
      <c r="RZ144" s="53"/>
      <c r="SA144" s="53"/>
      <c r="SB144" s="53"/>
      <c r="SC144" s="53"/>
      <c r="SD144" s="53"/>
      <c r="SE144" s="53"/>
      <c r="SF144" s="53"/>
      <c r="SG144" s="53"/>
      <c r="SH144" s="53"/>
      <c r="SI144" s="53"/>
      <c r="SJ144" s="53"/>
      <c r="SK144" s="53"/>
      <c r="SL144" s="53"/>
      <c r="SM144" s="53"/>
      <c r="SN144" s="53"/>
      <c r="SO144" s="53"/>
      <c r="SP144" s="53"/>
      <c r="SQ144" s="53"/>
      <c r="SR144" s="53"/>
      <c r="SS144" s="53"/>
      <c r="ST144" s="53"/>
      <c r="SU144" s="53"/>
      <c r="SV144" s="53"/>
      <c r="SW144" s="53"/>
      <c r="SX144" s="53"/>
      <c r="SY144" s="53"/>
      <c r="SZ144" s="53"/>
      <c r="TA144" s="53"/>
      <c r="TB144" s="53"/>
      <c r="TC144" s="53"/>
      <c r="TD144" s="53"/>
      <c r="TE144" s="53"/>
      <c r="TF144" s="53"/>
      <c r="TG144" s="53"/>
      <c r="TH144" s="53"/>
      <c r="TI144" s="53"/>
      <c r="TJ144" s="53"/>
      <c r="TK144" s="53"/>
      <c r="TL144" s="53"/>
      <c r="TM144" s="53"/>
      <c r="TN144" s="53"/>
      <c r="TO144" s="53"/>
      <c r="TP144" s="53"/>
      <c r="TQ144" s="53"/>
      <c r="TR144" s="53"/>
      <c r="TS144" s="53"/>
      <c r="TT144" s="53"/>
      <c r="TU144" s="53"/>
      <c r="TV144" s="53"/>
      <c r="TW144" s="53"/>
      <c r="TX144" s="53"/>
      <c r="TY144" s="53"/>
      <c r="TZ144" s="53"/>
      <c r="UA144" s="53"/>
      <c r="UB144" s="53"/>
      <c r="UC144" s="53"/>
      <c r="UD144" s="53"/>
      <c r="UE144" s="53"/>
      <c r="UF144" s="53"/>
      <c r="UG144" s="53"/>
      <c r="UH144" s="19"/>
      <c r="UI144" s="19"/>
      <c r="UJ144" s="19"/>
      <c r="UK144" s="19"/>
      <c r="UL144" s="19"/>
      <c r="UM144" s="19"/>
      <c r="UN144" s="19"/>
      <c r="UO144" s="19"/>
      <c r="UP144" s="19"/>
      <c r="UQ144" s="19"/>
      <c r="UR144" s="19"/>
      <c r="US144" s="19"/>
      <c r="UT144" s="19"/>
      <c r="UU144" s="19"/>
      <c r="UV144" s="19"/>
      <c r="UW144" s="19"/>
      <c r="UX144" s="19"/>
      <c r="UY144" s="19"/>
      <c r="UZ144" s="19"/>
      <c r="VA144" s="19"/>
      <c r="VB144" s="19"/>
      <c r="VC144" s="19"/>
      <c r="VD144" s="19"/>
      <c r="VE144" s="19"/>
      <c r="VF144" s="19"/>
      <c r="VG144" s="19"/>
      <c r="VH144" s="19"/>
      <c r="VI144" s="19"/>
      <c r="VJ144" s="19"/>
      <c r="VK144" s="19"/>
      <c r="VL144" s="19"/>
      <c r="VM144" s="19"/>
      <c r="VN144" s="19"/>
      <c r="VO144" s="19"/>
      <c r="VP144" s="19"/>
      <c r="VQ144" s="19"/>
      <c r="VR144" s="19"/>
      <c r="VS144" s="19"/>
      <c r="VT144" s="19"/>
      <c r="VU144" s="19"/>
      <c r="VV144" s="19"/>
      <c r="VW144" s="19"/>
      <c r="VX144" s="19"/>
      <c r="VY144" s="19"/>
      <c r="VZ144" s="19"/>
      <c r="WA144" s="19"/>
      <c r="WB144" s="19"/>
      <c r="WC144" s="19"/>
      <c r="WD144" s="19"/>
      <c r="WE144" s="19"/>
      <c r="WF144" s="19"/>
      <c r="WG144" s="19"/>
      <c r="WH144" s="19"/>
      <c r="WI144" s="19"/>
      <c r="WJ144" s="19"/>
      <c r="WK144" s="19"/>
      <c r="WL144" s="19"/>
      <c r="WM144" s="19"/>
      <c r="WN144" s="19"/>
      <c r="WO144" s="19"/>
      <c r="WP144" s="19"/>
      <c r="WQ144" s="19"/>
      <c r="WR144" s="19"/>
      <c r="WS144" s="19"/>
      <c r="WT144" s="19"/>
      <c r="WU144" s="19"/>
      <c r="WV144" s="19"/>
      <c r="WW144" s="19"/>
      <c r="WX144" s="19"/>
      <c r="WY144" s="19"/>
      <c r="WZ144" s="19"/>
      <c r="XA144" s="19"/>
      <c r="XB144" s="19"/>
      <c r="XC144" s="19"/>
      <c r="XD144" s="19"/>
      <c r="XE144" s="19"/>
      <c r="XF144" s="19"/>
      <c r="XG144" s="19"/>
      <c r="XH144" s="19"/>
      <c r="XI144" s="19"/>
      <c r="XJ144" s="19"/>
      <c r="XK144" s="19"/>
      <c r="XL144" s="19"/>
      <c r="XM144" s="19"/>
      <c r="XN144" s="19"/>
      <c r="XO144" s="19"/>
      <c r="XP144" s="19"/>
      <c r="XQ144" s="19"/>
      <c r="XR144" s="19"/>
      <c r="XS144" s="19"/>
      <c r="XT144" s="19"/>
      <c r="XU144" s="19"/>
      <c r="XV144" s="19"/>
      <c r="XW144" s="19"/>
      <c r="XX144" s="19"/>
      <c r="XY144" s="19"/>
      <c r="XZ144" s="19"/>
      <c r="YA144" s="19"/>
      <c r="YB144" s="19"/>
      <c r="YC144" s="19"/>
      <c r="YD144" s="19"/>
      <c r="YE144" s="19"/>
      <c r="YF144" s="19"/>
      <c r="YG144" s="19"/>
      <c r="YH144" s="19"/>
      <c r="YI144" s="19"/>
      <c r="YJ144" s="19"/>
      <c r="YK144" s="19"/>
      <c r="YL144" s="19"/>
      <c r="YM144" s="19"/>
      <c r="YN144" s="19"/>
      <c r="YO144" s="19"/>
      <c r="YP144" s="19"/>
      <c r="YQ144" s="19"/>
      <c r="YR144" s="19"/>
      <c r="YS144" s="19"/>
      <c r="YT144" s="19"/>
      <c r="YU144" s="19"/>
      <c r="YV144" s="19"/>
      <c r="YW144" s="19"/>
      <c r="YX144" s="19"/>
      <c r="YY144" s="19"/>
      <c r="YZ144" s="19"/>
      <c r="ZA144" s="19"/>
      <c r="ZB144" s="19"/>
      <c r="ZC144" s="19"/>
      <c r="ZD144" s="19"/>
      <c r="ZE144" s="19"/>
      <c r="ZF144" s="19"/>
      <c r="ZG144" s="19"/>
      <c r="ZH144" s="19"/>
      <c r="ZI144" s="19"/>
      <c r="ZJ144" s="19"/>
      <c r="ZK144" s="19"/>
      <c r="ZL144" s="19"/>
      <c r="ZM144" s="19"/>
      <c r="ZN144" s="19"/>
      <c r="ZO144" s="19"/>
      <c r="ZP144" s="19"/>
      <c r="ZQ144" s="19"/>
      <c r="ZR144" s="19"/>
      <c r="ZS144" s="19"/>
      <c r="ZT144" s="19"/>
      <c r="ZU144" s="19"/>
      <c r="ZV144" s="19"/>
      <c r="ZW144" s="19"/>
      <c r="ZX144" s="19"/>
      <c r="ZY144" s="19"/>
      <c r="ZZ144" s="19"/>
      <c r="AAA144" s="19"/>
      <c r="AAB144" s="19"/>
      <c r="AAC144" s="19"/>
      <c r="AAD144" s="19"/>
      <c r="AAE144" s="19"/>
      <c r="AAF144" s="19"/>
      <c r="AAG144" s="19"/>
      <c r="AAH144" s="19"/>
      <c r="AAI144" s="19"/>
      <c r="AAJ144" s="19"/>
      <c r="AAK144" s="19"/>
      <c r="AAL144" s="19"/>
      <c r="AAM144" s="19"/>
      <c r="AAN144" s="19"/>
      <c r="AAO144" s="19"/>
      <c r="AAP144" s="19"/>
      <c r="AAQ144" s="19"/>
      <c r="AAR144" s="19"/>
      <c r="AAS144" s="19"/>
      <c r="AAT144" s="19"/>
      <c r="AAU144" s="19"/>
      <c r="AAV144" s="19"/>
      <c r="AAW144" s="19"/>
      <c r="AAX144" s="19"/>
      <c r="AAY144" s="19"/>
      <c r="AAZ144" s="19"/>
      <c r="ABA144" s="19"/>
      <c r="ABB144" s="19"/>
      <c r="ABC144" s="19"/>
      <c r="ABD144" s="19"/>
      <c r="ABE144" s="19"/>
      <c r="ABF144" s="19"/>
      <c r="ABG144" s="19"/>
      <c r="ABH144" s="19"/>
      <c r="ABI144" s="19"/>
      <c r="ABJ144" s="19"/>
      <c r="ABK144" s="19"/>
      <c r="ABL144" s="19"/>
      <c r="ABM144" s="19"/>
      <c r="ABN144" s="19"/>
      <c r="ABO144" s="19"/>
      <c r="ABP144" s="19"/>
      <c r="ABQ144" s="19"/>
      <c r="ABR144" s="19"/>
      <c r="ABS144" s="19"/>
      <c r="ABT144" s="19"/>
      <c r="ABU144" s="19"/>
      <c r="ABV144" s="19"/>
      <c r="ABW144" s="19"/>
      <c r="ABX144" s="19"/>
      <c r="ABY144" s="19"/>
      <c r="ABZ144" s="19"/>
      <c r="ACA144" s="19"/>
      <c r="ACB144" s="19"/>
      <c r="ACC144" s="19"/>
      <c r="ACD144" s="19"/>
      <c r="ACE144" s="19"/>
      <c r="ACF144" s="19"/>
      <c r="ACG144" s="19"/>
      <c r="ACH144" s="19"/>
      <c r="ACI144" s="19"/>
      <c r="ACJ144" s="19"/>
      <c r="ACK144" s="19"/>
      <c r="ACL144" s="19"/>
      <c r="ACM144" s="19"/>
      <c r="ACN144" s="19"/>
      <c r="ACO144" s="19"/>
      <c r="ACP144" s="19"/>
      <c r="ACQ144" s="19"/>
      <c r="ACR144" s="19"/>
      <c r="ACS144" s="19"/>
      <c r="ACT144" s="19"/>
      <c r="ACU144" s="19"/>
      <c r="ACV144" s="19"/>
      <c r="ACW144" s="19"/>
      <c r="ACX144" s="19"/>
      <c r="ACY144" s="19"/>
      <c r="ACZ144" s="19"/>
      <c r="ADA144" s="19"/>
      <c r="ADB144" s="19"/>
      <c r="ADC144" s="19"/>
      <c r="ADD144" s="19"/>
      <c r="ADE144" s="19"/>
      <c r="ADF144" s="19"/>
      <c r="ADG144" s="19"/>
      <c r="ADH144" s="19"/>
      <c r="ADI144" s="19"/>
      <c r="ADJ144" s="19"/>
      <c r="ADK144" s="19"/>
      <c r="ADL144" s="19"/>
      <c r="ADM144" s="19"/>
      <c r="ADN144" s="19"/>
      <c r="ADO144" s="19"/>
      <c r="ADP144" s="19"/>
      <c r="ADQ144" s="19"/>
      <c r="ADR144" s="19"/>
      <c r="ADS144" s="19"/>
      <c r="ADT144" s="19"/>
      <c r="ADU144" s="19"/>
      <c r="ADV144" s="19"/>
      <c r="ADW144" s="19"/>
      <c r="ADX144" s="19"/>
      <c r="ADY144" s="19"/>
      <c r="ADZ144" s="19"/>
      <c r="AEA144" s="19"/>
      <c r="AEB144" s="19"/>
      <c r="AEC144" s="19"/>
      <c r="AED144" s="19"/>
      <c r="AEE144" s="19"/>
      <c r="AEF144" s="19"/>
      <c r="AEG144" s="19"/>
      <c r="AEH144" s="19"/>
      <c r="AEI144" s="19"/>
      <c r="AEJ144" s="19"/>
      <c r="AEK144" s="19"/>
      <c r="AEL144" s="19"/>
      <c r="AEM144" s="19"/>
      <c r="AEN144" s="19"/>
      <c r="AEO144" s="19"/>
      <c r="AEP144" s="19"/>
      <c r="AEQ144" s="19"/>
      <c r="AER144" s="19"/>
      <c r="AES144" s="19"/>
      <c r="AET144" s="19"/>
      <c r="AEU144" s="19"/>
      <c r="AEV144" s="19"/>
      <c r="AEW144" s="19"/>
      <c r="AEX144" s="19"/>
      <c r="AEY144" s="19"/>
      <c r="AEZ144" s="19"/>
      <c r="AFA144" s="19"/>
      <c r="AFB144" s="19"/>
      <c r="AFC144" s="19"/>
      <c r="AFD144" s="19"/>
      <c r="AFE144" s="19"/>
      <c r="AFF144" s="19"/>
      <c r="AFG144" s="19"/>
      <c r="AFH144" s="19"/>
      <c r="AFI144" s="19"/>
      <c r="AFJ144" s="19"/>
      <c r="AFK144" s="19"/>
    </row>
    <row r="145" spans="1:843" ht="15.75" customHeight="1" x14ac:dyDescent="0.2">
      <c r="A145" s="59"/>
      <c r="B145" s="393" t="s">
        <v>133</v>
      </c>
      <c r="C145" s="674" t="s">
        <v>893</v>
      </c>
      <c r="D145" s="675"/>
      <c r="E145" s="676"/>
      <c r="F145" s="385"/>
      <c r="G145" s="385"/>
      <c r="H145" s="393" t="s">
        <v>134</v>
      </c>
      <c r="I145" s="614" t="s">
        <v>888</v>
      </c>
      <c r="J145" s="680"/>
      <c r="K145" s="680"/>
      <c r="L145" s="681"/>
      <c r="M145" s="55"/>
    </row>
    <row r="146" spans="1:843" s="20" customFormat="1" ht="3.75" customHeight="1" x14ac:dyDescent="0.2">
      <c r="B146" s="398"/>
      <c r="C146" s="392"/>
      <c r="D146" s="392"/>
      <c r="E146" s="392"/>
      <c r="F146" s="385"/>
      <c r="G146" s="385"/>
      <c r="H146" s="385"/>
      <c r="I146" s="394"/>
      <c r="J146" s="394"/>
      <c r="K146" s="394"/>
      <c r="L146" s="395"/>
      <c r="N146" s="52"/>
      <c r="O146" s="53"/>
      <c r="P146" s="53"/>
      <c r="Q146" s="53"/>
      <c r="R146" s="53"/>
      <c r="S146" s="53"/>
      <c r="T146" s="53"/>
      <c r="U146" s="53"/>
      <c r="V146" s="53"/>
      <c r="W146" s="53"/>
      <c r="X146" s="53"/>
      <c r="Y146" s="53"/>
      <c r="Z146" s="53"/>
      <c r="AA146" s="53"/>
      <c r="AB146" s="53"/>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53"/>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53"/>
      <c r="CH146" s="53"/>
      <c r="CI146" s="53"/>
      <c r="CJ146" s="53"/>
      <c r="CK146" s="53"/>
      <c r="CL146" s="53"/>
      <c r="CM146" s="53"/>
      <c r="CN146" s="53"/>
      <c r="CO146" s="53"/>
      <c r="CP146" s="53"/>
      <c r="CQ146" s="53"/>
      <c r="CR146" s="53"/>
      <c r="CS146" s="53"/>
      <c r="CT146" s="53"/>
      <c r="CU146" s="53"/>
      <c r="CV146" s="53"/>
      <c r="CW146" s="53"/>
      <c r="CX146" s="53"/>
      <c r="CY146" s="53"/>
      <c r="CZ146" s="53"/>
      <c r="DA146" s="53"/>
      <c r="DB146" s="53"/>
      <c r="DC146" s="53"/>
      <c r="DD146" s="53"/>
      <c r="DE146" s="53"/>
      <c r="DF146" s="53"/>
      <c r="DG146" s="53"/>
      <c r="DH146" s="53"/>
      <c r="DI146" s="53"/>
      <c r="DJ146" s="53"/>
      <c r="DK146" s="53"/>
      <c r="DL146" s="53"/>
      <c r="DM146" s="53"/>
      <c r="DN146" s="53"/>
      <c r="DO146" s="53"/>
      <c r="DP146" s="53"/>
      <c r="DQ146" s="53"/>
      <c r="DR146" s="53"/>
      <c r="DS146" s="53"/>
      <c r="DT146" s="53"/>
      <c r="DU146" s="53"/>
      <c r="DV146" s="53"/>
      <c r="DW146" s="53"/>
      <c r="DX146" s="53"/>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3"/>
      <c r="FK146" s="53"/>
      <c r="FL146" s="53"/>
      <c r="FM146" s="53"/>
      <c r="FN146" s="53"/>
      <c r="FO146" s="53"/>
      <c r="FP146" s="53"/>
      <c r="FQ146" s="53"/>
      <c r="FR146" s="53"/>
      <c r="FS146" s="53"/>
      <c r="FT146" s="53"/>
      <c r="FU146" s="53"/>
      <c r="FV146" s="53"/>
      <c r="FW146" s="53"/>
      <c r="FX146" s="53"/>
      <c r="FY146" s="53"/>
      <c r="FZ146" s="53"/>
      <c r="GA146" s="53"/>
      <c r="GB146" s="53"/>
      <c r="GC146" s="53"/>
      <c r="GD146" s="53"/>
      <c r="GE146" s="53"/>
      <c r="GF146" s="53"/>
      <c r="GG146" s="53"/>
      <c r="GH146" s="53"/>
      <c r="GI146" s="53"/>
      <c r="GJ146" s="53"/>
      <c r="GK146" s="53"/>
      <c r="GL146" s="53"/>
      <c r="GM146" s="53"/>
      <c r="GN146" s="53"/>
      <c r="GO146" s="53"/>
      <c r="GP146" s="53"/>
      <c r="GQ146" s="53"/>
      <c r="GR146" s="53"/>
      <c r="GS146" s="53"/>
      <c r="GT146" s="53"/>
      <c r="GU146" s="53"/>
      <c r="GV146" s="53"/>
      <c r="GW146" s="53"/>
      <c r="GX146" s="53"/>
      <c r="GY146" s="53"/>
      <c r="GZ146" s="53"/>
      <c r="HA146" s="53"/>
      <c r="HB146" s="53"/>
      <c r="HC146" s="53"/>
      <c r="HD146" s="53"/>
      <c r="HE146" s="53"/>
      <c r="HF146" s="53"/>
      <c r="HG146" s="53"/>
      <c r="HH146" s="53"/>
      <c r="HI146" s="53"/>
      <c r="HJ146" s="53"/>
      <c r="HK146" s="53"/>
      <c r="HL146" s="53"/>
      <c r="HM146" s="53"/>
      <c r="HN146" s="53"/>
      <c r="HO146" s="53"/>
      <c r="HP146" s="53"/>
      <c r="HQ146" s="53"/>
      <c r="HR146" s="53"/>
      <c r="HS146" s="53"/>
      <c r="HT146" s="53"/>
      <c r="HU146" s="53"/>
      <c r="HV146" s="53"/>
      <c r="HW146" s="53"/>
      <c r="HX146" s="53"/>
      <c r="HY146" s="53"/>
      <c r="HZ146" s="53"/>
      <c r="IA146" s="53"/>
      <c r="IB146" s="53"/>
      <c r="IC146" s="53"/>
      <c r="ID146" s="53"/>
      <c r="IE146" s="53"/>
      <c r="IF146" s="53"/>
      <c r="IG146" s="53"/>
      <c r="IH146" s="53"/>
      <c r="II146" s="53"/>
      <c r="IJ146" s="53"/>
      <c r="IK146" s="53"/>
      <c r="IL146" s="53"/>
      <c r="IM146" s="53"/>
      <c r="IN146" s="53"/>
      <c r="IO146" s="53"/>
      <c r="IP146" s="53"/>
      <c r="IQ146" s="53"/>
      <c r="IR146" s="53"/>
      <c r="IS146" s="53"/>
      <c r="IT146" s="53"/>
      <c r="IU146" s="53"/>
      <c r="IV146" s="53"/>
      <c r="IW146" s="53"/>
      <c r="IX146" s="53"/>
      <c r="IY146" s="53"/>
      <c r="IZ146" s="53"/>
      <c r="JA146" s="53"/>
      <c r="JB146" s="53"/>
      <c r="JC146" s="53"/>
      <c r="JD146" s="53"/>
      <c r="JE146" s="53"/>
      <c r="JF146" s="53"/>
      <c r="JG146" s="53"/>
      <c r="JH146" s="53"/>
      <c r="JI146" s="53"/>
      <c r="JJ146" s="53"/>
      <c r="JK146" s="53"/>
      <c r="JL146" s="53"/>
      <c r="JM146" s="53"/>
      <c r="JN146" s="53"/>
      <c r="JO146" s="53"/>
      <c r="JP146" s="53"/>
      <c r="JQ146" s="53"/>
      <c r="JR146" s="53"/>
      <c r="JS146" s="53"/>
      <c r="JT146" s="53"/>
      <c r="JU146" s="53"/>
      <c r="JV146" s="53"/>
      <c r="JW146" s="53"/>
      <c r="JX146" s="53"/>
      <c r="JY146" s="53"/>
      <c r="JZ146" s="53"/>
      <c r="KA146" s="53"/>
      <c r="KB146" s="53"/>
      <c r="KC146" s="53"/>
      <c r="KD146" s="53"/>
      <c r="KE146" s="53"/>
      <c r="KF146" s="53"/>
      <c r="KG146" s="53"/>
      <c r="KH146" s="53"/>
      <c r="KI146" s="53"/>
      <c r="KJ146" s="53"/>
      <c r="KK146" s="53"/>
      <c r="KL146" s="53"/>
      <c r="KM146" s="53"/>
      <c r="KN146" s="53"/>
      <c r="KO146" s="53"/>
      <c r="KP146" s="53"/>
      <c r="KQ146" s="53"/>
      <c r="KR146" s="53"/>
      <c r="KS146" s="53"/>
      <c r="KT146" s="53"/>
      <c r="KU146" s="53"/>
      <c r="KV146" s="53"/>
      <c r="KW146" s="53"/>
      <c r="KX146" s="53"/>
      <c r="KY146" s="53"/>
      <c r="KZ146" s="53"/>
      <c r="LA146" s="53"/>
      <c r="LB146" s="53"/>
      <c r="LC146" s="53"/>
      <c r="LD146" s="53"/>
      <c r="LE146" s="53"/>
      <c r="LF146" s="53"/>
      <c r="LG146" s="53"/>
      <c r="LH146" s="53"/>
      <c r="LI146" s="53"/>
      <c r="LJ146" s="53"/>
      <c r="LK146" s="53"/>
      <c r="LL146" s="53"/>
      <c r="LM146" s="53"/>
      <c r="LN146" s="53"/>
      <c r="LO146" s="53"/>
      <c r="LP146" s="53"/>
      <c r="LQ146" s="53"/>
      <c r="LR146" s="53"/>
      <c r="LS146" s="53"/>
      <c r="LT146" s="53"/>
      <c r="LU146" s="53"/>
      <c r="LV146" s="53"/>
      <c r="LW146" s="53"/>
      <c r="LX146" s="53"/>
      <c r="LY146" s="53"/>
      <c r="LZ146" s="53"/>
      <c r="MA146" s="53"/>
      <c r="MB146" s="53"/>
      <c r="MC146" s="53"/>
      <c r="MD146" s="53"/>
      <c r="ME146" s="53"/>
      <c r="MF146" s="53"/>
      <c r="MG146" s="53"/>
      <c r="MH146" s="53"/>
      <c r="MI146" s="53"/>
      <c r="MJ146" s="53"/>
      <c r="MK146" s="53"/>
      <c r="ML146" s="53"/>
      <c r="MM146" s="53"/>
      <c r="MN146" s="53"/>
      <c r="MO146" s="53"/>
      <c r="MP146" s="53"/>
      <c r="MQ146" s="53"/>
      <c r="MR146" s="53"/>
      <c r="MS146" s="53"/>
      <c r="MT146" s="53"/>
      <c r="MU146" s="53"/>
      <c r="MV146" s="53"/>
      <c r="MW146" s="53"/>
      <c r="MX146" s="53"/>
      <c r="MY146" s="53"/>
      <c r="MZ146" s="53"/>
      <c r="NA146" s="53"/>
      <c r="NB146" s="53"/>
      <c r="NC146" s="53"/>
      <c r="ND146" s="53"/>
      <c r="NE146" s="53"/>
      <c r="NF146" s="53"/>
      <c r="NG146" s="53"/>
      <c r="NH146" s="53"/>
      <c r="NI146" s="53"/>
      <c r="NJ146" s="53"/>
      <c r="NK146" s="53"/>
      <c r="NL146" s="53"/>
      <c r="NM146" s="53"/>
      <c r="NN146" s="53"/>
      <c r="NO146" s="53"/>
      <c r="NP146" s="53"/>
      <c r="NQ146" s="53"/>
      <c r="NR146" s="53"/>
      <c r="NS146" s="53"/>
      <c r="NT146" s="53"/>
      <c r="NU146" s="53"/>
      <c r="NV146" s="53"/>
      <c r="NW146" s="53"/>
      <c r="NX146" s="53"/>
      <c r="NY146" s="53"/>
      <c r="NZ146" s="53"/>
      <c r="OA146" s="53"/>
      <c r="OB146" s="53"/>
      <c r="OC146" s="53"/>
      <c r="OD146" s="53"/>
      <c r="OE146" s="53"/>
      <c r="OF146" s="53"/>
      <c r="OG146" s="53"/>
      <c r="OH146" s="53"/>
      <c r="OI146" s="53"/>
      <c r="OJ146" s="53"/>
      <c r="OK146" s="53"/>
      <c r="OL146" s="53"/>
      <c r="OM146" s="53"/>
      <c r="ON146" s="53"/>
      <c r="OO146" s="53"/>
      <c r="OP146" s="53"/>
      <c r="OQ146" s="53"/>
      <c r="OR146" s="53"/>
      <c r="OS146" s="53"/>
      <c r="OT146" s="53"/>
      <c r="OU146" s="53"/>
      <c r="OV146" s="53"/>
      <c r="OW146" s="53"/>
      <c r="OX146" s="53"/>
      <c r="OY146" s="53"/>
      <c r="OZ146" s="53"/>
      <c r="PA146" s="53"/>
      <c r="PB146" s="53"/>
      <c r="PC146" s="53"/>
      <c r="PD146" s="53"/>
      <c r="PE146" s="53"/>
      <c r="PF146" s="53"/>
      <c r="PG146" s="53"/>
      <c r="PH146" s="53"/>
      <c r="PI146" s="53"/>
      <c r="PJ146" s="53"/>
      <c r="PK146" s="53"/>
      <c r="PL146" s="53"/>
      <c r="PM146" s="53"/>
      <c r="PN146" s="53"/>
      <c r="PO146" s="53"/>
      <c r="PP146" s="53"/>
      <c r="PQ146" s="53"/>
      <c r="PR146" s="53"/>
      <c r="PS146" s="53"/>
      <c r="PT146" s="53"/>
      <c r="PU146" s="53"/>
      <c r="PV146" s="53"/>
      <c r="PW146" s="53"/>
      <c r="PX146" s="53"/>
      <c r="PY146" s="53"/>
      <c r="PZ146" s="53"/>
      <c r="QA146" s="53"/>
      <c r="QB146" s="53"/>
      <c r="QC146" s="53"/>
      <c r="QD146" s="53"/>
      <c r="QE146" s="53"/>
      <c r="QF146" s="53"/>
      <c r="QG146" s="53"/>
      <c r="QH146" s="53"/>
      <c r="QI146" s="53"/>
      <c r="QJ146" s="53"/>
      <c r="QK146" s="53"/>
      <c r="QL146" s="53"/>
      <c r="QM146" s="53"/>
      <c r="QN146" s="53"/>
      <c r="QO146" s="53"/>
      <c r="QP146" s="53"/>
      <c r="QQ146" s="53"/>
      <c r="QR146" s="53"/>
      <c r="QS146" s="53"/>
      <c r="QT146" s="53"/>
      <c r="QU146" s="53"/>
      <c r="QV146" s="53"/>
      <c r="QW146" s="53"/>
      <c r="QX146" s="53"/>
      <c r="QY146" s="53"/>
      <c r="QZ146" s="53"/>
      <c r="RA146" s="53"/>
      <c r="RB146" s="53"/>
      <c r="RC146" s="53"/>
      <c r="RD146" s="53"/>
      <c r="RE146" s="53"/>
      <c r="RF146" s="53"/>
      <c r="RG146" s="53"/>
      <c r="RH146" s="53"/>
      <c r="RI146" s="53"/>
      <c r="RJ146" s="53"/>
      <c r="RK146" s="53"/>
      <c r="RL146" s="53"/>
      <c r="RM146" s="53"/>
      <c r="RN146" s="53"/>
      <c r="RO146" s="53"/>
      <c r="RP146" s="53"/>
      <c r="RQ146" s="53"/>
      <c r="RR146" s="53"/>
      <c r="RS146" s="53"/>
      <c r="RT146" s="53"/>
      <c r="RU146" s="53"/>
      <c r="RV146" s="53"/>
      <c r="RW146" s="53"/>
      <c r="RX146" s="53"/>
      <c r="RY146" s="53"/>
      <c r="RZ146" s="53"/>
      <c r="SA146" s="53"/>
      <c r="SB146" s="53"/>
      <c r="SC146" s="53"/>
      <c r="SD146" s="53"/>
      <c r="SE146" s="53"/>
      <c r="SF146" s="53"/>
      <c r="SG146" s="53"/>
      <c r="SH146" s="53"/>
      <c r="SI146" s="53"/>
      <c r="SJ146" s="53"/>
      <c r="SK146" s="53"/>
      <c r="SL146" s="53"/>
      <c r="SM146" s="53"/>
      <c r="SN146" s="53"/>
      <c r="SO146" s="53"/>
      <c r="SP146" s="53"/>
      <c r="SQ146" s="53"/>
      <c r="SR146" s="53"/>
      <c r="SS146" s="53"/>
      <c r="ST146" s="53"/>
      <c r="SU146" s="53"/>
      <c r="SV146" s="53"/>
      <c r="SW146" s="53"/>
      <c r="SX146" s="53"/>
      <c r="SY146" s="53"/>
      <c r="SZ146" s="53"/>
      <c r="TA146" s="53"/>
      <c r="TB146" s="53"/>
      <c r="TC146" s="53"/>
      <c r="TD146" s="53"/>
      <c r="TE146" s="53"/>
      <c r="TF146" s="53"/>
      <c r="TG146" s="53"/>
      <c r="TH146" s="53"/>
      <c r="TI146" s="53"/>
      <c r="TJ146" s="53"/>
      <c r="TK146" s="53"/>
      <c r="TL146" s="53"/>
      <c r="TM146" s="53"/>
      <c r="TN146" s="53"/>
      <c r="TO146" s="53"/>
      <c r="TP146" s="53"/>
      <c r="TQ146" s="53"/>
      <c r="TR146" s="53"/>
      <c r="TS146" s="53"/>
      <c r="TT146" s="53"/>
      <c r="TU146" s="53"/>
      <c r="TV146" s="53"/>
      <c r="TW146" s="53"/>
      <c r="TX146" s="53"/>
      <c r="TY146" s="53"/>
      <c r="TZ146" s="53"/>
      <c r="UA146" s="53"/>
      <c r="UB146" s="53"/>
      <c r="UC146" s="53"/>
      <c r="UD146" s="53"/>
      <c r="UE146" s="53"/>
      <c r="UF146" s="53"/>
      <c r="UG146" s="53"/>
      <c r="UH146" s="19"/>
      <c r="UI146" s="19"/>
      <c r="UJ146" s="19"/>
      <c r="UK146" s="19"/>
      <c r="UL146" s="19"/>
      <c r="UM146" s="19"/>
      <c r="UN146" s="19"/>
      <c r="UO146" s="19"/>
      <c r="UP146" s="19"/>
      <c r="UQ146" s="19"/>
      <c r="UR146" s="19"/>
      <c r="US146" s="19"/>
      <c r="UT146" s="19"/>
      <c r="UU146" s="19"/>
      <c r="UV146" s="19"/>
      <c r="UW146" s="19"/>
      <c r="UX146" s="19"/>
      <c r="UY146" s="19"/>
      <c r="UZ146" s="19"/>
      <c r="VA146" s="19"/>
      <c r="VB146" s="19"/>
      <c r="VC146" s="19"/>
      <c r="VD146" s="19"/>
      <c r="VE146" s="19"/>
      <c r="VF146" s="19"/>
      <c r="VG146" s="19"/>
      <c r="VH146" s="19"/>
      <c r="VI146" s="19"/>
      <c r="VJ146" s="19"/>
      <c r="VK146" s="19"/>
      <c r="VL146" s="19"/>
      <c r="VM146" s="19"/>
      <c r="VN146" s="19"/>
      <c r="VO146" s="19"/>
      <c r="VP146" s="19"/>
      <c r="VQ146" s="19"/>
      <c r="VR146" s="19"/>
      <c r="VS146" s="19"/>
      <c r="VT146" s="19"/>
      <c r="VU146" s="19"/>
      <c r="VV146" s="19"/>
      <c r="VW146" s="19"/>
      <c r="VX146" s="19"/>
      <c r="VY146" s="19"/>
      <c r="VZ146" s="19"/>
      <c r="WA146" s="19"/>
      <c r="WB146" s="19"/>
      <c r="WC146" s="19"/>
      <c r="WD146" s="19"/>
      <c r="WE146" s="19"/>
      <c r="WF146" s="19"/>
      <c r="WG146" s="19"/>
      <c r="WH146" s="19"/>
      <c r="WI146" s="19"/>
      <c r="WJ146" s="19"/>
      <c r="WK146" s="19"/>
      <c r="WL146" s="19"/>
      <c r="WM146" s="19"/>
      <c r="WN146" s="19"/>
      <c r="WO146" s="19"/>
      <c r="WP146" s="19"/>
      <c r="WQ146" s="19"/>
      <c r="WR146" s="19"/>
      <c r="WS146" s="19"/>
      <c r="WT146" s="19"/>
      <c r="WU146" s="19"/>
      <c r="WV146" s="19"/>
      <c r="WW146" s="19"/>
      <c r="WX146" s="19"/>
      <c r="WY146" s="19"/>
      <c r="WZ146" s="19"/>
      <c r="XA146" s="19"/>
      <c r="XB146" s="19"/>
      <c r="XC146" s="19"/>
      <c r="XD146" s="19"/>
      <c r="XE146" s="19"/>
      <c r="XF146" s="19"/>
      <c r="XG146" s="19"/>
      <c r="XH146" s="19"/>
      <c r="XI146" s="19"/>
      <c r="XJ146" s="19"/>
      <c r="XK146" s="19"/>
      <c r="XL146" s="19"/>
      <c r="XM146" s="19"/>
      <c r="XN146" s="19"/>
      <c r="XO146" s="19"/>
      <c r="XP146" s="19"/>
      <c r="XQ146" s="19"/>
      <c r="XR146" s="19"/>
      <c r="XS146" s="19"/>
      <c r="XT146" s="19"/>
      <c r="XU146" s="19"/>
      <c r="XV146" s="19"/>
      <c r="XW146" s="19"/>
      <c r="XX146" s="19"/>
      <c r="XY146" s="19"/>
      <c r="XZ146" s="19"/>
      <c r="YA146" s="19"/>
      <c r="YB146" s="19"/>
      <c r="YC146" s="19"/>
      <c r="YD146" s="19"/>
      <c r="YE146" s="19"/>
      <c r="YF146" s="19"/>
      <c r="YG146" s="19"/>
      <c r="YH146" s="19"/>
      <c r="YI146" s="19"/>
      <c r="YJ146" s="19"/>
      <c r="YK146" s="19"/>
      <c r="YL146" s="19"/>
      <c r="YM146" s="19"/>
      <c r="YN146" s="19"/>
      <c r="YO146" s="19"/>
      <c r="YP146" s="19"/>
      <c r="YQ146" s="19"/>
      <c r="YR146" s="19"/>
      <c r="YS146" s="19"/>
      <c r="YT146" s="19"/>
      <c r="YU146" s="19"/>
      <c r="YV146" s="19"/>
      <c r="YW146" s="19"/>
      <c r="YX146" s="19"/>
      <c r="YY146" s="19"/>
      <c r="YZ146" s="19"/>
      <c r="ZA146" s="19"/>
      <c r="ZB146" s="19"/>
      <c r="ZC146" s="19"/>
      <c r="ZD146" s="19"/>
      <c r="ZE146" s="19"/>
      <c r="ZF146" s="19"/>
      <c r="ZG146" s="19"/>
      <c r="ZH146" s="19"/>
      <c r="ZI146" s="19"/>
      <c r="ZJ146" s="19"/>
      <c r="ZK146" s="19"/>
      <c r="ZL146" s="19"/>
      <c r="ZM146" s="19"/>
      <c r="ZN146" s="19"/>
      <c r="ZO146" s="19"/>
      <c r="ZP146" s="19"/>
      <c r="ZQ146" s="19"/>
      <c r="ZR146" s="19"/>
      <c r="ZS146" s="19"/>
      <c r="ZT146" s="19"/>
      <c r="ZU146" s="19"/>
      <c r="ZV146" s="19"/>
      <c r="ZW146" s="19"/>
      <c r="ZX146" s="19"/>
      <c r="ZY146" s="19"/>
      <c r="ZZ146" s="19"/>
      <c r="AAA146" s="19"/>
      <c r="AAB146" s="19"/>
      <c r="AAC146" s="19"/>
      <c r="AAD146" s="19"/>
      <c r="AAE146" s="19"/>
      <c r="AAF146" s="19"/>
      <c r="AAG146" s="19"/>
      <c r="AAH146" s="19"/>
      <c r="AAI146" s="19"/>
      <c r="AAJ146" s="19"/>
      <c r="AAK146" s="19"/>
      <c r="AAL146" s="19"/>
      <c r="AAM146" s="19"/>
      <c r="AAN146" s="19"/>
      <c r="AAO146" s="19"/>
      <c r="AAP146" s="19"/>
      <c r="AAQ146" s="19"/>
      <c r="AAR146" s="19"/>
      <c r="AAS146" s="19"/>
      <c r="AAT146" s="19"/>
      <c r="AAU146" s="19"/>
      <c r="AAV146" s="19"/>
      <c r="AAW146" s="19"/>
      <c r="AAX146" s="19"/>
      <c r="AAY146" s="19"/>
      <c r="AAZ146" s="19"/>
      <c r="ABA146" s="19"/>
      <c r="ABB146" s="19"/>
      <c r="ABC146" s="19"/>
      <c r="ABD146" s="19"/>
      <c r="ABE146" s="19"/>
      <c r="ABF146" s="19"/>
      <c r="ABG146" s="19"/>
      <c r="ABH146" s="19"/>
      <c r="ABI146" s="19"/>
      <c r="ABJ146" s="19"/>
      <c r="ABK146" s="19"/>
      <c r="ABL146" s="19"/>
      <c r="ABM146" s="19"/>
      <c r="ABN146" s="19"/>
      <c r="ABO146" s="19"/>
      <c r="ABP146" s="19"/>
      <c r="ABQ146" s="19"/>
      <c r="ABR146" s="19"/>
      <c r="ABS146" s="19"/>
      <c r="ABT146" s="19"/>
      <c r="ABU146" s="19"/>
      <c r="ABV146" s="19"/>
      <c r="ABW146" s="19"/>
      <c r="ABX146" s="19"/>
      <c r="ABY146" s="19"/>
      <c r="ABZ146" s="19"/>
      <c r="ACA146" s="19"/>
      <c r="ACB146" s="19"/>
      <c r="ACC146" s="19"/>
      <c r="ACD146" s="19"/>
      <c r="ACE146" s="19"/>
      <c r="ACF146" s="19"/>
      <c r="ACG146" s="19"/>
      <c r="ACH146" s="19"/>
      <c r="ACI146" s="19"/>
      <c r="ACJ146" s="19"/>
      <c r="ACK146" s="19"/>
      <c r="ACL146" s="19"/>
      <c r="ACM146" s="19"/>
      <c r="ACN146" s="19"/>
      <c r="ACO146" s="19"/>
      <c r="ACP146" s="19"/>
      <c r="ACQ146" s="19"/>
      <c r="ACR146" s="19"/>
      <c r="ACS146" s="19"/>
      <c r="ACT146" s="19"/>
      <c r="ACU146" s="19"/>
      <c r="ACV146" s="19"/>
      <c r="ACW146" s="19"/>
      <c r="ACX146" s="19"/>
      <c r="ACY146" s="19"/>
      <c r="ACZ146" s="19"/>
      <c r="ADA146" s="19"/>
      <c r="ADB146" s="19"/>
      <c r="ADC146" s="19"/>
      <c r="ADD146" s="19"/>
      <c r="ADE146" s="19"/>
      <c r="ADF146" s="19"/>
      <c r="ADG146" s="19"/>
      <c r="ADH146" s="19"/>
      <c r="ADI146" s="19"/>
      <c r="ADJ146" s="19"/>
      <c r="ADK146" s="19"/>
      <c r="ADL146" s="19"/>
      <c r="ADM146" s="19"/>
      <c r="ADN146" s="19"/>
      <c r="ADO146" s="19"/>
      <c r="ADP146" s="19"/>
      <c r="ADQ146" s="19"/>
      <c r="ADR146" s="19"/>
      <c r="ADS146" s="19"/>
      <c r="ADT146" s="19"/>
      <c r="ADU146" s="19"/>
      <c r="ADV146" s="19"/>
      <c r="ADW146" s="19"/>
      <c r="ADX146" s="19"/>
      <c r="ADY146" s="19"/>
      <c r="ADZ146" s="19"/>
      <c r="AEA146" s="19"/>
      <c r="AEB146" s="19"/>
      <c r="AEC146" s="19"/>
      <c r="AED146" s="19"/>
      <c r="AEE146" s="19"/>
      <c r="AEF146" s="19"/>
      <c r="AEG146" s="19"/>
      <c r="AEH146" s="19"/>
      <c r="AEI146" s="19"/>
      <c r="AEJ146" s="19"/>
      <c r="AEK146" s="19"/>
      <c r="AEL146" s="19"/>
      <c r="AEM146" s="19"/>
      <c r="AEN146" s="19"/>
      <c r="AEO146" s="19"/>
      <c r="AEP146" s="19"/>
      <c r="AEQ146" s="19"/>
      <c r="AER146" s="19"/>
      <c r="AES146" s="19"/>
      <c r="AET146" s="19"/>
      <c r="AEU146" s="19"/>
      <c r="AEV146" s="19"/>
      <c r="AEW146" s="19"/>
      <c r="AEX146" s="19"/>
      <c r="AEY146" s="19"/>
      <c r="AEZ146" s="19"/>
      <c r="AFA146" s="19"/>
      <c r="AFB146" s="19"/>
      <c r="AFC146" s="19"/>
      <c r="AFD146" s="19"/>
      <c r="AFE146" s="19"/>
      <c r="AFF146" s="19"/>
      <c r="AFG146" s="19"/>
      <c r="AFH146" s="19"/>
      <c r="AFI146" s="19"/>
      <c r="AFJ146" s="19"/>
      <c r="AFK146" s="19"/>
    </row>
    <row r="147" spans="1:843" ht="30" customHeight="1" x14ac:dyDescent="0.2">
      <c r="A147" s="59"/>
      <c r="B147" s="400" t="s">
        <v>135</v>
      </c>
      <c r="C147" s="674" t="s">
        <v>894</v>
      </c>
      <c r="D147" s="675"/>
      <c r="E147" s="676"/>
      <c r="F147" s="397"/>
      <c r="G147" s="397"/>
      <c r="H147" s="394"/>
      <c r="I147" s="614"/>
      <c r="J147" s="680"/>
      <c r="K147" s="680"/>
      <c r="L147" s="681"/>
      <c r="M147" s="55"/>
    </row>
    <row r="148" spans="1:843" ht="15.75" customHeight="1" x14ac:dyDescent="0.2">
      <c r="A148" s="55"/>
      <c r="B148" s="20"/>
      <c r="C148" s="38"/>
      <c r="D148" s="38"/>
      <c r="E148" s="38"/>
      <c r="F148" s="20"/>
      <c r="G148" s="33"/>
      <c r="H148" s="33"/>
      <c r="I148" s="38"/>
      <c r="J148" s="38"/>
      <c r="K148" s="38"/>
      <c r="L148" s="41"/>
      <c r="M148" s="55"/>
    </row>
    <row r="149" spans="1:843" ht="15.75" customHeight="1" x14ac:dyDescent="0.2">
      <c r="A149" s="59"/>
      <c r="B149" s="353" t="s">
        <v>126</v>
      </c>
      <c r="C149" s="674" t="s">
        <v>897</v>
      </c>
      <c r="D149" s="675"/>
      <c r="E149" s="676"/>
      <c r="F149" s="397"/>
      <c r="G149" s="397"/>
      <c r="H149" s="397"/>
      <c r="I149" s="394"/>
      <c r="J149" s="394"/>
      <c r="K149" s="394"/>
      <c r="L149" s="395"/>
      <c r="M149" s="55"/>
    </row>
    <row r="150" spans="1:843" s="20" customFormat="1" ht="3.75" customHeight="1" x14ac:dyDescent="0.2">
      <c r="B150" s="398"/>
      <c r="C150" s="392"/>
      <c r="D150" s="392"/>
      <c r="E150" s="392"/>
      <c r="F150" s="385"/>
      <c r="G150" s="385"/>
      <c r="H150" s="385"/>
      <c r="I150" s="394"/>
      <c r="J150" s="394"/>
      <c r="K150" s="394"/>
      <c r="L150" s="394"/>
      <c r="N150" s="52"/>
      <c r="O150" s="53"/>
      <c r="P150" s="53"/>
      <c r="Q150" s="53"/>
      <c r="R150" s="53"/>
      <c r="S150" s="53"/>
      <c r="T150" s="53"/>
      <c r="U150" s="53"/>
      <c r="V150" s="53"/>
      <c r="W150" s="53"/>
      <c r="X150" s="53"/>
      <c r="Y150" s="53"/>
      <c r="Z150" s="53"/>
      <c r="AA150" s="53"/>
      <c r="AB150" s="53"/>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53"/>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53"/>
      <c r="CH150" s="53"/>
      <c r="CI150" s="53"/>
      <c r="CJ150" s="53"/>
      <c r="CK150" s="53"/>
      <c r="CL150" s="53"/>
      <c r="CM150" s="53"/>
      <c r="CN150" s="53"/>
      <c r="CO150" s="53"/>
      <c r="CP150" s="53"/>
      <c r="CQ150" s="53"/>
      <c r="CR150" s="53"/>
      <c r="CS150" s="53"/>
      <c r="CT150" s="53"/>
      <c r="CU150" s="53"/>
      <c r="CV150" s="53"/>
      <c r="CW150" s="53"/>
      <c r="CX150" s="53"/>
      <c r="CY150" s="53"/>
      <c r="CZ150" s="53"/>
      <c r="DA150" s="53"/>
      <c r="DB150" s="53"/>
      <c r="DC150" s="53"/>
      <c r="DD150" s="53"/>
      <c r="DE150" s="53"/>
      <c r="DF150" s="53"/>
      <c r="DG150" s="53"/>
      <c r="DH150" s="53"/>
      <c r="DI150" s="53"/>
      <c r="DJ150" s="53"/>
      <c r="DK150" s="53"/>
      <c r="DL150" s="53"/>
      <c r="DM150" s="53"/>
      <c r="DN150" s="53"/>
      <c r="DO150" s="53"/>
      <c r="DP150" s="53"/>
      <c r="DQ150" s="53"/>
      <c r="DR150" s="53"/>
      <c r="DS150" s="53"/>
      <c r="DT150" s="53"/>
      <c r="DU150" s="53"/>
      <c r="DV150" s="53"/>
      <c r="DW150" s="53"/>
      <c r="DX150" s="53"/>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3"/>
      <c r="FK150" s="53"/>
      <c r="FL150" s="53"/>
      <c r="FM150" s="53"/>
      <c r="FN150" s="53"/>
      <c r="FO150" s="53"/>
      <c r="FP150" s="53"/>
      <c r="FQ150" s="53"/>
      <c r="FR150" s="53"/>
      <c r="FS150" s="53"/>
      <c r="FT150" s="53"/>
      <c r="FU150" s="53"/>
      <c r="FV150" s="53"/>
      <c r="FW150" s="53"/>
      <c r="FX150" s="53"/>
      <c r="FY150" s="53"/>
      <c r="FZ150" s="53"/>
      <c r="GA150" s="53"/>
      <c r="GB150" s="53"/>
      <c r="GC150" s="53"/>
      <c r="GD150" s="53"/>
      <c r="GE150" s="53"/>
      <c r="GF150" s="53"/>
      <c r="GG150" s="53"/>
      <c r="GH150" s="53"/>
      <c r="GI150" s="53"/>
      <c r="GJ150" s="53"/>
      <c r="GK150" s="53"/>
      <c r="GL150" s="53"/>
      <c r="GM150" s="53"/>
      <c r="GN150" s="53"/>
      <c r="GO150" s="53"/>
      <c r="GP150" s="53"/>
      <c r="GQ150" s="53"/>
      <c r="GR150" s="53"/>
      <c r="GS150" s="53"/>
      <c r="GT150" s="53"/>
      <c r="GU150" s="53"/>
      <c r="GV150" s="53"/>
      <c r="GW150" s="53"/>
      <c r="GX150" s="53"/>
      <c r="GY150" s="53"/>
      <c r="GZ150" s="53"/>
      <c r="HA150" s="53"/>
      <c r="HB150" s="53"/>
      <c r="HC150" s="53"/>
      <c r="HD150" s="53"/>
      <c r="HE150" s="53"/>
      <c r="HF150" s="53"/>
      <c r="HG150" s="53"/>
      <c r="HH150" s="53"/>
      <c r="HI150" s="53"/>
      <c r="HJ150" s="53"/>
      <c r="HK150" s="53"/>
      <c r="HL150" s="53"/>
      <c r="HM150" s="53"/>
      <c r="HN150" s="53"/>
      <c r="HO150" s="53"/>
      <c r="HP150" s="53"/>
      <c r="HQ150" s="53"/>
      <c r="HR150" s="53"/>
      <c r="HS150" s="53"/>
      <c r="HT150" s="53"/>
      <c r="HU150" s="53"/>
      <c r="HV150" s="53"/>
      <c r="HW150" s="53"/>
      <c r="HX150" s="53"/>
      <c r="HY150" s="53"/>
      <c r="HZ150" s="53"/>
      <c r="IA150" s="53"/>
      <c r="IB150" s="53"/>
      <c r="IC150" s="53"/>
      <c r="ID150" s="53"/>
      <c r="IE150" s="53"/>
      <c r="IF150" s="53"/>
      <c r="IG150" s="53"/>
      <c r="IH150" s="53"/>
      <c r="II150" s="53"/>
      <c r="IJ150" s="53"/>
      <c r="IK150" s="53"/>
      <c r="IL150" s="53"/>
      <c r="IM150" s="53"/>
      <c r="IN150" s="53"/>
      <c r="IO150" s="53"/>
      <c r="IP150" s="53"/>
      <c r="IQ150" s="53"/>
      <c r="IR150" s="53"/>
      <c r="IS150" s="53"/>
      <c r="IT150" s="53"/>
      <c r="IU150" s="53"/>
      <c r="IV150" s="53"/>
      <c r="IW150" s="53"/>
      <c r="IX150" s="53"/>
      <c r="IY150" s="53"/>
      <c r="IZ150" s="53"/>
      <c r="JA150" s="53"/>
      <c r="JB150" s="53"/>
      <c r="JC150" s="53"/>
      <c r="JD150" s="53"/>
      <c r="JE150" s="53"/>
      <c r="JF150" s="53"/>
      <c r="JG150" s="53"/>
      <c r="JH150" s="53"/>
      <c r="JI150" s="53"/>
      <c r="JJ150" s="53"/>
      <c r="JK150" s="53"/>
      <c r="JL150" s="53"/>
      <c r="JM150" s="53"/>
      <c r="JN150" s="53"/>
      <c r="JO150" s="53"/>
      <c r="JP150" s="53"/>
      <c r="JQ150" s="53"/>
      <c r="JR150" s="53"/>
      <c r="JS150" s="53"/>
      <c r="JT150" s="53"/>
      <c r="JU150" s="53"/>
      <c r="JV150" s="53"/>
      <c r="JW150" s="53"/>
      <c r="JX150" s="53"/>
      <c r="JY150" s="53"/>
      <c r="JZ150" s="53"/>
      <c r="KA150" s="53"/>
      <c r="KB150" s="53"/>
      <c r="KC150" s="53"/>
      <c r="KD150" s="53"/>
      <c r="KE150" s="53"/>
      <c r="KF150" s="53"/>
      <c r="KG150" s="53"/>
      <c r="KH150" s="53"/>
      <c r="KI150" s="53"/>
      <c r="KJ150" s="53"/>
      <c r="KK150" s="53"/>
      <c r="KL150" s="53"/>
      <c r="KM150" s="53"/>
      <c r="KN150" s="53"/>
      <c r="KO150" s="53"/>
      <c r="KP150" s="53"/>
      <c r="KQ150" s="53"/>
      <c r="KR150" s="53"/>
      <c r="KS150" s="53"/>
      <c r="KT150" s="53"/>
      <c r="KU150" s="53"/>
      <c r="KV150" s="53"/>
      <c r="KW150" s="53"/>
      <c r="KX150" s="53"/>
      <c r="KY150" s="53"/>
      <c r="KZ150" s="53"/>
      <c r="LA150" s="53"/>
      <c r="LB150" s="53"/>
      <c r="LC150" s="53"/>
      <c r="LD150" s="53"/>
      <c r="LE150" s="53"/>
      <c r="LF150" s="53"/>
      <c r="LG150" s="53"/>
      <c r="LH150" s="53"/>
      <c r="LI150" s="53"/>
      <c r="LJ150" s="53"/>
      <c r="LK150" s="53"/>
      <c r="LL150" s="53"/>
      <c r="LM150" s="53"/>
      <c r="LN150" s="53"/>
      <c r="LO150" s="53"/>
      <c r="LP150" s="53"/>
      <c r="LQ150" s="53"/>
      <c r="LR150" s="53"/>
      <c r="LS150" s="53"/>
      <c r="LT150" s="53"/>
      <c r="LU150" s="53"/>
      <c r="LV150" s="53"/>
      <c r="LW150" s="53"/>
      <c r="LX150" s="53"/>
      <c r="LY150" s="53"/>
      <c r="LZ150" s="53"/>
      <c r="MA150" s="53"/>
      <c r="MB150" s="53"/>
      <c r="MC150" s="53"/>
      <c r="MD150" s="53"/>
      <c r="ME150" s="53"/>
      <c r="MF150" s="53"/>
      <c r="MG150" s="53"/>
      <c r="MH150" s="53"/>
      <c r="MI150" s="53"/>
      <c r="MJ150" s="53"/>
      <c r="MK150" s="53"/>
      <c r="ML150" s="53"/>
      <c r="MM150" s="53"/>
      <c r="MN150" s="53"/>
      <c r="MO150" s="53"/>
      <c r="MP150" s="53"/>
      <c r="MQ150" s="53"/>
      <c r="MR150" s="53"/>
      <c r="MS150" s="53"/>
      <c r="MT150" s="53"/>
      <c r="MU150" s="53"/>
      <c r="MV150" s="53"/>
      <c r="MW150" s="53"/>
      <c r="MX150" s="53"/>
      <c r="MY150" s="53"/>
      <c r="MZ150" s="53"/>
      <c r="NA150" s="53"/>
      <c r="NB150" s="53"/>
      <c r="NC150" s="53"/>
      <c r="ND150" s="53"/>
      <c r="NE150" s="53"/>
      <c r="NF150" s="53"/>
      <c r="NG150" s="53"/>
      <c r="NH150" s="53"/>
      <c r="NI150" s="53"/>
      <c r="NJ150" s="53"/>
      <c r="NK150" s="53"/>
      <c r="NL150" s="53"/>
      <c r="NM150" s="53"/>
      <c r="NN150" s="53"/>
      <c r="NO150" s="53"/>
      <c r="NP150" s="53"/>
      <c r="NQ150" s="53"/>
      <c r="NR150" s="53"/>
      <c r="NS150" s="53"/>
      <c r="NT150" s="53"/>
      <c r="NU150" s="53"/>
      <c r="NV150" s="53"/>
      <c r="NW150" s="53"/>
      <c r="NX150" s="53"/>
      <c r="NY150" s="53"/>
      <c r="NZ150" s="53"/>
      <c r="OA150" s="53"/>
      <c r="OB150" s="53"/>
      <c r="OC150" s="53"/>
      <c r="OD150" s="53"/>
      <c r="OE150" s="53"/>
      <c r="OF150" s="53"/>
      <c r="OG150" s="53"/>
      <c r="OH150" s="53"/>
      <c r="OI150" s="53"/>
      <c r="OJ150" s="53"/>
      <c r="OK150" s="53"/>
      <c r="OL150" s="53"/>
      <c r="OM150" s="53"/>
      <c r="ON150" s="53"/>
      <c r="OO150" s="53"/>
      <c r="OP150" s="53"/>
      <c r="OQ150" s="53"/>
      <c r="OR150" s="53"/>
      <c r="OS150" s="53"/>
      <c r="OT150" s="53"/>
      <c r="OU150" s="53"/>
      <c r="OV150" s="53"/>
      <c r="OW150" s="53"/>
      <c r="OX150" s="53"/>
      <c r="OY150" s="53"/>
      <c r="OZ150" s="53"/>
      <c r="PA150" s="53"/>
      <c r="PB150" s="53"/>
      <c r="PC150" s="53"/>
      <c r="PD150" s="53"/>
      <c r="PE150" s="53"/>
      <c r="PF150" s="53"/>
      <c r="PG150" s="53"/>
      <c r="PH150" s="53"/>
      <c r="PI150" s="53"/>
      <c r="PJ150" s="53"/>
      <c r="PK150" s="53"/>
      <c r="PL150" s="53"/>
      <c r="PM150" s="53"/>
      <c r="PN150" s="53"/>
      <c r="PO150" s="53"/>
      <c r="PP150" s="53"/>
      <c r="PQ150" s="53"/>
      <c r="PR150" s="53"/>
      <c r="PS150" s="53"/>
      <c r="PT150" s="53"/>
      <c r="PU150" s="53"/>
      <c r="PV150" s="53"/>
      <c r="PW150" s="53"/>
      <c r="PX150" s="53"/>
      <c r="PY150" s="53"/>
      <c r="PZ150" s="53"/>
      <c r="QA150" s="53"/>
      <c r="QB150" s="53"/>
      <c r="QC150" s="53"/>
      <c r="QD150" s="53"/>
      <c r="QE150" s="53"/>
      <c r="QF150" s="53"/>
      <c r="QG150" s="53"/>
      <c r="QH150" s="53"/>
      <c r="QI150" s="53"/>
      <c r="QJ150" s="53"/>
      <c r="QK150" s="53"/>
      <c r="QL150" s="53"/>
      <c r="QM150" s="53"/>
      <c r="QN150" s="53"/>
      <c r="QO150" s="53"/>
      <c r="QP150" s="53"/>
      <c r="QQ150" s="53"/>
      <c r="QR150" s="53"/>
      <c r="QS150" s="53"/>
      <c r="QT150" s="53"/>
      <c r="QU150" s="53"/>
      <c r="QV150" s="53"/>
      <c r="QW150" s="53"/>
      <c r="QX150" s="53"/>
      <c r="QY150" s="53"/>
      <c r="QZ150" s="53"/>
      <c r="RA150" s="53"/>
      <c r="RB150" s="53"/>
      <c r="RC150" s="53"/>
      <c r="RD150" s="53"/>
      <c r="RE150" s="53"/>
      <c r="RF150" s="53"/>
      <c r="RG150" s="53"/>
      <c r="RH150" s="53"/>
      <c r="RI150" s="53"/>
      <c r="RJ150" s="53"/>
      <c r="RK150" s="53"/>
      <c r="RL150" s="53"/>
      <c r="RM150" s="53"/>
      <c r="RN150" s="53"/>
      <c r="RO150" s="53"/>
      <c r="RP150" s="53"/>
      <c r="RQ150" s="53"/>
      <c r="RR150" s="53"/>
      <c r="RS150" s="53"/>
      <c r="RT150" s="53"/>
      <c r="RU150" s="53"/>
      <c r="RV150" s="53"/>
      <c r="RW150" s="53"/>
      <c r="RX150" s="53"/>
      <c r="RY150" s="53"/>
      <c r="RZ150" s="53"/>
      <c r="SA150" s="53"/>
      <c r="SB150" s="53"/>
      <c r="SC150" s="53"/>
      <c r="SD150" s="53"/>
      <c r="SE150" s="53"/>
      <c r="SF150" s="53"/>
      <c r="SG150" s="53"/>
      <c r="SH150" s="53"/>
      <c r="SI150" s="53"/>
      <c r="SJ150" s="53"/>
      <c r="SK150" s="53"/>
      <c r="SL150" s="53"/>
      <c r="SM150" s="53"/>
      <c r="SN150" s="53"/>
      <c r="SO150" s="53"/>
      <c r="SP150" s="53"/>
      <c r="SQ150" s="53"/>
      <c r="SR150" s="53"/>
      <c r="SS150" s="53"/>
      <c r="ST150" s="53"/>
      <c r="SU150" s="53"/>
      <c r="SV150" s="53"/>
      <c r="SW150" s="53"/>
      <c r="SX150" s="53"/>
      <c r="SY150" s="53"/>
      <c r="SZ150" s="53"/>
      <c r="TA150" s="53"/>
      <c r="TB150" s="53"/>
      <c r="TC150" s="53"/>
      <c r="TD150" s="53"/>
      <c r="TE150" s="53"/>
      <c r="TF150" s="53"/>
      <c r="TG150" s="53"/>
      <c r="TH150" s="53"/>
      <c r="TI150" s="53"/>
      <c r="TJ150" s="53"/>
      <c r="TK150" s="53"/>
      <c r="TL150" s="53"/>
      <c r="TM150" s="53"/>
      <c r="TN150" s="53"/>
      <c r="TO150" s="53"/>
      <c r="TP150" s="53"/>
      <c r="TQ150" s="53"/>
      <c r="TR150" s="53"/>
      <c r="TS150" s="53"/>
      <c r="TT150" s="53"/>
      <c r="TU150" s="53"/>
      <c r="TV150" s="53"/>
      <c r="TW150" s="53"/>
      <c r="TX150" s="53"/>
      <c r="TY150" s="53"/>
      <c r="TZ150" s="53"/>
      <c r="UA150" s="53"/>
      <c r="UB150" s="53"/>
      <c r="UC150" s="53"/>
      <c r="UD150" s="53"/>
      <c r="UE150" s="53"/>
      <c r="UF150" s="53"/>
      <c r="UG150" s="53"/>
      <c r="UH150" s="19"/>
      <c r="UI150" s="19"/>
      <c r="UJ150" s="19"/>
      <c r="UK150" s="19"/>
      <c r="UL150" s="19"/>
      <c r="UM150" s="19"/>
      <c r="UN150" s="19"/>
      <c r="UO150" s="19"/>
      <c r="UP150" s="19"/>
      <c r="UQ150" s="19"/>
      <c r="UR150" s="19"/>
      <c r="US150" s="19"/>
      <c r="UT150" s="19"/>
      <c r="UU150" s="19"/>
      <c r="UV150" s="19"/>
      <c r="UW150" s="19"/>
      <c r="UX150" s="19"/>
      <c r="UY150" s="19"/>
      <c r="UZ150" s="19"/>
      <c r="VA150" s="19"/>
      <c r="VB150" s="19"/>
      <c r="VC150" s="19"/>
      <c r="VD150" s="19"/>
      <c r="VE150" s="19"/>
      <c r="VF150" s="19"/>
      <c r="VG150" s="19"/>
      <c r="VH150" s="19"/>
      <c r="VI150" s="19"/>
      <c r="VJ150" s="19"/>
      <c r="VK150" s="19"/>
      <c r="VL150" s="19"/>
      <c r="VM150" s="19"/>
      <c r="VN150" s="19"/>
      <c r="VO150" s="19"/>
      <c r="VP150" s="19"/>
      <c r="VQ150" s="19"/>
      <c r="VR150" s="19"/>
      <c r="VS150" s="19"/>
      <c r="VT150" s="19"/>
      <c r="VU150" s="19"/>
      <c r="VV150" s="19"/>
      <c r="VW150" s="19"/>
      <c r="VX150" s="19"/>
      <c r="VY150" s="19"/>
      <c r="VZ150" s="19"/>
      <c r="WA150" s="19"/>
      <c r="WB150" s="19"/>
      <c r="WC150" s="19"/>
      <c r="WD150" s="19"/>
      <c r="WE150" s="19"/>
      <c r="WF150" s="19"/>
      <c r="WG150" s="19"/>
      <c r="WH150" s="19"/>
      <c r="WI150" s="19"/>
      <c r="WJ150" s="19"/>
      <c r="WK150" s="19"/>
      <c r="WL150" s="19"/>
      <c r="WM150" s="19"/>
      <c r="WN150" s="19"/>
      <c r="WO150" s="19"/>
      <c r="WP150" s="19"/>
      <c r="WQ150" s="19"/>
      <c r="WR150" s="19"/>
      <c r="WS150" s="19"/>
      <c r="WT150" s="19"/>
      <c r="WU150" s="19"/>
      <c r="WV150" s="19"/>
      <c r="WW150" s="19"/>
      <c r="WX150" s="19"/>
      <c r="WY150" s="19"/>
      <c r="WZ150" s="19"/>
      <c r="XA150" s="19"/>
      <c r="XB150" s="19"/>
      <c r="XC150" s="19"/>
      <c r="XD150" s="19"/>
      <c r="XE150" s="19"/>
      <c r="XF150" s="19"/>
      <c r="XG150" s="19"/>
      <c r="XH150" s="19"/>
      <c r="XI150" s="19"/>
      <c r="XJ150" s="19"/>
      <c r="XK150" s="19"/>
      <c r="XL150" s="19"/>
      <c r="XM150" s="19"/>
      <c r="XN150" s="19"/>
      <c r="XO150" s="19"/>
      <c r="XP150" s="19"/>
      <c r="XQ150" s="19"/>
      <c r="XR150" s="19"/>
      <c r="XS150" s="19"/>
      <c r="XT150" s="19"/>
      <c r="XU150" s="19"/>
      <c r="XV150" s="19"/>
      <c r="XW150" s="19"/>
      <c r="XX150" s="19"/>
      <c r="XY150" s="19"/>
      <c r="XZ150" s="19"/>
      <c r="YA150" s="19"/>
      <c r="YB150" s="19"/>
      <c r="YC150" s="19"/>
      <c r="YD150" s="19"/>
      <c r="YE150" s="19"/>
      <c r="YF150" s="19"/>
      <c r="YG150" s="19"/>
      <c r="YH150" s="19"/>
      <c r="YI150" s="19"/>
      <c r="YJ150" s="19"/>
      <c r="YK150" s="19"/>
      <c r="YL150" s="19"/>
      <c r="YM150" s="19"/>
      <c r="YN150" s="19"/>
      <c r="YO150" s="19"/>
      <c r="YP150" s="19"/>
      <c r="YQ150" s="19"/>
      <c r="YR150" s="19"/>
      <c r="YS150" s="19"/>
      <c r="YT150" s="19"/>
      <c r="YU150" s="19"/>
      <c r="YV150" s="19"/>
      <c r="YW150" s="19"/>
      <c r="YX150" s="19"/>
      <c r="YY150" s="19"/>
      <c r="YZ150" s="19"/>
      <c r="ZA150" s="19"/>
      <c r="ZB150" s="19"/>
      <c r="ZC150" s="19"/>
      <c r="ZD150" s="19"/>
      <c r="ZE150" s="19"/>
      <c r="ZF150" s="19"/>
      <c r="ZG150" s="19"/>
      <c r="ZH150" s="19"/>
      <c r="ZI150" s="19"/>
      <c r="ZJ150" s="19"/>
      <c r="ZK150" s="19"/>
      <c r="ZL150" s="19"/>
      <c r="ZM150" s="19"/>
      <c r="ZN150" s="19"/>
      <c r="ZO150" s="19"/>
      <c r="ZP150" s="19"/>
      <c r="ZQ150" s="19"/>
      <c r="ZR150" s="19"/>
      <c r="ZS150" s="19"/>
      <c r="ZT150" s="19"/>
      <c r="ZU150" s="19"/>
      <c r="ZV150" s="19"/>
      <c r="ZW150" s="19"/>
      <c r="ZX150" s="19"/>
      <c r="ZY150" s="19"/>
      <c r="ZZ150" s="19"/>
      <c r="AAA150" s="19"/>
      <c r="AAB150" s="19"/>
      <c r="AAC150" s="19"/>
      <c r="AAD150" s="19"/>
      <c r="AAE150" s="19"/>
      <c r="AAF150" s="19"/>
      <c r="AAG150" s="19"/>
      <c r="AAH150" s="19"/>
      <c r="AAI150" s="19"/>
      <c r="AAJ150" s="19"/>
      <c r="AAK150" s="19"/>
      <c r="AAL150" s="19"/>
      <c r="AAM150" s="19"/>
      <c r="AAN150" s="19"/>
      <c r="AAO150" s="19"/>
      <c r="AAP150" s="19"/>
      <c r="AAQ150" s="19"/>
      <c r="AAR150" s="19"/>
      <c r="AAS150" s="19"/>
      <c r="AAT150" s="19"/>
      <c r="AAU150" s="19"/>
      <c r="AAV150" s="19"/>
      <c r="AAW150" s="19"/>
      <c r="AAX150" s="19"/>
      <c r="AAY150" s="19"/>
      <c r="AAZ150" s="19"/>
      <c r="ABA150" s="19"/>
      <c r="ABB150" s="19"/>
      <c r="ABC150" s="19"/>
      <c r="ABD150" s="19"/>
      <c r="ABE150" s="19"/>
      <c r="ABF150" s="19"/>
      <c r="ABG150" s="19"/>
      <c r="ABH150" s="19"/>
      <c r="ABI150" s="19"/>
      <c r="ABJ150" s="19"/>
      <c r="ABK150" s="19"/>
      <c r="ABL150" s="19"/>
      <c r="ABM150" s="19"/>
      <c r="ABN150" s="19"/>
      <c r="ABO150" s="19"/>
      <c r="ABP150" s="19"/>
      <c r="ABQ150" s="19"/>
      <c r="ABR150" s="19"/>
      <c r="ABS150" s="19"/>
      <c r="ABT150" s="19"/>
      <c r="ABU150" s="19"/>
      <c r="ABV150" s="19"/>
      <c r="ABW150" s="19"/>
      <c r="ABX150" s="19"/>
      <c r="ABY150" s="19"/>
      <c r="ABZ150" s="19"/>
      <c r="ACA150" s="19"/>
      <c r="ACB150" s="19"/>
      <c r="ACC150" s="19"/>
      <c r="ACD150" s="19"/>
      <c r="ACE150" s="19"/>
      <c r="ACF150" s="19"/>
      <c r="ACG150" s="19"/>
      <c r="ACH150" s="19"/>
      <c r="ACI150" s="19"/>
      <c r="ACJ150" s="19"/>
      <c r="ACK150" s="19"/>
      <c r="ACL150" s="19"/>
      <c r="ACM150" s="19"/>
      <c r="ACN150" s="19"/>
      <c r="ACO150" s="19"/>
      <c r="ACP150" s="19"/>
      <c r="ACQ150" s="19"/>
      <c r="ACR150" s="19"/>
      <c r="ACS150" s="19"/>
      <c r="ACT150" s="19"/>
      <c r="ACU150" s="19"/>
      <c r="ACV150" s="19"/>
      <c r="ACW150" s="19"/>
      <c r="ACX150" s="19"/>
      <c r="ACY150" s="19"/>
      <c r="ACZ150" s="19"/>
      <c r="ADA150" s="19"/>
      <c r="ADB150" s="19"/>
      <c r="ADC150" s="19"/>
      <c r="ADD150" s="19"/>
      <c r="ADE150" s="19"/>
      <c r="ADF150" s="19"/>
      <c r="ADG150" s="19"/>
      <c r="ADH150" s="19"/>
      <c r="ADI150" s="19"/>
      <c r="ADJ150" s="19"/>
      <c r="ADK150" s="19"/>
      <c r="ADL150" s="19"/>
      <c r="ADM150" s="19"/>
      <c r="ADN150" s="19"/>
      <c r="ADO150" s="19"/>
      <c r="ADP150" s="19"/>
      <c r="ADQ150" s="19"/>
      <c r="ADR150" s="19"/>
      <c r="ADS150" s="19"/>
      <c r="ADT150" s="19"/>
      <c r="ADU150" s="19"/>
      <c r="ADV150" s="19"/>
      <c r="ADW150" s="19"/>
      <c r="ADX150" s="19"/>
      <c r="ADY150" s="19"/>
      <c r="ADZ150" s="19"/>
      <c r="AEA150" s="19"/>
      <c r="AEB150" s="19"/>
      <c r="AEC150" s="19"/>
      <c r="AED150" s="19"/>
      <c r="AEE150" s="19"/>
      <c r="AEF150" s="19"/>
      <c r="AEG150" s="19"/>
      <c r="AEH150" s="19"/>
      <c r="AEI150" s="19"/>
      <c r="AEJ150" s="19"/>
      <c r="AEK150" s="19"/>
      <c r="AEL150" s="19"/>
      <c r="AEM150" s="19"/>
      <c r="AEN150" s="19"/>
      <c r="AEO150" s="19"/>
      <c r="AEP150" s="19"/>
      <c r="AEQ150" s="19"/>
      <c r="AER150" s="19"/>
      <c r="AES150" s="19"/>
      <c r="AET150" s="19"/>
      <c r="AEU150" s="19"/>
      <c r="AEV150" s="19"/>
      <c r="AEW150" s="19"/>
      <c r="AEX150" s="19"/>
      <c r="AEY150" s="19"/>
      <c r="AEZ150" s="19"/>
      <c r="AFA150" s="19"/>
      <c r="AFB150" s="19"/>
      <c r="AFC150" s="19"/>
      <c r="AFD150" s="19"/>
      <c r="AFE150" s="19"/>
      <c r="AFF150" s="19"/>
      <c r="AFG150" s="19"/>
      <c r="AFH150" s="19"/>
      <c r="AFI150" s="19"/>
      <c r="AFJ150" s="19"/>
      <c r="AFK150" s="19"/>
    </row>
    <row r="151" spans="1:843" ht="15.75" customHeight="1" x14ac:dyDescent="0.2">
      <c r="A151" s="59"/>
      <c r="B151" s="393" t="s">
        <v>129</v>
      </c>
      <c r="C151" s="674" t="s">
        <v>895</v>
      </c>
      <c r="D151" s="675"/>
      <c r="E151" s="676"/>
      <c r="F151" s="385"/>
      <c r="G151" s="385"/>
      <c r="H151" s="393" t="s">
        <v>130</v>
      </c>
      <c r="I151" s="614" t="s">
        <v>902</v>
      </c>
      <c r="J151" s="680"/>
      <c r="K151" s="680"/>
      <c r="L151" s="681"/>
      <c r="M151" s="55"/>
    </row>
    <row r="152" spans="1:843" s="20" customFormat="1" ht="3.75" customHeight="1" x14ac:dyDescent="0.2">
      <c r="A152" s="59"/>
      <c r="B152" s="398"/>
      <c r="C152" s="392"/>
      <c r="D152" s="392"/>
      <c r="E152" s="392"/>
      <c r="F152" s="385"/>
      <c r="G152" s="385"/>
      <c r="H152" s="398"/>
      <c r="I152" s="394"/>
      <c r="J152" s="394"/>
      <c r="K152" s="394"/>
      <c r="L152" s="395"/>
      <c r="M152" s="55"/>
      <c r="N152" s="52"/>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c r="AM152" s="53"/>
      <c r="AN152" s="53"/>
      <c r="AO152" s="53"/>
      <c r="AP152" s="53"/>
      <c r="AQ152" s="53"/>
      <c r="AR152" s="53"/>
      <c r="AS152" s="53"/>
      <c r="AT152" s="53"/>
      <c r="AU152" s="53"/>
      <c r="AV152" s="53"/>
      <c r="AW152" s="53"/>
      <c r="AX152" s="53"/>
      <c r="AY152" s="53"/>
      <c r="AZ152" s="53"/>
      <c r="BA152" s="53"/>
      <c r="BB152" s="53"/>
      <c r="BC152" s="53"/>
      <c r="BD152" s="53"/>
      <c r="BE152" s="53"/>
      <c r="BF152" s="53"/>
      <c r="BG152" s="53"/>
      <c r="BH152" s="53"/>
      <c r="BI152" s="53"/>
      <c r="BJ152" s="53"/>
      <c r="BK152" s="53"/>
      <c r="BL152" s="53"/>
      <c r="BM152" s="53"/>
      <c r="BN152" s="53"/>
      <c r="BO152" s="53"/>
      <c r="BP152" s="53"/>
      <c r="BQ152" s="53"/>
      <c r="BR152" s="53"/>
      <c r="BS152" s="53"/>
      <c r="BT152" s="53"/>
      <c r="BU152" s="53"/>
      <c r="BV152" s="53"/>
      <c r="BW152" s="53"/>
      <c r="BX152" s="53"/>
      <c r="BY152" s="53"/>
      <c r="BZ152" s="53"/>
      <c r="CA152" s="53"/>
      <c r="CB152" s="53"/>
      <c r="CC152" s="53"/>
      <c r="CD152" s="53"/>
      <c r="CE152" s="53"/>
      <c r="CF152" s="53"/>
      <c r="CG152" s="53"/>
      <c r="CH152" s="53"/>
      <c r="CI152" s="53"/>
      <c r="CJ152" s="53"/>
      <c r="CK152" s="53"/>
      <c r="CL152" s="53"/>
      <c r="CM152" s="53"/>
      <c r="CN152" s="53"/>
      <c r="CO152" s="53"/>
      <c r="CP152" s="53"/>
      <c r="CQ152" s="53"/>
      <c r="CR152" s="53"/>
      <c r="CS152" s="53"/>
      <c r="CT152" s="53"/>
      <c r="CU152" s="53"/>
      <c r="CV152" s="53"/>
      <c r="CW152" s="53"/>
      <c r="CX152" s="53"/>
      <c r="CY152" s="53"/>
      <c r="CZ152" s="53"/>
      <c r="DA152" s="53"/>
      <c r="DB152" s="53"/>
      <c r="DC152" s="53"/>
      <c r="DD152" s="53"/>
      <c r="DE152" s="53"/>
      <c r="DF152" s="53"/>
      <c r="DG152" s="53"/>
      <c r="DH152" s="53"/>
      <c r="DI152" s="53"/>
      <c r="DJ152" s="53"/>
      <c r="DK152" s="53"/>
      <c r="DL152" s="53"/>
      <c r="DM152" s="53"/>
      <c r="DN152" s="53"/>
      <c r="DO152" s="53"/>
      <c r="DP152" s="53"/>
      <c r="DQ152" s="53"/>
      <c r="DR152" s="53"/>
      <c r="DS152" s="53"/>
      <c r="DT152" s="53"/>
      <c r="DU152" s="53"/>
      <c r="DV152" s="53"/>
      <c r="DW152" s="53"/>
      <c r="DX152" s="53"/>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3"/>
      <c r="FK152" s="53"/>
      <c r="FL152" s="53"/>
      <c r="FM152" s="53"/>
      <c r="FN152" s="53"/>
      <c r="FO152" s="53"/>
      <c r="FP152" s="53"/>
      <c r="FQ152" s="53"/>
      <c r="FR152" s="53"/>
      <c r="FS152" s="53"/>
      <c r="FT152" s="53"/>
      <c r="FU152" s="53"/>
      <c r="FV152" s="53"/>
      <c r="FW152" s="53"/>
      <c r="FX152" s="53"/>
      <c r="FY152" s="53"/>
      <c r="FZ152" s="53"/>
      <c r="GA152" s="53"/>
      <c r="GB152" s="53"/>
      <c r="GC152" s="53"/>
      <c r="GD152" s="53"/>
      <c r="GE152" s="53"/>
      <c r="GF152" s="53"/>
      <c r="GG152" s="53"/>
      <c r="GH152" s="53"/>
      <c r="GI152" s="53"/>
      <c r="GJ152" s="53"/>
      <c r="GK152" s="53"/>
      <c r="GL152" s="53"/>
      <c r="GM152" s="53"/>
      <c r="GN152" s="53"/>
      <c r="GO152" s="53"/>
      <c r="GP152" s="53"/>
      <c r="GQ152" s="53"/>
      <c r="GR152" s="53"/>
      <c r="GS152" s="53"/>
      <c r="GT152" s="53"/>
      <c r="GU152" s="53"/>
      <c r="GV152" s="53"/>
      <c r="GW152" s="53"/>
      <c r="GX152" s="53"/>
      <c r="GY152" s="53"/>
      <c r="GZ152" s="53"/>
      <c r="HA152" s="53"/>
      <c r="HB152" s="53"/>
      <c r="HC152" s="53"/>
      <c r="HD152" s="53"/>
      <c r="HE152" s="53"/>
      <c r="HF152" s="53"/>
      <c r="HG152" s="53"/>
      <c r="HH152" s="53"/>
      <c r="HI152" s="53"/>
      <c r="HJ152" s="53"/>
      <c r="HK152" s="53"/>
      <c r="HL152" s="53"/>
      <c r="HM152" s="53"/>
      <c r="HN152" s="53"/>
      <c r="HO152" s="53"/>
      <c r="HP152" s="53"/>
      <c r="HQ152" s="53"/>
      <c r="HR152" s="53"/>
      <c r="HS152" s="53"/>
      <c r="HT152" s="53"/>
      <c r="HU152" s="53"/>
      <c r="HV152" s="53"/>
      <c r="HW152" s="53"/>
      <c r="HX152" s="53"/>
      <c r="HY152" s="53"/>
      <c r="HZ152" s="53"/>
      <c r="IA152" s="53"/>
      <c r="IB152" s="53"/>
      <c r="IC152" s="53"/>
      <c r="ID152" s="53"/>
      <c r="IE152" s="53"/>
      <c r="IF152" s="53"/>
      <c r="IG152" s="53"/>
      <c r="IH152" s="53"/>
      <c r="II152" s="53"/>
      <c r="IJ152" s="53"/>
      <c r="IK152" s="53"/>
      <c r="IL152" s="53"/>
      <c r="IM152" s="53"/>
      <c r="IN152" s="53"/>
      <c r="IO152" s="53"/>
      <c r="IP152" s="53"/>
      <c r="IQ152" s="53"/>
      <c r="IR152" s="53"/>
      <c r="IS152" s="53"/>
      <c r="IT152" s="53"/>
      <c r="IU152" s="53"/>
      <c r="IV152" s="53"/>
      <c r="IW152" s="53"/>
      <c r="IX152" s="53"/>
      <c r="IY152" s="53"/>
      <c r="IZ152" s="53"/>
      <c r="JA152" s="53"/>
      <c r="JB152" s="53"/>
      <c r="JC152" s="53"/>
      <c r="JD152" s="53"/>
      <c r="JE152" s="53"/>
      <c r="JF152" s="53"/>
      <c r="JG152" s="53"/>
      <c r="JH152" s="53"/>
      <c r="JI152" s="53"/>
      <c r="JJ152" s="53"/>
      <c r="JK152" s="53"/>
      <c r="JL152" s="53"/>
      <c r="JM152" s="53"/>
      <c r="JN152" s="53"/>
      <c r="JO152" s="53"/>
      <c r="JP152" s="53"/>
      <c r="JQ152" s="53"/>
      <c r="JR152" s="53"/>
      <c r="JS152" s="53"/>
      <c r="JT152" s="53"/>
      <c r="JU152" s="53"/>
      <c r="JV152" s="53"/>
      <c r="JW152" s="53"/>
      <c r="JX152" s="53"/>
      <c r="JY152" s="53"/>
      <c r="JZ152" s="53"/>
      <c r="KA152" s="53"/>
      <c r="KB152" s="53"/>
      <c r="KC152" s="53"/>
      <c r="KD152" s="53"/>
      <c r="KE152" s="53"/>
      <c r="KF152" s="53"/>
      <c r="KG152" s="53"/>
      <c r="KH152" s="53"/>
      <c r="KI152" s="53"/>
      <c r="KJ152" s="53"/>
      <c r="KK152" s="53"/>
      <c r="KL152" s="53"/>
      <c r="KM152" s="53"/>
      <c r="KN152" s="53"/>
      <c r="KO152" s="53"/>
      <c r="KP152" s="53"/>
      <c r="KQ152" s="53"/>
      <c r="KR152" s="53"/>
      <c r="KS152" s="53"/>
      <c r="KT152" s="53"/>
      <c r="KU152" s="53"/>
      <c r="KV152" s="53"/>
      <c r="KW152" s="53"/>
      <c r="KX152" s="53"/>
      <c r="KY152" s="53"/>
      <c r="KZ152" s="53"/>
      <c r="LA152" s="53"/>
      <c r="LB152" s="53"/>
      <c r="LC152" s="53"/>
      <c r="LD152" s="53"/>
      <c r="LE152" s="53"/>
      <c r="LF152" s="53"/>
      <c r="LG152" s="53"/>
      <c r="LH152" s="53"/>
      <c r="LI152" s="53"/>
      <c r="LJ152" s="53"/>
      <c r="LK152" s="53"/>
      <c r="LL152" s="53"/>
      <c r="LM152" s="53"/>
      <c r="LN152" s="53"/>
      <c r="LO152" s="53"/>
      <c r="LP152" s="53"/>
      <c r="LQ152" s="53"/>
      <c r="LR152" s="53"/>
      <c r="LS152" s="53"/>
      <c r="LT152" s="53"/>
      <c r="LU152" s="53"/>
      <c r="LV152" s="53"/>
      <c r="LW152" s="53"/>
      <c r="LX152" s="53"/>
      <c r="LY152" s="53"/>
      <c r="LZ152" s="53"/>
      <c r="MA152" s="53"/>
      <c r="MB152" s="53"/>
      <c r="MC152" s="53"/>
      <c r="MD152" s="53"/>
      <c r="ME152" s="53"/>
      <c r="MF152" s="53"/>
      <c r="MG152" s="53"/>
      <c r="MH152" s="53"/>
      <c r="MI152" s="53"/>
      <c r="MJ152" s="53"/>
      <c r="MK152" s="53"/>
      <c r="ML152" s="53"/>
      <c r="MM152" s="53"/>
      <c r="MN152" s="53"/>
      <c r="MO152" s="53"/>
      <c r="MP152" s="53"/>
      <c r="MQ152" s="53"/>
      <c r="MR152" s="53"/>
      <c r="MS152" s="53"/>
      <c r="MT152" s="53"/>
      <c r="MU152" s="53"/>
      <c r="MV152" s="53"/>
      <c r="MW152" s="53"/>
      <c r="MX152" s="53"/>
      <c r="MY152" s="53"/>
      <c r="MZ152" s="53"/>
      <c r="NA152" s="53"/>
      <c r="NB152" s="53"/>
      <c r="NC152" s="53"/>
      <c r="ND152" s="53"/>
      <c r="NE152" s="53"/>
      <c r="NF152" s="53"/>
      <c r="NG152" s="53"/>
      <c r="NH152" s="53"/>
      <c r="NI152" s="53"/>
      <c r="NJ152" s="53"/>
      <c r="NK152" s="53"/>
      <c r="NL152" s="53"/>
      <c r="NM152" s="53"/>
      <c r="NN152" s="53"/>
      <c r="NO152" s="53"/>
      <c r="NP152" s="53"/>
      <c r="NQ152" s="53"/>
      <c r="NR152" s="53"/>
      <c r="NS152" s="53"/>
      <c r="NT152" s="53"/>
      <c r="NU152" s="53"/>
      <c r="NV152" s="53"/>
      <c r="NW152" s="53"/>
      <c r="NX152" s="53"/>
      <c r="NY152" s="53"/>
      <c r="NZ152" s="53"/>
      <c r="OA152" s="53"/>
      <c r="OB152" s="53"/>
      <c r="OC152" s="53"/>
      <c r="OD152" s="53"/>
      <c r="OE152" s="53"/>
      <c r="OF152" s="53"/>
      <c r="OG152" s="53"/>
      <c r="OH152" s="53"/>
      <c r="OI152" s="53"/>
      <c r="OJ152" s="53"/>
      <c r="OK152" s="53"/>
      <c r="OL152" s="53"/>
      <c r="OM152" s="53"/>
      <c r="ON152" s="53"/>
      <c r="OO152" s="53"/>
      <c r="OP152" s="53"/>
      <c r="OQ152" s="53"/>
      <c r="OR152" s="53"/>
      <c r="OS152" s="53"/>
      <c r="OT152" s="53"/>
      <c r="OU152" s="53"/>
      <c r="OV152" s="53"/>
      <c r="OW152" s="53"/>
      <c r="OX152" s="53"/>
      <c r="OY152" s="53"/>
      <c r="OZ152" s="53"/>
      <c r="PA152" s="53"/>
      <c r="PB152" s="53"/>
      <c r="PC152" s="53"/>
      <c r="PD152" s="53"/>
      <c r="PE152" s="53"/>
      <c r="PF152" s="53"/>
      <c r="PG152" s="53"/>
      <c r="PH152" s="53"/>
      <c r="PI152" s="53"/>
      <c r="PJ152" s="53"/>
      <c r="PK152" s="53"/>
      <c r="PL152" s="53"/>
      <c r="PM152" s="53"/>
      <c r="PN152" s="53"/>
      <c r="PO152" s="53"/>
      <c r="PP152" s="53"/>
      <c r="PQ152" s="53"/>
      <c r="PR152" s="53"/>
      <c r="PS152" s="53"/>
      <c r="PT152" s="53"/>
      <c r="PU152" s="53"/>
      <c r="PV152" s="53"/>
      <c r="PW152" s="53"/>
      <c r="PX152" s="53"/>
      <c r="PY152" s="53"/>
      <c r="PZ152" s="53"/>
      <c r="QA152" s="53"/>
      <c r="QB152" s="53"/>
      <c r="QC152" s="53"/>
      <c r="QD152" s="53"/>
      <c r="QE152" s="53"/>
      <c r="QF152" s="53"/>
      <c r="QG152" s="53"/>
      <c r="QH152" s="53"/>
      <c r="QI152" s="53"/>
      <c r="QJ152" s="53"/>
      <c r="QK152" s="53"/>
      <c r="QL152" s="53"/>
      <c r="QM152" s="53"/>
      <c r="QN152" s="53"/>
      <c r="QO152" s="53"/>
      <c r="QP152" s="53"/>
      <c r="QQ152" s="53"/>
      <c r="QR152" s="53"/>
      <c r="QS152" s="53"/>
      <c r="QT152" s="53"/>
      <c r="QU152" s="53"/>
      <c r="QV152" s="53"/>
      <c r="QW152" s="53"/>
      <c r="QX152" s="53"/>
      <c r="QY152" s="53"/>
      <c r="QZ152" s="53"/>
      <c r="RA152" s="53"/>
      <c r="RB152" s="53"/>
      <c r="RC152" s="53"/>
      <c r="RD152" s="53"/>
      <c r="RE152" s="53"/>
      <c r="RF152" s="53"/>
      <c r="RG152" s="53"/>
      <c r="RH152" s="53"/>
      <c r="RI152" s="53"/>
      <c r="RJ152" s="53"/>
      <c r="RK152" s="53"/>
      <c r="RL152" s="53"/>
      <c r="RM152" s="53"/>
      <c r="RN152" s="53"/>
      <c r="RO152" s="53"/>
      <c r="RP152" s="53"/>
      <c r="RQ152" s="53"/>
      <c r="RR152" s="53"/>
      <c r="RS152" s="53"/>
      <c r="RT152" s="53"/>
      <c r="RU152" s="53"/>
      <c r="RV152" s="53"/>
      <c r="RW152" s="53"/>
      <c r="RX152" s="53"/>
      <c r="RY152" s="53"/>
      <c r="RZ152" s="53"/>
      <c r="SA152" s="53"/>
      <c r="SB152" s="53"/>
      <c r="SC152" s="53"/>
      <c r="SD152" s="53"/>
      <c r="SE152" s="53"/>
      <c r="SF152" s="53"/>
      <c r="SG152" s="53"/>
      <c r="SH152" s="53"/>
      <c r="SI152" s="53"/>
      <c r="SJ152" s="53"/>
      <c r="SK152" s="53"/>
      <c r="SL152" s="53"/>
      <c r="SM152" s="53"/>
      <c r="SN152" s="53"/>
      <c r="SO152" s="53"/>
      <c r="SP152" s="53"/>
      <c r="SQ152" s="53"/>
      <c r="SR152" s="53"/>
      <c r="SS152" s="53"/>
      <c r="ST152" s="53"/>
      <c r="SU152" s="53"/>
      <c r="SV152" s="53"/>
      <c r="SW152" s="53"/>
      <c r="SX152" s="53"/>
      <c r="SY152" s="53"/>
      <c r="SZ152" s="53"/>
      <c r="TA152" s="53"/>
      <c r="TB152" s="53"/>
      <c r="TC152" s="53"/>
      <c r="TD152" s="53"/>
      <c r="TE152" s="53"/>
      <c r="TF152" s="53"/>
      <c r="TG152" s="53"/>
      <c r="TH152" s="53"/>
      <c r="TI152" s="53"/>
      <c r="TJ152" s="53"/>
      <c r="TK152" s="53"/>
      <c r="TL152" s="53"/>
      <c r="TM152" s="53"/>
      <c r="TN152" s="53"/>
      <c r="TO152" s="53"/>
      <c r="TP152" s="53"/>
      <c r="TQ152" s="53"/>
      <c r="TR152" s="53"/>
      <c r="TS152" s="53"/>
      <c r="TT152" s="53"/>
      <c r="TU152" s="53"/>
      <c r="TV152" s="53"/>
      <c r="TW152" s="53"/>
      <c r="TX152" s="53"/>
      <c r="TY152" s="53"/>
      <c r="TZ152" s="53"/>
      <c r="UA152" s="53"/>
      <c r="UB152" s="53"/>
      <c r="UC152" s="53"/>
      <c r="UD152" s="53"/>
      <c r="UE152" s="53"/>
      <c r="UF152" s="53"/>
      <c r="UG152" s="53"/>
    </row>
    <row r="153" spans="1:843" ht="28.5" customHeight="1" x14ac:dyDescent="0.2">
      <c r="A153" s="59"/>
      <c r="B153" s="400" t="s">
        <v>131</v>
      </c>
      <c r="C153" s="674" t="s">
        <v>896</v>
      </c>
      <c r="D153" s="675"/>
      <c r="E153" s="676"/>
      <c r="F153" s="385"/>
      <c r="G153" s="385"/>
      <c r="H153" s="400" t="s">
        <v>132</v>
      </c>
      <c r="I153" s="614" t="s">
        <v>903</v>
      </c>
      <c r="J153" s="680"/>
      <c r="K153" s="680"/>
      <c r="L153" s="681"/>
      <c r="M153" s="55"/>
    </row>
    <row r="154" spans="1:843" s="20" customFormat="1" ht="3.75" customHeight="1" x14ac:dyDescent="0.2">
      <c r="A154" s="59"/>
      <c r="B154" s="398"/>
      <c r="C154" s="392"/>
      <c r="D154" s="392"/>
      <c r="E154" s="392"/>
      <c r="F154" s="385"/>
      <c r="G154" s="385"/>
      <c r="H154" s="398"/>
      <c r="I154" s="394"/>
      <c r="J154" s="394"/>
      <c r="K154" s="394"/>
      <c r="L154" s="395"/>
      <c r="M154" s="55"/>
      <c r="N154" s="52"/>
      <c r="O154" s="53"/>
      <c r="P154" s="53"/>
      <c r="Q154" s="53"/>
      <c r="R154" s="53"/>
      <c r="S154" s="53"/>
      <c r="T154" s="53"/>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c r="CD154" s="53"/>
      <c r="CE154" s="53"/>
      <c r="CF154" s="53"/>
      <c r="CG154" s="53"/>
      <c r="CH154" s="53"/>
      <c r="CI154" s="53"/>
      <c r="CJ154" s="53"/>
      <c r="CK154" s="53"/>
      <c r="CL154" s="53"/>
      <c r="CM154" s="53"/>
      <c r="CN154" s="53"/>
      <c r="CO154" s="53"/>
      <c r="CP154" s="53"/>
      <c r="CQ154" s="53"/>
      <c r="CR154" s="53"/>
      <c r="CS154" s="53"/>
      <c r="CT154" s="53"/>
      <c r="CU154" s="53"/>
      <c r="CV154" s="53"/>
      <c r="CW154" s="53"/>
      <c r="CX154" s="53"/>
      <c r="CY154" s="53"/>
      <c r="CZ154" s="53"/>
      <c r="DA154" s="53"/>
      <c r="DB154" s="53"/>
      <c r="DC154" s="53"/>
      <c r="DD154" s="53"/>
      <c r="DE154" s="53"/>
      <c r="DF154" s="53"/>
      <c r="DG154" s="53"/>
      <c r="DH154" s="53"/>
      <c r="DI154" s="53"/>
      <c r="DJ154" s="53"/>
      <c r="DK154" s="53"/>
      <c r="DL154" s="53"/>
      <c r="DM154" s="53"/>
      <c r="DN154" s="53"/>
      <c r="DO154" s="53"/>
      <c r="DP154" s="53"/>
      <c r="DQ154" s="53"/>
      <c r="DR154" s="53"/>
      <c r="DS154" s="53"/>
      <c r="DT154" s="53"/>
      <c r="DU154" s="53"/>
      <c r="DV154" s="53"/>
      <c r="DW154" s="53"/>
      <c r="DX154" s="53"/>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3"/>
      <c r="FK154" s="53"/>
      <c r="FL154" s="53"/>
      <c r="FM154" s="53"/>
      <c r="FN154" s="53"/>
      <c r="FO154" s="53"/>
      <c r="FP154" s="53"/>
      <c r="FQ154" s="53"/>
      <c r="FR154" s="53"/>
      <c r="FS154" s="53"/>
      <c r="FT154" s="53"/>
      <c r="FU154" s="53"/>
      <c r="FV154" s="53"/>
      <c r="FW154" s="53"/>
      <c r="FX154" s="53"/>
      <c r="FY154" s="53"/>
      <c r="FZ154" s="53"/>
      <c r="GA154" s="53"/>
      <c r="GB154" s="53"/>
      <c r="GC154" s="53"/>
      <c r="GD154" s="53"/>
      <c r="GE154" s="53"/>
      <c r="GF154" s="53"/>
      <c r="GG154" s="53"/>
      <c r="GH154" s="53"/>
      <c r="GI154" s="53"/>
      <c r="GJ154" s="53"/>
      <c r="GK154" s="53"/>
      <c r="GL154" s="53"/>
      <c r="GM154" s="53"/>
      <c r="GN154" s="53"/>
      <c r="GO154" s="53"/>
      <c r="GP154" s="53"/>
      <c r="GQ154" s="53"/>
      <c r="GR154" s="53"/>
      <c r="GS154" s="53"/>
      <c r="GT154" s="53"/>
      <c r="GU154" s="53"/>
      <c r="GV154" s="53"/>
      <c r="GW154" s="53"/>
      <c r="GX154" s="53"/>
      <c r="GY154" s="53"/>
      <c r="GZ154" s="53"/>
      <c r="HA154" s="53"/>
      <c r="HB154" s="53"/>
      <c r="HC154" s="53"/>
      <c r="HD154" s="53"/>
      <c r="HE154" s="53"/>
      <c r="HF154" s="53"/>
      <c r="HG154" s="53"/>
      <c r="HH154" s="53"/>
      <c r="HI154" s="53"/>
      <c r="HJ154" s="53"/>
      <c r="HK154" s="53"/>
      <c r="HL154" s="53"/>
      <c r="HM154" s="53"/>
      <c r="HN154" s="53"/>
      <c r="HO154" s="53"/>
      <c r="HP154" s="53"/>
      <c r="HQ154" s="53"/>
      <c r="HR154" s="53"/>
      <c r="HS154" s="53"/>
      <c r="HT154" s="53"/>
      <c r="HU154" s="53"/>
      <c r="HV154" s="53"/>
      <c r="HW154" s="53"/>
      <c r="HX154" s="53"/>
      <c r="HY154" s="53"/>
      <c r="HZ154" s="53"/>
      <c r="IA154" s="53"/>
      <c r="IB154" s="53"/>
      <c r="IC154" s="53"/>
      <c r="ID154" s="53"/>
      <c r="IE154" s="53"/>
      <c r="IF154" s="53"/>
      <c r="IG154" s="53"/>
      <c r="IH154" s="53"/>
      <c r="II154" s="53"/>
      <c r="IJ154" s="53"/>
      <c r="IK154" s="53"/>
      <c r="IL154" s="53"/>
      <c r="IM154" s="53"/>
      <c r="IN154" s="53"/>
      <c r="IO154" s="53"/>
      <c r="IP154" s="53"/>
      <c r="IQ154" s="53"/>
      <c r="IR154" s="53"/>
      <c r="IS154" s="53"/>
      <c r="IT154" s="53"/>
      <c r="IU154" s="53"/>
      <c r="IV154" s="53"/>
      <c r="IW154" s="53"/>
      <c r="IX154" s="53"/>
      <c r="IY154" s="53"/>
      <c r="IZ154" s="53"/>
      <c r="JA154" s="53"/>
      <c r="JB154" s="53"/>
      <c r="JC154" s="53"/>
      <c r="JD154" s="53"/>
      <c r="JE154" s="53"/>
      <c r="JF154" s="53"/>
      <c r="JG154" s="53"/>
      <c r="JH154" s="53"/>
      <c r="JI154" s="53"/>
      <c r="JJ154" s="53"/>
      <c r="JK154" s="53"/>
      <c r="JL154" s="53"/>
      <c r="JM154" s="53"/>
      <c r="JN154" s="53"/>
      <c r="JO154" s="53"/>
      <c r="JP154" s="53"/>
      <c r="JQ154" s="53"/>
      <c r="JR154" s="53"/>
      <c r="JS154" s="53"/>
      <c r="JT154" s="53"/>
      <c r="JU154" s="53"/>
      <c r="JV154" s="53"/>
      <c r="JW154" s="53"/>
      <c r="JX154" s="53"/>
      <c r="JY154" s="53"/>
      <c r="JZ154" s="53"/>
      <c r="KA154" s="53"/>
      <c r="KB154" s="53"/>
      <c r="KC154" s="53"/>
      <c r="KD154" s="53"/>
      <c r="KE154" s="53"/>
      <c r="KF154" s="53"/>
      <c r="KG154" s="53"/>
      <c r="KH154" s="53"/>
      <c r="KI154" s="53"/>
      <c r="KJ154" s="53"/>
      <c r="KK154" s="53"/>
      <c r="KL154" s="53"/>
      <c r="KM154" s="53"/>
      <c r="KN154" s="53"/>
      <c r="KO154" s="53"/>
      <c r="KP154" s="53"/>
      <c r="KQ154" s="53"/>
      <c r="KR154" s="53"/>
      <c r="KS154" s="53"/>
      <c r="KT154" s="53"/>
      <c r="KU154" s="53"/>
      <c r="KV154" s="53"/>
      <c r="KW154" s="53"/>
      <c r="KX154" s="53"/>
      <c r="KY154" s="53"/>
      <c r="KZ154" s="53"/>
      <c r="LA154" s="53"/>
      <c r="LB154" s="53"/>
      <c r="LC154" s="53"/>
      <c r="LD154" s="53"/>
      <c r="LE154" s="53"/>
      <c r="LF154" s="53"/>
      <c r="LG154" s="53"/>
      <c r="LH154" s="53"/>
      <c r="LI154" s="53"/>
      <c r="LJ154" s="53"/>
      <c r="LK154" s="53"/>
      <c r="LL154" s="53"/>
      <c r="LM154" s="53"/>
      <c r="LN154" s="53"/>
      <c r="LO154" s="53"/>
      <c r="LP154" s="53"/>
      <c r="LQ154" s="53"/>
      <c r="LR154" s="53"/>
      <c r="LS154" s="53"/>
      <c r="LT154" s="53"/>
      <c r="LU154" s="53"/>
      <c r="LV154" s="53"/>
      <c r="LW154" s="53"/>
      <c r="LX154" s="53"/>
      <c r="LY154" s="53"/>
      <c r="LZ154" s="53"/>
      <c r="MA154" s="53"/>
      <c r="MB154" s="53"/>
      <c r="MC154" s="53"/>
      <c r="MD154" s="53"/>
      <c r="ME154" s="53"/>
      <c r="MF154" s="53"/>
      <c r="MG154" s="53"/>
      <c r="MH154" s="53"/>
      <c r="MI154" s="53"/>
      <c r="MJ154" s="53"/>
      <c r="MK154" s="53"/>
      <c r="ML154" s="53"/>
      <c r="MM154" s="53"/>
      <c r="MN154" s="53"/>
      <c r="MO154" s="53"/>
      <c r="MP154" s="53"/>
      <c r="MQ154" s="53"/>
      <c r="MR154" s="53"/>
      <c r="MS154" s="53"/>
      <c r="MT154" s="53"/>
      <c r="MU154" s="53"/>
      <c r="MV154" s="53"/>
      <c r="MW154" s="53"/>
      <c r="MX154" s="53"/>
      <c r="MY154" s="53"/>
      <c r="MZ154" s="53"/>
      <c r="NA154" s="53"/>
      <c r="NB154" s="53"/>
      <c r="NC154" s="53"/>
      <c r="ND154" s="53"/>
      <c r="NE154" s="53"/>
      <c r="NF154" s="53"/>
      <c r="NG154" s="53"/>
      <c r="NH154" s="53"/>
      <c r="NI154" s="53"/>
      <c r="NJ154" s="53"/>
      <c r="NK154" s="53"/>
      <c r="NL154" s="53"/>
      <c r="NM154" s="53"/>
      <c r="NN154" s="53"/>
      <c r="NO154" s="53"/>
      <c r="NP154" s="53"/>
      <c r="NQ154" s="53"/>
      <c r="NR154" s="53"/>
      <c r="NS154" s="53"/>
      <c r="NT154" s="53"/>
      <c r="NU154" s="53"/>
      <c r="NV154" s="53"/>
      <c r="NW154" s="53"/>
      <c r="NX154" s="53"/>
      <c r="NY154" s="53"/>
      <c r="NZ154" s="53"/>
      <c r="OA154" s="53"/>
      <c r="OB154" s="53"/>
      <c r="OC154" s="53"/>
      <c r="OD154" s="53"/>
      <c r="OE154" s="53"/>
      <c r="OF154" s="53"/>
      <c r="OG154" s="53"/>
      <c r="OH154" s="53"/>
      <c r="OI154" s="53"/>
      <c r="OJ154" s="53"/>
      <c r="OK154" s="53"/>
      <c r="OL154" s="53"/>
      <c r="OM154" s="53"/>
      <c r="ON154" s="53"/>
      <c r="OO154" s="53"/>
      <c r="OP154" s="53"/>
      <c r="OQ154" s="53"/>
      <c r="OR154" s="53"/>
      <c r="OS154" s="53"/>
      <c r="OT154" s="53"/>
      <c r="OU154" s="53"/>
      <c r="OV154" s="53"/>
      <c r="OW154" s="53"/>
      <c r="OX154" s="53"/>
      <c r="OY154" s="53"/>
      <c r="OZ154" s="53"/>
      <c r="PA154" s="53"/>
      <c r="PB154" s="53"/>
      <c r="PC154" s="53"/>
      <c r="PD154" s="53"/>
      <c r="PE154" s="53"/>
      <c r="PF154" s="53"/>
      <c r="PG154" s="53"/>
      <c r="PH154" s="53"/>
      <c r="PI154" s="53"/>
      <c r="PJ154" s="53"/>
      <c r="PK154" s="53"/>
      <c r="PL154" s="53"/>
      <c r="PM154" s="53"/>
      <c r="PN154" s="53"/>
      <c r="PO154" s="53"/>
      <c r="PP154" s="53"/>
      <c r="PQ154" s="53"/>
      <c r="PR154" s="53"/>
      <c r="PS154" s="53"/>
      <c r="PT154" s="53"/>
      <c r="PU154" s="53"/>
      <c r="PV154" s="53"/>
      <c r="PW154" s="53"/>
      <c r="PX154" s="53"/>
      <c r="PY154" s="53"/>
      <c r="PZ154" s="53"/>
      <c r="QA154" s="53"/>
      <c r="QB154" s="53"/>
      <c r="QC154" s="53"/>
      <c r="QD154" s="53"/>
      <c r="QE154" s="53"/>
      <c r="QF154" s="53"/>
      <c r="QG154" s="53"/>
      <c r="QH154" s="53"/>
      <c r="QI154" s="53"/>
      <c r="QJ154" s="53"/>
      <c r="QK154" s="53"/>
      <c r="QL154" s="53"/>
      <c r="QM154" s="53"/>
      <c r="QN154" s="53"/>
      <c r="QO154" s="53"/>
      <c r="QP154" s="53"/>
      <c r="QQ154" s="53"/>
      <c r="QR154" s="53"/>
      <c r="QS154" s="53"/>
      <c r="QT154" s="53"/>
      <c r="QU154" s="53"/>
      <c r="QV154" s="53"/>
      <c r="QW154" s="53"/>
      <c r="QX154" s="53"/>
      <c r="QY154" s="53"/>
      <c r="QZ154" s="53"/>
      <c r="RA154" s="53"/>
      <c r="RB154" s="53"/>
      <c r="RC154" s="53"/>
      <c r="RD154" s="53"/>
      <c r="RE154" s="53"/>
      <c r="RF154" s="53"/>
      <c r="RG154" s="53"/>
      <c r="RH154" s="53"/>
      <c r="RI154" s="53"/>
      <c r="RJ154" s="53"/>
      <c r="RK154" s="53"/>
      <c r="RL154" s="53"/>
      <c r="RM154" s="53"/>
      <c r="RN154" s="53"/>
      <c r="RO154" s="53"/>
      <c r="RP154" s="53"/>
      <c r="RQ154" s="53"/>
      <c r="RR154" s="53"/>
      <c r="RS154" s="53"/>
      <c r="RT154" s="53"/>
      <c r="RU154" s="53"/>
      <c r="RV154" s="53"/>
      <c r="RW154" s="53"/>
      <c r="RX154" s="53"/>
      <c r="RY154" s="53"/>
      <c r="RZ154" s="53"/>
      <c r="SA154" s="53"/>
      <c r="SB154" s="53"/>
      <c r="SC154" s="53"/>
      <c r="SD154" s="53"/>
      <c r="SE154" s="53"/>
      <c r="SF154" s="53"/>
      <c r="SG154" s="53"/>
      <c r="SH154" s="53"/>
      <c r="SI154" s="53"/>
      <c r="SJ154" s="53"/>
      <c r="SK154" s="53"/>
      <c r="SL154" s="53"/>
      <c r="SM154" s="53"/>
      <c r="SN154" s="53"/>
      <c r="SO154" s="53"/>
      <c r="SP154" s="53"/>
      <c r="SQ154" s="53"/>
      <c r="SR154" s="53"/>
      <c r="SS154" s="53"/>
      <c r="ST154" s="53"/>
      <c r="SU154" s="53"/>
      <c r="SV154" s="53"/>
      <c r="SW154" s="53"/>
      <c r="SX154" s="53"/>
      <c r="SY154" s="53"/>
      <c r="SZ154" s="53"/>
      <c r="TA154" s="53"/>
      <c r="TB154" s="53"/>
      <c r="TC154" s="53"/>
      <c r="TD154" s="53"/>
      <c r="TE154" s="53"/>
      <c r="TF154" s="53"/>
      <c r="TG154" s="53"/>
      <c r="TH154" s="53"/>
      <c r="TI154" s="53"/>
      <c r="TJ154" s="53"/>
      <c r="TK154" s="53"/>
      <c r="TL154" s="53"/>
      <c r="TM154" s="53"/>
      <c r="TN154" s="53"/>
      <c r="TO154" s="53"/>
      <c r="TP154" s="53"/>
      <c r="TQ154" s="53"/>
      <c r="TR154" s="53"/>
      <c r="TS154" s="53"/>
      <c r="TT154" s="53"/>
      <c r="TU154" s="53"/>
      <c r="TV154" s="53"/>
      <c r="TW154" s="53"/>
      <c r="TX154" s="53"/>
      <c r="TY154" s="53"/>
      <c r="TZ154" s="53"/>
      <c r="UA154" s="53"/>
      <c r="UB154" s="53"/>
      <c r="UC154" s="53"/>
      <c r="UD154" s="53"/>
      <c r="UE154" s="53"/>
      <c r="UF154" s="53"/>
      <c r="UG154" s="53"/>
    </row>
    <row r="155" spans="1:843" ht="15.75" customHeight="1" x14ac:dyDescent="0.2">
      <c r="A155" s="59"/>
      <c r="B155" s="393" t="s">
        <v>133</v>
      </c>
      <c r="C155" s="674" t="s">
        <v>898</v>
      </c>
      <c r="D155" s="675"/>
      <c r="E155" s="676"/>
      <c r="F155" s="385"/>
      <c r="G155" s="385"/>
      <c r="H155" s="393" t="s">
        <v>134</v>
      </c>
      <c r="I155" s="614" t="s">
        <v>904</v>
      </c>
      <c r="J155" s="680"/>
      <c r="K155" s="680"/>
      <c r="L155" s="681"/>
      <c r="M155" s="55"/>
    </row>
    <row r="156" spans="1:843" s="20" customFormat="1" ht="3.75" customHeight="1" x14ac:dyDescent="0.2">
      <c r="A156" s="59"/>
      <c r="B156" s="398"/>
      <c r="C156" s="392"/>
      <c r="D156" s="392"/>
      <c r="E156" s="392"/>
      <c r="F156" s="385"/>
      <c r="G156" s="385"/>
      <c r="H156" s="385"/>
      <c r="I156" s="394"/>
      <c r="J156" s="394"/>
      <c r="K156" s="394"/>
      <c r="L156" s="394"/>
      <c r="M156" s="55"/>
      <c r="N156" s="52"/>
      <c r="O156" s="53"/>
      <c r="P156" s="53"/>
      <c r="Q156" s="53"/>
      <c r="R156" s="53"/>
      <c r="S156" s="53"/>
      <c r="T156" s="53"/>
      <c r="U156" s="53"/>
      <c r="V156" s="53"/>
      <c r="W156" s="53"/>
      <c r="X156" s="53"/>
      <c r="Y156" s="53"/>
      <c r="Z156" s="53"/>
      <c r="AA156" s="53"/>
      <c r="AB156" s="53"/>
      <c r="AC156" s="53"/>
      <c r="AD156" s="53"/>
      <c r="AE156" s="53"/>
      <c r="AF156" s="53"/>
      <c r="AG156" s="53"/>
      <c r="AH156" s="53"/>
      <c r="AI156" s="53"/>
      <c r="AJ156" s="53"/>
      <c r="AK156" s="53"/>
      <c r="AL156" s="53"/>
      <c r="AM156" s="53"/>
      <c r="AN156" s="53"/>
      <c r="AO156" s="53"/>
      <c r="AP156" s="53"/>
      <c r="AQ156" s="53"/>
      <c r="AR156" s="53"/>
      <c r="AS156" s="53"/>
      <c r="AT156" s="53"/>
      <c r="AU156" s="53"/>
      <c r="AV156" s="53"/>
      <c r="AW156" s="53"/>
      <c r="AX156" s="53"/>
      <c r="AY156" s="53"/>
      <c r="AZ156" s="53"/>
      <c r="BA156" s="53"/>
      <c r="BB156" s="53"/>
      <c r="BC156" s="53"/>
      <c r="BD156" s="53"/>
      <c r="BE156" s="53"/>
      <c r="BF156" s="53"/>
      <c r="BG156" s="53"/>
      <c r="BH156" s="53"/>
      <c r="BI156" s="53"/>
      <c r="BJ156" s="53"/>
      <c r="BK156" s="53"/>
      <c r="BL156" s="53"/>
      <c r="BM156" s="53"/>
      <c r="BN156" s="53"/>
      <c r="BO156" s="53"/>
      <c r="BP156" s="53"/>
      <c r="BQ156" s="53"/>
      <c r="BR156" s="53"/>
      <c r="BS156" s="53"/>
      <c r="BT156" s="53"/>
      <c r="BU156" s="53"/>
      <c r="BV156" s="53"/>
      <c r="BW156" s="53"/>
      <c r="BX156" s="53"/>
      <c r="BY156" s="53"/>
      <c r="BZ156" s="53"/>
      <c r="CA156" s="53"/>
      <c r="CB156" s="53"/>
      <c r="CC156" s="53"/>
      <c r="CD156" s="53"/>
      <c r="CE156" s="53"/>
      <c r="CF156" s="53"/>
      <c r="CG156" s="53"/>
      <c r="CH156" s="53"/>
      <c r="CI156" s="53"/>
      <c r="CJ156" s="53"/>
      <c r="CK156" s="53"/>
      <c r="CL156" s="53"/>
      <c r="CM156" s="53"/>
      <c r="CN156" s="53"/>
      <c r="CO156" s="53"/>
      <c r="CP156" s="53"/>
      <c r="CQ156" s="53"/>
      <c r="CR156" s="53"/>
      <c r="CS156" s="53"/>
      <c r="CT156" s="53"/>
      <c r="CU156" s="53"/>
      <c r="CV156" s="53"/>
      <c r="CW156" s="53"/>
      <c r="CX156" s="53"/>
      <c r="CY156" s="53"/>
      <c r="CZ156" s="53"/>
      <c r="DA156" s="53"/>
      <c r="DB156" s="53"/>
      <c r="DC156" s="53"/>
      <c r="DD156" s="53"/>
      <c r="DE156" s="53"/>
      <c r="DF156" s="53"/>
      <c r="DG156" s="53"/>
      <c r="DH156" s="53"/>
      <c r="DI156" s="53"/>
      <c r="DJ156" s="53"/>
      <c r="DK156" s="53"/>
      <c r="DL156" s="53"/>
      <c r="DM156" s="53"/>
      <c r="DN156" s="53"/>
      <c r="DO156" s="53"/>
      <c r="DP156" s="53"/>
      <c r="DQ156" s="53"/>
      <c r="DR156" s="53"/>
      <c r="DS156" s="53"/>
      <c r="DT156" s="53"/>
      <c r="DU156" s="53"/>
      <c r="DV156" s="53"/>
      <c r="DW156" s="53"/>
      <c r="DX156" s="53"/>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3"/>
      <c r="FK156" s="53"/>
      <c r="FL156" s="53"/>
      <c r="FM156" s="53"/>
      <c r="FN156" s="53"/>
      <c r="FO156" s="53"/>
      <c r="FP156" s="53"/>
      <c r="FQ156" s="53"/>
      <c r="FR156" s="53"/>
      <c r="FS156" s="53"/>
      <c r="FT156" s="53"/>
      <c r="FU156" s="53"/>
      <c r="FV156" s="53"/>
      <c r="FW156" s="53"/>
      <c r="FX156" s="53"/>
      <c r="FY156" s="53"/>
      <c r="FZ156" s="53"/>
      <c r="GA156" s="53"/>
      <c r="GB156" s="53"/>
      <c r="GC156" s="53"/>
      <c r="GD156" s="53"/>
      <c r="GE156" s="53"/>
      <c r="GF156" s="53"/>
      <c r="GG156" s="53"/>
      <c r="GH156" s="53"/>
      <c r="GI156" s="53"/>
      <c r="GJ156" s="53"/>
      <c r="GK156" s="53"/>
      <c r="GL156" s="53"/>
      <c r="GM156" s="53"/>
      <c r="GN156" s="53"/>
      <c r="GO156" s="53"/>
      <c r="GP156" s="53"/>
      <c r="GQ156" s="53"/>
      <c r="GR156" s="53"/>
      <c r="GS156" s="53"/>
      <c r="GT156" s="53"/>
      <c r="GU156" s="53"/>
      <c r="GV156" s="53"/>
      <c r="GW156" s="53"/>
      <c r="GX156" s="53"/>
      <c r="GY156" s="53"/>
      <c r="GZ156" s="53"/>
      <c r="HA156" s="53"/>
      <c r="HB156" s="53"/>
      <c r="HC156" s="53"/>
      <c r="HD156" s="53"/>
      <c r="HE156" s="53"/>
      <c r="HF156" s="53"/>
      <c r="HG156" s="53"/>
      <c r="HH156" s="53"/>
      <c r="HI156" s="53"/>
      <c r="HJ156" s="53"/>
      <c r="HK156" s="53"/>
      <c r="HL156" s="53"/>
      <c r="HM156" s="53"/>
      <c r="HN156" s="53"/>
      <c r="HO156" s="53"/>
      <c r="HP156" s="53"/>
      <c r="HQ156" s="53"/>
      <c r="HR156" s="53"/>
      <c r="HS156" s="53"/>
      <c r="HT156" s="53"/>
      <c r="HU156" s="53"/>
      <c r="HV156" s="53"/>
      <c r="HW156" s="53"/>
      <c r="HX156" s="53"/>
      <c r="HY156" s="53"/>
      <c r="HZ156" s="53"/>
      <c r="IA156" s="53"/>
      <c r="IB156" s="53"/>
      <c r="IC156" s="53"/>
      <c r="ID156" s="53"/>
      <c r="IE156" s="53"/>
      <c r="IF156" s="53"/>
      <c r="IG156" s="53"/>
      <c r="IH156" s="53"/>
      <c r="II156" s="53"/>
      <c r="IJ156" s="53"/>
      <c r="IK156" s="53"/>
      <c r="IL156" s="53"/>
      <c r="IM156" s="53"/>
      <c r="IN156" s="53"/>
      <c r="IO156" s="53"/>
      <c r="IP156" s="53"/>
      <c r="IQ156" s="53"/>
      <c r="IR156" s="53"/>
      <c r="IS156" s="53"/>
      <c r="IT156" s="53"/>
      <c r="IU156" s="53"/>
      <c r="IV156" s="53"/>
      <c r="IW156" s="53"/>
      <c r="IX156" s="53"/>
      <c r="IY156" s="53"/>
      <c r="IZ156" s="53"/>
      <c r="JA156" s="53"/>
      <c r="JB156" s="53"/>
      <c r="JC156" s="53"/>
      <c r="JD156" s="53"/>
      <c r="JE156" s="53"/>
      <c r="JF156" s="53"/>
      <c r="JG156" s="53"/>
      <c r="JH156" s="53"/>
      <c r="JI156" s="53"/>
      <c r="JJ156" s="53"/>
      <c r="JK156" s="53"/>
      <c r="JL156" s="53"/>
      <c r="JM156" s="53"/>
      <c r="JN156" s="53"/>
      <c r="JO156" s="53"/>
      <c r="JP156" s="53"/>
      <c r="JQ156" s="53"/>
      <c r="JR156" s="53"/>
      <c r="JS156" s="53"/>
      <c r="JT156" s="53"/>
      <c r="JU156" s="53"/>
      <c r="JV156" s="53"/>
      <c r="JW156" s="53"/>
      <c r="JX156" s="53"/>
      <c r="JY156" s="53"/>
      <c r="JZ156" s="53"/>
      <c r="KA156" s="53"/>
      <c r="KB156" s="53"/>
      <c r="KC156" s="53"/>
      <c r="KD156" s="53"/>
      <c r="KE156" s="53"/>
      <c r="KF156" s="53"/>
      <c r="KG156" s="53"/>
      <c r="KH156" s="53"/>
      <c r="KI156" s="53"/>
      <c r="KJ156" s="53"/>
      <c r="KK156" s="53"/>
      <c r="KL156" s="53"/>
      <c r="KM156" s="53"/>
      <c r="KN156" s="53"/>
      <c r="KO156" s="53"/>
      <c r="KP156" s="53"/>
      <c r="KQ156" s="53"/>
      <c r="KR156" s="53"/>
      <c r="KS156" s="53"/>
      <c r="KT156" s="53"/>
      <c r="KU156" s="53"/>
      <c r="KV156" s="53"/>
      <c r="KW156" s="53"/>
      <c r="KX156" s="53"/>
      <c r="KY156" s="53"/>
      <c r="KZ156" s="53"/>
      <c r="LA156" s="53"/>
      <c r="LB156" s="53"/>
      <c r="LC156" s="53"/>
      <c r="LD156" s="53"/>
      <c r="LE156" s="53"/>
      <c r="LF156" s="53"/>
      <c r="LG156" s="53"/>
      <c r="LH156" s="53"/>
      <c r="LI156" s="53"/>
      <c r="LJ156" s="53"/>
      <c r="LK156" s="53"/>
      <c r="LL156" s="53"/>
      <c r="LM156" s="53"/>
      <c r="LN156" s="53"/>
      <c r="LO156" s="53"/>
      <c r="LP156" s="53"/>
      <c r="LQ156" s="53"/>
      <c r="LR156" s="53"/>
      <c r="LS156" s="53"/>
      <c r="LT156" s="53"/>
      <c r="LU156" s="53"/>
      <c r="LV156" s="53"/>
      <c r="LW156" s="53"/>
      <c r="LX156" s="53"/>
      <c r="LY156" s="53"/>
      <c r="LZ156" s="53"/>
      <c r="MA156" s="53"/>
      <c r="MB156" s="53"/>
      <c r="MC156" s="53"/>
      <c r="MD156" s="53"/>
      <c r="ME156" s="53"/>
      <c r="MF156" s="53"/>
      <c r="MG156" s="53"/>
      <c r="MH156" s="53"/>
      <c r="MI156" s="53"/>
      <c r="MJ156" s="53"/>
      <c r="MK156" s="53"/>
      <c r="ML156" s="53"/>
      <c r="MM156" s="53"/>
      <c r="MN156" s="53"/>
      <c r="MO156" s="53"/>
      <c r="MP156" s="53"/>
      <c r="MQ156" s="53"/>
      <c r="MR156" s="53"/>
      <c r="MS156" s="53"/>
      <c r="MT156" s="53"/>
      <c r="MU156" s="53"/>
      <c r="MV156" s="53"/>
      <c r="MW156" s="53"/>
      <c r="MX156" s="53"/>
      <c r="MY156" s="53"/>
      <c r="MZ156" s="53"/>
      <c r="NA156" s="53"/>
      <c r="NB156" s="53"/>
      <c r="NC156" s="53"/>
      <c r="ND156" s="53"/>
      <c r="NE156" s="53"/>
      <c r="NF156" s="53"/>
      <c r="NG156" s="53"/>
      <c r="NH156" s="53"/>
      <c r="NI156" s="53"/>
      <c r="NJ156" s="53"/>
      <c r="NK156" s="53"/>
      <c r="NL156" s="53"/>
      <c r="NM156" s="53"/>
      <c r="NN156" s="53"/>
      <c r="NO156" s="53"/>
      <c r="NP156" s="53"/>
      <c r="NQ156" s="53"/>
      <c r="NR156" s="53"/>
      <c r="NS156" s="53"/>
      <c r="NT156" s="53"/>
      <c r="NU156" s="53"/>
      <c r="NV156" s="53"/>
      <c r="NW156" s="53"/>
      <c r="NX156" s="53"/>
      <c r="NY156" s="53"/>
      <c r="NZ156" s="53"/>
      <c r="OA156" s="53"/>
      <c r="OB156" s="53"/>
      <c r="OC156" s="53"/>
      <c r="OD156" s="53"/>
      <c r="OE156" s="53"/>
      <c r="OF156" s="53"/>
      <c r="OG156" s="53"/>
      <c r="OH156" s="53"/>
      <c r="OI156" s="53"/>
      <c r="OJ156" s="53"/>
      <c r="OK156" s="53"/>
      <c r="OL156" s="53"/>
      <c r="OM156" s="53"/>
      <c r="ON156" s="53"/>
      <c r="OO156" s="53"/>
      <c r="OP156" s="53"/>
      <c r="OQ156" s="53"/>
      <c r="OR156" s="53"/>
      <c r="OS156" s="53"/>
      <c r="OT156" s="53"/>
      <c r="OU156" s="53"/>
      <c r="OV156" s="53"/>
      <c r="OW156" s="53"/>
      <c r="OX156" s="53"/>
      <c r="OY156" s="53"/>
      <c r="OZ156" s="53"/>
      <c r="PA156" s="53"/>
      <c r="PB156" s="53"/>
      <c r="PC156" s="53"/>
      <c r="PD156" s="53"/>
      <c r="PE156" s="53"/>
      <c r="PF156" s="53"/>
      <c r="PG156" s="53"/>
      <c r="PH156" s="53"/>
      <c r="PI156" s="53"/>
      <c r="PJ156" s="53"/>
      <c r="PK156" s="53"/>
      <c r="PL156" s="53"/>
      <c r="PM156" s="53"/>
      <c r="PN156" s="53"/>
      <c r="PO156" s="53"/>
      <c r="PP156" s="53"/>
      <c r="PQ156" s="53"/>
      <c r="PR156" s="53"/>
      <c r="PS156" s="53"/>
      <c r="PT156" s="53"/>
      <c r="PU156" s="53"/>
      <c r="PV156" s="53"/>
      <c r="PW156" s="53"/>
      <c r="PX156" s="53"/>
      <c r="PY156" s="53"/>
      <c r="PZ156" s="53"/>
      <c r="QA156" s="53"/>
      <c r="QB156" s="53"/>
      <c r="QC156" s="53"/>
      <c r="QD156" s="53"/>
      <c r="QE156" s="53"/>
      <c r="QF156" s="53"/>
      <c r="QG156" s="53"/>
      <c r="QH156" s="53"/>
      <c r="QI156" s="53"/>
      <c r="QJ156" s="53"/>
      <c r="QK156" s="53"/>
      <c r="QL156" s="53"/>
      <c r="QM156" s="53"/>
      <c r="QN156" s="53"/>
      <c r="QO156" s="53"/>
      <c r="QP156" s="53"/>
      <c r="QQ156" s="53"/>
      <c r="QR156" s="53"/>
      <c r="QS156" s="53"/>
      <c r="QT156" s="53"/>
      <c r="QU156" s="53"/>
      <c r="QV156" s="53"/>
      <c r="QW156" s="53"/>
      <c r="QX156" s="53"/>
      <c r="QY156" s="53"/>
      <c r="QZ156" s="53"/>
      <c r="RA156" s="53"/>
      <c r="RB156" s="53"/>
      <c r="RC156" s="53"/>
      <c r="RD156" s="53"/>
      <c r="RE156" s="53"/>
      <c r="RF156" s="53"/>
      <c r="RG156" s="53"/>
      <c r="RH156" s="53"/>
      <c r="RI156" s="53"/>
      <c r="RJ156" s="53"/>
      <c r="RK156" s="53"/>
      <c r="RL156" s="53"/>
      <c r="RM156" s="53"/>
      <c r="RN156" s="53"/>
      <c r="RO156" s="53"/>
      <c r="RP156" s="53"/>
      <c r="RQ156" s="53"/>
      <c r="RR156" s="53"/>
      <c r="RS156" s="53"/>
      <c r="RT156" s="53"/>
      <c r="RU156" s="53"/>
      <c r="RV156" s="53"/>
      <c r="RW156" s="53"/>
      <c r="RX156" s="53"/>
      <c r="RY156" s="53"/>
      <c r="RZ156" s="53"/>
      <c r="SA156" s="53"/>
      <c r="SB156" s="53"/>
      <c r="SC156" s="53"/>
      <c r="SD156" s="53"/>
      <c r="SE156" s="53"/>
      <c r="SF156" s="53"/>
      <c r="SG156" s="53"/>
      <c r="SH156" s="53"/>
      <c r="SI156" s="53"/>
      <c r="SJ156" s="53"/>
      <c r="SK156" s="53"/>
      <c r="SL156" s="53"/>
      <c r="SM156" s="53"/>
      <c r="SN156" s="53"/>
      <c r="SO156" s="53"/>
      <c r="SP156" s="53"/>
      <c r="SQ156" s="53"/>
      <c r="SR156" s="53"/>
      <c r="SS156" s="53"/>
      <c r="ST156" s="53"/>
      <c r="SU156" s="53"/>
      <c r="SV156" s="53"/>
      <c r="SW156" s="53"/>
      <c r="SX156" s="53"/>
      <c r="SY156" s="53"/>
      <c r="SZ156" s="53"/>
      <c r="TA156" s="53"/>
      <c r="TB156" s="53"/>
      <c r="TC156" s="53"/>
      <c r="TD156" s="53"/>
      <c r="TE156" s="53"/>
      <c r="TF156" s="53"/>
      <c r="TG156" s="53"/>
      <c r="TH156" s="53"/>
      <c r="TI156" s="53"/>
      <c r="TJ156" s="53"/>
      <c r="TK156" s="53"/>
      <c r="TL156" s="53"/>
      <c r="TM156" s="53"/>
      <c r="TN156" s="53"/>
      <c r="TO156" s="53"/>
      <c r="TP156" s="53"/>
      <c r="TQ156" s="53"/>
      <c r="TR156" s="53"/>
      <c r="TS156" s="53"/>
      <c r="TT156" s="53"/>
      <c r="TU156" s="53"/>
      <c r="TV156" s="53"/>
      <c r="TW156" s="53"/>
      <c r="TX156" s="53"/>
      <c r="TY156" s="53"/>
      <c r="TZ156" s="53"/>
      <c r="UA156" s="53"/>
      <c r="UB156" s="53"/>
      <c r="UC156" s="53"/>
      <c r="UD156" s="53"/>
      <c r="UE156" s="53"/>
      <c r="UF156" s="53"/>
      <c r="UG156" s="53"/>
    </row>
    <row r="157" spans="1:843" ht="31.5" customHeight="1" x14ac:dyDescent="0.2">
      <c r="A157" s="59"/>
      <c r="B157" s="400" t="s">
        <v>135</v>
      </c>
      <c r="C157" s="674" t="s">
        <v>899</v>
      </c>
      <c r="D157" s="675"/>
      <c r="E157" s="676"/>
      <c r="F157" s="397"/>
      <c r="G157" s="397"/>
      <c r="H157" s="394"/>
      <c r="I157" s="801"/>
      <c r="J157" s="801"/>
      <c r="K157" s="801"/>
      <c r="L157" s="801"/>
      <c r="M157" s="55"/>
    </row>
    <row r="158" spans="1:843" ht="15.75" customHeight="1" x14ac:dyDescent="0.2">
      <c r="A158" s="55"/>
      <c r="B158" s="398"/>
      <c r="C158" s="394"/>
      <c r="D158" s="394"/>
      <c r="E158" s="394"/>
      <c r="F158" s="385"/>
      <c r="G158" s="397"/>
      <c r="H158" s="397"/>
      <c r="I158" s="394"/>
      <c r="J158" s="394"/>
      <c r="K158" s="394"/>
      <c r="L158" s="395"/>
      <c r="M158" s="55"/>
    </row>
    <row r="159" spans="1:843" s="58" customFormat="1" ht="15" customHeight="1" x14ac:dyDescent="0.2">
      <c r="A159" s="56"/>
      <c r="B159" s="353" t="s">
        <v>136</v>
      </c>
      <c r="C159" s="674" t="s">
        <v>906</v>
      </c>
      <c r="D159" s="675"/>
      <c r="E159" s="676"/>
      <c r="F159" s="397"/>
      <c r="G159" s="397"/>
      <c r="H159" s="397"/>
      <c r="I159" s="394"/>
      <c r="J159" s="394"/>
      <c r="K159" s="394"/>
      <c r="L159" s="395"/>
      <c r="M159" s="20"/>
      <c r="N159" s="52"/>
      <c r="O159" s="53"/>
      <c r="P159" s="53"/>
      <c r="Q159" s="53"/>
      <c r="R159" s="53"/>
      <c r="S159" s="53"/>
      <c r="T159" s="53"/>
      <c r="U159" s="53"/>
      <c r="V159" s="53"/>
      <c r="W159" s="53"/>
      <c r="X159" s="53"/>
      <c r="Y159" s="53"/>
      <c r="Z159" s="53"/>
      <c r="AA159" s="53"/>
      <c r="AB159" s="53"/>
      <c r="AC159" s="53"/>
      <c r="AD159" s="53"/>
      <c r="AE159" s="53"/>
      <c r="AF159" s="57"/>
      <c r="AG159" s="57"/>
      <c r="AH159" s="57"/>
      <c r="AI159" s="57"/>
      <c r="AJ159" s="57"/>
      <c r="AK159" s="57"/>
      <c r="AL159" s="57"/>
      <c r="AM159" s="57"/>
      <c r="AN159" s="57"/>
      <c r="AO159" s="57"/>
      <c r="AP159" s="57"/>
      <c r="AQ159" s="57"/>
      <c r="AR159" s="57"/>
      <c r="AS159" s="57"/>
      <c r="AT159" s="57"/>
      <c r="AU159" s="57"/>
      <c r="AV159" s="57"/>
      <c r="AW159" s="57"/>
      <c r="AX159" s="57"/>
      <c r="AY159" s="57"/>
      <c r="AZ159" s="57"/>
      <c r="BA159" s="57"/>
      <c r="BB159" s="57"/>
      <c r="BC159" s="57"/>
      <c r="BD159" s="57"/>
      <c r="BE159" s="57"/>
      <c r="BF159" s="57"/>
      <c r="BG159" s="57"/>
      <c r="BH159" s="57"/>
      <c r="BI159" s="57"/>
      <c r="BJ159" s="57"/>
      <c r="BK159" s="57"/>
      <c r="BL159" s="57"/>
      <c r="BM159" s="57"/>
      <c r="BN159" s="57"/>
      <c r="BO159" s="57"/>
      <c r="BP159" s="57"/>
      <c r="BQ159" s="57"/>
      <c r="BR159" s="57"/>
      <c r="BS159" s="57"/>
      <c r="BT159" s="57"/>
      <c r="BU159" s="57"/>
      <c r="BV159" s="57"/>
      <c r="BW159" s="57"/>
      <c r="BX159" s="57"/>
      <c r="BY159" s="57"/>
      <c r="BZ159" s="57"/>
      <c r="CA159" s="57"/>
      <c r="CB159" s="57"/>
      <c r="CC159" s="57"/>
      <c r="CD159" s="57"/>
      <c r="CE159" s="57"/>
      <c r="CF159" s="57"/>
      <c r="CG159" s="57"/>
      <c r="CH159" s="57"/>
      <c r="CI159" s="57"/>
      <c r="CJ159" s="57"/>
      <c r="CK159" s="57"/>
      <c r="CL159" s="57"/>
      <c r="CM159" s="57"/>
      <c r="CN159" s="57"/>
      <c r="CO159" s="57"/>
      <c r="CP159" s="57"/>
      <c r="CQ159" s="57"/>
      <c r="CR159" s="57"/>
      <c r="CS159" s="57"/>
      <c r="CT159" s="57"/>
      <c r="CU159" s="57"/>
      <c r="CV159" s="57"/>
      <c r="CW159" s="57"/>
      <c r="CX159" s="57"/>
      <c r="CY159" s="57"/>
      <c r="CZ159" s="57"/>
      <c r="DA159" s="57"/>
      <c r="DB159" s="57"/>
      <c r="DC159" s="57"/>
      <c r="DD159" s="57"/>
      <c r="DE159" s="57"/>
      <c r="DF159" s="57"/>
      <c r="DG159" s="57"/>
      <c r="DH159" s="57"/>
      <c r="DI159" s="57"/>
      <c r="DJ159" s="57"/>
      <c r="DK159" s="57"/>
      <c r="DL159" s="57"/>
      <c r="DM159" s="57"/>
      <c r="DN159" s="57"/>
      <c r="DO159" s="57"/>
      <c r="DP159" s="57"/>
      <c r="DQ159" s="57"/>
      <c r="DR159" s="57"/>
      <c r="DS159" s="57"/>
      <c r="DT159" s="57"/>
      <c r="DU159" s="57"/>
      <c r="DV159" s="57"/>
      <c r="DW159" s="57"/>
      <c r="DX159" s="57"/>
      <c r="DY159" s="57"/>
      <c r="DZ159" s="57"/>
      <c r="EA159" s="57"/>
      <c r="EB159" s="57"/>
      <c r="EC159" s="57"/>
      <c r="ED159" s="57"/>
      <c r="EE159" s="57"/>
      <c r="EF159" s="57"/>
      <c r="EG159" s="57"/>
      <c r="EH159" s="57"/>
      <c r="EI159" s="57"/>
      <c r="EJ159" s="57"/>
      <c r="EK159" s="57"/>
      <c r="EL159" s="57"/>
      <c r="EM159" s="57"/>
      <c r="EN159" s="57"/>
      <c r="EO159" s="57"/>
      <c r="EP159" s="57"/>
      <c r="EQ159" s="57"/>
      <c r="ER159" s="57"/>
      <c r="ES159" s="57"/>
      <c r="ET159" s="57"/>
      <c r="EU159" s="57"/>
      <c r="EV159" s="57"/>
      <c r="EW159" s="57"/>
      <c r="EX159" s="57"/>
      <c r="EY159" s="57"/>
      <c r="EZ159" s="57"/>
      <c r="FA159" s="57"/>
      <c r="FB159" s="57"/>
      <c r="FC159" s="57"/>
      <c r="FD159" s="57"/>
      <c r="FE159" s="57"/>
      <c r="FF159" s="57"/>
      <c r="FG159" s="57"/>
      <c r="FH159" s="57"/>
      <c r="FI159" s="57"/>
      <c r="FJ159" s="57"/>
      <c r="FK159" s="57"/>
      <c r="FL159" s="57"/>
      <c r="FM159" s="57"/>
      <c r="FN159" s="57"/>
      <c r="FO159" s="57"/>
      <c r="FP159" s="57"/>
      <c r="FQ159" s="57"/>
      <c r="FR159" s="57"/>
      <c r="FS159" s="57"/>
      <c r="FT159" s="57"/>
      <c r="FU159" s="57"/>
      <c r="FV159" s="57"/>
      <c r="FW159" s="57"/>
      <c r="FX159" s="57"/>
      <c r="FY159" s="57"/>
      <c r="FZ159" s="57"/>
      <c r="GA159" s="57"/>
      <c r="GB159" s="57"/>
      <c r="GC159" s="57"/>
      <c r="GD159" s="57"/>
      <c r="GE159" s="57"/>
      <c r="GF159" s="57"/>
      <c r="GG159" s="57"/>
      <c r="GH159" s="57"/>
      <c r="GI159" s="57"/>
      <c r="GJ159" s="57"/>
      <c r="GK159" s="57"/>
      <c r="GL159" s="57"/>
      <c r="GM159" s="57"/>
      <c r="GN159" s="57"/>
      <c r="GO159" s="57"/>
      <c r="GP159" s="57"/>
      <c r="GQ159" s="57"/>
      <c r="GR159" s="57"/>
      <c r="GS159" s="57"/>
      <c r="GT159" s="57"/>
      <c r="GU159" s="57"/>
      <c r="GV159" s="57"/>
      <c r="GW159" s="57"/>
      <c r="GX159" s="57"/>
      <c r="GY159" s="57"/>
      <c r="GZ159" s="57"/>
      <c r="HA159" s="57"/>
      <c r="HB159" s="57"/>
      <c r="HC159" s="57"/>
      <c r="HD159" s="57"/>
      <c r="HE159" s="57"/>
      <c r="HF159" s="57"/>
      <c r="HG159" s="57"/>
      <c r="HH159" s="57"/>
      <c r="HI159" s="57"/>
      <c r="HJ159" s="57"/>
      <c r="HK159" s="57"/>
      <c r="HL159" s="57"/>
      <c r="HM159" s="57"/>
      <c r="HN159" s="57"/>
      <c r="HO159" s="57"/>
      <c r="HP159" s="57"/>
      <c r="HQ159" s="57"/>
      <c r="HR159" s="57"/>
      <c r="HS159" s="57"/>
      <c r="HT159" s="57"/>
      <c r="HU159" s="57"/>
      <c r="HV159" s="57"/>
      <c r="HW159" s="57"/>
      <c r="HX159" s="57"/>
      <c r="HY159" s="57"/>
      <c r="HZ159" s="57"/>
      <c r="IA159" s="57"/>
      <c r="IB159" s="57"/>
      <c r="IC159" s="57"/>
      <c r="ID159" s="57"/>
      <c r="IE159" s="57"/>
      <c r="IF159" s="57"/>
      <c r="IG159" s="57"/>
      <c r="IH159" s="57"/>
      <c r="II159" s="57"/>
      <c r="IJ159" s="57"/>
      <c r="IK159" s="57"/>
      <c r="IL159" s="57"/>
      <c r="IM159" s="57"/>
      <c r="IN159" s="57"/>
      <c r="IO159" s="57"/>
      <c r="IP159" s="57"/>
      <c r="IQ159" s="57"/>
      <c r="IR159" s="57"/>
      <c r="IS159" s="57"/>
      <c r="IT159" s="57"/>
      <c r="IU159" s="57"/>
      <c r="IV159" s="57"/>
      <c r="IW159" s="57"/>
      <c r="IX159" s="57"/>
      <c r="IY159" s="57"/>
      <c r="IZ159" s="57"/>
      <c r="JA159" s="57"/>
      <c r="JB159" s="57"/>
      <c r="JC159" s="57"/>
      <c r="JD159" s="57"/>
      <c r="JE159" s="57"/>
      <c r="JF159" s="57"/>
      <c r="JG159" s="57"/>
      <c r="JH159" s="57"/>
      <c r="JI159" s="57"/>
      <c r="JJ159" s="57"/>
      <c r="JK159" s="57"/>
      <c r="JL159" s="57"/>
      <c r="JM159" s="57"/>
      <c r="JN159" s="57"/>
      <c r="JO159" s="57"/>
      <c r="JP159" s="57"/>
      <c r="JQ159" s="57"/>
      <c r="JR159" s="57"/>
      <c r="JS159" s="57"/>
      <c r="JT159" s="57"/>
      <c r="JU159" s="57"/>
      <c r="JV159" s="57"/>
      <c r="JW159" s="57"/>
      <c r="JX159" s="57"/>
      <c r="JY159" s="57"/>
      <c r="JZ159" s="57"/>
      <c r="KA159" s="57"/>
      <c r="KB159" s="57"/>
      <c r="KC159" s="57"/>
      <c r="KD159" s="57"/>
      <c r="KE159" s="57"/>
      <c r="KF159" s="57"/>
      <c r="KG159" s="57"/>
      <c r="KH159" s="57"/>
      <c r="KI159" s="57"/>
      <c r="KJ159" s="57"/>
      <c r="KK159" s="57"/>
      <c r="KL159" s="57"/>
      <c r="KM159" s="57"/>
      <c r="KN159" s="57"/>
      <c r="KO159" s="57"/>
      <c r="KP159" s="57"/>
      <c r="KQ159" s="57"/>
      <c r="KR159" s="57"/>
      <c r="KS159" s="57"/>
      <c r="KT159" s="57"/>
      <c r="KU159" s="57"/>
      <c r="KV159" s="57"/>
      <c r="KW159" s="57"/>
      <c r="KX159" s="57"/>
      <c r="KY159" s="57"/>
      <c r="KZ159" s="57"/>
      <c r="LA159" s="57"/>
      <c r="LB159" s="57"/>
      <c r="LC159" s="57"/>
      <c r="LD159" s="57"/>
      <c r="LE159" s="57"/>
      <c r="LF159" s="57"/>
      <c r="LG159" s="57"/>
      <c r="LH159" s="57"/>
      <c r="LI159" s="57"/>
      <c r="LJ159" s="57"/>
      <c r="LK159" s="57"/>
      <c r="LL159" s="57"/>
      <c r="LM159" s="57"/>
      <c r="LN159" s="57"/>
      <c r="LO159" s="57"/>
      <c r="LP159" s="57"/>
      <c r="LQ159" s="57"/>
      <c r="LR159" s="57"/>
      <c r="LS159" s="57"/>
      <c r="LT159" s="57"/>
      <c r="LU159" s="57"/>
      <c r="LV159" s="57"/>
      <c r="LW159" s="57"/>
      <c r="LX159" s="57"/>
      <c r="LY159" s="57"/>
      <c r="LZ159" s="57"/>
      <c r="MA159" s="57"/>
      <c r="MB159" s="57"/>
      <c r="MC159" s="57"/>
      <c r="MD159" s="57"/>
      <c r="ME159" s="57"/>
      <c r="MF159" s="57"/>
      <c r="MG159" s="57"/>
      <c r="MH159" s="57"/>
      <c r="MI159" s="57"/>
      <c r="MJ159" s="57"/>
      <c r="MK159" s="57"/>
      <c r="ML159" s="57"/>
      <c r="MM159" s="57"/>
      <c r="MN159" s="57"/>
      <c r="MO159" s="57"/>
      <c r="MP159" s="57"/>
      <c r="MQ159" s="57"/>
      <c r="MR159" s="57"/>
      <c r="MS159" s="57"/>
      <c r="MT159" s="57"/>
      <c r="MU159" s="57"/>
      <c r="MV159" s="57"/>
      <c r="MW159" s="57"/>
      <c r="MX159" s="57"/>
      <c r="MY159" s="57"/>
      <c r="MZ159" s="57"/>
      <c r="NA159" s="57"/>
      <c r="NB159" s="57"/>
      <c r="NC159" s="57"/>
      <c r="ND159" s="57"/>
      <c r="NE159" s="57"/>
      <c r="NF159" s="57"/>
      <c r="NG159" s="57"/>
      <c r="NH159" s="57"/>
      <c r="NI159" s="57"/>
      <c r="NJ159" s="57"/>
      <c r="NK159" s="57"/>
      <c r="NL159" s="57"/>
      <c r="NM159" s="57"/>
      <c r="NN159" s="57"/>
      <c r="NO159" s="57"/>
      <c r="NP159" s="57"/>
      <c r="NQ159" s="57"/>
      <c r="NR159" s="57"/>
      <c r="NS159" s="57"/>
      <c r="NT159" s="57"/>
      <c r="NU159" s="57"/>
      <c r="NV159" s="57"/>
      <c r="NW159" s="57"/>
      <c r="NX159" s="57"/>
      <c r="NY159" s="57"/>
      <c r="NZ159" s="57"/>
      <c r="OA159" s="57"/>
      <c r="OB159" s="57"/>
      <c r="OC159" s="57"/>
      <c r="OD159" s="57"/>
      <c r="OE159" s="57"/>
      <c r="OF159" s="57"/>
      <c r="OG159" s="57"/>
      <c r="OH159" s="57"/>
      <c r="OI159" s="57"/>
      <c r="OJ159" s="57"/>
      <c r="OK159" s="57"/>
      <c r="OL159" s="57"/>
      <c r="OM159" s="57"/>
      <c r="ON159" s="57"/>
      <c r="OO159" s="57"/>
      <c r="OP159" s="57"/>
      <c r="OQ159" s="57"/>
      <c r="OR159" s="57"/>
      <c r="OS159" s="57"/>
      <c r="OT159" s="57"/>
      <c r="OU159" s="57"/>
      <c r="OV159" s="57"/>
      <c r="OW159" s="57"/>
      <c r="OX159" s="57"/>
      <c r="OY159" s="57"/>
      <c r="OZ159" s="57"/>
      <c r="PA159" s="57"/>
      <c r="PB159" s="57"/>
      <c r="PC159" s="57"/>
      <c r="PD159" s="57"/>
      <c r="PE159" s="57"/>
      <c r="PF159" s="57"/>
      <c r="PG159" s="57"/>
      <c r="PH159" s="57"/>
      <c r="PI159" s="57"/>
      <c r="PJ159" s="57"/>
      <c r="PK159" s="57"/>
      <c r="PL159" s="57"/>
      <c r="PM159" s="57"/>
      <c r="PN159" s="57"/>
      <c r="PO159" s="57"/>
      <c r="PP159" s="57"/>
      <c r="PQ159" s="57"/>
      <c r="PR159" s="57"/>
      <c r="PS159" s="57"/>
      <c r="PT159" s="57"/>
      <c r="PU159" s="57"/>
      <c r="PV159" s="57"/>
      <c r="PW159" s="57"/>
      <c r="PX159" s="57"/>
      <c r="PY159" s="57"/>
      <c r="PZ159" s="57"/>
      <c r="QA159" s="57"/>
      <c r="QB159" s="57"/>
      <c r="QC159" s="57"/>
      <c r="QD159" s="57"/>
      <c r="QE159" s="57"/>
      <c r="QF159" s="57"/>
      <c r="QG159" s="57"/>
      <c r="QH159" s="57"/>
      <c r="QI159" s="57"/>
      <c r="QJ159" s="57"/>
      <c r="QK159" s="57"/>
      <c r="QL159" s="57"/>
      <c r="QM159" s="57"/>
      <c r="QN159" s="57"/>
      <c r="QO159" s="57"/>
      <c r="QP159" s="57"/>
      <c r="QQ159" s="57"/>
      <c r="QR159" s="57"/>
      <c r="QS159" s="57"/>
      <c r="QT159" s="57"/>
      <c r="QU159" s="57"/>
      <c r="QV159" s="57"/>
      <c r="QW159" s="57"/>
      <c r="QX159" s="57"/>
      <c r="QY159" s="57"/>
      <c r="QZ159" s="57"/>
      <c r="RA159" s="57"/>
      <c r="RB159" s="57"/>
      <c r="RC159" s="57"/>
      <c r="RD159" s="57"/>
      <c r="RE159" s="57"/>
      <c r="RF159" s="57"/>
      <c r="RG159" s="57"/>
      <c r="RH159" s="57"/>
      <c r="RI159" s="57"/>
      <c r="RJ159" s="57"/>
      <c r="RK159" s="57"/>
      <c r="RL159" s="57"/>
      <c r="RM159" s="57"/>
      <c r="RN159" s="57"/>
      <c r="RO159" s="57"/>
      <c r="RP159" s="57"/>
      <c r="RQ159" s="57"/>
      <c r="RR159" s="57"/>
      <c r="RS159" s="57"/>
      <c r="RT159" s="57"/>
      <c r="RU159" s="57"/>
      <c r="RV159" s="57"/>
      <c r="RW159" s="57"/>
      <c r="RX159" s="57"/>
      <c r="RY159" s="57"/>
      <c r="RZ159" s="57"/>
      <c r="SA159" s="57"/>
      <c r="SB159" s="57"/>
      <c r="SC159" s="57"/>
      <c r="SD159" s="57"/>
      <c r="SE159" s="57"/>
      <c r="SF159" s="57"/>
      <c r="SG159" s="57"/>
      <c r="SH159" s="57"/>
      <c r="SI159" s="57"/>
      <c r="SJ159" s="57"/>
      <c r="SK159" s="57"/>
      <c r="SL159" s="57"/>
      <c r="SM159" s="57"/>
      <c r="SN159" s="57"/>
      <c r="SO159" s="57"/>
      <c r="SP159" s="57"/>
      <c r="SQ159" s="57"/>
      <c r="SR159" s="57"/>
      <c r="SS159" s="57"/>
      <c r="ST159" s="57"/>
      <c r="SU159" s="57"/>
      <c r="SV159" s="57"/>
      <c r="SW159" s="57"/>
      <c r="SX159" s="57"/>
      <c r="SY159" s="57"/>
      <c r="SZ159" s="57"/>
      <c r="TA159" s="57"/>
      <c r="TB159" s="57"/>
      <c r="TC159" s="57"/>
      <c r="TD159" s="57"/>
      <c r="TE159" s="57"/>
      <c r="TF159" s="57"/>
      <c r="TG159" s="57"/>
      <c r="TH159" s="57"/>
      <c r="TI159" s="57"/>
      <c r="TJ159" s="57"/>
      <c r="TK159" s="57"/>
      <c r="TL159" s="57"/>
      <c r="TM159" s="57"/>
      <c r="TN159" s="57"/>
      <c r="TO159" s="57"/>
      <c r="TP159" s="57"/>
      <c r="TQ159" s="57"/>
      <c r="TR159" s="57"/>
      <c r="TS159" s="57"/>
      <c r="TT159" s="57"/>
      <c r="TU159" s="57"/>
      <c r="TV159" s="57"/>
      <c r="TW159" s="57"/>
      <c r="TX159" s="57"/>
      <c r="TY159" s="57"/>
      <c r="TZ159" s="57"/>
      <c r="UA159" s="57"/>
      <c r="UB159" s="57"/>
      <c r="UC159" s="57"/>
      <c r="UD159" s="57"/>
      <c r="UE159" s="57"/>
      <c r="UF159" s="57"/>
      <c r="UG159" s="57"/>
    </row>
    <row r="160" spans="1:843" s="20" customFormat="1" ht="3.75" customHeight="1" x14ac:dyDescent="0.2">
      <c r="B160" s="398"/>
      <c r="C160" s="392"/>
      <c r="D160" s="392"/>
      <c r="E160" s="392"/>
      <c r="F160" s="385"/>
      <c r="G160" s="385"/>
      <c r="H160" s="398"/>
      <c r="I160" s="394"/>
      <c r="J160" s="394"/>
      <c r="K160" s="394"/>
      <c r="L160" s="394"/>
      <c r="N160" s="52"/>
      <c r="O160" s="53"/>
      <c r="P160" s="53"/>
      <c r="Q160" s="53"/>
      <c r="R160" s="53"/>
      <c r="S160" s="53"/>
      <c r="T160" s="53"/>
      <c r="U160" s="53"/>
      <c r="V160" s="53"/>
      <c r="W160" s="53"/>
      <c r="X160" s="53"/>
      <c r="Y160" s="53"/>
      <c r="Z160" s="53"/>
      <c r="AA160" s="53"/>
      <c r="AB160" s="53"/>
      <c r="AC160" s="53"/>
      <c r="AD160" s="53"/>
      <c r="AE160" s="53"/>
      <c r="AF160" s="53"/>
      <c r="AG160" s="53"/>
      <c r="AH160" s="53"/>
      <c r="AI160" s="53"/>
      <c r="AJ160" s="53"/>
      <c r="AK160" s="53"/>
      <c r="AL160" s="53"/>
      <c r="AM160" s="53"/>
      <c r="AN160" s="53"/>
      <c r="AO160" s="53"/>
      <c r="AP160" s="53"/>
      <c r="AQ160" s="53"/>
      <c r="AR160" s="53"/>
      <c r="AS160" s="53"/>
      <c r="AT160" s="53"/>
      <c r="AU160" s="53"/>
      <c r="AV160" s="53"/>
      <c r="AW160" s="53"/>
      <c r="AX160" s="53"/>
      <c r="AY160" s="53"/>
      <c r="AZ160" s="53"/>
      <c r="BA160" s="53"/>
      <c r="BB160" s="53"/>
      <c r="BC160" s="53"/>
      <c r="BD160" s="53"/>
      <c r="BE160" s="53"/>
      <c r="BF160" s="53"/>
      <c r="BG160" s="53"/>
      <c r="BH160" s="53"/>
      <c r="BI160" s="53"/>
      <c r="BJ160" s="53"/>
      <c r="BK160" s="53"/>
      <c r="BL160" s="53"/>
      <c r="BM160" s="53"/>
      <c r="BN160" s="53"/>
      <c r="BO160" s="53"/>
      <c r="BP160" s="53"/>
      <c r="BQ160" s="53"/>
      <c r="BR160" s="53"/>
      <c r="BS160" s="53"/>
      <c r="BT160" s="53"/>
      <c r="BU160" s="53"/>
      <c r="BV160" s="53"/>
      <c r="BW160" s="53"/>
      <c r="BX160" s="53"/>
      <c r="BY160" s="53"/>
      <c r="BZ160" s="53"/>
      <c r="CA160" s="53"/>
      <c r="CB160" s="53"/>
      <c r="CC160" s="53"/>
      <c r="CD160" s="53"/>
      <c r="CE160" s="53"/>
      <c r="CF160" s="53"/>
      <c r="CG160" s="53"/>
      <c r="CH160" s="53"/>
      <c r="CI160" s="53"/>
      <c r="CJ160" s="53"/>
      <c r="CK160" s="53"/>
      <c r="CL160" s="53"/>
      <c r="CM160" s="53"/>
      <c r="CN160" s="53"/>
      <c r="CO160" s="53"/>
      <c r="CP160" s="53"/>
      <c r="CQ160" s="53"/>
      <c r="CR160" s="53"/>
      <c r="CS160" s="53"/>
      <c r="CT160" s="53"/>
      <c r="CU160" s="53"/>
      <c r="CV160" s="53"/>
      <c r="CW160" s="53"/>
      <c r="CX160" s="53"/>
      <c r="CY160" s="53"/>
      <c r="CZ160" s="53"/>
      <c r="DA160" s="53"/>
      <c r="DB160" s="53"/>
      <c r="DC160" s="53"/>
      <c r="DD160" s="53"/>
      <c r="DE160" s="53"/>
      <c r="DF160" s="53"/>
      <c r="DG160" s="53"/>
      <c r="DH160" s="53"/>
      <c r="DI160" s="53"/>
      <c r="DJ160" s="53"/>
      <c r="DK160" s="53"/>
      <c r="DL160" s="53"/>
      <c r="DM160" s="53"/>
      <c r="DN160" s="53"/>
      <c r="DO160" s="53"/>
      <c r="DP160" s="53"/>
      <c r="DQ160" s="53"/>
      <c r="DR160" s="53"/>
      <c r="DS160" s="53"/>
      <c r="DT160" s="53"/>
      <c r="DU160" s="53"/>
      <c r="DV160" s="53"/>
      <c r="DW160" s="53"/>
      <c r="DX160" s="53"/>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3"/>
      <c r="FK160" s="53"/>
      <c r="FL160" s="53"/>
      <c r="FM160" s="53"/>
      <c r="FN160" s="53"/>
      <c r="FO160" s="53"/>
      <c r="FP160" s="53"/>
      <c r="FQ160" s="53"/>
      <c r="FR160" s="53"/>
      <c r="FS160" s="53"/>
      <c r="FT160" s="53"/>
      <c r="FU160" s="53"/>
      <c r="FV160" s="53"/>
      <c r="FW160" s="53"/>
      <c r="FX160" s="53"/>
      <c r="FY160" s="53"/>
      <c r="FZ160" s="53"/>
      <c r="GA160" s="53"/>
      <c r="GB160" s="53"/>
      <c r="GC160" s="53"/>
      <c r="GD160" s="53"/>
      <c r="GE160" s="53"/>
      <c r="GF160" s="53"/>
      <c r="GG160" s="53"/>
      <c r="GH160" s="53"/>
      <c r="GI160" s="53"/>
      <c r="GJ160" s="53"/>
      <c r="GK160" s="53"/>
      <c r="GL160" s="53"/>
      <c r="GM160" s="53"/>
      <c r="GN160" s="53"/>
      <c r="GO160" s="53"/>
      <c r="GP160" s="53"/>
      <c r="GQ160" s="53"/>
      <c r="GR160" s="53"/>
      <c r="GS160" s="53"/>
      <c r="GT160" s="53"/>
      <c r="GU160" s="53"/>
      <c r="GV160" s="53"/>
      <c r="GW160" s="53"/>
      <c r="GX160" s="53"/>
      <c r="GY160" s="53"/>
      <c r="GZ160" s="53"/>
      <c r="HA160" s="53"/>
      <c r="HB160" s="53"/>
      <c r="HC160" s="53"/>
      <c r="HD160" s="53"/>
      <c r="HE160" s="53"/>
      <c r="HF160" s="53"/>
      <c r="HG160" s="53"/>
      <c r="HH160" s="53"/>
      <c r="HI160" s="53"/>
      <c r="HJ160" s="53"/>
      <c r="HK160" s="53"/>
      <c r="HL160" s="53"/>
      <c r="HM160" s="53"/>
      <c r="HN160" s="53"/>
      <c r="HO160" s="53"/>
      <c r="HP160" s="53"/>
      <c r="HQ160" s="53"/>
      <c r="HR160" s="53"/>
      <c r="HS160" s="53"/>
      <c r="HT160" s="53"/>
      <c r="HU160" s="53"/>
      <c r="HV160" s="53"/>
      <c r="HW160" s="53"/>
      <c r="HX160" s="53"/>
      <c r="HY160" s="53"/>
      <c r="HZ160" s="53"/>
      <c r="IA160" s="53"/>
      <c r="IB160" s="53"/>
      <c r="IC160" s="53"/>
      <c r="ID160" s="53"/>
      <c r="IE160" s="53"/>
      <c r="IF160" s="53"/>
      <c r="IG160" s="53"/>
      <c r="IH160" s="53"/>
      <c r="II160" s="53"/>
      <c r="IJ160" s="53"/>
      <c r="IK160" s="53"/>
      <c r="IL160" s="53"/>
      <c r="IM160" s="53"/>
      <c r="IN160" s="53"/>
      <c r="IO160" s="53"/>
      <c r="IP160" s="53"/>
      <c r="IQ160" s="53"/>
      <c r="IR160" s="53"/>
      <c r="IS160" s="53"/>
      <c r="IT160" s="53"/>
      <c r="IU160" s="53"/>
      <c r="IV160" s="53"/>
      <c r="IW160" s="53"/>
      <c r="IX160" s="53"/>
      <c r="IY160" s="53"/>
      <c r="IZ160" s="53"/>
      <c r="JA160" s="53"/>
      <c r="JB160" s="53"/>
      <c r="JC160" s="53"/>
      <c r="JD160" s="53"/>
      <c r="JE160" s="53"/>
      <c r="JF160" s="53"/>
      <c r="JG160" s="53"/>
      <c r="JH160" s="53"/>
      <c r="JI160" s="53"/>
      <c r="JJ160" s="53"/>
      <c r="JK160" s="53"/>
      <c r="JL160" s="53"/>
      <c r="JM160" s="53"/>
      <c r="JN160" s="53"/>
      <c r="JO160" s="53"/>
      <c r="JP160" s="53"/>
      <c r="JQ160" s="53"/>
      <c r="JR160" s="53"/>
      <c r="JS160" s="53"/>
      <c r="JT160" s="53"/>
      <c r="JU160" s="53"/>
      <c r="JV160" s="53"/>
      <c r="JW160" s="53"/>
      <c r="JX160" s="53"/>
      <c r="JY160" s="53"/>
      <c r="JZ160" s="53"/>
      <c r="KA160" s="53"/>
      <c r="KB160" s="53"/>
      <c r="KC160" s="53"/>
      <c r="KD160" s="53"/>
      <c r="KE160" s="53"/>
      <c r="KF160" s="53"/>
      <c r="KG160" s="53"/>
      <c r="KH160" s="53"/>
      <c r="KI160" s="53"/>
      <c r="KJ160" s="53"/>
      <c r="KK160" s="53"/>
      <c r="KL160" s="53"/>
      <c r="KM160" s="53"/>
      <c r="KN160" s="53"/>
      <c r="KO160" s="53"/>
      <c r="KP160" s="53"/>
      <c r="KQ160" s="53"/>
      <c r="KR160" s="53"/>
      <c r="KS160" s="53"/>
      <c r="KT160" s="53"/>
      <c r="KU160" s="53"/>
      <c r="KV160" s="53"/>
      <c r="KW160" s="53"/>
      <c r="KX160" s="53"/>
      <c r="KY160" s="53"/>
      <c r="KZ160" s="53"/>
      <c r="LA160" s="53"/>
      <c r="LB160" s="53"/>
      <c r="LC160" s="53"/>
      <c r="LD160" s="53"/>
      <c r="LE160" s="53"/>
      <c r="LF160" s="53"/>
      <c r="LG160" s="53"/>
      <c r="LH160" s="53"/>
      <c r="LI160" s="53"/>
      <c r="LJ160" s="53"/>
      <c r="LK160" s="53"/>
      <c r="LL160" s="53"/>
      <c r="LM160" s="53"/>
      <c r="LN160" s="53"/>
      <c r="LO160" s="53"/>
      <c r="LP160" s="53"/>
      <c r="LQ160" s="53"/>
      <c r="LR160" s="53"/>
      <c r="LS160" s="53"/>
      <c r="LT160" s="53"/>
      <c r="LU160" s="53"/>
      <c r="LV160" s="53"/>
      <c r="LW160" s="53"/>
      <c r="LX160" s="53"/>
      <c r="LY160" s="53"/>
      <c r="LZ160" s="53"/>
      <c r="MA160" s="53"/>
      <c r="MB160" s="53"/>
      <c r="MC160" s="53"/>
      <c r="MD160" s="53"/>
      <c r="ME160" s="53"/>
      <c r="MF160" s="53"/>
      <c r="MG160" s="53"/>
      <c r="MH160" s="53"/>
      <c r="MI160" s="53"/>
      <c r="MJ160" s="53"/>
      <c r="MK160" s="53"/>
      <c r="ML160" s="53"/>
      <c r="MM160" s="53"/>
      <c r="MN160" s="53"/>
      <c r="MO160" s="53"/>
      <c r="MP160" s="53"/>
      <c r="MQ160" s="53"/>
      <c r="MR160" s="53"/>
      <c r="MS160" s="53"/>
      <c r="MT160" s="53"/>
      <c r="MU160" s="53"/>
      <c r="MV160" s="53"/>
      <c r="MW160" s="53"/>
      <c r="MX160" s="53"/>
      <c r="MY160" s="53"/>
      <c r="MZ160" s="53"/>
      <c r="NA160" s="53"/>
      <c r="NB160" s="53"/>
      <c r="NC160" s="53"/>
      <c r="ND160" s="53"/>
      <c r="NE160" s="53"/>
      <c r="NF160" s="53"/>
      <c r="NG160" s="53"/>
      <c r="NH160" s="53"/>
      <c r="NI160" s="53"/>
      <c r="NJ160" s="53"/>
      <c r="NK160" s="53"/>
      <c r="NL160" s="53"/>
      <c r="NM160" s="53"/>
      <c r="NN160" s="53"/>
      <c r="NO160" s="53"/>
      <c r="NP160" s="53"/>
      <c r="NQ160" s="53"/>
      <c r="NR160" s="53"/>
      <c r="NS160" s="53"/>
      <c r="NT160" s="53"/>
      <c r="NU160" s="53"/>
      <c r="NV160" s="53"/>
      <c r="NW160" s="53"/>
      <c r="NX160" s="53"/>
      <c r="NY160" s="53"/>
      <c r="NZ160" s="53"/>
      <c r="OA160" s="53"/>
      <c r="OB160" s="53"/>
      <c r="OC160" s="53"/>
      <c r="OD160" s="53"/>
      <c r="OE160" s="53"/>
      <c r="OF160" s="53"/>
      <c r="OG160" s="53"/>
      <c r="OH160" s="53"/>
      <c r="OI160" s="53"/>
      <c r="OJ160" s="53"/>
      <c r="OK160" s="53"/>
      <c r="OL160" s="53"/>
      <c r="OM160" s="53"/>
      <c r="ON160" s="53"/>
      <c r="OO160" s="53"/>
      <c r="OP160" s="53"/>
      <c r="OQ160" s="53"/>
      <c r="OR160" s="53"/>
      <c r="OS160" s="53"/>
      <c r="OT160" s="53"/>
      <c r="OU160" s="53"/>
      <c r="OV160" s="53"/>
      <c r="OW160" s="53"/>
      <c r="OX160" s="53"/>
      <c r="OY160" s="53"/>
      <c r="OZ160" s="53"/>
      <c r="PA160" s="53"/>
      <c r="PB160" s="53"/>
      <c r="PC160" s="53"/>
      <c r="PD160" s="53"/>
      <c r="PE160" s="53"/>
      <c r="PF160" s="53"/>
      <c r="PG160" s="53"/>
      <c r="PH160" s="53"/>
      <c r="PI160" s="53"/>
      <c r="PJ160" s="53"/>
      <c r="PK160" s="53"/>
      <c r="PL160" s="53"/>
      <c r="PM160" s="53"/>
      <c r="PN160" s="53"/>
      <c r="PO160" s="53"/>
      <c r="PP160" s="53"/>
      <c r="PQ160" s="53"/>
      <c r="PR160" s="53"/>
      <c r="PS160" s="53"/>
      <c r="PT160" s="53"/>
      <c r="PU160" s="53"/>
      <c r="PV160" s="53"/>
      <c r="PW160" s="53"/>
      <c r="PX160" s="53"/>
      <c r="PY160" s="53"/>
      <c r="PZ160" s="53"/>
      <c r="QA160" s="53"/>
      <c r="QB160" s="53"/>
      <c r="QC160" s="53"/>
      <c r="QD160" s="53"/>
      <c r="QE160" s="53"/>
      <c r="QF160" s="53"/>
      <c r="QG160" s="53"/>
      <c r="QH160" s="53"/>
      <c r="QI160" s="53"/>
      <c r="QJ160" s="53"/>
      <c r="QK160" s="53"/>
      <c r="QL160" s="53"/>
      <c r="QM160" s="53"/>
      <c r="QN160" s="53"/>
      <c r="QO160" s="53"/>
      <c r="QP160" s="53"/>
      <c r="QQ160" s="53"/>
      <c r="QR160" s="53"/>
      <c r="QS160" s="53"/>
      <c r="QT160" s="53"/>
      <c r="QU160" s="53"/>
      <c r="QV160" s="53"/>
      <c r="QW160" s="53"/>
      <c r="QX160" s="53"/>
      <c r="QY160" s="53"/>
      <c r="QZ160" s="53"/>
      <c r="RA160" s="53"/>
      <c r="RB160" s="53"/>
      <c r="RC160" s="53"/>
      <c r="RD160" s="53"/>
      <c r="RE160" s="53"/>
      <c r="RF160" s="53"/>
      <c r="RG160" s="53"/>
      <c r="RH160" s="53"/>
      <c r="RI160" s="53"/>
      <c r="RJ160" s="53"/>
      <c r="RK160" s="53"/>
      <c r="RL160" s="53"/>
      <c r="RM160" s="53"/>
      <c r="RN160" s="53"/>
      <c r="RO160" s="53"/>
      <c r="RP160" s="53"/>
      <c r="RQ160" s="53"/>
      <c r="RR160" s="53"/>
      <c r="RS160" s="53"/>
      <c r="RT160" s="53"/>
      <c r="RU160" s="53"/>
      <c r="RV160" s="53"/>
      <c r="RW160" s="53"/>
      <c r="RX160" s="53"/>
      <c r="RY160" s="53"/>
      <c r="RZ160" s="53"/>
      <c r="SA160" s="53"/>
      <c r="SB160" s="53"/>
      <c r="SC160" s="53"/>
      <c r="SD160" s="53"/>
      <c r="SE160" s="53"/>
      <c r="SF160" s="53"/>
      <c r="SG160" s="53"/>
      <c r="SH160" s="53"/>
      <c r="SI160" s="53"/>
      <c r="SJ160" s="53"/>
      <c r="SK160" s="53"/>
      <c r="SL160" s="53"/>
      <c r="SM160" s="53"/>
      <c r="SN160" s="53"/>
      <c r="SO160" s="53"/>
      <c r="SP160" s="53"/>
      <c r="SQ160" s="53"/>
      <c r="SR160" s="53"/>
      <c r="SS160" s="53"/>
      <c r="ST160" s="53"/>
      <c r="SU160" s="53"/>
      <c r="SV160" s="53"/>
      <c r="SW160" s="53"/>
      <c r="SX160" s="53"/>
      <c r="SY160" s="53"/>
      <c r="SZ160" s="53"/>
      <c r="TA160" s="53"/>
      <c r="TB160" s="53"/>
      <c r="TC160" s="53"/>
      <c r="TD160" s="53"/>
      <c r="TE160" s="53"/>
      <c r="TF160" s="53"/>
      <c r="TG160" s="53"/>
      <c r="TH160" s="53"/>
      <c r="TI160" s="53"/>
      <c r="TJ160" s="53"/>
      <c r="TK160" s="53"/>
      <c r="TL160" s="53"/>
      <c r="TM160" s="53"/>
      <c r="TN160" s="53"/>
      <c r="TO160" s="53"/>
      <c r="TP160" s="53"/>
      <c r="TQ160" s="53"/>
      <c r="TR160" s="53"/>
      <c r="TS160" s="53"/>
      <c r="TT160" s="53"/>
      <c r="TU160" s="53"/>
      <c r="TV160" s="53"/>
      <c r="TW160" s="53"/>
      <c r="TX160" s="53"/>
      <c r="TY160" s="53"/>
      <c r="TZ160" s="53"/>
      <c r="UA160" s="53"/>
      <c r="UB160" s="53"/>
      <c r="UC160" s="53"/>
      <c r="UD160" s="53"/>
      <c r="UE160" s="53"/>
      <c r="UF160" s="53"/>
      <c r="UG160" s="53"/>
      <c r="UH160" s="19"/>
      <c r="UI160" s="19"/>
      <c r="UJ160" s="19"/>
      <c r="UK160" s="19"/>
      <c r="UL160" s="19"/>
      <c r="UM160" s="19"/>
      <c r="UN160" s="19"/>
      <c r="UO160" s="19"/>
      <c r="UP160" s="19"/>
      <c r="UQ160" s="19"/>
      <c r="UR160" s="19"/>
      <c r="US160" s="19"/>
      <c r="UT160" s="19"/>
      <c r="UU160" s="19"/>
      <c r="UV160" s="19"/>
      <c r="UW160" s="19"/>
      <c r="UX160" s="19"/>
      <c r="UY160" s="19"/>
      <c r="UZ160" s="19"/>
      <c r="VA160" s="19"/>
      <c r="VB160" s="19"/>
      <c r="VC160" s="19"/>
      <c r="VD160" s="19"/>
      <c r="VE160" s="19"/>
      <c r="VF160" s="19"/>
      <c r="VG160" s="19"/>
      <c r="VH160" s="19"/>
      <c r="VI160" s="19"/>
      <c r="VJ160" s="19"/>
      <c r="VK160" s="19"/>
      <c r="VL160" s="19"/>
      <c r="VM160" s="19"/>
      <c r="VN160" s="19"/>
      <c r="VO160" s="19"/>
      <c r="VP160" s="19"/>
      <c r="VQ160" s="19"/>
      <c r="VR160" s="19"/>
      <c r="VS160" s="19"/>
      <c r="VT160" s="19"/>
      <c r="VU160" s="19"/>
      <c r="VV160" s="19"/>
      <c r="VW160" s="19"/>
      <c r="VX160" s="19"/>
      <c r="VY160" s="19"/>
      <c r="VZ160" s="19"/>
      <c r="WA160" s="19"/>
      <c r="WB160" s="19"/>
      <c r="WC160" s="19"/>
      <c r="WD160" s="19"/>
      <c r="WE160" s="19"/>
      <c r="WF160" s="19"/>
      <c r="WG160" s="19"/>
      <c r="WH160" s="19"/>
      <c r="WI160" s="19"/>
      <c r="WJ160" s="19"/>
      <c r="WK160" s="19"/>
      <c r="WL160" s="19"/>
      <c r="WM160" s="19"/>
      <c r="WN160" s="19"/>
      <c r="WO160" s="19"/>
      <c r="WP160" s="19"/>
      <c r="WQ160" s="19"/>
      <c r="WR160" s="19"/>
      <c r="WS160" s="19"/>
      <c r="WT160" s="19"/>
      <c r="WU160" s="19"/>
      <c r="WV160" s="19"/>
      <c r="WW160" s="19"/>
      <c r="WX160" s="19"/>
      <c r="WY160" s="19"/>
      <c r="WZ160" s="19"/>
      <c r="XA160" s="19"/>
      <c r="XB160" s="19"/>
      <c r="XC160" s="19"/>
      <c r="XD160" s="19"/>
      <c r="XE160" s="19"/>
      <c r="XF160" s="19"/>
      <c r="XG160" s="19"/>
      <c r="XH160" s="19"/>
      <c r="XI160" s="19"/>
      <c r="XJ160" s="19"/>
      <c r="XK160" s="19"/>
      <c r="XL160" s="19"/>
      <c r="XM160" s="19"/>
      <c r="XN160" s="19"/>
      <c r="XO160" s="19"/>
      <c r="XP160" s="19"/>
      <c r="XQ160" s="19"/>
      <c r="XR160" s="19"/>
      <c r="XS160" s="19"/>
      <c r="XT160" s="19"/>
      <c r="XU160" s="19"/>
      <c r="XV160" s="19"/>
      <c r="XW160" s="19"/>
      <c r="XX160" s="19"/>
      <c r="XY160" s="19"/>
      <c r="XZ160" s="19"/>
      <c r="YA160" s="19"/>
      <c r="YB160" s="19"/>
      <c r="YC160" s="19"/>
      <c r="YD160" s="19"/>
      <c r="YE160" s="19"/>
      <c r="YF160" s="19"/>
      <c r="YG160" s="19"/>
      <c r="YH160" s="19"/>
      <c r="YI160" s="19"/>
      <c r="YJ160" s="19"/>
      <c r="YK160" s="19"/>
      <c r="YL160" s="19"/>
      <c r="YM160" s="19"/>
      <c r="YN160" s="19"/>
      <c r="YO160" s="19"/>
      <c r="YP160" s="19"/>
      <c r="YQ160" s="19"/>
      <c r="YR160" s="19"/>
      <c r="YS160" s="19"/>
      <c r="YT160" s="19"/>
      <c r="YU160" s="19"/>
      <c r="YV160" s="19"/>
      <c r="YW160" s="19"/>
      <c r="YX160" s="19"/>
      <c r="YY160" s="19"/>
      <c r="YZ160" s="19"/>
      <c r="ZA160" s="19"/>
      <c r="ZB160" s="19"/>
      <c r="ZC160" s="19"/>
      <c r="ZD160" s="19"/>
      <c r="ZE160" s="19"/>
      <c r="ZF160" s="19"/>
      <c r="ZG160" s="19"/>
      <c r="ZH160" s="19"/>
      <c r="ZI160" s="19"/>
      <c r="ZJ160" s="19"/>
      <c r="ZK160" s="19"/>
      <c r="ZL160" s="19"/>
      <c r="ZM160" s="19"/>
      <c r="ZN160" s="19"/>
      <c r="ZO160" s="19"/>
      <c r="ZP160" s="19"/>
      <c r="ZQ160" s="19"/>
      <c r="ZR160" s="19"/>
      <c r="ZS160" s="19"/>
      <c r="ZT160" s="19"/>
      <c r="ZU160" s="19"/>
      <c r="ZV160" s="19"/>
      <c r="ZW160" s="19"/>
      <c r="ZX160" s="19"/>
      <c r="ZY160" s="19"/>
      <c r="ZZ160" s="19"/>
      <c r="AAA160" s="19"/>
      <c r="AAB160" s="19"/>
      <c r="AAC160" s="19"/>
      <c r="AAD160" s="19"/>
      <c r="AAE160" s="19"/>
      <c r="AAF160" s="19"/>
      <c r="AAG160" s="19"/>
      <c r="AAH160" s="19"/>
      <c r="AAI160" s="19"/>
      <c r="AAJ160" s="19"/>
      <c r="AAK160" s="19"/>
      <c r="AAL160" s="19"/>
      <c r="AAM160" s="19"/>
      <c r="AAN160" s="19"/>
      <c r="AAO160" s="19"/>
      <c r="AAP160" s="19"/>
      <c r="AAQ160" s="19"/>
      <c r="AAR160" s="19"/>
      <c r="AAS160" s="19"/>
      <c r="AAT160" s="19"/>
      <c r="AAU160" s="19"/>
      <c r="AAV160" s="19"/>
      <c r="AAW160" s="19"/>
      <c r="AAX160" s="19"/>
      <c r="AAY160" s="19"/>
      <c r="AAZ160" s="19"/>
      <c r="ABA160" s="19"/>
      <c r="ABB160" s="19"/>
      <c r="ABC160" s="19"/>
      <c r="ABD160" s="19"/>
      <c r="ABE160" s="19"/>
      <c r="ABF160" s="19"/>
      <c r="ABG160" s="19"/>
      <c r="ABH160" s="19"/>
      <c r="ABI160" s="19"/>
      <c r="ABJ160" s="19"/>
      <c r="ABK160" s="19"/>
      <c r="ABL160" s="19"/>
      <c r="ABM160" s="19"/>
      <c r="ABN160" s="19"/>
      <c r="ABO160" s="19"/>
      <c r="ABP160" s="19"/>
      <c r="ABQ160" s="19"/>
      <c r="ABR160" s="19"/>
      <c r="ABS160" s="19"/>
      <c r="ABT160" s="19"/>
      <c r="ABU160" s="19"/>
      <c r="ABV160" s="19"/>
      <c r="ABW160" s="19"/>
      <c r="ABX160" s="19"/>
      <c r="ABY160" s="19"/>
      <c r="ABZ160" s="19"/>
      <c r="ACA160" s="19"/>
      <c r="ACB160" s="19"/>
      <c r="ACC160" s="19"/>
      <c r="ACD160" s="19"/>
      <c r="ACE160" s="19"/>
      <c r="ACF160" s="19"/>
      <c r="ACG160" s="19"/>
      <c r="ACH160" s="19"/>
      <c r="ACI160" s="19"/>
      <c r="ACJ160" s="19"/>
      <c r="ACK160" s="19"/>
      <c r="ACL160" s="19"/>
      <c r="ACM160" s="19"/>
      <c r="ACN160" s="19"/>
      <c r="ACO160" s="19"/>
      <c r="ACP160" s="19"/>
      <c r="ACQ160" s="19"/>
      <c r="ACR160" s="19"/>
      <c r="ACS160" s="19"/>
      <c r="ACT160" s="19"/>
      <c r="ACU160" s="19"/>
      <c r="ACV160" s="19"/>
      <c r="ACW160" s="19"/>
      <c r="ACX160" s="19"/>
      <c r="ACY160" s="19"/>
      <c r="ACZ160" s="19"/>
      <c r="ADA160" s="19"/>
      <c r="ADB160" s="19"/>
      <c r="ADC160" s="19"/>
      <c r="ADD160" s="19"/>
      <c r="ADE160" s="19"/>
      <c r="ADF160" s="19"/>
      <c r="ADG160" s="19"/>
      <c r="ADH160" s="19"/>
      <c r="ADI160" s="19"/>
      <c r="ADJ160" s="19"/>
      <c r="ADK160" s="19"/>
      <c r="ADL160" s="19"/>
      <c r="ADM160" s="19"/>
      <c r="ADN160" s="19"/>
      <c r="ADO160" s="19"/>
      <c r="ADP160" s="19"/>
      <c r="ADQ160" s="19"/>
      <c r="ADR160" s="19"/>
      <c r="ADS160" s="19"/>
      <c r="ADT160" s="19"/>
      <c r="ADU160" s="19"/>
      <c r="ADV160" s="19"/>
      <c r="ADW160" s="19"/>
      <c r="ADX160" s="19"/>
      <c r="ADY160" s="19"/>
      <c r="ADZ160" s="19"/>
      <c r="AEA160" s="19"/>
      <c r="AEB160" s="19"/>
      <c r="AEC160" s="19"/>
      <c r="AED160" s="19"/>
      <c r="AEE160" s="19"/>
      <c r="AEF160" s="19"/>
      <c r="AEG160" s="19"/>
      <c r="AEH160" s="19"/>
      <c r="AEI160" s="19"/>
      <c r="AEJ160" s="19"/>
      <c r="AEK160" s="19"/>
      <c r="AEL160" s="19"/>
      <c r="AEM160" s="19"/>
      <c r="AEN160" s="19"/>
      <c r="AEO160" s="19"/>
      <c r="AEP160" s="19"/>
      <c r="AEQ160" s="19"/>
      <c r="AER160" s="19"/>
      <c r="AES160" s="19"/>
      <c r="AET160" s="19"/>
      <c r="AEU160" s="19"/>
      <c r="AEV160" s="19"/>
      <c r="AEW160" s="19"/>
      <c r="AEX160" s="19"/>
      <c r="AEY160" s="19"/>
      <c r="AEZ160" s="19"/>
      <c r="AFA160" s="19"/>
      <c r="AFB160" s="19"/>
      <c r="AFC160" s="19"/>
      <c r="AFD160" s="19"/>
      <c r="AFE160" s="19"/>
      <c r="AFF160" s="19"/>
      <c r="AFG160" s="19"/>
      <c r="AFH160" s="19"/>
      <c r="AFI160" s="19"/>
      <c r="AFJ160" s="19"/>
      <c r="AFK160" s="19"/>
    </row>
    <row r="161" spans="1:843" s="58" customFormat="1" ht="15" customHeight="1" x14ac:dyDescent="0.2">
      <c r="A161" s="56"/>
      <c r="B161" s="393" t="s">
        <v>137</v>
      </c>
      <c r="C161" s="674" t="s">
        <v>905</v>
      </c>
      <c r="D161" s="675"/>
      <c r="E161" s="676"/>
      <c r="F161" s="385"/>
      <c r="G161" s="385"/>
      <c r="H161" s="393" t="s">
        <v>138</v>
      </c>
      <c r="I161" s="614" t="s">
        <v>910</v>
      </c>
      <c r="J161" s="680"/>
      <c r="K161" s="680"/>
      <c r="L161" s="681"/>
      <c r="M161" s="20"/>
      <c r="N161" s="52"/>
      <c r="O161" s="53"/>
      <c r="P161" s="53"/>
      <c r="Q161" s="53"/>
      <c r="R161" s="53"/>
      <c r="S161" s="53"/>
      <c r="T161" s="53"/>
      <c r="U161" s="53"/>
      <c r="V161" s="53"/>
      <c r="W161" s="53"/>
      <c r="X161" s="53"/>
      <c r="Y161" s="53"/>
      <c r="Z161" s="53"/>
      <c r="AA161" s="53"/>
      <c r="AB161" s="53"/>
      <c r="AC161" s="53"/>
      <c r="AD161" s="53"/>
      <c r="AE161" s="53"/>
      <c r="AF161" s="57"/>
      <c r="AG161" s="57"/>
      <c r="AH161" s="57"/>
      <c r="AI161" s="57"/>
      <c r="AJ161" s="57"/>
      <c r="AK161" s="57"/>
      <c r="AL161" s="57"/>
      <c r="AM161" s="57"/>
      <c r="AN161" s="57"/>
      <c r="AO161" s="57"/>
      <c r="AP161" s="57"/>
      <c r="AQ161" s="57"/>
      <c r="AR161" s="57"/>
      <c r="AS161" s="57"/>
      <c r="AT161" s="57"/>
      <c r="AU161" s="57"/>
      <c r="AV161" s="57"/>
      <c r="AW161" s="57"/>
      <c r="AX161" s="57"/>
      <c r="AY161" s="57"/>
      <c r="AZ161" s="57"/>
      <c r="BA161" s="57"/>
      <c r="BB161" s="57"/>
      <c r="BC161" s="57"/>
      <c r="BD161" s="57"/>
      <c r="BE161" s="57"/>
      <c r="BF161" s="57"/>
      <c r="BG161" s="57"/>
      <c r="BH161" s="57"/>
      <c r="BI161" s="57"/>
      <c r="BJ161" s="57"/>
      <c r="BK161" s="57"/>
      <c r="BL161" s="57"/>
      <c r="BM161" s="57"/>
      <c r="BN161" s="57"/>
      <c r="BO161" s="57"/>
      <c r="BP161" s="57"/>
      <c r="BQ161" s="57"/>
      <c r="BR161" s="57"/>
      <c r="BS161" s="57"/>
      <c r="BT161" s="57"/>
      <c r="BU161" s="57"/>
      <c r="BV161" s="57"/>
      <c r="BW161" s="57"/>
      <c r="BX161" s="57"/>
      <c r="BY161" s="57"/>
      <c r="BZ161" s="57"/>
      <c r="CA161" s="57"/>
      <c r="CB161" s="57"/>
      <c r="CC161" s="57"/>
      <c r="CD161" s="57"/>
      <c r="CE161" s="57"/>
      <c r="CF161" s="57"/>
      <c r="CG161" s="57"/>
      <c r="CH161" s="57"/>
      <c r="CI161" s="57"/>
      <c r="CJ161" s="57"/>
      <c r="CK161" s="57"/>
      <c r="CL161" s="57"/>
      <c r="CM161" s="57"/>
      <c r="CN161" s="57"/>
      <c r="CO161" s="57"/>
      <c r="CP161" s="57"/>
      <c r="CQ161" s="57"/>
      <c r="CR161" s="57"/>
      <c r="CS161" s="57"/>
      <c r="CT161" s="57"/>
      <c r="CU161" s="57"/>
      <c r="CV161" s="57"/>
      <c r="CW161" s="57"/>
      <c r="CX161" s="57"/>
      <c r="CY161" s="57"/>
      <c r="CZ161" s="57"/>
      <c r="DA161" s="57"/>
      <c r="DB161" s="57"/>
      <c r="DC161" s="57"/>
      <c r="DD161" s="57"/>
      <c r="DE161" s="57"/>
      <c r="DF161" s="57"/>
      <c r="DG161" s="57"/>
      <c r="DH161" s="57"/>
      <c r="DI161" s="57"/>
      <c r="DJ161" s="57"/>
      <c r="DK161" s="57"/>
      <c r="DL161" s="57"/>
      <c r="DM161" s="57"/>
      <c r="DN161" s="57"/>
      <c r="DO161" s="57"/>
      <c r="DP161" s="57"/>
      <c r="DQ161" s="57"/>
      <c r="DR161" s="57"/>
      <c r="DS161" s="57"/>
      <c r="DT161" s="57"/>
      <c r="DU161" s="57"/>
      <c r="DV161" s="57"/>
      <c r="DW161" s="57"/>
      <c r="DX161" s="57"/>
      <c r="DY161" s="57"/>
      <c r="DZ161" s="57"/>
      <c r="EA161" s="57"/>
      <c r="EB161" s="57"/>
      <c r="EC161" s="57"/>
      <c r="ED161" s="57"/>
      <c r="EE161" s="57"/>
      <c r="EF161" s="57"/>
      <c r="EG161" s="57"/>
      <c r="EH161" s="57"/>
      <c r="EI161" s="57"/>
      <c r="EJ161" s="57"/>
      <c r="EK161" s="57"/>
      <c r="EL161" s="57"/>
      <c r="EM161" s="57"/>
      <c r="EN161" s="57"/>
      <c r="EO161" s="57"/>
      <c r="EP161" s="57"/>
      <c r="EQ161" s="57"/>
      <c r="ER161" s="57"/>
      <c r="ES161" s="57"/>
      <c r="ET161" s="57"/>
      <c r="EU161" s="57"/>
      <c r="EV161" s="57"/>
      <c r="EW161" s="57"/>
      <c r="EX161" s="57"/>
      <c r="EY161" s="57"/>
      <c r="EZ161" s="57"/>
      <c r="FA161" s="57"/>
      <c r="FB161" s="57"/>
      <c r="FC161" s="57"/>
      <c r="FD161" s="57"/>
      <c r="FE161" s="57"/>
      <c r="FF161" s="57"/>
      <c r="FG161" s="57"/>
      <c r="FH161" s="57"/>
      <c r="FI161" s="57"/>
      <c r="FJ161" s="57"/>
      <c r="FK161" s="57"/>
      <c r="FL161" s="57"/>
      <c r="FM161" s="57"/>
      <c r="FN161" s="57"/>
      <c r="FO161" s="57"/>
      <c r="FP161" s="57"/>
      <c r="FQ161" s="57"/>
      <c r="FR161" s="57"/>
      <c r="FS161" s="57"/>
      <c r="FT161" s="57"/>
      <c r="FU161" s="57"/>
      <c r="FV161" s="57"/>
      <c r="FW161" s="57"/>
      <c r="FX161" s="57"/>
      <c r="FY161" s="57"/>
      <c r="FZ161" s="57"/>
      <c r="GA161" s="57"/>
      <c r="GB161" s="57"/>
      <c r="GC161" s="57"/>
      <c r="GD161" s="57"/>
      <c r="GE161" s="57"/>
      <c r="GF161" s="57"/>
      <c r="GG161" s="57"/>
      <c r="GH161" s="57"/>
      <c r="GI161" s="57"/>
      <c r="GJ161" s="57"/>
      <c r="GK161" s="57"/>
      <c r="GL161" s="57"/>
      <c r="GM161" s="57"/>
      <c r="GN161" s="57"/>
      <c r="GO161" s="57"/>
      <c r="GP161" s="57"/>
      <c r="GQ161" s="57"/>
      <c r="GR161" s="57"/>
      <c r="GS161" s="57"/>
      <c r="GT161" s="57"/>
      <c r="GU161" s="57"/>
      <c r="GV161" s="57"/>
      <c r="GW161" s="57"/>
      <c r="GX161" s="57"/>
      <c r="GY161" s="57"/>
      <c r="GZ161" s="57"/>
      <c r="HA161" s="57"/>
      <c r="HB161" s="57"/>
      <c r="HC161" s="57"/>
      <c r="HD161" s="57"/>
      <c r="HE161" s="57"/>
      <c r="HF161" s="57"/>
      <c r="HG161" s="57"/>
      <c r="HH161" s="57"/>
      <c r="HI161" s="57"/>
      <c r="HJ161" s="57"/>
      <c r="HK161" s="57"/>
      <c r="HL161" s="57"/>
      <c r="HM161" s="57"/>
      <c r="HN161" s="57"/>
      <c r="HO161" s="57"/>
      <c r="HP161" s="57"/>
      <c r="HQ161" s="57"/>
      <c r="HR161" s="57"/>
      <c r="HS161" s="57"/>
      <c r="HT161" s="57"/>
      <c r="HU161" s="57"/>
      <c r="HV161" s="57"/>
      <c r="HW161" s="57"/>
      <c r="HX161" s="57"/>
      <c r="HY161" s="57"/>
      <c r="HZ161" s="57"/>
      <c r="IA161" s="57"/>
      <c r="IB161" s="57"/>
      <c r="IC161" s="57"/>
      <c r="ID161" s="57"/>
      <c r="IE161" s="57"/>
      <c r="IF161" s="57"/>
      <c r="IG161" s="57"/>
      <c r="IH161" s="57"/>
      <c r="II161" s="57"/>
      <c r="IJ161" s="57"/>
      <c r="IK161" s="57"/>
      <c r="IL161" s="57"/>
      <c r="IM161" s="57"/>
      <c r="IN161" s="57"/>
      <c r="IO161" s="57"/>
      <c r="IP161" s="57"/>
      <c r="IQ161" s="57"/>
      <c r="IR161" s="57"/>
      <c r="IS161" s="57"/>
      <c r="IT161" s="57"/>
      <c r="IU161" s="57"/>
      <c r="IV161" s="57"/>
      <c r="IW161" s="57"/>
      <c r="IX161" s="57"/>
      <c r="IY161" s="57"/>
      <c r="IZ161" s="57"/>
      <c r="JA161" s="57"/>
      <c r="JB161" s="57"/>
      <c r="JC161" s="57"/>
      <c r="JD161" s="57"/>
      <c r="JE161" s="57"/>
      <c r="JF161" s="57"/>
      <c r="JG161" s="57"/>
      <c r="JH161" s="57"/>
      <c r="JI161" s="57"/>
      <c r="JJ161" s="57"/>
      <c r="JK161" s="57"/>
      <c r="JL161" s="57"/>
      <c r="JM161" s="57"/>
      <c r="JN161" s="57"/>
      <c r="JO161" s="57"/>
      <c r="JP161" s="57"/>
      <c r="JQ161" s="57"/>
      <c r="JR161" s="57"/>
      <c r="JS161" s="57"/>
      <c r="JT161" s="57"/>
      <c r="JU161" s="57"/>
      <c r="JV161" s="57"/>
      <c r="JW161" s="57"/>
      <c r="JX161" s="57"/>
      <c r="JY161" s="57"/>
      <c r="JZ161" s="57"/>
      <c r="KA161" s="57"/>
      <c r="KB161" s="57"/>
      <c r="KC161" s="57"/>
      <c r="KD161" s="57"/>
      <c r="KE161" s="57"/>
      <c r="KF161" s="57"/>
      <c r="KG161" s="57"/>
      <c r="KH161" s="57"/>
      <c r="KI161" s="57"/>
      <c r="KJ161" s="57"/>
      <c r="KK161" s="57"/>
      <c r="KL161" s="57"/>
      <c r="KM161" s="57"/>
      <c r="KN161" s="57"/>
      <c r="KO161" s="57"/>
      <c r="KP161" s="57"/>
      <c r="KQ161" s="57"/>
      <c r="KR161" s="57"/>
      <c r="KS161" s="57"/>
      <c r="KT161" s="57"/>
      <c r="KU161" s="57"/>
      <c r="KV161" s="57"/>
      <c r="KW161" s="57"/>
      <c r="KX161" s="57"/>
      <c r="KY161" s="57"/>
      <c r="KZ161" s="57"/>
      <c r="LA161" s="57"/>
      <c r="LB161" s="57"/>
      <c r="LC161" s="57"/>
      <c r="LD161" s="57"/>
      <c r="LE161" s="57"/>
      <c r="LF161" s="57"/>
      <c r="LG161" s="57"/>
      <c r="LH161" s="57"/>
      <c r="LI161" s="57"/>
      <c r="LJ161" s="57"/>
      <c r="LK161" s="57"/>
      <c r="LL161" s="57"/>
      <c r="LM161" s="57"/>
      <c r="LN161" s="57"/>
      <c r="LO161" s="57"/>
      <c r="LP161" s="57"/>
      <c r="LQ161" s="57"/>
      <c r="LR161" s="57"/>
      <c r="LS161" s="57"/>
      <c r="LT161" s="57"/>
      <c r="LU161" s="57"/>
      <c r="LV161" s="57"/>
      <c r="LW161" s="57"/>
      <c r="LX161" s="57"/>
      <c r="LY161" s="57"/>
      <c r="LZ161" s="57"/>
      <c r="MA161" s="57"/>
      <c r="MB161" s="57"/>
      <c r="MC161" s="57"/>
      <c r="MD161" s="57"/>
      <c r="ME161" s="57"/>
      <c r="MF161" s="57"/>
      <c r="MG161" s="57"/>
      <c r="MH161" s="57"/>
      <c r="MI161" s="57"/>
      <c r="MJ161" s="57"/>
      <c r="MK161" s="57"/>
      <c r="ML161" s="57"/>
      <c r="MM161" s="57"/>
      <c r="MN161" s="57"/>
      <c r="MO161" s="57"/>
      <c r="MP161" s="57"/>
      <c r="MQ161" s="57"/>
      <c r="MR161" s="57"/>
      <c r="MS161" s="57"/>
      <c r="MT161" s="57"/>
      <c r="MU161" s="57"/>
      <c r="MV161" s="57"/>
      <c r="MW161" s="57"/>
      <c r="MX161" s="57"/>
      <c r="MY161" s="57"/>
      <c r="MZ161" s="57"/>
      <c r="NA161" s="57"/>
      <c r="NB161" s="57"/>
      <c r="NC161" s="57"/>
      <c r="ND161" s="57"/>
      <c r="NE161" s="57"/>
      <c r="NF161" s="57"/>
      <c r="NG161" s="57"/>
      <c r="NH161" s="57"/>
      <c r="NI161" s="57"/>
      <c r="NJ161" s="57"/>
      <c r="NK161" s="57"/>
      <c r="NL161" s="57"/>
      <c r="NM161" s="57"/>
      <c r="NN161" s="57"/>
      <c r="NO161" s="57"/>
      <c r="NP161" s="57"/>
      <c r="NQ161" s="57"/>
      <c r="NR161" s="57"/>
      <c r="NS161" s="57"/>
      <c r="NT161" s="57"/>
      <c r="NU161" s="57"/>
      <c r="NV161" s="57"/>
      <c r="NW161" s="57"/>
      <c r="NX161" s="57"/>
      <c r="NY161" s="57"/>
      <c r="NZ161" s="57"/>
      <c r="OA161" s="57"/>
      <c r="OB161" s="57"/>
      <c r="OC161" s="57"/>
      <c r="OD161" s="57"/>
      <c r="OE161" s="57"/>
      <c r="OF161" s="57"/>
      <c r="OG161" s="57"/>
      <c r="OH161" s="57"/>
      <c r="OI161" s="57"/>
      <c r="OJ161" s="57"/>
      <c r="OK161" s="57"/>
      <c r="OL161" s="57"/>
      <c r="OM161" s="57"/>
      <c r="ON161" s="57"/>
      <c r="OO161" s="57"/>
      <c r="OP161" s="57"/>
      <c r="OQ161" s="57"/>
      <c r="OR161" s="57"/>
      <c r="OS161" s="57"/>
      <c r="OT161" s="57"/>
      <c r="OU161" s="57"/>
      <c r="OV161" s="57"/>
      <c r="OW161" s="57"/>
      <c r="OX161" s="57"/>
      <c r="OY161" s="57"/>
      <c r="OZ161" s="57"/>
      <c r="PA161" s="57"/>
      <c r="PB161" s="57"/>
      <c r="PC161" s="57"/>
      <c r="PD161" s="57"/>
      <c r="PE161" s="57"/>
      <c r="PF161" s="57"/>
      <c r="PG161" s="57"/>
      <c r="PH161" s="57"/>
      <c r="PI161" s="57"/>
      <c r="PJ161" s="57"/>
      <c r="PK161" s="57"/>
      <c r="PL161" s="57"/>
      <c r="PM161" s="57"/>
      <c r="PN161" s="57"/>
      <c r="PO161" s="57"/>
      <c r="PP161" s="57"/>
      <c r="PQ161" s="57"/>
      <c r="PR161" s="57"/>
      <c r="PS161" s="57"/>
      <c r="PT161" s="57"/>
      <c r="PU161" s="57"/>
      <c r="PV161" s="57"/>
      <c r="PW161" s="57"/>
      <c r="PX161" s="57"/>
      <c r="PY161" s="57"/>
      <c r="PZ161" s="57"/>
      <c r="QA161" s="57"/>
      <c r="QB161" s="57"/>
      <c r="QC161" s="57"/>
      <c r="QD161" s="57"/>
      <c r="QE161" s="57"/>
      <c r="QF161" s="57"/>
      <c r="QG161" s="57"/>
      <c r="QH161" s="57"/>
      <c r="QI161" s="57"/>
      <c r="QJ161" s="57"/>
      <c r="QK161" s="57"/>
      <c r="QL161" s="57"/>
      <c r="QM161" s="57"/>
      <c r="QN161" s="57"/>
      <c r="QO161" s="57"/>
      <c r="QP161" s="57"/>
      <c r="QQ161" s="57"/>
      <c r="QR161" s="57"/>
      <c r="QS161" s="57"/>
      <c r="QT161" s="57"/>
      <c r="QU161" s="57"/>
      <c r="QV161" s="57"/>
      <c r="QW161" s="57"/>
      <c r="QX161" s="57"/>
      <c r="QY161" s="57"/>
      <c r="QZ161" s="57"/>
      <c r="RA161" s="57"/>
      <c r="RB161" s="57"/>
      <c r="RC161" s="57"/>
      <c r="RD161" s="57"/>
      <c r="RE161" s="57"/>
      <c r="RF161" s="57"/>
      <c r="RG161" s="57"/>
      <c r="RH161" s="57"/>
      <c r="RI161" s="57"/>
      <c r="RJ161" s="57"/>
      <c r="RK161" s="57"/>
      <c r="RL161" s="57"/>
      <c r="RM161" s="57"/>
      <c r="RN161" s="57"/>
      <c r="RO161" s="57"/>
      <c r="RP161" s="57"/>
      <c r="RQ161" s="57"/>
      <c r="RR161" s="57"/>
      <c r="RS161" s="57"/>
      <c r="RT161" s="57"/>
      <c r="RU161" s="57"/>
      <c r="RV161" s="57"/>
      <c r="RW161" s="57"/>
      <c r="RX161" s="57"/>
      <c r="RY161" s="57"/>
      <c r="RZ161" s="57"/>
      <c r="SA161" s="57"/>
      <c r="SB161" s="57"/>
      <c r="SC161" s="57"/>
      <c r="SD161" s="57"/>
      <c r="SE161" s="57"/>
      <c r="SF161" s="57"/>
      <c r="SG161" s="57"/>
      <c r="SH161" s="57"/>
      <c r="SI161" s="57"/>
      <c r="SJ161" s="57"/>
      <c r="SK161" s="57"/>
      <c r="SL161" s="57"/>
      <c r="SM161" s="57"/>
      <c r="SN161" s="57"/>
      <c r="SO161" s="57"/>
      <c r="SP161" s="57"/>
      <c r="SQ161" s="57"/>
      <c r="SR161" s="57"/>
      <c r="SS161" s="57"/>
      <c r="ST161" s="57"/>
      <c r="SU161" s="57"/>
      <c r="SV161" s="57"/>
      <c r="SW161" s="57"/>
      <c r="SX161" s="57"/>
      <c r="SY161" s="57"/>
      <c r="SZ161" s="57"/>
      <c r="TA161" s="57"/>
      <c r="TB161" s="57"/>
      <c r="TC161" s="57"/>
      <c r="TD161" s="57"/>
      <c r="TE161" s="57"/>
      <c r="TF161" s="57"/>
      <c r="TG161" s="57"/>
      <c r="TH161" s="57"/>
      <c r="TI161" s="57"/>
      <c r="TJ161" s="57"/>
      <c r="TK161" s="57"/>
      <c r="TL161" s="57"/>
      <c r="TM161" s="57"/>
      <c r="TN161" s="57"/>
      <c r="TO161" s="57"/>
      <c r="TP161" s="57"/>
      <c r="TQ161" s="57"/>
      <c r="TR161" s="57"/>
      <c r="TS161" s="57"/>
      <c r="TT161" s="57"/>
      <c r="TU161" s="57"/>
      <c r="TV161" s="57"/>
      <c r="TW161" s="57"/>
      <c r="TX161" s="57"/>
      <c r="TY161" s="57"/>
      <c r="TZ161" s="57"/>
      <c r="UA161" s="57"/>
      <c r="UB161" s="57"/>
      <c r="UC161" s="57"/>
      <c r="UD161" s="57"/>
      <c r="UE161" s="57"/>
      <c r="UF161" s="57"/>
      <c r="UG161" s="57"/>
    </row>
    <row r="162" spans="1:843" s="20" customFormat="1" ht="3.75" customHeight="1" x14ac:dyDescent="0.2">
      <c r="B162" s="398"/>
      <c r="C162" s="392"/>
      <c r="D162" s="392"/>
      <c r="E162" s="392"/>
      <c r="F162" s="385"/>
      <c r="G162" s="385"/>
      <c r="H162" s="398"/>
      <c r="I162" s="394"/>
      <c r="J162" s="394"/>
      <c r="K162" s="394"/>
      <c r="L162" s="395"/>
      <c r="N162" s="52"/>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c r="AR162" s="53"/>
      <c r="AS162" s="53"/>
      <c r="AT162" s="53"/>
      <c r="AU162" s="53"/>
      <c r="AV162" s="53"/>
      <c r="AW162" s="53"/>
      <c r="AX162" s="53"/>
      <c r="AY162" s="53"/>
      <c r="AZ162" s="53"/>
      <c r="BA162" s="53"/>
      <c r="BB162" s="53"/>
      <c r="BC162" s="53"/>
      <c r="BD162" s="53"/>
      <c r="BE162" s="53"/>
      <c r="BF162" s="53"/>
      <c r="BG162" s="53"/>
      <c r="BH162" s="53"/>
      <c r="BI162" s="53"/>
      <c r="BJ162" s="53"/>
      <c r="BK162" s="53"/>
      <c r="BL162" s="53"/>
      <c r="BM162" s="53"/>
      <c r="BN162" s="53"/>
      <c r="BO162" s="53"/>
      <c r="BP162" s="53"/>
      <c r="BQ162" s="53"/>
      <c r="BR162" s="53"/>
      <c r="BS162" s="53"/>
      <c r="BT162" s="53"/>
      <c r="BU162" s="53"/>
      <c r="BV162" s="53"/>
      <c r="BW162" s="53"/>
      <c r="BX162" s="53"/>
      <c r="BY162" s="53"/>
      <c r="BZ162" s="53"/>
      <c r="CA162" s="53"/>
      <c r="CB162" s="53"/>
      <c r="CC162" s="53"/>
      <c r="CD162" s="53"/>
      <c r="CE162" s="53"/>
      <c r="CF162" s="53"/>
      <c r="CG162" s="53"/>
      <c r="CH162" s="53"/>
      <c r="CI162" s="53"/>
      <c r="CJ162" s="53"/>
      <c r="CK162" s="53"/>
      <c r="CL162" s="53"/>
      <c r="CM162" s="53"/>
      <c r="CN162" s="53"/>
      <c r="CO162" s="53"/>
      <c r="CP162" s="53"/>
      <c r="CQ162" s="53"/>
      <c r="CR162" s="53"/>
      <c r="CS162" s="53"/>
      <c r="CT162" s="53"/>
      <c r="CU162" s="53"/>
      <c r="CV162" s="53"/>
      <c r="CW162" s="53"/>
      <c r="CX162" s="53"/>
      <c r="CY162" s="53"/>
      <c r="CZ162" s="53"/>
      <c r="DA162" s="53"/>
      <c r="DB162" s="53"/>
      <c r="DC162" s="53"/>
      <c r="DD162" s="53"/>
      <c r="DE162" s="53"/>
      <c r="DF162" s="53"/>
      <c r="DG162" s="53"/>
      <c r="DH162" s="53"/>
      <c r="DI162" s="53"/>
      <c r="DJ162" s="53"/>
      <c r="DK162" s="53"/>
      <c r="DL162" s="53"/>
      <c r="DM162" s="53"/>
      <c r="DN162" s="53"/>
      <c r="DO162" s="53"/>
      <c r="DP162" s="53"/>
      <c r="DQ162" s="53"/>
      <c r="DR162" s="53"/>
      <c r="DS162" s="53"/>
      <c r="DT162" s="53"/>
      <c r="DU162" s="53"/>
      <c r="DV162" s="53"/>
      <c r="DW162" s="53"/>
      <c r="DX162" s="53"/>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3"/>
      <c r="FK162" s="53"/>
      <c r="FL162" s="53"/>
      <c r="FM162" s="53"/>
      <c r="FN162" s="53"/>
      <c r="FO162" s="53"/>
      <c r="FP162" s="53"/>
      <c r="FQ162" s="53"/>
      <c r="FR162" s="53"/>
      <c r="FS162" s="53"/>
      <c r="FT162" s="53"/>
      <c r="FU162" s="53"/>
      <c r="FV162" s="53"/>
      <c r="FW162" s="53"/>
      <c r="FX162" s="53"/>
      <c r="FY162" s="53"/>
      <c r="FZ162" s="53"/>
      <c r="GA162" s="53"/>
      <c r="GB162" s="53"/>
      <c r="GC162" s="53"/>
      <c r="GD162" s="53"/>
      <c r="GE162" s="53"/>
      <c r="GF162" s="53"/>
      <c r="GG162" s="53"/>
      <c r="GH162" s="53"/>
      <c r="GI162" s="53"/>
      <c r="GJ162" s="53"/>
      <c r="GK162" s="53"/>
      <c r="GL162" s="53"/>
      <c r="GM162" s="53"/>
      <c r="GN162" s="53"/>
      <c r="GO162" s="53"/>
      <c r="GP162" s="53"/>
      <c r="GQ162" s="53"/>
      <c r="GR162" s="53"/>
      <c r="GS162" s="53"/>
      <c r="GT162" s="53"/>
      <c r="GU162" s="53"/>
      <c r="GV162" s="53"/>
      <c r="GW162" s="53"/>
      <c r="GX162" s="53"/>
      <c r="GY162" s="53"/>
      <c r="GZ162" s="53"/>
      <c r="HA162" s="53"/>
      <c r="HB162" s="53"/>
      <c r="HC162" s="53"/>
      <c r="HD162" s="53"/>
      <c r="HE162" s="53"/>
      <c r="HF162" s="53"/>
      <c r="HG162" s="53"/>
      <c r="HH162" s="53"/>
      <c r="HI162" s="53"/>
      <c r="HJ162" s="53"/>
      <c r="HK162" s="53"/>
      <c r="HL162" s="53"/>
      <c r="HM162" s="53"/>
      <c r="HN162" s="53"/>
      <c r="HO162" s="53"/>
      <c r="HP162" s="53"/>
      <c r="HQ162" s="53"/>
      <c r="HR162" s="53"/>
      <c r="HS162" s="53"/>
      <c r="HT162" s="53"/>
      <c r="HU162" s="53"/>
      <c r="HV162" s="53"/>
      <c r="HW162" s="53"/>
      <c r="HX162" s="53"/>
      <c r="HY162" s="53"/>
      <c r="HZ162" s="53"/>
      <c r="IA162" s="53"/>
      <c r="IB162" s="53"/>
      <c r="IC162" s="53"/>
      <c r="ID162" s="53"/>
      <c r="IE162" s="53"/>
      <c r="IF162" s="53"/>
      <c r="IG162" s="53"/>
      <c r="IH162" s="53"/>
      <c r="II162" s="53"/>
      <c r="IJ162" s="53"/>
      <c r="IK162" s="53"/>
      <c r="IL162" s="53"/>
      <c r="IM162" s="53"/>
      <c r="IN162" s="53"/>
      <c r="IO162" s="53"/>
      <c r="IP162" s="53"/>
      <c r="IQ162" s="53"/>
      <c r="IR162" s="53"/>
      <c r="IS162" s="53"/>
      <c r="IT162" s="53"/>
      <c r="IU162" s="53"/>
      <c r="IV162" s="53"/>
      <c r="IW162" s="53"/>
      <c r="IX162" s="53"/>
      <c r="IY162" s="53"/>
      <c r="IZ162" s="53"/>
      <c r="JA162" s="53"/>
      <c r="JB162" s="53"/>
      <c r="JC162" s="53"/>
      <c r="JD162" s="53"/>
      <c r="JE162" s="53"/>
      <c r="JF162" s="53"/>
      <c r="JG162" s="53"/>
      <c r="JH162" s="53"/>
      <c r="JI162" s="53"/>
      <c r="JJ162" s="53"/>
      <c r="JK162" s="53"/>
      <c r="JL162" s="53"/>
      <c r="JM162" s="53"/>
      <c r="JN162" s="53"/>
      <c r="JO162" s="53"/>
      <c r="JP162" s="53"/>
      <c r="JQ162" s="53"/>
      <c r="JR162" s="53"/>
      <c r="JS162" s="53"/>
      <c r="JT162" s="53"/>
      <c r="JU162" s="53"/>
      <c r="JV162" s="53"/>
      <c r="JW162" s="53"/>
      <c r="JX162" s="53"/>
      <c r="JY162" s="53"/>
      <c r="JZ162" s="53"/>
      <c r="KA162" s="53"/>
      <c r="KB162" s="53"/>
      <c r="KC162" s="53"/>
      <c r="KD162" s="53"/>
      <c r="KE162" s="53"/>
      <c r="KF162" s="53"/>
      <c r="KG162" s="53"/>
      <c r="KH162" s="53"/>
      <c r="KI162" s="53"/>
      <c r="KJ162" s="53"/>
      <c r="KK162" s="53"/>
      <c r="KL162" s="53"/>
      <c r="KM162" s="53"/>
      <c r="KN162" s="53"/>
      <c r="KO162" s="53"/>
      <c r="KP162" s="53"/>
      <c r="KQ162" s="53"/>
      <c r="KR162" s="53"/>
      <c r="KS162" s="53"/>
      <c r="KT162" s="53"/>
      <c r="KU162" s="53"/>
      <c r="KV162" s="53"/>
      <c r="KW162" s="53"/>
      <c r="KX162" s="53"/>
      <c r="KY162" s="53"/>
      <c r="KZ162" s="53"/>
      <c r="LA162" s="53"/>
      <c r="LB162" s="53"/>
      <c r="LC162" s="53"/>
      <c r="LD162" s="53"/>
      <c r="LE162" s="53"/>
      <c r="LF162" s="53"/>
      <c r="LG162" s="53"/>
      <c r="LH162" s="53"/>
      <c r="LI162" s="53"/>
      <c r="LJ162" s="53"/>
      <c r="LK162" s="53"/>
      <c r="LL162" s="53"/>
      <c r="LM162" s="53"/>
      <c r="LN162" s="53"/>
      <c r="LO162" s="53"/>
      <c r="LP162" s="53"/>
      <c r="LQ162" s="53"/>
      <c r="LR162" s="53"/>
      <c r="LS162" s="53"/>
      <c r="LT162" s="53"/>
      <c r="LU162" s="53"/>
      <c r="LV162" s="53"/>
      <c r="LW162" s="53"/>
      <c r="LX162" s="53"/>
      <c r="LY162" s="53"/>
      <c r="LZ162" s="53"/>
      <c r="MA162" s="53"/>
      <c r="MB162" s="53"/>
      <c r="MC162" s="53"/>
      <c r="MD162" s="53"/>
      <c r="ME162" s="53"/>
      <c r="MF162" s="53"/>
      <c r="MG162" s="53"/>
      <c r="MH162" s="53"/>
      <c r="MI162" s="53"/>
      <c r="MJ162" s="53"/>
      <c r="MK162" s="53"/>
      <c r="ML162" s="53"/>
      <c r="MM162" s="53"/>
      <c r="MN162" s="53"/>
      <c r="MO162" s="53"/>
      <c r="MP162" s="53"/>
      <c r="MQ162" s="53"/>
      <c r="MR162" s="53"/>
      <c r="MS162" s="53"/>
      <c r="MT162" s="53"/>
      <c r="MU162" s="53"/>
      <c r="MV162" s="53"/>
      <c r="MW162" s="53"/>
      <c r="MX162" s="53"/>
      <c r="MY162" s="53"/>
      <c r="MZ162" s="53"/>
      <c r="NA162" s="53"/>
      <c r="NB162" s="53"/>
      <c r="NC162" s="53"/>
      <c r="ND162" s="53"/>
      <c r="NE162" s="53"/>
      <c r="NF162" s="53"/>
      <c r="NG162" s="53"/>
      <c r="NH162" s="53"/>
      <c r="NI162" s="53"/>
      <c r="NJ162" s="53"/>
      <c r="NK162" s="53"/>
      <c r="NL162" s="53"/>
      <c r="NM162" s="53"/>
      <c r="NN162" s="53"/>
      <c r="NO162" s="53"/>
      <c r="NP162" s="53"/>
      <c r="NQ162" s="53"/>
      <c r="NR162" s="53"/>
      <c r="NS162" s="53"/>
      <c r="NT162" s="53"/>
      <c r="NU162" s="53"/>
      <c r="NV162" s="53"/>
      <c r="NW162" s="53"/>
      <c r="NX162" s="53"/>
      <c r="NY162" s="53"/>
      <c r="NZ162" s="53"/>
      <c r="OA162" s="53"/>
      <c r="OB162" s="53"/>
      <c r="OC162" s="53"/>
      <c r="OD162" s="53"/>
      <c r="OE162" s="53"/>
      <c r="OF162" s="53"/>
      <c r="OG162" s="53"/>
      <c r="OH162" s="53"/>
      <c r="OI162" s="53"/>
      <c r="OJ162" s="53"/>
      <c r="OK162" s="53"/>
      <c r="OL162" s="53"/>
      <c r="OM162" s="53"/>
      <c r="ON162" s="53"/>
      <c r="OO162" s="53"/>
      <c r="OP162" s="53"/>
      <c r="OQ162" s="53"/>
      <c r="OR162" s="53"/>
      <c r="OS162" s="53"/>
      <c r="OT162" s="53"/>
      <c r="OU162" s="53"/>
      <c r="OV162" s="53"/>
      <c r="OW162" s="53"/>
      <c r="OX162" s="53"/>
      <c r="OY162" s="53"/>
      <c r="OZ162" s="53"/>
      <c r="PA162" s="53"/>
      <c r="PB162" s="53"/>
      <c r="PC162" s="53"/>
      <c r="PD162" s="53"/>
      <c r="PE162" s="53"/>
      <c r="PF162" s="53"/>
      <c r="PG162" s="53"/>
      <c r="PH162" s="53"/>
      <c r="PI162" s="53"/>
      <c r="PJ162" s="53"/>
      <c r="PK162" s="53"/>
      <c r="PL162" s="53"/>
      <c r="PM162" s="53"/>
      <c r="PN162" s="53"/>
      <c r="PO162" s="53"/>
      <c r="PP162" s="53"/>
      <c r="PQ162" s="53"/>
      <c r="PR162" s="53"/>
      <c r="PS162" s="53"/>
      <c r="PT162" s="53"/>
      <c r="PU162" s="53"/>
      <c r="PV162" s="53"/>
      <c r="PW162" s="53"/>
      <c r="PX162" s="53"/>
      <c r="PY162" s="53"/>
      <c r="PZ162" s="53"/>
      <c r="QA162" s="53"/>
      <c r="QB162" s="53"/>
      <c r="QC162" s="53"/>
      <c r="QD162" s="53"/>
      <c r="QE162" s="53"/>
      <c r="QF162" s="53"/>
      <c r="QG162" s="53"/>
      <c r="QH162" s="53"/>
      <c r="QI162" s="53"/>
      <c r="QJ162" s="53"/>
      <c r="QK162" s="53"/>
      <c r="QL162" s="53"/>
      <c r="QM162" s="53"/>
      <c r="QN162" s="53"/>
      <c r="QO162" s="53"/>
      <c r="QP162" s="53"/>
      <c r="QQ162" s="53"/>
      <c r="QR162" s="53"/>
      <c r="QS162" s="53"/>
      <c r="QT162" s="53"/>
      <c r="QU162" s="53"/>
      <c r="QV162" s="53"/>
      <c r="QW162" s="53"/>
      <c r="QX162" s="53"/>
      <c r="QY162" s="53"/>
      <c r="QZ162" s="53"/>
      <c r="RA162" s="53"/>
      <c r="RB162" s="53"/>
      <c r="RC162" s="53"/>
      <c r="RD162" s="53"/>
      <c r="RE162" s="53"/>
      <c r="RF162" s="53"/>
      <c r="RG162" s="53"/>
      <c r="RH162" s="53"/>
      <c r="RI162" s="53"/>
      <c r="RJ162" s="53"/>
      <c r="RK162" s="53"/>
      <c r="RL162" s="53"/>
      <c r="RM162" s="53"/>
      <c r="RN162" s="53"/>
      <c r="RO162" s="53"/>
      <c r="RP162" s="53"/>
      <c r="RQ162" s="53"/>
      <c r="RR162" s="53"/>
      <c r="RS162" s="53"/>
      <c r="RT162" s="53"/>
      <c r="RU162" s="53"/>
      <c r="RV162" s="53"/>
      <c r="RW162" s="53"/>
      <c r="RX162" s="53"/>
      <c r="RY162" s="53"/>
      <c r="RZ162" s="53"/>
      <c r="SA162" s="53"/>
      <c r="SB162" s="53"/>
      <c r="SC162" s="53"/>
      <c r="SD162" s="53"/>
      <c r="SE162" s="53"/>
      <c r="SF162" s="53"/>
      <c r="SG162" s="53"/>
      <c r="SH162" s="53"/>
      <c r="SI162" s="53"/>
      <c r="SJ162" s="53"/>
      <c r="SK162" s="53"/>
      <c r="SL162" s="53"/>
      <c r="SM162" s="53"/>
      <c r="SN162" s="53"/>
      <c r="SO162" s="53"/>
      <c r="SP162" s="53"/>
      <c r="SQ162" s="53"/>
      <c r="SR162" s="53"/>
      <c r="SS162" s="53"/>
      <c r="ST162" s="53"/>
      <c r="SU162" s="53"/>
      <c r="SV162" s="53"/>
      <c r="SW162" s="53"/>
      <c r="SX162" s="53"/>
      <c r="SY162" s="53"/>
      <c r="SZ162" s="53"/>
      <c r="TA162" s="53"/>
      <c r="TB162" s="53"/>
      <c r="TC162" s="53"/>
      <c r="TD162" s="53"/>
      <c r="TE162" s="53"/>
      <c r="TF162" s="53"/>
      <c r="TG162" s="53"/>
      <c r="TH162" s="53"/>
      <c r="TI162" s="53"/>
      <c r="TJ162" s="53"/>
      <c r="TK162" s="53"/>
      <c r="TL162" s="53"/>
      <c r="TM162" s="53"/>
      <c r="TN162" s="53"/>
      <c r="TO162" s="53"/>
      <c r="TP162" s="53"/>
      <c r="TQ162" s="53"/>
      <c r="TR162" s="53"/>
      <c r="TS162" s="53"/>
      <c r="TT162" s="53"/>
      <c r="TU162" s="53"/>
      <c r="TV162" s="53"/>
      <c r="TW162" s="53"/>
      <c r="TX162" s="53"/>
      <c r="TY162" s="53"/>
      <c r="TZ162" s="53"/>
      <c r="UA162" s="53"/>
      <c r="UB162" s="53"/>
      <c r="UC162" s="53"/>
      <c r="UD162" s="53"/>
      <c r="UE162" s="53"/>
      <c r="UF162" s="53"/>
      <c r="UG162" s="53"/>
      <c r="UH162" s="19"/>
      <c r="UI162" s="19"/>
      <c r="UJ162" s="19"/>
      <c r="UK162" s="19"/>
      <c r="UL162" s="19"/>
      <c r="UM162" s="19"/>
      <c r="UN162" s="19"/>
      <c r="UO162" s="19"/>
      <c r="UP162" s="19"/>
      <c r="UQ162" s="19"/>
      <c r="UR162" s="19"/>
      <c r="US162" s="19"/>
      <c r="UT162" s="19"/>
      <c r="UU162" s="19"/>
      <c r="UV162" s="19"/>
      <c r="UW162" s="19"/>
      <c r="UX162" s="19"/>
      <c r="UY162" s="19"/>
      <c r="UZ162" s="19"/>
      <c r="VA162" s="19"/>
      <c r="VB162" s="19"/>
      <c r="VC162" s="19"/>
      <c r="VD162" s="19"/>
      <c r="VE162" s="19"/>
      <c r="VF162" s="19"/>
      <c r="VG162" s="19"/>
      <c r="VH162" s="19"/>
      <c r="VI162" s="19"/>
      <c r="VJ162" s="19"/>
      <c r="VK162" s="19"/>
      <c r="VL162" s="19"/>
      <c r="VM162" s="19"/>
      <c r="VN162" s="19"/>
      <c r="VO162" s="19"/>
      <c r="VP162" s="19"/>
      <c r="VQ162" s="19"/>
      <c r="VR162" s="19"/>
      <c r="VS162" s="19"/>
      <c r="VT162" s="19"/>
      <c r="VU162" s="19"/>
      <c r="VV162" s="19"/>
      <c r="VW162" s="19"/>
      <c r="VX162" s="19"/>
      <c r="VY162" s="19"/>
      <c r="VZ162" s="19"/>
      <c r="WA162" s="19"/>
      <c r="WB162" s="19"/>
      <c r="WC162" s="19"/>
      <c r="WD162" s="19"/>
      <c r="WE162" s="19"/>
      <c r="WF162" s="19"/>
      <c r="WG162" s="19"/>
      <c r="WH162" s="19"/>
      <c r="WI162" s="19"/>
      <c r="WJ162" s="19"/>
      <c r="WK162" s="19"/>
      <c r="WL162" s="19"/>
      <c r="WM162" s="19"/>
      <c r="WN162" s="19"/>
      <c r="WO162" s="19"/>
      <c r="WP162" s="19"/>
      <c r="WQ162" s="19"/>
      <c r="WR162" s="19"/>
      <c r="WS162" s="19"/>
      <c r="WT162" s="19"/>
      <c r="WU162" s="19"/>
      <c r="WV162" s="19"/>
      <c r="WW162" s="19"/>
      <c r="WX162" s="19"/>
      <c r="WY162" s="19"/>
      <c r="WZ162" s="19"/>
      <c r="XA162" s="19"/>
      <c r="XB162" s="19"/>
      <c r="XC162" s="19"/>
      <c r="XD162" s="19"/>
      <c r="XE162" s="19"/>
      <c r="XF162" s="19"/>
      <c r="XG162" s="19"/>
      <c r="XH162" s="19"/>
      <c r="XI162" s="19"/>
      <c r="XJ162" s="19"/>
      <c r="XK162" s="19"/>
      <c r="XL162" s="19"/>
      <c r="XM162" s="19"/>
      <c r="XN162" s="19"/>
      <c r="XO162" s="19"/>
      <c r="XP162" s="19"/>
      <c r="XQ162" s="19"/>
      <c r="XR162" s="19"/>
      <c r="XS162" s="19"/>
      <c r="XT162" s="19"/>
      <c r="XU162" s="19"/>
      <c r="XV162" s="19"/>
      <c r="XW162" s="19"/>
      <c r="XX162" s="19"/>
      <c r="XY162" s="19"/>
      <c r="XZ162" s="19"/>
      <c r="YA162" s="19"/>
      <c r="YB162" s="19"/>
      <c r="YC162" s="19"/>
      <c r="YD162" s="19"/>
      <c r="YE162" s="19"/>
      <c r="YF162" s="19"/>
      <c r="YG162" s="19"/>
      <c r="YH162" s="19"/>
      <c r="YI162" s="19"/>
      <c r="YJ162" s="19"/>
      <c r="YK162" s="19"/>
      <c r="YL162" s="19"/>
      <c r="YM162" s="19"/>
      <c r="YN162" s="19"/>
      <c r="YO162" s="19"/>
      <c r="YP162" s="19"/>
      <c r="YQ162" s="19"/>
      <c r="YR162" s="19"/>
      <c r="YS162" s="19"/>
      <c r="YT162" s="19"/>
      <c r="YU162" s="19"/>
      <c r="YV162" s="19"/>
      <c r="YW162" s="19"/>
      <c r="YX162" s="19"/>
      <c r="YY162" s="19"/>
      <c r="YZ162" s="19"/>
      <c r="ZA162" s="19"/>
      <c r="ZB162" s="19"/>
      <c r="ZC162" s="19"/>
      <c r="ZD162" s="19"/>
      <c r="ZE162" s="19"/>
      <c r="ZF162" s="19"/>
      <c r="ZG162" s="19"/>
      <c r="ZH162" s="19"/>
      <c r="ZI162" s="19"/>
      <c r="ZJ162" s="19"/>
      <c r="ZK162" s="19"/>
      <c r="ZL162" s="19"/>
      <c r="ZM162" s="19"/>
      <c r="ZN162" s="19"/>
      <c r="ZO162" s="19"/>
      <c r="ZP162" s="19"/>
      <c r="ZQ162" s="19"/>
      <c r="ZR162" s="19"/>
      <c r="ZS162" s="19"/>
      <c r="ZT162" s="19"/>
      <c r="ZU162" s="19"/>
      <c r="ZV162" s="19"/>
      <c r="ZW162" s="19"/>
      <c r="ZX162" s="19"/>
      <c r="ZY162" s="19"/>
      <c r="ZZ162" s="19"/>
      <c r="AAA162" s="19"/>
      <c r="AAB162" s="19"/>
      <c r="AAC162" s="19"/>
      <c r="AAD162" s="19"/>
      <c r="AAE162" s="19"/>
      <c r="AAF162" s="19"/>
      <c r="AAG162" s="19"/>
      <c r="AAH162" s="19"/>
      <c r="AAI162" s="19"/>
      <c r="AAJ162" s="19"/>
      <c r="AAK162" s="19"/>
      <c r="AAL162" s="19"/>
      <c r="AAM162" s="19"/>
      <c r="AAN162" s="19"/>
      <c r="AAO162" s="19"/>
      <c r="AAP162" s="19"/>
      <c r="AAQ162" s="19"/>
      <c r="AAR162" s="19"/>
      <c r="AAS162" s="19"/>
      <c r="AAT162" s="19"/>
      <c r="AAU162" s="19"/>
      <c r="AAV162" s="19"/>
      <c r="AAW162" s="19"/>
      <c r="AAX162" s="19"/>
      <c r="AAY162" s="19"/>
      <c r="AAZ162" s="19"/>
      <c r="ABA162" s="19"/>
      <c r="ABB162" s="19"/>
      <c r="ABC162" s="19"/>
      <c r="ABD162" s="19"/>
      <c r="ABE162" s="19"/>
      <c r="ABF162" s="19"/>
      <c r="ABG162" s="19"/>
      <c r="ABH162" s="19"/>
      <c r="ABI162" s="19"/>
      <c r="ABJ162" s="19"/>
      <c r="ABK162" s="19"/>
      <c r="ABL162" s="19"/>
      <c r="ABM162" s="19"/>
      <c r="ABN162" s="19"/>
      <c r="ABO162" s="19"/>
      <c r="ABP162" s="19"/>
      <c r="ABQ162" s="19"/>
      <c r="ABR162" s="19"/>
      <c r="ABS162" s="19"/>
      <c r="ABT162" s="19"/>
      <c r="ABU162" s="19"/>
      <c r="ABV162" s="19"/>
      <c r="ABW162" s="19"/>
      <c r="ABX162" s="19"/>
      <c r="ABY162" s="19"/>
      <c r="ABZ162" s="19"/>
      <c r="ACA162" s="19"/>
      <c r="ACB162" s="19"/>
      <c r="ACC162" s="19"/>
      <c r="ACD162" s="19"/>
      <c r="ACE162" s="19"/>
      <c r="ACF162" s="19"/>
      <c r="ACG162" s="19"/>
      <c r="ACH162" s="19"/>
      <c r="ACI162" s="19"/>
      <c r="ACJ162" s="19"/>
      <c r="ACK162" s="19"/>
      <c r="ACL162" s="19"/>
      <c r="ACM162" s="19"/>
      <c r="ACN162" s="19"/>
      <c r="ACO162" s="19"/>
      <c r="ACP162" s="19"/>
      <c r="ACQ162" s="19"/>
      <c r="ACR162" s="19"/>
      <c r="ACS162" s="19"/>
      <c r="ACT162" s="19"/>
      <c r="ACU162" s="19"/>
      <c r="ACV162" s="19"/>
      <c r="ACW162" s="19"/>
      <c r="ACX162" s="19"/>
      <c r="ACY162" s="19"/>
      <c r="ACZ162" s="19"/>
      <c r="ADA162" s="19"/>
      <c r="ADB162" s="19"/>
      <c r="ADC162" s="19"/>
      <c r="ADD162" s="19"/>
      <c r="ADE162" s="19"/>
      <c r="ADF162" s="19"/>
      <c r="ADG162" s="19"/>
      <c r="ADH162" s="19"/>
      <c r="ADI162" s="19"/>
      <c r="ADJ162" s="19"/>
      <c r="ADK162" s="19"/>
      <c r="ADL162" s="19"/>
      <c r="ADM162" s="19"/>
      <c r="ADN162" s="19"/>
      <c r="ADO162" s="19"/>
      <c r="ADP162" s="19"/>
      <c r="ADQ162" s="19"/>
      <c r="ADR162" s="19"/>
      <c r="ADS162" s="19"/>
      <c r="ADT162" s="19"/>
      <c r="ADU162" s="19"/>
      <c r="ADV162" s="19"/>
      <c r="ADW162" s="19"/>
      <c r="ADX162" s="19"/>
      <c r="ADY162" s="19"/>
      <c r="ADZ162" s="19"/>
      <c r="AEA162" s="19"/>
      <c r="AEB162" s="19"/>
      <c r="AEC162" s="19"/>
      <c r="AED162" s="19"/>
      <c r="AEE162" s="19"/>
      <c r="AEF162" s="19"/>
      <c r="AEG162" s="19"/>
      <c r="AEH162" s="19"/>
      <c r="AEI162" s="19"/>
      <c r="AEJ162" s="19"/>
      <c r="AEK162" s="19"/>
      <c r="AEL162" s="19"/>
      <c r="AEM162" s="19"/>
      <c r="AEN162" s="19"/>
      <c r="AEO162" s="19"/>
      <c r="AEP162" s="19"/>
      <c r="AEQ162" s="19"/>
      <c r="AER162" s="19"/>
      <c r="AES162" s="19"/>
      <c r="AET162" s="19"/>
      <c r="AEU162" s="19"/>
      <c r="AEV162" s="19"/>
      <c r="AEW162" s="19"/>
      <c r="AEX162" s="19"/>
      <c r="AEY162" s="19"/>
      <c r="AEZ162" s="19"/>
      <c r="AFA162" s="19"/>
      <c r="AFB162" s="19"/>
      <c r="AFC162" s="19"/>
      <c r="AFD162" s="19"/>
      <c r="AFE162" s="19"/>
      <c r="AFF162" s="19"/>
      <c r="AFG162" s="19"/>
      <c r="AFH162" s="19"/>
      <c r="AFI162" s="19"/>
      <c r="AFJ162" s="19"/>
      <c r="AFK162" s="19"/>
    </row>
    <row r="163" spans="1:843" ht="28.5" customHeight="1" x14ac:dyDescent="0.2">
      <c r="A163" s="59"/>
      <c r="B163" s="400" t="s">
        <v>139</v>
      </c>
      <c r="C163" s="674" t="s">
        <v>907</v>
      </c>
      <c r="D163" s="675"/>
      <c r="E163" s="676"/>
      <c r="F163" s="385"/>
      <c r="G163" s="385"/>
      <c r="H163" s="400" t="s">
        <v>132</v>
      </c>
      <c r="I163" s="614" t="s">
        <v>911</v>
      </c>
      <c r="J163" s="680"/>
      <c r="K163" s="680"/>
      <c r="L163" s="681"/>
      <c r="M163" s="55"/>
    </row>
    <row r="164" spans="1:843" s="20" customFormat="1" ht="3.75" customHeight="1" x14ac:dyDescent="0.2">
      <c r="B164" s="398"/>
      <c r="C164" s="392"/>
      <c r="D164" s="392"/>
      <c r="E164" s="392"/>
      <c r="F164" s="385"/>
      <c r="G164" s="385"/>
      <c r="H164" s="398"/>
      <c r="I164" s="394"/>
      <c r="J164" s="394"/>
      <c r="K164" s="394"/>
      <c r="L164" s="395"/>
      <c r="N164" s="52"/>
      <c r="O164" s="53"/>
      <c r="P164" s="53"/>
      <c r="Q164" s="53"/>
      <c r="R164" s="53"/>
      <c r="S164" s="53"/>
      <c r="T164" s="53"/>
      <c r="U164" s="53"/>
      <c r="V164" s="53"/>
      <c r="W164" s="53"/>
      <c r="X164" s="53"/>
      <c r="Y164" s="53"/>
      <c r="Z164" s="53"/>
      <c r="AA164" s="53"/>
      <c r="AB164" s="53"/>
      <c r="AC164" s="53"/>
      <c r="AD164" s="53"/>
      <c r="AE164" s="53"/>
      <c r="AF164" s="53"/>
      <c r="AG164" s="53"/>
      <c r="AH164" s="53"/>
      <c r="AI164" s="53"/>
      <c r="AJ164" s="53"/>
      <c r="AK164" s="53"/>
      <c r="AL164" s="53"/>
      <c r="AM164" s="53"/>
      <c r="AN164" s="53"/>
      <c r="AO164" s="53"/>
      <c r="AP164" s="53"/>
      <c r="AQ164" s="53"/>
      <c r="AR164" s="53"/>
      <c r="AS164" s="53"/>
      <c r="AT164" s="53"/>
      <c r="AU164" s="53"/>
      <c r="AV164" s="53"/>
      <c r="AW164" s="53"/>
      <c r="AX164" s="53"/>
      <c r="AY164" s="53"/>
      <c r="AZ164" s="53"/>
      <c r="BA164" s="53"/>
      <c r="BB164" s="53"/>
      <c r="BC164" s="53"/>
      <c r="BD164" s="53"/>
      <c r="BE164" s="53"/>
      <c r="BF164" s="53"/>
      <c r="BG164" s="53"/>
      <c r="BH164" s="53"/>
      <c r="BI164" s="53"/>
      <c r="BJ164" s="53"/>
      <c r="BK164" s="53"/>
      <c r="BL164" s="53"/>
      <c r="BM164" s="53"/>
      <c r="BN164" s="53"/>
      <c r="BO164" s="53"/>
      <c r="BP164" s="53"/>
      <c r="BQ164" s="53"/>
      <c r="BR164" s="53"/>
      <c r="BS164" s="53"/>
      <c r="BT164" s="53"/>
      <c r="BU164" s="53"/>
      <c r="BV164" s="53"/>
      <c r="BW164" s="53"/>
      <c r="BX164" s="53"/>
      <c r="BY164" s="53"/>
      <c r="BZ164" s="53"/>
      <c r="CA164" s="53"/>
      <c r="CB164" s="53"/>
      <c r="CC164" s="53"/>
      <c r="CD164" s="53"/>
      <c r="CE164" s="53"/>
      <c r="CF164" s="53"/>
      <c r="CG164" s="53"/>
      <c r="CH164" s="53"/>
      <c r="CI164" s="53"/>
      <c r="CJ164" s="53"/>
      <c r="CK164" s="53"/>
      <c r="CL164" s="53"/>
      <c r="CM164" s="53"/>
      <c r="CN164" s="53"/>
      <c r="CO164" s="53"/>
      <c r="CP164" s="53"/>
      <c r="CQ164" s="53"/>
      <c r="CR164" s="53"/>
      <c r="CS164" s="53"/>
      <c r="CT164" s="53"/>
      <c r="CU164" s="53"/>
      <c r="CV164" s="53"/>
      <c r="CW164" s="53"/>
      <c r="CX164" s="53"/>
      <c r="CY164" s="53"/>
      <c r="CZ164" s="53"/>
      <c r="DA164" s="53"/>
      <c r="DB164" s="53"/>
      <c r="DC164" s="53"/>
      <c r="DD164" s="53"/>
      <c r="DE164" s="53"/>
      <c r="DF164" s="53"/>
      <c r="DG164" s="53"/>
      <c r="DH164" s="53"/>
      <c r="DI164" s="53"/>
      <c r="DJ164" s="53"/>
      <c r="DK164" s="53"/>
      <c r="DL164" s="53"/>
      <c r="DM164" s="53"/>
      <c r="DN164" s="53"/>
      <c r="DO164" s="53"/>
      <c r="DP164" s="53"/>
      <c r="DQ164" s="53"/>
      <c r="DR164" s="53"/>
      <c r="DS164" s="53"/>
      <c r="DT164" s="53"/>
      <c r="DU164" s="53"/>
      <c r="DV164" s="53"/>
      <c r="DW164" s="53"/>
      <c r="DX164" s="53"/>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3"/>
      <c r="FK164" s="53"/>
      <c r="FL164" s="53"/>
      <c r="FM164" s="53"/>
      <c r="FN164" s="53"/>
      <c r="FO164" s="53"/>
      <c r="FP164" s="53"/>
      <c r="FQ164" s="53"/>
      <c r="FR164" s="53"/>
      <c r="FS164" s="53"/>
      <c r="FT164" s="53"/>
      <c r="FU164" s="53"/>
      <c r="FV164" s="53"/>
      <c r="FW164" s="53"/>
      <c r="FX164" s="53"/>
      <c r="FY164" s="53"/>
      <c r="FZ164" s="53"/>
      <c r="GA164" s="53"/>
      <c r="GB164" s="53"/>
      <c r="GC164" s="53"/>
      <c r="GD164" s="53"/>
      <c r="GE164" s="53"/>
      <c r="GF164" s="53"/>
      <c r="GG164" s="53"/>
      <c r="GH164" s="53"/>
      <c r="GI164" s="53"/>
      <c r="GJ164" s="53"/>
      <c r="GK164" s="53"/>
      <c r="GL164" s="53"/>
      <c r="GM164" s="53"/>
      <c r="GN164" s="53"/>
      <c r="GO164" s="53"/>
      <c r="GP164" s="53"/>
      <c r="GQ164" s="53"/>
      <c r="GR164" s="53"/>
      <c r="GS164" s="53"/>
      <c r="GT164" s="53"/>
      <c r="GU164" s="53"/>
      <c r="GV164" s="53"/>
      <c r="GW164" s="53"/>
      <c r="GX164" s="53"/>
      <c r="GY164" s="53"/>
      <c r="GZ164" s="53"/>
      <c r="HA164" s="53"/>
      <c r="HB164" s="53"/>
      <c r="HC164" s="53"/>
      <c r="HD164" s="53"/>
      <c r="HE164" s="53"/>
      <c r="HF164" s="53"/>
      <c r="HG164" s="53"/>
      <c r="HH164" s="53"/>
      <c r="HI164" s="53"/>
      <c r="HJ164" s="53"/>
      <c r="HK164" s="53"/>
      <c r="HL164" s="53"/>
      <c r="HM164" s="53"/>
      <c r="HN164" s="53"/>
      <c r="HO164" s="53"/>
      <c r="HP164" s="53"/>
      <c r="HQ164" s="53"/>
      <c r="HR164" s="53"/>
      <c r="HS164" s="53"/>
      <c r="HT164" s="53"/>
      <c r="HU164" s="53"/>
      <c r="HV164" s="53"/>
      <c r="HW164" s="53"/>
      <c r="HX164" s="53"/>
      <c r="HY164" s="53"/>
      <c r="HZ164" s="53"/>
      <c r="IA164" s="53"/>
      <c r="IB164" s="53"/>
      <c r="IC164" s="53"/>
      <c r="ID164" s="53"/>
      <c r="IE164" s="53"/>
      <c r="IF164" s="53"/>
      <c r="IG164" s="53"/>
      <c r="IH164" s="53"/>
      <c r="II164" s="53"/>
      <c r="IJ164" s="53"/>
      <c r="IK164" s="53"/>
      <c r="IL164" s="53"/>
      <c r="IM164" s="53"/>
      <c r="IN164" s="53"/>
      <c r="IO164" s="53"/>
      <c r="IP164" s="53"/>
      <c r="IQ164" s="53"/>
      <c r="IR164" s="53"/>
      <c r="IS164" s="53"/>
      <c r="IT164" s="53"/>
      <c r="IU164" s="53"/>
      <c r="IV164" s="53"/>
      <c r="IW164" s="53"/>
      <c r="IX164" s="53"/>
      <c r="IY164" s="53"/>
      <c r="IZ164" s="53"/>
      <c r="JA164" s="53"/>
      <c r="JB164" s="53"/>
      <c r="JC164" s="53"/>
      <c r="JD164" s="53"/>
      <c r="JE164" s="53"/>
      <c r="JF164" s="53"/>
      <c r="JG164" s="53"/>
      <c r="JH164" s="53"/>
      <c r="JI164" s="53"/>
      <c r="JJ164" s="53"/>
      <c r="JK164" s="53"/>
      <c r="JL164" s="53"/>
      <c r="JM164" s="53"/>
      <c r="JN164" s="53"/>
      <c r="JO164" s="53"/>
      <c r="JP164" s="53"/>
      <c r="JQ164" s="53"/>
      <c r="JR164" s="53"/>
      <c r="JS164" s="53"/>
      <c r="JT164" s="53"/>
      <c r="JU164" s="53"/>
      <c r="JV164" s="53"/>
      <c r="JW164" s="53"/>
      <c r="JX164" s="53"/>
      <c r="JY164" s="53"/>
      <c r="JZ164" s="53"/>
      <c r="KA164" s="53"/>
      <c r="KB164" s="53"/>
      <c r="KC164" s="53"/>
      <c r="KD164" s="53"/>
      <c r="KE164" s="53"/>
      <c r="KF164" s="53"/>
      <c r="KG164" s="53"/>
      <c r="KH164" s="53"/>
      <c r="KI164" s="53"/>
      <c r="KJ164" s="53"/>
      <c r="KK164" s="53"/>
      <c r="KL164" s="53"/>
      <c r="KM164" s="53"/>
      <c r="KN164" s="53"/>
      <c r="KO164" s="53"/>
      <c r="KP164" s="53"/>
      <c r="KQ164" s="53"/>
      <c r="KR164" s="53"/>
      <c r="KS164" s="53"/>
      <c r="KT164" s="53"/>
      <c r="KU164" s="53"/>
      <c r="KV164" s="53"/>
      <c r="KW164" s="53"/>
      <c r="KX164" s="53"/>
      <c r="KY164" s="53"/>
      <c r="KZ164" s="53"/>
      <c r="LA164" s="53"/>
      <c r="LB164" s="53"/>
      <c r="LC164" s="53"/>
      <c r="LD164" s="53"/>
      <c r="LE164" s="53"/>
      <c r="LF164" s="53"/>
      <c r="LG164" s="53"/>
      <c r="LH164" s="53"/>
      <c r="LI164" s="53"/>
      <c r="LJ164" s="53"/>
      <c r="LK164" s="53"/>
      <c r="LL164" s="53"/>
      <c r="LM164" s="53"/>
      <c r="LN164" s="53"/>
      <c r="LO164" s="53"/>
      <c r="LP164" s="53"/>
      <c r="LQ164" s="53"/>
      <c r="LR164" s="53"/>
      <c r="LS164" s="53"/>
      <c r="LT164" s="53"/>
      <c r="LU164" s="53"/>
      <c r="LV164" s="53"/>
      <c r="LW164" s="53"/>
      <c r="LX164" s="53"/>
      <c r="LY164" s="53"/>
      <c r="LZ164" s="53"/>
      <c r="MA164" s="53"/>
      <c r="MB164" s="53"/>
      <c r="MC164" s="53"/>
      <c r="MD164" s="53"/>
      <c r="ME164" s="53"/>
      <c r="MF164" s="53"/>
      <c r="MG164" s="53"/>
      <c r="MH164" s="53"/>
      <c r="MI164" s="53"/>
      <c r="MJ164" s="53"/>
      <c r="MK164" s="53"/>
      <c r="ML164" s="53"/>
      <c r="MM164" s="53"/>
      <c r="MN164" s="53"/>
      <c r="MO164" s="53"/>
      <c r="MP164" s="53"/>
      <c r="MQ164" s="53"/>
      <c r="MR164" s="53"/>
      <c r="MS164" s="53"/>
      <c r="MT164" s="53"/>
      <c r="MU164" s="53"/>
      <c r="MV164" s="53"/>
      <c r="MW164" s="53"/>
      <c r="MX164" s="53"/>
      <c r="MY164" s="53"/>
      <c r="MZ164" s="53"/>
      <c r="NA164" s="53"/>
      <c r="NB164" s="53"/>
      <c r="NC164" s="53"/>
      <c r="ND164" s="53"/>
      <c r="NE164" s="53"/>
      <c r="NF164" s="53"/>
      <c r="NG164" s="53"/>
      <c r="NH164" s="53"/>
      <c r="NI164" s="53"/>
      <c r="NJ164" s="53"/>
      <c r="NK164" s="53"/>
      <c r="NL164" s="53"/>
      <c r="NM164" s="53"/>
      <c r="NN164" s="53"/>
      <c r="NO164" s="53"/>
      <c r="NP164" s="53"/>
      <c r="NQ164" s="53"/>
      <c r="NR164" s="53"/>
      <c r="NS164" s="53"/>
      <c r="NT164" s="53"/>
      <c r="NU164" s="53"/>
      <c r="NV164" s="53"/>
      <c r="NW164" s="53"/>
      <c r="NX164" s="53"/>
      <c r="NY164" s="53"/>
      <c r="NZ164" s="53"/>
      <c r="OA164" s="53"/>
      <c r="OB164" s="53"/>
      <c r="OC164" s="53"/>
      <c r="OD164" s="53"/>
      <c r="OE164" s="53"/>
      <c r="OF164" s="53"/>
      <c r="OG164" s="53"/>
      <c r="OH164" s="53"/>
      <c r="OI164" s="53"/>
      <c r="OJ164" s="53"/>
      <c r="OK164" s="53"/>
      <c r="OL164" s="53"/>
      <c r="OM164" s="53"/>
      <c r="ON164" s="53"/>
      <c r="OO164" s="53"/>
      <c r="OP164" s="53"/>
      <c r="OQ164" s="53"/>
      <c r="OR164" s="53"/>
      <c r="OS164" s="53"/>
      <c r="OT164" s="53"/>
      <c r="OU164" s="53"/>
      <c r="OV164" s="53"/>
      <c r="OW164" s="53"/>
      <c r="OX164" s="53"/>
      <c r="OY164" s="53"/>
      <c r="OZ164" s="53"/>
      <c r="PA164" s="53"/>
      <c r="PB164" s="53"/>
      <c r="PC164" s="53"/>
      <c r="PD164" s="53"/>
      <c r="PE164" s="53"/>
      <c r="PF164" s="53"/>
      <c r="PG164" s="53"/>
      <c r="PH164" s="53"/>
      <c r="PI164" s="53"/>
      <c r="PJ164" s="53"/>
      <c r="PK164" s="53"/>
      <c r="PL164" s="53"/>
      <c r="PM164" s="53"/>
      <c r="PN164" s="53"/>
      <c r="PO164" s="53"/>
      <c r="PP164" s="53"/>
      <c r="PQ164" s="53"/>
      <c r="PR164" s="53"/>
      <c r="PS164" s="53"/>
      <c r="PT164" s="53"/>
      <c r="PU164" s="53"/>
      <c r="PV164" s="53"/>
      <c r="PW164" s="53"/>
      <c r="PX164" s="53"/>
      <c r="PY164" s="53"/>
      <c r="PZ164" s="53"/>
      <c r="QA164" s="53"/>
      <c r="QB164" s="53"/>
      <c r="QC164" s="53"/>
      <c r="QD164" s="53"/>
      <c r="QE164" s="53"/>
      <c r="QF164" s="53"/>
      <c r="QG164" s="53"/>
      <c r="QH164" s="53"/>
      <c r="QI164" s="53"/>
      <c r="QJ164" s="53"/>
      <c r="QK164" s="53"/>
      <c r="QL164" s="53"/>
      <c r="QM164" s="53"/>
      <c r="QN164" s="53"/>
      <c r="QO164" s="53"/>
      <c r="QP164" s="53"/>
      <c r="QQ164" s="53"/>
      <c r="QR164" s="53"/>
      <c r="QS164" s="53"/>
      <c r="QT164" s="53"/>
      <c r="QU164" s="53"/>
      <c r="QV164" s="53"/>
      <c r="QW164" s="53"/>
      <c r="QX164" s="53"/>
      <c r="QY164" s="53"/>
      <c r="QZ164" s="53"/>
      <c r="RA164" s="53"/>
      <c r="RB164" s="53"/>
      <c r="RC164" s="53"/>
      <c r="RD164" s="53"/>
      <c r="RE164" s="53"/>
      <c r="RF164" s="53"/>
      <c r="RG164" s="53"/>
      <c r="RH164" s="53"/>
      <c r="RI164" s="53"/>
      <c r="RJ164" s="53"/>
      <c r="RK164" s="53"/>
      <c r="RL164" s="53"/>
      <c r="RM164" s="53"/>
      <c r="RN164" s="53"/>
      <c r="RO164" s="53"/>
      <c r="RP164" s="53"/>
      <c r="RQ164" s="53"/>
      <c r="RR164" s="53"/>
      <c r="RS164" s="53"/>
      <c r="RT164" s="53"/>
      <c r="RU164" s="53"/>
      <c r="RV164" s="53"/>
      <c r="RW164" s="53"/>
      <c r="RX164" s="53"/>
      <c r="RY164" s="53"/>
      <c r="RZ164" s="53"/>
      <c r="SA164" s="53"/>
      <c r="SB164" s="53"/>
      <c r="SC164" s="53"/>
      <c r="SD164" s="53"/>
      <c r="SE164" s="53"/>
      <c r="SF164" s="53"/>
      <c r="SG164" s="53"/>
      <c r="SH164" s="53"/>
      <c r="SI164" s="53"/>
      <c r="SJ164" s="53"/>
      <c r="SK164" s="53"/>
      <c r="SL164" s="53"/>
      <c r="SM164" s="53"/>
      <c r="SN164" s="53"/>
      <c r="SO164" s="53"/>
      <c r="SP164" s="53"/>
      <c r="SQ164" s="53"/>
      <c r="SR164" s="53"/>
      <c r="SS164" s="53"/>
      <c r="ST164" s="53"/>
      <c r="SU164" s="53"/>
      <c r="SV164" s="53"/>
      <c r="SW164" s="53"/>
      <c r="SX164" s="53"/>
      <c r="SY164" s="53"/>
      <c r="SZ164" s="53"/>
      <c r="TA164" s="53"/>
      <c r="TB164" s="53"/>
      <c r="TC164" s="53"/>
      <c r="TD164" s="53"/>
      <c r="TE164" s="53"/>
      <c r="TF164" s="53"/>
      <c r="TG164" s="53"/>
      <c r="TH164" s="53"/>
      <c r="TI164" s="53"/>
      <c r="TJ164" s="53"/>
      <c r="TK164" s="53"/>
      <c r="TL164" s="53"/>
      <c r="TM164" s="53"/>
      <c r="TN164" s="53"/>
      <c r="TO164" s="53"/>
      <c r="TP164" s="53"/>
      <c r="TQ164" s="53"/>
      <c r="TR164" s="53"/>
      <c r="TS164" s="53"/>
      <c r="TT164" s="53"/>
      <c r="TU164" s="53"/>
      <c r="TV164" s="53"/>
      <c r="TW164" s="53"/>
      <c r="TX164" s="53"/>
      <c r="TY164" s="53"/>
      <c r="TZ164" s="53"/>
      <c r="UA164" s="53"/>
      <c r="UB164" s="53"/>
      <c r="UC164" s="53"/>
      <c r="UD164" s="53"/>
      <c r="UE164" s="53"/>
      <c r="UF164" s="53"/>
      <c r="UG164" s="53"/>
      <c r="UH164" s="19"/>
      <c r="UI164" s="19"/>
      <c r="UJ164" s="19"/>
      <c r="UK164" s="19"/>
      <c r="UL164" s="19"/>
      <c r="UM164" s="19"/>
      <c r="UN164" s="19"/>
      <c r="UO164" s="19"/>
      <c r="UP164" s="19"/>
      <c r="UQ164" s="19"/>
      <c r="UR164" s="19"/>
      <c r="US164" s="19"/>
      <c r="UT164" s="19"/>
      <c r="UU164" s="19"/>
      <c r="UV164" s="19"/>
      <c r="UW164" s="19"/>
      <c r="UX164" s="19"/>
      <c r="UY164" s="19"/>
      <c r="UZ164" s="19"/>
      <c r="VA164" s="19"/>
      <c r="VB164" s="19"/>
      <c r="VC164" s="19"/>
      <c r="VD164" s="19"/>
      <c r="VE164" s="19"/>
      <c r="VF164" s="19"/>
      <c r="VG164" s="19"/>
      <c r="VH164" s="19"/>
      <c r="VI164" s="19"/>
      <c r="VJ164" s="19"/>
      <c r="VK164" s="19"/>
      <c r="VL164" s="19"/>
      <c r="VM164" s="19"/>
      <c r="VN164" s="19"/>
      <c r="VO164" s="19"/>
      <c r="VP164" s="19"/>
      <c r="VQ164" s="19"/>
      <c r="VR164" s="19"/>
      <c r="VS164" s="19"/>
      <c r="VT164" s="19"/>
      <c r="VU164" s="19"/>
      <c r="VV164" s="19"/>
      <c r="VW164" s="19"/>
      <c r="VX164" s="19"/>
      <c r="VY164" s="19"/>
      <c r="VZ164" s="19"/>
      <c r="WA164" s="19"/>
      <c r="WB164" s="19"/>
      <c r="WC164" s="19"/>
      <c r="WD164" s="19"/>
      <c r="WE164" s="19"/>
      <c r="WF164" s="19"/>
      <c r="WG164" s="19"/>
      <c r="WH164" s="19"/>
      <c r="WI164" s="19"/>
      <c r="WJ164" s="19"/>
      <c r="WK164" s="19"/>
      <c r="WL164" s="19"/>
      <c r="WM164" s="19"/>
      <c r="WN164" s="19"/>
      <c r="WO164" s="19"/>
      <c r="WP164" s="19"/>
      <c r="WQ164" s="19"/>
      <c r="WR164" s="19"/>
      <c r="WS164" s="19"/>
      <c r="WT164" s="19"/>
      <c r="WU164" s="19"/>
      <c r="WV164" s="19"/>
      <c r="WW164" s="19"/>
      <c r="WX164" s="19"/>
      <c r="WY164" s="19"/>
      <c r="WZ164" s="19"/>
      <c r="XA164" s="19"/>
      <c r="XB164" s="19"/>
      <c r="XC164" s="19"/>
      <c r="XD164" s="19"/>
      <c r="XE164" s="19"/>
      <c r="XF164" s="19"/>
      <c r="XG164" s="19"/>
      <c r="XH164" s="19"/>
      <c r="XI164" s="19"/>
      <c r="XJ164" s="19"/>
      <c r="XK164" s="19"/>
      <c r="XL164" s="19"/>
      <c r="XM164" s="19"/>
      <c r="XN164" s="19"/>
      <c r="XO164" s="19"/>
      <c r="XP164" s="19"/>
      <c r="XQ164" s="19"/>
      <c r="XR164" s="19"/>
      <c r="XS164" s="19"/>
      <c r="XT164" s="19"/>
      <c r="XU164" s="19"/>
      <c r="XV164" s="19"/>
      <c r="XW164" s="19"/>
      <c r="XX164" s="19"/>
      <c r="XY164" s="19"/>
      <c r="XZ164" s="19"/>
      <c r="YA164" s="19"/>
      <c r="YB164" s="19"/>
      <c r="YC164" s="19"/>
      <c r="YD164" s="19"/>
      <c r="YE164" s="19"/>
      <c r="YF164" s="19"/>
      <c r="YG164" s="19"/>
      <c r="YH164" s="19"/>
      <c r="YI164" s="19"/>
      <c r="YJ164" s="19"/>
      <c r="YK164" s="19"/>
      <c r="YL164" s="19"/>
      <c r="YM164" s="19"/>
      <c r="YN164" s="19"/>
      <c r="YO164" s="19"/>
      <c r="YP164" s="19"/>
      <c r="YQ164" s="19"/>
      <c r="YR164" s="19"/>
      <c r="YS164" s="19"/>
      <c r="YT164" s="19"/>
      <c r="YU164" s="19"/>
      <c r="YV164" s="19"/>
      <c r="YW164" s="19"/>
      <c r="YX164" s="19"/>
      <c r="YY164" s="19"/>
      <c r="YZ164" s="19"/>
      <c r="ZA164" s="19"/>
      <c r="ZB164" s="19"/>
      <c r="ZC164" s="19"/>
      <c r="ZD164" s="19"/>
      <c r="ZE164" s="19"/>
      <c r="ZF164" s="19"/>
      <c r="ZG164" s="19"/>
      <c r="ZH164" s="19"/>
      <c r="ZI164" s="19"/>
      <c r="ZJ164" s="19"/>
      <c r="ZK164" s="19"/>
      <c r="ZL164" s="19"/>
      <c r="ZM164" s="19"/>
      <c r="ZN164" s="19"/>
      <c r="ZO164" s="19"/>
      <c r="ZP164" s="19"/>
      <c r="ZQ164" s="19"/>
      <c r="ZR164" s="19"/>
      <c r="ZS164" s="19"/>
      <c r="ZT164" s="19"/>
      <c r="ZU164" s="19"/>
      <c r="ZV164" s="19"/>
      <c r="ZW164" s="19"/>
      <c r="ZX164" s="19"/>
      <c r="ZY164" s="19"/>
      <c r="ZZ164" s="19"/>
      <c r="AAA164" s="19"/>
      <c r="AAB164" s="19"/>
      <c r="AAC164" s="19"/>
      <c r="AAD164" s="19"/>
      <c r="AAE164" s="19"/>
      <c r="AAF164" s="19"/>
      <c r="AAG164" s="19"/>
      <c r="AAH164" s="19"/>
      <c r="AAI164" s="19"/>
      <c r="AAJ164" s="19"/>
      <c r="AAK164" s="19"/>
      <c r="AAL164" s="19"/>
      <c r="AAM164" s="19"/>
      <c r="AAN164" s="19"/>
      <c r="AAO164" s="19"/>
      <c r="AAP164" s="19"/>
      <c r="AAQ164" s="19"/>
      <c r="AAR164" s="19"/>
      <c r="AAS164" s="19"/>
      <c r="AAT164" s="19"/>
      <c r="AAU164" s="19"/>
      <c r="AAV164" s="19"/>
      <c r="AAW164" s="19"/>
      <c r="AAX164" s="19"/>
      <c r="AAY164" s="19"/>
      <c r="AAZ164" s="19"/>
      <c r="ABA164" s="19"/>
      <c r="ABB164" s="19"/>
      <c r="ABC164" s="19"/>
      <c r="ABD164" s="19"/>
      <c r="ABE164" s="19"/>
      <c r="ABF164" s="19"/>
      <c r="ABG164" s="19"/>
      <c r="ABH164" s="19"/>
      <c r="ABI164" s="19"/>
      <c r="ABJ164" s="19"/>
      <c r="ABK164" s="19"/>
      <c r="ABL164" s="19"/>
      <c r="ABM164" s="19"/>
      <c r="ABN164" s="19"/>
      <c r="ABO164" s="19"/>
      <c r="ABP164" s="19"/>
      <c r="ABQ164" s="19"/>
      <c r="ABR164" s="19"/>
      <c r="ABS164" s="19"/>
      <c r="ABT164" s="19"/>
      <c r="ABU164" s="19"/>
      <c r="ABV164" s="19"/>
      <c r="ABW164" s="19"/>
      <c r="ABX164" s="19"/>
      <c r="ABY164" s="19"/>
      <c r="ABZ164" s="19"/>
      <c r="ACA164" s="19"/>
      <c r="ACB164" s="19"/>
      <c r="ACC164" s="19"/>
      <c r="ACD164" s="19"/>
      <c r="ACE164" s="19"/>
      <c r="ACF164" s="19"/>
      <c r="ACG164" s="19"/>
      <c r="ACH164" s="19"/>
      <c r="ACI164" s="19"/>
      <c r="ACJ164" s="19"/>
      <c r="ACK164" s="19"/>
      <c r="ACL164" s="19"/>
      <c r="ACM164" s="19"/>
      <c r="ACN164" s="19"/>
      <c r="ACO164" s="19"/>
      <c r="ACP164" s="19"/>
      <c r="ACQ164" s="19"/>
      <c r="ACR164" s="19"/>
      <c r="ACS164" s="19"/>
      <c r="ACT164" s="19"/>
      <c r="ACU164" s="19"/>
      <c r="ACV164" s="19"/>
      <c r="ACW164" s="19"/>
      <c r="ACX164" s="19"/>
      <c r="ACY164" s="19"/>
      <c r="ACZ164" s="19"/>
      <c r="ADA164" s="19"/>
      <c r="ADB164" s="19"/>
      <c r="ADC164" s="19"/>
      <c r="ADD164" s="19"/>
      <c r="ADE164" s="19"/>
      <c r="ADF164" s="19"/>
      <c r="ADG164" s="19"/>
      <c r="ADH164" s="19"/>
      <c r="ADI164" s="19"/>
      <c r="ADJ164" s="19"/>
      <c r="ADK164" s="19"/>
      <c r="ADL164" s="19"/>
      <c r="ADM164" s="19"/>
      <c r="ADN164" s="19"/>
      <c r="ADO164" s="19"/>
      <c r="ADP164" s="19"/>
      <c r="ADQ164" s="19"/>
      <c r="ADR164" s="19"/>
      <c r="ADS164" s="19"/>
      <c r="ADT164" s="19"/>
      <c r="ADU164" s="19"/>
      <c r="ADV164" s="19"/>
      <c r="ADW164" s="19"/>
      <c r="ADX164" s="19"/>
      <c r="ADY164" s="19"/>
      <c r="ADZ164" s="19"/>
      <c r="AEA164" s="19"/>
      <c r="AEB164" s="19"/>
      <c r="AEC164" s="19"/>
      <c r="AED164" s="19"/>
      <c r="AEE164" s="19"/>
      <c r="AEF164" s="19"/>
      <c r="AEG164" s="19"/>
      <c r="AEH164" s="19"/>
      <c r="AEI164" s="19"/>
      <c r="AEJ164" s="19"/>
      <c r="AEK164" s="19"/>
      <c r="AEL164" s="19"/>
      <c r="AEM164" s="19"/>
      <c r="AEN164" s="19"/>
      <c r="AEO164" s="19"/>
      <c r="AEP164" s="19"/>
      <c r="AEQ164" s="19"/>
      <c r="AER164" s="19"/>
      <c r="AES164" s="19"/>
      <c r="AET164" s="19"/>
      <c r="AEU164" s="19"/>
      <c r="AEV164" s="19"/>
      <c r="AEW164" s="19"/>
      <c r="AEX164" s="19"/>
      <c r="AEY164" s="19"/>
      <c r="AEZ164" s="19"/>
      <c r="AFA164" s="19"/>
      <c r="AFB164" s="19"/>
      <c r="AFC164" s="19"/>
      <c r="AFD164" s="19"/>
      <c r="AFE164" s="19"/>
      <c r="AFF164" s="19"/>
      <c r="AFG164" s="19"/>
      <c r="AFH164" s="19"/>
      <c r="AFI164" s="19"/>
      <c r="AFJ164" s="19"/>
      <c r="AFK164" s="19"/>
    </row>
    <row r="165" spans="1:843" s="58" customFormat="1" ht="15" customHeight="1" x14ac:dyDescent="0.2">
      <c r="A165" s="56"/>
      <c r="B165" s="393" t="s">
        <v>140</v>
      </c>
      <c r="C165" s="674" t="s">
        <v>908</v>
      </c>
      <c r="D165" s="675"/>
      <c r="E165" s="676"/>
      <c r="F165" s="385"/>
      <c r="G165" s="385"/>
      <c r="H165" s="393" t="s">
        <v>134</v>
      </c>
      <c r="I165" s="614" t="s">
        <v>912</v>
      </c>
      <c r="J165" s="680"/>
      <c r="K165" s="680"/>
      <c r="L165" s="681"/>
      <c r="M165" s="20"/>
      <c r="N165" s="52"/>
      <c r="O165" s="53"/>
      <c r="P165" s="53"/>
      <c r="Q165" s="53"/>
      <c r="R165" s="53"/>
      <c r="S165" s="53"/>
      <c r="T165" s="53"/>
      <c r="U165" s="53"/>
      <c r="V165" s="53"/>
      <c r="W165" s="53"/>
      <c r="X165" s="53"/>
      <c r="Y165" s="53"/>
      <c r="Z165" s="53"/>
      <c r="AA165" s="53"/>
      <c r="AB165" s="53"/>
      <c r="AC165" s="53"/>
      <c r="AD165" s="53"/>
      <c r="AE165" s="53"/>
      <c r="AF165" s="57"/>
      <c r="AG165" s="57"/>
      <c r="AH165" s="57"/>
      <c r="AI165" s="57"/>
      <c r="AJ165" s="57"/>
      <c r="AK165" s="57"/>
      <c r="AL165" s="57"/>
      <c r="AM165" s="57"/>
      <c r="AN165" s="57"/>
      <c r="AO165" s="57"/>
      <c r="AP165" s="57"/>
      <c r="AQ165" s="57"/>
      <c r="AR165" s="57"/>
      <c r="AS165" s="57"/>
      <c r="AT165" s="57"/>
      <c r="AU165" s="57"/>
      <c r="AV165" s="57"/>
      <c r="AW165" s="57"/>
      <c r="AX165" s="57"/>
      <c r="AY165" s="57"/>
      <c r="AZ165" s="57"/>
      <c r="BA165" s="57"/>
      <c r="BB165" s="57"/>
      <c r="BC165" s="57"/>
      <c r="BD165" s="57"/>
      <c r="BE165" s="57"/>
      <c r="BF165" s="57"/>
      <c r="BG165" s="57"/>
      <c r="BH165" s="57"/>
      <c r="BI165" s="57"/>
      <c r="BJ165" s="57"/>
      <c r="BK165" s="57"/>
      <c r="BL165" s="57"/>
      <c r="BM165" s="57"/>
      <c r="BN165" s="57"/>
      <c r="BO165" s="57"/>
      <c r="BP165" s="57"/>
      <c r="BQ165" s="57"/>
      <c r="BR165" s="57"/>
      <c r="BS165" s="57"/>
      <c r="BT165" s="57"/>
      <c r="BU165" s="57"/>
      <c r="BV165" s="57"/>
      <c r="BW165" s="57"/>
      <c r="BX165" s="57"/>
      <c r="BY165" s="57"/>
      <c r="BZ165" s="57"/>
      <c r="CA165" s="57"/>
      <c r="CB165" s="57"/>
      <c r="CC165" s="57"/>
      <c r="CD165" s="57"/>
      <c r="CE165" s="57"/>
      <c r="CF165" s="57"/>
      <c r="CG165" s="57"/>
      <c r="CH165" s="57"/>
      <c r="CI165" s="57"/>
      <c r="CJ165" s="57"/>
      <c r="CK165" s="57"/>
      <c r="CL165" s="57"/>
      <c r="CM165" s="57"/>
      <c r="CN165" s="57"/>
      <c r="CO165" s="57"/>
      <c r="CP165" s="57"/>
      <c r="CQ165" s="57"/>
      <c r="CR165" s="57"/>
      <c r="CS165" s="57"/>
      <c r="CT165" s="57"/>
      <c r="CU165" s="57"/>
      <c r="CV165" s="57"/>
      <c r="CW165" s="57"/>
      <c r="CX165" s="57"/>
      <c r="CY165" s="57"/>
      <c r="CZ165" s="57"/>
      <c r="DA165" s="57"/>
      <c r="DB165" s="57"/>
      <c r="DC165" s="57"/>
      <c r="DD165" s="57"/>
      <c r="DE165" s="57"/>
      <c r="DF165" s="57"/>
      <c r="DG165" s="57"/>
      <c r="DH165" s="57"/>
      <c r="DI165" s="57"/>
      <c r="DJ165" s="57"/>
      <c r="DK165" s="57"/>
      <c r="DL165" s="57"/>
      <c r="DM165" s="57"/>
      <c r="DN165" s="57"/>
      <c r="DO165" s="57"/>
      <c r="DP165" s="57"/>
      <c r="DQ165" s="57"/>
      <c r="DR165" s="57"/>
      <c r="DS165" s="57"/>
      <c r="DT165" s="57"/>
      <c r="DU165" s="57"/>
      <c r="DV165" s="57"/>
      <c r="DW165" s="57"/>
      <c r="DX165" s="57"/>
      <c r="DY165" s="57"/>
      <c r="DZ165" s="57"/>
      <c r="EA165" s="57"/>
      <c r="EB165" s="57"/>
      <c r="EC165" s="57"/>
      <c r="ED165" s="57"/>
      <c r="EE165" s="57"/>
      <c r="EF165" s="57"/>
      <c r="EG165" s="57"/>
      <c r="EH165" s="57"/>
      <c r="EI165" s="57"/>
      <c r="EJ165" s="57"/>
      <c r="EK165" s="57"/>
      <c r="EL165" s="57"/>
      <c r="EM165" s="57"/>
      <c r="EN165" s="57"/>
      <c r="EO165" s="57"/>
      <c r="EP165" s="57"/>
      <c r="EQ165" s="57"/>
      <c r="ER165" s="57"/>
      <c r="ES165" s="57"/>
      <c r="ET165" s="57"/>
      <c r="EU165" s="57"/>
      <c r="EV165" s="57"/>
      <c r="EW165" s="57"/>
      <c r="EX165" s="57"/>
      <c r="EY165" s="57"/>
      <c r="EZ165" s="57"/>
      <c r="FA165" s="57"/>
      <c r="FB165" s="57"/>
      <c r="FC165" s="57"/>
      <c r="FD165" s="57"/>
      <c r="FE165" s="57"/>
      <c r="FF165" s="57"/>
      <c r="FG165" s="57"/>
      <c r="FH165" s="57"/>
      <c r="FI165" s="57"/>
      <c r="FJ165" s="57"/>
      <c r="FK165" s="57"/>
      <c r="FL165" s="57"/>
      <c r="FM165" s="57"/>
      <c r="FN165" s="57"/>
      <c r="FO165" s="57"/>
      <c r="FP165" s="57"/>
      <c r="FQ165" s="57"/>
      <c r="FR165" s="57"/>
      <c r="FS165" s="57"/>
      <c r="FT165" s="57"/>
      <c r="FU165" s="57"/>
      <c r="FV165" s="57"/>
      <c r="FW165" s="57"/>
      <c r="FX165" s="57"/>
      <c r="FY165" s="57"/>
      <c r="FZ165" s="57"/>
      <c r="GA165" s="57"/>
      <c r="GB165" s="57"/>
      <c r="GC165" s="57"/>
      <c r="GD165" s="57"/>
      <c r="GE165" s="57"/>
      <c r="GF165" s="57"/>
      <c r="GG165" s="57"/>
      <c r="GH165" s="57"/>
      <c r="GI165" s="57"/>
      <c r="GJ165" s="57"/>
      <c r="GK165" s="57"/>
      <c r="GL165" s="57"/>
      <c r="GM165" s="57"/>
      <c r="GN165" s="57"/>
      <c r="GO165" s="57"/>
      <c r="GP165" s="57"/>
      <c r="GQ165" s="57"/>
      <c r="GR165" s="57"/>
      <c r="GS165" s="57"/>
      <c r="GT165" s="57"/>
      <c r="GU165" s="57"/>
      <c r="GV165" s="57"/>
      <c r="GW165" s="57"/>
      <c r="GX165" s="57"/>
      <c r="GY165" s="57"/>
      <c r="GZ165" s="57"/>
      <c r="HA165" s="57"/>
      <c r="HB165" s="57"/>
      <c r="HC165" s="57"/>
      <c r="HD165" s="57"/>
      <c r="HE165" s="57"/>
      <c r="HF165" s="57"/>
      <c r="HG165" s="57"/>
      <c r="HH165" s="57"/>
      <c r="HI165" s="57"/>
      <c r="HJ165" s="57"/>
      <c r="HK165" s="57"/>
      <c r="HL165" s="57"/>
      <c r="HM165" s="57"/>
      <c r="HN165" s="57"/>
      <c r="HO165" s="57"/>
      <c r="HP165" s="57"/>
      <c r="HQ165" s="57"/>
      <c r="HR165" s="57"/>
      <c r="HS165" s="57"/>
      <c r="HT165" s="57"/>
      <c r="HU165" s="57"/>
      <c r="HV165" s="57"/>
      <c r="HW165" s="57"/>
      <c r="HX165" s="57"/>
      <c r="HY165" s="57"/>
      <c r="HZ165" s="57"/>
      <c r="IA165" s="57"/>
      <c r="IB165" s="57"/>
      <c r="IC165" s="57"/>
      <c r="ID165" s="57"/>
      <c r="IE165" s="57"/>
      <c r="IF165" s="57"/>
      <c r="IG165" s="57"/>
      <c r="IH165" s="57"/>
      <c r="II165" s="57"/>
      <c r="IJ165" s="57"/>
      <c r="IK165" s="57"/>
      <c r="IL165" s="57"/>
      <c r="IM165" s="57"/>
      <c r="IN165" s="57"/>
      <c r="IO165" s="57"/>
      <c r="IP165" s="57"/>
      <c r="IQ165" s="57"/>
      <c r="IR165" s="57"/>
      <c r="IS165" s="57"/>
      <c r="IT165" s="57"/>
      <c r="IU165" s="57"/>
      <c r="IV165" s="57"/>
      <c r="IW165" s="57"/>
      <c r="IX165" s="57"/>
      <c r="IY165" s="57"/>
      <c r="IZ165" s="57"/>
      <c r="JA165" s="57"/>
      <c r="JB165" s="57"/>
      <c r="JC165" s="57"/>
      <c r="JD165" s="57"/>
      <c r="JE165" s="57"/>
      <c r="JF165" s="57"/>
      <c r="JG165" s="57"/>
      <c r="JH165" s="57"/>
      <c r="JI165" s="57"/>
      <c r="JJ165" s="57"/>
      <c r="JK165" s="57"/>
      <c r="JL165" s="57"/>
      <c r="JM165" s="57"/>
      <c r="JN165" s="57"/>
      <c r="JO165" s="57"/>
      <c r="JP165" s="57"/>
      <c r="JQ165" s="57"/>
      <c r="JR165" s="57"/>
      <c r="JS165" s="57"/>
      <c r="JT165" s="57"/>
      <c r="JU165" s="57"/>
      <c r="JV165" s="57"/>
      <c r="JW165" s="57"/>
      <c r="JX165" s="57"/>
      <c r="JY165" s="57"/>
      <c r="JZ165" s="57"/>
      <c r="KA165" s="57"/>
      <c r="KB165" s="57"/>
      <c r="KC165" s="57"/>
      <c r="KD165" s="57"/>
      <c r="KE165" s="57"/>
      <c r="KF165" s="57"/>
      <c r="KG165" s="57"/>
      <c r="KH165" s="57"/>
      <c r="KI165" s="57"/>
      <c r="KJ165" s="57"/>
      <c r="KK165" s="57"/>
      <c r="KL165" s="57"/>
      <c r="KM165" s="57"/>
      <c r="KN165" s="57"/>
      <c r="KO165" s="57"/>
      <c r="KP165" s="57"/>
      <c r="KQ165" s="57"/>
      <c r="KR165" s="57"/>
      <c r="KS165" s="57"/>
      <c r="KT165" s="57"/>
      <c r="KU165" s="57"/>
      <c r="KV165" s="57"/>
      <c r="KW165" s="57"/>
      <c r="KX165" s="57"/>
      <c r="KY165" s="57"/>
      <c r="KZ165" s="57"/>
      <c r="LA165" s="57"/>
      <c r="LB165" s="57"/>
      <c r="LC165" s="57"/>
      <c r="LD165" s="57"/>
      <c r="LE165" s="57"/>
      <c r="LF165" s="57"/>
      <c r="LG165" s="57"/>
      <c r="LH165" s="57"/>
      <c r="LI165" s="57"/>
      <c r="LJ165" s="57"/>
      <c r="LK165" s="57"/>
      <c r="LL165" s="57"/>
      <c r="LM165" s="57"/>
      <c r="LN165" s="57"/>
      <c r="LO165" s="57"/>
      <c r="LP165" s="57"/>
      <c r="LQ165" s="57"/>
      <c r="LR165" s="57"/>
      <c r="LS165" s="57"/>
      <c r="LT165" s="57"/>
      <c r="LU165" s="57"/>
      <c r="LV165" s="57"/>
      <c r="LW165" s="57"/>
      <c r="LX165" s="57"/>
      <c r="LY165" s="57"/>
      <c r="LZ165" s="57"/>
      <c r="MA165" s="57"/>
      <c r="MB165" s="57"/>
      <c r="MC165" s="57"/>
      <c r="MD165" s="57"/>
      <c r="ME165" s="57"/>
      <c r="MF165" s="57"/>
      <c r="MG165" s="57"/>
      <c r="MH165" s="57"/>
      <c r="MI165" s="57"/>
      <c r="MJ165" s="57"/>
      <c r="MK165" s="57"/>
      <c r="ML165" s="57"/>
      <c r="MM165" s="57"/>
      <c r="MN165" s="57"/>
      <c r="MO165" s="57"/>
      <c r="MP165" s="57"/>
      <c r="MQ165" s="57"/>
      <c r="MR165" s="57"/>
      <c r="MS165" s="57"/>
      <c r="MT165" s="57"/>
      <c r="MU165" s="57"/>
      <c r="MV165" s="57"/>
      <c r="MW165" s="57"/>
      <c r="MX165" s="57"/>
      <c r="MY165" s="57"/>
      <c r="MZ165" s="57"/>
      <c r="NA165" s="57"/>
      <c r="NB165" s="57"/>
      <c r="NC165" s="57"/>
      <c r="ND165" s="57"/>
      <c r="NE165" s="57"/>
      <c r="NF165" s="57"/>
      <c r="NG165" s="57"/>
      <c r="NH165" s="57"/>
      <c r="NI165" s="57"/>
      <c r="NJ165" s="57"/>
      <c r="NK165" s="57"/>
      <c r="NL165" s="57"/>
      <c r="NM165" s="57"/>
      <c r="NN165" s="57"/>
      <c r="NO165" s="57"/>
      <c r="NP165" s="57"/>
      <c r="NQ165" s="57"/>
      <c r="NR165" s="57"/>
      <c r="NS165" s="57"/>
      <c r="NT165" s="57"/>
      <c r="NU165" s="57"/>
      <c r="NV165" s="57"/>
      <c r="NW165" s="57"/>
      <c r="NX165" s="57"/>
      <c r="NY165" s="57"/>
      <c r="NZ165" s="57"/>
      <c r="OA165" s="57"/>
      <c r="OB165" s="57"/>
      <c r="OC165" s="57"/>
      <c r="OD165" s="57"/>
      <c r="OE165" s="57"/>
      <c r="OF165" s="57"/>
      <c r="OG165" s="57"/>
      <c r="OH165" s="57"/>
      <c r="OI165" s="57"/>
      <c r="OJ165" s="57"/>
      <c r="OK165" s="57"/>
      <c r="OL165" s="57"/>
      <c r="OM165" s="57"/>
      <c r="ON165" s="57"/>
      <c r="OO165" s="57"/>
      <c r="OP165" s="57"/>
      <c r="OQ165" s="57"/>
      <c r="OR165" s="57"/>
      <c r="OS165" s="57"/>
      <c r="OT165" s="57"/>
      <c r="OU165" s="57"/>
      <c r="OV165" s="57"/>
      <c r="OW165" s="57"/>
      <c r="OX165" s="57"/>
      <c r="OY165" s="57"/>
      <c r="OZ165" s="57"/>
      <c r="PA165" s="57"/>
      <c r="PB165" s="57"/>
      <c r="PC165" s="57"/>
      <c r="PD165" s="57"/>
      <c r="PE165" s="57"/>
      <c r="PF165" s="57"/>
      <c r="PG165" s="57"/>
      <c r="PH165" s="57"/>
      <c r="PI165" s="57"/>
      <c r="PJ165" s="57"/>
      <c r="PK165" s="57"/>
      <c r="PL165" s="57"/>
      <c r="PM165" s="57"/>
      <c r="PN165" s="57"/>
      <c r="PO165" s="57"/>
      <c r="PP165" s="57"/>
      <c r="PQ165" s="57"/>
      <c r="PR165" s="57"/>
      <c r="PS165" s="57"/>
      <c r="PT165" s="57"/>
      <c r="PU165" s="57"/>
      <c r="PV165" s="57"/>
      <c r="PW165" s="57"/>
      <c r="PX165" s="57"/>
      <c r="PY165" s="57"/>
      <c r="PZ165" s="57"/>
      <c r="QA165" s="57"/>
      <c r="QB165" s="57"/>
      <c r="QC165" s="57"/>
      <c r="QD165" s="57"/>
      <c r="QE165" s="57"/>
      <c r="QF165" s="57"/>
      <c r="QG165" s="57"/>
      <c r="QH165" s="57"/>
      <c r="QI165" s="57"/>
      <c r="QJ165" s="57"/>
      <c r="QK165" s="57"/>
      <c r="QL165" s="57"/>
      <c r="QM165" s="57"/>
      <c r="QN165" s="57"/>
      <c r="QO165" s="57"/>
      <c r="QP165" s="57"/>
      <c r="QQ165" s="57"/>
      <c r="QR165" s="57"/>
      <c r="QS165" s="57"/>
      <c r="QT165" s="57"/>
      <c r="QU165" s="57"/>
      <c r="QV165" s="57"/>
      <c r="QW165" s="57"/>
      <c r="QX165" s="57"/>
      <c r="QY165" s="57"/>
      <c r="QZ165" s="57"/>
      <c r="RA165" s="57"/>
      <c r="RB165" s="57"/>
      <c r="RC165" s="57"/>
      <c r="RD165" s="57"/>
      <c r="RE165" s="57"/>
      <c r="RF165" s="57"/>
      <c r="RG165" s="57"/>
      <c r="RH165" s="57"/>
      <c r="RI165" s="57"/>
      <c r="RJ165" s="57"/>
      <c r="RK165" s="57"/>
      <c r="RL165" s="57"/>
      <c r="RM165" s="57"/>
      <c r="RN165" s="57"/>
      <c r="RO165" s="57"/>
      <c r="RP165" s="57"/>
      <c r="RQ165" s="57"/>
      <c r="RR165" s="57"/>
      <c r="RS165" s="57"/>
      <c r="RT165" s="57"/>
      <c r="RU165" s="57"/>
      <c r="RV165" s="57"/>
      <c r="RW165" s="57"/>
      <c r="RX165" s="57"/>
      <c r="RY165" s="57"/>
      <c r="RZ165" s="57"/>
      <c r="SA165" s="57"/>
      <c r="SB165" s="57"/>
      <c r="SC165" s="57"/>
      <c r="SD165" s="57"/>
      <c r="SE165" s="57"/>
      <c r="SF165" s="57"/>
      <c r="SG165" s="57"/>
      <c r="SH165" s="57"/>
      <c r="SI165" s="57"/>
      <c r="SJ165" s="57"/>
      <c r="SK165" s="57"/>
      <c r="SL165" s="57"/>
      <c r="SM165" s="57"/>
      <c r="SN165" s="57"/>
      <c r="SO165" s="57"/>
      <c r="SP165" s="57"/>
      <c r="SQ165" s="57"/>
      <c r="SR165" s="57"/>
      <c r="SS165" s="57"/>
      <c r="ST165" s="57"/>
      <c r="SU165" s="57"/>
      <c r="SV165" s="57"/>
      <c r="SW165" s="57"/>
      <c r="SX165" s="57"/>
      <c r="SY165" s="57"/>
      <c r="SZ165" s="57"/>
      <c r="TA165" s="57"/>
      <c r="TB165" s="57"/>
      <c r="TC165" s="57"/>
      <c r="TD165" s="57"/>
      <c r="TE165" s="57"/>
      <c r="TF165" s="57"/>
      <c r="TG165" s="57"/>
      <c r="TH165" s="57"/>
      <c r="TI165" s="57"/>
      <c r="TJ165" s="57"/>
      <c r="TK165" s="57"/>
      <c r="TL165" s="57"/>
      <c r="TM165" s="57"/>
      <c r="TN165" s="57"/>
      <c r="TO165" s="57"/>
      <c r="TP165" s="57"/>
      <c r="TQ165" s="57"/>
      <c r="TR165" s="57"/>
      <c r="TS165" s="57"/>
      <c r="TT165" s="57"/>
      <c r="TU165" s="57"/>
      <c r="TV165" s="57"/>
      <c r="TW165" s="57"/>
      <c r="TX165" s="57"/>
      <c r="TY165" s="57"/>
      <c r="TZ165" s="57"/>
      <c r="UA165" s="57"/>
      <c r="UB165" s="57"/>
      <c r="UC165" s="57"/>
      <c r="UD165" s="57"/>
      <c r="UE165" s="57"/>
      <c r="UF165" s="57"/>
      <c r="UG165" s="57"/>
    </row>
    <row r="166" spans="1:843" s="20" customFormat="1" ht="3.75" customHeight="1" x14ac:dyDescent="0.2">
      <c r="B166" s="398"/>
      <c r="C166" s="392"/>
      <c r="D166" s="392"/>
      <c r="E166" s="392"/>
      <c r="F166" s="385"/>
      <c r="G166" s="385"/>
      <c r="H166" s="385"/>
      <c r="I166" s="385"/>
      <c r="J166" s="385"/>
      <c r="K166" s="385"/>
      <c r="L166" s="385"/>
      <c r="N166" s="52"/>
      <c r="O166" s="53"/>
      <c r="P166" s="53"/>
      <c r="Q166" s="53"/>
      <c r="R166" s="53"/>
      <c r="S166" s="53"/>
      <c r="T166" s="53"/>
      <c r="U166" s="53"/>
      <c r="V166" s="53"/>
      <c r="W166" s="53"/>
      <c r="X166" s="53"/>
      <c r="Y166" s="53"/>
      <c r="Z166" s="53"/>
      <c r="AA166" s="53"/>
      <c r="AB166" s="53"/>
      <c r="AC166" s="53"/>
      <c r="AD166" s="53"/>
      <c r="AE166" s="53"/>
      <c r="AF166" s="53"/>
      <c r="AG166" s="53"/>
      <c r="AH166" s="53"/>
      <c r="AI166" s="53"/>
      <c r="AJ166" s="53"/>
      <c r="AK166" s="53"/>
      <c r="AL166" s="53"/>
      <c r="AM166" s="53"/>
      <c r="AN166" s="53"/>
      <c r="AO166" s="53"/>
      <c r="AP166" s="53"/>
      <c r="AQ166" s="53"/>
      <c r="AR166" s="53"/>
      <c r="AS166" s="53"/>
      <c r="AT166" s="53"/>
      <c r="AU166" s="53"/>
      <c r="AV166" s="53"/>
      <c r="AW166" s="53"/>
      <c r="AX166" s="53"/>
      <c r="AY166" s="53"/>
      <c r="AZ166" s="53"/>
      <c r="BA166" s="53"/>
      <c r="BB166" s="53"/>
      <c r="BC166" s="53"/>
      <c r="BD166" s="53"/>
      <c r="BE166" s="53"/>
      <c r="BF166" s="53"/>
      <c r="BG166" s="53"/>
      <c r="BH166" s="53"/>
      <c r="BI166" s="53"/>
      <c r="BJ166" s="53"/>
      <c r="BK166" s="53"/>
      <c r="BL166" s="53"/>
      <c r="BM166" s="53"/>
      <c r="BN166" s="53"/>
      <c r="BO166" s="53"/>
      <c r="BP166" s="53"/>
      <c r="BQ166" s="53"/>
      <c r="BR166" s="53"/>
      <c r="BS166" s="53"/>
      <c r="BT166" s="53"/>
      <c r="BU166" s="53"/>
      <c r="BV166" s="53"/>
      <c r="BW166" s="53"/>
      <c r="BX166" s="53"/>
      <c r="BY166" s="53"/>
      <c r="BZ166" s="53"/>
      <c r="CA166" s="53"/>
      <c r="CB166" s="53"/>
      <c r="CC166" s="53"/>
      <c r="CD166" s="53"/>
      <c r="CE166" s="53"/>
      <c r="CF166" s="53"/>
      <c r="CG166" s="53"/>
      <c r="CH166" s="53"/>
      <c r="CI166" s="53"/>
      <c r="CJ166" s="53"/>
      <c r="CK166" s="53"/>
      <c r="CL166" s="53"/>
      <c r="CM166" s="53"/>
      <c r="CN166" s="53"/>
      <c r="CO166" s="53"/>
      <c r="CP166" s="53"/>
      <c r="CQ166" s="53"/>
      <c r="CR166" s="53"/>
      <c r="CS166" s="53"/>
      <c r="CT166" s="53"/>
      <c r="CU166" s="53"/>
      <c r="CV166" s="53"/>
      <c r="CW166" s="53"/>
      <c r="CX166" s="53"/>
      <c r="CY166" s="53"/>
      <c r="CZ166" s="53"/>
      <c r="DA166" s="53"/>
      <c r="DB166" s="53"/>
      <c r="DC166" s="53"/>
      <c r="DD166" s="53"/>
      <c r="DE166" s="53"/>
      <c r="DF166" s="53"/>
      <c r="DG166" s="53"/>
      <c r="DH166" s="53"/>
      <c r="DI166" s="53"/>
      <c r="DJ166" s="53"/>
      <c r="DK166" s="53"/>
      <c r="DL166" s="53"/>
      <c r="DM166" s="53"/>
      <c r="DN166" s="53"/>
      <c r="DO166" s="53"/>
      <c r="DP166" s="53"/>
      <c r="DQ166" s="53"/>
      <c r="DR166" s="53"/>
      <c r="DS166" s="53"/>
      <c r="DT166" s="53"/>
      <c r="DU166" s="53"/>
      <c r="DV166" s="53"/>
      <c r="DW166" s="53"/>
      <c r="DX166" s="53"/>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3"/>
      <c r="FK166" s="53"/>
      <c r="FL166" s="53"/>
      <c r="FM166" s="53"/>
      <c r="FN166" s="53"/>
      <c r="FO166" s="53"/>
      <c r="FP166" s="53"/>
      <c r="FQ166" s="53"/>
      <c r="FR166" s="53"/>
      <c r="FS166" s="53"/>
      <c r="FT166" s="53"/>
      <c r="FU166" s="53"/>
      <c r="FV166" s="53"/>
      <c r="FW166" s="53"/>
      <c r="FX166" s="53"/>
      <c r="FY166" s="53"/>
      <c r="FZ166" s="53"/>
      <c r="GA166" s="53"/>
      <c r="GB166" s="53"/>
      <c r="GC166" s="53"/>
      <c r="GD166" s="53"/>
      <c r="GE166" s="53"/>
      <c r="GF166" s="53"/>
      <c r="GG166" s="53"/>
      <c r="GH166" s="53"/>
      <c r="GI166" s="53"/>
      <c r="GJ166" s="53"/>
      <c r="GK166" s="53"/>
      <c r="GL166" s="53"/>
      <c r="GM166" s="53"/>
      <c r="GN166" s="53"/>
      <c r="GO166" s="53"/>
      <c r="GP166" s="53"/>
      <c r="GQ166" s="53"/>
      <c r="GR166" s="53"/>
      <c r="GS166" s="53"/>
      <c r="GT166" s="53"/>
      <c r="GU166" s="53"/>
      <c r="GV166" s="53"/>
      <c r="GW166" s="53"/>
      <c r="GX166" s="53"/>
      <c r="GY166" s="53"/>
      <c r="GZ166" s="53"/>
      <c r="HA166" s="53"/>
      <c r="HB166" s="53"/>
      <c r="HC166" s="53"/>
      <c r="HD166" s="53"/>
      <c r="HE166" s="53"/>
      <c r="HF166" s="53"/>
      <c r="HG166" s="53"/>
      <c r="HH166" s="53"/>
      <c r="HI166" s="53"/>
      <c r="HJ166" s="53"/>
      <c r="HK166" s="53"/>
      <c r="HL166" s="53"/>
      <c r="HM166" s="53"/>
      <c r="HN166" s="53"/>
      <c r="HO166" s="53"/>
      <c r="HP166" s="53"/>
      <c r="HQ166" s="53"/>
      <c r="HR166" s="53"/>
      <c r="HS166" s="53"/>
      <c r="HT166" s="53"/>
      <c r="HU166" s="53"/>
      <c r="HV166" s="53"/>
      <c r="HW166" s="53"/>
      <c r="HX166" s="53"/>
      <c r="HY166" s="53"/>
      <c r="HZ166" s="53"/>
      <c r="IA166" s="53"/>
      <c r="IB166" s="53"/>
      <c r="IC166" s="53"/>
      <c r="ID166" s="53"/>
      <c r="IE166" s="53"/>
      <c r="IF166" s="53"/>
      <c r="IG166" s="53"/>
      <c r="IH166" s="53"/>
      <c r="II166" s="53"/>
      <c r="IJ166" s="53"/>
      <c r="IK166" s="53"/>
      <c r="IL166" s="53"/>
      <c r="IM166" s="53"/>
      <c r="IN166" s="53"/>
      <c r="IO166" s="53"/>
      <c r="IP166" s="53"/>
      <c r="IQ166" s="53"/>
      <c r="IR166" s="53"/>
      <c r="IS166" s="53"/>
      <c r="IT166" s="53"/>
      <c r="IU166" s="53"/>
      <c r="IV166" s="53"/>
      <c r="IW166" s="53"/>
      <c r="IX166" s="53"/>
      <c r="IY166" s="53"/>
      <c r="IZ166" s="53"/>
      <c r="JA166" s="53"/>
      <c r="JB166" s="53"/>
      <c r="JC166" s="53"/>
      <c r="JD166" s="53"/>
      <c r="JE166" s="53"/>
      <c r="JF166" s="53"/>
      <c r="JG166" s="53"/>
      <c r="JH166" s="53"/>
      <c r="JI166" s="53"/>
      <c r="JJ166" s="53"/>
      <c r="JK166" s="53"/>
      <c r="JL166" s="53"/>
      <c r="JM166" s="53"/>
      <c r="JN166" s="53"/>
      <c r="JO166" s="53"/>
      <c r="JP166" s="53"/>
      <c r="JQ166" s="53"/>
      <c r="JR166" s="53"/>
      <c r="JS166" s="53"/>
      <c r="JT166" s="53"/>
      <c r="JU166" s="53"/>
      <c r="JV166" s="53"/>
      <c r="JW166" s="53"/>
      <c r="JX166" s="53"/>
      <c r="JY166" s="53"/>
      <c r="JZ166" s="53"/>
      <c r="KA166" s="53"/>
      <c r="KB166" s="53"/>
      <c r="KC166" s="53"/>
      <c r="KD166" s="53"/>
      <c r="KE166" s="53"/>
      <c r="KF166" s="53"/>
      <c r="KG166" s="53"/>
      <c r="KH166" s="53"/>
      <c r="KI166" s="53"/>
      <c r="KJ166" s="53"/>
      <c r="KK166" s="53"/>
      <c r="KL166" s="53"/>
      <c r="KM166" s="53"/>
      <c r="KN166" s="53"/>
      <c r="KO166" s="53"/>
      <c r="KP166" s="53"/>
      <c r="KQ166" s="53"/>
      <c r="KR166" s="53"/>
      <c r="KS166" s="53"/>
      <c r="KT166" s="53"/>
      <c r="KU166" s="53"/>
      <c r="KV166" s="53"/>
      <c r="KW166" s="53"/>
      <c r="KX166" s="53"/>
      <c r="KY166" s="53"/>
      <c r="KZ166" s="53"/>
      <c r="LA166" s="53"/>
      <c r="LB166" s="53"/>
      <c r="LC166" s="53"/>
      <c r="LD166" s="53"/>
      <c r="LE166" s="53"/>
      <c r="LF166" s="53"/>
      <c r="LG166" s="53"/>
      <c r="LH166" s="53"/>
      <c r="LI166" s="53"/>
      <c r="LJ166" s="53"/>
      <c r="LK166" s="53"/>
      <c r="LL166" s="53"/>
      <c r="LM166" s="53"/>
      <c r="LN166" s="53"/>
      <c r="LO166" s="53"/>
      <c r="LP166" s="53"/>
      <c r="LQ166" s="53"/>
      <c r="LR166" s="53"/>
      <c r="LS166" s="53"/>
      <c r="LT166" s="53"/>
      <c r="LU166" s="53"/>
      <c r="LV166" s="53"/>
      <c r="LW166" s="53"/>
      <c r="LX166" s="53"/>
      <c r="LY166" s="53"/>
      <c r="LZ166" s="53"/>
      <c r="MA166" s="53"/>
      <c r="MB166" s="53"/>
      <c r="MC166" s="53"/>
      <c r="MD166" s="53"/>
      <c r="ME166" s="53"/>
      <c r="MF166" s="53"/>
      <c r="MG166" s="53"/>
      <c r="MH166" s="53"/>
      <c r="MI166" s="53"/>
      <c r="MJ166" s="53"/>
      <c r="MK166" s="53"/>
      <c r="ML166" s="53"/>
      <c r="MM166" s="53"/>
      <c r="MN166" s="53"/>
      <c r="MO166" s="53"/>
      <c r="MP166" s="53"/>
      <c r="MQ166" s="53"/>
      <c r="MR166" s="53"/>
      <c r="MS166" s="53"/>
      <c r="MT166" s="53"/>
      <c r="MU166" s="53"/>
      <c r="MV166" s="53"/>
      <c r="MW166" s="53"/>
      <c r="MX166" s="53"/>
      <c r="MY166" s="53"/>
      <c r="MZ166" s="53"/>
      <c r="NA166" s="53"/>
      <c r="NB166" s="53"/>
      <c r="NC166" s="53"/>
      <c r="ND166" s="53"/>
      <c r="NE166" s="53"/>
      <c r="NF166" s="53"/>
      <c r="NG166" s="53"/>
      <c r="NH166" s="53"/>
      <c r="NI166" s="53"/>
      <c r="NJ166" s="53"/>
      <c r="NK166" s="53"/>
      <c r="NL166" s="53"/>
      <c r="NM166" s="53"/>
      <c r="NN166" s="53"/>
      <c r="NO166" s="53"/>
      <c r="NP166" s="53"/>
      <c r="NQ166" s="53"/>
      <c r="NR166" s="53"/>
      <c r="NS166" s="53"/>
      <c r="NT166" s="53"/>
      <c r="NU166" s="53"/>
      <c r="NV166" s="53"/>
      <c r="NW166" s="53"/>
      <c r="NX166" s="53"/>
      <c r="NY166" s="53"/>
      <c r="NZ166" s="53"/>
      <c r="OA166" s="53"/>
      <c r="OB166" s="53"/>
      <c r="OC166" s="53"/>
      <c r="OD166" s="53"/>
      <c r="OE166" s="53"/>
      <c r="OF166" s="53"/>
      <c r="OG166" s="53"/>
      <c r="OH166" s="53"/>
      <c r="OI166" s="53"/>
      <c r="OJ166" s="53"/>
      <c r="OK166" s="53"/>
      <c r="OL166" s="53"/>
      <c r="OM166" s="53"/>
      <c r="ON166" s="53"/>
      <c r="OO166" s="53"/>
      <c r="OP166" s="53"/>
      <c r="OQ166" s="53"/>
      <c r="OR166" s="53"/>
      <c r="OS166" s="53"/>
      <c r="OT166" s="53"/>
      <c r="OU166" s="53"/>
      <c r="OV166" s="53"/>
      <c r="OW166" s="53"/>
      <c r="OX166" s="53"/>
      <c r="OY166" s="53"/>
      <c r="OZ166" s="53"/>
      <c r="PA166" s="53"/>
      <c r="PB166" s="53"/>
      <c r="PC166" s="53"/>
      <c r="PD166" s="53"/>
      <c r="PE166" s="53"/>
      <c r="PF166" s="53"/>
      <c r="PG166" s="53"/>
      <c r="PH166" s="53"/>
      <c r="PI166" s="53"/>
      <c r="PJ166" s="53"/>
      <c r="PK166" s="53"/>
      <c r="PL166" s="53"/>
      <c r="PM166" s="53"/>
      <c r="PN166" s="53"/>
      <c r="PO166" s="53"/>
      <c r="PP166" s="53"/>
      <c r="PQ166" s="53"/>
      <c r="PR166" s="53"/>
      <c r="PS166" s="53"/>
      <c r="PT166" s="53"/>
      <c r="PU166" s="53"/>
      <c r="PV166" s="53"/>
      <c r="PW166" s="53"/>
      <c r="PX166" s="53"/>
      <c r="PY166" s="53"/>
      <c r="PZ166" s="53"/>
      <c r="QA166" s="53"/>
      <c r="QB166" s="53"/>
      <c r="QC166" s="53"/>
      <c r="QD166" s="53"/>
      <c r="QE166" s="53"/>
      <c r="QF166" s="53"/>
      <c r="QG166" s="53"/>
      <c r="QH166" s="53"/>
      <c r="QI166" s="53"/>
      <c r="QJ166" s="53"/>
      <c r="QK166" s="53"/>
      <c r="QL166" s="53"/>
      <c r="QM166" s="53"/>
      <c r="QN166" s="53"/>
      <c r="QO166" s="53"/>
      <c r="QP166" s="53"/>
      <c r="QQ166" s="53"/>
      <c r="QR166" s="53"/>
      <c r="QS166" s="53"/>
      <c r="QT166" s="53"/>
      <c r="QU166" s="53"/>
      <c r="QV166" s="53"/>
      <c r="QW166" s="53"/>
      <c r="QX166" s="53"/>
      <c r="QY166" s="53"/>
      <c r="QZ166" s="53"/>
      <c r="RA166" s="53"/>
      <c r="RB166" s="53"/>
      <c r="RC166" s="53"/>
      <c r="RD166" s="53"/>
      <c r="RE166" s="53"/>
      <c r="RF166" s="53"/>
      <c r="RG166" s="53"/>
      <c r="RH166" s="53"/>
      <c r="RI166" s="53"/>
      <c r="RJ166" s="53"/>
      <c r="RK166" s="53"/>
      <c r="RL166" s="53"/>
      <c r="RM166" s="53"/>
      <c r="RN166" s="53"/>
      <c r="RO166" s="53"/>
      <c r="RP166" s="53"/>
      <c r="RQ166" s="53"/>
      <c r="RR166" s="53"/>
      <c r="RS166" s="53"/>
      <c r="RT166" s="53"/>
      <c r="RU166" s="53"/>
      <c r="RV166" s="53"/>
      <c r="RW166" s="53"/>
      <c r="RX166" s="53"/>
      <c r="RY166" s="53"/>
      <c r="RZ166" s="53"/>
      <c r="SA166" s="53"/>
      <c r="SB166" s="53"/>
      <c r="SC166" s="53"/>
      <c r="SD166" s="53"/>
      <c r="SE166" s="53"/>
      <c r="SF166" s="53"/>
      <c r="SG166" s="53"/>
      <c r="SH166" s="53"/>
      <c r="SI166" s="53"/>
      <c r="SJ166" s="53"/>
      <c r="SK166" s="53"/>
      <c r="SL166" s="53"/>
      <c r="SM166" s="53"/>
      <c r="SN166" s="53"/>
      <c r="SO166" s="53"/>
      <c r="SP166" s="53"/>
      <c r="SQ166" s="53"/>
      <c r="SR166" s="53"/>
      <c r="SS166" s="53"/>
      <c r="ST166" s="53"/>
      <c r="SU166" s="53"/>
      <c r="SV166" s="53"/>
      <c r="SW166" s="53"/>
      <c r="SX166" s="53"/>
      <c r="SY166" s="53"/>
      <c r="SZ166" s="53"/>
      <c r="TA166" s="53"/>
      <c r="TB166" s="53"/>
      <c r="TC166" s="53"/>
      <c r="TD166" s="53"/>
      <c r="TE166" s="53"/>
      <c r="TF166" s="53"/>
      <c r="TG166" s="53"/>
      <c r="TH166" s="53"/>
      <c r="TI166" s="53"/>
      <c r="TJ166" s="53"/>
      <c r="TK166" s="53"/>
      <c r="TL166" s="53"/>
      <c r="TM166" s="53"/>
      <c r="TN166" s="53"/>
      <c r="TO166" s="53"/>
      <c r="TP166" s="53"/>
      <c r="TQ166" s="53"/>
      <c r="TR166" s="53"/>
      <c r="TS166" s="53"/>
      <c r="TT166" s="53"/>
      <c r="TU166" s="53"/>
      <c r="TV166" s="53"/>
      <c r="TW166" s="53"/>
      <c r="TX166" s="53"/>
      <c r="TY166" s="53"/>
      <c r="TZ166" s="53"/>
      <c r="UA166" s="53"/>
      <c r="UB166" s="53"/>
      <c r="UC166" s="53"/>
      <c r="UD166" s="53"/>
      <c r="UE166" s="53"/>
      <c r="UF166" s="53"/>
      <c r="UG166" s="53"/>
      <c r="UH166" s="19"/>
      <c r="UI166" s="19"/>
      <c r="UJ166" s="19"/>
      <c r="UK166" s="19"/>
      <c r="UL166" s="19"/>
      <c r="UM166" s="19"/>
      <c r="UN166" s="19"/>
      <c r="UO166" s="19"/>
      <c r="UP166" s="19"/>
      <c r="UQ166" s="19"/>
      <c r="UR166" s="19"/>
      <c r="US166" s="19"/>
      <c r="UT166" s="19"/>
      <c r="UU166" s="19"/>
      <c r="UV166" s="19"/>
      <c r="UW166" s="19"/>
      <c r="UX166" s="19"/>
      <c r="UY166" s="19"/>
      <c r="UZ166" s="19"/>
      <c r="VA166" s="19"/>
      <c r="VB166" s="19"/>
      <c r="VC166" s="19"/>
      <c r="VD166" s="19"/>
      <c r="VE166" s="19"/>
      <c r="VF166" s="19"/>
      <c r="VG166" s="19"/>
      <c r="VH166" s="19"/>
      <c r="VI166" s="19"/>
      <c r="VJ166" s="19"/>
      <c r="VK166" s="19"/>
      <c r="VL166" s="19"/>
      <c r="VM166" s="19"/>
      <c r="VN166" s="19"/>
      <c r="VO166" s="19"/>
      <c r="VP166" s="19"/>
      <c r="VQ166" s="19"/>
      <c r="VR166" s="19"/>
      <c r="VS166" s="19"/>
      <c r="VT166" s="19"/>
      <c r="VU166" s="19"/>
      <c r="VV166" s="19"/>
      <c r="VW166" s="19"/>
      <c r="VX166" s="19"/>
      <c r="VY166" s="19"/>
      <c r="VZ166" s="19"/>
      <c r="WA166" s="19"/>
      <c r="WB166" s="19"/>
      <c r="WC166" s="19"/>
      <c r="WD166" s="19"/>
      <c r="WE166" s="19"/>
      <c r="WF166" s="19"/>
      <c r="WG166" s="19"/>
      <c r="WH166" s="19"/>
      <c r="WI166" s="19"/>
      <c r="WJ166" s="19"/>
      <c r="WK166" s="19"/>
      <c r="WL166" s="19"/>
      <c r="WM166" s="19"/>
      <c r="WN166" s="19"/>
      <c r="WO166" s="19"/>
      <c r="WP166" s="19"/>
      <c r="WQ166" s="19"/>
      <c r="WR166" s="19"/>
      <c r="WS166" s="19"/>
      <c r="WT166" s="19"/>
      <c r="WU166" s="19"/>
      <c r="WV166" s="19"/>
      <c r="WW166" s="19"/>
      <c r="WX166" s="19"/>
      <c r="WY166" s="19"/>
      <c r="WZ166" s="19"/>
      <c r="XA166" s="19"/>
      <c r="XB166" s="19"/>
      <c r="XC166" s="19"/>
      <c r="XD166" s="19"/>
      <c r="XE166" s="19"/>
      <c r="XF166" s="19"/>
      <c r="XG166" s="19"/>
      <c r="XH166" s="19"/>
      <c r="XI166" s="19"/>
      <c r="XJ166" s="19"/>
      <c r="XK166" s="19"/>
      <c r="XL166" s="19"/>
      <c r="XM166" s="19"/>
      <c r="XN166" s="19"/>
      <c r="XO166" s="19"/>
      <c r="XP166" s="19"/>
      <c r="XQ166" s="19"/>
      <c r="XR166" s="19"/>
      <c r="XS166" s="19"/>
      <c r="XT166" s="19"/>
      <c r="XU166" s="19"/>
      <c r="XV166" s="19"/>
      <c r="XW166" s="19"/>
      <c r="XX166" s="19"/>
      <c r="XY166" s="19"/>
      <c r="XZ166" s="19"/>
      <c r="YA166" s="19"/>
      <c r="YB166" s="19"/>
      <c r="YC166" s="19"/>
      <c r="YD166" s="19"/>
      <c r="YE166" s="19"/>
      <c r="YF166" s="19"/>
      <c r="YG166" s="19"/>
      <c r="YH166" s="19"/>
      <c r="YI166" s="19"/>
      <c r="YJ166" s="19"/>
      <c r="YK166" s="19"/>
      <c r="YL166" s="19"/>
      <c r="YM166" s="19"/>
      <c r="YN166" s="19"/>
      <c r="YO166" s="19"/>
      <c r="YP166" s="19"/>
      <c r="YQ166" s="19"/>
      <c r="YR166" s="19"/>
      <c r="YS166" s="19"/>
      <c r="YT166" s="19"/>
      <c r="YU166" s="19"/>
      <c r="YV166" s="19"/>
      <c r="YW166" s="19"/>
      <c r="YX166" s="19"/>
      <c r="YY166" s="19"/>
      <c r="YZ166" s="19"/>
      <c r="ZA166" s="19"/>
      <c r="ZB166" s="19"/>
      <c r="ZC166" s="19"/>
      <c r="ZD166" s="19"/>
      <c r="ZE166" s="19"/>
      <c r="ZF166" s="19"/>
      <c r="ZG166" s="19"/>
      <c r="ZH166" s="19"/>
      <c r="ZI166" s="19"/>
      <c r="ZJ166" s="19"/>
      <c r="ZK166" s="19"/>
      <c r="ZL166" s="19"/>
      <c r="ZM166" s="19"/>
      <c r="ZN166" s="19"/>
      <c r="ZO166" s="19"/>
      <c r="ZP166" s="19"/>
      <c r="ZQ166" s="19"/>
      <c r="ZR166" s="19"/>
      <c r="ZS166" s="19"/>
      <c r="ZT166" s="19"/>
      <c r="ZU166" s="19"/>
      <c r="ZV166" s="19"/>
      <c r="ZW166" s="19"/>
      <c r="ZX166" s="19"/>
      <c r="ZY166" s="19"/>
      <c r="ZZ166" s="19"/>
      <c r="AAA166" s="19"/>
      <c r="AAB166" s="19"/>
      <c r="AAC166" s="19"/>
      <c r="AAD166" s="19"/>
      <c r="AAE166" s="19"/>
      <c r="AAF166" s="19"/>
      <c r="AAG166" s="19"/>
      <c r="AAH166" s="19"/>
      <c r="AAI166" s="19"/>
      <c r="AAJ166" s="19"/>
      <c r="AAK166" s="19"/>
      <c r="AAL166" s="19"/>
      <c r="AAM166" s="19"/>
      <c r="AAN166" s="19"/>
      <c r="AAO166" s="19"/>
      <c r="AAP166" s="19"/>
      <c r="AAQ166" s="19"/>
      <c r="AAR166" s="19"/>
      <c r="AAS166" s="19"/>
      <c r="AAT166" s="19"/>
      <c r="AAU166" s="19"/>
      <c r="AAV166" s="19"/>
      <c r="AAW166" s="19"/>
      <c r="AAX166" s="19"/>
      <c r="AAY166" s="19"/>
      <c r="AAZ166" s="19"/>
      <c r="ABA166" s="19"/>
      <c r="ABB166" s="19"/>
      <c r="ABC166" s="19"/>
      <c r="ABD166" s="19"/>
      <c r="ABE166" s="19"/>
      <c r="ABF166" s="19"/>
      <c r="ABG166" s="19"/>
      <c r="ABH166" s="19"/>
      <c r="ABI166" s="19"/>
      <c r="ABJ166" s="19"/>
      <c r="ABK166" s="19"/>
      <c r="ABL166" s="19"/>
      <c r="ABM166" s="19"/>
      <c r="ABN166" s="19"/>
      <c r="ABO166" s="19"/>
      <c r="ABP166" s="19"/>
      <c r="ABQ166" s="19"/>
      <c r="ABR166" s="19"/>
      <c r="ABS166" s="19"/>
      <c r="ABT166" s="19"/>
      <c r="ABU166" s="19"/>
      <c r="ABV166" s="19"/>
      <c r="ABW166" s="19"/>
      <c r="ABX166" s="19"/>
      <c r="ABY166" s="19"/>
      <c r="ABZ166" s="19"/>
      <c r="ACA166" s="19"/>
      <c r="ACB166" s="19"/>
      <c r="ACC166" s="19"/>
      <c r="ACD166" s="19"/>
      <c r="ACE166" s="19"/>
      <c r="ACF166" s="19"/>
      <c r="ACG166" s="19"/>
      <c r="ACH166" s="19"/>
      <c r="ACI166" s="19"/>
      <c r="ACJ166" s="19"/>
      <c r="ACK166" s="19"/>
      <c r="ACL166" s="19"/>
      <c r="ACM166" s="19"/>
      <c r="ACN166" s="19"/>
      <c r="ACO166" s="19"/>
      <c r="ACP166" s="19"/>
      <c r="ACQ166" s="19"/>
      <c r="ACR166" s="19"/>
      <c r="ACS166" s="19"/>
      <c r="ACT166" s="19"/>
      <c r="ACU166" s="19"/>
      <c r="ACV166" s="19"/>
      <c r="ACW166" s="19"/>
      <c r="ACX166" s="19"/>
      <c r="ACY166" s="19"/>
      <c r="ACZ166" s="19"/>
      <c r="ADA166" s="19"/>
      <c r="ADB166" s="19"/>
      <c r="ADC166" s="19"/>
      <c r="ADD166" s="19"/>
      <c r="ADE166" s="19"/>
      <c r="ADF166" s="19"/>
      <c r="ADG166" s="19"/>
      <c r="ADH166" s="19"/>
      <c r="ADI166" s="19"/>
      <c r="ADJ166" s="19"/>
      <c r="ADK166" s="19"/>
      <c r="ADL166" s="19"/>
      <c r="ADM166" s="19"/>
      <c r="ADN166" s="19"/>
      <c r="ADO166" s="19"/>
      <c r="ADP166" s="19"/>
      <c r="ADQ166" s="19"/>
      <c r="ADR166" s="19"/>
      <c r="ADS166" s="19"/>
      <c r="ADT166" s="19"/>
      <c r="ADU166" s="19"/>
      <c r="ADV166" s="19"/>
      <c r="ADW166" s="19"/>
      <c r="ADX166" s="19"/>
      <c r="ADY166" s="19"/>
      <c r="ADZ166" s="19"/>
      <c r="AEA166" s="19"/>
      <c r="AEB166" s="19"/>
      <c r="AEC166" s="19"/>
      <c r="AED166" s="19"/>
      <c r="AEE166" s="19"/>
      <c r="AEF166" s="19"/>
      <c r="AEG166" s="19"/>
      <c r="AEH166" s="19"/>
      <c r="AEI166" s="19"/>
      <c r="AEJ166" s="19"/>
      <c r="AEK166" s="19"/>
      <c r="AEL166" s="19"/>
      <c r="AEM166" s="19"/>
      <c r="AEN166" s="19"/>
      <c r="AEO166" s="19"/>
      <c r="AEP166" s="19"/>
      <c r="AEQ166" s="19"/>
      <c r="AER166" s="19"/>
      <c r="AES166" s="19"/>
      <c r="AET166" s="19"/>
      <c r="AEU166" s="19"/>
      <c r="AEV166" s="19"/>
      <c r="AEW166" s="19"/>
      <c r="AEX166" s="19"/>
      <c r="AEY166" s="19"/>
      <c r="AEZ166" s="19"/>
      <c r="AFA166" s="19"/>
      <c r="AFB166" s="19"/>
      <c r="AFC166" s="19"/>
      <c r="AFD166" s="19"/>
      <c r="AFE166" s="19"/>
      <c r="AFF166" s="19"/>
      <c r="AFG166" s="19"/>
      <c r="AFH166" s="19"/>
      <c r="AFI166" s="19"/>
      <c r="AFJ166" s="19"/>
      <c r="AFK166" s="19"/>
    </row>
    <row r="167" spans="1:843" s="58" customFormat="1" ht="29.25" customHeight="1" x14ac:dyDescent="0.2">
      <c r="A167" s="56"/>
      <c r="B167" s="400" t="s">
        <v>135</v>
      </c>
      <c r="C167" s="674" t="s">
        <v>909</v>
      </c>
      <c r="D167" s="675"/>
      <c r="E167" s="676"/>
      <c r="F167" s="397"/>
      <c r="G167" s="397"/>
      <c r="H167" s="394"/>
      <c r="I167" s="912"/>
      <c r="J167" s="913"/>
      <c r="K167" s="913"/>
      <c r="L167" s="913"/>
      <c r="M167" s="20"/>
      <c r="N167" s="52"/>
      <c r="O167" s="53"/>
      <c r="P167" s="53"/>
      <c r="Q167" s="53"/>
      <c r="R167" s="53"/>
      <c r="S167" s="53"/>
      <c r="T167" s="53"/>
      <c r="U167" s="53"/>
      <c r="V167" s="53"/>
      <c r="W167" s="53"/>
      <c r="X167" s="53"/>
      <c r="Y167" s="53"/>
      <c r="Z167" s="53"/>
      <c r="AA167" s="53"/>
      <c r="AB167" s="53"/>
      <c r="AC167" s="53"/>
      <c r="AD167" s="53"/>
      <c r="AE167" s="53"/>
      <c r="AF167" s="57"/>
      <c r="AG167" s="57"/>
      <c r="AH167" s="57"/>
      <c r="AI167" s="57"/>
      <c r="AJ167" s="57"/>
      <c r="AK167" s="57"/>
      <c r="AL167" s="57"/>
      <c r="AM167" s="57"/>
      <c r="AN167" s="57"/>
      <c r="AO167" s="57"/>
      <c r="AP167" s="57"/>
      <c r="AQ167" s="57"/>
      <c r="AR167" s="57"/>
      <c r="AS167" s="57"/>
      <c r="AT167" s="57"/>
      <c r="AU167" s="57"/>
      <c r="AV167" s="57"/>
      <c r="AW167" s="57"/>
      <c r="AX167" s="57"/>
      <c r="AY167" s="57"/>
      <c r="AZ167" s="57"/>
      <c r="BA167" s="57"/>
      <c r="BB167" s="57"/>
      <c r="BC167" s="57"/>
      <c r="BD167" s="57"/>
      <c r="BE167" s="57"/>
      <c r="BF167" s="57"/>
      <c r="BG167" s="57"/>
      <c r="BH167" s="57"/>
      <c r="BI167" s="57"/>
      <c r="BJ167" s="57"/>
      <c r="BK167" s="57"/>
      <c r="BL167" s="57"/>
      <c r="BM167" s="57"/>
      <c r="BN167" s="57"/>
      <c r="BO167" s="57"/>
      <c r="BP167" s="57"/>
      <c r="BQ167" s="57"/>
      <c r="BR167" s="57"/>
      <c r="BS167" s="57"/>
      <c r="BT167" s="57"/>
      <c r="BU167" s="57"/>
      <c r="BV167" s="57"/>
      <c r="BW167" s="57"/>
      <c r="BX167" s="57"/>
      <c r="BY167" s="57"/>
      <c r="BZ167" s="57"/>
      <c r="CA167" s="57"/>
      <c r="CB167" s="57"/>
      <c r="CC167" s="57"/>
      <c r="CD167" s="57"/>
      <c r="CE167" s="57"/>
      <c r="CF167" s="57"/>
      <c r="CG167" s="57"/>
      <c r="CH167" s="57"/>
      <c r="CI167" s="57"/>
      <c r="CJ167" s="57"/>
      <c r="CK167" s="57"/>
      <c r="CL167" s="57"/>
      <c r="CM167" s="57"/>
      <c r="CN167" s="57"/>
      <c r="CO167" s="57"/>
      <c r="CP167" s="57"/>
      <c r="CQ167" s="57"/>
      <c r="CR167" s="57"/>
      <c r="CS167" s="57"/>
      <c r="CT167" s="57"/>
      <c r="CU167" s="57"/>
      <c r="CV167" s="57"/>
      <c r="CW167" s="57"/>
      <c r="CX167" s="57"/>
      <c r="CY167" s="57"/>
      <c r="CZ167" s="57"/>
      <c r="DA167" s="57"/>
      <c r="DB167" s="57"/>
      <c r="DC167" s="57"/>
      <c r="DD167" s="57"/>
      <c r="DE167" s="57"/>
      <c r="DF167" s="57"/>
      <c r="DG167" s="57"/>
      <c r="DH167" s="57"/>
      <c r="DI167" s="57"/>
      <c r="DJ167" s="57"/>
      <c r="DK167" s="57"/>
      <c r="DL167" s="57"/>
      <c r="DM167" s="57"/>
      <c r="DN167" s="57"/>
      <c r="DO167" s="57"/>
      <c r="DP167" s="57"/>
      <c r="DQ167" s="57"/>
      <c r="DR167" s="57"/>
      <c r="DS167" s="57"/>
      <c r="DT167" s="57"/>
      <c r="DU167" s="57"/>
      <c r="DV167" s="57"/>
      <c r="DW167" s="57"/>
      <c r="DX167" s="57"/>
      <c r="DY167" s="57"/>
      <c r="DZ167" s="57"/>
      <c r="EA167" s="57"/>
      <c r="EB167" s="57"/>
      <c r="EC167" s="57"/>
      <c r="ED167" s="57"/>
      <c r="EE167" s="57"/>
      <c r="EF167" s="57"/>
      <c r="EG167" s="57"/>
      <c r="EH167" s="57"/>
      <c r="EI167" s="57"/>
      <c r="EJ167" s="57"/>
      <c r="EK167" s="57"/>
      <c r="EL167" s="57"/>
      <c r="EM167" s="57"/>
      <c r="EN167" s="57"/>
      <c r="EO167" s="57"/>
      <c r="EP167" s="57"/>
      <c r="EQ167" s="57"/>
      <c r="ER167" s="57"/>
      <c r="ES167" s="57"/>
      <c r="ET167" s="57"/>
      <c r="EU167" s="57"/>
      <c r="EV167" s="57"/>
      <c r="EW167" s="57"/>
      <c r="EX167" s="57"/>
      <c r="EY167" s="57"/>
      <c r="EZ167" s="57"/>
      <c r="FA167" s="57"/>
      <c r="FB167" s="57"/>
      <c r="FC167" s="57"/>
      <c r="FD167" s="57"/>
      <c r="FE167" s="57"/>
      <c r="FF167" s="57"/>
      <c r="FG167" s="57"/>
      <c r="FH167" s="57"/>
      <c r="FI167" s="57"/>
      <c r="FJ167" s="57"/>
      <c r="FK167" s="57"/>
      <c r="FL167" s="57"/>
      <c r="FM167" s="57"/>
      <c r="FN167" s="57"/>
      <c r="FO167" s="57"/>
      <c r="FP167" s="57"/>
      <c r="FQ167" s="57"/>
      <c r="FR167" s="57"/>
      <c r="FS167" s="57"/>
      <c r="FT167" s="57"/>
      <c r="FU167" s="57"/>
      <c r="FV167" s="57"/>
      <c r="FW167" s="57"/>
      <c r="FX167" s="57"/>
      <c r="FY167" s="57"/>
      <c r="FZ167" s="57"/>
      <c r="GA167" s="57"/>
      <c r="GB167" s="57"/>
      <c r="GC167" s="57"/>
      <c r="GD167" s="57"/>
      <c r="GE167" s="57"/>
      <c r="GF167" s="57"/>
      <c r="GG167" s="57"/>
      <c r="GH167" s="57"/>
      <c r="GI167" s="57"/>
      <c r="GJ167" s="57"/>
      <c r="GK167" s="57"/>
      <c r="GL167" s="57"/>
      <c r="GM167" s="57"/>
      <c r="GN167" s="57"/>
      <c r="GO167" s="57"/>
      <c r="GP167" s="57"/>
      <c r="GQ167" s="57"/>
      <c r="GR167" s="57"/>
      <c r="GS167" s="57"/>
      <c r="GT167" s="57"/>
      <c r="GU167" s="57"/>
      <c r="GV167" s="57"/>
      <c r="GW167" s="57"/>
      <c r="GX167" s="57"/>
      <c r="GY167" s="57"/>
      <c r="GZ167" s="57"/>
      <c r="HA167" s="57"/>
      <c r="HB167" s="57"/>
      <c r="HC167" s="57"/>
      <c r="HD167" s="57"/>
      <c r="HE167" s="57"/>
      <c r="HF167" s="57"/>
      <c r="HG167" s="57"/>
      <c r="HH167" s="57"/>
      <c r="HI167" s="57"/>
      <c r="HJ167" s="57"/>
      <c r="HK167" s="57"/>
      <c r="HL167" s="57"/>
      <c r="HM167" s="57"/>
      <c r="HN167" s="57"/>
      <c r="HO167" s="57"/>
      <c r="HP167" s="57"/>
      <c r="HQ167" s="57"/>
      <c r="HR167" s="57"/>
      <c r="HS167" s="57"/>
      <c r="HT167" s="57"/>
      <c r="HU167" s="57"/>
      <c r="HV167" s="57"/>
      <c r="HW167" s="57"/>
      <c r="HX167" s="57"/>
      <c r="HY167" s="57"/>
      <c r="HZ167" s="57"/>
      <c r="IA167" s="57"/>
      <c r="IB167" s="57"/>
      <c r="IC167" s="57"/>
      <c r="ID167" s="57"/>
      <c r="IE167" s="57"/>
      <c r="IF167" s="57"/>
      <c r="IG167" s="57"/>
      <c r="IH167" s="57"/>
      <c r="II167" s="57"/>
      <c r="IJ167" s="57"/>
      <c r="IK167" s="57"/>
      <c r="IL167" s="57"/>
      <c r="IM167" s="57"/>
      <c r="IN167" s="57"/>
      <c r="IO167" s="57"/>
      <c r="IP167" s="57"/>
      <c r="IQ167" s="57"/>
      <c r="IR167" s="57"/>
      <c r="IS167" s="57"/>
      <c r="IT167" s="57"/>
      <c r="IU167" s="57"/>
      <c r="IV167" s="57"/>
      <c r="IW167" s="57"/>
      <c r="IX167" s="57"/>
      <c r="IY167" s="57"/>
      <c r="IZ167" s="57"/>
      <c r="JA167" s="57"/>
      <c r="JB167" s="57"/>
      <c r="JC167" s="57"/>
      <c r="JD167" s="57"/>
      <c r="JE167" s="57"/>
      <c r="JF167" s="57"/>
      <c r="JG167" s="57"/>
      <c r="JH167" s="57"/>
      <c r="JI167" s="57"/>
      <c r="JJ167" s="57"/>
      <c r="JK167" s="57"/>
      <c r="JL167" s="57"/>
      <c r="JM167" s="57"/>
      <c r="JN167" s="57"/>
      <c r="JO167" s="57"/>
      <c r="JP167" s="57"/>
      <c r="JQ167" s="57"/>
      <c r="JR167" s="57"/>
      <c r="JS167" s="57"/>
      <c r="JT167" s="57"/>
      <c r="JU167" s="57"/>
      <c r="JV167" s="57"/>
      <c r="JW167" s="57"/>
      <c r="JX167" s="57"/>
      <c r="JY167" s="57"/>
      <c r="JZ167" s="57"/>
      <c r="KA167" s="57"/>
      <c r="KB167" s="57"/>
      <c r="KC167" s="57"/>
      <c r="KD167" s="57"/>
      <c r="KE167" s="57"/>
      <c r="KF167" s="57"/>
      <c r="KG167" s="57"/>
      <c r="KH167" s="57"/>
      <c r="KI167" s="57"/>
      <c r="KJ167" s="57"/>
      <c r="KK167" s="57"/>
      <c r="KL167" s="57"/>
      <c r="KM167" s="57"/>
      <c r="KN167" s="57"/>
      <c r="KO167" s="57"/>
      <c r="KP167" s="57"/>
      <c r="KQ167" s="57"/>
      <c r="KR167" s="57"/>
      <c r="KS167" s="57"/>
      <c r="KT167" s="57"/>
      <c r="KU167" s="57"/>
      <c r="KV167" s="57"/>
      <c r="KW167" s="57"/>
      <c r="KX167" s="57"/>
      <c r="KY167" s="57"/>
      <c r="KZ167" s="57"/>
      <c r="LA167" s="57"/>
      <c r="LB167" s="57"/>
      <c r="LC167" s="57"/>
      <c r="LD167" s="57"/>
      <c r="LE167" s="57"/>
      <c r="LF167" s="57"/>
      <c r="LG167" s="57"/>
      <c r="LH167" s="57"/>
      <c r="LI167" s="57"/>
      <c r="LJ167" s="57"/>
      <c r="LK167" s="57"/>
      <c r="LL167" s="57"/>
      <c r="LM167" s="57"/>
      <c r="LN167" s="57"/>
      <c r="LO167" s="57"/>
      <c r="LP167" s="57"/>
      <c r="LQ167" s="57"/>
      <c r="LR167" s="57"/>
      <c r="LS167" s="57"/>
      <c r="LT167" s="57"/>
      <c r="LU167" s="57"/>
      <c r="LV167" s="57"/>
      <c r="LW167" s="57"/>
      <c r="LX167" s="57"/>
      <c r="LY167" s="57"/>
      <c r="LZ167" s="57"/>
      <c r="MA167" s="57"/>
      <c r="MB167" s="57"/>
      <c r="MC167" s="57"/>
      <c r="MD167" s="57"/>
      <c r="ME167" s="57"/>
      <c r="MF167" s="57"/>
      <c r="MG167" s="57"/>
      <c r="MH167" s="57"/>
      <c r="MI167" s="57"/>
      <c r="MJ167" s="57"/>
      <c r="MK167" s="57"/>
      <c r="ML167" s="57"/>
      <c r="MM167" s="57"/>
      <c r="MN167" s="57"/>
      <c r="MO167" s="57"/>
      <c r="MP167" s="57"/>
      <c r="MQ167" s="57"/>
      <c r="MR167" s="57"/>
      <c r="MS167" s="57"/>
      <c r="MT167" s="57"/>
      <c r="MU167" s="57"/>
      <c r="MV167" s="57"/>
      <c r="MW167" s="57"/>
      <c r="MX167" s="57"/>
      <c r="MY167" s="57"/>
      <c r="MZ167" s="57"/>
      <c r="NA167" s="57"/>
      <c r="NB167" s="57"/>
      <c r="NC167" s="57"/>
      <c r="ND167" s="57"/>
      <c r="NE167" s="57"/>
      <c r="NF167" s="57"/>
      <c r="NG167" s="57"/>
      <c r="NH167" s="57"/>
      <c r="NI167" s="57"/>
      <c r="NJ167" s="57"/>
      <c r="NK167" s="57"/>
      <c r="NL167" s="57"/>
      <c r="NM167" s="57"/>
      <c r="NN167" s="57"/>
      <c r="NO167" s="57"/>
      <c r="NP167" s="57"/>
      <c r="NQ167" s="57"/>
      <c r="NR167" s="57"/>
      <c r="NS167" s="57"/>
      <c r="NT167" s="57"/>
      <c r="NU167" s="57"/>
      <c r="NV167" s="57"/>
      <c r="NW167" s="57"/>
      <c r="NX167" s="57"/>
      <c r="NY167" s="57"/>
      <c r="NZ167" s="57"/>
      <c r="OA167" s="57"/>
      <c r="OB167" s="57"/>
      <c r="OC167" s="57"/>
      <c r="OD167" s="57"/>
      <c r="OE167" s="57"/>
      <c r="OF167" s="57"/>
      <c r="OG167" s="57"/>
      <c r="OH167" s="57"/>
      <c r="OI167" s="57"/>
      <c r="OJ167" s="57"/>
      <c r="OK167" s="57"/>
      <c r="OL167" s="57"/>
      <c r="OM167" s="57"/>
      <c r="ON167" s="57"/>
      <c r="OO167" s="57"/>
      <c r="OP167" s="57"/>
      <c r="OQ167" s="57"/>
      <c r="OR167" s="57"/>
      <c r="OS167" s="57"/>
      <c r="OT167" s="57"/>
      <c r="OU167" s="57"/>
      <c r="OV167" s="57"/>
      <c r="OW167" s="57"/>
      <c r="OX167" s="57"/>
      <c r="OY167" s="57"/>
      <c r="OZ167" s="57"/>
      <c r="PA167" s="57"/>
      <c r="PB167" s="57"/>
      <c r="PC167" s="57"/>
      <c r="PD167" s="57"/>
      <c r="PE167" s="57"/>
      <c r="PF167" s="57"/>
      <c r="PG167" s="57"/>
      <c r="PH167" s="57"/>
      <c r="PI167" s="57"/>
      <c r="PJ167" s="57"/>
      <c r="PK167" s="57"/>
      <c r="PL167" s="57"/>
      <c r="PM167" s="57"/>
      <c r="PN167" s="57"/>
      <c r="PO167" s="57"/>
      <c r="PP167" s="57"/>
      <c r="PQ167" s="57"/>
      <c r="PR167" s="57"/>
      <c r="PS167" s="57"/>
      <c r="PT167" s="57"/>
      <c r="PU167" s="57"/>
      <c r="PV167" s="57"/>
      <c r="PW167" s="57"/>
      <c r="PX167" s="57"/>
      <c r="PY167" s="57"/>
      <c r="PZ167" s="57"/>
      <c r="QA167" s="57"/>
      <c r="QB167" s="57"/>
      <c r="QC167" s="57"/>
      <c r="QD167" s="57"/>
      <c r="QE167" s="57"/>
      <c r="QF167" s="57"/>
      <c r="QG167" s="57"/>
      <c r="QH167" s="57"/>
      <c r="QI167" s="57"/>
      <c r="QJ167" s="57"/>
      <c r="QK167" s="57"/>
      <c r="QL167" s="57"/>
      <c r="QM167" s="57"/>
      <c r="QN167" s="57"/>
      <c r="QO167" s="57"/>
      <c r="QP167" s="57"/>
      <c r="QQ167" s="57"/>
      <c r="QR167" s="57"/>
      <c r="QS167" s="57"/>
      <c r="QT167" s="57"/>
      <c r="QU167" s="57"/>
      <c r="QV167" s="57"/>
      <c r="QW167" s="57"/>
      <c r="QX167" s="57"/>
      <c r="QY167" s="57"/>
      <c r="QZ167" s="57"/>
      <c r="RA167" s="57"/>
      <c r="RB167" s="57"/>
      <c r="RC167" s="57"/>
      <c r="RD167" s="57"/>
      <c r="RE167" s="57"/>
      <c r="RF167" s="57"/>
      <c r="RG167" s="57"/>
      <c r="RH167" s="57"/>
      <c r="RI167" s="57"/>
      <c r="RJ167" s="57"/>
      <c r="RK167" s="57"/>
      <c r="RL167" s="57"/>
      <c r="RM167" s="57"/>
      <c r="RN167" s="57"/>
      <c r="RO167" s="57"/>
      <c r="RP167" s="57"/>
      <c r="RQ167" s="57"/>
      <c r="RR167" s="57"/>
      <c r="RS167" s="57"/>
      <c r="RT167" s="57"/>
      <c r="RU167" s="57"/>
      <c r="RV167" s="57"/>
      <c r="RW167" s="57"/>
      <c r="RX167" s="57"/>
      <c r="RY167" s="57"/>
      <c r="RZ167" s="57"/>
      <c r="SA167" s="57"/>
      <c r="SB167" s="57"/>
      <c r="SC167" s="57"/>
      <c r="SD167" s="57"/>
      <c r="SE167" s="57"/>
      <c r="SF167" s="57"/>
      <c r="SG167" s="57"/>
      <c r="SH167" s="57"/>
      <c r="SI167" s="57"/>
      <c r="SJ167" s="57"/>
      <c r="SK167" s="57"/>
      <c r="SL167" s="57"/>
      <c r="SM167" s="57"/>
      <c r="SN167" s="57"/>
      <c r="SO167" s="57"/>
      <c r="SP167" s="57"/>
      <c r="SQ167" s="57"/>
      <c r="SR167" s="57"/>
      <c r="SS167" s="57"/>
      <c r="ST167" s="57"/>
      <c r="SU167" s="57"/>
      <c r="SV167" s="57"/>
      <c r="SW167" s="57"/>
      <c r="SX167" s="57"/>
      <c r="SY167" s="57"/>
      <c r="SZ167" s="57"/>
      <c r="TA167" s="57"/>
      <c r="TB167" s="57"/>
      <c r="TC167" s="57"/>
      <c r="TD167" s="57"/>
      <c r="TE167" s="57"/>
      <c r="TF167" s="57"/>
      <c r="TG167" s="57"/>
      <c r="TH167" s="57"/>
      <c r="TI167" s="57"/>
      <c r="TJ167" s="57"/>
      <c r="TK167" s="57"/>
      <c r="TL167" s="57"/>
      <c r="TM167" s="57"/>
      <c r="TN167" s="57"/>
      <c r="TO167" s="57"/>
      <c r="TP167" s="57"/>
      <c r="TQ167" s="57"/>
      <c r="TR167" s="57"/>
      <c r="TS167" s="57"/>
      <c r="TT167" s="57"/>
      <c r="TU167" s="57"/>
      <c r="TV167" s="57"/>
      <c r="TW167" s="57"/>
      <c r="TX167" s="57"/>
      <c r="TY167" s="57"/>
      <c r="TZ167" s="57"/>
      <c r="UA167" s="57"/>
      <c r="UB167" s="57"/>
      <c r="UC167" s="57"/>
      <c r="UD167" s="57"/>
      <c r="UE167" s="57"/>
      <c r="UF167" s="57"/>
      <c r="UG167" s="57"/>
    </row>
    <row r="168" spans="1:843" s="58" customFormat="1" ht="15" customHeight="1" x14ac:dyDescent="0.2">
      <c r="A168" s="56"/>
      <c r="B168" s="20"/>
      <c r="C168" s="20"/>
      <c r="D168" s="20"/>
      <c r="E168" s="20"/>
      <c r="F168" s="20"/>
      <c r="G168" s="20"/>
      <c r="H168" s="20"/>
      <c r="I168" s="20"/>
      <c r="J168" s="20"/>
      <c r="K168" s="20"/>
      <c r="L168" s="20"/>
      <c r="M168" s="20"/>
      <c r="N168" s="52"/>
      <c r="O168" s="53"/>
      <c r="P168" s="53"/>
      <c r="Q168" s="53"/>
      <c r="R168" s="53"/>
      <c r="S168" s="53"/>
      <c r="T168" s="53"/>
      <c r="U168" s="53"/>
      <c r="V168" s="53"/>
      <c r="W168" s="53"/>
      <c r="X168" s="53"/>
      <c r="Y168" s="53"/>
      <c r="Z168" s="53"/>
      <c r="AA168" s="53"/>
      <c r="AB168" s="53"/>
      <c r="AC168" s="53"/>
      <c r="AD168" s="53"/>
      <c r="AE168" s="53"/>
      <c r="AF168" s="57"/>
      <c r="AG168" s="57"/>
      <c r="AH168" s="57"/>
      <c r="AI168" s="57"/>
      <c r="AJ168" s="57"/>
      <c r="AK168" s="57"/>
      <c r="AL168" s="57"/>
      <c r="AM168" s="57"/>
      <c r="AN168" s="57"/>
      <c r="AO168" s="57"/>
      <c r="AP168" s="57"/>
      <c r="AQ168" s="57"/>
      <c r="AR168" s="57"/>
      <c r="AS168" s="57"/>
      <c r="AT168" s="57"/>
      <c r="AU168" s="57"/>
      <c r="AV168" s="57"/>
      <c r="AW168" s="57"/>
      <c r="AX168" s="57"/>
      <c r="AY168" s="57"/>
      <c r="AZ168" s="57"/>
      <c r="BA168" s="57"/>
      <c r="BB168" s="57"/>
      <c r="BC168" s="57"/>
      <c r="BD168" s="57"/>
      <c r="BE168" s="57"/>
      <c r="BF168" s="57"/>
      <c r="BG168" s="57"/>
      <c r="BH168" s="57"/>
      <c r="BI168" s="57"/>
      <c r="BJ168" s="57"/>
      <c r="BK168" s="57"/>
      <c r="BL168" s="57"/>
      <c r="BM168" s="57"/>
      <c r="BN168" s="57"/>
      <c r="BO168" s="57"/>
      <c r="BP168" s="57"/>
      <c r="BQ168" s="57"/>
      <c r="BR168" s="57"/>
      <c r="BS168" s="57"/>
      <c r="BT168" s="57"/>
      <c r="BU168" s="57"/>
      <c r="BV168" s="57"/>
      <c r="BW168" s="57"/>
      <c r="BX168" s="57"/>
      <c r="BY168" s="57"/>
      <c r="BZ168" s="57"/>
      <c r="CA168" s="57"/>
      <c r="CB168" s="57"/>
      <c r="CC168" s="57"/>
      <c r="CD168" s="57"/>
      <c r="CE168" s="57"/>
      <c r="CF168" s="57"/>
      <c r="CG168" s="57"/>
      <c r="CH168" s="57"/>
      <c r="CI168" s="57"/>
      <c r="CJ168" s="57"/>
      <c r="CK168" s="57"/>
      <c r="CL168" s="57"/>
      <c r="CM168" s="57"/>
      <c r="CN168" s="57"/>
      <c r="CO168" s="57"/>
      <c r="CP168" s="57"/>
      <c r="CQ168" s="57"/>
      <c r="CR168" s="57"/>
      <c r="CS168" s="57"/>
      <c r="CT168" s="57"/>
      <c r="CU168" s="57"/>
      <c r="CV168" s="57"/>
      <c r="CW168" s="57"/>
      <c r="CX168" s="57"/>
      <c r="CY168" s="57"/>
      <c r="CZ168" s="57"/>
      <c r="DA168" s="57"/>
      <c r="DB168" s="57"/>
      <c r="DC168" s="57"/>
      <c r="DD168" s="57"/>
      <c r="DE168" s="57"/>
      <c r="DF168" s="57"/>
      <c r="DG168" s="57"/>
      <c r="DH168" s="57"/>
      <c r="DI168" s="57"/>
      <c r="DJ168" s="57"/>
      <c r="DK168" s="57"/>
      <c r="DL168" s="57"/>
      <c r="DM168" s="57"/>
      <c r="DN168" s="57"/>
      <c r="DO168" s="57"/>
      <c r="DP168" s="57"/>
      <c r="DQ168" s="57"/>
      <c r="DR168" s="57"/>
      <c r="DS168" s="57"/>
      <c r="DT168" s="57"/>
      <c r="DU168" s="57"/>
      <c r="DV168" s="57"/>
      <c r="DW168" s="57"/>
      <c r="DX168" s="57"/>
      <c r="DY168" s="57"/>
      <c r="DZ168" s="57"/>
      <c r="EA168" s="57"/>
      <c r="EB168" s="57"/>
      <c r="EC168" s="57"/>
      <c r="ED168" s="57"/>
      <c r="EE168" s="57"/>
      <c r="EF168" s="57"/>
      <c r="EG168" s="57"/>
      <c r="EH168" s="57"/>
      <c r="EI168" s="57"/>
      <c r="EJ168" s="57"/>
      <c r="EK168" s="57"/>
      <c r="EL168" s="57"/>
      <c r="EM168" s="57"/>
      <c r="EN168" s="57"/>
      <c r="EO168" s="57"/>
      <c r="EP168" s="57"/>
      <c r="EQ168" s="57"/>
      <c r="ER168" s="57"/>
      <c r="ES168" s="57"/>
      <c r="ET168" s="57"/>
      <c r="EU168" s="57"/>
      <c r="EV168" s="57"/>
      <c r="EW168" s="57"/>
      <c r="EX168" s="57"/>
      <c r="EY168" s="57"/>
      <c r="EZ168" s="57"/>
      <c r="FA168" s="57"/>
      <c r="FB168" s="57"/>
      <c r="FC168" s="57"/>
      <c r="FD168" s="57"/>
      <c r="FE168" s="57"/>
      <c r="FF168" s="57"/>
      <c r="FG168" s="57"/>
      <c r="FH168" s="57"/>
      <c r="FI168" s="57"/>
      <c r="FJ168" s="57"/>
      <c r="FK168" s="57"/>
      <c r="FL168" s="57"/>
      <c r="FM168" s="57"/>
      <c r="FN168" s="57"/>
      <c r="FO168" s="57"/>
      <c r="FP168" s="57"/>
      <c r="FQ168" s="57"/>
      <c r="FR168" s="57"/>
      <c r="FS168" s="57"/>
      <c r="FT168" s="57"/>
      <c r="FU168" s="57"/>
      <c r="FV168" s="57"/>
      <c r="FW168" s="57"/>
      <c r="FX168" s="57"/>
      <c r="FY168" s="57"/>
      <c r="FZ168" s="57"/>
      <c r="GA168" s="57"/>
      <c r="GB168" s="57"/>
      <c r="GC168" s="57"/>
      <c r="GD168" s="57"/>
      <c r="GE168" s="57"/>
      <c r="GF168" s="57"/>
      <c r="GG168" s="57"/>
      <c r="GH168" s="57"/>
      <c r="GI168" s="57"/>
      <c r="GJ168" s="57"/>
      <c r="GK168" s="57"/>
      <c r="GL168" s="57"/>
      <c r="GM168" s="57"/>
      <c r="GN168" s="57"/>
      <c r="GO168" s="57"/>
      <c r="GP168" s="57"/>
      <c r="GQ168" s="57"/>
      <c r="GR168" s="57"/>
      <c r="GS168" s="57"/>
      <c r="GT168" s="57"/>
      <c r="GU168" s="57"/>
      <c r="GV168" s="57"/>
      <c r="GW168" s="57"/>
      <c r="GX168" s="57"/>
      <c r="GY168" s="57"/>
      <c r="GZ168" s="57"/>
      <c r="HA168" s="57"/>
      <c r="HB168" s="57"/>
      <c r="HC168" s="57"/>
      <c r="HD168" s="57"/>
      <c r="HE168" s="57"/>
      <c r="HF168" s="57"/>
      <c r="HG168" s="57"/>
      <c r="HH168" s="57"/>
      <c r="HI168" s="57"/>
      <c r="HJ168" s="57"/>
      <c r="HK168" s="57"/>
      <c r="HL168" s="57"/>
      <c r="HM168" s="57"/>
      <c r="HN168" s="57"/>
      <c r="HO168" s="57"/>
      <c r="HP168" s="57"/>
      <c r="HQ168" s="57"/>
      <c r="HR168" s="57"/>
      <c r="HS168" s="57"/>
      <c r="HT168" s="57"/>
      <c r="HU168" s="57"/>
      <c r="HV168" s="57"/>
      <c r="HW168" s="57"/>
      <c r="HX168" s="57"/>
      <c r="HY168" s="57"/>
      <c r="HZ168" s="57"/>
      <c r="IA168" s="57"/>
      <c r="IB168" s="57"/>
      <c r="IC168" s="57"/>
      <c r="ID168" s="57"/>
      <c r="IE168" s="57"/>
      <c r="IF168" s="57"/>
      <c r="IG168" s="57"/>
      <c r="IH168" s="57"/>
      <c r="II168" s="57"/>
      <c r="IJ168" s="57"/>
      <c r="IK168" s="57"/>
      <c r="IL168" s="57"/>
      <c r="IM168" s="57"/>
      <c r="IN168" s="57"/>
      <c r="IO168" s="57"/>
      <c r="IP168" s="57"/>
      <c r="IQ168" s="57"/>
      <c r="IR168" s="57"/>
      <c r="IS168" s="57"/>
      <c r="IT168" s="57"/>
      <c r="IU168" s="57"/>
      <c r="IV168" s="57"/>
      <c r="IW168" s="57"/>
      <c r="IX168" s="57"/>
      <c r="IY168" s="57"/>
      <c r="IZ168" s="57"/>
      <c r="JA168" s="57"/>
      <c r="JB168" s="57"/>
      <c r="JC168" s="57"/>
      <c r="JD168" s="57"/>
      <c r="JE168" s="57"/>
      <c r="JF168" s="57"/>
      <c r="JG168" s="57"/>
      <c r="JH168" s="57"/>
      <c r="JI168" s="57"/>
      <c r="JJ168" s="57"/>
      <c r="JK168" s="57"/>
      <c r="JL168" s="57"/>
      <c r="JM168" s="57"/>
      <c r="JN168" s="57"/>
      <c r="JO168" s="57"/>
      <c r="JP168" s="57"/>
      <c r="JQ168" s="57"/>
      <c r="JR168" s="57"/>
      <c r="JS168" s="57"/>
      <c r="JT168" s="57"/>
      <c r="JU168" s="57"/>
      <c r="JV168" s="57"/>
      <c r="JW168" s="57"/>
      <c r="JX168" s="57"/>
      <c r="JY168" s="57"/>
      <c r="JZ168" s="57"/>
      <c r="KA168" s="57"/>
      <c r="KB168" s="57"/>
      <c r="KC168" s="57"/>
      <c r="KD168" s="57"/>
      <c r="KE168" s="57"/>
      <c r="KF168" s="57"/>
      <c r="KG168" s="57"/>
      <c r="KH168" s="57"/>
      <c r="KI168" s="57"/>
      <c r="KJ168" s="57"/>
      <c r="KK168" s="57"/>
      <c r="KL168" s="57"/>
      <c r="KM168" s="57"/>
      <c r="KN168" s="57"/>
      <c r="KO168" s="57"/>
      <c r="KP168" s="57"/>
      <c r="KQ168" s="57"/>
      <c r="KR168" s="57"/>
      <c r="KS168" s="57"/>
      <c r="KT168" s="57"/>
      <c r="KU168" s="57"/>
      <c r="KV168" s="57"/>
      <c r="KW168" s="57"/>
      <c r="KX168" s="57"/>
      <c r="KY168" s="57"/>
      <c r="KZ168" s="57"/>
      <c r="LA168" s="57"/>
      <c r="LB168" s="57"/>
      <c r="LC168" s="57"/>
      <c r="LD168" s="57"/>
      <c r="LE168" s="57"/>
      <c r="LF168" s="57"/>
      <c r="LG168" s="57"/>
      <c r="LH168" s="57"/>
      <c r="LI168" s="57"/>
      <c r="LJ168" s="57"/>
      <c r="LK168" s="57"/>
      <c r="LL168" s="57"/>
      <c r="LM168" s="57"/>
      <c r="LN168" s="57"/>
      <c r="LO168" s="57"/>
      <c r="LP168" s="57"/>
      <c r="LQ168" s="57"/>
      <c r="LR168" s="57"/>
      <c r="LS168" s="57"/>
      <c r="LT168" s="57"/>
      <c r="LU168" s="57"/>
      <c r="LV168" s="57"/>
      <c r="LW168" s="57"/>
      <c r="LX168" s="57"/>
      <c r="LY168" s="57"/>
      <c r="LZ168" s="57"/>
      <c r="MA168" s="57"/>
      <c r="MB168" s="57"/>
      <c r="MC168" s="57"/>
      <c r="MD168" s="57"/>
      <c r="ME168" s="57"/>
      <c r="MF168" s="57"/>
      <c r="MG168" s="57"/>
      <c r="MH168" s="57"/>
      <c r="MI168" s="57"/>
      <c r="MJ168" s="57"/>
      <c r="MK168" s="57"/>
      <c r="ML168" s="57"/>
      <c r="MM168" s="57"/>
      <c r="MN168" s="57"/>
      <c r="MO168" s="57"/>
      <c r="MP168" s="57"/>
      <c r="MQ168" s="57"/>
      <c r="MR168" s="57"/>
      <c r="MS168" s="57"/>
      <c r="MT168" s="57"/>
      <c r="MU168" s="57"/>
      <c r="MV168" s="57"/>
      <c r="MW168" s="57"/>
      <c r="MX168" s="57"/>
      <c r="MY168" s="57"/>
      <c r="MZ168" s="57"/>
      <c r="NA168" s="57"/>
      <c r="NB168" s="57"/>
      <c r="NC168" s="57"/>
      <c r="ND168" s="57"/>
      <c r="NE168" s="57"/>
      <c r="NF168" s="57"/>
      <c r="NG168" s="57"/>
      <c r="NH168" s="57"/>
      <c r="NI168" s="57"/>
      <c r="NJ168" s="57"/>
      <c r="NK168" s="57"/>
      <c r="NL168" s="57"/>
      <c r="NM168" s="57"/>
      <c r="NN168" s="57"/>
      <c r="NO168" s="57"/>
      <c r="NP168" s="57"/>
      <c r="NQ168" s="57"/>
      <c r="NR168" s="57"/>
      <c r="NS168" s="57"/>
      <c r="NT168" s="57"/>
      <c r="NU168" s="57"/>
      <c r="NV168" s="57"/>
      <c r="NW168" s="57"/>
      <c r="NX168" s="57"/>
      <c r="NY168" s="57"/>
      <c r="NZ168" s="57"/>
      <c r="OA168" s="57"/>
      <c r="OB168" s="57"/>
      <c r="OC168" s="57"/>
      <c r="OD168" s="57"/>
      <c r="OE168" s="57"/>
      <c r="OF168" s="57"/>
      <c r="OG168" s="57"/>
      <c r="OH168" s="57"/>
      <c r="OI168" s="57"/>
      <c r="OJ168" s="57"/>
      <c r="OK168" s="57"/>
      <c r="OL168" s="57"/>
      <c r="OM168" s="57"/>
      <c r="ON168" s="57"/>
      <c r="OO168" s="57"/>
      <c r="OP168" s="57"/>
      <c r="OQ168" s="57"/>
      <c r="OR168" s="57"/>
      <c r="OS168" s="57"/>
      <c r="OT168" s="57"/>
      <c r="OU168" s="57"/>
      <c r="OV168" s="57"/>
      <c r="OW168" s="57"/>
      <c r="OX168" s="57"/>
      <c r="OY168" s="57"/>
      <c r="OZ168" s="57"/>
      <c r="PA168" s="57"/>
      <c r="PB168" s="57"/>
      <c r="PC168" s="57"/>
      <c r="PD168" s="57"/>
      <c r="PE168" s="57"/>
      <c r="PF168" s="57"/>
      <c r="PG168" s="57"/>
      <c r="PH168" s="57"/>
      <c r="PI168" s="57"/>
      <c r="PJ168" s="57"/>
      <c r="PK168" s="57"/>
      <c r="PL168" s="57"/>
      <c r="PM168" s="57"/>
      <c r="PN168" s="57"/>
      <c r="PO168" s="57"/>
      <c r="PP168" s="57"/>
      <c r="PQ168" s="57"/>
      <c r="PR168" s="57"/>
      <c r="PS168" s="57"/>
      <c r="PT168" s="57"/>
      <c r="PU168" s="57"/>
      <c r="PV168" s="57"/>
      <c r="PW168" s="57"/>
      <c r="PX168" s="57"/>
      <c r="PY168" s="57"/>
      <c r="PZ168" s="57"/>
      <c r="QA168" s="57"/>
      <c r="QB168" s="57"/>
      <c r="QC168" s="57"/>
      <c r="QD168" s="57"/>
      <c r="QE168" s="57"/>
      <c r="QF168" s="57"/>
      <c r="QG168" s="57"/>
      <c r="QH168" s="57"/>
      <c r="QI168" s="57"/>
      <c r="QJ168" s="57"/>
      <c r="QK168" s="57"/>
      <c r="QL168" s="57"/>
      <c r="QM168" s="57"/>
      <c r="QN168" s="57"/>
      <c r="QO168" s="57"/>
      <c r="QP168" s="57"/>
      <c r="QQ168" s="57"/>
      <c r="QR168" s="57"/>
      <c r="QS168" s="57"/>
      <c r="QT168" s="57"/>
      <c r="QU168" s="57"/>
      <c r="QV168" s="57"/>
      <c r="QW168" s="57"/>
      <c r="QX168" s="57"/>
      <c r="QY168" s="57"/>
      <c r="QZ168" s="57"/>
      <c r="RA168" s="57"/>
      <c r="RB168" s="57"/>
      <c r="RC168" s="57"/>
      <c r="RD168" s="57"/>
      <c r="RE168" s="57"/>
      <c r="RF168" s="57"/>
      <c r="RG168" s="57"/>
      <c r="RH168" s="57"/>
      <c r="RI168" s="57"/>
      <c r="RJ168" s="57"/>
      <c r="RK168" s="57"/>
      <c r="RL168" s="57"/>
      <c r="RM168" s="57"/>
      <c r="RN168" s="57"/>
      <c r="RO168" s="57"/>
      <c r="RP168" s="57"/>
      <c r="RQ168" s="57"/>
      <c r="RR168" s="57"/>
      <c r="RS168" s="57"/>
      <c r="RT168" s="57"/>
      <c r="RU168" s="57"/>
      <c r="RV168" s="57"/>
      <c r="RW168" s="57"/>
      <c r="RX168" s="57"/>
      <c r="RY168" s="57"/>
      <c r="RZ168" s="57"/>
      <c r="SA168" s="57"/>
      <c r="SB168" s="57"/>
      <c r="SC168" s="57"/>
      <c r="SD168" s="57"/>
      <c r="SE168" s="57"/>
      <c r="SF168" s="57"/>
      <c r="SG168" s="57"/>
      <c r="SH168" s="57"/>
      <c r="SI168" s="57"/>
      <c r="SJ168" s="57"/>
      <c r="SK168" s="57"/>
      <c r="SL168" s="57"/>
      <c r="SM168" s="57"/>
      <c r="SN168" s="57"/>
      <c r="SO168" s="57"/>
      <c r="SP168" s="57"/>
      <c r="SQ168" s="57"/>
      <c r="SR168" s="57"/>
      <c r="SS168" s="57"/>
      <c r="ST168" s="57"/>
      <c r="SU168" s="57"/>
      <c r="SV168" s="57"/>
      <c r="SW168" s="57"/>
      <c r="SX168" s="57"/>
      <c r="SY168" s="57"/>
      <c r="SZ168" s="57"/>
      <c r="TA168" s="57"/>
      <c r="TB168" s="57"/>
      <c r="TC168" s="57"/>
      <c r="TD168" s="57"/>
      <c r="TE168" s="57"/>
      <c r="TF168" s="57"/>
      <c r="TG168" s="57"/>
      <c r="TH168" s="57"/>
      <c r="TI168" s="57"/>
      <c r="TJ168" s="57"/>
      <c r="TK168" s="57"/>
      <c r="TL168" s="57"/>
      <c r="TM168" s="57"/>
      <c r="TN168" s="57"/>
      <c r="TO168" s="57"/>
      <c r="TP168" s="57"/>
      <c r="TQ168" s="57"/>
      <c r="TR168" s="57"/>
      <c r="TS168" s="57"/>
      <c r="TT168" s="57"/>
      <c r="TU168" s="57"/>
      <c r="TV168" s="57"/>
      <c r="TW168" s="57"/>
      <c r="TX168" s="57"/>
      <c r="TY168" s="57"/>
      <c r="TZ168" s="57"/>
      <c r="UA168" s="57"/>
      <c r="UB168" s="57"/>
      <c r="UC168" s="57"/>
      <c r="UD168" s="57"/>
      <c r="UE168" s="57"/>
      <c r="UF168" s="57"/>
      <c r="UG168" s="57"/>
    </row>
    <row r="169" spans="1:843" s="58" customFormat="1" ht="15" customHeight="1" x14ac:dyDescent="0.2">
      <c r="A169" s="56"/>
      <c r="B169" s="20"/>
      <c r="C169" s="20"/>
      <c r="D169" s="20"/>
      <c r="E169" s="20"/>
      <c r="F169" s="20"/>
      <c r="G169" s="20"/>
      <c r="H169" s="20"/>
      <c r="I169" s="20"/>
      <c r="J169" s="20"/>
      <c r="K169" s="20"/>
      <c r="L169" s="20"/>
      <c r="M169" s="20"/>
      <c r="N169" s="52"/>
      <c r="O169" s="53"/>
      <c r="P169" s="53"/>
      <c r="Q169" s="53"/>
      <c r="R169" s="53"/>
      <c r="S169" s="53"/>
      <c r="T169" s="53"/>
      <c r="U169" s="53"/>
      <c r="V169" s="53"/>
      <c r="W169" s="53"/>
      <c r="X169" s="53"/>
      <c r="Y169" s="53"/>
      <c r="Z169" s="53"/>
      <c r="AA169" s="53"/>
      <c r="AB169" s="53"/>
      <c r="AC169" s="53"/>
      <c r="AD169" s="53"/>
      <c r="AE169" s="53"/>
      <c r="AF169" s="57"/>
      <c r="AG169" s="57"/>
      <c r="AH169" s="57"/>
      <c r="AI169" s="57"/>
      <c r="AJ169" s="57"/>
      <c r="AK169" s="57"/>
      <c r="AL169" s="57"/>
      <c r="AM169" s="57"/>
      <c r="AN169" s="57"/>
      <c r="AO169" s="57"/>
      <c r="AP169" s="57"/>
      <c r="AQ169" s="57"/>
      <c r="AR169" s="57"/>
      <c r="AS169" s="57"/>
      <c r="AT169" s="57"/>
      <c r="AU169" s="57"/>
      <c r="AV169" s="57"/>
      <c r="AW169" s="57"/>
      <c r="AX169" s="57"/>
      <c r="AY169" s="57"/>
      <c r="AZ169" s="57"/>
      <c r="BA169" s="57"/>
      <c r="BB169" s="57"/>
      <c r="BC169" s="57"/>
      <c r="BD169" s="57"/>
      <c r="BE169" s="57"/>
      <c r="BF169" s="57"/>
      <c r="BG169" s="57"/>
      <c r="BH169" s="57"/>
      <c r="BI169" s="57"/>
      <c r="BJ169" s="57"/>
      <c r="BK169" s="57"/>
      <c r="BL169" s="57"/>
      <c r="BM169" s="57"/>
      <c r="BN169" s="57"/>
      <c r="BO169" s="57"/>
      <c r="BP169" s="57"/>
      <c r="BQ169" s="57"/>
      <c r="BR169" s="57"/>
      <c r="BS169" s="57"/>
      <c r="BT169" s="57"/>
      <c r="BU169" s="57"/>
      <c r="BV169" s="57"/>
      <c r="BW169" s="57"/>
      <c r="BX169" s="57"/>
      <c r="BY169" s="57"/>
      <c r="BZ169" s="57"/>
      <c r="CA169" s="57"/>
      <c r="CB169" s="57"/>
      <c r="CC169" s="57"/>
      <c r="CD169" s="57"/>
      <c r="CE169" s="57"/>
      <c r="CF169" s="57"/>
      <c r="CG169" s="57"/>
      <c r="CH169" s="57"/>
      <c r="CI169" s="57"/>
      <c r="CJ169" s="57"/>
      <c r="CK169" s="57"/>
      <c r="CL169" s="57"/>
      <c r="CM169" s="57"/>
      <c r="CN169" s="57"/>
      <c r="CO169" s="57"/>
      <c r="CP169" s="57"/>
      <c r="CQ169" s="57"/>
      <c r="CR169" s="57"/>
      <c r="CS169" s="57"/>
      <c r="CT169" s="57"/>
      <c r="CU169" s="57"/>
      <c r="CV169" s="57"/>
      <c r="CW169" s="57"/>
      <c r="CX169" s="57"/>
      <c r="CY169" s="57"/>
      <c r="CZ169" s="57"/>
      <c r="DA169" s="57"/>
      <c r="DB169" s="57"/>
      <c r="DC169" s="57"/>
      <c r="DD169" s="57"/>
      <c r="DE169" s="57"/>
      <c r="DF169" s="57"/>
      <c r="DG169" s="57"/>
      <c r="DH169" s="57"/>
      <c r="DI169" s="57"/>
      <c r="DJ169" s="57"/>
      <c r="DK169" s="57"/>
      <c r="DL169" s="57"/>
      <c r="DM169" s="57"/>
      <c r="DN169" s="57"/>
      <c r="DO169" s="57"/>
      <c r="DP169" s="57"/>
      <c r="DQ169" s="57"/>
      <c r="DR169" s="57"/>
      <c r="DS169" s="57"/>
      <c r="DT169" s="57"/>
      <c r="DU169" s="57"/>
      <c r="DV169" s="57"/>
      <c r="DW169" s="57"/>
      <c r="DX169" s="57"/>
      <c r="DY169" s="57"/>
      <c r="DZ169" s="57"/>
      <c r="EA169" s="57"/>
      <c r="EB169" s="57"/>
      <c r="EC169" s="57"/>
      <c r="ED169" s="57"/>
      <c r="EE169" s="57"/>
      <c r="EF169" s="57"/>
      <c r="EG169" s="57"/>
      <c r="EH169" s="57"/>
      <c r="EI169" s="57"/>
      <c r="EJ169" s="57"/>
      <c r="EK169" s="57"/>
      <c r="EL169" s="57"/>
      <c r="EM169" s="57"/>
      <c r="EN169" s="57"/>
      <c r="EO169" s="57"/>
      <c r="EP169" s="57"/>
      <c r="EQ169" s="57"/>
      <c r="ER169" s="57"/>
      <c r="ES169" s="57"/>
      <c r="ET169" s="57"/>
      <c r="EU169" s="57"/>
      <c r="EV169" s="57"/>
      <c r="EW169" s="57"/>
      <c r="EX169" s="57"/>
      <c r="EY169" s="57"/>
      <c r="EZ169" s="57"/>
      <c r="FA169" s="57"/>
      <c r="FB169" s="57"/>
      <c r="FC169" s="57"/>
      <c r="FD169" s="57"/>
      <c r="FE169" s="57"/>
      <c r="FF169" s="57"/>
      <c r="FG169" s="57"/>
      <c r="FH169" s="57"/>
      <c r="FI169" s="57"/>
      <c r="FJ169" s="57"/>
      <c r="FK169" s="57"/>
      <c r="FL169" s="57"/>
      <c r="FM169" s="57"/>
      <c r="FN169" s="57"/>
      <c r="FO169" s="57"/>
      <c r="FP169" s="57"/>
      <c r="FQ169" s="57"/>
      <c r="FR169" s="57"/>
      <c r="FS169" s="57"/>
      <c r="FT169" s="57"/>
      <c r="FU169" s="57"/>
      <c r="FV169" s="57"/>
      <c r="FW169" s="57"/>
      <c r="FX169" s="57"/>
      <c r="FY169" s="57"/>
      <c r="FZ169" s="57"/>
      <c r="GA169" s="57"/>
      <c r="GB169" s="57"/>
      <c r="GC169" s="57"/>
      <c r="GD169" s="57"/>
      <c r="GE169" s="57"/>
      <c r="GF169" s="57"/>
      <c r="GG169" s="57"/>
      <c r="GH169" s="57"/>
      <c r="GI169" s="57"/>
      <c r="GJ169" s="57"/>
      <c r="GK169" s="57"/>
      <c r="GL169" s="57"/>
      <c r="GM169" s="57"/>
      <c r="GN169" s="57"/>
      <c r="GO169" s="57"/>
      <c r="GP169" s="57"/>
      <c r="GQ169" s="57"/>
      <c r="GR169" s="57"/>
      <c r="GS169" s="57"/>
      <c r="GT169" s="57"/>
      <c r="GU169" s="57"/>
      <c r="GV169" s="57"/>
      <c r="GW169" s="57"/>
      <c r="GX169" s="57"/>
      <c r="GY169" s="57"/>
      <c r="GZ169" s="57"/>
      <c r="HA169" s="57"/>
      <c r="HB169" s="57"/>
      <c r="HC169" s="57"/>
      <c r="HD169" s="57"/>
      <c r="HE169" s="57"/>
      <c r="HF169" s="57"/>
      <c r="HG169" s="57"/>
      <c r="HH169" s="57"/>
      <c r="HI169" s="57"/>
      <c r="HJ169" s="57"/>
      <c r="HK169" s="57"/>
      <c r="HL169" s="57"/>
      <c r="HM169" s="57"/>
      <c r="HN169" s="57"/>
      <c r="HO169" s="57"/>
      <c r="HP169" s="57"/>
      <c r="HQ169" s="57"/>
      <c r="HR169" s="57"/>
      <c r="HS169" s="57"/>
      <c r="HT169" s="57"/>
      <c r="HU169" s="57"/>
      <c r="HV169" s="57"/>
      <c r="HW169" s="57"/>
      <c r="HX169" s="57"/>
      <c r="HY169" s="57"/>
      <c r="HZ169" s="57"/>
      <c r="IA169" s="57"/>
      <c r="IB169" s="57"/>
      <c r="IC169" s="57"/>
      <c r="ID169" s="57"/>
      <c r="IE169" s="57"/>
      <c r="IF169" s="57"/>
      <c r="IG169" s="57"/>
      <c r="IH169" s="57"/>
      <c r="II169" s="57"/>
      <c r="IJ169" s="57"/>
      <c r="IK169" s="57"/>
      <c r="IL169" s="57"/>
      <c r="IM169" s="57"/>
      <c r="IN169" s="57"/>
      <c r="IO169" s="57"/>
      <c r="IP169" s="57"/>
      <c r="IQ169" s="57"/>
      <c r="IR169" s="57"/>
      <c r="IS169" s="57"/>
      <c r="IT169" s="57"/>
      <c r="IU169" s="57"/>
      <c r="IV169" s="57"/>
      <c r="IW169" s="57"/>
      <c r="IX169" s="57"/>
      <c r="IY169" s="57"/>
      <c r="IZ169" s="57"/>
      <c r="JA169" s="57"/>
      <c r="JB169" s="57"/>
      <c r="JC169" s="57"/>
      <c r="JD169" s="57"/>
      <c r="JE169" s="57"/>
      <c r="JF169" s="57"/>
      <c r="JG169" s="57"/>
      <c r="JH169" s="57"/>
      <c r="JI169" s="57"/>
      <c r="JJ169" s="57"/>
      <c r="JK169" s="57"/>
      <c r="JL169" s="57"/>
      <c r="JM169" s="57"/>
      <c r="JN169" s="57"/>
      <c r="JO169" s="57"/>
      <c r="JP169" s="57"/>
      <c r="JQ169" s="57"/>
      <c r="JR169" s="57"/>
      <c r="JS169" s="57"/>
      <c r="JT169" s="57"/>
      <c r="JU169" s="57"/>
      <c r="JV169" s="57"/>
      <c r="JW169" s="57"/>
      <c r="JX169" s="57"/>
      <c r="JY169" s="57"/>
      <c r="JZ169" s="57"/>
      <c r="KA169" s="57"/>
      <c r="KB169" s="57"/>
      <c r="KC169" s="57"/>
      <c r="KD169" s="57"/>
      <c r="KE169" s="57"/>
      <c r="KF169" s="57"/>
      <c r="KG169" s="57"/>
      <c r="KH169" s="57"/>
      <c r="KI169" s="57"/>
      <c r="KJ169" s="57"/>
      <c r="KK169" s="57"/>
      <c r="KL169" s="57"/>
      <c r="KM169" s="57"/>
      <c r="KN169" s="57"/>
      <c r="KO169" s="57"/>
      <c r="KP169" s="57"/>
      <c r="KQ169" s="57"/>
      <c r="KR169" s="57"/>
      <c r="KS169" s="57"/>
      <c r="KT169" s="57"/>
      <c r="KU169" s="57"/>
      <c r="KV169" s="57"/>
      <c r="KW169" s="57"/>
      <c r="KX169" s="57"/>
      <c r="KY169" s="57"/>
      <c r="KZ169" s="57"/>
      <c r="LA169" s="57"/>
      <c r="LB169" s="57"/>
      <c r="LC169" s="57"/>
      <c r="LD169" s="57"/>
      <c r="LE169" s="57"/>
      <c r="LF169" s="57"/>
      <c r="LG169" s="57"/>
      <c r="LH169" s="57"/>
      <c r="LI169" s="57"/>
      <c r="LJ169" s="57"/>
      <c r="LK169" s="57"/>
      <c r="LL169" s="57"/>
      <c r="LM169" s="57"/>
      <c r="LN169" s="57"/>
      <c r="LO169" s="57"/>
      <c r="LP169" s="57"/>
      <c r="LQ169" s="57"/>
      <c r="LR169" s="57"/>
      <c r="LS169" s="57"/>
      <c r="LT169" s="57"/>
      <c r="LU169" s="57"/>
      <c r="LV169" s="57"/>
      <c r="LW169" s="57"/>
      <c r="LX169" s="57"/>
      <c r="LY169" s="57"/>
      <c r="LZ169" s="57"/>
      <c r="MA169" s="57"/>
      <c r="MB169" s="57"/>
      <c r="MC169" s="57"/>
      <c r="MD169" s="57"/>
      <c r="ME169" s="57"/>
      <c r="MF169" s="57"/>
      <c r="MG169" s="57"/>
      <c r="MH169" s="57"/>
      <c r="MI169" s="57"/>
      <c r="MJ169" s="57"/>
      <c r="MK169" s="57"/>
      <c r="ML169" s="57"/>
      <c r="MM169" s="57"/>
      <c r="MN169" s="57"/>
      <c r="MO169" s="57"/>
      <c r="MP169" s="57"/>
      <c r="MQ169" s="57"/>
      <c r="MR169" s="57"/>
      <c r="MS169" s="57"/>
      <c r="MT169" s="57"/>
      <c r="MU169" s="57"/>
      <c r="MV169" s="57"/>
      <c r="MW169" s="57"/>
      <c r="MX169" s="57"/>
      <c r="MY169" s="57"/>
      <c r="MZ169" s="57"/>
      <c r="NA169" s="57"/>
      <c r="NB169" s="57"/>
      <c r="NC169" s="57"/>
      <c r="ND169" s="57"/>
      <c r="NE169" s="57"/>
      <c r="NF169" s="57"/>
      <c r="NG169" s="57"/>
      <c r="NH169" s="57"/>
      <c r="NI169" s="57"/>
      <c r="NJ169" s="57"/>
      <c r="NK169" s="57"/>
      <c r="NL169" s="57"/>
      <c r="NM169" s="57"/>
      <c r="NN169" s="57"/>
      <c r="NO169" s="57"/>
      <c r="NP169" s="57"/>
      <c r="NQ169" s="57"/>
      <c r="NR169" s="57"/>
      <c r="NS169" s="57"/>
      <c r="NT169" s="57"/>
      <c r="NU169" s="57"/>
      <c r="NV169" s="57"/>
      <c r="NW169" s="57"/>
      <c r="NX169" s="57"/>
      <c r="NY169" s="57"/>
      <c r="NZ169" s="57"/>
      <c r="OA169" s="57"/>
      <c r="OB169" s="57"/>
      <c r="OC169" s="57"/>
      <c r="OD169" s="57"/>
      <c r="OE169" s="57"/>
      <c r="OF169" s="57"/>
      <c r="OG169" s="57"/>
      <c r="OH169" s="57"/>
      <c r="OI169" s="57"/>
      <c r="OJ169" s="57"/>
      <c r="OK169" s="57"/>
      <c r="OL169" s="57"/>
      <c r="OM169" s="57"/>
      <c r="ON169" s="57"/>
      <c r="OO169" s="57"/>
      <c r="OP169" s="57"/>
      <c r="OQ169" s="57"/>
      <c r="OR169" s="57"/>
      <c r="OS169" s="57"/>
      <c r="OT169" s="57"/>
      <c r="OU169" s="57"/>
      <c r="OV169" s="57"/>
      <c r="OW169" s="57"/>
      <c r="OX169" s="57"/>
      <c r="OY169" s="57"/>
      <c r="OZ169" s="57"/>
      <c r="PA169" s="57"/>
      <c r="PB169" s="57"/>
      <c r="PC169" s="57"/>
      <c r="PD169" s="57"/>
      <c r="PE169" s="57"/>
      <c r="PF169" s="57"/>
      <c r="PG169" s="57"/>
      <c r="PH169" s="57"/>
      <c r="PI169" s="57"/>
      <c r="PJ169" s="57"/>
      <c r="PK169" s="57"/>
      <c r="PL169" s="57"/>
      <c r="PM169" s="57"/>
      <c r="PN169" s="57"/>
      <c r="PO169" s="57"/>
      <c r="PP169" s="57"/>
      <c r="PQ169" s="57"/>
      <c r="PR169" s="57"/>
      <c r="PS169" s="57"/>
      <c r="PT169" s="57"/>
      <c r="PU169" s="57"/>
      <c r="PV169" s="57"/>
      <c r="PW169" s="57"/>
      <c r="PX169" s="57"/>
      <c r="PY169" s="57"/>
      <c r="PZ169" s="57"/>
      <c r="QA169" s="57"/>
      <c r="QB169" s="57"/>
      <c r="QC169" s="57"/>
      <c r="QD169" s="57"/>
      <c r="QE169" s="57"/>
      <c r="QF169" s="57"/>
      <c r="QG169" s="57"/>
      <c r="QH169" s="57"/>
      <c r="QI169" s="57"/>
      <c r="QJ169" s="57"/>
      <c r="QK169" s="57"/>
      <c r="QL169" s="57"/>
      <c r="QM169" s="57"/>
      <c r="QN169" s="57"/>
      <c r="QO169" s="57"/>
      <c r="QP169" s="57"/>
      <c r="QQ169" s="57"/>
      <c r="QR169" s="57"/>
      <c r="QS169" s="57"/>
      <c r="QT169" s="57"/>
      <c r="QU169" s="57"/>
      <c r="QV169" s="57"/>
      <c r="QW169" s="57"/>
      <c r="QX169" s="57"/>
      <c r="QY169" s="57"/>
      <c r="QZ169" s="57"/>
      <c r="RA169" s="57"/>
      <c r="RB169" s="57"/>
      <c r="RC169" s="57"/>
      <c r="RD169" s="57"/>
      <c r="RE169" s="57"/>
      <c r="RF169" s="57"/>
      <c r="RG169" s="57"/>
      <c r="RH169" s="57"/>
      <c r="RI169" s="57"/>
      <c r="RJ169" s="57"/>
      <c r="RK169" s="57"/>
      <c r="RL169" s="57"/>
      <c r="RM169" s="57"/>
      <c r="RN169" s="57"/>
      <c r="RO169" s="57"/>
      <c r="RP169" s="57"/>
      <c r="RQ169" s="57"/>
      <c r="RR169" s="57"/>
      <c r="RS169" s="57"/>
      <c r="RT169" s="57"/>
      <c r="RU169" s="57"/>
      <c r="RV169" s="57"/>
      <c r="RW169" s="57"/>
      <c r="RX169" s="57"/>
      <c r="RY169" s="57"/>
      <c r="RZ169" s="57"/>
      <c r="SA169" s="57"/>
      <c r="SB169" s="57"/>
      <c r="SC169" s="57"/>
      <c r="SD169" s="57"/>
      <c r="SE169" s="57"/>
      <c r="SF169" s="57"/>
      <c r="SG169" s="57"/>
      <c r="SH169" s="57"/>
      <c r="SI169" s="57"/>
      <c r="SJ169" s="57"/>
      <c r="SK169" s="57"/>
      <c r="SL169" s="57"/>
      <c r="SM169" s="57"/>
      <c r="SN169" s="57"/>
      <c r="SO169" s="57"/>
      <c r="SP169" s="57"/>
      <c r="SQ169" s="57"/>
      <c r="SR169" s="57"/>
      <c r="SS169" s="57"/>
      <c r="ST169" s="57"/>
      <c r="SU169" s="57"/>
      <c r="SV169" s="57"/>
      <c r="SW169" s="57"/>
      <c r="SX169" s="57"/>
      <c r="SY169" s="57"/>
      <c r="SZ169" s="57"/>
      <c r="TA169" s="57"/>
      <c r="TB169" s="57"/>
      <c r="TC169" s="57"/>
      <c r="TD169" s="57"/>
      <c r="TE169" s="57"/>
      <c r="TF169" s="57"/>
      <c r="TG169" s="57"/>
      <c r="TH169" s="57"/>
      <c r="TI169" s="57"/>
      <c r="TJ169" s="57"/>
      <c r="TK169" s="57"/>
      <c r="TL169" s="57"/>
      <c r="TM169" s="57"/>
      <c r="TN169" s="57"/>
      <c r="TO169" s="57"/>
      <c r="TP169" s="57"/>
      <c r="TQ169" s="57"/>
      <c r="TR169" s="57"/>
      <c r="TS169" s="57"/>
      <c r="TT169" s="57"/>
      <c r="TU169" s="57"/>
      <c r="TV169" s="57"/>
      <c r="TW169" s="57"/>
      <c r="TX169" s="57"/>
      <c r="TY169" s="57"/>
      <c r="TZ169" s="57"/>
      <c r="UA169" s="57"/>
      <c r="UB169" s="57"/>
      <c r="UC169" s="57"/>
      <c r="UD169" s="57"/>
      <c r="UE169" s="57"/>
      <c r="UF169" s="57"/>
      <c r="UG169" s="57"/>
    </row>
    <row r="170" spans="1:843" ht="15.75" customHeight="1" x14ac:dyDescent="0.2">
      <c r="A170" s="59"/>
      <c r="B170" s="682" t="s">
        <v>141</v>
      </c>
      <c r="C170" s="682"/>
      <c r="D170" s="682"/>
      <c r="E170" s="682"/>
      <c r="F170" s="682"/>
      <c r="G170" s="682"/>
      <c r="H170" s="682"/>
      <c r="I170" s="682"/>
      <c r="J170" s="682"/>
      <c r="K170" s="682"/>
      <c r="L170" s="682"/>
      <c r="M170" s="55"/>
    </row>
    <row r="171" spans="1:843" s="58" customFormat="1" ht="15" customHeight="1" x14ac:dyDescent="0.2">
      <c r="A171" s="56"/>
      <c r="B171" s="20"/>
      <c r="C171" s="20"/>
      <c r="D171" s="20"/>
      <c r="E171" s="20"/>
      <c r="F171" s="20"/>
      <c r="G171" s="20"/>
      <c r="H171" s="20"/>
      <c r="I171" s="20"/>
      <c r="J171" s="20"/>
      <c r="K171" s="20"/>
      <c r="L171" s="20"/>
      <c r="M171" s="20"/>
      <c r="N171" s="52"/>
      <c r="O171" s="53"/>
      <c r="P171" s="53"/>
      <c r="Q171" s="53"/>
      <c r="R171" s="53"/>
      <c r="S171" s="53"/>
      <c r="T171" s="53"/>
      <c r="U171" s="53"/>
      <c r="V171" s="53"/>
      <c r="W171" s="53"/>
      <c r="X171" s="53"/>
      <c r="Y171" s="53"/>
      <c r="Z171" s="53"/>
      <c r="AA171" s="53"/>
      <c r="AB171" s="53"/>
      <c r="AC171" s="53"/>
      <c r="AD171" s="53"/>
      <c r="AE171" s="53"/>
      <c r="AF171" s="57"/>
      <c r="AG171" s="57"/>
      <c r="AH171" s="57"/>
      <c r="AI171" s="57"/>
      <c r="AJ171" s="57"/>
      <c r="AK171" s="57"/>
      <c r="AL171" s="57"/>
      <c r="AM171" s="57"/>
      <c r="AN171" s="57"/>
      <c r="AO171" s="57"/>
      <c r="AP171" s="57"/>
      <c r="AQ171" s="57"/>
      <c r="AR171" s="57"/>
      <c r="AS171" s="57"/>
      <c r="AT171" s="57"/>
      <c r="AU171" s="57"/>
      <c r="AV171" s="57"/>
      <c r="AW171" s="57"/>
      <c r="AX171" s="57"/>
      <c r="AY171" s="57"/>
      <c r="AZ171" s="57"/>
      <c r="BA171" s="57"/>
      <c r="BB171" s="57"/>
      <c r="BC171" s="57"/>
      <c r="BD171" s="57"/>
      <c r="BE171" s="57"/>
      <c r="BF171" s="57"/>
      <c r="BG171" s="57"/>
      <c r="BH171" s="57"/>
      <c r="BI171" s="57"/>
      <c r="BJ171" s="57"/>
      <c r="BK171" s="57"/>
      <c r="BL171" s="57"/>
      <c r="BM171" s="57"/>
      <c r="BN171" s="57"/>
      <c r="BO171" s="57"/>
      <c r="BP171" s="57"/>
      <c r="BQ171" s="57"/>
      <c r="BR171" s="57"/>
      <c r="BS171" s="57"/>
      <c r="BT171" s="57"/>
      <c r="BU171" s="57"/>
      <c r="BV171" s="57"/>
      <c r="BW171" s="57"/>
      <c r="BX171" s="57"/>
      <c r="BY171" s="57"/>
      <c r="BZ171" s="57"/>
      <c r="CA171" s="57"/>
      <c r="CB171" s="57"/>
      <c r="CC171" s="57"/>
      <c r="CD171" s="57"/>
      <c r="CE171" s="57"/>
      <c r="CF171" s="57"/>
      <c r="CG171" s="57"/>
      <c r="CH171" s="57"/>
      <c r="CI171" s="57"/>
      <c r="CJ171" s="57"/>
      <c r="CK171" s="57"/>
      <c r="CL171" s="57"/>
      <c r="CM171" s="57"/>
      <c r="CN171" s="57"/>
      <c r="CO171" s="57"/>
      <c r="CP171" s="57"/>
      <c r="CQ171" s="57"/>
      <c r="CR171" s="57"/>
      <c r="CS171" s="57"/>
      <c r="CT171" s="57"/>
      <c r="CU171" s="57"/>
      <c r="CV171" s="57"/>
      <c r="CW171" s="57"/>
      <c r="CX171" s="57"/>
      <c r="CY171" s="57"/>
      <c r="CZ171" s="57"/>
      <c r="DA171" s="57"/>
      <c r="DB171" s="57"/>
      <c r="DC171" s="57"/>
      <c r="DD171" s="57"/>
      <c r="DE171" s="57"/>
      <c r="DF171" s="57"/>
      <c r="DG171" s="57"/>
      <c r="DH171" s="57"/>
      <c r="DI171" s="57"/>
      <c r="DJ171" s="57"/>
      <c r="DK171" s="57"/>
      <c r="DL171" s="57"/>
      <c r="DM171" s="57"/>
      <c r="DN171" s="57"/>
      <c r="DO171" s="57"/>
      <c r="DP171" s="57"/>
      <c r="DQ171" s="57"/>
      <c r="DR171" s="57"/>
      <c r="DS171" s="57"/>
      <c r="DT171" s="57"/>
      <c r="DU171" s="57"/>
      <c r="DV171" s="57"/>
      <c r="DW171" s="57"/>
      <c r="DX171" s="57"/>
      <c r="DY171" s="57"/>
      <c r="DZ171" s="57"/>
      <c r="EA171" s="57"/>
      <c r="EB171" s="57"/>
      <c r="EC171" s="57"/>
      <c r="ED171" s="57"/>
      <c r="EE171" s="57"/>
      <c r="EF171" s="57"/>
      <c r="EG171" s="57"/>
      <c r="EH171" s="57"/>
      <c r="EI171" s="57"/>
      <c r="EJ171" s="57"/>
      <c r="EK171" s="57"/>
      <c r="EL171" s="57"/>
      <c r="EM171" s="57"/>
      <c r="EN171" s="57"/>
      <c r="EO171" s="57"/>
      <c r="EP171" s="57"/>
      <c r="EQ171" s="57"/>
      <c r="ER171" s="57"/>
      <c r="ES171" s="57"/>
      <c r="ET171" s="57"/>
      <c r="EU171" s="57"/>
      <c r="EV171" s="57"/>
      <c r="EW171" s="57"/>
      <c r="EX171" s="57"/>
      <c r="EY171" s="57"/>
      <c r="EZ171" s="57"/>
      <c r="FA171" s="57"/>
      <c r="FB171" s="57"/>
      <c r="FC171" s="57"/>
      <c r="FD171" s="57"/>
      <c r="FE171" s="57"/>
      <c r="FF171" s="57"/>
      <c r="FG171" s="57"/>
      <c r="FH171" s="57"/>
      <c r="FI171" s="57"/>
      <c r="FJ171" s="57"/>
      <c r="FK171" s="57"/>
      <c r="FL171" s="57"/>
      <c r="FM171" s="57"/>
      <c r="FN171" s="57"/>
      <c r="FO171" s="57"/>
      <c r="FP171" s="57"/>
      <c r="FQ171" s="57"/>
      <c r="FR171" s="57"/>
      <c r="FS171" s="57"/>
      <c r="FT171" s="57"/>
      <c r="FU171" s="57"/>
      <c r="FV171" s="57"/>
      <c r="FW171" s="57"/>
      <c r="FX171" s="57"/>
      <c r="FY171" s="57"/>
      <c r="FZ171" s="57"/>
      <c r="GA171" s="57"/>
      <c r="GB171" s="57"/>
      <c r="GC171" s="57"/>
      <c r="GD171" s="57"/>
      <c r="GE171" s="57"/>
      <c r="GF171" s="57"/>
      <c r="GG171" s="57"/>
      <c r="GH171" s="57"/>
      <c r="GI171" s="57"/>
      <c r="GJ171" s="57"/>
      <c r="GK171" s="57"/>
      <c r="GL171" s="57"/>
      <c r="GM171" s="57"/>
      <c r="GN171" s="57"/>
      <c r="GO171" s="57"/>
      <c r="GP171" s="57"/>
      <c r="GQ171" s="57"/>
      <c r="GR171" s="57"/>
      <c r="GS171" s="57"/>
      <c r="GT171" s="57"/>
      <c r="GU171" s="57"/>
      <c r="GV171" s="57"/>
      <c r="GW171" s="57"/>
      <c r="GX171" s="57"/>
      <c r="GY171" s="57"/>
      <c r="GZ171" s="57"/>
      <c r="HA171" s="57"/>
      <c r="HB171" s="57"/>
      <c r="HC171" s="57"/>
      <c r="HD171" s="57"/>
      <c r="HE171" s="57"/>
      <c r="HF171" s="57"/>
      <c r="HG171" s="57"/>
      <c r="HH171" s="57"/>
      <c r="HI171" s="57"/>
      <c r="HJ171" s="57"/>
      <c r="HK171" s="57"/>
      <c r="HL171" s="57"/>
      <c r="HM171" s="57"/>
      <c r="HN171" s="57"/>
      <c r="HO171" s="57"/>
      <c r="HP171" s="57"/>
      <c r="HQ171" s="57"/>
      <c r="HR171" s="57"/>
      <c r="HS171" s="57"/>
      <c r="HT171" s="57"/>
      <c r="HU171" s="57"/>
      <c r="HV171" s="57"/>
      <c r="HW171" s="57"/>
      <c r="HX171" s="57"/>
      <c r="HY171" s="57"/>
      <c r="HZ171" s="57"/>
      <c r="IA171" s="57"/>
      <c r="IB171" s="57"/>
      <c r="IC171" s="57"/>
      <c r="ID171" s="57"/>
      <c r="IE171" s="57"/>
      <c r="IF171" s="57"/>
      <c r="IG171" s="57"/>
      <c r="IH171" s="57"/>
      <c r="II171" s="57"/>
      <c r="IJ171" s="57"/>
      <c r="IK171" s="57"/>
      <c r="IL171" s="57"/>
      <c r="IM171" s="57"/>
      <c r="IN171" s="57"/>
      <c r="IO171" s="57"/>
      <c r="IP171" s="57"/>
      <c r="IQ171" s="57"/>
      <c r="IR171" s="57"/>
      <c r="IS171" s="57"/>
      <c r="IT171" s="57"/>
      <c r="IU171" s="57"/>
      <c r="IV171" s="57"/>
      <c r="IW171" s="57"/>
      <c r="IX171" s="57"/>
      <c r="IY171" s="57"/>
      <c r="IZ171" s="57"/>
      <c r="JA171" s="57"/>
      <c r="JB171" s="57"/>
      <c r="JC171" s="57"/>
      <c r="JD171" s="57"/>
      <c r="JE171" s="57"/>
      <c r="JF171" s="57"/>
      <c r="JG171" s="57"/>
      <c r="JH171" s="57"/>
      <c r="JI171" s="57"/>
      <c r="JJ171" s="57"/>
      <c r="JK171" s="57"/>
      <c r="JL171" s="57"/>
      <c r="JM171" s="57"/>
      <c r="JN171" s="57"/>
      <c r="JO171" s="57"/>
      <c r="JP171" s="57"/>
      <c r="JQ171" s="57"/>
      <c r="JR171" s="57"/>
      <c r="JS171" s="57"/>
      <c r="JT171" s="57"/>
      <c r="JU171" s="57"/>
      <c r="JV171" s="57"/>
      <c r="JW171" s="57"/>
      <c r="JX171" s="57"/>
      <c r="JY171" s="57"/>
      <c r="JZ171" s="57"/>
      <c r="KA171" s="57"/>
      <c r="KB171" s="57"/>
      <c r="KC171" s="57"/>
      <c r="KD171" s="57"/>
      <c r="KE171" s="57"/>
      <c r="KF171" s="57"/>
      <c r="KG171" s="57"/>
      <c r="KH171" s="57"/>
      <c r="KI171" s="57"/>
      <c r="KJ171" s="57"/>
      <c r="KK171" s="57"/>
      <c r="KL171" s="57"/>
      <c r="KM171" s="57"/>
      <c r="KN171" s="57"/>
      <c r="KO171" s="57"/>
      <c r="KP171" s="57"/>
      <c r="KQ171" s="57"/>
      <c r="KR171" s="57"/>
      <c r="KS171" s="57"/>
      <c r="KT171" s="57"/>
      <c r="KU171" s="57"/>
      <c r="KV171" s="57"/>
      <c r="KW171" s="57"/>
      <c r="KX171" s="57"/>
      <c r="KY171" s="57"/>
      <c r="KZ171" s="57"/>
      <c r="LA171" s="57"/>
      <c r="LB171" s="57"/>
      <c r="LC171" s="57"/>
      <c r="LD171" s="57"/>
      <c r="LE171" s="57"/>
      <c r="LF171" s="57"/>
      <c r="LG171" s="57"/>
      <c r="LH171" s="57"/>
      <c r="LI171" s="57"/>
      <c r="LJ171" s="57"/>
      <c r="LK171" s="57"/>
      <c r="LL171" s="57"/>
      <c r="LM171" s="57"/>
      <c r="LN171" s="57"/>
      <c r="LO171" s="57"/>
      <c r="LP171" s="57"/>
      <c r="LQ171" s="57"/>
      <c r="LR171" s="57"/>
      <c r="LS171" s="57"/>
      <c r="LT171" s="57"/>
      <c r="LU171" s="57"/>
      <c r="LV171" s="57"/>
      <c r="LW171" s="57"/>
      <c r="LX171" s="57"/>
      <c r="LY171" s="57"/>
      <c r="LZ171" s="57"/>
      <c r="MA171" s="57"/>
      <c r="MB171" s="57"/>
      <c r="MC171" s="57"/>
      <c r="MD171" s="57"/>
      <c r="ME171" s="57"/>
      <c r="MF171" s="57"/>
      <c r="MG171" s="57"/>
      <c r="MH171" s="57"/>
      <c r="MI171" s="57"/>
      <c r="MJ171" s="57"/>
      <c r="MK171" s="57"/>
      <c r="ML171" s="57"/>
      <c r="MM171" s="57"/>
      <c r="MN171" s="57"/>
      <c r="MO171" s="57"/>
      <c r="MP171" s="57"/>
      <c r="MQ171" s="57"/>
      <c r="MR171" s="57"/>
      <c r="MS171" s="57"/>
      <c r="MT171" s="57"/>
      <c r="MU171" s="57"/>
      <c r="MV171" s="57"/>
      <c r="MW171" s="57"/>
      <c r="MX171" s="57"/>
      <c r="MY171" s="57"/>
      <c r="MZ171" s="57"/>
      <c r="NA171" s="57"/>
      <c r="NB171" s="57"/>
      <c r="NC171" s="57"/>
      <c r="ND171" s="57"/>
      <c r="NE171" s="57"/>
      <c r="NF171" s="57"/>
      <c r="NG171" s="57"/>
      <c r="NH171" s="57"/>
      <c r="NI171" s="57"/>
      <c r="NJ171" s="57"/>
      <c r="NK171" s="57"/>
      <c r="NL171" s="57"/>
      <c r="NM171" s="57"/>
      <c r="NN171" s="57"/>
      <c r="NO171" s="57"/>
      <c r="NP171" s="57"/>
      <c r="NQ171" s="57"/>
      <c r="NR171" s="57"/>
      <c r="NS171" s="57"/>
      <c r="NT171" s="57"/>
      <c r="NU171" s="57"/>
      <c r="NV171" s="57"/>
      <c r="NW171" s="57"/>
      <c r="NX171" s="57"/>
      <c r="NY171" s="57"/>
      <c r="NZ171" s="57"/>
      <c r="OA171" s="57"/>
      <c r="OB171" s="57"/>
      <c r="OC171" s="57"/>
      <c r="OD171" s="57"/>
      <c r="OE171" s="57"/>
      <c r="OF171" s="57"/>
      <c r="OG171" s="57"/>
      <c r="OH171" s="57"/>
      <c r="OI171" s="57"/>
      <c r="OJ171" s="57"/>
      <c r="OK171" s="57"/>
      <c r="OL171" s="57"/>
      <c r="OM171" s="57"/>
      <c r="ON171" s="57"/>
      <c r="OO171" s="57"/>
      <c r="OP171" s="57"/>
      <c r="OQ171" s="57"/>
      <c r="OR171" s="57"/>
      <c r="OS171" s="57"/>
      <c r="OT171" s="57"/>
      <c r="OU171" s="57"/>
      <c r="OV171" s="57"/>
      <c r="OW171" s="57"/>
      <c r="OX171" s="57"/>
      <c r="OY171" s="57"/>
      <c r="OZ171" s="57"/>
      <c r="PA171" s="57"/>
      <c r="PB171" s="57"/>
      <c r="PC171" s="57"/>
      <c r="PD171" s="57"/>
      <c r="PE171" s="57"/>
      <c r="PF171" s="57"/>
      <c r="PG171" s="57"/>
      <c r="PH171" s="57"/>
      <c r="PI171" s="57"/>
      <c r="PJ171" s="57"/>
      <c r="PK171" s="57"/>
      <c r="PL171" s="57"/>
      <c r="PM171" s="57"/>
      <c r="PN171" s="57"/>
      <c r="PO171" s="57"/>
      <c r="PP171" s="57"/>
      <c r="PQ171" s="57"/>
      <c r="PR171" s="57"/>
      <c r="PS171" s="57"/>
      <c r="PT171" s="57"/>
      <c r="PU171" s="57"/>
      <c r="PV171" s="57"/>
      <c r="PW171" s="57"/>
      <c r="PX171" s="57"/>
      <c r="PY171" s="57"/>
      <c r="PZ171" s="57"/>
      <c r="QA171" s="57"/>
      <c r="QB171" s="57"/>
      <c r="QC171" s="57"/>
      <c r="QD171" s="57"/>
      <c r="QE171" s="57"/>
      <c r="QF171" s="57"/>
      <c r="QG171" s="57"/>
      <c r="QH171" s="57"/>
      <c r="QI171" s="57"/>
      <c r="QJ171" s="57"/>
      <c r="QK171" s="57"/>
      <c r="QL171" s="57"/>
      <c r="QM171" s="57"/>
      <c r="QN171" s="57"/>
      <c r="QO171" s="57"/>
      <c r="QP171" s="57"/>
      <c r="QQ171" s="57"/>
      <c r="QR171" s="57"/>
      <c r="QS171" s="57"/>
      <c r="QT171" s="57"/>
      <c r="QU171" s="57"/>
      <c r="QV171" s="57"/>
      <c r="QW171" s="57"/>
      <c r="QX171" s="57"/>
      <c r="QY171" s="57"/>
      <c r="QZ171" s="57"/>
      <c r="RA171" s="57"/>
      <c r="RB171" s="57"/>
      <c r="RC171" s="57"/>
      <c r="RD171" s="57"/>
      <c r="RE171" s="57"/>
      <c r="RF171" s="57"/>
      <c r="RG171" s="57"/>
      <c r="RH171" s="57"/>
      <c r="RI171" s="57"/>
      <c r="RJ171" s="57"/>
      <c r="RK171" s="57"/>
      <c r="RL171" s="57"/>
      <c r="RM171" s="57"/>
      <c r="RN171" s="57"/>
      <c r="RO171" s="57"/>
      <c r="RP171" s="57"/>
      <c r="RQ171" s="57"/>
      <c r="RR171" s="57"/>
      <c r="RS171" s="57"/>
      <c r="RT171" s="57"/>
      <c r="RU171" s="57"/>
      <c r="RV171" s="57"/>
      <c r="RW171" s="57"/>
      <c r="RX171" s="57"/>
      <c r="RY171" s="57"/>
      <c r="RZ171" s="57"/>
      <c r="SA171" s="57"/>
      <c r="SB171" s="57"/>
      <c r="SC171" s="57"/>
      <c r="SD171" s="57"/>
      <c r="SE171" s="57"/>
      <c r="SF171" s="57"/>
      <c r="SG171" s="57"/>
      <c r="SH171" s="57"/>
      <c r="SI171" s="57"/>
      <c r="SJ171" s="57"/>
      <c r="SK171" s="57"/>
      <c r="SL171" s="57"/>
      <c r="SM171" s="57"/>
      <c r="SN171" s="57"/>
      <c r="SO171" s="57"/>
      <c r="SP171" s="57"/>
      <c r="SQ171" s="57"/>
      <c r="SR171" s="57"/>
      <c r="SS171" s="57"/>
      <c r="ST171" s="57"/>
      <c r="SU171" s="57"/>
      <c r="SV171" s="57"/>
      <c r="SW171" s="57"/>
      <c r="SX171" s="57"/>
      <c r="SY171" s="57"/>
      <c r="SZ171" s="57"/>
      <c r="TA171" s="57"/>
      <c r="TB171" s="57"/>
      <c r="TC171" s="57"/>
      <c r="TD171" s="57"/>
      <c r="TE171" s="57"/>
      <c r="TF171" s="57"/>
      <c r="TG171" s="57"/>
      <c r="TH171" s="57"/>
      <c r="TI171" s="57"/>
      <c r="TJ171" s="57"/>
      <c r="TK171" s="57"/>
      <c r="TL171" s="57"/>
      <c r="TM171" s="57"/>
      <c r="TN171" s="57"/>
      <c r="TO171" s="57"/>
      <c r="TP171" s="57"/>
      <c r="TQ171" s="57"/>
      <c r="TR171" s="57"/>
      <c r="TS171" s="57"/>
      <c r="TT171" s="57"/>
      <c r="TU171" s="57"/>
      <c r="TV171" s="57"/>
      <c r="TW171" s="57"/>
      <c r="TX171" s="57"/>
      <c r="TY171" s="57"/>
      <c r="TZ171" s="57"/>
      <c r="UA171" s="57"/>
      <c r="UB171" s="57"/>
      <c r="UC171" s="57"/>
      <c r="UD171" s="57"/>
      <c r="UE171" s="57"/>
      <c r="UF171" s="57"/>
      <c r="UG171" s="57"/>
    </row>
    <row r="172" spans="1:843" ht="15.75" customHeight="1" x14ac:dyDescent="0.2">
      <c r="A172" s="59"/>
      <c r="B172" s="682" t="s">
        <v>142</v>
      </c>
      <c r="C172" s="682"/>
      <c r="D172" s="682"/>
      <c r="E172" s="682"/>
      <c r="F172" s="682"/>
      <c r="G172" s="682"/>
      <c r="H172" s="682"/>
      <c r="I172" s="682"/>
      <c r="J172" s="682"/>
      <c r="K172" s="682"/>
      <c r="L172" s="682"/>
      <c r="M172" s="55"/>
    </row>
    <row r="173" spans="1:843" s="58" customFormat="1" ht="15" customHeight="1" x14ac:dyDescent="0.2">
      <c r="A173" s="56"/>
      <c r="B173" s="20"/>
      <c r="C173" s="20"/>
      <c r="D173" s="20"/>
      <c r="E173" s="20"/>
      <c r="F173" s="20"/>
      <c r="G173" s="20"/>
      <c r="H173" s="20"/>
      <c r="I173" s="20"/>
      <c r="J173" s="20"/>
      <c r="K173" s="20"/>
      <c r="L173" s="20"/>
      <c r="M173" s="20"/>
      <c r="N173" s="52"/>
      <c r="O173" s="53"/>
      <c r="P173" s="53"/>
      <c r="Q173" s="53"/>
      <c r="R173" s="53"/>
      <c r="S173" s="53"/>
      <c r="T173" s="53"/>
      <c r="U173" s="53"/>
      <c r="V173" s="53"/>
      <c r="W173" s="53"/>
      <c r="X173" s="53"/>
      <c r="Y173" s="53"/>
      <c r="Z173" s="53"/>
      <c r="AA173" s="53"/>
      <c r="AB173" s="53"/>
      <c r="AC173" s="53"/>
      <c r="AD173" s="53"/>
      <c r="AE173" s="53"/>
      <c r="AF173" s="57"/>
      <c r="AG173" s="57"/>
      <c r="AH173" s="57"/>
      <c r="AI173" s="57"/>
      <c r="AJ173" s="57"/>
      <c r="AK173" s="57"/>
      <c r="AL173" s="57"/>
      <c r="AM173" s="57"/>
      <c r="AN173" s="57"/>
      <c r="AO173" s="57"/>
      <c r="AP173" s="57"/>
      <c r="AQ173" s="57"/>
      <c r="AR173" s="57"/>
      <c r="AS173" s="57"/>
      <c r="AT173" s="57"/>
      <c r="AU173" s="57"/>
      <c r="AV173" s="57"/>
      <c r="AW173" s="57"/>
      <c r="AX173" s="57"/>
      <c r="AY173" s="57"/>
      <c r="AZ173" s="57"/>
      <c r="BA173" s="57"/>
      <c r="BB173" s="57"/>
      <c r="BC173" s="57"/>
      <c r="BD173" s="57"/>
      <c r="BE173" s="57"/>
      <c r="BF173" s="57"/>
      <c r="BG173" s="57"/>
      <c r="BH173" s="57"/>
      <c r="BI173" s="57"/>
      <c r="BJ173" s="57"/>
      <c r="BK173" s="57"/>
      <c r="BL173" s="57"/>
      <c r="BM173" s="57"/>
      <c r="BN173" s="57"/>
      <c r="BO173" s="57"/>
      <c r="BP173" s="57"/>
      <c r="BQ173" s="57"/>
      <c r="BR173" s="57"/>
      <c r="BS173" s="57"/>
      <c r="BT173" s="57"/>
      <c r="BU173" s="57"/>
      <c r="BV173" s="57"/>
      <c r="BW173" s="57"/>
      <c r="BX173" s="57"/>
      <c r="BY173" s="57"/>
      <c r="BZ173" s="57"/>
      <c r="CA173" s="57"/>
      <c r="CB173" s="57"/>
      <c r="CC173" s="57"/>
      <c r="CD173" s="57"/>
      <c r="CE173" s="57"/>
      <c r="CF173" s="57"/>
      <c r="CG173" s="57"/>
      <c r="CH173" s="57"/>
      <c r="CI173" s="57"/>
      <c r="CJ173" s="57"/>
      <c r="CK173" s="57"/>
      <c r="CL173" s="57"/>
      <c r="CM173" s="57"/>
      <c r="CN173" s="57"/>
      <c r="CO173" s="57"/>
      <c r="CP173" s="57"/>
      <c r="CQ173" s="57"/>
      <c r="CR173" s="57"/>
      <c r="CS173" s="57"/>
      <c r="CT173" s="57"/>
      <c r="CU173" s="57"/>
      <c r="CV173" s="57"/>
      <c r="CW173" s="57"/>
      <c r="CX173" s="57"/>
      <c r="CY173" s="57"/>
      <c r="CZ173" s="57"/>
      <c r="DA173" s="57"/>
      <c r="DB173" s="57"/>
      <c r="DC173" s="57"/>
      <c r="DD173" s="57"/>
      <c r="DE173" s="57"/>
      <c r="DF173" s="57"/>
      <c r="DG173" s="57"/>
      <c r="DH173" s="57"/>
      <c r="DI173" s="57"/>
      <c r="DJ173" s="57"/>
      <c r="DK173" s="57"/>
      <c r="DL173" s="57"/>
      <c r="DM173" s="57"/>
      <c r="DN173" s="57"/>
      <c r="DO173" s="57"/>
      <c r="DP173" s="57"/>
      <c r="DQ173" s="57"/>
      <c r="DR173" s="57"/>
      <c r="DS173" s="57"/>
      <c r="DT173" s="57"/>
      <c r="DU173" s="57"/>
      <c r="DV173" s="57"/>
      <c r="DW173" s="57"/>
      <c r="DX173" s="57"/>
      <c r="DY173" s="57"/>
      <c r="DZ173" s="57"/>
      <c r="EA173" s="57"/>
      <c r="EB173" s="57"/>
      <c r="EC173" s="57"/>
      <c r="ED173" s="57"/>
      <c r="EE173" s="57"/>
      <c r="EF173" s="57"/>
      <c r="EG173" s="57"/>
      <c r="EH173" s="57"/>
      <c r="EI173" s="57"/>
      <c r="EJ173" s="57"/>
      <c r="EK173" s="57"/>
      <c r="EL173" s="57"/>
      <c r="EM173" s="57"/>
      <c r="EN173" s="57"/>
      <c r="EO173" s="57"/>
      <c r="EP173" s="57"/>
      <c r="EQ173" s="57"/>
      <c r="ER173" s="57"/>
      <c r="ES173" s="57"/>
      <c r="ET173" s="57"/>
      <c r="EU173" s="57"/>
      <c r="EV173" s="57"/>
      <c r="EW173" s="57"/>
      <c r="EX173" s="57"/>
      <c r="EY173" s="57"/>
      <c r="EZ173" s="57"/>
      <c r="FA173" s="57"/>
      <c r="FB173" s="57"/>
      <c r="FC173" s="57"/>
      <c r="FD173" s="57"/>
      <c r="FE173" s="57"/>
      <c r="FF173" s="57"/>
      <c r="FG173" s="57"/>
      <c r="FH173" s="57"/>
      <c r="FI173" s="57"/>
      <c r="FJ173" s="57"/>
      <c r="FK173" s="57"/>
      <c r="FL173" s="57"/>
      <c r="FM173" s="57"/>
      <c r="FN173" s="57"/>
      <c r="FO173" s="57"/>
      <c r="FP173" s="57"/>
      <c r="FQ173" s="57"/>
      <c r="FR173" s="57"/>
      <c r="FS173" s="57"/>
      <c r="FT173" s="57"/>
      <c r="FU173" s="57"/>
      <c r="FV173" s="57"/>
      <c r="FW173" s="57"/>
      <c r="FX173" s="57"/>
      <c r="FY173" s="57"/>
      <c r="FZ173" s="57"/>
      <c r="GA173" s="57"/>
      <c r="GB173" s="57"/>
      <c r="GC173" s="57"/>
      <c r="GD173" s="57"/>
      <c r="GE173" s="57"/>
      <c r="GF173" s="57"/>
      <c r="GG173" s="57"/>
      <c r="GH173" s="57"/>
      <c r="GI173" s="57"/>
      <c r="GJ173" s="57"/>
      <c r="GK173" s="57"/>
      <c r="GL173" s="57"/>
      <c r="GM173" s="57"/>
      <c r="GN173" s="57"/>
      <c r="GO173" s="57"/>
      <c r="GP173" s="57"/>
      <c r="GQ173" s="57"/>
      <c r="GR173" s="57"/>
      <c r="GS173" s="57"/>
      <c r="GT173" s="57"/>
      <c r="GU173" s="57"/>
      <c r="GV173" s="57"/>
      <c r="GW173" s="57"/>
      <c r="GX173" s="57"/>
      <c r="GY173" s="57"/>
      <c r="GZ173" s="57"/>
      <c r="HA173" s="57"/>
      <c r="HB173" s="57"/>
      <c r="HC173" s="57"/>
      <c r="HD173" s="57"/>
      <c r="HE173" s="57"/>
      <c r="HF173" s="57"/>
      <c r="HG173" s="57"/>
      <c r="HH173" s="57"/>
      <c r="HI173" s="57"/>
      <c r="HJ173" s="57"/>
      <c r="HK173" s="57"/>
      <c r="HL173" s="57"/>
      <c r="HM173" s="57"/>
      <c r="HN173" s="57"/>
      <c r="HO173" s="57"/>
      <c r="HP173" s="57"/>
      <c r="HQ173" s="57"/>
      <c r="HR173" s="57"/>
      <c r="HS173" s="57"/>
      <c r="HT173" s="57"/>
      <c r="HU173" s="57"/>
      <c r="HV173" s="57"/>
      <c r="HW173" s="57"/>
      <c r="HX173" s="57"/>
      <c r="HY173" s="57"/>
      <c r="HZ173" s="57"/>
      <c r="IA173" s="57"/>
      <c r="IB173" s="57"/>
      <c r="IC173" s="57"/>
      <c r="ID173" s="57"/>
      <c r="IE173" s="57"/>
      <c r="IF173" s="57"/>
      <c r="IG173" s="57"/>
      <c r="IH173" s="57"/>
      <c r="II173" s="57"/>
      <c r="IJ173" s="57"/>
      <c r="IK173" s="57"/>
      <c r="IL173" s="57"/>
      <c r="IM173" s="57"/>
      <c r="IN173" s="57"/>
      <c r="IO173" s="57"/>
      <c r="IP173" s="57"/>
      <c r="IQ173" s="57"/>
      <c r="IR173" s="57"/>
      <c r="IS173" s="57"/>
      <c r="IT173" s="57"/>
      <c r="IU173" s="57"/>
      <c r="IV173" s="57"/>
      <c r="IW173" s="57"/>
      <c r="IX173" s="57"/>
      <c r="IY173" s="57"/>
      <c r="IZ173" s="57"/>
      <c r="JA173" s="57"/>
      <c r="JB173" s="57"/>
      <c r="JC173" s="57"/>
      <c r="JD173" s="57"/>
      <c r="JE173" s="57"/>
      <c r="JF173" s="57"/>
      <c r="JG173" s="57"/>
      <c r="JH173" s="57"/>
      <c r="JI173" s="57"/>
      <c r="JJ173" s="57"/>
      <c r="JK173" s="57"/>
      <c r="JL173" s="57"/>
      <c r="JM173" s="57"/>
      <c r="JN173" s="57"/>
      <c r="JO173" s="57"/>
      <c r="JP173" s="57"/>
      <c r="JQ173" s="57"/>
      <c r="JR173" s="57"/>
      <c r="JS173" s="57"/>
      <c r="JT173" s="57"/>
      <c r="JU173" s="57"/>
      <c r="JV173" s="57"/>
      <c r="JW173" s="57"/>
      <c r="JX173" s="57"/>
      <c r="JY173" s="57"/>
      <c r="JZ173" s="57"/>
      <c r="KA173" s="57"/>
      <c r="KB173" s="57"/>
      <c r="KC173" s="57"/>
      <c r="KD173" s="57"/>
      <c r="KE173" s="57"/>
      <c r="KF173" s="57"/>
      <c r="KG173" s="57"/>
      <c r="KH173" s="57"/>
      <c r="KI173" s="57"/>
      <c r="KJ173" s="57"/>
      <c r="KK173" s="57"/>
      <c r="KL173" s="57"/>
      <c r="KM173" s="57"/>
      <c r="KN173" s="57"/>
      <c r="KO173" s="57"/>
      <c r="KP173" s="57"/>
      <c r="KQ173" s="57"/>
      <c r="KR173" s="57"/>
      <c r="KS173" s="57"/>
      <c r="KT173" s="57"/>
      <c r="KU173" s="57"/>
      <c r="KV173" s="57"/>
      <c r="KW173" s="57"/>
      <c r="KX173" s="57"/>
      <c r="KY173" s="57"/>
      <c r="KZ173" s="57"/>
      <c r="LA173" s="57"/>
      <c r="LB173" s="57"/>
      <c r="LC173" s="57"/>
      <c r="LD173" s="57"/>
      <c r="LE173" s="57"/>
      <c r="LF173" s="57"/>
      <c r="LG173" s="57"/>
      <c r="LH173" s="57"/>
      <c r="LI173" s="57"/>
      <c r="LJ173" s="57"/>
      <c r="LK173" s="57"/>
      <c r="LL173" s="57"/>
      <c r="LM173" s="57"/>
      <c r="LN173" s="57"/>
      <c r="LO173" s="57"/>
      <c r="LP173" s="57"/>
      <c r="LQ173" s="57"/>
      <c r="LR173" s="57"/>
      <c r="LS173" s="57"/>
      <c r="LT173" s="57"/>
      <c r="LU173" s="57"/>
      <c r="LV173" s="57"/>
      <c r="LW173" s="57"/>
      <c r="LX173" s="57"/>
      <c r="LY173" s="57"/>
      <c r="LZ173" s="57"/>
      <c r="MA173" s="57"/>
      <c r="MB173" s="57"/>
      <c r="MC173" s="57"/>
      <c r="MD173" s="57"/>
      <c r="ME173" s="57"/>
      <c r="MF173" s="57"/>
      <c r="MG173" s="57"/>
      <c r="MH173" s="57"/>
      <c r="MI173" s="57"/>
      <c r="MJ173" s="57"/>
      <c r="MK173" s="57"/>
      <c r="ML173" s="57"/>
      <c r="MM173" s="57"/>
      <c r="MN173" s="57"/>
      <c r="MO173" s="57"/>
      <c r="MP173" s="57"/>
      <c r="MQ173" s="57"/>
      <c r="MR173" s="57"/>
      <c r="MS173" s="57"/>
      <c r="MT173" s="57"/>
      <c r="MU173" s="57"/>
      <c r="MV173" s="57"/>
      <c r="MW173" s="57"/>
      <c r="MX173" s="57"/>
      <c r="MY173" s="57"/>
      <c r="MZ173" s="57"/>
      <c r="NA173" s="57"/>
      <c r="NB173" s="57"/>
      <c r="NC173" s="57"/>
      <c r="ND173" s="57"/>
      <c r="NE173" s="57"/>
      <c r="NF173" s="57"/>
      <c r="NG173" s="57"/>
      <c r="NH173" s="57"/>
      <c r="NI173" s="57"/>
      <c r="NJ173" s="57"/>
      <c r="NK173" s="57"/>
      <c r="NL173" s="57"/>
      <c r="NM173" s="57"/>
      <c r="NN173" s="57"/>
      <c r="NO173" s="57"/>
      <c r="NP173" s="57"/>
      <c r="NQ173" s="57"/>
      <c r="NR173" s="57"/>
      <c r="NS173" s="57"/>
      <c r="NT173" s="57"/>
      <c r="NU173" s="57"/>
      <c r="NV173" s="57"/>
      <c r="NW173" s="57"/>
      <c r="NX173" s="57"/>
      <c r="NY173" s="57"/>
      <c r="NZ173" s="57"/>
      <c r="OA173" s="57"/>
      <c r="OB173" s="57"/>
      <c r="OC173" s="57"/>
      <c r="OD173" s="57"/>
      <c r="OE173" s="57"/>
      <c r="OF173" s="57"/>
      <c r="OG173" s="57"/>
      <c r="OH173" s="57"/>
      <c r="OI173" s="57"/>
      <c r="OJ173" s="57"/>
      <c r="OK173" s="57"/>
      <c r="OL173" s="57"/>
      <c r="OM173" s="57"/>
      <c r="ON173" s="57"/>
      <c r="OO173" s="57"/>
      <c r="OP173" s="57"/>
      <c r="OQ173" s="57"/>
      <c r="OR173" s="57"/>
      <c r="OS173" s="57"/>
      <c r="OT173" s="57"/>
      <c r="OU173" s="57"/>
      <c r="OV173" s="57"/>
      <c r="OW173" s="57"/>
      <c r="OX173" s="57"/>
      <c r="OY173" s="57"/>
      <c r="OZ173" s="57"/>
      <c r="PA173" s="57"/>
      <c r="PB173" s="57"/>
      <c r="PC173" s="57"/>
      <c r="PD173" s="57"/>
      <c r="PE173" s="57"/>
      <c r="PF173" s="57"/>
      <c r="PG173" s="57"/>
      <c r="PH173" s="57"/>
      <c r="PI173" s="57"/>
      <c r="PJ173" s="57"/>
      <c r="PK173" s="57"/>
      <c r="PL173" s="57"/>
      <c r="PM173" s="57"/>
      <c r="PN173" s="57"/>
      <c r="PO173" s="57"/>
      <c r="PP173" s="57"/>
      <c r="PQ173" s="57"/>
      <c r="PR173" s="57"/>
      <c r="PS173" s="57"/>
      <c r="PT173" s="57"/>
      <c r="PU173" s="57"/>
      <c r="PV173" s="57"/>
      <c r="PW173" s="57"/>
      <c r="PX173" s="57"/>
      <c r="PY173" s="57"/>
      <c r="PZ173" s="57"/>
      <c r="QA173" s="57"/>
      <c r="QB173" s="57"/>
      <c r="QC173" s="57"/>
      <c r="QD173" s="57"/>
      <c r="QE173" s="57"/>
      <c r="QF173" s="57"/>
      <c r="QG173" s="57"/>
      <c r="QH173" s="57"/>
      <c r="QI173" s="57"/>
      <c r="QJ173" s="57"/>
      <c r="QK173" s="57"/>
      <c r="QL173" s="57"/>
      <c r="QM173" s="57"/>
      <c r="QN173" s="57"/>
      <c r="QO173" s="57"/>
      <c r="QP173" s="57"/>
      <c r="QQ173" s="57"/>
      <c r="QR173" s="57"/>
      <c r="QS173" s="57"/>
      <c r="QT173" s="57"/>
      <c r="QU173" s="57"/>
      <c r="QV173" s="57"/>
      <c r="QW173" s="57"/>
      <c r="QX173" s="57"/>
      <c r="QY173" s="57"/>
      <c r="QZ173" s="57"/>
      <c r="RA173" s="57"/>
      <c r="RB173" s="57"/>
      <c r="RC173" s="57"/>
      <c r="RD173" s="57"/>
      <c r="RE173" s="57"/>
      <c r="RF173" s="57"/>
      <c r="RG173" s="57"/>
      <c r="RH173" s="57"/>
      <c r="RI173" s="57"/>
      <c r="RJ173" s="57"/>
      <c r="RK173" s="57"/>
      <c r="RL173" s="57"/>
      <c r="RM173" s="57"/>
      <c r="RN173" s="57"/>
      <c r="RO173" s="57"/>
      <c r="RP173" s="57"/>
      <c r="RQ173" s="57"/>
      <c r="RR173" s="57"/>
      <c r="RS173" s="57"/>
      <c r="RT173" s="57"/>
      <c r="RU173" s="57"/>
      <c r="RV173" s="57"/>
      <c r="RW173" s="57"/>
      <c r="RX173" s="57"/>
      <c r="RY173" s="57"/>
      <c r="RZ173" s="57"/>
      <c r="SA173" s="57"/>
      <c r="SB173" s="57"/>
      <c r="SC173" s="57"/>
      <c r="SD173" s="57"/>
      <c r="SE173" s="57"/>
      <c r="SF173" s="57"/>
      <c r="SG173" s="57"/>
      <c r="SH173" s="57"/>
      <c r="SI173" s="57"/>
      <c r="SJ173" s="57"/>
      <c r="SK173" s="57"/>
      <c r="SL173" s="57"/>
      <c r="SM173" s="57"/>
      <c r="SN173" s="57"/>
      <c r="SO173" s="57"/>
      <c r="SP173" s="57"/>
      <c r="SQ173" s="57"/>
      <c r="SR173" s="57"/>
      <c r="SS173" s="57"/>
      <c r="ST173" s="57"/>
      <c r="SU173" s="57"/>
      <c r="SV173" s="57"/>
      <c r="SW173" s="57"/>
      <c r="SX173" s="57"/>
      <c r="SY173" s="57"/>
      <c r="SZ173" s="57"/>
      <c r="TA173" s="57"/>
      <c r="TB173" s="57"/>
      <c r="TC173" s="57"/>
      <c r="TD173" s="57"/>
      <c r="TE173" s="57"/>
      <c r="TF173" s="57"/>
      <c r="TG173" s="57"/>
      <c r="TH173" s="57"/>
      <c r="TI173" s="57"/>
      <c r="TJ173" s="57"/>
      <c r="TK173" s="57"/>
      <c r="TL173" s="57"/>
      <c r="TM173" s="57"/>
      <c r="TN173" s="57"/>
      <c r="TO173" s="57"/>
      <c r="TP173" s="57"/>
      <c r="TQ173" s="57"/>
      <c r="TR173" s="57"/>
      <c r="TS173" s="57"/>
      <c r="TT173" s="57"/>
      <c r="TU173" s="57"/>
      <c r="TV173" s="57"/>
      <c r="TW173" s="57"/>
      <c r="TX173" s="57"/>
      <c r="TY173" s="57"/>
      <c r="TZ173" s="57"/>
      <c r="UA173" s="57"/>
      <c r="UB173" s="57"/>
      <c r="UC173" s="57"/>
      <c r="UD173" s="57"/>
      <c r="UE173" s="57"/>
      <c r="UF173" s="57"/>
      <c r="UG173" s="57"/>
    </row>
    <row r="174" spans="1:843" ht="15.75" customHeight="1" x14ac:dyDescent="0.2">
      <c r="A174" s="59"/>
      <c r="B174" s="393" t="s">
        <v>143</v>
      </c>
      <c r="C174" s="614" t="s">
        <v>825</v>
      </c>
      <c r="D174" s="680"/>
      <c r="E174" s="680"/>
      <c r="F174" s="680"/>
      <c r="G174" s="680"/>
      <c r="H174" s="680"/>
      <c r="I174" s="680"/>
      <c r="J174" s="680"/>
      <c r="K174" s="680"/>
      <c r="L174" s="681"/>
      <c r="M174" s="55"/>
    </row>
    <row r="175" spans="1:843" ht="3.75" customHeight="1" x14ac:dyDescent="0.2">
      <c r="A175" s="59"/>
      <c r="B175" s="394"/>
      <c r="C175" s="394"/>
      <c r="D175" s="394"/>
      <c r="E175" s="394"/>
      <c r="F175" s="394"/>
      <c r="G175" s="394"/>
      <c r="H175" s="394"/>
      <c r="I175" s="394"/>
      <c r="J175" s="394"/>
      <c r="K175" s="394"/>
      <c r="L175" s="395"/>
      <c r="M175" s="55"/>
    </row>
    <row r="176" spans="1:843" ht="15.75" customHeight="1" x14ac:dyDescent="0.2">
      <c r="A176" s="59"/>
      <c r="B176" s="686" t="s">
        <v>144</v>
      </c>
      <c r="C176" s="687"/>
      <c r="D176" s="614" t="s">
        <v>888</v>
      </c>
      <c r="E176" s="680"/>
      <c r="F176" s="680"/>
      <c r="G176" s="680"/>
      <c r="H176" s="680"/>
      <c r="I176" s="680"/>
      <c r="J176" s="680"/>
      <c r="K176" s="680"/>
      <c r="L176" s="681"/>
      <c r="M176" s="55"/>
    </row>
    <row r="177" spans="1:553" ht="3.75" customHeight="1" x14ac:dyDescent="0.2">
      <c r="A177" s="59"/>
      <c r="B177" s="394"/>
      <c r="C177" s="394"/>
      <c r="D177" s="394"/>
      <c r="E177" s="394"/>
      <c r="F177" s="394"/>
      <c r="G177" s="394"/>
      <c r="H177" s="394"/>
      <c r="I177" s="394"/>
      <c r="J177" s="394"/>
      <c r="K177" s="394"/>
      <c r="L177" s="395"/>
      <c r="M177" s="55"/>
    </row>
    <row r="178" spans="1:553" ht="15.75" customHeight="1" x14ac:dyDescent="0.2">
      <c r="A178" s="59"/>
      <c r="B178" s="393" t="s">
        <v>145</v>
      </c>
      <c r="C178" s="614" t="s">
        <v>834</v>
      </c>
      <c r="D178" s="680"/>
      <c r="E178" s="680"/>
      <c r="F178" s="680"/>
      <c r="G178" s="680"/>
      <c r="H178" s="680"/>
      <c r="I178" s="680"/>
      <c r="J178" s="680"/>
      <c r="K178" s="680"/>
      <c r="L178" s="681"/>
      <c r="M178" s="55"/>
    </row>
    <row r="179" spans="1:553" ht="3.75" customHeight="1" x14ac:dyDescent="0.2">
      <c r="A179" s="59"/>
      <c r="B179" s="394"/>
      <c r="C179" s="394"/>
      <c r="D179" s="394"/>
      <c r="E179" s="394"/>
      <c r="F179" s="394"/>
      <c r="G179" s="394"/>
      <c r="H179" s="394"/>
      <c r="I179" s="394"/>
      <c r="J179" s="394"/>
      <c r="K179" s="394"/>
      <c r="L179" s="395"/>
      <c r="M179" s="55"/>
    </row>
    <row r="180" spans="1:553" ht="15.75" customHeight="1" x14ac:dyDescent="0.2">
      <c r="A180" s="59"/>
      <c r="B180" s="393" t="s">
        <v>146</v>
      </c>
      <c r="C180" s="614" t="s">
        <v>826</v>
      </c>
      <c r="D180" s="680"/>
      <c r="E180" s="680"/>
      <c r="F180" s="680"/>
      <c r="G180" s="680"/>
      <c r="H180" s="680"/>
      <c r="I180" s="680"/>
      <c r="J180" s="680"/>
      <c r="K180" s="680"/>
      <c r="L180" s="681"/>
      <c r="M180" s="55"/>
    </row>
    <row r="181" spans="1:553" s="58" customFormat="1" ht="15" customHeight="1" x14ac:dyDescent="0.2">
      <c r="A181" s="56"/>
      <c r="B181" s="20"/>
      <c r="C181" s="20"/>
      <c r="D181" s="20"/>
      <c r="E181" s="20"/>
      <c r="F181" s="20"/>
      <c r="G181" s="20"/>
      <c r="H181" s="20"/>
      <c r="I181" s="20"/>
      <c r="J181" s="20"/>
      <c r="K181" s="20"/>
      <c r="L181" s="20"/>
      <c r="M181" s="20"/>
      <c r="N181" s="52"/>
      <c r="O181" s="53"/>
      <c r="P181" s="53"/>
      <c r="Q181" s="53"/>
      <c r="R181" s="53"/>
      <c r="S181" s="53"/>
      <c r="T181" s="53"/>
      <c r="U181" s="53"/>
      <c r="V181" s="53"/>
      <c r="W181" s="53"/>
      <c r="X181" s="53"/>
      <c r="Y181" s="53"/>
      <c r="Z181" s="53"/>
      <c r="AA181" s="53"/>
      <c r="AB181" s="53"/>
      <c r="AC181" s="53"/>
      <c r="AD181" s="53"/>
      <c r="AE181" s="53"/>
      <c r="AF181" s="57"/>
      <c r="AG181" s="57"/>
      <c r="AH181" s="57"/>
      <c r="AI181" s="57"/>
      <c r="AJ181" s="57"/>
      <c r="AK181" s="57"/>
      <c r="AL181" s="57"/>
      <c r="AM181" s="57"/>
      <c r="AN181" s="57"/>
      <c r="AO181" s="57"/>
      <c r="AP181" s="57"/>
      <c r="AQ181" s="57"/>
      <c r="AR181" s="57"/>
      <c r="AS181" s="57"/>
      <c r="AT181" s="57"/>
      <c r="AU181" s="57"/>
      <c r="AV181" s="57"/>
      <c r="AW181" s="57"/>
      <c r="AX181" s="57"/>
      <c r="AY181" s="57"/>
      <c r="AZ181" s="57"/>
      <c r="BA181" s="57"/>
      <c r="BB181" s="57"/>
      <c r="BC181" s="57"/>
      <c r="BD181" s="57"/>
      <c r="BE181" s="57"/>
      <c r="BF181" s="57"/>
      <c r="BG181" s="57"/>
      <c r="BH181" s="57"/>
      <c r="BI181" s="57"/>
      <c r="BJ181" s="57"/>
      <c r="BK181" s="57"/>
      <c r="BL181" s="57"/>
      <c r="BM181" s="57"/>
      <c r="BN181" s="57"/>
      <c r="BO181" s="57"/>
      <c r="BP181" s="57"/>
      <c r="BQ181" s="57"/>
      <c r="BR181" s="57"/>
      <c r="BS181" s="57"/>
      <c r="BT181" s="57"/>
      <c r="BU181" s="57"/>
      <c r="BV181" s="57"/>
      <c r="BW181" s="57"/>
      <c r="BX181" s="57"/>
      <c r="BY181" s="57"/>
      <c r="BZ181" s="57"/>
      <c r="CA181" s="57"/>
      <c r="CB181" s="57"/>
      <c r="CC181" s="57"/>
      <c r="CD181" s="57"/>
      <c r="CE181" s="57"/>
      <c r="CF181" s="57"/>
      <c r="CG181" s="57"/>
      <c r="CH181" s="57"/>
      <c r="CI181" s="57"/>
      <c r="CJ181" s="57"/>
      <c r="CK181" s="57"/>
      <c r="CL181" s="57"/>
      <c r="CM181" s="57"/>
      <c r="CN181" s="57"/>
      <c r="CO181" s="57"/>
      <c r="CP181" s="57"/>
      <c r="CQ181" s="57"/>
      <c r="CR181" s="57"/>
      <c r="CS181" s="57"/>
      <c r="CT181" s="57"/>
      <c r="CU181" s="57"/>
      <c r="CV181" s="57"/>
      <c r="CW181" s="57"/>
      <c r="CX181" s="57"/>
      <c r="CY181" s="57"/>
      <c r="CZ181" s="57"/>
      <c r="DA181" s="57"/>
      <c r="DB181" s="57"/>
      <c r="DC181" s="57"/>
      <c r="DD181" s="57"/>
      <c r="DE181" s="57"/>
      <c r="DF181" s="57"/>
      <c r="DG181" s="57"/>
      <c r="DH181" s="57"/>
      <c r="DI181" s="57"/>
      <c r="DJ181" s="57"/>
      <c r="DK181" s="57"/>
      <c r="DL181" s="57"/>
      <c r="DM181" s="57"/>
      <c r="DN181" s="57"/>
      <c r="DO181" s="57"/>
      <c r="DP181" s="57"/>
      <c r="DQ181" s="57"/>
      <c r="DR181" s="57"/>
      <c r="DS181" s="57"/>
      <c r="DT181" s="57"/>
      <c r="DU181" s="57"/>
      <c r="DV181" s="57"/>
      <c r="DW181" s="57"/>
      <c r="DX181" s="57"/>
      <c r="DY181" s="57"/>
      <c r="DZ181" s="57"/>
      <c r="EA181" s="57"/>
      <c r="EB181" s="57"/>
      <c r="EC181" s="57"/>
      <c r="ED181" s="57"/>
      <c r="EE181" s="57"/>
      <c r="EF181" s="57"/>
      <c r="EG181" s="57"/>
      <c r="EH181" s="57"/>
      <c r="EI181" s="57"/>
      <c r="EJ181" s="57"/>
      <c r="EK181" s="57"/>
      <c r="EL181" s="57"/>
      <c r="EM181" s="57"/>
      <c r="EN181" s="57"/>
      <c r="EO181" s="57"/>
      <c r="EP181" s="57"/>
      <c r="EQ181" s="57"/>
      <c r="ER181" s="57"/>
      <c r="ES181" s="57"/>
      <c r="ET181" s="57"/>
      <c r="EU181" s="57"/>
      <c r="EV181" s="57"/>
      <c r="EW181" s="57"/>
      <c r="EX181" s="57"/>
      <c r="EY181" s="57"/>
      <c r="EZ181" s="57"/>
      <c r="FA181" s="57"/>
      <c r="FB181" s="57"/>
      <c r="FC181" s="57"/>
      <c r="FD181" s="57"/>
      <c r="FE181" s="57"/>
      <c r="FF181" s="57"/>
      <c r="FG181" s="57"/>
      <c r="FH181" s="57"/>
      <c r="FI181" s="57"/>
      <c r="FJ181" s="57"/>
      <c r="FK181" s="57"/>
      <c r="FL181" s="57"/>
      <c r="FM181" s="57"/>
      <c r="FN181" s="57"/>
      <c r="FO181" s="57"/>
      <c r="FP181" s="57"/>
      <c r="FQ181" s="57"/>
      <c r="FR181" s="57"/>
      <c r="FS181" s="57"/>
      <c r="FT181" s="57"/>
      <c r="FU181" s="57"/>
      <c r="FV181" s="57"/>
      <c r="FW181" s="57"/>
      <c r="FX181" s="57"/>
      <c r="FY181" s="57"/>
      <c r="FZ181" s="57"/>
      <c r="GA181" s="57"/>
      <c r="GB181" s="57"/>
      <c r="GC181" s="57"/>
      <c r="GD181" s="57"/>
      <c r="GE181" s="57"/>
      <c r="GF181" s="57"/>
      <c r="GG181" s="57"/>
      <c r="GH181" s="57"/>
      <c r="GI181" s="57"/>
      <c r="GJ181" s="57"/>
      <c r="GK181" s="57"/>
      <c r="GL181" s="57"/>
      <c r="GM181" s="57"/>
      <c r="GN181" s="57"/>
      <c r="GO181" s="57"/>
      <c r="GP181" s="57"/>
      <c r="GQ181" s="57"/>
      <c r="GR181" s="57"/>
      <c r="GS181" s="57"/>
      <c r="GT181" s="57"/>
      <c r="GU181" s="57"/>
      <c r="GV181" s="57"/>
      <c r="GW181" s="57"/>
      <c r="GX181" s="57"/>
      <c r="GY181" s="57"/>
      <c r="GZ181" s="57"/>
      <c r="HA181" s="57"/>
      <c r="HB181" s="57"/>
      <c r="HC181" s="57"/>
      <c r="HD181" s="57"/>
      <c r="HE181" s="57"/>
      <c r="HF181" s="57"/>
      <c r="HG181" s="57"/>
      <c r="HH181" s="57"/>
      <c r="HI181" s="57"/>
      <c r="HJ181" s="57"/>
      <c r="HK181" s="57"/>
      <c r="HL181" s="57"/>
      <c r="HM181" s="57"/>
      <c r="HN181" s="57"/>
      <c r="HO181" s="57"/>
      <c r="HP181" s="57"/>
      <c r="HQ181" s="57"/>
      <c r="HR181" s="57"/>
      <c r="HS181" s="57"/>
      <c r="HT181" s="57"/>
      <c r="HU181" s="57"/>
      <c r="HV181" s="57"/>
      <c r="HW181" s="57"/>
      <c r="HX181" s="57"/>
      <c r="HY181" s="57"/>
      <c r="HZ181" s="57"/>
      <c r="IA181" s="57"/>
      <c r="IB181" s="57"/>
      <c r="IC181" s="57"/>
      <c r="ID181" s="57"/>
      <c r="IE181" s="57"/>
      <c r="IF181" s="57"/>
      <c r="IG181" s="57"/>
      <c r="IH181" s="57"/>
      <c r="II181" s="57"/>
      <c r="IJ181" s="57"/>
      <c r="IK181" s="57"/>
      <c r="IL181" s="57"/>
      <c r="IM181" s="57"/>
      <c r="IN181" s="57"/>
      <c r="IO181" s="57"/>
      <c r="IP181" s="57"/>
      <c r="IQ181" s="57"/>
      <c r="IR181" s="57"/>
      <c r="IS181" s="57"/>
      <c r="IT181" s="57"/>
      <c r="IU181" s="57"/>
      <c r="IV181" s="57"/>
      <c r="IW181" s="57"/>
      <c r="IX181" s="57"/>
      <c r="IY181" s="57"/>
      <c r="IZ181" s="57"/>
      <c r="JA181" s="57"/>
      <c r="JB181" s="57"/>
      <c r="JC181" s="57"/>
      <c r="JD181" s="57"/>
      <c r="JE181" s="57"/>
      <c r="JF181" s="57"/>
      <c r="JG181" s="57"/>
      <c r="JH181" s="57"/>
      <c r="JI181" s="57"/>
      <c r="JJ181" s="57"/>
      <c r="JK181" s="57"/>
      <c r="JL181" s="57"/>
      <c r="JM181" s="57"/>
      <c r="JN181" s="57"/>
      <c r="JO181" s="57"/>
      <c r="JP181" s="57"/>
      <c r="JQ181" s="57"/>
      <c r="JR181" s="57"/>
      <c r="JS181" s="57"/>
      <c r="JT181" s="57"/>
      <c r="JU181" s="57"/>
      <c r="JV181" s="57"/>
      <c r="JW181" s="57"/>
      <c r="JX181" s="57"/>
      <c r="JY181" s="57"/>
      <c r="JZ181" s="57"/>
      <c r="KA181" s="57"/>
      <c r="KB181" s="57"/>
      <c r="KC181" s="57"/>
      <c r="KD181" s="57"/>
      <c r="KE181" s="57"/>
      <c r="KF181" s="57"/>
      <c r="KG181" s="57"/>
      <c r="KH181" s="57"/>
      <c r="KI181" s="57"/>
      <c r="KJ181" s="57"/>
      <c r="KK181" s="57"/>
      <c r="KL181" s="57"/>
      <c r="KM181" s="57"/>
      <c r="KN181" s="57"/>
      <c r="KO181" s="57"/>
      <c r="KP181" s="57"/>
      <c r="KQ181" s="57"/>
      <c r="KR181" s="57"/>
      <c r="KS181" s="57"/>
      <c r="KT181" s="57"/>
      <c r="KU181" s="57"/>
      <c r="KV181" s="57"/>
      <c r="KW181" s="57"/>
      <c r="KX181" s="57"/>
      <c r="KY181" s="57"/>
      <c r="KZ181" s="57"/>
      <c r="LA181" s="57"/>
      <c r="LB181" s="57"/>
      <c r="LC181" s="57"/>
      <c r="LD181" s="57"/>
      <c r="LE181" s="57"/>
      <c r="LF181" s="57"/>
      <c r="LG181" s="57"/>
      <c r="LH181" s="57"/>
      <c r="LI181" s="57"/>
      <c r="LJ181" s="57"/>
      <c r="LK181" s="57"/>
      <c r="LL181" s="57"/>
      <c r="LM181" s="57"/>
      <c r="LN181" s="57"/>
      <c r="LO181" s="57"/>
      <c r="LP181" s="57"/>
      <c r="LQ181" s="57"/>
      <c r="LR181" s="57"/>
      <c r="LS181" s="57"/>
      <c r="LT181" s="57"/>
      <c r="LU181" s="57"/>
      <c r="LV181" s="57"/>
      <c r="LW181" s="57"/>
      <c r="LX181" s="57"/>
      <c r="LY181" s="57"/>
      <c r="LZ181" s="57"/>
      <c r="MA181" s="57"/>
      <c r="MB181" s="57"/>
      <c r="MC181" s="57"/>
      <c r="MD181" s="57"/>
      <c r="ME181" s="57"/>
      <c r="MF181" s="57"/>
      <c r="MG181" s="57"/>
      <c r="MH181" s="57"/>
      <c r="MI181" s="57"/>
      <c r="MJ181" s="57"/>
      <c r="MK181" s="57"/>
      <c r="ML181" s="57"/>
      <c r="MM181" s="57"/>
      <c r="MN181" s="57"/>
      <c r="MO181" s="57"/>
      <c r="MP181" s="57"/>
      <c r="MQ181" s="57"/>
      <c r="MR181" s="57"/>
      <c r="MS181" s="57"/>
      <c r="MT181" s="57"/>
      <c r="MU181" s="57"/>
      <c r="MV181" s="57"/>
      <c r="MW181" s="57"/>
      <c r="MX181" s="57"/>
      <c r="MY181" s="57"/>
      <c r="MZ181" s="57"/>
      <c r="NA181" s="57"/>
      <c r="NB181" s="57"/>
      <c r="NC181" s="57"/>
      <c r="ND181" s="57"/>
      <c r="NE181" s="57"/>
      <c r="NF181" s="57"/>
      <c r="NG181" s="57"/>
      <c r="NH181" s="57"/>
      <c r="NI181" s="57"/>
      <c r="NJ181" s="57"/>
      <c r="NK181" s="57"/>
      <c r="NL181" s="57"/>
      <c r="NM181" s="57"/>
      <c r="NN181" s="57"/>
      <c r="NO181" s="57"/>
      <c r="NP181" s="57"/>
      <c r="NQ181" s="57"/>
      <c r="NR181" s="57"/>
      <c r="NS181" s="57"/>
      <c r="NT181" s="57"/>
      <c r="NU181" s="57"/>
      <c r="NV181" s="57"/>
      <c r="NW181" s="57"/>
      <c r="NX181" s="57"/>
      <c r="NY181" s="57"/>
      <c r="NZ181" s="57"/>
      <c r="OA181" s="57"/>
      <c r="OB181" s="57"/>
      <c r="OC181" s="57"/>
      <c r="OD181" s="57"/>
      <c r="OE181" s="57"/>
      <c r="OF181" s="57"/>
      <c r="OG181" s="57"/>
      <c r="OH181" s="57"/>
      <c r="OI181" s="57"/>
      <c r="OJ181" s="57"/>
      <c r="OK181" s="57"/>
      <c r="OL181" s="57"/>
      <c r="OM181" s="57"/>
      <c r="ON181" s="57"/>
      <c r="OO181" s="57"/>
      <c r="OP181" s="57"/>
      <c r="OQ181" s="57"/>
      <c r="OR181" s="57"/>
      <c r="OS181" s="57"/>
      <c r="OT181" s="57"/>
      <c r="OU181" s="57"/>
      <c r="OV181" s="57"/>
      <c r="OW181" s="57"/>
      <c r="OX181" s="57"/>
      <c r="OY181" s="57"/>
      <c r="OZ181" s="57"/>
      <c r="PA181" s="57"/>
      <c r="PB181" s="57"/>
      <c r="PC181" s="57"/>
      <c r="PD181" s="57"/>
      <c r="PE181" s="57"/>
      <c r="PF181" s="57"/>
      <c r="PG181" s="57"/>
      <c r="PH181" s="57"/>
      <c r="PI181" s="57"/>
      <c r="PJ181" s="57"/>
      <c r="PK181" s="57"/>
      <c r="PL181" s="57"/>
      <c r="PM181" s="57"/>
      <c r="PN181" s="57"/>
      <c r="PO181" s="57"/>
      <c r="PP181" s="57"/>
      <c r="PQ181" s="57"/>
      <c r="PR181" s="57"/>
      <c r="PS181" s="57"/>
      <c r="PT181" s="57"/>
      <c r="PU181" s="57"/>
      <c r="PV181" s="57"/>
      <c r="PW181" s="57"/>
      <c r="PX181" s="57"/>
      <c r="PY181" s="57"/>
      <c r="PZ181" s="57"/>
      <c r="QA181" s="57"/>
      <c r="QB181" s="57"/>
      <c r="QC181" s="57"/>
      <c r="QD181" s="57"/>
      <c r="QE181" s="57"/>
      <c r="QF181" s="57"/>
      <c r="QG181" s="57"/>
      <c r="QH181" s="57"/>
      <c r="QI181" s="57"/>
      <c r="QJ181" s="57"/>
      <c r="QK181" s="57"/>
      <c r="QL181" s="57"/>
      <c r="QM181" s="57"/>
      <c r="QN181" s="57"/>
      <c r="QO181" s="57"/>
      <c r="QP181" s="57"/>
      <c r="QQ181" s="57"/>
      <c r="QR181" s="57"/>
      <c r="QS181" s="57"/>
      <c r="QT181" s="57"/>
      <c r="QU181" s="57"/>
      <c r="QV181" s="57"/>
      <c r="QW181" s="57"/>
      <c r="QX181" s="57"/>
      <c r="QY181" s="57"/>
      <c r="QZ181" s="57"/>
      <c r="RA181" s="57"/>
      <c r="RB181" s="57"/>
      <c r="RC181" s="57"/>
      <c r="RD181" s="57"/>
      <c r="RE181" s="57"/>
      <c r="RF181" s="57"/>
      <c r="RG181" s="57"/>
      <c r="RH181" s="57"/>
      <c r="RI181" s="57"/>
      <c r="RJ181" s="57"/>
      <c r="RK181" s="57"/>
      <c r="RL181" s="57"/>
      <c r="RM181" s="57"/>
      <c r="RN181" s="57"/>
      <c r="RO181" s="57"/>
      <c r="RP181" s="57"/>
      <c r="RQ181" s="57"/>
      <c r="RR181" s="57"/>
      <c r="RS181" s="57"/>
      <c r="RT181" s="57"/>
      <c r="RU181" s="57"/>
      <c r="RV181" s="57"/>
      <c r="RW181" s="57"/>
      <c r="RX181" s="57"/>
      <c r="RY181" s="57"/>
      <c r="RZ181" s="57"/>
      <c r="SA181" s="57"/>
      <c r="SB181" s="57"/>
      <c r="SC181" s="57"/>
      <c r="SD181" s="57"/>
      <c r="SE181" s="57"/>
      <c r="SF181" s="57"/>
      <c r="SG181" s="57"/>
      <c r="SH181" s="57"/>
      <c r="SI181" s="57"/>
      <c r="SJ181" s="57"/>
      <c r="SK181" s="57"/>
      <c r="SL181" s="57"/>
      <c r="SM181" s="57"/>
      <c r="SN181" s="57"/>
      <c r="SO181" s="57"/>
      <c r="SP181" s="57"/>
      <c r="SQ181" s="57"/>
      <c r="SR181" s="57"/>
      <c r="SS181" s="57"/>
      <c r="ST181" s="57"/>
      <c r="SU181" s="57"/>
      <c r="SV181" s="57"/>
      <c r="SW181" s="57"/>
      <c r="SX181" s="57"/>
      <c r="SY181" s="57"/>
      <c r="SZ181" s="57"/>
      <c r="TA181" s="57"/>
      <c r="TB181" s="57"/>
      <c r="TC181" s="57"/>
      <c r="TD181" s="57"/>
      <c r="TE181" s="57"/>
      <c r="TF181" s="57"/>
      <c r="TG181" s="57"/>
      <c r="TH181" s="57"/>
      <c r="TI181" s="57"/>
      <c r="TJ181" s="57"/>
      <c r="TK181" s="57"/>
      <c r="TL181" s="57"/>
      <c r="TM181" s="57"/>
      <c r="TN181" s="57"/>
      <c r="TO181" s="57"/>
      <c r="TP181" s="57"/>
      <c r="TQ181" s="57"/>
      <c r="TR181" s="57"/>
      <c r="TS181" s="57"/>
      <c r="TT181" s="57"/>
      <c r="TU181" s="57"/>
      <c r="TV181" s="57"/>
      <c r="TW181" s="57"/>
      <c r="TX181" s="57"/>
      <c r="TY181" s="57"/>
      <c r="TZ181" s="57"/>
      <c r="UA181" s="57"/>
      <c r="UB181" s="57"/>
      <c r="UC181" s="57"/>
      <c r="UD181" s="57"/>
      <c r="UE181" s="57"/>
      <c r="UF181" s="57"/>
      <c r="UG181" s="57"/>
    </row>
    <row r="182" spans="1:553" ht="3.75" customHeight="1" x14ac:dyDescent="0.2">
      <c r="A182" s="59"/>
      <c r="B182" s="20"/>
      <c r="C182" s="33"/>
      <c r="D182" s="33"/>
      <c r="E182" s="33"/>
      <c r="F182" s="33"/>
      <c r="G182" s="33"/>
      <c r="H182" s="33"/>
      <c r="I182" s="33"/>
      <c r="J182" s="33"/>
      <c r="K182" s="33"/>
      <c r="L182" s="37"/>
      <c r="M182" s="55"/>
    </row>
    <row r="183" spans="1:553" ht="15.75" customHeight="1" x14ac:dyDescent="0.2">
      <c r="A183" s="59"/>
      <c r="B183" s="682" t="s">
        <v>889</v>
      </c>
      <c r="C183" s="702"/>
      <c r="D183" s="702"/>
      <c r="E183" s="702"/>
      <c r="F183" s="702"/>
      <c r="G183" s="702"/>
      <c r="H183" s="702"/>
      <c r="I183" s="702"/>
      <c r="J183" s="702"/>
      <c r="K183" s="702"/>
      <c r="L183" s="702"/>
      <c r="M183" s="55"/>
    </row>
    <row r="184" spans="1:553" s="58" customFormat="1" ht="15" customHeight="1" thickBot="1" x14ac:dyDescent="0.25">
      <c r="A184" s="56"/>
      <c r="B184" s="55"/>
      <c r="C184" s="55"/>
      <c r="D184" s="55"/>
      <c r="E184" s="55"/>
      <c r="F184" s="55"/>
      <c r="G184" s="55"/>
      <c r="H184" s="55"/>
      <c r="I184" s="55"/>
      <c r="J184" s="55"/>
      <c r="K184" s="55"/>
      <c r="L184" s="55"/>
      <c r="M184" s="20"/>
      <c r="N184" s="52"/>
      <c r="O184" s="53"/>
      <c r="P184" s="53"/>
      <c r="Q184" s="53"/>
      <c r="R184" s="53"/>
      <c r="S184" s="53"/>
      <c r="T184" s="53"/>
      <c r="U184" s="53"/>
      <c r="V184" s="53"/>
      <c r="W184" s="53"/>
      <c r="X184" s="53"/>
      <c r="Y184" s="53"/>
      <c r="Z184" s="53"/>
      <c r="AA184" s="53"/>
      <c r="AB184" s="53"/>
      <c r="AC184" s="53"/>
      <c r="AD184" s="53"/>
      <c r="AE184" s="53"/>
      <c r="AF184" s="57"/>
      <c r="AG184" s="57"/>
      <c r="AH184" s="57"/>
      <c r="AI184" s="57"/>
      <c r="AJ184" s="57"/>
      <c r="AK184" s="57"/>
      <c r="AL184" s="57"/>
      <c r="AM184" s="57"/>
      <c r="AN184" s="57"/>
      <c r="AO184" s="57"/>
      <c r="AP184" s="57"/>
      <c r="AQ184" s="57"/>
      <c r="AR184" s="57"/>
      <c r="AS184" s="57"/>
      <c r="AT184" s="57"/>
      <c r="AU184" s="57"/>
      <c r="AV184" s="57"/>
      <c r="AW184" s="57"/>
      <c r="AX184" s="57"/>
      <c r="AY184" s="57"/>
      <c r="AZ184" s="57"/>
      <c r="BA184" s="57"/>
      <c r="BB184" s="57"/>
      <c r="BC184" s="57"/>
      <c r="BD184" s="57"/>
      <c r="BE184" s="57"/>
      <c r="BF184" s="57"/>
      <c r="BG184" s="57"/>
      <c r="BH184" s="57"/>
      <c r="BI184" s="57"/>
      <c r="BJ184" s="57"/>
      <c r="BK184" s="57"/>
      <c r="BL184" s="57"/>
      <c r="BM184" s="57"/>
      <c r="BN184" s="57"/>
      <c r="BO184" s="57"/>
      <c r="BP184" s="57"/>
      <c r="BQ184" s="57"/>
      <c r="BR184" s="57"/>
      <c r="BS184" s="57"/>
      <c r="BT184" s="57"/>
      <c r="BU184" s="57"/>
      <c r="BV184" s="57"/>
      <c r="BW184" s="57"/>
      <c r="BX184" s="57"/>
      <c r="BY184" s="57"/>
      <c r="BZ184" s="57"/>
      <c r="CA184" s="57"/>
      <c r="CB184" s="57"/>
      <c r="CC184" s="57"/>
      <c r="CD184" s="57"/>
      <c r="CE184" s="57"/>
      <c r="CF184" s="57"/>
      <c r="CG184" s="57"/>
      <c r="CH184" s="57"/>
      <c r="CI184" s="57"/>
      <c r="CJ184" s="57"/>
      <c r="CK184" s="57"/>
      <c r="CL184" s="57"/>
      <c r="CM184" s="57"/>
      <c r="CN184" s="57"/>
      <c r="CO184" s="57"/>
      <c r="CP184" s="57"/>
      <c r="CQ184" s="57"/>
      <c r="CR184" s="57"/>
      <c r="CS184" s="57"/>
      <c r="CT184" s="57"/>
      <c r="CU184" s="57"/>
      <c r="CV184" s="57"/>
      <c r="CW184" s="57"/>
      <c r="CX184" s="57"/>
      <c r="CY184" s="57"/>
      <c r="CZ184" s="57"/>
      <c r="DA184" s="57"/>
      <c r="DB184" s="57"/>
      <c r="DC184" s="57"/>
      <c r="DD184" s="57"/>
      <c r="DE184" s="57"/>
      <c r="DF184" s="57"/>
      <c r="DG184" s="57"/>
      <c r="DH184" s="57"/>
      <c r="DI184" s="57"/>
      <c r="DJ184" s="57"/>
      <c r="DK184" s="57"/>
      <c r="DL184" s="57"/>
      <c r="DM184" s="57"/>
      <c r="DN184" s="57"/>
      <c r="DO184" s="57"/>
      <c r="DP184" s="57"/>
      <c r="DQ184" s="57"/>
      <c r="DR184" s="57"/>
      <c r="DS184" s="57"/>
      <c r="DT184" s="57"/>
      <c r="DU184" s="57"/>
      <c r="DV184" s="57"/>
      <c r="DW184" s="57"/>
      <c r="DX184" s="57"/>
      <c r="DY184" s="57"/>
      <c r="DZ184" s="57"/>
      <c r="EA184" s="57"/>
      <c r="EB184" s="57"/>
      <c r="EC184" s="57"/>
      <c r="ED184" s="57"/>
      <c r="EE184" s="57"/>
      <c r="EF184" s="57"/>
      <c r="EG184" s="57"/>
      <c r="EH184" s="57"/>
      <c r="EI184" s="57"/>
      <c r="EJ184" s="57"/>
      <c r="EK184" s="57"/>
      <c r="EL184" s="57"/>
      <c r="EM184" s="57"/>
      <c r="EN184" s="57"/>
      <c r="EO184" s="57"/>
      <c r="EP184" s="57"/>
      <c r="EQ184" s="57"/>
      <c r="ER184" s="57"/>
      <c r="ES184" s="57"/>
      <c r="ET184" s="57"/>
      <c r="EU184" s="57"/>
      <c r="EV184" s="57"/>
      <c r="EW184" s="57"/>
      <c r="EX184" s="57"/>
      <c r="EY184" s="57"/>
      <c r="EZ184" s="57"/>
      <c r="FA184" s="57"/>
      <c r="FB184" s="57"/>
      <c r="FC184" s="57"/>
      <c r="FD184" s="57"/>
      <c r="FE184" s="57"/>
      <c r="FF184" s="57"/>
      <c r="FG184" s="57"/>
      <c r="FH184" s="57"/>
      <c r="FI184" s="57"/>
      <c r="FJ184" s="57"/>
      <c r="FK184" s="57"/>
      <c r="FL184" s="57"/>
      <c r="FM184" s="57"/>
      <c r="FN184" s="57"/>
      <c r="FO184" s="57"/>
      <c r="FP184" s="57"/>
      <c r="FQ184" s="57"/>
      <c r="FR184" s="57"/>
      <c r="FS184" s="57"/>
      <c r="FT184" s="57"/>
      <c r="FU184" s="57"/>
      <c r="FV184" s="57"/>
      <c r="FW184" s="57"/>
      <c r="FX184" s="57"/>
      <c r="FY184" s="57"/>
      <c r="FZ184" s="57"/>
      <c r="GA184" s="57"/>
      <c r="GB184" s="57"/>
      <c r="GC184" s="57"/>
      <c r="GD184" s="57"/>
      <c r="GE184" s="57"/>
      <c r="GF184" s="57"/>
      <c r="GG184" s="57"/>
      <c r="GH184" s="57"/>
      <c r="GI184" s="57"/>
      <c r="GJ184" s="57"/>
      <c r="GK184" s="57"/>
      <c r="GL184" s="57"/>
      <c r="GM184" s="57"/>
      <c r="GN184" s="57"/>
      <c r="GO184" s="57"/>
      <c r="GP184" s="57"/>
      <c r="GQ184" s="57"/>
      <c r="GR184" s="57"/>
      <c r="GS184" s="57"/>
      <c r="GT184" s="57"/>
      <c r="GU184" s="57"/>
      <c r="GV184" s="57"/>
      <c r="GW184" s="57"/>
      <c r="GX184" s="57"/>
      <c r="GY184" s="57"/>
      <c r="GZ184" s="57"/>
      <c r="HA184" s="57"/>
      <c r="HB184" s="57"/>
      <c r="HC184" s="57"/>
      <c r="HD184" s="57"/>
      <c r="HE184" s="57"/>
      <c r="HF184" s="57"/>
      <c r="HG184" s="57"/>
      <c r="HH184" s="57"/>
      <c r="HI184" s="57"/>
      <c r="HJ184" s="57"/>
      <c r="HK184" s="57"/>
      <c r="HL184" s="57"/>
      <c r="HM184" s="57"/>
      <c r="HN184" s="57"/>
      <c r="HO184" s="57"/>
      <c r="HP184" s="57"/>
      <c r="HQ184" s="57"/>
      <c r="HR184" s="57"/>
      <c r="HS184" s="57"/>
      <c r="HT184" s="57"/>
      <c r="HU184" s="57"/>
      <c r="HV184" s="57"/>
      <c r="HW184" s="57"/>
      <c r="HX184" s="57"/>
      <c r="HY184" s="57"/>
      <c r="HZ184" s="57"/>
      <c r="IA184" s="57"/>
      <c r="IB184" s="57"/>
      <c r="IC184" s="57"/>
      <c r="ID184" s="57"/>
      <c r="IE184" s="57"/>
      <c r="IF184" s="57"/>
      <c r="IG184" s="57"/>
      <c r="IH184" s="57"/>
      <c r="II184" s="57"/>
      <c r="IJ184" s="57"/>
      <c r="IK184" s="57"/>
      <c r="IL184" s="57"/>
      <c r="IM184" s="57"/>
      <c r="IN184" s="57"/>
      <c r="IO184" s="57"/>
      <c r="IP184" s="57"/>
      <c r="IQ184" s="57"/>
      <c r="IR184" s="57"/>
      <c r="IS184" s="57"/>
      <c r="IT184" s="57"/>
      <c r="IU184" s="57"/>
      <c r="IV184" s="57"/>
      <c r="IW184" s="57"/>
      <c r="IX184" s="57"/>
      <c r="IY184" s="57"/>
      <c r="IZ184" s="57"/>
      <c r="JA184" s="57"/>
      <c r="JB184" s="57"/>
      <c r="JC184" s="57"/>
      <c r="JD184" s="57"/>
      <c r="JE184" s="57"/>
      <c r="JF184" s="57"/>
      <c r="JG184" s="57"/>
      <c r="JH184" s="57"/>
      <c r="JI184" s="57"/>
      <c r="JJ184" s="57"/>
      <c r="JK184" s="57"/>
      <c r="JL184" s="57"/>
      <c r="JM184" s="57"/>
      <c r="JN184" s="57"/>
      <c r="JO184" s="57"/>
      <c r="JP184" s="57"/>
      <c r="JQ184" s="57"/>
      <c r="JR184" s="57"/>
      <c r="JS184" s="57"/>
      <c r="JT184" s="57"/>
      <c r="JU184" s="57"/>
      <c r="JV184" s="57"/>
      <c r="JW184" s="57"/>
      <c r="JX184" s="57"/>
      <c r="JY184" s="57"/>
      <c r="JZ184" s="57"/>
      <c r="KA184" s="57"/>
      <c r="KB184" s="57"/>
      <c r="KC184" s="57"/>
      <c r="KD184" s="57"/>
      <c r="KE184" s="57"/>
      <c r="KF184" s="57"/>
      <c r="KG184" s="57"/>
      <c r="KH184" s="57"/>
      <c r="KI184" s="57"/>
      <c r="KJ184" s="57"/>
      <c r="KK184" s="57"/>
      <c r="KL184" s="57"/>
      <c r="KM184" s="57"/>
      <c r="KN184" s="57"/>
      <c r="KO184" s="57"/>
      <c r="KP184" s="57"/>
      <c r="KQ184" s="57"/>
      <c r="KR184" s="57"/>
      <c r="KS184" s="57"/>
      <c r="KT184" s="57"/>
      <c r="KU184" s="57"/>
      <c r="KV184" s="57"/>
      <c r="KW184" s="57"/>
      <c r="KX184" s="57"/>
      <c r="KY184" s="57"/>
      <c r="KZ184" s="57"/>
      <c r="LA184" s="57"/>
      <c r="LB184" s="57"/>
      <c r="LC184" s="57"/>
      <c r="LD184" s="57"/>
      <c r="LE184" s="57"/>
      <c r="LF184" s="57"/>
      <c r="LG184" s="57"/>
      <c r="LH184" s="57"/>
      <c r="LI184" s="57"/>
      <c r="LJ184" s="57"/>
      <c r="LK184" s="57"/>
      <c r="LL184" s="57"/>
      <c r="LM184" s="57"/>
      <c r="LN184" s="57"/>
      <c r="LO184" s="57"/>
      <c r="LP184" s="57"/>
      <c r="LQ184" s="57"/>
      <c r="LR184" s="57"/>
      <c r="LS184" s="57"/>
      <c r="LT184" s="57"/>
      <c r="LU184" s="57"/>
      <c r="LV184" s="57"/>
      <c r="LW184" s="57"/>
      <c r="LX184" s="57"/>
      <c r="LY184" s="57"/>
      <c r="LZ184" s="57"/>
      <c r="MA184" s="57"/>
      <c r="MB184" s="57"/>
      <c r="MC184" s="57"/>
      <c r="MD184" s="57"/>
      <c r="ME184" s="57"/>
      <c r="MF184" s="57"/>
      <c r="MG184" s="57"/>
      <c r="MH184" s="57"/>
      <c r="MI184" s="57"/>
      <c r="MJ184" s="57"/>
      <c r="MK184" s="57"/>
      <c r="ML184" s="57"/>
      <c r="MM184" s="57"/>
      <c r="MN184" s="57"/>
      <c r="MO184" s="57"/>
      <c r="MP184" s="57"/>
      <c r="MQ184" s="57"/>
      <c r="MR184" s="57"/>
      <c r="MS184" s="57"/>
      <c r="MT184" s="57"/>
      <c r="MU184" s="57"/>
      <c r="MV184" s="57"/>
      <c r="MW184" s="57"/>
      <c r="MX184" s="57"/>
      <c r="MY184" s="57"/>
      <c r="MZ184" s="57"/>
      <c r="NA184" s="57"/>
      <c r="NB184" s="57"/>
      <c r="NC184" s="57"/>
      <c r="ND184" s="57"/>
      <c r="NE184" s="57"/>
      <c r="NF184" s="57"/>
      <c r="NG184" s="57"/>
      <c r="NH184" s="57"/>
      <c r="NI184" s="57"/>
      <c r="NJ184" s="57"/>
      <c r="NK184" s="57"/>
      <c r="NL184" s="57"/>
      <c r="NM184" s="57"/>
      <c r="NN184" s="57"/>
      <c r="NO184" s="57"/>
      <c r="NP184" s="57"/>
      <c r="NQ184" s="57"/>
      <c r="NR184" s="57"/>
      <c r="NS184" s="57"/>
      <c r="NT184" s="57"/>
      <c r="NU184" s="57"/>
      <c r="NV184" s="57"/>
      <c r="NW184" s="57"/>
      <c r="NX184" s="57"/>
      <c r="NY184" s="57"/>
      <c r="NZ184" s="57"/>
      <c r="OA184" s="57"/>
      <c r="OB184" s="57"/>
      <c r="OC184" s="57"/>
      <c r="OD184" s="57"/>
      <c r="OE184" s="57"/>
      <c r="OF184" s="57"/>
      <c r="OG184" s="57"/>
      <c r="OH184" s="57"/>
      <c r="OI184" s="57"/>
      <c r="OJ184" s="57"/>
      <c r="OK184" s="57"/>
      <c r="OL184" s="57"/>
      <c r="OM184" s="57"/>
      <c r="ON184" s="57"/>
      <c r="OO184" s="57"/>
      <c r="OP184" s="57"/>
      <c r="OQ184" s="57"/>
      <c r="OR184" s="57"/>
      <c r="OS184" s="57"/>
      <c r="OT184" s="57"/>
      <c r="OU184" s="57"/>
      <c r="OV184" s="57"/>
      <c r="OW184" s="57"/>
      <c r="OX184" s="57"/>
      <c r="OY184" s="57"/>
      <c r="OZ184" s="57"/>
      <c r="PA184" s="57"/>
      <c r="PB184" s="57"/>
      <c r="PC184" s="57"/>
      <c r="PD184" s="57"/>
      <c r="PE184" s="57"/>
      <c r="PF184" s="57"/>
      <c r="PG184" s="57"/>
      <c r="PH184" s="57"/>
      <c r="PI184" s="57"/>
      <c r="PJ184" s="57"/>
      <c r="PK184" s="57"/>
      <c r="PL184" s="57"/>
      <c r="PM184" s="57"/>
      <c r="PN184" s="57"/>
      <c r="PO184" s="57"/>
      <c r="PP184" s="57"/>
      <c r="PQ184" s="57"/>
      <c r="PR184" s="57"/>
      <c r="PS184" s="57"/>
      <c r="PT184" s="57"/>
      <c r="PU184" s="57"/>
      <c r="PV184" s="57"/>
      <c r="PW184" s="57"/>
      <c r="PX184" s="57"/>
      <c r="PY184" s="57"/>
      <c r="PZ184" s="57"/>
      <c r="QA184" s="57"/>
      <c r="QB184" s="57"/>
      <c r="QC184" s="57"/>
      <c r="QD184" s="57"/>
      <c r="QE184" s="57"/>
      <c r="QF184" s="57"/>
      <c r="QG184" s="57"/>
      <c r="QH184" s="57"/>
      <c r="QI184" s="57"/>
      <c r="QJ184" s="57"/>
      <c r="QK184" s="57"/>
      <c r="QL184" s="57"/>
      <c r="QM184" s="57"/>
      <c r="QN184" s="57"/>
      <c r="QO184" s="57"/>
      <c r="QP184" s="57"/>
      <c r="QQ184" s="57"/>
      <c r="QR184" s="57"/>
      <c r="QS184" s="57"/>
      <c r="QT184" s="57"/>
      <c r="QU184" s="57"/>
      <c r="QV184" s="57"/>
      <c r="QW184" s="57"/>
      <c r="QX184" s="57"/>
      <c r="QY184" s="57"/>
      <c r="QZ184" s="57"/>
      <c r="RA184" s="57"/>
      <c r="RB184" s="57"/>
      <c r="RC184" s="57"/>
      <c r="RD184" s="57"/>
      <c r="RE184" s="57"/>
      <c r="RF184" s="57"/>
      <c r="RG184" s="57"/>
      <c r="RH184" s="57"/>
      <c r="RI184" s="57"/>
      <c r="RJ184" s="57"/>
      <c r="RK184" s="57"/>
      <c r="RL184" s="57"/>
      <c r="RM184" s="57"/>
      <c r="RN184" s="57"/>
      <c r="RO184" s="57"/>
      <c r="RP184" s="57"/>
      <c r="RQ184" s="57"/>
      <c r="RR184" s="57"/>
      <c r="RS184" s="57"/>
      <c r="RT184" s="57"/>
      <c r="RU184" s="57"/>
      <c r="RV184" s="57"/>
      <c r="RW184" s="57"/>
      <c r="RX184" s="57"/>
      <c r="RY184" s="57"/>
      <c r="RZ184" s="57"/>
      <c r="SA184" s="57"/>
      <c r="SB184" s="57"/>
      <c r="SC184" s="57"/>
      <c r="SD184" s="57"/>
      <c r="SE184" s="57"/>
      <c r="SF184" s="57"/>
      <c r="SG184" s="57"/>
      <c r="SH184" s="57"/>
      <c r="SI184" s="57"/>
      <c r="SJ184" s="57"/>
      <c r="SK184" s="57"/>
      <c r="SL184" s="57"/>
      <c r="SM184" s="57"/>
      <c r="SN184" s="57"/>
      <c r="SO184" s="57"/>
      <c r="SP184" s="57"/>
      <c r="SQ184" s="57"/>
      <c r="SR184" s="57"/>
      <c r="SS184" s="57"/>
      <c r="ST184" s="57"/>
      <c r="SU184" s="57"/>
      <c r="SV184" s="57"/>
      <c r="SW184" s="57"/>
      <c r="SX184" s="57"/>
      <c r="SY184" s="57"/>
      <c r="SZ184" s="57"/>
      <c r="TA184" s="57"/>
      <c r="TB184" s="57"/>
      <c r="TC184" s="57"/>
      <c r="TD184" s="57"/>
      <c r="TE184" s="57"/>
      <c r="TF184" s="57"/>
      <c r="TG184" s="57"/>
      <c r="TH184" s="57"/>
      <c r="TI184" s="57"/>
      <c r="TJ184" s="57"/>
      <c r="TK184" s="57"/>
      <c r="TL184" s="57"/>
      <c r="TM184" s="57"/>
      <c r="TN184" s="57"/>
      <c r="TO184" s="57"/>
      <c r="TP184" s="57"/>
      <c r="TQ184" s="57"/>
      <c r="TR184" s="57"/>
      <c r="TS184" s="57"/>
      <c r="TT184" s="57"/>
      <c r="TU184" s="57"/>
      <c r="TV184" s="57"/>
      <c r="TW184" s="57"/>
      <c r="TX184" s="57"/>
      <c r="TY184" s="57"/>
      <c r="TZ184" s="57"/>
      <c r="UA184" s="57"/>
      <c r="UB184" s="57"/>
      <c r="UC184" s="57"/>
      <c r="UD184" s="57"/>
      <c r="UE184" s="57"/>
      <c r="UF184" s="57"/>
      <c r="UG184" s="57"/>
    </row>
    <row r="185" spans="1:553" ht="64.5" customHeight="1" x14ac:dyDescent="0.2">
      <c r="A185" s="59"/>
      <c r="B185" s="688" t="s">
        <v>147</v>
      </c>
      <c r="C185" s="689"/>
      <c r="D185" s="690">
        <v>500000</v>
      </c>
      <c r="E185" s="691"/>
      <c r="F185" s="692" t="s">
        <v>890</v>
      </c>
      <c r="G185" s="693"/>
      <c r="H185" s="693"/>
      <c r="I185" s="693"/>
      <c r="J185" s="693"/>
      <c r="K185" s="693"/>
      <c r="L185" s="694"/>
      <c r="M185" s="55"/>
    </row>
    <row r="186" spans="1:553" ht="64.5" customHeight="1" x14ac:dyDescent="0.2">
      <c r="A186" s="59"/>
      <c r="B186" s="695" t="s">
        <v>148</v>
      </c>
      <c r="C186" s="696"/>
      <c r="D186" s="697" t="s">
        <v>944</v>
      </c>
      <c r="E186" s="698"/>
      <c r="F186" s="699" t="s">
        <v>943</v>
      </c>
      <c r="G186" s="914"/>
      <c r="H186" s="914"/>
      <c r="I186" s="914"/>
      <c r="J186" s="914"/>
      <c r="K186" s="914"/>
      <c r="L186" s="915"/>
      <c r="M186" s="55"/>
    </row>
    <row r="187" spans="1:553" s="58" customFormat="1" ht="15" customHeight="1" x14ac:dyDescent="0.2">
      <c r="A187" s="56"/>
      <c r="B187" s="20"/>
      <c r="C187" s="20"/>
      <c r="D187" s="20"/>
      <c r="E187" s="20"/>
      <c r="F187" s="20"/>
      <c r="G187" s="20"/>
      <c r="H187" s="20"/>
      <c r="I187" s="20"/>
      <c r="J187" s="20"/>
      <c r="K187" s="20"/>
      <c r="L187" s="20"/>
      <c r="M187" s="20"/>
      <c r="N187" s="52"/>
      <c r="O187" s="53"/>
      <c r="P187" s="53"/>
      <c r="Q187" s="53"/>
      <c r="R187" s="53"/>
      <c r="S187" s="53"/>
      <c r="T187" s="53"/>
      <c r="U187" s="53"/>
      <c r="V187" s="53"/>
      <c r="W187" s="53"/>
      <c r="X187" s="53"/>
      <c r="Y187" s="53"/>
      <c r="Z187" s="53"/>
      <c r="AA187" s="53"/>
      <c r="AB187" s="53"/>
      <c r="AC187" s="53"/>
      <c r="AD187" s="53"/>
      <c r="AE187" s="53"/>
      <c r="AF187" s="57"/>
      <c r="AG187" s="57"/>
      <c r="AH187" s="57"/>
      <c r="AI187" s="57"/>
      <c r="AJ187" s="57"/>
      <c r="AK187" s="57"/>
      <c r="AL187" s="57"/>
      <c r="AM187" s="57"/>
      <c r="AN187" s="57"/>
      <c r="AO187" s="57"/>
      <c r="AP187" s="57"/>
      <c r="AQ187" s="57"/>
      <c r="AR187" s="57"/>
      <c r="AS187" s="57"/>
      <c r="AT187" s="57"/>
      <c r="AU187" s="57"/>
      <c r="AV187" s="57"/>
      <c r="AW187" s="57"/>
      <c r="AX187" s="57"/>
      <c r="AY187" s="57"/>
      <c r="AZ187" s="57"/>
      <c r="BA187" s="57"/>
      <c r="BB187" s="57"/>
      <c r="BC187" s="57"/>
      <c r="BD187" s="57"/>
      <c r="BE187" s="57"/>
      <c r="BF187" s="57"/>
      <c r="BG187" s="57"/>
      <c r="BH187" s="57"/>
      <c r="BI187" s="57"/>
      <c r="BJ187" s="57"/>
      <c r="BK187" s="57"/>
      <c r="BL187" s="57"/>
      <c r="BM187" s="57"/>
      <c r="BN187" s="57"/>
      <c r="BO187" s="57"/>
      <c r="BP187" s="57"/>
      <c r="BQ187" s="57"/>
      <c r="BR187" s="57"/>
      <c r="BS187" s="57"/>
      <c r="BT187" s="57"/>
      <c r="BU187" s="57"/>
      <c r="BV187" s="57"/>
      <c r="BW187" s="57"/>
      <c r="BX187" s="57"/>
      <c r="BY187" s="57"/>
      <c r="BZ187" s="57"/>
      <c r="CA187" s="57"/>
      <c r="CB187" s="57"/>
      <c r="CC187" s="57"/>
      <c r="CD187" s="57"/>
      <c r="CE187" s="57"/>
      <c r="CF187" s="57"/>
      <c r="CG187" s="57"/>
      <c r="CH187" s="57"/>
      <c r="CI187" s="57"/>
      <c r="CJ187" s="57"/>
      <c r="CK187" s="57"/>
      <c r="CL187" s="57"/>
      <c r="CM187" s="57"/>
      <c r="CN187" s="57"/>
      <c r="CO187" s="57"/>
      <c r="CP187" s="57"/>
      <c r="CQ187" s="57"/>
      <c r="CR187" s="57"/>
      <c r="CS187" s="57"/>
      <c r="CT187" s="57"/>
      <c r="CU187" s="57"/>
      <c r="CV187" s="57"/>
      <c r="CW187" s="57"/>
      <c r="CX187" s="57"/>
      <c r="CY187" s="57"/>
      <c r="CZ187" s="57"/>
      <c r="DA187" s="57"/>
      <c r="DB187" s="57"/>
      <c r="DC187" s="57"/>
      <c r="DD187" s="57"/>
      <c r="DE187" s="57"/>
      <c r="DF187" s="57"/>
      <c r="DG187" s="57"/>
      <c r="DH187" s="57"/>
      <c r="DI187" s="57"/>
      <c r="DJ187" s="57"/>
      <c r="DK187" s="57"/>
      <c r="DL187" s="57"/>
      <c r="DM187" s="57"/>
      <c r="DN187" s="57"/>
      <c r="DO187" s="57"/>
      <c r="DP187" s="57"/>
      <c r="DQ187" s="57"/>
      <c r="DR187" s="57"/>
      <c r="DS187" s="57"/>
      <c r="DT187" s="57"/>
      <c r="DU187" s="57"/>
      <c r="DV187" s="57"/>
      <c r="DW187" s="57"/>
      <c r="DX187" s="57"/>
      <c r="DY187" s="57"/>
      <c r="DZ187" s="57"/>
      <c r="EA187" s="57"/>
      <c r="EB187" s="57"/>
      <c r="EC187" s="57"/>
      <c r="ED187" s="57"/>
      <c r="EE187" s="57"/>
      <c r="EF187" s="57"/>
      <c r="EG187" s="57"/>
      <c r="EH187" s="57"/>
      <c r="EI187" s="57"/>
      <c r="EJ187" s="57"/>
      <c r="EK187" s="57"/>
      <c r="EL187" s="57"/>
      <c r="EM187" s="57"/>
      <c r="EN187" s="57"/>
      <c r="EO187" s="57"/>
      <c r="EP187" s="57"/>
      <c r="EQ187" s="57"/>
      <c r="ER187" s="57"/>
      <c r="ES187" s="57"/>
      <c r="ET187" s="57"/>
      <c r="EU187" s="57"/>
      <c r="EV187" s="57"/>
      <c r="EW187" s="57"/>
      <c r="EX187" s="57"/>
      <c r="EY187" s="57"/>
      <c r="EZ187" s="57"/>
      <c r="FA187" s="57"/>
      <c r="FB187" s="57"/>
      <c r="FC187" s="57"/>
      <c r="FD187" s="57"/>
      <c r="FE187" s="57"/>
      <c r="FF187" s="57"/>
      <c r="FG187" s="57"/>
      <c r="FH187" s="57"/>
      <c r="FI187" s="57"/>
      <c r="FJ187" s="57"/>
      <c r="FK187" s="57"/>
      <c r="FL187" s="57"/>
      <c r="FM187" s="57"/>
      <c r="FN187" s="57"/>
      <c r="FO187" s="57"/>
      <c r="FP187" s="57"/>
      <c r="FQ187" s="57"/>
      <c r="FR187" s="57"/>
      <c r="FS187" s="57"/>
      <c r="FT187" s="57"/>
      <c r="FU187" s="57"/>
      <c r="FV187" s="57"/>
      <c r="FW187" s="57"/>
      <c r="FX187" s="57"/>
      <c r="FY187" s="57"/>
      <c r="FZ187" s="57"/>
      <c r="GA187" s="57"/>
      <c r="GB187" s="57"/>
      <c r="GC187" s="57"/>
      <c r="GD187" s="57"/>
      <c r="GE187" s="57"/>
      <c r="GF187" s="57"/>
      <c r="GG187" s="57"/>
      <c r="GH187" s="57"/>
      <c r="GI187" s="57"/>
      <c r="GJ187" s="57"/>
      <c r="GK187" s="57"/>
      <c r="GL187" s="57"/>
      <c r="GM187" s="57"/>
      <c r="GN187" s="57"/>
      <c r="GO187" s="57"/>
      <c r="GP187" s="57"/>
      <c r="GQ187" s="57"/>
      <c r="GR187" s="57"/>
      <c r="GS187" s="57"/>
      <c r="GT187" s="57"/>
      <c r="GU187" s="57"/>
      <c r="GV187" s="57"/>
      <c r="GW187" s="57"/>
      <c r="GX187" s="57"/>
      <c r="GY187" s="57"/>
      <c r="GZ187" s="57"/>
      <c r="HA187" s="57"/>
      <c r="HB187" s="57"/>
      <c r="HC187" s="57"/>
      <c r="HD187" s="57"/>
      <c r="HE187" s="57"/>
      <c r="HF187" s="57"/>
      <c r="HG187" s="57"/>
      <c r="HH187" s="57"/>
      <c r="HI187" s="57"/>
      <c r="HJ187" s="57"/>
      <c r="HK187" s="57"/>
      <c r="HL187" s="57"/>
      <c r="HM187" s="57"/>
      <c r="HN187" s="57"/>
      <c r="HO187" s="57"/>
      <c r="HP187" s="57"/>
      <c r="HQ187" s="57"/>
      <c r="HR187" s="57"/>
      <c r="HS187" s="57"/>
      <c r="HT187" s="57"/>
      <c r="HU187" s="57"/>
      <c r="HV187" s="57"/>
      <c r="HW187" s="57"/>
      <c r="HX187" s="57"/>
      <c r="HY187" s="57"/>
      <c r="HZ187" s="57"/>
      <c r="IA187" s="57"/>
      <c r="IB187" s="57"/>
      <c r="IC187" s="57"/>
      <c r="ID187" s="57"/>
      <c r="IE187" s="57"/>
      <c r="IF187" s="57"/>
      <c r="IG187" s="57"/>
      <c r="IH187" s="57"/>
      <c r="II187" s="57"/>
      <c r="IJ187" s="57"/>
      <c r="IK187" s="57"/>
      <c r="IL187" s="57"/>
      <c r="IM187" s="57"/>
      <c r="IN187" s="57"/>
      <c r="IO187" s="57"/>
      <c r="IP187" s="57"/>
      <c r="IQ187" s="57"/>
      <c r="IR187" s="57"/>
      <c r="IS187" s="57"/>
      <c r="IT187" s="57"/>
      <c r="IU187" s="57"/>
      <c r="IV187" s="57"/>
      <c r="IW187" s="57"/>
      <c r="IX187" s="57"/>
      <c r="IY187" s="57"/>
      <c r="IZ187" s="57"/>
      <c r="JA187" s="57"/>
      <c r="JB187" s="57"/>
      <c r="JC187" s="57"/>
      <c r="JD187" s="57"/>
      <c r="JE187" s="57"/>
      <c r="JF187" s="57"/>
      <c r="JG187" s="57"/>
      <c r="JH187" s="57"/>
      <c r="JI187" s="57"/>
      <c r="JJ187" s="57"/>
      <c r="JK187" s="57"/>
      <c r="JL187" s="57"/>
      <c r="JM187" s="57"/>
      <c r="JN187" s="57"/>
      <c r="JO187" s="57"/>
      <c r="JP187" s="57"/>
      <c r="JQ187" s="57"/>
      <c r="JR187" s="57"/>
      <c r="JS187" s="57"/>
      <c r="JT187" s="57"/>
      <c r="JU187" s="57"/>
      <c r="JV187" s="57"/>
      <c r="JW187" s="57"/>
      <c r="JX187" s="57"/>
      <c r="JY187" s="57"/>
      <c r="JZ187" s="57"/>
      <c r="KA187" s="57"/>
      <c r="KB187" s="57"/>
      <c r="KC187" s="57"/>
      <c r="KD187" s="57"/>
      <c r="KE187" s="57"/>
      <c r="KF187" s="57"/>
      <c r="KG187" s="57"/>
      <c r="KH187" s="57"/>
      <c r="KI187" s="57"/>
      <c r="KJ187" s="57"/>
      <c r="KK187" s="57"/>
      <c r="KL187" s="57"/>
      <c r="KM187" s="57"/>
      <c r="KN187" s="57"/>
      <c r="KO187" s="57"/>
      <c r="KP187" s="57"/>
      <c r="KQ187" s="57"/>
      <c r="KR187" s="57"/>
      <c r="KS187" s="57"/>
      <c r="KT187" s="57"/>
      <c r="KU187" s="57"/>
      <c r="KV187" s="57"/>
      <c r="KW187" s="57"/>
      <c r="KX187" s="57"/>
      <c r="KY187" s="57"/>
      <c r="KZ187" s="57"/>
      <c r="LA187" s="57"/>
      <c r="LB187" s="57"/>
      <c r="LC187" s="57"/>
      <c r="LD187" s="57"/>
      <c r="LE187" s="57"/>
      <c r="LF187" s="57"/>
      <c r="LG187" s="57"/>
      <c r="LH187" s="57"/>
      <c r="LI187" s="57"/>
      <c r="LJ187" s="57"/>
      <c r="LK187" s="57"/>
      <c r="LL187" s="57"/>
      <c r="LM187" s="57"/>
      <c r="LN187" s="57"/>
      <c r="LO187" s="57"/>
      <c r="LP187" s="57"/>
      <c r="LQ187" s="57"/>
      <c r="LR187" s="57"/>
      <c r="LS187" s="57"/>
      <c r="LT187" s="57"/>
      <c r="LU187" s="57"/>
      <c r="LV187" s="57"/>
      <c r="LW187" s="57"/>
      <c r="LX187" s="57"/>
      <c r="LY187" s="57"/>
      <c r="LZ187" s="57"/>
      <c r="MA187" s="57"/>
      <c r="MB187" s="57"/>
      <c r="MC187" s="57"/>
      <c r="MD187" s="57"/>
      <c r="ME187" s="57"/>
      <c r="MF187" s="57"/>
      <c r="MG187" s="57"/>
      <c r="MH187" s="57"/>
      <c r="MI187" s="57"/>
      <c r="MJ187" s="57"/>
      <c r="MK187" s="57"/>
      <c r="ML187" s="57"/>
      <c r="MM187" s="57"/>
      <c r="MN187" s="57"/>
      <c r="MO187" s="57"/>
      <c r="MP187" s="57"/>
      <c r="MQ187" s="57"/>
      <c r="MR187" s="57"/>
      <c r="MS187" s="57"/>
      <c r="MT187" s="57"/>
      <c r="MU187" s="57"/>
      <c r="MV187" s="57"/>
      <c r="MW187" s="57"/>
      <c r="MX187" s="57"/>
      <c r="MY187" s="57"/>
      <c r="MZ187" s="57"/>
      <c r="NA187" s="57"/>
      <c r="NB187" s="57"/>
      <c r="NC187" s="57"/>
      <c r="ND187" s="57"/>
      <c r="NE187" s="57"/>
      <c r="NF187" s="57"/>
      <c r="NG187" s="57"/>
      <c r="NH187" s="57"/>
      <c r="NI187" s="57"/>
      <c r="NJ187" s="57"/>
      <c r="NK187" s="57"/>
      <c r="NL187" s="57"/>
      <c r="NM187" s="57"/>
      <c r="NN187" s="57"/>
      <c r="NO187" s="57"/>
      <c r="NP187" s="57"/>
      <c r="NQ187" s="57"/>
      <c r="NR187" s="57"/>
      <c r="NS187" s="57"/>
      <c r="NT187" s="57"/>
      <c r="NU187" s="57"/>
      <c r="NV187" s="57"/>
      <c r="NW187" s="57"/>
      <c r="NX187" s="57"/>
      <c r="NY187" s="57"/>
      <c r="NZ187" s="57"/>
      <c r="OA187" s="57"/>
      <c r="OB187" s="57"/>
      <c r="OC187" s="57"/>
      <c r="OD187" s="57"/>
      <c r="OE187" s="57"/>
      <c r="OF187" s="57"/>
      <c r="OG187" s="57"/>
      <c r="OH187" s="57"/>
      <c r="OI187" s="57"/>
      <c r="OJ187" s="57"/>
      <c r="OK187" s="57"/>
      <c r="OL187" s="57"/>
      <c r="OM187" s="57"/>
      <c r="ON187" s="57"/>
      <c r="OO187" s="57"/>
      <c r="OP187" s="57"/>
      <c r="OQ187" s="57"/>
      <c r="OR187" s="57"/>
      <c r="OS187" s="57"/>
      <c r="OT187" s="57"/>
      <c r="OU187" s="57"/>
      <c r="OV187" s="57"/>
      <c r="OW187" s="57"/>
      <c r="OX187" s="57"/>
      <c r="OY187" s="57"/>
      <c r="OZ187" s="57"/>
      <c r="PA187" s="57"/>
      <c r="PB187" s="57"/>
      <c r="PC187" s="57"/>
      <c r="PD187" s="57"/>
      <c r="PE187" s="57"/>
      <c r="PF187" s="57"/>
      <c r="PG187" s="57"/>
      <c r="PH187" s="57"/>
      <c r="PI187" s="57"/>
      <c r="PJ187" s="57"/>
      <c r="PK187" s="57"/>
      <c r="PL187" s="57"/>
      <c r="PM187" s="57"/>
      <c r="PN187" s="57"/>
      <c r="PO187" s="57"/>
      <c r="PP187" s="57"/>
      <c r="PQ187" s="57"/>
      <c r="PR187" s="57"/>
      <c r="PS187" s="57"/>
      <c r="PT187" s="57"/>
      <c r="PU187" s="57"/>
      <c r="PV187" s="57"/>
      <c r="PW187" s="57"/>
      <c r="PX187" s="57"/>
      <c r="PY187" s="57"/>
      <c r="PZ187" s="57"/>
      <c r="QA187" s="57"/>
      <c r="QB187" s="57"/>
      <c r="QC187" s="57"/>
      <c r="QD187" s="57"/>
      <c r="QE187" s="57"/>
      <c r="QF187" s="57"/>
      <c r="QG187" s="57"/>
      <c r="QH187" s="57"/>
      <c r="QI187" s="57"/>
      <c r="QJ187" s="57"/>
      <c r="QK187" s="57"/>
      <c r="QL187" s="57"/>
      <c r="QM187" s="57"/>
      <c r="QN187" s="57"/>
      <c r="QO187" s="57"/>
      <c r="QP187" s="57"/>
      <c r="QQ187" s="57"/>
      <c r="QR187" s="57"/>
      <c r="QS187" s="57"/>
      <c r="QT187" s="57"/>
      <c r="QU187" s="57"/>
      <c r="QV187" s="57"/>
      <c r="QW187" s="57"/>
      <c r="QX187" s="57"/>
      <c r="QY187" s="57"/>
      <c r="QZ187" s="57"/>
      <c r="RA187" s="57"/>
      <c r="RB187" s="57"/>
      <c r="RC187" s="57"/>
      <c r="RD187" s="57"/>
      <c r="RE187" s="57"/>
      <c r="RF187" s="57"/>
      <c r="RG187" s="57"/>
      <c r="RH187" s="57"/>
      <c r="RI187" s="57"/>
      <c r="RJ187" s="57"/>
      <c r="RK187" s="57"/>
      <c r="RL187" s="57"/>
      <c r="RM187" s="57"/>
      <c r="RN187" s="57"/>
      <c r="RO187" s="57"/>
      <c r="RP187" s="57"/>
      <c r="RQ187" s="57"/>
      <c r="RR187" s="57"/>
      <c r="RS187" s="57"/>
      <c r="RT187" s="57"/>
      <c r="RU187" s="57"/>
      <c r="RV187" s="57"/>
      <c r="RW187" s="57"/>
      <c r="RX187" s="57"/>
      <c r="RY187" s="57"/>
      <c r="RZ187" s="57"/>
      <c r="SA187" s="57"/>
      <c r="SB187" s="57"/>
      <c r="SC187" s="57"/>
      <c r="SD187" s="57"/>
      <c r="SE187" s="57"/>
      <c r="SF187" s="57"/>
      <c r="SG187" s="57"/>
      <c r="SH187" s="57"/>
      <c r="SI187" s="57"/>
      <c r="SJ187" s="57"/>
      <c r="SK187" s="57"/>
      <c r="SL187" s="57"/>
      <c r="SM187" s="57"/>
      <c r="SN187" s="57"/>
      <c r="SO187" s="57"/>
      <c r="SP187" s="57"/>
      <c r="SQ187" s="57"/>
      <c r="SR187" s="57"/>
      <c r="SS187" s="57"/>
      <c r="ST187" s="57"/>
      <c r="SU187" s="57"/>
      <c r="SV187" s="57"/>
      <c r="SW187" s="57"/>
      <c r="SX187" s="57"/>
      <c r="SY187" s="57"/>
      <c r="SZ187" s="57"/>
      <c r="TA187" s="57"/>
      <c r="TB187" s="57"/>
      <c r="TC187" s="57"/>
      <c r="TD187" s="57"/>
      <c r="TE187" s="57"/>
      <c r="TF187" s="57"/>
      <c r="TG187" s="57"/>
      <c r="TH187" s="57"/>
      <c r="TI187" s="57"/>
      <c r="TJ187" s="57"/>
      <c r="TK187" s="57"/>
      <c r="TL187" s="57"/>
      <c r="TM187" s="57"/>
      <c r="TN187" s="57"/>
      <c r="TO187" s="57"/>
      <c r="TP187" s="57"/>
      <c r="TQ187" s="57"/>
      <c r="TR187" s="57"/>
      <c r="TS187" s="57"/>
      <c r="TT187" s="57"/>
      <c r="TU187" s="57"/>
      <c r="TV187" s="57"/>
      <c r="TW187" s="57"/>
      <c r="TX187" s="57"/>
      <c r="TY187" s="57"/>
      <c r="TZ187" s="57"/>
      <c r="UA187" s="57"/>
      <c r="UB187" s="57"/>
      <c r="UC187" s="57"/>
      <c r="UD187" s="57"/>
      <c r="UE187" s="57"/>
      <c r="UF187" s="57"/>
      <c r="UG187" s="57"/>
    </row>
    <row r="188" spans="1:553" ht="15.75" customHeight="1" x14ac:dyDescent="0.2">
      <c r="A188" s="59"/>
      <c r="B188" s="682" t="s">
        <v>149</v>
      </c>
      <c r="C188" s="702"/>
      <c r="D188" s="702"/>
      <c r="E188" s="702"/>
      <c r="F188" s="702"/>
      <c r="G188" s="702"/>
      <c r="H188" s="702"/>
      <c r="I188" s="702"/>
      <c r="J188" s="702"/>
      <c r="K188" s="702"/>
      <c r="L188" s="702"/>
      <c r="M188" s="55"/>
    </row>
    <row r="189" spans="1:553" s="58" customFormat="1" ht="15" customHeight="1" thickBot="1" x14ac:dyDescent="0.25">
      <c r="A189" s="56"/>
      <c r="B189" s="20"/>
      <c r="C189" s="20"/>
      <c r="D189" s="20"/>
      <c r="E189" s="20"/>
      <c r="F189" s="20"/>
      <c r="G189" s="20"/>
      <c r="H189" s="20"/>
      <c r="I189" s="20"/>
      <c r="J189" s="20"/>
      <c r="K189" s="20"/>
      <c r="L189" s="20"/>
      <c r="M189" s="20"/>
      <c r="N189" s="52"/>
      <c r="O189" s="53"/>
      <c r="P189" s="53"/>
      <c r="Q189" s="53"/>
      <c r="R189" s="53"/>
      <c r="S189" s="53"/>
      <c r="T189" s="53"/>
      <c r="U189" s="53"/>
      <c r="V189" s="53"/>
      <c r="W189" s="53"/>
      <c r="X189" s="53"/>
      <c r="Y189" s="53"/>
      <c r="Z189" s="53"/>
      <c r="AA189" s="53"/>
      <c r="AB189" s="53"/>
      <c r="AC189" s="53"/>
      <c r="AD189" s="53"/>
      <c r="AE189" s="53"/>
      <c r="AF189" s="57"/>
      <c r="AG189" s="57"/>
      <c r="AH189" s="57"/>
      <c r="AI189" s="57"/>
      <c r="AJ189" s="57"/>
      <c r="AK189" s="57"/>
      <c r="AL189" s="57"/>
      <c r="AM189" s="57"/>
      <c r="AN189" s="57"/>
      <c r="AO189" s="57"/>
      <c r="AP189" s="57"/>
      <c r="AQ189" s="57"/>
      <c r="AR189" s="57"/>
      <c r="AS189" s="57"/>
      <c r="AT189" s="57"/>
      <c r="AU189" s="57"/>
      <c r="AV189" s="57"/>
      <c r="AW189" s="57"/>
      <c r="AX189" s="57"/>
      <c r="AY189" s="57"/>
      <c r="AZ189" s="57"/>
      <c r="BA189" s="57"/>
      <c r="BB189" s="57"/>
      <c r="BC189" s="57"/>
      <c r="BD189" s="57"/>
      <c r="BE189" s="57"/>
      <c r="BF189" s="57"/>
      <c r="BG189" s="57"/>
      <c r="BH189" s="57"/>
      <c r="BI189" s="57"/>
      <c r="BJ189" s="57"/>
      <c r="BK189" s="57"/>
      <c r="BL189" s="57"/>
      <c r="BM189" s="57"/>
      <c r="BN189" s="57"/>
      <c r="BO189" s="57"/>
      <c r="BP189" s="57"/>
      <c r="BQ189" s="57"/>
      <c r="BR189" s="57"/>
      <c r="BS189" s="57"/>
      <c r="BT189" s="57"/>
      <c r="BU189" s="57"/>
      <c r="BV189" s="57"/>
      <c r="BW189" s="57"/>
      <c r="BX189" s="57"/>
      <c r="BY189" s="57"/>
      <c r="BZ189" s="57"/>
      <c r="CA189" s="57"/>
      <c r="CB189" s="57"/>
      <c r="CC189" s="57"/>
      <c r="CD189" s="57"/>
      <c r="CE189" s="57"/>
      <c r="CF189" s="57"/>
      <c r="CG189" s="57"/>
      <c r="CH189" s="57"/>
      <c r="CI189" s="57"/>
      <c r="CJ189" s="57"/>
      <c r="CK189" s="57"/>
      <c r="CL189" s="57"/>
      <c r="CM189" s="57"/>
      <c r="CN189" s="57"/>
      <c r="CO189" s="57"/>
      <c r="CP189" s="57"/>
      <c r="CQ189" s="57"/>
      <c r="CR189" s="57"/>
      <c r="CS189" s="57"/>
      <c r="CT189" s="57"/>
      <c r="CU189" s="57"/>
      <c r="CV189" s="57"/>
      <c r="CW189" s="57"/>
      <c r="CX189" s="57"/>
      <c r="CY189" s="57"/>
      <c r="CZ189" s="57"/>
      <c r="DA189" s="57"/>
      <c r="DB189" s="57"/>
      <c r="DC189" s="57"/>
      <c r="DD189" s="57"/>
      <c r="DE189" s="57"/>
      <c r="DF189" s="57"/>
      <c r="DG189" s="57"/>
      <c r="DH189" s="57"/>
      <c r="DI189" s="57"/>
      <c r="DJ189" s="57"/>
      <c r="DK189" s="57"/>
      <c r="DL189" s="57"/>
      <c r="DM189" s="57"/>
      <c r="DN189" s="57"/>
      <c r="DO189" s="57"/>
      <c r="DP189" s="57"/>
      <c r="DQ189" s="57"/>
      <c r="DR189" s="57"/>
      <c r="DS189" s="57"/>
      <c r="DT189" s="57"/>
      <c r="DU189" s="57"/>
      <c r="DV189" s="57"/>
      <c r="DW189" s="57"/>
      <c r="DX189" s="57"/>
      <c r="DY189" s="57"/>
      <c r="DZ189" s="57"/>
      <c r="EA189" s="57"/>
      <c r="EB189" s="57"/>
      <c r="EC189" s="57"/>
      <c r="ED189" s="57"/>
      <c r="EE189" s="57"/>
      <c r="EF189" s="57"/>
      <c r="EG189" s="57"/>
      <c r="EH189" s="57"/>
      <c r="EI189" s="57"/>
      <c r="EJ189" s="57"/>
      <c r="EK189" s="57"/>
      <c r="EL189" s="57"/>
      <c r="EM189" s="57"/>
      <c r="EN189" s="57"/>
      <c r="EO189" s="57"/>
      <c r="EP189" s="57"/>
      <c r="EQ189" s="57"/>
      <c r="ER189" s="57"/>
      <c r="ES189" s="57"/>
      <c r="ET189" s="57"/>
      <c r="EU189" s="57"/>
      <c r="EV189" s="57"/>
      <c r="EW189" s="57"/>
      <c r="EX189" s="57"/>
      <c r="EY189" s="57"/>
      <c r="EZ189" s="57"/>
      <c r="FA189" s="57"/>
      <c r="FB189" s="57"/>
      <c r="FC189" s="57"/>
      <c r="FD189" s="57"/>
      <c r="FE189" s="57"/>
      <c r="FF189" s="57"/>
      <c r="FG189" s="57"/>
      <c r="FH189" s="57"/>
      <c r="FI189" s="57"/>
      <c r="FJ189" s="57"/>
      <c r="FK189" s="57"/>
      <c r="FL189" s="57"/>
      <c r="FM189" s="57"/>
      <c r="FN189" s="57"/>
      <c r="FO189" s="57"/>
      <c r="FP189" s="57"/>
      <c r="FQ189" s="57"/>
      <c r="FR189" s="57"/>
      <c r="FS189" s="57"/>
      <c r="FT189" s="57"/>
      <c r="FU189" s="57"/>
      <c r="FV189" s="57"/>
      <c r="FW189" s="57"/>
      <c r="FX189" s="57"/>
      <c r="FY189" s="57"/>
      <c r="FZ189" s="57"/>
      <c r="GA189" s="57"/>
      <c r="GB189" s="57"/>
      <c r="GC189" s="57"/>
      <c r="GD189" s="57"/>
      <c r="GE189" s="57"/>
      <c r="GF189" s="57"/>
      <c r="GG189" s="57"/>
      <c r="GH189" s="57"/>
      <c r="GI189" s="57"/>
      <c r="GJ189" s="57"/>
      <c r="GK189" s="57"/>
      <c r="GL189" s="57"/>
      <c r="GM189" s="57"/>
      <c r="GN189" s="57"/>
      <c r="GO189" s="57"/>
      <c r="GP189" s="57"/>
      <c r="GQ189" s="57"/>
      <c r="GR189" s="57"/>
      <c r="GS189" s="57"/>
      <c r="GT189" s="57"/>
      <c r="GU189" s="57"/>
      <c r="GV189" s="57"/>
      <c r="GW189" s="57"/>
      <c r="GX189" s="57"/>
      <c r="GY189" s="57"/>
      <c r="GZ189" s="57"/>
      <c r="HA189" s="57"/>
      <c r="HB189" s="57"/>
      <c r="HC189" s="57"/>
      <c r="HD189" s="57"/>
      <c r="HE189" s="57"/>
      <c r="HF189" s="57"/>
      <c r="HG189" s="57"/>
      <c r="HH189" s="57"/>
      <c r="HI189" s="57"/>
      <c r="HJ189" s="57"/>
      <c r="HK189" s="57"/>
      <c r="HL189" s="57"/>
      <c r="HM189" s="57"/>
      <c r="HN189" s="57"/>
      <c r="HO189" s="57"/>
      <c r="HP189" s="57"/>
      <c r="HQ189" s="57"/>
      <c r="HR189" s="57"/>
      <c r="HS189" s="57"/>
      <c r="HT189" s="57"/>
      <c r="HU189" s="57"/>
      <c r="HV189" s="57"/>
      <c r="HW189" s="57"/>
      <c r="HX189" s="57"/>
      <c r="HY189" s="57"/>
      <c r="HZ189" s="57"/>
      <c r="IA189" s="57"/>
      <c r="IB189" s="57"/>
      <c r="IC189" s="57"/>
      <c r="ID189" s="57"/>
      <c r="IE189" s="57"/>
      <c r="IF189" s="57"/>
      <c r="IG189" s="57"/>
      <c r="IH189" s="57"/>
      <c r="II189" s="57"/>
      <c r="IJ189" s="57"/>
      <c r="IK189" s="57"/>
      <c r="IL189" s="57"/>
      <c r="IM189" s="57"/>
      <c r="IN189" s="57"/>
      <c r="IO189" s="57"/>
      <c r="IP189" s="57"/>
      <c r="IQ189" s="57"/>
      <c r="IR189" s="57"/>
      <c r="IS189" s="57"/>
      <c r="IT189" s="57"/>
      <c r="IU189" s="57"/>
      <c r="IV189" s="57"/>
      <c r="IW189" s="57"/>
      <c r="IX189" s="57"/>
      <c r="IY189" s="57"/>
      <c r="IZ189" s="57"/>
      <c r="JA189" s="57"/>
      <c r="JB189" s="57"/>
      <c r="JC189" s="57"/>
      <c r="JD189" s="57"/>
      <c r="JE189" s="57"/>
      <c r="JF189" s="57"/>
      <c r="JG189" s="57"/>
      <c r="JH189" s="57"/>
      <c r="JI189" s="57"/>
      <c r="JJ189" s="57"/>
      <c r="JK189" s="57"/>
      <c r="JL189" s="57"/>
      <c r="JM189" s="57"/>
      <c r="JN189" s="57"/>
      <c r="JO189" s="57"/>
      <c r="JP189" s="57"/>
      <c r="JQ189" s="57"/>
      <c r="JR189" s="57"/>
      <c r="JS189" s="57"/>
      <c r="JT189" s="57"/>
      <c r="JU189" s="57"/>
      <c r="JV189" s="57"/>
      <c r="JW189" s="57"/>
      <c r="JX189" s="57"/>
      <c r="JY189" s="57"/>
      <c r="JZ189" s="57"/>
      <c r="KA189" s="57"/>
      <c r="KB189" s="57"/>
      <c r="KC189" s="57"/>
      <c r="KD189" s="57"/>
      <c r="KE189" s="57"/>
      <c r="KF189" s="57"/>
      <c r="KG189" s="57"/>
      <c r="KH189" s="57"/>
      <c r="KI189" s="57"/>
      <c r="KJ189" s="57"/>
      <c r="KK189" s="57"/>
      <c r="KL189" s="57"/>
      <c r="KM189" s="57"/>
      <c r="KN189" s="57"/>
      <c r="KO189" s="57"/>
      <c r="KP189" s="57"/>
      <c r="KQ189" s="57"/>
      <c r="KR189" s="57"/>
      <c r="KS189" s="57"/>
      <c r="KT189" s="57"/>
      <c r="KU189" s="57"/>
      <c r="KV189" s="57"/>
      <c r="KW189" s="57"/>
      <c r="KX189" s="57"/>
      <c r="KY189" s="57"/>
      <c r="KZ189" s="57"/>
      <c r="LA189" s="57"/>
      <c r="LB189" s="57"/>
      <c r="LC189" s="57"/>
      <c r="LD189" s="57"/>
      <c r="LE189" s="57"/>
      <c r="LF189" s="57"/>
      <c r="LG189" s="57"/>
      <c r="LH189" s="57"/>
      <c r="LI189" s="57"/>
      <c r="LJ189" s="57"/>
      <c r="LK189" s="57"/>
      <c r="LL189" s="57"/>
      <c r="LM189" s="57"/>
      <c r="LN189" s="57"/>
      <c r="LO189" s="57"/>
      <c r="LP189" s="57"/>
      <c r="LQ189" s="57"/>
      <c r="LR189" s="57"/>
      <c r="LS189" s="57"/>
      <c r="LT189" s="57"/>
      <c r="LU189" s="57"/>
      <c r="LV189" s="57"/>
      <c r="LW189" s="57"/>
      <c r="LX189" s="57"/>
      <c r="LY189" s="57"/>
      <c r="LZ189" s="57"/>
      <c r="MA189" s="57"/>
      <c r="MB189" s="57"/>
      <c r="MC189" s="57"/>
      <c r="MD189" s="57"/>
      <c r="ME189" s="57"/>
      <c r="MF189" s="57"/>
      <c r="MG189" s="57"/>
      <c r="MH189" s="57"/>
      <c r="MI189" s="57"/>
      <c r="MJ189" s="57"/>
      <c r="MK189" s="57"/>
      <c r="ML189" s="57"/>
      <c r="MM189" s="57"/>
      <c r="MN189" s="57"/>
      <c r="MO189" s="57"/>
      <c r="MP189" s="57"/>
      <c r="MQ189" s="57"/>
      <c r="MR189" s="57"/>
      <c r="MS189" s="57"/>
      <c r="MT189" s="57"/>
      <c r="MU189" s="57"/>
      <c r="MV189" s="57"/>
      <c r="MW189" s="57"/>
      <c r="MX189" s="57"/>
      <c r="MY189" s="57"/>
      <c r="MZ189" s="57"/>
      <c r="NA189" s="57"/>
      <c r="NB189" s="57"/>
      <c r="NC189" s="57"/>
      <c r="ND189" s="57"/>
      <c r="NE189" s="57"/>
      <c r="NF189" s="57"/>
      <c r="NG189" s="57"/>
      <c r="NH189" s="57"/>
      <c r="NI189" s="57"/>
      <c r="NJ189" s="57"/>
      <c r="NK189" s="57"/>
      <c r="NL189" s="57"/>
      <c r="NM189" s="57"/>
      <c r="NN189" s="57"/>
      <c r="NO189" s="57"/>
      <c r="NP189" s="57"/>
      <c r="NQ189" s="57"/>
      <c r="NR189" s="57"/>
      <c r="NS189" s="57"/>
      <c r="NT189" s="57"/>
      <c r="NU189" s="57"/>
      <c r="NV189" s="57"/>
      <c r="NW189" s="57"/>
      <c r="NX189" s="57"/>
      <c r="NY189" s="57"/>
      <c r="NZ189" s="57"/>
      <c r="OA189" s="57"/>
      <c r="OB189" s="57"/>
      <c r="OC189" s="57"/>
      <c r="OD189" s="57"/>
      <c r="OE189" s="57"/>
      <c r="OF189" s="57"/>
      <c r="OG189" s="57"/>
      <c r="OH189" s="57"/>
      <c r="OI189" s="57"/>
      <c r="OJ189" s="57"/>
      <c r="OK189" s="57"/>
      <c r="OL189" s="57"/>
      <c r="OM189" s="57"/>
      <c r="ON189" s="57"/>
      <c r="OO189" s="57"/>
      <c r="OP189" s="57"/>
      <c r="OQ189" s="57"/>
      <c r="OR189" s="57"/>
      <c r="OS189" s="57"/>
      <c r="OT189" s="57"/>
      <c r="OU189" s="57"/>
      <c r="OV189" s="57"/>
      <c r="OW189" s="57"/>
      <c r="OX189" s="57"/>
      <c r="OY189" s="57"/>
      <c r="OZ189" s="57"/>
      <c r="PA189" s="57"/>
      <c r="PB189" s="57"/>
      <c r="PC189" s="57"/>
      <c r="PD189" s="57"/>
      <c r="PE189" s="57"/>
      <c r="PF189" s="57"/>
      <c r="PG189" s="57"/>
      <c r="PH189" s="57"/>
      <c r="PI189" s="57"/>
      <c r="PJ189" s="57"/>
      <c r="PK189" s="57"/>
      <c r="PL189" s="57"/>
      <c r="PM189" s="57"/>
      <c r="PN189" s="57"/>
      <c r="PO189" s="57"/>
      <c r="PP189" s="57"/>
      <c r="PQ189" s="57"/>
      <c r="PR189" s="57"/>
      <c r="PS189" s="57"/>
      <c r="PT189" s="57"/>
      <c r="PU189" s="57"/>
      <c r="PV189" s="57"/>
      <c r="PW189" s="57"/>
      <c r="PX189" s="57"/>
      <c r="PY189" s="57"/>
      <c r="PZ189" s="57"/>
      <c r="QA189" s="57"/>
      <c r="QB189" s="57"/>
      <c r="QC189" s="57"/>
      <c r="QD189" s="57"/>
      <c r="QE189" s="57"/>
      <c r="QF189" s="57"/>
      <c r="QG189" s="57"/>
      <c r="QH189" s="57"/>
      <c r="QI189" s="57"/>
      <c r="QJ189" s="57"/>
      <c r="QK189" s="57"/>
      <c r="QL189" s="57"/>
      <c r="QM189" s="57"/>
      <c r="QN189" s="57"/>
      <c r="QO189" s="57"/>
      <c r="QP189" s="57"/>
      <c r="QQ189" s="57"/>
      <c r="QR189" s="57"/>
      <c r="QS189" s="57"/>
      <c r="QT189" s="57"/>
      <c r="QU189" s="57"/>
      <c r="QV189" s="57"/>
      <c r="QW189" s="57"/>
      <c r="QX189" s="57"/>
      <c r="QY189" s="57"/>
      <c r="QZ189" s="57"/>
      <c r="RA189" s="57"/>
      <c r="RB189" s="57"/>
      <c r="RC189" s="57"/>
      <c r="RD189" s="57"/>
      <c r="RE189" s="57"/>
      <c r="RF189" s="57"/>
      <c r="RG189" s="57"/>
      <c r="RH189" s="57"/>
      <c r="RI189" s="57"/>
      <c r="RJ189" s="57"/>
      <c r="RK189" s="57"/>
      <c r="RL189" s="57"/>
      <c r="RM189" s="57"/>
      <c r="RN189" s="57"/>
      <c r="RO189" s="57"/>
      <c r="RP189" s="57"/>
      <c r="RQ189" s="57"/>
      <c r="RR189" s="57"/>
      <c r="RS189" s="57"/>
      <c r="RT189" s="57"/>
      <c r="RU189" s="57"/>
      <c r="RV189" s="57"/>
      <c r="RW189" s="57"/>
      <c r="RX189" s="57"/>
      <c r="RY189" s="57"/>
      <c r="RZ189" s="57"/>
      <c r="SA189" s="57"/>
      <c r="SB189" s="57"/>
      <c r="SC189" s="57"/>
      <c r="SD189" s="57"/>
      <c r="SE189" s="57"/>
      <c r="SF189" s="57"/>
      <c r="SG189" s="57"/>
      <c r="SH189" s="57"/>
      <c r="SI189" s="57"/>
      <c r="SJ189" s="57"/>
      <c r="SK189" s="57"/>
      <c r="SL189" s="57"/>
      <c r="SM189" s="57"/>
      <c r="SN189" s="57"/>
      <c r="SO189" s="57"/>
      <c r="SP189" s="57"/>
      <c r="SQ189" s="57"/>
      <c r="SR189" s="57"/>
      <c r="SS189" s="57"/>
      <c r="ST189" s="57"/>
      <c r="SU189" s="57"/>
      <c r="SV189" s="57"/>
      <c r="SW189" s="57"/>
      <c r="SX189" s="57"/>
      <c r="SY189" s="57"/>
      <c r="SZ189" s="57"/>
      <c r="TA189" s="57"/>
      <c r="TB189" s="57"/>
      <c r="TC189" s="57"/>
      <c r="TD189" s="57"/>
      <c r="TE189" s="57"/>
      <c r="TF189" s="57"/>
      <c r="TG189" s="57"/>
      <c r="TH189" s="57"/>
      <c r="TI189" s="57"/>
      <c r="TJ189" s="57"/>
      <c r="TK189" s="57"/>
      <c r="TL189" s="57"/>
      <c r="TM189" s="57"/>
      <c r="TN189" s="57"/>
      <c r="TO189" s="57"/>
      <c r="TP189" s="57"/>
      <c r="TQ189" s="57"/>
      <c r="TR189" s="57"/>
      <c r="TS189" s="57"/>
      <c r="TT189" s="57"/>
      <c r="TU189" s="57"/>
      <c r="TV189" s="57"/>
      <c r="TW189" s="57"/>
      <c r="TX189" s="57"/>
      <c r="TY189" s="57"/>
      <c r="TZ189" s="57"/>
      <c r="UA189" s="57"/>
      <c r="UB189" s="57"/>
      <c r="UC189" s="57"/>
      <c r="UD189" s="57"/>
      <c r="UE189" s="57"/>
      <c r="UF189" s="57"/>
      <c r="UG189" s="57"/>
    </row>
    <row r="190" spans="1:553" ht="68.25" customHeight="1" x14ac:dyDescent="0.2">
      <c r="A190" s="59"/>
      <c r="B190" s="688" t="s">
        <v>147</v>
      </c>
      <c r="C190" s="689"/>
      <c r="D190" s="690">
        <v>50000</v>
      </c>
      <c r="E190" s="691"/>
      <c r="F190" s="692" t="s">
        <v>942</v>
      </c>
      <c r="G190" s="693"/>
      <c r="H190" s="693"/>
      <c r="I190" s="693"/>
      <c r="J190" s="693"/>
      <c r="K190" s="693"/>
      <c r="L190" s="694"/>
      <c r="M190" s="55"/>
    </row>
    <row r="191" spans="1:553" ht="68.25" customHeight="1" x14ac:dyDescent="0.2">
      <c r="A191" s="55"/>
      <c r="B191" s="695" t="s">
        <v>148</v>
      </c>
      <c r="C191" s="696"/>
      <c r="D191" s="697">
        <v>180</v>
      </c>
      <c r="E191" s="698"/>
      <c r="F191" s="699" t="s">
        <v>945</v>
      </c>
      <c r="G191" s="700"/>
      <c r="H191" s="700"/>
      <c r="I191" s="700"/>
      <c r="J191" s="700"/>
      <c r="K191" s="700"/>
      <c r="L191" s="701"/>
      <c r="M191" s="55"/>
    </row>
    <row r="192" spans="1:553" s="58" customFormat="1" ht="15" customHeight="1" x14ac:dyDescent="0.2">
      <c r="A192" s="56"/>
      <c r="B192" s="20"/>
      <c r="C192" s="20"/>
      <c r="D192" s="20"/>
      <c r="E192" s="20"/>
      <c r="F192" s="20"/>
      <c r="G192" s="20"/>
      <c r="H192" s="20"/>
      <c r="I192" s="20"/>
      <c r="J192" s="20"/>
      <c r="K192" s="20"/>
      <c r="L192" s="20"/>
      <c r="M192" s="20"/>
      <c r="N192" s="52"/>
      <c r="O192" s="53"/>
      <c r="P192" s="53"/>
      <c r="Q192" s="53"/>
      <c r="R192" s="53"/>
      <c r="S192" s="53"/>
      <c r="T192" s="53"/>
      <c r="U192" s="53"/>
      <c r="V192" s="53"/>
      <c r="W192" s="53"/>
      <c r="X192" s="53"/>
      <c r="Y192" s="53"/>
      <c r="Z192" s="53"/>
      <c r="AA192" s="53"/>
      <c r="AB192" s="53"/>
      <c r="AC192" s="53"/>
      <c r="AD192" s="53"/>
      <c r="AE192" s="53"/>
      <c r="AF192" s="57"/>
      <c r="AG192" s="57"/>
      <c r="AH192" s="57"/>
      <c r="AI192" s="57"/>
      <c r="AJ192" s="57"/>
      <c r="AK192" s="57"/>
      <c r="AL192" s="57"/>
      <c r="AM192" s="57"/>
      <c r="AN192" s="57"/>
      <c r="AO192" s="57"/>
      <c r="AP192" s="57"/>
      <c r="AQ192" s="57"/>
      <c r="AR192" s="57"/>
      <c r="AS192" s="57"/>
      <c r="AT192" s="57"/>
      <c r="AU192" s="57"/>
      <c r="AV192" s="57"/>
      <c r="AW192" s="57"/>
      <c r="AX192" s="57"/>
      <c r="AY192" s="57"/>
      <c r="AZ192" s="57"/>
      <c r="BA192" s="57"/>
      <c r="BB192" s="57"/>
      <c r="BC192" s="57"/>
      <c r="BD192" s="57"/>
      <c r="BE192" s="57"/>
      <c r="BF192" s="57"/>
      <c r="BG192" s="57"/>
      <c r="BH192" s="57"/>
      <c r="BI192" s="57"/>
      <c r="BJ192" s="57"/>
      <c r="BK192" s="57"/>
      <c r="BL192" s="57"/>
      <c r="BM192" s="57"/>
      <c r="BN192" s="57"/>
      <c r="BO192" s="57"/>
      <c r="BP192" s="57"/>
      <c r="BQ192" s="57"/>
      <c r="BR192" s="57"/>
      <c r="BS192" s="57"/>
      <c r="BT192" s="57"/>
      <c r="BU192" s="57"/>
      <c r="BV192" s="57"/>
      <c r="BW192" s="57"/>
      <c r="BX192" s="57"/>
      <c r="BY192" s="57"/>
      <c r="BZ192" s="57"/>
      <c r="CA192" s="57"/>
      <c r="CB192" s="57"/>
      <c r="CC192" s="57"/>
      <c r="CD192" s="57"/>
      <c r="CE192" s="57"/>
      <c r="CF192" s="57"/>
      <c r="CG192" s="57"/>
      <c r="CH192" s="57"/>
      <c r="CI192" s="57"/>
      <c r="CJ192" s="57"/>
      <c r="CK192" s="57"/>
      <c r="CL192" s="57"/>
      <c r="CM192" s="57"/>
      <c r="CN192" s="57"/>
      <c r="CO192" s="57"/>
      <c r="CP192" s="57"/>
      <c r="CQ192" s="57"/>
      <c r="CR192" s="57"/>
      <c r="CS192" s="57"/>
      <c r="CT192" s="57"/>
      <c r="CU192" s="57"/>
      <c r="CV192" s="57"/>
      <c r="CW192" s="57"/>
      <c r="CX192" s="57"/>
      <c r="CY192" s="57"/>
      <c r="CZ192" s="57"/>
      <c r="DA192" s="57"/>
      <c r="DB192" s="57"/>
      <c r="DC192" s="57"/>
      <c r="DD192" s="57"/>
      <c r="DE192" s="57"/>
      <c r="DF192" s="57"/>
      <c r="DG192" s="57"/>
      <c r="DH192" s="57"/>
      <c r="DI192" s="57"/>
      <c r="DJ192" s="57"/>
      <c r="DK192" s="57"/>
      <c r="DL192" s="57"/>
      <c r="DM192" s="57"/>
      <c r="DN192" s="57"/>
      <c r="DO192" s="57"/>
      <c r="DP192" s="57"/>
      <c r="DQ192" s="57"/>
      <c r="DR192" s="57"/>
      <c r="DS192" s="57"/>
      <c r="DT192" s="57"/>
      <c r="DU192" s="57"/>
      <c r="DV192" s="57"/>
      <c r="DW192" s="57"/>
      <c r="DX192" s="57"/>
      <c r="DY192" s="57"/>
      <c r="DZ192" s="57"/>
      <c r="EA192" s="57"/>
      <c r="EB192" s="57"/>
      <c r="EC192" s="57"/>
      <c r="ED192" s="57"/>
      <c r="EE192" s="57"/>
      <c r="EF192" s="57"/>
      <c r="EG192" s="57"/>
      <c r="EH192" s="57"/>
      <c r="EI192" s="57"/>
      <c r="EJ192" s="57"/>
      <c r="EK192" s="57"/>
      <c r="EL192" s="57"/>
      <c r="EM192" s="57"/>
      <c r="EN192" s="57"/>
      <c r="EO192" s="57"/>
      <c r="EP192" s="57"/>
      <c r="EQ192" s="57"/>
      <c r="ER192" s="57"/>
      <c r="ES192" s="57"/>
      <c r="ET192" s="57"/>
      <c r="EU192" s="57"/>
      <c r="EV192" s="57"/>
      <c r="EW192" s="57"/>
      <c r="EX192" s="57"/>
      <c r="EY192" s="57"/>
      <c r="EZ192" s="57"/>
      <c r="FA192" s="57"/>
      <c r="FB192" s="57"/>
      <c r="FC192" s="57"/>
      <c r="FD192" s="57"/>
      <c r="FE192" s="57"/>
      <c r="FF192" s="57"/>
      <c r="FG192" s="57"/>
      <c r="FH192" s="57"/>
      <c r="FI192" s="57"/>
      <c r="FJ192" s="57"/>
      <c r="FK192" s="57"/>
      <c r="FL192" s="57"/>
      <c r="FM192" s="57"/>
      <c r="FN192" s="57"/>
      <c r="FO192" s="57"/>
      <c r="FP192" s="57"/>
      <c r="FQ192" s="57"/>
      <c r="FR192" s="57"/>
      <c r="FS192" s="57"/>
      <c r="FT192" s="57"/>
      <c r="FU192" s="57"/>
      <c r="FV192" s="57"/>
      <c r="FW192" s="57"/>
      <c r="FX192" s="57"/>
      <c r="FY192" s="57"/>
      <c r="FZ192" s="57"/>
      <c r="GA192" s="57"/>
      <c r="GB192" s="57"/>
      <c r="GC192" s="57"/>
      <c r="GD192" s="57"/>
      <c r="GE192" s="57"/>
      <c r="GF192" s="57"/>
      <c r="GG192" s="57"/>
      <c r="GH192" s="57"/>
      <c r="GI192" s="57"/>
      <c r="GJ192" s="57"/>
      <c r="GK192" s="57"/>
      <c r="GL192" s="57"/>
      <c r="GM192" s="57"/>
      <c r="GN192" s="57"/>
      <c r="GO192" s="57"/>
      <c r="GP192" s="57"/>
      <c r="GQ192" s="57"/>
      <c r="GR192" s="57"/>
      <c r="GS192" s="57"/>
      <c r="GT192" s="57"/>
      <c r="GU192" s="57"/>
      <c r="GV192" s="57"/>
      <c r="GW192" s="57"/>
      <c r="GX192" s="57"/>
      <c r="GY192" s="57"/>
      <c r="GZ192" s="57"/>
      <c r="HA192" s="57"/>
      <c r="HB192" s="57"/>
      <c r="HC192" s="57"/>
      <c r="HD192" s="57"/>
      <c r="HE192" s="57"/>
      <c r="HF192" s="57"/>
      <c r="HG192" s="57"/>
      <c r="HH192" s="57"/>
      <c r="HI192" s="57"/>
      <c r="HJ192" s="57"/>
      <c r="HK192" s="57"/>
      <c r="HL192" s="57"/>
      <c r="HM192" s="57"/>
      <c r="HN192" s="57"/>
      <c r="HO192" s="57"/>
      <c r="HP192" s="57"/>
      <c r="HQ192" s="57"/>
      <c r="HR192" s="57"/>
      <c r="HS192" s="57"/>
      <c r="HT192" s="57"/>
      <c r="HU192" s="57"/>
      <c r="HV192" s="57"/>
      <c r="HW192" s="57"/>
      <c r="HX192" s="57"/>
      <c r="HY192" s="57"/>
      <c r="HZ192" s="57"/>
      <c r="IA192" s="57"/>
      <c r="IB192" s="57"/>
      <c r="IC192" s="57"/>
      <c r="ID192" s="57"/>
      <c r="IE192" s="57"/>
      <c r="IF192" s="57"/>
      <c r="IG192" s="57"/>
      <c r="IH192" s="57"/>
      <c r="II192" s="57"/>
      <c r="IJ192" s="57"/>
      <c r="IK192" s="57"/>
      <c r="IL192" s="57"/>
      <c r="IM192" s="57"/>
      <c r="IN192" s="57"/>
      <c r="IO192" s="57"/>
      <c r="IP192" s="57"/>
      <c r="IQ192" s="57"/>
      <c r="IR192" s="57"/>
      <c r="IS192" s="57"/>
      <c r="IT192" s="57"/>
      <c r="IU192" s="57"/>
      <c r="IV192" s="57"/>
      <c r="IW192" s="57"/>
      <c r="IX192" s="57"/>
      <c r="IY192" s="57"/>
      <c r="IZ192" s="57"/>
      <c r="JA192" s="57"/>
      <c r="JB192" s="57"/>
      <c r="JC192" s="57"/>
      <c r="JD192" s="57"/>
      <c r="JE192" s="57"/>
      <c r="JF192" s="57"/>
      <c r="JG192" s="57"/>
      <c r="JH192" s="57"/>
      <c r="JI192" s="57"/>
      <c r="JJ192" s="57"/>
      <c r="JK192" s="57"/>
      <c r="JL192" s="57"/>
      <c r="JM192" s="57"/>
      <c r="JN192" s="57"/>
      <c r="JO192" s="57"/>
      <c r="JP192" s="57"/>
      <c r="JQ192" s="57"/>
      <c r="JR192" s="57"/>
      <c r="JS192" s="57"/>
      <c r="JT192" s="57"/>
      <c r="JU192" s="57"/>
      <c r="JV192" s="57"/>
      <c r="JW192" s="57"/>
      <c r="JX192" s="57"/>
      <c r="JY192" s="57"/>
      <c r="JZ192" s="57"/>
      <c r="KA192" s="57"/>
      <c r="KB192" s="57"/>
      <c r="KC192" s="57"/>
      <c r="KD192" s="57"/>
      <c r="KE192" s="57"/>
      <c r="KF192" s="57"/>
      <c r="KG192" s="57"/>
      <c r="KH192" s="57"/>
      <c r="KI192" s="57"/>
      <c r="KJ192" s="57"/>
      <c r="KK192" s="57"/>
      <c r="KL192" s="57"/>
      <c r="KM192" s="57"/>
      <c r="KN192" s="57"/>
      <c r="KO192" s="57"/>
      <c r="KP192" s="57"/>
      <c r="KQ192" s="57"/>
      <c r="KR192" s="57"/>
      <c r="KS192" s="57"/>
      <c r="KT192" s="57"/>
      <c r="KU192" s="57"/>
      <c r="KV192" s="57"/>
      <c r="KW192" s="57"/>
      <c r="KX192" s="57"/>
      <c r="KY192" s="57"/>
      <c r="KZ192" s="57"/>
      <c r="LA192" s="57"/>
      <c r="LB192" s="57"/>
      <c r="LC192" s="57"/>
      <c r="LD192" s="57"/>
      <c r="LE192" s="57"/>
      <c r="LF192" s="57"/>
      <c r="LG192" s="57"/>
      <c r="LH192" s="57"/>
      <c r="LI192" s="57"/>
      <c r="LJ192" s="57"/>
      <c r="LK192" s="57"/>
      <c r="LL192" s="57"/>
      <c r="LM192" s="57"/>
      <c r="LN192" s="57"/>
      <c r="LO192" s="57"/>
      <c r="LP192" s="57"/>
      <c r="LQ192" s="57"/>
      <c r="LR192" s="57"/>
      <c r="LS192" s="57"/>
      <c r="LT192" s="57"/>
      <c r="LU192" s="57"/>
      <c r="LV192" s="57"/>
      <c r="LW192" s="57"/>
      <c r="LX192" s="57"/>
      <c r="LY192" s="57"/>
      <c r="LZ192" s="57"/>
      <c r="MA192" s="57"/>
      <c r="MB192" s="57"/>
      <c r="MC192" s="57"/>
      <c r="MD192" s="57"/>
      <c r="ME192" s="57"/>
      <c r="MF192" s="57"/>
      <c r="MG192" s="57"/>
      <c r="MH192" s="57"/>
      <c r="MI192" s="57"/>
      <c r="MJ192" s="57"/>
      <c r="MK192" s="57"/>
      <c r="ML192" s="57"/>
      <c r="MM192" s="57"/>
      <c r="MN192" s="57"/>
      <c r="MO192" s="57"/>
      <c r="MP192" s="57"/>
      <c r="MQ192" s="57"/>
      <c r="MR192" s="57"/>
      <c r="MS192" s="57"/>
      <c r="MT192" s="57"/>
      <c r="MU192" s="57"/>
      <c r="MV192" s="57"/>
      <c r="MW192" s="57"/>
      <c r="MX192" s="57"/>
      <c r="MY192" s="57"/>
      <c r="MZ192" s="57"/>
      <c r="NA192" s="57"/>
      <c r="NB192" s="57"/>
      <c r="NC192" s="57"/>
      <c r="ND192" s="57"/>
      <c r="NE192" s="57"/>
      <c r="NF192" s="57"/>
      <c r="NG192" s="57"/>
      <c r="NH192" s="57"/>
      <c r="NI192" s="57"/>
      <c r="NJ192" s="57"/>
      <c r="NK192" s="57"/>
      <c r="NL192" s="57"/>
      <c r="NM192" s="57"/>
      <c r="NN192" s="57"/>
      <c r="NO192" s="57"/>
      <c r="NP192" s="57"/>
      <c r="NQ192" s="57"/>
      <c r="NR192" s="57"/>
      <c r="NS192" s="57"/>
      <c r="NT192" s="57"/>
      <c r="NU192" s="57"/>
      <c r="NV192" s="57"/>
      <c r="NW192" s="57"/>
      <c r="NX192" s="57"/>
      <c r="NY192" s="57"/>
      <c r="NZ192" s="57"/>
      <c r="OA192" s="57"/>
      <c r="OB192" s="57"/>
      <c r="OC192" s="57"/>
      <c r="OD192" s="57"/>
      <c r="OE192" s="57"/>
      <c r="OF192" s="57"/>
      <c r="OG192" s="57"/>
      <c r="OH192" s="57"/>
      <c r="OI192" s="57"/>
      <c r="OJ192" s="57"/>
      <c r="OK192" s="57"/>
      <c r="OL192" s="57"/>
      <c r="OM192" s="57"/>
      <c r="ON192" s="57"/>
      <c r="OO192" s="57"/>
      <c r="OP192" s="57"/>
      <c r="OQ192" s="57"/>
      <c r="OR192" s="57"/>
      <c r="OS192" s="57"/>
      <c r="OT192" s="57"/>
      <c r="OU192" s="57"/>
      <c r="OV192" s="57"/>
      <c r="OW192" s="57"/>
      <c r="OX192" s="57"/>
      <c r="OY192" s="57"/>
      <c r="OZ192" s="57"/>
      <c r="PA192" s="57"/>
      <c r="PB192" s="57"/>
      <c r="PC192" s="57"/>
      <c r="PD192" s="57"/>
      <c r="PE192" s="57"/>
      <c r="PF192" s="57"/>
      <c r="PG192" s="57"/>
      <c r="PH192" s="57"/>
      <c r="PI192" s="57"/>
      <c r="PJ192" s="57"/>
      <c r="PK192" s="57"/>
      <c r="PL192" s="57"/>
      <c r="PM192" s="57"/>
      <c r="PN192" s="57"/>
      <c r="PO192" s="57"/>
      <c r="PP192" s="57"/>
      <c r="PQ192" s="57"/>
      <c r="PR192" s="57"/>
      <c r="PS192" s="57"/>
      <c r="PT192" s="57"/>
      <c r="PU192" s="57"/>
      <c r="PV192" s="57"/>
      <c r="PW192" s="57"/>
      <c r="PX192" s="57"/>
      <c r="PY192" s="57"/>
      <c r="PZ192" s="57"/>
      <c r="QA192" s="57"/>
      <c r="QB192" s="57"/>
      <c r="QC192" s="57"/>
      <c r="QD192" s="57"/>
      <c r="QE192" s="57"/>
      <c r="QF192" s="57"/>
      <c r="QG192" s="57"/>
      <c r="QH192" s="57"/>
      <c r="QI192" s="57"/>
      <c r="QJ192" s="57"/>
      <c r="QK192" s="57"/>
      <c r="QL192" s="57"/>
      <c r="QM192" s="57"/>
      <c r="QN192" s="57"/>
      <c r="QO192" s="57"/>
      <c r="QP192" s="57"/>
      <c r="QQ192" s="57"/>
      <c r="QR192" s="57"/>
      <c r="QS192" s="57"/>
      <c r="QT192" s="57"/>
      <c r="QU192" s="57"/>
      <c r="QV192" s="57"/>
      <c r="QW192" s="57"/>
      <c r="QX192" s="57"/>
      <c r="QY192" s="57"/>
      <c r="QZ192" s="57"/>
      <c r="RA192" s="57"/>
      <c r="RB192" s="57"/>
      <c r="RC192" s="57"/>
      <c r="RD192" s="57"/>
      <c r="RE192" s="57"/>
      <c r="RF192" s="57"/>
      <c r="RG192" s="57"/>
      <c r="RH192" s="57"/>
      <c r="RI192" s="57"/>
      <c r="RJ192" s="57"/>
      <c r="RK192" s="57"/>
      <c r="RL192" s="57"/>
      <c r="RM192" s="57"/>
      <c r="RN192" s="57"/>
      <c r="RO192" s="57"/>
      <c r="RP192" s="57"/>
      <c r="RQ192" s="57"/>
      <c r="RR192" s="57"/>
      <c r="RS192" s="57"/>
      <c r="RT192" s="57"/>
      <c r="RU192" s="57"/>
      <c r="RV192" s="57"/>
      <c r="RW192" s="57"/>
      <c r="RX192" s="57"/>
      <c r="RY192" s="57"/>
      <c r="RZ192" s="57"/>
      <c r="SA192" s="57"/>
      <c r="SB192" s="57"/>
      <c r="SC192" s="57"/>
      <c r="SD192" s="57"/>
      <c r="SE192" s="57"/>
      <c r="SF192" s="57"/>
      <c r="SG192" s="57"/>
      <c r="SH192" s="57"/>
      <c r="SI192" s="57"/>
      <c r="SJ192" s="57"/>
      <c r="SK192" s="57"/>
      <c r="SL192" s="57"/>
      <c r="SM192" s="57"/>
      <c r="SN192" s="57"/>
      <c r="SO192" s="57"/>
      <c r="SP192" s="57"/>
      <c r="SQ192" s="57"/>
      <c r="SR192" s="57"/>
      <c r="SS192" s="57"/>
      <c r="ST192" s="57"/>
      <c r="SU192" s="57"/>
      <c r="SV192" s="57"/>
      <c r="SW192" s="57"/>
      <c r="SX192" s="57"/>
      <c r="SY192" s="57"/>
      <c r="SZ192" s="57"/>
      <c r="TA192" s="57"/>
      <c r="TB192" s="57"/>
      <c r="TC192" s="57"/>
      <c r="TD192" s="57"/>
      <c r="TE192" s="57"/>
      <c r="TF192" s="57"/>
      <c r="TG192" s="57"/>
      <c r="TH192" s="57"/>
      <c r="TI192" s="57"/>
      <c r="TJ192" s="57"/>
      <c r="TK192" s="57"/>
      <c r="TL192" s="57"/>
      <c r="TM192" s="57"/>
      <c r="TN192" s="57"/>
      <c r="TO192" s="57"/>
      <c r="TP192" s="57"/>
      <c r="TQ192" s="57"/>
      <c r="TR192" s="57"/>
      <c r="TS192" s="57"/>
      <c r="TT192" s="57"/>
      <c r="TU192" s="57"/>
      <c r="TV192" s="57"/>
      <c r="TW192" s="57"/>
      <c r="TX192" s="57"/>
      <c r="TY192" s="57"/>
      <c r="TZ192" s="57"/>
      <c r="UA192" s="57"/>
      <c r="UB192" s="57"/>
      <c r="UC192" s="57"/>
      <c r="UD192" s="57"/>
      <c r="UE192" s="57"/>
      <c r="UF192" s="57"/>
      <c r="UG192" s="57"/>
    </row>
    <row r="193" spans="1:553" ht="15.75" customHeight="1" x14ac:dyDescent="0.2">
      <c r="A193" s="59"/>
      <c r="B193" s="682" t="s">
        <v>150</v>
      </c>
      <c r="C193" s="800"/>
      <c r="D193" s="800"/>
      <c r="E193" s="800"/>
      <c r="F193" s="800"/>
      <c r="G193" s="800"/>
      <c r="H193" s="800"/>
      <c r="I193" s="800"/>
      <c r="J193" s="800"/>
      <c r="K193" s="800"/>
      <c r="L193" s="800"/>
      <c r="M193" s="55"/>
    </row>
    <row r="194" spans="1:553" ht="57" customHeight="1" x14ac:dyDescent="0.2">
      <c r="A194" s="55"/>
      <c r="B194" s="671" t="s">
        <v>829</v>
      </c>
      <c r="C194" s="671"/>
      <c r="D194" s="671"/>
      <c r="E194" s="671"/>
      <c r="F194" s="671"/>
      <c r="G194" s="671"/>
      <c r="H194" s="671"/>
      <c r="I194" s="671"/>
      <c r="J194" s="671"/>
      <c r="K194" s="671"/>
      <c r="L194" s="671"/>
      <c r="M194" s="55"/>
    </row>
    <row r="195" spans="1:553" ht="57" customHeight="1" x14ac:dyDescent="0.2">
      <c r="A195" s="55"/>
      <c r="B195" s="671" t="s">
        <v>830</v>
      </c>
      <c r="C195" s="671"/>
      <c r="D195" s="671"/>
      <c r="E195" s="671"/>
      <c r="F195" s="671"/>
      <c r="G195" s="671"/>
      <c r="H195" s="671"/>
      <c r="I195" s="671"/>
      <c r="J195" s="671"/>
      <c r="K195" s="671"/>
      <c r="L195" s="671"/>
      <c r="M195" s="55"/>
    </row>
    <row r="196" spans="1:553" s="58" customFormat="1" ht="15" customHeight="1" thickBot="1" x14ac:dyDescent="0.25">
      <c r="A196" s="56"/>
      <c r="B196" s="20"/>
      <c r="C196" s="20"/>
      <c r="D196" s="20"/>
      <c r="E196" s="20"/>
      <c r="F196" s="20"/>
      <c r="G196" s="20"/>
      <c r="H196" s="20"/>
      <c r="I196" s="20"/>
      <c r="J196" s="20"/>
      <c r="K196" s="20"/>
      <c r="L196" s="20"/>
      <c r="M196" s="20"/>
      <c r="N196" s="52"/>
      <c r="O196" s="53"/>
      <c r="P196" s="53"/>
      <c r="Q196" s="53"/>
      <c r="R196" s="53"/>
      <c r="S196" s="53"/>
      <c r="T196" s="53"/>
      <c r="U196" s="53"/>
      <c r="V196" s="53"/>
      <c r="W196" s="53"/>
      <c r="X196" s="53"/>
      <c r="Y196" s="53"/>
      <c r="Z196" s="53"/>
      <c r="AA196" s="53"/>
      <c r="AB196" s="53"/>
      <c r="AC196" s="53"/>
      <c r="AD196" s="53"/>
      <c r="AE196" s="53"/>
      <c r="AF196" s="57"/>
      <c r="AG196" s="57"/>
      <c r="AH196" s="57"/>
      <c r="AI196" s="57"/>
      <c r="AJ196" s="57"/>
      <c r="AK196" s="57"/>
      <c r="AL196" s="57"/>
      <c r="AM196" s="57"/>
      <c r="AN196" s="57"/>
      <c r="AO196" s="57"/>
      <c r="AP196" s="57"/>
      <c r="AQ196" s="57"/>
      <c r="AR196" s="57"/>
      <c r="AS196" s="57"/>
      <c r="AT196" s="57"/>
      <c r="AU196" s="57"/>
      <c r="AV196" s="57"/>
      <c r="AW196" s="57"/>
      <c r="AX196" s="57"/>
      <c r="AY196" s="57"/>
      <c r="AZ196" s="57"/>
      <c r="BA196" s="57"/>
      <c r="BB196" s="57"/>
      <c r="BC196" s="57"/>
      <c r="BD196" s="57"/>
      <c r="BE196" s="57"/>
      <c r="BF196" s="57"/>
      <c r="BG196" s="57"/>
      <c r="BH196" s="57"/>
      <c r="BI196" s="57"/>
      <c r="BJ196" s="57"/>
      <c r="BK196" s="57"/>
      <c r="BL196" s="57"/>
      <c r="BM196" s="57"/>
      <c r="BN196" s="57"/>
      <c r="BO196" s="57"/>
      <c r="BP196" s="57"/>
      <c r="BQ196" s="57"/>
      <c r="BR196" s="57"/>
      <c r="BS196" s="57"/>
      <c r="BT196" s="57"/>
      <c r="BU196" s="57"/>
      <c r="BV196" s="57"/>
      <c r="BW196" s="57"/>
      <c r="BX196" s="57"/>
      <c r="BY196" s="57"/>
      <c r="BZ196" s="57"/>
      <c r="CA196" s="57"/>
      <c r="CB196" s="57"/>
      <c r="CC196" s="57"/>
      <c r="CD196" s="57"/>
      <c r="CE196" s="57"/>
      <c r="CF196" s="57"/>
      <c r="CG196" s="57"/>
      <c r="CH196" s="57"/>
      <c r="CI196" s="57"/>
      <c r="CJ196" s="57"/>
      <c r="CK196" s="57"/>
      <c r="CL196" s="57"/>
      <c r="CM196" s="57"/>
      <c r="CN196" s="57"/>
      <c r="CO196" s="57"/>
      <c r="CP196" s="57"/>
      <c r="CQ196" s="57"/>
      <c r="CR196" s="57"/>
      <c r="CS196" s="57"/>
      <c r="CT196" s="57"/>
      <c r="CU196" s="57"/>
      <c r="CV196" s="57"/>
      <c r="CW196" s="57"/>
      <c r="CX196" s="57"/>
      <c r="CY196" s="57"/>
      <c r="CZ196" s="57"/>
      <c r="DA196" s="57"/>
      <c r="DB196" s="57"/>
      <c r="DC196" s="57"/>
      <c r="DD196" s="57"/>
      <c r="DE196" s="57"/>
      <c r="DF196" s="57"/>
      <c r="DG196" s="57"/>
      <c r="DH196" s="57"/>
      <c r="DI196" s="57"/>
      <c r="DJ196" s="57"/>
      <c r="DK196" s="57"/>
      <c r="DL196" s="57"/>
      <c r="DM196" s="57"/>
      <c r="DN196" s="57"/>
      <c r="DO196" s="57"/>
      <c r="DP196" s="57"/>
      <c r="DQ196" s="57"/>
      <c r="DR196" s="57"/>
      <c r="DS196" s="57"/>
      <c r="DT196" s="57"/>
      <c r="DU196" s="57"/>
      <c r="DV196" s="57"/>
      <c r="DW196" s="57"/>
      <c r="DX196" s="57"/>
      <c r="DY196" s="57"/>
      <c r="DZ196" s="57"/>
      <c r="EA196" s="57"/>
      <c r="EB196" s="57"/>
      <c r="EC196" s="57"/>
      <c r="ED196" s="57"/>
      <c r="EE196" s="57"/>
      <c r="EF196" s="57"/>
      <c r="EG196" s="57"/>
      <c r="EH196" s="57"/>
      <c r="EI196" s="57"/>
      <c r="EJ196" s="57"/>
      <c r="EK196" s="57"/>
      <c r="EL196" s="57"/>
      <c r="EM196" s="57"/>
      <c r="EN196" s="57"/>
      <c r="EO196" s="57"/>
      <c r="EP196" s="57"/>
      <c r="EQ196" s="57"/>
      <c r="ER196" s="57"/>
      <c r="ES196" s="57"/>
      <c r="ET196" s="57"/>
      <c r="EU196" s="57"/>
      <c r="EV196" s="57"/>
      <c r="EW196" s="57"/>
      <c r="EX196" s="57"/>
      <c r="EY196" s="57"/>
      <c r="EZ196" s="57"/>
      <c r="FA196" s="57"/>
      <c r="FB196" s="57"/>
      <c r="FC196" s="57"/>
      <c r="FD196" s="57"/>
      <c r="FE196" s="57"/>
      <c r="FF196" s="57"/>
      <c r="FG196" s="57"/>
      <c r="FH196" s="57"/>
      <c r="FI196" s="57"/>
      <c r="FJ196" s="57"/>
      <c r="FK196" s="57"/>
      <c r="FL196" s="57"/>
      <c r="FM196" s="57"/>
      <c r="FN196" s="57"/>
      <c r="FO196" s="57"/>
      <c r="FP196" s="57"/>
      <c r="FQ196" s="57"/>
      <c r="FR196" s="57"/>
      <c r="FS196" s="57"/>
      <c r="FT196" s="57"/>
      <c r="FU196" s="57"/>
      <c r="FV196" s="57"/>
      <c r="FW196" s="57"/>
      <c r="FX196" s="57"/>
      <c r="FY196" s="57"/>
      <c r="FZ196" s="57"/>
      <c r="GA196" s="57"/>
      <c r="GB196" s="57"/>
      <c r="GC196" s="57"/>
      <c r="GD196" s="57"/>
      <c r="GE196" s="57"/>
      <c r="GF196" s="57"/>
      <c r="GG196" s="57"/>
      <c r="GH196" s="57"/>
      <c r="GI196" s="57"/>
      <c r="GJ196" s="57"/>
      <c r="GK196" s="57"/>
      <c r="GL196" s="57"/>
      <c r="GM196" s="57"/>
      <c r="GN196" s="57"/>
      <c r="GO196" s="57"/>
      <c r="GP196" s="57"/>
      <c r="GQ196" s="57"/>
      <c r="GR196" s="57"/>
      <c r="GS196" s="57"/>
      <c r="GT196" s="57"/>
      <c r="GU196" s="57"/>
      <c r="GV196" s="57"/>
      <c r="GW196" s="57"/>
      <c r="GX196" s="57"/>
      <c r="GY196" s="57"/>
      <c r="GZ196" s="57"/>
      <c r="HA196" s="57"/>
      <c r="HB196" s="57"/>
      <c r="HC196" s="57"/>
      <c r="HD196" s="57"/>
      <c r="HE196" s="57"/>
      <c r="HF196" s="57"/>
      <c r="HG196" s="57"/>
      <c r="HH196" s="57"/>
      <c r="HI196" s="57"/>
      <c r="HJ196" s="57"/>
      <c r="HK196" s="57"/>
      <c r="HL196" s="57"/>
      <c r="HM196" s="57"/>
      <c r="HN196" s="57"/>
      <c r="HO196" s="57"/>
      <c r="HP196" s="57"/>
      <c r="HQ196" s="57"/>
      <c r="HR196" s="57"/>
      <c r="HS196" s="57"/>
      <c r="HT196" s="57"/>
      <c r="HU196" s="57"/>
      <c r="HV196" s="57"/>
      <c r="HW196" s="57"/>
      <c r="HX196" s="57"/>
      <c r="HY196" s="57"/>
      <c r="HZ196" s="57"/>
      <c r="IA196" s="57"/>
      <c r="IB196" s="57"/>
      <c r="IC196" s="57"/>
      <c r="ID196" s="57"/>
      <c r="IE196" s="57"/>
      <c r="IF196" s="57"/>
      <c r="IG196" s="57"/>
      <c r="IH196" s="57"/>
      <c r="II196" s="57"/>
      <c r="IJ196" s="57"/>
      <c r="IK196" s="57"/>
      <c r="IL196" s="57"/>
      <c r="IM196" s="57"/>
      <c r="IN196" s="57"/>
      <c r="IO196" s="57"/>
      <c r="IP196" s="57"/>
      <c r="IQ196" s="57"/>
      <c r="IR196" s="57"/>
      <c r="IS196" s="57"/>
      <c r="IT196" s="57"/>
      <c r="IU196" s="57"/>
      <c r="IV196" s="57"/>
      <c r="IW196" s="57"/>
      <c r="IX196" s="57"/>
      <c r="IY196" s="57"/>
      <c r="IZ196" s="57"/>
      <c r="JA196" s="57"/>
      <c r="JB196" s="57"/>
      <c r="JC196" s="57"/>
      <c r="JD196" s="57"/>
      <c r="JE196" s="57"/>
      <c r="JF196" s="57"/>
      <c r="JG196" s="57"/>
      <c r="JH196" s="57"/>
      <c r="JI196" s="57"/>
      <c r="JJ196" s="57"/>
      <c r="JK196" s="57"/>
      <c r="JL196" s="57"/>
      <c r="JM196" s="57"/>
      <c r="JN196" s="57"/>
      <c r="JO196" s="57"/>
      <c r="JP196" s="57"/>
      <c r="JQ196" s="57"/>
      <c r="JR196" s="57"/>
      <c r="JS196" s="57"/>
      <c r="JT196" s="57"/>
      <c r="JU196" s="57"/>
      <c r="JV196" s="57"/>
      <c r="JW196" s="57"/>
      <c r="JX196" s="57"/>
      <c r="JY196" s="57"/>
      <c r="JZ196" s="57"/>
      <c r="KA196" s="57"/>
      <c r="KB196" s="57"/>
      <c r="KC196" s="57"/>
      <c r="KD196" s="57"/>
      <c r="KE196" s="57"/>
      <c r="KF196" s="57"/>
      <c r="KG196" s="57"/>
      <c r="KH196" s="57"/>
      <c r="KI196" s="57"/>
      <c r="KJ196" s="57"/>
      <c r="KK196" s="57"/>
      <c r="KL196" s="57"/>
      <c r="KM196" s="57"/>
      <c r="KN196" s="57"/>
      <c r="KO196" s="57"/>
      <c r="KP196" s="57"/>
      <c r="KQ196" s="57"/>
      <c r="KR196" s="57"/>
      <c r="KS196" s="57"/>
      <c r="KT196" s="57"/>
      <c r="KU196" s="57"/>
      <c r="KV196" s="57"/>
      <c r="KW196" s="57"/>
      <c r="KX196" s="57"/>
      <c r="KY196" s="57"/>
      <c r="KZ196" s="57"/>
      <c r="LA196" s="57"/>
      <c r="LB196" s="57"/>
      <c r="LC196" s="57"/>
      <c r="LD196" s="57"/>
      <c r="LE196" s="57"/>
      <c r="LF196" s="57"/>
      <c r="LG196" s="57"/>
      <c r="LH196" s="57"/>
      <c r="LI196" s="57"/>
      <c r="LJ196" s="57"/>
      <c r="LK196" s="57"/>
      <c r="LL196" s="57"/>
      <c r="LM196" s="57"/>
      <c r="LN196" s="57"/>
      <c r="LO196" s="57"/>
      <c r="LP196" s="57"/>
      <c r="LQ196" s="57"/>
      <c r="LR196" s="57"/>
      <c r="LS196" s="57"/>
      <c r="LT196" s="57"/>
      <c r="LU196" s="57"/>
      <c r="LV196" s="57"/>
      <c r="LW196" s="57"/>
      <c r="LX196" s="57"/>
      <c r="LY196" s="57"/>
      <c r="LZ196" s="57"/>
      <c r="MA196" s="57"/>
      <c r="MB196" s="57"/>
      <c r="MC196" s="57"/>
      <c r="MD196" s="57"/>
      <c r="ME196" s="57"/>
      <c r="MF196" s="57"/>
      <c r="MG196" s="57"/>
      <c r="MH196" s="57"/>
      <c r="MI196" s="57"/>
      <c r="MJ196" s="57"/>
      <c r="MK196" s="57"/>
      <c r="ML196" s="57"/>
      <c r="MM196" s="57"/>
      <c r="MN196" s="57"/>
      <c r="MO196" s="57"/>
      <c r="MP196" s="57"/>
      <c r="MQ196" s="57"/>
      <c r="MR196" s="57"/>
      <c r="MS196" s="57"/>
      <c r="MT196" s="57"/>
      <c r="MU196" s="57"/>
      <c r="MV196" s="57"/>
      <c r="MW196" s="57"/>
      <c r="MX196" s="57"/>
      <c r="MY196" s="57"/>
      <c r="MZ196" s="57"/>
      <c r="NA196" s="57"/>
      <c r="NB196" s="57"/>
      <c r="NC196" s="57"/>
      <c r="ND196" s="57"/>
      <c r="NE196" s="57"/>
      <c r="NF196" s="57"/>
      <c r="NG196" s="57"/>
      <c r="NH196" s="57"/>
      <c r="NI196" s="57"/>
      <c r="NJ196" s="57"/>
      <c r="NK196" s="57"/>
      <c r="NL196" s="57"/>
      <c r="NM196" s="57"/>
      <c r="NN196" s="57"/>
      <c r="NO196" s="57"/>
      <c r="NP196" s="57"/>
      <c r="NQ196" s="57"/>
      <c r="NR196" s="57"/>
      <c r="NS196" s="57"/>
      <c r="NT196" s="57"/>
      <c r="NU196" s="57"/>
      <c r="NV196" s="57"/>
      <c r="NW196" s="57"/>
      <c r="NX196" s="57"/>
      <c r="NY196" s="57"/>
      <c r="NZ196" s="57"/>
      <c r="OA196" s="57"/>
      <c r="OB196" s="57"/>
      <c r="OC196" s="57"/>
      <c r="OD196" s="57"/>
      <c r="OE196" s="57"/>
      <c r="OF196" s="57"/>
      <c r="OG196" s="57"/>
      <c r="OH196" s="57"/>
      <c r="OI196" s="57"/>
      <c r="OJ196" s="57"/>
      <c r="OK196" s="57"/>
      <c r="OL196" s="57"/>
      <c r="OM196" s="57"/>
      <c r="ON196" s="57"/>
      <c r="OO196" s="57"/>
      <c r="OP196" s="57"/>
      <c r="OQ196" s="57"/>
      <c r="OR196" s="57"/>
      <c r="OS196" s="57"/>
      <c r="OT196" s="57"/>
      <c r="OU196" s="57"/>
      <c r="OV196" s="57"/>
      <c r="OW196" s="57"/>
      <c r="OX196" s="57"/>
      <c r="OY196" s="57"/>
      <c r="OZ196" s="57"/>
      <c r="PA196" s="57"/>
      <c r="PB196" s="57"/>
      <c r="PC196" s="57"/>
      <c r="PD196" s="57"/>
      <c r="PE196" s="57"/>
      <c r="PF196" s="57"/>
      <c r="PG196" s="57"/>
      <c r="PH196" s="57"/>
      <c r="PI196" s="57"/>
      <c r="PJ196" s="57"/>
      <c r="PK196" s="57"/>
      <c r="PL196" s="57"/>
      <c r="PM196" s="57"/>
      <c r="PN196" s="57"/>
      <c r="PO196" s="57"/>
      <c r="PP196" s="57"/>
      <c r="PQ196" s="57"/>
      <c r="PR196" s="57"/>
      <c r="PS196" s="57"/>
      <c r="PT196" s="57"/>
      <c r="PU196" s="57"/>
      <c r="PV196" s="57"/>
      <c r="PW196" s="57"/>
      <c r="PX196" s="57"/>
      <c r="PY196" s="57"/>
      <c r="PZ196" s="57"/>
      <c r="QA196" s="57"/>
      <c r="QB196" s="57"/>
      <c r="QC196" s="57"/>
      <c r="QD196" s="57"/>
      <c r="QE196" s="57"/>
      <c r="QF196" s="57"/>
      <c r="QG196" s="57"/>
      <c r="QH196" s="57"/>
      <c r="QI196" s="57"/>
      <c r="QJ196" s="57"/>
      <c r="QK196" s="57"/>
      <c r="QL196" s="57"/>
      <c r="QM196" s="57"/>
      <c r="QN196" s="57"/>
      <c r="QO196" s="57"/>
      <c r="QP196" s="57"/>
      <c r="QQ196" s="57"/>
      <c r="QR196" s="57"/>
      <c r="QS196" s="57"/>
      <c r="QT196" s="57"/>
      <c r="QU196" s="57"/>
      <c r="QV196" s="57"/>
      <c r="QW196" s="57"/>
      <c r="QX196" s="57"/>
      <c r="QY196" s="57"/>
      <c r="QZ196" s="57"/>
      <c r="RA196" s="57"/>
      <c r="RB196" s="57"/>
      <c r="RC196" s="57"/>
      <c r="RD196" s="57"/>
      <c r="RE196" s="57"/>
      <c r="RF196" s="57"/>
      <c r="RG196" s="57"/>
      <c r="RH196" s="57"/>
      <c r="RI196" s="57"/>
      <c r="RJ196" s="57"/>
      <c r="RK196" s="57"/>
      <c r="RL196" s="57"/>
      <c r="RM196" s="57"/>
      <c r="RN196" s="57"/>
      <c r="RO196" s="57"/>
      <c r="RP196" s="57"/>
      <c r="RQ196" s="57"/>
      <c r="RR196" s="57"/>
      <c r="RS196" s="57"/>
      <c r="RT196" s="57"/>
      <c r="RU196" s="57"/>
      <c r="RV196" s="57"/>
      <c r="RW196" s="57"/>
      <c r="RX196" s="57"/>
      <c r="RY196" s="57"/>
      <c r="RZ196" s="57"/>
      <c r="SA196" s="57"/>
      <c r="SB196" s="57"/>
      <c r="SC196" s="57"/>
      <c r="SD196" s="57"/>
      <c r="SE196" s="57"/>
      <c r="SF196" s="57"/>
      <c r="SG196" s="57"/>
      <c r="SH196" s="57"/>
      <c r="SI196" s="57"/>
      <c r="SJ196" s="57"/>
      <c r="SK196" s="57"/>
      <c r="SL196" s="57"/>
      <c r="SM196" s="57"/>
      <c r="SN196" s="57"/>
      <c r="SO196" s="57"/>
      <c r="SP196" s="57"/>
      <c r="SQ196" s="57"/>
      <c r="SR196" s="57"/>
      <c r="SS196" s="57"/>
      <c r="ST196" s="57"/>
      <c r="SU196" s="57"/>
      <c r="SV196" s="57"/>
      <c r="SW196" s="57"/>
      <c r="SX196" s="57"/>
      <c r="SY196" s="57"/>
      <c r="SZ196" s="57"/>
      <c r="TA196" s="57"/>
      <c r="TB196" s="57"/>
      <c r="TC196" s="57"/>
      <c r="TD196" s="57"/>
      <c r="TE196" s="57"/>
      <c r="TF196" s="57"/>
      <c r="TG196" s="57"/>
      <c r="TH196" s="57"/>
      <c r="TI196" s="57"/>
      <c r="TJ196" s="57"/>
      <c r="TK196" s="57"/>
      <c r="TL196" s="57"/>
      <c r="TM196" s="57"/>
      <c r="TN196" s="57"/>
      <c r="TO196" s="57"/>
      <c r="TP196" s="57"/>
      <c r="TQ196" s="57"/>
      <c r="TR196" s="57"/>
      <c r="TS196" s="57"/>
      <c r="TT196" s="57"/>
      <c r="TU196" s="57"/>
      <c r="TV196" s="57"/>
      <c r="TW196" s="57"/>
      <c r="TX196" s="57"/>
      <c r="TY196" s="57"/>
      <c r="TZ196" s="57"/>
      <c r="UA196" s="57"/>
      <c r="UB196" s="57"/>
      <c r="UC196" s="57"/>
      <c r="UD196" s="57"/>
      <c r="UE196" s="57"/>
      <c r="UF196" s="57"/>
      <c r="UG196" s="57"/>
    </row>
    <row r="197" spans="1:553" ht="46.5" customHeight="1" x14ac:dyDescent="0.2">
      <c r="A197" s="59"/>
      <c r="B197" s="802" t="s">
        <v>151</v>
      </c>
      <c r="C197" s="683" t="s">
        <v>152</v>
      </c>
      <c r="D197" s="683" t="s">
        <v>153</v>
      </c>
      <c r="E197" s="804" t="s">
        <v>154</v>
      </c>
      <c r="F197" s="804"/>
      <c r="G197" s="804"/>
      <c r="H197" s="401">
        <v>50</v>
      </c>
      <c r="I197" s="683" t="s">
        <v>155</v>
      </c>
      <c r="J197" s="685" t="s">
        <v>156</v>
      </c>
      <c r="K197" s="685"/>
      <c r="L197" s="402">
        <v>10</v>
      </c>
      <c r="M197" s="55"/>
    </row>
    <row r="198" spans="1:553" ht="65.25" customHeight="1" x14ac:dyDescent="0.2">
      <c r="A198" s="59"/>
      <c r="B198" s="803"/>
      <c r="C198" s="684"/>
      <c r="D198" s="684"/>
      <c r="E198" s="684" t="s">
        <v>157</v>
      </c>
      <c r="F198" s="684"/>
      <c r="G198" s="403" t="s">
        <v>158</v>
      </c>
      <c r="H198" s="403" t="s">
        <v>159</v>
      </c>
      <c r="I198" s="684"/>
      <c r="J198" s="403" t="s">
        <v>160</v>
      </c>
      <c r="K198" s="403" t="s">
        <v>161</v>
      </c>
      <c r="L198" s="404" t="s">
        <v>162</v>
      </c>
      <c r="M198" s="55"/>
    </row>
    <row r="199" spans="1:553" ht="46.5" customHeight="1" x14ac:dyDescent="0.2">
      <c r="A199" s="55"/>
      <c r="B199" s="405" t="s">
        <v>163</v>
      </c>
      <c r="C199" s="406"/>
      <c r="D199" s="407">
        <v>16</v>
      </c>
      <c r="E199" s="934">
        <v>35000</v>
      </c>
      <c r="F199" s="934"/>
      <c r="G199" s="349">
        <f>+(C199*D199*E199)*$H$197</f>
        <v>0</v>
      </c>
      <c r="H199" s="349">
        <f>+G199/$H$197</f>
        <v>0</v>
      </c>
      <c r="I199" s="407">
        <v>4</v>
      </c>
      <c r="J199" s="408">
        <v>30000</v>
      </c>
      <c r="K199" s="349">
        <f>+(C199*I199*J199)*$L$197</f>
        <v>0</v>
      </c>
      <c r="L199" s="350">
        <f>+K199/$L$197</f>
        <v>0</v>
      </c>
      <c r="M199" s="55"/>
    </row>
    <row r="200" spans="1:553" ht="46.5" customHeight="1" x14ac:dyDescent="0.2">
      <c r="A200" s="55"/>
      <c r="B200" s="405" t="s">
        <v>164</v>
      </c>
      <c r="C200" s="406"/>
      <c r="D200" s="407">
        <v>12</v>
      </c>
      <c r="E200" s="934">
        <v>3200</v>
      </c>
      <c r="F200" s="934">
        <v>3200</v>
      </c>
      <c r="G200" s="349">
        <f t="shared" ref="G200:G205" si="0">+(C200*D200*E200)*$H$197</f>
        <v>0</v>
      </c>
      <c r="H200" s="349">
        <f t="shared" ref="H200:H205" si="1">+G200/$H$197</f>
        <v>0</v>
      </c>
      <c r="I200" s="407">
        <v>6</v>
      </c>
      <c r="J200" s="408">
        <v>3500</v>
      </c>
      <c r="K200" s="349">
        <f t="shared" ref="K200:K205" si="2">+(C200*I200*J200)*$L$197</f>
        <v>0</v>
      </c>
      <c r="L200" s="350">
        <f t="shared" ref="L200:L205" si="3">+K200/$L$197</f>
        <v>0</v>
      </c>
      <c r="M200" s="55"/>
    </row>
    <row r="201" spans="1:553" ht="46.5" customHeight="1" x14ac:dyDescent="0.2">
      <c r="A201" s="55"/>
      <c r="B201" s="405" t="s">
        <v>165</v>
      </c>
      <c r="C201" s="406"/>
      <c r="D201" s="407">
        <v>14</v>
      </c>
      <c r="E201" s="934">
        <v>4100</v>
      </c>
      <c r="F201" s="934">
        <v>4100</v>
      </c>
      <c r="G201" s="349">
        <f t="shared" si="0"/>
        <v>0</v>
      </c>
      <c r="H201" s="349">
        <f t="shared" si="1"/>
        <v>0</v>
      </c>
      <c r="I201" s="407">
        <v>12</v>
      </c>
      <c r="J201" s="408">
        <v>2500</v>
      </c>
      <c r="K201" s="349">
        <f t="shared" si="2"/>
        <v>0</v>
      </c>
      <c r="L201" s="350">
        <f t="shared" si="3"/>
        <v>0</v>
      </c>
      <c r="M201" s="55"/>
    </row>
    <row r="202" spans="1:553" ht="46.5" customHeight="1" x14ac:dyDescent="0.2">
      <c r="A202" s="55"/>
      <c r="B202" s="519" t="s">
        <v>166</v>
      </c>
      <c r="C202" s="520">
        <v>4</v>
      </c>
      <c r="D202" s="521">
        <v>16</v>
      </c>
      <c r="E202" s="935">
        <v>5600</v>
      </c>
      <c r="F202" s="935">
        <v>5600</v>
      </c>
      <c r="G202" s="523">
        <f t="shared" si="0"/>
        <v>17920000</v>
      </c>
      <c r="H202" s="523">
        <f t="shared" si="1"/>
        <v>358400</v>
      </c>
      <c r="I202" s="521">
        <v>120</v>
      </c>
      <c r="J202" s="522">
        <v>45000</v>
      </c>
      <c r="K202" s="523">
        <f t="shared" si="2"/>
        <v>216000000</v>
      </c>
      <c r="L202" s="524">
        <f t="shared" si="3"/>
        <v>21600000</v>
      </c>
      <c r="M202" s="55"/>
    </row>
    <row r="203" spans="1:553" ht="46.5" customHeight="1" x14ac:dyDescent="0.2">
      <c r="A203" s="55"/>
      <c r="B203" s="405" t="s">
        <v>167</v>
      </c>
      <c r="C203" s="406"/>
      <c r="D203" s="407">
        <v>18</v>
      </c>
      <c r="E203" s="934">
        <v>6500</v>
      </c>
      <c r="F203" s="934">
        <v>6500</v>
      </c>
      <c r="G203" s="349">
        <f t="shared" si="0"/>
        <v>0</v>
      </c>
      <c r="H203" s="349">
        <f t="shared" si="1"/>
        <v>0</v>
      </c>
      <c r="I203" s="407">
        <v>15</v>
      </c>
      <c r="J203" s="408">
        <v>47000</v>
      </c>
      <c r="K203" s="349">
        <f t="shared" si="2"/>
        <v>0</v>
      </c>
      <c r="L203" s="350">
        <f t="shared" si="3"/>
        <v>0</v>
      </c>
      <c r="M203" s="55"/>
    </row>
    <row r="204" spans="1:553" ht="46.5" customHeight="1" x14ac:dyDescent="0.2">
      <c r="A204" s="55"/>
      <c r="B204" s="405" t="s">
        <v>168</v>
      </c>
      <c r="C204" s="406"/>
      <c r="D204" s="407">
        <v>20</v>
      </c>
      <c r="E204" s="934">
        <v>7200</v>
      </c>
      <c r="F204" s="934">
        <v>7200</v>
      </c>
      <c r="G204" s="349">
        <f t="shared" si="0"/>
        <v>0</v>
      </c>
      <c r="H204" s="349">
        <f t="shared" si="1"/>
        <v>0</v>
      </c>
      <c r="I204" s="407">
        <v>90</v>
      </c>
      <c r="J204" s="408">
        <v>51000</v>
      </c>
      <c r="K204" s="349">
        <f t="shared" si="2"/>
        <v>0</v>
      </c>
      <c r="L204" s="350">
        <f t="shared" si="3"/>
        <v>0</v>
      </c>
      <c r="M204" s="55"/>
    </row>
    <row r="205" spans="1:553" ht="46.5" customHeight="1" x14ac:dyDescent="0.2">
      <c r="A205" s="55"/>
      <c r="B205" s="409" t="s">
        <v>169</v>
      </c>
      <c r="C205" s="410"/>
      <c r="D205" s="411">
        <v>5</v>
      </c>
      <c r="E205" s="936">
        <v>8100</v>
      </c>
      <c r="F205" s="936">
        <v>8100</v>
      </c>
      <c r="G205" s="413">
        <f t="shared" si="0"/>
        <v>0</v>
      </c>
      <c r="H205" s="413">
        <f t="shared" si="1"/>
        <v>0</v>
      </c>
      <c r="I205" s="411">
        <v>20</v>
      </c>
      <c r="J205" s="412">
        <v>53000</v>
      </c>
      <c r="K205" s="413">
        <f t="shared" si="2"/>
        <v>0</v>
      </c>
      <c r="L205" s="414">
        <f t="shared" si="3"/>
        <v>0</v>
      </c>
      <c r="M205" s="55"/>
    </row>
    <row r="206" spans="1:553" s="58" customFormat="1" ht="15" customHeight="1" x14ac:dyDescent="0.2">
      <c r="A206" s="56"/>
      <c r="B206" s="20"/>
      <c r="C206" s="20"/>
      <c r="D206" s="20"/>
      <c r="E206" s="20"/>
      <c r="F206" s="20"/>
      <c r="G206" s="20"/>
      <c r="H206" s="20"/>
      <c r="I206" s="20"/>
      <c r="J206" s="20"/>
      <c r="K206" s="20"/>
      <c r="L206" s="20"/>
      <c r="M206" s="20"/>
      <c r="N206" s="52"/>
      <c r="O206" s="53"/>
      <c r="P206" s="53"/>
      <c r="Q206" s="53"/>
      <c r="R206" s="53"/>
      <c r="S206" s="53"/>
      <c r="T206" s="53"/>
      <c r="U206" s="53"/>
      <c r="V206" s="53"/>
      <c r="W206" s="53"/>
      <c r="X206" s="53"/>
      <c r="Y206" s="53"/>
      <c r="Z206" s="53"/>
      <c r="AA206" s="53"/>
      <c r="AB206" s="53"/>
      <c r="AC206" s="53"/>
      <c r="AD206" s="53"/>
      <c r="AE206" s="53"/>
      <c r="AF206" s="57"/>
      <c r="AG206" s="57"/>
      <c r="AH206" s="57"/>
      <c r="AI206" s="57"/>
      <c r="AJ206" s="57"/>
      <c r="AK206" s="57"/>
      <c r="AL206" s="57"/>
      <c r="AM206" s="57"/>
      <c r="AN206" s="57"/>
      <c r="AO206" s="57"/>
      <c r="AP206" s="57"/>
      <c r="AQ206" s="57"/>
      <c r="AR206" s="57"/>
      <c r="AS206" s="57"/>
      <c r="AT206" s="57"/>
      <c r="AU206" s="57"/>
      <c r="AV206" s="57"/>
      <c r="AW206" s="57"/>
      <c r="AX206" s="57"/>
      <c r="AY206" s="57"/>
      <c r="AZ206" s="57"/>
      <c r="BA206" s="57"/>
      <c r="BB206" s="57"/>
      <c r="BC206" s="57"/>
      <c r="BD206" s="57"/>
      <c r="BE206" s="57"/>
      <c r="BF206" s="57"/>
      <c r="BG206" s="57"/>
      <c r="BH206" s="57"/>
      <c r="BI206" s="57"/>
      <c r="BJ206" s="57"/>
      <c r="BK206" s="57"/>
      <c r="BL206" s="57"/>
      <c r="BM206" s="57"/>
      <c r="BN206" s="57"/>
      <c r="BO206" s="57"/>
      <c r="BP206" s="57"/>
      <c r="BQ206" s="57"/>
      <c r="BR206" s="57"/>
      <c r="BS206" s="57"/>
      <c r="BT206" s="57"/>
      <c r="BU206" s="57"/>
      <c r="BV206" s="57"/>
      <c r="BW206" s="57"/>
      <c r="BX206" s="57"/>
      <c r="BY206" s="57"/>
      <c r="BZ206" s="57"/>
      <c r="CA206" s="57"/>
      <c r="CB206" s="57"/>
      <c r="CC206" s="57"/>
      <c r="CD206" s="57"/>
      <c r="CE206" s="57"/>
      <c r="CF206" s="57"/>
      <c r="CG206" s="57"/>
      <c r="CH206" s="57"/>
      <c r="CI206" s="57"/>
      <c r="CJ206" s="57"/>
      <c r="CK206" s="57"/>
      <c r="CL206" s="57"/>
      <c r="CM206" s="57"/>
      <c r="CN206" s="57"/>
      <c r="CO206" s="57"/>
      <c r="CP206" s="57"/>
      <c r="CQ206" s="57"/>
      <c r="CR206" s="57"/>
      <c r="CS206" s="57"/>
      <c r="CT206" s="57"/>
      <c r="CU206" s="57"/>
      <c r="CV206" s="57"/>
      <c r="CW206" s="57"/>
      <c r="CX206" s="57"/>
      <c r="CY206" s="57"/>
      <c r="CZ206" s="57"/>
      <c r="DA206" s="57"/>
      <c r="DB206" s="57"/>
      <c r="DC206" s="57"/>
      <c r="DD206" s="57"/>
      <c r="DE206" s="57"/>
      <c r="DF206" s="57"/>
      <c r="DG206" s="57"/>
      <c r="DH206" s="57"/>
      <c r="DI206" s="57"/>
      <c r="DJ206" s="57"/>
      <c r="DK206" s="57"/>
      <c r="DL206" s="57"/>
      <c r="DM206" s="57"/>
      <c r="DN206" s="57"/>
      <c r="DO206" s="57"/>
      <c r="DP206" s="57"/>
      <c r="DQ206" s="57"/>
      <c r="DR206" s="57"/>
      <c r="DS206" s="57"/>
      <c r="DT206" s="57"/>
      <c r="DU206" s="57"/>
      <c r="DV206" s="57"/>
      <c r="DW206" s="57"/>
      <c r="DX206" s="57"/>
      <c r="DY206" s="57"/>
      <c r="DZ206" s="57"/>
      <c r="EA206" s="57"/>
      <c r="EB206" s="57"/>
      <c r="EC206" s="57"/>
      <c r="ED206" s="57"/>
      <c r="EE206" s="57"/>
      <c r="EF206" s="57"/>
      <c r="EG206" s="57"/>
      <c r="EH206" s="57"/>
      <c r="EI206" s="57"/>
      <c r="EJ206" s="57"/>
      <c r="EK206" s="57"/>
      <c r="EL206" s="57"/>
      <c r="EM206" s="57"/>
      <c r="EN206" s="57"/>
      <c r="EO206" s="57"/>
      <c r="EP206" s="57"/>
      <c r="EQ206" s="57"/>
      <c r="ER206" s="57"/>
      <c r="ES206" s="57"/>
      <c r="ET206" s="57"/>
      <c r="EU206" s="57"/>
      <c r="EV206" s="57"/>
      <c r="EW206" s="57"/>
      <c r="EX206" s="57"/>
      <c r="EY206" s="57"/>
      <c r="EZ206" s="57"/>
      <c r="FA206" s="57"/>
      <c r="FB206" s="57"/>
      <c r="FC206" s="57"/>
      <c r="FD206" s="57"/>
      <c r="FE206" s="57"/>
      <c r="FF206" s="57"/>
      <c r="FG206" s="57"/>
      <c r="FH206" s="57"/>
      <c r="FI206" s="57"/>
      <c r="FJ206" s="57"/>
      <c r="FK206" s="57"/>
      <c r="FL206" s="57"/>
      <c r="FM206" s="57"/>
      <c r="FN206" s="57"/>
      <c r="FO206" s="57"/>
      <c r="FP206" s="57"/>
      <c r="FQ206" s="57"/>
      <c r="FR206" s="57"/>
      <c r="FS206" s="57"/>
      <c r="FT206" s="57"/>
      <c r="FU206" s="57"/>
      <c r="FV206" s="57"/>
      <c r="FW206" s="57"/>
      <c r="FX206" s="57"/>
      <c r="FY206" s="57"/>
      <c r="FZ206" s="57"/>
      <c r="GA206" s="57"/>
      <c r="GB206" s="57"/>
      <c r="GC206" s="57"/>
      <c r="GD206" s="57"/>
      <c r="GE206" s="57"/>
      <c r="GF206" s="57"/>
      <c r="GG206" s="57"/>
      <c r="GH206" s="57"/>
      <c r="GI206" s="57"/>
      <c r="GJ206" s="57"/>
      <c r="GK206" s="57"/>
      <c r="GL206" s="57"/>
      <c r="GM206" s="57"/>
      <c r="GN206" s="57"/>
      <c r="GO206" s="57"/>
      <c r="GP206" s="57"/>
      <c r="GQ206" s="57"/>
      <c r="GR206" s="57"/>
      <c r="GS206" s="57"/>
      <c r="GT206" s="57"/>
      <c r="GU206" s="57"/>
      <c r="GV206" s="57"/>
      <c r="GW206" s="57"/>
      <c r="GX206" s="57"/>
      <c r="GY206" s="57"/>
      <c r="GZ206" s="57"/>
      <c r="HA206" s="57"/>
      <c r="HB206" s="57"/>
      <c r="HC206" s="57"/>
      <c r="HD206" s="57"/>
      <c r="HE206" s="57"/>
      <c r="HF206" s="57"/>
      <c r="HG206" s="57"/>
      <c r="HH206" s="57"/>
      <c r="HI206" s="57"/>
      <c r="HJ206" s="57"/>
      <c r="HK206" s="57"/>
      <c r="HL206" s="57"/>
      <c r="HM206" s="57"/>
      <c r="HN206" s="57"/>
      <c r="HO206" s="57"/>
      <c r="HP206" s="57"/>
      <c r="HQ206" s="57"/>
      <c r="HR206" s="57"/>
      <c r="HS206" s="57"/>
      <c r="HT206" s="57"/>
      <c r="HU206" s="57"/>
      <c r="HV206" s="57"/>
      <c r="HW206" s="57"/>
      <c r="HX206" s="57"/>
      <c r="HY206" s="57"/>
      <c r="HZ206" s="57"/>
      <c r="IA206" s="57"/>
      <c r="IB206" s="57"/>
      <c r="IC206" s="57"/>
      <c r="ID206" s="57"/>
      <c r="IE206" s="57"/>
      <c r="IF206" s="57"/>
      <c r="IG206" s="57"/>
      <c r="IH206" s="57"/>
      <c r="II206" s="57"/>
      <c r="IJ206" s="57"/>
      <c r="IK206" s="57"/>
      <c r="IL206" s="57"/>
      <c r="IM206" s="57"/>
      <c r="IN206" s="57"/>
      <c r="IO206" s="57"/>
      <c r="IP206" s="57"/>
      <c r="IQ206" s="57"/>
      <c r="IR206" s="57"/>
      <c r="IS206" s="57"/>
      <c r="IT206" s="57"/>
      <c r="IU206" s="57"/>
      <c r="IV206" s="57"/>
      <c r="IW206" s="57"/>
      <c r="IX206" s="57"/>
      <c r="IY206" s="57"/>
      <c r="IZ206" s="57"/>
      <c r="JA206" s="57"/>
      <c r="JB206" s="57"/>
      <c r="JC206" s="57"/>
      <c r="JD206" s="57"/>
      <c r="JE206" s="57"/>
      <c r="JF206" s="57"/>
      <c r="JG206" s="57"/>
      <c r="JH206" s="57"/>
      <c r="JI206" s="57"/>
      <c r="JJ206" s="57"/>
      <c r="JK206" s="57"/>
      <c r="JL206" s="57"/>
      <c r="JM206" s="57"/>
      <c r="JN206" s="57"/>
      <c r="JO206" s="57"/>
      <c r="JP206" s="57"/>
      <c r="JQ206" s="57"/>
      <c r="JR206" s="57"/>
      <c r="JS206" s="57"/>
      <c r="JT206" s="57"/>
      <c r="JU206" s="57"/>
      <c r="JV206" s="57"/>
      <c r="JW206" s="57"/>
      <c r="JX206" s="57"/>
      <c r="JY206" s="57"/>
      <c r="JZ206" s="57"/>
      <c r="KA206" s="57"/>
      <c r="KB206" s="57"/>
      <c r="KC206" s="57"/>
      <c r="KD206" s="57"/>
      <c r="KE206" s="57"/>
      <c r="KF206" s="57"/>
      <c r="KG206" s="57"/>
      <c r="KH206" s="57"/>
      <c r="KI206" s="57"/>
      <c r="KJ206" s="57"/>
      <c r="KK206" s="57"/>
      <c r="KL206" s="57"/>
      <c r="KM206" s="57"/>
      <c r="KN206" s="57"/>
      <c r="KO206" s="57"/>
      <c r="KP206" s="57"/>
      <c r="KQ206" s="57"/>
      <c r="KR206" s="57"/>
      <c r="KS206" s="57"/>
      <c r="KT206" s="57"/>
      <c r="KU206" s="57"/>
      <c r="KV206" s="57"/>
      <c r="KW206" s="57"/>
      <c r="KX206" s="57"/>
      <c r="KY206" s="57"/>
      <c r="KZ206" s="57"/>
      <c r="LA206" s="57"/>
      <c r="LB206" s="57"/>
      <c r="LC206" s="57"/>
      <c r="LD206" s="57"/>
      <c r="LE206" s="57"/>
      <c r="LF206" s="57"/>
      <c r="LG206" s="57"/>
      <c r="LH206" s="57"/>
      <c r="LI206" s="57"/>
      <c r="LJ206" s="57"/>
      <c r="LK206" s="57"/>
      <c r="LL206" s="57"/>
      <c r="LM206" s="57"/>
      <c r="LN206" s="57"/>
      <c r="LO206" s="57"/>
      <c r="LP206" s="57"/>
      <c r="LQ206" s="57"/>
      <c r="LR206" s="57"/>
      <c r="LS206" s="57"/>
      <c r="LT206" s="57"/>
      <c r="LU206" s="57"/>
      <c r="LV206" s="57"/>
      <c r="LW206" s="57"/>
      <c r="LX206" s="57"/>
      <c r="LY206" s="57"/>
      <c r="LZ206" s="57"/>
      <c r="MA206" s="57"/>
      <c r="MB206" s="57"/>
      <c r="MC206" s="57"/>
      <c r="MD206" s="57"/>
      <c r="ME206" s="57"/>
      <c r="MF206" s="57"/>
      <c r="MG206" s="57"/>
      <c r="MH206" s="57"/>
      <c r="MI206" s="57"/>
      <c r="MJ206" s="57"/>
      <c r="MK206" s="57"/>
      <c r="ML206" s="57"/>
      <c r="MM206" s="57"/>
      <c r="MN206" s="57"/>
      <c r="MO206" s="57"/>
      <c r="MP206" s="57"/>
      <c r="MQ206" s="57"/>
      <c r="MR206" s="57"/>
      <c r="MS206" s="57"/>
      <c r="MT206" s="57"/>
      <c r="MU206" s="57"/>
      <c r="MV206" s="57"/>
      <c r="MW206" s="57"/>
      <c r="MX206" s="57"/>
      <c r="MY206" s="57"/>
      <c r="MZ206" s="57"/>
      <c r="NA206" s="57"/>
      <c r="NB206" s="57"/>
      <c r="NC206" s="57"/>
      <c r="ND206" s="57"/>
      <c r="NE206" s="57"/>
      <c r="NF206" s="57"/>
      <c r="NG206" s="57"/>
      <c r="NH206" s="57"/>
      <c r="NI206" s="57"/>
      <c r="NJ206" s="57"/>
      <c r="NK206" s="57"/>
      <c r="NL206" s="57"/>
      <c r="NM206" s="57"/>
      <c r="NN206" s="57"/>
      <c r="NO206" s="57"/>
      <c r="NP206" s="57"/>
      <c r="NQ206" s="57"/>
      <c r="NR206" s="57"/>
      <c r="NS206" s="57"/>
      <c r="NT206" s="57"/>
      <c r="NU206" s="57"/>
      <c r="NV206" s="57"/>
      <c r="NW206" s="57"/>
      <c r="NX206" s="57"/>
      <c r="NY206" s="57"/>
      <c r="NZ206" s="57"/>
      <c r="OA206" s="57"/>
      <c r="OB206" s="57"/>
      <c r="OC206" s="57"/>
      <c r="OD206" s="57"/>
      <c r="OE206" s="57"/>
      <c r="OF206" s="57"/>
      <c r="OG206" s="57"/>
      <c r="OH206" s="57"/>
      <c r="OI206" s="57"/>
      <c r="OJ206" s="57"/>
      <c r="OK206" s="57"/>
      <c r="OL206" s="57"/>
      <c r="OM206" s="57"/>
      <c r="ON206" s="57"/>
      <c r="OO206" s="57"/>
      <c r="OP206" s="57"/>
      <c r="OQ206" s="57"/>
      <c r="OR206" s="57"/>
      <c r="OS206" s="57"/>
      <c r="OT206" s="57"/>
      <c r="OU206" s="57"/>
      <c r="OV206" s="57"/>
      <c r="OW206" s="57"/>
      <c r="OX206" s="57"/>
      <c r="OY206" s="57"/>
      <c r="OZ206" s="57"/>
      <c r="PA206" s="57"/>
      <c r="PB206" s="57"/>
      <c r="PC206" s="57"/>
      <c r="PD206" s="57"/>
      <c r="PE206" s="57"/>
      <c r="PF206" s="57"/>
      <c r="PG206" s="57"/>
      <c r="PH206" s="57"/>
      <c r="PI206" s="57"/>
      <c r="PJ206" s="57"/>
      <c r="PK206" s="57"/>
      <c r="PL206" s="57"/>
      <c r="PM206" s="57"/>
      <c r="PN206" s="57"/>
      <c r="PO206" s="57"/>
      <c r="PP206" s="57"/>
      <c r="PQ206" s="57"/>
      <c r="PR206" s="57"/>
      <c r="PS206" s="57"/>
      <c r="PT206" s="57"/>
      <c r="PU206" s="57"/>
      <c r="PV206" s="57"/>
      <c r="PW206" s="57"/>
      <c r="PX206" s="57"/>
      <c r="PY206" s="57"/>
      <c r="PZ206" s="57"/>
      <c r="QA206" s="57"/>
      <c r="QB206" s="57"/>
      <c r="QC206" s="57"/>
      <c r="QD206" s="57"/>
      <c r="QE206" s="57"/>
      <c r="QF206" s="57"/>
      <c r="QG206" s="57"/>
      <c r="QH206" s="57"/>
      <c r="QI206" s="57"/>
      <c r="QJ206" s="57"/>
      <c r="QK206" s="57"/>
      <c r="QL206" s="57"/>
      <c r="QM206" s="57"/>
      <c r="QN206" s="57"/>
      <c r="QO206" s="57"/>
      <c r="QP206" s="57"/>
      <c r="QQ206" s="57"/>
      <c r="QR206" s="57"/>
      <c r="QS206" s="57"/>
      <c r="QT206" s="57"/>
      <c r="QU206" s="57"/>
      <c r="QV206" s="57"/>
      <c r="QW206" s="57"/>
      <c r="QX206" s="57"/>
      <c r="QY206" s="57"/>
      <c r="QZ206" s="57"/>
      <c r="RA206" s="57"/>
      <c r="RB206" s="57"/>
      <c r="RC206" s="57"/>
      <c r="RD206" s="57"/>
      <c r="RE206" s="57"/>
      <c r="RF206" s="57"/>
      <c r="RG206" s="57"/>
      <c r="RH206" s="57"/>
      <c r="RI206" s="57"/>
      <c r="RJ206" s="57"/>
      <c r="RK206" s="57"/>
      <c r="RL206" s="57"/>
      <c r="RM206" s="57"/>
      <c r="RN206" s="57"/>
      <c r="RO206" s="57"/>
      <c r="RP206" s="57"/>
      <c r="RQ206" s="57"/>
      <c r="RR206" s="57"/>
      <c r="RS206" s="57"/>
      <c r="RT206" s="57"/>
      <c r="RU206" s="57"/>
      <c r="RV206" s="57"/>
      <c r="RW206" s="57"/>
      <c r="RX206" s="57"/>
      <c r="RY206" s="57"/>
      <c r="RZ206" s="57"/>
      <c r="SA206" s="57"/>
      <c r="SB206" s="57"/>
      <c r="SC206" s="57"/>
      <c r="SD206" s="57"/>
      <c r="SE206" s="57"/>
      <c r="SF206" s="57"/>
      <c r="SG206" s="57"/>
      <c r="SH206" s="57"/>
      <c r="SI206" s="57"/>
      <c r="SJ206" s="57"/>
      <c r="SK206" s="57"/>
      <c r="SL206" s="57"/>
      <c r="SM206" s="57"/>
      <c r="SN206" s="57"/>
      <c r="SO206" s="57"/>
      <c r="SP206" s="57"/>
      <c r="SQ206" s="57"/>
      <c r="SR206" s="57"/>
      <c r="SS206" s="57"/>
      <c r="ST206" s="57"/>
      <c r="SU206" s="57"/>
      <c r="SV206" s="57"/>
      <c r="SW206" s="57"/>
      <c r="SX206" s="57"/>
      <c r="SY206" s="57"/>
      <c r="SZ206" s="57"/>
      <c r="TA206" s="57"/>
      <c r="TB206" s="57"/>
      <c r="TC206" s="57"/>
      <c r="TD206" s="57"/>
      <c r="TE206" s="57"/>
      <c r="TF206" s="57"/>
      <c r="TG206" s="57"/>
      <c r="TH206" s="57"/>
      <c r="TI206" s="57"/>
      <c r="TJ206" s="57"/>
      <c r="TK206" s="57"/>
      <c r="TL206" s="57"/>
      <c r="TM206" s="57"/>
      <c r="TN206" s="57"/>
      <c r="TO206" s="57"/>
      <c r="TP206" s="57"/>
      <c r="TQ206" s="57"/>
      <c r="TR206" s="57"/>
      <c r="TS206" s="57"/>
      <c r="TT206" s="57"/>
      <c r="TU206" s="57"/>
      <c r="TV206" s="57"/>
      <c r="TW206" s="57"/>
      <c r="TX206" s="57"/>
      <c r="TY206" s="57"/>
      <c r="TZ206" s="57"/>
      <c r="UA206" s="57"/>
      <c r="UB206" s="57"/>
      <c r="UC206" s="57"/>
      <c r="UD206" s="57"/>
      <c r="UE206" s="57"/>
      <c r="UF206" s="57"/>
      <c r="UG206" s="57"/>
    </row>
    <row r="207" spans="1:553" ht="15.75" customHeight="1" x14ac:dyDescent="0.2">
      <c r="A207" s="59"/>
      <c r="B207" s="682" t="s">
        <v>170</v>
      </c>
      <c r="C207" s="800"/>
      <c r="D207" s="800"/>
      <c r="E207" s="800"/>
      <c r="F207" s="800"/>
      <c r="G207" s="800"/>
      <c r="H207" s="800"/>
      <c r="I207" s="800"/>
      <c r="J207" s="800"/>
      <c r="K207" s="800"/>
      <c r="L207" s="800"/>
      <c r="M207" s="55"/>
    </row>
    <row r="208" spans="1:553" s="58" customFormat="1" ht="15" customHeight="1" thickBot="1" x14ac:dyDescent="0.25">
      <c r="A208" s="56"/>
      <c r="B208" s="20"/>
      <c r="C208" s="20"/>
      <c r="D208" s="20"/>
      <c r="E208" s="20"/>
      <c r="F208" s="20"/>
      <c r="G208" s="20"/>
      <c r="H208" s="20"/>
      <c r="I208" s="20"/>
      <c r="J208" s="20"/>
      <c r="K208" s="20"/>
      <c r="L208" s="20"/>
      <c r="M208" s="20"/>
      <c r="N208" s="52"/>
      <c r="O208" s="53"/>
      <c r="P208" s="53"/>
      <c r="Q208" s="53"/>
      <c r="R208" s="53"/>
      <c r="S208" s="53"/>
      <c r="T208" s="53"/>
      <c r="U208" s="53"/>
      <c r="V208" s="53"/>
      <c r="W208" s="53"/>
      <c r="X208" s="53"/>
      <c r="Y208" s="53"/>
      <c r="Z208" s="53"/>
      <c r="AA208" s="53"/>
      <c r="AB208" s="53"/>
      <c r="AC208" s="53"/>
      <c r="AD208" s="53"/>
      <c r="AE208" s="53"/>
      <c r="AF208" s="57"/>
      <c r="AG208" s="57"/>
      <c r="AH208" s="57"/>
      <c r="AI208" s="57"/>
      <c r="AJ208" s="57"/>
      <c r="AK208" s="57"/>
      <c r="AL208" s="57"/>
      <c r="AM208" s="57"/>
      <c r="AN208" s="57"/>
      <c r="AO208" s="57"/>
      <c r="AP208" s="57"/>
      <c r="AQ208" s="57"/>
      <c r="AR208" s="57"/>
      <c r="AS208" s="57"/>
      <c r="AT208" s="57"/>
      <c r="AU208" s="57"/>
      <c r="AV208" s="57"/>
      <c r="AW208" s="57"/>
      <c r="AX208" s="57"/>
      <c r="AY208" s="57"/>
      <c r="AZ208" s="57"/>
      <c r="BA208" s="57"/>
      <c r="BB208" s="57"/>
      <c r="BC208" s="57"/>
      <c r="BD208" s="57"/>
      <c r="BE208" s="57"/>
      <c r="BF208" s="57"/>
      <c r="BG208" s="57"/>
      <c r="BH208" s="57"/>
      <c r="BI208" s="57"/>
      <c r="BJ208" s="57"/>
      <c r="BK208" s="57"/>
      <c r="BL208" s="57"/>
      <c r="BM208" s="57"/>
      <c r="BN208" s="57"/>
      <c r="BO208" s="57"/>
      <c r="BP208" s="57"/>
      <c r="BQ208" s="57"/>
      <c r="BR208" s="57"/>
      <c r="BS208" s="57"/>
      <c r="BT208" s="57"/>
      <c r="BU208" s="57"/>
      <c r="BV208" s="57"/>
      <c r="BW208" s="57"/>
      <c r="BX208" s="57"/>
      <c r="BY208" s="57"/>
      <c r="BZ208" s="57"/>
      <c r="CA208" s="57"/>
      <c r="CB208" s="57"/>
      <c r="CC208" s="57"/>
      <c r="CD208" s="57"/>
      <c r="CE208" s="57"/>
      <c r="CF208" s="57"/>
      <c r="CG208" s="57"/>
      <c r="CH208" s="57"/>
      <c r="CI208" s="57"/>
      <c r="CJ208" s="57"/>
      <c r="CK208" s="57"/>
      <c r="CL208" s="57"/>
      <c r="CM208" s="57"/>
      <c r="CN208" s="57"/>
      <c r="CO208" s="57"/>
      <c r="CP208" s="57"/>
      <c r="CQ208" s="57"/>
      <c r="CR208" s="57"/>
      <c r="CS208" s="57"/>
      <c r="CT208" s="57"/>
      <c r="CU208" s="57"/>
      <c r="CV208" s="57"/>
      <c r="CW208" s="57"/>
      <c r="CX208" s="57"/>
      <c r="CY208" s="57"/>
      <c r="CZ208" s="57"/>
      <c r="DA208" s="57"/>
      <c r="DB208" s="57"/>
      <c r="DC208" s="57"/>
      <c r="DD208" s="57"/>
      <c r="DE208" s="57"/>
      <c r="DF208" s="57"/>
      <c r="DG208" s="57"/>
      <c r="DH208" s="57"/>
      <c r="DI208" s="57"/>
      <c r="DJ208" s="57"/>
      <c r="DK208" s="57"/>
      <c r="DL208" s="57"/>
      <c r="DM208" s="57"/>
      <c r="DN208" s="57"/>
      <c r="DO208" s="57"/>
      <c r="DP208" s="57"/>
      <c r="DQ208" s="57"/>
      <c r="DR208" s="57"/>
      <c r="DS208" s="57"/>
      <c r="DT208" s="57"/>
      <c r="DU208" s="57"/>
      <c r="DV208" s="57"/>
      <c r="DW208" s="57"/>
      <c r="DX208" s="57"/>
      <c r="DY208" s="57"/>
      <c r="DZ208" s="57"/>
      <c r="EA208" s="57"/>
      <c r="EB208" s="57"/>
      <c r="EC208" s="57"/>
      <c r="ED208" s="57"/>
      <c r="EE208" s="57"/>
      <c r="EF208" s="57"/>
      <c r="EG208" s="57"/>
      <c r="EH208" s="57"/>
      <c r="EI208" s="57"/>
      <c r="EJ208" s="57"/>
      <c r="EK208" s="57"/>
      <c r="EL208" s="57"/>
      <c r="EM208" s="57"/>
      <c r="EN208" s="57"/>
      <c r="EO208" s="57"/>
      <c r="EP208" s="57"/>
      <c r="EQ208" s="57"/>
      <c r="ER208" s="57"/>
      <c r="ES208" s="57"/>
      <c r="ET208" s="57"/>
      <c r="EU208" s="57"/>
      <c r="EV208" s="57"/>
      <c r="EW208" s="57"/>
      <c r="EX208" s="57"/>
      <c r="EY208" s="57"/>
      <c r="EZ208" s="57"/>
      <c r="FA208" s="57"/>
      <c r="FB208" s="57"/>
      <c r="FC208" s="57"/>
      <c r="FD208" s="57"/>
      <c r="FE208" s="57"/>
      <c r="FF208" s="57"/>
      <c r="FG208" s="57"/>
      <c r="FH208" s="57"/>
      <c r="FI208" s="57"/>
      <c r="FJ208" s="57"/>
      <c r="FK208" s="57"/>
      <c r="FL208" s="57"/>
      <c r="FM208" s="57"/>
      <c r="FN208" s="57"/>
      <c r="FO208" s="57"/>
      <c r="FP208" s="57"/>
      <c r="FQ208" s="57"/>
      <c r="FR208" s="57"/>
      <c r="FS208" s="57"/>
      <c r="FT208" s="57"/>
      <c r="FU208" s="57"/>
      <c r="FV208" s="57"/>
      <c r="FW208" s="57"/>
      <c r="FX208" s="57"/>
      <c r="FY208" s="57"/>
      <c r="FZ208" s="57"/>
      <c r="GA208" s="57"/>
      <c r="GB208" s="57"/>
      <c r="GC208" s="57"/>
      <c r="GD208" s="57"/>
      <c r="GE208" s="57"/>
      <c r="GF208" s="57"/>
      <c r="GG208" s="57"/>
      <c r="GH208" s="57"/>
      <c r="GI208" s="57"/>
      <c r="GJ208" s="57"/>
      <c r="GK208" s="57"/>
      <c r="GL208" s="57"/>
      <c r="GM208" s="57"/>
      <c r="GN208" s="57"/>
      <c r="GO208" s="57"/>
      <c r="GP208" s="57"/>
      <c r="GQ208" s="57"/>
      <c r="GR208" s="57"/>
      <c r="GS208" s="57"/>
      <c r="GT208" s="57"/>
      <c r="GU208" s="57"/>
      <c r="GV208" s="57"/>
      <c r="GW208" s="57"/>
      <c r="GX208" s="57"/>
      <c r="GY208" s="57"/>
      <c r="GZ208" s="57"/>
      <c r="HA208" s="57"/>
      <c r="HB208" s="57"/>
      <c r="HC208" s="57"/>
      <c r="HD208" s="57"/>
      <c r="HE208" s="57"/>
      <c r="HF208" s="57"/>
      <c r="HG208" s="57"/>
      <c r="HH208" s="57"/>
      <c r="HI208" s="57"/>
      <c r="HJ208" s="57"/>
      <c r="HK208" s="57"/>
      <c r="HL208" s="57"/>
      <c r="HM208" s="57"/>
      <c r="HN208" s="57"/>
      <c r="HO208" s="57"/>
      <c r="HP208" s="57"/>
      <c r="HQ208" s="57"/>
      <c r="HR208" s="57"/>
      <c r="HS208" s="57"/>
      <c r="HT208" s="57"/>
      <c r="HU208" s="57"/>
      <c r="HV208" s="57"/>
      <c r="HW208" s="57"/>
      <c r="HX208" s="57"/>
      <c r="HY208" s="57"/>
      <c r="HZ208" s="57"/>
      <c r="IA208" s="57"/>
      <c r="IB208" s="57"/>
      <c r="IC208" s="57"/>
      <c r="ID208" s="57"/>
      <c r="IE208" s="57"/>
      <c r="IF208" s="57"/>
      <c r="IG208" s="57"/>
      <c r="IH208" s="57"/>
      <c r="II208" s="57"/>
      <c r="IJ208" s="57"/>
      <c r="IK208" s="57"/>
      <c r="IL208" s="57"/>
      <c r="IM208" s="57"/>
      <c r="IN208" s="57"/>
      <c r="IO208" s="57"/>
      <c r="IP208" s="57"/>
      <c r="IQ208" s="57"/>
      <c r="IR208" s="57"/>
      <c r="IS208" s="57"/>
      <c r="IT208" s="57"/>
      <c r="IU208" s="57"/>
      <c r="IV208" s="57"/>
      <c r="IW208" s="57"/>
      <c r="IX208" s="57"/>
      <c r="IY208" s="57"/>
      <c r="IZ208" s="57"/>
      <c r="JA208" s="57"/>
      <c r="JB208" s="57"/>
      <c r="JC208" s="57"/>
      <c r="JD208" s="57"/>
      <c r="JE208" s="57"/>
      <c r="JF208" s="57"/>
      <c r="JG208" s="57"/>
      <c r="JH208" s="57"/>
      <c r="JI208" s="57"/>
      <c r="JJ208" s="57"/>
      <c r="JK208" s="57"/>
      <c r="JL208" s="57"/>
      <c r="JM208" s="57"/>
      <c r="JN208" s="57"/>
      <c r="JO208" s="57"/>
      <c r="JP208" s="57"/>
      <c r="JQ208" s="57"/>
      <c r="JR208" s="57"/>
      <c r="JS208" s="57"/>
      <c r="JT208" s="57"/>
      <c r="JU208" s="57"/>
      <c r="JV208" s="57"/>
      <c r="JW208" s="57"/>
      <c r="JX208" s="57"/>
      <c r="JY208" s="57"/>
      <c r="JZ208" s="57"/>
      <c r="KA208" s="57"/>
      <c r="KB208" s="57"/>
      <c r="KC208" s="57"/>
      <c r="KD208" s="57"/>
      <c r="KE208" s="57"/>
      <c r="KF208" s="57"/>
      <c r="KG208" s="57"/>
      <c r="KH208" s="57"/>
      <c r="KI208" s="57"/>
      <c r="KJ208" s="57"/>
      <c r="KK208" s="57"/>
      <c r="KL208" s="57"/>
      <c r="KM208" s="57"/>
      <c r="KN208" s="57"/>
      <c r="KO208" s="57"/>
      <c r="KP208" s="57"/>
      <c r="KQ208" s="57"/>
      <c r="KR208" s="57"/>
      <c r="KS208" s="57"/>
      <c r="KT208" s="57"/>
      <c r="KU208" s="57"/>
      <c r="KV208" s="57"/>
      <c r="KW208" s="57"/>
      <c r="KX208" s="57"/>
      <c r="KY208" s="57"/>
      <c r="KZ208" s="57"/>
      <c r="LA208" s="57"/>
      <c r="LB208" s="57"/>
      <c r="LC208" s="57"/>
      <c r="LD208" s="57"/>
      <c r="LE208" s="57"/>
      <c r="LF208" s="57"/>
      <c r="LG208" s="57"/>
      <c r="LH208" s="57"/>
      <c r="LI208" s="57"/>
      <c r="LJ208" s="57"/>
      <c r="LK208" s="57"/>
      <c r="LL208" s="57"/>
      <c r="LM208" s="57"/>
      <c r="LN208" s="57"/>
      <c r="LO208" s="57"/>
      <c r="LP208" s="57"/>
      <c r="LQ208" s="57"/>
      <c r="LR208" s="57"/>
      <c r="LS208" s="57"/>
      <c r="LT208" s="57"/>
      <c r="LU208" s="57"/>
      <c r="LV208" s="57"/>
      <c r="LW208" s="57"/>
      <c r="LX208" s="57"/>
      <c r="LY208" s="57"/>
      <c r="LZ208" s="57"/>
      <c r="MA208" s="57"/>
      <c r="MB208" s="57"/>
      <c r="MC208" s="57"/>
      <c r="MD208" s="57"/>
      <c r="ME208" s="57"/>
      <c r="MF208" s="57"/>
      <c r="MG208" s="57"/>
      <c r="MH208" s="57"/>
      <c r="MI208" s="57"/>
      <c r="MJ208" s="57"/>
      <c r="MK208" s="57"/>
      <c r="ML208" s="57"/>
      <c r="MM208" s="57"/>
      <c r="MN208" s="57"/>
      <c r="MO208" s="57"/>
      <c r="MP208" s="57"/>
      <c r="MQ208" s="57"/>
      <c r="MR208" s="57"/>
      <c r="MS208" s="57"/>
      <c r="MT208" s="57"/>
      <c r="MU208" s="57"/>
      <c r="MV208" s="57"/>
      <c r="MW208" s="57"/>
      <c r="MX208" s="57"/>
      <c r="MY208" s="57"/>
      <c r="MZ208" s="57"/>
      <c r="NA208" s="57"/>
      <c r="NB208" s="57"/>
      <c r="NC208" s="57"/>
      <c r="ND208" s="57"/>
      <c r="NE208" s="57"/>
      <c r="NF208" s="57"/>
      <c r="NG208" s="57"/>
      <c r="NH208" s="57"/>
      <c r="NI208" s="57"/>
      <c r="NJ208" s="57"/>
      <c r="NK208" s="57"/>
      <c r="NL208" s="57"/>
      <c r="NM208" s="57"/>
      <c r="NN208" s="57"/>
      <c r="NO208" s="57"/>
      <c r="NP208" s="57"/>
      <c r="NQ208" s="57"/>
      <c r="NR208" s="57"/>
      <c r="NS208" s="57"/>
      <c r="NT208" s="57"/>
      <c r="NU208" s="57"/>
      <c r="NV208" s="57"/>
      <c r="NW208" s="57"/>
      <c r="NX208" s="57"/>
      <c r="NY208" s="57"/>
      <c r="NZ208" s="57"/>
      <c r="OA208" s="57"/>
      <c r="OB208" s="57"/>
      <c r="OC208" s="57"/>
      <c r="OD208" s="57"/>
      <c r="OE208" s="57"/>
      <c r="OF208" s="57"/>
      <c r="OG208" s="57"/>
      <c r="OH208" s="57"/>
      <c r="OI208" s="57"/>
      <c r="OJ208" s="57"/>
      <c r="OK208" s="57"/>
      <c r="OL208" s="57"/>
      <c r="OM208" s="57"/>
      <c r="ON208" s="57"/>
      <c r="OO208" s="57"/>
      <c r="OP208" s="57"/>
      <c r="OQ208" s="57"/>
      <c r="OR208" s="57"/>
      <c r="OS208" s="57"/>
      <c r="OT208" s="57"/>
      <c r="OU208" s="57"/>
      <c r="OV208" s="57"/>
      <c r="OW208" s="57"/>
      <c r="OX208" s="57"/>
      <c r="OY208" s="57"/>
      <c r="OZ208" s="57"/>
      <c r="PA208" s="57"/>
      <c r="PB208" s="57"/>
      <c r="PC208" s="57"/>
      <c r="PD208" s="57"/>
      <c r="PE208" s="57"/>
      <c r="PF208" s="57"/>
      <c r="PG208" s="57"/>
      <c r="PH208" s="57"/>
      <c r="PI208" s="57"/>
      <c r="PJ208" s="57"/>
      <c r="PK208" s="57"/>
      <c r="PL208" s="57"/>
      <c r="PM208" s="57"/>
      <c r="PN208" s="57"/>
      <c r="PO208" s="57"/>
      <c r="PP208" s="57"/>
      <c r="PQ208" s="57"/>
      <c r="PR208" s="57"/>
      <c r="PS208" s="57"/>
      <c r="PT208" s="57"/>
      <c r="PU208" s="57"/>
      <c r="PV208" s="57"/>
      <c r="PW208" s="57"/>
      <c r="PX208" s="57"/>
      <c r="PY208" s="57"/>
      <c r="PZ208" s="57"/>
      <c r="QA208" s="57"/>
      <c r="QB208" s="57"/>
      <c r="QC208" s="57"/>
      <c r="QD208" s="57"/>
      <c r="QE208" s="57"/>
      <c r="QF208" s="57"/>
      <c r="QG208" s="57"/>
      <c r="QH208" s="57"/>
      <c r="QI208" s="57"/>
      <c r="QJ208" s="57"/>
      <c r="QK208" s="57"/>
      <c r="QL208" s="57"/>
      <c r="QM208" s="57"/>
      <c r="QN208" s="57"/>
      <c r="QO208" s="57"/>
      <c r="QP208" s="57"/>
      <c r="QQ208" s="57"/>
      <c r="QR208" s="57"/>
      <c r="QS208" s="57"/>
      <c r="QT208" s="57"/>
      <c r="QU208" s="57"/>
      <c r="QV208" s="57"/>
      <c r="QW208" s="57"/>
      <c r="QX208" s="57"/>
      <c r="QY208" s="57"/>
      <c r="QZ208" s="57"/>
      <c r="RA208" s="57"/>
      <c r="RB208" s="57"/>
      <c r="RC208" s="57"/>
      <c r="RD208" s="57"/>
      <c r="RE208" s="57"/>
      <c r="RF208" s="57"/>
      <c r="RG208" s="57"/>
      <c r="RH208" s="57"/>
      <c r="RI208" s="57"/>
      <c r="RJ208" s="57"/>
      <c r="RK208" s="57"/>
      <c r="RL208" s="57"/>
      <c r="RM208" s="57"/>
      <c r="RN208" s="57"/>
      <c r="RO208" s="57"/>
      <c r="RP208" s="57"/>
      <c r="RQ208" s="57"/>
      <c r="RR208" s="57"/>
      <c r="RS208" s="57"/>
      <c r="RT208" s="57"/>
      <c r="RU208" s="57"/>
      <c r="RV208" s="57"/>
      <c r="RW208" s="57"/>
      <c r="RX208" s="57"/>
      <c r="RY208" s="57"/>
      <c r="RZ208" s="57"/>
      <c r="SA208" s="57"/>
      <c r="SB208" s="57"/>
      <c r="SC208" s="57"/>
      <c r="SD208" s="57"/>
      <c r="SE208" s="57"/>
      <c r="SF208" s="57"/>
      <c r="SG208" s="57"/>
      <c r="SH208" s="57"/>
      <c r="SI208" s="57"/>
      <c r="SJ208" s="57"/>
      <c r="SK208" s="57"/>
      <c r="SL208" s="57"/>
      <c r="SM208" s="57"/>
      <c r="SN208" s="57"/>
      <c r="SO208" s="57"/>
      <c r="SP208" s="57"/>
      <c r="SQ208" s="57"/>
      <c r="SR208" s="57"/>
      <c r="SS208" s="57"/>
      <c r="ST208" s="57"/>
      <c r="SU208" s="57"/>
      <c r="SV208" s="57"/>
      <c r="SW208" s="57"/>
      <c r="SX208" s="57"/>
      <c r="SY208" s="57"/>
      <c r="SZ208" s="57"/>
      <c r="TA208" s="57"/>
      <c r="TB208" s="57"/>
      <c r="TC208" s="57"/>
      <c r="TD208" s="57"/>
      <c r="TE208" s="57"/>
      <c r="TF208" s="57"/>
      <c r="TG208" s="57"/>
      <c r="TH208" s="57"/>
      <c r="TI208" s="57"/>
      <c r="TJ208" s="57"/>
      <c r="TK208" s="57"/>
      <c r="TL208" s="57"/>
      <c r="TM208" s="57"/>
      <c r="TN208" s="57"/>
      <c r="TO208" s="57"/>
      <c r="TP208" s="57"/>
      <c r="TQ208" s="57"/>
      <c r="TR208" s="57"/>
      <c r="TS208" s="57"/>
      <c r="TT208" s="57"/>
      <c r="TU208" s="57"/>
      <c r="TV208" s="57"/>
      <c r="TW208" s="57"/>
      <c r="TX208" s="57"/>
      <c r="TY208" s="57"/>
      <c r="TZ208" s="57"/>
      <c r="UA208" s="57"/>
      <c r="UB208" s="57"/>
      <c r="UC208" s="57"/>
      <c r="UD208" s="57"/>
      <c r="UE208" s="57"/>
      <c r="UF208" s="57"/>
      <c r="UG208" s="57"/>
    </row>
    <row r="209" spans="1:553" ht="29.25" customHeight="1" x14ac:dyDescent="0.2">
      <c r="A209" s="59"/>
      <c r="B209" s="825" t="s">
        <v>171</v>
      </c>
      <c r="C209" s="826"/>
      <c r="D209" s="826"/>
      <c r="E209" s="826"/>
      <c r="F209" s="826"/>
      <c r="G209" s="827"/>
      <c r="H209" s="158" t="s">
        <v>172</v>
      </c>
      <c r="I209" s="828" t="s">
        <v>173</v>
      </c>
      <c r="J209" s="829"/>
      <c r="K209" s="829"/>
      <c r="L209" s="830"/>
      <c r="M209" s="55"/>
    </row>
    <row r="210" spans="1:553" ht="56.25" customHeight="1" x14ac:dyDescent="0.2">
      <c r="A210" s="55"/>
      <c r="B210" s="918" t="s">
        <v>1003</v>
      </c>
      <c r="C210" s="919"/>
      <c r="D210" s="919"/>
      <c r="E210" s="919"/>
      <c r="F210" s="919"/>
      <c r="G210" s="920"/>
      <c r="H210" s="295">
        <v>9</v>
      </c>
      <c r="I210" s="916" t="s">
        <v>946</v>
      </c>
      <c r="J210" s="896"/>
      <c r="K210" s="896"/>
      <c r="L210" s="897"/>
      <c r="M210" s="55"/>
    </row>
    <row r="211" spans="1:553" ht="56.25" customHeight="1" x14ac:dyDescent="0.2">
      <c r="A211" s="55"/>
      <c r="B211" s="918" t="s">
        <v>948</v>
      </c>
      <c r="C211" s="919"/>
      <c r="D211" s="919"/>
      <c r="E211" s="919"/>
      <c r="F211" s="919"/>
      <c r="G211" s="920"/>
      <c r="H211" s="295" t="s">
        <v>947</v>
      </c>
      <c r="I211" s="916" t="s">
        <v>949</v>
      </c>
      <c r="J211" s="896"/>
      <c r="K211" s="896"/>
      <c r="L211" s="897"/>
      <c r="M211" s="55"/>
    </row>
    <row r="212" spans="1:553" ht="56.25" customHeight="1" x14ac:dyDescent="0.2">
      <c r="A212" s="55"/>
      <c r="B212" s="918" t="s">
        <v>1024</v>
      </c>
      <c r="C212" s="919"/>
      <c r="D212" s="919"/>
      <c r="E212" s="919"/>
      <c r="F212" s="919"/>
      <c r="G212" s="920"/>
      <c r="H212" s="295" t="s">
        <v>947</v>
      </c>
      <c r="I212" s="916" t="s">
        <v>950</v>
      </c>
      <c r="J212" s="896"/>
      <c r="K212" s="896"/>
      <c r="L212" s="897"/>
      <c r="M212" s="55"/>
    </row>
    <row r="213" spans="1:553" ht="56.25" customHeight="1" x14ac:dyDescent="0.2">
      <c r="A213" s="55"/>
      <c r="B213" s="918" t="s">
        <v>951</v>
      </c>
      <c r="C213" s="919"/>
      <c r="D213" s="919"/>
      <c r="E213" s="919"/>
      <c r="F213" s="919"/>
      <c r="G213" s="920"/>
      <c r="H213" s="416">
        <v>9</v>
      </c>
      <c r="I213" s="937" t="s">
        <v>952</v>
      </c>
      <c r="J213" s="914"/>
      <c r="K213" s="914"/>
      <c r="L213" s="915"/>
      <c r="M213" s="55"/>
    </row>
    <row r="214" spans="1:553" s="58" customFormat="1" ht="15" customHeight="1" x14ac:dyDescent="0.2">
      <c r="A214" s="56"/>
      <c r="B214" s="20"/>
      <c r="C214" s="20"/>
      <c r="D214" s="20"/>
      <c r="E214" s="20"/>
      <c r="F214" s="20"/>
      <c r="G214" s="20"/>
      <c r="H214" s="20"/>
      <c r="I214" s="20"/>
      <c r="J214" s="20"/>
      <c r="K214" s="20"/>
      <c r="L214" s="20"/>
      <c r="M214" s="20"/>
      <c r="N214" s="52"/>
      <c r="O214" s="53"/>
      <c r="P214" s="53"/>
      <c r="Q214" s="53"/>
      <c r="R214" s="53"/>
      <c r="S214" s="53"/>
      <c r="T214" s="53"/>
      <c r="U214" s="53"/>
      <c r="V214" s="53"/>
      <c r="W214" s="53"/>
      <c r="X214" s="53"/>
      <c r="Y214" s="53"/>
      <c r="Z214" s="53"/>
      <c r="AA214" s="53"/>
      <c r="AB214" s="53"/>
      <c r="AC214" s="53"/>
      <c r="AD214" s="53"/>
      <c r="AE214" s="53"/>
      <c r="AF214" s="57"/>
      <c r="AG214" s="57"/>
      <c r="AH214" s="57"/>
      <c r="AI214" s="57"/>
      <c r="AJ214" s="57"/>
      <c r="AK214" s="57"/>
      <c r="AL214" s="57"/>
      <c r="AM214" s="57"/>
      <c r="AN214" s="57"/>
      <c r="AO214" s="57"/>
      <c r="AP214" s="57"/>
      <c r="AQ214" s="57"/>
      <c r="AR214" s="57"/>
      <c r="AS214" s="57"/>
      <c r="AT214" s="57"/>
      <c r="AU214" s="57"/>
      <c r="AV214" s="57"/>
      <c r="AW214" s="57"/>
      <c r="AX214" s="57"/>
      <c r="AY214" s="57"/>
      <c r="AZ214" s="57"/>
      <c r="BA214" s="57"/>
      <c r="BB214" s="57"/>
      <c r="BC214" s="57"/>
      <c r="BD214" s="57"/>
      <c r="BE214" s="57"/>
      <c r="BF214" s="57"/>
      <c r="BG214" s="57"/>
      <c r="BH214" s="57"/>
      <c r="BI214" s="57"/>
      <c r="BJ214" s="57"/>
      <c r="BK214" s="57"/>
      <c r="BL214" s="57"/>
      <c r="BM214" s="57"/>
      <c r="BN214" s="57"/>
      <c r="BO214" s="57"/>
      <c r="BP214" s="57"/>
      <c r="BQ214" s="57"/>
      <c r="BR214" s="57"/>
      <c r="BS214" s="57"/>
      <c r="BT214" s="57"/>
      <c r="BU214" s="57"/>
      <c r="BV214" s="57"/>
      <c r="BW214" s="57"/>
      <c r="BX214" s="57"/>
      <c r="BY214" s="57"/>
      <c r="BZ214" s="57"/>
      <c r="CA214" s="57"/>
      <c r="CB214" s="57"/>
      <c r="CC214" s="57"/>
      <c r="CD214" s="57"/>
      <c r="CE214" s="57"/>
      <c r="CF214" s="57"/>
      <c r="CG214" s="57"/>
      <c r="CH214" s="57"/>
      <c r="CI214" s="57"/>
      <c r="CJ214" s="57"/>
      <c r="CK214" s="57"/>
      <c r="CL214" s="57"/>
      <c r="CM214" s="57"/>
      <c r="CN214" s="57"/>
      <c r="CO214" s="57"/>
      <c r="CP214" s="57"/>
      <c r="CQ214" s="57"/>
      <c r="CR214" s="57"/>
      <c r="CS214" s="57"/>
      <c r="CT214" s="57"/>
      <c r="CU214" s="57"/>
      <c r="CV214" s="57"/>
      <c r="CW214" s="57"/>
      <c r="CX214" s="57"/>
      <c r="CY214" s="57"/>
      <c r="CZ214" s="57"/>
      <c r="DA214" s="57"/>
      <c r="DB214" s="57"/>
      <c r="DC214" s="57"/>
      <c r="DD214" s="57"/>
      <c r="DE214" s="57"/>
      <c r="DF214" s="57"/>
      <c r="DG214" s="57"/>
      <c r="DH214" s="57"/>
      <c r="DI214" s="57"/>
      <c r="DJ214" s="57"/>
      <c r="DK214" s="57"/>
      <c r="DL214" s="57"/>
      <c r="DM214" s="57"/>
      <c r="DN214" s="57"/>
      <c r="DO214" s="57"/>
      <c r="DP214" s="57"/>
      <c r="DQ214" s="57"/>
      <c r="DR214" s="57"/>
      <c r="DS214" s="57"/>
      <c r="DT214" s="57"/>
      <c r="DU214" s="57"/>
      <c r="DV214" s="57"/>
      <c r="DW214" s="57"/>
      <c r="DX214" s="57"/>
      <c r="DY214" s="57"/>
      <c r="DZ214" s="57"/>
      <c r="EA214" s="57"/>
      <c r="EB214" s="57"/>
      <c r="EC214" s="57"/>
      <c r="ED214" s="57"/>
      <c r="EE214" s="57"/>
      <c r="EF214" s="57"/>
      <c r="EG214" s="57"/>
      <c r="EH214" s="57"/>
      <c r="EI214" s="57"/>
      <c r="EJ214" s="57"/>
      <c r="EK214" s="57"/>
      <c r="EL214" s="57"/>
      <c r="EM214" s="57"/>
      <c r="EN214" s="57"/>
      <c r="EO214" s="57"/>
      <c r="EP214" s="57"/>
      <c r="EQ214" s="57"/>
      <c r="ER214" s="57"/>
      <c r="ES214" s="57"/>
      <c r="ET214" s="57"/>
      <c r="EU214" s="57"/>
      <c r="EV214" s="57"/>
      <c r="EW214" s="57"/>
      <c r="EX214" s="57"/>
      <c r="EY214" s="57"/>
      <c r="EZ214" s="57"/>
      <c r="FA214" s="57"/>
      <c r="FB214" s="57"/>
      <c r="FC214" s="57"/>
      <c r="FD214" s="57"/>
      <c r="FE214" s="57"/>
      <c r="FF214" s="57"/>
      <c r="FG214" s="57"/>
      <c r="FH214" s="57"/>
      <c r="FI214" s="57"/>
      <c r="FJ214" s="57"/>
      <c r="FK214" s="57"/>
      <c r="FL214" s="57"/>
      <c r="FM214" s="57"/>
      <c r="FN214" s="57"/>
      <c r="FO214" s="57"/>
      <c r="FP214" s="57"/>
      <c r="FQ214" s="57"/>
      <c r="FR214" s="57"/>
      <c r="FS214" s="57"/>
      <c r="FT214" s="57"/>
      <c r="FU214" s="57"/>
      <c r="FV214" s="57"/>
      <c r="FW214" s="57"/>
      <c r="FX214" s="57"/>
      <c r="FY214" s="57"/>
      <c r="FZ214" s="57"/>
      <c r="GA214" s="57"/>
      <c r="GB214" s="57"/>
      <c r="GC214" s="57"/>
      <c r="GD214" s="57"/>
      <c r="GE214" s="57"/>
      <c r="GF214" s="57"/>
      <c r="GG214" s="57"/>
      <c r="GH214" s="57"/>
      <c r="GI214" s="57"/>
      <c r="GJ214" s="57"/>
      <c r="GK214" s="57"/>
      <c r="GL214" s="57"/>
      <c r="GM214" s="57"/>
      <c r="GN214" s="57"/>
      <c r="GO214" s="57"/>
      <c r="GP214" s="57"/>
      <c r="GQ214" s="57"/>
      <c r="GR214" s="57"/>
      <c r="GS214" s="57"/>
      <c r="GT214" s="57"/>
      <c r="GU214" s="57"/>
      <c r="GV214" s="57"/>
      <c r="GW214" s="57"/>
      <c r="GX214" s="57"/>
      <c r="GY214" s="57"/>
      <c r="GZ214" s="57"/>
      <c r="HA214" s="57"/>
      <c r="HB214" s="57"/>
      <c r="HC214" s="57"/>
      <c r="HD214" s="57"/>
      <c r="HE214" s="57"/>
      <c r="HF214" s="57"/>
      <c r="HG214" s="57"/>
      <c r="HH214" s="57"/>
      <c r="HI214" s="57"/>
      <c r="HJ214" s="57"/>
      <c r="HK214" s="57"/>
      <c r="HL214" s="57"/>
      <c r="HM214" s="57"/>
      <c r="HN214" s="57"/>
      <c r="HO214" s="57"/>
      <c r="HP214" s="57"/>
      <c r="HQ214" s="57"/>
      <c r="HR214" s="57"/>
      <c r="HS214" s="57"/>
      <c r="HT214" s="57"/>
      <c r="HU214" s="57"/>
      <c r="HV214" s="57"/>
      <c r="HW214" s="57"/>
      <c r="HX214" s="57"/>
      <c r="HY214" s="57"/>
      <c r="HZ214" s="57"/>
      <c r="IA214" s="57"/>
      <c r="IB214" s="57"/>
      <c r="IC214" s="57"/>
      <c r="ID214" s="57"/>
      <c r="IE214" s="57"/>
      <c r="IF214" s="57"/>
      <c r="IG214" s="57"/>
      <c r="IH214" s="57"/>
      <c r="II214" s="57"/>
      <c r="IJ214" s="57"/>
      <c r="IK214" s="57"/>
      <c r="IL214" s="57"/>
      <c r="IM214" s="57"/>
      <c r="IN214" s="57"/>
      <c r="IO214" s="57"/>
      <c r="IP214" s="57"/>
      <c r="IQ214" s="57"/>
      <c r="IR214" s="57"/>
      <c r="IS214" s="57"/>
      <c r="IT214" s="57"/>
      <c r="IU214" s="57"/>
      <c r="IV214" s="57"/>
      <c r="IW214" s="57"/>
      <c r="IX214" s="57"/>
      <c r="IY214" s="57"/>
      <c r="IZ214" s="57"/>
      <c r="JA214" s="57"/>
      <c r="JB214" s="57"/>
      <c r="JC214" s="57"/>
      <c r="JD214" s="57"/>
      <c r="JE214" s="57"/>
      <c r="JF214" s="57"/>
      <c r="JG214" s="57"/>
      <c r="JH214" s="57"/>
      <c r="JI214" s="57"/>
      <c r="JJ214" s="57"/>
      <c r="JK214" s="57"/>
      <c r="JL214" s="57"/>
      <c r="JM214" s="57"/>
      <c r="JN214" s="57"/>
      <c r="JO214" s="57"/>
      <c r="JP214" s="57"/>
      <c r="JQ214" s="57"/>
      <c r="JR214" s="57"/>
      <c r="JS214" s="57"/>
      <c r="JT214" s="57"/>
      <c r="JU214" s="57"/>
      <c r="JV214" s="57"/>
      <c r="JW214" s="57"/>
      <c r="JX214" s="57"/>
      <c r="JY214" s="57"/>
      <c r="JZ214" s="57"/>
      <c r="KA214" s="57"/>
      <c r="KB214" s="57"/>
      <c r="KC214" s="57"/>
      <c r="KD214" s="57"/>
      <c r="KE214" s="57"/>
      <c r="KF214" s="57"/>
      <c r="KG214" s="57"/>
      <c r="KH214" s="57"/>
      <c r="KI214" s="57"/>
      <c r="KJ214" s="57"/>
      <c r="KK214" s="57"/>
      <c r="KL214" s="57"/>
      <c r="KM214" s="57"/>
      <c r="KN214" s="57"/>
      <c r="KO214" s="57"/>
      <c r="KP214" s="57"/>
      <c r="KQ214" s="57"/>
      <c r="KR214" s="57"/>
      <c r="KS214" s="57"/>
      <c r="KT214" s="57"/>
      <c r="KU214" s="57"/>
      <c r="KV214" s="57"/>
      <c r="KW214" s="57"/>
      <c r="KX214" s="57"/>
      <c r="KY214" s="57"/>
      <c r="KZ214" s="57"/>
      <c r="LA214" s="57"/>
      <c r="LB214" s="57"/>
      <c r="LC214" s="57"/>
      <c r="LD214" s="57"/>
      <c r="LE214" s="57"/>
      <c r="LF214" s="57"/>
      <c r="LG214" s="57"/>
      <c r="LH214" s="57"/>
      <c r="LI214" s="57"/>
      <c r="LJ214" s="57"/>
      <c r="LK214" s="57"/>
      <c r="LL214" s="57"/>
      <c r="LM214" s="57"/>
      <c r="LN214" s="57"/>
      <c r="LO214" s="57"/>
      <c r="LP214" s="57"/>
      <c r="LQ214" s="57"/>
      <c r="LR214" s="57"/>
      <c r="LS214" s="57"/>
      <c r="LT214" s="57"/>
      <c r="LU214" s="57"/>
      <c r="LV214" s="57"/>
      <c r="LW214" s="57"/>
      <c r="LX214" s="57"/>
      <c r="LY214" s="57"/>
      <c r="LZ214" s="57"/>
      <c r="MA214" s="57"/>
      <c r="MB214" s="57"/>
      <c r="MC214" s="57"/>
      <c r="MD214" s="57"/>
      <c r="ME214" s="57"/>
      <c r="MF214" s="57"/>
      <c r="MG214" s="57"/>
      <c r="MH214" s="57"/>
      <c r="MI214" s="57"/>
      <c r="MJ214" s="57"/>
      <c r="MK214" s="57"/>
      <c r="ML214" s="57"/>
      <c r="MM214" s="57"/>
      <c r="MN214" s="57"/>
      <c r="MO214" s="57"/>
      <c r="MP214" s="57"/>
      <c r="MQ214" s="57"/>
      <c r="MR214" s="57"/>
      <c r="MS214" s="57"/>
      <c r="MT214" s="57"/>
      <c r="MU214" s="57"/>
      <c r="MV214" s="57"/>
      <c r="MW214" s="57"/>
      <c r="MX214" s="57"/>
      <c r="MY214" s="57"/>
      <c r="MZ214" s="57"/>
      <c r="NA214" s="57"/>
      <c r="NB214" s="57"/>
      <c r="NC214" s="57"/>
      <c r="ND214" s="57"/>
      <c r="NE214" s="57"/>
      <c r="NF214" s="57"/>
      <c r="NG214" s="57"/>
      <c r="NH214" s="57"/>
      <c r="NI214" s="57"/>
      <c r="NJ214" s="57"/>
      <c r="NK214" s="57"/>
      <c r="NL214" s="57"/>
      <c r="NM214" s="57"/>
      <c r="NN214" s="57"/>
      <c r="NO214" s="57"/>
      <c r="NP214" s="57"/>
      <c r="NQ214" s="57"/>
      <c r="NR214" s="57"/>
      <c r="NS214" s="57"/>
      <c r="NT214" s="57"/>
      <c r="NU214" s="57"/>
      <c r="NV214" s="57"/>
      <c r="NW214" s="57"/>
      <c r="NX214" s="57"/>
      <c r="NY214" s="57"/>
      <c r="NZ214" s="57"/>
      <c r="OA214" s="57"/>
      <c r="OB214" s="57"/>
      <c r="OC214" s="57"/>
      <c r="OD214" s="57"/>
      <c r="OE214" s="57"/>
      <c r="OF214" s="57"/>
      <c r="OG214" s="57"/>
      <c r="OH214" s="57"/>
      <c r="OI214" s="57"/>
      <c r="OJ214" s="57"/>
      <c r="OK214" s="57"/>
      <c r="OL214" s="57"/>
      <c r="OM214" s="57"/>
      <c r="ON214" s="57"/>
      <c r="OO214" s="57"/>
      <c r="OP214" s="57"/>
      <c r="OQ214" s="57"/>
      <c r="OR214" s="57"/>
      <c r="OS214" s="57"/>
      <c r="OT214" s="57"/>
      <c r="OU214" s="57"/>
      <c r="OV214" s="57"/>
      <c r="OW214" s="57"/>
      <c r="OX214" s="57"/>
      <c r="OY214" s="57"/>
      <c r="OZ214" s="57"/>
      <c r="PA214" s="57"/>
      <c r="PB214" s="57"/>
      <c r="PC214" s="57"/>
      <c r="PD214" s="57"/>
      <c r="PE214" s="57"/>
      <c r="PF214" s="57"/>
      <c r="PG214" s="57"/>
      <c r="PH214" s="57"/>
      <c r="PI214" s="57"/>
      <c r="PJ214" s="57"/>
      <c r="PK214" s="57"/>
      <c r="PL214" s="57"/>
      <c r="PM214" s="57"/>
      <c r="PN214" s="57"/>
      <c r="PO214" s="57"/>
      <c r="PP214" s="57"/>
      <c r="PQ214" s="57"/>
      <c r="PR214" s="57"/>
      <c r="PS214" s="57"/>
      <c r="PT214" s="57"/>
      <c r="PU214" s="57"/>
      <c r="PV214" s="57"/>
      <c r="PW214" s="57"/>
      <c r="PX214" s="57"/>
      <c r="PY214" s="57"/>
      <c r="PZ214" s="57"/>
      <c r="QA214" s="57"/>
      <c r="QB214" s="57"/>
      <c r="QC214" s="57"/>
      <c r="QD214" s="57"/>
      <c r="QE214" s="57"/>
      <c r="QF214" s="57"/>
      <c r="QG214" s="57"/>
      <c r="QH214" s="57"/>
      <c r="QI214" s="57"/>
      <c r="QJ214" s="57"/>
      <c r="QK214" s="57"/>
      <c r="QL214" s="57"/>
      <c r="QM214" s="57"/>
      <c r="QN214" s="57"/>
      <c r="QO214" s="57"/>
      <c r="QP214" s="57"/>
      <c r="QQ214" s="57"/>
      <c r="QR214" s="57"/>
      <c r="QS214" s="57"/>
      <c r="QT214" s="57"/>
      <c r="QU214" s="57"/>
      <c r="QV214" s="57"/>
      <c r="QW214" s="57"/>
      <c r="QX214" s="57"/>
      <c r="QY214" s="57"/>
      <c r="QZ214" s="57"/>
      <c r="RA214" s="57"/>
      <c r="RB214" s="57"/>
      <c r="RC214" s="57"/>
      <c r="RD214" s="57"/>
      <c r="RE214" s="57"/>
      <c r="RF214" s="57"/>
      <c r="RG214" s="57"/>
      <c r="RH214" s="57"/>
      <c r="RI214" s="57"/>
      <c r="RJ214" s="57"/>
      <c r="RK214" s="57"/>
      <c r="RL214" s="57"/>
      <c r="RM214" s="57"/>
      <c r="RN214" s="57"/>
      <c r="RO214" s="57"/>
      <c r="RP214" s="57"/>
      <c r="RQ214" s="57"/>
      <c r="RR214" s="57"/>
      <c r="RS214" s="57"/>
      <c r="RT214" s="57"/>
      <c r="RU214" s="57"/>
      <c r="RV214" s="57"/>
      <c r="RW214" s="57"/>
      <c r="RX214" s="57"/>
      <c r="RY214" s="57"/>
      <c r="RZ214" s="57"/>
      <c r="SA214" s="57"/>
      <c r="SB214" s="57"/>
      <c r="SC214" s="57"/>
      <c r="SD214" s="57"/>
      <c r="SE214" s="57"/>
      <c r="SF214" s="57"/>
      <c r="SG214" s="57"/>
      <c r="SH214" s="57"/>
      <c r="SI214" s="57"/>
      <c r="SJ214" s="57"/>
      <c r="SK214" s="57"/>
      <c r="SL214" s="57"/>
      <c r="SM214" s="57"/>
      <c r="SN214" s="57"/>
      <c r="SO214" s="57"/>
      <c r="SP214" s="57"/>
      <c r="SQ214" s="57"/>
      <c r="SR214" s="57"/>
      <c r="SS214" s="57"/>
      <c r="ST214" s="57"/>
      <c r="SU214" s="57"/>
      <c r="SV214" s="57"/>
      <c r="SW214" s="57"/>
      <c r="SX214" s="57"/>
      <c r="SY214" s="57"/>
      <c r="SZ214" s="57"/>
      <c r="TA214" s="57"/>
      <c r="TB214" s="57"/>
      <c r="TC214" s="57"/>
      <c r="TD214" s="57"/>
      <c r="TE214" s="57"/>
      <c r="TF214" s="57"/>
      <c r="TG214" s="57"/>
      <c r="TH214" s="57"/>
      <c r="TI214" s="57"/>
      <c r="TJ214" s="57"/>
      <c r="TK214" s="57"/>
      <c r="TL214" s="57"/>
      <c r="TM214" s="57"/>
      <c r="TN214" s="57"/>
      <c r="TO214" s="57"/>
      <c r="TP214" s="57"/>
      <c r="TQ214" s="57"/>
      <c r="TR214" s="57"/>
      <c r="TS214" s="57"/>
      <c r="TT214" s="57"/>
      <c r="TU214" s="57"/>
      <c r="TV214" s="57"/>
      <c r="TW214" s="57"/>
      <c r="TX214" s="57"/>
      <c r="TY214" s="57"/>
      <c r="TZ214" s="57"/>
      <c r="UA214" s="57"/>
      <c r="UB214" s="57"/>
      <c r="UC214" s="57"/>
      <c r="UD214" s="57"/>
      <c r="UE214" s="57"/>
      <c r="UF214" s="57"/>
      <c r="UG214" s="57"/>
    </row>
    <row r="215" spans="1:553" s="58" customFormat="1" ht="15" customHeight="1" x14ac:dyDescent="0.2">
      <c r="A215" s="56"/>
      <c r="B215" s="20"/>
      <c r="C215" s="20"/>
      <c r="D215" s="20"/>
      <c r="E215" s="20"/>
      <c r="F215" s="20"/>
      <c r="G215" s="20"/>
      <c r="H215" s="20"/>
      <c r="I215" s="20"/>
      <c r="J215" s="20"/>
      <c r="K215" s="20"/>
      <c r="L215" s="20"/>
      <c r="M215" s="20"/>
      <c r="N215" s="52"/>
      <c r="O215" s="53"/>
      <c r="P215" s="53"/>
      <c r="Q215" s="53"/>
      <c r="R215" s="53"/>
      <c r="S215" s="53"/>
      <c r="T215" s="53"/>
      <c r="U215" s="53"/>
      <c r="V215" s="53"/>
      <c r="W215" s="53"/>
      <c r="X215" s="53"/>
      <c r="Y215" s="53"/>
      <c r="Z215" s="53"/>
      <c r="AA215" s="53"/>
      <c r="AB215" s="53"/>
      <c r="AC215" s="53"/>
      <c r="AD215" s="53"/>
      <c r="AE215" s="53"/>
      <c r="AF215" s="57"/>
      <c r="AG215" s="57"/>
      <c r="AH215" s="57"/>
      <c r="AI215" s="57"/>
      <c r="AJ215" s="57"/>
      <c r="AK215" s="57"/>
      <c r="AL215" s="57"/>
      <c r="AM215" s="57"/>
      <c r="AN215" s="57"/>
      <c r="AO215" s="57"/>
      <c r="AP215" s="57"/>
      <c r="AQ215" s="57"/>
      <c r="AR215" s="57"/>
      <c r="AS215" s="57"/>
      <c r="AT215" s="57"/>
      <c r="AU215" s="57"/>
      <c r="AV215" s="57"/>
      <c r="AW215" s="57"/>
      <c r="AX215" s="57"/>
      <c r="AY215" s="57"/>
      <c r="AZ215" s="57"/>
      <c r="BA215" s="57"/>
      <c r="BB215" s="57"/>
      <c r="BC215" s="57"/>
      <c r="BD215" s="57"/>
      <c r="BE215" s="57"/>
      <c r="BF215" s="57"/>
      <c r="BG215" s="57"/>
      <c r="BH215" s="57"/>
      <c r="BI215" s="57"/>
      <c r="BJ215" s="57"/>
      <c r="BK215" s="57"/>
      <c r="BL215" s="57"/>
      <c r="BM215" s="57"/>
      <c r="BN215" s="57"/>
      <c r="BO215" s="57"/>
      <c r="BP215" s="57"/>
      <c r="BQ215" s="57"/>
      <c r="BR215" s="57"/>
      <c r="BS215" s="57"/>
      <c r="BT215" s="57"/>
      <c r="BU215" s="57"/>
      <c r="BV215" s="57"/>
      <c r="BW215" s="57"/>
      <c r="BX215" s="57"/>
      <c r="BY215" s="57"/>
      <c r="BZ215" s="57"/>
      <c r="CA215" s="57"/>
      <c r="CB215" s="57"/>
      <c r="CC215" s="57"/>
      <c r="CD215" s="57"/>
      <c r="CE215" s="57"/>
      <c r="CF215" s="57"/>
      <c r="CG215" s="57"/>
      <c r="CH215" s="57"/>
      <c r="CI215" s="57"/>
      <c r="CJ215" s="57"/>
      <c r="CK215" s="57"/>
      <c r="CL215" s="57"/>
      <c r="CM215" s="57"/>
      <c r="CN215" s="57"/>
      <c r="CO215" s="57"/>
      <c r="CP215" s="57"/>
      <c r="CQ215" s="57"/>
      <c r="CR215" s="57"/>
      <c r="CS215" s="57"/>
      <c r="CT215" s="57"/>
      <c r="CU215" s="57"/>
      <c r="CV215" s="57"/>
      <c r="CW215" s="57"/>
      <c r="CX215" s="57"/>
      <c r="CY215" s="57"/>
      <c r="CZ215" s="57"/>
      <c r="DA215" s="57"/>
      <c r="DB215" s="57"/>
      <c r="DC215" s="57"/>
      <c r="DD215" s="57"/>
      <c r="DE215" s="57"/>
      <c r="DF215" s="57"/>
      <c r="DG215" s="57"/>
      <c r="DH215" s="57"/>
      <c r="DI215" s="57"/>
      <c r="DJ215" s="57"/>
      <c r="DK215" s="57"/>
      <c r="DL215" s="57"/>
      <c r="DM215" s="57"/>
      <c r="DN215" s="57"/>
      <c r="DO215" s="57"/>
      <c r="DP215" s="57"/>
      <c r="DQ215" s="57"/>
      <c r="DR215" s="57"/>
      <c r="DS215" s="57"/>
      <c r="DT215" s="57"/>
      <c r="DU215" s="57"/>
      <c r="DV215" s="57"/>
      <c r="DW215" s="57"/>
      <c r="DX215" s="57"/>
      <c r="DY215" s="57"/>
      <c r="DZ215" s="57"/>
      <c r="EA215" s="57"/>
      <c r="EB215" s="57"/>
      <c r="EC215" s="57"/>
      <c r="ED215" s="57"/>
      <c r="EE215" s="57"/>
      <c r="EF215" s="57"/>
      <c r="EG215" s="57"/>
      <c r="EH215" s="57"/>
      <c r="EI215" s="57"/>
      <c r="EJ215" s="57"/>
      <c r="EK215" s="57"/>
      <c r="EL215" s="57"/>
      <c r="EM215" s="57"/>
      <c r="EN215" s="57"/>
      <c r="EO215" s="57"/>
      <c r="EP215" s="57"/>
      <c r="EQ215" s="57"/>
      <c r="ER215" s="57"/>
      <c r="ES215" s="57"/>
      <c r="ET215" s="57"/>
      <c r="EU215" s="57"/>
      <c r="EV215" s="57"/>
      <c r="EW215" s="57"/>
      <c r="EX215" s="57"/>
      <c r="EY215" s="57"/>
      <c r="EZ215" s="57"/>
      <c r="FA215" s="57"/>
      <c r="FB215" s="57"/>
      <c r="FC215" s="57"/>
      <c r="FD215" s="57"/>
      <c r="FE215" s="57"/>
      <c r="FF215" s="57"/>
      <c r="FG215" s="57"/>
      <c r="FH215" s="57"/>
      <c r="FI215" s="57"/>
      <c r="FJ215" s="57"/>
      <c r="FK215" s="57"/>
      <c r="FL215" s="57"/>
      <c r="FM215" s="57"/>
      <c r="FN215" s="57"/>
      <c r="FO215" s="57"/>
      <c r="FP215" s="57"/>
      <c r="FQ215" s="57"/>
      <c r="FR215" s="57"/>
      <c r="FS215" s="57"/>
      <c r="FT215" s="57"/>
      <c r="FU215" s="57"/>
      <c r="FV215" s="57"/>
      <c r="FW215" s="57"/>
      <c r="FX215" s="57"/>
      <c r="FY215" s="57"/>
      <c r="FZ215" s="57"/>
      <c r="GA215" s="57"/>
      <c r="GB215" s="57"/>
      <c r="GC215" s="57"/>
      <c r="GD215" s="57"/>
      <c r="GE215" s="57"/>
      <c r="GF215" s="57"/>
      <c r="GG215" s="57"/>
      <c r="GH215" s="57"/>
      <c r="GI215" s="57"/>
      <c r="GJ215" s="57"/>
      <c r="GK215" s="57"/>
      <c r="GL215" s="57"/>
      <c r="GM215" s="57"/>
      <c r="GN215" s="57"/>
      <c r="GO215" s="57"/>
      <c r="GP215" s="57"/>
      <c r="GQ215" s="57"/>
      <c r="GR215" s="57"/>
      <c r="GS215" s="57"/>
      <c r="GT215" s="57"/>
      <c r="GU215" s="57"/>
      <c r="GV215" s="57"/>
      <c r="GW215" s="57"/>
      <c r="GX215" s="57"/>
      <c r="GY215" s="57"/>
      <c r="GZ215" s="57"/>
      <c r="HA215" s="57"/>
      <c r="HB215" s="57"/>
      <c r="HC215" s="57"/>
      <c r="HD215" s="57"/>
      <c r="HE215" s="57"/>
      <c r="HF215" s="57"/>
      <c r="HG215" s="57"/>
      <c r="HH215" s="57"/>
      <c r="HI215" s="57"/>
      <c r="HJ215" s="57"/>
      <c r="HK215" s="57"/>
      <c r="HL215" s="57"/>
      <c r="HM215" s="57"/>
      <c r="HN215" s="57"/>
      <c r="HO215" s="57"/>
      <c r="HP215" s="57"/>
      <c r="HQ215" s="57"/>
      <c r="HR215" s="57"/>
      <c r="HS215" s="57"/>
      <c r="HT215" s="57"/>
      <c r="HU215" s="57"/>
      <c r="HV215" s="57"/>
      <c r="HW215" s="57"/>
      <c r="HX215" s="57"/>
      <c r="HY215" s="57"/>
      <c r="HZ215" s="57"/>
      <c r="IA215" s="57"/>
      <c r="IB215" s="57"/>
      <c r="IC215" s="57"/>
      <c r="ID215" s="57"/>
      <c r="IE215" s="57"/>
      <c r="IF215" s="57"/>
      <c r="IG215" s="57"/>
      <c r="IH215" s="57"/>
      <c r="II215" s="57"/>
      <c r="IJ215" s="57"/>
      <c r="IK215" s="57"/>
      <c r="IL215" s="57"/>
      <c r="IM215" s="57"/>
      <c r="IN215" s="57"/>
      <c r="IO215" s="57"/>
      <c r="IP215" s="57"/>
      <c r="IQ215" s="57"/>
      <c r="IR215" s="57"/>
      <c r="IS215" s="57"/>
      <c r="IT215" s="57"/>
      <c r="IU215" s="57"/>
      <c r="IV215" s="57"/>
      <c r="IW215" s="57"/>
      <c r="IX215" s="57"/>
      <c r="IY215" s="57"/>
      <c r="IZ215" s="57"/>
      <c r="JA215" s="57"/>
      <c r="JB215" s="57"/>
      <c r="JC215" s="57"/>
      <c r="JD215" s="57"/>
      <c r="JE215" s="57"/>
      <c r="JF215" s="57"/>
      <c r="JG215" s="57"/>
      <c r="JH215" s="57"/>
      <c r="JI215" s="57"/>
      <c r="JJ215" s="57"/>
      <c r="JK215" s="57"/>
      <c r="JL215" s="57"/>
      <c r="JM215" s="57"/>
      <c r="JN215" s="57"/>
      <c r="JO215" s="57"/>
      <c r="JP215" s="57"/>
      <c r="JQ215" s="57"/>
      <c r="JR215" s="57"/>
      <c r="JS215" s="57"/>
      <c r="JT215" s="57"/>
      <c r="JU215" s="57"/>
      <c r="JV215" s="57"/>
      <c r="JW215" s="57"/>
      <c r="JX215" s="57"/>
      <c r="JY215" s="57"/>
      <c r="JZ215" s="57"/>
      <c r="KA215" s="57"/>
      <c r="KB215" s="57"/>
      <c r="KC215" s="57"/>
      <c r="KD215" s="57"/>
      <c r="KE215" s="57"/>
      <c r="KF215" s="57"/>
      <c r="KG215" s="57"/>
      <c r="KH215" s="57"/>
      <c r="KI215" s="57"/>
      <c r="KJ215" s="57"/>
      <c r="KK215" s="57"/>
      <c r="KL215" s="57"/>
      <c r="KM215" s="57"/>
      <c r="KN215" s="57"/>
      <c r="KO215" s="57"/>
      <c r="KP215" s="57"/>
      <c r="KQ215" s="57"/>
      <c r="KR215" s="57"/>
      <c r="KS215" s="57"/>
      <c r="KT215" s="57"/>
      <c r="KU215" s="57"/>
      <c r="KV215" s="57"/>
      <c r="KW215" s="57"/>
      <c r="KX215" s="57"/>
      <c r="KY215" s="57"/>
      <c r="KZ215" s="57"/>
      <c r="LA215" s="57"/>
      <c r="LB215" s="57"/>
      <c r="LC215" s="57"/>
      <c r="LD215" s="57"/>
      <c r="LE215" s="57"/>
      <c r="LF215" s="57"/>
      <c r="LG215" s="57"/>
      <c r="LH215" s="57"/>
      <c r="LI215" s="57"/>
      <c r="LJ215" s="57"/>
      <c r="LK215" s="57"/>
      <c r="LL215" s="57"/>
      <c r="LM215" s="57"/>
      <c r="LN215" s="57"/>
      <c r="LO215" s="57"/>
      <c r="LP215" s="57"/>
      <c r="LQ215" s="57"/>
      <c r="LR215" s="57"/>
      <c r="LS215" s="57"/>
      <c r="LT215" s="57"/>
      <c r="LU215" s="57"/>
      <c r="LV215" s="57"/>
      <c r="LW215" s="57"/>
      <c r="LX215" s="57"/>
      <c r="LY215" s="57"/>
      <c r="LZ215" s="57"/>
      <c r="MA215" s="57"/>
      <c r="MB215" s="57"/>
      <c r="MC215" s="57"/>
      <c r="MD215" s="57"/>
      <c r="ME215" s="57"/>
      <c r="MF215" s="57"/>
      <c r="MG215" s="57"/>
      <c r="MH215" s="57"/>
      <c r="MI215" s="57"/>
      <c r="MJ215" s="57"/>
      <c r="MK215" s="57"/>
      <c r="ML215" s="57"/>
      <c r="MM215" s="57"/>
      <c r="MN215" s="57"/>
      <c r="MO215" s="57"/>
      <c r="MP215" s="57"/>
      <c r="MQ215" s="57"/>
      <c r="MR215" s="57"/>
      <c r="MS215" s="57"/>
      <c r="MT215" s="57"/>
      <c r="MU215" s="57"/>
      <c r="MV215" s="57"/>
      <c r="MW215" s="57"/>
      <c r="MX215" s="57"/>
      <c r="MY215" s="57"/>
      <c r="MZ215" s="57"/>
      <c r="NA215" s="57"/>
      <c r="NB215" s="57"/>
      <c r="NC215" s="57"/>
      <c r="ND215" s="57"/>
      <c r="NE215" s="57"/>
      <c r="NF215" s="57"/>
      <c r="NG215" s="57"/>
      <c r="NH215" s="57"/>
      <c r="NI215" s="57"/>
      <c r="NJ215" s="57"/>
      <c r="NK215" s="57"/>
      <c r="NL215" s="57"/>
      <c r="NM215" s="57"/>
      <c r="NN215" s="57"/>
      <c r="NO215" s="57"/>
      <c r="NP215" s="57"/>
      <c r="NQ215" s="57"/>
      <c r="NR215" s="57"/>
      <c r="NS215" s="57"/>
      <c r="NT215" s="57"/>
      <c r="NU215" s="57"/>
      <c r="NV215" s="57"/>
      <c r="NW215" s="57"/>
      <c r="NX215" s="57"/>
      <c r="NY215" s="57"/>
      <c r="NZ215" s="57"/>
      <c r="OA215" s="57"/>
      <c r="OB215" s="57"/>
      <c r="OC215" s="57"/>
      <c r="OD215" s="57"/>
      <c r="OE215" s="57"/>
      <c r="OF215" s="57"/>
      <c r="OG215" s="57"/>
      <c r="OH215" s="57"/>
      <c r="OI215" s="57"/>
      <c r="OJ215" s="57"/>
      <c r="OK215" s="57"/>
      <c r="OL215" s="57"/>
      <c r="OM215" s="57"/>
      <c r="ON215" s="57"/>
      <c r="OO215" s="57"/>
      <c r="OP215" s="57"/>
      <c r="OQ215" s="57"/>
      <c r="OR215" s="57"/>
      <c r="OS215" s="57"/>
      <c r="OT215" s="57"/>
      <c r="OU215" s="57"/>
      <c r="OV215" s="57"/>
      <c r="OW215" s="57"/>
      <c r="OX215" s="57"/>
      <c r="OY215" s="57"/>
      <c r="OZ215" s="57"/>
      <c r="PA215" s="57"/>
      <c r="PB215" s="57"/>
      <c r="PC215" s="57"/>
      <c r="PD215" s="57"/>
      <c r="PE215" s="57"/>
      <c r="PF215" s="57"/>
      <c r="PG215" s="57"/>
      <c r="PH215" s="57"/>
      <c r="PI215" s="57"/>
      <c r="PJ215" s="57"/>
      <c r="PK215" s="57"/>
      <c r="PL215" s="57"/>
      <c r="PM215" s="57"/>
      <c r="PN215" s="57"/>
      <c r="PO215" s="57"/>
      <c r="PP215" s="57"/>
      <c r="PQ215" s="57"/>
      <c r="PR215" s="57"/>
      <c r="PS215" s="57"/>
      <c r="PT215" s="57"/>
      <c r="PU215" s="57"/>
      <c r="PV215" s="57"/>
      <c r="PW215" s="57"/>
      <c r="PX215" s="57"/>
      <c r="PY215" s="57"/>
      <c r="PZ215" s="57"/>
      <c r="QA215" s="57"/>
      <c r="QB215" s="57"/>
      <c r="QC215" s="57"/>
      <c r="QD215" s="57"/>
      <c r="QE215" s="57"/>
      <c r="QF215" s="57"/>
      <c r="QG215" s="57"/>
      <c r="QH215" s="57"/>
      <c r="QI215" s="57"/>
      <c r="QJ215" s="57"/>
      <c r="QK215" s="57"/>
      <c r="QL215" s="57"/>
      <c r="QM215" s="57"/>
      <c r="QN215" s="57"/>
      <c r="QO215" s="57"/>
      <c r="QP215" s="57"/>
      <c r="QQ215" s="57"/>
      <c r="QR215" s="57"/>
      <c r="QS215" s="57"/>
      <c r="QT215" s="57"/>
      <c r="QU215" s="57"/>
      <c r="QV215" s="57"/>
      <c r="QW215" s="57"/>
      <c r="QX215" s="57"/>
      <c r="QY215" s="57"/>
      <c r="QZ215" s="57"/>
      <c r="RA215" s="57"/>
      <c r="RB215" s="57"/>
      <c r="RC215" s="57"/>
      <c r="RD215" s="57"/>
      <c r="RE215" s="57"/>
      <c r="RF215" s="57"/>
      <c r="RG215" s="57"/>
      <c r="RH215" s="57"/>
      <c r="RI215" s="57"/>
      <c r="RJ215" s="57"/>
      <c r="RK215" s="57"/>
      <c r="RL215" s="57"/>
      <c r="RM215" s="57"/>
      <c r="RN215" s="57"/>
      <c r="RO215" s="57"/>
      <c r="RP215" s="57"/>
      <c r="RQ215" s="57"/>
      <c r="RR215" s="57"/>
      <c r="RS215" s="57"/>
      <c r="RT215" s="57"/>
      <c r="RU215" s="57"/>
      <c r="RV215" s="57"/>
      <c r="RW215" s="57"/>
      <c r="RX215" s="57"/>
      <c r="RY215" s="57"/>
      <c r="RZ215" s="57"/>
      <c r="SA215" s="57"/>
      <c r="SB215" s="57"/>
      <c r="SC215" s="57"/>
      <c r="SD215" s="57"/>
      <c r="SE215" s="57"/>
      <c r="SF215" s="57"/>
      <c r="SG215" s="57"/>
      <c r="SH215" s="57"/>
      <c r="SI215" s="57"/>
      <c r="SJ215" s="57"/>
      <c r="SK215" s="57"/>
      <c r="SL215" s="57"/>
      <c r="SM215" s="57"/>
      <c r="SN215" s="57"/>
      <c r="SO215" s="57"/>
      <c r="SP215" s="57"/>
      <c r="SQ215" s="57"/>
      <c r="SR215" s="57"/>
      <c r="SS215" s="57"/>
      <c r="ST215" s="57"/>
      <c r="SU215" s="57"/>
      <c r="SV215" s="57"/>
      <c r="SW215" s="57"/>
      <c r="SX215" s="57"/>
      <c r="SY215" s="57"/>
      <c r="SZ215" s="57"/>
      <c r="TA215" s="57"/>
      <c r="TB215" s="57"/>
      <c r="TC215" s="57"/>
      <c r="TD215" s="57"/>
      <c r="TE215" s="57"/>
      <c r="TF215" s="57"/>
      <c r="TG215" s="57"/>
      <c r="TH215" s="57"/>
      <c r="TI215" s="57"/>
      <c r="TJ215" s="57"/>
      <c r="TK215" s="57"/>
      <c r="TL215" s="57"/>
      <c r="TM215" s="57"/>
      <c r="TN215" s="57"/>
      <c r="TO215" s="57"/>
      <c r="TP215" s="57"/>
      <c r="TQ215" s="57"/>
      <c r="TR215" s="57"/>
      <c r="TS215" s="57"/>
      <c r="TT215" s="57"/>
      <c r="TU215" s="57"/>
      <c r="TV215" s="57"/>
      <c r="TW215" s="57"/>
      <c r="TX215" s="57"/>
      <c r="TY215" s="57"/>
      <c r="TZ215" s="57"/>
      <c r="UA215" s="57"/>
      <c r="UB215" s="57"/>
      <c r="UC215" s="57"/>
      <c r="UD215" s="57"/>
      <c r="UE215" s="57"/>
      <c r="UF215" s="57"/>
      <c r="UG215" s="57"/>
    </row>
    <row r="216" spans="1:553" ht="15.75" customHeight="1" x14ac:dyDescent="0.2">
      <c r="A216" s="59"/>
      <c r="B216" s="682" t="s">
        <v>174</v>
      </c>
      <c r="C216" s="682"/>
      <c r="D216" s="682"/>
      <c r="E216" s="682"/>
      <c r="F216" s="682"/>
      <c r="G216" s="682"/>
      <c r="H216" s="682"/>
      <c r="I216" s="682"/>
      <c r="J216" s="682"/>
      <c r="K216" s="682"/>
      <c r="L216" s="682"/>
      <c r="M216" s="55"/>
    </row>
    <row r="217" spans="1:553" s="58" customFormat="1" ht="15" customHeight="1" thickBot="1" x14ac:dyDescent="0.25">
      <c r="A217" s="56"/>
      <c r="B217" s="20"/>
      <c r="C217" s="20"/>
      <c r="D217" s="20"/>
      <c r="E217" s="20"/>
      <c r="F217" s="20"/>
      <c r="G217" s="20"/>
      <c r="H217" s="20"/>
      <c r="I217" s="20"/>
      <c r="J217" s="20"/>
      <c r="K217" s="20"/>
      <c r="L217" s="20"/>
      <c r="M217" s="20"/>
      <c r="N217" s="52"/>
      <c r="O217" s="53"/>
      <c r="P217" s="53"/>
      <c r="Q217" s="53"/>
      <c r="R217" s="53"/>
      <c r="S217" s="53"/>
      <c r="T217" s="53"/>
      <c r="U217" s="53"/>
      <c r="V217" s="53"/>
      <c r="W217" s="53"/>
      <c r="X217" s="53"/>
      <c r="Y217" s="53"/>
      <c r="Z217" s="53"/>
      <c r="AA217" s="53"/>
      <c r="AB217" s="53"/>
      <c r="AC217" s="53"/>
      <c r="AD217" s="53"/>
      <c r="AE217" s="53"/>
      <c r="AF217" s="57"/>
      <c r="AG217" s="57"/>
      <c r="AH217" s="57"/>
      <c r="AI217" s="57"/>
      <c r="AJ217" s="57"/>
      <c r="AK217" s="57"/>
      <c r="AL217" s="57"/>
      <c r="AM217" s="57"/>
      <c r="AN217" s="57"/>
      <c r="AO217" s="57"/>
      <c r="AP217" s="57"/>
      <c r="AQ217" s="57"/>
      <c r="AR217" s="57"/>
      <c r="AS217" s="57"/>
      <c r="AT217" s="57"/>
      <c r="AU217" s="57"/>
      <c r="AV217" s="57"/>
      <c r="AW217" s="57"/>
      <c r="AX217" s="57"/>
      <c r="AY217" s="57"/>
      <c r="AZ217" s="57"/>
      <c r="BA217" s="57"/>
      <c r="BB217" s="57"/>
      <c r="BC217" s="57"/>
      <c r="BD217" s="57"/>
      <c r="BE217" s="57"/>
      <c r="BF217" s="57"/>
      <c r="BG217" s="57"/>
      <c r="BH217" s="57"/>
      <c r="BI217" s="57"/>
      <c r="BJ217" s="57"/>
      <c r="BK217" s="57"/>
      <c r="BL217" s="57"/>
      <c r="BM217" s="57"/>
      <c r="BN217" s="57"/>
      <c r="BO217" s="57"/>
      <c r="BP217" s="57"/>
      <c r="BQ217" s="57"/>
      <c r="BR217" s="57"/>
      <c r="BS217" s="57"/>
      <c r="BT217" s="57"/>
      <c r="BU217" s="57"/>
      <c r="BV217" s="57"/>
      <c r="BW217" s="57"/>
      <c r="BX217" s="57"/>
      <c r="BY217" s="57"/>
      <c r="BZ217" s="57"/>
      <c r="CA217" s="57"/>
      <c r="CB217" s="57"/>
      <c r="CC217" s="57"/>
      <c r="CD217" s="57"/>
      <c r="CE217" s="57"/>
      <c r="CF217" s="57"/>
      <c r="CG217" s="57"/>
      <c r="CH217" s="57"/>
      <c r="CI217" s="57"/>
      <c r="CJ217" s="57"/>
      <c r="CK217" s="57"/>
      <c r="CL217" s="57"/>
      <c r="CM217" s="57"/>
      <c r="CN217" s="57"/>
      <c r="CO217" s="57"/>
      <c r="CP217" s="57"/>
      <c r="CQ217" s="57"/>
      <c r="CR217" s="57"/>
      <c r="CS217" s="57"/>
      <c r="CT217" s="57"/>
      <c r="CU217" s="57"/>
      <c r="CV217" s="57"/>
      <c r="CW217" s="57"/>
      <c r="CX217" s="57"/>
      <c r="CY217" s="57"/>
      <c r="CZ217" s="57"/>
      <c r="DA217" s="57"/>
      <c r="DB217" s="57"/>
      <c r="DC217" s="57"/>
      <c r="DD217" s="57"/>
      <c r="DE217" s="57"/>
      <c r="DF217" s="57"/>
      <c r="DG217" s="57"/>
      <c r="DH217" s="57"/>
      <c r="DI217" s="57"/>
      <c r="DJ217" s="57"/>
      <c r="DK217" s="57"/>
      <c r="DL217" s="57"/>
      <c r="DM217" s="57"/>
      <c r="DN217" s="57"/>
      <c r="DO217" s="57"/>
      <c r="DP217" s="57"/>
      <c r="DQ217" s="57"/>
      <c r="DR217" s="57"/>
      <c r="DS217" s="57"/>
      <c r="DT217" s="57"/>
      <c r="DU217" s="57"/>
      <c r="DV217" s="57"/>
      <c r="DW217" s="57"/>
      <c r="DX217" s="57"/>
      <c r="DY217" s="57"/>
      <c r="DZ217" s="57"/>
      <c r="EA217" s="57"/>
      <c r="EB217" s="57"/>
      <c r="EC217" s="57"/>
      <c r="ED217" s="57"/>
      <c r="EE217" s="57"/>
      <c r="EF217" s="57"/>
      <c r="EG217" s="57"/>
      <c r="EH217" s="57"/>
      <c r="EI217" s="57"/>
      <c r="EJ217" s="57"/>
      <c r="EK217" s="57"/>
      <c r="EL217" s="57"/>
      <c r="EM217" s="57"/>
      <c r="EN217" s="57"/>
      <c r="EO217" s="57"/>
      <c r="EP217" s="57"/>
      <c r="EQ217" s="57"/>
      <c r="ER217" s="57"/>
      <c r="ES217" s="57"/>
      <c r="ET217" s="57"/>
      <c r="EU217" s="57"/>
      <c r="EV217" s="57"/>
      <c r="EW217" s="57"/>
      <c r="EX217" s="57"/>
      <c r="EY217" s="57"/>
      <c r="EZ217" s="57"/>
      <c r="FA217" s="57"/>
      <c r="FB217" s="57"/>
      <c r="FC217" s="57"/>
      <c r="FD217" s="57"/>
      <c r="FE217" s="57"/>
      <c r="FF217" s="57"/>
      <c r="FG217" s="57"/>
      <c r="FH217" s="57"/>
      <c r="FI217" s="57"/>
      <c r="FJ217" s="57"/>
      <c r="FK217" s="57"/>
      <c r="FL217" s="57"/>
      <c r="FM217" s="57"/>
      <c r="FN217" s="57"/>
      <c r="FO217" s="57"/>
      <c r="FP217" s="57"/>
      <c r="FQ217" s="57"/>
      <c r="FR217" s="57"/>
      <c r="FS217" s="57"/>
      <c r="FT217" s="57"/>
      <c r="FU217" s="57"/>
      <c r="FV217" s="57"/>
      <c r="FW217" s="57"/>
      <c r="FX217" s="57"/>
      <c r="FY217" s="57"/>
      <c r="FZ217" s="57"/>
      <c r="GA217" s="57"/>
      <c r="GB217" s="57"/>
      <c r="GC217" s="57"/>
      <c r="GD217" s="57"/>
      <c r="GE217" s="57"/>
      <c r="GF217" s="57"/>
      <c r="GG217" s="57"/>
      <c r="GH217" s="57"/>
      <c r="GI217" s="57"/>
      <c r="GJ217" s="57"/>
      <c r="GK217" s="57"/>
      <c r="GL217" s="57"/>
      <c r="GM217" s="57"/>
      <c r="GN217" s="57"/>
      <c r="GO217" s="57"/>
      <c r="GP217" s="57"/>
      <c r="GQ217" s="57"/>
      <c r="GR217" s="57"/>
      <c r="GS217" s="57"/>
      <c r="GT217" s="57"/>
      <c r="GU217" s="57"/>
      <c r="GV217" s="57"/>
      <c r="GW217" s="57"/>
      <c r="GX217" s="57"/>
      <c r="GY217" s="57"/>
      <c r="GZ217" s="57"/>
      <c r="HA217" s="57"/>
      <c r="HB217" s="57"/>
      <c r="HC217" s="57"/>
      <c r="HD217" s="57"/>
      <c r="HE217" s="57"/>
      <c r="HF217" s="57"/>
      <c r="HG217" s="57"/>
      <c r="HH217" s="57"/>
      <c r="HI217" s="57"/>
      <c r="HJ217" s="57"/>
      <c r="HK217" s="57"/>
      <c r="HL217" s="57"/>
      <c r="HM217" s="57"/>
      <c r="HN217" s="57"/>
      <c r="HO217" s="57"/>
      <c r="HP217" s="57"/>
      <c r="HQ217" s="57"/>
      <c r="HR217" s="57"/>
      <c r="HS217" s="57"/>
      <c r="HT217" s="57"/>
      <c r="HU217" s="57"/>
      <c r="HV217" s="57"/>
      <c r="HW217" s="57"/>
      <c r="HX217" s="57"/>
      <c r="HY217" s="57"/>
      <c r="HZ217" s="57"/>
      <c r="IA217" s="57"/>
      <c r="IB217" s="57"/>
      <c r="IC217" s="57"/>
      <c r="ID217" s="57"/>
      <c r="IE217" s="57"/>
      <c r="IF217" s="57"/>
      <c r="IG217" s="57"/>
      <c r="IH217" s="57"/>
      <c r="II217" s="57"/>
      <c r="IJ217" s="57"/>
      <c r="IK217" s="57"/>
      <c r="IL217" s="57"/>
      <c r="IM217" s="57"/>
      <c r="IN217" s="57"/>
      <c r="IO217" s="57"/>
      <c r="IP217" s="57"/>
      <c r="IQ217" s="57"/>
      <c r="IR217" s="57"/>
      <c r="IS217" s="57"/>
      <c r="IT217" s="57"/>
      <c r="IU217" s="57"/>
      <c r="IV217" s="57"/>
      <c r="IW217" s="57"/>
      <c r="IX217" s="57"/>
      <c r="IY217" s="57"/>
      <c r="IZ217" s="57"/>
      <c r="JA217" s="57"/>
      <c r="JB217" s="57"/>
      <c r="JC217" s="57"/>
      <c r="JD217" s="57"/>
      <c r="JE217" s="57"/>
      <c r="JF217" s="57"/>
      <c r="JG217" s="57"/>
      <c r="JH217" s="57"/>
      <c r="JI217" s="57"/>
      <c r="JJ217" s="57"/>
      <c r="JK217" s="57"/>
      <c r="JL217" s="57"/>
      <c r="JM217" s="57"/>
      <c r="JN217" s="57"/>
      <c r="JO217" s="57"/>
      <c r="JP217" s="57"/>
      <c r="JQ217" s="57"/>
      <c r="JR217" s="57"/>
      <c r="JS217" s="57"/>
      <c r="JT217" s="57"/>
      <c r="JU217" s="57"/>
      <c r="JV217" s="57"/>
      <c r="JW217" s="57"/>
      <c r="JX217" s="57"/>
      <c r="JY217" s="57"/>
      <c r="JZ217" s="57"/>
      <c r="KA217" s="57"/>
      <c r="KB217" s="57"/>
      <c r="KC217" s="57"/>
      <c r="KD217" s="57"/>
      <c r="KE217" s="57"/>
      <c r="KF217" s="57"/>
      <c r="KG217" s="57"/>
      <c r="KH217" s="57"/>
      <c r="KI217" s="57"/>
      <c r="KJ217" s="57"/>
      <c r="KK217" s="57"/>
      <c r="KL217" s="57"/>
      <c r="KM217" s="57"/>
      <c r="KN217" s="57"/>
      <c r="KO217" s="57"/>
      <c r="KP217" s="57"/>
      <c r="KQ217" s="57"/>
      <c r="KR217" s="57"/>
      <c r="KS217" s="57"/>
      <c r="KT217" s="57"/>
      <c r="KU217" s="57"/>
      <c r="KV217" s="57"/>
      <c r="KW217" s="57"/>
      <c r="KX217" s="57"/>
      <c r="KY217" s="57"/>
      <c r="KZ217" s="57"/>
      <c r="LA217" s="57"/>
      <c r="LB217" s="57"/>
      <c r="LC217" s="57"/>
      <c r="LD217" s="57"/>
      <c r="LE217" s="57"/>
      <c r="LF217" s="57"/>
      <c r="LG217" s="57"/>
      <c r="LH217" s="57"/>
      <c r="LI217" s="57"/>
      <c r="LJ217" s="57"/>
      <c r="LK217" s="57"/>
      <c r="LL217" s="57"/>
      <c r="LM217" s="57"/>
      <c r="LN217" s="57"/>
      <c r="LO217" s="57"/>
      <c r="LP217" s="57"/>
      <c r="LQ217" s="57"/>
      <c r="LR217" s="57"/>
      <c r="LS217" s="57"/>
      <c r="LT217" s="57"/>
      <c r="LU217" s="57"/>
      <c r="LV217" s="57"/>
      <c r="LW217" s="57"/>
      <c r="LX217" s="57"/>
      <c r="LY217" s="57"/>
      <c r="LZ217" s="57"/>
      <c r="MA217" s="57"/>
      <c r="MB217" s="57"/>
      <c r="MC217" s="57"/>
      <c r="MD217" s="57"/>
      <c r="ME217" s="57"/>
      <c r="MF217" s="57"/>
      <c r="MG217" s="57"/>
      <c r="MH217" s="57"/>
      <c r="MI217" s="57"/>
      <c r="MJ217" s="57"/>
      <c r="MK217" s="57"/>
      <c r="ML217" s="57"/>
      <c r="MM217" s="57"/>
      <c r="MN217" s="57"/>
      <c r="MO217" s="57"/>
      <c r="MP217" s="57"/>
      <c r="MQ217" s="57"/>
      <c r="MR217" s="57"/>
      <c r="MS217" s="57"/>
      <c r="MT217" s="57"/>
      <c r="MU217" s="57"/>
      <c r="MV217" s="57"/>
      <c r="MW217" s="57"/>
      <c r="MX217" s="57"/>
      <c r="MY217" s="57"/>
      <c r="MZ217" s="57"/>
      <c r="NA217" s="57"/>
      <c r="NB217" s="57"/>
      <c r="NC217" s="57"/>
      <c r="ND217" s="57"/>
      <c r="NE217" s="57"/>
      <c r="NF217" s="57"/>
      <c r="NG217" s="57"/>
      <c r="NH217" s="57"/>
      <c r="NI217" s="57"/>
      <c r="NJ217" s="57"/>
      <c r="NK217" s="57"/>
      <c r="NL217" s="57"/>
      <c r="NM217" s="57"/>
      <c r="NN217" s="57"/>
      <c r="NO217" s="57"/>
      <c r="NP217" s="57"/>
      <c r="NQ217" s="57"/>
      <c r="NR217" s="57"/>
      <c r="NS217" s="57"/>
      <c r="NT217" s="57"/>
      <c r="NU217" s="57"/>
      <c r="NV217" s="57"/>
      <c r="NW217" s="57"/>
      <c r="NX217" s="57"/>
      <c r="NY217" s="57"/>
      <c r="NZ217" s="57"/>
      <c r="OA217" s="57"/>
      <c r="OB217" s="57"/>
      <c r="OC217" s="57"/>
      <c r="OD217" s="57"/>
      <c r="OE217" s="57"/>
      <c r="OF217" s="57"/>
      <c r="OG217" s="57"/>
      <c r="OH217" s="57"/>
      <c r="OI217" s="57"/>
      <c r="OJ217" s="57"/>
      <c r="OK217" s="57"/>
      <c r="OL217" s="57"/>
      <c r="OM217" s="57"/>
      <c r="ON217" s="57"/>
      <c r="OO217" s="57"/>
      <c r="OP217" s="57"/>
      <c r="OQ217" s="57"/>
      <c r="OR217" s="57"/>
      <c r="OS217" s="57"/>
      <c r="OT217" s="57"/>
      <c r="OU217" s="57"/>
      <c r="OV217" s="57"/>
      <c r="OW217" s="57"/>
      <c r="OX217" s="57"/>
      <c r="OY217" s="57"/>
      <c r="OZ217" s="57"/>
      <c r="PA217" s="57"/>
      <c r="PB217" s="57"/>
      <c r="PC217" s="57"/>
      <c r="PD217" s="57"/>
      <c r="PE217" s="57"/>
      <c r="PF217" s="57"/>
      <c r="PG217" s="57"/>
      <c r="PH217" s="57"/>
      <c r="PI217" s="57"/>
      <c r="PJ217" s="57"/>
      <c r="PK217" s="57"/>
      <c r="PL217" s="57"/>
      <c r="PM217" s="57"/>
      <c r="PN217" s="57"/>
      <c r="PO217" s="57"/>
      <c r="PP217" s="57"/>
      <c r="PQ217" s="57"/>
      <c r="PR217" s="57"/>
      <c r="PS217" s="57"/>
      <c r="PT217" s="57"/>
      <c r="PU217" s="57"/>
      <c r="PV217" s="57"/>
      <c r="PW217" s="57"/>
      <c r="PX217" s="57"/>
      <c r="PY217" s="57"/>
      <c r="PZ217" s="57"/>
      <c r="QA217" s="57"/>
      <c r="QB217" s="57"/>
      <c r="QC217" s="57"/>
      <c r="QD217" s="57"/>
      <c r="QE217" s="57"/>
      <c r="QF217" s="57"/>
      <c r="QG217" s="57"/>
      <c r="QH217" s="57"/>
      <c r="QI217" s="57"/>
      <c r="QJ217" s="57"/>
      <c r="QK217" s="57"/>
      <c r="QL217" s="57"/>
      <c r="QM217" s="57"/>
      <c r="QN217" s="57"/>
      <c r="QO217" s="57"/>
      <c r="QP217" s="57"/>
      <c r="QQ217" s="57"/>
      <c r="QR217" s="57"/>
      <c r="QS217" s="57"/>
      <c r="QT217" s="57"/>
      <c r="QU217" s="57"/>
      <c r="QV217" s="57"/>
      <c r="QW217" s="57"/>
      <c r="QX217" s="57"/>
      <c r="QY217" s="57"/>
      <c r="QZ217" s="57"/>
      <c r="RA217" s="57"/>
      <c r="RB217" s="57"/>
      <c r="RC217" s="57"/>
      <c r="RD217" s="57"/>
      <c r="RE217" s="57"/>
      <c r="RF217" s="57"/>
      <c r="RG217" s="57"/>
      <c r="RH217" s="57"/>
      <c r="RI217" s="57"/>
      <c r="RJ217" s="57"/>
      <c r="RK217" s="57"/>
      <c r="RL217" s="57"/>
      <c r="RM217" s="57"/>
      <c r="RN217" s="57"/>
      <c r="RO217" s="57"/>
      <c r="RP217" s="57"/>
      <c r="RQ217" s="57"/>
      <c r="RR217" s="57"/>
      <c r="RS217" s="57"/>
      <c r="RT217" s="57"/>
      <c r="RU217" s="57"/>
      <c r="RV217" s="57"/>
      <c r="RW217" s="57"/>
      <c r="RX217" s="57"/>
      <c r="RY217" s="57"/>
      <c r="RZ217" s="57"/>
      <c r="SA217" s="57"/>
      <c r="SB217" s="57"/>
      <c r="SC217" s="57"/>
      <c r="SD217" s="57"/>
      <c r="SE217" s="57"/>
      <c r="SF217" s="57"/>
      <c r="SG217" s="57"/>
      <c r="SH217" s="57"/>
      <c r="SI217" s="57"/>
      <c r="SJ217" s="57"/>
      <c r="SK217" s="57"/>
      <c r="SL217" s="57"/>
      <c r="SM217" s="57"/>
      <c r="SN217" s="57"/>
      <c r="SO217" s="57"/>
      <c r="SP217" s="57"/>
      <c r="SQ217" s="57"/>
      <c r="SR217" s="57"/>
      <c r="SS217" s="57"/>
      <c r="ST217" s="57"/>
      <c r="SU217" s="57"/>
      <c r="SV217" s="57"/>
      <c r="SW217" s="57"/>
      <c r="SX217" s="57"/>
      <c r="SY217" s="57"/>
      <c r="SZ217" s="57"/>
      <c r="TA217" s="57"/>
      <c r="TB217" s="57"/>
      <c r="TC217" s="57"/>
      <c r="TD217" s="57"/>
      <c r="TE217" s="57"/>
      <c r="TF217" s="57"/>
      <c r="TG217" s="57"/>
      <c r="TH217" s="57"/>
      <c r="TI217" s="57"/>
      <c r="TJ217" s="57"/>
      <c r="TK217" s="57"/>
      <c r="TL217" s="57"/>
      <c r="TM217" s="57"/>
      <c r="TN217" s="57"/>
      <c r="TO217" s="57"/>
      <c r="TP217" s="57"/>
      <c r="TQ217" s="57"/>
      <c r="TR217" s="57"/>
      <c r="TS217" s="57"/>
      <c r="TT217" s="57"/>
      <c r="TU217" s="57"/>
      <c r="TV217" s="57"/>
      <c r="TW217" s="57"/>
      <c r="TX217" s="57"/>
      <c r="TY217" s="57"/>
      <c r="TZ217" s="57"/>
      <c r="UA217" s="57"/>
      <c r="UB217" s="57"/>
      <c r="UC217" s="57"/>
      <c r="UD217" s="57"/>
      <c r="UE217" s="57"/>
      <c r="UF217" s="57"/>
      <c r="UG217" s="57"/>
    </row>
    <row r="218" spans="1:553" ht="30.75" customHeight="1" x14ac:dyDescent="0.2">
      <c r="A218" s="59"/>
      <c r="B218" s="921" t="s">
        <v>175</v>
      </c>
      <c r="C218" s="923" t="s">
        <v>956</v>
      </c>
      <c r="D218" s="923"/>
      <c r="E218" s="923"/>
      <c r="F218" s="923"/>
      <c r="G218" s="923"/>
      <c r="H218" s="938" t="s">
        <v>953</v>
      </c>
      <c r="I218" s="764"/>
      <c r="J218" s="764"/>
      <c r="K218" s="764"/>
      <c r="L218" s="765"/>
      <c r="M218" s="55"/>
    </row>
    <row r="219" spans="1:553" ht="30.75" customHeight="1" x14ac:dyDescent="0.2">
      <c r="A219" s="59"/>
      <c r="B219" s="917"/>
      <c r="C219" s="776"/>
      <c r="D219" s="776"/>
      <c r="E219" s="776"/>
      <c r="F219" s="776"/>
      <c r="G219" s="776"/>
      <c r="H219" s="854"/>
      <c r="I219" s="855"/>
      <c r="J219" s="855"/>
      <c r="K219" s="855"/>
      <c r="L219" s="856"/>
      <c r="M219" s="55"/>
    </row>
    <row r="220" spans="1:553" ht="30.75" customHeight="1" x14ac:dyDescent="0.2">
      <c r="A220" s="59"/>
      <c r="B220" s="917" t="s">
        <v>176</v>
      </c>
      <c r="C220" s="776" t="s">
        <v>957</v>
      </c>
      <c r="D220" s="776"/>
      <c r="E220" s="776"/>
      <c r="F220" s="776"/>
      <c r="G220" s="776"/>
      <c r="H220" s="851" t="s">
        <v>954</v>
      </c>
      <c r="I220" s="852"/>
      <c r="J220" s="852"/>
      <c r="K220" s="852"/>
      <c r="L220" s="853"/>
      <c r="M220" s="55"/>
    </row>
    <row r="221" spans="1:553" ht="30.75" customHeight="1" x14ac:dyDescent="0.2">
      <c r="A221" s="59"/>
      <c r="B221" s="917"/>
      <c r="C221" s="776"/>
      <c r="D221" s="776"/>
      <c r="E221" s="776"/>
      <c r="F221" s="776"/>
      <c r="G221" s="776"/>
      <c r="H221" s="854"/>
      <c r="I221" s="855"/>
      <c r="J221" s="855"/>
      <c r="K221" s="855"/>
      <c r="L221" s="856"/>
      <c r="M221" s="55"/>
    </row>
    <row r="222" spans="1:553" ht="30.75" customHeight="1" x14ac:dyDescent="0.2">
      <c r="A222" s="59"/>
      <c r="B222" s="917" t="s">
        <v>177</v>
      </c>
      <c r="C222" s="776" t="s">
        <v>958</v>
      </c>
      <c r="D222" s="776"/>
      <c r="E222" s="776"/>
      <c r="F222" s="776"/>
      <c r="G222" s="776"/>
      <c r="H222" s="851" t="s">
        <v>955</v>
      </c>
      <c r="I222" s="852"/>
      <c r="J222" s="852"/>
      <c r="K222" s="852"/>
      <c r="L222" s="853"/>
      <c r="M222" s="55"/>
    </row>
    <row r="223" spans="1:553" ht="30.75" customHeight="1" x14ac:dyDescent="0.2">
      <c r="A223" s="59"/>
      <c r="B223" s="922"/>
      <c r="C223" s="798"/>
      <c r="D223" s="798"/>
      <c r="E223" s="798"/>
      <c r="F223" s="798"/>
      <c r="G223" s="798"/>
      <c r="H223" s="857"/>
      <c r="I223" s="769"/>
      <c r="J223" s="769"/>
      <c r="K223" s="769"/>
      <c r="L223" s="770"/>
      <c r="M223" s="55"/>
    </row>
    <row r="224" spans="1:553" s="58" customFormat="1" ht="15" customHeight="1" x14ac:dyDescent="0.2">
      <c r="A224" s="56"/>
      <c r="B224" s="20"/>
      <c r="C224" s="20"/>
      <c r="D224" s="20"/>
      <c r="E224" s="20"/>
      <c r="F224" s="20"/>
      <c r="G224" s="20"/>
      <c r="H224" s="20"/>
      <c r="I224" s="20"/>
      <c r="J224" s="20"/>
      <c r="K224" s="20"/>
      <c r="L224" s="20"/>
      <c r="M224" s="20"/>
      <c r="N224" s="52"/>
      <c r="O224" s="53"/>
      <c r="P224" s="53"/>
      <c r="Q224" s="53"/>
      <c r="R224" s="53"/>
      <c r="S224" s="53"/>
      <c r="T224" s="53"/>
      <c r="U224" s="53"/>
      <c r="V224" s="53"/>
      <c r="W224" s="53"/>
      <c r="X224" s="53"/>
      <c r="Y224" s="53"/>
      <c r="Z224" s="53"/>
      <c r="AA224" s="53"/>
      <c r="AB224" s="53"/>
      <c r="AC224" s="53"/>
      <c r="AD224" s="53"/>
      <c r="AE224" s="53"/>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c r="EG224" s="57"/>
      <c r="EH224" s="57"/>
      <c r="EI224" s="57"/>
      <c r="EJ224" s="57"/>
      <c r="EK224" s="57"/>
      <c r="EL224" s="57"/>
      <c r="EM224" s="57"/>
      <c r="EN224" s="57"/>
      <c r="EO224" s="57"/>
      <c r="EP224" s="57"/>
      <c r="EQ224" s="57"/>
      <c r="ER224" s="57"/>
      <c r="ES224" s="57"/>
      <c r="ET224" s="57"/>
      <c r="EU224" s="57"/>
      <c r="EV224" s="57"/>
      <c r="EW224" s="57"/>
      <c r="EX224" s="57"/>
      <c r="EY224" s="57"/>
      <c r="EZ224" s="57"/>
      <c r="FA224" s="57"/>
      <c r="FB224" s="57"/>
      <c r="FC224" s="57"/>
      <c r="FD224" s="57"/>
      <c r="FE224" s="57"/>
      <c r="FF224" s="57"/>
      <c r="FG224" s="57"/>
      <c r="FH224" s="57"/>
      <c r="FI224" s="57"/>
      <c r="FJ224" s="57"/>
      <c r="FK224" s="57"/>
      <c r="FL224" s="57"/>
      <c r="FM224" s="57"/>
      <c r="FN224" s="57"/>
      <c r="FO224" s="57"/>
      <c r="FP224" s="57"/>
      <c r="FQ224" s="57"/>
      <c r="FR224" s="57"/>
      <c r="FS224" s="57"/>
      <c r="FT224" s="57"/>
      <c r="FU224" s="57"/>
      <c r="FV224" s="57"/>
      <c r="FW224" s="57"/>
      <c r="FX224" s="57"/>
      <c r="FY224" s="57"/>
      <c r="FZ224" s="57"/>
      <c r="GA224" s="57"/>
      <c r="GB224" s="57"/>
      <c r="GC224" s="57"/>
      <c r="GD224" s="57"/>
      <c r="GE224" s="57"/>
      <c r="GF224" s="57"/>
      <c r="GG224" s="57"/>
      <c r="GH224" s="57"/>
      <c r="GI224" s="57"/>
      <c r="GJ224" s="57"/>
      <c r="GK224" s="57"/>
      <c r="GL224" s="57"/>
      <c r="GM224" s="57"/>
      <c r="GN224" s="57"/>
      <c r="GO224" s="57"/>
      <c r="GP224" s="57"/>
      <c r="GQ224" s="57"/>
      <c r="GR224" s="57"/>
      <c r="GS224" s="57"/>
      <c r="GT224" s="57"/>
      <c r="GU224" s="57"/>
      <c r="GV224" s="57"/>
      <c r="GW224" s="57"/>
      <c r="GX224" s="57"/>
      <c r="GY224" s="57"/>
      <c r="GZ224" s="57"/>
      <c r="HA224" s="57"/>
      <c r="HB224" s="57"/>
      <c r="HC224" s="57"/>
      <c r="HD224" s="57"/>
      <c r="HE224" s="57"/>
      <c r="HF224" s="57"/>
      <c r="HG224" s="57"/>
      <c r="HH224" s="57"/>
      <c r="HI224" s="57"/>
      <c r="HJ224" s="57"/>
      <c r="HK224" s="57"/>
      <c r="HL224" s="57"/>
      <c r="HM224" s="57"/>
      <c r="HN224" s="57"/>
      <c r="HO224" s="57"/>
      <c r="HP224" s="57"/>
      <c r="HQ224" s="57"/>
      <c r="HR224" s="57"/>
      <c r="HS224" s="57"/>
      <c r="HT224" s="57"/>
      <c r="HU224" s="57"/>
      <c r="HV224" s="57"/>
      <c r="HW224" s="57"/>
      <c r="HX224" s="57"/>
      <c r="HY224" s="57"/>
      <c r="HZ224" s="57"/>
      <c r="IA224" s="57"/>
      <c r="IB224" s="57"/>
      <c r="IC224" s="57"/>
      <c r="ID224" s="57"/>
      <c r="IE224" s="57"/>
      <c r="IF224" s="57"/>
      <c r="IG224" s="57"/>
      <c r="IH224" s="57"/>
      <c r="II224" s="57"/>
      <c r="IJ224" s="57"/>
      <c r="IK224" s="57"/>
      <c r="IL224" s="57"/>
      <c r="IM224" s="57"/>
      <c r="IN224" s="57"/>
      <c r="IO224" s="57"/>
      <c r="IP224" s="57"/>
      <c r="IQ224" s="57"/>
      <c r="IR224" s="57"/>
      <c r="IS224" s="57"/>
      <c r="IT224" s="57"/>
      <c r="IU224" s="57"/>
      <c r="IV224" s="57"/>
      <c r="IW224" s="57"/>
      <c r="IX224" s="57"/>
      <c r="IY224" s="57"/>
      <c r="IZ224" s="57"/>
      <c r="JA224" s="57"/>
      <c r="JB224" s="57"/>
      <c r="JC224" s="57"/>
      <c r="JD224" s="57"/>
      <c r="JE224" s="57"/>
      <c r="JF224" s="57"/>
      <c r="JG224" s="57"/>
      <c r="JH224" s="57"/>
      <c r="JI224" s="57"/>
      <c r="JJ224" s="57"/>
      <c r="JK224" s="57"/>
      <c r="JL224" s="57"/>
      <c r="JM224" s="57"/>
      <c r="JN224" s="57"/>
      <c r="JO224" s="57"/>
      <c r="JP224" s="57"/>
      <c r="JQ224" s="57"/>
      <c r="JR224" s="57"/>
      <c r="JS224" s="57"/>
      <c r="JT224" s="57"/>
      <c r="JU224" s="57"/>
      <c r="JV224" s="57"/>
      <c r="JW224" s="57"/>
      <c r="JX224" s="57"/>
      <c r="JY224" s="57"/>
      <c r="JZ224" s="57"/>
      <c r="KA224" s="57"/>
      <c r="KB224" s="57"/>
      <c r="KC224" s="57"/>
      <c r="KD224" s="57"/>
      <c r="KE224" s="57"/>
      <c r="KF224" s="57"/>
      <c r="KG224" s="57"/>
      <c r="KH224" s="57"/>
      <c r="KI224" s="57"/>
      <c r="KJ224" s="57"/>
      <c r="KK224" s="57"/>
      <c r="KL224" s="57"/>
      <c r="KM224" s="57"/>
      <c r="KN224" s="57"/>
      <c r="KO224" s="57"/>
      <c r="KP224" s="57"/>
      <c r="KQ224" s="57"/>
      <c r="KR224" s="57"/>
      <c r="KS224" s="57"/>
      <c r="KT224" s="57"/>
      <c r="KU224" s="57"/>
      <c r="KV224" s="57"/>
      <c r="KW224" s="57"/>
      <c r="KX224" s="57"/>
      <c r="KY224" s="57"/>
      <c r="KZ224" s="57"/>
      <c r="LA224" s="57"/>
      <c r="LB224" s="57"/>
      <c r="LC224" s="57"/>
      <c r="LD224" s="57"/>
      <c r="LE224" s="57"/>
      <c r="LF224" s="57"/>
      <c r="LG224" s="57"/>
      <c r="LH224" s="57"/>
      <c r="LI224" s="57"/>
      <c r="LJ224" s="57"/>
      <c r="LK224" s="57"/>
      <c r="LL224" s="57"/>
      <c r="LM224" s="57"/>
      <c r="LN224" s="57"/>
      <c r="LO224" s="57"/>
      <c r="LP224" s="57"/>
      <c r="LQ224" s="57"/>
      <c r="LR224" s="57"/>
      <c r="LS224" s="57"/>
      <c r="LT224" s="57"/>
      <c r="LU224" s="57"/>
      <c r="LV224" s="57"/>
      <c r="LW224" s="57"/>
      <c r="LX224" s="57"/>
      <c r="LY224" s="57"/>
      <c r="LZ224" s="57"/>
      <c r="MA224" s="57"/>
      <c r="MB224" s="57"/>
      <c r="MC224" s="57"/>
      <c r="MD224" s="57"/>
      <c r="ME224" s="57"/>
      <c r="MF224" s="57"/>
      <c r="MG224" s="57"/>
      <c r="MH224" s="57"/>
      <c r="MI224" s="57"/>
      <c r="MJ224" s="57"/>
      <c r="MK224" s="57"/>
      <c r="ML224" s="57"/>
      <c r="MM224" s="57"/>
      <c r="MN224" s="57"/>
      <c r="MO224" s="57"/>
      <c r="MP224" s="57"/>
      <c r="MQ224" s="57"/>
      <c r="MR224" s="57"/>
      <c r="MS224" s="57"/>
      <c r="MT224" s="57"/>
      <c r="MU224" s="57"/>
      <c r="MV224" s="57"/>
      <c r="MW224" s="57"/>
      <c r="MX224" s="57"/>
      <c r="MY224" s="57"/>
      <c r="MZ224" s="57"/>
      <c r="NA224" s="57"/>
      <c r="NB224" s="57"/>
      <c r="NC224" s="57"/>
      <c r="ND224" s="57"/>
      <c r="NE224" s="57"/>
      <c r="NF224" s="57"/>
      <c r="NG224" s="57"/>
      <c r="NH224" s="57"/>
      <c r="NI224" s="57"/>
      <c r="NJ224" s="57"/>
      <c r="NK224" s="57"/>
      <c r="NL224" s="57"/>
      <c r="NM224" s="57"/>
      <c r="NN224" s="57"/>
      <c r="NO224" s="57"/>
      <c r="NP224" s="57"/>
      <c r="NQ224" s="57"/>
      <c r="NR224" s="57"/>
      <c r="NS224" s="57"/>
      <c r="NT224" s="57"/>
      <c r="NU224" s="57"/>
      <c r="NV224" s="57"/>
      <c r="NW224" s="57"/>
      <c r="NX224" s="57"/>
      <c r="NY224" s="57"/>
      <c r="NZ224" s="57"/>
      <c r="OA224" s="57"/>
      <c r="OB224" s="57"/>
      <c r="OC224" s="57"/>
      <c r="OD224" s="57"/>
      <c r="OE224" s="57"/>
      <c r="OF224" s="57"/>
      <c r="OG224" s="57"/>
      <c r="OH224" s="57"/>
      <c r="OI224" s="57"/>
      <c r="OJ224" s="57"/>
      <c r="OK224" s="57"/>
      <c r="OL224" s="57"/>
      <c r="OM224" s="57"/>
      <c r="ON224" s="57"/>
      <c r="OO224" s="57"/>
      <c r="OP224" s="57"/>
      <c r="OQ224" s="57"/>
      <c r="OR224" s="57"/>
      <c r="OS224" s="57"/>
      <c r="OT224" s="57"/>
      <c r="OU224" s="57"/>
      <c r="OV224" s="57"/>
      <c r="OW224" s="57"/>
      <c r="OX224" s="57"/>
      <c r="OY224" s="57"/>
      <c r="OZ224" s="57"/>
      <c r="PA224" s="57"/>
      <c r="PB224" s="57"/>
      <c r="PC224" s="57"/>
      <c r="PD224" s="57"/>
      <c r="PE224" s="57"/>
      <c r="PF224" s="57"/>
      <c r="PG224" s="57"/>
      <c r="PH224" s="57"/>
      <c r="PI224" s="57"/>
      <c r="PJ224" s="57"/>
      <c r="PK224" s="57"/>
      <c r="PL224" s="57"/>
      <c r="PM224" s="57"/>
      <c r="PN224" s="57"/>
      <c r="PO224" s="57"/>
      <c r="PP224" s="57"/>
      <c r="PQ224" s="57"/>
      <c r="PR224" s="57"/>
      <c r="PS224" s="57"/>
      <c r="PT224" s="57"/>
      <c r="PU224" s="57"/>
      <c r="PV224" s="57"/>
      <c r="PW224" s="57"/>
      <c r="PX224" s="57"/>
      <c r="PY224" s="57"/>
      <c r="PZ224" s="57"/>
      <c r="QA224" s="57"/>
      <c r="QB224" s="57"/>
      <c r="QC224" s="57"/>
      <c r="QD224" s="57"/>
      <c r="QE224" s="57"/>
      <c r="QF224" s="57"/>
      <c r="QG224" s="57"/>
      <c r="QH224" s="57"/>
      <c r="QI224" s="57"/>
      <c r="QJ224" s="57"/>
      <c r="QK224" s="57"/>
      <c r="QL224" s="57"/>
      <c r="QM224" s="57"/>
      <c r="QN224" s="57"/>
      <c r="QO224" s="57"/>
      <c r="QP224" s="57"/>
      <c r="QQ224" s="57"/>
      <c r="QR224" s="57"/>
      <c r="QS224" s="57"/>
      <c r="QT224" s="57"/>
      <c r="QU224" s="57"/>
      <c r="QV224" s="57"/>
      <c r="QW224" s="57"/>
      <c r="QX224" s="57"/>
      <c r="QY224" s="57"/>
      <c r="QZ224" s="57"/>
      <c r="RA224" s="57"/>
      <c r="RB224" s="57"/>
      <c r="RC224" s="57"/>
      <c r="RD224" s="57"/>
      <c r="RE224" s="57"/>
      <c r="RF224" s="57"/>
      <c r="RG224" s="57"/>
      <c r="RH224" s="57"/>
      <c r="RI224" s="57"/>
      <c r="RJ224" s="57"/>
      <c r="RK224" s="57"/>
      <c r="RL224" s="57"/>
      <c r="RM224" s="57"/>
      <c r="RN224" s="57"/>
      <c r="RO224" s="57"/>
      <c r="RP224" s="57"/>
      <c r="RQ224" s="57"/>
      <c r="RR224" s="57"/>
      <c r="RS224" s="57"/>
      <c r="RT224" s="57"/>
      <c r="RU224" s="57"/>
      <c r="RV224" s="57"/>
      <c r="RW224" s="57"/>
      <c r="RX224" s="57"/>
      <c r="RY224" s="57"/>
      <c r="RZ224" s="57"/>
      <c r="SA224" s="57"/>
      <c r="SB224" s="57"/>
      <c r="SC224" s="57"/>
      <c r="SD224" s="57"/>
      <c r="SE224" s="57"/>
      <c r="SF224" s="57"/>
      <c r="SG224" s="57"/>
      <c r="SH224" s="57"/>
      <c r="SI224" s="57"/>
      <c r="SJ224" s="57"/>
      <c r="SK224" s="57"/>
      <c r="SL224" s="57"/>
      <c r="SM224" s="57"/>
      <c r="SN224" s="57"/>
      <c r="SO224" s="57"/>
      <c r="SP224" s="57"/>
      <c r="SQ224" s="57"/>
      <c r="SR224" s="57"/>
      <c r="SS224" s="57"/>
      <c r="ST224" s="57"/>
      <c r="SU224" s="57"/>
      <c r="SV224" s="57"/>
      <c r="SW224" s="57"/>
      <c r="SX224" s="57"/>
      <c r="SY224" s="57"/>
      <c r="SZ224" s="57"/>
      <c r="TA224" s="57"/>
      <c r="TB224" s="57"/>
      <c r="TC224" s="57"/>
      <c r="TD224" s="57"/>
      <c r="TE224" s="57"/>
      <c r="TF224" s="57"/>
      <c r="TG224" s="57"/>
      <c r="TH224" s="57"/>
      <c r="TI224" s="57"/>
      <c r="TJ224" s="57"/>
      <c r="TK224" s="57"/>
      <c r="TL224" s="57"/>
      <c r="TM224" s="57"/>
      <c r="TN224" s="57"/>
      <c r="TO224" s="57"/>
      <c r="TP224" s="57"/>
      <c r="TQ224" s="57"/>
      <c r="TR224" s="57"/>
      <c r="TS224" s="57"/>
      <c r="TT224" s="57"/>
      <c r="TU224" s="57"/>
      <c r="TV224" s="57"/>
      <c r="TW224" s="57"/>
      <c r="TX224" s="57"/>
      <c r="TY224" s="57"/>
      <c r="TZ224" s="57"/>
      <c r="UA224" s="57"/>
      <c r="UB224" s="57"/>
      <c r="UC224" s="57"/>
      <c r="UD224" s="57"/>
      <c r="UE224" s="57"/>
      <c r="UF224" s="57"/>
      <c r="UG224" s="57"/>
    </row>
    <row r="225" spans="1:553" s="58" customFormat="1" ht="15" customHeight="1" x14ac:dyDescent="0.2">
      <c r="A225" s="56"/>
      <c r="B225" s="20"/>
      <c r="C225" s="20"/>
      <c r="D225" s="20"/>
      <c r="E225" s="20"/>
      <c r="F225" s="20"/>
      <c r="G225" s="20"/>
      <c r="H225" s="20"/>
      <c r="I225" s="20"/>
      <c r="J225" s="20"/>
      <c r="K225" s="20"/>
      <c r="L225" s="20"/>
      <c r="M225" s="20"/>
      <c r="N225" s="52"/>
      <c r="O225" s="53"/>
      <c r="P225" s="53"/>
      <c r="Q225" s="53"/>
      <c r="R225" s="53"/>
      <c r="S225" s="53"/>
      <c r="T225" s="53"/>
      <c r="U225" s="53"/>
      <c r="V225" s="53"/>
      <c r="W225" s="53"/>
      <c r="X225" s="53"/>
      <c r="Y225" s="53"/>
      <c r="Z225" s="53"/>
      <c r="AA225" s="53"/>
      <c r="AB225" s="53"/>
      <c r="AC225" s="53"/>
      <c r="AD225" s="53"/>
      <c r="AE225" s="53"/>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c r="EG225" s="57"/>
      <c r="EH225" s="57"/>
      <c r="EI225" s="57"/>
      <c r="EJ225" s="57"/>
      <c r="EK225" s="57"/>
      <c r="EL225" s="57"/>
      <c r="EM225" s="57"/>
      <c r="EN225" s="57"/>
      <c r="EO225" s="57"/>
      <c r="EP225" s="57"/>
      <c r="EQ225" s="57"/>
      <c r="ER225" s="57"/>
      <c r="ES225" s="57"/>
      <c r="ET225" s="57"/>
      <c r="EU225" s="57"/>
      <c r="EV225" s="57"/>
      <c r="EW225" s="57"/>
      <c r="EX225" s="57"/>
      <c r="EY225" s="57"/>
      <c r="EZ225" s="57"/>
      <c r="FA225" s="57"/>
      <c r="FB225" s="57"/>
      <c r="FC225" s="57"/>
      <c r="FD225" s="57"/>
      <c r="FE225" s="57"/>
      <c r="FF225" s="57"/>
      <c r="FG225" s="57"/>
      <c r="FH225" s="57"/>
      <c r="FI225" s="57"/>
      <c r="FJ225" s="57"/>
      <c r="FK225" s="57"/>
      <c r="FL225" s="57"/>
      <c r="FM225" s="57"/>
      <c r="FN225" s="57"/>
      <c r="FO225" s="57"/>
      <c r="FP225" s="57"/>
      <c r="FQ225" s="57"/>
      <c r="FR225" s="57"/>
      <c r="FS225" s="57"/>
      <c r="FT225" s="57"/>
      <c r="FU225" s="57"/>
      <c r="FV225" s="57"/>
      <c r="FW225" s="57"/>
      <c r="FX225" s="57"/>
      <c r="FY225" s="57"/>
      <c r="FZ225" s="57"/>
      <c r="GA225" s="57"/>
      <c r="GB225" s="57"/>
      <c r="GC225" s="57"/>
      <c r="GD225" s="57"/>
      <c r="GE225" s="57"/>
      <c r="GF225" s="57"/>
      <c r="GG225" s="57"/>
      <c r="GH225" s="57"/>
      <c r="GI225" s="57"/>
      <c r="GJ225" s="57"/>
      <c r="GK225" s="57"/>
      <c r="GL225" s="57"/>
      <c r="GM225" s="57"/>
      <c r="GN225" s="57"/>
      <c r="GO225" s="57"/>
      <c r="GP225" s="57"/>
      <c r="GQ225" s="57"/>
      <c r="GR225" s="57"/>
      <c r="GS225" s="57"/>
      <c r="GT225" s="57"/>
      <c r="GU225" s="57"/>
      <c r="GV225" s="57"/>
      <c r="GW225" s="57"/>
      <c r="GX225" s="57"/>
      <c r="GY225" s="57"/>
      <c r="GZ225" s="57"/>
      <c r="HA225" s="57"/>
      <c r="HB225" s="57"/>
      <c r="HC225" s="57"/>
      <c r="HD225" s="57"/>
      <c r="HE225" s="57"/>
      <c r="HF225" s="57"/>
      <c r="HG225" s="57"/>
      <c r="HH225" s="57"/>
      <c r="HI225" s="57"/>
      <c r="HJ225" s="57"/>
      <c r="HK225" s="57"/>
      <c r="HL225" s="57"/>
      <c r="HM225" s="57"/>
      <c r="HN225" s="57"/>
      <c r="HO225" s="57"/>
      <c r="HP225" s="57"/>
      <c r="HQ225" s="57"/>
      <c r="HR225" s="57"/>
      <c r="HS225" s="57"/>
      <c r="HT225" s="57"/>
      <c r="HU225" s="57"/>
      <c r="HV225" s="57"/>
      <c r="HW225" s="57"/>
      <c r="HX225" s="57"/>
      <c r="HY225" s="57"/>
      <c r="HZ225" s="57"/>
      <c r="IA225" s="57"/>
      <c r="IB225" s="57"/>
      <c r="IC225" s="57"/>
      <c r="ID225" s="57"/>
      <c r="IE225" s="57"/>
      <c r="IF225" s="57"/>
      <c r="IG225" s="57"/>
      <c r="IH225" s="57"/>
      <c r="II225" s="57"/>
      <c r="IJ225" s="57"/>
      <c r="IK225" s="57"/>
      <c r="IL225" s="57"/>
      <c r="IM225" s="57"/>
      <c r="IN225" s="57"/>
      <c r="IO225" s="57"/>
      <c r="IP225" s="57"/>
      <c r="IQ225" s="57"/>
      <c r="IR225" s="57"/>
      <c r="IS225" s="57"/>
      <c r="IT225" s="57"/>
      <c r="IU225" s="57"/>
      <c r="IV225" s="57"/>
      <c r="IW225" s="57"/>
      <c r="IX225" s="57"/>
      <c r="IY225" s="57"/>
      <c r="IZ225" s="57"/>
      <c r="JA225" s="57"/>
      <c r="JB225" s="57"/>
      <c r="JC225" s="57"/>
      <c r="JD225" s="57"/>
      <c r="JE225" s="57"/>
      <c r="JF225" s="57"/>
      <c r="JG225" s="57"/>
      <c r="JH225" s="57"/>
      <c r="JI225" s="57"/>
      <c r="JJ225" s="57"/>
      <c r="JK225" s="57"/>
      <c r="JL225" s="57"/>
      <c r="JM225" s="57"/>
      <c r="JN225" s="57"/>
      <c r="JO225" s="57"/>
      <c r="JP225" s="57"/>
      <c r="JQ225" s="57"/>
      <c r="JR225" s="57"/>
      <c r="JS225" s="57"/>
      <c r="JT225" s="57"/>
      <c r="JU225" s="57"/>
      <c r="JV225" s="57"/>
      <c r="JW225" s="57"/>
      <c r="JX225" s="57"/>
      <c r="JY225" s="57"/>
      <c r="JZ225" s="57"/>
      <c r="KA225" s="57"/>
      <c r="KB225" s="57"/>
      <c r="KC225" s="57"/>
      <c r="KD225" s="57"/>
      <c r="KE225" s="57"/>
      <c r="KF225" s="57"/>
      <c r="KG225" s="57"/>
      <c r="KH225" s="57"/>
      <c r="KI225" s="57"/>
      <c r="KJ225" s="57"/>
      <c r="KK225" s="57"/>
      <c r="KL225" s="57"/>
      <c r="KM225" s="57"/>
      <c r="KN225" s="57"/>
      <c r="KO225" s="57"/>
      <c r="KP225" s="57"/>
      <c r="KQ225" s="57"/>
      <c r="KR225" s="57"/>
      <c r="KS225" s="57"/>
      <c r="KT225" s="57"/>
      <c r="KU225" s="57"/>
      <c r="KV225" s="57"/>
      <c r="KW225" s="57"/>
      <c r="KX225" s="57"/>
      <c r="KY225" s="57"/>
      <c r="KZ225" s="57"/>
      <c r="LA225" s="57"/>
      <c r="LB225" s="57"/>
      <c r="LC225" s="57"/>
      <c r="LD225" s="57"/>
      <c r="LE225" s="57"/>
      <c r="LF225" s="57"/>
      <c r="LG225" s="57"/>
      <c r="LH225" s="57"/>
      <c r="LI225" s="57"/>
      <c r="LJ225" s="57"/>
      <c r="LK225" s="57"/>
      <c r="LL225" s="57"/>
      <c r="LM225" s="57"/>
      <c r="LN225" s="57"/>
      <c r="LO225" s="57"/>
      <c r="LP225" s="57"/>
      <c r="LQ225" s="57"/>
      <c r="LR225" s="57"/>
      <c r="LS225" s="57"/>
      <c r="LT225" s="57"/>
      <c r="LU225" s="57"/>
      <c r="LV225" s="57"/>
      <c r="LW225" s="57"/>
      <c r="LX225" s="57"/>
      <c r="LY225" s="57"/>
      <c r="LZ225" s="57"/>
      <c r="MA225" s="57"/>
      <c r="MB225" s="57"/>
      <c r="MC225" s="57"/>
      <c r="MD225" s="57"/>
      <c r="ME225" s="57"/>
      <c r="MF225" s="57"/>
      <c r="MG225" s="57"/>
      <c r="MH225" s="57"/>
      <c r="MI225" s="57"/>
      <c r="MJ225" s="57"/>
      <c r="MK225" s="57"/>
      <c r="ML225" s="57"/>
      <c r="MM225" s="57"/>
      <c r="MN225" s="57"/>
      <c r="MO225" s="57"/>
      <c r="MP225" s="57"/>
      <c r="MQ225" s="57"/>
      <c r="MR225" s="57"/>
      <c r="MS225" s="57"/>
      <c r="MT225" s="57"/>
      <c r="MU225" s="57"/>
      <c r="MV225" s="57"/>
      <c r="MW225" s="57"/>
      <c r="MX225" s="57"/>
      <c r="MY225" s="57"/>
      <c r="MZ225" s="57"/>
      <c r="NA225" s="57"/>
      <c r="NB225" s="57"/>
      <c r="NC225" s="57"/>
      <c r="ND225" s="57"/>
      <c r="NE225" s="57"/>
      <c r="NF225" s="57"/>
      <c r="NG225" s="57"/>
      <c r="NH225" s="57"/>
      <c r="NI225" s="57"/>
      <c r="NJ225" s="57"/>
      <c r="NK225" s="57"/>
      <c r="NL225" s="57"/>
      <c r="NM225" s="57"/>
      <c r="NN225" s="57"/>
      <c r="NO225" s="57"/>
      <c r="NP225" s="57"/>
      <c r="NQ225" s="57"/>
      <c r="NR225" s="57"/>
      <c r="NS225" s="57"/>
      <c r="NT225" s="57"/>
      <c r="NU225" s="57"/>
      <c r="NV225" s="57"/>
      <c r="NW225" s="57"/>
      <c r="NX225" s="57"/>
      <c r="NY225" s="57"/>
      <c r="NZ225" s="57"/>
      <c r="OA225" s="57"/>
      <c r="OB225" s="57"/>
      <c r="OC225" s="57"/>
      <c r="OD225" s="57"/>
      <c r="OE225" s="57"/>
      <c r="OF225" s="57"/>
      <c r="OG225" s="57"/>
      <c r="OH225" s="57"/>
      <c r="OI225" s="57"/>
      <c r="OJ225" s="57"/>
      <c r="OK225" s="57"/>
      <c r="OL225" s="57"/>
      <c r="OM225" s="57"/>
      <c r="ON225" s="57"/>
      <c r="OO225" s="57"/>
      <c r="OP225" s="57"/>
      <c r="OQ225" s="57"/>
      <c r="OR225" s="57"/>
      <c r="OS225" s="57"/>
      <c r="OT225" s="57"/>
      <c r="OU225" s="57"/>
      <c r="OV225" s="57"/>
      <c r="OW225" s="57"/>
      <c r="OX225" s="57"/>
      <c r="OY225" s="57"/>
      <c r="OZ225" s="57"/>
      <c r="PA225" s="57"/>
      <c r="PB225" s="57"/>
      <c r="PC225" s="57"/>
      <c r="PD225" s="57"/>
      <c r="PE225" s="57"/>
      <c r="PF225" s="57"/>
      <c r="PG225" s="57"/>
      <c r="PH225" s="57"/>
      <c r="PI225" s="57"/>
      <c r="PJ225" s="57"/>
      <c r="PK225" s="57"/>
      <c r="PL225" s="57"/>
      <c r="PM225" s="57"/>
      <c r="PN225" s="57"/>
      <c r="PO225" s="57"/>
      <c r="PP225" s="57"/>
      <c r="PQ225" s="57"/>
      <c r="PR225" s="57"/>
      <c r="PS225" s="57"/>
      <c r="PT225" s="57"/>
      <c r="PU225" s="57"/>
      <c r="PV225" s="57"/>
      <c r="PW225" s="57"/>
      <c r="PX225" s="57"/>
      <c r="PY225" s="57"/>
      <c r="PZ225" s="57"/>
      <c r="QA225" s="57"/>
      <c r="QB225" s="57"/>
      <c r="QC225" s="57"/>
      <c r="QD225" s="57"/>
      <c r="QE225" s="57"/>
      <c r="QF225" s="57"/>
      <c r="QG225" s="57"/>
      <c r="QH225" s="57"/>
      <c r="QI225" s="57"/>
      <c r="QJ225" s="57"/>
      <c r="QK225" s="57"/>
      <c r="QL225" s="57"/>
      <c r="QM225" s="57"/>
      <c r="QN225" s="57"/>
      <c r="QO225" s="57"/>
      <c r="QP225" s="57"/>
      <c r="QQ225" s="57"/>
      <c r="QR225" s="57"/>
      <c r="QS225" s="57"/>
      <c r="QT225" s="57"/>
      <c r="QU225" s="57"/>
      <c r="QV225" s="57"/>
      <c r="QW225" s="57"/>
      <c r="QX225" s="57"/>
      <c r="QY225" s="57"/>
      <c r="QZ225" s="57"/>
      <c r="RA225" s="57"/>
      <c r="RB225" s="57"/>
      <c r="RC225" s="57"/>
      <c r="RD225" s="57"/>
      <c r="RE225" s="57"/>
      <c r="RF225" s="57"/>
      <c r="RG225" s="57"/>
      <c r="RH225" s="57"/>
      <c r="RI225" s="57"/>
      <c r="RJ225" s="57"/>
      <c r="RK225" s="57"/>
      <c r="RL225" s="57"/>
      <c r="RM225" s="57"/>
      <c r="RN225" s="57"/>
      <c r="RO225" s="57"/>
      <c r="RP225" s="57"/>
      <c r="RQ225" s="57"/>
      <c r="RR225" s="57"/>
      <c r="RS225" s="57"/>
      <c r="RT225" s="57"/>
      <c r="RU225" s="57"/>
      <c r="RV225" s="57"/>
      <c r="RW225" s="57"/>
      <c r="RX225" s="57"/>
      <c r="RY225" s="57"/>
      <c r="RZ225" s="57"/>
      <c r="SA225" s="57"/>
      <c r="SB225" s="57"/>
      <c r="SC225" s="57"/>
      <c r="SD225" s="57"/>
      <c r="SE225" s="57"/>
      <c r="SF225" s="57"/>
      <c r="SG225" s="57"/>
      <c r="SH225" s="57"/>
      <c r="SI225" s="57"/>
      <c r="SJ225" s="57"/>
      <c r="SK225" s="57"/>
      <c r="SL225" s="57"/>
      <c r="SM225" s="57"/>
      <c r="SN225" s="57"/>
      <c r="SO225" s="57"/>
      <c r="SP225" s="57"/>
      <c r="SQ225" s="57"/>
      <c r="SR225" s="57"/>
      <c r="SS225" s="57"/>
      <c r="ST225" s="57"/>
      <c r="SU225" s="57"/>
      <c r="SV225" s="57"/>
      <c r="SW225" s="57"/>
      <c r="SX225" s="57"/>
      <c r="SY225" s="57"/>
      <c r="SZ225" s="57"/>
      <c r="TA225" s="57"/>
      <c r="TB225" s="57"/>
      <c r="TC225" s="57"/>
      <c r="TD225" s="57"/>
      <c r="TE225" s="57"/>
      <c r="TF225" s="57"/>
      <c r="TG225" s="57"/>
      <c r="TH225" s="57"/>
      <c r="TI225" s="57"/>
      <c r="TJ225" s="57"/>
      <c r="TK225" s="57"/>
      <c r="TL225" s="57"/>
      <c r="TM225" s="57"/>
      <c r="TN225" s="57"/>
      <c r="TO225" s="57"/>
      <c r="TP225" s="57"/>
      <c r="TQ225" s="57"/>
      <c r="TR225" s="57"/>
      <c r="TS225" s="57"/>
      <c r="TT225" s="57"/>
      <c r="TU225" s="57"/>
      <c r="TV225" s="57"/>
      <c r="TW225" s="57"/>
      <c r="TX225" s="57"/>
      <c r="TY225" s="57"/>
      <c r="TZ225" s="57"/>
      <c r="UA225" s="57"/>
      <c r="UB225" s="57"/>
      <c r="UC225" s="57"/>
      <c r="UD225" s="57"/>
      <c r="UE225" s="57"/>
      <c r="UF225" s="57"/>
      <c r="UG225" s="57"/>
    </row>
    <row r="226" spans="1:553" ht="16.5" customHeight="1" x14ac:dyDescent="0.2">
      <c r="A226" s="59"/>
      <c r="B226" s="682" t="s">
        <v>178</v>
      </c>
      <c r="C226" s="682"/>
      <c r="D226" s="682"/>
      <c r="E226" s="682"/>
      <c r="F226" s="682"/>
      <c r="G226" s="682"/>
      <c r="H226" s="682"/>
      <c r="I226" s="682"/>
      <c r="J226" s="682"/>
      <c r="K226" s="682"/>
      <c r="L226" s="682"/>
      <c r="M226" s="55"/>
    </row>
    <row r="227" spans="1:553" s="58" customFormat="1" ht="15" customHeight="1" thickBot="1" x14ac:dyDescent="0.25">
      <c r="A227" s="56"/>
      <c r="B227" s="20"/>
      <c r="C227" s="20"/>
      <c r="D227" s="20"/>
      <c r="E227" s="20"/>
      <c r="F227" s="20"/>
      <c r="G227" s="20"/>
      <c r="H227" s="20"/>
      <c r="I227" s="20"/>
      <c r="J227" s="20"/>
      <c r="K227" s="20"/>
      <c r="L227" s="20"/>
      <c r="M227" s="20"/>
      <c r="N227" s="52"/>
      <c r="O227" s="53"/>
      <c r="P227" s="53"/>
      <c r="Q227" s="53"/>
      <c r="R227" s="53"/>
      <c r="S227" s="53"/>
      <c r="T227" s="53"/>
      <c r="U227" s="53"/>
      <c r="V227" s="53"/>
      <c r="W227" s="53"/>
      <c r="X227" s="53"/>
      <c r="Y227" s="53"/>
      <c r="Z227" s="53"/>
      <c r="AA227" s="53"/>
      <c r="AB227" s="53"/>
      <c r="AC227" s="53"/>
      <c r="AD227" s="53"/>
      <c r="AE227" s="53"/>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c r="EG227" s="57"/>
      <c r="EH227" s="57"/>
      <c r="EI227" s="57"/>
      <c r="EJ227" s="57"/>
      <c r="EK227" s="57"/>
      <c r="EL227" s="57"/>
      <c r="EM227" s="57"/>
      <c r="EN227" s="57"/>
      <c r="EO227" s="57"/>
      <c r="EP227" s="57"/>
      <c r="EQ227" s="57"/>
      <c r="ER227" s="57"/>
      <c r="ES227" s="57"/>
      <c r="ET227" s="57"/>
      <c r="EU227" s="57"/>
      <c r="EV227" s="57"/>
      <c r="EW227" s="57"/>
      <c r="EX227" s="57"/>
      <c r="EY227" s="57"/>
      <c r="EZ227" s="57"/>
      <c r="FA227" s="57"/>
      <c r="FB227" s="57"/>
      <c r="FC227" s="57"/>
      <c r="FD227" s="57"/>
      <c r="FE227" s="57"/>
      <c r="FF227" s="57"/>
      <c r="FG227" s="57"/>
      <c r="FH227" s="57"/>
      <c r="FI227" s="57"/>
      <c r="FJ227" s="57"/>
      <c r="FK227" s="57"/>
      <c r="FL227" s="57"/>
      <c r="FM227" s="57"/>
      <c r="FN227" s="57"/>
      <c r="FO227" s="57"/>
      <c r="FP227" s="57"/>
      <c r="FQ227" s="57"/>
      <c r="FR227" s="57"/>
      <c r="FS227" s="57"/>
      <c r="FT227" s="57"/>
      <c r="FU227" s="57"/>
      <c r="FV227" s="57"/>
      <c r="FW227" s="57"/>
      <c r="FX227" s="57"/>
      <c r="FY227" s="57"/>
      <c r="FZ227" s="57"/>
      <c r="GA227" s="57"/>
      <c r="GB227" s="57"/>
      <c r="GC227" s="57"/>
      <c r="GD227" s="57"/>
      <c r="GE227" s="57"/>
      <c r="GF227" s="57"/>
      <c r="GG227" s="57"/>
      <c r="GH227" s="57"/>
      <c r="GI227" s="57"/>
      <c r="GJ227" s="57"/>
      <c r="GK227" s="57"/>
      <c r="GL227" s="57"/>
      <c r="GM227" s="57"/>
      <c r="GN227" s="57"/>
      <c r="GO227" s="57"/>
      <c r="GP227" s="57"/>
      <c r="GQ227" s="57"/>
      <c r="GR227" s="57"/>
      <c r="GS227" s="57"/>
      <c r="GT227" s="57"/>
      <c r="GU227" s="57"/>
      <c r="GV227" s="57"/>
      <c r="GW227" s="57"/>
      <c r="GX227" s="57"/>
      <c r="GY227" s="57"/>
      <c r="GZ227" s="57"/>
      <c r="HA227" s="57"/>
      <c r="HB227" s="57"/>
      <c r="HC227" s="57"/>
      <c r="HD227" s="57"/>
      <c r="HE227" s="57"/>
      <c r="HF227" s="57"/>
      <c r="HG227" s="57"/>
      <c r="HH227" s="57"/>
      <c r="HI227" s="57"/>
      <c r="HJ227" s="57"/>
      <c r="HK227" s="57"/>
      <c r="HL227" s="57"/>
      <c r="HM227" s="57"/>
      <c r="HN227" s="57"/>
      <c r="HO227" s="57"/>
      <c r="HP227" s="57"/>
      <c r="HQ227" s="57"/>
      <c r="HR227" s="57"/>
      <c r="HS227" s="57"/>
      <c r="HT227" s="57"/>
      <c r="HU227" s="57"/>
      <c r="HV227" s="57"/>
      <c r="HW227" s="57"/>
      <c r="HX227" s="57"/>
      <c r="HY227" s="57"/>
      <c r="HZ227" s="57"/>
      <c r="IA227" s="57"/>
      <c r="IB227" s="57"/>
      <c r="IC227" s="57"/>
      <c r="ID227" s="57"/>
      <c r="IE227" s="57"/>
      <c r="IF227" s="57"/>
      <c r="IG227" s="57"/>
      <c r="IH227" s="57"/>
      <c r="II227" s="57"/>
      <c r="IJ227" s="57"/>
      <c r="IK227" s="57"/>
      <c r="IL227" s="57"/>
      <c r="IM227" s="57"/>
      <c r="IN227" s="57"/>
      <c r="IO227" s="57"/>
      <c r="IP227" s="57"/>
      <c r="IQ227" s="57"/>
      <c r="IR227" s="57"/>
      <c r="IS227" s="57"/>
      <c r="IT227" s="57"/>
      <c r="IU227" s="57"/>
      <c r="IV227" s="57"/>
      <c r="IW227" s="57"/>
      <c r="IX227" s="57"/>
      <c r="IY227" s="57"/>
      <c r="IZ227" s="57"/>
      <c r="JA227" s="57"/>
      <c r="JB227" s="57"/>
      <c r="JC227" s="57"/>
      <c r="JD227" s="57"/>
      <c r="JE227" s="57"/>
      <c r="JF227" s="57"/>
      <c r="JG227" s="57"/>
      <c r="JH227" s="57"/>
      <c r="JI227" s="57"/>
      <c r="JJ227" s="57"/>
      <c r="JK227" s="57"/>
      <c r="JL227" s="57"/>
      <c r="JM227" s="57"/>
      <c r="JN227" s="57"/>
      <c r="JO227" s="57"/>
      <c r="JP227" s="57"/>
      <c r="JQ227" s="57"/>
      <c r="JR227" s="57"/>
      <c r="JS227" s="57"/>
      <c r="JT227" s="57"/>
      <c r="JU227" s="57"/>
      <c r="JV227" s="57"/>
      <c r="JW227" s="57"/>
      <c r="JX227" s="57"/>
      <c r="JY227" s="57"/>
      <c r="JZ227" s="57"/>
      <c r="KA227" s="57"/>
      <c r="KB227" s="57"/>
      <c r="KC227" s="57"/>
      <c r="KD227" s="57"/>
      <c r="KE227" s="57"/>
      <c r="KF227" s="57"/>
      <c r="KG227" s="57"/>
      <c r="KH227" s="57"/>
      <c r="KI227" s="57"/>
      <c r="KJ227" s="57"/>
      <c r="KK227" s="57"/>
      <c r="KL227" s="57"/>
      <c r="KM227" s="57"/>
      <c r="KN227" s="57"/>
      <c r="KO227" s="57"/>
      <c r="KP227" s="57"/>
      <c r="KQ227" s="57"/>
      <c r="KR227" s="57"/>
      <c r="KS227" s="57"/>
      <c r="KT227" s="57"/>
      <c r="KU227" s="57"/>
      <c r="KV227" s="57"/>
      <c r="KW227" s="57"/>
      <c r="KX227" s="57"/>
      <c r="KY227" s="57"/>
      <c r="KZ227" s="57"/>
      <c r="LA227" s="57"/>
      <c r="LB227" s="57"/>
      <c r="LC227" s="57"/>
      <c r="LD227" s="57"/>
      <c r="LE227" s="57"/>
      <c r="LF227" s="57"/>
      <c r="LG227" s="57"/>
      <c r="LH227" s="57"/>
      <c r="LI227" s="57"/>
      <c r="LJ227" s="57"/>
      <c r="LK227" s="57"/>
      <c r="LL227" s="57"/>
      <c r="LM227" s="57"/>
      <c r="LN227" s="57"/>
      <c r="LO227" s="57"/>
      <c r="LP227" s="57"/>
      <c r="LQ227" s="57"/>
      <c r="LR227" s="57"/>
      <c r="LS227" s="57"/>
      <c r="LT227" s="57"/>
      <c r="LU227" s="57"/>
      <c r="LV227" s="57"/>
      <c r="LW227" s="57"/>
      <c r="LX227" s="57"/>
      <c r="LY227" s="57"/>
      <c r="LZ227" s="57"/>
      <c r="MA227" s="57"/>
      <c r="MB227" s="57"/>
      <c r="MC227" s="57"/>
      <c r="MD227" s="57"/>
      <c r="ME227" s="57"/>
      <c r="MF227" s="57"/>
      <c r="MG227" s="57"/>
      <c r="MH227" s="57"/>
      <c r="MI227" s="57"/>
      <c r="MJ227" s="57"/>
      <c r="MK227" s="57"/>
      <c r="ML227" s="57"/>
      <c r="MM227" s="57"/>
      <c r="MN227" s="57"/>
      <c r="MO227" s="57"/>
      <c r="MP227" s="57"/>
      <c r="MQ227" s="57"/>
      <c r="MR227" s="57"/>
      <c r="MS227" s="57"/>
      <c r="MT227" s="57"/>
      <c r="MU227" s="57"/>
      <c r="MV227" s="57"/>
      <c r="MW227" s="57"/>
      <c r="MX227" s="57"/>
      <c r="MY227" s="57"/>
      <c r="MZ227" s="57"/>
      <c r="NA227" s="57"/>
      <c r="NB227" s="57"/>
      <c r="NC227" s="57"/>
      <c r="ND227" s="57"/>
      <c r="NE227" s="57"/>
      <c r="NF227" s="57"/>
      <c r="NG227" s="57"/>
      <c r="NH227" s="57"/>
      <c r="NI227" s="57"/>
      <c r="NJ227" s="57"/>
      <c r="NK227" s="57"/>
      <c r="NL227" s="57"/>
      <c r="NM227" s="57"/>
      <c r="NN227" s="57"/>
      <c r="NO227" s="57"/>
      <c r="NP227" s="57"/>
      <c r="NQ227" s="57"/>
      <c r="NR227" s="57"/>
      <c r="NS227" s="57"/>
      <c r="NT227" s="57"/>
      <c r="NU227" s="57"/>
      <c r="NV227" s="57"/>
      <c r="NW227" s="57"/>
      <c r="NX227" s="57"/>
      <c r="NY227" s="57"/>
      <c r="NZ227" s="57"/>
      <c r="OA227" s="57"/>
      <c r="OB227" s="57"/>
      <c r="OC227" s="57"/>
      <c r="OD227" s="57"/>
      <c r="OE227" s="57"/>
      <c r="OF227" s="57"/>
      <c r="OG227" s="57"/>
      <c r="OH227" s="57"/>
      <c r="OI227" s="57"/>
      <c r="OJ227" s="57"/>
      <c r="OK227" s="57"/>
      <c r="OL227" s="57"/>
      <c r="OM227" s="57"/>
      <c r="ON227" s="57"/>
      <c r="OO227" s="57"/>
      <c r="OP227" s="57"/>
      <c r="OQ227" s="57"/>
      <c r="OR227" s="57"/>
      <c r="OS227" s="57"/>
      <c r="OT227" s="57"/>
      <c r="OU227" s="57"/>
      <c r="OV227" s="57"/>
      <c r="OW227" s="57"/>
      <c r="OX227" s="57"/>
      <c r="OY227" s="57"/>
      <c r="OZ227" s="57"/>
      <c r="PA227" s="57"/>
      <c r="PB227" s="57"/>
      <c r="PC227" s="57"/>
      <c r="PD227" s="57"/>
      <c r="PE227" s="57"/>
      <c r="PF227" s="57"/>
      <c r="PG227" s="57"/>
      <c r="PH227" s="57"/>
      <c r="PI227" s="57"/>
      <c r="PJ227" s="57"/>
      <c r="PK227" s="57"/>
      <c r="PL227" s="57"/>
      <c r="PM227" s="57"/>
      <c r="PN227" s="57"/>
      <c r="PO227" s="57"/>
      <c r="PP227" s="57"/>
      <c r="PQ227" s="57"/>
      <c r="PR227" s="57"/>
      <c r="PS227" s="57"/>
      <c r="PT227" s="57"/>
      <c r="PU227" s="57"/>
      <c r="PV227" s="57"/>
      <c r="PW227" s="57"/>
      <c r="PX227" s="57"/>
      <c r="PY227" s="57"/>
      <c r="PZ227" s="57"/>
      <c r="QA227" s="57"/>
      <c r="QB227" s="57"/>
      <c r="QC227" s="57"/>
      <c r="QD227" s="57"/>
      <c r="QE227" s="57"/>
      <c r="QF227" s="57"/>
      <c r="QG227" s="57"/>
      <c r="QH227" s="57"/>
      <c r="QI227" s="57"/>
      <c r="QJ227" s="57"/>
      <c r="QK227" s="57"/>
      <c r="QL227" s="57"/>
      <c r="QM227" s="57"/>
      <c r="QN227" s="57"/>
      <c r="QO227" s="57"/>
      <c r="QP227" s="57"/>
      <c r="QQ227" s="57"/>
      <c r="QR227" s="57"/>
      <c r="QS227" s="57"/>
      <c r="QT227" s="57"/>
      <c r="QU227" s="57"/>
      <c r="QV227" s="57"/>
      <c r="QW227" s="57"/>
      <c r="QX227" s="57"/>
      <c r="QY227" s="57"/>
      <c r="QZ227" s="57"/>
      <c r="RA227" s="57"/>
      <c r="RB227" s="57"/>
      <c r="RC227" s="57"/>
      <c r="RD227" s="57"/>
      <c r="RE227" s="57"/>
      <c r="RF227" s="57"/>
      <c r="RG227" s="57"/>
      <c r="RH227" s="57"/>
      <c r="RI227" s="57"/>
      <c r="RJ227" s="57"/>
      <c r="RK227" s="57"/>
      <c r="RL227" s="57"/>
      <c r="RM227" s="57"/>
      <c r="RN227" s="57"/>
      <c r="RO227" s="57"/>
      <c r="RP227" s="57"/>
      <c r="RQ227" s="57"/>
      <c r="RR227" s="57"/>
      <c r="RS227" s="57"/>
      <c r="RT227" s="57"/>
      <c r="RU227" s="57"/>
      <c r="RV227" s="57"/>
      <c r="RW227" s="57"/>
      <c r="RX227" s="57"/>
      <c r="RY227" s="57"/>
      <c r="RZ227" s="57"/>
      <c r="SA227" s="57"/>
      <c r="SB227" s="57"/>
      <c r="SC227" s="57"/>
      <c r="SD227" s="57"/>
      <c r="SE227" s="57"/>
      <c r="SF227" s="57"/>
      <c r="SG227" s="57"/>
      <c r="SH227" s="57"/>
      <c r="SI227" s="57"/>
      <c r="SJ227" s="57"/>
      <c r="SK227" s="57"/>
      <c r="SL227" s="57"/>
      <c r="SM227" s="57"/>
      <c r="SN227" s="57"/>
      <c r="SO227" s="57"/>
      <c r="SP227" s="57"/>
      <c r="SQ227" s="57"/>
      <c r="SR227" s="57"/>
      <c r="SS227" s="57"/>
      <c r="ST227" s="57"/>
      <c r="SU227" s="57"/>
      <c r="SV227" s="57"/>
      <c r="SW227" s="57"/>
      <c r="SX227" s="57"/>
      <c r="SY227" s="57"/>
      <c r="SZ227" s="57"/>
      <c r="TA227" s="57"/>
      <c r="TB227" s="57"/>
      <c r="TC227" s="57"/>
      <c r="TD227" s="57"/>
      <c r="TE227" s="57"/>
      <c r="TF227" s="57"/>
      <c r="TG227" s="57"/>
      <c r="TH227" s="57"/>
      <c r="TI227" s="57"/>
      <c r="TJ227" s="57"/>
      <c r="TK227" s="57"/>
      <c r="TL227" s="57"/>
      <c r="TM227" s="57"/>
      <c r="TN227" s="57"/>
      <c r="TO227" s="57"/>
      <c r="TP227" s="57"/>
      <c r="TQ227" s="57"/>
      <c r="TR227" s="57"/>
      <c r="TS227" s="57"/>
      <c r="TT227" s="57"/>
      <c r="TU227" s="57"/>
      <c r="TV227" s="57"/>
      <c r="TW227" s="57"/>
      <c r="TX227" s="57"/>
      <c r="TY227" s="57"/>
      <c r="TZ227" s="57"/>
      <c r="UA227" s="57"/>
      <c r="UB227" s="57"/>
      <c r="UC227" s="57"/>
      <c r="UD227" s="57"/>
      <c r="UE227" s="57"/>
      <c r="UF227" s="57"/>
      <c r="UG227" s="57"/>
    </row>
    <row r="228" spans="1:553" ht="30.75" customHeight="1" x14ac:dyDescent="0.2">
      <c r="A228" s="59"/>
      <c r="B228" s="917" t="s">
        <v>175</v>
      </c>
      <c r="C228" s="923" t="s">
        <v>956</v>
      </c>
      <c r="D228" s="923"/>
      <c r="E228" s="923"/>
      <c r="F228" s="923"/>
      <c r="G228" s="923"/>
      <c r="H228" s="851" t="s">
        <v>959</v>
      </c>
      <c r="I228" s="852"/>
      <c r="J228" s="852"/>
      <c r="K228" s="852"/>
      <c r="L228" s="853"/>
      <c r="M228" s="55"/>
    </row>
    <row r="229" spans="1:553" ht="30.75" customHeight="1" x14ac:dyDescent="0.2">
      <c r="A229" s="59"/>
      <c r="B229" s="917"/>
      <c r="C229" s="776"/>
      <c r="D229" s="776"/>
      <c r="E229" s="776"/>
      <c r="F229" s="776"/>
      <c r="G229" s="776"/>
      <c r="H229" s="854"/>
      <c r="I229" s="855"/>
      <c r="J229" s="855"/>
      <c r="K229" s="855"/>
      <c r="L229" s="856"/>
      <c r="M229" s="55"/>
    </row>
    <row r="230" spans="1:553" ht="30.75" customHeight="1" x14ac:dyDescent="0.2">
      <c r="A230" s="59"/>
      <c r="B230" s="917" t="s">
        <v>176</v>
      </c>
      <c r="C230" s="776" t="s">
        <v>957</v>
      </c>
      <c r="D230" s="776"/>
      <c r="E230" s="776"/>
      <c r="F230" s="776"/>
      <c r="G230" s="776"/>
      <c r="H230" s="851" t="s">
        <v>960</v>
      </c>
      <c r="I230" s="852"/>
      <c r="J230" s="852"/>
      <c r="K230" s="852"/>
      <c r="L230" s="853"/>
      <c r="M230" s="55"/>
    </row>
    <row r="231" spans="1:553" ht="30.75" customHeight="1" x14ac:dyDescent="0.2">
      <c r="A231" s="59"/>
      <c r="B231" s="917"/>
      <c r="C231" s="776"/>
      <c r="D231" s="776"/>
      <c r="E231" s="776"/>
      <c r="F231" s="776"/>
      <c r="G231" s="776"/>
      <c r="H231" s="854"/>
      <c r="I231" s="855"/>
      <c r="J231" s="855"/>
      <c r="K231" s="855"/>
      <c r="L231" s="856"/>
      <c r="M231" s="55"/>
    </row>
    <row r="232" spans="1:553" ht="30.75" customHeight="1" x14ac:dyDescent="0.2">
      <c r="A232" s="59"/>
      <c r="B232" s="917" t="s">
        <v>177</v>
      </c>
      <c r="C232" s="776" t="s">
        <v>958</v>
      </c>
      <c r="D232" s="776"/>
      <c r="E232" s="776"/>
      <c r="F232" s="776"/>
      <c r="G232" s="776"/>
      <c r="H232" s="851" t="s">
        <v>961</v>
      </c>
      <c r="I232" s="852"/>
      <c r="J232" s="852"/>
      <c r="K232" s="852"/>
      <c r="L232" s="853"/>
      <c r="M232" s="55"/>
    </row>
    <row r="233" spans="1:553" ht="30.75" customHeight="1" thickBot="1" x14ac:dyDescent="0.25">
      <c r="A233" s="59"/>
      <c r="B233" s="917"/>
      <c r="C233" s="798"/>
      <c r="D233" s="798"/>
      <c r="E233" s="798"/>
      <c r="F233" s="798"/>
      <c r="G233" s="798"/>
      <c r="H233" s="854"/>
      <c r="I233" s="855"/>
      <c r="J233" s="855"/>
      <c r="K233" s="855"/>
      <c r="L233" s="856"/>
      <c r="M233" s="55"/>
    </row>
    <row r="234" spans="1:553" s="58" customFormat="1" ht="15" customHeight="1" x14ac:dyDescent="0.2">
      <c r="A234" s="56"/>
      <c r="B234" s="20"/>
      <c r="C234" s="20">
        <v>0</v>
      </c>
      <c r="D234" s="20"/>
      <c r="E234" s="20"/>
      <c r="F234" s="20"/>
      <c r="G234" s="20"/>
      <c r="H234" s="20"/>
      <c r="I234" s="20"/>
      <c r="J234" s="20"/>
      <c r="K234" s="20"/>
      <c r="L234" s="20"/>
      <c r="M234" s="20"/>
      <c r="N234" s="52"/>
      <c r="O234" s="53"/>
      <c r="P234" s="53"/>
      <c r="Q234" s="53"/>
      <c r="R234" s="53"/>
      <c r="S234" s="53"/>
      <c r="T234" s="53"/>
      <c r="U234" s="53"/>
      <c r="V234" s="53"/>
      <c r="W234" s="53"/>
      <c r="X234" s="53"/>
      <c r="Y234" s="53"/>
      <c r="Z234" s="53"/>
      <c r="AA234" s="53"/>
      <c r="AB234" s="53"/>
      <c r="AC234" s="53"/>
      <c r="AD234" s="53"/>
      <c r="AE234" s="53"/>
      <c r="AF234" s="57"/>
      <c r="AG234" s="57"/>
      <c r="AH234" s="57"/>
      <c r="AI234" s="57"/>
      <c r="AJ234" s="57"/>
      <c r="AK234" s="57"/>
      <c r="AL234" s="57"/>
      <c r="AM234" s="57"/>
      <c r="AN234" s="57"/>
      <c r="AO234" s="57"/>
      <c r="AP234" s="57"/>
      <c r="AQ234" s="57"/>
      <c r="AR234" s="57"/>
      <c r="AS234" s="57"/>
      <c r="AT234" s="57"/>
      <c r="AU234" s="57"/>
      <c r="AV234" s="57"/>
      <c r="AW234" s="57"/>
      <c r="AX234" s="57"/>
      <c r="AY234" s="57"/>
      <c r="AZ234" s="57"/>
      <c r="BA234" s="57"/>
      <c r="BB234" s="57"/>
      <c r="BC234" s="57"/>
      <c r="BD234" s="57"/>
      <c r="BE234" s="57"/>
      <c r="BF234" s="57"/>
      <c r="BG234" s="57"/>
      <c r="BH234" s="57"/>
      <c r="BI234" s="57"/>
      <c r="BJ234" s="57"/>
      <c r="BK234" s="57"/>
      <c r="BL234" s="57"/>
      <c r="BM234" s="57"/>
      <c r="BN234" s="57"/>
      <c r="BO234" s="57"/>
      <c r="BP234" s="57"/>
      <c r="BQ234" s="57"/>
      <c r="BR234" s="57"/>
      <c r="BS234" s="57"/>
      <c r="BT234" s="57"/>
      <c r="BU234" s="57"/>
      <c r="BV234" s="57"/>
      <c r="BW234" s="57"/>
      <c r="BX234" s="57"/>
      <c r="BY234" s="57"/>
      <c r="BZ234" s="57"/>
      <c r="CA234" s="57"/>
      <c r="CB234" s="57"/>
      <c r="CC234" s="57"/>
      <c r="CD234" s="57"/>
      <c r="CE234" s="57"/>
      <c r="CF234" s="57"/>
      <c r="CG234" s="57"/>
      <c r="CH234" s="57"/>
      <c r="CI234" s="57"/>
      <c r="CJ234" s="57"/>
      <c r="CK234" s="57"/>
      <c r="CL234" s="57"/>
      <c r="CM234" s="57"/>
      <c r="CN234" s="57"/>
      <c r="CO234" s="57"/>
      <c r="CP234" s="57"/>
      <c r="CQ234" s="57"/>
      <c r="CR234" s="57"/>
      <c r="CS234" s="57"/>
      <c r="CT234" s="57"/>
      <c r="CU234" s="57"/>
      <c r="CV234" s="57"/>
      <c r="CW234" s="57"/>
      <c r="CX234" s="57"/>
      <c r="CY234" s="57"/>
      <c r="CZ234" s="57"/>
      <c r="DA234" s="57"/>
      <c r="DB234" s="57"/>
      <c r="DC234" s="57"/>
      <c r="DD234" s="57"/>
      <c r="DE234" s="57"/>
      <c r="DF234" s="57"/>
      <c r="DG234" s="57"/>
      <c r="DH234" s="57"/>
      <c r="DI234" s="57"/>
      <c r="DJ234" s="57"/>
      <c r="DK234" s="57"/>
      <c r="DL234" s="57"/>
      <c r="DM234" s="57"/>
      <c r="DN234" s="57"/>
      <c r="DO234" s="57"/>
      <c r="DP234" s="57"/>
      <c r="DQ234" s="57"/>
      <c r="DR234" s="57"/>
      <c r="DS234" s="57"/>
      <c r="DT234" s="57"/>
      <c r="DU234" s="57"/>
      <c r="DV234" s="57"/>
      <c r="DW234" s="57"/>
      <c r="DX234" s="57"/>
      <c r="DY234" s="57"/>
      <c r="DZ234" s="57"/>
      <c r="EA234" s="57"/>
      <c r="EB234" s="57"/>
      <c r="EC234" s="57"/>
      <c r="ED234" s="57"/>
      <c r="EE234" s="57"/>
      <c r="EF234" s="57"/>
      <c r="EG234" s="57"/>
      <c r="EH234" s="57"/>
      <c r="EI234" s="57"/>
      <c r="EJ234" s="57"/>
      <c r="EK234" s="57"/>
      <c r="EL234" s="57"/>
      <c r="EM234" s="57"/>
      <c r="EN234" s="57"/>
      <c r="EO234" s="57"/>
      <c r="EP234" s="57"/>
      <c r="EQ234" s="57"/>
      <c r="ER234" s="57"/>
      <c r="ES234" s="57"/>
      <c r="ET234" s="57"/>
      <c r="EU234" s="57"/>
      <c r="EV234" s="57"/>
      <c r="EW234" s="57"/>
      <c r="EX234" s="57"/>
      <c r="EY234" s="57"/>
      <c r="EZ234" s="57"/>
      <c r="FA234" s="57"/>
      <c r="FB234" s="57"/>
      <c r="FC234" s="57"/>
      <c r="FD234" s="57"/>
      <c r="FE234" s="57"/>
      <c r="FF234" s="57"/>
      <c r="FG234" s="57"/>
      <c r="FH234" s="57"/>
      <c r="FI234" s="57"/>
      <c r="FJ234" s="57"/>
      <c r="FK234" s="57"/>
      <c r="FL234" s="57"/>
      <c r="FM234" s="57"/>
      <c r="FN234" s="57"/>
      <c r="FO234" s="57"/>
      <c r="FP234" s="57"/>
      <c r="FQ234" s="57"/>
      <c r="FR234" s="57"/>
      <c r="FS234" s="57"/>
      <c r="FT234" s="57"/>
      <c r="FU234" s="57"/>
      <c r="FV234" s="57"/>
      <c r="FW234" s="57"/>
      <c r="FX234" s="57"/>
      <c r="FY234" s="57"/>
      <c r="FZ234" s="57"/>
      <c r="GA234" s="57"/>
      <c r="GB234" s="57"/>
      <c r="GC234" s="57"/>
      <c r="GD234" s="57"/>
      <c r="GE234" s="57"/>
      <c r="GF234" s="57"/>
      <c r="GG234" s="57"/>
      <c r="GH234" s="57"/>
      <c r="GI234" s="57"/>
      <c r="GJ234" s="57"/>
      <c r="GK234" s="57"/>
      <c r="GL234" s="57"/>
      <c r="GM234" s="57"/>
      <c r="GN234" s="57"/>
      <c r="GO234" s="57"/>
      <c r="GP234" s="57"/>
      <c r="GQ234" s="57"/>
      <c r="GR234" s="57"/>
      <c r="GS234" s="57"/>
      <c r="GT234" s="57"/>
      <c r="GU234" s="57"/>
      <c r="GV234" s="57"/>
      <c r="GW234" s="57"/>
      <c r="GX234" s="57"/>
      <c r="GY234" s="57"/>
      <c r="GZ234" s="57"/>
      <c r="HA234" s="57"/>
      <c r="HB234" s="57"/>
      <c r="HC234" s="57"/>
      <c r="HD234" s="57"/>
      <c r="HE234" s="57"/>
      <c r="HF234" s="57"/>
      <c r="HG234" s="57"/>
      <c r="HH234" s="57"/>
      <c r="HI234" s="57"/>
      <c r="HJ234" s="57"/>
      <c r="HK234" s="57"/>
      <c r="HL234" s="57"/>
      <c r="HM234" s="57"/>
      <c r="HN234" s="57"/>
      <c r="HO234" s="57"/>
      <c r="HP234" s="57"/>
      <c r="HQ234" s="57"/>
      <c r="HR234" s="57"/>
      <c r="HS234" s="57"/>
      <c r="HT234" s="57"/>
      <c r="HU234" s="57"/>
      <c r="HV234" s="57"/>
      <c r="HW234" s="57"/>
      <c r="HX234" s="57"/>
      <c r="HY234" s="57"/>
      <c r="HZ234" s="57"/>
      <c r="IA234" s="57"/>
      <c r="IB234" s="57"/>
      <c r="IC234" s="57"/>
      <c r="ID234" s="57"/>
      <c r="IE234" s="57"/>
      <c r="IF234" s="57"/>
      <c r="IG234" s="57"/>
      <c r="IH234" s="57"/>
      <c r="II234" s="57"/>
      <c r="IJ234" s="57"/>
      <c r="IK234" s="57"/>
      <c r="IL234" s="57"/>
      <c r="IM234" s="57"/>
      <c r="IN234" s="57"/>
      <c r="IO234" s="57"/>
      <c r="IP234" s="57"/>
      <c r="IQ234" s="57"/>
      <c r="IR234" s="57"/>
      <c r="IS234" s="57"/>
      <c r="IT234" s="57"/>
      <c r="IU234" s="57"/>
      <c r="IV234" s="57"/>
      <c r="IW234" s="57"/>
      <c r="IX234" s="57"/>
      <c r="IY234" s="57"/>
      <c r="IZ234" s="57"/>
      <c r="JA234" s="57"/>
      <c r="JB234" s="57"/>
      <c r="JC234" s="57"/>
      <c r="JD234" s="57"/>
      <c r="JE234" s="57"/>
      <c r="JF234" s="57"/>
      <c r="JG234" s="57"/>
      <c r="JH234" s="57"/>
      <c r="JI234" s="57"/>
      <c r="JJ234" s="57"/>
      <c r="JK234" s="57"/>
      <c r="JL234" s="57"/>
      <c r="JM234" s="57"/>
      <c r="JN234" s="57"/>
      <c r="JO234" s="57"/>
      <c r="JP234" s="57"/>
      <c r="JQ234" s="57"/>
      <c r="JR234" s="57"/>
      <c r="JS234" s="57"/>
      <c r="JT234" s="57"/>
      <c r="JU234" s="57"/>
      <c r="JV234" s="57"/>
      <c r="JW234" s="57"/>
      <c r="JX234" s="57"/>
      <c r="JY234" s="57"/>
      <c r="JZ234" s="57"/>
      <c r="KA234" s="57"/>
      <c r="KB234" s="57"/>
      <c r="KC234" s="57"/>
      <c r="KD234" s="57"/>
      <c r="KE234" s="57"/>
      <c r="KF234" s="57"/>
      <c r="KG234" s="57"/>
      <c r="KH234" s="57"/>
      <c r="KI234" s="57"/>
      <c r="KJ234" s="57"/>
      <c r="KK234" s="57"/>
      <c r="KL234" s="57"/>
      <c r="KM234" s="57"/>
      <c r="KN234" s="57"/>
      <c r="KO234" s="57"/>
      <c r="KP234" s="57"/>
      <c r="KQ234" s="57"/>
      <c r="KR234" s="57"/>
      <c r="KS234" s="57"/>
      <c r="KT234" s="57"/>
      <c r="KU234" s="57"/>
      <c r="KV234" s="57"/>
      <c r="KW234" s="57"/>
      <c r="KX234" s="57"/>
      <c r="KY234" s="57"/>
      <c r="KZ234" s="57"/>
      <c r="LA234" s="57"/>
      <c r="LB234" s="57"/>
      <c r="LC234" s="57"/>
      <c r="LD234" s="57"/>
      <c r="LE234" s="57"/>
      <c r="LF234" s="57"/>
      <c r="LG234" s="57"/>
      <c r="LH234" s="57"/>
      <c r="LI234" s="57"/>
      <c r="LJ234" s="57"/>
      <c r="LK234" s="57"/>
      <c r="LL234" s="57"/>
      <c r="LM234" s="57"/>
      <c r="LN234" s="57"/>
      <c r="LO234" s="57"/>
      <c r="LP234" s="57"/>
      <c r="LQ234" s="57"/>
      <c r="LR234" s="57"/>
      <c r="LS234" s="57"/>
      <c r="LT234" s="57"/>
      <c r="LU234" s="57"/>
      <c r="LV234" s="57"/>
      <c r="LW234" s="57"/>
      <c r="LX234" s="57"/>
      <c r="LY234" s="57"/>
      <c r="LZ234" s="57"/>
      <c r="MA234" s="57"/>
      <c r="MB234" s="57"/>
      <c r="MC234" s="57"/>
      <c r="MD234" s="57"/>
      <c r="ME234" s="57"/>
      <c r="MF234" s="57"/>
      <c r="MG234" s="57"/>
      <c r="MH234" s="57"/>
      <c r="MI234" s="57"/>
      <c r="MJ234" s="57"/>
      <c r="MK234" s="57"/>
      <c r="ML234" s="57"/>
      <c r="MM234" s="57"/>
      <c r="MN234" s="57"/>
      <c r="MO234" s="57"/>
      <c r="MP234" s="57"/>
      <c r="MQ234" s="57"/>
      <c r="MR234" s="57"/>
      <c r="MS234" s="57"/>
      <c r="MT234" s="57"/>
      <c r="MU234" s="57"/>
      <c r="MV234" s="57"/>
      <c r="MW234" s="57"/>
      <c r="MX234" s="57"/>
      <c r="MY234" s="57"/>
      <c r="MZ234" s="57"/>
      <c r="NA234" s="57"/>
      <c r="NB234" s="57"/>
      <c r="NC234" s="57"/>
      <c r="ND234" s="57"/>
      <c r="NE234" s="57"/>
      <c r="NF234" s="57"/>
      <c r="NG234" s="57"/>
      <c r="NH234" s="57"/>
      <c r="NI234" s="57"/>
      <c r="NJ234" s="57"/>
      <c r="NK234" s="57"/>
      <c r="NL234" s="57"/>
      <c r="NM234" s="57"/>
      <c r="NN234" s="57"/>
      <c r="NO234" s="57"/>
      <c r="NP234" s="57"/>
      <c r="NQ234" s="57"/>
      <c r="NR234" s="57"/>
      <c r="NS234" s="57"/>
      <c r="NT234" s="57"/>
      <c r="NU234" s="57"/>
      <c r="NV234" s="57"/>
      <c r="NW234" s="57"/>
      <c r="NX234" s="57"/>
      <c r="NY234" s="57"/>
      <c r="NZ234" s="57"/>
      <c r="OA234" s="57"/>
      <c r="OB234" s="57"/>
      <c r="OC234" s="57"/>
      <c r="OD234" s="57"/>
      <c r="OE234" s="57"/>
      <c r="OF234" s="57"/>
      <c r="OG234" s="57"/>
      <c r="OH234" s="57"/>
      <c r="OI234" s="57"/>
      <c r="OJ234" s="57"/>
      <c r="OK234" s="57"/>
      <c r="OL234" s="57"/>
      <c r="OM234" s="57"/>
      <c r="ON234" s="57"/>
      <c r="OO234" s="57"/>
      <c r="OP234" s="57"/>
      <c r="OQ234" s="57"/>
      <c r="OR234" s="57"/>
      <c r="OS234" s="57"/>
      <c r="OT234" s="57"/>
      <c r="OU234" s="57"/>
      <c r="OV234" s="57"/>
      <c r="OW234" s="57"/>
      <c r="OX234" s="57"/>
      <c r="OY234" s="57"/>
      <c r="OZ234" s="57"/>
      <c r="PA234" s="57"/>
      <c r="PB234" s="57"/>
      <c r="PC234" s="57"/>
      <c r="PD234" s="57"/>
      <c r="PE234" s="57"/>
      <c r="PF234" s="57"/>
      <c r="PG234" s="57"/>
      <c r="PH234" s="57"/>
      <c r="PI234" s="57"/>
      <c r="PJ234" s="57"/>
      <c r="PK234" s="57"/>
      <c r="PL234" s="57"/>
      <c r="PM234" s="57"/>
      <c r="PN234" s="57"/>
      <c r="PO234" s="57"/>
      <c r="PP234" s="57"/>
      <c r="PQ234" s="57"/>
      <c r="PR234" s="57"/>
      <c r="PS234" s="57"/>
      <c r="PT234" s="57"/>
      <c r="PU234" s="57"/>
      <c r="PV234" s="57"/>
      <c r="PW234" s="57"/>
      <c r="PX234" s="57"/>
      <c r="PY234" s="57"/>
      <c r="PZ234" s="57"/>
      <c r="QA234" s="57"/>
      <c r="QB234" s="57"/>
      <c r="QC234" s="57"/>
      <c r="QD234" s="57"/>
      <c r="QE234" s="57"/>
      <c r="QF234" s="57"/>
      <c r="QG234" s="57"/>
      <c r="QH234" s="57"/>
      <c r="QI234" s="57"/>
      <c r="QJ234" s="57"/>
      <c r="QK234" s="57"/>
      <c r="QL234" s="57"/>
      <c r="QM234" s="57"/>
      <c r="QN234" s="57"/>
      <c r="QO234" s="57"/>
      <c r="QP234" s="57"/>
      <c r="QQ234" s="57"/>
      <c r="QR234" s="57"/>
      <c r="QS234" s="57"/>
      <c r="QT234" s="57"/>
      <c r="QU234" s="57"/>
      <c r="QV234" s="57"/>
      <c r="QW234" s="57"/>
      <c r="QX234" s="57"/>
      <c r="QY234" s="57"/>
      <c r="QZ234" s="57"/>
      <c r="RA234" s="57"/>
      <c r="RB234" s="57"/>
      <c r="RC234" s="57"/>
      <c r="RD234" s="57"/>
      <c r="RE234" s="57"/>
      <c r="RF234" s="57"/>
      <c r="RG234" s="57"/>
      <c r="RH234" s="57"/>
      <c r="RI234" s="57"/>
      <c r="RJ234" s="57"/>
      <c r="RK234" s="57"/>
      <c r="RL234" s="57"/>
      <c r="RM234" s="57"/>
      <c r="RN234" s="57"/>
      <c r="RO234" s="57"/>
      <c r="RP234" s="57"/>
      <c r="RQ234" s="57"/>
      <c r="RR234" s="57"/>
      <c r="RS234" s="57"/>
      <c r="RT234" s="57"/>
      <c r="RU234" s="57"/>
      <c r="RV234" s="57"/>
      <c r="RW234" s="57"/>
      <c r="RX234" s="57"/>
      <c r="RY234" s="57"/>
      <c r="RZ234" s="57"/>
      <c r="SA234" s="57"/>
      <c r="SB234" s="57"/>
      <c r="SC234" s="57"/>
      <c r="SD234" s="57"/>
      <c r="SE234" s="57"/>
      <c r="SF234" s="57"/>
      <c r="SG234" s="57"/>
      <c r="SH234" s="57"/>
      <c r="SI234" s="57"/>
      <c r="SJ234" s="57"/>
      <c r="SK234" s="57"/>
      <c r="SL234" s="57"/>
      <c r="SM234" s="57"/>
      <c r="SN234" s="57"/>
      <c r="SO234" s="57"/>
      <c r="SP234" s="57"/>
      <c r="SQ234" s="57"/>
      <c r="SR234" s="57"/>
      <c r="SS234" s="57"/>
      <c r="ST234" s="57"/>
      <c r="SU234" s="57"/>
      <c r="SV234" s="57"/>
      <c r="SW234" s="57"/>
      <c r="SX234" s="57"/>
      <c r="SY234" s="57"/>
      <c r="SZ234" s="57"/>
      <c r="TA234" s="57"/>
      <c r="TB234" s="57"/>
      <c r="TC234" s="57"/>
      <c r="TD234" s="57"/>
      <c r="TE234" s="57"/>
      <c r="TF234" s="57"/>
      <c r="TG234" s="57"/>
      <c r="TH234" s="57"/>
      <c r="TI234" s="57"/>
      <c r="TJ234" s="57"/>
      <c r="TK234" s="57"/>
      <c r="TL234" s="57"/>
      <c r="TM234" s="57"/>
      <c r="TN234" s="57"/>
      <c r="TO234" s="57"/>
      <c r="TP234" s="57"/>
      <c r="TQ234" s="57"/>
      <c r="TR234" s="57"/>
      <c r="TS234" s="57"/>
      <c r="TT234" s="57"/>
      <c r="TU234" s="57"/>
      <c r="TV234" s="57"/>
      <c r="TW234" s="57"/>
      <c r="TX234" s="57"/>
      <c r="TY234" s="57"/>
      <c r="TZ234" s="57"/>
      <c r="UA234" s="57"/>
      <c r="UB234" s="57"/>
      <c r="UC234" s="57"/>
      <c r="UD234" s="57"/>
      <c r="UE234" s="57"/>
      <c r="UF234" s="57"/>
      <c r="UG234" s="57"/>
    </row>
    <row r="235" spans="1:553" s="58" customFormat="1" ht="15" customHeight="1" x14ac:dyDescent="0.2">
      <c r="A235" s="56"/>
      <c r="B235" s="20"/>
      <c r="C235" s="20"/>
      <c r="D235" s="20"/>
      <c r="E235" s="20"/>
      <c r="F235" s="20"/>
      <c r="G235" s="20"/>
      <c r="H235" s="20"/>
      <c r="I235" s="20"/>
      <c r="J235" s="20"/>
      <c r="K235" s="20"/>
      <c r="L235" s="20"/>
      <c r="M235" s="20"/>
      <c r="N235" s="52"/>
      <c r="O235" s="53"/>
      <c r="P235" s="53"/>
      <c r="Q235" s="53"/>
      <c r="R235" s="53"/>
      <c r="S235" s="53"/>
      <c r="T235" s="53"/>
      <c r="U235" s="53"/>
      <c r="V235" s="53"/>
      <c r="W235" s="53"/>
      <c r="X235" s="53"/>
      <c r="Y235" s="53"/>
      <c r="Z235" s="53"/>
      <c r="AA235" s="53"/>
      <c r="AB235" s="53"/>
      <c r="AC235" s="53"/>
      <c r="AD235" s="53"/>
      <c r="AE235" s="53"/>
      <c r="AF235" s="57"/>
      <c r="AG235" s="57"/>
      <c r="AH235" s="57"/>
      <c r="AI235" s="57"/>
      <c r="AJ235" s="57"/>
      <c r="AK235" s="57"/>
      <c r="AL235" s="57"/>
      <c r="AM235" s="57"/>
      <c r="AN235" s="57"/>
      <c r="AO235" s="57"/>
      <c r="AP235" s="57"/>
      <c r="AQ235" s="57"/>
      <c r="AR235" s="57"/>
      <c r="AS235" s="57"/>
      <c r="AT235" s="57"/>
      <c r="AU235" s="57"/>
      <c r="AV235" s="57"/>
      <c r="AW235" s="57"/>
      <c r="AX235" s="57"/>
      <c r="AY235" s="57"/>
      <c r="AZ235" s="57"/>
      <c r="BA235" s="57"/>
      <c r="BB235" s="57"/>
      <c r="BC235" s="57"/>
      <c r="BD235" s="57"/>
      <c r="BE235" s="57"/>
      <c r="BF235" s="57"/>
      <c r="BG235" s="57"/>
      <c r="BH235" s="57"/>
      <c r="BI235" s="57"/>
      <c r="BJ235" s="57"/>
      <c r="BK235" s="57"/>
      <c r="BL235" s="57"/>
      <c r="BM235" s="57"/>
      <c r="BN235" s="57"/>
      <c r="BO235" s="57"/>
      <c r="BP235" s="57"/>
      <c r="BQ235" s="57"/>
      <c r="BR235" s="57"/>
      <c r="BS235" s="57"/>
      <c r="BT235" s="57"/>
      <c r="BU235" s="57"/>
      <c r="BV235" s="57"/>
      <c r="BW235" s="57"/>
      <c r="BX235" s="57"/>
      <c r="BY235" s="57"/>
      <c r="BZ235" s="57"/>
      <c r="CA235" s="57"/>
      <c r="CB235" s="57"/>
      <c r="CC235" s="57"/>
      <c r="CD235" s="57"/>
      <c r="CE235" s="57"/>
      <c r="CF235" s="57"/>
      <c r="CG235" s="57"/>
      <c r="CH235" s="57"/>
      <c r="CI235" s="57"/>
      <c r="CJ235" s="57"/>
      <c r="CK235" s="57"/>
      <c r="CL235" s="57"/>
      <c r="CM235" s="57"/>
      <c r="CN235" s="57"/>
      <c r="CO235" s="57"/>
      <c r="CP235" s="57"/>
      <c r="CQ235" s="57"/>
      <c r="CR235" s="57"/>
      <c r="CS235" s="57"/>
      <c r="CT235" s="57"/>
      <c r="CU235" s="57"/>
      <c r="CV235" s="57"/>
      <c r="CW235" s="57"/>
      <c r="CX235" s="57"/>
      <c r="CY235" s="57"/>
      <c r="CZ235" s="57"/>
      <c r="DA235" s="57"/>
      <c r="DB235" s="57"/>
      <c r="DC235" s="57"/>
      <c r="DD235" s="57"/>
      <c r="DE235" s="57"/>
      <c r="DF235" s="57"/>
      <c r="DG235" s="57"/>
      <c r="DH235" s="57"/>
      <c r="DI235" s="57"/>
      <c r="DJ235" s="57"/>
      <c r="DK235" s="57"/>
      <c r="DL235" s="57"/>
      <c r="DM235" s="57"/>
      <c r="DN235" s="57"/>
      <c r="DO235" s="57"/>
      <c r="DP235" s="57"/>
      <c r="DQ235" s="57"/>
      <c r="DR235" s="57"/>
      <c r="DS235" s="57"/>
      <c r="DT235" s="57"/>
      <c r="DU235" s="57"/>
      <c r="DV235" s="57"/>
      <c r="DW235" s="57"/>
      <c r="DX235" s="57"/>
      <c r="DY235" s="57"/>
      <c r="DZ235" s="57"/>
      <c r="EA235" s="57"/>
      <c r="EB235" s="57"/>
      <c r="EC235" s="57"/>
      <c r="ED235" s="57"/>
      <c r="EE235" s="57"/>
      <c r="EF235" s="57"/>
      <c r="EG235" s="57"/>
      <c r="EH235" s="57"/>
      <c r="EI235" s="57"/>
      <c r="EJ235" s="57"/>
      <c r="EK235" s="57"/>
      <c r="EL235" s="57"/>
      <c r="EM235" s="57"/>
      <c r="EN235" s="57"/>
      <c r="EO235" s="57"/>
      <c r="EP235" s="57"/>
      <c r="EQ235" s="57"/>
      <c r="ER235" s="57"/>
      <c r="ES235" s="57"/>
      <c r="ET235" s="57"/>
      <c r="EU235" s="57"/>
      <c r="EV235" s="57"/>
      <c r="EW235" s="57"/>
      <c r="EX235" s="57"/>
      <c r="EY235" s="57"/>
      <c r="EZ235" s="57"/>
      <c r="FA235" s="57"/>
      <c r="FB235" s="57"/>
      <c r="FC235" s="57"/>
      <c r="FD235" s="57"/>
      <c r="FE235" s="57"/>
      <c r="FF235" s="57"/>
      <c r="FG235" s="57"/>
      <c r="FH235" s="57"/>
      <c r="FI235" s="57"/>
      <c r="FJ235" s="57"/>
      <c r="FK235" s="57"/>
      <c r="FL235" s="57"/>
      <c r="FM235" s="57"/>
      <c r="FN235" s="57"/>
      <c r="FO235" s="57"/>
      <c r="FP235" s="57"/>
      <c r="FQ235" s="57"/>
      <c r="FR235" s="57"/>
      <c r="FS235" s="57"/>
      <c r="FT235" s="57"/>
      <c r="FU235" s="57"/>
      <c r="FV235" s="57"/>
      <c r="FW235" s="57"/>
      <c r="FX235" s="57"/>
      <c r="FY235" s="57"/>
      <c r="FZ235" s="57"/>
      <c r="GA235" s="57"/>
      <c r="GB235" s="57"/>
      <c r="GC235" s="57"/>
      <c r="GD235" s="57"/>
      <c r="GE235" s="57"/>
      <c r="GF235" s="57"/>
      <c r="GG235" s="57"/>
      <c r="GH235" s="57"/>
      <c r="GI235" s="57"/>
      <c r="GJ235" s="57"/>
      <c r="GK235" s="57"/>
      <c r="GL235" s="57"/>
      <c r="GM235" s="57"/>
      <c r="GN235" s="57"/>
      <c r="GO235" s="57"/>
      <c r="GP235" s="57"/>
      <c r="GQ235" s="57"/>
      <c r="GR235" s="57"/>
      <c r="GS235" s="57"/>
      <c r="GT235" s="57"/>
      <c r="GU235" s="57"/>
      <c r="GV235" s="57"/>
      <c r="GW235" s="57"/>
      <c r="GX235" s="57"/>
      <c r="GY235" s="57"/>
      <c r="GZ235" s="57"/>
      <c r="HA235" s="57"/>
      <c r="HB235" s="57"/>
      <c r="HC235" s="57"/>
      <c r="HD235" s="57"/>
      <c r="HE235" s="57"/>
      <c r="HF235" s="57"/>
      <c r="HG235" s="57"/>
      <c r="HH235" s="57"/>
      <c r="HI235" s="57"/>
      <c r="HJ235" s="57"/>
      <c r="HK235" s="57"/>
      <c r="HL235" s="57"/>
      <c r="HM235" s="57"/>
      <c r="HN235" s="57"/>
      <c r="HO235" s="57"/>
      <c r="HP235" s="57"/>
      <c r="HQ235" s="57"/>
      <c r="HR235" s="57"/>
      <c r="HS235" s="57"/>
      <c r="HT235" s="57"/>
      <c r="HU235" s="57"/>
      <c r="HV235" s="57"/>
      <c r="HW235" s="57"/>
      <c r="HX235" s="57"/>
      <c r="HY235" s="57"/>
      <c r="HZ235" s="57"/>
      <c r="IA235" s="57"/>
      <c r="IB235" s="57"/>
      <c r="IC235" s="57"/>
      <c r="ID235" s="57"/>
      <c r="IE235" s="57"/>
      <c r="IF235" s="57"/>
      <c r="IG235" s="57"/>
      <c r="IH235" s="57"/>
      <c r="II235" s="57"/>
      <c r="IJ235" s="57"/>
      <c r="IK235" s="57"/>
      <c r="IL235" s="57"/>
      <c r="IM235" s="57"/>
      <c r="IN235" s="57"/>
      <c r="IO235" s="57"/>
      <c r="IP235" s="57"/>
      <c r="IQ235" s="57"/>
      <c r="IR235" s="57"/>
      <c r="IS235" s="57"/>
      <c r="IT235" s="57"/>
      <c r="IU235" s="57"/>
      <c r="IV235" s="57"/>
      <c r="IW235" s="57"/>
      <c r="IX235" s="57"/>
      <c r="IY235" s="57"/>
      <c r="IZ235" s="57"/>
      <c r="JA235" s="57"/>
      <c r="JB235" s="57"/>
      <c r="JC235" s="57"/>
      <c r="JD235" s="57"/>
      <c r="JE235" s="57"/>
      <c r="JF235" s="57"/>
      <c r="JG235" s="57"/>
      <c r="JH235" s="57"/>
      <c r="JI235" s="57"/>
      <c r="JJ235" s="57"/>
      <c r="JK235" s="57"/>
      <c r="JL235" s="57"/>
      <c r="JM235" s="57"/>
      <c r="JN235" s="57"/>
      <c r="JO235" s="57"/>
      <c r="JP235" s="57"/>
      <c r="JQ235" s="57"/>
      <c r="JR235" s="57"/>
      <c r="JS235" s="57"/>
      <c r="JT235" s="57"/>
      <c r="JU235" s="57"/>
      <c r="JV235" s="57"/>
      <c r="JW235" s="57"/>
      <c r="JX235" s="57"/>
      <c r="JY235" s="57"/>
      <c r="JZ235" s="57"/>
      <c r="KA235" s="57"/>
      <c r="KB235" s="57"/>
      <c r="KC235" s="57"/>
      <c r="KD235" s="57"/>
      <c r="KE235" s="57"/>
      <c r="KF235" s="57"/>
      <c r="KG235" s="57"/>
      <c r="KH235" s="57"/>
      <c r="KI235" s="57"/>
      <c r="KJ235" s="57"/>
      <c r="KK235" s="57"/>
      <c r="KL235" s="57"/>
      <c r="KM235" s="57"/>
      <c r="KN235" s="57"/>
      <c r="KO235" s="57"/>
      <c r="KP235" s="57"/>
      <c r="KQ235" s="57"/>
      <c r="KR235" s="57"/>
      <c r="KS235" s="57"/>
      <c r="KT235" s="57"/>
      <c r="KU235" s="57"/>
      <c r="KV235" s="57"/>
      <c r="KW235" s="57"/>
      <c r="KX235" s="57"/>
      <c r="KY235" s="57"/>
      <c r="KZ235" s="57"/>
      <c r="LA235" s="57"/>
      <c r="LB235" s="57"/>
      <c r="LC235" s="57"/>
      <c r="LD235" s="57"/>
      <c r="LE235" s="57"/>
      <c r="LF235" s="57"/>
      <c r="LG235" s="57"/>
      <c r="LH235" s="57"/>
      <c r="LI235" s="57"/>
      <c r="LJ235" s="57"/>
      <c r="LK235" s="57"/>
      <c r="LL235" s="57"/>
      <c r="LM235" s="57"/>
      <c r="LN235" s="57"/>
      <c r="LO235" s="57"/>
      <c r="LP235" s="57"/>
      <c r="LQ235" s="57"/>
      <c r="LR235" s="57"/>
      <c r="LS235" s="57"/>
      <c r="LT235" s="57"/>
      <c r="LU235" s="57"/>
      <c r="LV235" s="57"/>
      <c r="LW235" s="57"/>
      <c r="LX235" s="57"/>
      <c r="LY235" s="57"/>
      <c r="LZ235" s="57"/>
      <c r="MA235" s="57"/>
      <c r="MB235" s="57"/>
      <c r="MC235" s="57"/>
      <c r="MD235" s="57"/>
      <c r="ME235" s="57"/>
      <c r="MF235" s="57"/>
      <c r="MG235" s="57"/>
      <c r="MH235" s="57"/>
      <c r="MI235" s="57"/>
      <c r="MJ235" s="57"/>
      <c r="MK235" s="57"/>
      <c r="ML235" s="57"/>
      <c r="MM235" s="57"/>
      <c r="MN235" s="57"/>
      <c r="MO235" s="57"/>
      <c r="MP235" s="57"/>
      <c r="MQ235" s="57"/>
      <c r="MR235" s="57"/>
      <c r="MS235" s="57"/>
      <c r="MT235" s="57"/>
      <c r="MU235" s="57"/>
      <c r="MV235" s="57"/>
      <c r="MW235" s="57"/>
      <c r="MX235" s="57"/>
      <c r="MY235" s="57"/>
      <c r="MZ235" s="57"/>
      <c r="NA235" s="57"/>
      <c r="NB235" s="57"/>
      <c r="NC235" s="57"/>
      <c r="ND235" s="57"/>
      <c r="NE235" s="57"/>
      <c r="NF235" s="57"/>
      <c r="NG235" s="57"/>
      <c r="NH235" s="57"/>
      <c r="NI235" s="57"/>
      <c r="NJ235" s="57"/>
      <c r="NK235" s="57"/>
      <c r="NL235" s="57"/>
      <c r="NM235" s="57"/>
      <c r="NN235" s="57"/>
      <c r="NO235" s="57"/>
      <c r="NP235" s="57"/>
      <c r="NQ235" s="57"/>
      <c r="NR235" s="57"/>
      <c r="NS235" s="57"/>
      <c r="NT235" s="57"/>
      <c r="NU235" s="57"/>
      <c r="NV235" s="57"/>
      <c r="NW235" s="57"/>
      <c r="NX235" s="57"/>
      <c r="NY235" s="57"/>
      <c r="NZ235" s="57"/>
      <c r="OA235" s="57"/>
      <c r="OB235" s="57"/>
      <c r="OC235" s="57"/>
      <c r="OD235" s="57"/>
      <c r="OE235" s="57"/>
      <c r="OF235" s="57"/>
      <c r="OG235" s="57"/>
      <c r="OH235" s="57"/>
      <c r="OI235" s="57"/>
      <c r="OJ235" s="57"/>
      <c r="OK235" s="57"/>
      <c r="OL235" s="57"/>
      <c r="OM235" s="57"/>
      <c r="ON235" s="57"/>
      <c r="OO235" s="57"/>
      <c r="OP235" s="57"/>
      <c r="OQ235" s="57"/>
      <c r="OR235" s="57"/>
      <c r="OS235" s="57"/>
      <c r="OT235" s="57"/>
      <c r="OU235" s="57"/>
      <c r="OV235" s="57"/>
      <c r="OW235" s="57"/>
      <c r="OX235" s="57"/>
      <c r="OY235" s="57"/>
      <c r="OZ235" s="57"/>
      <c r="PA235" s="57"/>
      <c r="PB235" s="57"/>
      <c r="PC235" s="57"/>
      <c r="PD235" s="57"/>
      <c r="PE235" s="57"/>
      <c r="PF235" s="57"/>
      <c r="PG235" s="57"/>
      <c r="PH235" s="57"/>
      <c r="PI235" s="57"/>
      <c r="PJ235" s="57"/>
      <c r="PK235" s="57"/>
      <c r="PL235" s="57"/>
      <c r="PM235" s="57"/>
      <c r="PN235" s="57"/>
      <c r="PO235" s="57"/>
      <c r="PP235" s="57"/>
      <c r="PQ235" s="57"/>
      <c r="PR235" s="57"/>
      <c r="PS235" s="57"/>
      <c r="PT235" s="57"/>
      <c r="PU235" s="57"/>
      <c r="PV235" s="57"/>
      <c r="PW235" s="57"/>
      <c r="PX235" s="57"/>
      <c r="PY235" s="57"/>
      <c r="PZ235" s="57"/>
      <c r="QA235" s="57"/>
      <c r="QB235" s="57"/>
      <c r="QC235" s="57"/>
      <c r="QD235" s="57"/>
      <c r="QE235" s="57"/>
      <c r="QF235" s="57"/>
      <c r="QG235" s="57"/>
      <c r="QH235" s="57"/>
      <c r="QI235" s="57"/>
      <c r="QJ235" s="57"/>
      <c r="QK235" s="57"/>
      <c r="QL235" s="57"/>
      <c r="QM235" s="57"/>
      <c r="QN235" s="57"/>
      <c r="QO235" s="57"/>
      <c r="QP235" s="57"/>
      <c r="QQ235" s="57"/>
      <c r="QR235" s="57"/>
      <c r="QS235" s="57"/>
      <c r="QT235" s="57"/>
      <c r="QU235" s="57"/>
      <c r="QV235" s="57"/>
      <c r="QW235" s="57"/>
      <c r="QX235" s="57"/>
      <c r="QY235" s="57"/>
      <c r="QZ235" s="57"/>
      <c r="RA235" s="57"/>
      <c r="RB235" s="57"/>
      <c r="RC235" s="57"/>
      <c r="RD235" s="57"/>
      <c r="RE235" s="57"/>
      <c r="RF235" s="57"/>
      <c r="RG235" s="57"/>
      <c r="RH235" s="57"/>
      <c r="RI235" s="57"/>
      <c r="RJ235" s="57"/>
      <c r="RK235" s="57"/>
      <c r="RL235" s="57"/>
      <c r="RM235" s="57"/>
      <c r="RN235" s="57"/>
      <c r="RO235" s="57"/>
      <c r="RP235" s="57"/>
      <c r="RQ235" s="57"/>
      <c r="RR235" s="57"/>
      <c r="RS235" s="57"/>
      <c r="RT235" s="57"/>
      <c r="RU235" s="57"/>
      <c r="RV235" s="57"/>
      <c r="RW235" s="57"/>
      <c r="RX235" s="57"/>
      <c r="RY235" s="57"/>
      <c r="RZ235" s="57"/>
      <c r="SA235" s="57"/>
      <c r="SB235" s="57"/>
      <c r="SC235" s="57"/>
      <c r="SD235" s="57"/>
      <c r="SE235" s="57"/>
      <c r="SF235" s="57"/>
      <c r="SG235" s="57"/>
      <c r="SH235" s="57"/>
      <c r="SI235" s="57"/>
      <c r="SJ235" s="57"/>
      <c r="SK235" s="57"/>
      <c r="SL235" s="57"/>
      <c r="SM235" s="57"/>
      <c r="SN235" s="57"/>
      <c r="SO235" s="57"/>
      <c r="SP235" s="57"/>
      <c r="SQ235" s="57"/>
      <c r="SR235" s="57"/>
      <c r="SS235" s="57"/>
      <c r="ST235" s="57"/>
      <c r="SU235" s="57"/>
      <c r="SV235" s="57"/>
      <c r="SW235" s="57"/>
      <c r="SX235" s="57"/>
      <c r="SY235" s="57"/>
      <c r="SZ235" s="57"/>
      <c r="TA235" s="57"/>
      <c r="TB235" s="57"/>
      <c r="TC235" s="57"/>
      <c r="TD235" s="57"/>
      <c r="TE235" s="57"/>
      <c r="TF235" s="57"/>
      <c r="TG235" s="57"/>
      <c r="TH235" s="57"/>
      <c r="TI235" s="57"/>
      <c r="TJ235" s="57"/>
      <c r="TK235" s="57"/>
      <c r="TL235" s="57"/>
      <c r="TM235" s="57"/>
      <c r="TN235" s="57"/>
      <c r="TO235" s="57"/>
      <c r="TP235" s="57"/>
      <c r="TQ235" s="57"/>
      <c r="TR235" s="57"/>
      <c r="TS235" s="57"/>
      <c r="TT235" s="57"/>
      <c r="TU235" s="57"/>
      <c r="TV235" s="57"/>
      <c r="TW235" s="57"/>
      <c r="TX235" s="57"/>
      <c r="TY235" s="57"/>
      <c r="TZ235" s="57"/>
      <c r="UA235" s="57"/>
      <c r="UB235" s="57"/>
      <c r="UC235" s="57"/>
      <c r="UD235" s="57"/>
      <c r="UE235" s="57"/>
      <c r="UF235" s="57"/>
      <c r="UG235" s="57"/>
    </row>
    <row r="236" spans="1:553" ht="15.75" customHeight="1" x14ac:dyDescent="0.2">
      <c r="A236" s="59"/>
      <c r="B236" s="682" t="s">
        <v>179</v>
      </c>
      <c r="C236" s="682"/>
      <c r="D236" s="682"/>
      <c r="E236" s="682"/>
      <c r="F236" s="682"/>
      <c r="G236" s="682"/>
      <c r="H236" s="682"/>
      <c r="I236" s="682"/>
      <c r="J236" s="682"/>
      <c r="K236" s="682"/>
      <c r="L236" s="682"/>
      <c r="M236" s="55"/>
    </row>
    <row r="237" spans="1:553" s="58" customFormat="1" ht="15" customHeight="1" thickBot="1" x14ac:dyDescent="0.25">
      <c r="A237" s="56"/>
      <c r="B237" s="20"/>
      <c r="C237" s="20"/>
      <c r="D237" s="20"/>
      <c r="E237" s="20"/>
      <c r="F237" s="20"/>
      <c r="G237" s="20"/>
      <c r="H237" s="20"/>
      <c r="I237" s="20"/>
      <c r="J237" s="20"/>
      <c r="K237" s="20"/>
      <c r="L237" s="20"/>
      <c r="M237" s="20"/>
      <c r="N237" s="52"/>
      <c r="O237" s="53"/>
      <c r="P237" s="53"/>
      <c r="Q237" s="53"/>
      <c r="R237" s="53"/>
      <c r="S237" s="53"/>
      <c r="T237" s="53"/>
      <c r="U237" s="53"/>
      <c r="V237" s="53"/>
      <c r="W237" s="53"/>
      <c r="X237" s="53"/>
      <c r="Y237" s="53"/>
      <c r="Z237" s="53"/>
      <c r="AA237" s="53"/>
      <c r="AB237" s="53"/>
      <c r="AC237" s="53"/>
      <c r="AD237" s="53"/>
      <c r="AE237" s="53"/>
      <c r="AF237" s="57"/>
      <c r="AG237" s="57"/>
      <c r="AH237" s="57"/>
      <c r="AI237" s="57"/>
      <c r="AJ237" s="57"/>
      <c r="AK237" s="57"/>
      <c r="AL237" s="57"/>
      <c r="AM237" s="57"/>
      <c r="AN237" s="57"/>
      <c r="AO237" s="57"/>
      <c r="AP237" s="57"/>
      <c r="AQ237" s="57"/>
      <c r="AR237" s="57"/>
      <c r="AS237" s="57"/>
      <c r="AT237" s="57"/>
      <c r="AU237" s="57"/>
      <c r="AV237" s="57"/>
      <c r="AW237" s="57"/>
      <c r="AX237" s="57"/>
      <c r="AY237" s="57"/>
      <c r="AZ237" s="57"/>
      <c r="BA237" s="57"/>
      <c r="BB237" s="57"/>
      <c r="BC237" s="57"/>
      <c r="BD237" s="57"/>
      <c r="BE237" s="57"/>
      <c r="BF237" s="57"/>
      <c r="BG237" s="57"/>
      <c r="BH237" s="57"/>
      <c r="BI237" s="57"/>
      <c r="BJ237" s="57"/>
      <c r="BK237" s="57"/>
      <c r="BL237" s="57"/>
      <c r="BM237" s="57"/>
      <c r="BN237" s="57"/>
      <c r="BO237" s="57"/>
      <c r="BP237" s="57"/>
      <c r="BQ237" s="57"/>
      <c r="BR237" s="57"/>
      <c r="BS237" s="57"/>
      <c r="BT237" s="57"/>
      <c r="BU237" s="57"/>
      <c r="BV237" s="57"/>
      <c r="BW237" s="57"/>
      <c r="BX237" s="57"/>
      <c r="BY237" s="57"/>
      <c r="BZ237" s="57"/>
      <c r="CA237" s="57"/>
      <c r="CB237" s="57"/>
      <c r="CC237" s="57"/>
      <c r="CD237" s="57"/>
      <c r="CE237" s="57"/>
      <c r="CF237" s="57"/>
      <c r="CG237" s="57"/>
      <c r="CH237" s="57"/>
      <c r="CI237" s="57"/>
      <c r="CJ237" s="57"/>
      <c r="CK237" s="57"/>
      <c r="CL237" s="57"/>
      <c r="CM237" s="57"/>
      <c r="CN237" s="57"/>
      <c r="CO237" s="57"/>
      <c r="CP237" s="57"/>
      <c r="CQ237" s="57"/>
      <c r="CR237" s="57"/>
      <c r="CS237" s="57"/>
      <c r="CT237" s="57"/>
      <c r="CU237" s="57"/>
      <c r="CV237" s="57"/>
      <c r="CW237" s="57"/>
      <c r="CX237" s="57"/>
      <c r="CY237" s="57"/>
      <c r="CZ237" s="57"/>
      <c r="DA237" s="57"/>
      <c r="DB237" s="57"/>
      <c r="DC237" s="57"/>
      <c r="DD237" s="57"/>
      <c r="DE237" s="57"/>
      <c r="DF237" s="57"/>
      <c r="DG237" s="57"/>
      <c r="DH237" s="57"/>
      <c r="DI237" s="57"/>
      <c r="DJ237" s="57"/>
      <c r="DK237" s="57"/>
      <c r="DL237" s="57"/>
      <c r="DM237" s="57"/>
      <c r="DN237" s="57"/>
      <c r="DO237" s="57"/>
      <c r="DP237" s="57"/>
      <c r="DQ237" s="57"/>
      <c r="DR237" s="57"/>
      <c r="DS237" s="57"/>
      <c r="DT237" s="57"/>
      <c r="DU237" s="57"/>
      <c r="DV237" s="57"/>
      <c r="DW237" s="57"/>
      <c r="DX237" s="57"/>
      <c r="DY237" s="57"/>
      <c r="DZ237" s="57"/>
      <c r="EA237" s="57"/>
      <c r="EB237" s="57"/>
      <c r="EC237" s="57"/>
      <c r="ED237" s="57"/>
      <c r="EE237" s="57"/>
      <c r="EF237" s="57"/>
      <c r="EG237" s="57"/>
      <c r="EH237" s="57"/>
      <c r="EI237" s="57"/>
      <c r="EJ237" s="57"/>
      <c r="EK237" s="57"/>
      <c r="EL237" s="57"/>
      <c r="EM237" s="57"/>
      <c r="EN237" s="57"/>
      <c r="EO237" s="57"/>
      <c r="EP237" s="57"/>
      <c r="EQ237" s="57"/>
      <c r="ER237" s="57"/>
      <c r="ES237" s="57"/>
      <c r="ET237" s="57"/>
      <c r="EU237" s="57"/>
      <c r="EV237" s="57"/>
      <c r="EW237" s="57"/>
      <c r="EX237" s="57"/>
      <c r="EY237" s="57"/>
      <c r="EZ237" s="57"/>
      <c r="FA237" s="57"/>
      <c r="FB237" s="57"/>
      <c r="FC237" s="57"/>
      <c r="FD237" s="57"/>
      <c r="FE237" s="57"/>
      <c r="FF237" s="57"/>
      <c r="FG237" s="57"/>
      <c r="FH237" s="57"/>
      <c r="FI237" s="57"/>
      <c r="FJ237" s="57"/>
      <c r="FK237" s="57"/>
      <c r="FL237" s="57"/>
      <c r="FM237" s="57"/>
      <c r="FN237" s="57"/>
      <c r="FO237" s="57"/>
      <c r="FP237" s="57"/>
      <c r="FQ237" s="57"/>
      <c r="FR237" s="57"/>
      <c r="FS237" s="57"/>
      <c r="FT237" s="57"/>
      <c r="FU237" s="57"/>
      <c r="FV237" s="57"/>
      <c r="FW237" s="57"/>
      <c r="FX237" s="57"/>
      <c r="FY237" s="57"/>
      <c r="FZ237" s="57"/>
      <c r="GA237" s="57"/>
      <c r="GB237" s="57"/>
      <c r="GC237" s="57"/>
      <c r="GD237" s="57"/>
      <c r="GE237" s="57"/>
      <c r="GF237" s="57"/>
      <c r="GG237" s="57"/>
      <c r="GH237" s="57"/>
      <c r="GI237" s="57"/>
      <c r="GJ237" s="57"/>
      <c r="GK237" s="57"/>
      <c r="GL237" s="57"/>
      <c r="GM237" s="57"/>
      <c r="GN237" s="57"/>
      <c r="GO237" s="57"/>
      <c r="GP237" s="57"/>
      <c r="GQ237" s="57"/>
      <c r="GR237" s="57"/>
      <c r="GS237" s="57"/>
      <c r="GT237" s="57"/>
      <c r="GU237" s="57"/>
      <c r="GV237" s="57"/>
      <c r="GW237" s="57"/>
      <c r="GX237" s="57"/>
      <c r="GY237" s="57"/>
      <c r="GZ237" s="57"/>
      <c r="HA237" s="57"/>
      <c r="HB237" s="57"/>
      <c r="HC237" s="57"/>
      <c r="HD237" s="57"/>
      <c r="HE237" s="57"/>
      <c r="HF237" s="57"/>
      <c r="HG237" s="57"/>
      <c r="HH237" s="57"/>
      <c r="HI237" s="57"/>
      <c r="HJ237" s="57"/>
      <c r="HK237" s="57"/>
      <c r="HL237" s="57"/>
      <c r="HM237" s="57"/>
      <c r="HN237" s="57"/>
      <c r="HO237" s="57"/>
      <c r="HP237" s="57"/>
      <c r="HQ237" s="57"/>
      <c r="HR237" s="57"/>
      <c r="HS237" s="57"/>
      <c r="HT237" s="57"/>
      <c r="HU237" s="57"/>
      <c r="HV237" s="57"/>
      <c r="HW237" s="57"/>
      <c r="HX237" s="57"/>
      <c r="HY237" s="57"/>
      <c r="HZ237" s="57"/>
      <c r="IA237" s="57"/>
      <c r="IB237" s="57"/>
      <c r="IC237" s="57"/>
      <c r="ID237" s="57"/>
      <c r="IE237" s="57"/>
      <c r="IF237" s="57"/>
      <c r="IG237" s="57"/>
      <c r="IH237" s="57"/>
      <c r="II237" s="57"/>
      <c r="IJ237" s="57"/>
      <c r="IK237" s="57"/>
      <c r="IL237" s="57"/>
      <c r="IM237" s="57"/>
      <c r="IN237" s="57"/>
      <c r="IO237" s="57"/>
      <c r="IP237" s="57"/>
      <c r="IQ237" s="57"/>
      <c r="IR237" s="57"/>
      <c r="IS237" s="57"/>
      <c r="IT237" s="57"/>
      <c r="IU237" s="57"/>
      <c r="IV237" s="57"/>
      <c r="IW237" s="57"/>
      <c r="IX237" s="57"/>
      <c r="IY237" s="57"/>
      <c r="IZ237" s="57"/>
      <c r="JA237" s="57"/>
      <c r="JB237" s="57"/>
      <c r="JC237" s="57"/>
      <c r="JD237" s="57"/>
      <c r="JE237" s="57"/>
      <c r="JF237" s="57"/>
      <c r="JG237" s="57"/>
      <c r="JH237" s="57"/>
      <c r="JI237" s="57"/>
      <c r="JJ237" s="57"/>
      <c r="JK237" s="57"/>
      <c r="JL237" s="57"/>
      <c r="JM237" s="57"/>
      <c r="JN237" s="57"/>
      <c r="JO237" s="57"/>
      <c r="JP237" s="57"/>
      <c r="JQ237" s="57"/>
      <c r="JR237" s="57"/>
      <c r="JS237" s="57"/>
      <c r="JT237" s="57"/>
      <c r="JU237" s="57"/>
      <c r="JV237" s="57"/>
      <c r="JW237" s="57"/>
      <c r="JX237" s="57"/>
      <c r="JY237" s="57"/>
      <c r="JZ237" s="57"/>
      <c r="KA237" s="57"/>
      <c r="KB237" s="57"/>
      <c r="KC237" s="57"/>
      <c r="KD237" s="57"/>
      <c r="KE237" s="57"/>
      <c r="KF237" s="57"/>
      <c r="KG237" s="57"/>
      <c r="KH237" s="57"/>
      <c r="KI237" s="57"/>
      <c r="KJ237" s="57"/>
      <c r="KK237" s="57"/>
      <c r="KL237" s="57"/>
      <c r="KM237" s="57"/>
      <c r="KN237" s="57"/>
      <c r="KO237" s="57"/>
      <c r="KP237" s="57"/>
      <c r="KQ237" s="57"/>
      <c r="KR237" s="57"/>
      <c r="KS237" s="57"/>
      <c r="KT237" s="57"/>
      <c r="KU237" s="57"/>
      <c r="KV237" s="57"/>
      <c r="KW237" s="57"/>
      <c r="KX237" s="57"/>
      <c r="KY237" s="57"/>
      <c r="KZ237" s="57"/>
      <c r="LA237" s="57"/>
      <c r="LB237" s="57"/>
      <c r="LC237" s="57"/>
      <c r="LD237" s="57"/>
      <c r="LE237" s="57"/>
      <c r="LF237" s="57"/>
      <c r="LG237" s="57"/>
      <c r="LH237" s="57"/>
      <c r="LI237" s="57"/>
      <c r="LJ237" s="57"/>
      <c r="LK237" s="57"/>
      <c r="LL237" s="57"/>
      <c r="LM237" s="57"/>
      <c r="LN237" s="57"/>
      <c r="LO237" s="57"/>
      <c r="LP237" s="57"/>
      <c r="LQ237" s="57"/>
      <c r="LR237" s="57"/>
      <c r="LS237" s="57"/>
      <c r="LT237" s="57"/>
      <c r="LU237" s="57"/>
      <c r="LV237" s="57"/>
      <c r="LW237" s="57"/>
      <c r="LX237" s="57"/>
      <c r="LY237" s="57"/>
      <c r="LZ237" s="57"/>
      <c r="MA237" s="57"/>
      <c r="MB237" s="57"/>
      <c r="MC237" s="57"/>
      <c r="MD237" s="57"/>
      <c r="ME237" s="57"/>
      <c r="MF237" s="57"/>
      <c r="MG237" s="57"/>
      <c r="MH237" s="57"/>
      <c r="MI237" s="57"/>
      <c r="MJ237" s="57"/>
      <c r="MK237" s="57"/>
      <c r="ML237" s="57"/>
      <c r="MM237" s="57"/>
      <c r="MN237" s="57"/>
      <c r="MO237" s="57"/>
      <c r="MP237" s="57"/>
      <c r="MQ237" s="57"/>
      <c r="MR237" s="57"/>
      <c r="MS237" s="57"/>
      <c r="MT237" s="57"/>
      <c r="MU237" s="57"/>
      <c r="MV237" s="57"/>
      <c r="MW237" s="57"/>
      <c r="MX237" s="57"/>
      <c r="MY237" s="57"/>
      <c r="MZ237" s="57"/>
      <c r="NA237" s="57"/>
      <c r="NB237" s="57"/>
      <c r="NC237" s="57"/>
      <c r="ND237" s="57"/>
      <c r="NE237" s="57"/>
      <c r="NF237" s="57"/>
      <c r="NG237" s="57"/>
      <c r="NH237" s="57"/>
      <c r="NI237" s="57"/>
      <c r="NJ237" s="57"/>
      <c r="NK237" s="57"/>
      <c r="NL237" s="57"/>
      <c r="NM237" s="57"/>
      <c r="NN237" s="57"/>
      <c r="NO237" s="57"/>
      <c r="NP237" s="57"/>
      <c r="NQ237" s="57"/>
      <c r="NR237" s="57"/>
      <c r="NS237" s="57"/>
      <c r="NT237" s="57"/>
      <c r="NU237" s="57"/>
      <c r="NV237" s="57"/>
      <c r="NW237" s="57"/>
      <c r="NX237" s="57"/>
      <c r="NY237" s="57"/>
      <c r="NZ237" s="57"/>
      <c r="OA237" s="57"/>
      <c r="OB237" s="57"/>
      <c r="OC237" s="57"/>
      <c r="OD237" s="57"/>
      <c r="OE237" s="57"/>
      <c r="OF237" s="57"/>
      <c r="OG237" s="57"/>
      <c r="OH237" s="57"/>
      <c r="OI237" s="57"/>
      <c r="OJ237" s="57"/>
      <c r="OK237" s="57"/>
      <c r="OL237" s="57"/>
      <c r="OM237" s="57"/>
      <c r="ON237" s="57"/>
      <c r="OO237" s="57"/>
      <c r="OP237" s="57"/>
      <c r="OQ237" s="57"/>
      <c r="OR237" s="57"/>
      <c r="OS237" s="57"/>
      <c r="OT237" s="57"/>
      <c r="OU237" s="57"/>
      <c r="OV237" s="57"/>
      <c r="OW237" s="57"/>
      <c r="OX237" s="57"/>
      <c r="OY237" s="57"/>
      <c r="OZ237" s="57"/>
      <c r="PA237" s="57"/>
      <c r="PB237" s="57"/>
      <c r="PC237" s="57"/>
      <c r="PD237" s="57"/>
      <c r="PE237" s="57"/>
      <c r="PF237" s="57"/>
      <c r="PG237" s="57"/>
      <c r="PH237" s="57"/>
      <c r="PI237" s="57"/>
      <c r="PJ237" s="57"/>
      <c r="PK237" s="57"/>
      <c r="PL237" s="57"/>
      <c r="PM237" s="57"/>
      <c r="PN237" s="57"/>
      <c r="PO237" s="57"/>
      <c r="PP237" s="57"/>
      <c r="PQ237" s="57"/>
      <c r="PR237" s="57"/>
      <c r="PS237" s="57"/>
      <c r="PT237" s="57"/>
      <c r="PU237" s="57"/>
      <c r="PV237" s="57"/>
      <c r="PW237" s="57"/>
      <c r="PX237" s="57"/>
      <c r="PY237" s="57"/>
      <c r="PZ237" s="57"/>
      <c r="QA237" s="57"/>
      <c r="QB237" s="57"/>
      <c r="QC237" s="57"/>
      <c r="QD237" s="57"/>
      <c r="QE237" s="57"/>
      <c r="QF237" s="57"/>
      <c r="QG237" s="57"/>
      <c r="QH237" s="57"/>
      <c r="QI237" s="57"/>
      <c r="QJ237" s="57"/>
      <c r="QK237" s="57"/>
      <c r="QL237" s="57"/>
      <c r="QM237" s="57"/>
      <c r="QN237" s="57"/>
      <c r="QO237" s="57"/>
      <c r="QP237" s="57"/>
      <c r="QQ237" s="57"/>
      <c r="QR237" s="57"/>
      <c r="QS237" s="57"/>
      <c r="QT237" s="57"/>
      <c r="QU237" s="57"/>
      <c r="QV237" s="57"/>
      <c r="QW237" s="57"/>
      <c r="QX237" s="57"/>
      <c r="QY237" s="57"/>
      <c r="QZ237" s="57"/>
      <c r="RA237" s="57"/>
      <c r="RB237" s="57"/>
      <c r="RC237" s="57"/>
      <c r="RD237" s="57"/>
      <c r="RE237" s="57"/>
      <c r="RF237" s="57"/>
      <c r="RG237" s="57"/>
      <c r="RH237" s="57"/>
      <c r="RI237" s="57"/>
      <c r="RJ237" s="57"/>
      <c r="RK237" s="57"/>
      <c r="RL237" s="57"/>
      <c r="RM237" s="57"/>
      <c r="RN237" s="57"/>
      <c r="RO237" s="57"/>
      <c r="RP237" s="57"/>
      <c r="RQ237" s="57"/>
      <c r="RR237" s="57"/>
      <c r="RS237" s="57"/>
      <c r="RT237" s="57"/>
      <c r="RU237" s="57"/>
      <c r="RV237" s="57"/>
      <c r="RW237" s="57"/>
      <c r="RX237" s="57"/>
      <c r="RY237" s="57"/>
      <c r="RZ237" s="57"/>
      <c r="SA237" s="57"/>
      <c r="SB237" s="57"/>
      <c r="SC237" s="57"/>
      <c r="SD237" s="57"/>
      <c r="SE237" s="57"/>
      <c r="SF237" s="57"/>
      <c r="SG237" s="57"/>
      <c r="SH237" s="57"/>
      <c r="SI237" s="57"/>
      <c r="SJ237" s="57"/>
      <c r="SK237" s="57"/>
      <c r="SL237" s="57"/>
      <c r="SM237" s="57"/>
      <c r="SN237" s="57"/>
      <c r="SO237" s="57"/>
      <c r="SP237" s="57"/>
      <c r="SQ237" s="57"/>
      <c r="SR237" s="57"/>
      <c r="SS237" s="57"/>
      <c r="ST237" s="57"/>
      <c r="SU237" s="57"/>
      <c r="SV237" s="57"/>
      <c r="SW237" s="57"/>
      <c r="SX237" s="57"/>
      <c r="SY237" s="57"/>
      <c r="SZ237" s="57"/>
      <c r="TA237" s="57"/>
      <c r="TB237" s="57"/>
      <c r="TC237" s="57"/>
      <c r="TD237" s="57"/>
      <c r="TE237" s="57"/>
      <c r="TF237" s="57"/>
      <c r="TG237" s="57"/>
      <c r="TH237" s="57"/>
      <c r="TI237" s="57"/>
      <c r="TJ237" s="57"/>
      <c r="TK237" s="57"/>
      <c r="TL237" s="57"/>
      <c r="TM237" s="57"/>
      <c r="TN237" s="57"/>
      <c r="TO237" s="57"/>
      <c r="TP237" s="57"/>
      <c r="TQ237" s="57"/>
      <c r="TR237" s="57"/>
      <c r="TS237" s="57"/>
      <c r="TT237" s="57"/>
      <c r="TU237" s="57"/>
      <c r="TV237" s="57"/>
      <c r="TW237" s="57"/>
      <c r="TX237" s="57"/>
      <c r="TY237" s="57"/>
      <c r="TZ237" s="57"/>
      <c r="UA237" s="57"/>
      <c r="UB237" s="57"/>
      <c r="UC237" s="57"/>
      <c r="UD237" s="57"/>
      <c r="UE237" s="57"/>
      <c r="UF237" s="57"/>
      <c r="UG237" s="57"/>
    </row>
    <row r="238" spans="1:553" ht="29.25" customHeight="1" x14ac:dyDescent="0.2">
      <c r="A238" s="59"/>
      <c r="B238" s="741" t="s">
        <v>180</v>
      </c>
      <c r="C238" s="792"/>
      <c r="D238" s="791" t="s">
        <v>181</v>
      </c>
      <c r="E238" s="791"/>
      <c r="F238" s="791"/>
      <c r="G238" s="791"/>
      <c r="H238" s="158" t="s">
        <v>182</v>
      </c>
      <c r="I238" s="791" t="s">
        <v>183</v>
      </c>
      <c r="J238" s="791"/>
      <c r="K238" s="791" t="s">
        <v>184</v>
      </c>
      <c r="L238" s="893"/>
      <c r="M238" s="55"/>
    </row>
    <row r="239" spans="1:553" ht="94.5" customHeight="1" x14ac:dyDescent="0.2">
      <c r="A239" s="59"/>
      <c r="B239" s="774" t="s">
        <v>963</v>
      </c>
      <c r="C239" s="776"/>
      <c r="D239" s="799" t="s">
        <v>962</v>
      </c>
      <c r="E239" s="772"/>
      <c r="F239" s="772"/>
      <c r="G239" s="772"/>
      <c r="H239" s="295" t="s">
        <v>964</v>
      </c>
      <c r="I239" s="894" t="s">
        <v>979</v>
      </c>
      <c r="J239" s="823"/>
      <c r="K239" s="823" t="s">
        <v>968</v>
      </c>
      <c r="L239" s="824"/>
      <c r="M239" s="55"/>
    </row>
    <row r="240" spans="1:553" ht="94.5" customHeight="1" x14ac:dyDescent="0.2">
      <c r="A240" s="59"/>
      <c r="B240" s="774" t="s">
        <v>977</v>
      </c>
      <c r="C240" s="776"/>
      <c r="D240" s="772" t="s">
        <v>969</v>
      </c>
      <c r="E240" s="772"/>
      <c r="F240" s="772"/>
      <c r="G240" s="772"/>
      <c r="H240" s="295" t="s">
        <v>978</v>
      </c>
      <c r="I240" s="823" t="s">
        <v>970</v>
      </c>
      <c r="J240" s="823"/>
      <c r="K240" s="823" t="s">
        <v>971</v>
      </c>
      <c r="L240" s="824"/>
      <c r="M240" s="55"/>
    </row>
    <row r="241" spans="1:553" ht="94.5" customHeight="1" x14ac:dyDescent="0.2">
      <c r="A241" s="59"/>
      <c r="B241" s="774" t="s">
        <v>967</v>
      </c>
      <c r="C241" s="776"/>
      <c r="D241" s="799" t="s">
        <v>972</v>
      </c>
      <c r="E241" s="772"/>
      <c r="F241" s="772"/>
      <c r="G241" s="772"/>
      <c r="H241" s="295" t="s">
        <v>980</v>
      </c>
      <c r="I241" s="905" t="s">
        <v>973</v>
      </c>
      <c r="J241" s="823"/>
      <c r="K241" s="823" t="s">
        <v>974</v>
      </c>
      <c r="L241" s="824"/>
      <c r="M241" s="55"/>
    </row>
    <row r="242" spans="1:553" ht="94.5" customHeight="1" x14ac:dyDescent="0.2">
      <c r="A242" s="59"/>
      <c r="B242" s="774" t="s">
        <v>965</v>
      </c>
      <c r="C242" s="776"/>
      <c r="D242" s="772" t="s">
        <v>969</v>
      </c>
      <c r="E242" s="772"/>
      <c r="F242" s="772"/>
      <c r="G242" s="772"/>
      <c r="H242" s="295" t="s">
        <v>981</v>
      </c>
      <c r="I242" s="823" t="s">
        <v>975</v>
      </c>
      <c r="J242" s="823"/>
      <c r="K242" s="823" t="s">
        <v>976</v>
      </c>
      <c r="L242" s="824"/>
      <c r="M242" s="55"/>
    </row>
    <row r="243" spans="1:553" ht="94.5" customHeight="1" x14ac:dyDescent="0.2">
      <c r="A243" s="59"/>
      <c r="B243" s="797" t="s">
        <v>966</v>
      </c>
      <c r="C243" s="798"/>
      <c r="D243" s="778" t="s">
        <v>983</v>
      </c>
      <c r="E243" s="778"/>
      <c r="F243" s="778"/>
      <c r="G243" s="778"/>
      <c r="H243" s="416" t="s">
        <v>985</v>
      </c>
      <c r="I243" s="906" t="s">
        <v>982</v>
      </c>
      <c r="J243" s="907"/>
      <c r="K243" s="906" t="s">
        <v>984</v>
      </c>
      <c r="L243" s="908"/>
      <c r="M243" s="55"/>
    </row>
    <row r="244" spans="1:553" s="58" customFormat="1" ht="15" customHeight="1" x14ac:dyDescent="0.2">
      <c r="A244" s="56"/>
      <c r="B244" s="20"/>
      <c r="C244" s="20"/>
      <c r="D244" s="20"/>
      <c r="E244" s="20"/>
      <c r="F244" s="20"/>
      <c r="G244" s="20"/>
      <c r="H244" s="20"/>
      <c r="I244" s="20"/>
      <c r="J244" s="20"/>
      <c r="K244" s="20"/>
      <c r="L244" s="20"/>
      <c r="M244" s="20"/>
      <c r="N244" s="52"/>
      <c r="O244" s="53"/>
      <c r="P244" s="53"/>
      <c r="Q244" s="53"/>
      <c r="R244" s="53"/>
      <c r="S244" s="53"/>
      <c r="T244" s="53"/>
      <c r="U244" s="53"/>
      <c r="V244" s="53"/>
      <c r="W244" s="53"/>
      <c r="X244" s="53"/>
      <c r="Y244" s="53"/>
      <c r="Z244" s="53"/>
      <c r="AA244" s="53"/>
      <c r="AB244" s="53"/>
      <c r="AC244" s="53"/>
      <c r="AD244" s="53"/>
      <c r="AE244" s="53"/>
      <c r="AF244" s="57"/>
      <c r="AG244" s="57"/>
      <c r="AH244" s="57"/>
      <c r="AI244" s="57"/>
      <c r="AJ244" s="57"/>
      <c r="AK244" s="57"/>
      <c r="AL244" s="57"/>
      <c r="AM244" s="57"/>
      <c r="AN244" s="57"/>
      <c r="AO244" s="57"/>
      <c r="AP244" s="57"/>
      <c r="AQ244" s="57"/>
      <c r="AR244" s="57"/>
      <c r="AS244" s="57"/>
      <c r="AT244" s="57"/>
      <c r="AU244" s="57"/>
      <c r="AV244" s="57"/>
      <c r="AW244" s="57"/>
      <c r="AX244" s="57"/>
      <c r="AY244" s="57"/>
      <c r="AZ244" s="57"/>
      <c r="BA244" s="57"/>
      <c r="BB244" s="57"/>
      <c r="BC244" s="57"/>
      <c r="BD244" s="57"/>
      <c r="BE244" s="57"/>
      <c r="BF244" s="57"/>
      <c r="BG244" s="57"/>
      <c r="BH244" s="57"/>
      <c r="BI244" s="57"/>
      <c r="BJ244" s="57"/>
      <c r="BK244" s="57"/>
      <c r="BL244" s="57"/>
      <c r="BM244" s="57"/>
      <c r="BN244" s="57"/>
      <c r="BO244" s="57"/>
      <c r="BP244" s="57"/>
      <c r="BQ244" s="57"/>
      <c r="BR244" s="57"/>
      <c r="BS244" s="57"/>
      <c r="BT244" s="57"/>
      <c r="BU244" s="57"/>
      <c r="BV244" s="57"/>
      <c r="BW244" s="57"/>
      <c r="BX244" s="57"/>
      <c r="BY244" s="57"/>
      <c r="BZ244" s="57"/>
      <c r="CA244" s="57"/>
      <c r="CB244" s="57"/>
      <c r="CC244" s="57"/>
      <c r="CD244" s="57"/>
      <c r="CE244" s="57"/>
      <c r="CF244" s="57"/>
      <c r="CG244" s="57"/>
      <c r="CH244" s="57"/>
      <c r="CI244" s="57"/>
      <c r="CJ244" s="57"/>
      <c r="CK244" s="57"/>
      <c r="CL244" s="57"/>
      <c r="CM244" s="57"/>
      <c r="CN244" s="57"/>
      <c r="CO244" s="57"/>
      <c r="CP244" s="57"/>
      <c r="CQ244" s="57"/>
      <c r="CR244" s="57"/>
      <c r="CS244" s="57"/>
      <c r="CT244" s="57"/>
      <c r="CU244" s="57"/>
      <c r="CV244" s="57"/>
      <c r="CW244" s="57"/>
      <c r="CX244" s="57"/>
      <c r="CY244" s="57"/>
      <c r="CZ244" s="57"/>
      <c r="DA244" s="57"/>
      <c r="DB244" s="57"/>
      <c r="DC244" s="57"/>
      <c r="DD244" s="57"/>
      <c r="DE244" s="57"/>
      <c r="DF244" s="57"/>
      <c r="DG244" s="57"/>
      <c r="DH244" s="57"/>
      <c r="DI244" s="57"/>
      <c r="DJ244" s="57"/>
      <c r="DK244" s="57"/>
      <c r="DL244" s="57"/>
      <c r="DM244" s="57"/>
      <c r="DN244" s="57"/>
      <c r="DO244" s="57"/>
      <c r="DP244" s="57"/>
      <c r="DQ244" s="57"/>
      <c r="DR244" s="57"/>
      <c r="DS244" s="57"/>
      <c r="DT244" s="57"/>
      <c r="DU244" s="57"/>
      <c r="DV244" s="57"/>
      <c r="DW244" s="57"/>
      <c r="DX244" s="57"/>
      <c r="DY244" s="57"/>
      <c r="DZ244" s="57"/>
      <c r="EA244" s="57"/>
      <c r="EB244" s="57"/>
      <c r="EC244" s="57"/>
      <c r="ED244" s="57"/>
      <c r="EE244" s="57"/>
      <c r="EF244" s="57"/>
      <c r="EG244" s="57"/>
      <c r="EH244" s="57"/>
      <c r="EI244" s="57"/>
      <c r="EJ244" s="57"/>
      <c r="EK244" s="57"/>
      <c r="EL244" s="57"/>
      <c r="EM244" s="57"/>
      <c r="EN244" s="57"/>
      <c r="EO244" s="57"/>
      <c r="EP244" s="57"/>
      <c r="EQ244" s="57"/>
      <c r="ER244" s="57"/>
      <c r="ES244" s="57"/>
      <c r="ET244" s="57"/>
      <c r="EU244" s="57"/>
      <c r="EV244" s="57"/>
      <c r="EW244" s="57"/>
      <c r="EX244" s="57"/>
      <c r="EY244" s="57"/>
      <c r="EZ244" s="57"/>
      <c r="FA244" s="57"/>
      <c r="FB244" s="57"/>
      <c r="FC244" s="57"/>
      <c r="FD244" s="57"/>
      <c r="FE244" s="57"/>
      <c r="FF244" s="57"/>
      <c r="FG244" s="57"/>
      <c r="FH244" s="57"/>
      <c r="FI244" s="57"/>
      <c r="FJ244" s="57"/>
      <c r="FK244" s="57"/>
      <c r="FL244" s="57"/>
      <c r="FM244" s="57"/>
      <c r="FN244" s="57"/>
      <c r="FO244" s="57"/>
      <c r="FP244" s="57"/>
      <c r="FQ244" s="57"/>
      <c r="FR244" s="57"/>
      <c r="FS244" s="57"/>
      <c r="FT244" s="57"/>
      <c r="FU244" s="57"/>
      <c r="FV244" s="57"/>
      <c r="FW244" s="57"/>
      <c r="FX244" s="57"/>
      <c r="FY244" s="57"/>
      <c r="FZ244" s="57"/>
      <c r="GA244" s="57"/>
      <c r="GB244" s="57"/>
      <c r="GC244" s="57"/>
      <c r="GD244" s="57"/>
      <c r="GE244" s="57"/>
      <c r="GF244" s="57"/>
      <c r="GG244" s="57"/>
      <c r="GH244" s="57"/>
      <c r="GI244" s="57"/>
      <c r="GJ244" s="57"/>
      <c r="GK244" s="57"/>
      <c r="GL244" s="57"/>
      <c r="GM244" s="57"/>
      <c r="GN244" s="57"/>
      <c r="GO244" s="57"/>
      <c r="GP244" s="57"/>
      <c r="GQ244" s="57"/>
      <c r="GR244" s="57"/>
      <c r="GS244" s="57"/>
      <c r="GT244" s="57"/>
      <c r="GU244" s="57"/>
      <c r="GV244" s="57"/>
      <c r="GW244" s="57"/>
      <c r="GX244" s="57"/>
      <c r="GY244" s="57"/>
      <c r="GZ244" s="57"/>
      <c r="HA244" s="57"/>
      <c r="HB244" s="57"/>
      <c r="HC244" s="57"/>
      <c r="HD244" s="57"/>
      <c r="HE244" s="57"/>
      <c r="HF244" s="57"/>
      <c r="HG244" s="57"/>
      <c r="HH244" s="57"/>
      <c r="HI244" s="57"/>
      <c r="HJ244" s="57"/>
      <c r="HK244" s="57"/>
      <c r="HL244" s="57"/>
      <c r="HM244" s="57"/>
      <c r="HN244" s="57"/>
      <c r="HO244" s="57"/>
      <c r="HP244" s="57"/>
      <c r="HQ244" s="57"/>
      <c r="HR244" s="57"/>
      <c r="HS244" s="57"/>
      <c r="HT244" s="57"/>
      <c r="HU244" s="57"/>
      <c r="HV244" s="57"/>
      <c r="HW244" s="57"/>
      <c r="HX244" s="57"/>
      <c r="HY244" s="57"/>
      <c r="HZ244" s="57"/>
      <c r="IA244" s="57"/>
      <c r="IB244" s="57"/>
      <c r="IC244" s="57"/>
      <c r="ID244" s="57"/>
      <c r="IE244" s="57"/>
      <c r="IF244" s="57"/>
      <c r="IG244" s="57"/>
      <c r="IH244" s="57"/>
      <c r="II244" s="57"/>
      <c r="IJ244" s="57"/>
      <c r="IK244" s="57"/>
      <c r="IL244" s="57"/>
      <c r="IM244" s="57"/>
      <c r="IN244" s="57"/>
      <c r="IO244" s="57"/>
      <c r="IP244" s="57"/>
      <c r="IQ244" s="57"/>
      <c r="IR244" s="57"/>
      <c r="IS244" s="57"/>
      <c r="IT244" s="57"/>
      <c r="IU244" s="57"/>
      <c r="IV244" s="57"/>
      <c r="IW244" s="57"/>
      <c r="IX244" s="57"/>
      <c r="IY244" s="57"/>
      <c r="IZ244" s="57"/>
      <c r="JA244" s="57"/>
      <c r="JB244" s="57"/>
      <c r="JC244" s="57"/>
      <c r="JD244" s="57"/>
      <c r="JE244" s="57"/>
      <c r="JF244" s="57"/>
      <c r="JG244" s="57"/>
      <c r="JH244" s="57"/>
      <c r="JI244" s="57"/>
      <c r="JJ244" s="57"/>
      <c r="JK244" s="57"/>
      <c r="JL244" s="57"/>
      <c r="JM244" s="57"/>
      <c r="JN244" s="57"/>
      <c r="JO244" s="57"/>
      <c r="JP244" s="57"/>
      <c r="JQ244" s="57"/>
      <c r="JR244" s="57"/>
      <c r="JS244" s="57"/>
      <c r="JT244" s="57"/>
      <c r="JU244" s="57"/>
      <c r="JV244" s="57"/>
      <c r="JW244" s="57"/>
      <c r="JX244" s="57"/>
      <c r="JY244" s="57"/>
      <c r="JZ244" s="57"/>
      <c r="KA244" s="57"/>
      <c r="KB244" s="57"/>
      <c r="KC244" s="57"/>
      <c r="KD244" s="57"/>
      <c r="KE244" s="57"/>
      <c r="KF244" s="57"/>
      <c r="KG244" s="57"/>
      <c r="KH244" s="57"/>
      <c r="KI244" s="57"/>
      <c r="KJ244" s="57"/>
      <c r="KK244" s="57"/>
      <c r="KL244" s="57"/>
      <c r="KM244" s="57"/>
      <c r="KN244" s="57"/>
      <c r="KO244" s="57"/>
      <c r="KP244" s="57"/>
      <c r="KQ244" s="57"/>
      <c r="KR244" s="57"/>
      <c r="KS244" s="57"/>
      <c r="KT244" s="57"/>
      <c r="KU244" s="57"/>
      <c r="KV244" s="57"/>
      <c r="KW244" s="57"/>
      <c r="KX244" s="57"/>
      <c r="KY244" s="57"/>
      <c r="KZ244" s="57"/>
      <c r="LA244" s="57"/>
      <c r="LB244" s="57"/>
      <c r="LC244" s="57"/>
      <c r="LD244" s="57"/>
      <c r="LE244" s="57"/>
      <c r="LF244" s="57"/>
      <c r="LG244" s="57"/>
      <c r="LH244" s="57"/>
      <c r="LI244" s="57"/>
      <c r="LJ244" s="57"/>
      <c r="LK244" s="57"/>
      <c r="LL244" s="57"/>
      <c r="LM244" s="57"/>
      <c r="LN244" s="57"/>
      <c r="LO244" s="57"/>
      <c r="LP244" s="57"/>
      <c r="LQ244" s="57"/>
      <c r="LR244" s="57"/>
      <c r="LS244" s="57"/>
      <c r="LT244" s="57"/>
      <c r="LU244" s="57"/>
      <c r="LV244" s="57"/>
      <c r="LW244" s="57"/>
      <c r="LX244" s="57"/>
      <c r="LY244" s="57"/>
      <c r="LZ244" s="57"/>
      <c r="MA244" s="57"/>
      <c r="MB244" s="57"/>
      <c r="MC244" s="57"/>
      <c r="MD244" s="57"/>
      <c r="ME244" s="57"/>
      <c r="MF244" s="57"/>
      <c r="MG244" s="57"/>
      <c r="MH244" s="57"/>
      <c r="MI244" s="57"/>
      <c r="MJ244" s="57"/>
      <c r="MK244" s="57"/>
      <c r="ML244" s="57"/>
      <c r="MM244" s="57"/>
      <c r="MN244" s="57"/>
      <c r="MO244" s="57"/>
      <c r="MP244" s="57"/>
      <c r="MQ244" s="57"/>
      <c r="MR244" s="57"/>
      <c r="MS244" s="57"/>
      <c r="MT244" s="57"/>
      <c r="MU244" s="57"/>
      <c r="MV244" s="57"/>
      <c r="MW244" s="57"/>
      <c r="MX244" s="57"/>
      <c r="MY244" s="57"/>
      <c r="MZ244" s="57"/>
      <c r="NA244" s="57"/>
      <c r="NB244" s="57"/>
      <c r="NC244" s="57"/>
      <c r="ND244" s="57"/>
      <c r="NE244" s="57"/>
      <c r="NF244" s="57"/>
      <c r="NG244" s="57"/>
      <c r="NH244" s="57"/>
      <c r="NI244" s="57"/>
      <c r="NJ244" s="57"/>
      <c r="NK244" s="57"/>
      <c r="NL244" s="57"/>
      <c r="NM244" s="57"/>
      <c r="NN244" s="57"/>
      <c r="NO244" s="57"/>
      <c r="NP244" s="57"/>
      <c r="NQ244" s="57"/>
      <c r="NR244" s="57"/>
      <c r="NS244" s="57"/>
      <c r="NT244" s="57"/>
      <c r="NU244" s="57"/>
      <c r="NV244" s="57"/>
      <c r="NW244" s="57"/>
      <c r="NX244" s="57"/>
      <c r="NY244" s="57"/>
      <c r="NZ244" s="57"/>
      <c r="OA244" s="57"/>
      <c r="OB244" s="57"/>
      <c r="OC244" s="57"/>
      <c r="OD244" s="57"/>
      <c r="OE244" s="57"/>
      <c r="OF244" s="57"/>
      <c r="OG244" s="57"/>
      <c r="OH244" s="57"/>
      <c r="OI244" s="57"/>
      <c r="OJ244" s="57"/>
      <c r="OK244" s="57"/>
      <c r="OL244" s="57"/>
      <c r="OM244" s="57"/>
      <c r="ON244" s="57"/>
      <c r="OO244" s="57"/>
      <c r="OP244" s="57"/>
      <c r="OQ244" s="57"/>
      <c r="OR244" s="57"/>
      <c r="OS244" s="57"/>
      <c r="OT244" s="57"/>
      <c r="OU244" s="57"/>
      <c r="OV244" s="57"/>
      <c r="OW244" s="57"/>
      <c r="OX244" s="57"/>
      <c r="OY244" s="57"/>
      <c r="OZ244" s="57"/>
      <c r="PA244" s="57"/>
      <c r="PB244" s="57"/>
      <c r="PC244" s="57"/>
      <c r="PD244" s="57"/>
      <c r="PE244" s="57"/>
      <c r="PF244" s="57"/>
      <c r="PG244" s="57"/>
      <c r="PH244" s="57"/>
      <c r="PI244" s="57"/>
      <c r="PJ244" s="57"/>
      <c r="PK244" s="57"/>
      <c r="PL244" s="57"/>
      <c r="PM244" s="57"/>
      <c r="PN244" s="57"/>
      <c r="PO244" s="57"/>
      <c r="PP244" s="57"/>
      <c r="PQ244" s="57"/>
      <c r="PR244" s="57"/>
      <c r="PS244" s="57"/>
      <c r="PT244" s="57"/>
      <c r="PU244" s="57"/>
      <c r="PV244" s="57"/>
      <c r="PW244" s="57"/>
      <c r="PX244" s="57"/>
      <c r="PY244" s="57"/>
      <c r="PZ244" s="57"/>
      <c r="QA244" s="57"/>
      <c r="QB244" s="57"/>
      <c r="QC244" s="57"/>
      <c r="QD244" s="57"/>
      <c r="QE244" s="57"/>
      <c r="QF244" s="57"/>
      <c r="QG244" s="57"/>
      <c r="QH244" s="57"/>
      <c r="QI244" s="57"/>
      <c r="QJ244" s="57"/>
      <c r="QK244" s="57"/>
      <c r="QL244" s="57"/>
      <c r="QM244" s="57"/>
      <c r="QN244" s="57"/>
      <c r="QO244" s="57"/>
      <c r="QP244" s="57"/>
      <c r="QQ244" s="57"/>
      <c r="QR244" s="57"/>
      <c r="QS244" s="57"/>
      <c r="QT244" s="57"/>
      <c r="QU244" s="57"/>
      <c r="QV244" s="57"/>
      <c r="QW244" s="57"/>
      <c r="QX244" s="57"/>
      <c r="QY244" s="57"/>
      <c r="QZ244" s="57"/>
      <c r="RA244" s="57"/>
      <c r="RB244" s="57"/>
      <c r="RC244" s="57"/>
      <c r="RD244" s="57"/>
      <c r="RE244" s="57"/>
      <c r="RF244" s="57"/>
      <c r="RG244" s="57"/>
      <c r="RH244" s="57"/>
      <c r="RI244" s="57"/>
      <c r="RJ244" s="57"/>
      <c r="RK244" s="57"/>
      <c r="RL244" s="57"/>
      <c r="RM244" s="57"/>
      <c r="RN244" s="57"/>
      <c r="RO244" s="57"/>
      <c r="RP244" s="57"/>
      <c r="RQ244" s="57"/>
      <c r="RR244" s="57"/>
      <c r="RS244" s="57"/>
      <c r="RT244" s="57"/>
      <c r="RU244" s="57"/>
      <c r="RV244" s="57"/>
      <c r="RW244" s="57"/>
      <c r="RX244" s="57"/>
      <c r="RY244" s="57"/>
      <c r="RZ244" s="57"/>
      <c r="SA244" s="57"/>
      <c r="SB244" s="57"/>
      <c r="SC244" s="57"/>
      <c r="SD244" s="57"/>
      <c r="SE244" s="57"/>
      <c r="SF244" s="57"/>
      <c r="SG244" s="57"/>
      <c r="SH244" s="57"/>
      <c r="SI244" s="57"/>
      <c r="SJ244" s="57"/>
      <c r="SK244" s="57"/>
      <c r="SL244" s="57"/>
      <c r="SM244" s="57"/>
      <c r="SN244" s="57"/>
      <c r="SO244" s="57"/>
      <c r="SP244" s="57"/>
      <c r="SQ244" s="57"/>
      <c r="SR244" s="57"/>
      <c r="SS244" s="57"/>
      <c r="ST244" s="57"/>
      <c r="SU244" s="57"/>
      <c r="SV244" s="57"/>
      <c r="SW244" s="57"/>
      <c r="SX244" s="57"/>
      <c r="SY244" s="57"/>
      <c r="SZ244" s="57"/>
      <c r="TA244" s="57"/>
      <c r="TB244" s="57"/>
      <c r="TC244" s="57"/>
      <c r="TD244" s="57"/>
      <c r="TE244" s="57"/>
      <c r="TF244" s="57"/>
      <c r="TG244" s="57"/>
      <c r="TH244" s="57"/>
      <c r="TI244" s="57"/>
      <c r="TJ244" s="57"/>
      <c r="TK244" s="57"/>
      <c r="TL244" s="57"/>
      <c r="TM244" s="57"/>
      <c r="TN244" s="57"/>
      <c r="TO244" s="57"/>
      <c r="TP244" s="57"/>
      <c r="TQ244" s="57"/>
      <c r="TR244" s="57"/>
      <c r="TS244" s="57"/>
      <c r="TT244" s="57"/>
      <c r="TU244" s="57"/>
      <c r="TV244" s="57"/>
      <c r="TW244" s="57"/>
      <c r="TX244" s="57"/>
      <c r="TY244" s="57"/>
      <c r="TZ244" s="57"/>
      <c r="UA244" s="57"/>
      <c r="UB244" s="57"/>
      <c r="UC244" s="57"/>
      <c r="UD244" s="57"/>
      <c r="UE244" s="57"/>
      <c r="UF244" s="57"/>
      <c r="UG244" s="57"/>
    </row>
    <row r="245" spans="1:553" s="58" customFormat="1" ht="15" customHeight="1" x14ac:dyDescent="0.2">
      <c r="A245" s="56"/>
      <c r="B245" s="20"/>
      <c r="C245" s="20"/>
      <c r="D245" s="20"/>
      <c r="E245" s="20"/>
      <c r="F245" s="20"/>
      <c r="G245" s="20"/>
      <c r="H245" s="20"/>
      <c r="I245" s="20"/>
      <c r="J245" s="20"/>
      <c r="K245" s="20"/>
      <c r="L245" s="20"/>
      <c r="M245" s="20"/>
      <c r="N245" s="52"/>
      <c r="O245" s="53"/>
      <c r="P245" s="53"/>
      <c r="Q245" s="53"/>
      <c r="R245" s="53"/>
      <c r="S245" s="53"/>
      <c r="T245" s="53"/>
      <c r="U245" s="53"/>
      <c r="V245" s="53"/>
      <c r="W245" s="53"/>
      <c r="X245" s="53"/>
      <c r="Y245" s="53"/>
      <c r="Z245" s="53"/>
      <c r="AA245" s="53"/>
      <c r="AB245" s="53"/>
      <c r="AC245" s="53"/>
      <c r="AD245" s="53"/>
      <c r="AE245" s="53"/>
      <c r="AF245" s="57"/>
      <c r="AG245" s="57"/>
      <c r="AH245" s="57"/>
      <c r="AI245" s="57"/>
      <c r="AJ245" s="57"/>
      <c r="AK245" s="57"/>
      <c r="AL245" s="57"/>
      <c r="AM245" s="57"/>
      <c r="AN245" s="57"/>
      <c r="AO245" s="57"/>
      <c r="AP245" s="57"/>
      <c r="AQ245" s="57"/>
      <c r="AR245" s="57"/>
      <c r="AS245" s="57"/>
      <c r="AT245" s="57"/>
      <c r="AU245" s="57"/>
      <c r="AV245" s="57"/>
      <c r="AW245" s="57"/>
      <c r="AX245" s="57"/>
      <c r="AY245" s="57"/>
      <c r="AZ245" s="57"/>
      <c r="BA245" s="57"/>
      <c r="BB245" s="57"/>
      <c r="BC245" s="57"/>
      <c r="BD245" s="57"/>
      <c r="BE245" s="57"/>
      <c r="BF245" s="57"/>
      <c r="BG245" s="57"/>
      <c r="BH245" s="57"/>
      <c r="BI245" s="57"/>
      <c r="BJ245" s="57"/>
      <c r="BK245" s="57"/>
      <c r="BL245" s="57"/>
      <c r="BM245" s="57"/>
      <c r="BN245" s="57"/>
      <c r="BO245" s="57"/>
      <c r="BP245" s="57"/>
      <c r="BQ245" s="57"/>
      <c r="BR245" s="57"/>
      <c r="BS245" s="57"/>
      <c r="BT245" s="57"/>
      <c r="BU245" s="57"/>
      <c r="BV245" s="57"/>
      <c r="BW245" s="57"/>
      <c r="BX245" s="57"/>
      <c r="BY245" s="57"/>
      <c r="BZ245" s="57"/>
      <c r="CA245" s="57"/>
      <c r="CB245" s="57"/>
      <c r="CC245" s="57"/>
      <c r="CD245" s="57"/>
      <c r="CE245" s="57"/>
      <c r="CF245" s="57"/>
      <c r="CG245" s="57"/>
      <c r="CH245" s="57"/>
      <c r="CI245" s="57"/>
      <c r="CJ245" s="57"/>
      <c r="CK245" s="57"/>
      <c r="CL245" s="57"/>
      <c r="CM245" s="57"/>
      <c r="CN245" s="57"/>
      <c r="CO245" s="57"/>
      <c r="CP245" s="57"/>
      <c r="CQ245" s="57"/>
      <c r="CR245" s="57"/>
      <c r="CS245" s="57"/>
      <c r="CT245" s="57"/>
      <c r="CU245" s="57"/>
      <c r="CV245" s="57"/>
      <c r="CW245" s="57"/>
      <c r="CX245" s="57"/>
      <c r="CY245" s="57"/>
      <c r="CZ245" s="57"/>
      <c r="DA245" s="57"/>
      <c r="DB245" s="57"/>
      <c r="DC245" s="57"/>
      <c r="DD245" s="57"/>
      <c r="DE245" s="57"/>
      <c r="DF245" s="57"/>
      <c r="DG245" s="57"/>
      <c r="DH245" s="57"/>
      <c r="DI245" s="57"/>
      <c r="DJ245" s="57"/>
      <c r="DK245" s="57"/>
      <c r="DL245" s="57"/>
      <c r="DM245" s="57"/>
      <c r="DN245" s="57"/>
      <c r="DO245" s="57"/>
      <c r="DP245" s="57"/>
      <c r="DQ245" s="57"/>
      <c r="DR245" s="57"/>
      <c r="DS245" s="57"/>
      <c r="DT245" s="57"/>
      <c r="DU245" s="57"/>
      <c r="DV245" s="57"/>
      <c r="DW245" s="57"/>
      <c r="DX245" s="57"/>
      <c r="DY245" s="57"/>
      <c r="DZ245" s="57"/>
      <c r="EA245" s="57"/>
      <c r="EB245" s="57"/>
      <c r="EC245" s="57"/>
      <c r="ED245" s="57"/>
      <c r="EE245" s="57"/>
      <c r="EF245" s="57"/>
      <c r="EG245" s="57"/>
      <c r="EH245" s="57"/>
      <c r="EI245" s="57"/>
      <c r="EJ245" s="57"/>
      <c r="EK245" s="57"/>
      <c r="EL245" s="57"/>
      <c r="EM245" s="57"/>
      <c r="EN245" s="57"/>
      <c r="EO245" s="57"/>
      <c r="EP245" s="57"/>
      <c r="EQ245" s="57"/>
      <c r="ER245" s="57"/>
      <c r="ES245" s="57"/>
      <c r="ET245" s="57"/>
      <c r="EU245" s="57"/>
      <c r="EV245" s="57"/>
      <c r="EW245" s="57"/>
      <c r="EX245" s="57"/>
      <c r="EY245" s="57"/>
      <c r="EZ245" s="57"/>
      <c r="FA245" s="57"/>
      <c r="FB245" s="57"/>
      <c r="FC245" s="57"/>
      <c r="FD245" s="57"/>
      <c r="FE245" s="57"/>
      <c r="FF245" s="57"/>
      <c r="FG245" s="57"/>
      <c r="FH245" s="57"/>
      <c r="FI245" s="57"/>
      <c r="FJ245" s="57"/>
      <c r="FK245" s="57"/>
      <c r="FL245" s="57"/>
      <c r="FM245" s="57"/>
      <c r="FN245" s="57"/>
      <c r="FO245" s="57"/>
      <c r="FP245" s="57"/>
      <c r="FQ245" s="57"/>
      <c r="FR245" s="57"/>
      <c r="FS245" s="57"/>
      <c r="FT245" s="57"/>
      <c r="FU245" s="57"/>
      <c r="FV245" s="57"/>
      <c r="FW245" s="57"/>
      <c r="FX245" s="57"/>
      <c r="FY245" s="57"/>
      <c r="FZ245" s="57"/>
      <c r="GA245" s="57"/>
      <c r="GB245" s="57"/>
      <c r="GC245" s="57"/>
      <c r="GD245" s="57"/>
      <c r="GE245" s="57"/>
      <c r="GF245" s="57"/>
      <c r="GG245" s="57"/>
      <c r="GH245" s="57"/>
      <c r="GI245" s="57"/>
      <c r="GJ245" s="57"/>
      <c r="GK245" s="57"/>
      <c r="GL245" s="57"/>
      <c r="GM245" s="57"/>
      <c r="GN245" s="57"/>
      <c r="GO245" s="57"/>
      <c r="GP245" s="57"/>
      <c r="GQ245" s="57"/>
      <c r="GR245" s="57"/>
      <c r="GS245" s="57"/>
      <c r="GT245" s="57"/>
      <c r="GU245" s="57"/>
      <c r="GV245" s="57"/>
      <c r="GW245" s="57"/>
      <c r="GX245" s="57"/>
      <c r="GY245" s="57"/>
      <c r="GZ245" s="57"/>
      <c r="HA245" s="57"/>
      <c r="HB245" s="57"/>
      <c r="HC245" s="57"/>
      <c r="HD245" s="57"/>
      <c r="HE245" s="57"/>
      <c r="HF245" s="57"/>
      <c r="HG245" s="57"/>
      <c r="HH245" s="57"/>
      <c r="HI245" s="57"/>
      <c r="HJ245" s="57"/>
      <c r="HK245" s="57"/>
      <c r="HL245" s="57"/>
      <c r="HM245" s="57"/>
      <c r="HN245" s="57"/>
      <c r="HO245" s="57"/>
      <c r="HP245" s="57"/>
      <c r="HQ245" s="57"/>
      <c r="HR245" s="57"/>
      <c r="HS245" s="57"/>
      <c r="HT245" s="57"/>
      <c r="HU245" s="57"/>
      <c r="HV245" s="57"/>
      <c r="HW245" s="57"/>
      <c r="HX245" s="57"/>
      <c r="HY245" s="57"/>
      <c r="HZ245" s="57"/>
      <c r="IA245" s="57"/>
      <c r="IB245" s="57"/>
      <c r="IC245" s="57"/>
      <c r="ID245" s="57"/>
      <c r="IE245" s="57"/>
      <c r="IF245" s="57"/>
      <c r="IG245" s="57"/>
      <c r="IH245" s="57"/>
      <c r="II245" s="57"/>
      <c r="IJ245" s="57"/>
      <c r="IK245" s="57"/>
      <c r="IL245" s="57"/>
      <c r="IM245" s="57"/>
      <c r="IN245" s="57"/>
      <c r="IO245" s="57"/>
      <c r="IP245" s="57"/>
      <c r="IQ245" s="57"/>
      <c r="IR245" s="57"/>
      <c r="IS245" s="57"/>
      <c r="IT245" s="57"/>
      <c r="IU245" s="57"/>
      <c r="IV245" s="57"/>
      <c r="IW245" s="57"/>
      <c r="IX245" s="57"/>
      <c r="IY245" s="57"/>
      <c r="IZ245" s="57"/>
      <c r="JA245" s="57"/>
      <c r="JB245" s="57"/>
      <c r="JC245" s="57"/>
      <c r="JD245" s="57"/>
      <c r="JE245" s="57"/>
      <c r="JF245" s="57"/>
      <c r="JG245" s="57"/>
      <c r="JH245" s="57"/>
      <c r="JI245" s="57"/>
      <c r="JJ245" s="57"/>
      <c r="JK245" s="57"/>
      <c r="JL245" s="57"/>
      <c r="JM245" s="57"/>
      <c r="JN245" s="57"/>
      <c r="JO245" s="57"/>
      <c r="JP245" s="57"/>
      <c r="JQ245" s="57"/>
      <c r="JR245" s="57"/>
      <c r="JS245" s="57"/>
      <c r="JT245" s="57"/>
      <c r="JU245" s="57"/>
      <c r="JV245" s="57"/>
      <c r="JW245" s="57"/>
      <c r="JX245" s="57"/>
      <c r="JY245" s="57"/>
      <c r="JZ245" s="57"/>
      <c r="KA245" s="57"/>
      <c r="KB245" s="57"/>
      <c r="KC245" s="57"/>
      <c r="KD245" s="57"/>
      <c r="KE245" s="57"/>
      <c r="KF245" s="57"/>
      <c r="KG245" s="57"/>
      <c r="KH245" s="57"/>
      <c r="KI245" s="57"/>
      <c r="KJ245" s="57"/>
      <c r="KK245" s="57"/>
      <c r="KL245" s="57"/>
      <c r="KM245" s="57"/>
      <c r="KN245" s="57"/>
      <c r="KO245" s="57"/>
      <c r="KP245" s="57"/>
      <c r="KQ245" s="57"/>
      <c r="KR245" s="57"/>
      <c r="KS245" s="57"/>
      <c r="KT245" s="57"/>
      <c r="KU245" s="57"/>
      <c r="KV245" s="57"/>
      <c r="KW245" s="57"/>
      <c r="KX245" s="57"/>
      <c r="KY245" s="57"/>
      <c r="KZ245" s="57"/>
      <c r="LA245" s="57"/>
      <c r="LB245" s="57"/>
      <c r="LC245" s="57"/>
      <c r="LD245" s="57"/>
      <c r="LE245" s="57"/>
      <c r="LF245" s="57"/>
      <c r="LG245" s="57"/>
      <c r="LH245" s="57"/>
      <c r="LI245" s="57"/>
      <c r="LJ245" s="57"/>
      <c r="LK245" s="57"/>
      <c r="LL245" s="57"/>
      <c r="LM245" s="57"/>
      <c r="LN245" s="57"/>
      <c r="LO245" s="57"/>
      <c r="LP245" s="57"/>
      <c r="LQ245" s="57"/>
      <c r="LR245" s="57"/>
      <c r="LS245" s="57"/>
      <c r="LT245" s="57"/>
      <c r="LU245" s="57"/>
      <c r="LV245" s="57"/>
      <c r="LW245" s="57"/>
      <c r="LX245" s="57"/>
      <c r="LY245" s="57"/>
      <c r="LZ245" s="57"/>
      <c r="MA245" s="57"/>
      <c r="MB245" s="57"/>
      <c r="MC245" s="57"/>
      <c r="MD245" s="57"/>
      <c r="ME245" s="57"/>
      <c r="MF245" s="57"/>
      <c r="MG245" s="57"/>
      <c r="MH245" s="57"/>
      <c r="MI245" s="57"/>
      <c r="MJ245" s="57"/>
      <c r="MK245" s="57"/>
      <c r="ML245" s="57"/>
      <c r="MM245" s="57"/>
      <c r="MN245" s="57"/>
      <c r="MO245" s="57"/>
      <c r="MP245" s="57"/>
      <c r="MQ245" s="57"/>
      <c r="MR245" s="57"/>
      <c r="MS245" s="57"/>
      <c r="MT245" s="57"/>
      <c r="MU245" s="57"/>
      <c r="MV245" s="57"/>
      <c r="MW245" s="57"/>
      <c r="MX245" s="57"/>
      <c r="MY245" s="57"/>
      <c r="MZ245" s="57"/>
      <c r="NA245" s="57"/>
      <c r="NB245" s="57"/>
      <c r="NC245" s="57"/>
      <c r="ND245" s="57"/>
      <c r="NE245" s="57"/>
      <c r="NF245" s="57"/>
      <c r="NG245" s="57"/>
      <c r="NH245" s="57"/>
      <c r="NI245" s="57"/>
      <c r="NJ245" s="57"/>
      <c r="NK245" s="57"/>
      <c r="NL245" s="57"/>
      <c r="NM245" s="57"/>
      <c r="NN245" s="57"/>
      <c r="NO245" s="57"/>
      <c r="NP245" s="57"/>
      <c r="NQ245" s="57"/>
      <c r="NR245" s="57"/>
      <c r="NS245" s="57"/>
      <c r="NT245" s="57"/>
      <c r="NU245" s="57"/>
      <c r="NV245" s="57"/>
      <c r="NW245" s="57"/>
      <c r="NX245" s="57"/>
      <c r="NY245" s="57"/>
      <c r="NZ245" s="57"/>
      <c r="OA245" s="57"/>
      <c r="OB245" s="57"/>
      <c r="OC245" s="57"/>
      <c r="OD245" s="57"/>
      <c r="OE245" s="57"/>
      <c r="OF245" s="57"/>
      <c r="OG245" s="57"/>
      <c r="OH245" s="57"/>
      <c r="OI245" s="57"/>
      <c r="OJ245" s="57"/>
      <c r="OK245" s="57"/>
      <c r="OL245" s="57"/>
      <c r="OM245" s="57"/>
      <c r="ON245" s="57"/>
      <c r="OO245" s="57"/>
      <c r="OP245" s="57"/>
      <c r="OQ245" s="57"/>
      <c r="OR245" s="57"/>
      <c r="OS245" s="57"/>
      <c r="OT245" s="57"/>
      <c r="OU245" s="57"/>
      <c r="OV245" s="57"/>
      <c r="OW245" s="57"/>
      <c r="OX245" s="57"/>
      <c r="OY245" s="57"/>
      <c r="OZ245" s="57"/>
      <c r="PA245" s="57"/>
      <c r="PB245" s="57"/>
      <c r="PC245" s="57"/>
      <c r="PD245" s="57"/>
      <c r="PE245" s="57"/>
      <c r="PF245" s="57"/>
      <c r="PG245" s="57"/>
      <c r="PH245" s="57"/>
      <c r="PI245" s="57"/>
      <c r="PJ245" s="57"/>
      <c r="PK245" s="57"/>
      <c r="PL245" s="57"/>
      <c r="PM245" s="57"/>
      <c r="PN245" s="57"/>
      <c r="PO245" s="57"/>
      <c r="PP245" s="57"/>
      <c r="PQ245" s="57"/>
      <c r="PR245" s="57"/>
      <c r="PS245" s="57"/>
      <c r="PT245" s="57"/>
      <c r="PU245" s="57"/>
      <c r="PV245" s="57"/>
      <c r="PW245" s="57"/>
      <c r="PX245" s="57"/>
      <c r="PY245" s="57"/>
      <c r="PZ245" s="57"/>
      <c r="QA245" s="57"/>
      <c r="QB245" s="57"/>
      <c r="QC245" s="57"/>
      <c r="QD245" s="57"/>
      <c r="QE245" s="57"/>
      <c r="QF245" s="57"/>
      <c r="QG245" s="57"/>
      <c r="QH245" s="57"/>
      <c r="QI245" s="57"/>
      <c r="QJ245" s="57"/>
      <c r="QK245" s="57"/>
      <c r="QL245" s="57"/>
      <c r="QM245" s="57"/>
      <c r="QN245" s="57"/>
      <c r="QO245" s="57"/>
      <c r="QP245" s="57"/>
      <c r="QQ245" s="57"/>
      <c r="QR245" s="57"/>
      <c r="QS245" s="57"/>
      <c r="QT245" s="57"/>
      <c r="QU245" s="57"/>
      <c r="QV245" s="57"/>
      <c r="QW245" s="57"/>
      <c r="QX245" s="57"/>
      <c r="QY245" s="57"/>
      <c r="QZ245" s="57"/>
      <c r="RA245" s="57"/>
      <c r="RB245" s="57"/>
      <c r="RC245" s="57"/>
      <c r="RD245" s="57"/>
      <c r="RE245" s="57"/>
      <c r="RF245" s="57"/>
      <c r="RG245" s="57"/>
      <c r="RH245" s="57"/>
      <c r="RI245" s="57"/>
      <c r="RJ245" s="57"/>
      <c r="RK245" s="57"/>
      <c r="RL245" s="57"/>
      <c r="RM245" s="57"/>
      <c r="RN245" s="57"/>
      <c r="RO245" s="57"/>
      <c r="RP245" s="57"/>
      <c r="RQ245" s="57"/>
      <c r="RR245" s="57"/>
      <c r="RS245" s="57"/>
      <c r="RT245" s="57"/>
      <c r="RU245" s="57"/>
      <c r="RV245" s="57"/>
      <c r="RW245" s="57"/>
      <c r="RX245" s="57"/>
      <c r="RY245" s="57"/>
      <c r="RZ245" s="57"/>
      <c r="SA245" s="57"/>
      <c r="SB245" s="57"/>
      <c r="SC245" s="57"/>
      <c r="SD245" s="57"/>
      <c r="SE245" s="57"/>
      <c r="SF245" s="57"/>
      <c r="SG245" s="57"/>
      <c r="SH245" s="57"/>
      <c r="SI245" s="57"/>
      <c r="SJ245" s="57"/>
      <c r="SK245" s="57"/>
      <c r="SL245" s="57"/>
      <c r="SM245" s="57"/>
      <c r="SN245" s="57"/>
      <c r="SO245" s="57"/>
      <c r="SP245" s="57"/>
      <c r="SQ245" s="57"/>
      <c r="SR245" s="57"/>
      <c r="SS245" s="57"/>
      <c r="ST245" s="57"/>
      <c r="SU245" s="57"/>
      <c r="SV245" s="57"/>
      <c r="SW245" s="57"/>
      <c r="SX245" s="57"/>
      <c r="SY245" s="57"/>
      <c r="SZ245" s="57"/>
      <c r="TA245" s="57"/>
      <c r="TB245" s="57"/>
      <c r="TC245" s="57"/>
      <c r="TD245" s="57"/>
      <c r="TE245" s="57"/>
      <c r="TF245" s="57"/>
      <c r="TG245" s="57"/>
      <c r="TH245" s="57"/>
      <c r="TI245" s="57"/>
      <c r="TJ245" s="57"/>
      <c r="TK245" s="57"/>
      <c r="TL245" s="57"/>
      <c r="TM245" s="57"/>
      <c r="TN245" s="57"/>
      <c r="TO245" s="57"/>
      <c r="TP245" s="57"/>
      <c r="TQ245" s="57"/>
      <c r="TR245" s="57"/>
      <c r="TS245" s="57"/>
      <c r="TT245" s="57"/>
      <c r="TU245" s="57"/>
      <c r="TV245" s="57"/>
      <c r="TW245" s="57"/>
      <c r="TX245" s="57"/>
      <c r="TY245" s="57"/>
      <c r="TZ245" s="57"/>
      <c r="UA245" s="57"/>
      <c r="UB245" s="57"/>
      <c r="UC245" s="57"/>
      <c r="UD245" s="57"/>
      <c r="UE245" s="57"/>
      <c r="UF245" s="57"/>
      <c r="UG245" s="57"/>
    </row>
    <row r="246" spans="1:553" ht="3.75" customHeight="1" x14ac:dyDescent="0.2">
      <c r="A246" s="59"/>
      <c r="B246" s="47"/>
      <c r="C246" s="43"/>
      <c r="D246" s="43"/>
      <c r="E246" s="43"/>
      <c r="F246" s="43"/>
      <c r="G246" s="43"/>
      <c r="H246" s="43"/>
      <c r="I246" s="43"/>
      <c r="J246" s="43"/>
      <c r="K246" s="43"/>
      <c r="L246" s="51"/>
      <c r="M246" s="55"/>
    </row>
    <row r="247" spans="1:553" ht="15.75" customHeight="1" x14ac:dyDescent="0.2">
      <c r="A247" s="59"/>
      <c r="B247" s="682" t="s">
        <v>185</v>
      </c>
      <c r="C247" s="682"/>
      <c r="D247" s="682"/>
      <c r="E247" s="682"/>
      <c r="F247" s="682"/>
      <c r="G247" s="682"/>
      <c r="H247" s="682"/>
      <c r="I247" s="682"/>
      <c r="J247" s="682"/>
      <c r="K247" s="682"/>
      <c r="L247" s="682"/>
      <c r="M247" s="55"/>
    </row>
    <row r="248" spans="1:553" s="58" customFormat="1" ht="15" customHeight="1" thickBot="1" x14ac:dyDescent="0.25">
      <c r="A248" s="56"/>
      <c r="B248" s="20"/>
      <c r="C248" s="20"/>
      <c r="D248" s="20"/>
      <c r="E248" s="20"/>
      <c r="F248" s="20"/>
      <c r="G248" s="20"/>
      <c r="H248" s="20"/>
      <c r="I248" s="20"/>
      <c r="J248" s="20"/>
      <c r="K248" s="20"/>
      <c r="L248" s="20"/>
      <c r="M248" s="20"/>
      <c r="N248" s="52"/>
      <c r="O248" s="53"/>
      <c r="P248" s="53"/>
      <c r="Q248" s="53"/>
      <c r="R248" s="53"/>
      <c r="S248" s="53"/>
      <c r="T248" s="53"/>
      <c r="U248" s="53"/>
      <c r="V248" s="53"/>
      <c r="W248" s="53"/>
      <c r="X248" s="53"/>
      <c r="Y248" s="53"/>
      <c r="Z248" s="53"/>
      <c r="AA248" s="53"/>
      <c r="AB248" s="53"/>
      <c r="AC248" s="53"/>
      <c r="AD248" s="53"/>
      <c r="AE248" s="53"/>
      <c r="AF248" s="57"/>
      <c r="AG248" s="57"/>
      <c r="AH248" s="57"/>
      <c r="AI248" s="57"/>
      <c r="AJ248" s="57"/>
      <c r="AK248" s="57"/>
      <c r="AL248" s="57"/>
      <c r="AM248" s="57"/>
      <c r="AN248" s="57"/>
      <c r="AO248" s="57"/>
      <c r="AP248" s="57"/>
      <c r="AQ248" s="57"/>
      <c r="AR248" s="57"/>
      <c r="AS248" s="57"/>
      <c r="AT248" s="57"/>
      <c r="AU248" s="57"/>
      <c r="AV248" s="57"/>
      <c r="AW248" s="57"/>
      <c r="AX248" s="57"/>
      <c r="AY248" s="57"/>
      <c r="AZ248" s="57"/>
      <c r="BA248" s="57"/>
      <c r="BB248" s="57"/>
      <c r="BC248" s="57"/>
      <c r="BD248" s="57"/>
      <c r="BE248" s="57"/>
      <c r="BF248" s="57"/>
      <c r="BG248" s="57"/>
      <c r="BH248" s="57"/>
      <c r="BI248" s="57"/>
      <c r="BJ248" s="57"/>
      <c r="BK248" s="57"/>
      <c r="BL248" s="57"/>
      <c r="BM248" s="57"/>
      <c r="BN248" s="57"/>
      <c r="BO248" s="57"/>
      <c r="BP248" s="57"/>
      <c r="BQ248" s="57"/>
      <c r="BR248" s="57"/>
      <c r="BS248" s="57"/>
      <c r="BT248" s="57"/>
      <c r="BU248" s="57"/>
      <c r="BV248" s="57"/>
      <c r="BW248" s="57"/>
      <c r="BX248" s="57"/>
      <c r="BY248" s="57"/>
      <c r="BZ248" s="57"/>
      <c r="CA248" s="57"/>
      <c r="CB248" s="57"/>
      <c r="CC248" s="57"/>
      <c r="CD248" s="57"/>
      <c r="CE248" s="57"/>
      <c r="CF248" s="57"/>
      <c r="CG248" s="57"/>
      <c r="CH248" s="57"/>
      <c r="CI248" s="57"/>
      <c r="CJ248" s="57"/>
      <c r="CK248" s="57"/>
      <c r="CL248" s="57"/>
      <c r="CM248" s="57"/>
      <c r="CN248" s="57"/>
      <c r="CO248" s="57"/>
      <c r="CP248" s="57"/>
      <c r="CQ248" s="57"/>
      <c r="CR248" s="57"/>
      <c r="CS248" s="57"/>
      <c r="CT248" s="57"/>
      <c r="CU248" s="57"/>
      <c r="CV248" s="57"/>
      <c r="CW248" s="57"/>
      <c r="CX248" s="57"/>
      <c r="CY248" s="57"/>
      <c r="CZ248" s="57"/>
      <c r="DA248" s="57"/>
      <c r="DB248" s="57"/>
      <c r="DC248" s="57"/>
      <c r="DD248" s="57"/>
      <c r="DE248" s="57"/>
      <c r="DF248" s="57"/>
      <c r="DG248" s="57"/>
      <c r="DH248" s="57"/>
      <c r="DI248" s="57"/>
      <c r="DJ248" s="57"/>
      <c r="DK248" s="57"/>
      <c r="DL248" s="57"/>
      <c r="DM248" s="57"/>
      <c r="DN248" s="57"/>
      <c r="DO248" s="57"/>
      <c r="DP248" s="57"/>
      <c r="DQ248" s="57"/>
      <c r="DR248" s="57"/>
      <c r="DS248" s="57"/>
      <c r="DT248" s="57"/>
      <c r="DU248" s="57"/>
      <c r="DV248" s="57"/>
      <c r="DW248" s="57"/>
      <c r="DX248" s="57"/>
      <c r="DY248" s="57"/>
      <c r="DZ248" s="57"/>
      <c r="EA248" s="57"/>
      <c r="EB248" s="57"/>
      <c r="EC248" s="57"/>
      <c r="ED248" s="57"/>
      <c r="EE248" s="57"/>
      <c r="EF248" s="57"/>
      <c r="EG248" s="57"/>
      <c r="EH248" s="57"/>
      <c r="EI248" s="57"/>
      <c r="EJ248" s="57"/>
      <c r="EK248" s="57"/>
      <c r="EL248" s="57"/>
      <c r="EM248" s="57"/>
      <c r="EN248" s="57"/>
      <c r="EO248" s="57"/>
      <c r="EP248" s="57"/>
      <c r="EQ248" s="57"/>
      <c r="ER248" s="57"/>
      <c r="ES248" s="57"/>
      <c r="ET248" s="57"/>
      <c r="EU248" s="57"/>
      <c r="EV248" s="57"/>
      <c r="EW248" s="57"/>
      <c r="EX248" s="57"/>
      <c r="EY248" s="57"/>
      <c r="EZ248" s="57"/>
      <c r="FA248" s="57"/>
      <c r="FB248" s="57"/>
      <c r="FC248" s="57"/>
      <c r="FD248" s="57"/>
      <c r="FE248" s="57"/>
      <c r="FF248" s="57"/>
      <c r="FG248" s="57"/>
      <c r="FH248" s="57"/>
      <c r="FI248" s="57"/>
      <c r="FJ248" s="57"/>
      <c r="FK248" s="57"/>
      <c r="FL248" s="57"/>
      <c r="FM248" s="57"/>
      <c r="FN248" s="57"/>
      <c r="FO248" s="57"/>
      <c r="FP248" s="57"/>
      <c r="FQ248" s="57"/>
      <c r="FR248" s="57"/>
      <c r="FS248" s="57"/>
      <c r="FT248" s="57"/>
      <c r="FU248" s="57"/>
      <c r="FV248" s="57"/>
      <c r="FW248" s="57"/>
      <c r="FX248" s="57"/>
      <c r="FY248" s="57"/>
      <c r="FZ248" s="57"/>
      <c r="GA248" s="57"/>
      <c r="GB248" s="57"/>
      <c r="GC248" s="57"/>
      <c r="GD248" s="57"/>
      <c r="GE248" s="57"/>
      <c r="GF248" s="57"/>
      <c r="GG248" s="57"/>
      <c r="GH248" s="57"/>
      <c r="GI248" s="57"/>
      <c r="GJ248" s="57"/>
      <c r="GK248" s="57"/>
      <c r="GL248" s="57"/>
      <c r="GM248" s="57"/>
      <c r="GN248" s="57"/>
      <c r="GO248" s="57"/>
      <c r="GP248" s="57"/>
      <c r="GQ248" s="57"/>
      <c r="GR248" s="57"/>
      <c r="GS248" s="57"/>
      <c r="GT248" s="57"/>
      <c r="GU248" s="57"/>
      <c r="GV248" s="57"/>
      <c r="GW248" s="57"/>
      <c r="GX248" s="57"/>
      <c r="GY248" s="57"/>
      <c r="GZ248" s="57"/>
      <c r="HA248" s="57"/>
      <c r="HB248" s="57"/>
      <c r="HC248" s="57"/>
      <c r="HD248" s="57"/>
      <c r="HE248" s="57"/>
      <c r="HF248" s="57"/>
      <c r="HG248" s="57"/>
      <c r="HH248" s="57"/>
      <c r="HI248" s="57"/>
      <c r="HJ248" s="57"/>
      <c r="HK248" s="57"/>
      <c r="HL248" s="57"/>
      <c r="HM248" s="57"/>
      <c r="HN248" s="57"/>
      <c r="HO248" s="57"/>
      <c r="HP248" s="57"/>
      <c r="HQ248" s="57"/>
      <c r="HR248" s="57"/>
      <c r="HS248" s="57"/>
      <c r="HT248" s="57"/>
      <c r="HU248" s="57"/>
      <c r="HV248" s="57"/>
      <c r="HW248" s="57"/>
      <c r="HX248" s="57"/>
      <c r="HY248" s="57"/>
      <c r="HZ248" s="57"/>
      <c r="IA248" s="57"/>
      <c r="IB248" s="57"/>
      <c r="IC248" s="57"/>
      <c r="ID248" s="57"/>
      <c r="IE248" s="57"/>
      <c r="IF248" s="57"/>
      <c r="IG248" s="57"/>
      <c r="IH248" s="57"/>
      <c r="II248" s="57"/>
      <c r="IJ248" s="57"/>
      <c r="IK248" s="57"/>
      <c r="IL248" s="57"/>
      <c r="IM248" s="57"/>
      <c r="IN248" s="57"/>
      <c r="IO248" s="57"/>
      <c r="IP248" s="57"/>
      <c r="IQ248" s="57"/>
      <c r="IR248" s="57"/>
      <c r="IS248" s="57"/>
      <c r="IT248" s="57"/>
      <c r="IU248" s="57"/>
      <c r="IV248" s="57"/>
      <c r="IW248" s="57"/>
      <c r="IX248" s="57"/>
      <c r="IY248" s="57"/>
      <c r="IZ248" s="57"/>
      <c r="JA248" s="57"/>
      <c r="JB248" s="57"/>
      <c r="JC248" s="57"/>
      <c r="JD248" s="57"/>
      <c r="JE248" s="57"/>
      <c r="JF248" s="57"/>
      <c r="JG248" s="57"/>
      <c r="JH248" s="57"/>
      <c r="JI248" s="57"/>
      <c r="JJ248" s="57"/>
      <c r="JK248" s="57"/>
      <c r="JL248" s="57"/>
      <c r="JM248" s="57"/>
      <c r="JN248" s="57"/>
      <c r="JO248" s="57"/>
      <c r="JP248" s="57"/>
      <c r="JQ248" s="57"/>
      <c r="JR248" s="57"/>
      <c r="JS248" s="57"/>
      <c r="JT248" s="57"/>
      <c r="JU248" s="57"/>
      <c r="JV248" s="57"/>
      <c r="JW248" s="57"/>
      <c r="JX248" s="57"/>
      <c r="JY248" s="57"/>
      <c r="JZ248" s="57"/>
      <c r="KA248" s="57"/>
      <c r="KB248" s="57"/>
      <c r="KC248" s="57"/>
      <c r="KD248" s="57"/>
      <c r="KE248" s="57"/>
      <c r="KF248" s="57"/>
      <c r="KG248" s="57"/>
      <c r="KH248" s="57"/>
      <c r="KI248" s="57"/>
      <c r="KJ248" s="57"/>
      <c r="KK248" s="57"/>
      <c r="KL248" s="57"/>
      <c r="KM248" s="57"/>
      <c r="KN248" s="57"/>
      <c r="KO248" s="57"/>
      <c r="KP248" s="57"/>
      <c r="KQ248" s="57"/>
      <c r="KR248" s="57"/>
      <c r="KS248" s="57"/>
      <c r="KT248" s="57"/>
      <c r="KU248" s="57"/>
      <c r="KV248" s="57"/>
      <c r="KW248" s="57"/>
      <c r="KX248" s="57"/>
      <c r="KY248" s="57"/>
      <c r="KZ248" s="57"/>
      <c r="LA248" s="57"/>
      <c r="LB248" s="57"/>
      <c r="LC248" s="57"/>
      <c r="LD248" s="57"/>
      <c r="LE248" s="57"/>
      <c r="LF248" s="57"/>
      <c r="LG248" s="57"/>
      <c r="LH248" s="57"/>
      <c r="LI248" s="57"/>
      <c r="LJ248" s="57"/>
      <c r="LK248" s="57"/>
      <c r="LL248" s="57"/>
      <c r="LM248" s="57"/>
      <c r="LN248" s="57"/>
      <c r="LO248" s="57"/>
      <c r="LP248" s="57"/>
      <c r="LQ248" s="57"/>
      <c r="LR248" s="57"/>
      <c r="LS248" s="57"/>
      <c r="LT248" s="57"/>
      <c r="LU248" s="57"/>
      <c r="LV248" s="57"/>
      <c r="LW248" s="57"/>
      <c r="LX248" s="57"/>
      <c r="LY248" s="57"/>
      <c r="LZ248" s="57"/>
      <c r="MA248" s="57"/>
      <c r="MB248" s="57"/>
      <c r="MC248" s="57"/>
      <c r="MD248" s="57"/>
      <c r="ME248" s="57"/>
      <c r="MF248" s="57"/>
      <c r="MG248" s="57"/>
      <c r="MH248" s="57"/>
      <c r="MI248" s="57"/>
      <c r="MJ248" s="57"/>
      <c r="MK248" s="57"/>
      <c r="ML248" s="57"/>
      <c r="MM248" s="57"/>
      <c r="MN248" s="57"/>
      <c r="MO248" s="57"/>
      <c r="MP248" s="57"/>
      <c r="MQ248" s="57"/>
      <c r="MR248" s="57"/>
      <c r="MS248" s="57"/>
      <c r="MT248" s="57"/>
      <c r="MU248" s="57"/>
      <c r="MV248" s="57"/>
      <c r="MW248" s="57"/>
      <c r="MX248" s="57"/>
      <c r="MY248" s="57"/>
      <c r="MZ248" s="57"/>
      <c r="NA248" s="57"/>
      <c r="NB248" s="57"/>
      <c r="NC248" s="57"/>
      <c r="ND248" s="57"/>
      <c r="NE248" s="57"/>
      <c r="NF248" s="57"/>
      <c r="NG248" s="57"/>
      <c r="NH248" s="57"/>
      <c r="NI248" s="57"/>
      <c r="NJ248" s="57"/>
      <c r="NK248" s="57"/>
      <c r="NL248" s="57"/>
      <c r="NM248" s="57"/>
      <c r="NN248" s="57"/>
      <c r="NO248" s="57"/>
      <c r="NP248" s="57"/>
      <c r="NQ248" s="57"/>
      <c r="NR248" s="57"/>
      <c r="NS248" s="57"/>
      <c r="NT248" s="57"/>
      <c r="NU248" s="57"/>
      <c r="NV248" s="57"/>
      <c r="NW248" s="57"/>
      <c r="NX248" s="57"/>
      <c r="NY248" s="57"/>
      <c r="NZ248" s="57"/>
      <c r="OA248" s="57"/>
      <c r="OB248" s="57"/>
      <c r="OC248" s="57"/>
      <c r="OD248" s="57"/>
      <c r="OE248" s="57"/>
      <c r="OF248" s="57"/>
      <c r="OG248" s="57"/>
      <c r="OH248" s="57"/>
      <c r="OI248" s="57"/>
      <c r="OJ248" s="57"/>
      <c r="OK248" s="57"/>
      <c r="OL248" s="57"/>
      <c r="OM248" s="57"/>
      <c r="ON248" s="57"/>
      <c r="OO248" s="57"/>
      <c r="OP248" s="57"/>
      <c r="OQ248" s="57"/>
      <c r="OR248" s="57"/>
      <c r="OS248" s="57"/>
      <c r="OT248" s="57"/>
      <c r="OU248" s="57"/>
      <c r="OV248" s="57"/>
      <c r="OW248" s="57"/>
      <c r="OX248" s="57"/>
      <c r="OY248" s="57"/>
      <c r="OZ248" s="57"/>
      <c r="PA248" s="57"/>
      <c r="PB248" s="57"/>
      <c r="PC248" s="57"/>
      <c r="PD248" s="57"/>
      <c r="PE248" s="57"/>
      <c r="PF248" s="57"/>
      <c r="PG248" s="57"/>
      <c r="PH248" s="57"/>
      <c r="PI248" s="57"/>
      <c r="PJ248" s="57"/>
      <c r="PK248" s="57"/>
      <c r="PL248" s="57"/>
      <c r="PM248" s="57"/>
      <c r="PN248" s="57"/>
      <c r="PO248" s="57"/>
      <c r="PP248" s="57"/>
      <c r="PQ248" s="57"/>
      <c r="PR248" s="57"/>
      <c r="PS248" s="57"/>
      <c r="PT248" s="57"/>
      <c r="PU248" s="57"/>
      <c r="PV248" s="57"/>
      <c r="PW248" s="57"/>
      <c r="PX248" s="57"/>
      <c r="PY248" s="57"/>
      <c r="PZ248" s="57"/>
      <c r="QA248" s="57"/>
      <c r="QB248" s="57"/>
      <c r="QC248" s="57"/>
      <c r="QD248" s="57"/>
      <c r="QE248" s="57"/>
      <c r="QF248" s="57"/>
      <c r="QG248" s="57"/>
      <c r="QH248" s="57"/>
      <c r="QI248" s="57"/>
      <c r="QJ248" s="57"/>
      <c r="QK248" s="57"/>
      <c r="QL248" s="57"/>
      <c r="QM248" s="57"/>
      <c r="QN248" s="57"/>
      <c r="QO248" s="57"/>
      <c r="QP248" s="57"/>
      <c r="QQ248" s="57"/>
      <c r="QR248" s="57"/>
      <c r="QS248" s="57"/>
      <c r="QT248" s="57"/>
      <c r="QU248" s="57"/>
      <c r="QV248" s="57"/>
      <c r="QW248" s="57"/>
      <c r="QX248" s="57"/>
      <c r="QY248" s="57"/>
      <c r="QZ248" s="57"/>
      <c r="RA248" s="57"/>
      <c r="RB248" s="57"/>
      <c r="RC248" s="57"/>
      <c r="RD248" s="57"/>
      <c r="RE248" s="57"/>
      <c r="RF248" s="57"/>
      <c r="RG248" s="57"/>
      <c r="RH248" s="57"/>
      <c r="RI248" s="57"/>
      <c r="RJ248" s="57"/>
      <c r="RK248" s="57"/>
      <c r="RL248" s="57"/>
      <c r="RM248" s="57"/>
      <c r="RN248" s="57"/>
      <c r="RO248" s="57"/>
      <c r="RP248" s="57"/>
      <c r="RQ248" s="57"/>
      <c r="RR248" s="57"/>
      <c r="RS248" s="57"/>
      <c r="RT248" s="57"/>
      <c r="RU248" s="57"/>
      <c r="RV248" s="57"/>
      <c r="RW248" s="57"/>
      <c r="RX248" s="57"/>
      <c r="RY248" s="57"/>
      <c r="RZ248" s="57"/>
      <c r="SA248" s="57"/>
      <c r="SB248" s="57"/>
      <c r="SC248" s="57"/>
      <c r="SD248" s="57"/>
      <c r="SE248" s="57"/>
      <c r="SF248" s="57"/>
      <c r="SG248" s="57"/>
      <c r="SH248" s="57"/>
      <c r="SI248" s="57"/>
      <c r="SJ248" s="57"/>
      <c r="SK248" s="57"/>
      <c r="SL248" s="57"/>
      <c r="SM248" s="57"/>
      <c r="SN248" s="57"/>
      <c r="SO248" s="57"/>
      <c r="SP248" s="57"/>
      <c r="SQ248" s="57"/>
      <c r="SR248" s="57"/>
      <c r="SS248" s="57"/>
      <c r="ST248" s="57"/>
      <c r="SU248" s="57"/>
      <c r="SV248" s="57"/>
      <c r="SW248" s="57"/>
      <c r="SX248" s="57"/>
      <c r="SY248" s="57"/>
      <c r="SZ248" s="57"/>
      <c r="TA248" s="57"/>
      <c r="TB248" s="57"/>
      <c r="TC248" s="57"/>
      <c r="TD248" s="57"/>
      <c r="TE248" s="57"/>
      <c r="TF248" s="57"/>
      <c r="TG248" s="57"/>
      <c r="TH248" s="57"/>
      <c r="TI248" s="57"/>
      <c r="TJ248" s="57"/>
      <c r="TK248" s="57"/>
      <c r="TL248" s="57"/>
      <c r="TM248" s="57"/>
      <c r="TN248" s="57"/>
      <c r="TO248" s="57"/>
      <c r="TP248" s="57"/>
      <c r="TQ248" s="57"/>
      <c r="TR248" s="57"/>
      <c r="TS248" s="57"/>
      <c r="TT248" s="57"/>
      <c r="TU248" s="57"/>
      <c r="TV248" s="57"/>
      <c r="TW248" s="57"/>
      <c r="TX248" s="57"/>
      <c r="TY248" s="57"/>
      <c r="TZ248" s="57"/>
      <c r="UA248" s="57"/>
      <c r="UB248" s="57"/>
      <c r="UC248" s="57"/>
      <c r="UD248" s="57"/>
      <c r="UE248" s="57"/>
      <c r="UF248" s="57"/>
      <c r="UG248" s="57"/>
    </row>
    <row r="249" spans="1:553" ht="15.75" customHeight="1" x14ac:dyDescent="0.2">
      <c r="A249" s="59"/>
      <c r="B249" s="706" t="s">
        <v>986</v>
      </c>
      <c r="C249" s="707"/>
      <c r="D249" s="707"/>
      <c r="E249" s="707"/>
      <c r="F249" s="707"/>
      <c r="G249" s="707"/>
      <c r="H249" s="707"/>
      <c r="I249" s="707"/>
      <c r="J249" s="707"/>
      <c r="K249" s="707"/>
      <c r="L249" s="708"/>
      <c r="M249" s="55"/>
    </row>
    <row r="250" spans="1:553" ht="15.75" customHeight="1" x14ac:dyDescent="0.2">
      <c r="A250" s="59"/>
      <c r="B250" s="709"/>
      <c r="C250" s="710"/>
      <c r="D250" s="710"/>
      <c r="E250" s="710"/>
      <c r="F250" s="710"/>
      <c r="G250" s="710"/>
      <c r="H250" s="710"/>
      <c r="I250" s="710"/>
      <c r="J250" s="710"/>
      <c r="K250" s="710"/>
      <c r="L250" s="711"/>
      <c r="M250" s="55"/>
    </row>
    <row r="251" spans="1:553" ht="15.75" customHeight="1" x14ac:dyDescent="0.2">
      <c r="A251" s="59"/>
      <c r="B251" s="709"/>
      <c r="C251" s="710"/>
      <c r="D251" s="710"/>
      <c r="E251" s="710"/>
      <c r="F251" s="710"/>
      <c r="G251" s="710"/>
      <c r="H251" s="710"/>
      <c r="I251" s="710"/>
      <c r="J251" s="710"/>
      <c r="K251" s="710"/>
      <c r="L251" s="711"/>
      <c r="M251" s="55"/>
    </row>
    <row r="252" spans="1:553" ht="15.75" customHeight="1" x14ac:dyDescent="0.2">
      <c r="A252" s="59"/>
      <c r="B252" s="709"/>
      <c r="C252" s="710"/>
      <c r="D252" s="710"/>
      <c r="E252" s="710"/>
      <c r="F252" s="710"/>
      <c r="G252" s="710"/>
      <c r="H252" s="710"/>
      <c r="I252" s="710"/>
      <c r="J252" s="710"/>
      <c r="K252" s="710"/>
      <c r="L252" s="711"/>
      <c r="M252" s="55"/>
    </row>
    <row r="253" spans="1:553" ht="15.75" customHeight="1" x14ac:dyDescent="0.2">
      <c r="A253" s="59"/>
      <c r="B253" s="709"/>
      <c r="C253" s="710"/>
      <c r="D253" s="710"/>
      <c r="E253" s="710"/>
      <c r="F253" s="710"/>
      <c r="G253" s="710"/>
      <c r="H253" s="710"/>
      <c r="I253" s="710"/>
      <c r="J253" s="710"/>
      <c r="K253" s="710"/>
      <c r="L253" s="711"/>
      <c r="M253" s="55"/>
    </row>
    <row r="254" spans="1:553" ht="15.75" customHeight="1" x14ac:dyDescent="0.2">
      <c r="A254" s="59"/>
      <c r="B254" s="709"/>
      <c r="C254" s="710"/>
      <c r="D254" s="710"/>
      <c r="E254" s="710"/>
      <c r="F254" s="710"/>
      <c r="G254" s="710"/>
      <c r="H254" s="710"/>
      <c r="I254" s="710"/>
      <c r="J254" s="710"/>
      <c r="K254" s="710"/>
      <c r="L254" s="711"/>
      <c r="M254" s="55"/>
    </row>
    <row r="255" spans="1:553" ht="15.75" customHeight="1" x14ac:dyDescent="0.2">
      <c r="A255" s="59"/>
      <c r="B255" s="709"/>
      <c r="C255" s="710"/>
      <c r="D255" s="710"/>
      <c r="E255" s="710"/>
      <c r="F255" s="710"/>
      <c r="G255" s="710"/>
      <c r="H255" s="710"/>
      <c r="I255" s="710"/>
      <c r="J255" s="710"/>
      <c r="K255" s="710"/>
      <c r="L255" s="711"/>
      <c r="M255" s="55"/>
    </row>
    <row r="256" spans="1:553" ht="15.75" customHeight="1" x14ac:dyDescent="0.2">
      <c r="A256" s="59"/>
      <c r="B256" s="709"/>
      <c r="C256" s="710"/>
      <c r="D256" s="710"/>
      <c r="E256" s="710"/>
      <c r="F256" s="710"/>
      <c r="G256" s="710"/>
      <c r="H256" s="710"/>
      <c r="I256" s="710"/>
      <c r="J256" s="710"/>
      <c r="K256" s="710"/>
      <c r="L256" s="711"/>
      <c r="M256" s="55"/>
    </row>
    <row r="257" spans="1:553" ht="15.75" customHeight="1" x14ac:dyDescent="0.2">
      <c r="A257" s="59"/>
      <c r="B257" s="712"/>
      <c r="C257" s="713"/>
      <c r="D257" s="713"/>
      <c r="E257" s="713"/>
      <c r="F257" s="713"/>
      <c r="G257" s="713"/>
      <c r="H257" s="713"/>
      <c r="I257" s="713"/>
      <c r="J257" s="713"/>
      <c r="K257" s="713"/>
      <c r="L257" s="714"/>
      <c r="M257" s="55"/>
    </row>
    <row r="258" spans="1:553" s="58" customFormat="1" ht="15" customHeight="1" x14ac:dyDescent="0.2">
      <c r="A258" s="56"/>
      <c r="B258" s="20"/>
      <c r="C258" s="20"/>
      <c r="D258" s="20"/>
      <c r="E258" s="20"/>
      <c r="F258" s="20"/>
      <c r="G258" s="20"/>
      <c r="H258" s="20"/>
      <c r="I258" s="20"/>
      <c r="J258" s="20"/>
      <c r="K258" s="20"/>
      <c r="L258" s="20"/>
      <c r="M258" s="20"/>
      <c r="N258" s="52"/>
      <c r="O258" s="53"/>
      <c r="P258" s="53"/>
      <c r="Q258" s="53"/>
      <c r="R258" s="53"/>
      <c r="S258" s="53"/>
      <c r="T258" s="53"/>
      <c r="U258" s="53"/>
      <c r="V258" s="53"/>
      <c r="W258" s="53"/>
      <c r="X258" s="53"/>
      <c r="Y258" s="53"/>
      <c r="Z258" s="53"/>
      <c r="AA258" s="53"/>
      <c r="AB258" s="53"/>
      <c r="AC258" s="53"/>
      <c r="AD258" s="53"/>
      <c r="AE258" s="53"/>
      <c r="AF258" s="57"/>
      <c r="AG258" s="57"/>
      <c r="AH258" s="57"/>
      <c r="AI258" s="57"/>
      <c r="AJ258" s="57"/>
      <c r="AK258" s="57"/>
      <c r="AL258" s="57"/>
      <c r="AM258" s="57"/>
      <c r="AN258" s="57"/>
      <c r="AO258" s="57"/>
      <c r="AP258" s="57"/>
      <c r="AQ258" s="57"/>
      <c r="AR258" s="57"/>
      <c r="AS258" s="57"/>
      <c r="AT258" s="57"/>
      <c r="AU258" s="57"/>
      <c r="AV258" s="57"/>
      <c r="AW258" s="57"/>
      <c r="AX258" s="57"/>
      <c r="AY258" s="57"/>
      <c r="AZ258" s="57"/>
      <c r="BA258" s="57"/>
      <c r="BB258" s="57"/>
      <c r="BC258" s="57"/>
      <c r="BD258" s="57"/>
      <c r="BE258" s="57"/>
      <c r="BF258" s="57"/>
      <c r="BG258" s="57"/>
      <c r="BH258" s="57"/>
      <c r="BI258" s="57"/>
      <c r="BJ258" s="57"/>
      <c r="BK258" s="57"/>
      <c r="BL258" s="57"/>
      <c r="BM258" s="57"/>
      <c r="BN258" s="57"/>
      <c r="BO258" s="57"/>
      <c r="BP258" s="57"/>
      <c r="BQ258" s="57"/>
      <c r="BR258" s="57"/>
      <c r="BS258" s="57"/>
      <c r="BT258" s="57"/>
      <c r="BU258" s="57"/>
      <c r="BV258" s="57"/>
      <c r="BW258" s="57"/>
      <c r="BX258" s="57"/>
      <c r="BY258" s="57"/>
      <c r="BZ258" s="57"/>
      <c r="CA258" s="57"/>
      <c r="CB258" s="57"/>
      <c r="CC258" s="57"/>
      <c r="CD258" s="57"/>
      <c r="CE258" s="57"/>
      <c r="CF258" s="57"/>
      <c r="CG258" s="57"/>
      <c r="CH258" s="57"/>
      <c r="CI258" s="57"/>
      <c r="CJ258" s="57"/>
      <c r="CK258" s="57"/>
      <c r="CL258" s="57"/>
      <c r="CM258" s="57"/>
      <c r="CN258" s="57"/>
      <c r="CO258" s="57"/>
      <c r="CP258" s="57"/>
      <c r="CQ258" s="57"/>
      <c r="CR258" s="57"/>
      <c r="CS258" s="57"/>
      <c r="CT258" s="57"/>
      <c r="CU258" s="57"/>
      <c r="CV258" s="57"/>
      <c r="CW258" s="57"/>
      <c r="CX258" s="57"/>
      <c r="CY258" s="57"/>
      <c r="CZ258" s="57"/>
      <c r="DA258" s="57"/>
      <c r="DB258" s="57"/>
      <c r="DC258" s="57"/>
      <c r="DD258" s="57"/>
      <c r="DE258" s="57"/>
      <c r="DF258" s="57"/>
      <c r="DG258" s="57"/>
      <c r="DH258" s="57"/>
      <c r="DI258" s="57"/>
      <c r="DJ258" s="57"/>
      <c r="DK258" s="57"/>
      <c r="DL258" s="57"/>
      <c r="DM258" s="57"/>
      <c r="DN258" s="57"/>
      <c r="DO258" s="57"/>
      <c r="DP258" s="57"/>
      <c r="DQ258" s="57"/>
      <c r="DR258" s="57"/>
      <c r="DS258" s="57"/>
      <c r="DT258" s="57"/>
      <c r="DU258" s="57"/>
      <c r="DV258" s="57"/>
      <c r="DW258" s="57"/>
      <c r="DX258" s="57"/>
      <c r="DY258" s="57"/>
      <c r="DZ258" s="57"/>
      <c r="EA258" s="57"/>
      <c r="EB258" s="57"/>
      <c r="EC258" s="57"/>
      <c r="ED258" s="57"/>
      <c r="EE258" s="57"/>
      <c r="EF258" s="57"/>
      <c r="EG258" s="57"/>
      <c r="EH258" s="57"/>
      <c r="EI258" s="57"/>
      <c r="EJ258" s="57"/>
      <c r="EK258" s="57"/>
      <c r="EL258" s="57"/>
      <c r="EM258" s="57"/>
      <c r="EN258" s="57"/>
      <c r="EO258" s="57"/>
      <c r="EP258" s="57"/>
      <c r="EQ258" s="57"/>
      <c r="ER258" s="57"/>
      <c r="ES258" s="57"/>
      <c r="ET258" s="57"/>
      <c r="EU258" s="57"/>
      <c r="EV258" s="57"/>
      <c r="EW258" s="57"/>
      <c r="EX258" s="57"/>
      <c r="EY258" s="57"/>
      <c r="EZ258" s="57"/>
      <c r="FA258" s="57"/>
      <c r="FB258" s="57"/>
      <c r="FC258" s="57"/>
      <c r="FD258" s="57"/>
      <c r="FE258" s="57"/>
      <c r="FF258" s="57"/>
      <c r="FG258" s="57"/>
      <c r="FH258" s="57"/>
      <c r="FI258" s="57"/>
      <c r="FJ258" s="57"/>
      <c r="FK258" s="57"/>
      <c r="FL258" s="57"/>
      <c r="FM258" s="57"/>
      <c r="FN258" s="57"/>
      <c r="FO258" s="57"/>
      <c r="FP258" s="57"/>
      <c r="FQ258" s="57"/>
      <c r="FR258" s="57"/>
      <c r="FS258" s="57"/>
      <c r="FT258" s="57"/>
      <c r="FU258" s="57"/>
      <c r="FV258" s="57"/>
      <c r="FW258" s="57"/>
      <c r="FX258" s="57"/>
      <c r="FY258" s="57"/>
      <c r="FZ258" s="57"/>
      <c r="GA258" s="57"/>
      <c r="GB258" s="57"/>
      <c r="GC258" s="57"/>
      <c r="GD258" s="57"/>
      <c r="GE258" s="57"/>
      <c r="GF258" s="57"/>
      <c r="GG258" s="57"/>
      <c r="GH258" s="57"/>
      <c r="GI258" s="57"/>
      <c r="GJ258" s="57"/>
      <c r="GK258" s="57"/>
      <c r="GL258" s="57"/>
      <c r="GM258" s="57"/>
      <c r="GN258" s="57"/>
      <c r="GO258" s="57"/>
      <c r="GP258" s="57"/>
      <c r="GQ258" s="57"/>
      <c r="GR258" s="57"/>
      <c r="GS258" s="57"/>
      <c r="GT258" s="57"/>
      <c r="GU258" s="57"/>
      <c r="GV258" s="57"/>
      <c r="GW258" s="57"/>
      <c r="GX258" s="57"/>
      <c r="GY258" s="57"/>
      <c r="GZ258" s="57"/>
      <c r="HA258" s="57"/>
      <c r="HB258" s="57"/>
      <c r="HC258" s="57"/>
      <c r="HD258" s="57"/>
      <c r="HE258" s="57"/>
      <c r="HF258" s="57"/>
      <c r="HG258" s="57"/>
      <c r="HH258" s="57"/>
      <c r="HI258" s="57"/>
      <c r="HJ258" s="57"/>
      <c r="HK258" s="57"/>
      <c r="HL258" s="57"/>
      <c r="HM258" s="57"/>
      <c r="HN258" s="57"/>
      <c r="HO258" s="57"/>
      <c r="HP258" s="57"/>
      <c r="HQ258" s="57"/>
      <c r="HR258" s="57"/>
      <c r="HS258" s="57"/>
      <c r="HT258" s="57"/>
      <c r="HU258" s="57"/>
      <c r="HV258" s="57"/>
      <c r="HW258" s="57"/>
      <c r="HX258" s="57"/>
      <c r="HY258" s="57"/>
      <c r="HZ258" s="57"/>
      <c r="IA258" s="57"/>
      <c r="IB258" s="57"/>
      <c r="IC258" s="57"/>
      <c r="ID258" s="57"/>
      <c r="IE258" s="57"/>
      <c r="IF258" s="57"/>
      <c r="IG258" s="57"/>
      <c r="IH258" s="57"/>
      <c r="II258" s="57"/>
      <c r="IJ258" s="57"/>
      <c r="IK258" s="57"/>
      <c r="IL258" s="57"/>
      <c r="IM258" s="57"/>
      <c r="IN258" s="57"/>
      <c r="IO258" s="57"/>
      <c r="IP258" s="57"/>
      <c r="IQ258" s="57"/>
      <c r="IR258" s="57"/>
      <c r="IS258" s="57"/>
      <c r="IT258" s="57"/>
      <c r="IU258" s="57"/>
      <c r="IV258" s="57"/>
      <c r="IW258" s="57"/>
      <c r="IX258" s="57"/>
      <c r="IY258" s="57"/>
      <c r="IZ258" s="57"/>
      <c r="JA258" s="57"/>
      <c r="JB258" s="57"/>
      <c r="JC258" s="57"/>
      <c r="JD258" s="57"/>
      <c r="JE258" s="57"/>
      <c r="JF258" s="57"/>
      <c r="JG258" s="57"/>
      <c r="JH258" s="57"/>
      <c r="JI258" s="57"/>
      <c r="JJ258" s="57"/>
      <c r="JK258" s="57"/>
      <c r="JL258" s="57"/>
      <c r="JM258" s="57"/>
      <c r="JN258" s="57"/>
      <c r="JO258" s="57"/>
      <c r="JP258" s="57"/>
      <c r="JQ258" s="57"/>
      <c r="JR258" s="57"/>
      <c r="JS258" s="57"/>
      <c r="JT258" s="57"/>
      <c r="JU258" s="57"/>
      <c r="JV258" s="57"/>
      <c r="JW258" s="57"/>
      <c r="JX258" s="57"/>
      <c r="JY258" s="57"/>
      <c r="JZ258" s="57"/>
      <c r="KA258" s="57"/>
      <c r="KB258" s="57"/>
      <c r="KC258" s="57"/>
      <c r="KD258" s="57"/>
      <c r="KE258" s="57"/>
      <c r="KF258" s="57"/>
      <c r="KG258" s="57"/>
      <c r="KH258" s="57"/>
      <c r="KI258" s="57"/>
      <c r="KJ258" s="57"/>
      <c r="KK258" s="57"/>
      <c r="KL258" s="57"/>
      <c r="KM258" s="57"/>
      <c r="KN258" s="57"/>
      <c r="KO258" s="57"/>
      <c r="KP258" s="57"/>
      <c r="KQ258" s="57"/>
      <c r="KR258" s="57"/>
      <c r="KS258" s="57"/>
      <c r="KT258" s="57"/>
      <c r="KU258" s="57"/>
      <c r="KV258" s="57"/>
      <c r="KW258" s="57"/>
      <c r="KX258" s="57"/>
      <c r="KY258" s="57"/>
      <c r="KZ258" s="57"/>
      <c r="LA258" s="57"/>
      <c r="LB258" s="57"/>
      <c r="LC258" s="57"/>
      <c r="LD258" s="57"/>
      <c r="LE258" s="57"/>
      <c r="LF258" s="57"/>
      <c r="LG258" s="57"/>
      <c r="LH258" s="57"/>
      <c r="LI258" s="57"/>
      <c r="LJ258" s="57"/>
      <c r="LK258" s="57"/>
      <c r="LL258" s="57"/>
      <c r="LM258" s="57"/>
      <c r="LN258" s="57"/>
      <c r="LO258" s="57"/>
      <c r="LP258" s="57"/>
      <c r="LQ258" s="57"/>
      <c r="LR258" s="57"/>
      <c r="LS258" s="57"/>
      <c r="LT258" s="57"/>
      <c r="LU258" s="57"/>
      <c r="LV258" s="57"/>
      <c r="LW258" s="57"/>
      <c r="LX258" s="57"/>
      <c r="LY258" s="57"/>
      <c r="LZ258" s="57"/>
      <c r="MA258" s="57"/>
      <c r="MB258" s="57"/>
      <c r="MC258" s="57"/>
      <c r="MD258" s="57"/>
      <c r="ME258" s="57"/>
      <c r="MF258" s="57"/>
      <c r="MG258" s="57"/>
      <c r="MH258" s="57"/>
      <c r="MI258" s="57"/>
      <c r="MJ258" s="57"/>
      <c r="MK258" s="57"/>
      <c r="ML258" s="57"/>
      <c r="MM258" s="57"/>
      <c r="MN258" s="57"/>
      <c r="MO258" s="57"/>
      <c r="MP258" s="57"/>
      <c r="MQ258" s="57"/>
      <c r="MR258" s="57"/>
      <c r="MS258" s="57"/>
      <c r="MT258" s="57"/>
      <c r="MU258" s="57"/>
      <c r="MV258" s="57"/>
      <c r="MW258" s="57"/>
      <c r="MX258" s="57"/>
      <c r="MY258" s="57"/>
      <c r="MZ258" s="57"/>
      <c r="NA258" s="57"/>
      <c r="NB258" s="57"/>
      <c r="NC258" s="57"/>
      <c r="ND258" s="57"/>
      <c r="NE258" s="57"/>
      <c r="NF258" s="57"/>
      <c r="NG258" s="57"/>
      <c r="NH258" s="57"/>
      <c r="NI258" s="57"/>
      <c r="NJ258" s="57"/>
      <c r="NK258" s="57"/>
      <c r="NL258" s="57"/>
      <c r="NM258" s="57"/>
      <c r="NN258" s="57"/>
      <c r="NO258" s="57"/>
      <c r="NP258" s="57"/>
      <c r="NQ258" s="57"/>
      <c r="NR258" s="57"/>
      <c r="NS258" s="57"/>
      <c r="NT258" s="57"/>
      <c r="NU258" s="57"/>
      <c r="NV258" s="57"/>
      <c r="NW258" s="57"/>
      <c r="NX258" s="57"/>
      <c r="NY258" s="57"/>
      <c r="NZ258" s="57"/>
      <c r="OA258" s="57"/>
      <c r="OB258" s="57"/>
      <c r="OC258" s="57"/>
      <c r="OD258" s="57"/>
      <c r="OE258" s="57"/>
      <c r="OF258" s="57"/>
      <c r="OG258" s="57"/>
      <c r="OH258" s="57"/>
      <c r="OI258" s="57"/>
      <c r="OJ258" s="57"/>
      <c r="OK258" s="57"/>
      <c r="OL258" s="57"/>
      <c r="OM258" s="57"/>
      <c r="ON258" s="57"/>
      <c r="OO258" s="57"/>
      <c r="OP258" s="57"/>
      <c r="OQ258" s="57"/>
      <c r="OR258" s="57"/>
      <c r="OS258" s="57"/>
      <c r="OT258" s="57"/>
      <c r="OU258" s="57"/>
      <c r="OV258" s="57"/>
      <c r="OW258" s="57"/>
      <c r="OX258" s="57"/>
      <c r="OY258" s="57"/>
      <c r="OZ258" s="57"/>
      <c r="PA258" s="57"/>
      <c r="PB258" s="57"/>
      <c r="PC258" s="57"/>
      <c r="PD258" s="57"/>
      <c r="PE258" s="57"/>
      <c r="PF258" s="57"/>
      <c r="PG258" s="57"/>
      <c r="PH258" s="57"/>
      <c r="PI258" s="57"/>
      <c r="PJ258" s="57"/>
      <c r="PK258" s="57"/>
      <c r="PL258" s="57"/>
      <c r="PM258" s="57"/>
      <c r="PN258" s="57"/>
      <c r="PO258" s="57"/>
      <c r="PP258" s="57"/>
      <c r="PQ258" s="57"/>
      <c r="PR258" s="57"/>
      <c r="PS258" s="57"/>
      <c r="PT258" s="57"/>
      <c r="PU258" s="57"/>
      <c r="PV258" s="57"/>
      <c r="PW258" s="57"/>
      <c r="PX258" s="57"/>
      <c r="PY258" s="57"/>
      <c r="PZ258" s="57"/>
      <c r="QA258" s="57"/>
      <c r="QB258" s="57"/>
      <c r="QC258" s="57"/>
      <c r="QD258" s="57"/>
      <c r="QE258" s="57"/>
      <c r="QF258" s="57"/>
      <c r="QG258" s="57"/>
      <c r="QH258" s="57"/>
      <c r="QI258" s="57"/>
      <c r="QJ258" s="57"/>
      <c r="QK258" s="57"/>
      <c r="QL258" s="57"/>
      <c r="QM258" s="57"/>
      <c r="QN258" s="57"/>
      <c r="QO258" s="57"/>
      <c r="QP258" s="57"/>
      <c r="QQ258" s="57"/>
      <c r="QR258" s="57"/>
      <c r="QS258" s="57"/>
      <c r="QT258" s="57"/>
      <c r="QU258" s="57"/>
      <c r="QV258" s="57"/>
      <c r="QW258" s="57"/>
      <c r="QX258" s="57"/>
      <c r="QY258" s="57"/>
      <c r="QZ258" s="57"/>
      <c r="RA258" s="57"/>
      <c r="RB258" s="57"/>
      <c r="RC258" s="57"/>
      <c r="RD258" s="57"/>
      <c r="RE258" s="57"/>
      <c r="RF258" s="57"/>
      <c r="RG258" s="57"/>
      <c r="RH258" s="57"/>
      <c r="RI258" s="57"/>
      <c r="RJ258" s="57"/>
      <c r="RK258" s="57"/>
      <c r="RL258" s="57"/>
      <c r="RM258" s="57"/>
      <c r="RN258" s="57"/>
      <c r="RO258" s="57"/>
      <c r="RP258" s="57"/>
      <c r="RQ258" s="57"/>
      <c r="RR258" s="57"/>
      <c r="RS258" s="57"/>
      <c r="RT258" s="57"/>
      <c r="RU258" s="57"/>
      <c r="RV258" s="57"/>
      <c r="RW258" s="57"/>
      <c r="RX258" s="57"/>
      <c r="RY258" s="57"/>
      <c r="RZ258" s="57"/>
      <c r="SA258" s="57"/>
      <c r="SB258" s="57"/>
      <c r="SC258" s="57"/>
      <c r="SD258" s="57"/>
      <c r="SE258" s="57"/>
      <c r="SF258" s="57"/>
      <c r="SG258" s="57"/>
      <c r="SH258" s="57"/>
      <c r="SI258" s="57"/>
      <c r="SJ258" s="57"/>
      <c r="SK258" s="57"/>
      <c r="SL258" s="57"/>
      <c r="SM258" s="57"/>
      <c r="SN258" s="57"/>
      <c r="SO258" s="57"/>
      <c r="SP258" s="57"/>
      <c r="SQ258" s="57"/>
      <c r="SR258" s="57"/>
      <c r="SS258" s="57"/>
      <c r="ST258" s="57"/>
      <c r="SU258" s="57"/>
      <c r="SV258" s="57"/>
      <c r="SW258" s="57"/>
      <c r="SX258" s="57"/>
      <c r="SY258" s="57"/>
      <c r="SZ258" s="57"/>
      <c r="TA258" s="57"/>
      <c r="TB258" s="57"/>
      <c r="TC258" s="57"/>
      <c r="TD258" s="57"/>
      <c r="TE258" s="57"/>
      <c r="TF258" s="57"/>
      <c r="TG258" s="57"/>
      <c r="TH258" s="57"/>
      <c r="TI258" s="57"/>
      <c r="TJ258" s="57"/>
      <c r="TK258" s="57"/>
      <c r="TL258" s="57"/>
      <c r="TM258" s="57"/>
      <c r="TN258" s="57"/>
      <c r="TO258" s="57"/>
      <c r="TP258" s="57"/>
      <c r="TQ258" s="57"/>
      <c r="TR258" s="57"/>
      <c r="TS258" s="57"/>
      <c r="TT258" s="57"/>
      <c r="TU258" s="57"/>
      <c r="TV258" s="57"/>
      <c r="TW258" s="57"/>
      <c r="TX258" s="57"/>
      <c r="TY258" s="57"/>
      <c r="TZ258" s="57"/>
      <c r="UA258" s="57"/>
      <c r="UB258" s="57"/>
      <c r="UC258" s="57"/>
      <c r="UD258" s="57"/>
      <c r="UE258" s="57"/>
      <c r="UF258" s="57"/>
      <c r="UG258" s="57"/>
    </row>
    <row r="259" spans="1:553" s="58" customFormat="1" ht="15" customHeight="1" x14ac:dyDescent="0.2">
      <c r="A259" s="56"/>
      <c r="B259" s="20"/>
      <c r="C259" s="20"/>
      <c r="D259" s="20"/>
      <c r="E259" s="20"/>
      <c r="F259" s="20"/>
      <c r="G259" s="20"/>
      <c r="H259" s="20"/>
      <c r="I259" s="20"/>
      <c r="J259" s="20"/>
      <c r="K259" s="20"/>
      <c r="L259" s="20"/>
      <c r="M259" s="20"/>
      <c r="N259" s="52"/>
      <c r="O259" s="53"/>
      <c r="P259" s="53"/>
      <c r="Q259" s="53"/>
      <c r="R259" s="53"/>
      <c r="S259" s="53"/>
      <c r="T259" s="53"/>
      <c r="U259" s="53"/>
      <c r="V259" s="53"/>
      <c r="W259" s="53"/>
      <c r="X259" s="53"/>
      <c r="Y259" s="53"/>
      <c r="Z259" s="53"/>
      <c r="AA259" s="53"/>
      <c r="AB259" s="53"/>
      <c r="AC259" s="53"/>
      <c r="AD259" s="53"/>
      <c r="AE259" s="53"/>
      <c r="AF259" s="57"/>
      <c r="AG259" s="57"/>
      <c r="AH259" s="57"/>
      <c r="AI259" s="57"/>
      <c r="AJ259" s="57"/>
      <c r="AK259" s="57"/>
      <c r="AL259" s="57"/>
      <c r="AM259" s="57"/>
      <c r="AN259" s="57"/>
      <c r="AO259" s="57"/>
      <c r="AP259" s="57"/>
      <c r="AQ259" s="57"/>
      <c r="AR259" s="57"/>
      <c r="AS259" s="57"/>
      <c r="AT259" s="57"/>
      <c r="AU259" s="57"/>
      <c r="AV259" s="57"/>
      <c r="AW259" s="57"/>
      <c r="AX259" s="57"/>
      <c r="AY259" s="57"/>
      <c r="AZ259" s="57"/>
      <c r="BA259" s="57"/>
      <c r="BB259" s="57"/>
      <c r="BC259" s="57"/>
      <c r="BD259" s="57"/>
      <c r="BE259" s="57"/>
      <c r="BF259" s="57"/>
      <c r="BG259" s="57"/>
      <c r="BH259" s="57"/>
      <c r="BI259" s="57"/>
      <c r="BJ259" s="57"/>
      <c r="BK259" s="57"/>
      <c r="BL259" s="57"/>
      <c r="BM259" s="57"/>
      <c r="BN259" s="57"/>
      <c r="BO259" s="57"/>
      <c r="BP259" s="57"/>
      <c r="BQ259" s="57"/>
      <c r="BR259" s="57"/>
      <c r="BS259" s="57"/>
      <c r="BT259" s="57"/>
      <c r="BU259" s="57"/>
      <c r="BV259" s="57"/>
      <c r="BW259" s="57"/>
      <c r="BX259" s="57"/>
      <c r="BY259" s="57"/>
      <c r="BZ259" s="57"/>
      <c r="CA259" s="57"/>
      <c r="CB259" s="57"/>
      <c r="CC259" s="57"/>
      <c r="CD259" s="57"/>
      <c r="CE259" s="57"/>
      <c r="CF259" s="57"/>
      <c r="CG259" s="57"/>
      <c r="CH259" s="57"/>
      <c r="CI259" s="57"/>
      <c r="CJ259" s="57"/>
      <c r="CK259" s="57"/>
      <c r="CL259" s="57"/>
      <c r="CM259" s="57"/>
      <c r="CN259" s="57"/>
      <c r="CO259" s="57"/>
      <c r="CP259" s="57"/>
      <c r="CQ259" s="57"/>
      <c r="CR259" s="57"/>
      <c r="CS259" s="57"/>
      <c r="CT259" s="57"/>
      <c r="CU259" s="57"/>
      <c r="CV259" s="57"/>
      <c r="CW259" s="57"/>
      <c r="CX259" s="57"/>
      <c r="CY259" s="57"/>
      <c r="CZ259" s="57"/>
      <c r="DA259" s="57"/>
      <c r="DB259" s="57"/>
      <c r="DC259" s="57"/>
      <c r="DD259" s="57"/>
      <c r="DE259" s="57"/>
      <c r="DF259" s="57"/>
      <c r="DG259" s="57"/>
      <c r="DH259" s="57"/>
      <c r="DI259" s="57"/>
      <c r="DJ259" s="57"/>
      <c r="DK259" s="57"/>
      <c r="DL259" s="57"/>
      <c r="DM259" s="57"/>
      <c r="DN259" s="57"/>
      <c r="DO259" s="57"/>
      <c r="DP259" s="57"/>
      <c r="DQ259" s="57"/>
      <c r="DR259" s="57"/>
      <c r="DS259" s="57"/>
      <c r="DT259" s="57"/>
      <c r="DU259" s="57"/>
      <c r="DV259" s="57"/>
      <c r="DW259" s="57"/>
      <c r="DX259" s="57"/>
      <c r="DY259" s="57"/>
      <c r="DZ259" s="57"/>
      <c r="EA259" s="57"/>
      <c r="EB259" s="57"/>
      <c r="EC259" s="57"/>
      <c r="ED259" s="57"/>
      <c r="EE259" s="57"/>
      <c r="EF259" s="57"/>
      <c r="EG259" s="57"/>
      <c r="EH259" s="57"/>
      <c r="EI259" s="57"/>
      <c r="EJ259" s="57"/>
      <c r="EK259" s="57"/>
      <c r="EL259" s="57"/>
      <c r="EM259" s="57"/>
      <c r="EN259" s="57"/>
      <c r="EO259" s="57"/>
      <c r="EP259" s="57"/>
      <c r="EQ259" s="57"/>
      <c r="ER259" s="57"/>
      <c r="ES259" s="57"/>
      <c r="ET259" s="57"/>
      <c r="EU259" s="57"/>
      <c r="EV259" s="57"/>
      <c r="EW259" s="57"/>
      <c r="EX259" s="57"/>
      <c r="EY259" s="57"/>
      <c r="EZ259" s="57"/>
      <c r="FA259" s="57"/>
      <c r="FB259" s="57"/>
      <c r="FC259" s="57"/>
      <c r="FD259" s="57"/>
      <c r="FE259" s="57"/>
      <c r="FF259" s="57"/>
      <c r="FG259" s="57"/>
      <c r="FH259" s="57"/>
      <c r="FI259" s="57"/>
      <c r="FJ259" s="57"/>
      <c r="FK259" s="57"/>
      <c r="FL259" s="57"/>
      <c r="FM259" s="57"/>
      <c r="FN259" s="57"/>
      <c r="FO259" s="57"/>
      <c r="FP259" s="57"/>
      <c r="FQ259" s="57"/>
      <c r="FR259" s="57"/>
      <c r="FS259" s="57"/>
      <c r="FT259" s="57"/>
      <c r="FU259" s="57"/>
      <c r="FV259" s="57"/>
      <c r="FW259" s="57"/>
      <c r="FX259" s="57"/>
      <c r="FY259" s="57"/>
      <c r="FZ259" s="57"/>
      <c r="GA259" s="57"/>
      <c r="GB259" s="57"/>
      <c r="GC259" s="57"/>
      <c r="GD259" s="57"/>
      <c r="GE259" s="57"/>
      <c r="GF259" s="57"/>
      <c r="GG259" s="57"/>
      <c r="GH259" s="57"/>
      <c r="GI259" s="57"/>
      <c r="GJ259" s="57"/>
      <c r="GK259" s="57"/>
      <c r="GL259" s="57"/>
      <c r="GM259" s="57"/>
      <c r="GN259" s="57"/>
      <c r="GO259" s="57"/>
      <c r="GP259" s="57"/>
      <c r="GQ259" s="57"/>
      <c r="GR259" s="57"/>
      <c r="GS259" s="57"/>
      <c r="GT259" s="57"/>
      <c r="GU259" s="57"/>
      <c r="GV259" s="57"/>
      <c r="GW259" s="57"/>
      <c r="GX259" s="57"/>
      <c r="GY259" s="57"/>
      <c r="GZ259" s="57"/>
      <c r="HA259" s="57"/>
      <c r="HB259" s="57"/>
      <c r="HC259" s="57"/>
      <c r="HD259" s="57"/>
      <c r="HE259" s="57"/>
      <c r="HF259" s="57"/>
      <c r="HG259" s="57"/>
      <c r="HH259" s="57"/>
      <c r="HI259" s="57"/>
      <c r="HJ259" s="57"/>
      <c r="HK259" s="57"/>
      <c r="HL259" s="57"/>
      <c r="HM259" s="57"/>
      <c r="HN259" s="57"/>
      <c r="HO259" s="57"/>
      <c r="HP259" s="57"/>
      <c r="HQ259" s="57"/>
      <c r="HR259" s="57"/>
      <c r="HS259" s="57"/>
      <c r="HT259" s="57"/>
      <c r="HU259" s="57"/>
      <c r="HV259" s="57"/>
      <c r="HW259" s="57"/>
      <c r="HX259" s="57"/>
      <c r="HY259" s="57"/>
      <c r="HZ259" s="57"/>
      <c r="IA259" s="57"/>
      <c r="IB259" s="57"/>
      <c r="IC259" s="57"/>
      <c r="ID259" s="57"/>
      <c r="IE259" s="57"/>
      <c r="IF259" s="57"/>
      <c r="IG259" s="57"/>
      <c r="IH259" s="57"/>
      <c r="II259" s="57"/>
      <c r="IJ259" s="57"/>
      <c r="IK259" s="57"/>
      <c r="IL259" s="57"/>
      <c r="IM259" s="57"/>
      <c r="IN259" s="57"/>
      <c r="IO259" s="57"/>
      <c r="IP259" s="57"/>
      <c r="IQ259" s="57"/>
      <c r="IR259" s="57"/>
      <c r="IS259" s="57"/>
      <c r="IT259" s="57"/>
      <c r="IU259" s="57"/>
      <c r="IV259" s="57"/>
      <c r="IW259" s="57"/>
      <c r="IX259" s="57"/>
      <c r="IY259" s="57"/>
      <c r="IZ259" s="57"/>
      <c r="JA259" s="57"/>
      <c r="JB259" s="57"/>
      <c r="JC259" s="57"/>
      <c r="JD259" s="57"/>
      <c r="JE259" s="57"/>
      <c r="JF259" s="57"/>
      <c r="JG259" s="57"/>
      <c r="JH259" s="57"/>
      <c r="JI259" s="57"/>
      <c r="JJ259" s="57"/>
      <c r="JK259" s="57"/>
      <c r="JL259" s="57"/>
      <c r="JM259" s="57"/>
      <c r="JN259" s="57"/>
      <c r="JO259" s="57"/>
      <c r="JP259" s="57"/>
      <c r="JQ259" s="57"/>
      <c r="JR259" s="57"/>
      <c r="JS259" s="57"/>
      <c r="JT259" s="57"/>
      <c r="JU259" s="57"/>
      <c r="JV259" s="57"/>
      <c r="JW259" s="57"/>
      <c r="JX259" s="57"/>
      <c r="JY259" s="57"/>
      <c r="JZ259" s="57"/>
      <c r="KA259" s="57"/>
      <c r="KB259" s="57"/>
      <c r="KC259" s="57"/>
      <c r="KD259" s="57"/>
      <c r="KE259" s="57"/>
      <c r="KF259" s="57"/>
      <c r="KG259" s="57"/>
      <c r="KH259" s="57"/>
      <c r="KI259" s="57"/>
      <c r="KJ259" s="57"/>
      <c r="KK259" s="57"/>
      <c r="KL259" s="57"/>
      <c r="KM259" s="57"/>
      <c r="KN259" s="57"/>
      <c r="KO259" s="57"/>
      <c r="KP259" s="57"/>
      <c r="KQ259" s="57"/>
      <c r="KR259" s="57"/>
      <c r="KS259" s="57"/>
      <c r="KT259" s="57"/>
      <c r="KU259" s="57"/>
      <c r="KV259" s="57"/>
      <c r="KW259" s="57"/>
      <c r="KX259" s="57"/>
      <c r="KY259" s="57"/>
      <c r="KZ259" s="57"/>
      <c r="LA259" s="57"/>
      <c r="LB259" s="57"/>
      <c r="LC259" s="57"/>
      <c r="LD259" s="57"/>
      <c r="LE259" s="57"/>
      <c r="LF259" s="57"/>
      <c r="LG259" s="57"/>
      <c r="LH259" s="57"/>
      <c r="LI259" s="57"/>
      <c r="LJ259" s="57"/>
      <c r="LK259" s="57"/>
      <c r="LL259" s="57"/>
      <c r="LM259" s="57"/>
      <c r="LN259" s="57"/>
      <c r="LO259" s="57"/>
      <c r="LP259" s="57"/>
      <c r="LQ259" s="57"/>
      <c r="LR259" s="57"/>
      <c r="LS259" s="57"/>
      <c r="LT259" s="57"/>
      <c r="LU259" s="57"/>
      <c r="LV259" s="57"/>
      <c r="LW259" s="57"/>
      <c r="LX259" s="57"/>
      <c r="LY259" s="57"/>
      <c r="LZ259" s="57"/>
      <c r="MA259" s="57"/>
      <c r="MB259" s="57"/>
      <c r="MC259" s="57"/>
      <c r="MD259" s="57"/>
      <c r="ME259" s="57"/>
      <c r="MF259" s="57"/>
      <c r="MG259" s="57"/>
      <c r="MH259" s="57"/>
      <c r="MI259" s="57"/>
      <c r="MJ259" s="57"/>
      <c r="MK259" s="57"/>
      <c r="ML259" s="57"/>
      <c r="MM259" s="57"/>
      <c r="MN259" s="57"/>
      <c r="MO259" s="57"/>
      <c r="MP259" s="57"/>
      <c r="MQ259" s="57"/>
      <c r="MR259" s="57"/>
      <c r="MS259" s="57"/>
      <c r="MT259" s="57"/>
      <c r="MU259" s="57"/>
      <c r="MV259" s="57"/>
      <c r="MW259" s="57"/>
      <c r="MX259" s="57"/>
      <c r="MY259" s="57"/>
      <c r="MZ259" s="57"/>
      <c r="NA259" s="57"/>
      <c r="NB259" s="57"/>
      <c r="NC259" s="57"/>
      <c r="ND259" s="57"/>
      <c r="NE259" s="57"/>
      <c r="NF259" s="57"/>
      <c r="NG259" s="57"/>
      <c r="NH259" s="57"/>
      <c r="NI259" s="57"/>
      <c r="NJ259" s="57"/>
      <c r="NK259" s="57"/>
      <c r="NL259" s="57"/>
      <c r="NM259" s="57"/>
      <c r="NN259" s="57"/>
      <c r="NO259" s="57"/>
      <c r="NP259" s="57"/>
      <c r="NQ259" s="57"/>
      <c r="NR259" s="57"/>
      <c r="NS259" s="57"/>
      <c r="NT259" s="57"/>
      <c r="NU259" s="57"/>
      <c r="NV259" s="57"/>
      <c r="NW259" s="57"/>
      <c r="NX259" s="57"/>
      <c r="NY259" s="57"/>
      <c r="NZ259" s="57"/>
      <c r="OA259" s="57"/>
      <c r="OB259" s="57"/>
      <c r="OC259" s="57"/>
      <c r="OD259" s="57"/>
      <c r="OE259" s="57"/>
      <c r="OF259" s="57"/>
      <c r="OG259" s="57"/>
      <c r="OH259" s="57"/>
      <c r="OI259" s="57"/>
      <c r="OJ259" s="57"/>
      <c r="OK259" s="57"/>
      <c r="OL259" s="57"/>
      <c r="OM259" s="57"/>
      <c r="ON259" s="57"/>
      <c r="OO259" s="57"/>
      <c r="OP259" s="57"/>
      <c r="OQ259" s="57"/>
      <c r="OR259" s="57"/>
      <c r="OS259" s="57"/>
      <c r="OT259" s="57"/>
      <c r="OU259" s="57"/>
      <c r="OV259" s="57"/>
      <c r="OW259" s="57"/>
      <c r="OX259" s="57"/>
      <c r="OY259" s="57"/>
      <c r="OZ259" s="57"/>
      <c r="PA259" s="57"/>
      <c r="PB259" s="57"/>
      <c r="PC259" s="57"/>
      <c r="PD259" s="57"/>
      <c r="PE259" s="57"/>
      <c r="PF259" s="57"/>
      <c r="PG259" s="57"/>
      <c r="PH259" s="57"/>
      <c r="PI259" s="57"/>
      <c r="PJ259" s="57"/>
      <c r="PK259" s="57"/>
      <c r="PL259" s="57"/>
      <c r="PM259" s="57"/>
      <c r="PN259" s="57"/>
      <c r="PO259" s="57"/>
      <c r="PP259" s="57"/>
      <c r="PQ259" s="57"/>
      <c r="PR259" s="57"/>
      <c r="PS259" s="57"/>
      <c r="PT259" s="57"/>
      <c r="PU259" s="57"/>
      <c r="PV259" s="57"/>
      <c r="PW259" s="57"/>
      <c r="PX259" s="57"/>
      <c r="PY259" s="57"/>
      <c r="PZ259" s="57"/>
      <c r="QA259" s="57"/>
      <c r="QB259" s="57"/>
      <c r="QC259" s="57"/>
      <c r="QD259" s="57"/>
      <c r="QE259" s="57"/>
      <c r="QF259" s="57"/>
      <c r="QG259" s="57"/>
      <c r="QH259" s="57"/>
      <c r="QI259" s="57"/>
      <c r="QJ259" s="57"/>
      <c r="QK259" s="57"/>
      <c r="QL259" s="57"/>
      <c r="QM259" s="57"/>
      <c r="QN259" s="57"/>
      <c r="QO259" s="57"/>
      <c r="QP259" s="57"/>
      <c r="QQ259" s="57"/>
      <c r="QR259" s="57"/>
      <c r="QS259" s="57"/>
      <c r="QT259" s="57"/>
      <c r="QU259" s="57"/>
      <c r="QV259" s="57"/>
      <c r="QW259" s="57"/>
      <c r="QX259" s="57"/>
      <c r="QY259" s="57"/>
      <c r="QZ259" s="57"/>
      <c r="RA259" s="57"/>
      <c r="RB259" s="57"/>
      <c r="RC259" s="57"/>
      <c r="RD259" s="57"/>
      <c r="RE259" s="57"/>
      <c r="RF259" s="57"/>
      <c r="RG259" s="57"/>
      <c r="RH259" s="57"/>
      <c r="RI259" s="57"/>
      <c r="RJ259" s="57"/>
      <c r="RK259" s="57"/>
      <c r="RL259" s="57"/>
      <c r="RM259" s="57"/>
      <c r="RN259" s="57"/>
      <c r="RO259" s="57"/>
      <c r="RP259" s="57"/>
      <c r="RQ259" s="57"/>
      <c r="RR259" s="57"/>
      <c r="RS259" s="57"/>
      <c r="RT259" s="57"/>
      <c r="RU259" s="57"/>
      <c r="RV259" s="57"/>
      <c r="RW259" s="57"/>
      <c r="RX259" s="57"/>
      <c r="RY259" s="57"/>
      <c r="RZ259" s="57"/>
      <c r="SA259" s="57"/>
      <c r="SB259" s="57"/>
      <c r="SC259" s="57"/>
      <c r="SD259" s="57"/>
      <c r="SE259" s="57"/>
      <c r="SF259" s="57"/>
      <c r="SG259" s="57"/>
      <c r="SH259" s="57"/>
      <c r="SI259" s="57"/>
      <c r="SJ259" s="57"/>
      <c r="SK259" s="57"/>
      <c r="SL259" s="57"/>
      <c r="SM259" s="57"/>
      <c r="SN259" s="57"/>
      <c r="SO259" s="57"/>
      <c r="SP259" s="57"/>
      <c r="SQ259" s="57"/>
      <c r="SR259" s="57"/>
      <c r="SS259" s="57"/>
      <c r="ST259" s="57"/>
      <c r="SU259" s="57"/>
      <c r="SV259" s="57"/>
      <c r="SW259" s="57"/>
      <c r="SX259" s="57"/>
      <c r="SY259" s="57"/>
      <c r="SZ259" s="57"/>
      <c r="TA259" s="57"/>
      <c r="TB259" s="57"/>
      <c r="TC259" s="57"/>
      <c r="TD259" s="57"/>
      <c r="TE259" s="57"/>
      <c r="TF259" s="57"/>
      <c r="TG259" s="57"/>
      <c r="TH259" s="57"/>
      <c r="TI259" s="57"/>
      <c r="TJ259" s="57"/>
      <c r="TK259" s="57"/>
      <c r="TL259" s="57"/>
      <c r="TM259" s="57"/>
      <c r="TN259" s="57"/>
      <c r="TO259" s="57"/>
      <c r="TP259" s="57"/>
      <c r="TQ259" s="57"/>
      <c r="TR259" s="57"/>
      <c r="TS259" s="57"/>
      <c r="TT259" s="57"/>
      <c r="TU259" s="57"/>
      <c r="TV259" s="57"/>
      <c r="TW259" s="57"/>
      <c r="TX259" s="57"/>
      <c r="TY259" s="57"/>
      <c r="TZ259" s="57"/>
      <c r="UA259" s="57"/>
      <c r="UB259" s="57"/>
      <c r="UC259" s="57"/>
      <c r="UD259" s="57"/>
      <c r="UE259" s="57"/>
      <c r="UF259" s="57"/>
      <c r="UG259" s="57"/>
    </row>
    <row r="260" spans="1:553" ht="15.75" customHeight="1" x14ac:dyDescent="0.2">
      <c r="A260" s="59"/>
      <c r="B260" s="682" t="s">
        <v>186</v>
      </c>
      <c r="C260" s="682"/>
      <c r="D260" s="682"/>
      <c r="E260" s="682"/>
      <c r="F260" s="682"/>
      <c r="G260" s="682"/>
      <c r="H260" s="682"/>
      <c r="I260" s="682"/>
      <c r="J260" s="682"/>
      <c r="K260" s="682"/>
      <c r="L260" s="682"/>
      <c r="M260" s="55"/>
    </row>
    <row r="261" spans="1:553" ht="3.75" customHeight="1" x14ac:dyDescent="0.2">
      <c r="A261" s="59"/>
      <c r="B261" s="38"/>
      <c r="C261" s="20"/>
      <c r="D261" s="20"/>
      <c r="E261" s="20"/>
      <c r="F261" s="20"/>
      <c r="G261" s="20"/>
      <c r="H261" s="20"/>
      <c r="I261" s="20"/>
      <c r="J261" s="20"/>
      <c r="K261" s="20"/>
      <c r="L261" s="55"/>
      <c r="M261" s="55"/>
    </row>
    <row r="262" spans="1:553" ht="3.75" customHeight="1" thickBot="1" x14ac:dyDescent="0.25">
      <c r="A262" s="59"/>
      <c r="B262" s="38"/>
      <c r="C262" s="20"/>
      <c r="D262" s="20"/>
      <c r="E262" s="20"/>
      <c r="F262" s="20"/>
      <c r="G262" s="20"/>
      <c r="H262" s="20"/>
      <c r="I262" s="20"/>
      <c r="J262" s="20"/>
      <c r="K262" s="20"/>
      <c r="L262" s="55"/>
      <c r="M262" s="55"/>
    </row>
    <row r="263" spans="1:553" ht="22.5" customHeight="1" x14ac:dyDescent="0.2">
      <c r="A263" s="59"/>
      <c r="B263" s="715" t="s">
        <v>187</v>
      </c>
      <c r="C263" s="716"/>
      <c r="D263" s="719" t="s">
        <v>188</v>
      </c>
      <c r="E263" s="720"/>
      <c r="F263" s="721"/>
      <c r="G263" s="728" t="s">
        <v>189</v>
      </c>
      <c r="H263" s="729"/>
      <c r="I263" s="722" t="s">
        <v>190</v>
      </c>
      <c r="J263" s="716"/>
      <c r="K263" s="724" t="s">
        <v>191</v>
      </c>
      <c r="L263" s="726" t="s">
        <v>192</v>
      </c>
      <c r="M263" s="55"/>
    </row>
    <row r="264" spans="1:553" ht="32.25" customHeight="1" x14ac:dyDescent="0.2">
      <c r="A264" s="59"/>
      <c r="B264" s="717"/>
      <c r="C264" s="718"/>
      <c r="D264" s="417" t="s">
        <v>193</v>
      </c>
      <c r="E264" s="417" t="s">
        <v>194</v>
      </c>
      <c r="F264" s="417" t="s">
        <v>195</v>
      </c>
      <c r="G264" s="730"/>
      <c r="H264" s="731"/>
      <c r="I264" s="723"/>
      <c r="J264" s="718"/>
      <c r="K264" s="725"/>
      <c r="L264" s="727"/>
      <c r="M264" s="55"/>
    </row>
    <row r="265" spans="1:553" ht="70.5" customHeight="1" x14ac:dyDescent="0.2">
      <c r="A265" s="59"/>
      <c r="B265" s="732" t="s">
        <v>987</v>
      </c>
      <c r="C265" s="668"/>
      <c r="D265" s="418" t="s">
        <v>843</v>
      </c>
      <c r="E265" s="418"/>
      <c r="F265" s="418"/>
      <c r="G265" s="666" t="s">
        <v>1009</v>
      </c>
      <c r="H265" s="667"/>
      <c r="I265" s="666" t="s">
        <v>1008</v>
      </c>
      <c r="J265" s="668"/>
      <c r="K265" s="419" t="s">
        <v>1010</v>
      </c>
      <c r="L265" s="420" t="s">
        <v>1011</v>
      </c>
      <c r="M265" s="55"/>
    </row>
    <row r="266" spans="1:553" ht="70.5" customHeight="1" x14ac:dyDescent="0.2">
      <c r="A266" s="59"/>
      <c r="B266" s="732" t="s">
        <v>988</v>
      </c>
      <c r="C266" s="668"/>
      <c r="D266" s="418" t="s">
        <v>843</v>
      </c>
      <c r="E266" s="418"/>
      <c r="F266" s="418"/>
      <c r="G266" s="666" t="s">
        <v>1005</v>
      </c>
      <c r="H266" s="667"/>
      <c r="I266" s="666" t="s">
        <v>1006</v>
      </c>
      <c r="J266" s="668"/>
      <c r="K266" s="419" t="s">
        <v>1004</v>
      </c>
      <c r="L266" s="420" t="s">
        <v>1007</v>
      </c>
      <c r="M266" s="55"/>
    </row>
    <row r="267" spans="1:553" ht="70.5" customHeight="1" x14ac:dyDescent="0.2">
      <c r="A267" s="59"/>
      <c r="B267" s="732" t="s">
        <v>989</v>
      </c>
      <c r="C267" s="668"/>
      <c r="D267" s="418" t="s">
        <v>843</v>
      </c>
      <c r="E267" s="418"/>
      <c r="F267" s="418"/>
      <c r="G267" s="666" t="s">
        <v>1000</v>
      </c>
      <c r="H267" s="667"/>
      <c r="I267" s="666" t="s">
        <v>1002</v>
      </c>
      <c r="J267" s="668"/>
      <c r="K267" s="419" t="s">
        <v>1001</v>
      </c>
      <c r="L267" s="420" t="s">
        <v>1012</v>
      </c>
      <c r="M267" s="55"/>
    </row>
    <row r="268" spans="1:553" ht="70.5" customHeight="1" x14ac:dyDescent="0.2">
      <c r="A268" s="59"/>
      <c r="B268" s="732" t="s">
        <v>990</v>
      </c>
      <c r="C268" s="668"/>
      <c r="D268" s="418" t="s">
        <v>843</v>
      </c>
      <c r="E268" s="418"/>
      <c r="F268" s="418"/>
      <c r="G268" s="666" t="s">
        <v>996</v>
      </c>
      <c r="H268" s="667"/>
      <c r="I268" s="666" t="s">
        <v>997</v>
      </c>
      <c r="J268" s="668"/>
      <c r="K268" s="419" t="s">
        <v>998</v>
      </c>
      <c r="L268" s="420" t="s">
        <v>999</v>
      </c>
      <c r="M268" s="55"/>
    </row>
    <row r="269" spans="1:553" ht="70.5" customHeight="1" thickBot="1" x14ac:dyDescent="0.25">
      <c r="A269" s="59"/>
      <c r="B269" s="805" t="s">
        <v>991</v>
      </c>
      <c r="C269" s="806"/>
      <c r="D269" s="421" t="s">
        <v>843</v>
      </c>
      <c r="E269" s="421"/>
      <c r="F269" s="421"/>
      <c r="G269" s="666" t="s">
        <v>993</v>
      </c>
      <c r="H269" s="667"/>
      <c r="I269" s="666" t="s">
        <v>992</v>
      </c>
      <c r="J269" s="668"/>
      <c r="K269" s="422" t="s">
        <v>994</v>
      </c>
      <c r="L269" s="423" t="s">
        <v>995</v>
      </c>
      <c r="M269" s="55"/>
    </row>
    <row r="270" spans="1:553" s="58" customFormat="1" ht="15" customHeight="1" x14ac:dyDescent="0.2">
      <c r="A270" s="56"/>
      <c r="B270" s="20"/>
      <c r="C270" s="20"/>
      <c r="D270" s="20"/>
      <c r="E270" s="20"/>
      <c r="F270" s="20"/>
      <c r="G270" s="20"/>
      <c r="H270" s="20"/>
      <c r="I270" s="20"/>
      <c r="J270" s="20"/>
      <c r="K270" s="20"/>
      <c r="L270" s="20"/>
      <c r="M270" s="20"/>
      <c r="N270" s="52"/>
      <c r="O270" s="53"/>
      <c r="P270" s="53"/>
      <c r="Q270" s="53"/>
      <c r="R270" s="53"/>
      <c r="S270" s="53"/>
      <c r="T270" s="53"/>
      <c r="U270" s="53"/>
      <c r="V270" s="53"/>
      <c r="W270" s="53"/>
      <c r="X270" s="53"/>
      <c r="Y270" s="53"/>
      <c r="Z270" s="53"/>
      <c r="AA270" s="53"/>
      <c r="AB270" s="53"/>
      <c r="AC270" s="53"/>
      <c r="AD270" s="53"/>
      <c r="AE270" s="53"/>
      <c r="AF270" s="57"/>
      <c r="AG270" s="57"/>
      <c r="AH270" s="57"/>
      <c r="AI270" s="57"/>
      <c r="AJ270" s="57"/>
      <c r="AK270" s="57"/>
      <c r="AL270" s="57"/>
      <c r="AM270" s="57"/>
      <c r="AN270" s="57"/>
      <c r="AO270" s="57"/>
      <c r="AP270" s="57"/>
      <c r="AQ270" s="57"/>
      <c r="AR270" s="57"/>
      <c r="AS270" s="57"/>
      <c r="AT270" s="57"/>
      <c r="AU270" s="57"/>
      <c r="AV270" s="57"/>
      <c r="AW270" s="57"/>
      <c r="AX270" s="57"/>
      <c r="AY270" s="57"/>
      <c r="AZ270" s="57"/>
      <c r="BA270" s="57"/>
      <c r="BB270" s="57"/>
      <c r="BC270" s="57"/>
      <c r="BD270" s="57"/>
      <c r="BE270" s="57"/>
      <c r="BF270" s="57"/>
      <c r="BG270" s="57"/>
      <c r="BH270" s="57"/>
      <c r="BI270" s="57"/>
      <c r="BJ270" s="57"/>
      <c r="BK270" s="57"/>
      <c r="BL270" s="57"/>
      <c r="BM270" s="57"/>
      <c r="BN270" s="57"/>
      <c r="BO270" s="57"/>
      <c r="BP270" s="57"/>
      <c r="BQ270" s="57"/>
      <c r="BR270" s="57"/>
      <c r="BS270" s="57"/>
      <c r="BT270" s="57"/>
      <c r="BU270" s="57"/>
      <c r="BV270" s="57"/>
      <c r="BW270" s="57"/>
      <c r="BX270" s="57"/>
      <c r="BY270" s="57"/>
      <c r="BZ270" s="57"/>
      <c r="CA270" s="57"/>
      <c r="CB270" s="57"/>
      <c r="CC270" s="57"/>
      <c r="CD270" s="57"/>
      <c r="CE270" s="57"/>
      <c r="CF270" s="57"/>
      <c r="CG270" s="57"/>
      <c r="CH270" s="57"/>
      <c r="CI270" s="57"/>
      <c r="CJ270" s="57"/>
      <c r="CK270" s="57"/>
      <c r="CL270" s="57"/>
      <c r="CM270" s="57"/>
      <c r="CN270" s="57"/>
      <c r="CO270" s="57"/>
      <c r="CP270" s="57"/>
      <c r="CQ270" s="57"/>
      <c r="CR270" s="57"/>
      <c r="CS270" s="57"/>
      <c r="CT270" s="57"/>
      <c r="CU270" s="57"/>
      <c r="CV270" s="57"/>
      <c r="CW270" s="57"/>
      <c r="CX270" s="57"/>
      <c r="CY270" s="57"/>
      <c r="CZ270" s="57"/>
      <c r="DA270" s="57"/>
      <c r="DB270" s="57"/>
      <c r="DC270" s="57"/>
      <c r="DD270" s="57"/>
      <c r="DE270" s="57"/>
      <c r="DF270" s="57"/>
      <c r="DG270" s="57"/>
      <c r="DH270" s="57"/>
      <c r="DI270" s="57"/>
      <c r="DJ270" s="57"/>
      <c r="DK270" s="57"/>
      <c r="DL270" s="57"/>
      <c r="DM270" s="57"/>
      <c r="DN270" s="57"/>
      <c r="DO270" s="57"/>
      <c r="DP270" s="57"/>
      <c r="DQ270" s="57"/>
      <c r="DR270" s="57"/>
      <c r="DS270" s="57"/>
      <c r="DT270" s="57"/>
      <c r="DU270" s="57"/>
      <c r="DV270" s="57"/>
      <c r="DW270" s="57"/>
      <c r="DX270" s="57"/>
      <c r="DY270" s="57"/>
      <c r="DZ270" s="57"/>
      <c r="EA270" s="57"/>
      <c r="EB270" s="57"/>
      <c r="EC270" s="57"/>
      <c r="ED270" s="57"/>
      <c r="EE270" s="57"/>
      <c r="EF270" s="57"/>
      <c r="EG270" s="57"/>
      <c r="EH270" s="57"/>
      <c r="EI270" s="57"/>
      <c r="EJ270" s="57"/>
      <c r="EK270" s="57"/>
      <c r="EL270" s="57"/>
      <c r="EM270" s="57"/>
      <c r="EN270" s="57"/>
      <c r="EO270" s="57"/>
      <c r="EP270" s="57"/>
      <c r="EQ270" s="57"/>
      <c r="ER270" s="57"/>
      <c r="ES270" s="57"/>
      <c r="ET270" s="57"/>
      <c r="EU270" s="57"/>
      <c r="EV270" s="57"/>
      <c r="EW270" s="57"/>
      <c r="EX270" s="57"/>
      <c r="EY270" s="57"/>
      <c r="EZ270" s="57"/>
      <c r="FA270" s="57"/>
      <c r="FB270" s="57"/>
      <c r="FC270" s="57"/>
      <c r="FD270" s="57"/>
      <c r="FE270" s="57"/>
      <c r="FF270" s="57"/>
      <c r="FG270" s="57"/>
      <c r="FH270" s="57"/>
      <c r="FI270" s="57"/>
      <c r="FJ270" s="57"/>
      <c r="FK270" s="57"/>
      <c r="FL270" s="57"/>
      <c r="FM270" s="57"/>
      <c r="FN270" s="57"/>
      <c r="FO270" s="57"/>
      <c r="FP270" s="57"/>
      <c r="FQ270" s="57"/>
      <c r="FR270" s="57"/>
      <c r="FS270" s="57"/>
      <c r="FT270" s="57"/>
      <c r="FU270" s="57"/>
      <c r="FV270" s="57"/>
      <c r="FW270" s="57"/>
      <c r="FX270" s="57"/>
      <c r="FY270" s="57"/>
      <c r="FZ270" s="57"/>
      <c r="GA270" s="57"/>
      <c r="GB270" s="57"/>
      <c r="GC270" s="57"/>
      <c r="GD270" s="57"/>
      <c r="GE270" s="57"/>
      <c r="GF270" s="57"/>
      <c r="GG270" s="57"/>
      <c r="GH270" s="57"/>
      <c r="GI270" s="57"/>
      <c r="GJ270" s="57"/>
      <c r="GK270" s="57"/>
      <c r="GL270" s="57"/>
      <c r="GM270" s="57"/>
      <c r="GN270" s="57"/>
      <c r="GO270" s="57"/>
      <c r="GP270" s="57"/>
      <c r="GQ270" s="57"/>
      <c r="GR270" s="57"/>
      <c r="GS270" s="57"/>
      <c r="GT270" s="57"/>
      <c r="GU270" s="57"/>
      <c r="GV270" s="57"/>
      <c r="GW270" s="57"/>
      <c r="GX270" s="57"/>
      <c r="GY270" s="57"/>
      <c r="GZ270" s="57"/>
      <c r="HA270" s="57"/>
      <c r="HB270" s="57"/>
      <c r="HC270" s="57"/>
      <c r="HD270" s="57"/>
      <c r="HE270" s="57"/>
      <c r="HF270" s="57"/>
      <c r="HG270" s="57"/>
      <c r="HH270" s="57"/>
      <c r="HI270" s="57"/>
      <c r="HJ270" s="57"/>
      <c r="HK270" s="57"/>
      <c r="HL270" s="57"/>
      <c r="HM270" s="57"/>
      <c r="HN270" s="57"/>
      <c r="HO270" s="57"/>
      <c r="HP270" s="57"/>
      <c r="HQ270" s="57"/>
      <c r="HR270" s="57"/>
      <c r="HS270" s="57"/>
      <c r="HT270" s="57"/>
      <c r="HU270" s="57"/>
      <c r="HV270" s="57"/>
      <c r="HW270" s="57"/>
      <c r="HX270" s="57"/>
      <c r="HY270" s="57"/>
      <c r="HZ270" s="57"/>
      <c r="IA270" s="57"/>
      <c r="IB270" s="57"/>
      <c r="IC270" s="57"/>
      <c r="ID270" s="57"/>
      <c r="IE270" s="57"/>
      <c r="IF270" s="57"/>
      <c r="IG270" s="57"/>
      <c r="IH270" s="57"/>
      <c r="II270" s="57"/>
      <c r="IJ270" s="57"/>
      <c r="IK270" s="57"/>
      <c r="IL270" s="57"/>
      <c r="IM270" s="57"/>
      <c r="IN270" s="57"/>
      <c r="IO270" s="57"/>
      <c r="IP270" s="57"/>
      <c r="IQ270" s="57"/>
      <c r="IR270" s="57"/>
      <c r="IS270" s="57"/>
      <c r="IT270" s="57"/>
      <c r="IU270" s="57"/>
      <c r="IV270" s="57"/>
      <c r="IW270" s="57"/>
      <c r="IX270" s="57"/>
      <c r="IY270" s="57"/>
      <c r="IZ270" s="57"/>
      <c r="JA270" s="57"/>
      <c r="JB270" s="57"/>
      <c r="JC270" s="57"/>
      <c r="JD270" s="57"/>
      <c r="JE270" s="57"/>
      <c r="JF270" s="57"/>
      <c r="JG270" s="57"/>
      <c r="JH270" s="57"/>
      <c r="JI270" s="57"/>
      <c r="JJ270" s="57"/>
      <c r="JK270" s="57"/>
      <c r="JL270" s="57"/>
      <c r="JM270" s="57"/>
      <c r="JN270" s="57"/>
      <c r="JO270" s="57"/>
      <c r="JP270" s="57"/>
      <c r="JQ270" s="57"/>
      <c r="JR270" s="57"/>
      <c r="JS270" s="57"/>
      <c r="JT270" s="57"/>
      <c r="JU270" s="57"/>
      <c r="JV270" s="57"/>
      <c r="JW270" s="57"/>
      <c r="JX270" s="57"/>
      <c r="JY270" s="57"/>
      <c r="JZ270" s="57"/>
      <c r="KA270" s="57"/>
      <c r="KB270" s="57"/>
      <c r="KC270" s="57"/>
      <c r="KD270" s="57"/>
      <c r="KE270" s="57"/>
      <c r="KF270" s="57"/>
      <c r="KG270" s="57"/>
      <c r="KH270" s="57"/>
      <c r="KI270" s="57"/>
      <c r="KJ270" s="57"/>
      <c r="KK270" s="57"/>
      <c r="KL270" s="57"/>
      <c r="KM270" s="57"/>
      <c r="KN270" s="57"/>
      <c r="KO270" s="57"/>
      <c r="KP270" s="57"/>
      <c r="KQ270" s="57"/>
      <c r="KR270" s="57"/>
      <c r="KS270" s="57"/>
      <c r="KT270" s="57"/>
      <c r="KU270" s="57"/>
      <c r="KV270" s="57"/>
      <c r="KW270" s="57"/>
      <c r="KX270" s="57"/>
      <c r="KY270" s="57"/>
      <c r="KZ270" s="57"/>
      <c r="LA270" s="57"/>
      <c r="LB270" s="57"/>
      <c r="LC270" s="57"/>
      <c r="LD270" s="57"/>
      <c r="LE270" s="57"/>
      <c r="LF270" s="57"/>
      <c r="LG270" s="57"/>
      <c r="LH270" s="57"/>
      <c r="LI270" s="57"/>
      <c r="LJ270" s="57"/>
      <c r="LK270" s="57"/>
      <c r="LL270" s="57"/>
      <c r="LM270" s="57"/>
      <c r="LN270" s="57"/>
      <c r="LO270" s="57"/>
      <c r="LP270" s="57"/>
      <c r="LQ270" s="57"/>
      <c r="LR270" s="57"/>
      <c r="LS270" s="57"/>
      <c r="LT270" s="57"/>
      <c r="LU270" s="57"/>
      <c r="LV270" s="57"/>
      <c r="LW270" s="57"/>
      <c r="LX270" s="57"/>
      <c r="LY270" s="57"/>
      <c r="LZ270" s="57"/>
      <c r="MA270" s="57"/>
      <c r="MB270" s="57"/>
      <c r="MC270" s="57"/>
      <c r="MD270" s="57"/>
      <c r="ME270" s="57"/>
      <c r="MF270" s="57"/>
      <c r="MG270" s="57"/>
      <c r="MH270" s="57"/>
      <c r="MI270" s="57"/>
      <c r="MJ270" s="57"/>
      <c r="MK270" s="57"/>
      <c r="ML270" s="57"/>
      <c r="MM270" s="57"/>
      <c r="MN270" s="57"/>
      <c r="MO270" s="57"/>
      <c r="MP270" s="57"/>
      <c r="MQ270" s="57"/>
      <c r="MR270" s="57"/>
      <c r="MS270" s="57"/>
      <c r="MT270" s="57"/>
      <c r="MU270" s="57"/>
      <c r="MV270" s="57"/>
      <c r="MW270" s="57"/>
      <c r="MX270" s="57"/>
      <c r="MY270" s="57"/>
      <c r="MZ270" s="57"/>
      <c r="NA270" s="57"/>
      <c r="NB270" s="57"/>
      <c r="NC270" s="57"/>
      <c r="ND270" s="57"/>
      <c r="NE270" s="57"/>
      <c r="NF270" s="57"/>
      <c r="NG270" s="57"/>
      <c r="NH270" s="57"/>
      <c r="NI270" s="57"/>
      <c r="NJ270" s="57"/>
      <c r="NK270" s="57"/>
      <c r="NL270" s="57"/>
      <c r="NM270" s="57"/>
      <c r="NN270" s="57"/>
      <c r="NO270" s="57"/>
      <c r="NP270" s="57"/>
      <c r="NQ270" s="57"/>
      <c r="NR270" s="57"/>
      <c r="NS270" s="57"/>
      <c r="NT270" s="57"/>
      <c r="NU270" s="57"/>
      <c r="NV270" s="57"/>
      <c r="NW270" s="57"/>
      <c r="NX270" s="57"/>
      <c r="NY270" s="57"/>
      <c r="NZ270" s="57"/>
      <c r="OA270" s="57"/>
      <c r="OB270" s="57"/>
      <c r="OC270" s="57"/>
      <c r="OD270" s="57"/>
      <c r="OE270" s="57"/>
      <c r="OF270" s="57"/>
      <c r="OG270" s="57"/>
      <c r="OH270" s="57"/>
      <c r="OI270" s="57"/>
      <c r="OJ270" s="57"/>
      <c r="OK270" s="57"/>
      <c r="OL270" s="57"/>
      <c r="OM270" s="57"/>
      <c r="ON270" s="57"/>
      <c r="OO270" s="57"/>
      <c r="OP270" s="57"/>
      <c r="OQ270" s="57"/>
      <c r="OR270" s="57"/>
      <c r="OS270" s="57"/>
      <c r="OT270" s="57"/>
      <c r="OU270" s="57"/>
      <c r="OV270" s="57"/>
      <c r="OW270" s="57"/>
      <c r="OX270" s="57"/>
      <c r="OY270" s="57"/>
      <c r="OZ270" s="57"/>
      <c r="PA270" s="57"/>
      <c r="PB270" s="57"/>
      <c r="PC270" s="57"/>
      <c r="PD270" s="57"/>
      <c r="PE270" s="57"/>
      <c r="PF270" s="57"/>
      <c r="PG270" s="57"/>
      <c r="PH270" s="57"/>
      <c r="PI270" s="57"/>
      <c r="PJ270" s="57"/>
      <c r="PK270" s="57"/>
      <c r="PL270" s="57"/>
      <c r="PM270" s="57"/>
      <c r="PN270" s="57"/>
      <c r="PO270" s="57"/>
      <c r="PP270" s="57"/>
      <c r="PQ270" s="57"/>
      <c r="PR270" s="57"/>
      <c r="PS270" s="57"/>
      <c r="PT270" s="57"/>
      <c r="PU270" s="57"/>
      <c r="PV270" s="57"/>
      <c r="PW270" s="57"/>
      <c r="PX270" s="57"/>
      <c r="PY270" s="57"/>
      <c r="PZ270" s="57"/>
      <c r="QA270" s="57"/>
      <c r="QB270" s="57"/>
      <c r="QC270" s="57"/>
      <c r="QD270" s="57"/>
      <c r="QE270" s="57"/>
      <c r="QF270" s="57"/>
      <c r="QG270" s="57"/>
      <c r="QH270" s="57"/>
      <c r="QI270" s="57"/>
      <c r="QJ270" s="57"/>
      <c r="QK270" s="57"/>
      <c r="QL270" s="57"/>
      <c r="QM270" s="57"/>
      <c r="QN270" s="57"/>
      <c r="QO270" s="57"/>
      <c r="QP270" s="57"/>
      <c r="QQ270" s="57"/>
      <c r="QR270" s="57"/>
      <c r="QS270" s="57"/>
      <c r="QT270" s="57"/>
      <c r="QU270" s="57"/>
      <c r="QV270" s="57"/>
      <c r="QW270" s="57"/>
      <c r="QX270" s="57"/>
      <c r="QY270" s="57"/>
      <c r="QZ270" s="57"/>
      <c r="RA270" s="57"/>
      <c r="RB270" s="57"/>
      <c r="RC270" s="57"/>
      <c r="RD270" s="57"/>
      <c r="RE270" s="57"/>
      <c r="RF270" s="57"/>
      <c r="RG270" s="57"/>
      <c r="RH270" s="57"/>
      <c r="RI270" s="57"/>
      <c r="RJ270" s="57"/>
      <c r="RK270" s="57"/>
      <c r="RL270" s="57"/>
      <c r="RM270" s="57"/>
      <c r="RN270" s="57"/>
      <c r="RO270" s="57"/>
      <c r="RP270" s="57"/>
      <c r="RQ270" s="57"/>
      <c r="RR270" s="57"/>
      <c r="RS270" s="57"/>
      <c r="RT270" s="57"/>
      <c r="RU270" s="57"/>
      <c r="RV270" s="57"/>
      <c r="RW270" s="57"/>
      <c r="RX270" s="57"/>
      <c r="RY270" s="57"/>
      <c r="RZ270" s="57"/>
      <c r="SA270" s="57"/>
      <c r="SB270" s="57"/>
      <c r="SC270" s="57"/>
      <c r="SD270" s="57"/>
      <c r="SE270" s="57"/>
      <c r="SF270" s="57"/>
      <c r="SG270" s="57"/>
      <c r="SH270" s="57"/>
      <c r="SI270" s="57"/>
      <c r="SJ270" s="57"/>
      <c r="SK270" s="57"/>
      <c r="SL270" s="57"/>
      <c r="SM270" s="57"/>
      <c r="SN270" s="57"/>
      <c r="SO270" s="57"/>
      <c r="SP270" s="57"/>
      <c r="SQ270" s="57"/>
      <c r="SR270" s="57"/>
      <c r="SS270" s="57"/>
      <c r="ST270" s="57"/>
      <c r="SU270" s="57"/>
      <c r="SV270" s="57"/>
      <c r="SW270" s="57"/>
      <c r="SX270" s="57"/>
      <c r="SY270" s="57"/>
      <c r="SZ270" s="57"/>
      <c r="TA270" s="57"/>
      <c r="TB270" s="57"/>
      <c r="TC270" s="57"/>
      <c r="TD270" s="57"/>
      <c r="TE270" s="57"/>
      <c r="TF270" s="57"/>
      <c r="TG270" s="57"/>
      <c r="TH270" s="57"/>
      <c r="TI270" s="57"/>
      <c r="TJ270" s="57"/>
      <c r="TK270" s="57"/>
      <c r="TL270" s="57"/>
      <c r="TM270" s="57"/>
      <c r="TN270" s="57"/>
      <c r="TO270" s="57"/>
      <c r="TP270" s="57"/>
      <c r="TQ270" s="57"/>
      <c r="TR270" s="57"/>
      <c r="TS270" s="57"/>
      <c r="TT270" s="57"/>
      <c r="TU270" s="57"/>
      <c r="TV270" s="57"/>
      <c r="TW270" s="57"/>
      <c r="TX270" s="57"/>
      <c r="TY270" s="57"/>
      <c r="TZ270" s="57"/>
      <c r="UA270" s="57"/>
      <c r="UB270" s="57"/>
      <c r="UC270" s="57"/>
      <c r="UD270" s="57"/>
      <c r="UE270" s="57"/>
      <c r="UF270" s="57"/>
      <c r="UG270" s="57"/>
    </row>
    <row r="271" spans="1:553" s="58" customFormat="1" ht="15" customHeight="1" x14ac:dyDescent="0.2">
      <c r="A271" s="56"/>
      <c r="B271" s="20"/>
      <c r="C271" s="20"/>
      <c r="D271" s="20"/>
      <c r="E271" s="20"/>
      <c r="F271" s="20"/>
      <c r="G271" s="20"/>
      <c r="H271" s="20"/>
      <c r="I271" s="20"/>
      <c r="J271" s="20"/>
      <c r="K271" s="20"/>
      <c r="L271" s="20"/>
      <c r="M271" s="20"/>
      <c r="N271" s="52"/>
      <c r="O271" s="53"/>
      <c r="P271" s="53"/>
      <c r="Q271" s="53"/>
      <c r="R271" s="53"/>
      <c r="S271" s="53"/>
      <c r="T271" s="53"/>
      <c r="U271" s="53"/>
      <c r="V271" s="53"/>
      <c r="W271" s="53"/>
      <c r="X271" s="53"/>
      <c r="Y271" s="53"/>
      <c r="Z271" s="53"/>
      <c r="AA271" s="53"/>
      <c r="AB271" s="53"/>
      <c r="AC271" s="53"/>
      <c r="AD271" s="53"/>
      <c r="AE271" s="53"/>
      <c r="AF271" s="57"/>
      <c r="AG271" s="57"/>
      <c r="AH271" s="57"/>
      <c r="AI271" s="57"/>
      <c r="AJ271" s="57"/>
      <c r="AK271" s="57"/>
      <c r="AL271" s="57"/>
      <c r="AM271" s="57"/>
      <c r="AN271" s="57"/>
      <c r="AO271" s="57"/>
      <c r="AP271" s="57"/>
      <c r="AQ271" s="57"/>
      <c r="AR271" s="57"/>
      <c r="AS271" s="57"/>
      <c r="AT271" s="57"/>
      <c r="AU271" s="57"/>
      <c r="AV271" s="57"/>
      <c r="AW271" s="57"/>
      <c r="AX271" s="57"/>
      <c r="AY271" s="57"/>
      <c r="AZ271" s="57"/>
      <c r="BA271" s="57"/>
      <c r="BB271" s="57"/>
      <c r="BC271" s="57"/>
      <c r="BD271" s="57"/>
      <c r="BE271" s="57"/>
      <c r="BF271" s="57"/>
      <c r="BG271" s="57"/>
      <c r="BH271" s="57"/>
      <c r="BI271" s="57"/>
      <c r="BJ271" s="57"/>
      <c r="BK271" s="57"/>
      <c r="BL271" s="57"/>
      <c r="BM271" s="57"/>
      <c r="BN271" s="57"/>
      <c r="BO271" s="57"/>
      <c r="BP271" s="57"/>
      <c r="BQ271" s="57"/>
      <c r="BR271" s="57"/>
      <c r="BS271" s="57"/>
      <c r="BT271" s="57"/>
      <c r="BU271" s="57"/>
      <c r="BV271" s="57"/>
      <c r="BW271" s="57"/>
      <c r="BX271" s="57"/>
      <c r="BY271" s="57"/>
      <c r="BZ271" s="57"/>
      <c r="CA271" s="57"/>
      <c r="CB271" s="57"/>
      <c r="CC271" s="57"/>
      <c r="CD271" s="57"/>
      <c r="CE271" s="57"/>
      <c r="CF271" s="57"/>
      <c r="CG271" s="57"/>
      <c r="CH271" s="57"/>
      <c r="CI271" s="57"/>
      <c r="CJ271" s="57"/>
      <c r="CK271" s="57"/>
      <c r="CL271" s="57"/>
      <c r="CM271" s="57"/>
      <c r="CN271" s="57"/>
      <c r="CO271" s="57"/>
      <c r="CP271" s="57"/>
      <c r="CQ271" s="57"/>
      <c r="CR271" s="57"/>
      <c r="CS271" s="57"/>
      <c r="CT271" s="57"/>
      <c r="CU271" s="57"/>
      <c r="CV271" s="57"/>
      <c r="CW271" s="57"/>
      <c r="CX271" s="57"/>
      <c r="CY271" s="57"/>
      <c r="CZ271" s="57"/>
      <c r="DA271" s="57"/>
      <c r="DB271" s="57"/>
      <c r="DC271" s="57"/>
      <c r="DD271" s="57"/>
      <c r="DE271" s="57"/>
      <c r="DF271" s="57"/>
      <c r="DG271" s="57"/>
      <c r="DH271" s="57"/>
      <c r="DI271" s="57"/>
      <c r="DJ271" s="57"/>
      <c r="DK271" s="57"/>
      <c r="DL271" s="57"/>
      <c r="DM271" s="57"/>
      <c r="DN271" s="57"/>
      <c r="DO271" s="57"/>
      <c r="DP271" s="57"/>
      <c r="DQ271" s="57"/>
      <c r="DR271" s="57"/>
      <c r="DS271" s="57"/>
      <c r="DT271" s="57"/>
      <c r="DU271" s="57"/>
      <c r="DV271" s="57"/>
      <c r="DW271" s="57"/>
      <c r="DX271" s="57"/>
      <c r="DY271" s="57"/>
      <c r="DZ271" s="57"/>
      <c r="EA271" s="57"/>
      <c r="EB271" s="57"/>
      <c r="EC271" s="57"/>
      <c r="ED271" s="57"/>
      <c r="EE271" s="57"/>
      <c r="EF271" s="57"/>
      <c r="EG271" s="57"/>
      <c r="EH271" s="57"/>
      <c r="EI271" s="57"/>
      <c r="EJ271" s="57"/>
      <c r="EK271" s="57"/>
      <c r="EL271" s="57"/>
      <c r="EM271" s="57"/>
      <c r="EN271" s="57"/>
      <c r="EO271" s="57"/>
      <c r="EP271" s="57"/>
      <c r="EQ271" s="57"/>
      <c r="ER271" s="57"/>
      <c r="ES271" s="57"/>
      <c r="ET271" s="57"/>
      <c r="EU271" s="57"/>
      <c r="EV271" s="57"/>
      <c r="EW271" s="57"/>
      <c r="EX271" s="57"/>
      <c r="EY271" s="57"/>
      <c r="EZ271" s="57"/>
      <c r="FA271" s="57"/>
      <c r="FB271" s="57"/>
      <c r="FC271" s="57"/>
      <c r="FD271" s="57"/>
      <c r="FE271" s="57"/>
      <c r="FF271" s="57"/>
      <c r="FG271" s="57"/>
      <c r="FH271" s="57"/>
      <c r="FI271" s="57"/>
      <c r="FJ271" s="57"/>
      <c r="FK271" s="57"/>
      <c r="FL271" s="57"/>
      <c r="FM271" s="57"/>
      <c r="FN271" s="57"/>
      <c r="FO271" s="57"/>
      <c r="FP271" s="57"/>
      <c r="FQ271" s="57"/>
      <c r="FR271" s="57"/>
      <c r="FS271" s="57"/>
      <c r="FT271" s="57"/>
      <c r="FU271" s="57"/>
      <c r="FV271" s="57"/>
      <c r="FW271" s="57"/>
      <c r="FX271" s="57"/>
      <c r="FY271" s="57"/>
      <c r="FZ271" s="57"/>
      <c r="GA271" s="57"/>
      <c r="GB271" s="57"/>
      <c r="GC271" s="57"/>
      <c r="GD271" s="57"/>
      <c r="GE271" s="57"/>
      <c r="GF271" s="57"/>
      <c r="GG271" s="57"/>
      <c r="GH271" s="57"/>
      <c r="GI271" s="57"/>
      <c r="GJ271" s="57"/>
      <c r="GK271" s="57"/>
      <c r="GL271" s="57"/>
      <c r="GM271" s="57"/>
      <c r="GN271" s="57"/>
      <c r="GO271" s="57"/>
      <c r="GP271" s="57"/>
      <c r="GQ271" s="57"/>
      <c r="GR271" s="57"/>
      <c r="GS271" s="57"/>
      <c r="GT271" s="57"/>
      <c r="GU271" s="57"/>
      <c r="GV271" s="57"/>
      <c r="GW271" s="57"/>
      <c r="GX271" s="57"/>
      <c r="GY271" s="57"/>
      <c r="GZ271" s="57"/>
      <c r="HA271" s="57"/>
      <c r="HB271" s="57"/>
      <c r="HC271" s="57"/>
      <c r="HD271" s="57"/>
      <c r="HE271" s="57"/>
      <c r="HF271" s="57"/>
      <c r="HG271" s="57"/>
      <c r="HH271" s="57"/>
      <c r="HI271" s="57"/>
      <c r="HJ271" s="57"/>
      <c r="HK271" s="57"/>
      <c r="HL271" s="57"/>
      <c r="HM271" s="57"/>
      <c r="HN271" s="57"/>
      <c r="HO271" s="57"/>
      <c r="HP271" s="57"/>
      <c r="HQ271" s="57"/>
      <c r="HR271" s="57"/>
      <c r="HS271" s="57"/>
      <c r="HT271" s="57"/>
      <c r="HU271" s="57"/>
      <c r="HV271" s="57"/>
      <c r="HW271" s="57"/>
      <c r="HX271" s="57"/>
      <c r="HY271" s="57"/>
      <c r="HZ271" s="57"/>
      <c r="IA271" s="57"/>
      <c r="IB271" s="57"/>
      <c r="IC271" s="57"/>
      <c r="ID271" s="57"/>
      <c r="IE271" s="57"/>
      <c r="IF271" s="57"/>
      <c r="IG271" s="57"/>
      <c r="IH271" s="57"/>
      <c r="II271" s="57"/>
      <c r="IJ271" s="57"/>
      <c r="IK271" s="57"/>
      <c r="IL271" s="57"/>
      <c r="IM271" s="57"/>
      <c r="IN271" s="57"/>
      <c r="IO271" s="57"/>
      <c r="IP271" s="57"/>
      <c r="IQ271" s="57"/>
      <c r="IR271" s="57"/>
      <c r="IS271" s="57"/>
      <c r="IT271" s="57"/>
      <c r="IU271" s="57"/>
      <c r="IV271" s="57"/>
      <c r="IW271" s="57"/>
      <c r="IX271" s="57"/>
      <c r="IY271" s="57"/>
      <c r="IZ271" s="57"/>
      <c r="JA271" s="57"/>
      <c r="JB271" s="57"/>
      <c r="JC271" s="57"/>
      <c r="JD271" s="57"/>
      <c r="JE271" s="57"/>
      <c r="JF271" s="57"/>
      <c r="JG271" s="57"/>
      <c r="JH271" s="57"/>
      <c r="JI271" s="57"/>
      <c r="JJ271" s="57"/>
      <c r="JK271" s="57"/>
      <c r="JL271" s="57"/>
      <c r="JM271" s="57"/>
      <c r="JN271" s="57"/>
      <c r="JO271" s="57"/>
      <c r="JP271" s="57"/>
      <c r="JQ271" s="57"/>
      <c r="JR271" s="57"/>
      <c r="JS271" s="57"/>
      <c r="JT271" s="57"/>
      <c r="JU271" s="57"/>
      <c r="JV271" s="57"/>
      <c r="JW271" s="57"/>
      <c r="JX271" s="57"/>
      <c r="JY271" s="57"/>
      <c r="JZ271" s="57"/>
      <c r="KA271" s="57"/>
      <c r="KB271" s="57"/>
      <c r="KC271" s="57"/>
      <c r="KD271" s="57"/>
      <c r="KE271" s="57"/>
      <c r="KF271" s="57"/>
      <c r="KG271" s="57"/>
      <c r="KH271" s="57"/>
      <c r="KI271" s="57"/>
      <c r="KJ271" s="57"/>
      <c r="KK271" s="57"/>
      <c r="KL271" s="57"/>
      <c r="KM271" s="57"/>
      <c r="KN271" s="57"/>
      <c r="KO271" s="57"/>
      <c r="KP271" s="57"/>
      <c r="KQ271" s="57"/>
      <c r="KR271" s="57"/>
      <c r="KS271" s="57"/>
      <c r="KT271" s="57"/>
      <c r="KU271" s="57"/>
      <c r="KV271" s="57"/>
      <c r="KW271" s="57"/>
      <c r="KX271" s="57"/>
      <c r="KY271" s="57"/>
      <c r="KZ271" s="57"/>
      <c r="LA271" s="57"/>
      <c r="LB271" s="57"/>
      <c r="LC271" s="57"/>
      <c r="LD271" s="57"/>
      <c r="LE271" s="57"/>
      <c r="LF271" s="57"/>
      <c r="LG271" s="57"/>
      <c r="LH271" s="57"/>
      <c r="LI271" s="57"/>
      <c r="LJ271" s="57"/>
      <c r="LK271" s="57"/>
      <c r="LL271" s="57"/>
      <c r="LM271" s="57"/>
      <c r="LN271" s="57"/>
      <c r="LO271" s="57"/>
      <c r="LP271" s="57"/>
      <c r="LQ271" s="57"/>
      <c r="LR271" s="57"/>
      <c r="LS271" s="57"/>
      <c r="LT271" s="57"/>
      <c r="LU271" s="57"/>
      <c r="LV271" s="57"/>
      <c r="LW271" s="57"/>
      <c r="LX271" s="57"/>
      <c r="LY271" s="57"/>
      <c r="LZ271" s="57"/>
      <c r="MA271" s="57"/>
      <c r="MB271" s="57"/>
      <c r="MC271" s="57"/>
      <c r="MD271" s="57"/>
      <c r="ME271" s="57"/>
      <c r="MF271" s="57"/>
      <c r="MG271" s="57"/>
      <c r="MH271" s="57"/>
      <c r="MI271" s="57"/>
      <c r="MJ271" s="57"/>
      <c r="MK271" s="57"/>
      <c r="ML271" s="57"/>
      <c r="MM271" s="57"/>
      <c r="MN271" s="57"/>
      <c r="MO271" s="57"/>
      <c r="MP271" s="57"/>
      <c r="MQ271" s="57"/>
      <c r="MR271" s="57"/>
      <c r="MS271" s="57"/>
      <c r="MT271" s="57"/>
      <c r="MU271" s="57"/>
      <c r="MV271" s="57"/>
      <c r="MW271" s="57"/>
      <c r="MX271" s="57"/>
      <c r="MY271" s="57"/>
      <c r="MZ271" s="57"/>
      <c r="NA271" s="57"/>
      <c r="NB271" s="57"/>
      <c r="NC271" s="57"/>
      <c r="ND271" s="57"/>
      <c r="NE271" s="57"/>
      <c r="NF271" s="57"/>
      <c r="NG271" s="57"/>
      <c r="NH271" s="57"/>
      <c r="NI271" s="57"/>
      <c r="NJ271" s="57"/>
      <c r="NK271" s="57"/>
      <c r="NL271" s="57"/>
      <c r="NM271" s="57"/>
      <c r="NN271" s="57"/>
      <c r="NO271" s="57"/>
      <c r="NP271" s="57"/>
      <c r="NQ271" s="57"/>
      <c r="NR271" s="57"/>
      <c r="NS271" s="57"/>
      <c r="NT271" s="57"/>
      <c r="NU271" s="57"/>
      <c r="NV271" s="57"/>
      <c r="NW271" s="57"/>
      <c r="NX271" s="57"/>
      <c r="NY271" s="57"/>
      <c r="NZ271" s="57"/>
      <c r="OA271" s="57"/>
      <c r="OB271" s="57"/>
      <c r="OC271" s="57"/>
      <c r="OD271" s="57"/>
      <c r="OE271" s="57"/>
      <c r="OF271" s="57"/>
      <c r="OG271" s="57"/>
      <c r="OH271" s="57"/>
      <c r="OI271" s="57"/>
      <c r="OJ271" s="57"/>
      <c r="OK271" s="57"/>
      <c r="OL271" s="57"/>
      <c r="OM271" s="57"/>
      <c r="ON271" s="57"/>
      <c r="OO271" s="57"/>
      <c r="OP271" s="57"/>
      <c r="OQ271" s="57"/>
      <c r="OR271" s="57"/>
      <c r="OS271" s="57"/>
      <c r="OT271" s="57"/>
      <c r="OU271" s="57"/>
      <c r="OV271" s="57"/>
      <c r="OW271" s="57"/>
      <c r="OX271" s="57"/>
      <c r="OY271" s="57"/>
      <c r="OZ271" s="57"/>
      <c r="PA271" s="57"/>
      <c r="PB271" s="57"/>
      <c r="PC271" s="57"/>
      <c r="PD271" s="57"/>
      <c r="PE271" s="57"/>
      <c r="PF271" s="57"/>
      <c r="PG271" s="57"/>
      <c r="PH271" s="57"/>
      <c r="PI271" s="57"/>
      <c r="PJ271" s="57"/>
      <c r="PK271" s="57"/>
      <c r="PL271" s="57"/>
      <c r="PM271" s="57"/>
      <c r="PN271" s="57"/>
      <c r="PO271" s="57"/>
      <c r="PP271" s="57"/>
      <c r="PQ271" s="57"/>
      <c r="PR271" s="57"/>
      <c r="PS271" s="57"/>
      <c r="PT271" s="57"/>
      <c r="PU271" s="57"/>
      <c r="PV271" s="57"/>
      <c r="PW271" s="57"/>
      <c r="PX271" s="57"/>
      <c r="PY271" s="57"/>
      <c r="PZ271" s="57"/>
      <c r="QA271" s="57"/>
      <c r="QB271" s="57"/>
      <c r="QC271" s="57"/>
      <c r="QD271" s="57"/>
      <c r="QE271" s="57"/>
      <c r="QF271" s="57"/>
      <c r="QG271" s="57"/>
      <c r="QH271" s="57"/>
      <c r="QI271" s="57"/>
      <c r="QJ271" s="57"/>
      <c r="QK271" s="57"/>
      <c r="QL271" s="57"/>
      <c r="QM271" s="57"/>
      <c r="QN271" s="57"/>
      <c r="QO271" s="57"/>
      <c r="QP271" s="57"/>
      <c r="QQ271" s="57"/>
      <c r="QR271" s="57"/>
      <c r="QS271" s="57"/>
      <c r="QT271" s="57"/>
      <c r="QU271" s="57"/>
      <c r="QV271" s="57"/>
      <c r="QW271" s="57"/>
      <c r="QX271" s="57"/>
      <c r="QY271" s="57"/>
      <c r="QZ271" s="57"/>
      <c r="RA271" s="57"/>
      <c r="RB271" s="57"/>
      <c r="RC271" s="57"/>
      <c r="RD271" s="57"/>
      <c r="RE271" s="57"/>
      <c r="RF271" s="57"/>
      <c r="RG271" s="57"/>
      <c r="RH271" s="57"/>
      <c r="RI271" s="57"/>
      <c r="RJ271" s="57"/>
      <c r="RK271" s="57"/>
      <c r="RL271" s="57"/>
      <c r="RM271" s="57"/>
      <c r="RN271" s="57"/>
      <c r="RO271" s="57"/>
      <c r="RP271" s="57"/>
      <c r="RQ271" s="57"/>
      <c r="RR271" s="57"/>
      <c r="RS271" s="57"/>
      <c r="RT271" s="57"/>
      <c r="RU271" s="57"/>
      <c r="RV271" s="57"/>
      <c r="RW271" s="57"/>
      <c r="RX271" s="57"/>
      <c r="RY271" s="57"/>
      <c r="RZ271" s="57"/>
      <c r="SA271" s="57"/>
      <c r="SB271" s="57"/>
      <c r="SC271" s="57"/>
      <c r="SD271" s="57"/>
      <c r="SE271" s="57"/>
      <c r="SF271" s="57"/>
      <c r="SG271" s="57"/>
      <c r="SH271" s="57"/>
      <c r="SI271" s="57"/>
      <c r="SJ271" s="57"/>
      <c r="SK271" s="57"/>
      <c r="SL271" s="57"/>
      <c r="SM271" s="57"/>
      <c r="SN271" s="57"/>
      <c r="SO271" s="57"/>
      <c r="SP271" s="57"/>
      <c r="SQ271" s="57"/>
      <c r="SR271" s="57"/>
      <c r="SS271" s="57"/>
      <c r="ST271" s="57"/>
      <c r="SU271" s="57"/>
      <c r="SV271" s="57"/>
      <c r="SW271" s="57"/>
      <c r="SX271" s="57"/>
      <c r="SY271" s="57"/>
      <c r="SZ271" s="57"/>
      <c r="TA271" s="57"/>
      <c r="TB271" s="57"/>
      <c r="TC271" s="57"/>
      <c r="TD271" s="57"/>
      <c r="TE271" s="57"/>
      <c r="TF271" s="57"/>
      <c r="TG271" s="57"/>
      <c r="TH271" s="57"/>
      <c r="TI271" s="57"/>
      <c r="TJ271" s="57"/>
      <c r="TK271" s="57"/>
      <c r="TL271" s="57"/>
      <c r="TM271" s="57"/>
      <c r="TN271" s="57"/>
      <c r="TO271" s="57"/>
      <c r="TP271" s="57"/>
      <c r="TQ271" s="57"/>
      <c r="TR271" s="57"/>
      <c r="TS271" s="57"/>
      <c r="TT271" s="57"/>
      <c r="TU271" s="57"/>
      <c r="TV271" s="57"/>
      <c r="TW271" s="57"/>
      <c r="TX271" s="57"/>
      <c r="TY271" s="57"/>
      <c r="TZ271" s="57"/>
      <c r="UA271" s="57"/>
      <c r="UB271" s="57"/>
      <c r="UC271" s="57"/>
      <c r="UD271" s="57"/>
      <c r="UE271" s="57"/>
      <c r="UF271" s="57"/>
      <c r="UG271" s="57"/>
    </row>
    <row r="272" spans="1:553" ht="15.75" customHeight="1" x14ac:dyDescent="0.2">
      <c r="A272" s="59"/>
      <c r="B272" s="682" t="s">
        <v>196</v>
      </c>
      <c r="C272" s="682"/>
      <c r="D272" s="682"/>
      <c r="E272" s="682"/>
      <c r="F272" s="682"/>
      <c r="G272" s="682"/>
      <c r="H272" s="682"/>
      <c r="I272" s="682"/>
      <c r="J272" s="682"/>
      <c r="K272" s="682"/>
      <c r="L272" s="682"/>
      <c r="M272" s="55"/>
    </row>
    <row r="273" spans="1:553" s="58" customFormat="1" ht="15" customHeight="1" x14ac:dyDescent="0.2">
      <c r="A273" s="56"/>
      <c r="B273" s="20"/>
      <c r="C273" s="20"/>
      <c r="D273" s="20"/>
      <c r="E273" s="20"/>
      <c r="F273" s="20"/>
      <c r="G273" s="20"/>
      <c r="H273" s="20"/>
      <c r="I273" s="20"/>
      <c r="J273" s="20"/>
      <c r="K273" s="20"/>
      <c r="L273" s="20"/>
      <c r="M273" s="20"/>
      <c r="N273" s="52"/>
      <c r="O273" s="53"/>
      <c r="P273" s="53"/>
      <c r="Q273" s="53"/>
      <c r="R273" s="53"/>
      <c r="S273" s="53"/>
      <c r="T273" s="53"/>
      <c r="U273" s="53"/>
      <c r="V273" s="53"/>
      <c r="W273" s="53"/>
      <c r="X273" s="53"/>
      <c r="Y273" s="53"/>
      <c r="Z273" s="53"/>
      <c r="AA273" s="53"/>
      <c r="AB273" s="53"/>
      <c r="AC273" s="53"/>
      <c r="AD273" s="53"/>
      <c r="AE273" s="53"/>
      <c r="AF273" s="57"/>
      <c r="AG273" s="57"/>
      <c r="AH273" s="57"/>
      <c r="AI273" s="57"/>
      <c r="AJ273" s="57"/>
      <c r="AK273" s="57"/>
      <c r="AL273" s="57"/>
      <c r="AM273" s="57"/>
      <c r="AN273" s="57"/>
      <c r="AO273" s="57"/>
      <c r="AP273" s="57"/>
      <c r="AQ273" s="57"/>
      <c r="AR273" s="57"/>
      <c r="AS273" s="57"/>
      <c r="AT273" s="57"/>
      <c r="AU273" s="57"/>
      <c r="AV273" s="57"/>
      <c r="AW273" s="57"/>
      <c r="AX273" s="57"/>
      <c r="AY273" s="57"/>
      <c r="AZ273" s="57"/>
      <c r="BA273" s="57"/>
      <c r="BB273" s="57"/>
      <c r="BC273" s="57"/>
      <c r="BD273" s="57"/>
      <c r="BE273" s="57"/>
      <c r="BF273" s="57"/>
      <c r="BG273" s="57"/>
      <c r="BH273" s="57"/>
      <c r="BI273" s="57"/>
      <c r="BJ273" s="57"/>
      <c r="BK273" s="57"/>
      <c r="BL273" s="57"/>
      <c r="BM273" s="57"/>
      <c r="BN273" s="57"/>
      <c r="BO273" s="57"/>
      <c r="BP273" s="57"/>
      <c r="BQ273" s="57"/>
      <c r="BR273" s="57"/>
      <c r="BS273" s="57"/>
      <c r="BT273" s="57"/>
      <c r="BU273" s="57"/>
      <c r="BV273" s="57"/>
      <c r="BW273" s="57"/>
      <c r="BX273" s="57"/>
      <c r="BY273" s="57"/>
      <c r="BZ273" s="57"/>
      <c r="CA273" s="57"/>
      <c r="CB273" s="57"/>
      <c r="CC273" s="57"/>
      <c r="CD273" s="57"/>
      <c r="CE273" s="57"/>
      <c r="CF273" s="57"/>
      <c r="CG273" s="57"/>
      <c r="CH273" s="57"/>
      <c r="CI273" s="57"/>
      <c r="CJ273" s="57"/>
      <c r="CK273" s="57"/>
      <c r="CL273" s="57"/>
      <c r="CM273" s="57"/>
      <c r="CN273" s="57"/>
      <c r="CO273" s="57"/>
      <c r="CP273" s="57"/>
      <c r="CQ273" s="57"/>
      <c r="CR273" s="57"/>
      <c r="CS273" s="57"/>
      <c r="CT273" s="57"/>
      <c r="CU273" s="57"/>
      <c r="CV273" s="57"/>
      <c r="CW273" s="57"/>
      <c r="CX273" s="57"/>
      <c r="CY273" s="57"/>
      <c r="CZ273" s="57"/>
      <c r="DA273" s="57"/>
      <c r="DB273" s="57"/>
      <c r="DC273" s="57"/>
      <c r="DD273" s="57"/>
      <c r="DE273" s="57"/>
      <c r="DF273" s="57"/>
      <c r="DG273" s="57"/>
      <c r="DH273" s="57"/>
      <c r="DI273" s="57"/>
      <c r="DJ273" s="57"/>
      <c r="DK273" s="57"/>
      <c r="DL273" s="57"/>
      <c r="DM273" s="57"/>
      <c r="DN273" s="57"/>
      <c r="DO273" s="57"/>
      <c r="DP273" s="57"/>
      <c r="DQ273" s="57"/>
      <c r="DR273" s="57"/>
      <c r="DS273" s="57"/>
      <c r="DT273" s="57"/>
      <c r="DU273" s="57"/>
      <c r="DV273" s="57"/>
      <c r="DW273" s="57"/>
      <c r="DX273" s="57"/>
      <c r="DY273" s="57"/>
      <c r="DZ273" s="57"/>
      <c r="EA273" s="57"/>
      <c r="EB273" s="57"/>
      <c r="EC273" s="57"/>
      <c r="ED273" s="57"/>
      <c r="EE273" s="57"/>
      <c r="EF273" s="57"/>
      <c r="EG273" s="57"/>
      <c r="EH273" s="57"/>
      <c r="EI273" s="57"/>
      <c r="EJ273" s="57"/>
      <c r="EK273" s="57"/>
      <c r="EL273" s="57"/>
      <c r="EM273" s="57"/>
      <c r="EN273" s="57"/>
      <c r="EO273" s="57"/>
      <c r="EP273" s="57"/>
      <c r="EQ273" s="57"/>
      <c r="ER273" s="57"/>
      <c r="ES273" s="57"/>
      <c r="ET273" s="57"/>
      <c r="EU273" s="57"/>
      <c r="EV273" s="57"/>
      <c r="EW273" s="57"/>
      <c r="EX273" s="57"/>
      <c r="EY273" s="57"/>
      <c r="EZ273" s="57"/>
      <c r="FA273" s="57"/>
      <c r="FB273" s="57"/>
      <c r="FC273" s="57"/>
      <c r="FD273" s="57"/>
      <c r="FE273" s="57"/>
      <c r="FF273" s="57"/>
      <c r="FG273" s="57"/>
      <c r="FH273" s="57"/>
      <c r="FI273" s="57"/>
      <c r="FJ273" s="57"/>
      <c r="FK273" s="57"/>
      <c r="FL273" s="57"/>
      <c r="FM273" s="57"/>
      <c r="FN273" s="57"/>
      <c r="FO273" s="57"/>
      <c r="FP273" s="57"/>
      <c r="FQ273" s="57"/>
      <c r="FR273" s="57"/>
      <c r="FS273" s="57"/>
      <c r="FT273" s="57"/>
      <c r="FU273" s="57"/>
      <c r="FV273" s="57"/>
      <c r="FW273" s="57"/>
      <c r="FX273" s="57"/>
      <c r="FY273" s="57"/>
      <c r="FZ273" s="57"/>
      <c r="GA273" s="57"/>
      <c r="GB273" s="57"/>
      <c r="GC273" s="57"/>
      <c r="GD273" s="57"/>
      <c r="GE273" s="57"/>
      <c r="GF273" s="57"/>
      <c r="GG273" s="57"/>
      <c r="GH273" s="57"/>
      <c r="GI273" s="57"/>
      <c r="GJ273" s="57"/>
      <c r="GK273" s="57"/>
      <c r="GL273" s="57"/>
      <c r="GM273" s="57"/>
      <c r="GN273" s="57"/>
      <c r="GO273" s="57"/>
      <c r="GP273" s="57"/>
      <c r="GQ273" s="57"/>
      <c r="GR273" s="57"/>
      <c r="GS273" s="57"/>
      <c r="GT273" s="57"/>
      <c r="GU273" s="57"/>
      <c r="GV273" s="57"/>
      <c r="GW273" s="57"/>
      <c r="GX273" s="57"/>
      <c r="GY273" s="57"/>
      <c r="GZ273" s="57"/>
      <c r="HA273" s="57"/>
      <c r="HB273" s="57"/>
      <c r="HC273" s="57"/>
      <c r="HD273" s="57"/>
      <c r="HE273" s="57"/>
      <c r="HF273" s="57"/>
      <c r="HG273" s="57"/>
      <c r="HH273" s="57"/>
      <c r="HI273" s="57"/>
      <c r="HJ273" s="57"/>
      <c r="HK273" s="57"/>
      <c r="HL273" s="57"/>
      <c r="HM273" s="57"/>
      <c r="HN273" s="57"/>
      <c r="HO273" s="57"/>
      <c r="HP273" s="57"/>
      <c r="HQ273" s="57"/>
      <c r="HR273" s="57"/>
      <c r="HS273" s="57"/>
      <c r="HT273" s="57"/>
      <c r="HU273" s="57"/>
      <c r="HV273" s="57"/>
      <c r="HW273" s="57"/>
      <c r="HX273" s="57"/>
      <c r="HY273" s="57"/>
      <c r="HZ273" s="57"/>
      <c r="IA273" s="57"/>
      <c r="IB273" s="57"/>
      <c r="IC273" s="57"/>
      <c r="ID273" s="57"/>
      <c r="IE273" s="57"/>
      <c r="IF273" s="57"/>
      <c r="IG273" s="57"/>
      <c r="IH273" s="57"/>
      <c r="II273" s="57"/>
      <c r="IJ273" s="57"/>
      <c r="IK273" s="57"/>
      <c r="IL273" s="57"/>
      <c r="IM273" s="57"/>
      <c r="IN273" s="57"/>
      <c r="IO273" s="57"/>
      <c r="IP273" s="57"/>
      <c r="IQ273" s="57"/>
      <c r="IR273" s="57"/>
      <c r="IS273" s="57"/>
      <c r="IT273" s="57"/>
      <c r="IU273" s="57"/>
      <c r="IV273" s="57"/>
      <c r="IW273" s="57"/>
      <c r="IX273" s="57"/>
      <c r="IY273" s="57"/>
      <c r="IZ273" s="57"/>
      <c r="JA273" s="57"/>
      <c r="JB273" s="57"/>
      <c r="JC273" s="57"/>
      <c r="JD273" s="57"/>
      <c r="JE273" s="57"/>
      <c r="JF273" s="57"/>
      <c r="JG273" s="57"/>
      <c r="JH273" s="57"/>
      <c r="JI273" s="57"/>
      <c r="JJ273" s="57"/>
      <c r="JK273" s="57"/>
      <c r="JL273" s="57"/>
      <c r="JM273" s="57"/>
      <c r="JN273" s="57"/>
      <c r="JO273" s="57"/>
      <c r="JP273" s="57"/>
      <c r="JQ273" s="57"/>
      <c r="JR273" s="57"/>
      <c r="JS273" s="57"/>
      <c r="JT273" s="57"/>
      <c r="JU273" s="57"/>
      <c r="JV273" s="57"/>
      <c r="JW273" s="57"/>
      <c r="JX273" s="57"/>
      <c r="JY273" s="57"/>
      <c r="JZ273" s="57"/>
      <c r="KA273" s="57"/>
      <c r="KB273" s="57"/>
      <c r="KC273" s="57"/>
      <c r="KD273" s="57"/>
      <c r="KE273" s="57"/>
      <c r="KF273" s="57"/>
      <c r="KG273" s="57"/>
      <c r="KH273" s="57"/>
      <c r="KI273" s="57"/>
      <c r="KJ273" s="57"/>
      <c r="KK273" s="57"/>
      <c r="KL273" s="57"/>
      <c r="KM273" s="57"/>
      <c r="KN273" s="57"/>
      <c r="KO273" s="57"/>
      <c r="KP273" s="57"/>
      <c r="KQ273" s="57"/>
      <c r="KR273" s="57"/>
      <c r="KS273" s="57"/>
      <c r="KT273" s="57"/>
      <c r="KU273" s="57"/>
      <c r="KV273" s="57"/>
      <c r="KW273" s="57"/>
      <c r="KX273" s="57"/>
      <c r="KY273" s="57"/>
      <c r="KZ273" s="57"/>
      <c r="LA273" s="57"/>
      <c r="LB273" s="57"/>
      <c r="LC273" s="57"/>
      <c r="LD273" s="57"/>
      <c r="LE273" s="57"/>
      <c r="LF273" s="57"/>
      <c r="LG273" s="57"/>
      <c r="LH273" s="57"/>
      <c r="LI273" s="57"/>
      <c r="LJ273" s="57"/>
      <c r="LK273" s="57"/>
      <c r="LL273" s="57"/>
      <c r="LM273" s="57"/>
      <c r="LN273" s="57"/>
      <c r="LO273" s="57"/>
      <c r="LP273" s="57"/>
      <c r="LQ273" s="57"/>
      <c r="LR273" s="57"/>
      <c r="LS273" s="57"/>
      <c r="LT273" s="57"/>
      <c r="LU273" s="57"/>
      <c r="LV273" s="57"/>
      <c r="LW273" s="57"/>
      <c r="LX273" s="57"/>
      <c r="LY273" s="57"/>
      <c r="LZ273" s="57"/>
      <c r="MA273" s="57"/>
      <c r="MB273" s="57"/>
      <c r="MC273" s="57"/>
      <c r="MD273" s="57"/>
      <c r="ME273" s="57"/>
      <c r="MF273" s="57"/>
      <c r="MG273" s="57"/>
      <c r="MH273" s="57"/>
      <c r="MI273" s="57"/>
      <c r="MJ273" s="57"/>
      <c r="MK273" s="57"/>
      <c r="ML273" s="57"/>
      <c r="MM273" s="57"/>
      <c r="MN273" s="57"/>
      <c r="MO273" s="57"/>
      <c r="MP273" s="57"/>
      <c r="MQ273" s="57"/>
      <c r="MR273" s="57"/>
      <c r="MS273" s="57"/>
      <c r="MT273" s="57"/>
      <c r="MU273" s="57"/>
      <c r="MV273" s="57"/>
      <c r="MW273" s="57"/>
      <c r="MX273" s="57"/>
      <c r="MY273" s="57"/>
      <c r="MZ273" s="57"/>
      <c r="NA273" s="57"/>
      <c r="NB273" s="57"/>
      <c r="NC273" s="57"/>
      <c r="ND273" s="57"/>
      <c r="NE273" s="57"/>
      <c r="NF273" s="57"/>
      <c r="NG273" s="57"/>
      <c r="NH273" s="57"/>
      <c r="NI273" s="57"/>
      <c r="NJ273" s="57"/>
      <c r="NK273" s="57"/>
      <c r="NL273" s="57"/>
      <c r="NM273" s="57"/>
      <c r="NN273" s="57"/>
      <c r="NO273" s="57"/>
      <c r="NP273" s="57"/>
      <c r="NQ273" s="57"/>
      <c r="NR273" s="57"/>
      <c r="NS273" s="57"/>
      <c r="NT273" s="57"/>
      <c r="NU273" s="57"/>
      <c r="NV273" s="57"/>
      <c r="NW273" s="57"/>
      <c r="NX273" s="57"/>
      <c r="NY273" s="57"/>
      <c r="NZ273" s="57"/>
      <c r="OA273" s="57"/>
      <c r="OB273" s="57"/>
      <c r="OC273" s="57"/>
      <c r="OD273" s="57"/>
      <c r="OE273" s="57"/>
      <c r="OF273" s="57"/>
      <c r="OG273" s="57"/>
      <c r="OH273" s="57"/>
      <c r="OI273" s="57"/>
      <c r="OJ273" s="57"/>
      <c r="OK273" s="57"/>
      <c r="OL273" s="57"/>
      <c r="OM273" s="57"/>
      <c r="ON273" s="57"/>
      <c r="OO273" s="57"/>
      <c r="OP273" s="57"/>
      <c r="OQ273" s="57"/>
      <c r="OR273" s="57"/>
      <c r="OS273" s="57"/>
      <c r="OT273" s="57"/>
      <c r="OU273" s="57"/>
      <c r="OV273" s="57"/>
      <c r="OW273" s="57"/>
      <c r="OX273" s="57"/>
      <c r="OY273" s="57"/>
      <c r="OZ273" s="57"/>
      <c r="PA273" s="57"/>
      <c r="PB273" s="57"/>
      <c r="PC273" s="57"/>
      <c r="PD273" s="57"/>
      <c r="PE273" s="57"/>
      <c r="PF273" s="57"/>
      <c r="PG273" s="57"/>
      <c r="PH273" s="57"/>
      <c r="PI273" s="57"/>
      <c r="PJ273" s="57"/>
      <c r="PK273" s="57"/>
      <c r="PL273" s="57"/>
      <c r="PM273" s="57"/>
      <c r="PN273" s="57"/>
      <c r="PO273" s="57"/>
      <c r="PP273" s="57"/>
      <c r="PQ273" s="57"/>
      <c r="PR273" s="57"/>
      <c r="PS273" s="57"/>
      <c r="PT273" s="57"/>
      <c r="PU273" s="57"/>
      <c r="PV273" s="57"/>
      <c r="PW273" s="57"/>
      <c r="PX273" s="57"/>
      <c r="PY273" s="57"/>
      <c r="PZ273" s="57"/>
      <c r="QA273" s="57"/>
      <c r="QB273" s="57"/>
      <c r="QC273" s="57"/>
      <c r="QD273" s="57"/>
      <c r="QE273" s="57"/>
      <c r="QF273" s="57"/>
      <c r="QG273" s="57"/>
      <c r="QH273" s="57"/>
      <c r="QI273" s="57"/>
      <c r="QJ273" s="57"/>
      <c r="QK273" s="57"/>
      <c r="QL273" s="57"/>
      <c r="QM273" s="57"/>
      <c r="QN273" s="57"/>
      <c r="QO273" s="57"/>
      <c r="QP273" s="57"/>
      <c r="QQ273" s="57"/>
      <c r="QR273" s="57"/>
      <c r="QS273" s="57"/>
      <c r="QT273" s="57"/>
      <c r="QU273" s="57"/>
      <c r="QV273" s="57"/>
      <c r="QW273" s="57"/>
      <c r="QX273" s="57"/>
      <c r="QY273" s="57"/>
      <c r="QZ273" s="57"/>
      <c r="RA273" s="57"/>
      <c r="RB273" s="57"/>
      <c r="RC273" s="57"/>
      <c r="RD273" s="57"/>
      <c r="RE273" s="57"/>
      <c r="RF273" s="57"/>
      <c r="RG273" s="57"/>
      <c r="RH273" s="57"/>
      <c r="RI273" s="57"/>
      <c r="RJ273" s="57"/>
      <c r="RK273" s="57"/>
      <c r="RL273" s="57"/>
      <c r="RM273" s="57"/>
      <c r="RN273" s="57"/>
      <c r="RO273" s="57"/>
      <c r="RP273" s="57"/>
      <c r="RQ273" s="57"/>
      <c r="RR273" s="57"/>
      <c r="RS273" s="57"/>
      <c r="RT273" s="57"/>
      <c r="RU273" s="57"/>
      <c r="RV273" s="57"/>
      <c r="RW273" s="57"/>
      <c r="RX273" s="57"/>
      <c r="RY273" s="57"/>
      <c r="RZ273" s="57"/>
      <c r="SA273" s="57"/>
      <c r="SB273" s="57"/>
      <c r="SC273" s="57"/>
      <c r="SD273" s="57"/>
      <c r="SE273" s="57"/>
      <c r="SF273" s="57"/>
      <c r="SG273" s="57"/>
      <c r="SH273" s="57"/>
      <c r="SI273" s="57"/>
      <c r="SJ273" s="57"/>
      <c r="SK273" s="57"/>
      <c r="SL273" s="57"/>
      <c r="SM273" s="57"/>
      <c r="SN273" s="57"/>
      <c r="SO273" s="57"/>
      <c r="SP273" s="57"/>
      <c r="SQ273" s="57"/>
      <c r="SR273" s="57"/>
      <c r="SS273" s="57"/>
      <c r="ST273" s="57"/>
      <c r="SU273" s="57"/>
      <c r="SV273" s="57"/>
      <c r="SW273" s="57"/>
      <c r="SX273" s="57"/>
      <c r="SY273" s="57"/>
      <c r="SZ273" s="57"/>
      <c r="TA273" s="57"/>
      <c r="TB273" s="57"/>
      <c r="TC273" s="57"/>
      <c r="TD273" s="57"/>
      <c r="TE273" s="57"/>
      <c r="TF273" s="57"/>
      <c r="TG273" s="57"/>
      <c r="TH273" s="57"/>
      <c r="TI273" s="57"/>
      <c r="TJ273" s="57"/>
      <c r="TK273" s="57"/>
      <c r="TL273" s="57"/>
      <c r="TM273" s="57"/>
      <c r="TN273" s="57"/>
      <c r="TO273" s="57"/>
      <c r="TP273" s="57"/>
      <c r="TQ273" s="57"/>
      <c r="TR273" s="57"/>
      <c r="TS273" s="57"/>
      <c r="TT273" s="57"/>
      <c r="TU273" s="57"/>
      <c r="TV273" s="57"/>
      <c r="TW273" s="57"/>
      <c r="TX273" s="57"/>
      <c r="TY273" s="57"/>
      <c r="TZ273" s="57"/>
      <c r="UA273" s="57"/>
      <c r="UB273" s="57"/>
      <c r="UC273" s="57"/>
      <c r="UD273" s="57"/>
      <c r="UE273" s="57"/>
      <c r="UF273" s="57"/>
      <c r="UG273" s="57"/>
    </row>
    <row r="274" spans="1:553" ht="15.75" customHeight="1" x14ac:dyDescent="0.2">
      <c r="A274" s="59"/>
      <c r="B274" s="682" t="s">
        <v>197</v>
      </c>
      <c r="C274" s="800"/>
      <c r="D274" s="800"/>
      <c r="E274" s="800"/>
      <c r="F274" s="800"/>
      <c r="G274" s="800"/>
      <c r="H274" s="800"/>
      <c r="I274" s="800"/>
      <c r="J274" s="800"/>
      <c r="K274" s="800"/>
      <c r="L274" s="800"/>
      <c r="M274" s="55"/>
    </row>
    <row r="275" spans="1:553" s="58" customFormat="1" ht="15" customHeight="1" thickBot="1" x14ac:dyDescent="0.25">
      <c r="A275" s="56"/>
      <c r="B275" s="20"/>
      <c r="C275" s="20"/>
      <c r="D275" s="20"/>
      <c r="E275" s="20"/>
      <c r="F275" s="20"/>
      <c r="G275" s="20"/>
      <c r="H275" s="20"/>
      <c r="I275" s="20"/>
      <c r="J275" s="20"/>
      <c r="K275" s="20"/>
      <c r="L275" s="20"/>
      <c r="M275" s="20"/>
      <c r="N275" s="52"/>
      <c r="O275" s="53"/>
      <c r="P275" s="53"/>
      <c r="Q275" s="53"/>
      <c r="R275" s="53"/>
      <c r="S275" s="53"/>
      <c r="T275" s="53"/>
      <c r="U275" s="53"/>
      <c r="V275" s="53"/>
      <c r="W275" s="53"/>
      <c r="X275" s="53"/>
      <c r="Y275" s="53"/>
      <c r="Z275" s="53"/>
      <c r="AA275" s="53"/>
      <c r="AB275" s="53"/>
      <c r="AC275" s="53"/>
      <c r="AD275" s="53"/>
      <c r="AE275" s="53"/>
      <c r="AF275" s="57"/>
      <c r="AG275" s="57"/>
      <c r="AH275" s="57"/>
      <c r="AI275" s="57"/>
      <c r="AJ275" s="57"/>
      <c r="AK275" s="57"/>
      <c r="AL275" s="57"/>
      <c r="AM275" s="57"/>
      <c r="AN275" s="57"/>
      <c r="AO275" s="57"/>
      <c r="AP275" s="57"/>
      <c r="AQ275" s="57"/>
      <c r="AR275" s="57"/>
      <c r="AS275" s="57"/>
      <c r="AT275" s="57"/>
      <c r="AU275" s="57"/>
      <c r="AV275" s="57"/>
      <c r="AW275" s="57"/>
      <c r="AX275" s="57"/>
      <c r="AY275" s="57"/>
      <c r="AZ275" s="57"/>
      <c r="BA275" s="57"/>
      <c r="BB275" s="57"/>
      <c r="BC275" s="57"/>
      <c r="BD275" s="57"/>
      <c r="BE275" s="57"/>
      <c r="BF275" s="57"/>
      <c r="BG275" s="57"/>
      <c r="BH275" s="57"/>
      <c r="BI275" s="57"/>
      <c r="BJ275" s="57"/>
      <c r="BK275" s="57"/>
      <c r="BL275" s="57"/>
      <c r="BM275" s="57"/>
      <c r="BN275" s="57"/>
      <c r="BO275" s="57"/>
      <c r="BP275" s="57"/>
      <c r="BQ275" s="57"/>
      <c r="BR275" s="57"/>
      <c r="BS275" s="57"/>
      <c r="BT275" s="57"/>
      <c r="BU275" s="57"/>
      <c r="BV275" s="57"/>
      <c r="BW275" s="57"/>
      <c r="BX275" s="57"/>
      <c r="BY275" s="57"/>
      <c r="BZ275" s="57"/>
      <c r="CA275" s="57"/>
      <c r="CB275" s="57"/>
      <c r="CC275" s="57"/>
      <c r="CD275" s="57"/>
      <c r="CE275" s="57"/>
      <c r="CF275" s="57"/>
      <c r="CG275" s="57"/>
      <c r="CH275" s="57"/>
      <c r="CI275" s="57"/>
      <c r="CJ275" s="57"/>
      <c r="CK275" s="57"/>
      <c r="CL275" s="57"/>
      <c r="CM275" s="57"/>
      <c r="CN275" s="57"/>
      <c r="CO275" s="57"/>
      <c r="CP275" s="57"/>
      <c r="CQ275" s="57"/>
      <c r="CR275" s="57"/>
      <c r="CS275" s="57"/>
      <c r="CT275" s="57"/>
      <c r="CU275" s="57"/>
      <c r="CV275" s="57"/>
      <c r="CW275" s="57"/>
      <c r="CX275" s="57"/>
      <c r="CY275" s="57"/>
      <c r="CZ275" s="57"/>
      <c r="DA275" s="57"/>
      <c r="DB275" s="57"/>
      <c r="DC275" s="57"/>
      <c r="DD275" s="57"/>
      <c r="DE275" s="57"/>
      <c r="DF275" s="57"/>
      <c r="DG275" s="57"/>
      <c r="DH275" s="57"/>
      <c r="DI275" s="57"/>
      <c r="DJ275" s="57"/>
      <c r="DK275" s="57"/>
      <c r="DL275" s="57"/>
      <c r="DM275" s="57"/>
      <c r="DN275" s="57"/>
      <c r="DO275" s="57"/>
      <c r="DP275" s="57"/>
      <c r="DQ275" s="57"/>
      <c r="DR275" s="57"/>
      <c r="DS275" s="57"/>
      <c r="DT275" s="57"/>
      <c r="DU275" s="57"/>
      <c r="DV275" s="57"/>
      <c r="DW275" s="57"/>
      <c r="DX275" s="57"/>
      <c r="DY275" s="57"/>
      <c r="DZ275" s="57"/>
      <c r="EA275" s="57"/>
      <c r="EB275" s="57"/>
      <c r="EC275" s="57"/>
      <c r="ED275" s="57"/>
      <c r="EE275" s="57"/>
      <c r="EF275" s="57"/>
      <c r="EG275" s="57"/>
      <c r="EH275" s="57"/>
      <c r="EI275" s="57"/>
      <c r="EJ275" s="57"/>
      <c r="EK275" s="57"/>
      <c r="EL275" s="57"/>
      <c r="EM275" s="57"/>
      <c r="EN275" s="57"/>
      <c r="EO275" s="57"/>
      <c r="EP275" s="57"/>
      <c r="EQ275" s="57"/>
      <c r="ER275" s="57"/>
      <c r="ES275" s="57"/>
      <c r="ET275" s="57"/>
      <c r="EU275" s="57"/>
      <c r="EV275" s="57"/>
      <c r="EW275" s="57"/>
      <c r="EX275" s="57"/>
      <c r="EY275" s="57"/>
      <c r="EZ275" s="57"/>
      <c r="FA275" s="57"/>
      <c r="FB275" s="57"/>
      <c r="FC275" s="57"/>
      <c r="FD275" s="57"/>
      <c r="FE275" s="57"/>
      <c r="FF275" s="57"/>
      <c r="FG275" s="57"/>
      <c r="FH275" s="57"/>
      <c r="FI275" s="57"/>
      <c r="FJ275" s="57"/>
      <c r="FK275" s="57"/>
      <c r="FL275" s="57"/>
      <c r="FM275" s="57"/>
      <c r="FN275" s="57"/>
      <c r="FO275" s="57"/>
      <c r="FP275" s="57"/>
      <c r="FQ275" s="57"/>
      <c r="FR275" s="57"/>
      <c r="FS275" s="57"/>
      <c r="FT275" s="57"/>
      <c r="FU275" s="57"/>
      <c r="FV275" s="57"/>
      <c r="FW275" s="57"/>
      <c r="FX275" s="57"/>
      <c r="FY275" s="57"/>
      <c r="FZ275" s="57"/>
      <c r="GA275" s="57"/>
      <c r="GB275" s="57"/>
      <c r="GC275" s="57"/>
      <c r="GD275" s="57"/>
      <c r="GE275" s="57"/>
      <c r="GF275" s="57"/>
      <c r="GG275" s="57"/>
      <c r="GH275" s="57"/>
      <c r="GI275" s="57"/>
      <c r="GJ275" s="57"/>
      <c r="GK275" s="57"/>
      <c r="GL275" s="57"/>
      <c r="GM275" s="57"/>
      <c r="GN275" s="57"/>
      <c r="GO275" s="57"/>
      <c r="GP275" s="57"/>
      <c r="GQ275" s="57"/>
      <c r="GR275" s="57"/>
      <c r="GS275" s="57"/>
      <c r="GT275" s="57"/>
      <c r="GU275" s="57"/>
      <c r="GV275" s="57"/>
      <c r="GW275" s="57"/>
      <c r="GX275" s="57"/>
      <c r="GY275" s="57"/>
      <c r="GZ275" s="57"/>
      <c r="HA275" s="57"/>
      <c r="HB275" s="57"/>
      <c r="HC275" s="57"/>
      <c r="HD275" s="57"/>
      <c r="HE275" s="57"/>
      <c r="HF275" s="57"/>
      <c r="HG275" s="57"/>
      <c r="HH275" s="57"/>
      <c r="HI275" s="57"/>
      <c r="HJ275" s="57"/>
      <c r="HK275" s="57"/>
      <c r="HL275" s="57"/>
      <c r="HM275" s="57"/>
      <c r="HN275" s="57"/>
      <c r="HO275" s="57"/>
      <c r="HP275" s="57"/>
      <c r="HQ275" s="57"/>
      <c r="HR275" s="57"/>
      <c r="HS275" s="57"/>
      <c r="HT275" s="57"/>
      <c r="HU275" s="57"/>
      <c r="HV275" s="57"/>
      <c r="HW275" s="57"/>
      <c r="HX275" s="57"/>
      <c r="HY275" s="57"/>
      <c r="HZ275" s="57"/>
      <c r="IA275" s="57"/>
      <c r="IB275" s="57"/>
      <c r="IC275" s="57"/>
      <c r="ID275" s="57"/>
      <c r="IE275" s="57"/>
      <c r="IF275" s="57"/>
      <c r="IG275" s="57"/>
      <c r="IH275" s="57"/>
      <c r="II275" s="57"/>
      <c r="IJ275" s="57"/>
      <c r="IK275" s="57"/>
      <c r="IL275" s="57"/>
      <c r="IM275" s="57"/>
      <c r="IN275" s="57"/>
      <c r="IO275" s="57"/>
      <c r="IP275" s="57"/>
      <c r="IQ275" s="57"/>
      <c r="IR275" s="57"/>
      <c r="IS275" s="57"/>
      <c r="IT275" s="57"/>
      <c r="IU275" s="57"/>
      <c r="IV275" s="57"/>
      <c r="IW275" s="57"/>
      <c r="IX275" s="57"/>
      <c r="IY275" s="57"/>
      <c r="IZ275" s="57"/>
      <c r="JA275" s="57"/>
      <c r="JB275" s="57"/>
      <c r="JC275" s="57"/>
      <c r="JD275" s="57"/>
      <c r="JE275" s="57"/>
      <c r="JF275" s="57"/>
      <c r="JG275" s="57"/>
      <c r="JH275" s="57"/>
      <c r="JI275" s="57"/>
      <c r="JJ275" s="57"/>
      <c r="JK275" s="57"/>
      <c r="JL275" s="57"/>
      <c r="JM275" s="57"/>
      <c r="JN275" s="57"/>
      <c r="JO275" s="57"/>
      <c r="JP275" s="57"/>
      <c r="JQ275" s="57"/>
      <c r="JR275" s="57"/>
      <c r="JS275" s="57"/>
      <c r="JT275" s="57"/>
      <c r="JU275" s="57"/>
      <c r="JV275" s="57"/>
      <c r="JW275" s="57"/>
      <c r="JX275" s="57"/>
      <c r="JY275" s="57"/>
      <c r="JZ275" s="57"/>
      <c r="KA275" s="57"/>
      <c r="KB275" s="57"/>
      <c r="KC275" s="57"/>
      <c r="KD275" s="57"/>
      <c r="KE275" s="57"/>
      <c r="KF275" s="57"/>
      <c r="KG275" s="57"/>
      <c r="KH275" s="57"/>
      <c r="KI275" s="57"/>
      <c r="KJ275" s="57"/>
      <c r="KK275" s="57"/>
      <c r="KL275" s="57"/>
      <c r="KM275" s="57"/>
      <c r="KN275" s="57"/>
      <c r="KO275" s="57"/>
      <c r="KP275" s="57"/>
      <c r="KQ275" s="57"/>
      <c r="KR275" s="57"/>
      <c r="KS275" s="57"/>
      <c r="KT275" s="57"/>
      <c r="KU275" s="57"/>
      <c r="KV275" s="57"/>
      <c r="KW275" s="57"/>
      <c r="KX275" s="57"/>
      <c r="KY275" s="57"/>
      <c r="KZ275" s="57"/>
      <c r="LA275" s="57"/>
      <c r="LB275" s="57"/>
      <c r="LC275" s="57"/>
      <c r="LD275" s="57"/>
      <c r="LE275" s="57"/>
      <c r="LF275" s="57"/>
      <c r="LG275" s="57"/>
      <c r="LH275" s="57"/>
      <c r="LI275" s="57"/>
      <c r="LJ275" s="57"/>
      <c r="LK275" s="57"/>
      <c r="LL275" s="57"/>
      <c r="LM275" s="57"/>
      <c r="LN275" s="57"/>
      <c r="LO275" s="57"/>
      <c r="LP275" s="57"/>
      <c r="LQ275" s="57"/>
      <c r="LR275" s="57"/>
      <c r="LS275" s="57"/>
      <c r="LT275" s="57"/>
      <c r="LU275" s="57"/>
      <c r="LV275" s="57"/>
      <c r="LW275" s="57"/>
      <c r="LX275" s="57"/>
      <c r="LY275" s="57"/>
      <c r="LZ275" s="57"/>
      <c r="MA275" s="57"/>
      <c r="MB275" s="57"/>
      <c r="MC275" s="57"/>
      <c r="MD275" s="57"/>
      <c r="ME275" s="57"/>
      <c r="MF275" s="57"/>
      <c r="MG275" s="57"/>
      <c r="MH275" s="57"/>
      <c r="MI275" s="57"/>
      <c r="MJ275" s="57"/>
      <c r="MK275" s="57"/>
      <c r="ML275" s="57"/>
      <c r="MM275" s="57"/>
      <c r="MN275" s="57"/>
      <c r="MO275" s="57"/>
      <c r="MP275" s="57"/>
      <c r="MQ275" s="57"/>
      <c r="MR275" s="57"/>
      <c r="MS275" s="57"/>
      <c r="MT275" s="57"/>
      <c r="MU275" s="57"/>
      <c r="MV275" s="57"/>
      <c r="MW275" s="57"/>
      <c r="MX275" s="57"/>
      <c r="MY275" s="57"/>
      <c r="MZ275" s="57"/>
      <c r="NA275" s="57"/>
      <c r="NB275" s="57"/>
      <c r="NC275" s="57"/>
      <c r="ND275" s="57"/>
      <c r="NE275" s="57"/>
      <c r="NF275" s="57"/>
      <c r="NG275" s="57"/>
      <c r="NH275" s="57"/>
      <c r="NI275" s="57"/>
      <c r="NJ275" s="57"/>
      <c r="NK275" s="57"/>
      <c r="NL275" s="57"/>
      <c r="NM275" s="57"/>
      <c r="NN275" s="57"/>
      <c r="NO275" s="57"/>
      <c r="NP275" s="57"/>
      <c r="NQ275" s="57"/>
      <c r="NR275" s="57"/>
      <c r="NS275" s="57"/>
      <c r="NT275" s="57"/>
      <c r="NU275" s="57"/>
      <c r="NV275" s="57"/>
      <c r="NW275" s="57"/>
      <c r="NX275" s="57"/>
      <c r="NY275" s="57"/>
      <c r="NZ275" s="57"/>
      <c r="OA275" s="57"/>
      <c r="OB275" s="57"/>
      <c r="OC275" s="57"/>
      <c r="OD275" s="57"/>
      <c r="OE275" s="57"/>
      <c r="OF275" s="57"/>
      <c r="OG275" s="57"/>
      <c r="OH275" s="57"/>
      <c r="OI275" s="57"/>
      <c r="OJ275" s="57"/>
      <c r="OK275" s="57"/>
      <c r="OL275" s="57"/>
      <c r="OM275" s="57"/>
      <c r="ON275" s="57"/>
      <c r="OO275" s="57"/>
      <c r="OP275" s="57"/>
      <c r="OQ275" s="57"/>
      <c r="OR275" s="57"/>
      <c r="OS275" s="57"/>
      <c r="OT275" s="57"/>
      <c r="OU275" s="57"/>
      <c r="OV275" s="57"/>
      <c r="OW275" s="57"/>
      <c r="OX275" s="57"/>
      <c r="OY275" s="57"/>
      <c r="OZ275" s="57"/>
      <c r="PA275" s="57"/>
      <c r="PB275" s="57"/>
      <c r="PC275" s="57"/>
      <c r="PD275" s="57"/>
      <c r="PE275" s="57"/>
      <c r="PF275" s="57"/>
      <c r="PG275" s="57"/>
      <c r="PH275" s="57"/>
      <c r="PI275" s="57"/>
      <c r="PJ275" s="57"/>
      <c r="PK275" s="57"/>
      <c r="PL275" s="57"/>
      <c r="PM275" s="57"/>
      <c r="PN275" s="57"/>
      <c r="PO275" s="57"/>
      <c r="PP275" s="57"/>
      <c r="PQ275" s="57"/>
      <c r="PR275" s="57"/>
      <c r="PS275" s="57"/>
      <c r="PT275" s="57"/>
      <c r="PU275" s="57"/>
      <c r="PV275" s="57"/>
      <c r="PW275" s="57"/>
      <c r="PX275" s="57"/>
      <c r="PY275" s="57"/>
      <c r="PZ275" s="57"/>
      <c r="QA275" s="57"/>
      <c r="QB275" s="57"/>
      <c r="QC275" s="57"/>
      <c r="QD275" s="57"/>
      <c r="QE275" s="57"/>
      <c r="QF275" s="57"/>
      <c r="QG275" s="57"/>
      <c r="QH275" s="57"/>
      <c r="QI275" s="57"/>
      <c r="QJ275" s="57"/>
      <c r="QK275" s="57"/>
      <c r="QL275" s="57"/>
      <c r="QM275" s="57"/>
      <c r="QN275" s="57"/>
      <c r="QO275" s="57"/>
      <c r="QP275" s="57"/>
      <c r="QQ275" s="57"/>
      <c r="QR275" s="57"/>
      <c r="QS275" s="57"/>
      <c r="QT275" s="57"/>
      <c r="QU275" s="57"/>
      <c r="QV275" s="57"/>
      <c r="QW275" s="57"/>
      <c r="QX275" s="57"/>
      <c r="QY275" s="57"/>
      <c r="QZ275" s="57"/>
      <c r="RA275" s="57"/>
      <c r="RB275" s="57"/>
      <c r="RC275" s="57"/>
      <c r="RD275" s="57"/>
      <c r="RE275" s="57"/>
      <c r="RF275" s="57"/>
      <c r="RG275" s="57"/>
      <c r="RH275" s="57"/>
      <c r="RI275" s="57"/>
      <c r="RJ275" s="57"/>
      <c r="RK275" s="57"/>
      <c r="RL275" s="57"/>
      <c r="RM275" s="57"/>
      <c r="RN275" s="57"/>
      <c r="RO275" s="57"/>
      <c r="RP275" s="57"/>
      <c r="RQ275" s="57"/>
      <c r="RR275" s="57"/>
      <c r="RS275" s="57"/>
      <c r="RT275" s="57"/>
      <c r="RU275" s="57"/>
      <c r="RV275" s="57"/>
      <c r="RW275" s="57"/>
      <c r="RX275" s="57"/>
      <c r="RY275" s="57"/>
      <c r="RZ275" s="57"/>
      <c r="SA275" s="57"/>
      <c r="SB275" s="57"/>
      <c r="SC275" s="57"/>
      <c r="SD275" s="57"/>
      <c r="SE275" s="57"/>
      <c r="SF275" s="57"/>
      <c r="SG275" s="57"/>
      <c r="SH275" s="57"/>
      <c r="SI275" s="57"/>
      <c r="SJ275" s="57"/>
      <c r="SK275" s="57"/>
      <c r="SL275" s="57"/>
      <c r="SM275" s="57"/>
      <c r="SN275" s="57"/>
      <c r="SO275" s="57"/>
      <c r="SP275" s="57"/>
      <c r="SQ275" s="57"/>
      <c r="SR275" s="57"/>
      <c r="SS275" s="57"/>
      <c r="ST275" s="57"/>
      <c r="SU275" s="57"/>
      <c r="SV275" s="57"/>
      <c r="SW275" s="57"/>
      <c r="SX275" s="57"/>
      <c r="SY275" s="57"/>
      <c r="SZ275" s="57"/>
      <c r="TA275" s="57"/>
      <c r="TB275" s="57"/>
      <c r="TC275" s="57"/>
      <c r="TD275" s="57"/>
      <c r="TE275" s="57"/>
      <c r="TF275" s="57"/>
      <c r="TG275" s="57"/>
      <c r="TH275" s="57"/>
      <c r="TI275" s="57"/>
      <c r="TJ275" s="57"/>
      <c r="TK275" s="57"/>
      <c r="TL275" s="57"/>
      <c r="TM275" s="57"/>
      <c r="TN275" s="57"/>
      <c r="TO275" s="57"/>
      <c r="TP275" s="57"/>
      <c r="TQ275" s="57"/>
      <c r="TR275" s="57"/>
      <c r="TS275" s="57"/>
      <c r="TT275" s="57"/>
      <c r="TU275" s="57"/>
      <c r="TV275" s="57"/>
      <c r="TW275" s="57"/>
      <c r="TX275" s="57"/>
      <c r="TY275" s="57"/>
      <c r="TZ275" s="57"/>
      <c r="UA275" s="57"/>
      <c r="UB275" s="57"/>
      <c r="UC275" s="57"/>
      <c r="UD275" s="57"/>
      <c r="UE275" s="57"/>
      <c r="UF275" s="57"/>
      <c r="UG275" s="57"/>
    </row>
    <row r="276" spans="1:553" ht="64.5" customHeight="1" x14ac:dyDescent="0.2">
      <c r="A276" s="59"/>
      <c r="B276" s="733" t="str">
        <f>+B210</f>
        <v xml:space="preserve">PRODUCTO y/o Servicio.1. IMPLEMENTACION DE LA PLATAFORMA ANGABE </v>
      </c>
      <c r="C276" s="734"/>
      <c r="D276" s="739" t="s">
        <v>198</v>
      </c>
      <c r="E276" s="740"/>
      <c r="F276" s="813" t="s">
        <v>1087</v>
      </c>
      <c r="G276" s="814"/>
      <c r="H276" s="814"/>
      <c r="I276" s="814"/>
      <c r="J276" s="814"/>
      <c r="K276" s="814"/>
      <c r="L276" s="815"/>
      <c r="M276" s="55"/>
    </row>
    <row r="277" spans="1:553" ht="64.5" customHeight="1" x14ac:dyDescent="0.2">
      <c r="A277" s="59"/>
      <c r="B277" s="735"/>
      <c r="C277" s="736"/>
      <c r="D277" s="620" t="s">
        <v>199</v>
      </c>
      <c r="E277" s="668"/>
      <c r="F277" s="666" t="s">
        <v>1017</v>
      </c>
      <c r="G277" s="672"/>
      <c r="H277" s="672"/>
      <c r="I277" s="672"/>
      <c r="J277" s="672"/>
      <c r="K277" s="672"/>
      <c r="L277" s="673"/>
      <c r="M277" s="55"/>
    </row>
    <row r="278" spans="1:553" ht="64.5" customHeight="1" x14ac:dyDescent="0.2">
      <c r="A278" s="59"/>
      <c r="B278" s="735"/>
      <c r="C278" s="736"/>
      <c r="D278" s="810" t="s">
        <v>200</v>
      </c>
      <c r="E278" s="816"/>
      <c r="F278" s="666" t="s">
        <v>1016</v>
      </c>
      <c r="G278" s="672"/>
      <c r="H278" s="672"/>
      <c r="I278" s="672"/>
      <c r="J278" s="672"/>
      <c r="K278" s="672"/>
      <c r="L278" s="673"/>
      <c r="M278" s="55"/>
    </row>
    <row r="279" spans="1:553" ht="118.5" customHeight="1" x14ac:dyDescent="0.2">
      <c r="A279" s="59"/>
      <c r="B279" s="735"/>
      <c r="C279" s="736"/>
      <c r="D279" s="810" t="s">
        <v>201</v>
      </c>
      <c r="E279" s="811"/>
      <c r="F279" s="666" t="s">
        <v>1015</v>
      </c>
      <c r="G279" s="620"/>
      <c r="H279" s="620"/>
      <c r="I279" s="620"/>
      <c r="J279" s="620"/>
      <c r="K279" s="620"/>
      <c r="L279" s="812"/>
      <c r="M279" s="55"/>
    </row>
    <row r="280" spans="1:553" ht="64.5" customHeight="1" x14ac:dyDescent="0.2">
      <c r="A280" s="59"/>
      <c r="B280" s="735"/>
      <c r="C280" s="736"/>
      <c r="D280" s="817" t="s">
        <v>202</v>
      </c>
      <c r="E280" s="818"/>
      <c r="F280" s="666" t="s">
        <v>203</v>
      </c>
      <c r="G280" s="672"/>
      <c r="H280" s="668"/>
      <c r="I280" s="666" t="s">
        <v>1013</v>
      </c>
      <c r="J280" s="672"/>
      <c r="K280" s="672"/>
      <c r="L280" s="673"/>
      <c r="M280" s="55"/>
    </row>
    <row r="281" spans="1:553" ht="64.5" customHeight="1" x14ac:dyDescent="0.2">
      <c r="A281" s="59"/>
      <c r="B281" s="737"/>
      <c r="C281" s="738"/>
      <c r="D281" s="819"/>
      <c r="E281" s="820"/>
      <c r="F281" s="807" t="s">
        <v>204</v>
      </c>
      <c r="G281" s="808"/>
      <c r="H281" s="809"/>
      <c r="I281" s="807" t="s">
        <v>1014</v>
      </c>
      <c r="J281" s="821"/>
      <c r="K281" s="821"/>
      <c r="L281" s="822"/>
      <c r="M281" s="55"/>
    </row>
    <row r="282" spans="1:553" ht="3.75" customHeight="1" thickBot="1" x14ac:dyDescent="0.25">
      <c r="A282" s="59"/>
      <c r="B282" s="38"/>
      <c r="C282" s="20"/>
      <c r="D282" s="20"/>
      <c r="E282" s="20"/>
      <c r="F282" s="20"/>
      <c r="G282" s="20"/>
      <c r="H282" s="20"/>
      <c r="I282" s="20"/>
      <c r="J282" s="20"/>
      <c r="K282" s="20"/>
      <c r="L282" s="55"/>
      <c r="M282" s="55"/>
    </row>
    <row r="283" spans="1:553" ht="64.5" customHeight="1" x14ac:dyDescent="0.2">
      <c r="A283" s="59"/>
      <c r="B283" s="733" t="str">
        <f>+B211</f>
        <v xml:space="preserve">PRODUCTO y/o servicio 2.SUSCRIPCION MENSUAL ANGABE </v>
      </c>
      <c r="C283" s="734"/>
      <c r="D283" s="739" t="s">
        <v>198</v>
      </c>
      <c r="E283" s="740"/>
      <c r="F283" s="813" t="s">
        <v>1018</v>
      </c>
      <c r="G283" s="814"/>
      <c r="H283" s="814"/>
      <c r="I283" s="814"/>
      <c r="J283" s="814"/>
      <c r="K283" s="814"/>
      <c r="L283" s="815"/>
      <c r="M283" s="55"/>
    </row>
    <row r="284" spans="1:553" ht="64.5" customHeight="1" x14ac:dyDescent="0.2">
      <c r="A284" s="59"/>
      <c r="B284" s="735"/>
      <c r="C284" s="736"/>
      <c r="D284" s="620" t="s">
        <v>199</v>
      </c>
      <c r="E284" s="668"/>
      <c r="F284" s="666" t="s">
        <v>1019</v>
      </c>
      <c r="G284" s="672"/>
      <c r="H284" s="672"/>
      <c r="I284" s="672"/>
      <c r="J284" s="672"/>
      <c r="K284" s="672"/>
      <c r="L284" s="673"/>
      <c r="M284" s="55"/>
    </row>
    <row r="285" spans="1:553" ht="64.5" customHeight="1" x14ac:dyDescent="0.2">
      <c r="A285" s="59"/>
      <c r="B285" s="735"/>
      <c r="C285" s="736"/>
      <c r="D285" s="810" t="s">
        <v>200</v>
      </c>
      <c r="E285" s="816"/>
      <c r="F285" s="666" t="s">
        <v>1020</v>
      </c>
      <c r="G285" s="672"/>
      <c r="H285" s="672"/>
      <c r="I285" s="672"/>
      <c r="J285" s="672"/>
      <c r="K285" s="672"/>
      <c r="L285" s="673"/>
      <c r="M285" s="55"/>
    </row>
    <row r="286" spans="1:553" ht="118.5" customHeight="1" x14ac:dyDescent="0.2">
      <c r="A286" s="59"/>
      <c r="B286" s="735"/>
      <c r="C286" s="736"/>
      <c r="D286" s="810" t="s">
        <v>201</v>
      </c>
      <c r="E286" s="811"/>
      <c r="F286" s="666" t="s">
        <v>1021</v>
      </c>
      <c r="G286" s="620"/>
      <c r="H286" s="620"/>
      <c r="I286" s="620"/>
      <c r="J286" s="620"/>
      <c r="K286" s="620"/>
      <c r="L286" s="812"/>
      <c r="M286" s="55"/>
    </row>
    <row r="287" spans="1:553" ht="64.5" customHeight="1" x14ac:dyDescent="0.2">
      <c r="A287" s="59"/>
      <c r="B287" s="735"/>
      <c r="C287" s="736"/>
      <c r="D287" s="817" t="s">
        <v>202</v>
      </c>
      <c r="E287" s="818"/>
      <c r="F287" s="666" t="s">
        <v>203</v>
      </c>
      <c r="G287" s="672"/>
      <c r="H287" s="668"/>
      <c r="I287" s="666" t="s">
        <v>1022</v>
      </c>
      <c r="J287" s="672"/>
      <c r="K287" s="672"/>
      <c r="L287" s="673"/>
      <c r="M287" s="55"/>
    </row>
    <row r="288" spans="1:553" ht="64.5" customHeight="1" x14ac:dyDescent="0.2">
      <c r="A288" s="59"/>
      <c r="B288" s="737"/>
      <c r="C288" s="738"/>
      <c r="D288" s="819"/>
      <c r="E288" s="820"/>
      <c r="F288" s="807" t="s">
        <v>204</v>
      </c>
      <c r="G288" s="808"/>
      <c r="H288" s="809"/>
      <c r="I288" s="807" t="s">
        <v>1023</v>
      </c>
      <c r="J288" s="821"/>
      <c r="K288" s="821"/>
      <c r="L288" s="822"/>
      <c r="M288" s="55"/>
    </row>
    <row r="289" spans="1:553" ht="3.75" customHeight="1" x14ac:dyDescent="0.2">
      <c r="A289" s="59"/>
      <c r="B289" s="394"/>
      <c r="C289" s="385"/>
      <c r="D289" s="385"/>
      <c r="E289" s="385"/>
      <c r="F289" s="385"/>
      <c r="G289" s="385"/>
      <c r="H289" s="385"/>
      <c r="I289" s="385"/>
      <c r="J289" s="385"/>
      <c r="K289" s="385"/>
      <c r="L289" s="424"/>
      <c r="M289" s="55"/>
    </row>
    <row r="290" spans="1:553" ht="64.5" customHeight="1" x14ac:dyDescent="0.2">
      <c r="A290" s="59"/>
      <c r="B290" s="733" t="str">
        <f>+B212</f>
        <v>PRODUCTO y/o Servicio. 3. SOPORTE Y MANTENIMIENTO DEL SISTEMA</v>
      </c>
      <c r="C290" s="734"/>
      <c r="D290" s="739" t="s">
        <v>198</v>
      </c>
      <c r="E290" s="740"/>
      <c r="F290" s="813" t="s">
        <v>1025</v>
      </c>
      <c r="G290" s="814"/>
      <c r="H290" s="814"/>
      <c r="I290" s="814"/>
      <c r="J290" s="814"/>
      <c r="K290" s="814"/>
      <c r="L290" s="815"/>
      <c r="M290" s="55"/>
    </row>
    <row r="291" spans="1:553" ht="64.5" customHeight="1" x14ac:dyDescent="0.2">
      <c r="A291" s="59"/>
      <c r="B291" s="735"/>
      <c r="C291" s="736"/>
      <c r="D291" s="620" t="s">
        <v>199</v>
      </c>
      <c r="E291" s="668"/>
      <c r="F291" s="666" t="s">
        <v>1026</v>
      </c>
      <c r="G291" s="672"/>
      <c r="H291" s="672"/>
      <c r="I291" s="672"/>
      <c r="J291" s="672"/>
      <c r="K291" s="672"/>
      <c r="L291" s="673"/>
      <c r="M291" s="55"/>
    </row>
    <row r="292" spans="1:553" ht="64.5" customHeight="1" x14ac:dyDescent="0.2">
      <c r="A292" s="59"/>
      <c r="B292" s="735"/>
      <c r="C292" s="736"/>
      <c r="D292" s="810" t="s">
        <v>200</v>
      </c>
      <c r="E292" s="816"/>
      <c r="F292" s="666" t="s">
        <v>1027</v>
      </c>
      <c r="G292" s="672"/>
      <c r="H292" s="672"/>
      <c r="I292" s="672"/>
      <c r="J292" s="672"/>
      <c r="K292" s="672"/>
      <c r="L292" s="673"/>
      <c r="M292" s="55"/>
    </row>
    <row r="293" spans="1:553" ht="118.5" customHeight="1" x14ac:dyDescent="0.2">
      <c r="A293" s="59"/>
      <c r="B293" s="735"/>
      <c r="C293" s="736"/>
      <c r="D293" s="810" t="s">
        <v>201</v>
      </c>
      <c r="E293" s="811"/>
      <c r="F293" s="666" t="s">
        <v>1028</v>
      </c>
      <c r="G293" s="620"/>
      <c r="H293" s="620"/>
      <c r="I293" s="620"/>
      <c r="J293" s="620"/>
      <c r="K293" s="620"/>
      <c r="L293" s="812"/>
      <c r="M293" s="55"/>
    </row>
    <row r="294" spans="1:553" ht="64.5" customHeight="1" x14ac:dyDescent="0.2">
      <c r="A294" s="59"/>
      <c r="B294" s="735"/>
      <c r="C294" s="736"/>
      <c r="D294" s="817" t="s">
        <v>202</v>
      </c>
      <c r="E294" s="818"/>
      <c r="F294" s="666" t="s">
        <v>203</v>
      </c>
      <c r="G294" s="672"/>
      <c r="H294" s="668"/>
      <c r="I294" s="666" t="s">
        <v>1029</v>
      </c>
      <c r="J294" s="672"/>
      <c r="K294" s="672"/>
      <c r="L294" s="673"/>
      <c r="M294" s="55"/>
    </row>
    <row r="295" spans="1:553" ht="64.5" customHeight="1" x14ac:dyDescent="0.2">
      <c r="A295" s="59"/>
      <c r="B295" s="737"/>
      <c r="C295" s="738"/>
      <c r="D295" s="819"/>
      <c r="E295" s="820"/>
      <c r="F295" s="807" t="s">
        <v>204</v>
      </c>
      <c r="G295" s="808"/>
      <c r="H295" s="809"/>
      <c r="I295" s="807" t="s">
        <v>1030</v>
      </c>
      <c r="J295" s="821"/>
      <c r="K295" s="821"/>
      <c r="L295" s="822"/>
      <c r="M295" s="55"/>
    </row>
    <row r="296" spans="1:553" ht="3.75" customHeight="1" thickBot="1" x14ac:dyDescent="0.25">
      <c r="A296" s="59"/>
      <c r="B296" s="38"/>
      <c r="C296" s="20"/>
      <c r="D296" s="20"/>
      <c r="E296" s="20"/>
      <c r="F296" s="20"/>
      <c r="G296" s="20"/>
      <c r="H296" s="20"/>
      <c r="I296" s="20"/>
      <c r="J296" s="20"/>
      <c r="K296" s="20"/>
      <c r="L296" s="55"/>
      <c r="M296" s="55"/>
    </row>
    <row r="297" spans="1:553" ht="64.5" customHeight="1" x14ac:dyDescent="0.2">
      <c r="A297" s="59"/>
      <c r="B297" s="733" t="str">
        <f>+B213</f>
        <v>PRODUCTO y/o Servicio.4.PERSONALIZACION O CONFIGURACION INICIAL</v>
      </c>
      <c r="C297" s="734"/>
      <c r="D297" s="739" t="s">
        <v>198</v>
      </c>
      <c r="E297" s="740"/>
      <c r="F297" s="813" t="s">
        <v>1034</v>
      </c>
      <c r="G297" s="814"/>
      <c r="H297" s="814"/>
      <c r="I297" s="814"/>
      <c r="J297" s="814"/>
      <c r="K297" s="814"/>
      <c r="L297" s="815"/>
      <c r="M297" s="55"/>
    </row>
    <row r="298" spans="1:553" ht="64.5" customHeight="1" x14ac:dyDescent="0.2">
      <c r="A298" s="59"/>
      <c r="B298" s="735"/>
      <c r="C298" s="736"/>
      <c r="D298" s="620" t="s">
        <v>199</v>
      </c>
      <c r="E298" s="668"/>
      <c r="F298" s="666" t="s">
        <v>1031</v>
      </c>
      <c r="G298" s="672"/>
      <c r="H298" s="672"/>
      <c r="I298" s="672"/>
      <c r="J298" s="672"/>
      <c r="K298" s="672"/>
      <c r="L298" s="673"/>
      <c r="M298" s="55"/>
    </row>
    <row r="299" spans="1:553" ht="63.75" customHeight="1" x14ac:dyDescent="0.2">
      <c r="A299" s="59"/>
      <c r="B299" s="735"/>
      <c r="C299" s="736"/>
      <c r="D299" s="810" t="s">
        <v>200</v>
      </c>
      <c r="E299" s="816"/>
      <c r="F299" s="666" t="s">
        <v>1016</v>
      </c>
      <c r="G299" s="672"/>
      <c r="H299" s="672"/>
      <c r="I299" s="672"/>
      <c r="J299" s="672"/>
      <c r="K299" s="672"/>
      <c r="L299" s="673"/>
      <c r="M299" s="55"/>
    </row>
    <row r="300" spans="1:553" ht="118.5" customHeight="1" x14ac:dyDescent="0.2">
      <c r="A300" s="59"/>
      <c r="B300" s="735"/>
      <c r="C300" s="736"/>
      <c r="D300" s="810" t="str">
        <f>C139</f>
        <v xml:space="preserve">LCC traducciones </v>
      </c>
      <c r="E300" s="811"/>
      <c r="F300" s="666" t="s">
        <v>1033</v>
      </c>
      <c r="G300" s="620"/>
      <c r="H300" s="620"/>
      <c r="I300" s="620"/>
      <c r="J300" s="620"/>
      <c r="K300" s="620"/>
      <c r="L300" s="812"/>
      <c r="M300" s="55"/>
    </row>
    <row r="301" spans="1:553" ht="64.5" customHeight="1" x14ac:dyDescent="0.2">
      <c r="A301" s="59"/>
      <c r="B301" s="735"/>
      <c r="C301" s="736"/>
      <c r="D301" s="817" t="s">
        <v>202</v>
      </c>
      <c r="E301" s="818"/>
      <c r="F301" s="666" t="s">
        <v>203</v>
      </c>
      <c r="G301" s="672"/>
      <c r="H301" s="668"/>
      <c r="I301" s="666" t="s">
        <v>1035</v>
      </c>
      <c r="J301" s="672"/>
      <c r="K301" s="672"/>
      <c r="L301" s="673"/>
      <c r="M301" s="55"/>
    </row>
    <row r="302" spans="1:553" ht="64.5" customHeight="1" x14ac:dyDescent="0.2">
      <c r="A302" s="59"/>
      <c r="B302" s="737"/>
      <c r="C302" s="738"/>
      <c r="D302" s="819"/>
      <c r="E302" s="820"/>
      <c r="F302" s="807" t="s">
        <v>204</v>
      </c>
      <c r="G302" s="808"/>
      <c r="H302" s="809"/>
      <c r="I302" s="807" t="s">
        <v>1036</v>
      </c>
      <c r="J302" s="821"/>
      <c r="K302" s="821"/>
      <c r="L302" s="822"/>
      <c r="M302" s="55"/>
    </row>
    <row r="303" spans="1:553" s="58" customFormat="1" ht="15" customHeight="1" x14ac:dyDescent="0.2">
      <c r="A303" s="56"/>
      <c r="B303" s="20"/>
      <c r="C303" s="20"/>
      <c r="D303" s="20"/>
      <c r="E303" s="20"/>
      <c r="F303" s="20"/>
      <c r="G303" s="20"/>
      <c r="H303" s="20"/>
      <c r="I303" s="20"/>
      <c r="J303" s="20"/>
      <c r="K303" s="20"/>
      <c r="L303" s="20"/>
      <c r="M303" s="20"/>
      <c r="N303" s="52"/>
      <c r="O303" s="53"/>
      <c r="P303" s="53"/>
      <c r="Q303" s="53"/>
      <c r="R303" s="53"/>
      <c r="S303" s="53"/>
      <c r="T303" s="53"/>
      <c r="U303" s="53"/>
      <c r="V303" s="53"/>
      <c r="W303" s="53"/>
      <c r="X303" s="53"/>
      <c r="Y303" s="53"/>
      <c r="Z303" s="53"/>
      <c r="AA303" s="53"/>
      <c r="AB303" s="53"/>
      <c r="AC303" s="53"/>
      <c r="AD303" s="53"/>
      <c r="AE303" s="53"/>
      <c r="AF303" s="57"/>
      <c r="AG303" s="57"/>
      <c r="AH303" s="57"/>
      <c r="AI303" s="57"/>
      <c r="AJ303" s="57"/>
      <c r="AK303" s="57"/>
      <c r="AL303" s="57"/>
      <c r="AM303" s="57"/>
      <c r="AN303" s="57"/>
      <c r="AO303" s="57"/>
      <c r="AP303" s="57"/>
      <c r="AQ303" s="57"/>
      <c r="AR303" s="57"/>
      <c r="AS303" s="57"/>
      <c r="AT303" s="57"/>
      <c r="AU303" s="57"/>
      <c r="AV303" s="57"/>
      <c r="AW303" s="57"/>
      <c r="AX303" s="57"/>
      <c r="AY303" s="57"/>
      <c r="AZ303" s="57"/>
      <c r="BA303" s="57"/>
      <c r="BB303" s="57"/>
      <c r="BC303" s="57"/>
      <c r="BD303" s="57"/>
      <c r="BE303" s="57"/>
      <c r="BF303" s="57"/>
      <c r="BG303" s="57"/>
      <c r="BH303" s="57"/>
      <c r="BI303" s="57"/>
      <c r="BJ303" s="57"/>
      <c r="BK303" s="57"/>
      <c r="BL303" s="57"/>
      <c r="BM303" s="57"/>
      <c r="BN303" s="57"/>
      <c r="BO303" s="57"/>
      <c r="BP303" s="57"/>
      <c r="BQ303" s="57"/>
      <c r="BR303" s="57"/>
      <c r="BS303" s="57"/>
      <c r="BT303" s="57"/>
      <c r="BU303" s="57"/>
      <c r="BV303" s="57"/>
      <c r="BW303" s="57"/>
      <c r="BX303" s="57"/>
      <c r="BY303" s="57"/>
      <c r="BZ303" s="57"/>
      <c r="CA303" s="57"/>
      <c r="CB303" s="57"/>
      <c r="CC303" s="57"/>
      <c r="CD303" s="57"/>
      <c r="CE303" s="57"/>
      <c r="CF303" s="57"/>
      <c r="CG303" s="57"/>
      <c r="CH303" s="57"/>
      <c r="CI303" s="57"/>
      <c r="CJ303" s="57"/>
      <c r="CK303" s="57"/>
      <c r="CL303" s="57"/>
      <c r="CM303" s="57"/>
      <c r="CN303" s="57"/>
      <c r="CO303" s="57"/>
      <c r="CP303" s="57"/>
      <c r="CQ303" s="57"/>
      <c r="CR303" s="57"/>
      <c r="CS303" s="57"/>
      <c r="CT303" s="57"/>
      <c r="CU303" s="57"/>
      <c r="CV303" s="57"/>
      <c r="CW303" s="57"/>
      <c r="CX303" s="57"/>
      <c r="CY303" s="57"/>
      <c r="CZ303" s="57"/>
      <c r="DA303" s="57"/>
      <c r="DB303" s="57"/>
      <c r="DC303" s="57"/>
      <c r="DD303" s="57"/>
      <c r="DE303" s="57"/>
      <c r="DF303" s="57"/>
      <c r="DG303" s="57"/>
      <c r="DH303" s="57"/>
      <c r="DI303" s="57"/>
      <c r="DJ303" s="57"/>
      <c r="DK303" s="57"/>
      <c r="DL303" s="57"/>
      <c r="DM303" s="57"/>
      <c r="DN303" s="57"/>
      <c r="DO303" s="57"/>
      <c r="DP303" s="57"/>
      <c r="DQ303" s="57"/>
      <c r="DR303" s="57"/>
      <c r="DS303" s="57"/>
      <c r="DT303" s="57"/>
      <c r="DU303" s="57"/>
      <c r="DV303" s="57"/>
      <c r="DW303" s="57"/>
      <c r="DX303" s="57"/>
      <c r="DY303" s="57"/>
      <c r="DZ303" s="57"/>
      <c r="EA303" s="57"/>
      <c r="EB303" s="57"/>
      <c r="EC303" s="57"/>
      <c r="ED303" s="57"/>
      <c r="EE303" s="57"/>
      <c r="EF303" s="57"/>
      <c r="EG303" s="57"/>
      <c r="EH303" s="57"/>
      <c r="EI303" s="57"/>
      <c r="EJ303" s="57"/>
      <c r="EK303" s="57"/>
      <c r="EL303" s="57"/>
      <c r="EM303" s="57"/>
      <c r="EN303" s="57"/>
      <c r="EO303" s="57"/>
      <c r="EP303" s="57"/>
      <c r="EQ303" s="57"/>
      <c r="ER303" s="57"/>
      <c r="ES303" s="57"/>
      <c r="ET303" s="57"/>
      <c r="EU303" s="57"/>
      <c r="EV303" s="57"/>
      <c r="EW303" s="57"/>
      <c r="EX303" s="57"/>
      <c r="EY303" s="57"/>
      <c r="EZ303" s="57"/>
      <c r="FA303" s="57"/>
      <c r="FB303" s="57"/>
      <c r="FC303" s="57"/>
      <c r="FD303" s="57"/>
      <c r="FE303" s="57"/>
      <c r="FF303" s="57"/>
      <c r="FG303" s="57"/>
      <c r="FH303" s="57"/>
      <c r="FI303" s="57"/>
      <c r="FJ303" s="57"/>
      <c r="FK303" s="57"/>
      <c r="FL303" s="57"/>
      <c r="FM303" s="57"/>
      <c r="FN303" s="57"/>
      <c r="FO303" s="57"/>
      <c r="FP303" s="57"/>
      <c r="FQ303" s="57"/>
      <c r="FR303" s="57"/>
      <c r="FS303" s="57"/>
      <c r="FT303" s="57"/>
      <c r="FU303" s="57"/>
      <c r="FV303" s="57"/>
      <c r="FW303" s="57"/>
      <c r="FX303" s="57"/>
      <c r="FY303" s="57"/>
      <c r="FZ303" s="57"/>
      <c r="GA303" s="57"/>
      <c r="GB303" s="57"/>
      <c r="GC303" s="57"/>
      <c r="GD303" s="57"/>
      <c r="GE303" s="57"/>
      <c r="GF303" s="57"/>
      <c r="GG303" s="57"/>
      <c r="GH303" s="57"/>
      <c r="GI303" s="57"/>
      <c r="GJ303" s="57"/>
      <c r="GK303" s="57"/>
      <c r="GL303" s="57"/>
      <c r="GM303" s="57"/>
      <c r="GN303" s="57"/>
      <c r="GO303" s="57"/>
      <c r="GP303" s="57"/>
      <c r="GQ303" s="57"/>
      <c r="GR303" s="57"/>
      <c r="GS303" s="57"/>
      <c r="GT303" s="57"/>
      <c r="GU303" s="57"/>
      <c r="GV303" s="57"/>
      <c r="GW303" s="57"/>
      <c r="GX303" s="57"/>
      <c r="GY303" s="57"/>
      <c r="GZ303" s="57"/>
      <c r="HA303" s="57"/>
      <c r="HB303" s="57"/>
      <c r="HC303" s="57"/>
      <c r="HD303" s="57"/>
      <c r="HE303" s="57"/>
      <c r="HF303" s="57"/>
      <c r="HG303" s="57"/>
      <c r="HH303" s="57"/>
      <c r="HI303" s="57"/>
      <c r="HJ303" s="57"/>
      <c r="HK303" s="57"/>
      <c r="HL303" s="57"/>
      <c r="HM303" s="57"/>
      <c r="HN303" s="57"/>
      <c r="HO303" s="57"/>
      <c r="HP303" s="57"/>
      <c r="HQ303" s="57"/>
      <c r="HR303" s="57"/>
      <c r="HS303" s="57"/>
      <c r="HT303" s="57"/>
      <c r="HU303" s="57"/>
      <c r="HV303" s="57"/>
      <c r="HW303" s="57"/>
      <c r="HX303" s="57"/>
      <c r="HY303" s="57"/>
      <c r="HZ303" s="57"/>
      <c r="IA303" s="57"/>
      <c r="IB303" s="57"/>
      <c r="IC303" s="57"/>
      <c r="ID303" s="57"/>
      <c r="IE303" s="57"/>
      <c r="IF303" s="57"/>
      <c r="IG303" s="57"/>
      <c r="IH303" s="57"/>
      <c r="II303" s="57"/>
      <c r="IJ303" s="57"/>
      <c r="IK303" s="57"/>
      <c r="IL303" s="57"/>
      <c r="IM303" s="57"/>
      <c r="IN303" s="57"/>
      <c r="IO303" s="57"/>
      <c r="IP303" s="57"/>
      <c r="IQ303" s="57"/>
      <c r="IR303" s="57"/>
      <c r="IS303" s="57"/>
      <c r="IT303" s="57"/>
      <c r="IU303" s="57"/>
      <c r="IV303" s="57"/>
      <c r="IW303" s="57"/>
      <c r="IX303" s="57"/>
      <c r="IY303" s="57"/>
      <c r="IZ303" s="57"/>
      <c r="JA303" s="57"/>
      <c r="JB303" s="57"/>
      <c r="JC303" s="57"/>
      <c r="JD303" s="57"/>
      <c r="JE303" s="57"/>
      <c r="JF303" s="57"/>
      <c r="JG303" s="57"/>
      <c r="JH303" s="57"/>
      <c r="JI303" s="57"/>
      <c r="JJ303" s="57"/>
      <c r="JK303" s="57"/>
      <c r="JL303" s="57"/>
      <c r="JM303" s="57"/>
      <c r="JN303" s="57"/>
      <c r="JO303" s="57"/>
      <c r="JP303" s="57"/>
      <c r="JQ303" s="57"/>
      <c r="JR303" s="57"/>
      <c r="JS303" s="57"/>
      <c r="JT303" s="57"/>
      <c r="JU303" s="57"/>
      <c r="JV303" s="57"/>
      <c r="JW303" s="57"/>
      <c r="JX303" s="57"/>
      <c r="JY303" s="57"/>
      <c r="JZ303" s="57"/>
      <c r="KA303" s="57"/>
      <c r="KB303" s="57"/>
      <c r="KC303" s="57"/>
      <c r="KD303" s="57"/>
      <c r="KE303" s="57"/>
      <c r="KF303" s="57"/>
      <c r="KG303" s="57"/>
      <c r="KH303" s="57"/>
      <c r="KI303" s="57"/>
      <c r="KJ303" s="57"/>
      <c r="KK303" s="57"/>
      <c r="KL303" s="57"/>
      <c r="KM303" s="57"/>
      <c r="KN303" s="57"/>
      <c r="KO303" s="57"/>
      <c r="KP303" s="57"/>
      <c r="KQ303" s="57"/>
      <c r="KR303" s="57"/>
      <c r="KS303" s="57"/>
      <c r="KT303" s="57"/>
      <c r="KU303" s="57"/>
      <c r="KV303" s="57"/>
      <c r="KW303" s="57"/>
      <c r="KX303" s="57"/>
      <c r="KY303" s="57"/>
      <c r="KZ303" s="57"/>
      <c r="LA303" s="57"/>
      <c r="LB303" s="57"/>
      <c r="LC303" s="57"/>
      <c r="LD303" s="57"/>
      <c r="LE303" s="57"/>
      <c r="LF303" s="57"/>
      <c r="LG303" s="57"/>
      <c r="LH303" s="57"/>
      <c r="LI303" s="57"/>
      <c r="LJ303" s="57"/>
      <c r="LK303" s="57"/>
      <c r="LL303" s="57"/>
      <c r="LM303" s="57"/>
      <c r="LN303" s="57"/>
      <c r="LO303" s="57"/>
      <c r="LP303" s="57"/>
      <c r="LQ303" s="57"/>
      <c r="LR303" s="57"/>
      <c r="LS303" s="57"/>
      <c r="LT303" s="57"/>
      <c r="LU303" s="57"/>
      <c r="LV303" s="57"/>
      <c r="LW303" s="57"/>
      <c r="LX303" s="57"/>
      <c r="LY303" s="57"/>
      <c r="LZ303" s="57"/>
      <c r="MA303" s="57"/>
      <c r="MB303" s="57"/>
      <c r="MC303" s="57"/>
      <c r="MD303" s="57"/>
      <c r="ME303" s="57"/>
      <c r="MF303" s="57"/>
      <c r="MG303" s="57"/>
      <c r="MH303" s="57"/>
      <c r="MI303" s="57"/>
      <c r="MJ303" s="57"/>
      <c r="MK303" s="57"/>
      <c r="ML303" s="57"/>
      <c r="MM303" s="57"/>
      <c r="MN303" s="57"/>
      <c r="MO303" s="57"/>
      <c r="MP303" s="57"/>
      <c r="MQ303" s="57"/>
      <c r="MR303" s="57"/>
      <c r="MS303" s="57"/>
      <c r="MT303" s="57"/>
      <c r="MU303" s="57"/>
      <c r="MV303" s="57"/>
      <c r="MW303" s="57"/>
      <c r="MX303" s="57"/>
      <c r="MY303" s="57"/>
      <c r="MZ303" s="57"/>
      <c r="NA303" s="57"/>
      <c r="NB303" s="57"/>
      <c r="NC303" s="57"/>
      <c r="ND303" s="57"/>
      <c r="NE303" s="57"/>
      <c r="NF303" s="57"/>
      <c r="NG303" s="57"/>
      <c r="NH303" s="57"/>
      <c r="NI303" s="57"/>
      <c r="NJ303" s="57"/>
      <c r="NK303" s="57"/>
      <c r="NL303" s="57"/>
      <c r="NM303" s="57"/>
      <c r="NN303" s="57"/>
      <c r="NO303" s="57"/>
      <c r="NP303" s="57"/>
      <c r="NQ303" s="57"/>
      <c r="NR303" s="57"/>
      <c r="NS303" s="57"/>
      <c r="NT303" s="57"/>
      <c r="NU303" s="57"/>
      <c r="NV303" s="57"/>
      <c r="NW303" s="57"/>
      <c r="NX303" s="57"/>
      <c r="NY303" s="57"/>
      <c r="NZ303" s="57"/>
      <c r="OA303" s="57"/>
      <c r="OB303" s="57"/>
      <c r="OC303" s="57"/>
      <c r="OD303" s="57"/>
      <c r="OE303" s="57"/>
      <c r="OF303" s="57"/>
      <c r="OG303" s="57"/>
      <c r="OH303" s="57"/>
      <c r="OI303" s="57"/>
      <c r="OJ303" s="57"/>
      <c r="OK303" s="57"/>
      <c r="OL303" s="57"/>
      <c r="OM303" s="57"/>
      <c r="ON303" s="57"/>
      <c r="OO303" s="57"/>
      <c r="OP303" s="57"/>
      <c r="OQ303" s="57"/>
      <c r="OR303" s="57"/>
      <c r="OS303" s="57"/>
      <c r="OT303" s="57"/>
      <c r="OU303" s="57"/>
      <c r="OV303" s="57"/>
      <c r="OW303" s="57"/>
      <c r="OX303" s="57"/>
      <c r="OY303" s="57"/>
      <c r="OZ303" s="57"/>
      <c r="PA303" s="57"/>
      <c r="PB303" s="57"/>
      <c r="PC303" s="57"/>
      <c r="PD303" s="57"/>
      <c r="PE303" s="57"/>
      <c r="PF303" s="57"/>
      <c r="PG303" s="57"/>
      <c r="PH303" s="57"/>
      <c r="PI303" s="57"/>
      <c r="PJ303" s="57"/>
      <c r="PK303" s="57"/>
      <c r="PL303" s="57"/>
      <c r="PM303" s="57"/>
      <c r="PN303" s="57"/>
      <c r="PO303" s="57"/>
      <c r="PP303" s="57"/>
      <c r="PQ303" s="57"/>
      <c r="PR303" s="57"/>
      <c r="PS303" s="57"/>
      <c r="PT303" s="57"/>
      <c r="PU303" s="57"/>
      <c r="PV303" s="57"/>
      <c r="PW303" s="57"/>
      <c r="PX303" s="57"/>
      <c r="PY303" s="57"/>
      <c r="PZ303" s="57"/>
      <c r="QA303" s="57"/>
      <c r="QB303" s="57"/>
      <c r="QC303" s="57"/>
      <c r="QD303" s="57"/>
      <c r="QE303" s="57"/>
      <c r="QF303" s="57"/>
      <c r="QG303" s="57"/>
      <c r="QH303" s="57"/>
      <c r="QI303" s="57"/>
      <c r="QJ303" s="57"/>
      <c r="QK303" s="57"/>
      <c r="QL303" s="57"/>
      <c r="QM303" s="57"/>
      <c r="QN303" s="57"/>
      <c r="QO303" s="57"/>
      <c r="QP303" s="57"/>
      <c r="QQ303" s="57"/>
      <c r="QR303" s="57"/>
      <c r="QS303" s="57"/>
      <c r="QT303" s="57"/>
      <c r="QU303" s="57"/>
      <c r="QV303" s="57"/>
      <c r="QW303" s="57"/>
      <c r="QX303" s="57"/>
      <c r="QY303" s="57"/>
      <c r="QZ303" s="57"/>
      <c r="RA303" s="57"/>
      <c r="RB303" s="57"/>
      <c r="RC303" s="57"/>
      <c r="RD303" s="57"/>
      <c r="RE303" s="57"/>
      <c r="RF303" s="57"/>
      <c r="RG303" s="57"/>
      <c r="RH303" s="57"/>
      <c r="RI303" s="57"/>
      <c r="RJ303" s="57"/>
      <c r="RK303" s="57"/>
      <c r="RL303" s="57"/>
      <c r="RM303" s="57"/>
      <c r="RN303" s="57"/>
      <c r="RO303" s="57"/>
      <c r="RP303" s="57"/>
      <c r="RQ303" s="57"/>
      <c r="RR303" s="57"/>
      <c r="RS303" s="57"/>
      <c r="RT303" s="57"/>
      <c r="RU303" s="57"/>
      <c r="RV303" s="57"/>
      <c r="RW303" s="57"/>
      <c r="RX303" s="57"/>
      <c r="RY303" s="57"/>
      <c r="RZ303" s="57"/>
      <c r="SA303" s="57"/>
      <c r="SB303" s="57"/>
      <c r="SC303" s="57"/>
      <c r="SD303" s="57"/>
      <c r="SE303" s="57"/>
      <c r="SF303" s="57"/>
      <c r="SG303" s="57"/>
      <c r="SH303" s="57"/>
      <c r="SI303" s="57"/>
      <c r="SJ303" s="57"/>
      <c r="SK303" s="57"/>
      <c r="SL303" s="57"/>
      <c r="SM303" s="57"/>
      <c r="SN303" s="57"/>
      <c r="SO303" s="57"/>
      <c r="SP303" s="57"/>
      <c r="SQ303" s="57"/>
      <c r="SR303" s="57"/>
      <c r="SS303" s="57"/>
      <c r="ST303" s="57"/>
      <c r="SU303" s="57"/>
      <c r="SV303" s="57"/>
      <c r="SW303" s="57"/>
      <c r="SX303" s="57"/>
      <c r="SY303" s="57"/>
      <c r="SZ303" s="57"/>
      <c r="TA303" s="57"/>
      <c r="TB303" s="57"/>
      <c r="TC303" s="57"/>
      <c r="TD303" s="57"/>
      <c r="TE303" s="57"/>
      <c r="TF303" s="57"/>
      <c r="TG303" s="57"/>
      <c r="TH303" s="57"/>
      <c r="TI303" s="57"/>
      <c r="TJ303" s="57"/>
      <c r="TK303" s="57"/>
      <c r="TL303" s="57"/>
      <c r="TM303" s="57"/>
      <c r="TN303" s="57"/>
      <c r="TO303" s="57"/>
      <c r="TP303" s="57"/>
      <c r="TQ303" s="57"/>
      <c r="TR303" s="57"/>
      <c r="TS303" s="57"/>
      <c r="TT303" s="57"/>
      <c r="TU303" s="57"/>
      <c r="TV303" s="57"/>
      <c r="TW303" s="57"/>
      <c r="TX303" s="57"/>
      <c r="TY303" s="57"/>
      <c r="TZ303" s="57"/>
      <c r="UA303" s="57"/>
      <c r="UB303" s="57"/>
      <c r="UC303" s="57"/>
      <c r="UD303" s="57"/>
      <c r="UE303" s="57"/>
      <c r="UF303" s="57"/>
      <c r="UG303" s="57"/>
    </row>
    <row r="304" spans="1:553" s="58" customFormat="1" ht="15" customHeight="1" x14ac:dyDescent="0.2">
      <c r="A304" s="56"/>
      <c r="B304" s="20"/>
      <c r="C304" s="20"/>
      <c r="D304" s="20"/>
      <c r="E304" s="20"/>
      <c r="F304" s="20"/>
      <c r="G304" s="20"/>
      <c r="H304" s="20"/>
      <c r="I304" s="20"/>
      <c r="J304" s="20"/>
      <c r="K304" s="20"/>
      <c r="L304" s="20"/>
      <c r="M304" s="20"/>
      <c r="N304" s="52"/>
      <c r="O304" s="53"/>
      <c r="P304" s="53"/>
      <c r="Q304" s="53"/>
      <c r="R304" s="53"/>
      <c r="S304" s="53"/>
      <c r="T304" s="53"/>
      <c r="U304" s="53"/>
      <c r="V304" s="53"/>
      <c r="W304" s="53"/>
      <c r="X304" s="53"/>
      <c r="Y304" s="53"/>
      <c r="Z304" s="53"/>
      <c r="AA304" s="53"/>
      <c r="AB304" s="53"/>
      <c r="AC304" s="53"/>
      <c r="AD304" s="53"/>
      <c r="AE304" s="53"/>
      <c r="AF304" s="57"/>
      <c r="AG304" s="57"/>
      <c r="AH304" s="57"/>
      <c r="AI304" s="57"/>
      <c r="AJ304" s="57"/>
      <c r="AK304" s="57"/>
      <c r="AL304" s="57"/>
      <c r="AM304" s="57"/>
      <c r="AN304" s="57"/>
      <c r="AO304" s="57"/>
      <c r="AP304" s="57"/>
      <c r="AQ304" s="57"/>
      <c r="AR304" s="57"/>
      <c r="AS304" s="57"/>
      <c r="AT304" s="57"/>
      <c r="AU304" s="57"/>
      <c r="AV304" s="57"/>
      <c r="AW304" s="57"/>
      <c r="AX304" s="57"/>
      <c r="AY304" s="57"/>
      <c r="AZ304" s="57"/>
      <c r="BA304" s="57"/>
      <c r="BB304" s="57"/>
      <c r="BC304" s="57"/>
      <c r="BD304" s="57"/>
      <c r="BE304" s="57"/>
      <c r="BF304" s="57"/>
      <c r="BG304" s="57"/>
      <c r="BH304" s="57"/>
      <c r="BI304" s="57"/>
      <c r="BJ304" s="57"/>
      <c r="BK304" s="57"/>
      <c r="BL304" s="57"/>
      <c r="BM304" s="57"/>
      <c r="BN304" s="57"/>
      <c r="BO304" s="57"/>
      <c r="BP304" s="57"/>
      <c r="BQ304" s="57"/>
      <c r="BR304" s="57"/>
      <c r="BS304" s="57"/>
      <c r="BT304" s="57"/>
      <c r="BU304" s="57"/>
      <c r="BV304" s="57"/>
      <c r="BW304" s="57"/>
      <c r="BX304" s="57"/>
      <c r="BY304" s="57"/>
      <c r="BZ304" s="57"/>
      <c r="CA304" s="57"/>
      <c r="CB304" s="57"/>
      <c r="CC304" s="57"/>
      <c r="CD304" s="57"/>
      <c r="CE304" s="57"/>
      <c r="CF304" s="57"/>
      <c r="CG304" s="57"/>
      <c r="CH304" s="57"/>
      <c r="CI304" s="57"/>
      <c r="CJ304" s="57"/>
      <c r="CK304" s="57"/>
      <c r="CL304" s="57"/>
      <c r="CM304" s="57"/>
      <c r="CN304" s="57"/>
      <c r="CO304" s="57"/>
      <c r="CP304" s="57"/>
      <c r="CQ304" s="57"/>
      <c r="CR304" s="57"/>
      <c r="CS304" s="57"/>
      <c r="CT304" s="57"/>
      <c r="CU304" s="57"/>
      <c r="CV304" s="57"/>
      <c r="CW304" s="57"/>
      <c r="CX304" s="57"/>
      <c r="CY304" s="57"/>
      <c r="CZ304" s="57"/>
      <c r="DA304" s="57"/>
      <c r="DB304" s="57"/>
      <c r="DC304" s="57"/>
      <c r="DD304" s="57"/>
      <c r="DE304" s="57"/>
      <c r="DF304" s="57"/>
      <c r="DG304" s="57"/>
      <c r="DH304" s="57"/>
      <c r="DI304" s="57"/>
      <c r="DJ304" s="57"/>
      <c r="DK304" s="57"/>
      <c r="DL304" s="57"/>
      <c r="DM304" s="57"/>
      <c r="DN304" s="57"/>
      <c r="DO304" s="57"/>
      <c r="DP304" s="57"/>
      <c r="DQ304" s="57"/>
      <c r="DR304" s="57"/>
      <c r="DS304" s="57"/>
      <c r="DT304" s="57"/>
      <c r="DU304" s="57"/>
      <c r="DV304" s="57"/>
      <c r="DW304" s="57"/>
      <c r="DX304" s="57"/>
      <c r="DY304" s="57"/>
      <c r="DZ304" s="57"/>
      <c r="EA304" s="57"/>
      <c r="EB304" s="57"/>
      <c r="EC304" s="57"/>
      <c r="ED304" s="57"/>
      <c r="EE304" s="57"/>
      <c r="EF304" s="57"/>
      <c r="EG304" s="57"/>
      <c r="EH304" s="57"/>
      <c r="EI304" s="57"/>
      <c r="EJ304" s="57"/>
      <c r="EK304" s="57"/>
      <c r="EL304" s="57"/>
      <c r="EM304" s="57"/>
      <c r="EN304" s="57"/>
      <c r="EO304" s="57"/>
      <c r="EP304" s="57"/>
      <c r="EQ304" s="57"/>
      <c r="ER304" s="57"/>
      <c r="ES304" s="57"/>
      <c r="ET304" s="57"/>
      <c r="EU304" s="57"/>
      <c r="EV304" s="57"/>
      <c r="EW304" s="57"/>
      <c r="EX304" s="57"/>
      <c r="EY304" s="57"/>
      <c r="EZ304" s="57"/>
      <c r="FA304" s="57"/>
      <c r="FB304" s="57"/>
      <c r="FC304" s="57"/>
      <c r="FD304" s="57"/>
      <c r="FE304" s="57"/>
      <c r="FF304" s="57"/>
      <c r="FG304" s="57"/>
      <c r="FH304" s="57"/>
      <c r="FI304" s="57"/>
      <c r="FJ304" s="57"/>
      <c r="FK304" s="57"/>
      <c r="FL304" s="57"/>
      <c r="FM304" s="57"/>
      <c r="FN304" s="57"/>
      <c r="FO304" s="57"/>
      <c r="FP304" s="57"/>
      <c r="FQ304" s="57"/>
      <c r="FR304" s="57"/>
      <c r="FS304" s="57"/>
      <c r="FT304" s="57"/>
      <c r="FU304" s="57"/>
      <c r="FV304" s="57"/>
      <c r="FW304" s="57"/>
      <c r="FX304" s="57"/>
      <c r="FY304" s="57"/>
      <c r="FZ304" s="57"/>
      <c r="GA304" s="57"/>
      <c r="GB304" s="57"/>
      <c r="GC304" s="57"/>
      <c r="GD304" s="57"/>
      <c r="GE304" s="57"/>
      <c r="GF304" s="57"/>
      <c r="GG304" s="57"/>
      <c r="GH304" s="57"/>
      <c r="GI304" s="57"/>
      <c r="GJ304" s="57"/>
      <c r="GK304" s="57"/>
      <c r="GL304" s="57"/>
      <c r="GM304" s="57"/>
      <c r="GN304" s="57"/>
      <c r="GO304" s="57"/>
      <c r="GP304" s="57"/>
      <c r="GQ304" s="57"/>
      <c r="GR304" s="57"/>
      <c r="GS304" s="57"/>
      <c r="GT304" s="57"/>
      <c r="GU304" s="57"/>
      <c r="GV304" s="57"/>
      <c r="GW304" s="57"/>
      <c r="GX304" s="57"/>
      <c r="GY304" s="57"/>
      <c r="GZ304" s="57"/>
      <c r="HA304" s="57"/>
      <c r="HB304" s="57"/>
      <c r="HC304" s="57"/>
      <c r="HD304" s="57"/>
      <c r="HE304" s="57"/>
      <c r="HF304" s="57"/>
      <c r="HG304" s="57"/>
      <c r="HH304" s="57"/>
      <c r="HI304" s="57"/>
      <c r="HJ304" s="57"/>
      <c r="HK304" s="57"/>
      <c r="HL304" s="57"/>
      <c r="HM304" s="57"/>
      <c r="HN304" s="57"/>
      <c r="HO304" s="57"/>
      <c r="HP304" s="57"/>
      <c r="HQ304" s="57"/>
      <c r="HR304" s="57"/>
      <c r="HS304" s="57"/>
      <c r="HT304" s="57"/>
      <c r="HU304" s="57"/>
      <c r="HV304" s="57"/>
      <c r="HW304" s="57"/>
      <c r="HX304" s="57"/>
      <c r="HY304" s="57"/>
      <c r="HZ304" s="57"/>
      <c r="IA304" s="57"/>
      <c r="IB304" s="57"/>
      <c r="IC304" s="57"/>
      <c r="ID304" s="57"/>
      <c r="IE304" s="57"/>
      <c r="IF304" s="57"/>
      <c r="IG304" s="57"/>
      <c r="IH304" s="57"/>
      <c r="II304" s="57"/>
      <c r="IJ304" s="57"/>
      <c r="IK304" s="57"/>
      <c r="IL304" s="57"/>
      <c r="IM304" s="57"/>
      <c r="IN304" s="57"/>
      <c r="IO304" s="57"/>
      <c r="IP304" s="57"/>
      <c r="IQ304" s="57"/>
      <c r="IR304" s="57"/>
      <c r="IS304" s="57"/>
      <c r="IT304" s="57"/>
      <c r="IU304" s="57"/>
      <c r="IV304" s="57"/>
      <c r="IW304" s="57"/>
      <c r="IX304" s="57"/>
      <c r="IY304" s="57"/>
      <c r="IZ304" s="57"/>
      <c r="JA304" s="57"/>
      <c r="JB304" s="57"/>
      <c r="JC304" s="57"/>
      <c r="JD304" s="57"/>
      <c r="JE304" s="57"/>
      <c r="JF304" s="57"/>
      <c r="JG304" s="57"/>
      <c r="JH304" s="57"/>
      <c r="JI304" s="57"/>
      <c r="JJ304" s="57"/>
      <c r="JK304" s="57"/>
      <c r="JL304" s="57"/>
      <c r="JM304" s="57"/>
      <c r="JN304" s="57"/>
      <c r="JO304" s="57"/>
      <c r="JP304" s="57"/>
      <c r="JQ304" s="57"/>
      <c r="JR304" s="57"/>
      <c r="JS304" s="57"/>
      <c r="JT304" s="57"/>
      <c r="JU304" s="57"/>
      <c r="JV304" s="57"/>
      <c r="JW304" s="57"/>
      <c r="JX304" s="57"/>
      <c r="JY304" s="57"/>
      <c r="JZ304" s="57"/>
      <c r="KA304" s="57"/>
      <c r="KB304" s="57"/>
      <c r="KC304" s="57"/>
      <c r="KD304" s="57"/>
      <c r="KE304" s="57"/>
      <c r="KF304" s="57"/>
      <c r="KG304" s="57"/>
      <c r="KH304" s="57"/>
      <c r="KI304" s="57"/>
      <c r="KJ304" s="57"/>
      <c r="KK304" s="57"/>
      <c r="KL304" s="57"/>
      <c r="KM304" s="57"/>
      <c r="KN304" s="57"/>
      <c r="KO304" s="57"/>
      <c r="KP304" s="57"/>
      <c r="KQ304" s="57"/>
      <c r="KR304" s="57"/>
      <c r="KS304" s="57"/>
      <c r="KT304" s="57"/>
      <c r="KU304" s="57"/>
      <c r="KV304" s="57"/>
      <c r="KW304" s="57"/>
      <c r="KX304" s="57"/>
      <c r="KY304" s="57"/>
      <c r="KZ304" s="57"/>
      <c r="LA304" s="57"/>
      <c r="LB304" s="57"/>
      <c r="LC304" s="57"/>
      <c r="LD304" s="57"/>
      <c r="LE304" s="57"/>
      <c r="LF304" s="57"/>
      <c r="LG304" s="57"/>
      <c r="LH304" s="57"/>
      <c r="LI304" s="57"/>
      <c r="LJ304" s="57"/>
      <c r="LK304" s="57"/>
      <c r="LL304" s="57"/>
      <c r="LM304" s="57"/>
      <c r="LN304" s="57"/>
      <c r="LO304" s="57"/>
      <c r="LP304" s="57"/>
      <c r="LQ304" s="57"/>
      <c r="LR304" s="57"/>
      <c r="LS304" s="57"/>
      <c r="LT304" s="57"/>
      <c r="LU304" s="57"/>
      <c r="LV304" s="57"/>
      <c r="LW304" s="57"/>
      <c r="LX304" s="57"/>
      <c r="LY304" s="57"/>
      <c r="LZ304" s="57"/>
      <c r="MA304" s="57"/>
      <c r="MB304" s="57"/>
      <c r="MC304" s="57"/>
      <c r="MD304" s="57"/>
      <c r="ME304" s="57"/>
      <c r="MF304" s="57"/>
      <c r="MG304" s="57"/>
      <c r="MH304" s="57"/>
      <c r="MI304" s="57"/>
      <c r="MJ304" s="57"/>
      <c r="MK304" s="57"/>
      <c r="ML304" s="57"/>
      <c r="MM304" s="57"/>
      <c r="MN304" s="57"/>
      <c r="MO304" s="57"/>
      <c r="MP304" s="57"/>
      <c r="MQ304" s="57"/>
      <c r="MR304" s="57"/>
      <c r="MS304" s="57"/>
      <c r="MT304" s="57"/>
      <c r="MU304" s="57"/>
      <c r="MV304" s="57"/>
      <c r="MW304" s="57"/>
      <c r="MX304" s="57"/>
      <c r="MY304" s="57"/>
      <c r="MZ304" s="57"/>
      <c r="NA304" s="57"/>
      <c r="NB304" s="57"/>
      <c r="NC304" s="57"/>
      <c r="ND304" s="57"/>
      <c r="NE304" s="57"/>
      <c r="NF304" s="57"/>
      <c r="NG304" s="57"/>
      <c r="NH304" s="57"/>
      <c r="NI304" s="57"/>
      <c r="NJ304" s="57"/>
      <c r="NK304" s="57"/>
      <c r="NL304" s="57"/>
      <c r="NM304" s="57"/>
      <c r="NN304" s="57"/>
      <c r="NO304" s="57"/>
      <c r="NP304" s="57"/>
      <c r="NQ304" s="57"/>
      <c r="NR304" s="57"/>
      <c r="NS304" s="57"/>
      <c r="NT304" s="57"/>
      <c r="NU304" s="57"/>
      <c r="NV304" s="57"/>
      <c r="NW304" s="57"/>
      <c r="NX304" s="57"/>
      <c r="NY304" s="57"/>
      <c r="NZ304" s="57"/>
      <c r="OA304" s="57"/>
      <c r="OB304" s="57"/>
      <c r="OC304" s="57"/>
      <c r="OD304" s="57"/>
      <c r="OE304" s="57"/>
      <c r="OF304" s="57"/>
      <c r="OG304" s="57"/>
      <c r="OH304" s="57"/>
      <c r="OI304" s="57"/>
      <c r="OJ304" s="57"/>
      <c r="OK304" s="57"/>
      <c r="OL304" s="57"/>
      <c r="OM304" s="57"/>
      <c r="ON304" s="57"/>
      <c r="OO304" s="57"/>
      <c r="OP304" s="57"/>
      <c r="OQ304" s="57"/>
      <c r="OR304" s="57"/>
      <c r="OS304" s="57"/>
      <c r="OT304" s="57"/>
      <c r="OU304" s="57"/>
      <c r="OV304" s="57"/>
      <c r="OW304" s="57"/>
      <c r="OX304" s="57"/>
      <c r="OY304" s="57"/>
      <c r="OZ304" s="57"/>
      <c r="PA304" s="57"/>
      <c r="PB304" s="57"/>
      <c r="PC304" s="57"/>
      <c r="PD304" s="57"/>
      <c r="PE304" s="57"/>
      <c r="PF304" s="57"/>
      <c r="PG304" s="57"/>
      <c r="PH304" s="57"/>
      <c r="PI304" s="57"/>
      <c r="PJ304" s="57"/>
      <c r="PK304" s="57"/>
      <c r="PL304" s="57"/>
      <c r="PM304" s="57"/>
      <c r="PN304" s="57"/>
      <c r="PO304" s="57"/>
      <c r="PP304" s="57"/>
      <c r="PQ304" s="57"/>
      <c r="PR304" s="57"/>
      <c r="PS304" s="57"/>
      <c r="PT304" s="57"/>
      <c r="PU304" s="57"/>
      <c r="PV304" s="57"/>
      <c r="PW304" s="57"/>
      <c r="PX304" s="57"/>
      <c r="PY304" s="57"/>
      <c r="PZ304" s="57"/>
      <c r="QA304" s="57"/>
      <c r="QB304" s="57"/>
      <c r="QC304" s="57"/>
      <c r="QD304" s="57"/>
      <c r="QE304" s="57"/>
      <c r="QF304" s="57"/>
      <c r="QG304" s="57"/>
      <c r="QH304" s="57"/>
      <c r="QI304" s="57"/>
      <c r="QJ304" s="57"/>
      <c r="QK304" s="57"/>
      <c r="QL304" s="57"/>
      <c r="QM304" s="57"/>
      <c r="QN304" s="57"/>
      <c r="QO304" s="57"/>
      <c r="QP304" s="57"/>
      <c r="QQ304" s="57"/>
      <c r="QR304" s="57"/>
      <c r="QS304" s="57"/>
      <c r="QT304" s="57"/>
      <c r="QU304" s="57"/>
      <c r="QV304" s="57"/>
      <c r="QW304" s="57"/>
      <c r="QX304" s="57"/>
      <c r="QY304" s="57"/>
      <c r="QZ304" s="57"/>
      <c r="RA304" s="57"/>
      <c r="RB304" s="57"/>
      <c r="RC304" s="57"/>
      <c r="RD304" s="57"/>
      <c r="RE304" s="57"/>
      <c r="RF304" s="57"/>
      <c r="RG304" s="57"/>
      <c r="RH304" s="57"/>
      <c r="RI304" s="57"/>
      <c r="RJ304" s="57"/>
      <c r="RK304" s="57"/>
      <c r="RL304" s="57"/>
      <c r="RM304" s="57"/>
      <c r="RN304" s="57"/>
      <c r="RO304" s="57"/>
      <c r="RP304" s="57"/>
      <c r="RQ304" s="57"/>
      <c r="RR304" s="57"/>
      <c r="RS304" s="57"/>
      <c r="RT304" s="57"/>
      <c r="RU304" s="57"/>
      <c r="RV304" s="57"/>
      <c r="RW304" s="57"/>
      <c r="RX304" s="57"/>
      <c r="RY304" s="57"/>
      <c r="RZ304" s="57"/>
      <c r="SA304" s="57"/>
      <c r="SB304" s="57"/>
      <c r="SC304" s="57"/>
      <c r="SD304" s="57"/>
      <c r="SE304" s="57"/>
      <c r="SF304" s="57"/>
      <c r="SG304" s="57"/>
      <c r="SH304" s="57"/>
      <c r="SI304" s="57"/>
      <c r="SJ304" s="57"/>
      <c r="SK304" s="57"/>
      <c r="SL304" s="57"/>
      <c r="SM304" s="57"/>
      <c r="SN304" s="57"/>
      <c r="SO304" s="57"/>
      <c r="SP304" s="57"/>
      <c r="SQ304" s="57"/>
      <c r="SR304" s="57"/>
      <c r="SS304" s="57"/>
      <c r="ST304" s="57"/>
      <c r="SU304" s="57"/>
      <c r="SV304" s="57"/>
      <c r="SW304" s="57"/>
      <c r="SX304" s="57"/>
      <c r="SY304" s="57"/>
      <c r="SZ304" s="57"/>
      <c r="TA304" s="57"/>
      <c r="TB304" s="57"/>
      <c r="TC304" s="57"/>
      <c r="TD304" s="57"/>
      <c r="TE304" s="57"/>
      <c r="TF304" s="57"/>
      <c r="TG304" s="57"/>
      <c r="TH304" s="57"/>
      <c r="TI304" s="57"/>
      <c r="TJ304" s="57"/>
      <c r="TK304" s="57"/>
      <c r="TL304" s="57"/>
      <c r="TM304" s="57"/>
      <c r="TN304" s="57"/>
      <c r="TO304" s="57"/>
      <c r="TP304" s="57"/>
      <c r="TQ304" s="57"/>
      <c r="TR304" s="57"/>
      <c r="TS304" s="57"/>
      <c r="TT304" s="57"/>
      <c r="TU304" s="57"/>
      <c r="TV304" s="57"/>
      <c r="TW304" s="57"/>
      <c r="TX304" s="57"/>
      <c r="TY304" s="57"/>
      <c r="TZ304" s="57"/>
      <c r="UA304" s="57"/>
      <c r="UB304" s="57"/>
      <c r="UC304" s="57"/>
      <c r="UD304" s="57"/>
      <c r="UE304" s="57"/>
      <c r="UF304" s="57"/>
      <c r="UG304" s="57"/>
    </row>
    <row r="305" spans="1:553" ht="15.75" customHeight="1" x14ac:dyDescent="0.2">
      <c r="A305" s="59"/>
      <c r="B305" s="682" t="s">
        <v>205</v>
      </c>
      <c r="C305" s="790"/>
      <c r="D305" s="790"/>
      <c r="E305" s="790"/>
      <c r="F305" s="790"/>
      <c r="G305" s="790"/>
      <c r="H305" s="790"/>
      <c r="I305" s="790"/>
      <c r="J305" s="790"/>
      <c r="K305" s="790"/>
      <c r="L305" s="790"/>
      <c r="M305" s="55"/>
    </row>
    <row r="306" spans="1:553" s="58" customFormat="1" ht="33.75" customHeight="1" x14ac:dyDescent="0.2">
      <c r="A306" s="56"/>
      <c r="B306" s="669" t="s">
        <v>827</v>
      </c>
      <c r="C306" s="670"/>
      <c r="D306" s="670"/>
      <c r="E306" s="670"/>
      <c r="F306" s="670"/>
      <c r="G306" s="670"/>
      <c r="H306" s="670"/>
      <c r="I306" s="670"/>
      <c r="J306" s="670"/>
      <c r="K306" s="670"/>
      <c r="L306" s="670"/>
      <c r="M306" s="20"/>
      <c r="N306" s="52"/>
      <c r="O306" s="53"/>
      <c r="P306" s="53"/>
      <c r="Q306" s="53"/>
      <c r="R306" s="53"/>
      <c r="S306" s="53"/>
      <c r="T306" s="53"/>
      <c r="U306" s="53"/>
      <c r="V306" s="53"/>
      <c r="W306" s="53"/>
      <c r="X306" s="53"/>
      <c r="Y306" s="53"/>
      <c r="Z306" s="53"/>
      <c r="AA306" s="53"/>
      <c r="AB306" s="53"/>
      <c r="AC306" s="53"/>
      <c r="AD306" s="53"/>
      <c r="AE306" s="53"/>
      <c r="AF306" s="57"/>
      <c r="AG306" s="57"/>
      <c r="AH306" s="57"/>
      <c r="AI306" s="57"/>
      <c r="AJ306" s="57"/>
      <c r="AK306" s="57"/>
      <c r="AL306" s="57"/>
      <c r="AM306" s="57"/>
      <c r="AN306" s="57"/>
      <c r="AO306" s="57"/>
      <c r="AP306" s="57"/>
      <c r="AQ306" s="57"/>
      <c r="AR306" s="57"/>
      <c r="AS306" s="57"/>
      <c r="AT306" s="57"/>
      <c r="AU306" s="57"/>
      <c r="AV306" s="57"/>
      <c r="AW306" s="57"/>
      <c r="AX306" s="57"/>
      <c r="AY306" s="57"/>
      <c r="AZ306" s="57"/>
      <c r="BA306" s="57"/>
      <c r="BB306" s="57"/>
      <c r="BC306" s="57"/>
      <c r="BD306" s="57"/>
      <c r="BE306" s="57"/>
      <c r="BF306" s="57"/>
      <c r="BG306" s="57"/>
      <c r="BH306" s="57"/>
      <c r="BI306" s="57"/>
      <c r="BJ306" s="57"/>
      <c r="BK306" s="57"/>
      <c r="BL306" s="57"/>
      <c r="BM306" s="57"/>
      <c r="BN306" s="57"/>
      <c r="BO306" s="57"/>
      <c r="BP306" s="57"/>
      <c r="BQ306" s="57"/>
      <c r="BR306" s="57"/>
      <c r="BS306" s="57"/>
      <c r="BT306" s="57"/>
      <c r="BU306" s="57"/>
      <c r="BV306" s="57"/>
      <c r="BW306" s="57"/>
      <c r="BX306" s="57"/>
      <c r="BY306" s="57"/>
      <c r="BZ306" s="57"/>
      <c r="CA306" s="57"/>
      <c r="CB306" s="57"/>
      <c r="CC306" s="57"/>
      <c r="CD306" s="57"/>
      <c r="CE306" s="57"/>
      <c r="CF306" s="57"/>
      <c r="CG306" s="57"/>
      <c r="CH306" s="57"/>
      <c r="CI306" s="57"/>
      <c r="CJ306" s="57"/>
      <c r="CK306" s="57"/>
      <c r="CL306" s="57"/>
      <c r="CM306" s="57"/>
      <c r="CN306" s="57"/>
      <c r="CO306" s="57"/>
      <c r="CP306" s="57"/>
      <c r="CQ306" s="57"/>
      <c r="CR306" s="57"/>
      <c r="CS306" s="57"/>
      <c r="CT306" s="57"/>
      <c r="CU306" s="57"/>
      <c r="CV306" s="57"/>
      <c r="CW306" s="57"/>
      <c r="CX306" s="57"/>
      <c r="CY306" s="57"/>
      <c r="CZ306" s="57"/>
      <c r="DA306" s="57"/>
      <c r="DB306" s="57"/>
      <c r="DC306" s="57"/>
      <c r="DD306" s="57"/>
      <c r="DE306" s="57"/>
      <c r="DF306" s="57"/>
      <c r="DG306" s="57"/>
      <c r="DH306" s="57"/>
      <c r="DI306" s="57"/>
      <c r="DJ306" s="57"/>
      <c r="DK306" s="57"/>
      <c r="DL306" s="57"/>
      <c r="DM306" s="57"/>
      <c r="DN306" s="57"/>
      <c r="DO306" s="57"/>
      <c r="DP306" s="57"/>
      <c r="DQ306" s="57"/>
      <c r="DR306" s="57"/>
      <c r="DS306" s="57"/>
      <c r="DT306" s="57"/>
      <c r="DU306" s="57"/>
      <c r="DV306" s="57"/>
      <c r="DW306" s="57"/>
      <c r="DX306" s="57"/>
      <c r="DY306" s="57"/>
      <c r="DZ306" s="57"/>
      <c r="EA306" s="57"/>
      <c r="EB306" s="57"/>
      <c r="EC306" s="57"/>
      <c r="ED306" s="57"/>
      <c r="EE306" s="57"/>
      <c r="EF306" s="57"/>
      <c r="EG306" s="57"/>
      <c r="EH306" s="57"/>
      <c r="EI306" s="57"/>
      <c r="EJ306" s="57"/>
      <c r="EK306" s="57"/>
      <c r="EL306" s="57"/>
      <c r="EM306" s="57"/>
      <c r="EN306" s="57"/>
      <c r="EO306" s="57"/>
      <c r="EP306" s="57"/>
      <c r="EQ306" s="57"/>
      <c r="ER306" s="57"/>
      <c r="ES306" s="57"/>
      <c r="ET306" s="57"/>
      <c r="EU306" s="57"/>
      <c r="EV306" s="57"/>
      <c r="EW306" s="57"/>
      <c r="EX306" s="57"/>
      <c r="EY306" s="57"/>
      <c r="EZ306" s="57"/>
      <c r="FA306" s="57"/>
      <c r="FB306" s="57"/>
      <c r="FC306" s="57"/>
      <c r="FD306" s="57"/>
      <c r="FE306" s="57"/>
      <c r="FF306" s="57"/>
      <c r="FG306" s="57"/>
      <c r="FH306" s="57"/>
      <c r="FI306" s="57"/>
      <c r="FJ306" s="57"/>
      <c r="FK306" s="57"/>
      <c r="FL306" s="57"/>
      <c r="FM306" s="57"/>
      <c r="FN306" s="57"/>
      <c r="FO306" s="57"/>
      <c r="FP306" s="57"/>
      <c r="FQ306" s="57"/>
      <c r="FR306" s="57"/>
      <c r="FS306" s="57"/>
      <c r="FT306" s="57"/>
      <c r="FU306" s="57"/>
      <c r="FV306" s="57"/>
      <c r="FW306" s="57"/>
      <c r="FX306" s="57"/>
      <c r="FY306" s="57"/>
      <c r="FZ306" s="57"/>
      <c r="GA306" s="57"/>
      <c r="GB306" s="57"/>
      <c r="GC306" s="57"/>
      <c r="GD306" s="57"/>
      <c r="GE306" s="57"/>
      <c r="GF306" s="57"/>
      <c r="GG306" s="57"/>
      <c r="GH306" s="57"/>
      <c r="GI306" s="57"/>
      <c r="GJ306" s="57"/>
      <c r="GK306" s="57"/>
      <c r="GL306" s="57"/>
      <c r="GM306" s="57"/>
      <c r="GN306" s="57"/>
      <c r="GO306" s="57"/>
      <c r="GP306" s="57"/>
      <c r="GQ306" s="57"/>
      <c r="GR306" s="57"/>
      <c r="GS306" s="57"/>
      <c r="GT306" s="57"/>
      <c r="GU306" s="57"/>
      <c r="GV306" s="57"/>
      <c r="GW306" s="57"/>
      <c r="GX306" s="57"/>
      <c r="GY306" s="57"/>
      <c r="GZ306" s="57"/>
      <c r="HA306" s="57"/>
      <c r="HB306" s="57"/>
      <c r="HC306" s="57"/>
      <c r="HD306" s="57"/>
      <c r="HE306" s="57"/>
      <c r="HF306" s="57"/>
      <c r="HG306" s="57"/>
      <c r="HH306" s="57"/>
      <c r="HI306" s="57"/>
      <c r="HJ306" s="57"/>
      <c r="HK306" s="57"/>
      <c r="HL306" s="57"/>
      <c r="HM306" s="57"/>
      <c r="HN306" s="57"/>
      <c r="HO306" s="57"/>
      <c r="HP306" s="57"/>
      <c r="HQ306" s="57"/>
      <c r="HR306" s="57"/>
      <c r="HS306" s="57"/>
      <c r="HT306" s="57"/>
      <c r="HU306" s="57"/>
      <c r="HV306" s="57"/>
      <c r="HW306" s="57"/>
      <c r="HX306" s="57"/>
      <c r="HY306" s="57"/>
      <c r="HZ306" s="57"/>
      <c r="IA306" s="57"/>
      <c r="IB306" s="57"/>
      <c r="IC306" s="57"/>
      <c r="ID306" s="57"/>
      <c r="IE306" s="57"/>
      <c r="IF306" s="57"/>
      <c r="IG306" s="57"/>
      <c r="IH306" s="57"/>
      <c r="II306" s="57"/>
      <c r="IJ306" s="57"/>
      <c r="IK306" s="57"/>
      <c r="IL306" s="57"/>
      <c r="IM306" s="57"/>
      <c r="IN306" s="57"/>
      <c r="IO306" s="57"/>
      <c r="IP306" s="57"/>
      <c r="IQ306" s="57"/>
      <c r="IR306" s="57"/>
      <c r="IS306" s="57"/>
      <c r="IT306" s="57"/>
      <c r="IU306" s="57"/>
      <c r="IV306" s="57"/>
      <c r="IW306" s="57"/>
      <c r="IX306" s="57"/>
      <c r="IY306" s="57"/>
      <c r="IZ306" s="57"/>
      <c r="JA306" s="57"/>
      <c r="JB306" s="57"/>
      <c r="JC306" s="57"/>
      <c r="JD306" s="57"/>
      <c r="JE306" s="57"/>
      <c r="JF306" s="57"/>
      <c r="JG306" s="57"/>
      <c r="JH306" s="57"/>
      <c r="JI306" s="57"/>
      <c r="JJ306" s="57"/>
      <c r="JK306" s="57"/>
      <c r="JL306" s="57"/>
      <c r="JM306" s="57"/>
      <c r="JN306" s="57"/>
      <c r="JO306" s="57"/>
      <c r="JP306" s="57"/>
      <c r="JQ306" s="57"/>
      <c r="JR306" s="57"/>
      <c r="JS306" s="57"/>
      <c r="JT306" s="57"/>
      <c r="JU306" s="57"/>
      <c r="JV306" s="57"/>
      <c r="JW306" s="57"/>
      <c r="JX306" s="57"/>
      <c r="JY306" s="57"/>
      <c r="JZ306" s="57"/>
      <c r="KA306" s="57"/>
      <c r="KB306" s="57"/>
      <c r="KC306" s="57"/>
      <c r="KD306" s="57"/>
      <c r="KE306" s="57"/>
      <c r="KF306" s="57"/>
      <c r="KG306" s="57"/>
      <c r="KH306" s="57"/>
      <c r="KI306" s="57"/>
      <c r="KJ306" s="57"/>
      <c r="KK306" s="57"/>
      <c r="KL306" s="57"/>
      <c r="KM306" s="57"/>
      <c r="KN306" s="57"/>
      <c r="KO306" s="57"/>
      <c r="KP306" s="57"/>
      <c r="KQ306" s="57"/>
      <c r="KR306" s="57"/>
      <c r="KS306" s="57"/>
      <c r="KT306" s="57"/>
      <c r="KU306" s="57"/>
      <c r="KV306" s="57"/>
      <c r="KW306" s="57"/>
      <c r="KX306" s="57"/>
      <c r="KY306" s="57"/>
      <c r="KZ306" s="57"/>
      <c r="LA306" s="57"/>
      <c r="LB306" s="57"/>
      <c r="LC306" s="57"/>
      <c r="LD306" s="57"/>
      <c r="LE306" s="57"/>
      <c r="LF306" s="57"/>
      <c r="LG306" s="57"/>
      <c r="LH306" s="57"/>
      <c r="LI306" s="57"/>
      <c r="LJ306" s="57"/>
      <c r="LK306" s="57"/>
      <c r="LL306" s="57"/>
      <c r="LM306" s="57"/>
      <c r="LN306" s="57"/>
      <c r="LO306" s="57"/>
      <c r="LP306" s="57"/>
      <c r="LQ306" s="57"/>
      <c r="LR306" s="57"/>
      <c r="LS306" s="57"/>
      <c r="LT306" s="57"/>
      <c r="LU306" s="57"/>
      <c r="LV306" s="57"/>
      <c r="LW306" s="57"/>
      <c r="LX306" s="57"/>
      <c r="LY306" s="57"/>
      <c r="LZ306" s="57"/>
      <c r="MA306" s="57"/>
      <c r="MB306" s="57"/>
      <c r="MC306" s="57"/>
      <c r="MD306" s="57"/>
      <c r="ME306" s="57"/>
      <c r="MF306" s="57"/>
      <c r="MG306" s="57"/>
      <c r="MH306" s="57"/>
      <c r="MI306" s="57"/>
      <c r="MJ306" s="57"/>
      <c r="MK306" s="57"/>
      <c r="ML306" s="57"/>
      <c r="MM306" s="57"/>
      <c r="MN306" s="57"/>
      <c r="MO306" s="57"/>
      <c r="MP306" s="57"/>
      <c r="MQ306" s="57"/>
      <c r="MR306" s="57"/>
      <c r="MS306" s="57"/>
      <c r="MT306" s="57"/>
      <c r="MU306" s="57"/>
      <c r="MV306" s="57"/>
      <c r="MW306" s="57"/>
      <c r="MX306" s="57"/>
      <c r="MY306" s="57"/>
      <c r="MZ306" s="57"/>
      <c r="NA306" s="57"/>
      <c r="NB306" s="57"/>
      <c r="NC306" s="57"/>
      <c r="ND306" s="57"/>
      <c r="NE306" s="57"/>
      <c r="NF306" s="57"/>
      <c r="NG306" s="57"/>
      <c r="NH306" s="57"/>
      <c r="NI306" s="57"/>
      <c r="NJ306" s="57"/>
      <c r="NK306" s="57"/>
      <c r="NL306" s="57"/>
      <c r="NM306" s="57"/>
      <c r="NN306" s="57"/>
      <c r="NO306" s="57"/>
      <c r="NP306" s="57"/>
      <c r="NQ306" s="57"/>
      <c r="NR306" s="57"/>
      <c r="NS306" s="57"/>
      <c r="NT306" s="57"/>
      <c r="NU306" s="57"/>
      <c r="NV306" s="57"/>
      <c r="NW306" s="57"/>
      <c r="NX306" s="57"/>
      <c r="NY306" s="57"/>
      <c r="NZ306" s="57"/>
      <c r="OA306" s="57"/>
      <c r="OB306" s="57"/>
      <c r="OC306" s="57"/>
      <c r="OD306" s="57"/>
      <c r="OE306" s="57"/>
      <c r="OF306" s="57"/>
      <c r="OG306" s="57"/>
      <c r="OH306" s="57"/>
      <c r="OI306" s="57"/>
      <c r="OJ306" s="57"/>
      <c r="OK306" s="57"/>
      <c r="OL306" s="57"/>
      <c r="OM306" s="57"/>
      <c r="ON306" s="57"/>
      <c r="OO306" s="57"/>
      <c r="OP306" s="57"/>
      <c r="OQ306" s="57"/>
      <c r="OR306" s="57"/>
      <c r="OS306" s="57"/>
      <c r="OT306" s="57"/>
      <c r="OU306" s="57"/>
      <c r="OV306" s="57"/>
      <c r="OW306" s="57"/>
      <c r="OX306" s="57"/>
      <c r="OY306" s="57"/>
      <c r="OZ306" s="57"/>
      <c r="PA306" s="57"/>
      <c r="PB306" s="57"/>
      <c r="PC306" s="57"/>
      <c r="PD306" s="57"/>
      <c r="PE306" s="57"/>
      <c r="PF306" s="57"/>
      <c r="PG306" s="57"/>
      <c r="PH306" s="57"/>
      <c r="PI306" s="57"/>
      <c r="PJ306" s="57"/>
      <c r="PK306" s="57"/>
      <c r="PL306" s="57"/>
      <c r="PM306" s="57"/>
      <c r="PN306" s="57"/>
      <c r="PO306" s="57"/>
      <c r="PP306" s="57"/>
      <c r="PQ306" s="57"/>
      <c r="PR306" s="57"/>
      <c r="PS306" s="57"/>
      <c r="PT306" s="57"/>
      <c r="PU306" s="57"/>
      <c r="PV306" s="57"/>
      <c r="PW306" s="57"/>
      <c r="PX306" s="57"/>
      <c r="PY306" s="57"/>
      <c r="PZ306" s="57"/>
      <c r="QA306" s="57"/>
      <c r="QB306" s="57"/>
      <c r="QC306" s="57"/>
      <c r="QD306" s="57"/>
      <c r="QE306" s="57"/>
      <c r="QF306" s="57"/>
      <c r="QG306" s="57"/>
      <c r="QH306" s="57"/>
      <c r="QI306" s="57"/>
      <c r="QJ306" s="57"/>
      <c r="QK306" s="57"/>
      <c r="QL306" s="57"/>
      <c r="QM306" s="57"/>
      <c r="QN306" s="57"/>
      <c r="QO306" s="57"/>
      <c r="QP306" s="57"/>
      <c r="QQ306" s="57"/>
      <c r="QR306" s="57"/>
      <c r="QS306" s="57"/>
      <c r="QT306" s="57"/>
      <c r="QU306" s="57"/>
      <c r="QV306" s="57"/>
      <c r="QW306" s="57"/>
      <c r="QX306" s="57"/>
      <c r="QY306" s="57"/>
      <c r="QZ306" s="57"/>
      <c r="RA306" s="57"/>
      <c r="RB306" s="57"/>
      <c r="RC306" s="57"/>
      <c r="RD306" s="57"/>
      <c r="RE306" s="57"/>
      <c r="RF306" s="57"/>
      <c r="RG306" s="57"/>
      <c r="RH306" s="57"/>
      <c r="RI306" s="57"/>
      <c r="RJ306" s="57"/>
      <c r="RK306" s="57"/>
      <c r="RL306" s="57"/>
      <c r="RM306" s="57"/>
      <c r="RN306" s="57"/>
      <c r="RO306" s="57"/>
      <c r="RP306" s="57"/>
      <c r="RQ306" s="57"/>
      <c r="RR306" s="57"/>
      <c r="RS306" s="57"/>
      <c r="RT306" s="57"/>
      <c r="RU306" s="57"/>
      <c r="RV306" s="57"/>
      <c r="RW306" s="57"/>
      <c r="RX306" s="57"/>
      <c r="RY306" s="57"/>
      <c r="RZ306" s="57"/>
      <c r="SA306" s="57"/>
      <c r="SB306" s="57"/>
      <c r="SC306" s="57"/>
      <c r="SD306" s="57"/>
      <c r="SE306" s="57"/>
      <c r="SF306" s="57"/>
      <c r="SG306" s="57"/>
      <c r="SH306" s="57"/>
      <c r="SI306" s="57"/>
      <c r="SJ306" s="57"/>
      <c r="SK306" s="57"/>
      <c r="SL306" s="57"/>
      <c r="SM306" s="57"/>
      <c r="SN306" s="57"/>
      <c r="SO306" s="57"/>
      <c r="SP306" s="57"/>
      <c r="SQ306" s="57"/>
      <c r="SR306" s="57"/>
      <c r="SS306" s="57"/>
      <c r="ST306" s="57"/>
      <c r="SU306" s="57"/>
      <c r="SV306" s="57"/>
      <c r="SW306" s="57"/>
      <c r="SX306" s="57"/>
      <c r="SY306" s="57"/>
      <c r="SZ306" s="57"/>
      <c r="TA306" s="57"/>
      <c r="TB306" s="57"/>
      <c r="TC306" s="57"/>
      <c r="TD306" s="57"/>
      <c r="TE306" s="57"/>
      <c r="TF306" s="57"/>
      <c r="TG306" s="57"/>
      <c r="TH306" s="57"/>
      <c r="TI306" s="57"/>
      <c r="TJ306" s="57"/>
      <c r="TK306" s="57"/>
      <c r="TL306" s="57"/>
      <c r="TM306" s="57"/>
      <c r="TN306" s="57"/>
      <c r="TO306" s="57"/>
      <c r="TP306" s="57"/>
      <c r="TQ306" s="57"/>
      <c r="TR306" s="57"/>
      <c r="TS306" s="57"/>
      <c r="TT306" s="57"/>
      <c r="TU306" s="57"/>
      <c r="TV306" s="57"/>
      <c r="TW306" s="57"/>
      <c r="TX306" s="57"/>
      <c r="TY306" s="57"/>
      <c r="TZ306" s="57"/>
      <c r="UA306" s="57"/>
      <c r="UB306" s="57"/>
      <c r="UC306" s="57"/>
      <c r="UD306" s="57"/>
      <c r="UE306" s="57"/>
      <c r="UF306" s="57"/>
      <c r="UG306" s="57"/>
    </row>
    <row r="307" spans="1:553" s="58" customFormat="1" ht="15" customHeight="1" x14ac:dyDescent="0.2">
      <c r="A307" s="56"/>
      <c r="B307" s="20"/>
      <c r="C307" s="20"/>
      <c r="D307" s="20"/>
      <c r="E307" s="20"/>
      <c r="F307" s="20"/>
      <c r="G307" s="20"/>
      <c r="H307" s="20"/>
      <c r="I307" s="20"/>
      <c r="J307" s="20"/>
      <c r="K307" s="20"/>
      <c r="L307" s="20"/>
      <c r="M307" s="20"/>
      <c r="N307" s="52"/>
      <c r="O307" s="53"/>
      <c r="P307" s="53"/>
      <c r="Q307" s="53"/>
      <c r="R307" s="53"/>
      <c r="S307" s="53"/>
      <c r="T307" s="53"/>
      <c r="U307" s="53"/>
      <c r="V307" s="53"/>
      <c r="W307" s="53"/>
      <c r="X307" s="53"/>
      <c r="Y307" s="53"/>
      <c r="Z307" s="53"/>
      <c r="AA307" s="53"/>
      <c r="AB307" s="53"/>
      <c r="AC307" s="53"/>
      <c r="AD307" s="53"/>
      <c r="AE307" s="53"/>
      <c r="AF307" s="57"/>
      <c r="AG307" s="57"/>
      <c r="AH307" s="57"/>
      <c r="AI307" s="57"/>
      <c r="AJ307" s="57"/>
      <c r="AK307" s="57"/>
      <c r="AL307" s="57"/>
      <c r="AM307" s="57"/>
      <c r="AN307" s="57"/>
      <c r="AO307" s="57"/>
      <c r="AP307" s="57"/>
      <c r="AQ307" s="57"/>
      <c r="AR307" s="57"/>
      <c r="AS307" s="57"/>
      <c r="AT307" s="57"/>
      <c r="AU307" s="57"/>
      <c r="AV307" s="57"/>
      <c r="AW307" s="57"/>
      <c r="AX307" s="57"/>
      <c r="AY307" s="57"/>
      <c r="AZ307" s="57"/>
      <c r="BA307" s="57"/>
      <c r="BB307" s="57"/>
      <c r="BC307" s="57"/>
      <c r="BD307" s="57"/>
      <c r="BE307" s="57"/>
      <c r="BF307" s="57"/>
      <c r="BG307" s="57"/>
      <c r="BH307" s="57"/>
      <c r="BI307" s="57"/>
      <c r="BJ307" s="57"/>
      <c r="BK307" s="57"/>
      <c r="BL307" s="57"/>
      <c r="BM307" s="57"/>
      <c r="BN307" s="57"/>
      <c r="BO307" s="57"/>
      <c r="BP307" s="57"/>
      <c r="BQ307" s="57"/>
      <c r="BR307" s="57"/>
      <c r="BS307" s="57"/>
      <c r="BT307" s="57"/>
      <c r="BU307" s="57"/>
      <c r="BV307" s="57"/>
      <c r="BW307" s="57"/>
      <c r="BX307" s="57"/>
      <c r="BY307" s="57"/>
      <c r="BZ307" s="57"/>
      <c r="CA307" s="57"/>
      <c r="CB307" s="57"/>
      <c r="CC307" s="57"/>
      <c r="CD307" s="57"/>
      <c r="CE307" s="57"/>
      <c r="CF307" s="57"/>
      <c r="CG307" s="57"/>
      <c r="CH307" s="57"/>
      <c r="CI307" s="57"/>
      <c r="CJ307" s="57"/>
      <c r="CK307" s="57"/>
      <c r="CL307" s="57"/>
      <c r="CM307" s="57"/>
      <c r="CN307" s="57"/>
      <c r="CO307" s="57"/>
      <c r="CP307" s="57"/>
      <c r="CQ307" s="57"/>
      <c r="CR307" s="57"/>
      <c r="CS307" s="57"/>
      <c r="CT307" s="57"/>
      <c r="CU307" s="57"/>
      <c r="CV307" s="57"/>
      <c r="CW307" s="57"/>
      <c r="CX307" s="57"/>
      <c r="CY307" s="57"/>
      <c r="CZ307" s="57"/>
      <c r="DA307" s="57"/>
      <c r="DB307" s="57"/>
      <c r="DC307" s="57"/>
      <c r="DD307" s="57"/>
      <c r="DE307" s="57"/>
      <c r="DF307" s="57"/>
      <c r="DG307" s="57"/>
      <c r="DH307" s="57"/>
      <c r="DI307" s="57"/>
      <c r="DJ307" s="57"/>
      <c r="DK307" s="57"/>
      <c r="DL307" s="57"/>
      <c r="DM307" s="57"/>
      <c r="DN307" s="57"/>
      <c r="DO307" s="57"/>
      <c r="DP307" s="57"/>
      <c r="DQ307" s="57"/>
      <c r="DR307" s="57"/>
      <c r="DS307" s="57"/>
      <c r="DT307" s="57"/>
      <c r="DU307" s="57"/>
      <c r="DV307" s="57"/>
      <c r="DW307" s="57"/>
      <c r="DX307" s="57"/>
      <c r="DY307" s="57"/>
      <c r="DZ307" s="57"/>
      <c r="EA307" s="57"/>
      <c r="EB307" s="57"/>
      <c r="EC307" s="57"/>
      <c r="ED307" s="57"/>
      <c r="EE307" s="57"/>
      <c r="EF307" s="57"/>
      <c r="EG307" s="57"/>
      <c r="EH307" s="57"/>
      <c r="EI307" s="57"/>
      <c r="EJ307" s="57"/>
      <c r="EK307" s="57"/>
      <c r="EL307" s="57"/>
      <c r="EM307" s="57"/>
      <c r="EN307" s="57"/>
      <c r="EO307" s="57"/>
      <c r="EP307" s="57"/>
      <c r="EQ307" s="57"/>
      <c r="ER307" s="57"/>
      <c r="ES307" s="57"/>
      <c r="ET307" s="57"/>
      <c r="EU307" s="57"/>
      <c r="EV307" s="57"/>
      <c r="EW307" s="57"/>
      <c r="EX307" s="57"/>
      <c r="EY307" s="57"/>
      <c r="EZ307" s="57"/>
      <c r="FA307" s="57"/>
      <c r="FB307" s="57"/>
      <c r="FC307" s="57"/>
      <c r="FD307" s="57"/>
      <c r="FE307" s="57"/>
      <c r="FF307" s="57"/>
      <c r="FG307" s="57"/>
      <c r="FH307" s="57"/>
      <c r="FI307" s="57"/>
      <c r="FJ307" s="57"/>
      <c r="FK307" s="57"/>
      <c r="FL307" s="57"/>
      <c r="FM307" s="57"/>
      <c r="FN307" s="57"/>
      <c r="FO307" s="57"/>
      <c r="FP307" s="57"/>
      <c r="FQ307" s="57"/>
      <c r="FR307" s="57"/>
      <c r="FS307" s="57"/>
      <c r="FT307" s="57"/>
      <c r="FU307" s="57"/>
      <c r="FV307" s="57"/>
      <c r="FW307" s="57"/>
      <c r="FX307" s="57"/>
      <c r="FY307" s="57"/>
      <c r="FZ307" s="57"/>
      <c r="GA307" s="57"/>
      <c r="GB307" s="57"/>
      <c r="GC307" s="57"/>
      <c r="GD307" s="57"/>
      <c r="GE307" s="57"/>
      <c r="GF307" s="57"/>
      <c r="GG307" s="57"/>
      <c r="GH307" s="57"/>
      <c r="GI307" s="57"/>
      <c r="GJ307" s="57"/>
      <c r="GK307" s="57"/>
      <c r="GL307" s="57"/>
      <c r="GM307" s="57"/>
      <c r="GN307" s="57"/>
      <c r="GO307" s="57"/>
      <c r="GP307" s="57"/>
      <c r="GQ307" s="57"/>
      <c r="GR307" s="57"/>
      <c r="GS307" s="57"/>
      <c r="GT307" s="57"/>
      <c r="GU307" s="57"/>
      <c r="GV307" s="57"/>
      <c r="GW307" s="57"/>
      <c r="GX307" s="57"/>
      <c r="GY307" s="57"/>
      <c r="GZ307" s="57"/>
      <c r="HA307" s="57"/>
      <c r="HB307" s="57"/>
      <c r="HC307" s="57"/>
      <c r="HD307" s="57"/>
      <c r="HE307" s="57"/>
      <c r="HF307" s="57"/>
      <c r="HG307" s="57"/>
      <c r="HH307" s="57"/>
      <c r="HI307" s="57"/>
      <c r="HJ307" s="57"/>
      <c r="HK307" s="57"/>
      <c r="HL307" s="57"/>
      <c r="HM307" s="57"/>
      <c r="HN307" s="57"/>
      <c r="HO307" s="57"/>
      <c r="HP307" s="57"/>
      <c r="HQ307" s="57"/>
      <c r="HR307" s="57"/>
      <c r="HS307" s="57"/>
      <c r="HT307" s="57"/>
      <c r="HU307" s="57"/>
      <c r="HV307" s="57"/>
      <c r="HW307" s="57"/>
      <c r="HX307" s="57"/>
      <c r="HY307" s="57"/>
      <c r="HZ307" s="57"/>
      <c r="IA307" s="57"/>
      <c r="IB307" s="57"/>
      <c r="IC307" s="57"/>
      <c r="ID307" s="57"/>
      <c r="IE307" s="57"/>
      <c r="IF307" s="57"/>
      <c r="IG307" s="57"/>
      <c r="IH307" s="57"/>
      <c r="II307" s="57"/>
      <c r="IJ307" s="57"/>
      <c r="IK307" s="57"/>
      <c r="IL307" s="57"/>
      <c r="IM307" s="57"/>
      <c r="IN307" s="57"/>
      <c r="IO307" s="57"/>
      <c r="IP307" s="57"/>
      <c r="IQ307" s="57"/>
      <c r="IR307" s="57"/>
      <c r="IS307" s="57"/>
      <c r="IT307" s="57"/>
      <c r="IU307" s="57"/>
      <c r="IV307" s="57"/>
      <c r="IW307" s="57"/>
      <c r="IX307" s="57"/>
      <c r="IY307" s="57"/>
      <c r="IZ307" s="57"/>
      <c r="JA307" s="57"/>
      <c r="JB307" s="57"/>
      <c r="JC307" s="57"/>
      <c r="JD307" s="57"/>
      <c r="JE307" s="57"/>
      <c r="JF307" s="57"/>
      <c r="JG307" s="57"/>
      <c r="JH307" s="57"/>
      <c r="JI307" s="57"/>
      <c r="JJ307" s="57"/>
      <c r="JK307" s="57"/>
      <c r="JL307" s="57"/>
      <c r="JM307" s="57"/>
      <c r="JN307" s="57"/>
      <c r="JO307" s="57"/>
      <c r="JP307" s="57"/>
      <c r="JQ307" s="57"/>
      <c r="JR307" s="57"/>
      <c r="JS307" s="57"/>
      <c r="JT307" s="57"/>
      <c r="JU307" s="57"/>
      <c r="JV307" s="57"/>
      <c r="JW307" s="57"/>
      <c r="JX307" s="57"/>
      <c r="JY307" s="57"/>
      <c r="JZ307" s="57"/>
      <c r="KA307" s="57"/>
      <c r="KB307" s="57"/>
      <c r="KC307" s="57"/>
      <c r="KD307" s="57"/>
      <c r="KE307" s="57"/>
      <c r="KF307" s="57"/>
      <c r="KG307" s="57"/>
      <c r="KH307" s="57"/>
      <c r="KI307" s="57"/>
      <c r="KJ307" s="57"/>
      <c r="KK307" s="57"/>
      <c r="KL307" s="57"/>
      <c r="KM307" s="57"/>
      <c r="KN307" s="57"/>
      <c r="KO307" s="57"/>
      <c r="KP307" s="57"/>
      <c r="KQ307" s="57"/>
      <c r="KR307" s="57"/>
      <c r="KS307" s="57"/>
      <c r="KT307" s="57"/>
      <c r="KU307" s="57"/>
      <c r="KV307" s="57"/>
      <c r="KW307" s="57"/>
      <c r="KX307" s="57"/>
      <c r="KY307" s="57"/>
      <c r="KZ307" s="57"/>
      <c r="LA307" s="57"/>
      <c r="LB307" s="57"/>
      <c r="LC307" s="57"/>
      <c r="LD307" s="57"/>
      <c r="LE307" s="57"/>
      <c r="LF307" s="57"/>
      <c r="LG307" s="57"/>
      <c r="LH307" s="57"/>
      <c r="LI307" s="57"/>
      <c r="LJ307" s="57"/>
      <c r="LK307" s="57"/>
      <c r="LL307" s="57"/>
      <c r="LM307" s="57"/>
      <c r="LN307" s="57"/>
      <c r="LO307" s="57"/>
      <c r="LP307" s="57"/>
      <c r="LQ307" s="57"/>
      <c r="LR307" s="57"/>
      <c r="LS307" s="57"/>
      <c r="LT307" s="57"/>
      <c r="LU307" s="57"/>
      <c r="LV307" s="57"/>
      <c r="LW307" s="57"/>
      <c r="LX307" s="57"/>
      <c r="LY307" s="57"/>
      <c r="LZ307" s="57"/>
      <c r="MA307" s="57"/>
      <c r="MB307" s="57"/>
      <c r="MC307" s="57"/>
      <c r="MD307" s="57"/>
      <c r="ME307" s="57"/>
      <c r="MF307" s="57"/>
      <c r="MG307" s="57"/>
      <c r="MH307" s="57"/>
      <c r="MI307" s="57"/>
      <c r="MJ307" s="57"/>
      <c r="MK307" s="57"/>
      <c r="ML307" s="57"/>
      <c r="MM307" s="57"/>
      <c r="MN307" s="57"/>
      <c r="MO307" s="57"/>
      <c r="MP307" s="57"/>
      <c r="MQ307" s="57"/>
      <c r="MR307" s="57"/>
      <c r="MS307" s="57"/>
      <c r="MT307" s="57"/>
      <c r="MU307" s="57"/>
      <c r="MV307" s="57"/>
      <c r="MW307" s="57"/>
      <c r="MX307" s="57"/>
      <c r="MY307" s="57"/>
      <c r="MZ307" s="57"/>
      <c r="NA307" s="57"/>
      <c r="NB307" s="57"/>
      <c r="NC307" s="57"/>
      <c r="ND307" s="57"/>
      <c r="NE307" s="57"/>
      <c r="NF307" s="57"/>
      <c r="NG307" s="57"/>
      <c r="NH307" s="57"/>
      <c r="NI307" s="57"/>
      <c r="NJ307" s="57"/>
      <c r="NK307" s="57"/>
      <c r="NL307" s="57"/>
      <c r="NM307" s="57"/>
      <c r="NN307" s="57"/>
      <c r="NO307" s="57"/>
      <c r="NP307" s="57"/>
      <c r="NQ307" s="57"/>
      <c r="NR307" s="57"/>
      <c r="NS307" s="57"/>
      <c r="NT307" s="57"/>
      <c r="NU307" s="57"/>
      <c r="NV307" s="57"/>
      <c r="NW307" s="57"/>
      <c r="NX307" s="57"/>
      <c r="NY307" s="57"/>
      <c r="NZ307" s="57"/>
      <c r="OA307" s="57"/>
      <c r="OB307" s="57"/>
      <c r="OC307" s="57"/>
      <c r="OD307" s="57"/>
      <c r="OE307" s="57"/>
      <c r="OF307" s="57"/>
      <c r="OG307" s="57"/>
      <c r="OH307" s="57"/>
      <c r="OI307" s="57"/>
      <c r="OJ307" s="57"/>
      <c r="OK307" s="57"/>
      <c r="OL307" s="57"/>
      <c r="OM307" s="57"/>
      <c r="ON307" s="57"/>
      <c r="OO307" s="57"/>
      <c r="OP307" s="57"/>
      <c r="OQ307" s="57"/>
      <c r="OR307" s="57"/>
      <c r="OS307" s="57"/>
      <c r="OT307" s="57"/>
      <c r="OU307" s="57"/>
      <c r="OV307" s="57"/>
      <c r="OW307" s="57"/>
      <c r="OX307" s="57"/>
      <c r="OY307" s="57"/>
      <c r="OZ307" s="57"/>
      <c r="PA307" s="57"/>
      <c r="PB307" s="57"/>
      <c r="PC307" s="57"/>
      <c r="PD307" s="57"/>
      <c r="PE307" s="57"/>
      <c r="PF307" s="57"/>
      <c r="PG307" s="57"/>
      <c r="PH307" s="57"/>
      <c r="PI307" s="57"/>
      <c r="PJ307" s="57"/>
      <c r="PK307" s="57"/>
      <c r="PL307" s="57"/>
      <c r="PM307" s="57"/>
      <c r="PN307" s="57"/>
      <c r="PO307" s="57"/>
      <c r="PP307" s="57"/>
      <c r="PQ307" s="57"/>
      <c r="PR307" s="57"/>
      <c r="PS307" s="57"/>
      <c r="PT307" s="57"/>
      <c r="PU307" s="57"/>
      <c r="PV307" s="57"/>
      <c r="PW307" s="57"/>
      <c r="PX307" s="57"/>
      <c r="PY307" s="57"/>
      <c r="PZ307" s="57"/>
      <c r="QA307" s="57"/>
      <c r="QB307" s="57"/>
      <c r="QC307" s="57"/>
      <c r="QD307" s="57"/>
      <c r="QE307" s="57"/>
      <c r="QF307" s="57"/>
      <c r="QG307" s="57"/>
      <c r="QH307" s="57"/>
      <c r="QI307" s="57"/>
      <c r="QJ307" s="57"/>
      <c r="QK307" s="57"/>
      <c r="QL307" s="57"/>
      <c r="QM307" s="57"/>
      <c r="QN307" s="57"/>
      <c r="QO307" s="57"/>
      <c r="QP307" s="57"/>
      <c r="QQ307" s="57"/>
      <c r="QR307" s="57"/>
      <c r="QS307" s="57"/>
      <c r="QT307" s="57"/>
      <c r="QU307" s="57"/>
      <c r="QV307" s="57"/>
      <c r="QW307" s="57"/>
      <c r="QX307" s="57"/>
      <c r="QY307" s="57"/>
      <c r="QZ307" s="57"/>
      <c r="RA307" s="57"/>
      <c r="RB307" s="57"/>
      <c r="RC307" s="57"/>
      <c r="RD307" s="57"/>
      <c r="RE307" s="57"/>
      <c r="RF307" s="57"/>
      <c r="RG307" s="57"/>
      <c r="RH307" s="57"/>
      <c r="RI307" s="57"/>
      <c r="RJ307" s="57"/>
      <c r="RK307" s="57"/>
      <c r="RL307" s="57"/>
      <c r="RM307" s="57"/>
      <c r="RN307" s="57"/>
      <c r="RO307" s="57"/>
      <c r="RP307" s="57"/>
      <c r="RQ307" s="57"/>
      <c r="RR307" s="57"/>
      <c r="RS307" s="57"/>
      <c r="RT307" s="57"/>
      <c r="RU307" s="57"/>
      <c r="RV307" s="57"/>
      <c r="RW307" s="57"/>
      <c r="RX307" s="57"/>
      <c r="RY307" s="57"/>
      <c r="RZ307" s="57"/>
      <c r="SA307" s="57"/>
      <c r="SB307" s="57"/>
      <c r="SC307" s="57"/>
      <c r="SD307" s="57"/>
      <c r="SE307" s="57"/>
      <c r="SF307" s="57"/>
      <c r="SG307" s="57"/>
      <c r="SH307" s="57"/>
      <c r="SI307" s="57"/>
      <c r="SJ307" s="57"/>
      <c r="SK307" s="57"/>
      <c r="SL307" s="57"/>
      <c r="SM307" s="57"/>
      <c r="SN307" s="57"/>
      <c r="SO307" s="57"/>
      <c r="SP307" s="57"/>
      <c r="SQ307" s="57"/>
      <c r="SR307" s="57"/>
      <c r="SS307" s="57"/>
      <c r="ST307" s="57"/>
      <c r="SU307" s="57"/>
      <c r="SV307" s="57"/>
      <c r="SW307" s="57"/>
      <c r="SX307" s="57"/>
      <c r="SY307" s="57"/>
      <c r="SZ307" s="57"/>
      <c r="TA307" s="57"/>
      <c r="TB307" s="57"/>
      <c r="TC307" s="57"/>
      <c r="TD307" s="57"/>
      <c r="TE307" s="57"/>
      <c r="TF307" s="57"/>
      <c r="TG307" s="57"/>
      <c r="TH307" s="57"/>
      <c r="TI307" s="57"/>
      <c r="TJ307" s="57"/>
      <c r="TK307" s="57"/>
      <c r="TL307" s="57"/>
      <c r="TM307" s="57"/>
      <c r="TN307" s="57"/>
      <c r="TO307" s="57"/>
      <c r="TP307" s="57"/>
      <c r="TQ307" s="57"/>
      <c r="TR307" s="57"/>
      <c r="TS307" s="57"/>
      <c r="TT307" s="57"/>
      <c r="TU307" s="57"/>
      <c r="TV307" s="57"/>
      <c r="TW307" s="57"/>
      <c r="TX307" s="57"/>
      <c r="TY307" s="57"/>
      <c r="TZ307" s="57"/>
      <c r="UA307" s="57"/>
      <c r="UB307" s="57"/>
      <c r="UC307" s="57"/>
      <c r="UD307" s="57"/>
      <c r="UE307" s="57"/>
      <c r="UF307" s="57"/>
      <c r="UG307" s="57"/>
    </row>
    <row r="308" spans="1:553" ht="15.75" customHeight="1" x14ac:dyDescent="0.2">
      <c r="A308" s="59"/>
      <c r="B308" s="682" t="s">
        <v>206</v>
      </c>
      <c r="C308" s="790"/>
      <c r="D308" s="790"/>
      <c r="E308" s="790"/>
      <c r="F308" s="790"/>
      <c r="G308" s="790"/>
      <c r="H308" s="790"/>
      <c r="I308" s="790"/>
      <c r="J308" s="790"/>
      <c r="K308" s="790"/>
      <c r="L308" s="790"/>
      <c r="M308" s="55"/>
    </row>
    <row r="309" spans="1:553" ht="4.5" customHeight="1" thickBot="1" x14ac:dyDescent="0.25">
      <c r="A309" s="59"/>
      <c r="B309" s="48"/>
      <c r="C309" s="43"/>
      <c r="D309" s="43"/>
      <c r="E309" s="43"/>
      <c r="F309" s="43"/>
      <c r="G309" s="43"/>
      <c r="H309" s="43"/>
      <c r="I309" s="43"/>
      <c r="J309" s="43"/>
      <c r="K309" s="43"/>
      <c r="L309" s="51"/>
      <c r="M309" s="55"/>
    </row>
    <row r="310" spans="1:553" ht="36" customHeight="1" x14ac:dyDescent="0.2">
      <c r="A310" s="59"/>
      <c r="B310" s="825" t="s">
        <v>207</v>
      </c>
      <c r="C310" s="826"/>
      <c r="D310" s="826"/>
      <c r="E310" s="826"/>
      <c r="F310" s="792" t="s">
        <v>208</v>
      </c>
      <c r="G310" s="792"/>
      <c r="H310" s="168" t="s">
        <v>209</v>
      </c>
      <c r="I310" s="829" t="s">
        <v>210</v>
      </c>
      <c r="J310" s="829"/>
      <c r="K310" s="829"/>
      <c r="L310" s="830"/>
      <c r="M310" s="55"/>
    </row>
    <row r="311" spans="1:553" ht="98.25" customHeight="1" x14ac:dyDescent="0.2">
      <c r="A311" s="59"/>
      <c r="B311" s="833" t="str">
        <f>+B276</f>
        <v xml:space="preserve">PRODUCTO y/o Servicio.1. IMPLEMENTACION DE LA PLATAFORMA ANGABE </v>
      </c>
      <c r="C311" s="834"/>
      <c r="D311" s="834"/>
      <c r="E311" s="835"/>
      <c r="F311" s="831">
        <v>80000</v>
      </c>
      <c r="G311" s="832"/>
      <c r="H311" s="518">
        <v>100000</v>
      </c>
      <c r="I311" s="895" t="s">
        <v>828</v>
      </c>
      <c r="J311" s="896"/>
      <c r="K311" s="896"/>
      <c r="L311" s="897"/>
      <c r="M311" s="55"/>
    </row>
    <row r="312" spans="1:553" ht="82.5" customHeight="1" x14ac:dyDescent="0.2">
      <c r="A312" s="59"/>
      <c r="B312" s="833" t="str">
        <f>+B283</f>
        <v xml:space="preserve">PRODUCTO y/o servicio 2.SUSCRIPCION MENSUAL ANGABE </v>
      </c>
      <c r="C312" s="834"/>
      <c r="D312" s="834"/>
      <c r="E312" s="835"/>
      <c r="F312" s="831">
        <v>22000</v>
      </c>
      <c r="G312" s="832"/>
      <c r="H312" s="518">
        <v>28000</v>
      </c>
      <c r="I312" s="895" t="s">
        <v>828</v>
      </c>
      <c r="J312" s="896"/>
      <c r="K312" s="896"/>
      <c r="L312" s="897"/>
      <c r="M312" s="55"/>
    </row>
    <row r="313" spans="1:553" ht="82.5" customHeight="1" x14ac:dyDescent="0.2">
      <c r="A313" s="59"/>
      <c r="B313" s="833" t="str">
        <f>+B290</f>
        <v>PRODUCTO y/o Servicio. 3. SOPORTE Y MANTENIMIENTO DEL SISTEMA</v>
      </c>
      <c r="C313" s="834"/>
      <c r="D313" s="834"/>
      <c r="E313" s="835"/>
      <c r="F313" s="831">
        <v>20000</v>
      </c>
      <c r="G313" s="832"/>
      <c r="H313" s="518">
        <v>26000</v>
      </c>
      <c r="I313" s="895" t="s">
        <v>828</v>
      </c>
      <c r="J313" s="896"/>
      <c r="K313" s="896"/>
      <c r="L313" s="897"/>
      <c r="M313" s="55"/>
    </row>
    <row r="314" spans="1:553" ht="82.5" customHeight="1" thickBot="1" x14ac:dyDescent="0.25">
      <c r="A314" s="59"/>
      <c r="B314" s="836" t="str">
        <f>+B297</f>
        <v>PRODUCTO y/o Servicio.4.PERSONALIZACION O CONFIGURACION INICIAL</v>
      </c>
      <c r="C314" s="837"/>
      <c r="D314" s="837"/>
      <c r="E314" s="838"/>
      <c r="F314" s="831">
        <v>19000</v>
      </c>
      <c r="G314" s="832"/>
      <c r="H314" s="518">
        <v>25000</v>
      </c>
      <c r="I314" s="895" t="s">
        <v>828</v>
      </c>
      <c r="J314" s="896"/>
      <c r="K314" s="896"/>
      <c r="L314" s="897"/>
      <c r="M314" s="55"/>
    </row>
    <row r="315" spans="1:553" s="58" customFormat="1" ht="15" customHeight="1" x14ac:dyDescent="0.2">
      <c r="A315" s="56"/>
      <c r="B315" s="20"/>
      <c r="C315" s="20"/>
      <c r="D315" s="20"/>
      <c r="E315" s="20"/>
      <c r="F315" s="20"/>
      <c r="G315" s="20"/>
      <c r="H315" s="20"/>
      <c r="I315" s="20"/>
      <c r="J315" s="20"/>
      <c r="K315" s="20"/>
      <c r="L315" s="20"/>
      <c r="M315" s="20"/>
      <c r="N315" s="52"/>
      <c r="O315" s="53"/>
      <c r="P315" s="53"/>
      <c r="Q315" s="53"/>
      <c r="R315" s="53"/>
      <c r="S315" s="53"/>
      <c r="T315" s="53"/>
      <c r="U315" s="53"/>
      <c r="V315" s="53"/>
      <c r="W315" s="53"/>
      <c r="X315" s="53"/>
      <c r="Y315" s="53"/>
      <c r="Z315" s="53"/>
      <c r="AA315" s="53"/>
      <c r="AB315" s="53"/>
      <c r="AC315" s="53"/>
      <c r="AD315" s="53"/>
      <c r="AE315" s="53"/>
      <c r="AF315" s="57"/>
      <c r="AG315" s="57"/>
      <c r="AH315" s="57"/>
      <c r="AI315" s="57"/>
      <c r="AJ315" s="57"/>
      <c r="AK315" s="57"/>
      <c r="AL315" s="57"/>
      <c r="AM315" s="57"/>
      <c r="AN315" s="57"/>
      <c r="AO315" s="57"/>
      <c r="AP315" s="57"/>
      <c r="AQ315" s="57"/>
      <c r="AR315" s="57"/>
      <c r="AS315" s="57"/>
      <c r="AT315" s="57"/>
      <c r="AU315" s="57"/>
      <c r="AV315" s="57"/>
      <c r="AW315" s="57"/>
      <c r="AX315" s="57"/>
      <c r="AY315" s="57"/>
      <c r="AZ315" s="57"/>
      <c r="BA315" s="57"/>
      <c r="BB315" s="57"/>
      <c r="BC315" s="57"/>
      <c r="BD315" s="57"/>
      <c r="BE315" s="57"/>
      <c r="BF315" s="57"/>
      <c r="BG315" s="57"/>
      <c r="BH315" s="57"/>
      <c r="BI315" s="57"/>
      <c r="BJ315" s="57"/>
      <c r="BK315" s="57"/>
      <c r="BL315" s="57"/>
      <c r="BM315" s="57"/>
      <c r="BN315" s="57"/>
      <c r="BO315" s="57"/>
      <c r="BP315" s="57"/>
      <c r="BQ315" s="57"/>
      <c r="BR315" s="57"/>
      <c r="BS315" s="57"/>
      <c r="BT315" s="57"/>
      <c r="BU315" s="57"/>
      <c r="BV315" s="57"/>
      <c r="BW315" s="57"/>
      <c r="BX315" s="57"/>
      <c r="BY315" s="57"/>
      <c r="BZ315" s="57"/>
      <c r="CA315" s="57"/>
      <c r="CB315" s="57"/>
      <c r="CC315" s="57"/>
      <c r="CD315" s="57"/>
      <c r="CE315" s="57"/>
      <c r="CF315" s="57"/>
      <c r="CG315" s="57"/>
      <c r="CH315" s="57"/>
      <c r="CI315" s="57"/>
      <c r="CJ315" s="57"/>
      <c r="CK315" s="57"/>
      <c r="CL315" s="57"/>
      <c r="CM315" s="57"/>
      <c r="CN315" s="57"/>
      <c r="CO315" s="57"/>
      <c r="CP315" s="57"/>
      <c r="CQ315" s="57"/>
      <c r="CR315" s="57"/>
      <c r="CS315" s="57"/>
      <c r="CT315" s="57"/>
      <c r="CU315" s="57"/>
      <c r="CV315" s="57"/>
      <c r="CW315" s="57"/>
      <c r="CX315" s="57"/>
      <c r="CY315" s="57"/>
      <c r="CZ315" s="57"/>
      <c r="DA315" s="57"/>
      <c r="DB315" s="57"/>
      <c r="DC315" s="57"/>
      <c r="DD315" s="57"/>
      <c r="DE315" s="57"/>
      <c r="DF315" s="57"/>
      <c r="DG315" s="57"/>
      <c r="DH315" s="57"/>
      <c r="DI315" s="57"/>
      <c r="DJ315" s="57"/>
      <c r="DK315" s="57"/>
      <c r="DL315" s="57"/>
      <c r="DM315" s="57"/>
      <c r="DN315" s="57"/>
      <c r="DO315" s="57"/>
      <c r="DP315" s="57"/>
      <c r="DQ315" s="57"/>
      <c r="DR315" s="57"/>
      <c r="DS315" s="57"/>
      <c r="DT315" s="57"/>
      <c r="DU315" s="57"/>
      <c r="DV315" s="57"/>
      <c r="DW315" s="57"/>
      <c r="DX315" s="57"/>
      <c r="DY315" s="57"/>
      <c r="DZ315" s="57"/>
      <c r="EA315" s="57"/>
      <c r="EB315" s="57"/>
      <c r="EC315" s="57"/>
      <c r="ED315" s="57"/>
      <c r="EE315" s="57"/>
      <c r="EF315" s="57"/>
      <c r="EG315" s="57"/>
      <c r="EH315" s="57"/>
      <c r="EI315" s="57"/>
      <c r="EJ315" s="57"/>
      <c r="EK315" s="57"/>
      <c r="EL315" s="57"/>
      <c r="EM315" s="57"/>
      <c r="EN315" s="57"/>
      <c r="EO315" s="57"/>
      <c r="EP315" s="57"/>
      <c r="EQ315" s="57"/>
      <c r="ER315" s="57"/>
      <c r="ES315" s="57"/>
      <c r="ET315" s="57"/>
      <c r="EU315" s="57"/>
      <c r="EV315" s="57"/>
      <c r="EW315" s="57"/>
      <c r="EX315" s="57"/>
      <c r="EY315" s="57"/>
      <c r="EZ315" s="57"/>
      <c r="FA315" s="57"/>
      <c r="FB315" s="57"/>
      <c r="FC315" s="57"/>
      <c r="FD315" s="57"/>
      <c r="FE315" s="57"/>
      <c r="FF315" s="57"/>
      <c r="FG315" s="57"/>
      <c r="FH315" s="57"/>
      <c r="FI315" s="57"/>
      <c r="FJ315" s="57"/>
      <c r="FK315" s="57"/>
      <c r="FL315" s="57"/>
      <c r="FM315" s="57"/>
      <c r="FN315" s="57"/>
      <c r="FO315" s="57"/>
      <c r="FP315" s="57"/>
      <c r="FQ315" s="57"/>
      <c r="FR315" s="57"/>
      <c r="FS315" s="57"/>
      <c r="FT315" s="57"/>
      <c r="FU315" s="57"/>
      <c r="FV315" s="57"/>
      <c r="FW315" s="57"/>
      <c r="FX315" s="57"/>
      <c r="FY315" s="57"/>
      <c r="FZ315" s="57"/>
      <c r="GA315" s="57"/>
      <c r="GB315" s="57"/>
      <c r="GC315" s="57"/>
      <c r="GD315" s="57"/>
      <c r="GE315" s="57"/>
      <c r="GF315" s="57"/>
      <c r="GG315" s="57"/>
      <c r="GH315" s="57"/>
      <c r="GI315" s="57"/>
      <c r="GJ315" s="57"/>
      <c r="GK315" s="57"/>
      <c r="GL315" s="57"/>
      <c r="GM315" s="57"/>
      <c r="GN315" s="57"/>
      <c r="GO315" s="57"/>
      <c r="GP315" s="57"/>
      <c r="GQ315" s="57"/>
      <c r="GR315" s="57"/>
      <c r="GS315" s="57"/>
      <c r="GT315" s="57"/>
      <c r="GU315" s="57"/>
      <c r="GV315" s="57"/>
      <c r="GW315" s="57"/>
      <c r="GX315" s="57"/>
      <c r="GY315" s="57"/>
      <c r="GZ315" s="57"/>
      <c r="HA315" s="57"/>
      <c r="HB315" s="57"/>
      <c r="HC315" s="57"/>
      <c r="HD315" s="57"/>
      <c r="HE315" s="57"/>
      <c r="HF315" s="57"/>
      <c r="HG315" s="57"/>
      <c r="HH315" s="57"/>
      <c r="HI315" s="57"/>
      <c r="HJ315" s="57"/>
      <c r="HK315" s="57"/>
      <c r="HL315" s="57"/>
      <c r="HM315" s="57"/>
      <c r="HN315" s="57"/>
      <c r="HO315" s="57"/>
      <c r="HP315" s="57"/>
      <c r="HQ315" s="57"/>
      <c r="HR315" s="57"/>
      <c r="HS315" s="57"/>
      <c r="HT315" s="57"/>
      <c r="HU315" s="57"/>
      <c r="HV315" s="57"/>
      <c r="HW315" s="57"/>
      <c r="HX315" s="57"/>
      <c r="HY315" s="57"/>
      <c r="HZ315" s="57"/>
      <c r="IA315" s="57"/>
      <c r="IB315" s="57"/>
      <c r="IC315" s="57"/>
      <c r="ID315" s="57"/>
      <c r="IE315" s="57"/>
      <c r="IF315" s="57"/>
      <c r="IG315" s="57"/>
      <c r="IH315" s="57"/>
      <c r="II315" s="57"/>
      <c r="IJ315" s="57"/>
      <c r="IK315" s="57"/>
      <c r="IL315" s="57"/>
      <c r="IM315" s="57"/>
      <c r="IN315" s="57"/>
      <c r="IO315" s="57"/>
      <c r="IP315" s="57"/>
      <c r="IQ315" s="57"/>
      <c r="IR315" s="57"/>
      <c r="IS315" s="57"/>
      <c r="IT315" s="57"/>
      <c r="IU315" s="57"/>
      <c r="IV315" s="57"/>
      <c r="IW315" s="57"/>
      <c r="IX315" s="57"/>
      <c r="IY315" s="57"/>
      <c r="IZ315" s="57"/>
      <c r="JA315" s="57"/>
      <c r="JB315" s="57"/>
      <c r="JC315" s="57"/>
      <c r="JD315" s="57"/>
      <c r="JE315" s="57"/>
      <c r="JF315" s="57"/>
      <c r="JG315" s="57"/>
      <c r="JH315" s="57"/>
      <c r="JI315" s="57"/>
      <c r="JJ315" s="57"/>
      <c r="JK315" s="57"/>
      <c r="JL315" s="57"/>
      <c r="JM315" s="57"/>
      <c r="JN315" s="57"/>
      <c r="JO315" s="57"/>
      <c r="JP315" s="57"/>
      <c r="JQ315" s="57"/>
      <c r="JR315" s="57"/>
      <c r="JS315" s="57"/>
      <c r="JT315" s="57"/>
      <c r="JU315" s="57"/>
      <c r="JV315" s="57"/>
      <c r="JW315" s="57"/>
      <c r="JX315" s="57"/>
      <c r="JY315" s="57"/>
      <c r="JZ315" s="57"/>
      <c r="KA315" s="57"/>
      <c r="KB315" s="57"/>
      <c r="KC315" s="57"/>
      <c r="KD315" s="57"/>
      <c r="KE315" s="57"/>
      <c r="KF315" s="57"/>
      <c r="KG315" s="57"/>
      <c r="KH315" s="57"/>
      <c r="KI315" s="57"/>
      <c r="KJ315" s="57"/>
      <c r="KK315" s="57"/>
      <c r="KL315" s="57"/>
      <c r="KM315" s="57"/>
      <c r="KN315" s="57"/>
      <c r="KO315" s="57"/>
      <c r="KP315" s="57"/>
      <c r="KQ315" s="57"/>
      <c r="KR315" s="57"/>
      <c r="KS315" s="57"/>
      <c r="KT315" s="57"/>
      <c r="KU315" s="57"/>
      <c r="KV315" s="57"/>
      <c r="KW315" s="57"/>
      <c r="KX315" s="57"/>
      <c r="KY315" s="57"/>
      <c r="KZ315" s="57"/>
      <c r="LA315" s="57"/>
      <c r="LB315" s="57"/>
      <c r="LC315" s="57"/>
      <c r="LD315" s="57"/>
      <c r="LE315" s="57"/>
      <c r="LF315" s="57"/>
      <c r="LG315" s="57"/>
      <c r="LH315" s="57"/>
      <c r="LI315" s="57"/>
      <c r="LJ315" s="57"/>
      <c r="LK315" s="57"/>
      <c r="LL315" s="57"/>
      <c r="LM315" s="57"/>
      <c r="LN315" s="57"/>
      <c r="LO315" s="57"/>
      <c r="LP315" s="57"/>
      <c r="LQ315" s="57"/>
      <c r="LR315" s="57"/>
      <c r="LS315" s="57"/>
      <c r="LT315" s="57"/>
      <c r="LU315" s="57"/>
      <c r="LV315" s="57"/>
      <c r="LW315" s="57"/>
      <c r="LX315" s="57"/>
      <c r="LY315" s="57"/>
      <c r="LZ315" s="57"/>
      <c r="MA315" s="57"/>
      <c r="MB315" s="57"/>
      <c r="MC315" s="57"/>
      <c r="MD315" s="57"/>
      <c r="ME315" s="57"/>
      <c r="MF315" s="57"/>
      <c r="MG315" s="57"/>
      <c r="MH315" s="57"/>
      <c r="MI315" s="57"/>
      <c r="MJ315" s="57"/>
      <c r="MK315" s="57"/>
      <c r="ML315" s="57"/>
      <c r="MM315" s="57"/>
      <c r="MN315" s="57"/>
      <c r="MO315" s="57"/>
      <c r="MP315" s="57"/>
      <c r="MQ315" s="57"/>
      <c r="MR315" s="57"/>
      <c r="MS315" s="57"/>
      <c r="MT315" s="57"/>
      <c r="MU315" s="57"/>
      <c r="MV315" s="57"/>
      <c r="MW315" s="57"/>
      <c r="MX315" s="57"/>
      <c r="MY315" s="57"/>
      <c r="MZ315" s="57"/>
      <c r="NA315" s="57"/>
      <c r="NB315" s="57"/>
      <c r="NC315" s="57"/>
      <c r="ND315" s="57"/>
      <c r="NE315" s="57"/>
      <c r="NF315" s="57"/>
      <c r="NG315" s="57"/>
      <c r="NH315" s="57"/>
      <c r="NI315" s="57"/>
      <c r="NJ315" s="57"/>
      <c r="NK315" s="57"/>
      <c r="NL315" s="57"/>
      <c r="NM315" s="57"/>
      <c r="NN315" s="57"/>
      <c r="NO315" s="57"/>
      <c r="NP315" s="57"/>
      <c r="NQ315" s="57"/>
      <c r="NR315" s="57"/>
      <c r="NS315" s="57"/>
      <c r="NT315" s="57"/>
      <c r="NU315" s="57"/>
      <c r="NV315" s="57"/>
      <c r="NW315" s="57"/>
      <c r="NX315" s="57"/>
      <c r="NY315" s="57"/>
      <c r="NZ315" s="57"/>
      <c r="OA315" s="57"/>
      <c r="OB315" s="57"/>
      <c r="OC315" s="57"/>
      <c r="OD315" s="57"/>
      <c r="OE315" s="57"/>
      <c r="OF315" s="57"/>
      <c r="OG315" s="57"/>
      <c r="OH315" s="57"/>
      <c r="OI315" s="57"/>
      <c r="OJ315" s="57"/>
      <c r="OK315" s="57"/>
      <c r="OL315" s="57"/>
      <c r="OM315" s="57"/>
      <c r="ON315" s="57"/>
      <c r="OO315" s="57"/>
      <c r="OP315" s="57"/>
      <c r="OQ315" s="57"/>
      <c r="OR315" s="57"/>
      <c r="OS315" s="57"/>
      <c r="OT315" s="57"/>
      <c r="OU315" s="57"/>
      <c r="OV315" s="57"/>
      <c r="OW315" s="57"/>
      <c r="OX315" s="57"/>
      <c r="OY315" s="57"/>
      <c r="OZ315" s="57"/>
      <c r="PA315" s="57"/>
      <c r="PB315" s="57"/>
      <c r="PC315" s="57"/>
      <c r="PD315" s="57"/>
      <c r="PE315" s="57"/>
      <c r="PF315" s="57"/>
      <c r="PG315" s="57"/>
      <c r="PH315" s="57"/>
      <c r="PI315" s="57"/>
      <c r="PJ315" s="57"/>
      <c r="PK315" s="57"/>
      <c r="PL315" s="57"/>
      <c r="PM315" s="57"/>
      <c r="PN315" s="57"/>
      <c r="PO315" s="57"/>
      <c r="PP315" s="57"/>
      <c r="PQ315" s="57"/>
      <c r="PR315" s="57"/>
      <c r="PS315" s="57"/>
      <c r="PT315" s="57"/>
      <c r="PU315" s="57"/>
      <c r="PV315" s="57"/>
      <c r="PW315" s="57"/>
      <c r="PX315" s="57"/>
      <c r="PY315" s="57"/>
      <c r="PZ315" s="57"/>
      <c r="QA315" s="57"/>
      <c r="QB315" s="57"/>
      <c r="QC315" s="57"/>
      <c r="QD315" s="57"/>
      <c r="QE315" s="57"/>
      <c r="QF315" s="57"/>
      <c r="QG315" s="57"/>
      <c r="QH315" s="57"/>
      <c r="QI315" s="57"/>
      <c r="QJ315" s="57"/>
      <c r="QK315" s="57"/>
      <c r="QL315" s="57"/>
      <c r="QM315" s="57"/>
      <c r="QN315" s="57"/>
      <c r="QO315" s="57"/>
      <c r="QP315" s="57"/>
      <c r="QQ315" s="57"/>
      <c r="QR315" s="57"/>
      <c r="QS315" s="57"/>
      <c r="QT315" s="57"/>
      <c r="QU315" s="57"/>
      <c r="QV315" s="57"/>
      <c r="QW315" s="57"/>
      <c r="QX315" s="57"/>
      <c r="QY315" s="57"/>
      <c r="QZ315" s="57"/>
      <c r="RA315" s="57"/>
      <c r="RB315" s="57"/>
      <c r="RC315" s="57"/>
      <c r="RD315" s="57"/>
      <c r="RE315" s="57"/>
      <c r="RF315" s="57"/>
      <c r="RG315" s="57"/>
      <c r="RH315" s="57"/>
      <c r="RI315" s="57"/>
      <c r="RJ315" s="57"/>
      <c r="RK315" s="57"/>
      <c r="RL315" s="57"/>
      <c r="RM315" s="57"/>
      <c r="RN315" s="57"/>
      <c r="RO315" s="57"/>
      <c r="RP315" s="57"/>
      <c r="RQ315" s="57"/>
      <c r="RR315" s="57"/>
      <c r="RS315" s="57"/>
      <c r="RT315" s="57"/>
      <c r="RU315" s="57"/>
      <c r="RV315" s="57"/>
      <c r="RW315" s="57"/>
      <c r="RX315" s="57"/>
      <c r="RY315" s="57"/>
      <c r="RZ315" s="57"/>
      <c r="SA315" s="57"/>
      <c r="SB315" s="57"/>
      <c r="SC315" s="57"/>
      <c r="SD315" s="57"/>
      <c r="SE315" s="57"/>
      <c r="SF315" s="57"/>
      <c r="SG315" s="57"/>
      <c r="SH315" s="57"/>
      <c r="SI315" s="57"/>
      <c r="SJ315" s="57"/>
      <c r="SK315" s="57"/>
      <c r="SL315" s="57"/>
      <c r="SM315" s="57"/>
      <c r="SN315" s="57"/>
      <c r="SO315" s="57"/>
      <c r="SP315" s="57"/>
      <c r="SQ315" s="57"/>
      <c r="SR315" s="57"/>
      <c r="SS315" s="57"/>
      <c r="ST315" s="57"/>
      <c r="SU315" s="57"/>
      <c r="SV315" s="57"/>
      <c r="SW315" s="57"/>
      <c r="SX315" s="57"/>
      <c r="SY315" s="57"/>
      <c r="SZ315" s="57"/>
      <c r="TA315" s="57"/>
      <c r="TB315" s="57"/>
      <c r="TC315" s="57"/>
      <c r="TD315" s="57"/>
      <c r="TE315" s="57"/>
      <c r="TF315" s="57"/>
      <c r="TG315" s="57"/>
      <c r="TH315" s="57"/>
      <c r="TI315" s="57"/>
      <c r="TJ315" s="57"/>
      <c r="TK315" s="57"/>
      <c r="TL315" s="57"/>
      <c r="TM315" s="57"/>
      <c r="TN315" s="57"/>
      <c r="TO315" s="57"/>
      <c r="TP315" s="57"/>
      <c r="TQ315" s="57"/>
      <c r="TR315" s="57"/>
      <c r="TS315" s="57"/>
      <c r="TT315" s="57"/>
      <c r="TU315" s="57"/>
      <c r="TV315" s="57"/>
      <c r="TW315" s="57"/>
      <c r="TX315" s="57"/>
      <c r="TY315" s="57"/>
      <c r="TZ315" s="57"/>
      <c r="UA315" s="57"/>
      <c r="UB315" s="57"/>
      <c r="UC315" s="57"/>
      <c r="UD315" s="57"/>
      <c r="UE315" s="57"/>
      <c r="UF315" s="57"/>
      <c r="UG315" s="57"/>
    </row>
    <row r="316" spans="1:553" ht="15.75" customHeight="1" x14ac:dyDescent="0.2">
      <c r="A316" s="59"/>
      <c r="B316" s="682" t="s">
        <v>211</v>
      </c>
      <c r="C316" s="790"/>
      <c r="D316" s="790"/>
      <c r="E316" s="790"/>
      <c r="F316" s="790"/>
      <c r="G316" s="790"/>
      <c r="H316" s="790"/>
      <c r="I316" s="790"/>
      <c r="J316" s="790"/>
      <c r="K316" s="790"/>
      <c r="L316" s="790"/>
      <c r="M316" s="55"/>
    </row>
    <row r="317" spans="1:553" ht="66.75" customHeight="1" x14ac:dyDescent="0.2">
      <c r="A317" s="59"/>
      <c r="B317" s="909" t="s">
        <v>1037</v>
      </c>
      <c r="C317" s="910"/>
      <c r="D317" s="910"/>
      <c r="E317" s="910"/>
      <c r="F317" s="910"/>
      <c r="G317" s="910"/>
      <c r="H317" s="910"/>
      <c r="I317" s="910"/>
      <c r="J317" s="910"/>
      <c r="K317" s="910"/>
      <c r="L317" s="911"/>
      <c r="M317" s="55"/>
    </row>
    <row r="318" spans="1:553" s="58" customFormat="1" ht="15" customHeight="1" thickBot="1" x14ac:dyDescent="0.25">
      <c r="A318" s="56"/>
      <c r="B318" s="20"/>
      <c r="C318" s="20"/>
      <c r="D318" s="20"/>
      <c r="E318" s="20"/>
      <c r="F318" s="20"/>
      <c r="G318" s="20"/>
      <c r="H318" s="20"/>
      <c r="I318" s="20"/>
      <c r="J318" s="20"/>
      <c r="K318" s="20"/>
      <c r="L318" s="20"/>
      <c r="M318" s="20"/>
      <c r="N318" s="52"/>
      <c r="O318" s="53"/>
      <c r="P318" s="53"/>
      <c r="Q318" s="53"/>
      <c r="R318" s="53"/>
      <c r="S318" s="53"/>
      <c r="T318" s="53"/>
      <c r="U318" s="53"/>
      <c r="V318" s="53"/>
      <c r="W318" s="53"/>
      <c r="X318" s="53"/>
      <c r="Y318" s="53"/>
      <c r="Z318" s="53"/>
      <c r="AA318" s="53"/>
      <c r="AB318" s="53"/>
      <c r="AC318" s="53"/>
      <c r="AD318" s="53"/>
      <c r="AE318" s="53"/>
      <c r="AF318" s="57"/>
      <c r="AG318" s="57"/>
      <c r="AH318" s="57"/>
      <c r="AI318" s="57"/>
      <c r="AJ318" s="57"/>
      <c r="AK318" s="57"/>
      <c r="AL318" s="57"/>
      <c r="AM318" s="57"/>
      <c r="AN318" s="57"/>
      <c r="AO318" s="57"/>
      <c r="AP318" s="57"/>
      <c r="AQ318" s="57"/>
      <c r="AR318" s="57"/>
      <c r="AS318" s="57"/>
      <c r="AT318" s="57"/>
      <c r="AU318" s="57"/>
      <c r="AV318" s="57"/>
      <c r="AW318" s="57"/>
      <c r="AX318" s="57"/>
      <c r="AY318" s="57"/>
      <c r="AZ318" s="57"/>
      <c r="BA318" s="57"/>
      <c r="BB318" s="57"/>
      <c r="BC318" s="57"/>
      <c r="BD318" s="57"/>
      <c r="BE318" s="57"/>
      <c r="BF318" s="57"/>
      <c r="BG318" s="57"/>
      <c r="BH318" s="57"/>
      <c r="BI318" s="57"/>
      <c r="BJ318" s="57"/>
      <c r="BK318" s="57"/>
      <c r="BL318" s="57"/>
      <c r="BM318" s="57"/>
      <c r="BN318" s="57"/>
      <c r="BO318" s="57"/>
      <c r="BP318" s="57"/>
      <c r="BQ318" s="57"/>
      <c r="BR318" s="57"/>
      <c r="BS318" s="57"/>
      <c r="BT318" s="57"/>
      <c r="BU318" s="57"/>
      <c r="BV318" s="57"/>
      <c r="BW318" s="57"/>
      <c r="BX318" s="57"/>
      <c r="BY318" s="57"/>
      <c r="BZ318" s="57"/>
      <c r="CA318" s="57"/>
      <c r="CB318" s="57"/>
      <c r="CC318" s="57"/>
      <c r="CD318" s="57"/>
      <c r="CE318" s="57"/>
      <c r="CF318" s="57"/>
      <c r="CG318" s="57"/>
      <c r="CH318" s="57"/>
      <c r="CI318" s="57"/>
      <c r="CJ318" s="57"/>
      <c r="CK318" s="57"/>
      <c r="CL318" s="57"/>
      <c r="CM318" s="57"/>
      <c r="CN318" s="57"/>
      <c r="CO318" s="57"/>
      <c r="CP318" s="57"/>
      <c r="CQ318" s="57"/>
      <c r="CR318" s="57"/>
      <c r="CS318" s="57"/>
      <c r="CT318" s="57"/>
      <c r="CU318" s="57"/>
      <c r="CV318" s="57"/>
      <c r="CW318" s="57"/>
      <c r="CX318" s="57"/>
      <c r="CY318" s="57"/>
      <c r="CZ318" s="57"/>
      <c r="DA318" s="57"/>
      <c r="DB318" s="57"/>
      <c r="DC318" s="57"/>
      <c r="DD318" s="57"/>
      <c r="DE318" s="57"/>
      <c r="DF318" s="57"/>
      <c r="DG318" s="57"/>
      <c r="DH318" s="57"/>
      <c r="DI318" s="57"/>
      <c r="DJ318" s="57"/>
      <c r="DK318" s="57"/>
      <c r="DL318" s="57"/>
      <c r="DM318" s="57"/>
      <c r="DN318" s="57"/>
      <c r="DO318" s="57"/>
      <c r="DP318" s="57"/>
      <c r="DQ318" s="57"/>
      <c r="DR318" s="57"/>
      <c r="DS318" s="57"/>
      <c r="DT318" s="57"/>
      <c r="DU318" s="57"/>
      <c r="DV318" s="57"/>
      <c r="DW318" s="57"/>
      <c r="DX318" s="57"/>
      <c r="DY318" s="57"/>
      <c r="DZ318" s="57"/>
      <c r="EA318" s="57"/>
      <c r="EB318" s="57"/>
      <c r="EC318" s="57"/>
      <c r="ED318" s="57"/>
      <c r="EE318" s="57"/>
      <c r="EF318" s="57"/>
      <c r="EG318" s="57"/>
      <c r="EH318" s="57"/>
      <c r="EI318" s="57"/>
      <c r="EJ318" s="57"/>
      <c r="EK318" s="57"/>
      <c r="EL318" s="57"/>
      <c r="EM318" s="57"/>
      <c r="EN318" s="57"/>
      <c r="EO318" s="57"/>
      <c r="EP318" s="57"/>
      <c r="EQ318" s="57"/>
      <c r="ER318" s="57"/>
      <c r="ES318" s="57"/>
      <c r="ET318" s="57"/>
      <c r="EU318" s="57"/>
      <c r="EV318" s="57"/>
      <c r="EW318" s="57"/>
      <c r="EX318" s="57"/>
      <c r="EY318" s="57"/>
      <c r="EZ318" s="57"/>
      <c r="FA318" s="57"/>
      <c r="FB318" s="57"/>
      <c r="FC318" s="57"/>
      <c r="FD318" s="57"/>
      <c r="FE318" s="57"/>
      <c r="FF318" s="57"/>
      <c r="FG318" s="57"/>
      <c r="FH318" s="57"/>
      <c r="FI318" s="57"/>
      <c r="FJ318" s="57"/>
      <c r="FK318" s="57"/>
      <c r="FL318" s="57"/>
      <c r="FM318" s="57"/>
      <c r="FN318" s="57"/>
      <c r="FO318" s="57"/>
      <c r="FP318" s="57"/>
      <c r="FQ318" s="57"/>
      <c r="FR318" s="57"/>
      <c r="FS318" s="57"/>
      <c r="FT318" s="57"/>
      <c r="FU318" s="57"/>
      <c r="FV318" s="57"/>
      <c r="FW318" s="57"/>
      <c r="FX318" s="57"/>
      <c r="FY318" s="57"/>
      <c r="FZ318" s="57"/>
      <c r="GA318" s="57"/>
      <c r="GB318" s="57"/>
      <c r="GC318" s="57"/>
      <c r="GD318" s="57"/>
      <c r="GE318" s="57"/>
      <c r="GF318" s="57"/>
      <c r="GG318" s="57"/>
      <c r="GH318" s="57"/>
      <c r="GI318" s="57"/>
      <c r="GJ318" s="57"/>
      <c r="GK318" s="57"/>
      <c r="GL318" s="57"/>
      <c r="GM318" s="57"/>
      <c r="GN318" s="57"/>
      <c r="GO318" s="57"/>
      <c r="GP318" s="57"/>
      <c r="GQ318" s="57"/>
      <c r="GR318" s="57"/>
      <c r="GS318" s="57"/>
      <c r="GT318" s="57"/>
      <c r="GU318" s="57"/>
      <c r="GV318" s="57"/>
      <c r="GW318" s="57"/>
      <c r="GX318" s="57"/>
      <c r="GY318" s="57"/>
      <c r="GZ318" s="57"/>
      <c r="HA318" s="57"/>
      <c r="HB318" s="57"/>
      <c r="HC318" s="57"/>
      <c r="HD318" s="57"/>
      <c r="HE318" s="57"/>
      <c r="HF318" s="57"/>
      <c r="HG318" s="57"/>
      <c r="HH318" s="57"/>
      <c r="HI318" s="57"/>
      <c r="HJ318" s="57"/>
      <c r="HK318" s="57"/>
      <c r="HL318" s="57"/>
      <c r="HM318" s="57"/>
      <c r="HN318" s="57"/>
      <c r="HO318" s="57"/>
      <c r="HP318" s="57"/>
      <c r="HQ318" s="57"/>
      <c r="HR318" s="57"/>
      <c r="HS318" s="57"/>
      <c r="HT318" s="57"/>
      <c r="HU318" s="57"/>
      <c r="HV318" s="57"/>
      <c r="HW318" s="57"/>
      <c r="HX318" s="57"/>
      <c r="HY318" s="57"/>
      <c r="HZ318" s="57"/>
      <c r="IA318" s="57"/>
      <c r="IB318" s="57"/>
      <c r="IC318" s="57"/>
      <c r="ID318" s="57"/>
      <c r="IE318" s="57"/>
      <c r="IF318" s="57"/>
      <c r="IG318" s="57"/>
      <c r="IH318" s="57"/>
      <c r="II318" s="57"/>
      <c r="IJ318" s="57"/>
      <c r="IK318" s="57"/>
      <c r="IL318" s="57"/>
      <c r="IM318" s="57"/>
      <c r="IN318" s="57"/>
      <c r="IO318" s="57"/>
      <c r="IP318" s="57"/>
      <c r="IQ318" s="57"/>
      <c r="IR318" s="57"/>
      <c r="IS318" s="57"/>
      <c r="IT318" s="57"/>
      <c r="IU318" s="57"/>
      <c r="IV318" s="57"/>
      <c r="IW318" s="57"/>
      <c r="IX318" s="57"/>
      <c r="IY318" s="57"/>
      <c r="IZ318" s="57"/>
      <c r="JA318" s="57"/>
      <c r="JB318" s="57"/>
      <c r="JC318" s="57"/>
      <c r="JD318" s="57"/>
      <c r="JE318" s="57"/>
      <c r="JF318" s="57"/>
      <c r="JG318" s="57"/>
      <c r="JH318" s="57"/>
      <c r="JI318" s="57"/>
      <c r="JJ318" s="57"/>
      <c r="JK318" s="57"/>
      <c r="JL318" s="57"/>
      <c r="JM318" s="57"/>
      <c r="JN318" s="57"/>
      <c r="JO318" s="57"/>
      <c r="JP318" s="57"/>
      <c r="JQ318" s="57"/>
      <c r="JR318" s="57"/>
      <c r="JS318" s="57"/>
      <c r="JT318" s="57"/>
      <c r="JU318" s="57"/>
      <c r="JV318" s="57"/>
      <c r="JW318" s="57"/>
      <c r="JX318" s="57"/>
      <c r="JY318" s="57"/>
      <c r="JZ318" s="57"/>
      <c r="KA318" s="57"/>
      <c r="KB318" s="57"/>
      <c r="KC318" s="57"/>
      <c r="KD318" s="57"/>
      <c r="KE318" s="57"/>
      <c r="KF318" s="57"/>
      <c r="KG318" s="57"/>
      <c r="KH318" s="57"/>
      <c r="KI318" s="57"/>
      <c r="KJ318" s="57"/>
      <c r="KK318" s="57"/>
      <c r="KL318" s="57"/>
      <c r="KM318" s="57"/>
      <c r="KN318" s="57"/>
      <c r="KO318" s="57"/>
      <c r="KP318" s="57"/>
      <c r="KQ318" s="57"/>
      <c r="KR318" s="57"/>
      <c r="KS318" s="57"/>
      <c r="KT318" s="57"/>
      <c r="KU318" s="57"/>
      <c r="KV318" s="57"/>
      <c r="KW318" s="57"/>
      <c r="KX318" s="57"/>
      <c r="KY318" s="57"/>
      <c r="KZ318" s="57"/>
      <c r="LA318" s="57"/>
      <c r="LB318" s="57"/>
      <c r="LC318" s="57"/>
      <c r="LD318" s="57"/>
      <c r="LE318" s="57"/>
      <c r="LF318" s="57"/>
      <c r="LG318" s="57"/>
      <c r="LH318" s="57"/>
      <c r="LI318" s="57"/>
      <c r="LJ318" s="57"/>
      <c r="LK318" s="57"/>
      <c r="LL318" s="57"/>
      <c r="LM318" s="57"/>
      <c r="LN318" s="57"/>
      <c r="LO318" s="57"/>
      <c r="LP318" s="57"/>
      <c r="LQ318" s="57"/>
      <c r="LR318" s="57"/>
      <c r="LS318" s="57"/>
      <c r="LT318" s="57"/>
      <c r="LU318" s="57"/>
      <c r="LV318" s="57"/>
      <c r="LW318" s="57"/>
      <c r="LX318" s="57"/>
      <c r="LY318" s="57"/>
      <c r="LZ318" s="57"/>
      <c r="MA318" s="57"/>
      <c r="MB318" s="57"/>
      <c r="MC318" s="57"/>
      <c r="MD318" s="57"/>
      <c r="ME318" s="57"/>
      <c r="MF318" s="57"/>
      <c r="MG318" s="57"/>
      <c r="MH318" s="57"/>
      <c r="MI318" s="57"/>
      <c r="MJ318" s="57"/>
      <c r="MK318" s="57"/>
      <c r="ML318" s="57"/>
      <c r="MM318" s="57"/>
      <c r="MN318" s="57"/>
      <c r="MO318" s="57"/>
      <c r="MP318" s="57"/>
      <c r="MQ318" s="57"/>
      <c r="MR318" s="57"/>
      <c r="MS318" s="57"/>
      <c r="MT318" s="57"/>
      <c r="MU318" s="57"/>
      <c r="MV318" s="57"/>
      <c r="MW318" s="57"/>
      <c r="MX318" s="57"/>
      <c r="MY318" s="57"/>
      <c r="MZ318" s="57"/>
      <c r="NA318" s="57"/>
      <c r="NB318" s="57"/>
      <c r="NC318" s="57"/>
      <c r="ND318" s="57"/>
      <c r="NE318" s="57"/>
      <c r="NF318" s="57"/>
      <c r="NG318" s="57"/>
      <c r="NH318" s="57"/>
      <c r="NI318" s="57"/>
      <c r="NJ318" s="57"/>
      <c r="NK318" s="57"/>
      <c r="NL318" s="57"/>
      <c r="NM318" s="57"/>
      <c r="NN318" s="57"/>
      <c r="NO318" s="57"/>
      <c r="NP318" s="57"/>
      <c r="NQ318" s="57"/>
      <c r="NR318" s="57"/>
      <c r="NS318" s="57"/>
      <c r="NT318" s="57"/>
      <c r="NU318" s="57"/>
      <c r="NV318" s="57"/>
      <c r="NW318" s="57"/>
      <c r="NX318" s="57"/>
      <c r="NY318" s="57"/>
      <c r="NZ318" s="57"/>
      <c r="OA318" s="57"/>
      <c r="OB318" s="57"/>
      <c r="OC318" s="57"/>
      <c r="OD318" s="57"/>
      <c r="OE318" s="57"/>
      <c r="OF318" s="57"/>
      <c r="OG318" s="57"/>
      <c r="OH318" s="57"/>
      <c r="OI318" s="57"/>
      <c r="OJ318" s="57"/>
      <c r="OK318" s="57"/>
      <c r="OL318" s="57"/>
      <c r="OM318" s="57"/>
      <c r="ON318" s="57"/>
      <c r="OO318" s="57"/>
      <c r="OP318" s="57"/>
      <c r="OQ318" s="57"/>
      <c r="OR318" s="57"/>
      <c r="OS318" s="57"/>
      <c r="OT318" s="57"/>
      <c r="OU318" s="57"/>
      <c r="OV318" s="57"/>
      <c r="OW318" s="57"/>
      <c r="OX318" s="57"/>
      <c r="OY318" s="57"/>
      <c r="OZ318" s="57"/>
      <c r="PA318" s="57"/>
      <c r="PB318" s="57"/>
      <c r="PC318" s="57"/>
      <c r="PD318" s="57"/>
      <c r="PE318" s="57"/>
      <c r="PF318" s="57"/>
      <c r="PG318" s="57"/>
      <c r="PH318" s="57"/>
      <c r="PI318" s="57"/>
      <c r="PJ318" s="57"/>
      <c r="PK318" s="57"/>
      <c r="PL318" s="57"/>
      <c r="PM318" s="57"/>
      <c r="PN318" s="57"/>
      <c r="PO318" s="57"/>
      <c r="PP318" s="57"/>
      <c r="PQ318" s="57"/>
      <c r="PR318" s="57"/>
      <c r="PS318" s="57"/>
      <c r="PT318" s="57"/>
      <c r="PU318" s="57"/>
      <c r="PV318" s="57"/>
      <c r="PW318" s="57"/>
      <c r="PX318" s="57"/>
      <c r="PY318" s="57"/>
      <c r="PZ318" s="57"/>
      <c r="QA318" s="57"/>
      <c r="QB318" s="57"/>
      <c r="QC318" s="57"/>
      <c r="QD318" s="57"/>
      <c r="QE318" s="57"/>
      <c r="QF318" s="57"/>
      <c r="QG318" s="57"/>
      <c r="QH318" s="57"/>
      <c r="QI318" s="57"/>
      <c r="QJ318" s="57"/>
      <c r="QK318" s="57"/>
      <c r="QL318" s="57"/>
      <c r="QM318" s="57"/>
      <c r="QN318" s="57"/>
      <c r="QO318" s="57"/>
      <c r="QP318" s="57"/>
      <c r="QQ318" s="57"/>
      <c r="QR318" s="57"/>
      <c r="QS318" s="57"/>
      <c r="QT318" s="57"/>
      <c r="QU318" s="57"/>
      <c r="QV318" s="57"/>
      <c r="QW318" s="57"/>
      <c r="QX318" s="57"/>
      <c r="QY318" s="57"/>
      <c r="QZ318" s="57"/>
      <c r="RA318" s="57"/>
      <c r="RB318" s="57"/>
      <c r="RC318" s="57"/>
      <c r="RD318" s="57"/>
      <c r="RE318" s="57"/>
      <c r="RF318" s="57"/>
      <c r="RG318" s="57"/>
      <c r="RH318" s="57"/>
      <c r="RI318" s="57"/>
      <c r="RJ318" s="57"/>
      <c r="RK318" s="57"/>
      <c r="RL318" s="57"/>
      <c r="RM318" s="57"/>
      <c r="RN318" s="57"/>
      <c r="RO318" s="57"/>
      <c r="RP318" s="57"/>
      <c r="RQ318" s="57"/>
      <c r="RR318" s="57"/>
      <c r="RS318" s="57"/>
      <c r="RT318" s="57"/>
      <c r="RU318" s="57"/>
      <c r="RV318" s="57"/>
      <c r="RW318" s="57"/>
      <c r="RX318" s="57"/>
      <c r="RY318" s="57"/>
      <c r="RZ318" s="57"/>
      <c r="SA318" s="57"/>
      <c r="SB318" s="57"/>
      <c r="SC318" s="57"/>
      <c r="SD318" s="57"/>
      <c r="SE318" s="57"/>
      <c r="SF318" s="57"/>
      <c r="SG318" s="57"/>
      <c r="SH318" s="57"/>
      <c r="SI318" s="57"/>
      <c r="SJ318" s="57"/>
      <c r="SK318" s="57"/>
      <c r="SL318" s="57"/>
      <c r="SM318" s="57"/>
      <c r="SN318" s="57"/>
      <c r="SO318" s="57"/>
      <c r="SP318" s="57"/>
      <c r="SQ318" s="57"/>
      <c r="SR318" s="57"/>
      <c r="SS318" s="57"/>
      <c r="ST318" s="57"/>
      <c r="SU318" s="57"/>
      <c r="SV318" s="57"/>
      <c r="SW318" s="57"/>
      <c r="SX318" s="57"/>
      <c r="SY318" s="57"/>
      <c r="SZ318" s="57"/>
      <c r="TA318" s="57"/>
      <c r="TB318" s="57"/>
      <c r="TC318" s="57"/>
      <c r="TD318" s="57"/>
      <c r="TE318" s="57"/>
      <c r="TF318" s="57"/>
      <c r="TG318" s="57"/>
      <c r="TH318" s="57"/>
      <c r="TI318" s="57"/>
      <c r="TJ318" s="57"/>
      <c r="TK318" s="57"/>
      <c r="TL318" s="57"/>
      <c r="TM318" s="57"/>
      <c r="TN318" s="57"/>
      <c r="TO318" s="57"/>
      <c r="TP318" s="57"/>
      <c r="TQ318" s="57"/>
      <c r="TR318" s="57"/>
      <c r="TS318" s="57"/>
      <c r="TT318" s="57"/>
      <c r="TU318" s="57"/>
      <c r="TV318" s="57"/>
      <c r="TW318" s="57"/>
      <c r="TX318" s="57"/>
      <c r="TY318" s="57"/>
      <c r="TZ318" s="57"/>
      <c r="UA318" s="57"/>
      <c r="UB318" s="57"/>
      <c r="UC318" s="57"/>
      <c r="UD318" s="57"/>
      <c r="UE318" s="57"/>
      <c r="UF318" s="57"/>
      <c r="UG318" s="57"/>
    </row>
    <row r="319" spans="1:553" ht="15.75" customHeight="1" x14ac:dyDescent="0.2">
      <c r="A319" s="59"/>
      <c r="B319" s="741" t="s">
        <v>212</v>
      </c>
      <c r="C319" s="791"/>
      <c r="D319" s="792" t="s">
        <v>213</v>
      </c>
      <c r="E319" s="791"/>
      <c r="F319" s="791"/>
      <c r="G319" s="791"/>
      <c r="H319" s="791"/>
      <c r="I319" s="791"/>
      <c r="J319" s="791"/>
      <c r="K319" s="791"/>
      <c r="L319" s="425" t="s">
        <v>214</v>
      </c>
      <c r="M319" s="55"/>
    </row>
    <row r="320" spans="1:553" ht="52.5" customHeight="1" x14ac:dyDescent="0.2">
      <c r="A320" s="59"/>
      <c r="B320" s="793" t="s">
        <v>215</v>
      </c>
      <c r="C320" s="794"/>
      <c r="D320" s="795" t="s">
        <v>1088</v>
      </c>
      <c r="E320" s="796"/>
      <c r="F320" s="796"/>
      <c r="G320" s="796"/>
      <c r="H320" s="796"/>
      <c r="I320" s="796"/>
      <c r="J320" s="796"/>
      <c r="K320" s="796"/>
      <c r="L320" s="426">
        <v>100000</v>
      </c>
      <c r="M320" s="55"/>
    </row>
    <row r="321" spans="1:553" ht="52.5" customHeight="1" x14ac:dyDescent="0.2">
      <c r="A321" s="59"/>
      <c r="B321" s="842" t="s">
        <v>1039</v>
      </c>
      <c r="C321" s="794"/>
      <c r="D321" s="587" t="s">
        <v>1038</v>
      </c>
      <c r="E321" s="796"/>
      <c r="F321" s="796"/>
      <c r="G321" s="796"/>
      <c r="H321" s="796"/>
      <c r="I321" s="796"/>
      <c r="J321" s="796"/>
      <c r="K321" s="796"/>
      <c r="L321" s="426">
        <v>150000</v>
      </c>
      <c r="M321" s="55"/>
    </row>
    <row r="322" spans="1:553" ht="52.5" customHeight="1" x14ac:dyDescent="0.2">
      <c r="A322" s="59"/>
      <c r="B322" s="793" t="s">
        <v>1040</v>
      </c>
      <c r="C322" s="794"/>
      <c r="D322" s="587" t="s">
        <v>1041</v>
      </c>
      <c r="E322" s="796"/>
      <c r="F322" s="796"/>
      <c r="G322" s="796"/>
      <c r="H322" s="796"/>
      <c r="I322" s="796"/>
      <c r="J322" s="796"/>
      <c r="K322" s="796"/>
      <c r="L322" s="426">
        <v>100000</v>
      </c>
      <c r="M322" s="55"/>
    </row>
    <row r="323" spans="1:553" ht="52.5" customHeight="1" x14ac:dyDescent="0.2">
      <c r="A323" s="59"/>
      <c r="B323" s="703" t="s">
        <v>1042</v>
      </c>
      <c r="C323" s="704"/>
      <c r="D323" s="607" t="s">
        <v>1043</v>
      </c>
      <c r="E323" s="705"/>
      <c r="F323" s="705"/>
      <c r="G323" s="705"/>
      <c r="H323" s="705"/>
      <c r="I323" s="705"/>
      <c r="J323" s="705"/>
      <c r="K323" s="705"/>
      <c r="L323" s="427">
        <v>100000</v>
      </c>
      <c r="M323" s="55"/>
    </row>
    <row r="324" spans="1:553" s="58" customFormat="1" ht="15" customHeight="1" x14ac:dyDescent="0.2">
      <c r="A324" s="56"/>
      <c r="B324" s="20"/>
      <c r="C324" s="20"/>
      <c r="D324" s="20"/>
      <c r="E324" s="20"/>
      <c r="F324" s="20"/>
      <c r="G324" s="20"/>
      <c r="H324" s="20"/>
      <c r="I324" s="20"/>
      <c r="J324" s="20"/>
      <c r="K324" s="20"/>
      <c r="L324" s="20"/>
      <c r="M324" s="20"/>
      <c r="N324" s="52"/>
      <c r="O324" s="53"/>
      <c r="P324" s="53"/>
      <c r="Q324" s="53"/>
      <c r="R324" s="53"/>
      <c r="S324" s="53"/>
      <c r="T324" s="53"/>
      <c r="U324" s="53"/>
      <c r="V324" s="53"/>
      <c r="W324" s="53"/>
      <c r="X324" s="53"/>
      <c r="Y324" s="53"/>
      <c r="Z324" s="53"/>
      <c r="AA324" s="53"/>
      <c r="AB324" s="53"/>
      <c r="AC324" s="53"/>
      <c r="AD324" s="53"/>
      <c r="AE324" s="53"/>
      <c r="AF324" s="57"/>
      <c r="AG324" s="57"/>
      <c r="AH324" s="57"/>
      <c r="AI324" s="57"/>
      <c r="AJ324" s="57"/>
      <c r="AK324" s="57"/>
      <c r="AL324" s="57"/>
      <c r="AM324" s="57"/>
      <c r="AN324" s="57"/>
      <c r="AO324" s="57"/>
      <c r="AP324" s="57"/>
      <c r="AQ324" s="57"/>
      <c r="AR324" s="57"/>
      <c r="AS324" s="57"/>
      <c r="AT324" s="57"/>
      <c r="AU324" s="57"/>
      <c r="AV324" s="57"/>
      <c r="AW324" s="57"/>
      <c r="AX324" s="57"/>
      <c r="AY324" s="57"/>
      <c r="AZ324" s="57"/>
      <c r="BA324" s="57"/>
      <c r="BB324" s="57"/>
      <c r="BC324" s="57"/>
      <c r="BD324" s="57"/>
      <c r="BE324" s="57"/>
      <c r="BF324" s="57"/>
      <c r="BG324" s="57"/>
      <c r="BH324" s="57"/>
      <c r="BI324" s="57"/>
      <c r="BJ324" s="57"/>
      <c r="BK324" s="57"/>
      <c r="BL324" s="57"/>
      <c r="BM324" s="57"/>
      <c r="BN324" s="57"/>
      <c r="BO324" s="57"/>
      <c r="BP324" s="57"/>
      <c r="BQ324" s="57"/>
      <c r="BR324" s="57"/>
      <c r="BS324" s="57"/>
      <c r="BT324" s="57"/>
      <c r="BU324" s="57"/>
      <c r="BV324" s="57"/>
      <c r="BW324" s="57"/>
      <c r="BX324" s="57"/>
      <c r="BY324" s="57"/>
      <c r="BZ324" s="57"/>
      <c r="CA324" s="57"/>
      <c r="CB324" s="57"/>
      <c r="CC324" s="57"/>
      <c r="CD324" s="57"/>
      <c r="CE324" s="57"/>
      <c r="CF324" s="57"/>
      <c r="CG324" s="57"/>
      <c r="CH324" s="57"/>
      <c r="CI324" s="57"/>
      <c r="CJ324" s="57"/>
      <c r="CK324" s="57"/>
      <c r="CL324" s="57"/>
      <c r="CM324" s="57"/>
      <c r="CN324" s="57"/>
      <c r="CO324" s="57"/>
      <c r="CP324" s="57"/>
      <c r="CQ324" s="57"/>
      <c r="CR324" s="57"/>
      <c r="CS324" s="57"/>
      <c r="CT324" s="57"/>
      <c r="CU324" s="57"/>
      <c r="CV324" s="57"/>
      <c r="CW324" s="57"/>
      <c r="CX324" s="57"/>
      <c r="CY324" s="57"/>
      <c r="CZ324" s="57"/>
      <c r="DA324" s="57"/>
      <c r="DB324" s="57"/>
      <c r="DC324" s="57"/>
      <c r="DD324" s="57"/>
      <c r="DE324" s="57"/>
      <c r="DF324" s="57"/>
      <c r="DG324" s="57"/>
      <c r="DH324" s="57"/>
      <c r="DI324" s="57"/>
      <c r="DJ324" s="57"/>
      <c r="DK324" s="57"/>
      <c r="DL324" s="57"/>
      <c r="DM324" s="57"/>
      <c r="DN324" s="57"/>
      <c r="DO324" s="57"/>
      <c r="DP324" s="57"/>
      <c r="DQ324" s="57"/>
      <c r="DR324" s="57"/>
      <c r="DS324" s="57"/>
      <c r="DT324" s="57"/>
      <c r="DU324" s="57"/>
      <c r="DV324" s="57"/>
      <c r="DW324" s="57"/>
      <c r="DX324" s="57"/>
      <c r="DY324" s="57"/>
      <c r="DZ324" s="57"/>
      <c r="EA324" s="57"/>
      <c r="EB324" s="57"/>
      <c r="EC324" s="57"/>
      <c r="ED324" s="57"/>
      <c r="EE324" s="57"/>
      <c r="EF324" s="57"/>
      <c r="EG324" s="57"/>
      <c r="EH324" s="57"/>
      <c r="EI324" s="57"/>
      <c r="EJ324" s="57"/>
      <c r="EK324" s="57"/>
      <c r="EL324" s="57"/>
      <c r="EM324" s="57"/>
      <c r="EN324" s="57"/>
      <c r="EO324" s="57"/>
      <c r="EP324" s="57"/>
      <c r="EQ324" s="57"/>
      <c r="ER324" s="57"/>
      <c r="ES324" s="57"/>
      <c r="ET324" s="57"/>
      <c r="EU324" s="57"/>
      <c r="EV324" s="57"/>
      <c r="EW324" s="57"/>
      <c r="EX324" s="57"/>
      <c r="EY324" s="57"/>
      <c r="EZ324" s="57"/>
      <c r="FA324" s="57"/>
      <c r="FB324" s="57"/>
      <c r="FC324" s="57"/>
      <c r="FD324" s="57"/>
      <c r="FE324" s="57"/>
      <c r="FF324" s="57"/>
      <c r="FG324" s="57"/>
      <c r="FH324" s="57"/>
      <c r="FI324" s="57"/>
      <c r="FJ324" s="57"/>
      <c r="FK324" s="57"/>
      <c r="FL324" s="57"/>
      <c r="FM324" s="57"/>
      <c r="FN324" s="57"/>
      <c r="FO324" s="57"/>
      <c r="FP324" s="57"/>
      <c r="FQ324" s="57"/>
      <c r="FR324" s="57"/>
      <c r="FS324" s="57"/>
      <c r="FT324" s="57"/>
      <c r="FU324" s="57"/>
      <c r="FV324" s="57"/>
      <c r="FW324" s="57"/>
      <c r="FX324" s="57"/>
      <c r="FY324" s="57"/>
      <c r="FZ324" s="57"/>
      <c r="GA324" s="57"/>
      <c r="GB324" s="57"/>
      <c r="GC324" s="57"/>
      <c r="GD324" s="57"/>
      <c r="GE324" s="57"/>
      <c r="GF324" s="57"/>
      <c r="GG324" s="57"/>
      <c r="GH324" s="57"/>
      <c r="GI324" s="57"/>
      <c r="GJ324" s="57"/>
      <c r="GK324" s="57"/>
      <c r="GL324" s="57"/>
      <c r="GM324" s="57"/>
      <c r="GN324" s="57"/>
      <c r="GO324" s="57"/>
      <c r="GP324" s="57"/>
      <c r="GQ324" s="57"/>
      <c r="GR324" s="57"/>
      <c r="GS324" s="57"/>
      <c r="GT324" s="57"/>
      <c r="GU324" s="57"/>
      <c r="GV324" s="57"/>
      <c r="GW324" s="57"/>
      <c r="GX324" s="57"/>
      <c r="GY324" s="57"/>
      <c r="GZ324" s="57"/>
      <c r="HA324" s="57"/>
      <c r="HB324" s="57"/>
      <c r="HC324" s="57"/>
      <c r="HD324" s="57"/>
      <c r="HE324" s="57"/>
      <c r="HF324" s="57"/>
      <c r="HG324" s="57"/>
      <c r="HH324" s="57"/>
      <c r="HI324" s="57"/>
      <c r="HJ324" s="57"/>
      <c r="HK324" s="57"/>
      <c r="HL324" s="57"/>
      <c r="HM324" s="57"/>
      <c r="HN324" s="57"/>
      <c r="HO324" s="57"/>
      <c r="HP324" s="57"/>
      <c r="HQ324" s="57"/>
      <c r="HR324" s="57"/>
      <c r="HS324" s="57"/>
      <c r="HT324" s="57"/>
      <c r="HU324" s="57"/>
      <c r="HV324" s="57"/>
      <c r="HW324" s="57"/>
      <c r="HX324" s="57"/>
      <c r="HY324" s="57"/>
      <c r="HZ324" s="57"/>
      <c r="IA324" s="57"/>
      <c r="IB324" s="57"/>
      <c r="IC324" s="57"/>
      <c r="ID324" s="57"/>
      <c r="IE324" s="57"/>
      <c r="IF324" s="57"/>
      <c r="IG324" s="57"/>
      <c r="IH324" s="57"/>
      <c r="II324" s="57"/>
      <c r="IJ324" s="57"/>
      <c r="IK324" s="57"/>
      <c r="IL324" s="57"/>
      <c r="IM324" s="57"/>
      <c r="IN324" s="57"/>
      <c r="IO324" s="57"/>
      <c r="IP324" s="57"/>
      <c r="IQ324" s="57"/>
      <c r="IR324" s="57"/>
      <c r="IS324" s="57"/>
      <c r="IT324" s="57"/>
      <c r="IU324" s="57"/>
      <c r="IV324" s="57"/>
      <c r="IW324" s="57"/>
      <c r="IX324" s="57"/>
      <c r="IY324" s="57"/>
      <c r="IZ324" s="57"/>
      <c r="JA324" s="57"/>
      <c r="JB324" s="57"/>
      <c r="JC324" s="57"/>
      <c r="JD324" s="57"/>
      <c r="JE324" s="57"/>
      <c r="JF324" s="57"/>
      <c r="JG324" s="57"/>
      <c r="JH324" s="57"/>
      <c r="JI324" s="57"/>
      <c r="JJ324" s="57"/>
      <c r="JK324" s="57"/>
      <c r="JL324" s="57"/>
      <c r="JM324" s="57"/>
      <c r="JN324" s="57"/>
      <c r="JO324" s="57"/>
      <c r="JP324" s="57"/>
      <c r="JQ324" s="57"/>
      <c r="JR324" s="57"/>
      <c r="JS324" s="57"/>
      <c r="JT324" s="57"/>
      <c r="JU324" s="57"/>
      <c r="JV324" s="57"/>
      <c r="JW324" s="57"/>
      <c r="JX324" s="57"/>
      <c r="JY324" s="57"/>
      <c r="JZ324" s="57"/>
      <c r="KA324" s="57"/>
      <c r="KB324" s="57"/>
      <c r="KC324" s="57"/>
      <c r="KD324" s="57"/>
      <c r="KE324" s="57"/>
      <c r="KF324" s="57"/>
      <c r="KG324" s="57"/>
      <c r="KH324" s="57"/>
      <c r="KI324" s="57"/>
      <c r="KJ324" s="57"/>
      <c r="KK324" s="57"/>
      <c r="KL324" s="57"/>
      <c r="KM324" s="57"/>
      <c r="KN324" s="57"/>
      <c r="KO324" s="57"/>
      <c r="KP324" s="57"/>
      <c r="KQ324" s="57"/>
      <c r="KR324" s="57"/>
      <c r="KS324" s="57"/>
      <c r="KT324" s="57"/>
      <c r="KU324" s="57"/>
      <c r="KV324" s="57"/>
      <c r="KW324" s="57"/>
      <c r="KX324" s="57"/>
      <c r="KY324" s="57"/>
      <c r="KZ324" s="57"/>
      <c r="LA324" s="57"/>
      <c r="LB324" s="57"/>
      <c r="LC324" s="57"/>
      <c r="LD324" s="57"/>
      <c r="LE324" s="57"/>
      <c r="LF324" s="57"/>
      <c r="LG324" s="57"/>
      <c r="LH324" s="57"/>
      <c r="LI324" s="57"/>
      <c r="LJ324" s="57"/>
      <c r="LK324" s="57"/>
      <c r="LL324" s="57"/>
      <c r="LM324" s="57"/>
      <c r="LN324" s="57"/>
      <c r="LO324" s="57"/>
      <c r="LP324" s="57"/>
      <c r="LQ324" s="57"/>
      <c r="LR324" s="57"/>
      <c r="LS324" s="57"/>
      <c r="LT324" s="57"/>
      <c r="LU324" s="57"/>
      <c r="LV324" s="57"/>
      <c r="LW324" s="57"/>
      <c r="LX324" s="57"/>
      <c r="LY324" s="57"/>
      <c r="LZ324" s="57"/>
      <c r="MA324" s="57"/>
      <c r="MB324" s="57"/>
      <c r="MC324" s="57"/>
      <c r="MD324" s="57"/>
      <c r="ME324" s="57"/>
      <c r="MF324" s="57"/>
      <c r="MG324" s="57"/>
      <c r="MH324" s="57"/>
      <c r="MI324" s="57"/>
      <c r="MJ324" s="57"/>
      <c r="MK324" s="57"/>
      <c r="ML324" s="57"/>
      <c r="MM324" s="57"/>
      <c r="MN324" s="57"/>
      <c r="MO324" s="57"/>
      <c r="MP324" s="57"/>
      <c r="MQ324" s="57"/>
      <c r="MR324" s="57"/>
      <c r="MS324" s="57"/>
      <c r="MT324" s="57"/>
      <c r="MU324" s="57"/>
      <c r="MV324" s="57"/>
      <c r="MW324" s="57"/>
      <c r="MX324" s="57"/>
      <c r="MY324" s="57"/>
      <c r="MZ324" s="57"/>
      <c r="NA324" s="57"/>
      <c r="NB324" s="57"/>
      <c r="NC324" s="57"/>
      <c r="ND324" s="57"/>
      <c r="NE324" s="57"/>
      <c r="NF324" s="57"/>
      <c r="NG324" s="57"/>
      <c r="NH324" s="57"/>
      <c r="NI324" s="57"/>
      <c r="NJ324" s="57"/>
      <c r="NK324" s="57"/>
      <c r="NL324" s="57"/>
      <c r="NM324" s="57"/>
      <c r="NN324" s="57"/>
      <c r="NO324" s="57"/>
      <c r="NP324" s="57"/>
      <c r="NQ324" s="57"/>
      <c r="NR324" s="57"/>
      <c r="NS324" s="57"/>
      <c r="NT324" s="57"/>
      <c r="NU324" s="57"/>
      <c r="NV324" s="57"/>
      <c r="NW324" s="57"/>
      <c r="NX324" s="57"/>
      <c r="NY324" s="57"/>
      <c r="NZ324" s="57"/>
      <c r="OA324" s="57"/>
      <c r="OB324" s="57"/>
      <c r="OC324" s="57"/>
      <c r="OD324" s="57"/>
      <c r="OE324" s="57"/>
      <c r="OF324" s="57"/>
      <c r="OG324" s="57"/>
      <c r="OH324" s="57"/>
      <c r="OI324" s="57"/>
      <c r="OJ324" s="57"/>
      <c r="OK324" s="57"/>
      <c r="OL324" s="57"/>
      <c r="OM324" s="57"/>
      <c r="ON324" s="57"/>
      <c r="OO324" s="57"/>
      <c r="OP324" s="57"/>
      <c r="OQ324" s="57"/>
      <c r="OR324" s="57"/>
      <c r="OS324" s="57"/>
      <c r="OT324" s="57"/>
      <c r="OU324" s="57"/>
      <c r="OV324" s="57"/>
      <c r="OW324" s="57"/>
      <c r="OX324" s="57"/>
      <c r="OY324" s="57"/>
      <c r="OZ324" s="57"/>
      <c r="PA324" s="57"/>
      <c r="PB324" s="57"/>
      <c r="PC324" s="57"/>
      <c r="PD324" s="57"/>
      <c r="PE324" s="57"/>
      <c r="PF324" s="57"/>
      <c r="PG324" s="57"/>
      <c r="PH324" s="57"/>
      <c r="PI324" s="57"/>
      <c r="PJ324" s="57"/>
      <c r="PK324" s="57"/>
      <c r="PL324" s="57"/>
      <c r="PM324" s="57"/>
      <c r="PN324" s="57"/>
      <c r="PO324" s="57"/>
      <c r="PP324" s="57"/>
      <c r="PQ324" s="57"/>
      <c r="PR324" s="57"/>
      <c r="PS324" s="57"/>
      <c r="PT324" s="57"/>
      <c r="PU324" s="57"/>
      <c r="PV324" s="57"/>
      <c r="PW324" s="57"/>
      <c r="PX324" s="57"/>
      <c r="PY324" s="57"/>
      <c r="PZ324" s="57"/>
      <c r="QA324" s="57"/>
      <c r="QB324" s="57"/>
      <c r="QC324" s="57"/>
      <c r="QD324" s="57"/>
      <c r="QE324" s="57"/>
      <c r="QF324" s="57"/>
      <c r="QG324" s="57"/>
      <c r="QH324" s="57"/>
      <c r="QI324" s="57"/>
      <c r="QJ324" s="57"/>
      <c r="QK324" s="57"/>
      <c r="QL324" s="57"/>
      <c r="QM324" s="57"/>
      <c r="QN324" s="57"/>
      <c r="QO324" s="57"/>
      <c r="QP324" s="57"/>
      <c r="QQ324" s="57"/>
      <c r="QR324" s="57"/>
      <c r="QS324" s="57"/>
      <c r="QT324" s="57"/>
      <c r="QU324" s="57"/>
      <c r="QV324" s="57"/>
      <c r="QW324" s="57"/>
      <c r="QX324" s="57"/>
      <c r="QY324" s="57"/>
      <c r="QZ324" s="57"/>
      <c r="RA324" s="57"/>
      <c r="RB324" s="57"/>
      <c r="RC324" s="57"/>
      <c r="RD324" s="57"/>
      <c r="RE324" s="57"/>
      <c r="RF324" s="57"/>
      <c r="RG324" s="57"/>
      <c r="RH324" s="57"/>
      <c r="RI324" s="57"/>
      <c r="RJ324" s="57"/>
      <c r="RK324" s="57"/>
      <c r="RL324" s="57"/>
      <c r="RM324" s="57"/>
      <c r="RN324" s="57"/>
      <c r="RO324" s="57"/>
      <c r="RP324" s="57"/>
      <c r="RQ324" s="57"/>
      <c r="RR324" s="57"/>
      <c r="RS324" s="57"/>
      <c r="RT324" s="57"/>
      <c r="RU324" s="57"/>
      <c r="RV324" s="57"/>
      <c r="RW324" s="57"/>
      <c r="RX324" s="57"/>
      <c r="RY324" s="57"/>
      <c r="RZ324" s="57"/>
      <c r="SA324" s="57"/>
      <c r="SB324" s="57"/>
      <c r="SC324" s="57"/>
      <c r="SD324" s="57"/>
      <c r="SE324" s="57"/>
      <c r="SF324" s="57"/>
      <c r="SG324" s="57"/>
      <c r="SH324" s="57"/>
      <c r="SI324" s="57"/>
      <c r="SJ324" s="57"/>
      <c r="SK324" s="57"/>
      <c r="SL324" s="57"/>
      <c r="SM324" s="57"/>
      <c r="SN324" s="57"/>
      <c r="SO324" s="57"/>
      <c r="SP324" s="57"/>
      <c r="SQ324" s="57"/>
      <c r="SR324" s="57"/>
      <c r="SS324" s="57"/>
      <c r="ST324" s="57"/>
      <c r="SU324" s="57"/>
      <c r="SV324" s="57"/>
      <c r="SW324" s="57"/>
      <c r="SX324" s="57"/>
      <c r="SY324" s="57"/>
      <c r="SZ324" s="57"/>
      <c r="TA324" s="57"/>
      <c r="TB324" s="57"/>
      <c r="TC324" s="57"/>
      <c r="TD324" s="57"/>
      <c r="TE324" s="57"/>
      <c r="TF324" s="57"/>
      <c r="TG324" s="57"/>
      <c r="TH324" s="57"/>
      <c r="TI324" s="57"/>
      <c r="TJ324" s="57"/>
      <c r="TK324" s="57"/>
      <c r="TL324" s="57"/>
      <c r="TM324" s="57"/>
      <c r="TN324" s="57"/>
      <c r="TO324" s="57"/>
      <c r="TP324" s="57"/>
      <c r="TQ324" s="57"/>
      <c r="TR324" s="57"/>
      <c r="TS324" s="57"/>
      <c r="TT324" s="57"/>
      <c r="TU324" s="57"/>
      <c r="TV324" s="57"/>
      <c r="TW324" s="57"/>
      <c r="TX324" s="57"/>
      <c r="TY324" s="57"/>
      <c r="TZ324" s="57"/>
      <c r="UA324" s="57"/>
      <c r="UB324" s="57"/>
      <c r="UC324" s="57"/>
      <c r="UD324" s="57"/>
      <c r="UE324" s="57"/>
      <c r="UF324" s="57"/>
      <c r="UG324" s="57"/>
    </row>
    <row r="325" spans="1:553" ht="15.75" customHeight="1" x14ac:dyDescent="0.2">
      <c r="A325" s="59"/>
      <c r="B325" s="682" t="s">
        <v>216</v>
      </c>
      <c r="C325" s="790"/>
      <c r="D325" s="790"/>
      <c r="E325" s="790"/>
      <c r="F325" s="790"/>
      <c r="G325" s="790"/>
      <c r="H325" s="790"/>
      <c r="I325" s="790"/>
      <c r="J325" s="790"/>
      <c r="K325" s="790"/>
      <c r="L325" s="790"/>
      <c r="M325" s="55"/>
    </row>
    <row r="326" spans="1:553" s="58" customFormat="1" ht="15" customHeight="1" thickBot="1" x14ac:dyDescent="0.25">
      <c r="A326" s="56"/>
      <c r="B326" s="20"/>
      <c r="C326" s="20"/>
      <c r="D326" s="20"/>
      <c r="E326" s="20"/>
      <c r="F326" s="20"/>
      <c r="G326" s="20"/>
      <c r="H326" s="20"/>
      <c r="I326" s="20"/>
      <c r="J326" s="20"/>
      <c r="K326" s="20"/>
      <c r="L326" s="20"/>
      <c r="M326" s="20"/>
      <c r="N326" s="52"/>
      <c r="O326" s="53"/>
      <c r="P326" s="53"/>
      <c r="Q326" s="53"/>
      <c r="R326" s="53"/>
      <c r="S326" s="53"/>
      <c r="T326" s="53"/>
      <c r="U326" s="53"/>
      <c r="V326" s="53"/>
      <c r="W326" s="53"/>
      <c r="X326" s="53"/>
      <c r="Y326" s="53"/>
      <c r="Z326" s="53"/>
      <c r="AA326" s="53"/>
      <c r="AB326" s="53"/>
      <c r="AC326" s="53"/>
      <c r="AD326" s="53"/>
      <c r="AE326" s="53"/>
      <c r="AF326" s="57"/>
      <c r="AG326" s="57"/>
      <c r="AH326" s="57"/>
      <c r="AI326" s="57"/>
      <c r="AJ326" s="57"/>
      <c r="AK326" s="57"/>
      <c r="AL326" s="57"/>
      <c r="AM326" s="57"/>
      <c r="AN326" s="57"/>
      <c r="AO326" s="57"/>
      <c r="AP326" s="57"/>
      <c r="AQ326" s="57"/>
      <c r="AR326" s="57"/>
      <c r="AS326" s="57"/>
      <c r="AT326" s="57"/>
      <c r="AU326" s="57"/>
      <c r="AV326" s="57"/>
      <c r="AW326" s="57"/>
      <c r="AX326" s="57"/>
      <c r="AY326" s="57"/>
      <c r="AZ326" s="57"/>
      <c r="BA326" s="57"/>
      <c r="BB326" s="57"/>
      <c r="BC326" s="57"/>
      <c r="BD326" s="57"/>
      <c r="BE326" s="57"/>
      <c r="BF326" s="57"/>
      <c r="BG326" s="57"/>
      <c r="BH326" s="57"/>
      <c r="BI326" s="57"/>
      <c r="BJ326" s="57"/>
      <c r="BK326" s="57"/>
      <c r="BL326" s="57"/>
      <c r="BM326" s="57"/>
      <c r="BN326" s="57"/>
      <c r="BO326" s="57"/>
      <c r="BP326" s="57"/>
      <c r="BQ326" s="57"/>
      <c r="BR326" s="57"/>
      <c r="BS326" s="57"/>
      <c r="BT326" s="57"/>
      <c r="BU326" s="57"/>
      <c r="BV326" s="57"/>
      <c r="BW326" s="57"/>
      <c r="BX326" s="57"/>
      <c r="BY326" s="57"/>
      <c r="BZ326" s="57"/>
      <c r="CA326" s="57"/>
      <c r="CB326" s="57"/>
      <c r="CC326" s="57"/>
      <c r="CD326" s="57"/>
      <c r="CE326" s="57"/>
      <c r="CF326" s="57"/>
      <c r="CG326" s="57"/>
      <c r="CH326" s="57"/>
      <c r="CI326" s="57"/>
      <c r="CJ326" s="57"/>
      <c r="CK326" s="57"/>
      <c r="CL326" s="57"/>
      <c r="CM326" s="57"/>
      <c r="CN326" s="57"/>
      <c r="CO326" s="57"/>
      <c r="CP326" s="57"/>
      <c r="CQ326" s="57"/>
      <c r="CR326" s="57"/>
      <c r="CS326" s="57"/>
      <c r="CT326" s="57"/>
      <c r="CU326" s="57"/>
      <c r="CV326" s="57"/>
      <c r="CW326" s="57"/>
      <c r="CX326" s="57"/>
      <c r="CY326" s="57"/>
      <c r="CZ326" s="57"/>
      <c r="DA326" s="57"/>
      <c r="DB326" s="57"/>
      <c r="DC326" s="57"/>
      <c r="DD326" s="57"/>
      <c r="DE326" s="57"/>
      <c r="DF326" s="57"/>
      <c r="DG326" s="57"/>
      <c r="DH326" s="57"/>
      <c r="DI326" s="57"/>
      <c r="DJ326" s="57"/>
      <c r="DK326" s="57"/>
      <c r="DL326" s="57"/>
      <c r="DM326" s="57"/>
      <c r="DN326" s="57"/>
      <c r="DO326" s="57"/>
      <c r="DP326" s="57"/>
      <c r="DQ326" s="57"/>
      <c r="DR326" s="57"/>
      <c r="DS326" s="57"/>
      <c r="DT326" s="57"/>
      <c r="DU326" s="57"/>
      <c r="DV326" s="57"/>
      <c r="DW326" s="57"/>
      <c r="DX326" s="57"/>
      <c r="DY326" s="57"/>
      <c r="DZ326" s="57"/>
      <c r="EA326" s="57"/>
      <c r="EB326" s="57"/>
      <c r="EC326" s="57"/>
      <c r="ED326" s="57"/>
      <c r="EE326" s="57"/>
      <c r="EF326" s="57"/>
      <c r="EG326" s="57"/>
      <c r="EH326" s="57"/>
      <c r="EI326" s="57"/>
      <c r="EJ326" s="57"/>
      <c r="EK326" s="57"/>
      <c r="EL326" s="57"/>
      <c r="EM326" s="57"/>
      <c r="EN326" s="57"/>
      <c r="EO326" s="57"/>
      <c r="EP326" s="57"/>
      <c r="EQ326" s="57"/>
      <c r="ER326" s="57"/>
      <c r="ES326" s="57"/>
      <c r="ET326" s="57"/>
      <c r="EU326" s="57"/>
      <c r="EV326" s="57"/>
      <c r="EW326" s="57"/>
      <c r="EX326" s="57"/>
      <c r="EY326" s="57"/>
      <c r="EZ326" s="57"/>
      <c r="FA326" s="57"/>
      <c r="FB326" s="57"/>
      <c r="FC326" s="57"/>
      <c r="FD326" s="57"/>
      <c r="FE326" s="57"/>
      <c r="FF326" s="57"/>
      <c r="FG326" s="57"/>
      <c r="FH326" s="57"/>
      <c r="FI326" s="57"/>
      <c r="FJ326" s="57"/>
      <c r="FK326" s="57"/>
      <c r="FL326" s="57"/>
      <c r="FM326" s="57"/>
      <c r="FN326" s="57"/>
      <c r="FO326" s="57"/>
      <c r="FP326" s="57"/>
      <c r="FQ326" s="57"/>
      <c r="FR326" s="57"/>
      <c r="FS326" s="57"/>
      <c r="FT326" s="57"/>
      <c r="FU326" s="57"/>
      <c r="FV326" s="57"/>
      <c r="FW326" s="57"/>
      <c r="FX326" s="57"/>
      <c r="FY326" s="57"/>
      <c r="FZ326" s="57"/>
      <c r="GA326" s="57"/>
      <c r="GB326" s="57"/>
      <c r="GC326" s="57"/>
      <c r="GD326" s="57"/>
      <c r="GE326" s="57"/>
      <c r="GF326" s="57"/>
      <c r="GG326" s="57"/>
      <c r="GH326" s="57"/>
      <c r="GI326" s="57"/>
      <c r="GJ326" s="57"/>
      <c r="GK326" s="57"/>
      <c r="GL326" s="57"/>
      <c r="GM326" s="57"/>
      <c r="GN326" s="57"/>
      <c r="GO326" s="57"/>
      <c r="GP326" s="57"/>
      <c r="GQ326" s="57"/>
      <c r="GR326" s="57"/>
      <c r="GS326" s="57"/>
      <c r="GT326" s="57"/>
      <c r="GU326" s="57"/>
      <c r="GV326" s="57"/>
      <c r="GW326" s="57"/>
      <c r="GX326" s="57"/>
      <c r="GY326" s="57"/>
      <c r="GZ326" s="57"/>
      <c r="HA326" s="57"/>
      <c r="HB326" s="57"/>
      <c r="HC326" s="57"/>
      <c r="HD326" s="57"/>
      <c r="HE326" s="57"/>
      <c r="HF326" s="57"/>
      <c r="HG326" s="57"/>
      <c r="HH326" s="57"/>
      <c r="HI326" s="57"/>
      <c r="HJ326" s="57"/>
      <c r="HK326" s="57"/>
      <c r="HL326" s="57"/>
      <c r="HM326" s="57"/>
      <c r="HN326" s="57"/>
      <c r="HO326" s="57"/>
      <c r="HP326" s="57"/>
      <c r="HQ326" s="57"/>
      <c r="HR326" s="57"/>
      <c r="HS326" s="57"/>
      <c r="HT326" s="57"/>
      <c r="HU326" s="57"/>
      <c r="HV326" s="57"/>
      <c r="HW326" s="57"/>
      <c r="HX326" s="57"/>
      <c r="HY326" s="57"/>
      <c r="HZ326" s="57"/>
      <c r="IA326" s="57"/>
      <c r="IB326" s="57"/>
      <c r="IC326" s="57"/>
      <c r="ID326" s="57"/>
      <c r="IE326" s="57"/>
      <c r="IF326" s="57"/>
      <c r="IG326" s="57"/>
      <c r="IH326" s="57"/>
      <c r="II326" s="57"/>
      <c r="IJ326" s="57"/>
      <c r="IK326" s="57"/>
      <c r="IL326" s="57"/>
      <c r="IM326" s="57"/>
      <c r="IN326" s="57"/>
      <c r="IO326" s="57"/>
      <c r="IP326" s="57"/>
      <c r="IQ326" s="57"/>
      <c r="IR326" s="57"/>
      <c r="IS326" s="57"/>
      <c r="IT326" s="57"/>
      <c r="IU326" s="57"/>
      <c r="IV326" s="57"/>
      <c r="IW326" s="57"/>
      <c r="IX326" s="57"/>
      <c r="IY326" s="57"/>
      <c r="IZ326" s="57"/>
      <c r="JA326" s="57"/>
      <c r="JB326" s="57"/>
      <c r="JC326" s="57"/>
      <c r="JD326" s="57"/>
      <c r="JE326" s="57"/>
      <c r="JF326" s="57"/>
      <c r="JG326" s="57"/>
      <c r="JH326" s="57"/>
      <c r="JI326" s="57"/>
      <c r="JJ326" s="57"/>
      <c r="JK326" s="57"/>
      <c r="JL326" s="57"/>
      <c r="JM326" s="57"/>
      <c r="JN326" s="57"/>
      <c r="JO326" s="57"/>
      <c r="JP326" s="57"/>
      <c r="JQ326" s="57"/>
      <c r="JR326" s="57"/>
      <c r="JS326" s="57"/>
      <c r="JT326" s="57"/>
      <c r="JU326" s="57"/>
      <c r="JV326" s="57"/>
      <c r="JW326" s="57"/>
      <c r="JX326" s="57"/>
      <c r="JY326" s="57"/>
      <c r="JZ326" s="57"/>
      <c r="KA326" s="57"/>
      <c r="KB326" s="57"/>
      <c r="KC326" s="57"/>
      <c r="KD326" s="57"/>
      <c r="KE326" s="57"/>
      <c r="KF326" s="57"/>
      <c r="KG326" s="57"/>
      <c r="KH326" s="57"/>
      <c r="KI326" s="57"/>
      <c r="KJ326" s="57"/>
      <c r="KK326" s="57"/>
      <c r="KL326" s="57"/>
      <c r="KM326" s="57"/>
      <c r="KN326" s="57"/>
      <c r="KO326" s="57"/>
      <c r="KP326" s="57"/>
      <c r="KQ326" s="57"/>
      <c r="KR326" s="57"/>
      <c r="KS326" s="57"/>
      <c r="KT326" s="57"/>
      <c r="KU326" s="57"/>
      <c r="KV326" s="57"/>
      <c r="KW326" s="57"/>
      <c r="KX326" s="57"/>
      <c r="KY326" s="57"/>
      <c r="KZ326" s="57"/>
      <c r="LA326" s="57"/>
      <c r="LB326" s="57"/>
      <c r="LC326" s="57"/>
      <c r="LD326" s="57"/>
      <c r="LE326" s="57"/>
      <c r="LF326" s="57"/>
      <c r="LG326" s="57"/>
      <c r="LH326" s="57"/>
      <c r="LI326" s="57"/>
      <c r="LJ326" s="57"/>
      <c r="LK326" s="57"/>
      <c r="LL326" s="57"/>
      <c r="LM326" s="57"/>
      <c r="LN326" s="57"/>
      <c r="LO326" s="57"/>
      <c r="LP326" s="57"/>
      <c r="LQ326" s="57"/>
      <c r="LR326" s="57"/>
      <c r="LS326" s="57"/>
      <c r="LT326" s="57"/>
      <c r="LU326" s="57"/>
      <c r="LV326" s="57"/>
      <c r="LW326" s="57"/>
      <c r="LX326" s="57"/>
      <c r="LY326" s="57"/>
      <c r="LZ326" s="57"/>
      <c r="MA326" s="57"/>
      <c r="MB326" s="57"/>
      <c r="MC326" s="57"/>
      <c r="MD326" s="57"/>
      <c r="ME326" s="57"/>
      <c r="MF326" s="57"/>
      <c r="MG326" s="57"/>
      <c r="MH326" s="57"/>
      <c r="MI326" s="57"/>
      <c r="MJ326" s="57"/>
      <c r="MK326" s="57"/>
      <c r="ML326" s="57"/>
      <c r="MM326" s="57"/>
      <c r="MN326" s="57"/>
      <c r="MO326" s="57"/>
      <c r="MP326" s="57"/>
      <c r="MQ326" s="57"/>
      <c r="MR326" s="57"/>
      <c r="MS326" s="57"/>
      <c r="MT326" s="57"/>
      <c r="MU326" s="57"/>
      <c r="MV326" s="57"/>
      <c r="MW326" s="57"/>
      <c r="MX326" s="57"/>
      <c r="MY326" s="57"/>
      <c r="MZ326" s="57"/>
      <c r="NA326" s="57"/>
      <c r="NB326" s="57"/>
      <c r="NC326" s="57"/>
      <c r="ND326" s="57"/>
      <c r="NE326" s="57"/>
      <c r="NF326" s="57"/>
      <c r="NG326" s="57"/>
      <c r="NH326" s="57"/>
      <c r="NI326" s="57"/>
      <c r="NJ326" s="57"/>
      <c r="NK326" s="57"/>
      <c r="NL326" s="57"/>
      <c r="NM326" s="57"/>
      <c r="NN326" s="57"/>
      <c r="NO326" s="57"/>
      <c r="NP326" s="57"/>
      <c r="NQ326" s="57"/>
      <c r="NR326" s="57"/>
      <c r="NS326" s="57"/>
      <c r="NT326" s="57"/>
      <c r="NU326" s="57"/>
      <c r="NV326" s="57"/>
      <c r="NW326" s="57"/>
      <c r="NX326" s="57"/>
      <c r="NY326" s="57"/>
      <c r="NZ326" s="57"/>
      <c r="OA326" s="57"/>
      <c r="OB326" s="57"/>
      <c r="OC326" s="57"/>
      <c r="OD326" s="57"/>
      <c r="OE326" s="57"/>
      <c r="OF326" s="57"/>
      <c r="OG326" s="57"/>
      <c r="OH326" s="57"/>
      <c r="OI326" s="57"/>
      <c r="OJ326" s="57"/>
      <c r="OK326" s="57"/>
      <c r="OL326" s="57"/>
      <c r="OM326" s="57"/>
      <c r="ON326" s="57"/>
      <c r="OO326" s="57"/>
      <c r="OP326" s="57"/>
      <c r="OQ326" s="57"/>
      <c r="OR326" s="57"/>
      <c r="OS326" s="57"/>
      <c r="OT326" s="57"/>
      <c r="OU326" s="57"/>
      <c r="OV326" s="57"/>
      <c r="OW326" s="57"/>
      <c r="OX326" s="57"/>
      <c r="OY326" s="57"/>
      <c r="OZ326" s="57"/>
      <c r="PA326" s="57"/>
      <c r="PB326" s="57"/>
      <c r="PC326" s="57"/>
      <c r="PD326" s="57"/>
      <c r="PE326" s="57"/>
      <c r="PF326" s="57"/>
      <c r="PG326" s="57"/>
      <c r="PH326" s="57"/>
      <c r="PI326" s="57"/>
      <c r="PJ326" s="57"/>
      <c r="PK326" s="57"/>
      <c r="PL326" s="57"/>
      <c r="PM326" s="57"/>
      <c r="PN326" s="57"/>
      <c r="PO326" s="57"/>
      <c r="PP326" s="57"/>
      <c r="PQ326" s="57"/>
      <c r="PR326" s="57"/>
      <c r="PS326" s="57"/>
      <c r="PT326" s="57"/>
      <c r="PU326" s="57"/>
      <c r="PV326" s="57"/>
      <c r="PW326" s="57"/>
      <c r="PX326" s="57"/>
      <c r="PY326" s="57"/>
      <c r="PZ326" s="57"/>
      <c r="QA326" s="57"/>
      <c r="QB326" s="57"/>
      <c r="QC326" s="57"/>
      <c r="QD326" s="57"/>
      <c r="QE326" s="57"/>
      <c r="QF326" s="57"/>
      <c r="QG326" s="57"/>
      <c r="QH326" s="57"/>
      <c r="QI326" s="57"/>
      <c r="QJ326" s="57"/>
      <c r="QK326" s="57"/>
      <c r="QL326" s="57"/>
      <c r="QM326" s="57"/>
      <c r="QN326" s="57"/>
      <c r="QO326" s="57"/>
      <c r="QP326" s="57"/>
      <c r="QQ326" s="57"/>
      <c r="QR326" s="57"/>
      <c r="QS326" s="57"/>
      <c r="QT326" s="57"/>
      <c r="QU326" s="57"/>
      <c r="QV326" s="57"/>
      <c r="QW326" s="57"/>
      <c r="QX326" s="57"/>
      <c r="QY326" s="57"/>
      <c r="QZ326" s="57"/>
      <c r="RA326" s="57"/>
      <c r="RB326" s="57"/>
      <c r="RC326" s="57"/>
      <c r="RD326" s="57"/>
      <c r="RE326" s="57"/>
      <c r="RF326" s="57"/>
      <c r="RG326" s="57"/>
      <c r="RH326" s="57"/>
      <c r="RI326" s="57"/>
      <c r="RJ326" s="57"/>
      <c r="RK326" s="57"/>
      <c r="RL326" s="57"/>
      <c r="RM326" s="57"/>
      <c r="RN326" s="57"/>
      <c r="RO326" s="57"/>
      <c r="RP326" s="57"/>
      <c r="RQ326" s="57"/>
      <c r="RR326" s="57"/>
      <c r="RS326" s="57"/>
      <c r="RT326" s="57"/>
      <c r="RU326" s="57"/>
      <c r="RV326" s="57"/>
      <c r="RW326" s="57"/>
      <c r="RX326" s="57"/>
      <c r="RY326" s="57"/>
      <c r="RZ326" s="57"/>
      <c r="SA326" s="57"/>
      <c r="SB326" s="57"/>
      <c r="SC326" s="57"/>
      <c r="SD326" s="57"/>
      <c r="SE326" s="57"/>
      <c r="SF326" s="57"/>
      <c r="SG326" s="57"/>
      <c r="SH326" s="57"/>
      <c r="SI326" s="57"/>
      <c r="SJ326" s="57"/>
      <c r="SK326" s="57"/>
      <c r="SL326" s="57"/>
      <c r="SM326" s="57"/>
      <c r="SN326" s="57"/>
      <c r="SO326" s="57"/>
      <c r="SP326" s="57"/>
      <c r="SQ326" s="57"/>
      <c r="SR326" s="57"/>
      <c r="SS326" s="57"/>
      <c r="ST326" s="57"/>
      <c r="SU326" s="57"/>
      <c r="SV326" s="57"/>
      <c r="SW326" s="57"/>
      <c r="SX326" s="57"/>
      <c r="SY326" s="57"/>
      <c r="SZ326" s="57"/>
      <c r="TA326" s="57"/>
      <c r="TB326" s="57"/>
      <c r="TC326" s="57"/>
      <c r="TD326" s="57"/>
      <c r="TE326" s="57"/>
      <c r="TF326" s="57"/>
      <c r="TG326" s="57"/>
      <c r="TH326" s="57"/>
      <c r="TI326" s="57"/>
      <c r="TJ326" s="57"/>
      <c r="TK326" s="57"/>
      <c r="TL326" s="57"/>
      <c r="TM326" s="57"/>
      <c r="TN326" s="57"/>
      <c r="TO326" s="57"/>
      <c r="TP326" s="57"/>
      <c r="TQ326" s="57"/>
      <c r="TR326" s="57"/>
      <c r="TS326" s="57"/>
      <c r="TT326" s="57"/>
      <c r="TU326" s="57"/>
      <c r="TV326" s="57"/>
      <c r="TW326" s="57"/>
      <c r="TX326" s="57"/>
      <c r="TY326" s="57"/>
      <c r="TZ326" s="57"/>
      <c r="UA326" s="57"/>
      <c r="UB326" s="57"/>
      <c r="UC326" s="57"/>
      <c r="UD326" s="57"/>
      <c r="UE326" s="57"/>
      <c r="UF326" s="57"/>
      <c r="UG326" s="57"/>
    </row>
    <row r="327" spans="1:553" ht="15.75" customHeight="1" x14ac:dyDescent="0.2">
      <c r="A327" s="59"/>
      <c r="B327" s="741" t="s">
        <v>212</v>
      </c>
      <c r="C327" s="791"/>
      <c r="D327" s="792" t="s">
        <v>213</v>
      </c>
      <c r="E327" s="791"/>
      <c r="F327" s="791"/>
      <c r="G327" s="791"/>
      <c r="H327" s="791"/>
      <c r="I327" s="791"/>
      <c r="J327" s="791"/>
      <c r="K327" s="791"/>
      <c r="L327" s="425" t="s">
        <v>214</v>
      </c>
      <c r="M327" s="55"/>
    </row>
    <row r="328" spans="1:553" ht="52.5" customHeight="1" x14ac:dyDescent="0.2">
      <c r="A328" s="59"/>
      <c r="B328" s="793" t="s">
        <v>217</v>
      </c>
      <c r="C328" s="794"/>
      <c r="D328" s="795" t="s">
        <v>1044</v>
      </c>
      <c r="E328" s="796"/>
      <c r="F328" s="796"/>
      <c r="G328" s="796"/>
      <c r="H328" s="796"/>
      <c r="I328" s="796"/>
      <c r="J328" s="796"/>
      <c r="K328" s="796"/>
      <c r="L328" s="426">
        <f>200*500</f>
        <v>100000</v>
      </c>
      <c r="M328" s="55"/>
    </row>
    <row r="329" spans="1:553" ht="52.5" customHeight="1" x14ac:dyDescent="0.2">
      <c r="A329" s="59"/>
      <c r="B329" s="793" t="s">
        <v>218</v>
      </c>
      <c r="C329" s="794"/>
      <c r="D329" s="587" t="s">
        <v>1045</v>
      </c>
      <c r="E329" s="796"/>
      <c r="F329" s="796"/>
      <c r="G329" s="796"/>
      <c r="H329" s="796"/>
      <c r="I329" s="796"/>
      <c r="J329" s="796"/>
      <c r="K329" s="796"/>
      <c r="L329" s="426">
        <v>150000</v>
      </c>
      <c r="M329" s="55"/>
    </row>
    <row r="330" spans="1:553" ht="52.5" customHeight="1" x14ac:dyDescent="0.2">
      <c r="A330" s="59"/>
      <c r="B330" s="793" t="s">
        <v>1046</v>
      </c>
      <c r="C330" s="794"/>
      <c r="D330" s="587" t="s">
        <v>1047</v>
      </c>
      <c r="E330" s="796"/>
      <c r="F330" s="796"/>
      <c r="G330" s="796"/>
      <c r="H330" s="796"/>
      <c r="I330" s="796"/>
      <c r="J330" s="796"/>
      <c r="K330" s="796"/>
      <c r="L330" s="426">
        <v>1000000</v>
      </c>
      <c r="M330" s="55"/>
    </row>
    <row r="331" spans="1:553" ht="52.5" customHeight="1" x14ac:dyDescent="0.2">
      <c r="A331" s="59"/>
      <c r="B331" s="703" t="s">
        <v>1048</v>
      </c>
      <c r="C331" s="704"/>
      <c r="D331" s="607" t="s">
        <v>1049</v>
      </c>
      <c r="E331" s="705"/>
      <c r="F331" s="705"/>
      <c r="G331" s="705"/>
      <c r="H331" s="705"/>
      <c r="I331" s="705"/>
      <c r="J331" s="705"/>
      <c r="K331" s="705"/>
      <c r="L331" s="427">
        <v>1400000</v>
      </c>
      <c r="M331" s="55"/>
    </row>
    <row r="332" spans="1:553" s="58" customFormat="1" ht="15" customHeight="1" x14ac:dyDescent="0.2">
      <c r="A332" s="56"/>
      <c r="B332" s="20"/>
      <c r="C332" s="20"/>
      <c r="D332" s="20"/>
      <c r="E332" s="20"/>
      <c r="F332" s="20"/>
      <c r="G332" s="20"/>
      <c r="H332" s="20"/>
      <c r="I332" s="20"/>
      <c r="J332" s="20"/>
      <c r="K332" s="20"/>
      <c r="L332" s="20"/>
      <c r="M332" s="20"/>
      <c r="N332" s="52"/>
      <c r="O332" s="53"/>
      <c r="P332" s="53"/>
      <c r="Q332" s="53"/>
      <c r="R332" s="53"/>
      <c r="S332" s="53"/>
      <c r="T332" s="53"/>
      <c r="U332" s="53"/>
      <c r="V332" s="53"/>
      <c r="W332" s="53"/>
      <c r="X332" s="53"/>
      <c r="Y332" s="53"/>
      <c r="Z332" s="53"/>
      <c r="AA332" s="53"/>
      <c r="AB332" s="53"/>
      <c r="AC332" s="53"/>
      <c r="AD332" s="53"/>
      <c r="AE332" s="53"/>
      <c r="AF332" s="57"/>
      <c r="AG332" s="57"/>
      <c r="AH332" s="57"/>
      <c r="AI332" s="57"/>
      <c r="AJ332" s="57"/>
      <c r="AK332" s="57"/>
      <c r="AL332" s="57"/>
      <c r="AM332" s="57"/>
      <c r="AN332" s="57"/>
      <c r="AO332" s="57"/>
      <c r="AP332" s="57"/>
      <c r="AQ332" s="57"/>
      <c r="AR332" s="57"/>
      <c r="AS332" s="57"/>
      <c r="AT332" s="57"/>
      <c r="AU332" s="57"/>
      <c r="AV332" s="57"/>
      <c r="AW332" s="57"/>
      <c r="AX332" s="57"/>
      <c r="AY332" s="57"/>
      <c r="AZ332" s="57"/>
      <c r="BA332" s="57"/>
      <c r="BB332" s="57"/>
      <c r="BC332" s="57"/>
      <c r="BD332" s="57"/>
      <c r="BE332" s="57"/>
      <c r="BF332" s="57"/>
      <c r="BG332" s="57"/>
      <c r="BH332" s="57"/>
      <c r="BI332" s="57"/>
      <c r="BJ332" s="57"/>
      <c r="BK332" s="57"/>
      <c r="BL332" s="57"/>
      <c r="BM332" s="57"/>
      <c r="BN332" s="57"/>
      <c r="BO332" s="57"/>
      <c r="BP332" s="57"/>
      <c r="BQ332" s="57"/>
      <c r="BR332" s="57"/>
      <c r="BS332" s="57"/>
      <c r="BT332" s="57"/>
      <c r="BU332" s="57"/>
      <c r="BV332" s="57"/>
      <c r="BW332" s="57"/>
      <c r="BX332" s="57"/>
      <c r="BY332" s="57"/>
      <c r="BZ332" s="57"/>
      <c r="CA332" s="57"/>
      <c r="CB332" s="57"/>
      <c r="CC332" s="57"/>
      <c r="CD332" s="57"/>
      <c r="CE332" s="57"/>
      <c r="CF332" s="57"/>
      <c r="CG332" s="57"/>
      <c r="CH332" s="57"/>
      <c r="CI332" s="57"/>
      <c r="CJ332" s="57"/>
      <c r="CK332" s="57"/>
      <c r="CL332" s="57"/>
      <c r="CM332" s="57"/>
      <c r="CN332" s="57"/>
      <c r="CO332" s="57"/>
      <c r="CP332" s="57"/>
      <c r="CQ332" s="57"/>
      <c r="CR332" s="57"/>
      <c r="CS332" s="57"/>
      <c r="CT332" s="57"/>
      <c r="CU332" s="57"/>
      <c r="CV332" s="57"/>
      <c r="CW332" s="57"/>
      <c r="CX332" s="57"/>
      <c r="CY332" s="57"/>
      <c r="CZ332" s="57"/>
      <c r="DA332" s="57"/>
      <c r="DB332" s="57"/>
      <c r="DC332" s="57"/>
      <c r="DD332" s="57"/>
      <c r="DE332" s="57"/>
      <c r="DF332" s="57"/>
      <c r="DG332" s="57"/>
      <c r="DH332" s="57"/>
      <c r="DI332" s="57"/>
      <c r="DJ332" s="57"/>
      <c r="DK332" s="57"/>
      <c r="DL332" s="57"/>
      <c r="DM332" s="57"/>
      <c r="DN332" s="57"/>
      <c r="DO332" s="57"/>
      <c r="DP332" s="57"/>
      <c r="DQ332" s="57"/>
      <c r="DR332" s="57"/>
      <c r="DS332" s="57"/>
      <c r="DT332" s="57"/>
      <c r="DU332" s="57"/>
      <c r="DV332" s="57"/>
      <c r="DW332" s="57"/>
      <c r="DX332" s="57"/>
      <c r="DY332" s="57"/>
      <c r="DZ332" s="57"/>
      <c r="EA332" s="57"/>
      <c r="EB332" s="57"/>
      <c r="EC332" s="57"/>
      <c r="ED332" s="57"/>
      <c r="EE332" s="57"/>
      <c r="EF332" s="57"/>
      <c r="EG332" s="57"/>
      <c r="EH332" s="57"/>
      <c r="EI332" s="57"/>
      <c r="EJ332" s="57"/>
      <c r="EK332" s="57"/>
      <c r="EL332" s="57"/>
      <c r="EM332" s="57"/>
      <c r="EN332" s="57"/>
      <c r="EO332" s="57"/>
      <c r="EP332" s="57"/>
      <c r="EQ332" s="57"/>
      <c r="ER332" s="57"/>
      <c r="ES332" s="57"/>
      <c r="ET332" s="57"/>
      <c r="EU332" s="57"/>
      <c r="EV332" s="57"/>
      <c r="EW332" s="57"/>
      <c r="EX332" s="57"/>
      <c r="EY332" s="57"/>
      <c r="EZ332" s="57"/>
      <c r="FA332" s="57"/>
      <c r="FB332" s="57"/>
      <c r="FC332" s="57"/>
      <c r="FD332" s="57"/>
      <c r="FE332" s="57"/>
      <c r="FF332" s="57"/>
      <c r="FG332" s="57"/>
      <c r="FH332" s="57"/>
      <c r="FI332" s="57"/>
      <c r="FJ332" s="57"/>
      <c r="FK332" s="57"/>
      <c r="FL332" s="57"/>
      <c r="FM332" s="57"/>
      <c r="FN332" s="57"/>
      <c r="FO332" s="57"/>
      <c r="FP332" s="57"/>
      <c r="FQ332" s="57"/>
      <c r="FR332" s="57"/>
      <c r="FS332" s="57"/>
      <c r="FT332" s="57"/>
      <c r="FU332" s="57"/>
      <c r="FV332" s="57"/>
      <c r="FW332" s="57"/>
      <c r="FX332" s="57"/>
      <c r="FY332" s="57"/>
      <c r="FZ332" s="57"/>
      <c r="GA332" s="57"/>
      <c r="GB332" s="57"/>
      <c r="GC332" s="57"/>
      <c r="GD332" s="57"/>
      <c r="GE332" s="57"/>
      <c r="GF332" s="57"/>
      <c r="GG332" s="57"/>
      <c r="GH332" s="57"/>
      <c r="GI332" s="57"/>
      <c r="GJ332" s="57"/>
      <c r="GK332" s="57"/>
      <c r="GL332" s="57"/>
      <c r="GM332" s="57"/>
      <c r="GN332" s="57"/>
      <c r="GO332" s="57"/>
      <c r="GP332" s="57"/>
      <c r="GQ332" s="57"/>
      <c r="GR332" s="57"/>
      <c r="GS332" s="57"/>
      <c r="GT332" s="57"/>
      <c r="GU332" s="57"/>
      <c r="GV332" s="57"/>
      <c r="GW332" s="57"/>
      <c r="GX332" s="57"/>
      <c r="GY332" s="57"/>
      <c r="GZ332" s="57"/>
      <c r="HA332" s="57"/>
      <c r="HB332" s="57"/>
      <c r="HC332" s="57"/>
      <c r="HD332" s="57"/>
      <c r="HE332" s="57"/>
      <c r="HF332" s="57"/>
      <c r="HG332" s="57"/>
      <c r="HH332" s="57"/>
      <c r="HI332" s="57"/>
      <c r="HJ332" s="57"/>
      <c r="HK332" s="57"/>
      <c r="HL332" s="57"/>
      <c r="HM332" s="57"/>
      <c r="HN332" s="57"/>
      <c r="HO332" s="57"/>
      <c r="HP332" s="57"/>
      <c r="HQ332" s="57"/>
      <c r="HR332" s="57"/>
      <c r="HS332" s="57"/>
      <c r="HT332" s="57"/>
      <c r="HU332" s="57"/>
      <c r="HV332" s="57"/>
      <c r="HW332" s="57"/>
      <c r="HX332" s="57"/>
      <c r="HY332" s="57"/>
      <c r="HZ332" s="57"/>
      <c r="IA332" s="57"/>
      <c r="IB332" s="57"/>
      <c r="IC332" s="57"/>
      <c r="ID332" s="57"/>
      <c r="IE332" s="57"/>
      <c r="IF332" s="57"/>
      <c r="IG332" s="57"/>
      <c r="IH332" s="57"/>
      <c r="II332" s="57"/>
      <c r="IJ332" s="57"/>
      <c r="IK332" s="57"/>
      <c r="IL332" s="57"/>
      <c r="IM332" s="57"/>
      <c r="IN332" s="57"/>
      <c r="IO332" s="57"/>
      <c r="IP332" s="57"/>
      <c r="IQ332" s="57"/>
      <c r="IR332" s="57"/>
      <c r="IS332" s="57"/>
      <c r="IT332" s="57"/>
      <c r="IU332" s="57"/>
      <c r="IV332" s="57"/>
      <c r="IW332" s="57"/>
      <c r="IX332" s="57"/>
      <c r="IY332" s="57"/>
      <c r="IZ332" s="57"/>
      <c r="JA332" s="57"/>
      <c r="JB332" s="57"/>
      <c r="JC332" s="57"/>
      <c r="JD332" s="57"/>
      <c r="JE332" s="57"/>
      <c r="JF332" s="57"/>
      <c r="JG332" s="57"/>
      <c r="JH332" s="57"/>
      <c r="JI332" s="57"/>
      <c r="JJ332" s="57"/>
      <c r="JK332" s="57"/>
      <c r="JL332" s="57"/>
      <c r="JM332" s="57"/>
      <c r="JN332" s="57"/>
      <c r="JO332" s="57"/>
      <c r="JP332" s="57"/>
      <c r="JQ332" s="57"/>
      <c r="JR332" s="57"/>
      <c r="JS332" s="57"/>
      <c r="JT332" s="57"/>
      <c r="JU332" s="57"/>
      <c r="JV332" s="57"/>
      <c r="JW332" s="57"/>
      <c r="JX332" s="57"/>
      <c r="JY332" s="57"/>
      <c r="JZ332" s="57"/>
      <c r="KA332" s="57"/>
      <c r="KB332" s="57"/>
      <c r="KC332" s="57"/>
      <c r="KD332" s="57"/>
      <c r="KE332" s="57"/>
      <c r="KF332" s="57"/>
      <c r="KG332" s="57"/>
      <c r="KH332" s="57"/>
      <c r="KI332" s="57"/>
      <c r="KJ332" s="57"/>
      <c r="KK332" s="57"/>
      <c r="KL332" s="57"/>
      <c r="KM332" s="57"/>
      <c r="KN332" s="57"/>
      <c r="KO332" s="57"/>
      <c r="KP332" s="57"/>
      <c r="KQ332" s="57"/>
      <c r="KR332" s="57"/>
      <c r="KS332" s="57"/>
      <c r="KT332" s="57"/>
      <c r="KU332" s="57"/>
      <c r="KV332" s="57"/>
      <c r="KW332" s="57"/>
      <c r="KX332" s="57"/>
      <c r="KY332" s="57"/>
      <c r="KZ332" s="57"/>
      <c r="LA332" s="57"/>
      <c r="LB332" s="57"/>
      <c r="LC332" s="57"/>
      <c r="LD332" s="57"/>
      <c r="LE332" s="57"/>
      <c r="LF332" s="57"/>
      <c r="LG332" s="57"/>
      <c r="LH332" s="57"/>
      <c r="LI332" s="57"/>
      <c r="LJ332" s="57"/>
      <c r="LK332" s="57"/>
      <c r="LL332" s="57"/>
      <c r="LM332" s="57"/>
      <c r="LN332" s="57"/>
      <c r="LO332" s="57"/>
      <c r="LP332" s="57"/>
      <c r="LQ332" s="57"/>
      <c r="LR332" s="57"/>
      <c r="LS332" s="57"/>
      <c r="LT332" s="57"/>
      <c r="LU332" s="57"/>
      <c r="LV332" s="57"/>
      <c r="LW332" s="57"/>
      <c r="LX332" s="57"/>
      <c r="LY332" s="57"/>
      <c r="LZ332" s="57"/>
      <c r="MA332" s="57"/>
      <c r="MB332" s="57"/>
      <c r="MC332" s="57"/>
      <c r="MD332" s="57"/>
      <c r="ME332" s="57"/>
      <c r="MF332" s="57"/>
      <c r="MG332" s="57"/>
      <c r="MH332" s="57"/>
      <c r="MI332" s="57"/>
      <c r="MJ332" s="57"/>
      <c r="MK332" s="57"/>
      <c r="ML332" s="57"/>
      <c r="MM332" s="57"/>
      <c r="MN332" s="57"/>
      <c r="MO332" s="57"/>
      <c r="MP332" s="57"/>
      <c r="MQ332" s="57"/>
      <c r="MR332" s="57"/>
      <c r="MS332" s="57"/>
      <c r="MT332" s="57"/>
      <c r="MU332" s="57"/>
      <c r="MV332" s="57"/>
      <c r="MW332" s="57"/>
      <c r="MX332" s="57"/>
      <c r="MY332" s="57"/>
      <c r="MZ332" s="57"/>
      <c r="NA332" s="57"/>
      <c r="NB332" s="57"/>
      <c r="NC332" s="57"/>
      <c r="ND332" s="57"/>
      <c r="NE332" s="57"/>
      <c r="NF332" s="57"/>
      <c r="NG332" s="57"/>
      <c r="NH332" s="57"/>
      <c r="NI332" s="57"/>
      <c r="NJ332" s="57"/>
      <c r="NK332" s="57"/>
      <c r="NL332" s="57"/>
      <c r="NM332" s="57"/>
      <c r="NN332" s="57"/>
      <c r="NO332" s="57"/>
      <c r="NP332" s="57"/>
      <c r="NQ332" s="57"/>
      <c r="NR332" s="57"/>
      <c r="NS332" s="57"/>
      <c r="NT332" s="57"/>
      <c r="NU332" s="57"/>
      <c r="NV332" s="57"/>
      <c r="NW332" s="57"/>
      <c r="NX332" s="57"/>
      <c r="NY332" s="57"/>
      <c r="NZ332" s="57"/>
      <c r="OA332" s="57"/>
      <c r="OB332" s="57"/>
      <c r="OC332" s="57"/>
      <c r="OD332" s="57"/>
      <c r="OE332" s="57"/>
      <c r="OF332" s="57"/>
      <c r="OG332" s="57"/>
      <c r="OH332" s="57"/>
      <c r="OI332" s="57"/>
      <c r="OJ332" s="57"/>
      <c r="OK332" s="57"/>
      <c r="OL332" s="57"/>
      <c r="OM332" s="57"/>
      <c r="ON332" s="57"/>
      <c r="OO332" s="57"/>
      <c r="OP332" s="57"/>
      <c r="OQ332" s="57"/>
      <c r="OR332" s="57"/>
      <c r="OS332" s="57"/>
      <c r="OT332" s="57"/>
      <c r="OU332" s="57"/>
      <c r="OV332" s="57"/>
      <c r="OW332" s="57"/>
      <c r="OX332" s="57"/>
      <c r="OY332" s="57"/>
      <c r="OZ332" s="57"/>
      <c r="PA332" s="57"/>
      <c r="PB332" s="57"/>
      <c r="PC332" s="57"/>
      <c r="PD332" s="57"/>
      <c r="PE332" s="57"/>
      <c r="PF332" s="57"/>
      <c r="PG332" s="57"/>
      <c r="PH332" s="57"/>
      <c r="PI332" s="57"/>
      <c r="PJ332" s="57"/>
      <c r="PK332" s="57"/>
      <c r="PL332" s="57"/>
      <c r="PM332" s="57"/>
      <c r="PN332" s="57"/>
      <c r="PO332" s="57"/>
      <c r="PP332" s="57"/>
      <c r="PQ332" s="57"/>
      <c r="PR332" s="57"/>
      <c r="PS332" s="57"/>
      <c r="PT332" s="57"/>
      <c r="PU332" s="57"/>
      <c r="PV332" s="57"/>
      <c r="PW332" s="57"/>
      <c r="PX332" s="57"/>
      <c r="PY332" s="57"/>
      <c r="PZ332" s="57"/>
      <c r="QA332" s="57"/>
      <c r="QB332" s="57"/>
      <c r="QC332" s="57"/>
      <c r="QD332" s="57"/>
      <c r="QE332" s="57"/>
      <c r="QF332" s="57"/>
      <c r="QG332" s="57"/>
      <c r="QH332" s="57"/>
      <c r="QI332" s="57"/>
      <c r="QJ332" s="57"/>
      <c r="QK332" s="57"/>
      <c r="QL332" s="57"/>
      <c r="QM332" s="57"/>
      <c r="QN332" s="57"/>
      <c r="QO332" s="57"/>
      <c r="QP332" s="57"/>
      <c r="QQ332" s="57"/>
      <c r="QR332" s="57"/>
      <c r="QS332" s="57"/>
      <c r="QT332" s="57"/>
      <c r="QU332" s="57"/>
      <c r="QV332" s="57"/>
      <c r="QW332" s="57"/>
      <c r="QX332" s="57"/>
      <c r="QY332" s="57"/>
      <c r="QZ332" s="57"/>
      <c r="RA332" s="57"/>
      <c r="RB332" s="57"/>
      <c r="RC332" s="57"/>
      <c r="RD332" s="57"/>
      <c r="RE332" s="57"/>
      <c r="RF332" s="57"/>
      <c r="RG332" s="57"/>
      <c r="RH332" s="57"/>
      <c r="RI332" s="57"/>
      <c r="RJ332" s="57"/>
      <c r="RK332" s="57"/>
      <c r="RL332" s="57"/>
      <c r="RM332" s="57"/>
      <c r="RN332" s="57"/>
      <c r="RO332" s="57"/>
      <c r="RP332" s="57"/>
      <c r="RQ332" s="57"/>
      <c r="RR332" s="57"/>
      <c r="RS332" s="57"/>
      <c r="RT332" s="57"/>
      <c r="RU332" s="57"/>
      <c r="RV332" s="57"/>
      <c r="RW332" s="57"/>
      <c r="RX332" s="57"/>
      <c r="RY332" s="57"/>
      <c r="RZ332" s="57"/>
      <c r="SA332" s="57"/>
      <c r="SB332" s="57"/>
      <c r="SC332" s="57"/>
      <c r="SD332" s="57"/>
      <c r="SE332" s="57"/>
      <c r="SF332" s="57"/>
      <c r="SG332" s="57"/>
      <c r="SH332" s="57"/>
      <c r="SI332" s="57"/>
      <c r="SJ332" s="57"/>
      <c r="SK332" s="57"/>
      <c r="SL332" s="57"/>
      <c r="SM332" s="57"/>
      <c r="SN332" s="57"/>
      <c r="SO332" s="57"/>
      <c r="SP332" s="57"/>
      <c r="SQ332" s="57"/>
      <c r="SR332" s="57"/>
      <c r="SS332" s="57"/>
      <c r="ST332" s="57"/>
      <c r="SU332" s="57"/>
      <c r="SV332" s="57"/>
      <c r="SW332" s="57"/>
      <c r="SX332" s="57"/>
      <c r="SY332" s="57"/>
      <c r="SZ332" s="57"/>
      <c r="TA332" s="57"/>
      <c r="TB332" s="57"/>
      <c r="TC332" s="57"/>
      <c r="TD332" s="57"/>
      <c r="TE332" s="57"/>
      <c r="TF332" s="57"/>
      <c r="TG332" s="57"/>
      <c r="TH332" s="57"/>
      <c r="TI332" s="57"/>
      <c r="TJ332" s="57"/>
      <c r="TK332" s="57"/>
      <c r="TL332" s="57"/>
      <c r="TM332" s="57"/>
      <c r="TN332" s="57"/>
      <c r="TO332" s="57"/>
      <c r="TP332" s="57"/>
      <c r="TQ332" s="57"/>
      <c r="TR332" s="57"/>
      <c r="TS332" s="57"/>
      <c r="TT332" s="57"/>
      <c r="TU332" s="57"/>
      <c r="TV332" s="57"/>
      <c r="TW332" s="57"/>
      <c r="TX332" s="57"/>
      <c r="TY332" s="57"/>
      <c r="TZ332" s="57"/>
      <c r="UA332" s="57"/>
      <c r="UB332" s="57"/>
      <c r="UC332" s="57"/>
      <c r="UD332" s="57"/>
      <c r="UE332" s="57"/>
      <c r="UF332" s="57"/>
      <c r="UG332" s="57"/>
    </row>
    <row r="333" spans="1:553" ht="15.75" customHeight="1" x14ac:dyDescent="0.2">
      <c r="A333" s="59"/>
      <c r="B333" s="682" t="s">
        <v>219</v>
      </c>
      <c r="C333" s="800"/>
      <c r="D333" s="800"/>
      <c r="E333" s="800"/>
      <c r="F333" s="800"/>
      <c r="G333" s="800"/>
      <c r="H333" s="800"/>
      <c r="I333" s="800"/>
      <c r="J333" s="800"/>
      <c r="K333" s="800"/>
      <c r="L333" s="800"/>
      <c r="M333" s="55"/>
    </row>
    <row r="334" spans="1:553" s="58" customFormat="1" ht="15" customHeight="1" x14ac:dyDescent="0.2">
      <c r="A334" s="56"/>
      <c r="B334" s="20"/>
      <c r="C334" s="20"/>
      <c r="D334" s="20"/>
      <c r="E334" s="20"/>
      <c r="F334" s="20"/>
      <c r="G334" s="20"/>
      <c r="H334" s="20"/>
      <c r="I334" s="20"/>
      <c r="J334" s="20"/>
      <c r="K334" s="20"/>
      <c r="L334" s="20"/>
      <c r="M334" s="20"/>
      <c r="N334" s="52"/>
      <c r="O334" s="53"/>
      <c r="P334" s="53"/>
      <c r="Q334" s="53"/>
      <c r="R334" s="53"/>
      <c r="S334" s="53"/>
      <c r="T334" s="53"/>
      <c r="U334" s="53"/>
      <c r="V334" s="53"/>
      <c r="W334" s="53"/>
      <c r="X334" s="53"/>
      <c r="Y334" s="53"/>
      <c r="Z334" s="53"/>
      <c r="AA334" s="53"/>
      <c r="AB334" s="53"/>
      <c r="AC334" s="53"/>
      <c r="AD334" s="53"/>
      <c r="AE334" s="53"/>
      <c r="AF334" s="57"/>
      <c r="AG334" s="57"/>
      <c r="AH334" s="57"/>
      <c r="AI334" s="57"/>
      <c r="AJ334" s="57"/>
      <c r="AK334" s="57"/>
      <c r="AL334" s="57"/>
      <c r="AM334" s="57"/>
      <c r="AN334" s="57"/>
      <c r="AO334" s="57"/>
      <c r="AP334" s="57"/>
      <c r="AQ334" s="57"/>
      <c r="AR334" s="57"/>
      <c r="AS334" s="57"/>
      <c r="AT334" s="57"/>
      <c r="AU334" s="57"/>
      <c r="AV334" s="57"/>
      <c r="AW334" s="57"/>
      <c r="AX334" s="57"/>
      <c r="AY334" s="57"/>
      <c r="AZ334" s="57"/>
      <c r="BA334" s="57"/>
      <c r="BB334" s="57"/>
      <c r="BC334" s="57"/>
      <c r="BD334" s="57"/>
      <c r="BE334" s="57"/>
      <c r="BF334" s="57"/>
      <c r="BG334" s="57"/>
      <c r="BH334" s="57"/>
      <c r="BI334" s="57"/>
      <c r="BJ334" s="57"/>
      <c r="BK334" s="57"/>
      <c r="BL334" s="57"/>
      <c r="BM334" s="57"/>
      <c r="BN334" s="57"/>
      <c r="BO334" s="57"/>
      <c r="BP334" s="57"/>
      <c r="BQ334" s="57"/>
      <c r="BR334" s="57"/>
      <c r="BS334" s="57"/>
      <c r="BT334" s="57"/>
      <c r="BU334" s="57"/>
      <c r="BV334" s="57"/>
      <c r="BW334" s="57"/>
      <c r="BX334" s="57"/>
      <c r="BY334" s="57"/>
      <c r="BZ334" s="57"/>
      <c r="CA334" s="57"/>
      <c r="CB334" s="57"/>
      <c r="CC334" s="57"/>
      <c r="CD334" s="57"/>
      <c r="CE334" s="57"/>
      <c r="CF334" s="57"/>
      <c r="CG334" s="57"/>
      <c r="CH334" s="57"/>
      <c r="CI334" s="57"/>
      <c r="CJ334" s="57"/>
      <c r="CK334" s="57"/>
      <c r="CL334" s="57"/>
      <c r="CM334" s="57"/>
      <c r="CN334" s="57"/>
      <c r="CO334" s="57"/>
      <c r="CP334" s="57"/>
      <c r="CQ334" s="57"/>
      <c r="CR334" s="57"/>
      <c r="CS334" s="57"/>
      <c r="CT334" s="57"/>
      <c r="CU334" s="57"/>
      <c r="CV334" s="57"/>
      <c r="CW334" s="57"/>
      <c r="CX334" s="57"/>
      <c r="CY334" s="57"/>
      <c r="CZ334" s="57"/>
      <c r="DA334" s="57"/>
      <c r="DB334" s="57"/>
      <c r="DC334" s="57"/>
      <c r="DD334" s="57"/>
      <c r="DE334" s="57"/>
      <c r="DF334" s="57"/>
      <c r="DG334" s="57"/>
      <c r="DH334" s="57"/>
      <c r="DI334" s="57"/>
      <c r="DJ334" s="57"/>
      <c r="DK334" s="57"/>
      <c r="DL334" s="57"/>
      <c r="DM334" s="57"/>
      <c r="DN334" s="57"/>
      <c r="DO334" s="57"/>
      <c r="DP334" s="57"/>
      <c r="DQ334" s="57"/>
      <c r="DR334" s="57"/>
      <c r="DS334" s="57"/>
      <c r="DT334" s="57"/>
      <c r="DU334" s="57"/>
      <c r="DV334" s="57"/>
      <c r="DW334" s="57"/>
      <c r="DX334" s="57"/>
      <c r="DY334" s="57"/>
      <c r="DZ334" s="57"/>
      <c r="EA334" s="57"/>
      <c r="EB334" s="57"/>
      <c r="EC334" s="57"/>
      <c r="ED334" s="57"/>
      <c r="EE334" s="57"/>
      <c r="EF334" s="57"/>
      <c r="EG334" s="57"/>
      <c r="EH334" s="57"/>
      <c r="EI334" s="57"/>
      <c r="EJ334" s="57"/>
      <c r="EK334" s="57"/>
      <c r="EL334" s="57"/>
      <c r="EM334" s="57"/>
      <c r="EN334" s="57"/>
      <c r="EO334" s="57"/>
      <c r="EP334" s="57"/>
      <c r="EQ334" s="57"/>
      <c r="ER334" s="57"/>
      <c r="ES334" s="57"/>
      <c r="ET334" s="57"/>
      <c r="EU334" s="57"/>
      <c r="EV334" s="57"/>
      <c r="EW334" s="57"/>
      <c r="EX334" s="57"/>
      <c r="EY334" s="57"/>
      <c r="EZ334" s="57"/>
      <c r="FA334" s="57"/>
      <c r="FB334" s="57"/>
      <c r="FC334" s="57"/>
      <c r="FD334" s="57"/>
      <c r="FE334" s="57"/>
      <c r="FF334" s="57"/>
      <c r="FG334" s="57"/>
      <c r="FH334" s="57"/>
      <c r="FI334" s="57"/>
      <c r="FJ334" s="57"/>
      <c r="FK334" s="57"/>
      <c r="FL334" s="57"/>
      <c r="FM334" s="57"/>
      <c r="FN334" s="57"/>
      <c r="FO334" s="57"/>
      <c r="FP334" s="57"/>
      <c r="FQ334" s="57"/>
      <c r="FR334" s="57"/>
      <c r="FS334" s="57"/>
      <c r="FT334" s="57"/>
      <c r="FU334" s="57"/>
      <c r="FV334" s="57"/>
      <c r="FW334" s="57"/>
      <c r="FX334" s="57"/>
      <c r="FY334" s="57"/>
      <c r="FZ334" s="57"/>
      <c r="GA334" s="57"/>
      <c r="GB334" s="57"/>
      <c r="GC334" s="57"/>
      <c r="GD334" s="57"/>
      <c r="GE334" s="57"/>
      <c r="GF334" s="57"/>
      <c r="GG334" s="57"/>
      <c r="GH334" s="57"/>
      <c r="GI334" s="57"/>
      <c r="GJ334" s="57"/>
      <c r="GK334" s="57"/>
      <c r="GL334" s="57"/>
      <c r="GM334" s="57"/>
      <c r="GN334" s="57"/>
      <c r="GO334" s="57"/>
      <c r="GP334" s="57"/>
      <c r="GQ334" s="57"/>
      <c r="GR334" s="57"/>
      <c r="GS334" s="57"/>
      <c r="GT334" s="57"/>
      <c r="GU334" s="57"/>
      <c r="GV334" s="57"/>
      <c r="GW334" s="57"/>
      <c r="GX334" s="57"/>
      <c r="GY334" s="57"/>
      <c r="GZ334" s="57"/>
      <c r="HA334" s="57"/>
      <c r="HB334" s="57"/>
      <c r="HC334" s="57"/>
      <c r="HD334" s="57"/>
      <c r="HE334" s="57"/>
      <c r="HF334" s="57"/>
      <c r="HG334" s="57"/>
      <c r="HH334" s="57"/>
      <c r="HI334" s="57"/>
      <c r="HJ334" s="57"/>
      <c r="HK334" s="57"/>
      <c r="HL334" s="57"/>
      <c r="HM334" s="57"/>
      <c r="HN334" s="57"/>
      <c r="HO334" s="57"/>
      <c r="HP334" s="57"/>
      <c r="HQ334" s="57"/>
      <c r="HR334" s="57"/>
      <c r="HS334" s="57"/>
      <c r="HT334" s="57"/>
      <c r="HU334" s="57"/>
      <c r="HV334" s="57"/>
      <c r="HW334" s="57"/>
      <c r="HX334" s="57"/>
      <c r="HY334" s="57"/>
      <c r="HZ334" s="57"/>
      <c r="IA334" s="57"/>
      <c r="IB334" s="57"/>
      <c r="IC334" s="57"/>
      <c r="ID334" s="57"/>
      <c r="IE334" s="57"/>
      <c r="IF334" s="57"/>
      <c r="IG334" s="57"/>
      <c r="IH334" s="57"/>
      <c r="II334" s="57"/>
      <c r="IJ334" s="57"/>
      <c r="IK334" s="57"/>
      <c r="IL334" s="57"/>
      <c r="IM334" s="57"/>
      <c r="IN334" s="57"/>
      <c r="IO334" s="57"/>
      <c r="IP334" s="57"/>
      <c r="IQ334" s="57"/>
      <c r="IR334" s="57"/>
      <c r="IS334" s="57"/>
      <c r="IT334" s="57"/>
      <c r="IU334" s="57"/>
      <c r="IV334" s="57"/>
      <c r="IW334" s="57"/>
      <c r="IX334" s="57"/>
      <c r="IY334" s="57"/>
      <c r="IZ334" s="57"/>
      <c r="JA334" s="57"/>
      <c r="JB334" s="57"/>
      <c r="JC334" s="57"/>
      <c r="JD334" s="57"/>
      <c r="JE334" s="57"/>
      <c r="JF334" s="57"/>
      <c r="JG334" s="57"/>
      <c r="JH334" s="57"/>
      <c r="JI334" s="57"/>
      <c r="JJ334" s="57"/>
      <c r="JK334" s="57"/>
      <c r="JL334" s="57"/>
      <c r="JM334" s="57"/>
      <c r="JN334" s="57"/>
      <c r="JO334" s="57"/>
      <c r="JP334" s="57"/>
      <c r="JQ334" s="57"/>
      <c r="JR334" s="57"/>
      <c r="JS334" s="57"/>
      <c r="JT334" s="57"/>
      <c r="JU334" s="57"/>
      <c r="JV334" s="57"/>
      <c r="JW334" s="57"/>
      <c r="JX334" s="57"/>
      <c r="JY334" s="57"/>
      <c r="JZ334" s="57"/>
      <c r="KA334" s="57"/>
      <c r="KB334" s="57"/>
      <c r="KC334" s="57"/>
      <c r="KD334" s="57"/>
      <c r="KE334" s="57"/>
      <c r="KF334" s="57"/>
      <c r="KG334" s="57"/>
      <c r="KH334" s="57"/>
      <c r="KI334" s="57"/>
      <c r="KJ334" s="57"/>
      <c r="KK334" s="57"/>
      <c r="KL334" s="57"/>
      <c r="KM334" s="57"/>
      <c r="KN334" s="57"/>
      <c r="KO334" s="57"/>
      <c r="KP334" s="57"/>
      <c r="KQ334" s="57"/>
      <c r="KR334" s="57"/>
      <c r="KS334" s="57"/>
      <c r="KT334" s="57"/>
      <c r="KU334" s="57"/>
      <c r="KV334" s="57"/>
      <c r="KW334" s="57"/>
      <c r="KX334" s="57"/>
      <c r="KY334" s="57"/>
      <c r="KZ334" s="57"/>
      <c r="LA334" s="57"/>
      <c r="LB334" s="57"/>
      <c r="LC334" s="57"/>
      <c r="LD334" s="57"/>
      <c r="LE334" s="57"/>
      <c r="LF334" s="57"/>
      <c r="LG334" s="57"/>
      <c r="LH334" s="57"/>
      <c r="LI334" s="57"/>
      <c r="LJ334" s="57"/>
      <c r="LK334" s="57"/>
      <c r="LL334" s="57"/>
      <c r="LM334" s="57"/>
      <c r="LN334" s="57"/>
      <c r="LO334" s="57"/>
      <c r="LP334" s="57"/>
      <c r="LQ334" s="57"/>
      <c r="LR334" s="57"/>
      <c r="LS334" s="57"/>
      <c r="LT334" s="57"/>
      <c r="LU334" s="57"/>
      <c r="LV334" s="57"/>
      <c r="LW334" s="57"/>
      <c r="LX334" s="57"/>
      <c r="LY334" s="57"/>
      <c r="LZ334" s="57"/>
      <c r="MA334" s="57"/>
      <c r="MB334" s="57"/>
      <c r="MC334" s="57"/>
      <c r="MD334" s="57"/>
      <c r="ME334" s="57"/>
      <c r="MF334" s="57"/>
      <c r="MG334" s="57"/>
      <c r="MH334" s="57"/>
      <c r="MI334" s="57"/>
      <c r="MJ334" s="57"/>
      <c r="MK334" s="57"/>
      <c r="ML334" s="57"/>
      <c r="MM334" s="57"/>
      <c r="MN334" s="57"/>
      <c r="MO334" s="57"/>
      <c r="MP334" s="57"/>
      <c r="MQ334" s="57"/>
      <c r="MR334" s="57"/>
      <c r="MS334" s="57"/>
      <c r="MT334" s="57"/>
      <c r="MU334" s="57"/>
      <c r="MV334" s="57"/>
      <c r="MW334" s="57"/>
      <c r="MX334" s="57"/>
      <c r="MY334" s="57"/>
      <c r="MZ334" s="57"/>
      <c r="NA334" s="57"/>
      <c r="NB334" s="57"/>
      <c r="NC334" s="57"/>
      <c r="ND334" s="57"/>
      <c r="NE334" s="57"/>
      <c r="NF334" s="57"/>
      <c r="NG334" s="57"/>
      <c r="NH334" s="57"/>
      <c r="NI334" s="57"/>
      <c r="NJ334" s="57"/>
      <c r="NK334" s="57"/>
      <c r="NL334" s="57"/>
      <c r="NM334" s="57"/>
      <c r="NN334" s="57"/>
      <c r="NO334" s="57"/>
      <c r="NP334" s="57"/>
      <c r="NQ334" s="57"/>
      <c r="NR334" s="57"/>
      <c r="NS334" s="57"/>
      <c r="NT334" s="57"/>
      <c r="NU334" s="57"/>
      <c r="NV334" s="57"/>
      <c r="NW334" s="57"/>
      <c r="NX334" s="57"/>
      <c r="NY334" s="57"/>
      <c r="NZ334" s="57"/>
      <c r="OA334" s="57"/>
      <c r="OB334" s="57"/>
      <c r="OC334" s="57"/>
      <c r="OD334" s="57"/>
      <c r="OE334" s="57"/>
      <c r="OF334" s="57"/>
      <c r="OG334" s="57"/>
      <c r="OH334" s="57"/>
      <c r="OI334" s="57"/>
      <c r="OJ334" s="57"/>
      <c r="OK334" s="57"/>
      <c r="OL334" s="57"/>
      <c r="OM334" s="57"/>
      <c r="ON334" s="57"/>
      <c r="OO334" s="57"/>
      <c r="OP334" s="57"/>
      <c r="OQ334" s="57"/>
      <c r="OR334" s="57"/>
      <c r="OS334" s="57"/>
      <c r="OT334" s="57"/>
      <c r="OU334" s="57"/>
      <c r="OV334" s="57"/>
      <c r="OW334" s="57"/>
      <c r="OX334" s="57"/>
      <c r="OY334" s="57"/>
      <c r="OZ334" s="57"/>
      <c r="PA334" s="57"/>
      <c r="PB334" s="57"/>
      <c r="PC334" s="57"/>
      <c r="PD334" s="57"/>
      <c r="PE334" s="57"/>
      <c r="PF334" s="57"/>
      <c r="PG334" s="57"/>
      <c r="PH334" s="57"/>
      <c r="PI334" s="57"/>
      <c r="PJ334" s="57"/>
      <c r="PK334" s="57"/>
      <c r="PL334" s="57"/>
      <c r="PM334" s="57"/>
      <c r="PN334" s="57"/>
      <c r="PO334" s="57"/>
      <c r="PP334" s="57"/>
      <c r="PQ334" s="57"/>
      <c r="PR334" s="57"/>
      <c r="PS334" s="57"/>
      <c r="PT334" s="57"/>
      <c r="PU334" s="57"/>
      <c r="PV334" s="57"/>
      <c r="PW334" s="57"/>
      <c r="PX334" s="57"/>
      <c r="PY334" s="57"/>
      <c r="PZ334" s="57"/>
      <c r="QA334" s="57"/>
      <c r="QB334" s="57"/>
      <c r="QC334" s="57"/>
      <c r="QD334" s="57"/>
      <c r="QE334" s="57"/>
      <c r="QF334" s="57"/>
      <c r="QG334" s="57"/>
      <c r="QH334" s="57"/>
      <c r="QI334" s="57"/>
      <c r="QJ334" s="57"/>
      <c r="QK334" s="57"/>
      <c r="QL334" s="57"/>
      <c r="QM334" s="57"/>
      <c r="QN334" s="57"/>
      <c r="QO334" s="57"/>
      <c r="QP334" s="57"/>
      <c r="QQ334" s="57"/>
      <c r="QR334" s="57"/>
      <c r="QS334" s="57"/>
      <c r="QT334" s="57"/>
      <c r="QU334" s="57"/>
      <c r="QV334" s="57"/>
      <c r="QW334" s="57"/>
      <c r="QX334" s="57"/>
      <c r="QY334" s="57"/>
      <c r="QZ334" s="57"/>
      <c r="RA334" s="57"/>
      <c r="RB334" s="57"/>
      <c r="RC334" s="57"/>
      <c r="RD334" s="57"/>
      <c r="RE334" s="57"/>
      <c r="RF334" s="57"/>
      <c r="RG334" s="57"/>
      <c r="RH334" s="57"/>
      <c r="RI334" s="57"/>
      <c r="RJ334" s="57"/>
      <c r="RK334" s="57"/>
      <c r="RL334" s="57"/>
      <c r="RM334" s="57"/>
      <c r="RN334" s="57"/>
      <c r="RO334" s="57"/>
      <c r="RP334" s="57"/>
      <c r="RQ334" s="57"/>
      <c r="RR334" s="57"/>
      <c r="RS334" s="57"/>
      <c r="RT334" s="57"/>
      <c r="RU334" s="57"/>
      <c r="RV334" s="57"/>
      <c r="RW334" s="57"/>
      <c r="RX334" s="57"/>
      <c r="RY334" s="57"/>
      <c r="RZ334" s="57"/>
      <c r="SA334" s="57"/>
      <c r="SB334" s="57"/>
      <c r="SC334" s="57"/>
      <c r="SD334" s="57"/>
      <c r="SE334" s="57"/>
      <c r="SF334" s="57"/>
      <c r="SG334" s="57"/>
      <c r="SH334" s="57"/>
      <c r="SI334" s="57"/>
      <c r="SJ334" s="57"/>
      <c r="SK334" s="57"/>
      <c r="SL334" s="57"/>
      <c r="SM334" s="57"/>
      <c r="SN334" s="57"/>
      <c r="SO334" s="57"/>
      <c r="SP334" s="57"/>
      <c r="SQ334" s="57"/>
      <c r="SR334" s="57"/>
      <c r="SS334" s="57"/>
      <c r="ST334" s="57"/>
      <c r="SU334" s="57"/>
      <c r="SV334" s="57"/>
      <c r="SW334" s="57"/>
      <c r="SX334" s="57"/>
      <c r="SY334" s="57"/>
      <c r="SZ334" s="57"/>
      <c r="TA334" s="57"/>
      <c r="TB334" s="57"/>
      <c r="TC334" s="57"/>
      <c r="TD334" s="57"/>
      <c r="TE334" s="57"/>
      <c r="TF334" s="57"/>
      <c r="TG334" s="57"/>
      <c r="TH334" s="57"/>
      <c r="TI334" s="57"/>
      <c r="TJ334" s="57"/>
      <c r="TK334" s="57"/>
      <c r="TL334" s="57"/>
      <c r="TM334" s="57"/>
      <c r="TN334" s="57"/>
      <c r="TO334" s="57"/>
      <c r="TP334" s="57"/>
      <c r="TQ334" s="57"/>
      <c r="TR334" s="57"/>
      <c r="TS334" s="57"/>
      <c r="TT334" s="57"/>
      <c r="TU334" s="57"/>
      <c r="TV334" s="57"/>
      <c r="TW334" s="57"/>
      <c r="TX334" s="57"/>
      <c r="TY334" s="57"/>
      <c r="TZ334" s="57"/>
      <c r="UA334" s="57"/>
      <c r="UB334" s="57"/>
      <c r="UC334" s="57"/>
      <c r="UD334" s="57"/>
      <c r="UE334" s="57"/>
      <c r="UF334" s="57"/>
      <c r="UG334" s="57"/>
    </row>
    <row r="335" spans="1:553" ht="15.75" customHeight="1" x14ac:dyDescent="0.2">
      <c r="A335" s="59"/>
      <c r="B335" s="682" t="s">
        <v>220</v>
      </c>
      <c r="C335" s="790"/>
      <c r="D335" s="790"/>
      <c r="E335" s="790"/>
      <c r="F335" s="790"/>
      <c r="G335" s="790"/>
      <c r="H335" s="790"/>
      <c r="I335" s="790"/>
      <c r="J335" s="790"/>
      <c r="K335" s="790"/>
      <c r="L335" s="790"/>
      <c r="M335" s="55"/>
    </row>
    <row r="336" spans="1:553" ht="5.25" customHeight="1" thickBot="1" x14ac:dyDescent="0.25">
      <c r="A336" s="59"/>
      <c r="B336" s="39"/>
      <c r="C336" s="20"/>
      <c r="D336" s="20"/>
      <c r="E336" s="20"/>
      <c r="F336" s="20"/>
      <c r="G336" s="20"/>
      <c r="H336" s="20"/>
      <c r="I336" s="20"/>
      <c r="J336" s="20"/>
      <c r="K336" s="20"/>
      <c r="L336" s="55"/>
      <c r="M336" s="55"/>
    </row>
    <row r="337" spans="1:553" ht="54.75" customHeight="1" x14ac:dyDescent="0.2">
      <c r="A337" s="59"/>
      <c r="B337" s="688" t="s">
        <v>221</v>
      </c>
      <c r="C337" s="689"/>
      <c r="D337" s="924" t="s">
        <v>222</v>
      </c>
      <c r="E337" s="924"/>
      <c r="F337" s="847" t="s">
        <v>1050</v>
      </c>
      <c r="G337" s="707"/>
      <c r="H337" s="707"/>
      <c r="I337" s="707"/>
      <c r="J337" s="707"/>
      <c r="K337" s="707"/>
      <c r="L337" s="708"/>
      <c r="M337" s="55"/>
    </row>
    <row r="338" spans="1:553" ht="54.75" customHeight="1" x14ac:dyDescent="0.2">
      <c r="A338" s="59"/>
      <c r="B338" s="858"/>
      <c r="C338" s="859"/>
      <c r="D338" s="925"/>
      <c r="E338" s="925"/>
      <c r="F338" s="848"/>
      <c r="G338" s="849"/>
      <c r="H338" s="849"/>
      <c r="I338" s="849"/>
      <c r="J338" s="849"/>
      <c r="K338" s="849"/>
      <c r="L338" s="850"/>
      <c r="M338" s="55"/>
    </row>
    <row r="339" spans="1:553" ht="92.25" customHeight="1" x14ac:dyDescent="0.2">
      <c r="A339" s="59"/>
      <c r="B339" s="843" t="s">
        <v>223</v>
      </c>
      <c r="C339" s="844"/>
      <c r="D339" s="926" t="s">
        <v>224</v>
      </c>
      <c r="E339" s="926"/>
      <c r="F339" s="928" t="s">
        <v>1051</v>
      </c>
      <c r="G339" s="929"/>
      <c r="H339" s="929"/>
      <c r="I339" s="929"/>
      <c r="J339" s="929"/>
      <c r="K339" s="929"/>
      <c r="L339" s="930"/>
      <c r="M339" s="55"/>
    </row>
    <row r="340" spans="1:553" ht="92.25" customHeight="1" x14ac:dyDescent="0.2">
      <c r="A340" s="59"/>
      <c r="B340" s="845"/>
      <c r="C340" s="846"/>
      <c r="D340" s="927" t="s">
        <v>225</v>
      </c>
      <c r="E340" s="927"/>
      <c r="F340" s="931" t="s">
        <v>1052</v>
      </c>
      <c r="G340" s="932"/>
      <c r="H340" s="932"/>
      <c r="I340" s="932"/>
      <c r="J340" s="932"/>
      <c r="K340" s="932"/>
      <c r="L340" s="933"/>
      <c r="M340" s="55"/>
    </row>
    <row r="341" spans="1:553" s="58" customFormat="1" ht="15" customHeight="1" x14ac:dyDescent="0.2">
      <c r="A341" s="56"/>
      <c r="B341" s="20"/>
      <c r="C341" s="20"/>
      <c r="D341" s="20"/>
      <c r="E341" s="20"/>
      <c r="F341" s="20"/>
      <c r="G341" s="20"/>
      <c r="H341" s="20"/>
      <c r="I341" s="20"/>
      <c r="J341" s="20"/>
      <c r="K341" s="20"/>
      <c r="L341" s="20"/>
      <c r="M341" s="20"/>
      <c r="N341" s="52"/>
      <c r="O341" s="53"/>
      <c r="P341" s="53"/>
      <c r="Q341" s="53"/>
      <c r="R341" s="53"/>
      <c r="S341" s="53"/>
      <c r="T341" s="53"/>
      <c r="U341" s="53"/>
      <c r="V341" s="53"/>
      <c r="W341" s="53"/>
      <c r="X341" s="53"/>
      <c r="Y341" s="53"/>
      <c r="Z341" s="53"/>
      <c r="AA341" s="53"/>
      <c r="AB341" s="53"/>
      <c r="AC341" s="53"/>
      <c r="AD341" s="53"/>
      <c r="AE341" s="53"/>
      <c r="AF341" s="57"/>
      <c r="AG341" s="57"/>
      <c r="AH341" s="57"/>
      <c r="AI341" s="57"/>
      <c r="AJ341" s="57"/>
      <c r="AK341" s="57"/>
      <c r="AL341" s="57"/>
      <c r="AM341" s="57"/>
      <c r="AN341" s="57"/>
      <c r="AO341" s="57"/>
      <c r="AP341" s="57"/>
      <c r="AQ341" s="57"/>
      <c r="AR341" s="57"/>
      <c r="AS341" s="57"/>
      <c r="AT341" s="57"/>
      <c r="AU341" s="57"/>
      <c r="AV341" s="57"/>
      <c r="AW341" s="57"/>
      <c r="AX341" s="57"/>
      <c r="AY341" s="57"/>
      <c r="AZ341" s="57"/>
      <c r="BA341" s="57"/>
      <c r="BB341" s="57"/>
      <c r="BC341" s="57"/>
      <c r="BD341" s="57"/>
      <c r="BE341" s="57"/>
      <c r="BF341" s="57"/>
      <c r="BG341" s="57"/>
      <c r="BH341" s="57"/>
      <c r="BI341" s="57"/>
      <c r="BJ341" s="57"/>
      <c r="BK341" s="57"/>
      <c r="BL341" s="57"/>
      <c r="BM341" s="57"/>
      <c r="BN341" s="57"/>
      <c r="BO341" s="57"/>
      <c r="BP341" s="57"/>
      <c r="BQ341" s="57"/>
      <c r="BR341" s="57"/>
      <c r="BS341" s="57"/>
      <c r="BT341" s="57"/>
      <c r="BU341" s="57"/>
      <c r="BV341" s="57"/>
      <c r="BW341" s="57"/>
      <c r="BX341" s="57"/>
      <c r="BY341" s="57"/>
      <c r="BZ341" s="57"/>
      <c r="CA341" s="57"/>
      <c r="CB341" s="57"/>
      <c r="CC341" s="57"/>
      <c r="CD341" s="57"/>
      <c r="CE341" s="57"/>
      <c r="CF341" s="57"/>
      <c r="CG341" s="57"/>
      <c r="CH341" s="57"/>
      <c r="CI341" s="57"/>
      <c r="CJ341" s="57"/>
      <c r="CK341" s="57"/>
      <c r="CL341" s="57"/>
      <c r="CM341" s="57"/>
      <c r="CN341" s="57"/>
      <c r="CO341" s="57"/>
      <c r="CP341" s="57"/>
      <c r="CQ341" s="57"/>
      <c r="CR341" s="57"/>
      <c r="CS341" s="57"/>
      <c r="CT341" s="57"/>
      <c r="CU341" s="57"/>
      <c r="CV341" s="57"/>
      <c r="CW341" s="57"/>
      <c r="CX341" s="57"/>
      <c r="CY341" s="57"/>
      <c r="CZ341" s="57"/>
      <c r="DA341" s="57"/>
      <c r="DB341" s="57"/>
      <c r="DC341" s="57"/>
      <c r="DD341" s="57"/>
      <c r="DE341" s="57"/>
      <c r="DF341" s="57"/>
      <c r="DG341" s="57"/>
      <c r="DH341" s="57"/>
      <c r="DI341" s="57"/>
      <c r="DJ341" s="57"/>
      <c r="DK341" s="57"/>
      <c r="DL341" s="57"/>
      <c r="DM341" s="57"/>
      <c r="DN341" s="57"/>
      <c r="DO341" s="57"/>
      <c r="DP341" s="57"/>
      <c r="DQ341" s="57"/>
      <c r="DR341" s="57"/>
      <c r="DS341" s="57"/>
      <c r="DT341" s="57"/>
      <c r="DU341" s="57"/>
      <c r="DV341" s="57"/>
      <c r="DW341" s="57"/>
      <c r="DX341" s="57"/>
      <c r="DY341" s="57"/>
      <c r="DZ341" s="57"/>
      <c r="EA341" s="57"/>
      <c r="EB341" s="57"/>
      <c r="EC341" s="57"/>
      <c r="ED341" s="57"/>
      <c r="EE341" s="57"/>
      <c r="EF341" s="57"/>
      <c r="EG341" s="57"/>
      <c r="EH341" s="57"/>
      <c r="EI341" s="57"/>
      <c r="EJ341" s="57"/>
      <c r="EK341" s="57"/>
      <c r="EL341" s="57"/>
      <c r="EM341" s="57"/>
      <c r="EN341" s="57"/>
      <c r="EO341" s="57"/>
      <c r="EP341" s="57"/>
      <c r="EQ341" s="57"/>
      <c r="ER341" s="57"/>
      <c r="ES341" s="57"/>
      <c r="ET341" s="57"/>
      <c r="EU341" s="57"/>
      <c r="EV341" s="57"/>
      <c r="EW341" s="57"/>
      <c r="EX341" s="57"/>
      <c r="EY341" s="57"/>
      <c r="EZ341" s="57"/>
      <c r="FA341" s="57"/>
      <c r="FB341" s="57"/>
      <c r="FC341" s="57"/>
      <c r="FD341" s="57"/>
      <c r="FE341" s="57"/>
      <c r="FF341" s="57"/>
      <c r="FG341" s="57"/>
      <c r="FH341" s="57"/>
      <c r="FI341" s="57"/>
      <c r="FJ341" s="57"/>
      <c r="FK341" s="57"/>
      <c r="FL341" s="57"/>
      <c r="FM341" s="57"/>
      <c r="FN341" s="57"/>
      <c r="FO341" s="57"/>
      <c r="FP341" s="57"/>
      <c r="FQ341" s="57"/>
      <c r="FR341" s="57"/>
      <c r="FS341" s="57"/>
      <c r="FT341" s="57"/>
      <c r="FU341" s="57"/>
      <c r="FV341" s="57"/>
      <c r="FW341" s="57"/>
      <c r="FX341" s="57"/>
      <c r="FY341" s="57"/>
      <c r="FZ341" s="57"/>
      <c r="GA341" s="57"/>
      <c r="GB341" s="57"/>
      <c r="GC341" s="57"/>
      <c r="GD341" s="57"/>
      <c r="GE341" s="57"/>
      <c r="GF341" s="57"/>
      <c r="GG341" s="57"/>
      <c r="GH341" s="57"/>
      <c r="GI341" s="57"/>
      <c r="GJ341" s="57"/>
      <c r="GK341" s="57"/>
      <c r="GL341" s="57"/>
      <c r="GM341" s="57"/>
      <c r="GN341" s="57"/>
      <c r="GO341" s="57"/>
      <c r="GP341" s="57"/>
      <c r="GQ341" s="57"/>
      <c r="GR341" s="57"/>
      <c r="GS341" s="57"/>
      <c r="GT341" s="57"/>
      <c r="GU341" s="57"/>
      <c r="GV341" s="57"/>
      <c r="GW341" s="57"/>
      <c r="GX341" s="57"/>
      <c r="GY341" s="57"/>
      <c r="GZ341" s="57"/>
      <c r="HA341" s="57"/>
      <c r="HB341" s="57"/>
      <c r="HC341" s="57"/>
      <c r="HD341" s="57"/>
      <c r="HE341" s="57"/>
      <c r="HF341" s="57"/>
      <c r="HG341" s="57"/>
      <c r="HH341" s="57"/>
      <c r="HI341" s="57"/>
      <c r="HJ341" s="57"/>
      <c r="HK341" s="57"/>
      <c r="HL341" s="57"/>
      <c r="HM341" s="57"/>
      <c r="HN341" s="57"/>
      <c r="HO341" s="57"/>
      <c r="HP341" s="57"/>
      <c r="HQ341" s="57"/>
      <c r="HR341" s="57"/>
      <c r="HS341" s="57"/>
      <c r="HT341" s="57"/>
      <c r="HU341" s="57"/>
      <c r="HV341" s="57"/>
      <c r="HW341" s="57"/>
      <c r="HX341" s="57"/>
      <c r="HY341" s="57"/>
      <c r="HZ341" s="57"/>
      <c r="IA341" s="57"/>
      <c r="IB341" s="57"/>
      <c r="IC341" s="57"/>
      <c r="ID341" s="57"/>
      <c r="IE341" s="57"/>
      <c r="IF341" s="57"/>
      <c r="IG341" s="57"/>
      <c r="IH341" s="57"/>
      <c r="II341" s="57"/>
      <c r="IJ341" s="57"/>
      <c r="IK341" s="57"/>
      <c r="IL341" s="57"/>
      <c r="IM341" s="57"/>
      <c r="IN341" s="57"/>
      <c r="IO341" s="57"/>
      <c r="IP341" s="57"/>
      <c r="IQ341" s="57"/>
      <c r="IR341" s="57"/>
      <c r="IS341" s="57"/>
      <c r="IT341" s="57"/>
      <c r="IU341" s="57"/>
      <c r="IV341" s="57"/>
      <c r="IW341" s="57"/>
      <c r="IX341" s="57"/>
      <c r="IY341" s="57"/>
      <c r="IZ341" s="57"/>
      <c r="JA341" s="57"/>
      <c r="JB341" s="57"/>
      <c r="JC341" s="57"/>
      <c r="JD341" s="57"/>
      <c r="JE341" s="57"/>
      <c r="JF341" s="57"/>
      <c r="JG341" s="57"/>
      <c r="JH341" s="57"/>
      <c r="JI341" s="57"/>
      <c r="JJ341" s="57"/>
      <c r="JK341" s="57"/>
      <c r="JL341" s="57"/>
      <c r="JM341" s="57"/>
      <c r="JN341" s="57"/>
      <c r="JO341" s="57"/>
      <c r="JP341" s="57"/>
      <c r="JQ341" s="57"/>
      <c r="JR341" s="57"/>
      <c r="JS341" s="57"/>
      <c r="JT341" s="57"/>
      <c r="JU341" s="57"/>
      <c r="JV341" s="57"/>
      <c r="JW341" s="57"/>
      <c r="JX341" s="57"/>
      <c r="JY341" s="57"/>
      <c r="JZ341" s="57"/>
      <c r="KA341" s="57"/>
      <c r="KB341" s="57"/>
      <c r="KC341" s="57"/>
      <c r="KD341" s="57"/>
      <c r="KE341" s="57"/>
      <c r="KF341" s="57"/>
      <c r="KG341" s="57"/>
      <c r="KH341" s="57"/>
      <c r="KI341" s="57"/>
      <c r="KJ341" s="57"/>
      <c r="KK341" s="57"/>
      <c r="KL341" s="57"/>
      <c r="KM341" s="57"/>
      <c r="KN341" s="57"/>
      <c r="KO341" s="57"/>
      <c r="KP341" s="57"/>
      <c r="KQ341" s="57"/>
      <c r="KR341" s="57"/>
      <c r="KS341" s="57"/>
      <c r="KT341" s="57"/>
      <c r="KU341" s="57"/>
      <c r="KV341" s="57"/>
      <c r="KW341" s="57"/>
      <c r="KX341" s="57"/>
      <c r="KY341" s="57"/>
      <c r="KZ341" s="57"/>
      <c r="LA341" s="57"/>
      <c r="LB341" s="57"/>
      <c r="LC341" s="57"/>
      <c r="LD341" s="57"/>
      <c r="LE341" s="57"/>
      <c r="LF341" s="57"/>
      <c r="LG341" s="57"/>
      <c r="LH341" s="57"/>
      <c r="LI341" s="57"/>
      <c r="LJ341" s="57"/>
      <c r="LK341" s="57"/>
      <c r="LL341" s="57"/>
      <c r="LM341" s="57"/>
      <c r="LN341" s="57"/>
      <c r="LO341" s="57"/>
      <c r="LP341" s="57"/>
      <c r="LQ341" s="57"/>
      <c r="LR341" s="57"/>
      <c r="LS341" s="57"/>
      <c r="LT341" s="57"/>
      <c r="LU341" s="57"/>
      <c r="LV341" s="57"/>
      <c r="LW341" s="57"/>
      <c r="LX341" s="57"/>
      <c r="LY341" s="57"/>
      <c r="LZ341" s="57"/>
      <c r="MA341" s="57"/>
      <c r="MB341" s="57"/>
      <c r="MC341" s="57"/>
      <c r="MD341" s="57"/>
      <c r="ME341" s="57"/>
      <c r="MF341" s="57"/>
      <c r="MG341" s="57"/>
      <c r="MH341" s="57"/>
      <c r="MI341" s="57"/>
      <c r="MJ341" s="57"/>
      <c r="MK341" s="57"/>
      <c r="ML341" s="57"/>
      <c r="MM341" s="57"/>
      <c r="MN341" s="57"/>
      <c r="MO341" s="57"/>
      <c r="MP341" s="57"/>
      <c r="MQ341" s="57"/>
      <c r="MR341" s="57"/>
      <c r="MS341" s="57"/>
      <c r="MT341" s="57"/>
      <c r="MU341" s="57"/>
      <c r="MV341" s="57"/>
      <c r="MW341" s="57"/>
      <c r="MX341" s="57"/>
      <c r="MY341" s="57"/>
      <c r="MZ341" s="57"/>
      <c r="NA341" s="57"/>
      <c r="NB341" s="57"/>
      <c r="NC341" s="57"/>
      <c r="ND341" s="57"/>
      <c r="NE341" s="57"/>
      <c r="NF341" s="57"/>
      <c r="NG341" s="57"/>
      <c r="NH341" s="57"/>
      <c r="NI341" s="57"/>
      <c r="NJ341" s="57"/>
      <c r="NK341" s="57"/>
      <c r="NL341" s="57"/>
      <c r="NM341" s="57"/>
      <c r="NN341" s="57"/>
      <c r="NO341" s="57"/>
      <c r="NP341" s="57"/>
      <c r="NQ341" s="57"/>
      <c r="NR341" s="57"/>
      <c r="NS341" s="57"/>
      <c r="NT341" s="57"/>
      <c r="NU341" s="57"/>
      <c r="NV341" s="57"/>
      <c r="NW341" s="57"/>
      <c r="NX341" s="57"/>
      <c r="NY341" s="57"/>
      <c r="NZ341" s="57"/>
      <c r="OA341" s="57"/>
      <c r="OB341" s="57"/>
      <c r="OC341" s="57"/>
      <c r="OD341" s="57"/>
      <c r="OE341" s="57"/>
      <c r="OF341" s="57"/>
      <c r="OG341" s="57"/>
      <c r="OH341" s="57"/>
      <c r="OI341" s="57"/>
      <c r="OJ341" s="57"/>
      <c r="OK341" s="57"/>
      <c r="OL341" s="57"/>
      <c r="OM341" s="57"/>
      <c r="ON341" s="57"/>
      <c r="OO341" s="57"/>
      <c r="OP341" s="57"/>
      <c r="OQ341" s="57"/>
      <c r="OR341" s="57"/>
      <c r="OS341" s="57"/>
      <c r="OT341" s="57"/>
      <c r="OU341" s="57"/>
      <c r="OV341" s="57"/>
      <c r="OW341" s="57"/>
      <c r="OX341" s="57"/>
      <c r="OY341" s="57"/>
      <c r="OZ341" s="57"/>
      <c r="PA341" s="57"/>
      <c r="PB341" s="57"/>
      <c r="PC341" s="57"/>
      <c r="PD341" s="57"/>
      <c r="PE341" s="57"/>
      <c r="PF341" s="57"/>
      <c r="PG341" s="57"/>
      <c r="PH341" s="57"/>
      <c r="PI341" s="57"/>
      <c r="PJ341" s="57"/>
      <c r="PK341" s="57"/>
      <c r="PL341" s="57"/>
      <c r="PM341" s="57"/>
      <c r="PN341" s="57"/>
      <c r="PO341" s="57"/>
      <c r="PP341" s="57"/>
      <c r="PQ341" s="57"/>
      <c r="PR341" s="57"/>
      <c r="PS341" s="57"/>
      <c r="PT341" s="57"/>
      <c r="PU341" s="57"/>
      <c r="PV341" s="57"/>
      <c r="PW341" s="57"/>
      <c r="PX341" s="57"/>
      <c r="PY341" s="57"/>
      <c r="PZ341" s="57"/>
      <c r="QA341" s="57"/>
      <c r="QB341" s="57"/>
      <c r="QC341" s="57"/>
      <c r="QD341" s="57"/>
      <c r="QE341" s="57"/>
      <c r="QF341" s="57"/>
      <c r="QG341" s="57"/>
      <c r="QH341" s="57"/>
      <c r="QI341" s="57"/>
      <c r="QJ341" s="57"/>
      <c r="QK341" s="57"/>
      <c r="QL341" s="57"/>
      <c r="QM341" s="57"/>
      <c r="QN341" s="57"/>
      <c r="QO341" s="57"/>
      <c r="QP341" s="57"/>
      <c r="QQ341" s="57"/>
      <c r="QR341" s="57"/>
      <c r="QS341" s="57"/>
      <c r="QT341" s="57"/>
      <c r="QU341" s="57"/>
      <c r="QV341" s="57"/>
      <c r="QW341" s="57"/>
      <c r="QX341" s="57"/>
      <c r="QY341" s="57"/>
      <c r="QZ341" s="57"/>
      <c r="RA341" s="57"/>
      <c r="RB341" s="57"/>
      <c r="RC341" s="57"/>
      <c r="RD341" s="57"/>
      <c r="RE341" s="57"/>
      <c r="RF341" s="57"/>
      <c r="RG341" s="57"/>
      <c r="RH341" s="57"/>
      <c r="RI341" s="57"/>
      <c r="RJ341" s="57"/>
      <c r="RK341" s="57"/>
      <c r="RL341" s="57"/>
      <c r="RM341" s="57"/>
      <c r="RN341" s="57"/>
      <c r="RO341" s="57"/>
      <c r="RP341" s="57"/>
      <c r="RQ341" s="57"/>
      <c r="RR341" s="57"/>
      <c r="RS341" s="57"/>
      <c r="RT341" s="57"/>
      <c r="RU341" s="57"/>
      <c r="RV341" s="57"/>
      <c r="RW341" s="57"/>
      <c r="RX341" s="57"/>
      <c r="RY341" s="57"/>
      <c r="RZ341" s="57"/>
      <c r="SA341" s="57"/>
      <c r="SB341" s="57"/>
      <c r="SC341" s="57"/>
      <c r="SD341" s="57"/>
      <c r="SE341" s="57"/>
      <c r="SF341" s="57"/>
      <c r="SG341" s="57"/>
      <c r="SH341" s="57"/>
      <c r="SI341" s="57"/>
      <c r="SJ341" s="57"/>
      <c r="SK341" s="57"/>
      <c r="SL341" s="57"/>
      <c r="SM341" s="57"/>
      <c r="SN341" s="57"/>
      <c r="SO341" s="57"/>
      <c r="SP341" s="57"/>
      <c r="SQ341" s="57"/>
      <c r="SR341" s="57"/>
      <c r="SS341" s="57"/>
      <c r="ST341" s="57"/>
      <c r="SU341" s="57"/>
      <c r="SV341" s="57"/>
      <c r="SW341" s="57"/>
      <c r="SX341" s="57"/>
      <c r="SY341" s="57"/>
      <c r="SZ341" s="57"/>
      <c r="TA341" s="57"/>
      <c r="TB341" s="57"/>
      <c r="TC341" s="57"/>
      <c r="TD341" s="57"/>
      <c r="TE341" s="57"/>
      <c r="TF341" s="57"/>
      <c r="TG341" s="57"/>
      <c r="TH341" s="57"/>
      <c r="TI341" s="57"/>
      <c r="TJ341" s="57"/>
      <c r="TK341" s="57"/>
      <c r="TL341" s="57"/>
      <c r="TM341" s="57"/>
      <c r="TN341" s="57"/>
      <c r="TO341" s="57"/>
      <c r="TP341" s="57"/>
      <c r="TQ341" s="57"/>
      <c r="TR341" s="57"/>
      <c r="TS341" s="57"/>
      <c r="TT341" s="57"/>
      <c r="TU341" s="57"/>
      <c r="TV341" s="57"/>
      <c r="TW341" s="57"/>
      <c r="TX341" s="57"/>
      <c r="TY341" s="57"/>
      <c r="TZ341" s="57"/>
      <c r="UA341" s="57"/>
      <c r="UB341" s="57"/>
      <c r="UC341" s="57"/>
      <c r="UD341" s="57"/>
      <c r="UE341" s="57"/>
      <c r="UF341" s="57"/>
      <c r="UG341" s="57"/>
    </row>
    <row r="342" spans="1:553" ht="15.75" customHeight="1" x14ac:dyDescent="0.2">
      <c r="A342" s="59"/>
      <c r="B342" s="682" t="s">
        <v>226</v>
      </c>
      <c r="C342" s="790"/>
      <c r="D342" s="790"/>
      <c r="E342" s="790"/>
      <c r="F342" s="790"/>
      <c r="G342" s="790"/>
      <c r="H342" s="790"/>
      <c r="I342" s="790"/>
      <c r="J342" s="790"/>
      <c r="K342" s="790"/>
      <c r="L342" s="790"/>
      <c r="M342" s="55"/>
    </row>
    <row r="343" spans="1:553" ht="7.5" customHeight="1" thickBot="1" x14ac:dyDescent="0.25">
      <c r="A343" s="59"/>
      <c r="B343" s="39"/>
      <c r="C343" s="20"/>
      <c r="D343" s="20"/>
      <c r="E343" s="20"/>
      <c r="F343" s="20"/>
      <c r="G343" s="20"/>
      <c r="H343" s="20"/>
      <c r="I343" s="20"/>
      <c r="J343" s="20"/>
      <c r="K343" s="20"/>
      <c r="L343" s="55"/>
      <c r="M343" s="55"/>
    </row>
    <row r="344" spans="1:553" ht="33" customHeight="1" x14ac:dyDescent="0.2">
      <c r="A344" s="59"/>
      <c r="B344" s="688" t="s">
        <v>227</v>
      </c>
      <c r="C344" s="689"/>
      <c r="D344" s="847" t="s">
        <v>1054</v>
      </c>
      <c r="E344" s="707"/>
      <c r="F344" s="707"/>
      <c r="G344" s="707"/>
      <c r="H344" s="707"/>
      <c r="I344" s="707"/>
      <c r="J344" s="707"/>
      <c r="K344" s="707"/>
      <c r="L344" s="708"/>
      <c r="M344" s="55"/>
    </row>
    <row r="345" spans="1:553" ht="33" customHeight="1" x14ac:dyDescent="0.2">
      <c r="A345" s="59"/>
      <c r="B345" s="858"/>
      <c r="C345" s="859"/>
      <c r="D345" s="848"/>
      <c r="E345" s="849"/>
      <c r="F345" s="849"/>
      <c r="G345" s="849"/>
      <c r="H345" s="849"/>
      <c r="I345" s="849"/>
      <c r="J345" s="849"/>
      <c r="K345" s="849"/>
      <c r="L345" s="850"/>
      <c r="M345" s="55"/>
    </row>
    <row r="346" spans="1:553" ht="33" customHeight="1" x14ac:dyDescent="0.2">
      <c r="A346" s="59"/>
      <c r="B346" s="843" t="s">
        <v>228</v>
      </c>
      <c r="C346" s="844"/>
      <c r="D346" s="851" t="s">
        <v>1053</v>
      </c>
      <c r="E346" s="852"/>
      <c r="F346" s="852"/>
      <c r="G346" s="852"/>
      <c r="H346" s="852"/>
      <c r="I346" s="852"/>
      <c r="J346" s="852"/>
      <c r="K346" s="852"/>
      <c r="L346" s="853"/>
      <c r="M346" s="55"/>
    </row>
    <row r="347" spans="1:553" ht="33" customHeight="1" x14ac:dyDescent="0.2">
      <c r="A347" s="59"/>
      <c r="B347" s="843"/>
      <c r="C347" s="844"/>
      <c r="D347" s="854"/>
      <c r="E347" s="855"/>
      <c r="F347" s="855"/>
      <c r="G347" s="855"/>
      <c r="H347" s="855"/>
      <c r="I347" s="855"/>
      <c r="J347" s="855"/>
      <c r="K347" s="855"/>
      <c r="L347" s="856"/>
      <c r="M347" s="55"/>
    </row>
    <row r="348" spans="1:553" ht="33" customHeight="1" x14ac:dyDescent="0.2">
      <c r="A348" s="59"/>
      <c r="B348" s="843" t="s">
        <v>229</v>
      </c>
      <c r="C348" s="844"/>
      <c r="D348" s="851" t="s">
        <v>1055</v>
      </c>
      <c r="E348" s="852"/>
      <c r="F348" s="852"/>
      <c r="G348" s="852"/>
      <c r="H348" s="852"/>
      <c r="I348" s="852"/>
      <c r="J348" s="852"/>
      <c r="K348" s="852"/>
      <c r="L348" s="853"/>
      <c r="M348" s="55"/>
    </row>
    <row r="349" spans="1:553" ht="33" customHeight="1" x14ac:dyDescent="0.2">
      <c r="A349" s="59"/>
      <c r="B349" s="845"/>
      <c r="C349" s="846"/>
      <c r="D349" s="857"/>
      <c r="E349" s="769"/>
      <c r="F349" s="769"/>
      <c r="G349" s="769"/>
      <c r="H349" s="769"/>
      <c r="I349" s="769"/>
      <c r="J349" s="769"/>
      <c r="K349" s="769"/>
      <c r="L349" s="770"/>
      <c r="M349" s="55"/>
    </row>
    <row r="350" spans="1:553" s="58" customFormat="1" ht="15" customHeight="1" x14ac:dyDescent="0.2">
      <c r="A350" s="56"/>
      <c r="B350" s="20"/>
      <c r="C350" s="20"/>
      <c r="D350" s="20"/>
      <c r="E350" s="20"/>
      <c r="F350" s="20"/>
      <c r="G350" s="20"/>
      <c r="H350" s="20"/>
      <c r="I350" s="20"/>
      <c r="J350" s="20"/>
      <c r="K350" s="20"/>
      <c r="L350" s="20"/>
      <c r="M350" s="20"/>
      <c r="N350" s="52"/>
      <c r="O350" s="53"/>
      <c r="P350" s="53"/>
      <c r="Q350" s="53"/>
      <c r="R350" s="53"/>
      <c r="S350" s="53"/>
      <c r="T350" s="53"/>
      <c r="U350" s="53"/>
      <c r="V350" s="53"/>
      <c r="W350" s="53"/>
      <c r="X350" s="53"/>
      <c r="Y350" s="53"/>
      <c r="Z350" s="53"/>
      <c r="AA350" s="53"/>
      <c r="AB350" s="53"/>
      <c r="AC350" s="53"/>
      <c r="AD350" s="53"/>
      <c r="AE350" s="53"/>
      <c r="AF350" s="57"/>
      <c r="AG350" s="57"/>
      <c r="AH350" s="57"/>
      <c r="AI350" s="57"/>
      <c r="AJ350" s="57"/>
      <c r="AK350" s="57"/>
      <c r="AL350" s="57"/>
      <c r="AM350" s="57"/>
      <c r="AN350" s="57"/>
      <c r="AO350" s="57"/>
      <c r="AP350" s="57"/>
      <c r="AQ350" s="57"/>
      <c r="AR350" s="57"/>
      <c r="AS350" s="57"/>
      <c r="AT350" s="57"/>
      <c r="AU350" s="57"/>
      <c r="AV350" s="57"/>
      <c r="AW350" s="57"/>
      <c r="AX350" s="57"/>
      <c r="AY350" s="57"/>
      <c r="AZ350" s="57"/>
      <c r="BA350" s="57"/>
      <c r="BB350" s="57"/>
      <c r="BC350" s="57"/>
      <c r="BD350" s="57"/>
      <c r="BE350" s="57"/>
      <c r="BF350" s="57"/>
      <c r="BG350" s="57"/>
      <c r="BH350" s="57"/>
      <c r="BI350" s="57"/>
      <c r="BJ350" s="57"/>
      <c r="BK350" s="57"/>
      <c r="BL350" s="57"/>
      <c r="BM350" s="57"/>
      <c r="BN350" s="57"/>
      <c r="BO350" s="57"/>
      <c r="BP350" s="57"/>
      <c r="BQ350" s="57"/>
      <c r="BR350" s="57"/>
      <c r="BS350" s="57"/>
      <c r="BT350" s="57"/>
      <c r="BU350" s="57"/>
      <c r="BV350" s="57"/>
      <c r="BW350" s="57"/>
      <c r="BX350" s="57"/>
      <c r="BY350" s="57"/>
      <c r="BZ350" s="57"/>
      <c r="CA350" s="57"/>
      <c r="CB350" s="57"/>
      <c r="CC350" s="57"/>
      <c r="CD350" s="57"/>
      <c r="CE350" s="57"/>
      <c r="CF350" s="57"/>
      <c r="CG350" s="57"/>
      <c r="CH350" s="57"/>
      <c r="CI350" s="57"/>
      <c r="CJ350" s="57"/>
      <c r="CK350" s="57"/>
      <c r="CL350" s="57"/>
      <c r="CM350" s="57"/>
      <c r="CN350" s="57"/>
      <c r="CO350" s="57"/>
      <c r="CP350" s="57"/>
      <c r="CQ350" s="57"/>
      <c r="CR350" s="57"/>
      <c r="CS350" s="57"/>
      <c r="CT350" s="57"/>
      <c r="CU350" s="57"/>
      <c r="CV350" s="57"/>
      <c r="CW350" s="57"/>
      <c r="CX350" s="57"/>
      <c r="CY350" s="57"/>
      <c r="CZ350" s="57"/>
      <c r="DA350" s="57"/>
      <c r="DB350" s="57"/>
      <c r="DC350" s="57"/>
      <c r="DD350" s="57"/>
      <c r="DE350" s="57"/>
      <c r="DF350" s="57"/>
      <c r="DG350" s="57"/>
      <c r="DH350" s="57"/>
      <c r="DI350" s="57"/>
      <c r="DJ350" s="57"/>
      <c r="DK350" s="57"/>
      <c r="DL350" s="57"/>
      <c r="DM350" s="57"/>
      <c r="DN350" s="57"/>
      <c r="DO350" s="57"/>
      <c r="DP350" s="57"/>
      <c r="DQ350" s="57"/>
      <c r="DR350" s="57"/>
      <c r="DS350" s="57"/>
      <c r="DT350" s="57"/>
      <c r="DU350" s="57"/>
      <c r="DV350" s="57"/>
      <c r="DW350" s="57"/>
      <c r="DX350" s="57"/>
      <c r="DY350" s="57"/>
      <c r="DZ350" s="57"/>
      <c r="EA350" s="57"/>
      <c r="EB350" s="57"/>
      <c r="EC350" s="57"/>
      <c r="ED350" s="57"/>
      <c r="EE350" s="57"/>
      <c r="EF350" s="57"/>
      <c r="EG350" s="57"/>
      <c r="EH350" s="57"/>
      <c r="EI350" s="57"/>
      <c r="EJ350" s="57"/>
      <c r="EK350" s="57"/>
      <c r="EL350" s="57"/>
      <c r="EM350" s="57"/>
      <c r="EN350" s="57"/>
      <c r="EO350" s="57"/>
      <c r="EP350" s="57"/>
      <c r="EQ350" s="57"/>
      <c r="ER350" s="57"/>
      <c r="ES350" s="57"/>
      <c r="ET350" s="57"/>
      <c r="EU350" s="57"/>
      <c r="EV350" s="57"/>
      <c r="EW350" s="57"/>
      <c r="EX350" s="57"/>
      <c r="EY350" s="57"/>
      <c r="EZ350" s="57"/>
      <c r="FA350" s="57"/>
      <c r="FB350" s="57"/>
      <c r="FC350" s="57"/>
      <c r="FD350" s="57"/>
      <c r="FE350" s="57"/>
      <c r="FF350" s="57"/>
      <c r="FG350" s="57"/>
      <c r="FH350" s="57"/>
      <c r="FI350" s="57"/>
      <c r="FJ350" s="57"/>
      <c r="FK350" s="57"/>
      <c r="FL350" s="57"/>
      <c r="FM350" s="57"/>
      <c r="FN350" s="57"/>
      <c r="FO350" s="57"/>
      <c r="FP350" s="57"/>
      <c r="FQ350" s="57"/>
      <c r="FR350" s="57"/>
      <c r="FS350" s="57"/>
      <c r="FT350" s="57"/>
      <c r="FU350" s="57"/>
      <c r="FV350" s="57"/>
      <c r="FW350" s="57"/>
      <c r="FX350" s="57"/>
      <c r="FY350" s="57"/>
      <c r="FZ350" s="57"/>
      <c r="GA350" s="57"/>
      <c r="GB350" s="57"/>
      <c r="GC350" s="57"/>
      <c r="GD350" s="57"/>
      <c r="GE350" s="57"/>
      <c r="GF350" s="57"/>
      <c r="GG350" s="57"/>
      <c r="GH350" s="57"/>
      <c r="GI350" s="57"/>
      <c r="GJ350" s="57"/>
      <c r="GK350" s="57"/>
      <c r="GL350" s="57"/>
      <c r="GM350" s="57"/>
      <c r="GN350" s="57"/>
      <c r="GO350" s="57"/>
      <c r="GP350" s="57"/>
      <c r="GQ350" s="57"/>
      <c r="GR350" s="57"/>
      <c r="GS350" s="57"/>
      <c r="GT350" s="57"/>
      <c r="GU350" s="57"/>
      <c r="GV350" s="57"/>
      <c r="GW350" s="57"/>
      <c r="GX350" s="57"/>
      <c r="GY350" s="57"/>
      <c r="GZ350" s="57"/>
      <c r="HA350" s="57"/>
      <c r="HB350" s="57"/>
      <c r="HC350" s="57"/>
      <c r="HD350" s="57"/>
      <c r="HE350" s="57"/>
      <c r="HF350" s="57"/>
      <c r="HG350" s="57"/>
      <c r="HH350" s="57"/>
      <c r="HI350" s="57"/>
      <c r="HJ350" s="57"/>
      <c r="HK350" s="57"/>
      <c r="HL350" s="57"/>
      <c r="HM350" s="57"/>
      <c r="HN350" s="57"/>
      <c r="HO350" s="57"/>
      <c r="HP350" s="57"/>
      <c r="HQ350" s="57"/>
      <c r="HR350" s="57"/>
      <c r="HS350" s="57"/>
      <c r="HT350" s="57"/>
      <c r="HU350" s="57"/>
      <c r="HV350" s="57"/>
      <c r="HW350" s="57"/>
      <c r="HX350" s="57"/>
      <c r="HY350" s="57"/>
      <c r="HZ350" s="57"/>
      <c r="IA350" s="57"/>
      <c r="IB350" s="57"/>
      <c r="IC350" s="57"/>
      <c r="ID350" s="57"/>
      <c r="IE350" s="57"/>
      <c r="IF350" s="57"/>
      <c r="IG350" s="57"/>
      <c r="IH350" s="57"/>
      <c r="II350" s="57"/>
      <c r="IJ350" s="57"/>
      <c r="IK350" s="57"/>
      <c r="IL350" s="57"/>
      <c r="IM350" s="57"/>
      <c r="IN350" s="57"/>
      <c r="IO350" s="57"/>
      <c r="IP350" s="57"/>
      <c r="IQ350" s="57"/>
      <c r="IR350" s="57"/>
      <c r="IS350" s="57"/>
      <c r="IT350" s="57"/>
      <c r="IU350" s="57"/>
      <c r="IV350" s="57"/>
      <c r="IW350" s="57"/>
      <c r="IX350" s="57"/>
      <c r="IY350" s="57"/>
      <c r="IZ350" s="57"/>
      <c r="JA350" s="57"/>
      <c r="JB350" s="57"/>
      <c r="JC350" s="57"/>
      <c r="JD350" s="57"/>
      <c r="JE350" s="57"/>
      <c r="JF350" s="57"/>
      <c r="JG350" s="57"/>
      <c r="JH350" s="57"/>
      <c r="JI350" s="57"/>
      <c r="JJ350" s="57"/>
      <c r="JK350" s="57"/>
      <c r="JL350" s="57"/>
      <c r="JM350" s="57"/>
      <c r="JN350" s="57"/>
      <c r="JO350" s="57"/>
      <c r="JP350" s="57"/>
      <c r="JQ350" s="57"/>
      <c r="JR350" s="57"/>
      <c r="JS350" s="57"/>
      <c r="JT350" s="57"/>
      <c r="JU350" s="57"/>
      <c r="JV350" s="57"/>
      <c r="JW350" s="57"/>
      <c r="JX350" s="57"/>
      <c r="JY350" s="57"/>
      <c r="JZ350" s="57"/>
      <c r="KA350" s="57"/>
      <c r="KB350" s="57"/>
      <c r="KC350" s="57"/>
      <c r="KD350" s="57"/>
      <c r="KE350" s="57"/>
      <c r="KF350" s="57"/>
      <c r="KG350" s="57"/>
      <c r="KH350" s="57"/>
      <c r="KI350" s="57"/>
      <c r="KJ350" s="57"/>
      <c r="KK350" s="57"/>
      <c r="KL350" s="57"/>
      <c r="KM350" s="57"/>
      <c r="KN350" s="57"/>
      <c r="KO350" s="57"/>
      <c r="KP350" s="57"/>
      <c r="KQ350" s="57"/>
      <c r="KR350" s="57"/>
      <c r="KS350" s="57"/>
      <c r="KT350" s="57"/>
      <c r="KU350" s="57"/>
      <c r="KV350" s="57"/>
      <c r="KW350" s="57"/>
      <c r="KX350" s="57"/>
      <c r="KY350" s="57"/>
      <c r="KZ350" s="57"/>
      <c r="LA350" s="57"/>
      <c r="LB350" s="57"/>
      <c r="LC350" s="57"/>
      <c r="LD350" s="57"/>
      <c r="LE350" s="57"/>
      <c r="LF350" s="57"/>
      <c r="LG350" s="57"/>
      <c r="LH350" s="57"/>
      <c r="LI350" s="57"/>
      <c r="LJ350" s="57"/>
      <c r="LK350" s="57"/>
      <c r="LL350" s="57"/>
      <c r="LM350" s="57"/>
      <c r="LN350" s="57"/>
      <c r="LO350" s="57"/>
      <c r="LP350" s="57"/>
      <c r="LQ350" s="57"/>
      <c r="LR350" s="57"/>
      <c r="LS350" s="57"/>
      <c r="LT350" s="57"/>
      <c r="LU350" s="57"/>
      <c r="LV350" s="57"/>
      <c r="LW350" s="57"/>
      <c r="LX350" s="57"/>
      <c r="LY350" s="57"/>
      <c r="LZ350" s="57"/>
      <c r="MA350" s="57"/>
      <c r="MB350" s="57"/>
      <c r="MC350" s="57"/>
      <c r="MD350" s="57"/>
      <c r="ME350" s="57"/>
      <c r="MF350" s="57"/>
      <c r="MG350" s="57"/>
      <c r="MH350" s="57"/>
      <c r="MI350" s="57"/>
      <c r="MJ350" s="57"/>
      <c r="MK350" s="57"/>
      <c r="ML350" s="57"/>
      <c r="MM350" s="57"/>
      <c r="MN350" s="57"/>
      <c r="MO350" s="57"/>
      <c r="MP350" s="57"/>
      <c r="MQ350" s="57"/>
      <c r="MR350" s="57"/>
      <c r="MS350" s="57"/>
      <c r="MT350" s="57"/>
      <c r="MU350" s="57"/>
      <c r="MV350" s="57"/>
      <c r="MW350" s="57"/>
      <c r="MX350" s="57"/>
      <c r="MY350" s="57"/>
      <c r="MZ350" s="57"/>
      <c r="NA350" s="57"/>
      <c r="NB350" s="57"/>
      <c r="NC350" s="57"/>
      <c r="ND350" s="57"/>
      <c r="NE350" s="57"/>
      <c r="NF350" s="57"/>
      <c r="NG350" s="57"/>
      <c r="NH350" s="57"/>
      <c r="NI350" s="57"/>
      <c r="NJ350" s="57"/>
      <c r="NK350" s="57"/>
      <c r="NL350" s="57"/>
      <c r="NM350" s="57"/>
      <c r="NN350" s="57"/>
      <c r="NO350" s="57"/>
      <c r="NP350" s="57"/>
      <c r="NQ350" s="57"/>
      <c r="NR350" s="57"/>
      <c r="NS350" s="57"/>
      <c r="NT350" s="57"/>
      <c r="NU350" s="57"/>
      <c r="NV350" s="57"/>
      <c r="NW350" s="57"/>
      <c r="NX350" s="57"/>
      <c r="NY350" s="57"/>
      <c r="NZ350" s="57"/>
      <c r="OA350" s="57"/>
      <c r="OB350" s="57"/>
      <c r="OC350" s="57"/>
      <c r="OD350" s="57"/>
      <c r="OE350" s="57"/>
      <c r="OF350" s="57"/>
      <c r="OG350" s="57"/>
      <c r="OH350" s="57"/>
      <c r="OI350" s="57"/>
      <c r="OJ350" s="57"/>
      <c r="OK350" s="57"/>
      <c r="OL350" s="57"/>
      <c r="OM350" s="57"/>
      <c r="ON350" s="57"/>
      <c r="OO350" s="57"/>
      <c r="OP350" s="57"/>
      <c r="OQ350" s="57"/>
      <c r="OR350" s="57"/>
      <c r="OS350" s="57"/>
      <c r="OT350" s="57"/>
      <c r="OU350" s="57"/>
      <c r="OV350" s="57"/>
      <c r="OW350" s="57"/>
      <c r="OX350" s="57"/>
      <c r="OY350" s="57"/>
      <c r="OZ350" s="57"/>
      <c r="PA350" s="57"/>
      <c r="PB350" s="57"/>
      <c r="PC350" s="57"/>
      <c r="PD350" s="57"/>
      <c r="PE350" s="57"/>
      <c r="PF350" s="57"/>
      <c r="PG350" s="57"/>
      <c r="PH350" s="57"/>
      <c r="PI350" s="57"/>
      <c r="PJ350" s="57"/>
      <c r="PK350" s="57"/>
      <c r="PL350" s="57"/>
      <c r="PM350" s="57"/>
      <c r="PN350" s="57"/>
      <c r="PO350" s="57"/>
      <c r="PP350" s="57"/>
      <c r="PQ350" s="57"/>
      <c r="PR350" s="57"/>
      <c r="PS350" s="57"/>
      <c r="PT350" s="57"/>
      <c r="PU350" s="57"/>
      <c r="PV350" s="57"/>
      <c r="PW350" s="57"/>
      <c r="PX350" s="57"/>
      <c r="PY350" s="57"/>
      <c r="PZ350" s="57"/>
      <c r="QA350" s="57"/>
      <c r="QB350" s="57"/>
      <c r="QC350" s="57"/>
      <c r="QD350" s="57"/>
      <c r="QE350" s="57"/>
      <c r="QF350" s="57"/>
      <c r="QG350" s="57"/>
      <c r="QH350" s="57"/>
      <c r="QI350" s="57"/>
      <c r="QJ350" s="57"/>
      <c r="QK350" s="57"/>
      <c r="QL350" s="57"/>
      <c r="QM350" s="57"/>
      <c r="QN350" s="57"/>
      <c r="QO350" s="57"/>
      <c r="QP350" s="57"/>
      <c r="QQ350" s="57"/>
      <c r="QR350" s="57"/>
      <c r="QS350" s="57"/>
      <c r="QT350" s="57"/>
      <c r="QU350" s="57"/>
      <c r="QV350" s="57"/>
      <c r="QW350" s="57"/>
      <c r="QX350" s="57"/>
      <c r="QY350" s="57"/>
      <c r="QZ350" s="57"/>
      <c r="RA350" s="57"/>
      <c r="RB350" s="57"/>
      <c r="RC350" s="57"/>
      <c r="RD350" s="57"/>
      <c r="RE350" s="57"/>
      <c r="RF350" s="57"/>
      <c r="RG350" s="57"/>
      <c r="RH350" s="57"/>
      <c r="RI350" s="57"/>
      <c r="RJ350" s="57"/>
      <c r="RK350" s="57"/>
      <c r="RL350" s="57"/>
      <c r="RM350" s="57"/>
      <c r="RN350" s="57"/>
      <c r="RO350" s="57"/>
      <c r="RP350" s="57"/>
      <c r="RQ350" s="57"/>
      <c r="RR350" s="57"/>
      <c r="RS350" s="57"/>
      <c r="RT350" s="57"/>
      <c r="RU350" s="57"/>
      <c r="RV350" s="57"/>
      <c r="RW350" s="57"/>
      <c r="RX350" s="57"/>
      <c r="RY350" s="57"/>
      <c r="RZ350" s="57"/>
      <c r="SA350" s="57"/>
      <c r="SB350" s="57"/>
      <c r="SC350" s="57"/>
      <c r="SD350" s="57"/>
      <c r="SE350" s="57"/>
      <c r="SF350" s="57"/>
      <c r="SG350" s="57"/>
      <c r="SH350" s="57"/>
      <c r="SI350" s="57"/>
      <c r="SJ350" s="57"/>
      <c r="SK350" s="57"/>
      <c r="SL350" s="57"/>
      <c r="SM350" s="57"/>
      <c r="SN350" s="57"/>
      <c r="SO350" s="57"/>
      <c r="SP350" s="57"/>
      <c r="SQ350" s="57"/>
      <c r="SR350" s="57"/>
      <c r="SS350" s="57"/>
      <c r="ST350" s="57"/>
      <c r="SU350" s="57"/>
      <c r="SV350" s="57"/>
      <c r="SW350" s="57"/>
      <c r="SX350" s="57"/>
      <c r="SY350" s="57"/>
      <c r="SZ350" s="57"/>
      <c r="TA350" s="57"/>
      <c r="TB350" s="57"/>
      <c r="TC350" s="57"/>
      <c r="TD350" s="57"/>
      <c r="TE350" s="57"/>
      <c r="TF350" s="57"/>
      <c r="TG350" s="57"/>
      <c r="TH350" s="57"/>
      <c r="TI350" s="57"/>
      <c r="TJ350" s="57"/>
      <c r="TK350" s="57"/>
      <c r="TL350" s="57"/>
      <c r="TM350" s="57"/>
      <c r="TN350" s="57"/>
      <c r="TO350" s="57"/>
      <c r="TP350" s="57"/>
      <c r="TQ350" s="57"/>
      <c r="TR350" s="57"/>
      <c r="TS350" s="57"/>
      <c r="TT350" s="57"/>
      <c r="TU350" s="57"/>
      <c r="TV350" s="57"/>
      <c r="TW350" s="57"/>
      <c r="TX350" s="57"/>
      <c r="TY350" s="57"/>
      <c r="TZ350" s="57"/>
      <c r="UA350" s="57"/>
      <c r="UB350" s="57"/>
      <c r="UC350" s="57"/>
      <c r="UD350" s="57"/>
      <c r="UE350" s="57"/>
      <c r="UF350" s="57"/>
      <c r="UG350" s="57"/>
    </row>
    <row r="351" spans="1:553" ht="15.75" customHeight="1" x14ac:dyDescent="0.2">
      <c r="A351" s="59"/>
      <c r="B351" s="682" t="s">
        <v>230</v>
      </c>
      <c r="C351" s="790"/>
      <c r="D351" s="790"/>
      <c r="E351" s="790"/>
      <c r="F351" s="790"/>
      <c r="G351" s="790"/>
      <c r="H351" s="790"/>
      <c r="I351" s="790"/>
      <c r="J351" s="790"/>
      <c r="K351" s="790"/>
      <c r="L351" s="790"/>
      <c r="M351" s="55"/>
    </row>
    <row r="352" spans="1:553" ht="7.5" customHeight="1" thickBot="1" x14ac:dyDescent="0.25">
      <c r="A352" s="59"/>
      <c r="B352" s="39"/>
      <c r="C352" s="20"/>
      <c r="D352" s="20"/>
      <c r="E352" s="20"/>
      <c r="F352" s="20"/>
      <c r="G352" s="20"/>
      <c r="H352" s="20"/>
      <c r="I352" s="20"/>
      <c r="J352" s="20"/>
      <c r="K352" s="20"/>
      <c r="L352" s="55"/>
      <c r="M352" s="55"/>
    </row>
    <row r="353" spans="1:553" ht="15.75" customHeight="1" x14ac:dyDescent="0.2">
      <c r="A353" s="59"/>
      <c r="B353" s="741" t="s">
        <v>212</v>
      </c>
      <c r="C353" s="791"/>
      <c r="D353" s="792" t="s">
        <v>213</v>
      </c>
      <c r="E353" s="791"/>
      <c r="F353" s="791"/>
      <c r="G353" s="791"/>
      <c r="H353" s="791"/>
      <c r="I353" s="791"/>
      <c r="J353" s="791"/>
      <c r="K353" s="791"/>
      <c r="L353" s="425" t="s">
        <v>214</v>
      </c>
      <c r="M353" s="55"/>
    </row>
    <row r="354" spans="1:553" ht="58.5" customHeight="1" x14ac:dyDescent="0.2">
      <c r="A354" s="59"/>
      <c r="B354" s="662" t="s">
        <v>1058</v>
      </c>
      <c r="C354" s="676"/>
      <c r="D354" s="666" t="s">
        <v>1060</v>
      </c>
      <c r="E354" s="672"/>
      <c r="F354" s="672"/>
      <c r="G354" s="672"/>
      <c r="H354" s="672"/>
      <c r="I354" s="672"/>
      <c r="J354" s="672"/>
      <c r="K354" s="668"/>
      <c r="L354" s="428">
        <v>300000</v>
      </c>
      <c r="M354" s="55"/>
    </row>
    <row r="355" spans="1:553" ht="58.5" customHeight="1" x14ac:dyDescent="0.2">
      <c r="A355" s="59"/>
      <c r="B355" s="662" t="s">
        <v>1056</v>
      </c>
      <c r="C355" s="676"/>
      <c r="D355" s="666" t="s">
        <v>1061</v>
      </c>
      <c r="E355" s="672"/>
      <c r="F355" s="672"/>
      <c r="G355" s="672"/>
      <c r="H355" s="672"/>
      <c r="I355" s="672"/>
      <c r="J355" s="672"/>
      <c r="K355" s="668"/>
      <c r="L355" s="428">
        <v>800000</v>
      </c>
      <c r="M355" s="55"/>
    </row>
    <row r="356" spans="1:553" ht="58.5" customHeight="1" x14ac:dyDescent="0.2">
      <c r="A356" s="59"/>
      <c r="B356" s="662" t="s">
        <v>1057</v>
      </c>
      <c r="C356" s="676"/>
      <c r="D356" s="666" t="s">
        <v>1062</v>
      </c>
      <c r="E356" s="672"/>
      <c r="F356" s="672"/>
      <c r="G356" s="672"/>
      <c r="H356" s="672"/>
      <c r="I356" s="672"/>
      <c r="J356" s="672"/>
      <c r="K356" s="668"/>
      <c r="L356" s="428">
        <v>700000</v>
      </c>
      <c r="M356" s="55"/>
    </row>
    <row r="357" spans="1:553" ht="58.5" customHeight="1" x14ac:dyDescent="0.2">
      <c r="A357" s="59"/>
      <c r="B357" s="862" t="s">
        <v>1059</v>
      </c>
      <c r="C357" s="863"/>
      <c r="D357" s="807" t="s">
        <v>1063</v>
      </c>
      <c r="E357" s="821"/>
      <c r="F357" s="821"/>
      <c r="G357" s="821"/>
      <c r="H357" s="821"/>
      <c r="I357" s="821"/>
      <c r="J357" s="821"/>
      <c r="K357" s="806"/>
      <c r="L357" s="429">
        <v>700000</v>
      </c>
      <c r="M357" s="55"/>
    </row>
    <row r="358" spans="1:553" s="58" customFormat="1" ht="15" customHeight="1" x14ac:dyDescent="0.2">
      <c r="A358" s="56"/>
      <c r="B358" s="20"/>
      <c r="C358" s="20"/>
      <c r="D358" s="20"/>
      <c r="E358" s="20"/>
      <c r="F358" s="20"/>
      <c r="G358" s="20"/>
      <c r="H358" s="20"/>
      <c r="I358" s="20"/>
      <c r="J358" s="20"/>
      <c r="K358" s="20"/>
      <c r="L358" s="20"/>
      <c r="M358" s="20"/>
      <c r="N358" s="52"/>
      <c r="O358" s="53"/>
      <c r="P358" s="53"/>
      <c r="Q358" s="53"/>
      <c r="R358" s="53"/>
      <c r="S358" s="53"/>
      <c r="T358" s="53"/>
      <c r="U358" s="53"/>
      <c r="V358" s="53"/>
      <c r="W358" s="53"/>
      <c r="X358" s="53"/>
      <c r="Y358" s="53"/>
      <c r="Z358" s="53"/>
      <c r="AA358" s="53"/>
      <c r="AB358" s="53"/>
      <c r="AC358" s="53"/>
      <c r="AD358" s="53"/>
      <c r="AE358" s="53"/>
      <c r="AF358" s="57"/>
      <c r="AG358" s="57"/>
      <c r="AH358" s="57"/>
      <c r="AI358" s="57"/>
      <c r="AJ358" s="57"/>
      <c r="AK358" s="57"/>
      <c r="AL358" s="57"/>
      <c r="AM358" s="57"/>
      <c r="AN358" s="57"/>
      <c r="AO358" s="57"/>
      <c r="AP358" s="57"/>
      <c r="AQ358" s="57"/>
      <c r="AR358" s="57"/>
      <c r="AS358" s="57"/>
      <c r="AT358" s="57"/>
      <c r="AU358" s="57"/>
      <c r="AV358" s="57"/>
      <c r="AW358" s="57"/>
      <c r="AX358" s="57"/>
      <c r="AY358" s="57"/>
      <c r="AZ358" s="57"/>
      <c r="BA358" s="57"/>
      <c r="BB358" s="57"/>
      <c r="BC358" s="57"/>
      <c r="BD358" s="57"/>
      <c r="BE358" s="57"/>
      <c r="BF358" s="57"/>
      <c r="BG358" s="57"/>
      <c r="BH358" s="57"/>
      <c r="BI358" s="57"/>
      <c r="BJ358" s="57"/>
      <c r="BK358" s="57"/>
      <c r="BL358" s="57"/>
      <c r="BM358" s="57"/>
      <c r="BN358" s="57"/>
      <c r="BO358" s="57"/>
      <c r="BP358" s="57"/>
      <c r="BQ358" s="57"/>
      <c r="BR358" s="57"/>
      <c r="BS358" s="57"/>
      <c r="BT358" s="57"/>
      <c r="BU358" s="57"/>
      <c r="BV358" s="57"/>
      <c r="BW358" s="57"/>
      <c r="BX358" s="57"/>
      <c r="BY358" s="57"/>
      <c r="BZ358" s="57"/>
      <c r="CA358" s="57"/>
      <c r="CB358" s="57"/>
      <c r="CC358" s="57"/>
      <c r="CD358" s="57"/>
      <c r="CE358" s="57"/>
      <c r="CF358" s="57"/>
      <c r="CG358" s="57"/>
      <c r="CH358" s="57"/>
      <c r="CI358" s="57"/>
      <c r="CJ358" s="57"/>
      <c r="CK358" s="57"/>
      <c r="CL358" s="57"/>
      <c r="CM358" s="57"/>
      <c r="CN358" s="57"/>
      <c r="CO358" s="57"/>
      <c r="CP358" s="57"/>
      <c r="CQ358" s="57"/>
      <c r="CR358" s="57"/>
      <c r="CS358" s="57"/>
      <c r="CT358" s="57"/>
      <c r="CU358" s="57"/>
      <c r="CV358" s="57"/>
      <c r="CW358" s="57"/>
      <c r="CX358" s="57"/>
      <c r="CY358" s="57"/>
      <c r="CZ358" s="57"/>
      <c r="DA358" s="57"/>
      <c r="DB358" s="57"/>
      <c r="DC358" s="57"/>
      <c r="DD358" s="57"/>
      <c r="DE358" s="57"/>
      <c r="DF358" s="57"/>
      <c r="DG358" s="57"/>
      <c r="DH358" s="57"/>
      <c r="DI358" s="57"/>
      <c r="DJ358" s="57"/>
      <c r="DK358" s="57"/>
      <c r="DL358" s="57"/>
      <c r="DM358" s="57"/>
      <c r="DN358" s="57"/>
      <c r="DO358" s="57"/>
      <c r="DP358" s="57"/>
      <c r="DQ358" s="57"/>
      <c r="DR358" s="57"/>
      <c r="DS358" s="57"/>
      <c r="DT358" s="57"/>
      <c r="DU358" s="57"/>
      <c r="DV358" s="57"/>
      <c r="DW358" s="57"/>
      <c r="DX358" s="57"/>
      <c r="DY358" s="57"/>
      <c r="DZ358" s="57"/>
      <c r="EA358" s="57"/>
      <c r="EB358" s="57"/>
      <c r="EC358" s="57"/>
      <c r="ED358" s="57"/>
      <c r="EE358" s="57"/>
      <c r="EF358" s="57"/>
      <c r="EG358" s="57"/>
      <c r="EH358" s="57"/>
      <c r="EI358" s="57"/>
      <c r="EJ358" s="57"/>
      <c r="EK358" s="57"/>
      <c r="EL358" s="57"/>
      <c r="EM358" s="57"/>
      <c r="EN358" s="57"/>
      <c r="EO358" s="57"/>
      <c r="EP358" s="57"/>
      <c r="EQ358" s="57"/>
      <c r="ER358" s="57"/>
      <c r="ES358" s="57"/>
      <c r="ET358" s="57"/>
      <c r="EU358" s="57"/>
      <c r="EV358" s="57"/>
      <c r="EW358" s="57"/>
      <c r="EX358" s="57"/>
      <c r="EY358" s="57"/>
      <c r="EZ358" s="57"/>
      <c r="FA358" s="57"/>
      <c r="FB358" s="57"/>
      <c r="FC358" s="57"/>
      <c r="FD358" s="57"/>
      <c r="FE358" s="57"/>
      <c r="FF358" s="57"/>
      <c r="FG358" s="57"/>
      <c r="FH358" s="57"/>
      <c r="FI358" s="57"/>
      <c r="FJ358" s="57"/>
      <c r="FK358" s="57"/>
      <c r="FL358" s="57"/>
      <c r="FM358" s="57"/>
      <c r="FN358" s="57"/>
      <c r="FO358" s="57"/>
      <c r="FP358" s="57"/>
      <c r="FQ358" s="57"/>
      <c r="FR358" s="57"/>
      <c r="FS358" s="57"/>
      <c r="FT358" s="57"/>
      <c r="FU358" s="57"/>
      <c r="FV358" s="57"/>
      <c r="FW358" s="57"/>
      <c r="FX358" s="57"/>
      <c r="FY358" s="57"/>
      <c r="FZ358" s="57"/>
      <c r="GA358" s="57"/>
      <c r="GB358" s="57"/>
      <c r="GC358" s="57"/>
      <c r="GD358" s="57"/>
      <c r="GE358" s="57"/>
      <c r="GF358" s="57"/>
      <c r="GG358" s="57"/>
      <c r="GH358" s="57"/>
      <c r="GI358" s="57"/>
      <c r="GJ358" s="57"/>
      <c r="GK358" s="57"/>
      <c r="GL358" s="57"/>
      <c r="GM358" s="57"/>
      <c r="GN358" s="57"/>
      <c r="GO358" s="57"/>
      <c r="GP358" s="57"/>
      <c r="GQ358" s="57"/>
      <c r="GR358" s="57"/>
      <c r="GS358" s="57"/>
      <c r="GT358" s="57"/>
      <c r="GU358" s="57"/>
      <c r="GV358" s="57"/>
      <c r="GW358" s="57"/>
      <c r="GX358" s="57"/>
      <c r="GY358" s="57"/>
      <c r="GZ358" s="57"/>
      <c r="HA358" s="57"/>
      <c r="HB358" s="57"/>
      <c r="HC358" s="57"/>
      <c r="HD358" s="57"/>
      <c r="HE358" s="57"/>
      <c r="HF358" s="57"/>
      <c r="HG358" s="57"/>
      <c r="HH358" s="57"/>
      <c r="HI358" s="57"/>
      <c r="HJ358" s="57"/>
      <c r="HK358" s="57"/>
      <c r="HL358" s="57"/>
      <c r="HM358" s="57"/>
      <c r="HN358" s="57"/>
      <c r="HO358" s="57"/>
      <c r="HP358" s="57"/>
      <c r="HQ358" s="57"/>
      <c r="HR358" s="57"/>
      <c r="HS358" s="57"/>
      <c r="HT358" s="57"/>
      <c r="HU358" s="57"/>
      <c r="HV358" s="57"/>
      <c r="HW358" s="57"/>
      <c r="HX358" s="57"/>
      <c r="HY358" s="57"/>
      <c r="HZ358" s="57"/>
      <c r="IA358" s="57"/>
      <c r="IB358" s="57"/>
      <c r="IC358" s="57"/>
      <c r="ID358" s="57"/>
      <c r="IE358" s="57"/>
      <c r="IF358" s="57"/>
      <c r="IG358" s="57"/>
      <c r="IH358" s="57"/>
      <c r="II358" s="57"/>
      <c r="IJ358" s="57"/>
      <c r="IK358" s="57"/>
      <c r="IL358" s="57"/>
      <c r="IM358" s="57"/>
      <c r="IN358" s="57"/>
      <c r="IO358" s="57"/>
      <c r="IP358" s="57"/>
      <c r="IQ358" s="57"/>
      <c r="IR358" s="57"/>
      <c r="IS358" s="57"/>
      <c r="IT358" s="57"/>
      <c r="IU358" s="57"/>
      <c r="IV358" s="57"/>
      <c r="IW358" s="57"/>
      <c r="IX358" s="57"/>
      <c r="IY358" s="57"/>
      <c r="IZ358" s="57"/>
      <c r="JA358" s="57"/>
      <c r="JB358" s="57"/>
      <c r="JC358" s="57"/>
      <c r="JD358" s="57"/>
      <c r="JE358" s="57"/>
      <c r="JF358" s="57"/>
      <c r="JG358" s="57"/>
      <c r="JH358" s="57"/>
      <c r="JI358" s="57"/>
      <c r="JJ358" s="57"/>
      <c r="JK358" s="57"/>
      <c r="JL358" s="57"/>
      <c r="JM358" s="57"/>
      <c r="JN358" s="57"/>
      <c r="JO358" s="57"/>
      <c r="JP358" s="57"/>
      <c r="JQ358" s="57"/>
      <c r="JR358" s="57"/>
      <c r="JS358" s="57"/>
      <c r="JT358" s="57"/>
      <c r="JU358" s="57"/>
      <c r="JV358" s="57"/>
      <c r="JW358" s="57"/>
      <c r="JX358" s="57"/>
      <c r="JY358" s="57"/>
      <c r="JZ358" s="57"/>
      <c r="KA358" s="57"/>
      <c r="KB358" s="57"/>
      <c r="KC358" s="57"/>
      <c r="KD358" s="57"/>
      <c r="KE358" s="57"/>
      <c r="KF358" s="57"/>
      <c r="KG358" s="57"/>
      <c r="KH358" s="57"/>
      <c r="KI358" s="57"/>
      <c r="KJ358" s="57"/>
      <c r="KK358" s="57"/>
      <c r="KL358" s="57"/>
      <c r="KM358" s="57"/>
      <c r="KN358" s="57"/>
      <c r="KO358" s="57"/>
      <c r="KP358" s="57"/>
      <c r="KQ358" s="57"/>
      <c r="KR358" s="57"/>
      <c r="KS358" s="57"/>
      <c r="KT358" s="57"/>
      <c r="KU358" s="57"/>
      <c r="KV358" s="57"/>
      <c r="KW358" s="57"/>
      <c r="KX358" s="57"/>
      <c r="KY358" s="57"/>
      <c r="KZ358" s="57"/>
      <c r="LA358" s="57"/>
      <c r="LB358" s="57"/>
      <c r="LC358" s="57"/>
      <c r="LD358" s="57"/>
      <c r="LE358" s="57"/>
      <c r="LF358" s="57"/>
      <c r="LG358" s="57"/>
      <c r="LH358" s="57"/>
      <c r="LI358" s="57"/>
      <c r="LJ358" s="57"/>
      <c r="LK358" s="57"/>
      <c r="LL358" s="57"/>
      <c r="LM358" s="57"/>
      <c r="LN358" s="57"/>
      <c r="LO358" s="57"/>
      <c r="LP358" s="57"/>
      <c r="LQ358" s="57"/>
      <c r="LR358" s="57"/>
      <c r="LS358" s="57"/>
      <c r="LT358" s="57"/>
      <c r="LU358" s="57"/>
      <c r="LV358" s="57"/>
      <c r="LW358" s="57"/>
      <c r="LX358" s="57"/>
      <c r="LY358" s="57"/>
      <c r="LZ358" s="57"/>
      <c r="MA358" s="57"/>
      <c r="MB358" s="57"/>
      <c r="MC358" s="57"/>
      <c r="MD358" s="57"/>
      <c r="ME358" s="57"/>
      <c r="MF358" s="57"/>
      <c r="MG358" s="57"/>
      <c r="MH358" s="57"/>
      <c r="MI358" s="57"/>
      <c r="MJ358" s="57"/>
      <c r="MK358" s="57"/>
      <c r="ML358" s="57"/>
      <c r="MM358" s="57"/>
      <c r="MN358" s="57"/>
      <c r="MO358" s="57"/>
      <c r="MP358" s="57"/>
      <c r="MQ358" s="57"/>
      <c r="MR358" s="57"/>
      <c r="MS358" s="57"/>
      <c r="MT358" s="57"/>
      <c r="MU358" s="57"/>
      <c r="MV358" s="57"/>
      <c r="MW358" s="57"/>
      <c r="MX358" s="57"/>
      <c r="MY358" s="57"/>
      <c r="MZ358" s="57"/>
      <c r="NA358" s="57"/>
      <c r="NB358" s="57"/>
      <c r="NC358" s="57"/>
      <c r="ND358" s="57"/>
      <c r="NE358" s="57"/>
      <c r="NF358" s="57"/>
      <c r="NG358" s="57"/>
      <c r="NH358" s="57"/>
      <c r="NI358" s="57"/>
      <c r="NJ358" s="57"/>
      <c r="NK358" s="57"/>
      <c r="NL358" s="57"/>
      <c r="NM358" s="57"/>
      <c r="NN358" s="57"/>
      <c r="NO358" s="57"/>
      <c r="NP358" s="57"/>
      <c r="NQ358" s="57"/>
      <c r="NR358" s="57"/>
      <c r="NS358" s="57"/>
      <c r="NT358" s="57"/>
      <c r="NU358" s="57"/>
      <c r="NV358" s="57"/>
      <c r="NW358" s="57"/>
      <c r="NX358" s="57"/>
      <c r="NY358" s="57"/>
      <c r="NZ358" s="57"/>
      <c r="OA358" s="57"/>
      <c r="OB358" s="57"/>
      <c r="OC358" s="57"/>
      <c r="OD358" s="57"/>
      <c r="OE358" s="57"/>
      <c r="OF358" s="57"/>
      <c r="OG358" s="57"/>
      <c r="OH358" s="57"/>
      <c r="OI358" s="57"/>
      <c r="OJ358" s="57"/>
      <c r="OK358" s="57"/>
      <c r="OL358" s="57"/>
      <c r="OM358" s="57"/>
      <c r="ON358" s="57"/>
      <c r="OO358" s="57"/>
      <c r="OP358" s="57"/>
      <c r="OQ358" s="57"/>
      <c r="OR358" s="57"/>
      <c r="OS358" s="57"/>
      <c r="OT358" s="57"/>
      <c r="OU358" s="57"/>
      <c r="OV358" s="57"/>
      <c r="OW358" s="57"/>
      <c r="OX358" s="57"/>
      <c r="OY358" s="57"/>
      <c r="OZ358" s="57"/>
      <c r="PA358" s="57"/>
      <c r="PB358" s="57"/>
      <c r="PC358" s="57"/>
      <c r="PD358" s="57"/>
      <c r="PE358" s="57"/>
      <c r="PF358" s="57"/>
      <c r="PG358" s="57"/>
      <c r="PH358" s="57"/>
      <c r="PI358" s="57"/>
      <c r="PJ358" s="57"/>
      <c r="PK358" s="57"/>
      <c r="PL358" s="57"/>
      <c r="PM358" s="57"/>
      <c r="PN358" s="57"/>
      <c r="PO358" s="57"/>
      <c r="PP358" s="57"/>
      <c r="PQ358" s="57"/>
      <c r="PR358" s="57"/>
      <c r="PS358" s="57"/>
      <c r="PT358" s="57"/>
      <c r="PU358" s="57"/>
      <c r="PV358" s="57"/>
      <c r="PW358" s="57"/>
      <c r="PX358" s="57"/>
      <c r="PY358" s="57"/>
      <c r="PZ358" s="57"/>
      <c r="QA358" s="57"/>
      <c r="QB358" s="57"/>
      <c r="QC358" s="57"/>
      <c r="QD358" s="57"/>
      <c r="QE358" s="57"/>
      <c r="QF358" s="57"/>
      <c r="QG358" s="57"/>
      <c r="QH358" s="57"/>
      <c r="QI358" s="57"/>
      <c r="QJ358" s="57"/>
      <c r="QK358" s="57"/>
      <c r="QL358" s="57"/>
      <c r="QM358" s="57"/>
      <c r="QN358" s="57"/>
      <c r="QO358" s="57"/>
      <c r="QP358" s="57"/>
      <c r="QQ358" s="57"/>
      <c r="QR358" s="57"/>
      <c r="QS358" s="57"/>
      <c r="QT358" s="57"/>
      <c r="QU358" s="57"/>
      <c r="QV358" s="57"/>
      <c r="QW358" s="57"/>
      <c r="QX358" s="57"/>
      <c r="QY358" s="57"/>
      <c r="QZ358" s="57"/>
      <c r="RA358" s="57"/>
      <c r="RB358" s="57"/>
      <c r="RC358" s="57"/>
      <c r="RD358" s="57"/>
      <c r="RE358" s="57"/>
      <c r="RF358" s="57"/>
      <c r="RG358" s="57"/>
      <c r="RH358" s="57"/>
      <c r="RI358" s="57"/>
      <c r="RJ358" s="57"/>
      <c r="RK358" s="57"/>
      <c r="RL358" s="57"/>
      <c r="RM358" s="57"/>
      <c r="RN358" s="57"/>
      <c r="RO358" s="57"/>
      <c r="RP358" s="57"/>
      <c r="RQ358" s="57"/>
      <c r="RR358" s="57"/>
      <c r="RS358" s="57"/>
      <c r="RT358" s="57"/>
      <c r="RU358" s="57"/>
      <c r="RV358" s="57"/>
      <c r="RW358" s="57"/>
      <c r="RX358" s="57"/>
      <c r="RY358" s="57"/>
      <c r="RZ358" s="57"/>
      <c r="SA358" s="57"/>
      <c r="SB358" s="57"/>
      <c r="SC358" s="57"/>
      <c r="SD358" s="57"/>
      <c r="SE358" s="57"/>
      <c r="SF358" s="57"/>
      <c r="SG358" s="57"/>
      <c r="SH358" s="57"/>
      <c r="SI358" s="57"/>
      <c r="SJ358" s="57"/>
      <c r="SK358" s="57"/>
      <c r="SL358" s="57"/>
      <c r="SM358" s="57"/>
      <c r="SN358" s="57"/>
      <c r="SO358" s="57"/>
      <c r="SP358" s="57"/>
      <c r="SQ358" s="57"/>
      <c r="SR358" s="57"/>
      <c r="SS358" s="57"/>
      <c r="ST358" s="57"/>
      <c r="SU358" s="57"/>
      <c r="SV358" s="57"/>
      <c r="SW358" s="57"/>
      <c r="SX358" s="57"/>
      <c r="SY358" s="57"/>
      <c r="SZ358" s="57"/>
      <c r="TA358" s="57"/>
      <c r="TB358" s="57"/>
      <c r="TC358" s="57"/>
      <c r="TD358" s="57"/>
      <c r="TE358" s="57"/>
      <c r="TF358" s="57"/>
      <c r="TG358" s="57"/>
      <c r="TH358" s="57"/>
      <c r="TI358" s="57"/>
      <c r="TJ358" s="57"/>
      <c r="TK358" s="57"/>
      <c r="TL358" s="57"/>
      <c r="TM358" s="57"/>
      <c r="TN358" s="57"/>
      <c r="TO358" s="57"/>
      <c r="TP358" s="57"/>
      <c r="TQ358" s="57"/>
      <c r="TR358" s="57"/>
      <c r="TS358" s="57"/>
      <c r="TT358" s="57"/>
      <c r="TU358" s="57"/>
      <c r="TV358" s="57"/>
      <c r="TW358" s="57"/>
      <c r="TX358" s="57"/>
      <c r="TY358" s="57"/>
      <c r="TZ358" s="57"/>
      <c r="UA358" s="57"/>
      <c r="UB358" s="57"/>
      <c r="UC358" s="57"/>
      <c r="UD358" s="57"/>
      <c r="UE358" s="57"/>
      <c r="UF358" s="57"/>
      <c r="UG358" s="57"/>
    </row>
    <row r="359" spans="1:553" ht="15.75" customHeight="1" x14ac:dyDescent="0.2">
      <c r="A359" s="59"/>
      <c r="B359" s="682" t="s">
        <v>231</v>
      </c>
      <c r="C359" s="800"/>
      <c r="D359" s="800"/>
      <c r="E359" s="800"/>
      <c r="F359" s="800"/>
      <c r="G359" s="800"/>
      <c r="H359" s="800"/>
      <c r="I359" s="800"/>
      <c r="J359" s="800"/>
      <c r="K359" s="800"/>
      <c r="L359" s="800"/>
      <c r="M359" s="55"/>
    </row>
    <row r="360" spans="1:553" s="58" customFormat="1" ht="15" customHeight="1" x14ac:dyDescent="0.2">
      <c r="A360" s="56"/>
      <c r="B360" s="20"/>
      <c r="C360" s="20"/>
      <c r="D360" s="20"/>
      <c r="E360" s="20"/>
      <c r="F360" s="20"/>
      <c r="G360" s="20"/>
      <c r="H360" s="20"/>
      <c r="I360" s="20"/>
      <c r="J360" s="20"/>
      <c r="K360" s="20"/>
      <c r="L360" s="20"/>
      <c r="M360" s="20"/>
      <c r="N360" s="52"/>
      <c r="O360" s="53"/>
      <c r="P360" s="53"/>
      <c r="Q360" s="53"/>
      <c r="R360" s="53"/>
      <c r="S360" s="53"/>
      <c r="T360" s="53"/>
      <c r="U360" s="53"/>
      <c r="V360" s="53"/>
      <c r="W360" s="53"/>
      <c r="X360" s="53"/>
      <c r="Y360" s="53"/>
      <c r="Z360" s="53"/>
      <c r="AA360" s="53"/>
      <c r="AB360" s="53"/>
      <c r="AC360" s="53"/>
      <c r="AD360" s="53"/>
      <c r="AE360" s="53"/>
      <c r="AF360" s="57"/>
      <c r="AG360" s="57"/>
      <c r="AH360" s="57"/>
      <c r="AI360" s="57"/>
      <c r="AJ360" s="57"/>
      <c r="AK360" s="57"/>
      <c r="AL360" s="57"/>
      <c r="AM360" s="57"/>
      <c r="AN360" s="57"/>
      <c r="AO360" s="57"/>
      <c r="AP360" s="57"/>
      <c r="AQ360" s="57"/>
      <c r="AR360" s="57"/>
      <c r="AS360" s="57"/>
      <c r="AT360" s="57"/>
      <c r="AU360" s="57"/>
      <c r="AV360" s="57"/>
      <c r="AW360" s="57"/>
      <c r="AX360" s="57"/>
      <c r="AY360" s="57"/>
      <c r="AZ360" s="57"/>
      <c r="BA360" s="57"/>
      <c r="BB360" s="57"/>
      <c r="BC360" s="57"/>
      <c r="BD360" s="57"/>
      <c r="BE360" s="57"/>
      <c r="BF360" s="57"/>
      <c r="BG360" s="57"/>
      <c r="BH360" s="57"/>
      <c r="BI360" s="57"/>
      <c r="BJ360" s="57"/>
      <c r="BK360" s="57"/>
      <c r="BL360" s="57"/>
      <c r="BM360" s="57"/>
      <c r="BN360" s="57"/>
      <c r="BO360" s="57"/>
      <c r="BP360" s="57"/>
      <c r="BQ360" s="57"/>
      <c r="BR360" s="57"/>
      <c r="BS360" s="57"/>
      <c r="BT360" s="57"/>
      <c r="BU360" s="57"/>
      <c r="BV360" s="57"/>
      <c r="BW360" s="57"/>
      <c r="BX360" s="57"/>
      <c r="BY360" s="57"/>
      <c r="BZ360" s="57"/>
      <c r="CA360" s="57"/>
      <c r="CB360" s="57"/>
      <c r="CC360" s="57"/>
      <c r="CD360" s="57"/>
      <c r="CE360" s="57"/>
      <c r="CF360" s="57"/>
      <c r="CG360" s="57"/>
      <c r="CH360" s="57"/>
      <c r="CI360" s="57"/>
      <c r="CJ360" s="57"/>
      <c r="CK360" s="57"/>
      <c r="CL360" s="57"/>
      <c r="CM360" s="57"/>
      <c r="CN360" s="57"/>
      <c r="CO360" s="57"/>
      <c r="CP360" s="57"/>
      <c r="CQ360" s="57"/>
      <c r="CR360" s="57"/>
      <c r="CS360" s="57"/>
      <c r="CT360" s="57"/>
      <c r="CU360" s="57"/>
      <c r="CV360" s="57"/>
      <c r="CW360" s="57"/>
      <c r="CX360" s="57"/>
      <c r="CY360" s="57"/>
      <c r="CZ360" s="57"/>
      <c r="DA360" s="57"/>
      <c r="DB360" s="57"/>
      <c r="DC360" s="57"/>
      <c r="DD360" s="57"/>
      <c r="DE360" s="57"/>
      <c r="DF360" s="57"/>
      <c r="DG360" s="57"/>
      <c r="DH360" s="57"/>
      <c r="DI360" s="57"/>
      <c r="DJ360" s="57"/>
      <c r="DK360" s="57"/>
      <c r="DL360" s="57"/>
      <c r="DM360" s="57"/>
      <c r="DN360" s="57"/>
      <c r="DO360" s="57"/>
      <c r="DP360" s="57"/>
      <c r="DQ360" s="57"/>
      <c r="DR360" s="57"/>
      <c r="DS360" s="57"/>
      <c r="DT360" s="57"/>
      <c r="DU360" s="57"/>
      <c r="DV360" s="57"/>
      <c r="DW360" s="57"/>
      <c r="DX360" s="57"/>
      <c r="DY360" s="57"/>
      <c r="DZ360" s="57"/>
      <c r="EA360" s="57"/>
      <c r="EB360" s="57"/>
      <c r="EC360" s="57"/>
      <c r="ED360" s="57"/>
      <c r="EE360" s="57"/>
      <c r="EF360" s="57"/>
      <c r="EG360" s="57"/>
      <c r="EH360" s="57"/>
      <c r="EI360" s="57"/>
      <c r="EJ360" s="57"/>
      <c r="EK360" s="57"/>
      <c r="EL360" s="57"/>
      <c r="EM360" s="57"/>
      <c r="EN360" s="57"/>
      <c r="EO360" s="57"/>
      <c r="EP360" s="57"/>
      <c r="EQ360" s="57"/>
      <c r="ER360" s="57"/>
      <c r="ES360" s="57"/>
      <c r="ET360" s="57"/>
      <c r="EU360" s="57"/>
      <c r="EV360" s="57"/>
      <c r="EW360" s="57"/>
      <c r="EX360" s="57"/>
      <c r="EY360" s="57"/>
      <c r="EZ360" s="57"/>
      <c r="FA360" s="57"/>
      <c r="FB360" s="57"/>
      <c r="FC360" s="57"/>
      <c r="FD360" s="57"/>
      <c r="FE360" s="57"/>
      <c r="FF360" s="57"/>
      <c r="FG360" s="57"/>
      <c r="FH360" s="57"/>
      <c r="FI360" s="57"/>
      <c r="FJ360" s="57"/>
      <c r="FK360" s="57"/>
      <c r="FL360" s="57"/>
      <c r="FM360" s="57"/>
      <c r="FN360" s="57"/>
      <c r="FO360" s="57"/>
      <c r="FP360" s="57"/>
      <c r="FQ360" s="57"/>
      <c r="FR360" s="57"/>
      <c r="FS360" s="57"/>
      <c r="FT360" s="57"/>
      <c r="FU360" s="57"/>
      <c r="FV360" s="57"/>
      <c r="FW360" s="57"/>
      <c r="FX360" s="57"/>
      <c r="FY360" s="57"/>
      <c r="FZ360" s="57"/>
      <c r="GA360" s="57"/>
      <c r="GB360" s="57"/>
      <c r="GC360" s="57"/>
      <c r="GD360" s="57"/>
      <c r="GE360" s="57"/>
      <c r="GF360" s="57"/>
      <c r="GG360" s="57"/>
      <c r="GH360" s="57"/>
      <c r="GI360" s="57"/>
      <c r="GJ360" s="57"/>
      <c r="GK360" s="57"/>
      <c r="GL360" s="57"/>
      <c r="GM360" s="57"/>
      <c r="GN360" s="57"/>
      <c r="GO360" s="57"/>
      <c r="GP360" s="57"/>
      <c r="GQ360" s="57"/>
      <c r="GR360" s="57"/>
      <c r="GS360" s="57"/>
      <c r="GT360" s="57"/>
      <c r="GU360" s="57"/>
      <c r="GV360" s="57"/>
      <c r="GW360" s="57"/>
      <c r="GX360" s="57"/>
      <c r="GY360" s="57"/>
      <c r="GZ360" s="57"/>
      <c r="HA360" s="57"/>
      <c r="HB360" s="57"/>
      <c r="HC360" s="57"/>
      <c r="HD360" s="57"/>
      <c r="HE360" s="57"/>
      <c r="HF360" s="57"/>
      <c r="HG360" s="57"/>
      <c r="HH360" s="57"/>
      <c r="HI360" s="57"/>
      <c r="HJ360" s="57"/>
      <c r="HK360" s="57"/>
      <c r="HL360" s="57"/>
      <c r="HM360" s="57"/>
      <c r="HN360" s="57"/>
      <c r="HO360" s="57"/>
      <c r="HP360" s="57"/>
      <c r="HQ360" s="57"/>
      <c r="HR360" s="57"/>
      <c r="HS360" s="57"/>
      <c r="HT360" s="57"/>
      <c r="HU360" s="57"/>
      <c r="HV360" s="57"/>
      <c r="HW360" s="57"/>
      <c r="HX360" s="57"/>
      <c r="HY360" s="57"/>
      <c r="HZ360" s="57"/>
      <c r="IA360" s="57"/>
      <c r="IB360" s="57"/>
      <c r="IC360" s="57"/>
      <c r="ID360" s="57"/>
      <c r="IE360" s="57"/>
      <c r="IF360" s="57"/>
      <c r="IG360" s="57"/>
      <c r="IH360" s="57"/>
      <c r="II360" s="57"/>
      <c r="IJ360" s="57"/>
      <c r="IK360" s="57"/>
      <c r="IL360" s="57"/>
      <c r="IM360" s="57"/>
      <c r="IN360" s="57"/>
      <c r="IO360" s="57"/>
      <c r="IP360" s="57"/>
      <c r="IQ360" s="57"/>
      <c r="IR360" s="57"/>
      <c r="IS360" s="57"/>
      <c r="IT360" s="57"/>
      <c r="IU360" s="57"/>
      <c r="IV360" s="57"/>
      <c r="IW360" s="57"/>
      <c r="IX360" s="57"/>
      <c r="IY360" s="57"/>
      <c r="IZ360" s="57"/>
      <c r="JA360" s="57"/>
      <c r="JB360" s="57"/>
      <c r="JC360" s="57"/>
      <c r="JD360" s="57"/>
      <c r="JE360" s="57"/>
      <c r="JF360" s="57"/>
      <c r="JG360" s="57"/>
      <c r="JH360" s="57"/>
      <c r="JI360" s="57"/>
      <c r="JJ360" s="57"/>
      <c r="JK360" s="57"/>
      <c r="JL360" s="57"/>
      <c r="JM360" s="57"/>
      <c r="JN360" s="57"/>
      <c r="JO360" s="57"/>
      <c r="JP360" s="57"/>
      <c r="JQ360" s="57"/>
      <c r="JR360" s="57"/>
      <c r="JS360" s="57"/>
      <c r="JT360" s="57"/>
      <c r="JU360" s="57"/>
      <c r="JV360" s="57"/>
      <c r="JW360" s="57"/>
      <c r="JX360" s="57"/>
      <c r="JY360" s="57"/>
      <c r="JZ360" s="57"/>
      <c r="KA360" s="57"/>
      <c r="KB360" s="57"/>
      <c r="KC360" s="57"/>
      <c r="KD360" s="57"/>
      <c r="KE360" s="57"/>
      <c r="KF360" s="57"/>
      <c r="KG360" s="57"/>
      <c r="KH360" s="57"/>
      <c r="KI360" s="57"/>
      <c r="KJ360" s="57"/>
      <c r="KK360" s="57"/>
      <c r="KL360" s="57"/>
      <c r="KM360" s="57"/>
      <c r="KN360" s="57"/>
      <c r="KO360" s="57"/>
      <c r="KP360" s="57"/>
      <c r="KQ360" s="57"/>
      <c r="KR360" s="57"/>
      <c r="KS360" s="57"/>
      <c r="KT360" s="57"/>
      <c r="KU360" s="57"/>
      <c r="KV360" s="57"/>
      <c r="KW360" s="57"/>
      <c r="KX360" s="57"/>
      <c r="KY360" s="57"/>
      <c r="KZ360" s="57"/>
      <c r="LA360" s="57"/>
      <c r="LB360" s="57"/>
      <c r="LC360" s="57"/>
      <c r="LD360" s="57"/>
      <c r="LE360" s="57"/>
      <c r="LF360" s="57"/>
      <c r="LG360" s="57"/>
      <c r="LH360" s="57"/>
      <c r="LI360" s="57"/>
      <c r="LJ360" s="57"/>
      <c r="LK360" s="57"/>
      <c r="LL360" s="57"/>
      <c r="LM360" s="57"/>
      <c r="LN360" s="57"/>
      <c r="LO360" s="57"/>
      <c r="LP360" s="57"/>
      <c r="LQ360" s="57"/>
      <c r="LR360" s="57"/>
      <c r="LS360" s="57"/>
      <c r="LT360" s="57"/>
      <c r="LU360" s="57"/>
      <c r="LV360" s="57"/>
      <c r="LW360" s="57"/>
      <c r="LX360" s="57"/>
      <c r="LY360" s="57"/>
      <c r="LZ360" s="57"/>
      <c r="MA360" s="57"/>
      <c r="MB360" s="57"/>
      <c r="MC360" s="57"/>
      <c r="MD360" s="57"/>
      <c r="ME360" s="57"/>
      <c r="MF360" s="57"/>
      <c r="MG360" s="57"/>
      <c r="MH360" s="57"/>
      <c r="MI360" s="57"/>
      <c r="MJ360" s="57"/>
      <c r="MK360" s="57"/>
      <c r="ML360" s="57"/>
      <c r="MM360" s="57"/>
      <c r="MN360" s="57"/>
      <c r="MO360" s="57"/>
      <c r="MP360" s="57"/>
      <c r="MQ360" s="57"/>
      <c r="MR360" s="57"/>
      <c r="MS360" s="57"/>
      <c r="MT360" s="57"/>
      <c r="MU360" s="57"/>
      <c r="MV360" s="57"/>
      <c r="MW360" s="57"/>
      <c r="MX360" s="57"/>
      <c r="MY360" s="57"/>
      <c r="MZ360" s="57"/>
      <c r="NA360" s="57"/>
      <c r="NB360" s="57"/>
      <c r="NC360" s="57"/>
      <c r="ND360" s="57"/>
      <c r="NE360" s="57"/>
      <c r="NF360" s="57"/>
      <c r="NG360" s="57"/>
      <c r="NH360" s="57"/>
      <c r="NI360" s="57"/>
      <c r="NJ360" s="57"/>
      <c r="NK360" s="57"/>
      <c r="NL360" s="57"/>
      <c r="NM360" s="57"/>
      <c r="NN360" s="57"/>
      <c r="NO360" s="57"/>
      <c r="NP360" s="57"/>
      <c r="NQ360" s="57"/>
      <c r="NR360" s="57"/>
      <c r="NS360" s="57"/>
      <c r="NT360" s="57"/>
      <c r="NU360" s="57"/>
      <c r="NV360" s="57"/>
      <c r="NW360" s="57"/>
      <c r="NX360" s="57"/>
      <c r="NY360" s="57"/>
      <c r="NZ360" s="57"/>
      <c r="OA360" s="57"/>
      <c r="OB360" s="57"/>
      <c r="OC360" s="57"/>
      <c r="OD360" s="57"/>
      <c r="OE360" s="57"/>
      <c r="OF360" s="57"/>
      <c r="OG360" s="57"/>
      <c r="OH360" s="57"/>
      <c r="OI360" s="57"/>
      <c r="OJ360" s="57"/>
      <c r="OK360" s="57"/>
      <c r="OL360" s="57"/>
      <c r="OM360" s="57"/>
      <c r="ON360" s="57"/>
      <c r="OO360" s="57"/>
      <c r="OP360" s="57"/>
      <c r="OQ360" s="57"/>
      <c r="OR360" s="57"/>
      <c r="OS360" s="57"/>
      <c r="OT360" s="57"/>
      <c r="OU360" s="57"/>
      <c r="OV360" s="57"/>
      <c r="OW360" s="57"/>
      <c r="OX360" s="57"/>
      <c r="OY360" s="57"/>
      <c r="OZ360" s="57"/>
      <c r="PA360" s="57"/>
      <c r="PB360" s="57"/>
      <c r="PC360" s="57"/>
      <c r="PD360" s="57"/>
      <c r="PE360" s="57"/>
      <c r="PF360" s="57"/>
      <c r="PG360" s="57"/>
      <c r="PH360" s="57"/>
      <c r="PI360" s="57"/>
      <c r="PJ360" s="57"/>
      <c r="PK360" s="57"/>
      <c r="PL360" s="57"/>
      <c r="PM360" s="57"/>
      <c r="PN360" s="57"/>
      <c r="PO360" s="57"/>
      <c r="PP360" s="57"/>
      <c r="PQ360" s="57"/>
      <c r="PR360" s="57"/>
      <c r="PS360" s="57"/>
      <c r="PT360" s="57"/>
      <c r="PU360" s="57"/>
      <c r="PV360" s="57"/>
      <c r="PW360" s="57"/>
      <c r="PX360" s="57"/>
      <c r="PY360" s="57"/>
      <c r="PZ360" s="57"/>
      <c r="QA360" s="57"/>
      <c r="QB360" s="57"/>
      <c r="QC360" s="57"/>
      <c r="QD360" s="57"/>
      <c r="QE360" s="57"/>
      <c r="QF360" s="57"/>
      <c r="QG360" s="57"/>
      <c r="QH360" s="57"/>
      <c r="QI360" s="57"/>
      <c r="QJ360" s="57"/>
      <c r="QK360" s="57"/>
      <c r="QL360" s="57"/>
      <c r="QM360" s="57"/>
      <c r="QN360" s="57"/>
      <c r="QO360" s="57"/>
      <c r="QP360" s="57"/>
      <c r="QQ360" s="57"/>
      <c r="QR360" s="57"/>
      <c r="QS360" s="57"/>
      <c r="QT360" s="57"/>
      <c r="QU360" s="57"/>
      <c r="QV360" s="57"/>
      <c r="QW360" s="57"/>
      <c r="QX360" s="57"/>
      <c r="QY360" s="57"/>
      <c r="QZ360" s="57"/>
      <c r="RA360" s="57"/>
      <c r="RB360" s="57"/>
      <c r="RC360" s="57"/>
      <c r="RD360" s="57"/>
      <c r="RE360" s="57"/>
      <c r="RF360" s="57"/>
      <c r="RG360" s="57"/>
      <c r="RH360" s="57"/>
      <c r="RI360" s="57"/>
      <c r="RJ360" s="57"/>
      <c r="RK360" s="57"/>
      <c r="RL360" s="57"/>
      <c r="RM360" s="57"/>
      <c r="RN360" s="57"/>
      <c r="RO360" s="57"/>
      <c r="RP360" s="57"/>
      <c r="RQ360" s="57"/>
      <c r="RR360" s="57"/>
      <c r="RS360" s="57"/>
      <c r="RT360" s="57"/>
      <c r="RU360" s="57"/>
      <c r="RV360" s="57"/>
      <c r="RW360" s="57"/>
      <c r="RX360" s="57"/>
      <c r="RY360" s="57"/>
      <c r="RZ360" s="57"/>
      <c r="SA360" s="57"/>
      <c r="SB360" s="57"/>
      <c r="SC360" s="57"/>
      <c r="SD360" s="57"/>
      <c r="SE360" s="57"/>
      <c r="SF360" s="57"/>
      <c r="SG360" s="57"/>
      <c r="SH360" s="57"/>
      <c r="SI360" s="57"/>
      <c r="SJ360" s="57"/>
      <c r="SK360" s="57"/>
      <c r="SL360" s="57"/>
      <c r="SM360" s="57"/>
      <c r="SN360" s="57"/>
      <c r="SO360" s="57"/>
      <c r="SP360" s="57"/>
      <c r="SQ360" s="57"/>
      <c r="SR360" s="57"/>
      <c r="SS360" s="57"/>
      <c r="ST360" s="57"/>
      <c r="SU360" s="57"/>
      <c r="SV360" s="57"/>
      <c r="SW360" s="57"/>
      <c r="SX360" s="57"/>
      <c r="SY360" s="57"/>
      <c r="SZ360" s="57"/>
      <c r="TA360" s="57"/>
      <c r="TB360" s="57"/>
      <c r="TC360" s="57"/>
      <c r="TD360" s="57"/>
      <c r="TE360" s="57"/>
      <c r="TF360" s="57"/>
      <c r="TG360" s="57"/>
      <c r="TH360" s="57"/>
      <c r="TI360" s="57"/>
      <c r="TJ360" s="57"/>
      <c r="TK360" s="57"/>
      <c r="TL360" s="57"/>
      <c r="TM360" s="57"/>
      <c r="TN360" s="57"/>
      <c r="TO360" s="57"/>
      <c r="TP360" s="57"/>
      <c r="TQ360" s="57"/>
      <c r="TR360" s="57"/>
      <c r="TS360" s="57"/>
      <c r="TT360" s="57"/>
      <c r="TU360" s="57"/>
      <c r="TV360" s="57"/>
      <c r="TW360" s="57"/>
      <c r="TX360" s="57"/>
      <c r="TY360" s="57"/>
      <c r="TZ360" s="57"/>
      <c r="UA360" s="57"/>
      <c r="UB360" s="57"/>
      <c r="UC360" s="57"/>
      <c r="UD360" s="57"/>
      <c r="UE360" s="57"/>
      <c r="UF360" s="57"/>
      <c r="UG360" s="57"/>
    </row>
    <row r="361" spans="1:553" ht="15.75" customHeight="1" x14ac:dyDescent="0.2">
      <c r="A361" s="59"/>
      <c r="B361" s="682" t="s">
        <v>232</v>
      </c>
      <c r="C361" s="790"/>
      <c r="D361" s="790"/>
      <c r="E361" s="790"/>
      <c r="F361" s="790"/>
      <c r="G361" s="790"/>
      <c r="H361" s="790"/>
      <c r="I361" s="790"/>
      <c r="J361" s="790"/>
      <c r="K361" s="790"/>
      <c r="L361" s="790"/>
      <c r="M361" s="55"/>
    </row>
    <row r="362" spans="1:553" ht="7.5" customHeight="1" thickBot="1" x14ac:dyDescent="0.25">
      <c r="A362" s="59"/>
      <c r="B362" s="48"/>
      <c r="C362" s="43"/>
      <c r="D362" s="43"/>
      <c r="E362" s="43"/>
      <c r="F362" s="43"/>
      <c r="G362" s="43"/>
      <c r="H362" s="43"/>
      <c r="I362" s="43"/>
      <c r="J362" s="43"/>
      <c r="K362" s="43"/>
      <c r="L362" s="51"/>
      <c r="M362" s="55"/>
    </row>
    <row r="363" spans="1:553" ht="15.75" customHeight="1" x14ac:dyDescent="0.2">
      <c r="A363" s="59"/>
      <c r="B363" s="839" t="s">
        <v>233</v>
      </c>
      <c r="C363" s="840"/>
      <c r="D363" s="719" t="s">
        <v>213</v>
      </c>
      <c r="E363" s="841"/>
      <c r="F363" s="841"/>
      <c r="G363" s="841"/>
      <c r="H363" s="841"/>
      <c r="I363" s="841"/>
      <c r="J363" s="841"/>
      <c r="K363" s="840"/>
      <c r="L363" s="425" t="s">
        <v>214</v>
      </c>
      <c r="M363" s="55"/>
    </row>
    <row r="364" spans="1:553" ht="58.5" customHeight="1" x14ac:dyDescent="0.2">
      <c r="A364" s="59"/>
      <c r="B364" s="662" t="s">
        <v>1094</v>
      </c>
      <c r="C364" s="676"/>
      <c r="D364" s="861" t="s">
        <v>1064</v>
      </c>
      <c r="E364" s="672"/>
      <c r="F364" s="672"/>
      <c r="G364" s="672"/>
      <c r="H364" s="672"/>
      <c r="I364" s="672"/>
      <c r="J364" s="672"/>
      <c r="K364" s="668"/>
      <c r="L364" s="428">
        <v>300000</v>
      </c>
      <c r="M364" s="55"/>
    </row>
    <row r="365" spans="1:553" ht="58.5" customHeight="1" x14ac:dyDescent="0.2">
      <c r="A365" s="59" t="s">
        <v>1065</v>
      </c>
      <c r="B365" s="662" t="s">
        <v>1093</v>
      </c>
      <c r="C365" s="676"/>
      <c r="D365" s="861" t="s">
        <v>1066</v>
      </c>
      <c r="E365" s="672"/>
      <c r="F365" s="672"/>
      <c r="G365" s="672"/>
      <c r="H365" s="672"/>
      <c r="I365" s="672"/>
      <c r="J365" s="672"/>
      <c r="K365" s="668"/>
      <c r="L365" s="428">
        <v>350000</v>
      </c>
      <c r="M365" s="55"/>
    </row>
    <row r="366" spans="1:553" ht="58.5" customHeight="1" x14ac:dyDescent="0.2">
      <c r="A366" s="59"/>
      <c r="B366" s="662" t="s">
        <v>1095</v>
      </c>
      <c r="C366" s="676"/>
      <c r="D366" s="666" t="s">
        <v>1067</v>
      </c>
      <c r="E366" s="672"/>
      <c r="F366" s="672"/>
      <c r="G366" s="672"/>
      <c r="H366" s="672"/>
      <c r="I366" s="672"/>
      <c r="J366" s="672"/>
      <c r="K366" s="668"/>
      <c r="L366" s="428">
        <v>250000</v>
      </c>
      <c r="M366" s="55"/>
    </row>
    <row r="367" spans="1:553" ht="58.5" customHeight="1" x14ac:dyDescent="0.2">
      <c r="A367" s="59"/>
      <c r="B367" s="860" t="s">
        <v>1096</v>
      </c>
      <c r="C367" s="676"/>
      <c r="D367" s="807" t="s">
        <v>1068</v>
      </c>
      <c r="E367" s="821"/>
      <c r="F367" s="821"/>
      <c r="G367" s="821"/>
      <c r="H367" s="821"/>
      <c r="I367" s="821"/>
      <c r="J367" s="821"/>
      <c r="K367" s="806"/>
      <c r="L367" s="429">
        <v>200000</v>
      </c>
      <c r="M367" s="55"/>
    </row>
    <row r="368" spans="1:553" s="58" customFormat="1" ht="15" customHeight="1" x14ac:dyDescent="0.2">
      <c r="A368" s="56"/>
      <c r="B368" s="20"/>
      <c r="C368" s="20"/>
      <c r="D368" s="20"/>
      <c r="E368" s="20"/>
      <c r="F368" s="20"/>
      <c r="G368" s="20"/>
      <c r="H368" s="20"/>
      <c r="I368" s="20"/>
      <c r="J368" s="20"/>
      <c r="K368" s="20"/>
      <c r="L368" s="20"/>
      <c r="M368" s="20"/>
      <c r="N368" s="52"/>
      <c r="O368" s="53"/>
      <c r="P368" s="53"/>
      <c r="Q368" s="53"/>
      <c r="R368" s="53"/>
      <c r="S368" s="53"/>
      <c r="T368" s="53"/>
      <c r="U368" s="53"/>
      <c r="V368" s="53"/>
      <c r="W368" s="53"/>
      <c r="X368" s="53"/>
      <c r="Y368" s="53"/>
      <c r="Z368" s="53"/>
      <c r="AA368" s="53"/>
      <c r="AB368" s="53"/>
      <c r="AC368" s="53"/>
      <c r="AD368" s="53"/>
      <c r="AE368" s="53"/>
      <c r="AF368" s="57"/>
      <c r="AG368" s="57"/>
      <c r="AH368" s="57"/>
      <c r="AI368" s="57"/>
      <c r="AJ368" s="57"/>
      <c r="AK368" s="57"/>
      <c r="AL368" s="57"/>
      <c r="AM368" s="57"/>
      <c r="AN368" s="57"/>
      <c r="AO368" s="57"/>
      <c r="AP368" s="57"/>
      <c r="AQ368" s="57"/>
      <c r="AR368" s="57"/>
      <c r="AS368" s="57"/>
      <c r="AT368" s="57"/>
      <c r="AU368" s="57"/>
      <c r="AV368" s="57"/>
      <c r="AW368" s="57"/>
      <c r="AX368" s="57"/>
      <c r="AY368" s="57"/>
      <c r="AZ368" s="57"/>
      <c r="BA368" s="57"/>
      <c r="BB368" s="57"/>
      <c r="BC368" s="57"/>
      <c r="BD368" s="57"/>
      <c r="BE368" s="57"/>
      <c r="BF368" s="57"/>
      <c r="BG368" s="57"/>
      <c r="BH368" s="57"/>
      <c r="BI368" s="57"/>
      <c r="BJ368" s="57"/>
      <c r="BK368" s="57"/>
      <c r="BL368" s="57"/>
      <c r="BM368" s="57"/>
      <c r="BN368" s="57"/>
      <c r="BO368" s="57"/>
      <c r="BP368" s="57"/>
      <c r="BQ368" s="57"/>
      <c r="BR368" s="57"/>
      <c r="BS368" s="57"/>
      <c r="BT368" s="57"/>
      <c r="BU368" s="57"/>
      <c r="BV368" s="57"/>
      <c r="BW368" s="57"/>
      <c r="BX368" s="57"/>
      <c r="BY368" s="57"/>
      <c r="BZ368" s="57"/>
      <c r="CA368" s="57"/>
      <c r="CB368" s="57"/>
      <c r="CC368" s="57"/>
      <c r="CD368" s="57"/>
      <c r="CE368" s="57"/>
      <c r="CF368" s="57"/>
      <c r="CG368" s="57"/>
      <c r="CH368" s="57"/>
      <c r="CI368" s="57"/>
      <c r="CJ368" s="57"/>
      <c r="CK368" s="57"/>
      <c r="CL368" s="57"/>
      <c r="CM368" s="57"/>
      <c r="CN368" s="57"/>
      <c r="CO368" s="57"/>
      <c r="CP368" s="57"/>
      <c r="CQ368" s="57"/>
      <c r="CR368" s="57"/>
      <c r="CS368" s="57"/>
      <c r="CT368" s="57"/>
      <c r="CU368" s="57"/>
      <c r="CV368" s="57"/>
      <c r="CW368" s="57"/>
      <c r="CX368" s="57"/>
      <c r="CY368" s="57"/>
      <c r="CZ368" s="57"/>
      <c r="DA368" s="57"/>
      <c r="DB368" s="57"/>
      <c r="DC368" s="57"/>
      <c r="DD368" s="57"/>
      <c r="DE368" s="57"/>
      <c r="DF368" s="57"/>
      <c r="DG368" s="57"/>
      <c r="DH368" s="57"/>
      <c r="DI368" s="57"/>
      <c r="DJ368" s="57"/>
      <c r="DK368" s="57"/>
      <c r="DL368" s="57"/>
      <c r="DM368" s="57"/>
      <c r="DN368" s="57"/>
      <c r="DO368" s="57"/>
      <c r="DP368" s="57"/>
      <c r="DQ368" s="57"/>
      <c r="DR368" s="57"/>
      <c r="DS368" s="57"/>
      <c r="DT368" s="57"/>
      <c r="DU368" s="57"/>
      <c r="DV368" s="57"/>
      <c r="DW368" s="57"/>
      <c r="DX368" s="57"/>
      <c r="DY368" s="57"/>
      <c r="DZ368" s="57"/>
      <c r="EA368" s="57"/>
      <c r="EB368" s="57"/>
      <c r="EC368" s="57"/>
      <c r="ED368" s="57"/>
      <c r="EE368" s="57"/>
      <c r="EF368" s="57"/>
      <c r="EG368" s="57"/>
      <c r="EH368" s="57"/>
      <c r="EI368" s="57"/>
      <c r="EJ368" s="57"/>
      <c r="EK368" s="57"/>
      <c r="EL368" s="57"/>
      <c r="EM368" s="57"/>
      <c r="EN368" s="57"/>
      <c r="EO368" s="57"/>
      <c r="EP368" s="57"/>
      <c r="EQ368" s="57"/>
      <c r="ER368" s="57"/>
      <c r="ES368" s="57"/>
      <c r="ET368" s="57"/>
      <c r="EU368" s="57"/>
      <c r="EV368" s="57"/>
      <c r="EW368" s="57"/>
      <c r="EX368" s="57"/>
      <c r="EY368" s="57"/>
      <c r="EZ368" s="57"/>
      <c r="FA368" s="57"/>
      <c r="FB368" s="57"/>
      <c r="FC368" s="57"/>
      <c r="FD368" s="57"/>
      <c r="FE368" s="57"/>
      <c r="FF368" s="57"/>
      <c r="FG368" s="57"/>
      <c r="FH368" s="57"/>
      <c r="FI368" s="57"/>
      <c r="FJ368" s="57"/>
      <c r="FK368" s="57"/>
      <c r="FL368" s="57"/>
      <c r="FM368" s="57"/>
      <c r="FN368" s="57"/>
      <c r="FO368" s="57"/>
      <c r="FP368" s="57"/>
      <c r="FQ368" s="57"/>
      <c r="FR368" s="57"/>
      <c r="FS368" s="57"/>
      <c r="FT368" s="57"/>
      <c r="FU368" s="57"/>
      <c r="FV368" s="57"/>
      <c r="FW368" s="57"/>
      <c r="FX368" s="57"/>
      <c r="FY368" s="57"/>
      <c r="FZ368" s="57"/>
      <c r="GA368" s="57"/>
      <c r="GB368" s="57"/>
      <c r="GC368" s="57"/>
      <c r="GD368" s="57"/>
      <c r="GE368" s="57"/>
      <c r="GF368" s="57"/>
      <c r="GG368" s="57"/>
      <c r="GH368" s="57"/>
      <c r="GI368" s="57"/>
      <c r="GJ368" s="57"/>
      <c r="GK368" s="57"/>
      <c r="GL368" s="57"/>
      <c r="GM368" s="57"/>
      <c r="GN368" s="57"/>
      <c r="GO368" s="57"/>
      <c r="GP368" s="57"/>
      <c r="GQ368" s="57"/>
      <c r="GR368" s="57"/>
      <c r="GS368" s="57"/>
      <c r="GT368" s="57"/>
      <c r="GU368" s="57"/>
      <c r="GV368" s="57"/>
      <c r="GW368" s="57"/>
      <c r="GX368" s="57"/>
      <c r="GY368" s="57"/>
      <c r="GZ368" s="57"/>
      <c r="HA368" s="57"/>
      <c r="HB368" s="57"/>
      <c r="HC368" s="57"/>
      <c r="HD368" s="57"/>
      <c r="HE368" s="57"/>
      <c r="HF368" s="57"/>
      <c r="HG368" s="57"/>
      <c r="HH368" s="57"/>
      <c r="HI368" s="57"/>
      <c r="HJ368" s="57"/>
      <c r="HK368" s="57"/>
      <c r="HL368" s="57"/>
      <c r="HM368" s="57"/>
      <c r="HN368" s="57"/>
      <c r="HO368" s="57"/>
      <c r="HP368" s="57"/>
      <c r="HQ368" s="57"/>
      <c r="HR368" s="57"/>
      <c r="HS368" s="57"/>
      <c r="HT368" s="57"/>
      <c r="HU368" s="57"/>
      <c r="HV368" s="57"/>
      <c r="HW368" s="57"/>
      <c r="HX368" s="57"/>
      <c r="HY368" s="57"/>
      <c r="HZ368" s="57"/>
      <c r="IA368" s="57"/>
      <c r="IB368" s="57"/>
      <c r="IC368" s="57"/>
      <c r="ID368" s="57"/>
      <c r="IE368" s="57"/>
      <c r="IF368" s="57"/>
      <c r="IG368" s="57"/>
      <c r="IH368" s="57"/>
      <c r="II368" s="57"/>
      <c r="IJ368" s="57"/>
      <c r="IK368" s="57"/>
      <c r="IL368" s="57"/>
      <c r="IM368" s="57"/>
      <c r="IN368" s="57"/>
      <c r="IO368" s="57"/>
      <c r="IP368" s="57"/>
      <c r="IQ368" s="57"/>
      <c r="IR368" s="57"/>
      <c r="IS368" s="57"/>
      <c r="IT368" s="57"/>
      <c r="IU368" s="57"/>
      <c r="IV368" s="57"/>
      <c r="IW368" s="57"/>
      <c r="IX368" s="57"/>
      <c r="IY368" s="57"/>
      <c r="IZ368" s="57"/>
      <c r="JA368" s="57"/>
      <c r="JB368" s="57"/>
      <c r="JC368" s="57"/>
      <c r="JD368" s="57"/>
      <c r="JE368" s="57"/>
      <c r="JF368" s="57"/>
      <c r="JG368" s="57"/>
      <c r="JH368" s="57"/>
      <c r="JI368" s="57"/>
      <c r="JJ368" s="57"/>
      <c r="JK368" s="57"/>
      <c r="JL368" s="57"/>
      <c r="JM368" s="57"/>
      <c r="JN368" s="57"/>
      <c r="JO368" s="57"/>
      <c r="JP368" s="57"/>
      <c r="JQ368" s="57"/>
      <c r="JR368" s="57"/>
      <c r="JS368" s="57"/>
      <c r="JT368" s="57"/>
      <c r="JU368" s="57"/>
      <c r="JV368" s="57"/>
      <c r="JW368" s="57"/>
      <c r="JX368" s="57"/>
      <c r="JY368" s="57"/>
      <c r="JZ368" s="57"/>
      <c r="KA368" s="57"/>
      <c r="KB368" s="57"/>
      <c r="KC368" s="57"/>
      <c r="KD368" s="57"/>
      <c r="KE368" s="57"/>
      <c r="KF368" s="57"/>
      <c r="KG368" s="57"/>
      <c r="KH368" s="57"/>
      <c r="KI368" s="57"/>
      <c r="KJ368" s="57"/>
      <c r="KK368" s="57"/>
      <c r="KL368" s="57"/>
      <c r="KM368" s="57"/>
      <c r="KN368" s="57"/>
      <c r="KO368" s="57"/>
      <c r="KP368" s="57"/>
      <c r="KQ368" s="57"/>
      <c r="KR368" s="57"/>
      <c r="KS368" s="57"/>
      <c r="KT368" s="57"/>
      <c r="KU368" s="57"/>
      <c r="KV368" s="57"/>
      <c r="KW368" s="57"/>
      <c r="KX368" s="57"/>
      <c r="KY368" s="57"/>
      <c r="KZ368" s="57"/>
      <c r="LA368" s="57"/>
      <c r="LB368" s="57"/>
      <c r="LC368" s="57"/>
      <c r="LD368" s="57"/>
      <c r="LE368" s="57"/>
      <c r="LF368" s="57"/>
      <c r="LG368" s="57"/>
      <c r="LH368" s="57"/>
      <c r="LI368" s="57"/>
      <c r="LJ368" s="57"/>
      <c r="LK368" s="57"/>
      <c r="LL368" s="57"/>
      <c r="LM368" s="57"/>
      <c r="LN368" s="57"/>
      <c r="LO368" s="57"/>
      <c r="LP368" s="57"/>
      <c r="LQ368" s="57"/>
      <c r="LR368" s="57"/>
      <c r="LS368" s="57"/>
      <c r="LT368" s="57"/>
      <c r="LU368" s="57"/>
      <c r="LV368" s="57"/>
      <c r="LW368" s="57"/>
      <c r="LX368" s="57"/>
      <c r="LY368" s="57"/>
      <c r="LZ368" s="57"/>
      <c r="MA368" s="57"/>
      <c r="MB368" s="57"/>
      <c r="MC368" s="57"/>
      <c r="MD368" s="57"/>
      <c r="ME368" s="57"/>
      <c r="MF368" s="57"/>
      <c r="MG368" s="57"/>
      <c r="MH368" s="57"/>
      <c r="MI368" s="57"/>
      <c r="MJ368" s="57"/>
      <c r="MK368" s="57"/>
      <c r="ML368" s="57"/>
      <c r="MM368" s="57"/>
      <c r="MN368" s="57"/>
      <c r="MO368" s="57"/>
      <c r="MP368" s="57"/>
      <c r="MQ368" s="57"/>
      <c r="MR368" s="57"/>
      <c r="MS368" s="57"/>
      <c r="MT368" s="57"/>
      <c r="MU368" s="57"/>
      <c r="MV368" s="57"/>
      <c r="MW368" s="57"/>
      <c r="MX368" s="57"/>
      <c r="MY368" s="57"/>
      <c r="MZ368" s="57"/>
      <c r="NA368" s="57"/>
      <c r="NB368" s="57"/>
      <c r="NC368" s="57"/>
      <c r="ND368" s="57"/>
      <c r="NE368" s="57"/>
      <c r="NF368" s="57"/>
      <c r="NG368" s="57"/>
      <c r="NH368" s="57"/>
      <c r="NI368" s="57"/>
      <c r="NJ368" s="57"/>
      <c r="NK368" s="57"/>
      <c r="NL368" s="57"/>
      <c r="NM368" s="57"/>
      <c r="NN368" s="57"/>
      <c r="NO368" s="57"/>
      <c r="NP368" s="57"/>
      <c r="NQ368" s="57"/>
      <c r="NR368" s="57"/>
      <c r="NS368" s="57"/>
      <c r="NT368" s="57"/>
      <c r="NU368" s="57"/>
      <c r="NV368" s="57"/>
      <c r="NW368" s="57"/>
      <c r="NX368" s="57"/>
      <c r="NY368" s="57"/>
      <c r="NZ368" s="57"/>
      <c r="OA368" s="57"/>
      <c r="OB368" s="57"/>
      <c r="OC368" s="57"/>
      <c r="OD368" s="57"/>
      <c r="OE368" s="57"/>
      <c r="OF368" s="57"/>
      <c r="OG368" s="57"/>
      <c r="OH368" s="57"/>
      <c r="OI368" s="57"/>
      <c r="OJ368" s="57"/>
      <c r="OK368" s="57"/>
      <c r="OL368" s="57"/>
      <c r="OM368" s="57"/>
      <c r="ON368" s="57"/>
      <c r="OO368" s="57"/>
      <c r="OP368" s="57"/>
      <c r="OQ368" s="57"/>
      <c r="OR368" s="57"/>
      <c r="OS368" s="57"/>
      <c r="OT368" s="57"/>
      <c r="OU368" s="57"/>
      <c r="OV368" s="57"/>
      <c r="OW368" s="57"/>
      <c r="OX368" s="57"/>
      <c r="OY368" s="57"/>
      <c r="OZ368" s="57"/>
      <c r="PA368" s="57"/>
      <c r="PB368" s="57"/>
      <c r="PC368" s="57"/>
      <c r="PD368" s="57"/>
      <c r="PE368" s="57"/>
      <c r="PF368" s="57"/>
      <c r="PG368" s="57"/>
      <c r="PH368" s="57"/>
      <c r="PI368" s="57"/>
      <c r="PJ368" s="57"/>
      <c r="PK368" s="57"/>
      <c r="PL368" s="57"/>
      <c r="PM368" s="57"/>
      <c r="PN368" s="57"/>
      <c r="PO368" s="57"/>
      <c r="PP368" s="57"/>
      <c r="PQ368" s="57"/>
      <c r="PR368" s="57"/>
      <c r="PS368" s="57"/>
      <c r="PT368" s="57"/>
      <c r="PU368" s="57"/>
      <c r="PV368" s="57"/>
      <c r="PW368" s="57"/>
      <c r="PX368" s="57"/>
      <c r="PY368" s="57"/>
      <c r="PZ368" s="57"/>
      <c r="QA368" s="57"/>
      <c r="QB368" s="57"/>
      <c r="QC368" s="57"/>
      <c r="QD368" s="57"/>
      <c r="QE368" s="57"/>
      <c r="QF368" s="57"/>
      <c r="QG368" s="57"/>
      <c r="QH368" s="57"/>
      <c r="QI368" s="57"/>
      <c r="QJ368" s="57"/>
      <c r="QK368" s="57"/>
      <c r="QL368" s="57"/>
      <c r="QM368" s="57"/>
      <c r="QN368" s="57"/>
      <c r="QO368" s="57"/>
      <c r="QP368" s="57"/>
      <c r="QQ368" s="57"/>
      <c r="QR368" s="57"/>
      <c r="QS368" s="57"/>
      <c r="QT368" s="57"/>
      <c r="QU368" s="57"/>
      <c r="QV368" s="57"/>
      <c r="QW368" s="57"/>
      <c r="QX368" s="57"/>
      <c r="QY368" s="57"/>
      <c r="QZ368" s="57"/>
      <c r="RA368" s="57"/>
      <c r="RB368" s="57"/>
      <c r="RC368" s="57"/>
      <c r="RD368" s="57"/>
      <c r="RE368" s="57"/>
      <c r="RF368" s="57"/>
      <c r="RG368" s="57"/>
      <c r="RH368" s="57"/>
      <c r="RI368" s="57"/>
      <c r="RJ368" s="57"/>
      <c r="RK368" s="57"/>
      <c r="RL368" s="57"/>
      <c r="RM368" s="57"/>
      <c r="RN368" s="57"/>
      <c r="RO368" s="57"/>
      <c r="RP368" s="57"/>
      <c r="RQ368" s="57"/>
      <c r="RR368" s="57"/>
      <c r="RS368" s="57"/>
      <c r="RT368" s="57"/>
      <c r="RU368" s="57"/>
      <c r="RV368" s="57"/>
      <c r="RW368" s="57"/>
      <c r="RX368" s="57"/>
      <c r="RY368" s="57"/>
      <c r="RZ368" s="57"/>
      <c r="SA368" s="57"/>
      <c r="SB368" s="57"/>
      <c r="SC368" s="57"/>
      <c r="SD368" s="57"/>
      <c r="SE368" s="57"/>
      <c r="SF368" s="57"/>
      <c r="SG368" s="57"/>
      <c r="SH368" s="57"/>
      <c r="SI368" s="57"/>
      <c r="SJ368" s="57"/>
      <c r="SK368" s="57"/>
      <c r="SL368" s="57"/>
      <c r="SM368" s="57"/>
      <c r="SN368" s="57"/>
      <c r="SO368" s="57"/>
      <c r="SP368" s="57"/>
      <c r="SQ368" s="57"/>
      <c r="SR368" s="57"/>
      <c r="SS368" s="57"/>
      <c r="ST368" s="57"/>
      <c r="SU368" s="57"/>
      <c r="SV368" s="57"/>
      <c r="SW368" s="57"/>
      <c r="SX368" s="57"/>
      <c r="SY368" s="57"/>
      <c r="SZ368" s="57"/>
      <c r="TA368" s="57"/>
      <c r="TB368" s="57"/>
      <c r="TC368" s="57"/>
      <c r="TD368" s="57"/>
      <c r="TE368" s="57"/>
      <c r="TF368" s="57"/>
      <c r="TG368" s="57"/>
      <c r="TH368" s="57"/>
      <c r="TI368" s="57"/>
      <c r="TJ368" s="57"/>
      <c r="TK368" s="57"/>
      <c r="TL368" s="57"/>
      <c r="TM368" s="57"/>
      <c r="TN368" s="57"/>
      <c r="TO368" s="57"/>
      <c r="TP368" s="57"/>
      <c r="TQ368" s="57"/>
      <c r="TR368" s="57"/>
      <c r="TS368" s="57"/>
      <c r="TT368" s="57"/>
      <c r="TU368" s="57"/>
      <c r="TV368" s="57"/>
      <c r="TW368" s="57"/>
      <c r="TX368" s="57"/>
      <c r="TY368" s="57"/>
      <c r="TZ368" s="57"/>
      <c r="UA368" s="57"/>
      <c r="UB368" s="57"/>
      <c r="UC368" s="57"/>
      <c r="UD368" s="57"/>
      <c r="UE368" s="57"/>
      <c r="UF368" s="57"/>
      <c r="UG368" s="57"/>
    </row>
    <row r="369" spans="1:553" ht="15.75" customHeight="1" x14ac:dyDescent="0.2">
      <c r="A369" s="59"/>
      <c r="B369" s="682" t="s">
        <v>234</v>
      </c>
      <c r="C369" s="790"/>
      <c r="D369" s="790"/>
      <c r="E369" s="790"/>
      <c r="F369" s="790"/>
      <c r="G369" s="790"/>
      <c r="H369" s="790"/>
      <c r="I369" s="790"/>
      <c r="J369" s="790"/>
      <c r="K369" s="790"/>
      <c r="L369" s="790"/>
      <c r="M369" s="55"/>
    </row>
    <row r="370" spans="1:553" ht="6" customHeight="1" thickBot="1" x14ac:dyDescent="0.25">
      <c r="A370" s="59"/>
      <c r="B370" s="39"/>
      <c r="C370" s="20"/>
      <c r="D370" s="20"/>
      <c r="E370" s="20"/>
      <c r="F370" s="20"/>
      <c r="G370" s="20"/>
      <c r="H370" s="20"/>
      <c r="I370" s="20"/>
      <c r="J370" s="20"/>
      <c r="K370" s="20"/>
      <c r="L370" s="55"/>
      <c r="M370" s="55"/>
    </row>
    <row r="371" spans="1:553" ht="15.75" customHeight="1" x14ac:dyDescent="0.2">
      <c r="A371" s="59"/>
      <c r="B371" s="839" t="s">
        <v>233</v>
      </c>
      <c r="C371" s="840"/>
      <c r="D371" s="719" t="s">
        <v>213</v>
      </c>
      <c r="E371" s="841"/>
      <c r="F371" s="841"/>
      <c r="G371" s="841"/>
      <c r="H371" s="841"/>
      <c r="I371" s="841"/>
      <c r="J371" s="841"/>
      <c r="K371" s="840"/>
      <c r="L371" s="425" t="s">
        <v>214</v>
      </c>
      <c r="M371" s="55"/>
    </row>
    <row r="372" spans="1:553" ht="58.5" customHeight="1" x14ac:dyDescent="0.2">
      <c r="A372" s="59"/>
      <c r="B372" s="662" t="s">
        <v>235</v>
      </c>
      <c r="C372" s="676"/>
      <c r="D372" s="666" t="s">
        <v>236</v>
      </c>
      <c r="E372" s="672"/>
      <c r="F372" s="672"/>
      <c r="G372" s="672"/>
      <c r="H372" s="672"/>
      <c r="I372" s="672"/>
      <c r="J372" s="672"/>
      <c r="K372" s="668"/>
      <c r="L372" s="428">
        <f>50*5000</f>
        <v>250000</v>
      </c>
      <c r="M372" s="55"/>
    </row>
    <row r="373" spans="1:553" ht="58.5" customHeight="1" x14ac:dyDescent="0.2">
      <c r="A373" s="59"/>
      <c r="B373" s="662" t="s">
        <v>1090</v>
      </c>
      <c r="C373" s="676"/>
      <c r="D373" s="666" t="s">
        <v>1069</v>
      </c>
      <c r="E373" s="672"/>
      <c r="F373" s="672"/>
      <c r="G373" s="672"/>
      <c r="H373" s="672"/>
      <c r="I373" s="672"/>
      <c r="J373" s="672"/>
      <c r="K373" s="668"/>
      <c r="L373" s="428">
        <v>500000</v>
      </c>
      <c r="M373" s="55"/>
    </row>
    <row r="374" spans="1:553" ht="58.5" customHeight="1" x14ac:dyDescent="0.2">
      <c r="A374" s="59"/>
      <c r="B374" s="662" t="s">
        <v>1091</v>
      </c>
      <c r="C374" s="676"/>
      <c r="D374" s="666" t="s">
        <v>1070</v>
      </c>
      <c r="E374" s="672"/>
      <c r="F374" s="672"/>
      <c r="G374" s="672"/>
      <c r="H374" s="672"/>
      <c r="I374" s="672"/>
      <c r="J374" s="672"/>
      <c r="K374" s="668"/>
      <c r="L374" s="428">
        <v>300000</v>
      </c>
      <c r="M374" s="55"/>
    </row>
    <row r="375" spans="1:553" ht="58.5" customHeight="1" x14ac:dyDescent="0.2">
      <c r="A375" s="59"/>
      <c r="B375" s="862"/>
      <c r="C375" s="863"/>
      <c r="D375" s="807"/>
      <c r="E375" s="821"/>
      <c r="F375" s="821"/>
      <c r="G375" s="821"/>
      <c r="H375" s="821"/>
      <c r="I375" s="821"/>
      <c r="J375" s="821"/>
      <c r="K375" s="806"/>
      <c r="L375" s="429"/>
      <c r="M375" s="55"/>
    </row>
    <row r="376" spans="1:553" s="58" customFormat="1" ht="15" customHeight="1" x14ac:dyDescent="0.2">
      <c r="A376" s="56"/>
      <c r="B376" s="20"/>
      <c r="C376" s="20"/>
      <c r="D376" s="20"/>
      <c r="E376" s="20"/>
      <c r="F376" s="20"/>
      <c r="G376" s="20"/>
      <c r="H376" s="20"/>
      <c r="I376" s="20"/>
      <c r="J376" s="20"/>
      <c r="K376" s="20"/>
      <c r="L376" s="20"/>
      <c r="M376" s="20"/>
      <c r="N376" s="52"/>
      <c r="O376" s="53"/>
      <c r="P376" s="53"/>
      <c r="Q376" s="53"/>
      <c r="R376" s="53"/>
      <c r="S376" s="53"/>
      <c r="T376" s="53"/>
      <c r="U376" s="53"/>
      <c r="V376" s="53"/>
      <c r="W376" s="53"/>
      <c r="X376" s="53"/>
      <c r="Y376" s="53"/>
      <c r="Z376" s="53"/>
      <c r="AA376" s="53"/>
      <c r="AB376" s="53"/>
      <c r="AC376" s="53"/>
      <c r="AD376" s="53"/>
      <c r="AE376" s="53"/>
      <c r="AF376" s="57"/>
      <c r="AG376" s="57"/>
      <c r="AH376" s="57"/>
      <c r="AI376" s="57"/>
      <c r="AJ376" s="57"/>
      <c r="AK376" s="57"/>
      <c r="AL376" s="57"/>
      <c r="AM376" s="57"/>
      <c r="AN376" s="57"/>
      <c r="AO376" s="57"/>
      <c r="AP376" s="57"/>
      <c r="AQ376" s="57"/>
      <c r="AR376" s="57"/>
      <c r="AS376" s="57"/>
      <c r="AT376" s="57"/>
      <c r="AU376" s="57"/>
      <c r="AV376" s="57"/>
      <c r="AW376" s="57"/>
      <c r="AX376" s="57"/>
      <c r="AY376" s="57"/>
      <c r="AZ376" s="57"/>
      <c r="BA376" s="57"/>
      <c r="BB376" s="57"/>
      <c r="BC376" s="57"/>
      <c r="BD376" s="57"/>
      <c r="BE376" s="57"/>
      <c r="BF376" s="57"/>
      <c r="BG376" s="57"/>
      <c r="BH376" s="57"/>
      <c r="BI376" s="57"/>
      <c r="BJ376" s="57"/>
      <c r="BK376" s="57"/>
      <c r="BL376" s="57"/>
      <c r="BM376" s="57"/>
      <c r="BN376" s="57"/>
      <c r="BO376" s="57"/>
      <c r="BP376" s="57"/>
      <c r="BQ376" s="57"/>
      <c r="BR376" s="57"/>
      <c r="BS376" s="57"/>
      <c r="BT376" s="57"/>
      <c r="BU376" s="57"/>
      <c r="BV376" s="57"/>
      <c r="BW376" s="57"/>
      <c r="BX376" s="57"/>
      <c r="BY376" s="57"/>
      <c r="BZ376" s="57"/>
      <c r="CA376" s="57"/>
      <c r="CB376" s="57"/>
      <c r="CC376" s="57"/>
      <c r="CD376" s="57"/>
      <c r="CE376" s="57"/>
      <c r="CF376" s="57"/>
      <c r="CG376" s="57"/>
      <c r="CH376" s="57"/>
      <c r="CI376" s="57"/>
      <c r="CJ376" s="57"/>
      <c r="CK376" s="57"/>
      <c r="CL376" s="57"/>
      <c r="CM376" s="57"/>
      <c r="CN376" s="57"/>
      <c r="CO376" s="57"/>
      <c r="CP376" s="57"/>
      <c r="CQ376" s="57"/>
      <c r="CR376" s="57"/>
      <c r="CS376" s="57"/>
      <c r="CT376" s="57"/>
      <c r="CU376" s="57"/>
      <c r="CV376" s="57"/>
      <c r="CW376" s="57"/>
      <c r="CX376" s="57"/>
      <c r="CY376" s="57"/>
      <c r="CZ376" s="57"/>
      <c r="DA376" s="57"/>
      <c r="DB376" s="57"/>
      <c r="DC376" s="57"/>
      <c r="DD376" s="57"/>
      <c r="DE376" s="57"/>
      <c r="DF376" s="57"/>
      <c r="DG376" s="57"/>
      <c r="DH376" s="57"/>
      <c r="DI376" s="57"/>
      <c r="DJ376" s="57"/>
      <c r="DK376" s="57"/>
      <c r="DL376" s="57"/>
      <c r="DM376" s="57"/>
      <c r="DN376" s="57"/>
      <c r="DO376" s="57"/>
      <c r="DP376" s="57"/>
      <c r="DQ376" s="57"/>
      <c r="DR376" s="57"/>
      <c r="DS376" s="57"/>
      <c r="DT376" s="57"/>
      <c r="DU376" s="57"/>
      <c r="DV376" s="57"/>
      <c r="DW376" s="57"/>
      <c r="DX376" s="57"/>
      <c r="DY376" s="57"/>
      <c r="DZ376" s="57"/>
      <c r="EA376" s="57"/>
      <c r="EB376" s="57"/>
      <c r="EC376" s="57"/>
      <c r="ED376" s="57"/>
      <c r="EE376" s="57"/>
      <c r="EF376" s="57"/>
      <c r="EG376" s="57"/>
      <c r="EH376" s="57"/>
      <c r="EI376" s="57"/>
      <c r="EJ376" s="57"/>
      <c r="EK376" s="57"/>
      <c r="EL376" s="57"/>
      <c r="EM376" s="57"/>
      <c r="EN376" s="57"/>
      <c r="EO376" s="57"/>
      <c r="EP376" s="57"/>
      <c r="EQ376" s="57"/>
      <c r="ER376" s="57"/>
      <c r="ES376" s="57"/>
      <c r="ET376" s="57"/>
      <c r="EU376" s="57"/>
      <c r="EV376" s="57"/>
      <c r="EW376" s="57"/>
      <c r="EX376" s="57"/>
      <c r="EY376" s="57"/>
      <c r="EZ376" s="57"/>
      <c r="FA376" s="57"/>
      <c r="FB376" s="57"/>
      <c r="FC376" s="57"/>
      <c r="FD376" s="57"/>
      <c r="FE376" s="57"/>
      <c r="FF376" s="57"/>
      <c r="FG376" s="57"/>
      <c r="FH376" s="57"/>
      <c r="FI376" s="57"/>
      <c r="FJ376" s="57"/>
      <c r="FK376" s="57"/>
      <c r="FL376" s="57"/>
      <c r="FM376" s="57"/>
      <c r="FN376" s="57"/>
      <c r="FO376" s="57"/>
      <c r="FP376" s="57"/>
      <c r="FQ376" s="57"/>
      <c r="FR376" s="57"/>
      <c r="FS376" s="57"/>
      <c r="FT376" s="57"/>
      <c r="FU376" s="57"/>
      <c r="FV376" s="57"/>
      <c r="FW376" s="57"/>
      <c r="FX376" s="57"/>
      <c r="FY376" s="57"/>
      <c r="FZ376" s="57"/>
      <c r="GA376" s="57"/>
      <c r="GB376" s="57"/>
      <c r="GC376" s="57"/>
      <c r="GD376" s="57"/>
      <c r="GE376" s="57"/>
      <c r="GF376" s="57"/>
      <c r="GG376" s="57"/>
      <c r="GH376" s="57"/>
      <c r="GI376" s="57"/>
      <c r="GJ376" s="57"/>
      <c r="GK376" s="57"/>
      <c r="GL376" s="57"/>
      <c r="GM376" s="57"/>
      <c r="GN376" s="57"/>
      <c r="GO376" s="57"/>
      <c r="GP376" s="57"/>
      <c r="GQ376" s="57"/>
      <c r="GR376" s="57"/>
      <c r="GS376" s="57"/>
      <c r="GT376" s="57"/>
      <c r="GU376" s="57"/>
      <c r="GV376" s="57"/>
      <c r="GW376" s="57"/>
      <c r="GX376" s="57"/>
      <c r="GY376" s="57"/>
      <c r="GZ376" s="57"/>
      <c r="HA376" s="57"/>
      <c r="HB376" s="57"/>
      <c r="HC376" s="57"/>
      <c r="HD376" s="57"/>
      <c r="HE376" s="57"/>
      <c r="HF376" s="57"/>
      <c r="HG376" s="57"/>
      <c r="HH376" s="57"/>
      <c r="HI376" s="57"/>
      <c r="HJ376" s="57"/>
      <c r="HK376" s="57"/>
      <c r="HL376" s="57"/>
      <c r="HM376" s="57"/>
      <c r="HN376" s="57"/>
      <c r="HO376" s="57"/>
      <c r="HP376" s="57"/>
      <c r="HQ376" s="57"/>
      <c r="HR376" s="57"/>
      <c r="HS376" s="57"/>
      <c r="HT376" s="57"/>
      <c r="HU376" s="57"/>
      <c r="HV376" s="57"/>
      <c r="HW376" s="57"/>
      <c r="HX376" s="57"/>
      <c r="HY376" s="57"/>
      <c r="HZ376" s="57"/>
      <c r="IA376" s="57"/>
      <c r="IB376" s="57"/>
      <c r="IC376" s="57"/>
      <c r="ID376" s="57"/>
      <c r="IE376" s="57"/>
      <c r="IF376" s="57"/>
      <c r="IG376" s="57"/>
      <c r="IH376" s="57"/>
      <c r="II376" s="57"/>
      <c r="IJ376" s="57"/>
      <c r="IK376" s="57"/>
      <c r="IL376" s="57"/>
      <c r="IM376" s="57"/>
      <c r="IN376" s="57"/>
      <c r="IO376" s="57"/>
      <c r="IP376" s="57"/>
      <c r="IQ376" s="57"/>
      <c r="IR376" s="57"/>
      <c r="IS376" s="57"/>
      <c r="IT376" s="57"/>
      <c r="IU376" s="57"/>
      <c r="IV376" s="57"/>
      <c r="IW376" s="57"/>
      <c r="IX376" s="57"/>
      <c r="IY376" s="57"/>
      <c r="IZ376" s="57"/>
      <c r="JA376" s="57"/>
      <c r="JB376" s="57"/>
      <c r="JC376" s="57"/>
      <c r="JD376" s="57"/>
      <c r="JE376" s="57"/>
      <c r="JF376" s="57"/>
      <c r="JG376" s="57"/>
      <c r="JH376" s="57"/>
      <c r="JI376" s="57"/>
      <c r="JJ376" s="57"/>
      <c r="JK376" s="57"/>
      <c r="JL376" s="57"/>
      <c r="JM376" s="57"/>
      <c r="JN376" s="57"/>
      <c r="JO376" s="57"/>
      <c r="JP376" s="57"/>
      <c r="JQ376" s="57"/>
      <c r="JR376" s="57"/>
      <c r="JS376" s="57"/>
      <c r="JT376" s="57"/>
      <c r="JU376" s="57"/>
      <c r="JV376" s="57"/>
      <c r="JW376" s="57"/>
      <c r="JX376" s="57"/>
      <c r="JY376" s="57"/>
      <c r="JZ376" s="57"/>
      <c r="KA376" s="57"/>
      <c r="KB376" s="57"/>
      <c r="KC376" s="57"/>
      <c r="KD376" s="57"/>
      <c r="KE376" s="57"/>
      <c r="KF376" s="57"/>
      <c r="KG376" s="57"/>
      <c r="KH376" s="57"/>
      <c r="KI376" s="57"/>
      <c r="KJ376" s="57"/>
      <c r="KK376" s="57"/>
      <c r="KL376" s="57"/>
      <c r="KM376" s="57"/>
      <c r="KN376" s="57"/>
      <c r="KO376" s="57"/>
      <c r="KP376" s="57"/>
      <c r="KQ376" s="57"/>
      <c r="KR376" s="57"/>
      <c r="KS376" s="57"/>
      <c r="KT376" s="57"/>
      <c r="KU376" s="57"/>
      <c r="KV376" s="57"/>
      <c r="KW376" s="57"/>
      <c r="KX376" s="57"/>
      <c r="KY376" s="57"/>
      <c r="KZ376" s="57"/>
      <c r="LA376" s="57"/>
      <c r="LB376" s="57"/>
      <c r="LC376" s="57"/>
      <c r="LD376" s="57"/>
      <c r="LE376" s="57"/>
      <c r="LF376" s="57"/>
      <c r="LG376" s="57"/>
      <c r="LH376" s="57"/>
      <c r="LI376" s="57"/>
      <c r="LJ376" s="57"/>
      <c r="LK376" s="57"/>
      <c r="LL376" s="57"/>
      <c r="LM376" s="57"/>
      <c r="LN376" s="57"/>
      <c r="LO376" s="57"/>
      <c r="LP376" s="57"/>
      <c r="LQ376" s="57"/>
      <c r="LR376" s="57"/>
      <c r="LS376" s="57"/>
      <c r="LT376" s="57"/>
      <c r="LU376" s="57"/>
      <c r="LV376" s="57"/>
      <c r="LW376" s="57"/>
      <c r="LX376" s="57"/>
      <c r="LY376" s="57"/>
      <c r="LZ376" s="57"/>
      <c r="MA376" s="57"/>
      <c r="MB376" s="57"/>
      <c r="MC376" s="57"/>
      <c r="MD376" s="57"/>
      <c r="ME376" s="57"/>
      <c r="MF376" s="57"/>
      <c r="MG376" s="57"/>
      <c r="MH376" s="57"/>
      <c r="MI376" s="57"/>
      <c r="MJ376" s="57"/>
      <c r="MK376" s="57"/>
      <c r="ML376" s="57"/>
      <c r="MM376" s="57"/>
      <c r="MN376" s="57"/>
      <c r="MO376" s="57"/>
      <c r="MP376" s="57"/>
      <c r="MQ376" s="57"/>
      <c r="MR376" s="57"/>
      <c r="MS376" s="57"/>
      <c r="MT376" s="57"/>
      <c r="MU376" s="57"/>
      <c r="MV376" s="57"/>
      <c r="MW376" s="57"/>
      <c r="MX376" s="57"/>
      <c r="MY376" s="57"/>
      <c r="MZ376" s="57"/>
      <c r="NA376" s="57"/>
      <c r="NB376" s="57"/>
      <c r="NC376" s="57"/>
      <c r="ND376" s="57"/>
      <c r="NE376" s="57"/>
      <c r="NF376" s="57"/>
      <c r="NG376" s="57"/>
      <c r="NH376" s="57"/>
      <c r="NI376" s="57"/>
      <c r="NJ376" s="57"/>
      <c r="NK376" s="57"/>
      <c r="NL376" s="57"/>
      <c r="NM376" s="57"/>
      <c r="NN376" s="57"/>
      <c r="NO376" s="57"/>
      <c r="NP376" s="57"/>
      <c r="NQ376" s="57"/>
      <c r="NR376" s="57"/>
      <c r="NS376" s="57"/>
      <c r="NT376" s="57"/>
      <c r="NU376" s="57"/>
      <c r="NV376" s="57"/>
      <c r="NW376" s="57"/>
      <c r="NX376" s="57"/>
      <c r="NY376" s="57"/>
      <c r="NZ376" s="57"/>
      <c r="OA376" s="57"/>
      <c r="OB376" s="57"/>
      <c r="OC376" s="57"/>
      <c r="OD376" s="57"/>
      <c r="OE376" s="57"/>
      <c r="OF376" s="57"/>
      <c r="OG376" s="57"/>
      <c r="OH376" s="57"/>
      <c r="OI376" s="57"/>
      <c r="OJ376" s="57"/>
      <c r="OK376" s="57"/>
      <c r="OL376" s="57"/>
      <c r="OM376" s="57"/>
      <c r="ON376" s="57"/>
      <c r="OO376" s="57"/>
      <c r="OP376" s="57"/>
      <c r="OQ376" s="57"/>
      <c r="OR376" s="57"/>
      <c r="OS376" s="57"/>
      <c r="OT376" s="57"/>
      <c r="OU376" s="57"/>
      <c r="OV376" s="57"/>
      <c r="OW376" s="57"/>
      <c r="OX376" s="57"/>
      <c r="OY376" s="57"/>
      <c r="OZ376" s="57"/>
      <c r="PA376" s="57"/>
      <c r="PB376" s="57"/>
      <c r="PC376" s="57"/>
      <c r="PD376" s="57"/>
      <c r="PE376" s="57"/>
      <c r="PF376" s="57"/>
      <c r="PG376" s="57"/>
      <c r="PH376" s="57"/>
      <c r="PI376" s="57"/>
      <c r="PJ376" s="57"/>
      <c r="PK376" s="57"/>
      <c r="PL376" s="57"/>
      <c r="PM376" s="57"/>
      <c r="PN376" s="57"/>
      <c r="PO376" s="57"/>
      <c r="PP376" s="57"/>
      <c r="PQ376" s="57"/>
      <c r="PR376" s="57"/>
      <c r="PS376" s="57"/>
      <c r="PT376" s="57"/>
      <c r="PU376" s="57"/>
      <c r="PV376" s="57"/>
      <c r="PW376" s="57"/>
      <c r="PX376" s="57"/>
      <c r="PY376" s="57"/>
      <c r="PZ376" s="57"/>
      <c r="QA376" s="57"/>
      <c r="QB376" s="57"/>
      <c r="QC376" s="57"/>
      <c r="QD376" s="57"/>
      <c r="QE376" s="57"/>
      <c r="QF376" s="57"/>
      <c r="QG376" s="57"/>
      <c r="QH376" s="57"/>
      <c r="QI376" s="57"/>
      <c r="QJ376" s="57"/>
      <c r="QK376" s="57"/>
      <c r="QL376" s="57"/>
      <c r="QM376" s="57"/>
      <c r="QN376" s="57"/>
      <c r="QO376" s="57"/>
      <c r="QP376" s="57"/>
      <c r="QQ376" s="57"/>
      <c r="QR376" s="57"/>
      <c r="QS376" s="57"/>
      <c r="QT376" s="57"/>
      <c r="QU376" s="57"/>
      <c r="QV376" s="57"/>
      <c r="QW376" s="57"/>
      <c r="QX376" s="57"/>
      <c r="QY376" s="57"/>
      <c r="QZ376" s="57"/>
      <c r="RA376" s="57"/>
      <c r="RB376" s="57"/>
      <c r="RC376" s="57"/>
      <c r="RD376" s="57"/>
      <c r="RE376" s="57"/>
      <c r="RF376" s="57"/>
      <c r="RG376" s="57"/>
      <c r="RH376" s="57"/>
      <c r="RI376" s="57"/>
      <c r="RJ376" s="57"/>
      <c r="RK376" s="57"/>
      <c r="RL376" s="57"/>
      <c r="RM376" s="57"/>
      <c r="RN376" s="57"/>
      <c r="RO376" s="57"/>
      <c r="RP376" s="57"/>
      <c r="RQ376" s="57"/>
      <c r="RR376" s="57"/>
      <c r="RS376" s="57"/>
      <c r="RT376" s="57"/>
      <c r="RU376" s="57"/>
      <c r="RV376" s="57"/>
      <c r="RW376" s="57"/>
      <c r="RX376" s="57"/>
      <c r="RY376" s="57"/>
      <c r="RZ376" s="57"/>
      <c r="SA376" s="57"/>
      <c r="SB376" s="57"/>
      <c r="SC376" s="57"/>
      <c r="SD376" s="57"/>
      <c r="SE376" s="57"/>
      <c r="SF376" s="57"/>
      <c r="SG376" s="57"/>
      <c r="SH376" s="57"/>
      <c r="SI376" s="57"/>
      <c r="SJ376" s="57"/>
      <c r="SK376" s="57"/>
      <c r="SL376" s="57"/>
      <c r="SM376" s="57"/>
      <c r="SN376" s="57"/>
      <c r="SO376" s="57"/>
      <c r="SP376" s="57"/>
      <c r="SQ376" s="57"/>
      <c r="SR376" s="57"/>
      <c r="SS376" s="57"/>
      <c r="ST376" s="57"/>
      <c r="SU376" s="57"/>
      <c r="SV376" s="57"/>
      <c r="SW376" s="57"/>
      <c r="SX376" s="57"/>
      <c r="SY376" s="57"/>
      <c r="SZ376" s="57"/>
      <c r="TA376" s="57"/>
      <c r="TB376" s="57"/>
      <c r="TC376" s="57"/>
      <c r="TD376" s="57"/>
      <c r="TE376" s="57"/>
      <c r="TF376" s="57"/>
      <c r="TG376" s="57"/>
      <c r="TH376" s="57"/>
      <c r="TI376" s="57"/>
      <c r="TJ376" s="57"/>
      <c r="TK376" s="57"/>
      <c r="TL376" s="57"/>
      <c r="TM376" s="57"/>
      <c r="TN376" s="57"/>
      <c r="TO376" s="57"/>
      <c r="TP376" s="57"/>
      <c r="TQ376" s="57"/>
      <c r="TR376" s="57"/>
      <c r="TS376" s="57"/>
      <c r="TT376" s="57"/>
      <c r="TU376" s="57"/>
      <c r="TV376" s="57"/>
      <c r="TW376" s="57"/>
      <c r="TX376" s="57"/>
      <c r="TY376" s="57"/>
      <c r="TZ376" s="57"/>
      <c r="UA376" s="57"/>
      <c r="UB376" s="57"/>
      <c r="UC376" s="57"/>
      <c r="UD376" s="57"/>
      <c r="UE376" s="57"/>
      <c r="UF376" s="57"/>
      <c r="UG376" s="57"/>
    </row>
    <row r="377" spans="1:553" ht="15.75" customHeight="1" x14ac:dyDescent="0.2">
      <c r="A377" s="59"/>
      <c r="B377" s="756" t="s">
        <v>237</v>
      </c>
      <c r="C377" s="864"/>
      <c r="D377" s="864"/>
      <c r="E377" s="864"/>
      <c r="F377" s="864"/>
      <c r="G377" s="864"/>
      <c r="H377" s="864"/>
      <c r="I377" s="864"/>
      <c r="J377" s="864"/>
      <c r="K377" s="864"/>
      <c r="L377" s="864"/>
      <c r="M377" s="55"/>
    </row>
    <row r="378" spans="1:553" ht="6" customHeight="1" thickBot="1" x14ac:dyDescent="0.25">
      <c r="A378" s="59"/>
      <c r="B378" s="48"/>
      <c r="C378" s="43"/>
      <c r="D378" s="43"/>
      <c r="E378" s="43"/>
      <c r="F378" s="43"/>
      <c r="G378" s="43"/>
      <c r="H378" s="43"/>
      <c r="I378" s="43"/>
      <c r="J378" s="43"/>
      <c r="K378" s="43"/>
      <c r="L378" s="51"/>
      <c r="M378" s="55"/>
    </row>
    <row r="379" spans="1:553" ht="15.75" customHeight="1" x14ac:dyDescent="0.2">
      <c r="A379" s="59"/>
      <c r="B379" s="839" t="s">
        <v>233</v>
      </c>
      <c r="C379" s="840"/>
      <c r="D379" s="719" t="s">
        <v>213</v>
      </c>
      <c r="E379" s="841"/>
      <c r="F379" s="841"/>
      <c r="G379" s="841"/>
      <c r="H379" s="841"/>
      <c r="I379" s="841"/>
      <c r="J379" s="841"/>
      <c r="K379" s="840"/>
      <c r="L379" s="425" t="s">
        <v>214</v>
      </c>
      <c r="M379" s="55"/>
    </row>
    <row r="380" spans="1:553" ht="58.5" customHeight="1" x14ac:dyDescent="0.2">
      <c r="A380" s="59"/>
      <c r="B380" s="662" t="s">
        <v>1072</v>
      </c>
      <c r="C380" s="676"/>
      <c r="D380" s="666" t="s">
        <v>1073</v>
      </c>
      <c r="E380" s="672"/>
      <c r="F380" s="672"/>
      <c r="G380" s="672"/>
      <c r="H380" s="672"/>
      <c r="I380" s="672"/>
      <c r="J380" s="672"/>
      <c r="K380" s="668"/>
      <c r="L380" s="428">
        <v>0</v>
      </c>
      <c r="M380" s="55"/>
    </row>
    <row r="381" spans="1:553" ht="58.5" customHeight="1" x14ac:dyDescent="0.2">
      <c r="A381" s="59"/>
      <c r="B381" s="662" t="s">
        <v>1074</v>
      </c>
      <c r="C381" s="676"/>
      <c r="D381" s="666" t="s">
        <v>1092</v>
      </c>
      <c r="E381" s="672"/>
      <c r="F381" s="672"/>
      <c r="G381" s="672"/>
      <c r="H381" s="672"/>
      <c r="I381" s="672"/>
      <c r="J381" s="672"/>
      <c r="K381" s="668"/>
      <c r="L381" s="428">
        <v>20000</v>
      </c>
      <c r="M381" s="55"/>
    </row>
    <row r="382" spans="1:553" ht="58.5" customHeight="1" x14ac:dyDescent="0.2">
      <c r="A382" s="59"/>
      <c r="B382" s="662" t="s">
        <v>1075</v>
      </c>
      <c r="C382" s="676"/>
      <c r="D382" s="666" t="s">
        <v>1076</v>
      </c>
      <c r="E382" s="672"/>
      <c r="F382" s="672"/>
      <c r="G382" s="672"/>
      <c r="H382" s="672"/>
      <c r="I382" s="672"/>
      <c r="J382" s="672"/>
      <c r="K382" s="668"/>
      <c r="L382" s="428">
        <v>15000</v>
      </c>
      <c r="M382" s="55"/>
    </row>
    <row r="383" spans="1:553" ht="58.5" customHeight="1" thickBot="1" x14ac:dyDescent="0.25">
      <c r="A383" s="59"/>
      <c r="B383" s="862" t="s">
        <v>1077</v>
      </c>
      <c r="C383" s="863"/>
      <c r="D383" s="807" t="s">
        <v>1078</v>
      </c>
      <c r="E383" s="821"/>
      <c r="F383" s="821"/>
      <c r="G383" s="821"/>
      <c r="H383" s="821"/>
      <c r="I383" s="821"/>
      <c r="J383" s="821"/>
      <c r="K383" s="806"/>
      <c r="L383" s="429">
        <v>0</v>
      </c>
      <c r="M383" s="55"/>
    </row>
    <row r="384" spans="1:553" s="58" customFormat="1" ht="15" customHeight="1" x14ac:dyDescent="0.2">
      <c r="A384" s="56"/>
      <c r="B384" s="20"/>
      <c r="C384" s="20"/>
      <c r="D384" s="20"/>
      <c r="E384" s="20"/>
      <c r="F384" s="20"/>
      <c r="G384" s="20"/>
      <c r="H384" s="20"/>
      <c r="I384" s="20"/>
      <c r="J384" s="20"/>
      <c r="K384" s="20"/>
      <c r="L384" s="20"/>
      <c r="M384" s="20"/>
      <c r="N384" s="52"/>
      <c r="O384" s="53"/>
      <c r="P384" s="53"/>
      <c r="Q384" s="53"/>
      <c r="R384" s="53"/>
      <c r="S384" s="53"/>
      <c r="T384" s="53"/>
      <c r="U384" s="53"/>
      <c r="V384" s="53"/>
      <c r="W384" s="53"/>
      <c r="X384" s="53"/>
      <c r="Y384" s="53"/>
      <c r="Z384" s="53"/>
      <c r="AA384" s="53"/>
      <c r="AB384" s="53"/>
      <c r="AC384" s="53"/>
      <c r="AD384" s="53"/>
      <c r="AE384" s="53"/>
      <c r="AF384" s="57"/>
      <c r="AG384" s="57"/>
      <c r="AH384" s="57"/>
      <c r="AI384" s="57"/>
      <c r="AJ384" s="57"/>
      <c r="AK384" s="57"/>
      <c r="AL384" s="57"/>
      <c r="AM384" s="57"/>
      <c r="AN384" s="57"/>
      <c r="AO384" s="57"/>
      <c r="AP384" s="57"/>
      <c r="AQ384" s="57"/>
      <c r="AR384" s="57"/>
      <c r="AS384" s="57"/>
      <c r="AT384" s="57"/>
      <c r="AU384" s="57"/>
      <c r="AV384" s="57"/>
      <c r="AW384" s="57"/>
      <c r="AX384" s="57"/>
      <c r="AY384" s="57"/>
      <c r="AZ384" s="57"/>
      <c r="BA384" s="57"/>
      <c r="BB384" s="57"/>
      <c r="BC384" s="57"/>
      <c r="BD384" s="57"/>
      <c r="BE384" s="57"/>
      <c r="BF384" s="57"/>
      <c r="BG384" s="57"/>
      <c r="BH384" s="57"/>
      <c r="BI384" s="57"/>
      <c r="BJ384" s="57"/>
      <c r="BK384" s="57"/>
      <c r="BL384" s="57"/>
      <c r="BM384" s="57"/>
      <c r="BN384" s="57"/>
      <c r="BO384" s="57"/>
      <c r="BP384" s="57"/>
      <c r="BQ384" s="57"/>
      <c r="BR384" s="57"/>
      <c r="BS384" s="57"/>
      <c r="BT384" s="57"/>
      <c r="BU384" s="57"/>
      <c r="BV384" s="57"/>
      <c r="BW384" s="57"/>
      <c r="BX384" s="57"/>
      <c r="BY384" s="57"/>
      <c r="BZ384" s="57"/>
      <c r="CA384" s="57"/>
      <c r="CB384" s="57"/>
      <c r="CC384" s="57"/>
      <c r="CD384" s="57"/>
      <c r="CE384" s="57"/>
      <c r="CF384" s="57"/>
      <c r="CG384" s="57"/>
      <c r="CH384" s="57"/>
      <c r="CI384" s="57"/>
      <c r="CJ384" s="57"/>
      <c r="CK384" s="57"/>
      <c r="CL384" s="57"/>
      <c r="CM384" s="57"/>
      <c r="CN384" s="57"/>
      <c r="CO384" s="57"/>
      <c r="CP384" s="57"/>
      <c r="CQ384" s="57"/>
      <c r="CR384" s="57"/>
      <c r="CS384" s="57"/>
      <c r="CT384" s="57"/>
      <c r="CU384" s="57"/>
      <c r="CV384" s="57"/>
      <c r="CW384" s="57"/>
      <c r="CX384" s="57"/>
      <c r="CY384" s="57"/>
      <c r="CZ384" s="57"/>
      <c r="DA384" s="57"/>
      <c r="DB384" s="57"/>
      <c r="DC384" s="57"/>
      <c r="DD384" s="57"/>
      <c r="DE384" s="57"/>
      <c r="DF384" s="57"/>
      <c r="DG384" s="57"/>
      <c r="DH384" s="57"/>
      <c r="DI384" s="57"/>
      <c r="DJ384" s="57"/>
      <c r="DK384" s="57"/>
      <c r="DL384" s="57"/>
      <c r="DM384" s="57"/>
      <c r="DN384" s="57"/>
      <c r="DO384" s="57"/>
      <c r="DP384" s="57"/>
      <c r="DQ384" s="57"/>
      <c r="DR384" s="57"/>
      <c r="DS384" s="57"/>
      <c r="DT384" s="57"/>
      <c r="DU384" s="57"/>
      <c r="DV384" s="57"/>
      <c r="DW384" s="57"/>
      <c r="DX384" s="57"/>
      <c r="DY384" s="57"/>
      <c r="DZ384" s="57"/>
      <c r="EA384" s="57"/>
      <c r="EB384" s="57"/>
      <c r="EC384" s="57"/>
      <c r="ED384" s="57"/>
      <c r="EE384" s="57"/>
      <c r="EF384" s="57"/>
      <c r="EG384" s="57"/>
      <c r="EH384" s="57"/>
      <c r="EI384" s="57"/>
      <c r="EJ384" s="57"/>
      <c r="EK384" s="57"/>
      <c r="EL384" s="57"/>
      <c r="EM384" s="57"/>
      <c r="EN384" s="57"/>
      <c r="EO384" s="57"/>
      <c r="EP384" s="57"/>
      <c r="EQ384" s="57"/>
      <c r="ER384" s="57"/>
      <c r="ES384" s="57"/>
      <c r="ET384" s="57"/>
      <c r="EU384" s="57"/>
      <c r="EV384" s="57"/>
      <c r="EW384" s="57"/>
      <c r="EX384" s="57"/>
      <c r="EY384" s="57"/>
      <c r="EZ384" s="57"/>
      <c r="FA384" s="57"/>
      <c r="FB384" s="57"/>
      <c r="FC384" s="57"/>
      <c r="FD384" s="57"/>
      <c r="FE384" s="57"/>
      <c r="FF384" s="57"/>
      <c r="FG384" s="57"/>
      <c r="FH384" s="57"/>
      <c r="FI384" s="57"/>
      <c r="FJ384" s="57"/>
      <c r="FK384" s="57"/>
      <c r="FL384" s="57"/>
      <c r="FM384" s="57"/>
      <c r="FN384" s="57"/>
      <c r="FO384" s="57"/>
      <c r="FP384" s="57"/>
      <c r="FQ384" s="57"/>
      <c r="FR384" s="57"/>
      <c r="FS384" s="57"/>
      <c r="FT384" s="57"/>
      <c r="FU384" s="57"/>
      <c r="FV384" s="57"/>
      <c r="FW384" s="57"/>
      <c r="FX384" s="57"/>
      <c r="FY384" s="57"/>
      <c r="FZ384" s="57"/>
      <c r="GA384" s="57"/>
      <c r="GB384" s="57"/>
      <c r="GC384" s="57"/>
      <c r="GD384" s="57"/>
      <c r="GE384" s="57"/>
      <c r="GF384" s="57"/>
      <c r="GG384" s="57"/>
      <c r="GH384" s="57"/>
      <c r="GI384" s="57"/>
      <c r="GJ384" s="57"/>
      <c r="GK384" s="57"/>
      <c r="GL384" s="57"/>
      <c r="GM384" s="57"/>
      <c r="GN384" s="57"/>
      <c r="GO384" s="57"/>
      <c r="GP384" s="57"/>
      <c r="GQ384" s="57"/>
      <c r="GR384" s="57"/>
      <c r="GS384" s="57"/>
      <c r="GT384" s="57"/>
      <c r="GU384" s="57"/>
      <c r="GV384" s="57"/>
      <c r="GW384" s="57"/>
      <c r="GX384" s="57"/>
      <c r="GY384" s="57"/>
      <c r="GZ384" s="57"/>
      <c r="HA384" s="57"/>
      <c r="HB384" s="57"/>
      <c r="HC384" s="57"/>
      <c r="HD384" s="57"/>
      <c r="HE384" s="57"/>
      <c r="HF384" s="57"/>
      <c r="HG384" s="57"/>
      <c r="HH384" s="57"/>
      <c r="HI384" s="57"/>
      <c r="HJ384" s="57"/>
      <c r="HK384" s="57"/>
      <c r="HL384" s="57"/>
      <c r="HM384" s="57"/>
      <c r="HN384" s="57"/>
      <c r="HO384" s="57"/>
      <c r="HP384" s="57"/>
      <c r="HQ384" s="57"/>
      <c r="HR384" s="57"/>
      <c r="HS384" s="57"/>
      <c r="HT384" s="57"/>
      <c r="HU384" s="57"/>
      <c r="HV384" s="57"/>
      <c r="HW384" s="57"/>
      <c r="HX384" s="57"/>
      <c r="HY384" s="57"/>
      <c r="HZ384" s="57"/>
      <c r="IA384" s="57"/>
      <c r="IB384" s="57"/>
      <c r="IC384" s="57"/>
      <c r="ID384" s="57"/>
      <c r="IE384" s="57"/>
      <c r="IF384" s="57"/>
      <c r="IG384" s="57"/>
      <c r="IH384" s="57"/>
      <c r="II384" s="57"/>
      <c r="IJ384" s="57"/>
      <c r="IK384" s="57"/>
      <c r="IL384" s="57"/>
      <c r="IM384" s="57"/>
      <c r="IN384" s="57"/>
      <c r="IO384" s="57"/>
      <c r="IP384" s="57"/>
      <c r="IQ384" s="57"/>
      <c r="IR384" s="57"/>
      <c r="IS384" s="57"/>
      <c r="IT384" s="57"/>
      <c r="IU384" s="57"/>
      <c r="IV384" s="57"/>
      <c r="IW384" s="57"/>
      <c r="IX384" s="57"/>
      <c r="IY384" s="57"/>
      <c r="IZ384" s="57"/>
      <c r="JA384" s="57"/>
      <c r="JB384" s="57"/>
      <c r="JC384" s="57"/>
      <c r="JD384" s="57"/>
      <c r="JE384" s="57"/>
      <c r="JF384" s="57"/>
      <c r="JG384" s="57"/>
      <c r="JH384" s="57"/>
      <c r="JI384" s="57"/>
      <c r="JJ384" s="57"/>
      <c r="JK384" s="57"/>
      <c r="JL384" s="57"/>
      <c r="JM384" s="57"/>
      <c r="JN384" s="57"/>
      <c r="JO384" s="57"/>
      <c r="JP384" s="57"/>
      <c r="JQ384" s="57"/>
      <c r="JR384" s="57"/>
      <c r="JS384" s="57"/>
      <c r="JT384" s="57"/>
      <c r="JU384" s="57"/>
      <c r="JV384" s="57"/>
      <c r="JW384" s="57"/>
      <c r="JX384" s="57"/>
      <c r="JY384" s="57"/>
      <c r="JZ384" s="57"/>
      <c r="KA384" s="57"/>
      <c r="KB384" s="57"/>
      <c r="KC384" s="57"/>
      <c r="KD384" s="57"/>
      <c r="KE384" s="57"/>
      <c r="KF384" s="57"/>
      <c r="KG384" s="57"/>
      <c r="KH384" s="57"/>
      <c r="KI384" s="57"/>
      <c r="KJ384" s="57"/>
      <c r="KK384" s="57"/>
      <c r="KL384" s="57"/>
      <c r="KM384" s="57"/>
      <c r="KN384" s="57"/>
      <c r="KO384" s="57"/>
      <c r="KP384" s="57"/>
      <c r="KQ384" s="57"/>
      <c r="KR384" s="57"/>
      <c r="KS384" s="57"/>
      <c r="KT384" s="57"/>
      <c r="KU384" s="57"/>
      <c r="KV384" s="57"/>
      <c r="KW384" s="57"/>
      <c r="KX384" s="57"/>
      <c r="KY384" s="57"/>
      <c r="KZ384" s="57"/>
      <c r="LA384" s="57"/>
      <c r="LB384" s="57"/>
      <c r="LC384" s="57"/>
      <c r="LD384" s="57"/>
      <c r="LE384" s="57"/>
      <c r="LF384" s="57"/>
      <c r="LG384" s="57"/>
      <c r="LH384" s="57"/>
      <c r="LI384" s="57"/>
      <c r="LJ384" s="57"/>
      <c r="LK384" s="57"/>
      <c r="LL384" s="57"/>
      <c r="LM384" s="57"/>
      <c r="LN384" s="57"/>
      <c r="LO384" s="57"/>
      <c r="LP384" s="57"/>
      <c r="LQ384" s="57"/>
      <c r="LR384" s="57"/>
      <c r="LS384" s="57"/>
      <c r="LT384" s="57"/>
      <c r="LU384" s="57"/>
      <c r="LV384" s="57"/>
      <c r="LW384" s="57"/>
      <c r="LX384" s="57"/>
      <c r="LY384" s="57"/>
      <c r="LZ384" s="57"/>
      <c r="MA384" s="57"/>
      <c r="MB384" s="57"/>
      <c r="MC384" s="57"/>
      <c r="MD384" s="57"/>
      <c r="ME384" s="57"/>
      <c r="MF384" s="57"/>
      <c r="MG384" s="57"/>
      <c r="MH384" s="57"/>
      <c r="MI384" s="57"/>
      <c r="MJ384" s="57"/>
      <c r="MK384" s="57"/>
      <c r="ML384" s="57"/>
      <c r="MM384" s="57"/>
      <c r="MN384" s="57"/>
      <c r="MO384" s="57"/>
      <c r="MP384" s="57"/>
      <c r="MQ384" s="57"/>
      <c r="MR384" s="57"/>
      <c r="MS384" s="57"/>
      <c r="MT384" s="57"/>
      <c r="MU384" s="57"/>
      <c r="MV384" s="57"/>
      <c r="MW384" s="57"/>
      <c r="MX384" s="57"/>
      <c r="MY384" s="57"/>
      <c r="MZ384" s="57"/>
      <c r="NA384" s="57"/>
      <c r="NB384" s="57"/>
      <c r="NC384" s="57"/>
      <c r="ND384" s="57"/>
      <c r="NE384" s="57"/>
      <c r="NF384" s="57"/>
      <c r="NG384" s="57"/>
      <c r="NH384" s="57"/>
      <c r="NI384" s="57"/>
      <c r="NJ384" s="57"/>
      <c r="NK384" s="57"/>
      <c r="NL384" s="57"/>
      <c r="NM384" s="57"/>
      <c r="NN384" s="57"/>
      <c r="NO384" s="57"/>
      <c r="NP384" s="57"/>
      <c r="NQ384" s="57"/>
      <c r="NR384" s="57"/>
      <c r="NS384" s="57"/>
      <c r="NT384" s="57"/>
      <c r="NU384" s="57"/>
      <c r="NV384" s="57"/>
      <c r="NW384" s="57"/>
      <c r="NX384" s="57"/>
      <c r="NY384" s="57"/>
      <c r="NZ384" s="57"/>
      <c r="OA384" s="57"/>
      <c r="OB384" s="57"/>
      <c r="OC384" s="57"/>
      <c r="OD384" s="57"/>
      <c r="OE384" s="57"/>
      <c r="OF384" s="57"/>
      <c r="OG384" s="57"/>
      <c r="OH384" s="57"/>
      <c r="OI384" s="57"/>
      <c r="OJ384" s="57"/>
      <c r="OK384" s="57"/>
      <c r="OL384" s="57"/>
      <c r="OM384" s="57"/>
      <c r="ON384" s="57"/>
      <c r="OO384" s="57"/>
      <c r="OP384" s="57"/>
      <c r="OQ384" s="57"/>
      <c r="OR384" s="57"/>
      <c r="OS384" s="57"/>
      <c r="OT384" s="57"/>
      <c r="OU384" s="57"/>
      <c r="OV384" s="57"/>
      <c r="OW384" s="57"/>
      <c r="OX384" s="57"/>
      <c r="OY384" s="57"/>
      <c r="OZ384" s="57"/>
      <c r="PA384" s="57"/>
      <c r="PB384" s="57"/>
      <c r="PC384" s="57"/>
      <c r="PD384" s="57"/>
      <c r="PE384" s="57"/>
      <c r="PF384" s="57"/>
      <c r="PG384" s="57"/>
      <c r="PH384" s="57"/>
      <c r="PI384" s="57"/>
      <c r="PJ384" s="57"/>
      <c r="PK384" s="57"/>
      <c r="PL384" s="57"/>
      <c r="PM384" s="57"/>
      <c r="PN384" s="57"/>
      <c r="PO384" s="57"/>
      <c r="PP384" s="57"/>
      <c r="PQ384" s="57"/>
      <c r="PR384" s="57"/>
      <c r="PS384" s="57"/>
      <c r="PT384" s="57"/>
      <c r="PU384" s="57"/>
      <c r="PV384" s="57"/>
      <c r="PW384" s="57"/>
      <c r="PX384" s="57"/>
      <c r="PY384" s="57"/>
      <c r="PZ384" s="57"/>
      <c r="QA384" s="57"/>
      <c r="QB384" s="57"/>
      <c r="QC384" s="57"/>
      <c r="QD384" s="57"/>
      <c r="QE384" s="57"/>
      <c r="QF384" s="57"/>
      <c r="QG384" s="57"/>
      <c r="QH384" s="57"/>
      <c r="QI384" s="57"/>
      <c r="QJ384" s="57"/>
      <c r="QK384" s="57"/>
      <c r="QL384" s="57"/>
      <c r="QM384" s="57"/>
      <c r="QN384" s="57"/>
      <c r="QO384" s="57"/>
      <c r="QP384" s="57"/>
      <c r="QQ384" s="57"/>
      <c r="QR384" s="57"/>
      <c r="QS384" s="57"/>
      <c r="QT384" s="57"/>
      <c r="QU384" s="57"/>
      <c r="QV384" s="57"/>
      <c r="QW384" s="57"/>
      <c r="QX384" s="57"/>
      <c r="QY384" s="57"/>
      <c r="QZ384" s="57"/>
      <c r="RA384" s="57"/>
      <c r="RB384" s="57"/>
      <c r="RC384" s="57"/>
      <c r="RD384" s="57"/>
      <c r="RE384" s="57"/>
      <c r="RF384" s="57"/>
      <c r="RG384" s="57"/>
      <c r="RH384" s="57"/>
      <c r="RI384" s="57"/>
      <c r="RJ384" s="57"/>
      <c r="RK384" s="57"/>
      <c r="RL384" s="57"/>
      <c r="RM384" s="57"/>
      <c r="RN384" s="57"/>
      <c r="RO384" s="57"/>
      <c r="RP384" s="57"/>
      <c r="RQ384" s="57"/>
      <c r="RR384" s="57"/>
      <c r="RS384" s="57"/>
      <c r="RT384" s="57"/>
      <c r="RU384" s="57"/>
      <c r="RV384" s="57"/>
      <c r="RW384" s="57"/>
      <c r="RX384" s="57"/>
      <c r="RY384" s="57"/>
      <c r="RZ384" s="57"/>
      <c r="SA384" s="57"/>
      <c r="SB384" s="57"/>
      <c r="SC384" s="57"/>
      <c r="SD384" s="57"/>
      <c r="SE384" s="57"/>
      <c r="SF384" s="57"/>
      <c r="SG384" s="57"/>
      <c r="SH384" s="57"/>
      <c r="SI384" s="57"/>
      <c r="SJ384" s="57"/>
      <c r="SK384" s="57"/>
      <c r="SL384" s="57"/>
      <c r="SM384" s="57"/>
      <c r="SN384" s="57"/>
      <c r="SO384" s="57"/>
      <c r="SP384" s="57"/>
      <c r="SQ384" s="57"/>
      <c r="SR384" s="57"/>
      <c r="SS384" s="57"/>
      <c r="ST384" s="57"/>
      <c r="SU384" s="57"/>
      <c r="SV384" s="57"/>
      <c r="SW384" s="57"/>
      <c r="SX384" s="57"/>
      <c r="SY384" s="57"/>
      <c r="SZ384" s="57"/>
      <c r="TA384" s="57"/>
      <c r="TB384" s="57"/>
      <c r="TC384" s="57"/>
      <c r="TD384" s="57"/>
      <c r="TE384" s="57"/>
      <c r="TF384" s="57"/>
      <c r="TG384" s="57"/>
      <c r="TH384" s="57"/>
      <c r="TI384" s="57"/>
      <c r="TJ384" s="57"/>
      <c r="TK384" s="57"/>
      <c r="TL384" s="57"/>
      <c r="TM384" s="57"/>
      <c r="TN384" s="57"/>
      <c r="TO384" s="57"/>
      <c r="TP384" s="57"/>
      <c r="TQ384" s="57"/>
      <c r="TR384" s="57"/>
      <c r="TS384" s="57"/>
      <c r="TT384" s="57"/>
      <c r="TU384" s="57"/>
      <c r="TV384" s="57"/>
      <c r="TW384" s="57"/>
      <c r="TX384" s="57"/>
      <c r="TY384" s="57"/>
      <c r="TZ384" s="57"/>
      <c r="UA384" s="57"/>
      <c r="UB384" s="57"/>
      <c r="UC384" s="57"/>
      <c r="UD384" s="57"/>
      <c r="UE384" s="57"/>
      <c r="UF384" s="57"/>
      <c r="UG384" s="57"/>
    </row>
    <row r="385" spans="1:553" ht="15.75" customHeight="1" x14ac:dyDescent="0.2">
      <c r="A385" s="59"/>
      <c r="B385" s="682" t="s">
        <v>238</v>
      </c>
      <c r="C385" s="790"/>
      <c r="D385" s="790"/>
      <c r="E385" s="790"/>
      <c r="F385" s="790"/>
      <c r="G385" s="790"/>
      <c r="H385" s="790"/>
      <c r="I385" s="790"/>
      <c r="J385" s="790"/>
      <c r="K385" s="790"/>
      <c r="L385" s="790"/>
      <c r="M385" s="55"/>
    </row>
    <row r="386" spans="1:553" ht="6" customHeight="1" thickBot="1" x14ac:dyDescent="0.25">
      <c r="A386" s="59"/>
      <c r="B386" s="48"/>
      <c r="C386" s="43"/>
      <c r="D386" s="43"/>
      <c r="E386" s="43"/>
      <c r="F386" s="43"/>
      <c r="G386" s="43"/>
      <c r="H386" s="43"/>
      <c r="I386" s="43"/>
      <c r="J386" s="43"/>
      <c r="K386" s="43"/>
      <c r="L386" s="51"/>
      <c r="M386" s="55"/>
    </row>
    <row r="387" spans="1:553" ht="15.75" customHeight="1" x14ac:dyDescent="0.2">
      <c r="A387" s="59"/>
      <c r="B387" s="839" t="s">
        <v>233</v>
      </c>
      <c r="C387" s="840"/>
      <c r="D387" s="719" t="s">
        <v>213</v>
      </c>
      <c r="E387" s="841"/>
      <c r="F387" s="841"/>
      <c r="G387" s="841"/>
      <c r="H387" s="841"/>
      <c r="I387" s="841"/>
      <c r="J387" s="841"/>
      <c r="K387" s="840"/>
      <c r="L387" s="425" t="s">
        <v>214</v>
      </c>
      <c r="M387" s="55"/>
    </row>
    <row r="388" spans="1:553" ht="58.5" customHeight="1" x14ac:dyDescent="0.2">
      <c r="A388" s="59"/>
      <c r="B388" s="662" t="s">
        <v>1079</v>
      </c>
      <c r="C388" s="676"/>
      <c r="D388" s="666" t="s">
        <v>1080</v>
      </c>
      <c r="E388" s="672"/>
      <c r="F388" s="672"/>
      <c r="G388" s="672"/>
      <c r="H388" s="672"/>
      <c r="I388" s="672"/>
      <c r="J388" s="672"/>
      <c r="K388" s="668"/>
      <c r="L388" s="428">
        <v>0</v>
      </c>
      <c r="M388" s="55"/>
    </row>
    <row r="389" spans="1:553" ht="58.5" customHeight="1" x14ac:dyDescent="0.2">
      <c r="A389" s="59"/>
      <c r="B389" s="662" t="s">
        <v>1081</v>
      </c>
      <c r="C389" s="676"/>
      <c r="D389" s="666" t="s">
        <v>1082</v>
      </c>
      <c r="E389" s="672"/>
      <c r="F389" s="672"/>
      <c r="G389" s="672"/>
      <c r="H389" s="672"/>
      <c r="I389" s="672"/>
      <c r="J389" s="672"/>
      <c r="K389" s="668"/>
      <c r="L389" s="428">
        <v>200000</v>
      </c>
      <c r="M389" s="55"/>
    </row>
    <row r="390" spans="1:553" ht="58.5" customHeight="1" x14ac:dyDescent="0.2">
      <c r="A390" s="59"/>
      <c r="B390" s="662" t="s">
        <v>1083</v>
      </c>
      <c r="C390" s="676"/>
      <c r="D390" s="666" t="s">
        <v>1084</v>
      </c>
      <c r="E390" s="672"/>
      <c r="F390" s="672"/>
      <c r="G390" s="672"/>
      <c r="H390" s="672"/>
      <c r="I390" s="672"/>
      <c r="J390" s="672"/>
      <c r="K390" s="668"/>
      <c r="L390" s="428">
        <v>50000</v>
      </c>
      <c r="M390" s="55"/>
    </row>
    <row r="391" spans="1:553" ht="58.5" customHeight="1" x14ac:dyDescent="0.2">
      <c r="A391" s="59"/>
      <c r="B391" s="662" t="s">
        <v>1089</v>
      </c>
      <c r="C391" s="663"/>
      <c r="D391" s="614" t="s">
        <v>1071</v>
      </c>
      <c r="E391" s="664"/>
      <c r="F391" s="664"/>
      <c r="G391" s="664"/>
      <c r="H391" s="664"/>
      <c r="I391" s="664"/>
      <c r="J391" s="664"/>
      <c r="K391" s="665"/>
      <c r="L391" s="525">
        <v>100000</v>
      </c>
      <c r="M391" s="55"/>
    </row>
    <row r="392" spans="1:553" ht="58.5" customHeight="1" thickBot="1" x14ac:dyDescent="0.25">
      <c r="A392" s="59"/>
      <c r="B392" s="862" t="s">
        <v>1085</v>
      </c>
      <c r="C392" s="863"/>
      <c r="D392" s="807" t="s">
        <v>1086</v>
      </c>
      <c r="E392" s="821"/>
      <c r="F392" s="821"/>
      <c r="G392" s="821"/>
      <c r="H392" s="821"/>
      <c r="I392" s="821"/>
      <c r="J392" s="821"/>
      <c r="K392" s="806"/>
      <c r="L392" s="429">
        <v>100000</v>
      </c>
      <c r="M392" s="55"/>
    </row>
    <row r="393" spans="1:553" s="58" customFormat="1" ht="15" customHeight="1" x14ac:dyDescent="0.2">
      <c r="A393" s="56"/>
      <c r="B393" s="20"/>
      <c r="C393" s="20"/>
      <c r="D393" s="20"/>
      <c r="E393" s="20"/>
      <c r="F393" s="20"/>
      <c r="G393" s="20"/>
      <c r="H393" s="20"/>
      <c r="I393" s="20"/>
      <c r="J393" s="20"/>
      <c r="K393" s="20"/>
      <c r="L393" s="20"/>
      <c r="M393" s="20"/>
      <c r="N393" s="52"/>
      <c r="O393" s="53"/>
      <c r="P393" s="53"/>
      <c r="Q393" s="53"/>
      <c r="R393" s="53"/>
      <c r="S393" s="53"/>
      <c r="T393" s="53"/>
      <c r="U393" s="53"/>
      <c r="V393" s="53"/>
      <c r="W393" s="53"/>
      <c r="X393" s="53"/>
      <c r="Y393" s="53"/>
      <c r="Z393" s="53"/>
      <c r="AA393" s="53"/>
      <c r="AB393" s="53"/>
      <c r="AC393" s="53"/>
      <c r="AD393" s="53"/>
      <c r="AE393" s="53"/>
      <c r="AF393" s="57"/>
      <c r="AG393" s="57"/>
      <c r="AH393" s="57"/>
      <c r="AI393" s="57"/>
      <c r="AJ393" s="57"/>
      <c r="AK393" s="57"/>
      <c r="AL393" s="57"/>
      <c r="AM393" s="57"/>
      <c r="AN393" s="57"/>
      <c r="AO393" s="57"/>
      <c r="AP393" s="57"/>
      <c r="AQ393" s="57"/>
      <c r="AR393" s="57"/>
      <c r="AS393" s="57"/>
      <c r="AT393" s="57"/>
      <c r="AU393" s="57"/>
      <c r="AV393" s="57"/>
      <c r="AW393" s="57"/>
      <c r="AX393" s="57"/>
      <c r="AY393" s="57"/>
      <c r="AZ393" s="57"/>
      <c r="BA393" s="57"/>
      <c r="BB393" s="57"/>
      <c r="BC393" s="57"/>
      <c r="BD393" s="57"/>
      <c r="BE393" s="57"/>
      <c r="BF393" s="57"/>
      <c r="BG393" s="57"/>
      <c r="BH393" s="57"/>
      <c r="BI393" s="57"/>
      <c r="BJ393" s="57"/>
      <c r="BK393" s="57"/>
      <c r="BL393" s="57"/>
      <c r="BM393" s="57"/>
      <c r="BN393" s="57"/>
      <c r="BO393" s="57"/>
      <c r="BP393" s="57"/>
      <c r="BQ393" s="57"/>
      <c r="BR393" s="57"/>
      <c r="BS393" s="57"/>
      <c r="BT393" s="57"/>
      <c r="BU393" s="57"/>
      <c r="BV393" s="57"/>
      <c r="BW393" s="57"/>
      <c r="BX393" s="57"/>
      <c r="BY393" s="57"/>
      <c r="BZ393" s="57"/>
      <c r="CA393" s="57"/>
      <c r="CB393" s="57"/>
      <c r="CC393" s="57"/>
      <c r="CD393" s="57"/>
      <c r="CE393" s="57"/>
      <c r="CF393" s="57"/>
      <c r="CG393" s="57"/>
      <c r="CH393" s="57"/>
      <c r="CI393" s="57"/>
      <c r="CJ393" s="57"/>
      <c r="CK393" s="57"/>
      <c r="CL393" s="57"/>
      <c r="CM393" s="57"/>
      <c r="CN393" s="57"/>
      <c r="CO393" s="57"/>
      <c r="CP393" s="57"/>
      <c r="CQ393" s="57"/>
      <c r="CR393" s="57"/>
      <c r="CS393" s="57"/>
      <c r="CT393" s="57"/>
      <c r="CU393" s="57"/>
      <c r="CV393" s="57"/>
      <c r="CW393" s="57"/>
      <c r="CX393" s="57"/>
      <c r="CY393" s="57"/>
      <c r="CZ393" s="57"/>
      <c r="DA393" s="57"/>
      <c r="DB393" s="57"/>
      <c r="DC393" s="57"/>
      <c r="DD393" s="57"/>
      <c r="DE393" s="57"/>
      <c r="DF393" s="57"/>
      <c r="DG393" s="57"/>
      <c r="DH393" s="57"/>
      <c r="DI393" s="57"/>
      <c r="DJ393" s="57"/>
      <c r="DK393" s="57"/>
      <c r="DL393" s="57"/>
      <c r="DM393" s="57"/>
      <c r="DN393" s="57"/>
      <c r="DO393" s="57"/>
      <c r="DP393" s="57"/>
      <c r="DQ393" s="57"/>
      <c r="DR393" s="57"/>
      <c r="DS393" s="57"/>
      <c r="DT393" s="57"/>
      <c r="DU393" s="57"/>
      <c r="DV393" s="57"/>
      <c r="DW393" s="57"/>
      <c r="DX393" s="57"/>
      <c r="DY393" s="57"/>
      <c r="DZ393" s="57"/>
      <c r="EA393" s="57"/>
      <c r="EB393" s="57"/>
      <c r="EC393" s="57"/>
      <c r="ED393" s="57"/>
      <c r="EE393" s="57"/>
      <c r="EF393" s="57"/>
      <c r="EG393" s="57"/>
      <c r="EH393" s="57"/>
      <c r="EI393" s="57"/>
      <c r="EJ393" s="57"/>
      <c r="EK393" s="57"/>
      <c r="EL393" s="57"/>
      <c r="EM393" s="57"/>
      <c r="EN393" s="57"/>
      <c r="EO393" s="57"/>
      <c r="EP393" s="57"/>
      <c r="EQ393" s="57"/>
      <c r="ER393" s="57"/>
      <c r="ES393" s="57"/>
      <c r="ET393" s="57"/>
      <c r="EU393" s="57"/>
      <c r="EV393" s="57"/>
      <c r="EW393" s="57"/>
      <c r="EX393" s="57"/>
      <c r="EY393" s="57"/>
      <c r="EZ393" s="57"/>
      <c r="FA393" s="57"/>
      <c r="FB393" s="57"/>
      <c r="FC393" s="57"/>
      <c r="FD393" s="57"/>
      <c r="FE393" s="57"/>
      <c r="FF393" s="57"/>
      <c r="FG393" s="57"/>
      <c r="FH393" s="57"/>
      <c r="FI393" s="57"/>
      <c r="FJ393" s="57"/>
      <c r="FK393" s="57"/>
      <c r="FL393" s="57"/>
      <c r="FM393" s="57"/>
      <c r="FN393" s="57"/>
      <c r="FO393" s="57"/>
      <c r="FP393" s="57"/>
      <c r="FQ393" s="57"/>
      <c r="FR393" s="57"/>
      <c r="FS393" s="57"/>
      <c r="FT393" s="57"/>
      <c r="FU393" s="57"/>
      <c r="FV393" s="57"/>
      <c r="FW393" s="57"/>
      <c r="FX393" s="57"/>
      <c r="FY393" s="57"/>
      <c r="FZ393" s="57"/>
      <c r="GA393" s="57"/>
      <c r="GB393" s="57"/>
      <c r="GC393" s="57"/>
      <c r="GD393" s="57"/>
      <c r="GE393" s="57"/>
      <c r="GF393" s="57"/>
      <c r="GG393" s="57"/>
      <c r="GH393" s="57"/>
      <c r="GI393" s="57"/>
      <c r="GJ393" s="57"/>
      <c r="GK393" s="57"/>
      <c r="GL393" s="57"/>
      <c r="GM393" s="57"/>
      <c r="GN393" s="57"/>
      <c r="GO393" s="57"/>
      <c r="GP393" s="57"/>
      <c r="GQ393" s="57"/>
      <c r="GR393" s="57"/>
      <c r="GS393" s="57"/>
      <c r="GT393" s="57"/>
      <c r="GU393" s="57"/>
      <c r="GV393" s="57"/>
      <c r="GW393" s="57"/>
      <c r="GX393" s="57"/>
      <c r="GY393" s="57"/>
      <c r="GZ393" s="57"/>
      <c r="HA393" s="57"/>
      <c r="HB393" s="57"/>
      <c r="HC393" s="57"/>
      <c r="HD393" s="57"/>
      <c r="HE393" s="57"/>
      <c r="HF393" s="57"/>
      <c r="HG393" s="57"/>
      <c r="HH393" s="57"/>
      <c r="HI393" s="57"/>
      <c r="HJ393" s="57"/>
      <c r="HK393" s="57"/>
      <c r="HL393" s="57"/>
      <c r="HM393" s="57"/>
      <c r="HN393" s="57"/>
      <c r="HO393" s="57"/>
      <c r="HP393" s="57"/>
      <c r="HQ393" s="57"/>
      <c r="HR393" s="57"/>
      <c r="HS393" s="57"/>
      <c r="HT393" s="57"/>
      <c r="HU393" s="57"/>
      <c r="HV393" s="57"/>
      <c r="HW393" s="57"/>
      <c r="HX393" s="57"/>
      <c r="HY393" s="57"/>
      <c r="HZ393" s="57"/>
      <c r="IA393" s="57"/>
      <c r="IB393" s="57"/>
      <c r="IC393" s="57"/>
      <c r="ID393" s="57"/>
      <c r="IE393" s="57"/>
      <c r="IF393" s="57"/>
      <c r="IG393" s="57"/>
      <c r="IH393" s="57"/>
      <c r="II393" s="57"/>
      <c r="IJ393" s="57"/>
      <c r="IK393" s="57"/>
      <c r="IL393" s="57"/>
      <c r="IM393" s="57"/>
      <c r="IN393" s="57"/>
      <c r="IO393" s="57"/>
      <c r="IP393" s="57"/>
      <c r="IQ393" s="57"/>
      <c r="IR393" s="57"/>
      <c r="IS393" s="57"/>
      <c r="IT393" s="57"/>
      <c r="IU393" s="57"/>
      <c r="IV393" s="57"/>
      <c r="IW393" s="57"/>
      <c r="IX393" s="57"/>
      <c r="IY393" s="57"/>
      <c r="IZ393" s="57"/>
      <c r="JA393" s="57"/>
      <c r="JB393" s="57"/>
      <c r="JC393" s="57"/>
      <c r="JD393" s="57"/>
      <c r="JE393" s="57"/>
      <c r="JF393" s="57"/>
      <c r="JG393" s="57"/>
      <c r="JH393" s="57"/>
      <c r="JI393" s="57"/>
      <c r="JJ393" s="57"/>
      <c r="JK393" s="57"/>
      <c r="JL393" s="57"/>
      <c r="JM393" s="57"/>
      <c r="JN393" s="57"/>
      <c r="JO393" s="57"/>
      <c r="JP393" s="57"/>
      <c r="JQ393" s="57"/>
      <c r="JR393" s="57"/>
      <c r="JS393" s="57"/>
      <c r="JT393" s="57"/>
      <c r="JU393" s="57"/>
      <c r="JV393" s="57"/>
      <c r="JW393" s="57"/>
      <c r="JX393" s="57"/>
      <c r="JY393" s="57"/>
      <c r="JZ393" s="57"/>
      <c r="KA393" s="57"/>
      <c r="KB393" s="57"/>
      <c r="KC393" s="57"/>
      <c r="KD393" s="57"/>
      <c r="KE393" s="57"/>
      <c r="KF393" s="57"/>
      <c r="KG393" s="57"/>
      <c r="KH393" s="57"/>
      <c r="KI393" s="57"/>
      <c r="KJ393" s="57"/>
      <c r="KK393" s="57"/>
      <c r="KL393" s="57"/>
      <c r="KM393" s="57"/>
      <c r="KN393" s="57"/>
      <c r="KO393" s="57"/>
      <c r="KP393" s="57"/>
      <c r="KQ393" s="57"/>
      <c r="KR393" s="57"/>
      <c r="KS393" s="57"/>
      <c r="KT393" s="57"/>
      <c r="KU393" s="57"/>
      <c r="KV393" s="57"/>
      <c r="KW393" s="57"/>
      <c r="KX393" s="57"/>
      <c r="KY393" s="57"/>
      <c r="KZ393" s="57"/>
      <c r="LA393" s="57"/>
      <c r="LB393" s="57"/>
      <c r="LC393" s="57"/>
      <c r="LD393" s="57"/>
      <c r="LE393" s="57"/>
      <c r="LF393" s="57"/>
      <c r="LG393" s="57"/>
      <c r="LH393" s="57"/>
      <c r="LI393" s="57"/>
      <c r="LJ393" s="57"/>
      <c r="LK393" s="57"/>
      <c r="LL393" s="57"/>
      <c r="LM393" s="57"/>
      <c r="LN393" s="57"/>
      <c r="LO393" s="57"/>
      <c r="LP393" s="57"/>
      <c r="LQ393" s="57"/>
      <c r="LR393" s="57"/>
      <c r="LS393" s="57"/>
      <c r="LT393" s="57"/>
      <c r="LU393" s="57"/>
      <c r="LV393" s="57"/>
      <c r="LW393" s="57"/>
      <c r="LX393" s="57"/>
      <c r="LY393" s="57"/>
      <c r="LZ393" s="57"/>
      <c r="MA393" s="57"/>
      <c r="MB393" s="57"/>
      <c r="MC393" s="57"/>
      <c r="MD393" s="57"/>
      <c r="ME393" s="57"/>
      <c r="MF393" s="57"/>
      <c r="MG393" s="57"/>
      <c r="MH393" s="57"/>
      <c r="MI393" s="57"/>
      <c r="MJ393" s="57"/>
      <c r="MK393" s="57"/>
      <c r="ML393" s="57"/>
      <c r="MM393" s="57"/>
      <c r="MN393" s="57"/>
      <c r="MO393" s="57"/>
      <c r="MP393" s="57"/>
      <c r="MQ393" s="57"/>
      <c r="MR393" s="57"/>
      <c r="MS393" s="57"/>
      <c r="MT393" s="57"/>
      <c r="MU393" s="57"/>
      <c r="MV393" s="57"/>
      <c r="MW393" s="57"/>
      <c r="MX393" s="57"/>
      <c r="MY393" s="57"/>
      <c r="MZ393" s="57"/>
      <c r="NA393" s="57"/>
      <c r="NB393" s="57"/>
      <c r="NC393" s="57"/>
      <c r="ND393" s="57"/>
      <c r="NE393" s="57"/>
      <c r="NF393" s="57"/>
      <c r="NG393" s="57"/>
      <c r="NH393" s="57"/>
      <c r="NI393" s="57"/>
      <c r="NJ393" s="57"/>
      <c r="NK393" s="57"/>
      <c r="NL393" s="57"/>
      <c r="NM393" s="57"/>
      <c r="NN393" s="57"/>
      <c r="NO393" s="57"/>
      <c r="NP393" s="57"/>
      <c r="NQ393" s="57"/>
      <c r="NR393" s="57"/>
      <c r="NS393" s="57"/>
      <c r="NT393" s="57"/>
      <c r="NU393" s="57"/>
      <c r="NV393" s="57"/>
      <c r="NW393" s="57"/>
      <c r="NX393" s="57"/>
      <c r="NY393" s="57"/>
      <c r="NZ393" s="57"/>
      <c r="OA393" s="57"/>
      <c r="OB393" s="57"/>
      <c r="OC393" s="57"/>
      <c r="OD393" s="57"/>
      <c r="OE393" s="57"/>
      <c r="OF393" s="57"/>
      <c r="OG393" s="57"/>
      <c r="OH393" s="57"/>
      <c r="OI393" s="57"/>
      <c r="OJ393" s="57"/>
      <c r="OK393" s="57"/>
      <c r="OL393" s="57"/>
      <c r="OM393" s="57"/>
      <c r="ON393" s="57"/>
      <c r="OO393" s="57"/>
      <c r="OP393" s="57"/>
      <c r="OQ393" s="57"/>
      <c r="OR393" s="57"/>
      <c r="OS393" s="57"/>
      <c r="OT393" s="57"/>
      <c r="OU393" s="57"/>
      <c r="OV393" s="57"/>
      <c r="OW393" s="57"/>
      <c r="OX393" s="57"/>
      <c r="OY393" s="57"/>
      <c r="OZ393" s="57"/>
      <c r="PA393" s="57"/>
      <c r="PB393" s="57"/>
      <c r="PC393" s="57"/>
      <c r="PD393" s="57"/>
      <c r="PE393" s="57"/>
      <c r="PF393" s="57"/>
      <c r="PG393" s="57"/>
      <c r="PH393" s="57"/>
      <c r="PI393" s="57"/>
      <c r="PJ393" s="57"/>
      <c r="PK393" s="57"/>
      <c r="PL393" s="57"/>
      <c r="PM393" s="57"/>
      <c r="PN393" s="57"/>
      <c r="PO393" s="57"/>
      <c r="PP393" s="57"/>
      <c r="PQ393" s="57"/>
      <c r="PR393" s="57"/>
      <c r="PS393" s="57"/>
      <c r="PT393" s="57"/>
      <c r="PU393" s="57"/>
      <c r="PV393" s="57"/>
      <c r="PW393" s="57"/>
      <c r="PX393" s="57"/>
      <c r="PY393" s="57"/>
      <c r="PZ393" s="57"/>
      <c r="QA393" s="57"/>
      <c r="QB393" s="57"/>
      <c r="QC393" s="57"/>
      <c r="QD393" s="57"/>
      <c r="QE393" s="57"/>
      <c r="QF393" s="57"/>
      <c r="QG393" s="57"/>
      <c r="QH393" s="57"/>
      <c r="QI393" s="57"/>
      <c r="QJ393" s="57"/>
      <c r="QK393" s="57"/>
      <c r="QL393" s="57"/>
      <c r="QM393" s="57"/>
      <c r="QN393" s="57"/>
      <c r="QO393" s="57"/>
      <c r="QP393" s="57"/>
      <c r="QQ393" s="57"/>
      <c r="QR393" s="57"/>
      <c r="QS393" s="57"/>
      <c r="QT393" s="57"/>
      <c r="QU393" s="57"/>
      <c r="QV393" s="57"/>
      <c r="QW393" s="57"/>
      <c r="QX393" s="57"/>
      <c r="QY393" s="57"/>
      <c r="QZ393" s="57"/>
      <c r="RA393" s="57"/>
      <c r="RB393" s="57"/>
      <c r="RC393" s="57"/>
      <c r="RD393" s="57"/>
      <c r="RE393" s="57"/>
      <c r="RF393" s="57"/>
      <c r="RG393" s="57"/>
      <c r="RH393" s="57"/>
      <c r="RI393" s="57"/>
      <c r="RJ393" s="57"/>
      <c r="RK393" s="57"/>
      <c r="RL393" s="57"/>
      <c r="RM393" s="57"/>
      <c r="RN393" s="57"/>
      <c r="RO393" s="57"/>
      <c r="RP393" s="57"/>
      <c r="RQ393" s="57"/>
      <c r="RR393" s="57"/>
      <c r="RS393" s="57"/>
      <c r="RT393" s="57"/>
      <c r="RU393" s="57"/>
      <c r="RV393" s="57"/>
      <c r="RW393" s="57"/>
      <c r="RX393" s="57"/>
      <c r="RY393" s="57"/>
      <c r="RZ393" s="57"/>
      <c r="SA393" s="57"/>
      <c r="SB393" s="57"/>
      <c r="SC393" s="57"/>
      <c r="SD393" s="57"/>
      <c r="SE393" s="57"/>
      <c r="SF393" s="57"/>
      <c r="SG393" s="57"/>
      <c r="SH393" s="57"/>
      <c r="SI393" s="57"/>
      <c r="SJ393" s="57"/>
      <c r="SK393" s="57"/>
      <c r="SL393" s="57"/>
      <c r="SM393" s="57"/>
      <c r="SN393" s="57"/>
      <c r="SO393" s="57"/>
      <c r="SP393" s="57"/>
      <c r="SQ393" s="57"/>
      <c r="SR393" s="57"/>
      <c r="SS393" s="57"/>
      <c r="ST393" s="57"/>
      <c r="SU393" s="57"/>
      <c r="SV393" s="57"/>
      <c r="SW393" s="57"/>
      <c r="SX393" s="57"/>
      <c r="SY393" s="57"/>
      <c r="SZ393" s="57"/>
      <c r="TA393" s="57"/>
      <c r="TB393" s="57"/>
      <c r="TC393" s="57"/>
      <c r="TD393" s="57"/>
      <c r="TE393" s="57"/>
      <c r="TF393" s="57"/>
      <c r="TG393" s="57"/>
      <c r="TH393" s="57"/>
      <c r="TI393" s="57"/>
      <c r="TJ393" s="57"/>
      <c r="TK393" s="57"/>
      <c r="TL393" s="57"/>
      <c r="TM393" s="57"/>
      <c r="TN393" s="57"/>
      <c r="TO393" s="57"/>
      <c r="TP393" s="57"/>
      <c r="TQ393" s="57"/>
      <c r="TR393" s="57"/>
      <c r="TS393" s="57"/>
      <c r="TT393" s="57"/>
      <c r="TU393" s="57"/>
      <c r="TV393" s="57"/>
      <c r="TW393" s="57"/>
      <c r="TX393" s="57"/>
      <c r="TY393" s="57"/>
      <c r="TZ393" s="57"/>
      <c r="UA393" s="57"/>
      <c r="UB393" s="57"/>
      <c r="UC393" s="57"/>
      <c r="UD393" s="57"/>
      <c r="UE393" s="57"/>
      <c r="UF393" s="57"/>
      <c r="UG393" s="57"/>
    </row>
    <row r="394" spans="1:553" s="58" customFormat="1" ht="15" customHeight="1" x14ac:dyDescent="0.2">
      <c r="A394" s="56"/>
      <c r="B394" s="20"/>
      <c r="C394" s="20"/>
      <c r="D394" s="20"/>
      <c r="E394" s="20"/>
      <c r="F394" s="20"/>
      <c r="G394" s="43"/>
      <c r="H394" s="20"/>
      <c r="I394" s="20"/>
      <c r="J394" s="20"/>
      <c r="K394" s="20"/>
      <c r="L394" s="20"/>
      <c r="M394" s="20"/>
      <c r="N394" s="52"/>
      <c r="O394" s="53"/>
      <c r="P394" s="53"/>
      <c r="Q394" s="53"/>
      <c r="R394" s="53"/>
      <c r="S394" s="53"/>
      <c r="T394" s="53"/>
      <c r="U394" s="53"/>
      <c r="V394" s="53"/>
      <c r="W394" s="53"/>
      <c r="X394" s="53"/>
      <c r="Y394" s="53"/>
      <c r="Z394" s="53"/>
      <c r="AA394" s="53"/>
      <c r="AB394" s="53"/>
      <c r="AC394" s="53"/>
      <c r="AD394" s="53"/>
      <c r="AE394" s="53"/>
      <c r="AF394" s="57"/>
      <c r="AG394" s="57"/>
      <c r="AH394" s="57"/>
      <c r="AI394" s="57"/>
      <c r="AJ394" s="57"/>
      <c r="AK394" s="57"/>
      <c r="AL394" s="57"/>
      <c r="AM394" s="57"/>
      <c r="AN394" s="57"/>
      <c r="AO394" s="57"/>
      <c r="AP394" s="57"/>
      <c r="AQ394" s="57"/>
      <c r="AR394" s="57"/>
      <c r="AS394" s="57"/>
      <c r="AT394" s="57"/>
      <c r="AU394" s="57"/>
      <c r="AV394" s="57"/>
      <c r="AW394" s="57"/>
      <c r="AX394" s="57"/>
      <c r="AY394" s="57"/>
      <c r="AZ394" s="57"/>
      <c r="BA394" s="57"/>
      <c r="BB394" s="57"/>
      <c r="BC394" s="57"/>
      <c r="BD394" s="57"/>
      <c r="BE394" s="57"/>
      <c r="BF394" s="57"/>
      <c r="BG394" s="57"/>
      <c r="BH394" s="57"/>
      <c r="BI394" s="57"/>
      <c r="BJ394" s="57"/>
      <c r="BK394" s="57"/>
      <c r="BL394" s="57"/>
      <c r="BM394" s="57"/>
      <c r="BN394" s="57"/>
      <c r="BO394" s="57"/>
      <c r="BP394" s="57"/>
      <c r="BQ394" s="57"/>
      <c r="BR394" s="57"/>
      <c r="BS394" s="57"/>
      <c r="BT394" s="57"/>
      <c r="BU394" s="57"/>
      <c r="BV394" s="57"/>
      <c r="BW394" s="57"/>
      <c r="BX394" s="57"/>
      <c r="BY394" s="57"/>
      <c r="BZ394" s="57"/>
      <c r="CA394" s="57"/>
      <c r="CB394" s="57"/>
      <c r="CC394" s="57"/>
      <c r="CD394" s="57"/>
      <c r="CE394" s="57"/>
      <c r="CF394" s="57"/>
      <c r="CG394" s="57"/>
      <c r="CH394" s="57"/>
      <c r="CI394" s="57"/>
      <c r="CJ394" s="57"/>
      <c r="CK394" s="57"/>
      <c r="CL394" s="57"/>
      <c r="CM394" s="57"/>
      <c r="CN394" s="57"/>
      <c r="CO394" s="57"/>
      <c r="CP394" s="57"/>
      <c r="CQ394" s="57"/>
      <c r="CR394" s="57"/>
      <c r="CS394" s="57"/>
      <c r="CT394" s="57"/>
      <c r="CU394" s="57"/>
      <c r="CV394" s="57"/>
      <c r="CW394" s="57"/>
      <c r="CX394" s="57"/>
      <c r="CY394" s="57"/>
      <c r="CZ394" s="57"/>
      <c r="DA394" s="57"/>
      <c r="DB394" s="57"/>
      <c r="DC394" s="57"/>
      <c r="DD394" s="57"/>
      <c r="DE394" s="57"/>
      <c r="DF394" s="57"/>
      <c r="DG394" s="57"/>
      <c r="DH394" s="57"/>
      <c r="DI394" s="57"/>
      <c r="DJ394" s="57"/>
      <c r="DK394" s="57"/>
      <c r="DL394" s="57"/>
      <c r="DM394" s="57"/>
      <c r="DN394" s="57"/>
      <c r="DO394" s="57"/>
      <c r="DP394" s="57"/>
      <c r="DQ394" s="57"/>
      <c r="DR394" s="57"/>
      <c r="DS394" s="57"/>
      <c r="DT394" s="57"/>
      <c r="DU394" s="57"/>
      <c r="DV394" s="57"/>
      <c r="DW394" s="57"/>
      <c r="DX394" s="57"/>
      <c r="DY394" s="57"/>
      <c r="DZ394" s="57"/>
      <c r="EA394" s="57"/>
      <c r="EB394" s="57"/>
      <c r="EC394" s="57"/>
      <c r="ED394" s="57"/>
      <c r="EE394" s="57"/>
      <c r="EF394" s="57"/>
      <c r="EG394" s="57"/>
      <c r="EH394" s="57"/>
      <c r="EI394" s="57"/>
      <c r="EJ394" s="57"/>
      <c r="EK394" s="57"/>
      <c r="EL394" s="57"/>
      <c r="EM394" s="57"/>
      <c r="EN394" s="57"/>
      <c r="EO394" s="57"/>
      <c r="EP394" s="57"/>
      <c r="EQ394" s="57"/>
      <c r="ER394" s="57"/>
      <c r="ES394" s="57"/>
      <c r="ET394" s="57"/>
      <c r="EU394" s="57"/>
      <c r="EV394" s="57"/>
      <c r="EW394" s="57"/>
      <c r="EX394" s="57"/>
      <c r="EY394" s="57"/>
      <c r="EZ394" s="57"/>
      <c r="FA394" s="57"/>
      <c r="FB394" s="57"/>
      <c r="FC394" s="57"/>
      <c r="FD394" s="57"/>
      <c r="FE394" s="57"/>
      <c r="FF394" s="57"/>
      <c r="FG394" s="57"/>
      <c r="FH394" s="57"/>
      <c r="FI394" s="57"/>
      <c r="FJ394" s="57"/>
      <c r="FK394" s="57"/>
      <c r="FL394" s="57"/>
      <c r="FM394" s="57"/>
      <c r="FN394" s="57"/>
      <c r="FO394" s="57"/>
      <c r="FP394" s="57"/>
      <c r="FQ394" s="57"/>
      <c r="FR394" s="57"/>
      <c r="FS394" s="57"/>
      <c r="FT394" s="57"/>
      <c r="FU394" s="57"/>
      <c r="FV394" s="57"/>
      <c r="FW394" s="57"/>
      <c r="FX394" s="57"/>
      <c r="FY394" s="57"/>
      <c r="FZ394" s="57"/>
      <c r="GA394" s="57"/>
      <c r="GB394" s="57"/>
      <c r="GC394" s="57"/>
      <c r="GD394" s="57"/>
      <c r="GE394" s="57"/>
      <c r="GF394" s="57"/>
      <c r="GG394" s="57"/>
      <c r="GH394" s="57"/>
      <c r="GI394" s="57"/>
      <c r="GJ394" s="57"/>
      <c r="GK394" s="57"/>
      <c r="GL394" s="57"/>
      <c r="GM394" s="57"/>
      <c r="GN394" s="57"/>
      <c r="GO394" s="57"/>
      <c r="GP394" s="57"/>
      <c r="GQ394" s="57"/>
      <c r="GR394" s="57"/>
      <c r="GS394" s="57"/>
      <c r="GT394" s="57"/>
      <c r="GU394" s="57"/>
      <c r="GV394" s="57"/>
      <c r="GW394" s="57"/>
      <c r="GX394" s="57"/>
      <c r="GY394" s="57"/>
      <c r="GZ394" s="57"/>
      <c r="HA394" s="57"/>
      <c r="HB394" s="57"/>
      <c r="HC394" s="57"/>
      <c r="HD394" s="57"/>
      <c r="HE394" s="57"/>
      <c r="HF394" s="57"/>
      <c r="HG394" s="57"/>
      <c r="HH394" s="57"/>
      <c r="HI394" s="57"/>
      <c r="HJ394" s="57"/>
      <c r="HK394" s="57"/>
      <c r="HL394" s="57"/>
      <c r="HM394" s="57"/>
      <c r="HN394" s="57"/>
      <c r="HO394" s="57"/>
      <c r="HP394" s="57"/>
      <c r="HQ394" s="57"/>
      <c r="HR394" s="57"/>
      <c r="HS394" s="57"/>
      <c r="HT394" s="57"/>
      <c r="HU394" s="57"/>
      <c r="HV394" s="57"/>
      <c r="HW394" s="57"/>
      <c r="HX394" s="57"/>
      <c r="HY394" s="57"/>
      <c r="HZ394" s="57"/>
      <c r="IA394" s="57"/>
      <c r="IB394" s="57"/>
      <c r="IC394" s="57"/>
      <c r="ID394" s="57"/>
      <c r="IE394" s="57"/>
      <c r="IF394" s="57"/>
      <c r="IG394" s="57"/>
      <c r="IH394" s="57"/>
      <c r="II394" s="57"/>
      <c r="IJ394" s="57"/>
      <c r="IK394" s="57"/>
      <c r="IL394" s="57"/>
      <c r="IM394" s="57"/>
      <c r="IN394" s="57"/>
      <c r="IO394" s="57"/>
      <c r="IP394" s="57"/>
      <c r="IQ394" s="57"/>
      <c r="IR394" s="57"/>
      <c r="IS394" s="57"/>
      <c r="IT394" s="57"/>
      <c r="IU394" s="57"/>
      <c r="IV394" s="57"/>
      <c r="IW394" s="57"/>
      <c r="IX394" s="57"/>
      <c r="IY394" s="57"/>
      <c r="IZ394" s="57"/>
      <c r="JA394" s="57"/>
      <c r="JB394" s="57"/>
      <c r="JC394" s="57"/>
      <c r="JD394" s="57"/>
      <c r="JE394" s="57"/>
      <c r="JF394" s="57"/>
      <c r="JG394" s="57"/>
      <c r="JH394" s="57"/>
      <c r="JI394" s="57"/>
      <c r="JJ394" s="57"/>
      <c r="JK394" s="57"/>
      <c r="JL394" s="57"/>
      <c r="JM394" s="57"/>
      <c r="JN394" s="57"/>
      <c r="JO394" s="57"/>
      <c r="JP394" s="57"/>
      <c r="JQ394" s="57"/>
      <c r="JR394" s="57"/>
      <c r="JS394" s="57"/>
      <c r="JT394" s="57"/>
      <c r="JU394" s="57"/>
      <c r="JV394" s="57"/>
      <c r="JW394" s="57"/>
      <c r="JX394" s="57"/>
      <c r="JY394" s="57"/>
      <c r="JZ394" s="57"/>
      <c r="KA394" s="57"/>
      <c r="KB394" s="57"/>
      <c r="KC394" s="57"/>
      <c r="KD394" s="57"/>
      <c r="KE394" s="57"/>
      <c r="KF394" s="57"/>
      <c r="KG394" s="57"/>
      <c r="KH394" s="57"/>
      <c r="KI394" s="57"/>
      <c r="KJ394" s="57"/>
      <c r="KK394" s="57"/>
      <c r="KL394" s="57"/>
      <c r="KM394" s="57"/>
      <c r="KN394" s="57"/>
      <c r="KO394" s="57"/>
      <c r="KP394" s="57"/>
      <c r="KQ394" s="57"/>
      <c r="KR394" s="57"/>
      <c r="KS394" s="57"/>
      <c r="KT394" s="57"/>
      <c r="KU394" s="57"/>
      <c r="KV394" s="57"/>
      <c r="KW394" s="57"/>
      <c r="KX394" s="57"/>
      <c r="KY394" s="57"/>
      <c r="KZ394" s="57"/>
      <c r="LA394" s="57"/>
      <c r="LB394" s="57"/>
      <c r="LC394" s="57"/>
      <c r="LD394" s="57"/>
      <c r="LE394" s="57"/>
      <c r="LF394" s="57"/>
      <c r="LG394" s="57"/>
      <c r="LH394" s="57"/>
      <c r="LI394" s="57"/>
      <c r="LJ394" s="57"/>
      <c r="LK394" s="57"/>
      <c r="LL394" s="57"/>
      <c r="LM394" s="57"/>
      <c r="LN394" s="57"/>
      <c r="LO394" s="57"/>
      <c r="LP394" s="57"/>
      <c r="LQ394" s="57"/>
      <c r="LR394" s="57"/>
      <c r="LS394" s="57"/>
      <c r="LT394" s="57"/>
      <c r="LU394" s="57"/>
      <c r="LV394" s="57"/>
      <c r="LW394" s="57"/>
      <c r="LX394" s="57"/>
      <c r="LY394" s="57"/>
      <c r="LZ394" s="57"/>
      <c r="MA394" s="57"/>
      <c r="MB394" s="57"/>
      <c r="MC394" s="57"/>
      <c r="MD394" s="57"/>
      <c r="ME394" s="57"/>
      <c r="MF394" s="57"/>
      <c r="MG394" s="57"/>
      <c r="MH394" s="57"/>
      <c r="MI394" s="57"/>
      <c r="MJ394" s="57"/>
      <c r="MK394" s="57"/>
      <c r="ML394" s="57"/>
      <c r="MM394" s="57"/>
      <c r="MN394" s="57"/>
      <c r="MO394" s="57"/>
      <c r="MP394" s="57"/>
      <c r="MQ394" s="57"/>
      <c r="MR394" s="57"/>
      <c r="MS394" s="57"/>
      <c r="MT394" s="57"/>
      <c r="MU394" s="57"/>
      <c r="MV394" s="57"/>
      <c r="MW394" s="57"/>
      <c r="MX394" s="57"/>
      <c r="MY394" s="57"/>
      <c r="MZ394" s="57"/>
      <c r="NA394" s="57"/>
      <c r="NB394" s="57"/>
      <c r="NC394" s="57"/>
      <c r="ND394" s="57"/>
      <c r="NE394" s="57"/>
      <c r="NF394" s="57"/>
      <c r="NG394" s="57"/>
      <c r="NH394" s="57"/>
      <c r="NI394" s="57"/>
      <c r="NJ394" s="57"/>
      <c r="NK394" s="57"/>
      <c r="NL394" s="57"/>
      <c r="NM394" s="57"/>
      <c r="NN394" s="57"/>
      <c r="NO394" s="57"/>
      <c r="NP394" s="57"/>
      <c r="NQ394" s="57"/>
      <c r="NR394" s="57"/>
      <c r="NS394" s="57"/>
      <c r="NT394" s="57"/>
      <c r="NU394" s="57"/>
      <c r="NV394" s="57"/>
      <c r="NW394" s="57"/>
      <c r="NX394" s="57"/>
      <c r="NY394" s="57"/>
      <c r="NZ394" s="57"/>
      <c r="OA394" s="57"/>
      <c r="OB394" s="57"/>
      <c r="OC394" s="57"/>
      <c r="OD394" s="57"/>
      <c r="OE394" s="57"/>
      <c r="OF394" s="57"/>
      <c r="OG394" s="57"/>
      <c r="OH394" s="57"/>
      <c r="OI394" s="57"/>
      <c r="OJ394" s="57"/>
      <c r="OK394" s="57"/>
      <c r="OL394" s="57"/>
      <c r="OM394" s="57"/>
      <c r="ON394" s="57"/>
      <c r="OO394" s="57"/>
      <c r="OP394" s="57"/>
      <c r="OQ394" s="57"/>
      <c r="OR394" s="57"/>
      <c r="OS394" s="57"/>
      <c r="OT394" s="57"/>
      <c r="OU394" s="57"/>
      <c r="OV394" s="57"/>
      <c r="OW394" s="57"/>
      <c r="OX394" s="57"/>
      <c r="OY394" s="57"/>
      <c r="OZ394" s="57"/>
      <c r="PA394" s="57"/>
      <c r="PB394" s="57"/>
      <c r="PC394" s="57"/>
      <c r="PD394" s="57"/>
      <c r="PE394" s="57"/>
      <c r="PF394" s="57"/>
      <c r="PG394" s="57"/>
      <c r="PH394" s="57"/>
      <c r="PI394" s="57"/>
      <c r="PJ394" s="57"/>
      <c r="PK394" s="57"/>
      <c r="PL394" s="57"/>
      <c r="PM394" s="57"/>
      <c r="PN394" s="57"/>
      <c r="PO394" s="57"/>
      <c r="PP394" s="57"/>
      <c r="PQ394" s="57"/>
      <c r="PR394" s="57"/>
      <c r="PS394" s="57"/>
      <c r="PT394" s="57"/>
      <c r="PU394" s="57"/>
      <c r="PV394" s="57"/>
      <c r="PW394" s="57"/>
      <c r="PX394" s="57"/>
      <c r="PY394" s="57"/>
      <c r="PZ394" s="57"/>
      <c r="QA394" s="57"/>
      <c r="QB394" s="57"/>
      <c r="QC394" s="57"/>
      <c r="QD394" s="57"/>
      <c r="QE394" s="57"/>
      <c r="QF394" s="57"/>
      <c r="QG394" s="57"/>
      <c r="QH394" s="57"/>
      <c r="QI394" s="57"/>
      <c r="QJ394" s="57"/>
      <c r="QK394" s="57"/>
      <c r="QL394" s="57"/>
      <c r="QM394" s="57"/>
      <c r="QN394" s="57"/>
      <c r="QO394" s="57"/>
      <c r="QP394" s="57"/>
      <c r="QQ394" s="57"/>
      <c r="QR394" s="57"/>
      <c r="QS394" s="57"/>
      <c r="QT394" s="57"/>
      <c r="QU394" s="57"/>
      <c r="QV394" s="57"/>
      <c r="QW394" s="57"/>
      <c r="QX394" s="57"/>
      <c r="QY394" s="57"/>
      <c r="QZ394" s="57"/>
      <c r="RA394" s="57"/>
      <c r="RB394" s="57"/>
      <c r="RC394" s="57"/>
      <c r="RD394" s="57"/>
      <c r="RE394" s="57"/>
      <c r="RF394" s="57"/>
      <c r="RG394" s="57"/>
      <c r="RH394" s="57"/>
      <c r="RI394" s="57"/>
      <c r="RJ394" s="57"/>
      <c r="RK394" s="57"/>
      <c r="RL394" s="57"/>
      <c r="RM394" s="57"/>
      <c r="RN394" s="57"/>
      <c r="RO394" s="57"/>
      <c r="RP394" s="57"/>
      <c r="RQ394" s="57"/>
      <c r="RR394" s="57"/>
      <c r="RS394" s="57"/>
      <c r="RT394" s="57"/>
      <c r="RU394" s="57"/>
      <c r="RV394" s="57"/>
      <c r="RW394" s="57"/>
      <c r="RX394" s="57"/>
      <c r="RY394" s="57"/>
      <c r="RZ394" s="57"/>
      <c r="SA394" s="57"/>
      <c r="SB394" s="57"/>
      <c r="SC394" s="57"/>
      <c r="SD394" s="57"/>
      <c r="SE394" s="57"/>
      <c r="SF394" s="57"/>
      <c r="SG394" s="57"/>
      <c r="SH394" s="57"/>
      <c r="SI394" s="57"/>
      <c r="SJ394" s="57"/>
      <c r="SK394" s="57"/>
      <c r="SL394" s="57"/>
      <c r="SM394" s="57"/>
      <c r="SN394" s="57"/>
      <c r="SO394" s="57"/>
      <c r="SP394" s="57"/>
      <c r="SQ394" s="57"/>
      <c r="SR394" s="57"/>
      <c r="SS394" s="57"/>
      <c r="ST394" s="57"/>
      <c r="SU394" s="57"/>
      <c r="SV394" s="57"/>
      <c r="SW394" s="57"/>
      <c r="SX394" s="57"/>
      <c r="SY394" s="57"/>
      <c r="SZ394" s="57"/>
      <c r="TA394" s="57"/>
      <c r="TB394" s="57"/>
      <c r="TC394" s="57"/>
      <c r="TD394" s="57"/>
      <c r="TE394" s="57"/>
      <c r="TF394" s="57"/>
      <c r="TG394" s="57"/>
      <c r="TH394" s="57"/>
      <c r="TI394" s="57"/>
      <c r="TJ394" s="57"/>
      <c r="TK394" s="57"/>
      <c r="TL394" s="57"/>
      <c r="TM394" s="57"/>
      <c r="TN394" s="57"/>
      <c r="TO394" s="57"/>
      <c r="TP394" s="57"/>
      <c r="TQ394" s="57"/>
      <c r="TR394" s="57"/>
      <c r="TS394" s="57"/>
      <c r="TT394" s="57"/>
      <c r="TU394" s="57"/>
      <c r="TV394" s="57"/>
      <c r="TW394" s="57"/>
      <c r="TX394" s="57"/>
      <c r="TY394" s="57"/>
      <c r="TZ394" s="57"/>
      <c r="UA394" s="57"/>
      <c r="UB394" s="57"/>
      <c r="UC394" s="57"/>
      <c r="UD394" s="57"/>
      <c r="UE394" s="57"/>
      <c r="UF394" s="57"/>
      <c r="UG394" s="57"/>
    </row>
    <row r="395" spans="1:553" ht="16.5" customHeight="1" x14ac:dyDescent="0.2">
      <c r="A395" s="59"/>
      <c r="B395" s="682" t="s">
        <v>239</v>
      </c>
      <c r="C395" s="682"/>
      <c r="D395" s="682"/>
      <c r="E395" s="682"/>
      <c r="F395" s="682"/>
      <c r="G395" s="682"/>
      <c r="H395" s="682"/>
      <c r="I395" s="682"/>
      <c r="J395" s="682"/>
      <c r="K395" s="682"/>
      <c r="L395" s="682"/>
      <c r="M395" s="55"/>
    </row>
    <row r="396" spans="1:553" ht="16.5" customHeight="1" thickBot="1" x14ac:dyDescent="0.25">
      <c r="A396" s="55"/>
      <c r="B396" s="40"/>
      <c r="C396" s="40"/>
      <c r="D396" s="40"/>
      <c r="E396" s="40"/>
      <c r="F396" s="40"/>
      <c r="G396" s="40"/>
      <c r="H396" s="40"/>
      <c r="I396" s="40"/>
      <c r="J396" s="40"/>
      <c r="K396" s="40"/>
      <c r="L396" s="40"/>
      <c r="M396" s="40"/>
    </row>
    <row r="397" spans="1:553" ht="16.5" customHeight="1" x14ac:dyDescent="0.2">
      <c r="A397" s="55"/>
      <c r="B397" s="40"/>
      <c r="C397" s="40"/>
      <c r="D397" s="40"/>
      <c r="E397" s="40"/>
      <c r="F397" s="40"/>
      <c r="G397" s="741" t="s">
        <v>240</v>
      </c>
      <c r="H397" s="887"/>
      <c r="I397" s="415" t="str">
        <f t="shared" ref="I397:L398" si="4">+C55</f>
        <v>Año 2</v>
      </c>
      <c r="J397" s="415" t="str">
        <f t="shared" si="4"/>
        <v>Año 3</v>
      </c>
      <c r="K397" s="415" t="str">
        <f t="shared" si="4"/>
        <v>Año 4</v>
      </c>
      <c r="L397" s="415" t="str">
        <f t="shared" si="4"/>
        <v>Año 5</v>
      </c>
      <c r="M397" s="55"/>
    </row>
    <row r="398" spans="1:553" s="58" customFormat="1" ht="15" customHeight="1" x14ac:dyDescent="0.2">
      <c r="A398" s="56"/>
      <c r="B398" s="20"/>
      <c r="C398" s="20"/>
      <c r="D398" s="20"/>
      <c r="E398" s="20"/>
      <c r="F398" s="20"/>
      <c r="G398" s="888"/>
      <c r="H398" s="889"/>
      <c r="I398" s="430">
        <f t="shared" si="4"/>
        <v>5.5E-2</v>
      </c>
      <c r="J398" s="431">
        <f t="shared" si="4"/>
        <v>0.06</v>
      </c>
      <c r="K398" s="431">
        <f t="shared" si="4"/>
        <v>6.5000000000000002E-2</v>
      </c>
      <c r="L398" s="432">
        <f t="shared" si="4"/>
        <v>7.0000000000000007E-2</v>
      </c>
      <c r="M398" s="20"/>
      <c r="N398" s="52"/>
      <c r="O398" s="53"/>
      <c r="P398" s="53"/>
      <c r="Q398" s="53"/>
      <c r="R398" s="53"/>
      <c r="S398" s="53"/>
      <c r="T398" s="53"/>
      <c r="U398" s="53"/>
      <c r="V398" s="53"/>
      <c r="W398" s="53"/>
      <c r="X398" s="53"/>
      <c r="Y398" s="53"/>
      <c r="Z398" s="53"/>
      <c r="AA398" s="53"/>
      <c r="AB398" s="53"/>
      <c r="AC398" s="53"/>
      <c r="AD398" s="53"/>
      <c r="AE398" s="53"/>
      <c r="AF398" s="57"/>
      <c r="AG398" s="57"/>
      <c r="AH398" s="57"/>
      <c r="AI398" s="57"/>
      <c r="AJ398" s="57"/>
      <c r="AK398" s="57"/>
      <c r="AL398" s="57"/>
      <c r="AM398" s="57"/>
      <c r="AN398" s="57"/>
      <c r="AO398" s="57"/>
      <c r="AP398" s="57"/>
      <c r="AQ398" s="57"/>
      <c r="AR398" s="57"/>
      <c r="AS398" s="57"/>
      <c r="AT398" s="57"/>
      <c r="AU398" s="57"/>
      <c r="AV398" s="57"/>
      <c r="AW398" s="57"/>
      <c r="AX398" s="57"/>
      <c r="AY398" s="57"/>
      <c r="AZ398" s="57"/>
      <c r="BA398" s="57"/>
      <c r="BB398" s="57"/>
      <c r="BC398" s="57"/>
      <c r="BD398" s="57"/>
      <c r="BE398" s="57"/>
      <c r="BF398" s="57"/>
      <c r="BG398" s="57"/>
      <c r="BH398" s="57"/>
      <c r="BI398" s="57"/>
      <c r="BJ398" s="57"/>
      <c r="BK398" s="57"/>
      <c r="BL398" s="57"/>
      <c r="BM398" s="57"/>
      <c r="BN398" s="57"/>
      <c r="BO398" s="57"/>
      <c r="BP398" s="57"/>
      <c r="BQ398" s="57"/>
      <c r="BR398" s="57"/>
      <c r="BS398" s="57"/>
      <c r="BT398" s="57"/>
      <c r="BU398" s="57"/>
      <c r="BV398" s="57"/>
      <c r="BW398" s="57"/>
      <c r="BX398" s="57"/>
      <c r="BY398" s="57"/>
      <c r="BZ398" s="57"/>
      <c r="CA398" s="57"/>
      <c r="CB398" s="57"/>
      <c r="CC398" s="57"/>
      <c r="CD398" s="57"/>
      <c r="CE398" s="57"/>
      <c r="CF398" s="57"/>
      <c r="CG398" s="57"/>
      <c r="CH398" s="57"/>
      <c r="CI398" s="57"/>
      <c r="CJ398" s="57"/>
      <c r="CK398" s="57"/>
      <c r="CL398" s="57"/>
      <c r="CM398" s="57"/>
      <c r="CN398" s="57"/>
      <c r="CO398" s="57"/>
      <c r="CP398" s="57"/>
      <c r="CQ398" s="57"/>
      <c r="CR398" s="57"/>
      <c r="CS398" s="57"/>
      <c r="CT398" s="57"/>
      <c r="CU398" s="57"/>
      <c r="CV398" s="57"/>
      <c r="CW398" s="57"/>
      <c r="CX398" s="57"/>
      <c r="CY398" s="57"/>
      <c r="CZ398" s="57"/>
      <c r="DA398" s="57"/>
      <c r="DB398" s="57"/>
      <c r="DC398" s="57"/>
      <c r="DD398" s="57"/>
      <c r="DE398" s="57"/>
      <c r="DF398" s="57"/>
      <c r="DG398" s="57"/>
      <c r="DH398" s="57"/>
      <c r="DI398" s="57"/>
      <c r="DJ398" s="57"/>
      <c r="DK398" s="57"/>
      <c r="DL398" s="57"/>
      <c r="DM398" s="57"/>
      <c r="DN398" s="57"/>
      <c r="DO398" s="57"/>
      <c r="DP398" s="57"/>
      <c r="DQ398" s="57"/>
      <c r="DR398" s="57"/>
      <c r="DS398" s="57"/>
      <c r="DT398" s="57"/>
      <c r="DU398" s="57"/>
      <c r="DV398" s="57"/>
      <c r="DW398" s="57"/>
      <c r="DX398" s="57"/>
      <c r="DY398" s="57"/>
      <c r="DZ398" s="57"/>
      <c r="EA398" s="57"/>
      <c r="EB398" s="57"/>
      <c r="EC398" s="57"/>
      <c r="ED398" s="57"/>
      <c r="EE398" s="57"/>
      <c r="EF398" s="57"/>
      <c r="EG398" s="57"/>
      <c r="EH398" s="57"/>
      <c r="EI398" s="57"/>
      <c r="EJ398" s="57"/>
      <c r="EK398" s="57"/>
      <c r="EL398" s="57"/>
      <c r="EM398" s="57"/>
      <c r="EN398" s="57"/>
      <c r="EO398" s="57"/>
      <c r="EP398" s="57"/>
      <c r="EQ398" s="57"/>
      <c r="ER398" s="57"/>
      <c r="ES398" s="57"/>
      <c r="ET398" s="57"/>
      <c r="EU398" s="57"/>
      <c r="EV398" s="57"/>
      <c r="EW398" s="57"/>
      <c r="EX398" s="57"/>
      <c r="EY398" s="57"/>
      <c r="EZ398" s="57"/>
      <c r="FA398" s="57"/>
      <c r="FB398" s="57"/>
      <c r="FC398" s="57"/>
      <c r="FD398" s="57"/>
      <c r="FE398" s="57"/>
      <c r="FF398" s="57"/>
      <c r="FG398" s="57"/>
      <c r="FH398" s="57"/>
      <c r="FI398" s="57"/>
      <c r="FJ398" s="57"/>
      <c r="FK398" s="57"/>
      <c r="FL398" s="57"/>
      <c r="FM398" s="57"/>
      <c r="FN398" s="57"/>
      <c r="FO398" s="57"/>
      <c r="FP398" s="57"/>
      <c r="FQ398" s="57"/>
      <c r="FR398" s="57"/>
      <c r="FS398" s="57"/>
      <c r="FT398" s="57"/>
      <c r="FU398" s="57"/>
      <c r="FV398" s="57"/>
      <c r="FW398" s="57"/>
      <c r="FX398" s="57"/>
      <c r="FY398" s="57"/>
      <c r="FZ398" s="57"/>
      <c r="GA398" s="57"/>
      <c r="GB398" s="57"/>
      <c r="GC398" s="57"/>
      <c r="GD398" s="57"/>
      <c r="GE398" s="57"/>
      <c r="GF398" s="57"/>
      <c r="GG398" s="57"/>
      <c r="GH398" s="57"/>
      <c r="GI398" s="57"/>
      <c r="GJ398" s="57"/>
      <c r="GK398" s="57"/>
      <c r="GL398" s="57"/>
      <c r="GM398" s="57"/>
      <c r="GN398" s="57"/>
      <c r="GO398" s="57"/>
      <c r="GP398" s="57"/>
      <c r="GQ398" s="57"/>
      <c r="GR398" s="57"/>
      <c r="GS398" s="57"/>
      <c r="GT398" s="57"/>
      <c r="GU398" s="57"/>
      <c r="GV398" s="57"/>
      <c r="GW398" s="57"/>
      <c r="GX398" s="57"/>
      <c r="GY398" s="57"/>
      <c r="GZ398" s="57"/>
      <c r="HA398" s="57"/>
      <c r="HB398" s="57"/>
      <c r="HC398" s="57"/>
      <c r="HD398" s="57"/>
      <c r="HE398" s="57"/>
      <c r="HF398" s="57"/>
      <c r="HG398" s="57"/>
      <c r="HH398" s="57"/>
      <c r="HI398" s="57"/>
      <c r="HJ398" s="57"/>
      <c r="HK398" s="57"/>
      <c r="HL398" s="57"/>
      <c r="HM398" s="57"/>
      <c r="HN398" s="57"/>
      <c r="HO398" s="57"/>
      <c r="HP398" s="57"/>
      <c r="HQ398" s="57"/>
      <c r="HR398" s="57"/>
      <c r="HS398" s="57"/>
      <c r="HT398" s="57"/>
      <c r="HU398" s="57"/>
      <c r="HV398" s="57"/>
      <c r="HW398" s="57"/>
      <c r="HX398" s="57"/>
      <c r="HY398" s="57"/>
      <c r="HZ398" s="57"/>
      <c r="IA398" s="57"/>
      <c r="IB398" s="57"/>
      <c r="IC398" s="57"/>
      <c r="ID398" s="57"/>
      <c r="IE398" s="57"/>
      <c r="IF398" s="57"/>
      <c r="IG398" s="57"/>
      <c r="IH398" s="57"/>
      <c r="II398" s="57"/>
      <c r="IJ398" s="57"/>
      <c r="IK398" s="57"/>
      <c r="IL398" s="57"/>
      <c r="IM398" s="57"/>
      <c r="IN398" s="57"/>
      <c r="IO398" s="57"/>
      <c r="IP398" s="57"/>
      <c r="IQ398" s="57"/>
      <c r="IR398" s="57"/>
      <c r="IS398" s="57"/>
      <c r="IT398" s="57"/>
      <c r="IU398" s="57"/>
      <c r="IV398" s="57"/>
      <c r="IW398" s="57"/>
      <c r="IX398" s="57"/>
      <c r="IY398" s="57"/>
      <c r="IZ398" s="57"/>
      <c r="JA398" s="57"/>
      <c r="JB398" s="57"/>
      <c r="JC398" s="57"/>
      <c r="JD398" s="57"/>
      <c r="JE398" s="57"/>
      <c r="JF398" s="57"/>
      <c r="JG398" s="57"/>
      <c r="JH398" s="57"/>
      <c r="JI398" s="57"/>
      <c r="JJ398" s="57"/>
      <c r="JK398" s="57"/>
      <c r="JL398" s="57"/>
      <c r="JM398" s="57"/>
      <c r="JN398" s="57"/>
      <c r="JO398" s="57"/>
      <c r="JP398" s="57"/>
      <c r="JQ398" s="57"/>
      <c r="JR398" s="57"/>
      <c r="JS398" s="57"/>
      <c r="JT398" s="57"/>
      <c r="JU398" s="57"/>
      <c r="JV398" s="57"/>
      <c r="JW398" s="57"/>
      <c r="JX398" s="57"/>
      <c r="JY398" s="57"/>
      <c r="JZ398" s="57"/>
      <c r="KA398" s="57"/>
      <c r="KB398" s="57"/>
      <c r="KC398" s="57"/>
      <c r="KD398" s="57"/>
      <c r="KE398" s="57"/>
      <c r="KF398" s="57"/>
      <c r="KG398" s="57"/>
      <c r="KH398" s="57"/>
      <c r="KI398" s="57"/>
      <c r="KJ398" s="57"/>
      <c r="KK398" s="57"/>
      <c r="KL398" s="57"/>
      <c r="KM398" s="57"/>
      <c r="KN398" s="57"/>
      <c r="KO398" s="57"/>
      <c r="KP398" s="57"/>
      <c r="KQ398" s="57"/>
      <c r="KR398" s="57"/>
      <c r="KS398" s="57"/>
      <c r="KT398" s="57"/>
      <c r="KU398" s="57"/>
      <c r="KV398" s="57"/>
      <c r="KW398" s="57"/>
      <c r="KX398" s="57"/>
      <c r="KY398" s="57"/>
      <c r="KZ398" s="57"/>
      <c r="LA398" s="57"/>
      <c r="LB398" s="57"/>
      <c r="LC398" s="57"/>
      <c r="LD398" s="57"/>
      <c r="LE398" s="57"/>
      <c r="LF398" s="57"/>
      <c r="LG398" s="57"/>
      <c r="LH398" s="57"/>
      <c r="LI398" s="57"/>
      <c r="LJ398" s="57"/>
      <c r="LK398" s="57"/>
      <c r="LL398" s="57"/>
      <c r="LM398" s="57"/>
      <c r="LN398" s="57"/>
      <c r="LO398" s="57"/>
      <c r="LP398" s="57"/>
      <c r="LQ398" s="57"/>
      <c r="LR398" s="57"/>
      <c r="LS398" s="57"/>
      <c r="LT398" s="57"/>
      <c r="LU398" s="57"/>
      <c r="LV398" s="57"/>
      <c r="LW398" s="57"/>
      <c r="LX398" s="57"/>
      <c r="LY398" s="57"/>
      <c r="LZ398" s="57"/>
      <c r="MA398" s="57"/>
      <c r="MB398" s="57"/>
      <c r="MC398" s="57"/>
      <c r="MD398" s="57"/>
      <c r="ME398" s="57"/>
      <c r="MF398" s="57"/>
      <c r="MG398" s="57"/>
      <c r="MH398" s="57"/>
      <c r="MI398" s="57"/>
      <c r="MJ398" s="57"/>
      <c r="MK398" s="57"/>
      <c r="ML398" s="57"/>
      <c r="MM398" s="57"/>
      <c r="MN398" s="57"/>
      <c r="MO398" s="57"/>
      <c r="MP398" s="57"/>
      <c r="MQ398" s="57"/>
      <c r="MR398" s="57"/>
      <c r="MS398" s="57"/>
      <c r="MT398" s="57"/>
      <c r="MU398" s="57"/>
      <c r="MV398" s="57"/>
      <c r="MW398" s="57"/>
      <c r="MX398" s="57"/>
      <c r="MY398" s="57"/>
      <c r="MZ398" s="57"/>
      <c r="NA398" s="57"/>
      <c r="NB398" s="57"/>
      <c r="NC398" s="57"/>
      <c r="ND398" s="57"/>
      <c r="NE398" s="57"/>
      <c r="NF398" s="57"/>
      <c r="NG398" s="57"/>
      <c r="NH398" s="57"/>
      <c r="NI398" s="57"/>
      <c r="NJ398" s="57"/>
      <c r="NK398" s="57"/>
      <c r="NL398" s="57"/>
      <c r="NM398" s="57"/>
      <c r="NN398" s="57"/>
      <c r="NO398" s="57"/>
      <c r="NP398" s="57"/>
      <c r="NQ398" s="57"/>
      <c r="NR398" s="57"/>
      <c r="NS398" s="57"/>
      <c r="NT398" s="57"/>
      <c r="NU398" s="57"/>
      <c r="NV398" s="57"/>
      <c r="NW398" s="57"/>
      <c r="NX398" s="57"/>
      <c r="NY398" s="57"/>
      <c r="NZ398" s="57"/>
      <c r="OA398" s="57"/>
      <c r="OB398" s="57"/>
      <c r="OC398" s="57"/>
      <c r="OD398" s="57"/>
      <c r="OE398" s="57"/>
      <c r="OF398" s="57"/>
      <c r="OG398" s="57"/>
      <c r="OH398" s="57"/>
      <c r="OI398" s="57"/>
      <c r="OJ398" s="57"/>
      <c r="OK398" s="57"/>
      <c r="OL398" s="57"/>
      <c r="OM398" s="57"/>
      <c r="ON398" s="57"/>
      <c r="OO398" s="57"/>
      <c r="OP398" s="57"/>
      <c r="OQ398" s="57"/>
      <c r="OR398" s="57"/>
      <c r="OS398" s="57"/>
      <c r="OT398" s="57"/>
      <c r="OU398" s="57"/>
      <c r="OV398" s="57"/>
      <c r="OW398" s="57"/>
      <c r="OX398" s="57"/>
      <c r="OY398" s="57"/>
      <c r="OZ398" s="57"/>
      <c r="PA398" s="57"/>
      <c r="PB398" s="57"/>
      <c r="PC398" s="57"/>
      <c r="PD398" s="57"/>
      <c r="PE398" s="57"/>
      <c r="PF398" s="57"/>
      <c r="PG398" s="57"/>
      <c r="PH398" s="57"/>
      <c r="PI398" s="57"/>
      <c r="PJ398" s="57"/>
      <c r="PK398" s="57"/>
      <c r="PL398" s="57"/>
      <c r="PM398" s="57"/>
      <c r="PN398" s="57"/>
      <c r="PO398" s="57"/>
      <c r="PP398" s="57"/>
      <c r="PQ398" s="57"/>
      <c r="PR398" s="57"/>
      <c r="PS398" s="57"/>
      <c r="PT398" s="57"/>
      <c r="PU398" s="57"/>
      <c r="PV398" s="57"/>
      <c r="PW398" s="57"/>
      <c r="PX398" s="57"/>
      <c r="PY398" s="57"/>
      <c r="PZ398" s="57"/>
      <c r="QA398" s="57"/>
      <c r="QB398" s="57"/>
      <c r="QC398" s="57"/>
      <c r="QD398" s="57"/>
      <c r="QE398" s="57"/>
      <c r="QF398" s="57"/>
      <c r="QG398" s="57"/>
      <c r="QH398" s="57"/>
      <c r="QI398" s="57"/>
      <c r="QJ398" s="57"/>
      <c r="QK398" s="57"/>
      <c r="QL398" s="57"/>
      <c r="QM398" s="57"/>
      <c r="QN398" s="57"/>
      <c r="QO398" s="57"/>
      <c r="QP398" s="57"/>
      <c r="QQ398" s="57"/>
      <c r="QR398" s="57"/>
      <c r="QS398" s="57"/>
      <c r="QT398" s="57"/>
      <c r="QU398" s="57"/>
      <c r="QV398" s="57"/>
      <c r="QW398" s="57"/>
      <c r="QX398" s="57"/>
      <c r="QY398" s="57"/>
      <c r="QZ398" s="57"/>
      <c r="RA398" s="57"/>
      <c r="RB398" s="57"/>
      <c r="RC398" s="57"/>
      <c r="RD398" s="57"/>
      <c r="RE398" s="57"/>
      <c r="RF398" s="57"/>
      <c r="RG398" s="57"/>
      <c r="RH398" s="57"/>
      <c r="RI398" s="57"/>
      <c r="RJ398" s="57"/>
      <c r="RK398" s="57"/>
      <c r="RL398" s="57"/>
      <c r="RM398" s="57"/>
      <c r="RN398" s="57"/>
      <c r="RO398" s="57"/>
      <c r="RP398" s="57"/>
      <c r="RQ398" s="57"/>
      <c r="RR398" s="57"/>
      <c r="RS398" s="57"/>
      <c r="RT398" s="57"/>
      <c r="RU398" s="57"/>
      <c r="RV398" s="57"/>
      <c r="RW398" s="57"/>
      <c r="RX398" s="57"/>
      <c r="RY398" s="57"/>
      <c r="RZ398" s="57"/>
      <c r="SA398" s="57"/>
      <c r="SB398" s="57"/>
      <c r="SC398" s="57"/>
      <c r="SD398" s="57"/>
      <c r="SE398" s="57"/>
      <c r="SF398" s="57"/>
      <c r="SG398" s="57"/>
      <c r="SH398" s="57"/>
      <c r="SI398" s="57"/>
      <c r="SJ398" s="57"/>
      <c r="SK398" s="57"/>
      <c r="SL398" s="57"/>
      <c r="SM398" s="57"/>
      <c r="SN398" s="57"/>
      <c r="SO398" s="57"/>
      <c r="SP398" s="57"/>
      <c r="SQ398" s="57"/>
      <c r="SR398" s="57"/>
      <c r="SS398" s="57"/>
      <c r="ST398" s="57"/>
      <c r="SU398" s="57"/>
      <c r="SV398" s="57"/>
      <c r="SW398" s="57"/>
      <c r="SX398" s="57"/>
      <c r="SY398" s="57"/>
      <c r="SZ398" s="57"/>
      <c r="TA398" s="57"/>
      <c r="TB398" s="57"/>
      <c r="TC398" s="57"/>
      <c r="TD398" s="57"/>
      <c r="TE398" s="57"/>
      <c r="TF398" s="57"/>
      <c r="TG398" s="57"/>
      <c r="TH398" s="57"/>
      <c r="TI398" s="57"/>
      <c r="TJ398" s="57"/>
      <c r="TK398" s="57"/>
      <c r="TL398" s="57"/>
      <c r="TM398" s="57"/>
      <c r="TN398" s="57"/>
      <c r="TO398" s="57"/>
      <c r="TP398" s="57"/>
      <c r="TQ398" s="57"/>
      <c r="TR398" s="57"/>
      <c r="TS398" s="57"/>
      <c r="TT398" s="57"/>
      <c r="TU398" s="57"/>
      <c r="TV398" s="57"/>
      <c r="TW398" s="57"/>
      <c r="TX398" s="57"/>
      <c r="TY398" s="57"/>
      <c r="TZ398" s="57"/>
      <c r="UA398" s="57"/>
      <c r="UB398" s="57"/>
      <c r="UC398" s="57"/>
      <c r="UD398" s="57"/>
      <c r="UE398" s="57"/>
      <c r="UF398" s="57"/>
      <c r="UG398" s="57"/>
    </row>
    <row r="399" spans="1:553" s="58" customFormat="1" ht="15" customHeight="1" thickBot="1" x14ac:dyDescent="0.25">
      <c r="A399" s="56"/>
      <c r="B399" s="20"/>
      <c r="C399" s="20"/>
      <c r="D399" s="20"/>
      <c r="E399" s="20"/>
      <c r="F399" s="20"/>
      <c r="G399" s="20"/>
      <c r="H399" s="20"/>
      <c r="I399" s="20"/>
      <c r="J399" s="20"/>
      <c r="K399" s="20"/>
      <c r="L399" s="20"/>
      <c r="M399" s="20"/>
      <c r="N399" s="52"/>
      <c r="O399" s="53"/>
      <c r="P399" s="53"/>
      <c r="Q399" s="53"/>
      <c r="R399" s="53"/>
      <c r="S399" s="53"/>
      <c r="T399" s="53"/>
      <c r="U399" s="53"/>
      <c r="V399" s="53"/>
      <c r="W399" s="53"/>
      <c r="X399" s="53"/>
      <c r="Y399" s="53"/>
      <c r="Z399" s="53"/>
      <c r="AA399" s="53"/>
      <c r="AB399" s="53"/>
      <c r="AC399" s="53"/>
      <c r="AD399" s="53"/>
      <c r="AE399" s="53"/>
      <c r="AF399" s="57"/>
      <c r="AG399" s="57"/>
      <c r="AH399" s="57"/>
      <c r="AI399" s="57"/>
      <c r="AJ399" s="57"/>
      <c r="AK399" s="57"/>
      <c r="AL399" s="57"/>
      <c r="AM399" s="57"/>
      <c r="AN399" s="57"/>
      <c r="AO399" s="57"/>
      <c r="AP399" s="57"/>
      <c r="AQ399" s="57"/>
      <c r="AR399" s="57"/>
      <c r="AS399" s="57"/>
      <c r="AT399" s="57"/>
      <c r="AU399" s="57"/>
      <c r="AV399" s="57"/>
      <c r="AW399" s="57"/>
      <c r="AX399" s="57"/>
      <c r="AY399" s="57"/>
      <c r="AZ399" s="57"/>
      <c r="BA399" s="57"/>
      <c r="BB399" s="57"/>
      <c r="BC399" s="57"/>
      <c r="BD399" s="57"/>
      <c r="BE399" s="57"/>
      <c r="BF399" s="57"/>
      <c r="BG399" s="57"/>
      <c r="BH399" s="57"/>
      <c r="BI399" s="57"/>
      <c r="BJ399" s="57"/>
      <c r="BK399" s="57"/>
      <c r="BL399" s="57"/>
      <c r="BM399" s="57"/>
      <c r="BN399" s="57"/>
      <c r="BO399" s="57"/>
      <c r="BP399" s="57"/>
      <c r="BQ399" s="57"/>
      <c r="BR399" s="57"/>
      <c r="BS399" s="57"/>
      <c r="BT399" s="57"/>
      <c r="BU399" s="57"/>
      <c r="BV399" s="57"/>
      <c r="BW399" s="57"/>
      <c r="BX399" s="57"/>
      <c r="BY399" s="57"/>
      <c r="BZ399" s="57"/>
      <c r="CA399" s="57"/>
      <c r="CB399" s="57"/>
      <c r="CC399" s="57"/>
      <c r="CD399" s="57"/>
      <c r="CE399" s="57"/>
      <c r="CF399" s="57"/>
      <c r="CG399" s="57"/>
      <c r="CH399" s="57"/>
      <c r="CI399" s="57"/>
      <c r="CJ399" s="57"/>
      <c r="CK399" s="57"/>
      <c r="CL399" s="57"/>
      <c r="CM399" s="57"/>
      <c r="CN399" s="57"/>
      <c r="CO399" s="57"/>
      <c r="CP399" s="57"/>
      <c r="CQ399" s="57"/>
      <c r="CR399" s="57"/>
      <c r="CS399" s="57"/>
      <c r="CT399" s="57"/>
      <c r="CU399" s="57"/>
      <c r="CV399" s="57"/>
      <c r="CW399" s="57"/>
      <c r="CX399" s="57"/>
      <c r="CY399" s="57"/>
      <c r="CZ399" s="57"/>
      <c r="DA399" s="57"/>
      <c r="DB399" s="57"/>
      <c r="DC399" s="57"/>
      <c r="DD399" s="57"/>
      <c r="DE399" s="57"/>
      <c r="DF399" s="57"/>
      <c r="DG399" s="57"/>
      <c r="DH399" s="57"/>
      <c r="DI399" s="57"/>
      <c r="DJ399" s="57"/>
      <c r="DK399" s="57"/>
      <c r="DL399" s="57"/>
      <c r="DM399" s="57"/>
      <c r="DN399" s="57"/>
      <c r="DO399" s="57"/>
      <c r="DP399" s="57"/>
      <c r="DQ399" s="57"/>
      <c r="DR399" s="57"/>
      <c r="DS399" s="57"/>
      <c r="DT399" s="57"/>
      <c r="DU399" s="57"/>
      <c r="DV399" s="57"/>
      <c r="DW399" s="57"/>
      <c r="DX399" s="57"/>
      <c r="DY399" s="57"/>
      <c r="DZ399" s="57"/>
      <c r="EA399" s="57"/>
      <c r="EB399" s="57"/>
      <c r="EC399" s="57"/>
      <c r="ED399" s="57"/>
      <c r="EE399" s="57"/>
      <c r="EF399" s="57"/>
      <c r="EG399" s="57"/>
      <c r="EH399" s="57"/>
      <c r="EI399" s="57"/>
      <c r="EJ399" s="57"/>
      <c r="EK399" s="57"/>
      <c r="EL399" s="57"/>
      <c r="EM399" s="57"/>
      <c r="EN399" s="57"/>
      <c r="EO399" s="57"/>
      <c r="EP399" s="57"/>
      <c r="EQ399" s="57"/>
      <c r="ER399" s="57"/>
      <c r="ES399" s="57"/>
      <c r="ET399" s="57"/>
      <c r="EU399" s="57"/>
      <c r="EV399" s="57"/>
      <c r="EW399" s="57"/>
      <c r="EX399" s="57"/>
      <c r="EY399" s="57"/>
      <c r="EZ399" s="57"/>
      <c r="FA399" s="57"/>
      <c r="FB399" s="57"/>
      <c r="FC399" s="57"/>
      <c r="FD399" s="57"/>
      <c r="FE399" s="57"/>
      <c r="FF399" s="57"/>
      <c r="FG399" s="57"/>
      <c r="FH399" s="57"/>
      <c r="FI399" s="57"/>
      <c r="FJ399" s="57"/>
      <c r="FK399" s="57"/>
      <c r="FL399" s="57"/>
      <c r="FM399" s="57"/>
      <c r="FN399" s="57"/>
      <c r="FO399" s="57"/>
      <c r="FP399" s="57"/>
      <c r="FQ399" s="57"/>
      <c r="FR399" s="57"/>
      <c r="FS399" s="57"/>
      <c r="FT399" s="57"/>
      <c r="FU399" s="57"/>
      <c r="FV399" s="57"/>
      <c r="FW399" s="57"/>
      <c r="FX399" s="57"/>
      <c r="FY399" s="57"/>
      <c r="FZ399" s="57"/>
      <c r="GA399" s="57"/>
      <c r="GB399" s="57"/>
      <c r="GC399" s="57"/>
      <c r="GD399" s="57"/>
      <c r="GE399" s="57"/>
      <c r="GF399" s="57"/>
      <c r="GG399" s="57"/>
      <c r="GH399" s="57"/>
      <c r="GI399" s="57"/>
      <c r="GJ399" s="57"/>
      <c r="GK399" s="57"/>
      <c r="GL399" s="57"/>
      <c r="GM399" s="57"/>
      <c r="GN399" s="57"/>
      <c r="GO399" s="57"/>
      <c r="GP399" s="57"/>
      <c r="GQ399" s="57"/>
      <c r="GR399" s="57"/>
      <c r="GS399" s="57"/>
      <c r="GT399" s="57"/>
      <c r="GU399" s="57"/>
      <c r="GV399" s="57"/>
      <c r="GW399" s="57"/>
      <c r="GX399" s="57"/>
      <c r="GY399" s="57"/>
      <c r="GZ399" s="57"/>
      <c r="HA399" s="57"/>
      <c r="HB399" s="57"/>
      <c r="HC399" s="57"/>
      <c r="HD399" s="57"/>
      <c r="HE399" s="57"/>
      <c r="HF399" s="57"/>
      <c r="HG399" s="57"/>
      <c r="HH399" s="57"/>
      <c r="HI399" s="57"/>
      <c r="HJ399" s="57"/>
      <c r="HK399" s="57"/>
      <c r="HL399" s="57"/>
      <c r="HM399" s="57"/>
      <c r="HN399" s="57"/>
      <c r="HO399" s="57"/>
      <c r="HP399" s="57"/>
      <c r="HQ399" s="57"/>
      <c r="HR399" s="57"/>
      <c r="HS399" s="57"/>
      <c r="HT399" s="57"/>
      <c r="HU399" s="57"/>
      <c r="HV399" s="57"/>
      <c r="HW399" s="57"/>
      <c r="HX399" s="57"/>
      <c r="HY399" s="57"/>
      <c r="HZ399" s="57"/>
      <c r="IA399" s="57"/>
      <c r="IB399" s="57"/>
      <c r="IC399" s="57"/>
      <c r="ID399" s="57"/>
      <c r="IE399" s="57"/>
      <c r="IF399" s="57"/>
      <c r="IG399" s="57"/>
      <c r="IH399" s="57"/>
      <c r="II399" s="57"/>
      <c r="IJ399" s="57"/>
      <c r="IK399" s="57"/>
      <c r="IL399" s="57"/>
      <c r="IM399" s="57"/>
      <c r="IN399" s="57"/>
      <c r="IO399" s="57"/>
      <c r="IP399" s="57"/>
      <c r="IQ399" s="57"/>
      <c r="IR399" s="57"/>
      <c r="IS399" s="57"/>
      <c r="IT399" s="57"/>
      <c r="IU399" s="57"/>
      <c r="IV399" s="57"/>
      <c r="IW399" s="57"/>
      <c r="IX399" s="57"/>
      <c r="IY399" s="57"/>
      <c r="IZ399" s="57"/>
      <c r="JA399" s="57"/>
      <c r="JB399" s="57"/>
      <c r="JC399" s="57"/>
      <c r="JD399" s="57"/>
      <c r="JE399" s="57"/>
      <c r="JF399" s="57"/>
      <c r="JG399" s="57"/>
      <c r="JH399" s="57"/>
      <c r="JI399" s="57"/>
      <c r="JJ399" s="57"/>
      <c r="JK399" s="57"/>
      <c r="JL399" s="57"/>
      <c r="JM399" s="57"/>
      <c r="JN399" s="57"/>
      <c r="JO399" s="57"/>
      <c r="JP399" s="57"/>
      <c r="JQ399" s="57"/>
      <c r="JR399" s="57"/>
      <c r="JS399" s="57"/>
      <c r="JT399" s="57"/>
      <c r="JU399" s="57"/>
      <c r="JV399" s="57"/>
      <c r="JW399" s="57"/>
      <c r="JX399" s="57"/>
      <c r="JY399" s="57"/>
      <c r="JZ399" s="57"/>
      <c r="KA399" s="57"/>
      <c r="KB399" s="57"/>
      <c r="KC399" s="57"/>
      <c r="KD399" s="57"/>
      <c r="KE399" s="57"/>
      <c r="KF399" s="57"/>
      <c r="KG399" s="57"/>
      <c r="KH399" s="57"/>
      <c r="KI399" s="57"/>
      <c r="KJ399" s="57"/>
      <c r="KK399" s="57"/>
      <c r="KL399" s="57"/>
      <c r="KM399" s="57"/>
      <c r="KN399" s="57"/>
      <c r="KO399" s="57"/>
      <c r="KP399" s="57"/>
      <c r="KQ399" s="57"/>
      <c r="KR399" s="57"/>
      <c r="KS399" s="57"/>
      <c r="KT399" s="57"/>
      <c r="KU399" s="57"/>
      <c r="KV399" s="57"/>
      <c r="KW399" s="57"/>
      <c r="KX399" s="57"/>
      <c r="KY399" s="57"/>
      <c r="KZ399" s="57"/>
      <c r="LA399" s="57"/>
      <c r="LB399" s="57"/>
      <c r="LC399" s="57"/>
      <c r="LD399" s="57"/>
      <c r="LE399" s="57"/>
      <c r="LF399" s="57"/>
      <c r="LG399" s="57"/>
      <c r="LH399" s="57"/>
      <c r="LI399" s="57"/>
      <c r="LJ399" s="57"/>
      <c r="LK399" s="57"/>
      <c r="LL399" s="57"/>
      <c r="LM399" s="57"/>
      <c r="LN399" s="57"/>
      <c r="LO399" s="57"/>
      <c r="LP399" s="57"/>
      <c r="LQ399" s="57"/>
      <c r="LR399" s="57"/>
      <c r="LS399" s="57"/>
      <c r="LT399" s="57"/>
      <c r="LU399" s="57"/>
      <c r="LV399" s="57"/>
      <c r="LW399" s="57"/>
      <c r="LX399" s="57"/>
      <c r="LY399" s="57"/>
      <c r="LZ399" s="57"/>
      <c r="MA399" s="57"/>
      <c r="MB399" s="57"/>
      <c r="MC399" s="57"/>
      <c r="MD399" s="57"/>
      <c r="ME399" s="57"/>
      <c r="MF399" s="57"/>
      <c r="MG399" s="57"/>
      <c r="MH399" s="57"/>
      <c r="MI399" s="57"/>
      <c r="MJ399" s="57"/>
      <c r="MK399" s="57"/>
      <c r="ML399" s="57"/>
      <c r="MM399" s="57"/>
      <c r="MN399" s="57"/>
      <c r="MO399" s="57"/>
      <c r="MP399" s="57"/>
      <c r="MQ399" s="57"/>
      <c r="MR399" s="57"/>
      <c r="MS399" s="57"/>
      <c r="MT399" s="57"/>
      <c r="MU399" s="57"/>
      <c r="MV399" s="57"/>
      <c r="MW399" s="57"/>
      <c r="MX399" s="57"/>
      <c r="MY399" s="57"/>
      <c r="MZ399" s="57"/>
      <c r="NA399" s="57"/>
      <c r="NB399" s="57"/>
      <c r="NC399" s="57"/>
      <c r="ND399" s="57"/>
      <c r="NE399" s="57"/>
      <c r="NF399" s="57"/>
      <c r="NG399" s="57"/>
      <c r="NH399" s="57"/>
      <c r="NI399" s="57"/>
      <c r="NJ399" s="57"/>
      <c r="NK399" s="57"/>
      <c r="NL399" s="57"/>
      <c r="NM399" s="57"/>
      <c r="NN399" s="57"/>
      <c r="NO399" s="57"/>
      <c r="NP399" s="57"/>
      <c r="NQ399" s="57"/>
      <c r="NR399" s="57"/>
      <c r="NS399" s="57"/>
      <c r="NT399" s="57"/>
      <c r="NU399" s="57"/>
      <c r="NV399" s="57"/>
      <c r="NW399" s="57"/>
      <c r="NX399" s="57"/>
      <c r="NY399" s="57"/>
      <c r="NZ399" s="57"/>
      <c r="OA399" s="57"/>
      <c r="OB399" s="57"/>
      <c r="OC399" s="57"/>
      <c r="OD399" s="57"/>
      <c r="OE399" s="57"/>
      <c r="OF399" s="57"/>
      <c r="OG399" s="57"/>
      <c r="OH399" s="57"/>
      <c r="OI399" s="57"/>
      <c r="OJ399" s="57"/>
      <c r="OK399" s="57"/>
      <c r="OL399" s="57"/>
      <c r="OM399" s="57"/>
      <c r="ON399" s="57"/>
      <c r="OO399" s="57"/>
      <c r="OP399" s="57"/>
      <c r="OQ399" s="57"/>
      <c r="OR399" s="57"/>
      <c r="OS399" s="57"/>
      <c r="OT399" s="57"/>
      <c r="OU399" s="57"/>
      <c r="OV399" s="57"/>
      <c r="OW399" s="57"/>
      <c r="OX399" s="57"/>
      <c r="OY399" s="57"/>
      <c r="OZ399" s="57"/>
      <c r="PA399" s="57"/>
      <c r="PB399" s="57"/>
      <c r="PC399" s="57"/>
      <c r="PD399" s="57"/>
      <c r="PE399" s="57"/>
      <c r="PF399" s="57"/>
      <c r="PG399" s="57"/>
      <c r="PH399" s="57"/>
      <c r="PI399" s="57"/>
      <c r="PJ399" s="57"/>
      <c r="PK399" s="57"/>
      <c r="PL399" s="57"/>
      <c r="PM399" s="57"/>
      <c r="PN399" s="57"/>
      <c r="PO399" s="57"/>
      <c r="PP399" s="57"/>
      <c r="PQ399" s="57"/>
      <c r="PR399" s="57"/>
      <c r="PS399" s="57"/>
      <c r="PT399" s="57"/>
      <c r="PU399" s="57"/>
      <c r="PV399" s="57"/>
      <c r="PW399" s="57"/>
      <c r="PX399" s="57"/>
      <c r="PY399" s="57"/>
      <c r="PZ399" s="57"/>
      <c r="QA399" s="57"/>
      <c r="QB399" s="57"/>
      <c r="QC399" s="57"/>
      <c r="QD399" s="57"/>
      <c r="QE399" s="57"/>
      <c r="QF399" s="57"/>
      <c r="QG399" s="57"/>
      <c r="QH399" s="57"/>
      <c r="QI399" s="57"/>
      <c r="QJ399" s="57"/>
      <c r="QK399" s="57"/>
      <c r="QL399" s="57"/>
      <c r="QM399" s="57"/>
      <c r="QN399" s="57"/>
      <c r="QO399" s="57"/>
      <c r="QP399" s="57"/>
      <c r="QQ399" s="57"/>
      <c r="QR399" s="57"/>
      <c r="QS399" s="57"/>
      <c r="QT399" s="57"/>
      <c r="QU399" s="57"/>
      <c r="QV399" s="57"/>
      <c r="QW399" s="57"/>
      <c r="QX399" s="57"/>
      <c r="QY399" s="57"/>
      <c r="QZ399" s="57"/>
      <c r="RA399" s="57"/>
      <c r="RB399" s="57"/>
      <c r="RC399" s="57"/>
      <c r="RD399" s="57"/>
      <c r="RE399" s="57"/>
      <c r="RF399" s="57"/>
      <c r="RG399" s="57"/>
      <c r="RH399" s="57"/>
      <c r="RI399" s="57"/>
      <c r="RJ399" s="57"/>
      <c r="RK399" s="57"/>
      <c r="RL399" s="57"/>
      <c r="RM399" s="57"/>
      <c r="RN399" s="57"/>
      <c r="RO399" s="57"/>
      <c r="RP399" s="57"/>
      <c r="RQ399" s="57"/>
      <c r="RR399" s="57"/>
      <c r="RS399" s="57"/>
      <c r="RT399" s="57"/>
      <c r="RU399" s="57"/>
      <c r="RV399" s="57"/>
      <c r="RW399" s="57"/>
      <c r="RX399" s="57"/>
      <c r="RY399" s="57"/>
      <c r="RZ399" s="57"/>
      <c r="SA399" s="57"/>
      <c r="SB399" s="57"/>
      <c r="SC399" s="57"/>
      <c r="SD399" s="57"/>
      <c r="SE399" s="57"/>
      <c r="SF399" s="57"/>
      <c r="SG399" s="57"/>
      <c r="SH399" s="57"/>
      <c r="SI399" s="57"/>
      <c r="SJ399" s="57"/>
      <c r="SK399" s="57"/>
      <c r="SL399" s="57"/>
      <c r="SM399" s="57"/>
      <c r="SN399" s="57"/>
      <c r="SO399" s="57"/>
      <c r="SP399" s="57"/>
      <c r="SQ399" s="57"/>
      <c r="SR399" s="57"/>
      <c r="SS399" s="57"/>
      <c r="ST399" s="57"/>
      <c r="SU399" s="57"/>
      <c r="SV399" s="57"/>
      <c r="SW399" s="57"/>
      <c r="SX399" s="57"/>
      <c r="SY399" s="57"/>
      <c r="SZ399" s="57"/>
      <c r="TA399" s="57"/>
      <c r="TB399" s="57"/>
      <c r="TC399" s="57"/>
      <c r="TD399" s="57"/>
      <c r="TE399" s="57"/>
      <c r="TF399" s="57"/>
      <c r="TG399" s="57"/>
      <c r="TH399" s="57"/>
      <c r="TI399" s="57"/>
      <c r="TJ399" s="57"/>
      <c r="TK399" s="57"/>
      <c r="TL399" s="57"/>
      <c r="TM399" s="57"/>
      <c r="TN399" s="57"/>
      <c r="TO399" s="57"/>
      <c r="TP399" s="57"/>
      <c r="TQ399" s="57"/>
      <c r="TR399" s="57"/>
      <c r="TS399" s="57"/>
      <c r="TT399" s="57"/>
      <c r="TU399" s="57"/>
      <c r="TV399" s="57"/>
      <c r="TW399" s="57"/>
      <c r="TX399" s="57"/>
      <c r="TY399" s="57"/>
      <c r="TZ399" s="57"/>
      <c r="UA399" s="57"/>
      <c r="UB399" s="57"/>
      <c r="UC399" s="57"/>
      <c r="UD399" s="57"/>
      <c r="UE399" s="57"/>
      <c r="UF399" s="57"/>
      <c r="UG399" s="57"/>
    </row>
    <row r="400" spans="1:553" ht="15.75" customHeight="1" x14ac:dyDescent="0.2">
      <c r="A400" s="59"/>
      <c r="B400" s="41"/>
      <c r="C400" s="55"/>
      <c r="D400" s="55"/>
      <c r="E400" s="55"/>
      <c r="F400" s="55"/>
      <c r="G400" s="55"/>
      <c r="H400" s="881" t="s">
        <v>241</v>
      </c>
      <c r="I400" s="882"/>
      <c r="J400" s="882"/>
      <c r="K400" s="882"/>
      <c r="L400" s="883"/>
      <c r="M400" s="55"/>
    </row>
    <row r="401" spans="1:13" ht="15.75" customHeight="1" x14ac:dyDescent="0.2">
      <c r="A401" s="59"/>
      <c r="B401" s="884" t="s">
        <v>242</v>
      </c>
      <c r="C401" s="885"/>
      <c r="D401" s="885"/>
      <c r="E401" s="885"/>
      <c r="F401" s="885"/>
      <c r="G401" s="886"/>
      <c r="H401" s="433" t="s">
        <v>243</v>
      </c>
      <c r="I401" s="434" t="s">
        <v>244</v>
      </c>
      <c r="J401" s="434" t="s">
        <v>245</v>
      </c>
      <c r="K401" s="434" t="s">
        <v>246</v>
      </c>
      <c r="L401" s="435" t="s">
        <v>247</v>
      </c>
      <c r="M401" s="55"/>
    </row>
    <row r="402" spans="1:13" ht="15.75" customHeight="1" x14ac:dyDescent="0.2">
      <c r="A402" s="59"/>
      <c r="B402" s="890" t="s">
        <v>248</v>
      </c>
      <c r="C402" s="891"/>
      <c r="D402" s="891"/>
      <c r="E402" s="891"/>
      <c r="F402" s="891"/>
      <c r="G402" s="892"/>
      <c r="H402" s="436"/>
      <c r="I402" s="436"/>
      <c r="J402" s="436"/>
      <c r="K402" s="436"/>
      <c r="L402" s="437"/>
      <c r="M402" s="55"/>
    </row>
    <row r="403" spans="1:13" ht="15.75" customHeight="1" x14ac:dyDescent="0.2">
      <c r="A403" s="59"/>
      <c r="B403" s="869" t="str">
        <f>B320</f>
        <v xml:space="preserve">Descuento comercial </v>
      </c>
      <c r="C403" s="870"/>
      <c r="D403" s="870"/>
      <c r="E403" s="870"/>
      <c r="F403" s="870"/>
      <c r="G403" s="871"/>
      <c r="H403" s="438">
        <f>+L320</f>
        <v>100000</v>
      </c>
      <c r="I403" s="439">
        <f>+H403*($I$398)+H403</f>
        <v>105500</v>
      </c>
      <c r="J403" s="439">
        <f>+I403*($J$398)+I403</f>
        <v>111830</v>
      </c>
      <c r="K403" s="439">
        <f>+J403*($K$398)+J403</f>
        <v>119098.95</v>
      </c>
      <c r="L403" s="440">
        <f>+K403*($L$398)+K403</f>
        <v>127435.8765</v>
      </c>
      <c r="M403" s="55"/>
    </row>
    <row r="404" spans="1:13" ht="15.75" customHeight="1" x14ac:dyDescent="0.2">
      <c r="A404" s="59"/>
      <c r="B404" s="869" t="str">
        <f>B321</f>
        <v xml:space="preserve">Estrategia de Precio 2Descuento por pago anual
</v>
      </c>
      <c r="C404" s="870"/>
      <c r="D404" s="870"/>
      <c r="E404" s="870"/>
      <c r="F404" s="870"/>
      <c r="G404" s="871"/>
      <c r="H404" s="438">
        <f>+L321</f>
        <v>150000</v>
      </c>
      <c r="I404" s="439">
        <f>+H404*($I$398)+H404</f>
        <v>158250</v>
      </c>
      <c r="J404" s="439">
        <f>+I404*($J$398)+I404</f>
        <v>167745</v>
      </c>
      <c r="K404" s="439">
        <f>+J404*($K$398)+J404</f>
        <v>178648.42499999999</v>
      </c>
      <c r="L404" s="440">
        <f>+K404*($L$398)+K404</f>
        <v>191153.81474999999</v>
      </c>
      <c r="M404" s="55"/>
    </row>
    <row r="405" spans="1:13" ht="15.75" customHeight="1" x14ac:dyDescent="0.2">
      <c r="A405" s="59"/>
      <c r="B405" s="869" t="str">
        <f>B322</f>
        <v>Estrategia de Precio 3.  Descuento de lanzamiento</v>
      </c>
      <c r="C405" s="870"/>
      <c r="D405" s="870"/>
      <c r="E405" s="870"/>
      <c r="F405" s="870"/>
      <c r="G405" s="871"/>
      <c r="H405" s="438">
        <f>+L322</f>
        <v>100000</v>
      </c>
      <c r="I405" s="439">
        <f>+H405*($I$398)+H405</f>
        <v>105500</v>
      </c>
      <c r="J405" s="439">
        <f>+I405*($J$398)+I405</f>
        <v>111830</v>
      </c>
      <c r="K405" s="439">
        <f>+J405*($K$398)+J405</f>
        <v>119098.95</v>
      </c>
      <c r="L405" s="440">
        <f>+K405*($L$398)+K405</f>
        <v>127435.8765</v>
      </c>
      <c r="M405" s="55"/>
    </row>
    <row r="406" spans="1:13" ht="15.75" customHeight="1" x14ac:dyDescent="0.2">
      <c r="A406" s="59"/>
      <c r="B406" s="869" t="str">
        <f>B323</f>
        <v xml:space="preserve">Estrategia de Precio 4. Descuentos clientes antiguos. </v>
      </c>
      <c r="C406" s="870"/>
      <c r="D406" s="870"/>
      <c r="E406" s="870"/>
      <c r="F406" s="870"/>
      <c r="G406" s="871"/>
      <c r="H406" s="438">
        <f>+L323</f>
        <v>100000</v>
      </c>
      <c r="I406" s="439">
        <f>+H406*($I$398)+H406</f>
        <v>105500</v>
      </c>
      <c r="J406" s="439">
        <f>+I406*($J$398)+I406</f>
        <v>111830</v>
      </c>
      <c r="K406" s="439">
        <f>+J406*($K$398)+J406</f>
        <v>119098.95</v>
      </c>
      <c r="L406" s="440">
        <f>+K406*($L$398)+K406</f>
        <v>127435.8765</v>
      </c>
      <c r="M406" s="55"/>
    </row>
    <row r="407" spans="1:13" ht="15.75" customHeight="1" x14ac:dyDescent="0.2">
      <c r="A407" s="59"/>
      <c r="B407" s="878" t="s">
        <v>249</v>
      </c>
      <c r="C407" s="879"/>
      <c r="D407" s="879"/>
      <c r="E407" s="879"/>
      <c r="F407" s="879"/>
      <c r="G407" s="880"/>
      <c r="H407" s="441">
        <f>SUM(H403:H406)</f>
        <v>450000</v>
      </c>
      <c r="I407" s="442">
        <f>SUM(I403:I406)</f>
        <v>474750</v>
      </c>
      <c r="J407" s="442">
        <f>SUM(J403:J406)</f>
        <v>503235</v>
      </c>
      <c r="K407" s="442">
        <f>SUM(K403:K406)</f>
        <v>535945.27500000002</v>
      </c>
      <c r="L407" s="443">
        <f>SUM(L403:L406)</f>
        <v>573461.44424999994</v>
      </c>
      <c r="M407" s="55"/>
    </row>
    <row r="408" spans="1:13" ht="15.75" customHeight="1" x14ac:dyDescent="0.2">
      <c r="A408" s="59"/>
      <c r="B408" s="783" t="s">
        <v>250</v>
      </c>
      <c r="C408" s="784"/>
      <c r="D408" s="784"/>
      <c r="E408" s="784"/>
      <c r="F408" s="784"/>
      <c r="G408" s="785"/>
      <c r="H408" s="444"/>
      <c r="I408" s="444"/>
      <c r="J408" s="444"/>
      <c r="K408" s="444"/>
      <c r="L408" s="445"/>
      <c r="M408" s="55"/>
    </row>
    <row r="409" spans="1:13" ht="15.75" customHeight="1" x14ac:dyDescent="0.2">
      <c r="A409" s="59"/>
      <c r="B409" s="869" t="str">
        <f>+B328</f>
        <v>Diseño del logo</v>
      </c>
      <c r="C409" s="870"/>
      <c r="D409" s="870"/>
      <c r="E409" s="870"/>
      <c r="F409" s="870"/>
      <c r="G409" s="871"/>
      <c r="H409" s="438">
        <f>+L328</f>
        <v>100000</v>
      </c>
      <c r="I409" s="439">
        <f>+H409*($I$398)+H409</f>
        <v>105500</v>
      </c>
      <c r="J409" s="439">
        <f>+I409*($J$398)+I409</f>
        <v>111830</v>
      </c>
      <c r="K409" s="439">
        <f>+J409*($K$398)+J409</f>
        <v>119098.95</v>
      </c>
      <c r="L409" s="440">
        <f>+K409*($L$398)+K409</f>
        <v>127435.8765</v>
      </c>
      <c r="M409" s="55"/>
    </row>
    <row r="410" spans="1:13" ht="15.75" customHeight="1" x14ac:dyDescent="0.2">
      <c r="A410" s="59"/>
      <c r="B410" s="869" t="str">
        <f t="shared" ref="B410:B412" si="5">+B329</f>
        <v>Diseño de marca</v>
      </c>
      <c r="C410" s="870"/>
      <c r="D410" s="870"/>
      <c r="E410" s="870"/>
      <c r="F410" s="870"/>
      <c r="G410" s="871"/>
      <c r="H410" s="438">
        <f t="shared" ref="H410:H412" si="6">+L329</f>
        <v>150000</v>
      </c>
      <c r="I410" s="439">
        <f>+H410*($I$398)+H410</f>
        <v>158250</v>
      </c>
      <c r="J410" s="439">
        <f>+I410*($J$398)+I410</f>
        <v>167745</v>
      </c>
      <c r="K410" s="439">
        <f>+J410*($K$398)+J410</f>
        <v>178648.42499999999</v>
      </c>
      <c r="L410" s="440">
        <f>+K410*($L$398)+K410</f>
        <v>191153.81474999999</v>
      </c>
      <c r="M410" s="55"/>
    </row>
    <row r="411" spans="1:13" ht="15.75" customHeight="1" x14ac:dyDescent="0.2">
      <c r="A411" s="59"/>
      <c r="B411" s="869" t="str">
        <f t="shared" si="5"/>
        <v xml:space="preserve">Estrategia de Producto 3. personalización del servicio. </v>
      </c>
      <c r="C411" s="870"/>
      <c r="D411" s="870"/>
      <c r="E411" s="870"/>
      <c r="F411" s="870"/>
      <c r="G411" s="871"/>
      <c r="H411" s="438">
        <f t="shared" si="6"/>
        <v>1000000</v>
      </c>
      <c r="I411" s="439">
        <f>+H411*($I$398)+H411</f>
        <v>1055000</v>
      </c>
      <c r="J411" s="439">
        <f>+I411*($J$398)+I411</f>
        <v>1118300</v>
      </c>
      <c r="K411" s="439">
        <f>+J411*($K$398)+J411</f>
        <v>1190989.5</v>
      </c>
      <c r="L411" s="440">
        <f>+K411*($L$398)+K411</f>
        <v>1274358.7650000001</v>
      </c>
      <c r="M411" s="55"/>
    </row>
    <row r="412" spans="1:13" ht="15.75" customHeight="1" x14ac:dyDescent="0.2">
      <c r="A412" s="59"/>
      <c r="B412" s="869" t="str">
        <f t="shared" si="5"/>
        <v>Estrategia de Producto 4. Mejora Continua e innovación.</v>
      </c>
      <c r="C412" s="870"/>
      <c r="D412" s="870"/>
      <c r="E412" s="870"/>
      <c r="F412" s="870"/>
      <c r="G412" s="871"/>
      <c r="H412" s="438">
        <f t="shared" si="6"/>
        <v>1400000</v>
      </c>
      <c r="I412" s="439">
        <f>+H412*($I$398)+H412</f>
        <v>1477000</v>
      </c>
      <c r="J412" s="439">
        <f>+I412*($J$398)+I412</f>
        <v>1565620</v>
      </c>
      <c r="K412" s="439">
        <f>+J412*($K$398)+J412</f>
        <v>1667385.3</v>
      </c>
      <c r="L412" s="440">
        <f>+K412*($L$398)+K412</f>
        <v>1784102.2710000002</v>
      </c>
      <c r="M412" s="55"/>
    </row>
    <row r="413" spans="1:13" ht="15.75" customHeight="1" x14ac:dyDescent="0.2">
      <c r="A413" s="59"/>
      <c r="B413" s="878" t="s">
        <v>249</v>
      </c>
      <c r="C413" s="879"/>
      <c r="D413" s="879"/>
      <c r="E413" s="879"/>
      <c r="F413" s="879"/>
      <c r="G413" s="880"/>
      <c r="H413" s="441">
        <f>SUM(H409:H412)</f>
        <v>2650000</v>
      </c>
      <c r="I413" s="442">
        <f>SUM(I409:I412)</f>
        <v>2795750</v>
      </c>
      <c r="J413" s="442">
        <f>SUM(J409:J412)</f>
        <v>2963495</v>
      </c>
      <c r="K413" s="442">
        <f>SUM(K409:K412)</f>
        <v>3156122.1749999998</v>
      </c>
      <c r="L413" s="443">
        <f>SUM(L409:L412)</f>
        <v>3377050.7272500005</v>
      </c>
      <c r="M413" s="55"/>
    </row>
    <row r="414" spans="1:13" ht="15.75" customHeight="1" x14ac:dyDescent="0.2">
      <c r="A414" s="59"/>
      <c r="B414" s="783" t="s">
        <v>251</v>
      </c>
      <c r="C414" s="784"/>
      <c r="D414" s="784"/>
      <c r="E414" s="784"/>
      <c r="F414" s="784"/>
      <c r="G414" s="785"/>
      <c r="H414" s="444"/>
      <c r="I414" s="444"/>
      <c r="J414" s="444"/>
      <c r="K414" s="444"/>
      <c r="L414" s="445"/>
      <c r="M414" s="55"/>
    </row>
    <row r="415" spans="1:13" ht="15.75" customHeight="1" x14ac:dyDescent="0.2">
      <c r="A415" s="59"/>
      <c r="B415" s="898" t="str">
        <f>+B354</f>
        <v>Estrategia de distribución 1. Reuniones comerciales y demostraciones.</v>
      </c>
      <c r="C415" s="899"/>
      <c r="D415" s="899"/>
      <c r="E415" s="899"/>
      <c r="F415" s="899"/>
      <c r="G415" s="900"/>
      <c r="H415" s="446">
        <f>+L354</f>
        <v>300000</v>
      </c>
      <c r="I415" s="447">
        <f>+H415*($I$398)+H415</f>
        <v>316500</v>
      </c>
      <c r="J415" s="447">
        <f>+I415*($J$398)+I415</f>
        <v>335490</v>
      </c>
      <c r="K415" s="447">
        <f>+J415*($K$398)+J415</f>
        <v>357296.85</v>
      </c>
      <c r="L415" s="448">
        <f>+K415*($L$398)+K415</f>
        <v>382307.62949999998</v>
      </c>
      <c r="M415" s="55"/>
    </row>
    <row r="416" spans="1:13" ht="15.75" customHeight="1" x14ac:dyDescent="0.2">
      <c r="A416" s="59"/>
      <c r="B416" s="898" t="str">
        <f t="shared" ref="B416:B418" si="7">+B355</f>
        <v xml:space="preserve">Estrategia de distribución 2. Redes Sociales </v>
      </c>
      <c r="C416" s="899"/>
      <c r="D416" s="899"/>
      <c r="E416" s="899"/>
      <c r="F416" s="899"/>
      <c r="G416" s="900"/>
      <c r="H416" s="446">
        <f t="shared" ref="H416:H418" si="8">+L355</f>
        <v>800000</v>
      </c>
      <c r="I416" s="447">
        <f>+H416*($I$398)+H416</f>
        <v>844000</v>
      </c>
      <c r="J416" s="447">
        <f>+I416*($J$398)+I416</f>
        <v>894640</v>
      </c>
      <c r="K416" s="447">
        <f>+J416*($K$398)+J416</f>
        <v>952791.6</v>
      </c>
      <c r="L416" s="448">
        <f>+K416*($L$398)+K416</f>
        <v>1019487.012</v>
      </c>
      <c r="M416" s="55"/>
    </row>
    <row r="417" spans="1:13" ht="15.75" customHeight="1" x14ac:dyDescent="0.2">
      <c r="A417" s="59"/>
      <c r="B417" s="898" t="str">
        <f t="shared" si="7"/>
        <v>Estrategia de distribución 3. pagina Web funcional.</v>
      </c>
      <c r="C417" s="899"/>
      <c r="D417" s="899"/>
      <c r="E417" s="899"/>
      <c r="F417" s="899"/>
      <c r="G417" s="900"/>
      <c r="H417" s="446">
        <f t="shared" si="8"/>
        <v>700000</v>
      </c>
      <c r="I417" s="447">
        <f>+H417*($I$398)+H417</f>
        <v>738500</v>
      </c>
      <c r="J417" s="447">
        <f>+I417*($J$398)+I417</f>
        <v>782810</v>
      </c>
      <c r="K417" s="447">
        <f>+J417*($K$398)+J417</f>
        <v>833692.65</v>
      </c>
      <c r="L417" s="448">
        <f>+K417*($L$398)+K417</f>
        <v>892051.13550000009</v>
      </c>
      <c r="M417" s="55"/>
    </row>
    <row r="418" spans="1:13" ht="15.75" customHeight="1" x14ac:dyDescent="0.2">
      <c r="A418" s="59"/>
      <c r="B418" s="898" t="str">
        <f t="shared" si="7"/>
        <v>Estrategia de distribución 4.Mecanismo voz a voz plan de referidos.</v>
      </c>
      <c r="C418" s="899"/>
      <c r="D418" s="899"/>
      <c r="E418" s="899"/>
      <c r="F418" s="899"/>
      <c r="G418" s="900"/>
      <c r="H418" s="446">
        <f t="shared" si="8"/>
        <v>700000</v>
      </c>
      <c r="I418" s="447">
        <f>+H418*($I$398)+H418</f>
        <v>738500</v>
      </c>
      <c r="J418" s="447">
        <f>+I418*($J$398)+I418</f>
        <v>782810</v>
      </c>
      <c r="K418" s="447">
        <f>+J418*($K$398)+J418</f>
        <v>833692.65</v>
      </c>
      <c r="L418" s="448">
        <f>+K418*($L$398)+K418</f>
        <v>892051.13550000009</v>
      </c>
      <c r="M418" s="55"/>
    </row>
    <row r="419" spans="1:13" ht="15.75" customHeight="1" x14ac:dyDescent="0.2">
      <c r="A419" s="59"/>
      <c r="B419" s="878" t="s">
        <v>249</v>
      </c>
      <c r="C419" s="879"/>
      <c r="D419" s="879"/>
      <c r="E419" s="879"/>
      <c r="F419" s="879"/>
      <c r="G419" s="880"/>
      <c r="H419" s="441">
        <f>SUM(H415:H418)</f>
        <v>2500000</v>
      </c>
      <c r="I419" s="442">
        <f>SUM(I415:I418)</f>
        <v>2637500</v>
      </c>
      <c r="J419" s="442">
        <f>SUM(J415:J418)</f>
        <v>2795750</v>
      </c>
      <c r="K419" s="442">
        <f>SUM(K415:K418)</f>
        <v>2977473.75</v>
      </c>
      <c r="L419" s="443">
        <f>SUM(L415:L418)</f>
        <v>3185896.9124999996</v>
      </c>
      <c r="M419" s="55"/>
    </row>
    <row r="420" spans="1:13" ht="15.75" customHeight="1" x14ac:dyDescent="0.2">
      <c r="A420" s="59"/>
      <c r="B420" s="783" t="s">
        <v>252</v>
      </c>
      <c r="C420" s="784"/>
      <c r="D420" s="784"/>
      <c r="E420" s="784"/>
      <c r="F420" s="784"/>
      <c r="G420" s="785"/>
      <c r="H420" s="444"/>
      <c r="I420" s="444"/>
      <c r="J420" s="444"/>
      <c r="K420" s="444"/>
      <c r="L420" s="445"/>
      <c r="M420" s="55"/>
    </row>
    <row r="421" spans="1:13" ht="15.75" customHeight="1" x14ac:dyDescent="0.2">
      <c r="A421" s="59"/>
      <c r="B421" s="339" t="s">
        <v>253</v>
      </c>
      <c r="C421" s="340"/>
      <c r="D421" s="340"/>
      <c r="E421" s="340"/>
      <c r="F421" s="340"/>
      <c r="G421" s="341"/>
      <c r="H421" s="342"/>
      <c r="I421" s="342"/>
      <c r="J421" s="342"/>
      <c r="K421" s="342"/>
      <c r="L421" s="343"/>
      <c r="M421" s="55"/>
    </row>
    <row r="422" spans="1:13" ht="15.75" customHeight="1" x14ac:dyDescent="0.2">
      <c r="A422" s="59"/>
      <c r="B422" s="869" t="str">
        <f>B364</f>
        <v>1. Página web funcional</v>
      </c>
      <c r="C422" s="870"/>
      <c r="D422" s="870"/>
      <c r="E422" s="870"/>
      <c r="F422" s="870"/>
      <c r="G422" s="871"/>
      <c r="H422" s="438">
        <f>+L364</f>
        <v>300000</v>
      </c>
      <c r="I422" s="439">
        <f>+H422*($I$398)+H422</f>
        <v>316500</v>
      </c>
      <c r="J422" s="439">
        <f>+I422*($J$398)+I422</f>
        <v>335490</v>
      </c>
      <c r="K422" s="439">
        <f>+J422*($K$398)+J422</f>
        <v>357296.85</v>
      </c>
      <c r="L422" s="440">
        <f>+K422*($L$398)+K422</f>
        <v>382307.62949999998</v>
      </c>
      <c r="M422" s="55"/>
    </row>
    <row r="423" spans="1:13" ht="15.75" customHeight="1" x14ac:dyDescent="0.2">
      <c r="A423" s="59"/>
      <c r="B423" s="869" t="str">
        <f>B365</f>
        <v>2. Publicidad en redes sociales</v>
      </c>
      <c r="C423" s="870"/>
      <c r="D423" s="870"/>
      <c r="E423" s="870"/>
      <c r="F423" s="870">
        <f>L365</f>
        <v>350000</v>
      </c>
      <c r="G423" s="871"/>
      <c r="H423" s="438">
        <f>+L365</f>
        <v>350000</v>
      </c>
      <c r="I423" s="439">
        <f>+H423*($I$398)+H423</f>
        <v>369250</v>
      </c>
      <c r="J423" s="439">
        <f>+I423*($J$398)+I423</f>
        <v>391405</v>
      </c>
      <c r="K423" s="439">
        <f>+J423*($K$398)+J423</f>
        <v>416846.32500000001</v>
      </c>
      <c r="L423" s="440">
        <f>+K423*($L$398)+K423</f>
        <v>446025.56775000005</v>
      </c>
      <c r="M423" s="55"/>
    </row>
    <row r="424" spans="1:13" ht="15.75" customHeight="1" x14ac:dyDescent="0.2">
      <c r="A424" s="59"/>
      <c r="B424" s="869" t="str">
        <f>B366</f>
        <v>3. Email marketing empresarial</v>
      </c>
      <c r="C424" s="870"/>
      <c r="D424" s="870"/>
      <c r="E424" s="870"/>
      <c r="F424" s="870">
        <f>L366</f>
        <v>250000</v>
      </c>
      <c r="G424" s="871"/>
      <c r="H424" s="438">
        <f>+L366</f>
        <v>250000</v>
      </c>
      <c r="I424" s="439">
        <f>+H424*($I$398)+H424</f>
        <v>263750</v>
      </c>
      <c r="J424" s="439">
        <f>+I424*($J$398)+I424</f>
        <v>279575</v>
      </c>
      <c r="K424" s="439">
        <f>+J424*($K$398)+J424</f>
        <v>297747.375</v>
      </c>
      <c r="L424" s="440">
        <f>+K424*($L$398)+K424</f>
        <v>318589.69125000003</v>
      </c>
      <c r="M424" s="55"/>
    </row>
    <row r="425" spans="1:13" ht="15.75" customHeight="1" x14ac:dyDescent="0.2">
      <c r="A425" s="59"/>
      <c r="B425" s="869" t="str">
        <f>B367</f>
        <v xml:space="preserve"> 4.Material publicitario digital</v>
      </c>
      <c r="C425" s="870"/>
      <c r="D425" s="870"/>
      <c r="E425" s="870"/>
      <c r="F425" s="870">
        <f>L367</f>
        <v>200000</v>
      </c>
      <c r="G425" s="871"/>
      <c r="H425" s="438">
        <f>+L367</f>
        <v>200000</v>
      </c>
      <c r="I425" s="439">
        <f>+H425*($I$398)+H425</f>
        <v>211000</v>
      </c>
      <c r="J425" s="439">
        <f>+I425*($J$398)+I425</f>
        <v>223660</v>
      </c>
      <c r="K425" s="439">
        <f>+J425*($K$398)+J425</f>
        <v>238197.9</v>
      </c>
      <c r="L425" s="440">
        <f>+K425*($L$398)+K425</f>
        <v>254871.753</v>
      </c>
      <c r="M425" s="55"/>
    </row>
    <row r="426" spans="1:13" ht="15.75" customHeight="1" x14ac:dyDescent="0.2">
      <c r="A426" s="59"/>
      <c r="B426" s="339" t="s">
        <v>254</v>
      </c>
      <c r="C426" s="340"/>
      <c r="D426" s="340"/>
      <c r="E426" s="340"/>
      <c r="F426" s="340"/>
      <c r="G426" s="341"/>
      <c r="H426" s="342"/>
      <c r="I426" s="342"/>
      <c r="J426" s="342"/>
      <c r="K426" s="342"/>
      <c r="L426" s="343"/>
      <c r="M426" s="55"/>
    </row>
    <row r="427" spans="1:13" ht="15.75" customHeight="1" x14ac:dyDescent="0.2">
      <c r="A427" s="59"/>
      <c r="B427" s="869" t="str">
        <f>B372</f>
        <v xml:space="preserve">Visitas comerciales </v>
      </c>
      <c r="C427" s="870"/>
      <c r="D427" s="870"/>
      <c r="E427" s="870"/>
      <c r="F427" s="870"/>
      <c r="G427" s="871"/>
      <c r="H427" s="438">
        <f>+L372</f>
        <v>250000</v>
      </c>
      <c r="I427" s="439">
        <f>+H427*($I$398)+H427</f>
        <v>263750</v>
      </c>
      <c r="J427" s="439">
        <f>+I427*($J$398)+I427</f>
        <v>279575</v>
      </c>
      <c r="K427" s="439">
        <f>+J427*($K$398)+J427</f>
        <v>297747.375</v>
      </c>
      <c r="L427" s="440">
        <f>+K427*($L$398)+K427</f>
        <v>318589.69125000003</v>
      </c>
      <c r="M427" s="55"/>
    </row>
    <row r="428" spans="1:13" ht="15.75" customHeight="1" x14ac:dyDescent="0.2">
      <c r="A428" s="59"/>
      <c r="B428" s="869" t="str">
        <f>B373</f>
        <v>Participación en eventos comerciales.</v>
      </c>
      <c r="C428" s="870"/>
      <c r="D428" s="870"/>
      <c r="E428" s="870"/>
      <c r="F428" s="870">
        <f>L373</f>
        <v>500000</v>
      </c>
      <c r="G428" s="871"/>
      <c r="H428" s="438">
        <f>+L373</f>
        <v>500000</v>
      </c>
      <c r="I428" s="439">
        <f>+H428*($I$398)+H428</f>
        <v>527500</v>
      </c>
      <c r="J428" s="439">
        <f>+I428*($J$398)+I428</f>
        <v>559150</v>
      </c>
      <c r="K428" s="439">
        <f>+J428*($K$398)+J428</f>
        <v>595494.75</v>
      </c>
      <c r="L428" s="440">
        <f>+K428*($L$398)+K428</f>
        <v>637179.38250000007</v>
      </c>
      <c r="M428" s="55"/>
    </row>
    <row r="429" spans="1:13" ht="15.75" customHeight="1" x14ac:dyDescent="0.2">
      <c r="A429" s="59"/>
      <c r="B429" s="869" t="str">
        <f>B374</f>
        <v xml:space="preserve">Alianzas estratégicas </v>
      </c>
      <c r="C429" s="870"/>
      <c r="D429" s="870"/>
      <c r="E429" s="870"/>
      <c r="F429" s="870">
        <f>L374</f>
        <v>300000</v>
      </c>
      <c r="G429" s="871"/>
      <c r="H429" s="438">
        <f>+L374</f>
        <v>300000</v>
      </c>
      <c r="I429" s="439">
        <f>+H429*($I$398)+H429</f>
        <v>316500</v>
      </c>
      <c r="J429" s="439">
        <f>+I429*($J$398)+I429</f>
        <v>335490</v>
      </c>
      <c r="K429" s="439">
        <f>+J429*($K$398)+J429</f>
        <v>357296.85</v>
      </c>
      <c r="L429" s="440">
        <f>+K429*($L$398)+K429</f>
        <v>382307.62949999998</v>
      </c>
      <c r="M429" s="55"/>
    </row>
    <row r="430" spans="1:13" ht="15.75" customHeight="1" x14ac:dyDescent="0.2">
      <c r="A430" s="59"/>
      <c r="B430" s="869">
        <f>B375</f>
        <v>0</v>
      </c>
      <c r="C430" s="870"/>
      <c r="D430" s="870"/>
      <c r="E430" s="870"/>
      <c r="F430" s="870">
        <f>L375</f>
        <v>0</v>
      </c>
      <c r="G430" s="871"/>
      <c r="H430" s="438">
        <f>+L375</f>
        <v>0</v>
      </c>
      <c r="I430" s="439">
        <f>+H430*($I$398)+H430</f>
        <v>0</v>
      </c>
      <c r="J430" s="439">
        <f>+I430*($J$398)+I430</f>
        <v>0</v>
      </c>
      <c r="K430" s="439">
        <f>+J430*($K$398)+J430</f>
        <v>0</v>
      </c>
      <c r="L430" s="440">
        <f>+K430*($L$398)+K430</f>
        <v>0</v>
      </c>
      <c r="M430" s="55"/>
    </row>
    <row r="431" spans="1:13" ht="15.75" customHeight="1" x14ac:dyDescent="0.2">
      <c r="A431" s="59"/>
      <c r="B431" s="339" t="s">
        <v>255</v>
      </c>
      <c r="C431" s="340"/>
      <c r="D431" s="340"/>
      <c r="E431" s="340"/>
      <c r="F431" s="340"/>
      <c r="G431" s="341"/>
      <c r="H431" s="342"/>
      <c r="I431" s="342"/>
      <c r="J431" s="342"/>
      <c r="K431" s="342"/>
      <c r="L431" s="343"/>
      <c r="M431" s="55"/>
    </row>
    <row r="432" spans="1:13" ht="15.75" customHeight="1" x14ac:dyDescent="0.2">
      <c r="A432" s="59"/>
      <c r="B432" s="869" t="str">
        <f>B380</f>
        <v>Asesoria comercial</v>
      </c>
      <c r="C432" s="870"/>
      <c r="D432" s="870"/>
      <c r="E432" s="870"/>
      <c r="F432" s="870"/>
      <c r="G432" s="871"/>
      <c r="H432" s="438">
        <f>+L380</f>
        <v>0</v>
      </c>
      <c r="I432" s="439">
        <f>+H432*($I$398)+H432</f>
        <v>0</v>
      </c>
      <c r="J432" s="439">
        <f>+I432*($J$398)+I432</f>
        <v>0</v>
      </c>
      <c r="K432" s="439">
        <f>+J432*($K$398)+J432</f>
        <v>0</v>
      </c>
      <c r="L432" s="440">
        <f>+K432*($L$398)+K432</f>
        <v>0</v>
      </c>
      <c r="M432" s="55"/>
    </row>
    <row r="433" spans="1:553" ht="15.75" customHeight="1" x14ac:dyDescent="0.2">
      <c r="A433" s="59"/>
      <c r="B433" s="869" t="str">
        <f>B381</f>
        <v>Talleres de diagnostico</v>
      </c>
      <c r="C433" s="870"/>
      <c r="D433" s="870"/>
      <c r="E433" s="870"/>
      <c r="F433" s="870">
        <f>L381</f>
        <v>20000</v>
      </c>
      <c r="G433" s="871"/>
      <c r="H433" s="438">
        <f>+L381</f>
        <v>20000</v>
      </c>
      <c r="I433" s="439">
        <f>+H433*($I$398)+H433</f>
        <v>21100</v>
      </c>
      <c r="J433" s="439">
        <f>+I433*($J$398)+I433</f>
        <v>22366</v>
      </c>
      <c r="K433" s="439">
        <f>+J433*($K$398)+J433</f>
        <v>23819.79</v>
      </c>
      <c r="L433" s="440">
        <f>+K433*($L$398)+K433</f>
        <v>25487.175300000003</v>
      </c>
      <c r="M433" s="55"/>
    </row>
    <row r="434" spans="1:553" ht="15.75" customHeight="1" x14ac:dyDescent="0.2">
      <c r="A434" s="59"/>
      <c r="B434" s="869" t="str">
        <f>B382</f>
        <v>Soporte post venta -  post entrega</v>
      </c>
      <c r="C434" s="870"/>
      <c r="D434" s="870"/>
      <c r="E434" s="870"/>
      <c r="F434" s="870">
        <f>L382</f>
        <v>15000</v>
      </c>
      <c r="G434" s="871"/>
      <c r="H434" s="438">
        <f>+L382</f>
        <v>15000</v>
      </c>
      <c r="I434" s="439">
        <f>+H434*($I$398)+H434</f>
        <v>15825</v>
      </c>
      <c r="J434" s="439">
        <f>+I434*($J$398)+I434</f>
        <v>16774.5</v>
      </c>
      <c r="K434" s="439">
        <f>+J434*($K$398)+J434</f>
        <v>17864.842499999999</v>
      </c>
      <c r="L434" s="440">
        <f>+K434*($L$398)+K434</f>
        <v>19115.381474999998</v>
      </c>
      <c r="M434" s="55"/>
    </row>
    <row r="435" spans="1:553" ht="15.75" customHeight="1" x14ac:dyDescent="0.2">
      <c r="A435" s="59"/>
      <c r="B435" s="869" t="str">
        <f>B383</f>
        <v>Hipotesis de valor</v>
      </c>
      <c r="C435" s="870"/>
      <c r="D435" s="870"/>
      <c r="E435" s="870"/>
      <c r="F435" s="870">
        <f>L383</f>
        <v>0</v>
      </c>
      <c r="G435" s="871"/>
      <c r="H435" s="438">
        <f>+L383</f>
        <v>0</v>
      </c>
      <c r="I435" s="439">
        <f>+H435*($I$398)+H435</f>
        <v>0</v>
      </c>
      <c r="J435" s="439">
        <f>+I435*($J$398)+I435</f>
        <v>0</v>
      </c>
      <c r="K435" s="439">
        <f>+J435*($K$398)+J435</f>
        <v>0</v>
      </c>
      <c r="L435" s="440">
        <f>+K435*($L$398)+K435</f>
        <v>0</v>
      </c>
      <c r="M435" s="55"/>
    </row>
    <row r="436" spans="1:553" ht="15.75" customHeight="1" x14ac:dyDescent="0.2">
      <c r="A436" s="59"/>
      <c r="B436" s="339" t="s">
        <v>256</v>
      </c>
      <c r="C436" s="340"/>
      <c r="D436" s="340"/>
      <c r="E436" s="340"/>
      <c r="F436" s="340"/>
      <c r="G436" s="341"/>
      <c r="H436" s="342"/>
      <c r="I436" s="342"/>
      <c r="J436" s="342"/>
      <c r="K436" s="342"/>
      <c r="L436" s="343"/>
      <c r="M436" s="55"/>
    </row>
    <row r="437" spans="1:553" ht="15.75" customHeight="1" x14ac:dyDescent="0.2">
      <c r="A437" s="59"/>
      <c r="B437" s="869" t="str">
        <f>B388</f>
        <v>Auditoria gratuita</v>
      </c>
      <c r="C437" s="870"/>
      <c r="D437" s="870"/>
      <c r="E437" s="870"/>
      <c r="F437" s="870"/>
      <c r="G437" s="871"/>
      <c r="H437" s="438">
        <f>+L388</f>
        <v>0</v>
      </c>
      <c r="I437" s="439">
        <f>+H437*($I$398)+H437</f>
        <v>0</v>
      </c>
      <c r="J437" s="439">
        <f>+I437*($J$398)+I437</f>
        <v>0</v>
      </c>
      <c r="K437" s="439">
        <f>+J437*($K$398)+J437</f>
        <v>0</v>
      </c>
      <c r="L437" s="440">
        <f>+K437*($L$398)+K437</f>
        <v>0</v>
      </c>
      <c r="M437" s="55"/>
    </row>
    <row r="438" spans="1:553" ht="15.75" customHeight="1" x14ac:dyDescent="0.2">
      <c r="A438" s="59"/>
      <c r="B438" s="869" t="str">
        <f>B389</f>
        <v>Pruebas de concepto</v>
      </c>
      <c r="C438" s="870"/>
      <c r="D438" s="870"/>
      <c r="E438" s="870"/>
      <c r="F438" s="870">
        <f>L389</f>
        <v>200000</v>
      </c>
      <c r="G438" s="871"/>
      <c r="H438" s="438">
        <f>+L389</f>
        <v>200000</v>
      </c>
      <c r="I438" s="439">
        <f>+H438*($I$398)+H438</f>
        <v>211000</v>
      </c>
      <c r="J438" s="439">
        <f>+I438*($J$398)+I438</f>
        <v>223660</v>
      </c>
      <c r="K438" s="439">
        <f>+J438*($K$398)+J438</f>
        <v>238197.9</v>
      </c>
      <c r="L438" s="440">
        <f>+K438*($L$398)+K438</f>
        <v>254871.753</v>
      </c>
      <c r="M438" s="55"/>
    </row>
    <row r="439" spans="1:553" ht="15.75" customHeight="1" x14ac:dyDescent="0.2">
      <c r="A439" s="59"/>
      <c r="B439" s="869" t="str">
        <f>B390</f>
        <v>Cuentas de prueba extendidas</v>
      </c>
      <c r="C439" s="870"/>
      <c r="D439" s="870"/>
      <c r="E439" s="870"/>
      <c r="F439" s="870">
        <f>L390</f>
        <v>50000</v>
      </c>
      <c r="G439" s="871"/>
      <c r="H439" s="438">
        <f>+L390</f>
        <v>50000</v>
      </c>
      <c r="I439" s="439">
        <f>+H439*($I$398)+H439</f>
        <v>52750</v>
      </c>
      <c r="J439" s="439">
        <f>+I439*($J$398)+I439</f>
        <v>55915</v>
      </c>
      <c r="K439" s="439">
        <f>+J439*($K$398)+J439</f>
        <v>59549.474999999999</v>
      </c>
      <c r="L439" s="440">
        <f>+K439*($L$398)+K439</f>
        <v>63717.938249999999</v>
      </c>
      <c r="M439" s="55"/>
    </row>
    <row r="440" spans="1:553" ht="15.75" customHeight="1" x14ac:dyDescent="0.2">
      <c r="A440" s="59"/>
      <c r="B440" s="869" t="str">
        <f>B392</f>
        <v>Paquetes de "horas de desarrollo"</v>
      </c>
      <c r="C440" s="870"/>
      <c r="D440" s="870"/>
      <c r="E440" s="870"/>
      <c r="F440" s="870">
        <f>L392</f>
        <v>100000</v>
      </c>
      <c r="G440" s="871"/>
      <c r="H440" s="438">
        <f>+L392</f>
        <v>100000</v>
      </c>
      <c r="I440" s="439">
        <f>+H440*($I$398)+H440</f>
        <v>105500</v>
      </c>
      <c r="J440" s="439">
        <f>+I440*($J$398)+I440</f>
        <v>111830</v>
      </c>
      <c r="K440" s="439">
        <f>+J440*($K$398)+J440</f>
        <v>119098.95</v>
      </c>
      <c r="L440" s="440">
        <f>+K440*($L$398)+K440</f>
        <v>127435.8765</v>
      </c>
      <c r="M440" s="55"/>
    </row>
    <row r="441" spans="1:553" ht="15.75" customHeight="1" x14ac:dyDescent="0.2">
      <c r="A441" s="59"/>
      <c r="B441" s="872" t="s">
        <v>249</v>
      </c>
      <c r="C441" s="873"/>
      <c r="D441" s="873"/>
      <c r="E441" s="873"/>
      <c r="F441" s="873"/>
      <c r="G441" s="874"/>
      <c r="H441" s="449">
        <f>SUM(H421:H440)</f>
        <v>2535000</v>
      </c>
      <c r="I441" s="450">
        <f>SUM(I421:I440)</f>
        <v>2674425</v>
      </c>
      <c r="J441" s="450">
        <f>SUM(J421:J440)</f>
        <v>2834890.5</v>
      </c>
      <c r="K441" s="450">
        <f>SUM(K421:K440)</f>
        <v>3019158.3825000003</v>
      </c>
      <c r="L441" s="451">
        <f>SUM(L421:L440)</f>
        <v>3230499.4692750005</v>
      </c>
      <c r="M441" s="55"/>
    </row>
    <row r="442" spans="1:553" ht="15.75" customHeight="1" x14ac:dyDescent="0.2">
      <c r="A442" s="59"/>
      <c r="B442" s="875" t="s">
        <v>257</v>
      </c>
      <c r="C442" s="876"/>
      <c r="D442" s="876"/>
      <c r="E442" s="876"/>
      <c r="F442" s="876"/>
      <c r="G442" s="877"/>
      <c r="H442" s="452">
        <f>H441+H419+H413+H407</f>
        <v>8135000</v>
      </c>
      <c r="I442" s="453">
        <f>I441+I419+I413+I407</f>
        <v>8582425</v>
      </c>
      <c r="J442" s="453">
        <f>J441+J419+J413+J407</f>
        <v>9097370.5</v>
      </c>
      <c r="K442" s="453">
        <f>K441+K419+K413+K407</f>
        <v>9688699.5825000014</v>
      </c>
      <c r="L442" s="454">
        <f>L441+L419+L413+L407</f>
        <v>10366908.553275002</v>
      </c>
      <c r="M442" s="55"/>
    </row>
    <row r="443" spans="1:553" s="58" customFormat="1" ht="15" customHeight="1" x14ac:dyDescent="0.2">
      <c r="A443" s="56"/>
      <c r="B443" s="20"/>
      <c r="C443" s="20"/>
      <c r="D443" s="20"/>
      <c r="E443" s="20"/>
      <c r="F443" s="20"/>
      <c r="G443" s="20"/>
      <c r="H443" s="20"/>
      <c r="I443" s="20"/>
      <c r="J443" s="20"/>
      <c r="K443" s="20"/>
      <c r="L443" s="20"/>
      <c r="M443" s="20"/>
      <c r="N443" s="52"/>
      <c r="O443" s="53"/>
      <c r="P443" s="53"/>
      <c r="Q443" s="53"/>
      <c r="R443" s="53"/>
      <c r="S443" s="53"/>
      <c r="T443" s="53"/>
      <c r="U443" s="53"/>
      <c r="V443" s="53"/>
      <c r="W443" s="53"/>
      <c r="X443" s="53"/>
      <c r="Y443" s="53"/>
      <c r="Z443" s="53"/>
      <c r="AA443" s="53"/>
      <c r="AB443" s="53"/>
      <c r="AC443" s="53"/>
      <c r="AD443" s="53"/>
      <c r="AE443" s="53"/>
      <c r="AF443" s="57"/>
      <c r="AG443" s="57"/>
      <c r="AH443" s="57"/>
      <c r="AI443" s="57"/>
      <c r="AJ443" s="57"/>
      <c r="AK443" s="57"/>
      <c r="AL443" s="57"/>
      <c r="AM443" s="57"/>
      <c r="AN443" s="57"/>
      <c r="AO443" s="57"/>
      <c r="AP443" s="57"/>
      <c r="AQ443" s="57"/>
      <c r="AR443" s="57"/>
      <c r="AS443" s="57"/>
      <c r="AT443" s="57"/>
      <c r="AU443" s="57"/>
      <c r="AV443" s="57"/>
      <c r="AW443" s="57"/>
      <c r="AX443" s="57"/>
      <c r="AY443" s="57"/>
      <c r="AZ443" s="57"/>
      <c r="BA443" s="57"/>
      <c r="BB443" s="57"/>
      <c r="BC443" s="57"/>
      <c r="BD443" s="57"/>
      <c r="BE443" s="57"/>
      <c r="BF443" s="57"/>
      <c r="BG443" s="57"/>
      <c r="BH443" s="57"/>
      <c r="BI443" s="57"/>
      <c r="BJ443" s="57"/>
      <c r="BK443" s="57"/>
      <c r="BL443" s="57"/>
      <c r="BM443" s="57"/>
      <c r="BN443" s="57"/>
      <c r="BO443" s="57"/>
      <c r="BP443" s="57"/>
      <c r="BQ443" s="57"/>
      <c r="BR443" s="57"/>
      <c r="BS443" s="57"/>
      <c r="BT443" s="57"/>
      <c r="BU443" s="57"/>
      <c r="BV443" s="57"/>
      <c r="BW443" s="57"/>
      <c r="BX443" s="57"/>
      <c r="BY443" s="57"/>
      <c r="BZ443" s="57"/>
      <c r="CA443" s="57"/>
      <c r="CB443" s="57"/>
      <c r="CC443" s="57"/>
      <c r="CD443" s="57"/>
      <c r="CE443" s="57"/>
      <c r="CF443" s="57"/>
      <c r="CG443" s="57"/>
      <c r="CH443" s="57"/>
      <c r="CI443" s="57"/>
      <c r="CJ443" s="57"/>
      <c r="CK443" s="57"/>
      <c r="CL443" s="57"/>
      <c r="CM443" s="57"/>
      <c r="CN443" s="57"/>
      <c r="CO443" s="57"/>
      <c r="CP443" s="57"/>
      <c r="CQ443" s="57"/>
      <c r="CR443" s="57"/>
      <c r="CS443" s="57"/>
      <c r="CT443" s="57"/>
      <c r="CU443" s="57"/>
      <c r="CV443" s="57"/>
      <c r="CW443" s="57"/>
      <c r="CX443" s="57"/>
      <c r="CY443" s="57"/>
      <c r="CZ443" s="57"/>
      <c r="DA443" s="57"/>
      <c r="DB443" s="57"/>
      <c r="DC443" s="57"/>
      <c r="DD443" s="57"/>
      <c r="DE443" s="57"/>
      <c r="DF443" s="57"/>
      <c r="DG443" s="57"/>
      <c r="DH443" s="57"/>
      <c r="DI443" s="57"/>
      <c r="DJ443" s="57"/>
      <c r="DK443" s="57"/>
      <c r="DL443" s="57"/>
      <c r="DM443" s="57"/>
      <c r="DN443" s="57"/>
      <c r="DO443" s="57"/>
      <c r="DP443" s="57"/>
      <c r="DQ443" s="57"/>
      <c r="DR443" s="57"/>
      <c r="DS443" s="57"/>
      <c r="DT443" s="57"/>
      <c r="DU443" s="57"/>
      <c r="DV443" s="57"/>
      <c r="DW443" s="57"/>
      <c r="DX443" s="57"/>
      <c r="DY443" s="57"/>
      <c r="DZ443" s="57"/>
      <c r="EA443" s="57"/>
      <c r="EB443" s="57"/>
      <c r="EC443" s="57"/>
      <c r="ED443" s="57"/>
      <c r="EE443" s="57"/>
      <c r="EF443" s="57"/>
      <c r="EG443" s="57"/>
      <c r="EH443" s="57"/>
      <c r="EI443" s="57"/>
      <c r="EJ443" s="57"/>
      <c r="EK443" s="57"/>
      <c r="EL443" s="57"/>
      <c r="EM443" s="57"/>
      <c r="EN443" s="57"/>
      <c r="EO443" s="57"/>
      <c r="EP443" s="57"/>
      <c r="EQ443" s="57"/>
      <c r="ER443" s="57"/>
      <c r="ES443" s="57"/>
      <c r="ET443" s="57"/>
      <c r="EU443" s="57"/>
      <c r="EV443" s="57"/>
      <c r="EW443" s="57"/>
      <c r="EX443" s="57"/>
      <c r="EY443" s="57"/>
      <c r="EZ443" s="57"/>
      <c r="FA443" s="57"/>
      <c r="FB443" s="57"/>
      <c r="FC443" s="57"/>
      <c r="FD443" s="57"/>
      <c r="FE443" s="57"/>
      <c r="FF443" s="57"/>
      <c r="FG443" s="57"/>
      <c r="FH443" s="57"/>
      <c r="FI443" s="57"/>
      <c r="FJ443" s="57"/>
      <c r="FK443" s="57"/>
      <c r="FL443" s="57"/>
      <c r="FM443" s="57"/>
      <c r="FN443" s="57"/>
      <c r="FO443" s="57"/>
      <c r="FP443" s="57"/>
      <c r="FQ443" s="57"/>
      <c r="FR443" s="57"/>
      <c r="FS443" s="57"/>
      <c r="FT443" s="57"/>
      <c r="FU443" s="57"/>
      <c r="FV443" s="57"/>
      <c r="FW443" s="57"/>
      <c r="FX443" s="57"/>
      <c r="FY443" s="57"/>
      <c r="FZ443" s="57"/>
      <c r="GA443" s="57"/>
      <c r="GB443" s="57"/>
      <c r="GC443" s="57"/>
      <c r="GD443" s="57"/>
      <c r="GE443" s="57"/>
      <c r="GF443" s="57"/>
      <c r="GG443" s="57"/>
      <c r="GH443" s="57"/>
      <c r="GI443" s="57"/>
      <c r="GJ443" s="57"/>
      <c r="GK443" s="57"/>
      <c r="GL443" s="57"/>
      <c r="GM443" s="57"/>
      <c r="GN443" s="57"/>
      <c r="GO443" s="57"/>
      <c r="GP443" s="57"/>
      <c r="GQ443" s="57"/>
      <c r="GR443" s="57"/>
      <c r="GS443" s="57"/>
      <c r="GT443" s="57"/>
      <c r="GU443" s="57"/>
      <c r="GV443" s="57"/>
      <c r="GW443" s="57"/>
      <c r="GX443" s="57"/>
      <c r="GY443" s="57"/>
      <c r="GZ443" s="57"/>
      <c r="HA443" s="57"/>
      <c r="HB443" s="57"/>
      <c r="HC443" s="57"/>
      <c r="HD443" s="57"/>
      <c r="HE443" s="57"/>
      <c r="HF443" s="57"/>
      <c r="HG443" s="57"/>
      <c r="HH443" s="57"/>
      <c r="HI443" s="57"/>
      <c r="HJ443" s="57"/>
      <c r="HK443" s="57"/>
      <c r="HL443" s="57"/>
      <c r="HM443" s="57"/>
      <c r="HN443" s="57"/>
      <c r="HO443" s="57"/>
      <c r="HP443" s="57"/>
      <c r="HQ443" s="57"/>
      <c r="HR443" s="57"/>
      <c r="HS443" s="57"/>
      <c r="HT443" s="57"/>
      <c r="HU443" s="57"/>
      <c r="HV443" s="57"/>
      <c r="HW443" s="57"/>
      <c r="HX443" s="57"/>
      <c r="HY443" s="57"/>
      <c r="HZ443" s="57"/>
      <c r="IA443" s="57"/>
      <c r="IB443" s="57"/>
      <c r="IC443" s="57"/>
      <c r="ID443" s="57"/>
      <c r="IE443" s="57"/>
      <c r="IF443" s="57"/>
      <c r="IG443" s="57"/>
      <c r="IH443" s="57"/>
      <c r="II443" s="57"/>
      <c r="IJ443" s="57"/>
      <c r="IK443" s="57"/>
      <c r="IL443" s="57"/>
      <c r="IM443" s="57"/>
      <c r="IN443" s="57"/>
      <c r="IO443" s="57"/>
      <c r="IP443" s="57"/>
      <c r="IQ443" s="57"/>
      <c r="IR443" s="57"/>
      <c r="IS443" s="57"/>
      <c r="IT443" s="57"/>
      <c r="IU443" s="57"/>
      <c r="IV443" s="57"/>
      <c r="IW443" s="57"/>
      <c r="IX443" s="57"/>
      <c r="IY443" s="57"/>
      <c r="IZ443" s="57"/>
      <c r="JA443" s="57"/>
      <c r="JB443" s="57"/>
      <c r="JC443" s="57"/>
      <c r="JD443" s="57"/>
      <c r="JE443" s="57"/>
      <c r="JF443" s="57"/>
      <c r="JG443" s="57"/>
      <c r="JH443" s="57"/>
      <c r="JI443" s="57"/>
      <c r="JJ443" s="57"/>
      <c r="JK443" s="57"/>
      <c r="JL443" s="57"/>
      <c r="JM443" s="57"/>
      <c r="JN443" s="57"/>
      <c r="JO443" s="57"/>
      <c r="JP443" s="57"/>
      <c r="JQ443" s="57"/>
      <c r="JR443" s="57"/>
      <c r="JS443" s="57"/>
      <c r="JT443" s="57"/>
      <c r="JU443" s="57"/>
      <c r="JV443" s="57"/>
      <c r="JW443" s="57"/>
      <c r="JX443" s="57"/>
      <c r="JY443" s="57"/>
      <c r="JZ443" s="57"/>
      <c r="KA443" s="57"/>
      <c r="KB443" s="57"/>
      <c r="KC443" s="57"/>
      <c r="KD443" s="57"/>
      <c r="KE443" s="57"/>
      <c r="KF443" s="57"/>
      <c r="KG443" s="57"/>
      <c r="KH443" s="57"/>
      <c r="KI443" s="57"/>
      <c r="KJ443" s="57"/>
      <c r="KK443" s="57"/>
      <c r="KL443" s="57"/>
      <c r="KM443" s="57"/>
      <c r="KN443" s="57"/>
      <c r="KO443" s="57"/>
      <c r="KP443" s="57"/>
      <c r="KQ443" s="57"/>
      <c r="KR443" s="57"/>
      <c r="KS443" s="57"/>
      <c r="KT443" s="57"/>
      <c r="KU443" s="57"/>
      <c r="KV443" s="57"/>
      <c r="KW443" s="57"/>
      <c r="KX443" s="57"/>
      <c r="KY443" s="57"/>
      <c r="KZ443" s="57"/>
      <c r="LA443" s="57"/>
      <c r="LB443" s="57"/>
      <c r="LC443" s="57"/>
      <c r="LD443" s="57"/>
      <c r="LE443" s="57"/>
      <c r="LF443" s="57"/>
      <c r="LG443" s="57"/>
      <c r="LH443" s="57"/>
      <c r="LI443" s="57"/>
      <c r="LJ443" s="57"/>
      <c r="LK443" s="57"/>
      <c r="LL443" s="57"/>
      <c r="LM443" s="57"/>
      <c r="LN443" s="57"/>
      <c r="LO443" s="57"/>
      <c r="LP443" s="57"/>
      <c r="LQ443" s="57"/>
      <c r="LR443" s="57"/>
      <c r="LS443" s="57"/>
      <c r="LT443" s="57"/>
      <c r="LU443" s="57"/>
      <c r="LV443" s="57"/>
      <c r="LW443" s="57"/>
      <c r="LX443" s="57"/>
      <c r="LY443" s="57"/>
      <c r="LZ443" s="57"/>
      <c r="MA443" s="57"/>
      <c r="MB443" s="57"/>
      <c r="MC443" s="57"/>
      <c r="MD443" s="57"/>
      <c r="ME443" s="57"/>
      <c r="MF443" s="57"/>
      <c r="MG443" s="57"/>
      <c r="MH443" s="57"/>
      <c r="MI443" s="57"/>
      <c r="MJ443" s="57"/>
      <c r="MK443" s="57"/>
      <c r="ML443" s="57"/>
      <c r="MM443" s="57"/>
      <c r="MN443" s="57"/>
      <c r="MO443" s="57"/>
      <c r="MP443" s="57"/>
      <c r="MQ443" s="57"/>
      <c r="MR443" s="57"/>
      <c r="MS443" s="57"/>
      <c r="MT443" s="57"/>
      <c r="MU443" s="57"/>
      <c r="MV443" s="57"/>
      <c r="MW443" s="57"/>
      <c r="MX443" s="57"/>
      <c r="MY443" s="57"/>
      <c r="MZ443" s="57"/>
      <c r="NA443" s="57"/>
      <c r="NB443" s="57"/>
      <c r="NC443" s="57"/>
      <c r="ND443" s="57"/>
      <c r="NE443" s="57"/>
      <c r="NF443" s="57"/>
      <c r="NG443" s="57"/>
      <c r="NH443" s="57"/>
      <c r="NI443" s="57"/>
      <c r="NJ443" s="57"/>
      <c r="NK443" s="57"/>
      <c r="NL443" s="57"/>
      <c r="NM443" s="57"/>
      <c r="NN443" s="57"/>
      <c r="NO443" s="57"/>
      <c r="NP443" s="57"/>
      <c r="NQ443" s="57"/>
      <c r="NR443" s="57"/>
      <c r="NS443" s="57"/>
      <c r="NT443" s="57"/>
      <c r="NU443" s="57"/>
      <c r="NV443" s="57"/>
      <c r="NW443" s="57"/>
      <c r="NX443" s="57"/>
      <c r="NY443" s="57"/>
      <c r="NZ443" s="57"/>
      <c r="OA443" s="57"/>
      <c r="OB443" s="57"/>
      <c r="OC443" s="57"/>
      <c r="OD443" s="57"/>
      <c r="OE443" s="57"/>
      <c r="OF443" s="57"/>
      <c r="OG443" s="57"/>
      <c r="OH443" s="57"/>
      <c r="OI443" s="57"/>
      <c r="OJ443" s="57"/>
      <c r="OK443" s="57"/>
      <c r="OL443" s="57"/>
      <c r="OM443" s="57"/>
      <c r="ON443" s="57"/>
      <c r="OO443" s="57"/>
      <c r="OP443" s="57"/>
      <c r="OQ443" s="57"/>
      <c r="OR443" s="57"/>
      <c r="OS443" s="57"/>
      <c r="OT443" s="57"/>
      <c r="OU443" s="57"/>
      <c r="OV443" s="57"/>
      <c r="OW443" s="57"/>
      <c r="OX443" s="57"/>
      <c r="OY443" s="57"/>
      <c r="OZ443" s="57"/>
      <c r="PA443" s="57"/>
      <c r="PB443" s="57"/>
      <c r="PC443" s="57"/>
      <c r="PD443" s="57"/>
      <c r="PE443" s="57"/>
      <c r="PF443" s="57"/>
      <c r="PG443" s="57"/>
      <c r="PH443" s="57"/>
      <c r="PI443" s="57"/>
      <c r="PJ443" s="57"/>
      <c r="PK443" s="57"/>
      <c r="PL443" s="57"/>
      <c r="PM443" s="57"/>
      <c r="PN443" s="57"/>
      <c r="PO443" s="57"/>
      <c r="PP443" s="57"/>
      <c r="PQ443" s="57"/>
      <c r="PR443" s="57"/>
      <c r="PS443" s="57"/>
      <c r="PT443" s="57"/>
      <c r="PU443" s="57"/>
      <c r="PV443" s="57"/>
      <c r="PW443" s="57"/>
      <c r="PX443" s="57"/>
      <c r="PY443" s="57"/>
      <c r="PZ443" s="57"/>
      <c r="QA443" s="57"/>
      <c r="QB443" s="57"/>
      <c r="QC443" s="57"/>
      <c r="QD443" s="57"/>
      <c r="QE443" s="57"/>
      <c r="QF443" s="57"/>
      <c r="QG443" s="57"/>
      <c r="QH443" s="57"/>
      <c r="QI443" s="57"/>
      <c r="QJ443" s="57"/>
      <c r="QK443" s="57"/>
      <c r="QL443" s="57"/>
      <c r="QM443" s="57"/>
      <c r="QN443" s="57"/>
      <c r="QO443" s="57"/>
      <c r="QP443" s="57"/>
      <c r="QQ443" s="57"/>
      <c r="QR443" s="57"/>
      <c r="QS443" s="57"/>
      <c r="QT443" s="57"/>
      <c r="QU443" s="57"/>
      <c r="QV443" s="57"/>
      <c r="QW443" s="57"/>
      <c r="QX443" s="57"/>
      <c r="QY443" s="57"/>
      <c r="QZ443" s="57"/>
      <c r="RA443" s="57"/>
      <c r="RB443" s="57"/>
      <c r="RC443" s="57"/>
      <c r="RD443" s="57"/>
      <c r="RE443" s="57"/>
      <c r="RF443" s="57"/>
      <c r="RG443" s="57"/>
      <c r="RH443" s="57"/>
      <c r="RI443" s="57"/>
      <c r="RJ443" s="57"/>
      <c r="RK443" s="57"/>
      <c r="RL443" s="57"/>
      <c r="RM443" s="57"/>
      <c r="RN443" s="57"/>
      <c r="RO443" s="57"/>
      <c r="RP443" s="57"/>
      <c r="RQ443" s="57"/>
      <c r="RR443" s="57"/>
      <c r="RS443" s="57"/>
      <c r="RT443" s="57"/>
      <c r="RU443" s="57"/>
      <c r="RV443" s="57"/>
      <c r="RW443" s="57"/>
      <c r="RX443" s="57"/>
      <c r="RY443" s="57"/>
      <c r="RZ443" s="57"/>
      <c r="SA443" s="57"/>
      <c r="SB443" s="57"/>
      <c r="SC443" s="57"/>
      <c r="SD443" s="57"/>
      <c r="SE443" s="57"/>
      <c r="SF443" s="57"/>
      <c r="SG443" s="57"/>
      <c r="SH443" s="57"/>
      <c r="SI443" s="57"/>
      <c r="SJ443" s="57"/>
      <c r="SK443" s="57"/>
      <c r="SL443" s="57"/>
      <c r="SM443" s="57"/>
      <c r="SN443" s="57"/>
      <c r="SO443" s="57"/>
      <c r="SP443" s="57"/>
      <c r="SQ443" s="57"/>
      <c r="SR443" s="57"/>
      <c r="SS443" s="57"/>
      <c r="ST443" s="57"/>
      <c r="SU443" s="57"/>
      <c r="SV443" s="57"/>
      <c r="SW443" s="57"/>
      <c r="SX443" s="57"/>
      <c r="SY443" s="57"/>
      <c r="SZ443" s="57"/>
      <c r="TA443" s="57"/>
      <c r="TB443" s="57"/>
      <c r="TC443" s="57"/>
      <c r="TD443" s="57"/>
      <c r="TE443" s="57"/>
      <c r="TF443" s="57"/>
      <c r="TG443" s="57"/>
      <c r="TH443" s="57"/>
      <c r="TI443" s="57"/>
      <c r="TJ443" s="57"/>
      <c r="TK443" s="57"/>
      <c r="TL443" s="57"/>
      <c r="TM443" s="57"/>
      <c r="TN443" s="57"/>
      <c r="TO443" s="57"/>
      <c r="TP443" s="57"/>
      <c r="TQ443" s="57"/>
      <c r="TR443" s="57"/>
      <c r="TS443" s="57"/>
      <c r="TT443" s="57"/>
      <c r="TU443" s="57"/>
      <c r="TV443" s="57"/>
      <c r="TW443" s="57"/>
      <c r="TX443" s="57"/>
      <c r="TY443" s="57"/>
      <c r="TZ443" s="57"/>
      <c r="UA443" s="57"/>
      <c r="UB443" s="57"/>
      <c r="UC443" s="57"/>
      <c r="UD443" s="57"/>
      <c r="UE443" s="57"/>
      <c r="UF443" s="57"/>
      <c r="UG443" s="57"/>
    </row>
    <row r="444" spans="1:553" ht="15.75" customHeight="1" x14ac:dyDescent="0.2">
      <c r="A444" s="55"/>
      <c r="B444" s="865"/>
      <c r="C444" s="866"/>
      <c r="D444" s="866"/>
      <c r="E444" s="866"/>
      <c r="F444" s="55"/>
      <c r="G444" s="55"/>
      <c r="H444" s="55"/>
      <c r="I444" s="55"/>
      <c r="J444" s="55"/>
      <c r="K444" s="55"/>
      <c r="L444" s="55"/>
      <c r="M444" s="55"/>
    </row>
    <row r="445" spans="1:553" s="19" customFormat="1" ht="15.75" customHeight="1" x14ac:dyDescent="0.2">
      <c r="A445" s="66"/>
      <c r="B445" s="867"/>
      <c r="C445" s="868"/>
      <c r="D445" s="868"/>
      <c r="E445" s="868"/>
      <c r="F445" s="66"/>
      <c r="G445" s="66"/>
      <c r="H445" s="66"/>
      <c r="I445" s="66"/>
      <c r="J445" s="66"/>
      <c r="K445" s="66"/>
      <c r="L445" s="66"/>
      <c r="M445" s="66"/>
      <c r="N445" s="52"/>
      <c r="O445" s="53"/>
      <c r="P445" s="53"/>
      <c r="Q445" s="53"/>
      <c r="R445" s="53"/>
      <c r="S445" s="53"/>
      <c r="T445" s="53"/>
      <c r="U445" s="53"/>
      <c r="V445" s="53"/>
      <c r="W445" s="53"/>
      <c r="X445" s="53"/>
      <c r="Y445" s="53"/>
      <c r="Z445" s="53"/>
      <c r="AA445" s="53"/>
      <c r="AB445" s="53"/>
      <c r="AC445" s="53"/>
      <c r="AD445" s="53"/>
      <c r="AE445" s="53"/>
      <c r="AF445" s="53"/>
      <c r="AG445" s="53"/>
      <c r="AH445" s="53"/>
      <c r="AI445" s="53"/>
      <c r="AJ445" s="53"/>
      <c r="AK445" s="53"/>
      <c r="AL445" s="53"/>
      <c r="AM445" s="53"/>
      <c r="AN445" s="53"/>
      <c r="AO445" s="53"/>
      <c r="AP445" s="53"/>
      <c r="AQ445" s="53"/>
      <c r="AR445" s="53"/>
      <c r="AS445" s="53"/>
      <c r="AT445" s="53"/>
      <c r="AU445" s="53"/>
      <c r="AV445" s="53"/>
      <c r="AW445" s="53"/>
      <c r="AX445" s="53"/>
      <c r="AY445" s="53"/>
      <c r="AZ445" s="53"/>
      <c r="BA445" s="53"/>
      <c r="BB445" s="53"/>
      <c r="BC445" s="53"/>
      <c r="BD445" s="53"/>
      <c r="BE445" s="53"/>
      <c r="BF445" s="53"/>
      <c r="BG445" s="53"/>
      <c r="BH445" s="53"/>
      <c r="BI445" s="53"/>
      <c r="BJ445" s="53"/>
      <c r="BK445" s="53"/>
      <c r="BL445" s="53"/>
      <c r="BM445" s="53"/>
      <c r="BN445" s="53"/>
      <c r="BO445" s="53"/>
      <c r="BP445" s="53"/>
      <c r="BQ445" s="53"/>
      <c r="BR445" s="53"/>
      <c r="BS445" s="53"/>
      <c r="BT445" s="53"/>
      <c r="BU445" s="53"/>
      <c r="BV445" s="53"/>
      <c r="BW445" s="53"/>
      <c r="BX445" s="53"/>
      <c r="BY445" s="53"/>
      <c r="BZ445" s="53"/>
      <c r="CA445" s="53"/>
      <c r="CB445" s="53"/>
      <c r="CC445" s="53"/>
      <c r="CD445" s="53"/>
      <c r="CE445" s="53"/>
      <c r="CF445" s="53"/>
      <c r="CG445" s="53"/>
      <c r="CH445" s="53"/>
      <c r="CI445" s="53"/>
      <c r="CJ445" s="53"/>
      <c r="CK445" s="53"/>
      <c r="CL445" s="53"/>
      <c r="CM445" s="53"/>
      <c r="CN445" s="53"/>
      <c r="CO445" s="53"/>
      <c r="CP445" s="53"/>
      <c r="CQ445" s="53"/>
      <c r="CR445" s="53"/>
      <c r="CS445" s="53"/>
      <c r="CT445" s="53"/>
      <c r="CU445" s="53"/>
      <c r="CV445" s="53"/>
      <c r="CW445" s="53"/>
      <c r="CX445" s="53"/>
      <c r="CY445" s="53"/>
      <c r="CZ445" s="53"/>
      <c r="DA445" s="53"/>
      <c r="DB445" s="53"/>
      <c r="DC445" s="53"/>
      <c r="DD445" s="53"/>
      <c r="DE445" s="53"/>
      <c r="DF445" s="53"/>
      <c r="DG445" s="53"/>
      <c r="DH445" s="53"/>
      <c r="DI445" s="53"/>
      <c r="DJ445" s="53"/>
      <c r="DK445" s="53"/>
      <c r="DL445" s="53"/>
      <c r="DM445" s="53"/>
      <c r="DN445" s="53"/>
      <c r="DO445" s="53"/>
      <c r="DP445" s="53"/>
      <c r="DQ445" s="53"/>
      <c r="DR445" s="53"/>
      <c r="DS445" s="53"/>
      <c r="DT445" s="53"/>
      <c r="DU445" s="53"/>
      <c r="DV445" s="53"/>
      <c r="DW445" s="53"/>
      <c r="DX445" s="53"/>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3"/>
      <c r="FK445" s="53"/>
      <c r="FL445" s="53"/>
      <c r="FM445" s="53"/>
      <c r="FN445" s="53"/>
      <c r="FO445" s="53"/>
      <c r="FP445" s="53"/>
      <c r="FQ445" s="53"/>
      <c r="FR445" s="53"/>
      <c r="FS445" s="53"/>
      <c r="FT445" s="53"/>
      <c r="FU445" s="53"/>
      <c r="FV445" s="53"/>
      <c r="FW445" s="53"/>
      <c r="FX445" s="53"/>
      <c r="FY445" s="53"/>
      <c r="FZ445" s="53"/>
      <c r="GA445" s="53"/>
      <c r="GB445" s="53"/>
      <c r="GC445" s="53"/>
      <c r="GD445" s="53"/>
      <c r="GE445" s="53"/>
      <c r="GF445" s="53"/>
      <c r="GG445" s="53"/>
      <c r="GH445" s="53"/>
      <c r="GI445" s="53"/>
      <c r="GJ445" s="53"/>
      <c r="GK445" s="53"/>
      <c r="GL445" s="53"/>
      <c r="GM445" s="53"/>
      <c r="GN445" s="53"/>
      <c r="GO445" s="53"/>
      <c r="GP445" s="53"/>
      <c r="GQ445" s="53"/>
      <c r="GR445" s="53"/>
      <c r="GS445" s="53"/>
      <c r="GT445" s="53"/>
      <c r="GU445" s="53"/>
      <c r="GV445" s="53"/>
      <c r="GW445" s="53"/>
      <c r="GX445" s="53"/>
      <c r="GY445" s="53"/>
      <c r="GZ445" s="53"/>
      <c r="HA445" s="53"/>
      <c r="HB445" s="53"/>
      <c r="HC445" s="53"/>
      <c r="HD445" s="53"/>
      <c r="HE445" s="53"/>
      <c r="HF445" s="53"/>
      <c r="HG445" s="53"/>
      <c r="HH445" s="53"/>
      <c r="HI445" s="53"/>
      <c r="HJ445" s="53"/>
      <c r="HK445" s="53"/>
      <c r="HL445" s="53"/>
      <c r="HM445" s="53"/>
      <c r="HN445" s="53"/>
      <c r="HO445" s="53"/>
      <c r="HP445" s="53"/>
      <c r="HQ445" s="53"/>
      <c r="HR445" s="53"/>
      <c r="HS445" s="53"/>
      <c r="HT445" s="53"/>
      <c r="HU445" s="53"/>
      <c r="HV445" s="53"/>
      <c r="HW445" s="53"/>
      <c r="HX445" s="53"/>
      <c r="HY445" s="53"/>
      <c r="HZ445" s="53"/>
      <c r="IA445" s="53"/>
      <c r="IB445" s="53"/>
      <c r="IC445" s="53"/>
      <c r="ID445" s="53"/>
      <c r="IE445" s="53"/>
      <c r="IF445" s="53"/>
      <c r="IG445" s="53"/>
      <c r="IH445" s="53"/>
      <c r="II445" s="53"/>
      <c r="IJ445" s="53"/>
      <c r="IK445" s="53"/>
      <c r="IL445" s="53"/>
      <c r="IM445" s="53"/>
      <c r="IN445" s="53"/>
      <c r="IO445" s="53"/>
      <c r="IP445" s="53"/>
      <c r="IQ445" s="53"/>
      <c r="IR445" s="53"/>
      <c r="IS445" s="53"/>
      <c r="IT445" s="53"/>
      <c r="IU445" s="53"/>
      <c r="IV445" s="53"/>
      <c r="IW445" s="53"/>
      <c r="IX445" s="53"/>
      <c r="IY445" s="53"/>
      <c r="IZ445" s="53"/>
      <c r="JA445" s="53"/>
      <c r="JB445" s="53"/>
      <c r="JC445" s="53"/>
      <c r="JD445" s="53"/>
      <c r="JE445" s="53"/>
      <c r="JF445" s="53"/>
      <c r="JG445" s="53"/>
      <c r="JH445" s="53"/>
      <c r="JI445" s="53"/>
      <c r="JJ445" s="53"/>
      <c r="JK445" s="53"/>
      <c r="JL445" s="53"/>
      <c r="JM445" s="53"/>
      <c r="JN445" s="53"/>
      <c r="JO445" s="53"/>
      <c r="JP445" s="53"/>
      <c r="JQ445" s="53"/>
      <c r="JR445" s="53"/>
      <c r="JS445" s="53"/>
      <c r="JT445" s="53"/>
      <c r="JU445" s="53"/>
      <c r="JV445" s="53"/>
      <c r="JW445" s="53"/>
      <c r="JX445" s="53"/>
      <c r="JY445" s="53"/>
      <c r="JZ445" s="53"/>
      <c r="KA445" s="53"/>
      <c r="KB445" s="53"/>
      <c r="KC445" s="53"/>
      <c r="KD445" s="53"/>
      <c r="KE445" s="53"/>
      <c r="KF445" s="53"/>
      <c r="KG445" s="53"/>
      <c r="KH445" s="53"/>
      <c r="KI445" s="53"/>
      <c r="KJ445" s="53"/>
      <c r="KK445" s="53"/>
      <c r="KL445" s="53"/>
      <c r="KM445" s="53"/>
      <c r="KN445" s="53"/>
      <c r="KO445" s="53"/>
      <c r="KP445" s="53"/>
      <c r="KQ445" s="53"/>
      <c r="KR445" s="53"/>
      <c r="KS445" s="53"/>
      <c r="KT445" s="53"/>
      <c r="KU445" s="53"/>
      <c r="KV445" s="53"/>
      <c r="KW445" s="53"/>
      <c r="KX445" s="53"/>
      <c r="KY445" s="53"/>
      <c r="KZ445" s="53"/>
      <c r="LA445" s="53"/>
      <c r="LB445" s="53"/>
      <c r="LC445" s="53"/>
      <c r="LD445" s="53"/>
      <c r="LE445" s="53"/>
      <c r="LF445" s="53"/>
      <c r="LG445" s="53"/>
      <c r="LH445" s="53"/>
      <c r="LI445" s="53"/>
      <c r="LJ445" s="53"/>
      <c r="LK445" s="53"/>
      <c r="LL445" s="53"/>
      <c r="LM445" s="53"/>
      <c r="LN445" s="53"/>
      <c r="LO445" s="53"/>
      <c r="LP445" s="53"/>
      <c r="LQ445" s="53"/>
      <c r="LR445" s="53"/>
      <c r="LS445" s="53"/>
      <c r="LT445" s="53"/>
      <c r="LU445" s="53"/>
      <c r="LV445" s="53"/>
      <c r="LW445" s="53"/>
      <c r="LX445" s="53"/>
      <c r="LY445" s="53"/>
      <c r="LZ445" s="53"/>
      <c r="MA445" s="53"/>
      <c r="MB445" s="53"/>
      <c r="MC445" s="53"/>
      <c r="MD445" s="53"/>
      <c r="ME445" s="53"/>
      <c r="MF445" s="53"/>
      <c r="MG445" s="53"/>
      <c r="MH445" s="53"/>
      <c r="MI445" s="53"/>
      <c r="MJ445" s="53"/>
      <c r="MK445" s="53"/>
      <c r="ML445" s="53"/>
      <c r="MM445" s="53"/>
      <c r="MN445" s="53"/>
      <c r="MO445" s="53"/>
      <c r="MP445" s="53"/>
      <c r="MQ445" s="53"/>
      <c r="MR445" s="53"/>
      <c r="MS445" s="53"/>
      <c r="MT445" s="53"/>
      <c r="MU445" s="53"/>
      <c r="MV445" s="53"/>
      <c r="MW445" s="53"/>
      <c r="MX445" s="53"/>
      <c r="MY445" s="53"/>
      <c r="MZ445" s="53"/>
      <c r="NA445" s="53"/>
      <c r="NB445" s="53"/>
      <c r="NC445" s="53"/>
      <c r="ND445" s="53"/>
      <c r="NE445" s="53"/>
      <c r="NF445" s="53"/>
      <c r="NG445" s="53"/>
      <c r="NH445" s="53"/>
      <c r="NI445" s="53"/>
      <c r="NJ445" s="53"/>
      <c r="NK445" s="53"/>
      <c r="NL445" s="53"/>
      <c r="NM445" s="53"/>
      <c r="NN445" s="53"/>
      <c r="NO445" s="53"/>
      <c r="NP445" s="53"/>
      <c r="NQ445" s="53"/>
      <c r="NR445" s="53"/>
      <c r="NS445" s="53"/>
      <c r="NT445" s="53"/>
      <c r="NU445" s="53"/>
      <c r="NV445" s="53"/>
      <c r="NW445" s="53"/>
      <c r="NX445" s="53"/>
      <c r="NY445" s="53"/>
      <c r="NZ445" s="53"/>
      <c r="OA445" s="53"/>
      <c r="OB445" s="53"/>
      <c r="OC445" s="53"/>
      <c r="OD445" s="53"/>
      <c r="OE445" s="53"/>
      <c r="OF445" s="53"/>
      <c r="OG445" s="53"/>
      <c r="OH445" s="53"/>
      <c r="OI445" s="53"/>
      <c r="OJ445" s="53"/>
      <c r="OK445" s="53"/>
      <c r="OL445" s="53"/>
      <c r="OM445" s="53"/>
      <c r="ON445" s="53"/>
      <c r="OO445" s="53"/>
      <c r="OP445" s="53"/>
      <c r="OQ445" s="53"/>
      <c r="OR445" s="53"/>
      <c r="OS445" s="53"/>
      <c r="OT445" s="53"/>
      <c r="OU445" s="53"/>
      <c r="OV445" s="53"/>
      <c r="OW445" s="53"/>
      <c r="OX445" s="53"/>
      <c r="OY445" s="53"/>
      <c r="OZ445" s="53"/>
      <c r="PA445" s="53"/>
      <c r="PB445" s="53"/>
      <c r="PC445" s="53"/>
      <c r="PD445" s="53"/>
      <c r="PE445" s="53"/>
      <c r="PF445" s="53"/>
      <c r="PG445" s="53"/>
      <c r="PH445" s="53"/>
      <c r="PI445" s="53"/>
      <c r="PJ445" s="53"/>
      <c r="PK445" s="53"/>
      <c r="PL445" s="53"/>
      <c r="PM445" s="53"/>
      <c r="PN445" s="53"/>
      <c r="PO445" s="53"/>
      <c r="PP445" s="53"/>
      <c r="PQ445" s="53"/>
      <c r="PR445" s="53"/>
      <c r="PS445" s="53"/>
      <c r="PT445" s="53"/>
      <c r="PU445" s="53"/>
      <c r="PV445" s="53"/>
      <c r="PW445" s="53"/>
      <c r="PX445" s="53"/>
      <c r="PY445" s="53"/>
      <c r="PZ445" s="53"/>
      <c r="QA445" s="53"/>
      <c r="QB445" s="53"/>
      <c r="QC445" s="53"/>
      <c r="QD445" s="53"/>
      <c r="QE445" s="53"/>
      <c r="QF445" s="53"/>
      <c r="QG445" s="53"/>
      <c r="QH445" s="53"/>
      <c r="QI445" s="53"/>
      <c r="QJ445" s="53"/>
      <c r="QK445" s="53"/>
      <c r="QL445" s="53"/>
      <c r="QM445" s="53"/>
      <c r="QN445" s="53"/>
      <c r="QO445" s="53"/>
      <c r="QP445" s="53"/>
      <c r="QQ445" s="53"/>
      <c r="QR445" s="53"/>
      <c r="QS445" s="53"/>
      <c r="QT445" s="53"/>
      <c r="QU445" s="53"/>
      <c r="QV445" s="53"/>
      <c r="QW445" s="53"/>
      <c r="QX445" s="53"/>
      <c r="QY445" s="53"/>
      <c r="QZ445" s="53"/>
      <c r="RA445" s="53"/>
      <c r="RB445" s="53"/>
      <c r="RC445" s="53"/>
      <c r="RD445" s="53"/>
      <c r="RE445" s="53"/>
      <c r="RF445" s="53"/>
      <c r="RG445" s="53"/>
      <c r="RH445" s="53"/>
      <c r="RI445" s="53"/>
      <c r="RJ445" s="53"/>
      <c r="RK445" s="53"/>
      <c r="RL445" s="53"/>
      <c r="RM445" s="53"/>
      <c r="RN445" s="53"/>
      <c r="RO445" s="53"/>
      <c r="RP445" s="53"/>
      <c r="RQ445" s="53"/>
      <c r="RR445" s="53"/>
      <c r="RS445" s="53"/>
      <c r="RT445" s="53"/>
      <c r="RU445" s="53"/>
      <c r="RV445" s="53"/>
      <c r="RW445" s="53"/>
      <c r="RX445" s="53"/>
      <c r="RY445" s="53"/>
      <c r="RZ445" s="53"/>
      <c r="SA445" s="53"/>
      <c r="SB445" s="53"/>
      <c r="SC445" s="53"/>
      <c r="SD445" s="53"/>
      <c r="SE445" s="53"/>
      <c r="SF445" s="53"/>
      <c r="SG445" s="53"/>
      <c r="SH445" s="53"/>
      <c r="SI445" s="53"/>
      <c r="SJ445" s="53"/>
      <c r="SK445" s="53"/>
      <c r="SL445" s="53"/>
      <c r="SM445" s="53"/>
      <c r="SN445" s="53"/>
      <c r="SO445" s="53"/>
      <c r="SP445" s="53"/>
      <c r="SQ445" s="53"/>
      <c r="SR445" s="53"/>
      <c r="SS445" s="53"/>
      <c r="ST445" s="53"/>
      <c r="SU445" s="53"/>
      <c r="SV445" s="53"/>
      <c r="SW445" s="53"/>
      <c r="SX445" s="53"/>
      <c r="SY445" s="53"/>
      <c r="SZ445" s="53"/>
      <c r="TA445" s="53"/>
      <c r="TB445" s="53"/>
      <c r="TC445" s="53"/>
      <c r="TD445" s="53"/>
      <c r="TE445" s="53"/>
      <c r="TF445" s="53"/>
      <c r="TG445" s="53"/>
      <c r="TH445" s="53"/>
      <c r="TI445" s="53"/>
      <c r="TJ445" s="53"/>
      <c r="TK445" s="53"/>
      <c r="TL445" s="53"/>
      <c r="TM445" s="53"/>
      <c r="TN445" s="53"/>
      <c r="TO445" s="53"/>
      <c r="TP445" s="53"/>
      <c r="TQ445" s="53"/>
      <c r="TR445" s="53"/>
      <c r="TS445" s="53"/>
      <c r="TT445" s="53"/>
      <c r="TU445" s="53"/>
      <c r="TV445" s="53"/>
      <c r="TW445" s="53"/>
      <c r="TX445" s="53"/>
      <c r="TY445" s="53"/>
      <c r="TZ445" s="53"/>
      <c r="UA445" s="53"/>
      <c r="UB445" s="53"/>
      <c r="UC445" s="53"/>
      <c r="UD445" s="53"/>
      <c r="UE445" s="53"/>
      <c r="UF445" s="53"/>
      <c r="UG445" s="53"/>
    </row>
    <row r="446" spans="1:553" s="19" customFormat="1" ht="15.75" customHeight="1" x14ac:dyDescent="0.2">
      <c r="A446" s="66"/>
      <c r="B446" s="66"/>
      <c r="C446" s="66"/>
      <c r="D446" s="66"/>
      <c r="E446" s="66"/>
      <c r="F446" s="66"/>
      <c r="G446" s="66"/>
      <c r="H446" s="66"/>
      <c r="I446" s="66"/>
      <c r="J446" s="66"/>
      <c r="K446" s="66"/>
      <c r="L446" s="66"/>
      <c r="M446" s="66"/>
      <c r="N446" s="52"/>
      <c r="O446" s="53"/>
      <c r="P446" s="53"/>
      <c r="Q446" s="53"/>
      <c r="R446" s="53"/>
      <c r="S446" s="53"/>
      <c r="T446" s="53"/>
      <c r="U446" s="53"/>
      <c r="V446" s="53"/>
      <c r="W446" s="53"/>
      <c r="X446" s="53"/>
      <c r="Y446" s="53"/>
      <c r="Z446" s="53"/>
      <c r="AA446" s="53"/>
      <c r="AB446" s="53"/>
      <c r="AC446" s="53"/>
      <c r="AD446" s="53"/>
      <c r="AE446" s="53"/>
      <c r="AF446" s="53"/>
      <c r="AG446" s="53"/>
      <c r="AH446" s="53"/>
      <c r="AI446" s="53"/>
      <c r="AJ446" s="53"/>
      <c r="AK446" s="53"/>
      <c r="AL446" s="53"/>
      <c r="AM446" s="53"/>
      <c r="AN446" s="53"/>
      <c r="AO446" s="53"/>
      <c r="AP446" s="53"/>
      <c r="AQ446" s="53"/>
      <c r="AR446" s="53"/>
      <c r="AS446" s="53"/>
      <c r="AT446" s="53"/>
      <c r="AU446" s="53"/>
      <c r="AV446" s="53"/>
      <c r="AW446" s="53"/>
      <c r="AX446" s="53"/>
      <c r="AY446" s="53"/>
      <c r="AZ446" s="53"/>
      <c r="BA446" s="53"/>
      <c r="BB446" s="53"/>
      <c r="BC446" s="53"/>
      <c r="BD446" s="53"/>
      <c r="BE446" s="53"/>
      <c r="BF446" s="53"/>
      <c r="BG446" s="53"/>
      <c r="BH446" s="53"/>
      <c r="BI446" s="53"/>
      <c r="BJ446" s="53"/>
      <c r="BK446" s="53"/>
      <c r="BL446" s="53"/>
      <c r="BM446" s="53"/>
      <c r="BN446" s="53"/>
      <c r="BO446" s="53"/>
      <c r="BP446" s="53"/>
      <c r="BQ446" s="53"/>
      <c r="BR446" s="53"/>
      <c r="BS446" s="53"/>
      <c r="BT446" s="53"/>
      <c r="BU446" s="53"/>
      <c r="BV446" s="53"/>
      <c r="BW446" s="53"/>
      <c r="BX446" s="53"/>
      <c r="BY446" s="53"/>
      <c r="BZ446" s="53"/>
      <c r="CA446" s="53"/>
      <c r="CB446" s="53"/>
      <c r="CC446" s="53"/>
      <c r="CD446" s="53"/>
      <c r="CE446" s="53"/>
      <c r="CF446" s="53"/>
      <c r="CG446" s="53"/>
      <c r="CH446" s="53"/>
      <c r="CI446" s="53"/>
      <c r="CJ446" s="53"/>
      <c r="CK446" s="53"/>
      <c r="CL446" s="53"/>
      <c r="CM446" s="53"/>
      <c r="CN446" s="53"/>
      <c r="CO446" s="53"/>
      <c r="CP446" s="53"/>
      <c r="CQ446" s="53"/>
      <c r="CR446" s="53"/>
      <c r="CS446" s="53"/>
      <c r="CT446" s="53"/>
      <c r="CU446" s="53"/>
      <c r="CV446" s="53"/>
      <c r="CW446" s="53"/>
      <c r="CX446" s="53"/>
      <c r="CY446" s="53"/>
      <c r="CZ446" s="53"/>
      <c r="DA446" s="53"/>
      <c r="DB446" s="53"/>
      <c r="DC446" s="53"/>
      <c r="DD446" s="53"/>
      <c r="DE446" s="53"/>
      <c r="DF446" s="53"/>
      <c r="DG446" s="53"/>
      <c r="DH446" s="53"/>
      <c r="DI446" s="53"/>
      <c r="DJ446" s="53"/>
      <c r="DK446" s="53"/>
      <c r="DL446" s="53"/>
      <c r="DM446" s="53"/>
      <c r="DN446" s="53"/>
      <c r="DO446" s="53"/>
      <c r="DP446" s="53"/>
      <c r="DQ446" s="53"/>
      <c r="DR446" s="53"/>
      <c r="DS446" s="53"/>
      <c r="DT446" s="53"/>
      <c r="DU446" s="53"/>
      <c r="DV446" s="53"/>
      <c r="DW446" s="53"/>
      <c r="DX446" s="53"/>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3"/>
      <c r="FK446" s="53"/>
      <c r="FL446" s="53"/>
      <c r="FM446" s="53"/>
      <c r="FN446" s="53"/>
      <c r="FO446" s="53"/>
      <c r="FP446" s="53"/>
      <c r="FQ446" s="53"/>
      <c r="FR446" s="53"/>
      <c r="FS446" s="53"/>
      <c r="FT446" s="53"/>
      <c r="FU446" s="53"/>
      <c r="FV446" s="53"/>
      <c r="FW446" s="53"/>
      <c r="FX446" s="53"/>
      <c r="FY446" s="53"/>
      <c r="FZ446" s="53"/>
      <c r="GA446" s="53"/>
      <c r="GB446" s="53"/>
      <c r="GC446" s="53"/>
      <c r="GD446" s="53"/>
      <c r="GE446" s="53"/>
      <c r="GF446" s="53"/>
      <c r="GG446" s="53"/>
      <c r="GH446" s="53"/>
      <c r="GI446" s="53"/>
      <c r="GJ446" s="53"/>
      <c r="GK446" s="53"/>
      <c r="GL446" s="53"/>
      <c r="GM446" s="53"/>
      <c r="GN446" s="53"/>
      <c r="GO446" s="53"/>
      <c r="GP446" s="53"/>
      <c r="GQ446" s="53"/>
      <c r="GR446" s="53"/>
      <c r="GS446" s="53"/>
      <c r="GT446" s="53"/>
      <c r="GU446" s="53"/>
      <c r="GV446" s="53"/>
      <c r="GW446" s="53"/>
      <c r="GX446" s="53"/>
      <c r="GY446" s="53"/>
      <c r="GZ446" s="53"/>
      <c r="HA446" s="53"/>
      <c r="HB446" s="53"/>
      <c r="HC446" s="53"/>
      <c r="HD446" s="53"/>
      <c r="HE446" s="53"/>
      <c r="HF446" s="53"/>
      <c r="HG446" s="53"/>
      <c r="HH446" s="53"/>
      <c r="HI446" s="53"/>
      <c r="HJ446" s="53"/>
      <c r="HK446" s="53"/>
      <c r="HL446" s="53"/>
      <c r="HM446" s="53"/>
      <c r="HN446" s="53"/>
      <c r="HO446" s="53"/>
      <c r="HP446" s="53"/>
      <c r="HQ446" s="53"/>
      <c r="HR446" s="53"/>
      <c r="HS446" s="53"/>
      <c r="HT446" s="53"/>
      <c r="HU446" s="53"/>
      <c r="HV446" s="53"/>
      <c r="HW446" s="53"/>
      <c r="HX446" s="53"/>
      <c r="HY446" s="53"/>
      <c r="HZ446" s="53"/>
      <c r="IA446" s="53"/>
      <c r="IB446" s="53"/>
      <c r="IC446" s="53"/>
      <c r="ID446" s="53"/>
      <c r="IE446" s="53"/>
      <c r="IF446" s="53"/>
      <c r="IG446" s="53"/>
      <c r="IH446" s="53"/>
      <c r="II446" s="53"/>
      <c r="IJ446" s="53"/>
      <c r="IK446" s="53"/>
      <c r="IL446" s="53"/>
      <c r="IM446" s="53"/>
      <c r="IN446" s="53"/>
      <c r="IO446" s="53"/>
      <c r="IP446" s="53"/>
      <c r="IQ446" s="53"/>
      <c r="IR446" s="53"/>
      <c r="IS446" s="53"/>
      <c r="IT446" s="53"/>
      <c r="IU446" s="53"/>
      <c r="IV446" s="53"/>
      <c r="IW446" s="53"/>
      <c r="IX446" s="53"/>
      <c r="IY446" s="53"/>
      <c r="IZ446" s="53"/>
      <c r="JA446" s="53"/>
      <c r="JB446" s="53"/>
      <c r="JC446" s="53"/>
      <c r="JD446" s="53"/>
      <c r="JE446" s="53"/>
      <c r="JF446" s="53"/>
      <c r="JG446" s="53"/>
      <c r="JH446" s="53"/>
      <c r="JI446" s="53"/>
      <c r="JJ446" s="53"/>
      <c r="JK446" s="53"/>
      <c r="JL446" s="53"/>
      <c r="JM446" s="53"/>
      <c r="JN446" s="53"/>
      <c r="JO446" s="53"/>
      <c r="JP446" s="53"/>
      <c r="JQ446" s="53"/>
      <c r="JR446" s="53"/>
      <c r="JS446" s="53"/>
      <c r="JT446" s="53"/>
      <c r="JU446" s="53"/>
      <c r="JV446" s="53"/>
      <c r="JW446" s="53"/>
      <c r="JX446" s="53"/>
      <c r="JY446" s="53"/>
      <c r="JZ446" s="53"/>
      <c r="KA446" s="53"/>
      <c r="KB446" s="53"/>
      <c r="KC446" s="53"/>
      <c r="KD446" s="53"/>
      <c r="KE446" s="53"/>
      <c r="KF446" s="53"/>
      <c r="KG446" s="53"/>
      <c r="KH446" s="53"/>
      <c r="KI446" s="53"/>
      <c r="KJ446" s="53"/>
      <c r="KK446" s="53"/>
      <c r="KL446" s="53"/>
      <c r="KM446" s="53"/>
      <c r="KN446" s="53"/>
      <c r="KO446" s="53"/>
      <c r="KP446" s="53"/>
      <c r="KQ446" s="53"/>
      <c r="KR446" s="53"/>
      <c r="KS446" s="53"/>
      <c r="KT446" s="53"/>
      <c r="KU446" s="53"/>
      <c r="KV446" s="53"/>
      <c r="KW446" s="53"/>
      <c r="KX446" s="53"/>
      <c r="KY446" s="53"/>
      <c r="KZ446" s="53"/>
      <c r="LA446" s="53"/>
      <c r="LB446" s="53"/>
      <c r="LC446" s="53"/>
      <c r="LD446" s="53"/>
      <c r="LE446" s="53"/>
      <c r="LF446" s="53"/>
      <c r="LG446" s="53"/>
      <c r="LH446" s="53"/>
      <c r="LI446" s="53"/>
      <c r="LJ446" s="53"/>
      <c r="LK446" s="53"/>
      <c r="LL446" s="53"/>
      <c r="LM446" s="53"/>
      <c r="LN446" s="53"/>
      <c r="LO446" s="53"/>
      <c r="LP446" s="53"/>
      <c r="LQ446" s="53"/>
      <c r="LR446" s="53"/>
      <c r="LS446" s="53"/>
      <c r="LT446" s="53"/>
      <c r="LU446" s="53"/>
      <c r="LV446" s="53"/>
      <c r="LW446" s="53"/>
      <c r="LX446" s="53"/>
      <c r="LY446" s="53"/>
      <c r="LZ446" s="53"/>
      <c r="MA446" s="53"/>
      <c r="MB446" s="53"/>
      <c r="MC446" s="53"/>
      <c r="MD446" s="53"/>
      <c r="ME446" s="53"/>
      <c r="MF446" s="53"/>
      <c r="MG446" s="53"/>
      <c r="MH446" s="53"/>
      <c r="MI446" s="53"/>
      <c r="MJ446" s="53"/>
      <c r="MK446" s="53"/>
      <c r="ML446" s="53"/>
      <c r="MM446" s="53"/>
      <c r="MN446" s="53"/>
      <c r="MO446" s="53"/>
      <c r="MP446" s="53"/>
      <c r="MQ446" s="53"/>
      <c r="MR446" s="53"/>
      <c r="MS446" s="53"/>
      <c r="MT446" s="53"/>
      <c r="MU446" s="53"/>
      <c r="MV446" s="53"/>
      <c r="MW446" s="53"/>
      <c r="MX446" s="53"/>
      <c r="MY446" s="53"/>
      <c r="MZ446" s="53"/>
      <c r="NA446" s="53"/>
      <c r="NB446" s="53"/>
      <c r="NC446" s="53"/>
      <c r="ND446" s="53"/>
      <c r="NE446" s="53"/>
      <c r="NF446" s="53"/>
      <c r="NG446" s="53"/>
      <c r="NH446" s="53"/>
      <c r="NI446" s="53"/>
      <c r="NJ446" s="53"/>
      <c r="NK446" s="53"/>
      <c r="NL446" s="53"/>
      <c r="NM446" s="53"/>
      <c r="NN446" s="53"/>
      <c r="NO446" s="53"/>
      <c r="NP446" s="53"/>
      <c r="NQ446" s="53"/>
      <c r="NR446" s="53"/>
      <c r="NS446" s="53"/>
      <c r="NT446" s="53"/>
      <c r="NU446" s="53"/>
      <c r="NV446" s="53"/>
      <c r="NW446" s="53"/>
      <c r="NX446" s="53"/>
      <c r="NY446" s="53"/>
      <c r="NZ446" s="53"/>
      <c r="OA446" s="53"/>
      <c r="OB446" s="53"/>
      <c r="OC446" s="53"/>
      <c r="OD446" s="53"/>
      <c r="OE446" s="53"/>
      <c r="OF446" s="53"/>
      <c r="OG446" s="53"/>
      <c r="OH446" s="53"/>
      <c r="OI446" s="53"/>
      <c r="OJ446" s="53"/>
      <c r="OK446" s="53"/>
      <c r="OL446" s="53"/>
      <c r="OM446" s="53"/>
      <c r="ON446" s="53"/>
      <c r="OO446" s="53"/>
      <c r="OP446" s="53"/>
      <c r="OQ446" s="53"/>
      <c r="OR446" s="53"/>
      <c r="OS446" s="53"/>
      <c r="OT446" s="53"/>
      <c r="OU446" s="53"/>
      <c r="OV446" s="53"/>
      <c r="OW446" s="53"/>
      <c r="OX446" s="53"/>
      <c r="OY446" s="53"/>
      <c r="OZ446" s="53"/>
      <c r="PA446" s="53"/>
      <c r="PB446" s="53"/>
      <c r="PC446" s="53"/>
      <c r="PD446" s="53"/>
      <c r="PE446" s="53"/>
      <c r="PF446" s="53"/>
      <c r="PG446" s="53"/>
      <c r="PH446" s="53"/>
      <c r="PI446" s="53"/>
      <c r="PJ446" s="53"/>
      <c r="PK446" s="53"/>
      <c r="PL446" s="53"/>
      <c r="PM446" s="53"/>
      <c r="PN446" s="53"/>
      <c r="PO446" s="53"/>
      <c r="PP446" s="53"/>
      <c r="PQ446" s="53"/>
      <c r="PR446" s="53"/>
      <c r="PS446" s="53"/>
      <c r="PT446" s="53"/>
      <c r="PU446" s="53"/>
      <c r="PV446" s="53"/>
      <c r="PW446" s="53"/>
      <c r="PX446" s="53"/>
      <c r="PY446" s="53"/>
      <c r="PZ446" s="53"/>
      <c r="QA446" s="53"/>
      <c r="QB446" s="53"/>
      <c r="QC446" s="53"/>
      <c r="QD446" s="53"/>
      <c r="QE446" s="53"/>
      <c r="QF446" s="53"/>
      <c r="QG446" s="53"/>
      <c r="QH446" s="53"/>
      <c r="QI446" s="53"/>
      <c r="QJ446" s="53"/>
      <c r="QK446" s="53"/>
      <c r="QL446" s="53"/>
      <c r="QM446" s="53"/>
      <c r="QN446" s="53"/>
      <c r="QO446" s="53"/>
      <c r="QP446" s="53"/>
      <c r="QQ446" s="53"/>
      <c r="QR446" s="53"/>
      <c r="QS446" s="53"/>
      <c r="QT446" s="53"/>
      <c r="QU446" s="53"/>
      <c r="QV446" s="53"/>
      <c r="QW446" s="53"/>
      <c r="QX446" s="53"/>
      <c r="QY446" s="53"/>
      <c r="QZ446" s="53"/>
      <c r="RA446" s="53"/>
      <c r="RB446" s="53"/>
      <c r="RC446" s="53"/>
      <c r="RD446" s="53"/>
      <c r="RE446" s="53"/>
      <c r="RF446" s="53"/>
      <c r="RG446" s="53"/>
      <c r="RH446" s="53"/>
      <c r="RI446" s="53"/>
      <c r="RJ446" s="53"/>
      <c r="RK446" s="53"/>
      <c r="RL446" s="53"/>
      <c r="RM446" s="53"/>
      <c r="RN446" s="53"/>
      <c r="RO446" s="53"/>
      <c r="RP446" s="53"/>
      <c r="RQ446" s="53"/>
      <c r="RR446" s="53"/>
      <c r="RS446" s="53"/>
      <c r="RT446" s="53"/>
      <c r="RU446" s="53"/>
      <c r="RV446" s="53"/>
      <c r="RW446" s="53"/>
      <c r="RX446" s="53"/>
      <c r="RY446" s="53"/>
      <c r="RZ446" s="53"/>
      <c r="SA446" s="53"/>
      <c r="SB446" s="53"/>
      <c r="SC446" s="53"/>
      <c r="SD446" s="53"/>
      <c r="SE446" s="53"/>
      <c r="SF446" s="53"/>
      <c r="SG446" s="53"/>
      <c r="SH446" s="53"/>
      <c r="SI446" s="53"/>
      <c r="SJ446" s="53"/>
      <c r="SK446" s="53"/>
      <c r="SL446" s="53"/>
      <c r="SM446" s="53"/>
      <c r="SN446" s="53"/>
      <c r="SO446" s="53"/>
      <c r="SP446" s="53"/>
      <c r="SQ446" s="53"/>
      <c r="SR446" s="53"/>
      <c r="SS446" s="53"/>
      <c r="ST446" s="53"/>
      <c r="SU446" s="53"/>
      <c r="SV446" s="53"/>
      <c r="SW446" s="53"/>
      <c r="SX446" s="53"/>
      <c r="SY446" s="53"/>
      <c r="SZ446" s="53"/>
      <c r="TA446" s="53"/>
      <c r="TB446" s="53"/>
      <c r="TC446" s="53"/>
      <c r="TD446" s="53"/>
      <c r="TE446" s="53"/>
      <c r="TF446" s="53"/>
      <c r="TG446" s="53"/>
      <c r="TH446" s="53"/>
      <c r="TI446" s="53"/>
      <c r="TJ446" s="53"/>
      <c r="TK446" s="53"/>
      <c r="TL446" s="53"/>
      <c r="TM446" s="53"/>
      <c r="TN446" s="53"/>
      <c r="TO446" s="53"/>
      <c r="TP446" s="53"/>
      <c r="TQ446" s="53"/>
      <c r="TR446" s="53"/>
      <c r="TS446" s="53"/>
      <c r="TT446" s="53"/>
      <c r="TU446" s="53"/>
      <c r="TV446" s="53"/>
      <c r="TW446" s="53"/>
      <c r="TX446" s="53"/>
      <c r="TY446" s="53"/>
      <c r="TZ446" s="53"/>
      <c r="UA446" s="53"/>
      <c r="UB446" s="53"/>
      <c r="UC446" s="53"/>
      <c r="UD446" s="53"/>
      <c r="UE446" s="53"/>
      <c r="UF446" s="53"/>
      <c r="UG446" s="53"/>
    </row>
    <row r="447" spans="1:553" s="19" customFormat="1" ht="15.75" customHeight="1" x14ac:dyDescent="0.2">
      <c r="A447" s="66"/>
      <c r="B447" s="66"/>
      <c r="C447" s="66"/>
      <c r="D447" s="66"/>
      <c r="E447" s="66"/>
      <c r="F447" s="66"/>
      <c r="G447" s="66"/>
      <c r="H447" s="66"/>
      <c r="I447" s="66"/>
      <c r="J447" s="66"/>
      <c r="K447" s="66"/>
      <c r="L447" s="66"/>
      <c r="M447" s="66"/>
      <c r="N447" s="52"/>
      <c r="O447" s="53"/>
      <c r="P447" s="53"/>
      <c r="Q447" s="53"/>
      <c r="R447" s="53"/>
      <c r="S447" s="53"/>
      <c r="T447" s="53"/>
      <c r="U447" s="53"/>
      <c r="V447" s="53"/>
      <c r="W447" s="53"/>
      <c r="X447" s="53"/>
      <c r="Y447" s="53"/>
      <c r="Z447" s="53"/>
      <c r="AA447" s="53"/>
      <c r="AB447" s="53"/>
      <c r="AC447" s="53"/>
      <c r="AD447" s="53"/>
      <c r="AE447" s="53"/>
      <c r="AF447" s="53"/>
      <c r="AG447" s="53"/>
      <c r="AH447" s="53"/>
      <c r="AI447" s="53"/>
      <c r="AJ447" s="53"/>
      <c r="AK447" s="53"/>
      <c r="AL447" s="53"/>
      <c r="AM447" s="53"/>
      <c r="AN447" s="53"/>
      <c r="AO447" s="53"/>
      <c r="AP447" s="53"/>
      <c r="AQ447" s="53"/>
      <c r="AR447" s="53"/>
      <c r="AS447" s="53"/>
      <c r="AT447" s="53"/>
      <c r="AU447" s="53"/>
      <c r="AV447" s="53"/>
      <c r="AW447" s="53"/>
      <c r="AX447" s="53"/>
      <c r="AY447" s="53"/>
      <c r="AZ447" s="53"/>
      <c r="BA447" s="53"/>
      <c r="BB447" s="53"/>
      <c r="BC447" s="53"/>
      <c r="BD447" s="53"/>
      <c r="BE447" s="53"/>
      <c r="BF447" s="53"/>
      <c r="BG447" s="53"/>
      <c r="BH447" s="53"/>
      <c r="BI447" s="53"/>
      <c r="BJ447" s="53"/>
      <c r="BK447" s="53"/>
      <c r="BL447" s="53"/>
      <c r="BM447" s="53"/>
      <c r="BN447" s="53"/>
      <c r="BO447" s="53"/>
      <c r="BP447" s="53"/>
      <c r="BQ447" s="53"/>
      <c r="BR447" s="53"/>
      <c r="BS447" s="53"/>
      <c r="BT447" s="53"/>
      <c r="BU447" s="53"/>
      <c r="BV447" s="53"/>
      <c r="BW447" s="53"/>
      <c r="BX447" s="53"/>
      <c r="BY447" s="53"/>
      <c r="BZ447" s="53"/>
      <c r="CA447" s="53"/>
      <c r="CB447" s="53"/>
      <c r="CC447" s="53"/>
      <c r="CD447" s="53"/>
      <c r="CE447" s="53"/>
      <c r="CF447" s="53"/>
      <c r="CG447" s="53"/>
      <c r="CH447" s="53"/>
      <c r="CI447" s="53"/>
      <c r="CJ447" s="53"/>
      <c r="CK447" s="53"/>
      <c r="CL447" s="53"/>
      <c r="CM447" s="53"/>
      <c r="CN447" s="53"/>
      <c r="CO447" s="53"/>
      <c r="CP447" s="53"/>
      <c r="CQ447" s="53"/>
      <c r="CR447" s="53"/>
      <c r="CS447" s="53"/>
      <c r="CT447" s="53"/>
      <c r="CU447" s="53"/>
      <c r="CV447" s="53"/>
      <c r="CW447" s="53"/>
      <c r="CX447" s="53"/>
      <c r="CY447" s="53"/>
      <c r="CZ447" s="53"/>
      <c r="DA447" s="53"/>
      <c r="DB447" s="53"/>
      <c r="DC447" s="53"/>
      <c r="DD447" s="53"/>
      <c r="DE447" s="53"/>
      <c r="DF447" s="53"/>
      <c r="DG447" s="53"/>
      <c r="DH447" s="53"/>
      <c r="DI447" s="53"/>
      <c r="DJ447" s="53"/>
      <c r="DK447" s="53"/>
      <c r="DL447" s="53"/>
      <c r="DM447" s="53"/>
      <c r="DN447" s="53"/>
      <c r="DO447" s="53"/>
      <c r="DP447" s="53"/>
      <c r="DQ447" s="53"/>
      <c r="DR447" s="53"/>
      <c r="DS447" s="53"/>
      <c r="DT447" s="53"/>
      <c r="DU447" s="53"/>
      <c r="DV447" s="53"/>
      <c r="DW447" s="53"/>
      <c r="DX447" s="53"/>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3"/>
      <c r="FK447" s="53"/>
      <c r="FL447" s="53"/>
      <c r="FM447" s="53"/>
      <c r="FN447" s="53"/>
      <c r="FO447" s="53"/>
      <c r="FP447" s="53"/>
      <c r="FQ447" s="53"/>
      <c r="FR447" s="53"/>
      <c r="FS447" s="53"/>
      <c r="FT447" s="53"/>
      <c r="FU447" s="53"/>
      <c r="FV447" s="53"/>
      <c r="FW447" s="53"/>
      <c r="FX447" s="53"/>
      <c r="FY447" s="53"/>
      <c r="FZ447" s="53"/>
      <c r="GA447" s="53"/>
      <c r="GB447" s="53"/>
      <c r="GC447" s="53"/>
      <c r="GD447" s="53"/>
      <c r="GE447" s="53"/>
      <c r="GF447" s="53"/>
      <c r="GG447" s="53"/>
      <c r="GH447" s="53"/>
      <c r="GI447" s="53"/>
      <c r="GJ447" s="53"/>
      <c r="GK447" s="53"/>
      <c r="GL447" s="53"/>
      <c r="GM447" s="53"/>
      <c r="GN447" s="53"/>
      <c r="GO447" s="53"/>
      <c r="GP447" s="53"/>
      <c r="GQ447" s="53"/>
      <c r="GR447" s="53"/>
      <c r="GS447" s="53"/>
      <c r="GT447" s="53"/>
      <c r="GU447" s="53"/>
      <c r="GV447" s="53"/>
      <c r="GW447" s="53"/>
      <c r="GX447" s="53"/>
      <c r="GY447" s="53"/>
      <c r="GZ447" s="53"/>
      <c r="HA447" s="53"/>
      <c r="HB447" s="53"/>
      <c r="HC447" s="53"/>
      <c r="HD447" s="53"/>
      <c r="HE447" s="53"/>
      <c r="HF447" s="53"/>
      <c r="HG447" s="53"/>
      <c r="HH447" s="53"/>
      <c r="HI447" s="53"/>
      <c r="HJ447" s="53"/>
      <c r="HK447" s="53"/>
      <c r="HL447" s="53"/>
      <c r="HM447" s="53"/>
      <c r="HN447" s="53"/>
      <c r="HO447" s="53"/>
      <c r="HP447" s="53"/>
      <c r="HQ447" s="53"/>
      <c r="HR447" s="53"/>
      <c r="HS447" s="53"/>
      <c r="HT447" s="53"/>
      <c r="HU447" s="53"/>
      <c r="HV447" s="53"/>
      <c r="HW447" s="53"/>
      <c r="HX447" s="53"/>
      <c r="HY447" s="53"/>
      <c r="HZ447" s="53"/>
      <c r="IA447" s="53"/>
      <c r="IB447" s="53"/>
      <c r="IC447" s="53"/>
      <c r="ID447" s="53"/>
      <c r="IE447" s="53"/>
      <c r="IF447" s="53"/>
      <c r="IG447" s="53"/>
      <c r="IH447" s="53"/>
      <c r="II447" s="53"/>
      <c r="IJ447" s="53"/>
      <c r="IK447" s="53"/>
      <c r="IL447" s="53"/>
      <c r="IM447" s="53"/>
      <c r="IN447" s="53"/>
      <c r="IO447" s="53"/>
      <c r="IP447" s="53"/>
      <c r="IQ447" s="53"/>
      <c r="IR447" s="53"/>
      <c r="IS447" s="53"/>
      <c r="IT447" s="53"/>
      <c r="IU447" s="53"/>
      <c r="IV447" s="53"/>
      <c r="IW447" s="53"/>
      <c r="IX447" s="53"/>
      <c r="IY447" s="53"/>
      <c r="IZ447" s="53"/>
      <c r="JA447" s="53"/>
      <c r="JB447" s="53"/>
      <c r="JC447" s="53"/>
      <c r="JD447" s="53"/>
      <c r="JE447" s="53"/>
      <c r="JF447" s="53"/>
      <c r="JG447" s="53"/>
      <c r="JH447" s="53"/>
      <c r="JI447" s="53"/>
      <c r="JJ447" s="53"/>
      <c r="JK447" s="53"/>
      <c r="JL447" s="53"/>
      <c r="JM447" s="53"/>
      <c r="JN447" s="53"/>
      <c r="JO447" s="53"/>
      <c r="JP447" s="53"/>
      <c r="JQ447" s="53"/>
      <c r="JR447" s="53"/>
      <c r="JS447" s="53"/>
      <c r="JT447" s="53"/>
      <c r="JU447" s="53"/>
      <c r="JV447" s="53"/>
      <c r="JW447" s="53"/>
      <c r="JX447" s="53"/>
      <c r="JY447" s="53"/>
      <c r="JZ447" s="53"/>
      <c r="KA447" s="53"/>
      <c r="KB447" s="53"/>
      <c r="KC447" s="53"/>
      <c r="KD447" s="53"/>
      <c r="KE447" s="53"/>
      <c r="KF447" s="53"/>
      <c r="KG447" s="53"/>
      <c r="KH447" s="53"/>
      <c r="KI447" s="53"/>
      <c r="KJ447" s="53"/>
      <c r="KK447" s="53"/>
      <c r="KL447" s="53"/>
      <c r="KM447" s="53"/>
      <c r="KN447" s="53"/>
      <c r="KO447" s="53"/>
      <c r="KP447" s="53"/>
      <c r="KQ447" s="53"/>
      <c r="KR447" s="53"/>
      <c r="KS447" s="53"/>
      <c r="KT447" s="53"/>
      <c r="KU447" s="53"/>
      <c r="KV447" s="53"/>
      <c r="KW447" s="53"/>
      <c r="KX447" s="53"/>
      <c r="KY447" s="53"/>
      <c r="KZ447" s="53"/>
      <c r="LA447" s="53"/>
      <c r="LB447" s="53"/>
      <c r="LC447" s="53"/>
      <c r="LD447" s="53"/>
      <c r="LE447" s="53"/>
      <c r="LF447" s="53"/>
      <c r="LG447" s="53"/>
      <c r="LH447" s="53"/>
      <c r="LI447" s="53"/>
      <c r="LJ447" s="53"/>
      <c r="LK447" s="53"/>
      <c r="LL447" s="53"/>
      <c r="LM447" s="53"/>
      <c r="LN447" s="53"/>
      <c r="LO447" s="53"/>
      <c r="LP447" s="53"/>
      <c r="LQ447" s="53"/>
      <c r="LR447" s="53"/>
      <c r="LS447" s="53"/>
      <c r="LT447" s="53"/>
      <c r="LU447" s="53"/>
      <c r="LV447" s="53"/>
      <c r="LW447" s="53"/>
      <c r="LX447" s="53"/>
      <c r="LY447" s="53"/>
      <c r="LZ447" s="53"/>
      <c r="MA447" s="53"/>
      <c r="MB447" s="53"/>
      <c r="MC447" s="53"/>
      <c r="MD447" s="53"/>
      <c r="ME447" s="53"/>
      <c r="MF447" s="53"/>
      <c r="MG447" s="53"/>
      <c r="MH447" s="53"/>
      <c r="MI447" s="53"/>
      <c r="MJ447" s="53"/>
      <c r="MK447" s="53"/>
      <c r="ML447" s="53"/>
      <c r="MM447" s="53"/>
      <c r="MN447" s="53"/>
      <c r="MO447" s="53"/>
      <c r="MP447" s="53"/>
      <c r="MQ447" s="53"/>
      <c r="MR447" s="53"/>
      <c r="MS447" s="53"/>
      <c r="MT447" s="53"/>
      <c r="MU447" s="53"/>
      <c r="MV447" s="53"/>
      <c r="MW447" s="53"/>
      <c r="MX447" s="53"/>
      <c r="MY447" s="53"/>
      <c r="MZ447" s="53"/>
      <c r="NA447" s="53"/>
      <c r="NB447" s="53"/>
      <c r="NC447" s="53"/>
      <c r="ND447" s="53"/>
      <c r="NE447" s="53"/>
      <c r="NF447" s="53"/>
      <c r="NG447" s="53"/>
      <c r="NH447" s="53"/>
      <c r="NI447" s="53"/>
      <c r="NJ447" s="53"/>
      <c r="NK447" s="53"/>
      <c r="NL447" s="53"/>
      <c r="NM447" s="53"/>
      <c r="NN447" s="53"/>
      <c r="NO447" s="53"/>
      <c r="NP447" s="53"/>
      <c r="NQ447" s="53"/>
      <c r="NR447" s="53"/>
      <c r="NS447" s="53"/>
      <c r="NT447" s="53"/>
      <c r="NU447" s="53"/>
      <c r="NV447" s="53"/>
      <c r="NW447" s="53"/>
      <c r="NX447" s="53"/>
      <c r="NY447" s="53"/>
      <c r="NZ447" s="53"/>
      <c r="OA447" s="53"/>
      <c r="OB447" s="53"/>
      <c r="OC447" s="53"/>
      <c r="OD447" s="53"/>
      <c r="OE447" s="53"/>
      <c r="OF447" s="53"/>
      <c r="OG447" s="53"/>
      <c r="OH447" s="53"/>
      <c r="OI447" s="53"/>
      <c r="OJ447" s="53"/>
      <c r="OK447" s="53"/>
      <c r="OL447" s="53"/>
      <c r="OM447" s="53"/>
      <c r="ON447" s="53"/>
      <c r="OO447" s="53"/>
      <c r="OP447" s="53"/>
      <c r="OQ447" s="53"/>
      <c r="OR447" s="53"/>
      <c r="OS447" s="53"/>
      <c r="OT447" s="53"/>
      <c r="OU447" s="53"/>
      <c r="OV447" s="53"/>
      <c r="OW447" s="53"/>
      <c r="OX447" s="53"/>
      <c r="OY447" s="53"/>
      <c r="OZ447" s="53"/>
      <c r="PA447" s="53"/>
      <c r="PB447" s="53"/>
      <c r="PC447" s="53"/>
      <c r="PD447" s="53"/>
      <c r="PE447" s="53"/>
      <c r="PF447" s="53"/>
      <c r="PG447" s="53"/>
      <c r="PH447" s="53"/>
      <c r="PI447" s="53"/>
      <c r="PJ447" s="53"/>
      <c r="PK447" s="53"/>
      <c r="PL447" s="53"/>
      <c r="PM447" s="53"/>
      <c r="PN447" s="53"/>
      <c r="PO447" s="53"/>
      <c r="PP447" s="53"/>
      <c r="PQ447" s="53"/>
      <c r="PR447" s="53"/>
      <c r="PS447" s="53"/>
      <c r="PT447" s="53"/>
      <c r="PU447" s="53"/>
      <c r="PV447" s="53"/>
      <c r="PW447" s="53"/>
      <c r="PX447" s="53"/>
      <c r="PY447" s="53"/>
      <c r="PZ447" s="53"/>
      <c r="QA447" s="53"/>
      <c r="QB447" s="53"/>
      <c r="QC447" s="53"/>
      <c r="QD447" s="53"/>
      <c r="QE447" s="53"/>
      <c r="QF447" s="53"/>
      <c r="QG447" s="53"/>
      <c r="QH447" s="53"/>
      <c r="QI447" s="53"/>
      <c r="QJ447" s="53"/>
      <c r="QK447" s="53"/>
      <c r="QL447" s="53"/>
      <c r="QM447" s="53"/>
      <c r="QN447" s="53"/>
      <c r="QO447" s="53"/>
      <c r="QP447" s="53"/>
      <c r="QQ447" s="53"/>
      <c r="QR447" s="53"/>
      <c r="QS447" s="53"/>
      <c r="QT447" s="53"/>
      <c r="QU447" s="53"/>
      <c r="QV447" s="53"/>
      <c r="QW447" s="53"/>
      <c r="QX447" s="53"/>
      <c r="QY447" s="53"/>
      <c r="QZ447" s="53"/>
      <c r="RA447" s="53"/>
      <c r="RB447" s="53"/>
      <c r="RC447" s="53"/>
      <c r="RD447" s="53"/>
      <c r="RE447" s="53"/>
      <c r="RF447" s="53"/>
      <c r="RG447" s="53"/>
      <c r="RH447" s="53"/>
      <c r="RI447" s="53"/>
      <c r="RJ447" s="53"/>
      <c r="RK447" s="53"/>
      <c r="RL447" s="53"/>
      <c r="RM447" s="53"/>
      <c r="RN447" s="53"/>
      <c r="RO447" s="53"/>
      <c r="RP447" s="53"/>
      <c r="RQ447" s="53"/>
      <c r="RR447" s="53"/>
      <c r="RS447" s="53"/>
      <c r="RT447" s="53"/>
      <c r="RU447" s="53"/>
      <c r="RV447" s="53"/>
      <c r="RW447" s="53"/>
      <c r="RX447" s="53"/>
      <c r="RY447" s="53"/>
      <c r="RZ447" s="53"/>
      <c r="SA447" s="53"/>
      <c r="SB447" s="53"/>
      <c r="SC447" s="53"/>
      <c r="SD447" s="53"/>
      <c r="SE447" s="53"/>
      <c r="SF447" s="53"/>
      <c r="SG447" s="53"/>
      <c r="SH447" s="53"/>
      <c r="SI447" s="53"/>
      <c r="SJ447" s="53"/>
      <c r="SK447" s="53"/>
      <c r="SL447" s="53"/>
      <c r="SM447" s="53"/>
      <c r="SN447" s="53"/>
      <c r="SO447" s="53"/>
      <c r="SP447" s="53"/>
      <c r="SQ447" s="53"/>
      <c r="SR447" s="53"/>
      <c r="SS447" s="53"/>
      <c r="ST447" s="53"/>
      <c r="SU447" s="53"/>
      <c r="SV447" s="53"/>
      <c r="SW447" s="53"/>
      <c r="SX447" s="53"/>
      <c r="SY447" s="53"/>
      <c r="SZ447" s="53"/>
      <c r="TA447" s="53"/>
      <c r="TB447" s="53"/>
      <c r="TC447" s="53"/>
      <c r="TD447" s="53"/>
      <c r="TE447" s="53"/>
      <c r="TF447" s="53"/>
      <c r="TG447" s="53"/>
      <c r="TH447" s="53"/>
      <c r="TI447" s="53"/>
      <c r="TJ447" s="53"/>
      <c r="TK447" s="53"/>
      <c r="TL447" s="53"/>
      <c r="TM447" s="53"/>
      <c r="TN447" s="53"/>
      <c r="TO447" s="53"/>
      <c r="TP447" s="53"/>
      <c r="TQ447" s="53"/>
      <c r="TR447" s="53"/>
      <c r="TS447" s="53"/>
      <c r="TT447" s="53"/>
      <c r="TU447" s="53"/>
      <c r="TV447" s="53"/>
      <c r="TW447" s="53"/>
      <c r="TX447" s="53"/>
      <c r="TY447" s="53"/>
      <c r="TZ447" s="53"/>
      <c r="UA447" s="53"/>
      <c r="UB447" s="53"/>
      <c r="UC447" s="53"/>
      <c r="UD447" s="53"/>
      <c r="UE447" s="53"/>
      <c r="UF447" s="53"/>
      <c r="UG447" s="53"/>
    </row>
    <row r="448" spans="1:553" s="19" customFormat="1" ht="15.75" customHeight="1" x14ac:dyDescent="0.2">
      <c r="A448" s="66"/>
      <c r="B448" s="66"/>
      <c r="C448" s="66"/>
      <c r="D448" s="66"/>
      <c r="E448" s="66"/>
      <c r="F448" s="66"/>
      <c r="G448" s="66"/>
      <c r="H448" s="66"/>
      <c r="I448" s="66"/>
      <c r="J448" s="66"/>
      <c r="K448" s="66"/>
      <c r="L448" s="66"/>
      <c r="M448" s="66"/>
      <c r="N448" s="52"/>
      <c r="O448" s="53"/>
      <c r="P448" s="53"/>
      <c r="Q448" s="53"/>
      <c r="R448" s="53"/>
      <c r="S448" s="53"/>
      <c r="T448" s="53"/>
      <c r="U448" s="53"/>
      <c r="V448" s="53"/>
      <c r="W448" s="53"/>
      <c r="X448" s="53"/>
      <c r="Y448" s="53"/>
      <c r="Z448" s="53"/>
      <c r="AA448" s="53"/>
      <c r="AB448" s="53"/>
      <c r="AC448" s="53"/>
      <c r="AD448" s="53"/>
      <c r="AE448" s="53"/>
      <c r="AF448" s="53"/>
      <c r="AG448" s="53"/>
      <c r="AH448" s="53"/>
      <c r="AI448" s="53"/>
      <c r="AJ448" s="53"/>
      <c r="AK448" s="53"/>
      <c r="AL448" s="53"/>
      <c r="AM448" s="53"/>
      <c r="AN448" s="53"/>
      <c r="AO448" s="53"/>
      <c r="AP448" s="53"/>
      <c r="AQ448" s="53"/>
      <c r="AR448" s="53"/>
      <c r="AS448" s="53"/>
      <c r="AT448" s="53"/>
      <c r="AU448" s="53"/>
      <c r="AV448" s="53"/>
      <c r="AW448" s="53"/>
      <c r="AX448" s="53"/>
      <c r="AY448" s="53"/>
      <c r="AZ448" s="53"/>
      <c r="BA448" s="53"/>
      <c r="BB448" s="53"/>
      <c r="BC448" s="53"/>
      <c r="BD448" s="53"/>
      <c r="BE448" s="53"/>
      <c r="BF448" s="53"/>
      <c r="BG448" s="53"/>
      <c r="BH448" s="53"/>
      <c r="BI448" s="53"/>
      <c r="BJ448" s="53"/>
      <c r="BK448" s="53"/>
      <c r="BL448" s="53"/>
      <c r="BM448" s="53"/>
      <c r="BN448" s="53"/>
      <c r="BO448" s="53"/>
      <c r="BP448" s="53"/>
      <c r="BQ448" s="53"/>
      <c r="BR448" s="53"/>
      <c r="BS448" s="53"/>
      <c r="BT448" s="53"/>
      <c r="BU448" s="53"/>
      <c r="BV448" s="53"/>
      <c r="BW448" s="53"/>
      <c r="BX448" s="53"/>
      <c r="BY448" s="53"/>
      <c r="BZ448" s="53"/>
      <c r="CA448" s="53"/>
      <c r="CB448" s="53"/>
      <c r="CC448" s="53"/>
      <c r="CD448" s="53"/>
      <c r="CE448" s="53"/>
      <c r="CF448" s="53"/>
      <c r="CG448" s="53"/>
      <c r="CH448" s="53"/>
      <c r="CI448" s="53"/>
      <c r="CJ448" s="53"/>
      <c r="CK448" s="53"/>
      <c r="CL448" s="53"/>
      <c r="CM448" s="53"/>
      <c r="CN448" s="53"/>
      <c r="CO448" s="53"/>
      <c r="CP448" s="53"/>
      <c r="CQ448" s="53"/>
      <c r="CR448" s="53"/>
      <c r="CS448" s="53"/>
      <c r="CT448" s="53"/>
      <c r="CU448" s="53"/>
      <c r="CV448" s="53"/>
      <c r="CW448" s="53"/>
      <c r="CX448" s="53"/>
      <c r="CY448" s="53"/>
      <c r="CZ448" s="53"/>
      <c r="DA448" s="53"/>
      <c r="DB448" s="53"/>
      <c r="DC448" s="53"/>
      <c r="DD448" s="53"/>
      <c r="DE448" s="53"/>
      <c r="DF448" s="53"/>
      <c r="DG448" s="53"/>
      <c r="DH448" s="53"/>
      <c r="DI448" s="53"/>
      <c r="DJ448" s="53"/>
      <c r="DK448" s="53"/>
      <c r="DL448" s="53"/>
      <c r="DM448" s="53"/>
      <c r="DN448" s="53"/>
      <c r="DO448" s="53"/>
      <c r="DP448" s="53"/>
      <c r="DQ448" s="53"/>
      <c r="DR448" s="53"/>
      <c r="DS448" s="53"/>
      <c r="DT448" s="53"/>
      <c r="DU448" s="53"/>
      <c r="DV448" s="53"/>
      <c r="DW448" s="53"/>
      <c r="DX448" s="53"/>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3"/>
      <c r="FK448" s="53"/>
      <c r="FL448" s="53"/>
      <c r="FM448" s="53"/>
      <c r="FN448" s="53"/>
      <c r="FO448" s="53"/>
      <c r="FP448" s="53"/>
      <c r="FQ448" s="53"/>
      <c r="FR448" s="53"/>
      <c r="FS448" s="53"/>
      <c r="FT448" s="53"/>
      <c r="FU448" s="53"/>
      <c r="FV448" s="53"/>
      <c r="FW448" s="53"/>
      <c r="FX448" s="53"/>
      <c r="FY448" s="53"/>
      <c r="FZ448" s="53"/>
      <c r="GA448" s="53"/>
      <c r="GB448" s="53"/>
      <c r="GC448" s="53"/>
      <c r="GD448" s="53"/>
      <c r="GE448" s="53"/>
      <c r="GF448" s="53"/>
      <c r="GG448" s="53"/>
      <c r="GH448" s="53"/>
      <c r="GI448" s="53"/>
      <c r="GJ448" s="53"/>
      <c r="GK448" s="53"/>
      <c r="GL448" s="53"/>
      <c r="GM448" s="53"/>
      <c r="GN448" s="53"/>
      <c r="GO448" s="53"/>
      <c r="GP448" s="53"/>
      <c r="GQ448" s="53"/>
      <c r="GR448" s="53"/>
      <c r="GS448" s="53"/>
      <c r="GT448" s="53"/>
      <c r="GU448" s="53"/>
      <c r="GV448" s="53"/>
      <c r="GW448" s="53"/>
      <c r="GX448" s="53"/>
      <c r="GY448" s="53"/>
      <c r="GZ448" s="53"/>
      <c r="HA448" s="53"/>
      <c r="HB448" s="53"/>
      <c r="HC448" s="53"/>
      <c r="HD448" s="53"/>
      <c r="HE448" s="53"/>
      <c r="HF448" s="53"/>
      <c r="HG448" s="53"/>
      <c r="HH448" s="53"/>
      <c r="HI448" s="53"/>
      <c r="HJ448" s="53"/>
      <c r="HK448" s="53"/>
      <c r="HL448" s="53"/>
      <c r="HM448" s="53"/>
      <c r="HN448" s="53"/>
      <c r="HO448" s="53"/>
      <c r="HP448" s="53"/>
      <c r="HQ448" s="53"/>
      <c r="HR448" s="53"/>
      <c r="HS448" s="53"/>
      <c r="HT448" s="53"/>
      <c r="HU448" s="53"/>
      <c r="HV448" s="53"/>
      <c r="HW448" s="53"/>
      <c r="HX448" s="53"/>
      <c r="HY448" s="53"/>
      <c r="HZ448" s="53"/>
      <c r="IA448" s="53"/>
      <c r="IB448" s="53"/>
      <c r="IC448" s="53"/>
      <c r="ID448" s="53"/>
      <c r="IE448" s="53"/>
      <c r="IF448" s="53"/>
      <c r="IG448" s="53"/>
      <c r="IH448" s="53"/>
      <c r="II448" s="53"/>
      <c r="IJ448" s="53"/>
      <c r="IK448" s="53"/>
      <c r="IL448" s="53"/>
      <c r="IM448" s="53"/>
      <c r="IN448" s="53"/>
      <c r="IO448" s="53"/>
      <c r="IP448" s="53"/>
      <c r="IQ448" s="53"/>
      <c r="IR448" s="53"/>
      <c r="IS448" s="53"/>
      <c r="IT448" s="53"/>
      <c r="IU448" s="53"/>
      <c r="IV448" s="53"/>
      <c r="IW448" s="53"/>
      <c r="IX448" s="53"/>
      <c r="IY448" s="53"/>
      <c r="IZ448" s="53"/>
      <c r="JA448" s="53"/>
      <c r="JB448" s="53"/>
      <c r="JC448" s="53"/>
      <c r="JD448" s="53"/>
      <c r="JE448" s="53"/>
      <c r="JF448" s="53"/>
      <c r="JG448" s="53"/>
      <c r="JH448" s="53"/>
      <c r="JI448" s="53"/>
      <c r="JJ448" s="53"/>
      <c r="JK448" s="53"/>
      <c r="JL448" s="53"/>
      <c r="JM448" s="53"/>
      <c r="JN448" s="53"/>
      <c r="JO448" s="53"/>
      <c r="JP448" s="53"/>
      <c r="JQ448" s="53"/>
      <c r="JR448" s="53"/>
      <c r="JS448" s="53"/>
      <c r="JT448" s="53"/>
      <c r="JU448" s="53"/>
      <c r="JV448" s="53"/>
      <c r="JW448" s="53"/>
      <c r="JX448" s="53"/>
      <c r="JY448" s="53"/>
      <c r="JZ448" s="53"/>
      <c r="KA448" s="53"/>
      <c r="KB448" s="53"/>
      <c r="KC448" s="53"/>
      <c r="KD448" s="53"/>
      <c r="KE448" s="53"/>
      <c r="KF448" s="53"/>
      <c r="KG448" s="53"/>
      <c r="KH448" s="53"/>
      <c r="KI448" s="53"/>
      <c r="KJ448" s="53"/>
      <c r="KK448" s="53"/>
      <c r="KL448" s="53"/>
      <c r="KM448" s="53"/>
      <c r="KN448" s="53"/>
      <c r="KO448" s="53"/>
      <c r="KP448" s="53"/>
      <c r="KQ448" s="53"/>
      <c r="KR448" s="53"/>
      <c r="KS448" s="53"/>
      <c r="KT448" s="53"/>
      <c r="KU448" s="53"/>
      <c r="KV448" s="53"/>
      <c r="KW448" s="53"/>
      <c r="KX448" s="53"/>
      <c r="KY448" s="53"/>
      <c r="KZ448" s="53"/>
      <c r="LA448" s="53"/>
      <c r="LB448" s="53"/>
      <c r="LC448" s="53"/>
      <c r="LD448" s="53"/>
      <c r="LE448" s="53"/>
      <c r="LF448" s="53"/>
      <c r="LG448" s="53"/>
      <c r="LH448" s="53"/>
      <c r="LI448" s="53"/>
      <c r="LJ448" s="53"/>
      <c r="LK448" s="53"/>
      <c r="LL448" s="53"/>
      <c r="LM448" s="53"/>
      <c r="LN448" s="53"/>
      <c r="LO448" s="53"/>
      <c r="LP448" s="53"/>
      <c r="LQ448" s="53"/>
      <c r="LR448" s="53"/>
      <c r="LS448" s="53"/>
      <c r="LT448" s="53"/>
      <c r="LU448" s="53"/>
      <c r="LV448" s="53"/>
      <c r="LW448" s="53"/>
      <c r="LX448" s="53"/>
      <c r="LY448" s="53"/>
      <c r="LZ448" s="53"/>
      <c r="MA448" s="53"/>
      <c r="MB448" s="53"/>
      <c r="MC448" s="53"/>
      <c r="MD448" s="53"/>
      <c r="ME448" s="53"/>
      <c r="MF448" s="53"/>
      <c r="MG448" s="53"/>
      <c r="MH448" s="53"/>
      <c r="MI448" s="53"/>
      <c r="MJ448" s="53"/>
      <c r="MK448" s="53"/>
      <c r="ML448" s="53"/>
      <c r="MM448" s="53"/>
      <c r="MN448" s="53"/>
      <c r="MO448" s="53"/>
      <c r="MP448" s="53"/>
      <c r="MQ448" s="53"/>
      <c r="MR448" s="53"/>
      <c r="MS448" s="53"/>
      <c r="MT448" s="53"/>
      <c r="MU448" s="53"/>
      <c r="MV448" s="53"/>
      <c r="MW448" s="53"/>
      <c r="MX448" s="53"/>
      <c r="MY448" s="53"/>
      <c r="MZ448" s="53"/>
      <c r="NA448" s="53"/>
      <c r="NB448" s="53"/>
      <c r="NC448" s="53"/>
      <c r="ND448" s="53"/>
      <c r="NE448" s="53"/>
      <c r="NF448" s="53"/>
      <c r="NG448" s="53"/>
      <c r="NH448" s="53"/>
      <c r="NI448" s="53"/>
      <c r="NJ448" s="53"/>
      <c r="NK448" s="53"/>
      <c r="NL448" s="53"/>
      <c r="NM448" s="53"/>
      <c r="NN448" s="53"/>
      <c r="NO448" s="53"/>
      <c r="NP448" s="53"/>
      <c r="NQ448" s="53"/>
      <c r="NR448" s="53"/>
      <c r="NS448" s="53"/>
      <c r="NT448" s="53"/>
      <c r="NU448" s="53"/>
      <c r="NV448" s="53"/>
      <c r="NW448" s="53"/>
      <c r="NX448" s="53"/>
      <c r="NY448" s="53"/>
      <c r="NZ448" s="53"/>
      <c r="OA448" s="53"/>
      <c r="OB448" s="53"/>
      <c r="OC448" s="53"/>
      <c r="OD448" s="53"/>
      <c r="OE448" s="53"/>
      <c r="OF448" s="53"/>
      <c r="OG448" s="53"/>
      <c r="OH448" s="53"/>
      <c r="OI448" s="53"/>
      <c r="OJ448" s="53"/>
      <c r="OK448" s="53"/>
      <c r="OL448" s="53"/>
      <c r="OM448" s="53"/>
      <c r="ON448" s="53"/>
      <c r="OO448" s="53"/>
      <c r="OP448" s="53"/>
      <c r="OQ448" s="53"/>
      <c r="OR448" s="53"/>
      <c r="OS448" s="53"/>
      <c r="OT448" s="53"/>
      <c r="OU448" s="53"/>
      <c r="OV448" s="53"/>
      <c r="OW448" s="53"/>
      <c r="OX448" s="53"/>
      <c r="OY448" s="53"/>
      <c r="OZ448" s="53"/>
      <c r="PA448" s="53"/>
      <c r="PB448" s="53"/>
      <c r="PC448" s="53"/>
      <c r="PD448" s="53"/>
      <c r="PE448" s="53"/>
      <c r="PF448" s="53"/>
      <c r="PG448" s="53"/>
      <c r="PH448" s="53"/>
      <c r="PI448" s="53"/>
      <c r="PJ448" s="53"/>
      <c r="PK448" s="53"/>
      <c r="PL448" s="53"/>
      <c r="PM448" s="53"/>
      <c r="PN448" s="53"/>
      <c r="PO448" s="53"/>
      <c r="PP448" s="53"/>
      <c r="PQ448" s="53"/>
      <c r="PR448" s="53"/>
      <c r="PS448" s="53"/>
      <c r="PT448" s="53"/>
      <c r="PU448" s="53"/>
      <c r="PV448" s="53"/>
      <c r="PW448" s="53"/>
      <c r="PX448" s="53"/>
      <c r="PY448" s="53"/>
      <c r="PZ448" s="53"/>
      <c r="QA448" s="53"/>
      <c r="QB448" s="53"/>
      <c r="QC448" s="53"/>
      <c r="QD448" s="53"/>
      <c r="QE448" s="53"/>
      <c r="QF448" s="53"/>
      <c r="QG448" s="53"/>
      <c r="QH448" s="53"/>
      <c r="QI448" s="53"/>
      <c r="QJ448" s="53"/>
      <c r="QK448" s="53"/>
      <c r="QL448" s="53"/>
      <c r="QM448" s="53"/>
      <c r="QN448" s="53"/>
      <c r="QO448" s="53"/>
      <c r="QP448" s="53"/>
      <c r="QQ448" s="53"/>
      <c r="QR448" s="53"/>
      <c r="QS448" s="53"/>
      <c r="QT448" s="53"/>
      <c r="QU448" s="53"/>
      <c r="QV448" s="53"/>
      <c r="QW448" s="53"/>
      <c r="QX448" s="53"/>
      <c r="QY448" s="53"/>
      <c r="QZ448" s="53"/>
      <c r="RA448" s="53"/>
      <c r="RB448" s="53"/>
      <c r="RC448" s="53"/>
      <c r="RD448" s="53"/>
      <c r="RE448" s="53"/>
      <c r="RF448" s="53"/>
      <c r="RG448" s="53"/>
      <c r="RH448" s="53"/>
      <c r="RI448" s="53"/>
      <c r="RJ448" s="53"/>
      <c r="RK448" s="53"/>
      <c r="RL448" s="53"/>
      <c r="RM448" s="53"/>
      <c r="RN448" s="53"/>
      <c r="RO448" s="53"/>
      <c r="RP448" s="53"/>
      <c r="RQ448" s="53"/>
      <c r="RR448" s="53"/>
      <c r="RS448" s="53"/>
      <c r="RT448" s="53"/>
      <c r="RU448" s="53"/>
      <c r="RV448" s="53"/>
      <c r="RW448" s="53"/>
      <c r="RX448" s="53"/>
      <c r="RY448" s="53"/>
      <c r="RZ448" s="53"/>
      <c r="SA448" s="53"/>
      <c r="SB448" s="53"/>
      <c r="SC448" s="53"/>
      <c r="SD448" s="53"/>
      <c r="SE448" s="53"/>
      <c r="SF448" s="53"/>
      <c r="SG448" s="53"/>
      <c r="SH448" s="53"/>
      <c r="SI448" s="53"/>
      <c r="SJ448" s="53"/>
      <c r="SK448" s="53"/>
      <c r="SL448" s="53"/>
      <c r="SM448" s="53"/>
      <c r="SN448" s="53"/>
      <c r="SO448" s="53"/>
      <c r="SP448" s="53"/>
      <c r="SQ448" s="53"/>
      <c r="SR448" s="53"/>
      <c r="SS448" s="53"/>
      <c r="ST448" s="53"/>
      <c r="SU448" s="53"/>
      <c r="SV448" s="53"/>
      <c r="SW448" s="53"/>
      <c r="SX448" s="53"/>
      <c r="SY448" s="53"/>
      <c r="SZ448" s="53"/>
      <c r="TA448" s="53"/>
      <c r="TB448" s="53"/>
      <c r="TC448" s="53"/>
      <c r="TD448" s="53"/>
      <c r="TE448" s="53"/>
      <c r="TF448" s="53"/>
      <c r="TG448" s="53"/>
      <c r="TH448" s="53"/>
      <c r="TI448" s="53"/>
      <c r="TJ448" s="53"/>
      <c r="TK448" s="53"/>
      <c r="TL448" s="53"/>
      <c r="TM448" s="53"/>
      <c r="TN448" s="53"/>
      <c r="TO448" s="53"/>
      <c r="TP448" s="53"/>
      <c r="TQ448" s="53"/>
      <c r="TR448" s="53"/>
      <c r="TS448" s="53"/>
      <c r="TT448" s="53"/>
      <c r="TU448" s="53"/>
      <c r="TV448" s="53"/>
      <c r="TW448" s="53"/>
      <c r="TX448" s="53"/>
      <c r="TY448" s="53"/>
      <c r="TZ448" s="53"/>
      <c r="UA448" s="53"/>
      <c r="UB448" s="53"/>
      <c r="UC448" s="53"/>
      <c r="UD448" s="53"/>
      <c r="UE448" s="53"/>
      <c r="UF448" s="53"/>
      <c r="UG448" s="53"/>
    </row>
    <row r="449" spans="1:553" s="19" customFormat="1" ht="15.75" customHeight="1" x14ac:dyDescent="0.2">
      <c r="A449" s="66"/>
      <c r="B449" s="66"/>
      <c r="C449" s="66"/>
      <c r="D449" s="66"/>
      <c r="E449" s="66"/>
      <c r="F449" s="66"/>
      <c r="G449" s="66"/>
      <c r="H449" s="66"/>
      <c r="I449" s="66"/>
      <c r="J449" s="66"/>
      <c r="K449" s="66"/>
      <c r="L449" s="66"/>
      <c r="M449" s="66"/>
      <c r="N449" s="52"/>
      <c r="O449" s="53"/>
      <c r="P449" s="53"/>
      <c r="Q449" s="53"/>
      <c r="R449" s="53"/>
      <c r="S449" s="53"/>
      <c r="T449" s="53"/>
      <c r="U449" s="53"/>
      <c r="V449" s="53"/>
      <c r="W449" s="53"/>
      <c r="X449" s="53"/>
      <c r="Y449" s="53"/>
      <c r="Z449" s="53"/>
      <c r="AA449" s="53"/>
      <c r="AB449" s="53"/>
      <c r="AC449" s="53"/>
      <c r="AD449" s="53"/>
      <c r="AE449" s="53"/>
      <c r="AF449" s="53"/>
      <c r="AG449" s="53"/>
      <c r="AH449" s="53"/>
      <c r="AI449" s="53"/>
      <c r="AJ449" s="53"/>
      <c r="AK449" s="53"/>
      <c r="AL449" s="53"/>
      <c r="AM449" s="53"/>
      <c r="AN449" s="53"/>
      <c r="AO449" s="53"/>
      <c r="AP449" s="53"/>
      <c r="AQ449" s="53"/>
      <c r="AR449" s="53"/>
      <c r="AS449" s="53"/>
      <c r="AT449" s="53"/>
      <c r="AU449" s="53"/>
      <c r="AV449" s="53"/>
      <c r="AW449" s="53"/>
      <c r="AX449" s="53"/>
      <c r="AY449" s="53"/>
      <c r="AZ449" s="53"/>
      <c r="BA449" s="53"/>
      <c r="BB449" s="53"/>
      <c r="BC449" s="53"/>
      <c r="BD449" s="53"/>
      <c r="BE449" s="53"/>
      <c r="BF449" s="53"/>
      <c r="BG449" s="53"/>
      <c r="BH449" s="53"/>
      <c r="BI449" s="53"/>
      <c r="BJ449" s="53"/>
      <c r="BK449" s="53"/>
      <c r="BL449" s="53"/>
      <c r="BM449" s="53"/>
      <c r="BN449" s="53"/>
      <c r="BO449" s="53"/>
      <c r="BP449" s="53"/>
      <c r="BQ449" s="53"/>
      <c r="BR449" s="53"/>
      <c r="BS449" s="53"/>
      <c r="BT449" s="53"/>
      <c r="BU449" s="53"/>
      <c r="BV449" s="53"/>
      <c r="BW449" s="53"/>
      <c r="BX449" s="53"/>
      <c r="BY449" s="53"/>
      <c r="BZ449" s="53"/>
      <c r="CA449" s="53"/>
      <c r="CB449" s="53"/>
      <c r="CC449" s="53"/>
      <c r="CD449" s="53"/>
      <c r="CE449" s="53"/>
      <c r="CF449" s="53"/>
      <c r="CG449" s="53"/>
      <c r="CH449" s="53"/>
      <c r="CI449" s="53"/>
      <c r="CJ449" s="53"/>
      <c r="CK449" s="53"/>
      <c r="CL449" s="53"/>
      <c r="CM449" s="53"/>
      <c r="CN449" s="53"/>
      <c r="CO449" s="53"/>
      <c r="CP449" s="53"/>
      <c r="CQ449" s="53"/>
      <c r="CR449" s="53"/>
      <c r="CS449" s="53"/>
      <c r="CT449" s="53"/>
      <c r="CU449" s="53"/>
      <c r="CV449" s="53"/>
      <c r="CW449" s="53"/>
      <c r="CX449" s="53"/>
      <c r="CY449" s="53"/>
      <c r="CZ449" s="53"/>
      <c r="DA449" s="53"/>
      <c r="DB449" s="53"/>
      <c r="DC449" s="53"/>
      <c r="DD449" s="53"/>
      <c r="DE449" s="53"/>
      <c r="DF449" s="53"/>
      <c r="DG449" s="53"/>
      <c r="DH449" s="53"/>
      <c r="DI449" s="53"/>
      <c r="DJ449" s="53"/>
      <c r="DK449" s="53"/>
      <c r="DL449" s="53"/>
      <c r="DM449" s="53"/>
      <c r="DN449" s="53"/>
      <c r="DO449" s="53"/>
      <c r="DP449" s="53"/>
      <c r="DQ449" s="53"/>
      <c r="DR449" s="53"/>
      <c r="DS449" s="53"/>
      <c r="DT449" s="53"/>
      <c r="DU449" s="53"/>
      <c r="DV449" s="53"/>
      <c r="DW449" s="53"/>
      <c r="DX449" s="53"/>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3"/>
      <c r="FK449" s="53"/>
      <c r="FL449" s="53"/>
      <c r="FM449" s="53"/>
      <c r="FN449" s="53"/>
      <c r="FO449" s="53"/>
      <c r="FP449" s="53"/>
      <c r="FQ449" s="53"/>
      <c r="FR449" s="53"/>
      <c r="FS449" s="53"/>
      <c r="FT449" s="53"/>
      <c r="FU449" s="53"/>
      <c r="FV449" s="53"/>
      <c r="FW449" s="53"/>
      <c r="FX449" s="53"/>
      <c r="FY449" s="53"/>
      <c r="FZ449" s="53"/>
      <c r="GA449" s="53"/>
      <c r="GB449" s="53"/>
      <c r="GC449" s="53"/>
      <c r="GD449" s="53"/>
      <c r="GE449" s="53"/>
      <c r="GF449" s="53"/>
      <c r="GG449" s="53"/>
      <c r="GH449" s="53"/>
      <c r="GI449" s="53"/>
      <c r="GJ449" s="53"/>
      <c r="GK449" s="53"/>
      <c r="GL449" s="53"/>
      <c r="GM449" s="53"/>
      <c r="GN449" s="53"/>
      <c r="GO449" s="53"/>
      <c r="GP449" s="53"/>
      <c r="GQ449" s="53"/>
      <c r="GR449" s="53"/>
      <c r="GS449" s="53"/>
      <c r="GT449" s="53"/>
      <c r="GU449" s="53"/>
      <c r="GV449" s="53"/>
      <c r="GW449" s="53"/>
      <c r="GX449" s="53"/>
      <c r="GY449" s="53"/>
      <c r="GZ449" s="53"/>
      <c r="HA449" s="53"/>
      <c r="HB449" s="53"/>
      <c r="HC449" s="53"/>
      <c r="HD449" s="53"/>
      <c r="HE449" s="53"/>
      <c r="HF449" s="53"/>
      <c r="HG449" s="53"/>
      <c r="HH449" s="53"/>
      <c r="HI449" s="53"/>
      <c r="HJ449" s="53"/>
      <c r="HK449" s="53"/>
      <c r="HL449" s="53"/>
      <c r="HM449" s="53"/>
      <c r="HN449" s="53"/>
      <c r="HO449" s="53"/>
      <c r="HP449" s="53"/>
      <c r="HQ449" s="53"/>
      <c r="HR449" s="53"/>
      <c r="HS449" s="53"/>
      <c r="HT449" s="53"/>
      <c r="HU449" s="53"/>
      <c r="HV449" s="53"/>
      <c r="HW449" s="53"/>
      <c r="HX449" s="53"/>
      <c r="HY449" s="53"/>
      <c r="HZ449" s="53"/>
      <c r="IA449" s="53"/>
      <c r="IB449" s="53"/>
      <c r="IC449" s="53"/>
      <c r="ID449" s="53"/>
      <c r="IE449" s="53"/>
      <c r="IF449" s="53"/>
      <c r="IG449" s="53"/>
      <c r="IH449" s="53"/>
      <c r="II449" s="53"/>
      <c r="IJ449" s="53"/>
      <c r="IK449" s="53"/>
      <c r="IL449" s="53"/>
      <c r="IM449" s="53"/>
      <c r="IN449" s="53"/>
      <c r="IO449" s="53"/>
      <c r="IP449" s="53"/>
      <c r="IQ449" s="53"/>
      <c r="IR449" s="53"/>
      <c r="IS449" s="53"/>
      <c r="IT449" s="53"/>
      <c r="IU449" s="53"/>
      <c r="IV449" s="53"/>
      <c r="IW449" s="53"/>
      <c r="IX449" s="53"/>
      <c r="IY449" s="53"/>
      <c r="IZ449" s="53"/>
      <c r="JA449" s="53"/>
      <c r="JB449" s="53"/>
      <c r="JC449" s="53"/>
      <c r="JD449" s="53"/>
      <c r="JE449" s="53"/>
      <c r="JF449" s="53"/>
      <c r="JG449" s="53"/>
      <c r="JH449" s="53"/>
      <c r="JI449" s="53"/>
      <c r="JJ449" s="53"/>
      <c r="JK449" s="53"/>
      <c r="JL449" s="53"/>
      <c r="JM449" s="53"/>
      <c r="JN449" s="53"/>
      <c r="JO449" s="53"/>
      <c r="JP449" s="53"/>
      <c r="JQ449" s="53"/>
      <c r="JR449" s="53"/>
      <c r="JS449" s="53"/>
      <c r="JT449" s="53"/>
      <c r="JU449" s="53"/>
      <c r="JV449" s="53"/>
      <c r="JW449" s="53"/>
      <c r="JX449" s="53"/>
      <c r="JY449" s="53"/>
      <c r="JZ449" s="53"/>
      <c r="KA449" s="53"/>
      <c r="KB449" s="53"/>
      <c r="KC449" s="53"/>
      <c r="KD449" s="53"/>
      <c r="KE449" s="53"/>
      <c r="KF449" s="53"/>
      <c r="KG449" s="53"/>
      <c r="KH449" s="53"/>
      <c r="KI449" s="53"/>
      <c r="KJ449" s="53"/>
      <c r="KK449" s="53"/>
      <c r="KL449" s="53"/>
      <c r="KM449" s="53"/>
      <c r="KN449" s="53"/>
      <c r="KO449" s="53"/>
      <c r="KP449" s="53"/>
      <c r="KQ449" s="53"/>
      <c r="KR449" s="53"/>
      <c r="KS449" s="53"/>
      <c r="KT449" s="53"/>
      <c r="KU449" s="53"/>
      <c r="KV449" s="53"/>
      <c r="KW449" s="53"/>
      <c r="KX449" s="53"/>
      <c r="KY449" s="53"/>
      <c r="KZ449" s="53"/>
      <c r="LA449" s="53"/>
      <c r="LB449" s="53"/>
      <c r="LC449" s="53"/>
      <c r="LD449" s="53"/>
      <c r="LE449" s="53"/>
      <c r="LF449" s="53"/>
      <c r="LG449" s="53"/>
      <c r="LH449" s="53"/>
      <c r="LI449" s="53"/>
      <c r="LJ449" s="53"/>
      <c r="LK449" s="53"/>
      <c r="LL449" s="53"/>
      <c r="LM449" s="53"/>
      <c r="LN449" s="53"/>
      <c r="LO449" s="53"/>
      <c r="LP449" s="53"/>
      <c r="LQ449" s="53"/>
      <c r="LR449" s="53"/>
      <c r="LS449" s="53"/>
      <c r="LT449" s="53"/>
      <c r="LU449" s="53"/>
      <c r="LV449" s="53"/>
      <c r="LW449" s="53"/>
      <c r="LX449" s="53"/>
      <c r="LY449" s="53"/>
      <c r="LZ449" s="53"/>
      <c r="MA449" s="53"/>
      <c r="MB449" s="53"/>
      <c r="MC449" s="53"/>
      <c r="MD449" s="53"/>
      <c r="ME449" s="53"/>
      <c r="MF449" s="53"/>
      <c r="MG449" s="53"/>
      <c r="MH449" s="53"/>
      <c r="MI449" s="53"/>
      <c r="MJ449" s="53"/>
      <c r="MK449" s="53"/>
      <c r="ML449" s="53"/>
      <c r="MM449" s="53"/>
      <c r="MN449" s="53"/>
      <c r="MO449" s="53"/>
      <c r="MP449" s="53"/>
      <c r="MQ449" s="53"/>
      <c r="MR449" s="53"/>
      <c r="MS449" s="53"/>
      <c r="MT449" s="53"/>
      <c r="MU449" s="53"/>
      <c r="MV449" s="53"/>
      <c r="MW449" s="53"/>
      <c r="MX449" s="53"/>
      <c r="MY449" s="53"/>
      <c r="MZ449" s="53"/>
      <c r="NA449" s="53"/>
      <c r="NB449" s="53"/>
      <c r="NC449" s="53"/>
      <c r="ND449" s="53"/>
      <c r="NE449" s="53"/>
      <c r="NF449" s="53"/>
      <c r="NG449" s="53"/>
      <c r="NH449" s="53"/>
      <c r="NI449" s="53"/>
      <c r="NJ449" s="53"/>
      <c r="NK449" s="53"/>
      <c r="NL449" s="53"/>
      <c r="NM449" s="53"/>
      <c r="NN449" s="53"/>
      <c r="NO449" s="53"/>
      <c r="NP449" s="53"/>
      <c r="NQ449" s="53"/>
      <c r="NR449" s="53"/>
      <c r="NS449" s="53"/>
      <c r="NT449" s="53"/>
      <c r="NU449" s="53"/>
      <c r="NV449" s="53"/>
      <c r="NW449" s="53"/>
      <c r="NX449" s="53"/>
      <c r="NY449" s="53"/>
      <c r="NZ449" s="53"/>
      <c r="OA449" s="53"/>
      <c r="OB449" s="53"/>
      <c r="OC449" s="53"/>
      <c r="OD449" s="53"/>
      <c r="OE449" s="53"/>
      <c r="OF449" s="53"/>
      <c r="OG449" s="53"/>
      <c r="OH449" s="53"/>
      <c r="OI449" s="53"/>
      <c r="OJ449" s="53"/>
      <c r="OK449" s="53"/>
      <c r="OL449" s="53"/>
      <c r="OM449" s="53"/>
      <c r="ON449" s="53"/>
      <c r="OO449" s="53"/>
      <c r="OP449" s="53"/>
      <c r="OQ449" s="53"/>
      <c r="OR449" s="53"/>
      <c r="OS449" s="53"/>
      <c r="OT449" s="53"/>
      <c r="OU449" s="53"/>
      <c r="OV449" s="53"/>
      <c r="OW449" s="53"/>
      <c r="OX449" s="53"/>
      <c r="OY449" s="53"/>
      <c r="OZ449" s="53"/>
      <c r="PA449" s="53"/>
      <c r="PB449" s="53"/>
      <c r="PC449" s="53"/>
      <c r="PD449" s="53"/>
      <c r="PE449" s="53"/>
      <c r="PF449" s="53"/>
      <c r="PG449" s="53"/>
      <c r="PH449" s="53"/>
      <c r="PI449" s="53"/>
      <c r="PJ449" s="53"/>
      <c r="PK449" s="53"/>
      <c r="PL449" s="53"/>
      <c r="PM449" s="53"/>
      <c r="PN449" s="53"/>
      <c r="PO449" s="53"/>
      <c r="PP449" s="53"/>
      <c r="PQ449" s="53"/>
      <c r="PR449" s="53"/>
      <c r="PS449" s="53"/>
      <c r="PT449" s="53"/>
      <c r="PU449" s="53"/>
      <c r="PV449" s="53"/>
      <c r="PW449" s="53"/>
      <c r="PX449" s="53"/>
      <c r="PY449" s="53"/>
      <c r="PZ449" s="53"/>
      <c r="QA449" s="53"/>
      <c r="QB449" s="53"/>
      <c r="QC449" s="53"/>
      <c r="QD449" s="53"/>
      <c r="QE449" s="53"/>
      <c r="QF449" s="53"/>
      <c r="QG449" s="53"/>
      <c r="QH449" s="53"/>
      <c r="QI449" s="53"/>
      <c r="QJ449" s="53"/>
      <c r="QK449" s="53"/>
      <c r="QL449" s="53"/>
      <c r="QM449" s="53"/>
      <c r="QN449" s="53"/>
      <c r="QO449" s="53"/>
      <c r="QP449" s="53"/>
      <c r="QQ449" s="53"/>
      <c r="QR449" s="53"/>
      <c r="QS449" s="53"/>
      <c r="QT449" s="53"/>
      <c r="QU449" s="53"/>
      <c r="QV449" s="53"/>
      <c r="QW449" s="53"/>
      <c r="QX449" s="53"/>
      <c r="QY449" s="53"/>
      <c r="QZ449" s="53"/>
      <c r="RA449" s="53"/>
      <c r="RB449" s="53"/>
      <c r="RC449" s="53"/>
      <c r="RD449" s="53"/>
      <c r="RE449" s="53"/>
      <c r="RF449" s="53"/>
      <c r="RG449" s="53"/>
      <c r="RH449" s="53"/>
      <c r="RI449" s="53"/>
      <c r="RJ449" s="53"/>
      <c r="RK449" s="53"/>
      <c r="RL449" s="53"/>
      <c r="RM449" s="53"/>
      <c r="RN449" s="53"/>
      <c r="RO449" s="53"/>
      <c r="RP449" s="53"/>
      <c r="RQ449" s="53"/>
      <c r="RR449" s="53"/>
      <c r="RS449" s="53"/>
      <c r="RT449" s="53"/>
      <c r="RU449" s="53"/>
      <c r="RV449" s="53"/>
      <c r="RW449" s="53"/>
      <c r="RX449" s="53"/>
      <c r="RY449" s="53"/>
      <c r="RZ449" s="53"/>
      <c r="SA449" s="53"/>
      <c r="SB449" s="53"/>
      <c r="SC449" s="53"/>
      <c r="SD449" s="53"/>
      <c r="SE449" s="53"/>
      <c r="SF449" s="53"/>
      <c r="SG449" s="53"/>
      <c r="SH449" s="53"/>
      <c r="SI449" s="53"/>
      <c r="SJ449" s="53"/>
      <c r="SK449" s="53"/>
      <c r="SL449" s="53"/>
      <c r="SM449" s="53"/>
      <c r="SN449" s="53"/>
      <c r="SO449" s="53"/>
      <c r="SP449" s="53"/>
      <c r="SQ449" s="53"/>
      <c r="SR449" s="53"/>
      <c r="SS449" s="53"/>
      <c r="ST449" s="53"/>
      <c r="SU449" s="53"/>
      <c r="SV449" s="53"/>
      <c r="SW449" s="53"/>
      <c r="SX449" s="53"/>
      <c r="SY449" s="53"/>
      <c r="SZ449" s="53"/>
      <c r="TA449" s="53"/>
      <c r="TB449" s="53"/>
      <c r="TC449" s="53"/>
      <c r="TD449" s="53"/>
      <c r="TE449" s="53"/>
      <c r="TF449" s="53"/>
      <c r="TG449" s="53"/>
      <c r="TH449" s="53"/>
      <c r="TI449" s="53"/>
      <c r="TJ449" s="53"/>
      <c r="TK449" s="53"/>
      <c r="TL449" s="53"/>
      <c r="TM449" s="53"/>
      <c r="TN449" s="53"/>
      <c r="TO449" s="53"/>
      <c r="TP449" s="53"/>
      <c r="TQ449" s="53"/>
      <c r="TR449" s="53"/>
      <c r="TS449" s="53"/>
      <c r="TT449" s="53"/>
      <c r="TU449" s="53"/>
      <c r="TV449" s="53"/>
      <c r="TW449" s="53"/>
      <c r="TX449" s="53"/>
      <c r="TY449" s="53"/>
      <c r="TZ449" s="53"/>
      <c r="UA449" s="53"/>
      <c r="UB449" s="53"/>
      <c r="UC449" s="53"/>
      <c r="UD449" s="53"/>
      <c r="UE449" s="53"/>
      <c r="UF449" s="53"/>
      <c r="UG449" s="53"/>
    </row>
    <row r="450" spans="1:553" s="19" customFormat="1" ht="15.75" customHeight="1" x14ac:dyDescent="0.2">
      <c r="A450" s="66"/>
      <c r="B450" s="66"/>
      <c r="C450" s="66"/>
      <c r="D450" s="66"/>
      <c r="E450" s="66"/>
      <c r="F450" s="66"/>
      <c r="G450" s="66"/>
      <c r="H450" s="66"/>
      <c r="I450" s="66"/>
      <c r="J450" s="66"/>
      <c r="K450" s="66"/>
      <c r="L450" s="66"/>
      <c r="M450" s="66"/>
      <c r="N450" s="52"/>
      <c r="O450" s="53"/>
      <c r="P450" s="53"/>
      <c r="Q450" s="53"/>
      <c r="R450" s="53"/>
      <c r="S450" s="53"/>
      <c r="T450" s="53"/>
      <c r="U450" s="53"/>
      <c r="V450" s="53"/>
      <c r="W450" s="53"/>
      <c r="X450" s="53"/>
      <c r="Y450" s="53"/>
      <c r="Z450" s="53"/>
      <c r="AA450" s="53"/>
      <c r="AB450" s="53"/>
      <c r="AC450" s="53"/>
      <c r="AD450" s="53"/>
      <c r="AE450" s="53"/>
      <c r="AF450" s="53"/>
      <c r="AG450" s="53"/>
      <c r="AH450" s="53"/>
      <c r="AI450" s="53"/>
      <c r="AJ450" s="53"/>
      <c r="AK450" s="53"/>
      <c r="AL450" s="53"/>
      <c r="AM450" s="53"/>
      <c r="AN450" s="53"/>
      <c r="AO450" s="53"/>
      <c r="AP450" s="53"/>
      <c r="AQ450" s="53"/>
      <c r="AR450" s="53"/>
      <c r="AS450" s="53"/>
      <c r="AT450" s="53"/>
      <c r="AU450" s="53"/>
      <c r="AV450" s="53"/>
      <c r="AW450" s="53"/>
      <c r="AX450" s="53"/>
      <c r="AY450" s="53"/>
      <c r="AZ450" s="53"/>
      <c r="BA450" s="53"/>
      <c r="BB450" s="53"/>
      <c r="BC450" s="53"/>
      <c r="BD450" s="53"/>
      <c r="BE450" s="53"/>
      <c r="BF450" s="53"/>
      <c r="BG450" s="53"/>
      <c r="BH450" s="53"/>
      <c r="BI450" s="53"/>
      <c r="BJ450" s="53"/>
      <c r="BK450" s="53"/>
      <c r="BL450" s="53"/>
      <c r="BM450" s="53"/>
      <c r="BN450" s="53"/>
      <c r="BO450" s="53"/>
      <c r="BP450" s="53"/>
      <c r="BQ450" s="53"/>
      <c r="BR450" s="53"/>
      <c r="BS450" s="53"/>
      <c r="BT450" s="53"/>
      <c r="BU450" s="53"/>
      <c r="BV450" s="53"/>
      <c r="BW450" s="53"/>
      <c r="BX450" s="53"/>
      <c r="BY450" s="53"/>
      <c r="BZ450" s="53"/>
      <c r="CA450" s="53"/>
      <c r="CB450" s="53"/>
      <c r="CC450" s="53"/>
      <c r="CD450" s="53"/>
      <c r="CE450" s="53"/>
      <c r="CF450" s="53"/>
      <c r="CG450" s="53"/>
      <c r="CH450" s="53"/>
      <c r="CI450" s="53"/>
      <c r="CJ450" s="53"/>
      <c r="CK450" s="53"/>
      <c r="CL450" s="53"/>
      <c r="CM450" s="53"/>
      <c r="CN450" s="53"/>
      <c r="CO450" s="53"/>
      <c r="CP450" s="53"/>
      <c r="CQ450" s="53"/>
      <c r="CR450" s="53"/>
      <c r="CS450" s="53"/>
      <c r="CT450" s="53"/>
      <c r="CU450" s="53"/>
      <c r="CV450" s="53"/>
      <c r="CW450" s="53"/>
      <c r="CX450" s="53"/>
      <c r="CY450" s="53"/>
      <c r="CZ450" s="53"/>
      <c r="DA450" s="53"/>
      <c r="DB450" s="53"/>
      <c r="DC450" s="53"/>
      <c r="DD450" s="53"/>
      <c r="DE450" s="53"/>
      <c r="DF450" s="53"/>
      <c r="DG450" s="53"/>
      <c r="DH450" s="53"/>
      <c r="DI450" s="53"/>
      <c r="DJ450" s="53"/>
      <c r="DK450" s="53"/>
      <c r="DL450" s="53"/>
      <c r="DM450" s="53"/>
      <c r="DN450" s="53"/>
      <c r="DO450" s="53"/>
      <c r="DP450" s="53"/>
      <c r="DQ450" s="53"/>
      <c r="DR450" s="53"/>
      <c r="DS450" s="53"/>
      <c r="DT450" s="53"/>
      <c r="DU450" s="53"/>
      <c r="DV450" s="53"/>
      <c r="DW450" s="53"/>
      <c r="DX450" s="53"/>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3"/>
      <c r="FK450" s="53"/>
      <c r="FL450" s="53"/>
      <c r="FM450" s="53"/>
      <c r="FN450" s="53"/>
      <c r="FO450" s="53"/>
      <c r="FP450" s="53"/>
      <c r="FQ450" s="53"/>
      <c r="FR450" s="53"/>
      <c r="FS450" s="53"/>
      <c r="FT450" s="53"/>
      <c r="FU450" s="53"/>
      <c r="FV450" s="53"/>
      <c r="FW450" s="53"/>
      <c r="FX450" s="53"/>
      <c r="FY450" s="53"/>
      <c r="FZ450" s="53"/>
      <c r="GA450" s="53"/>
      <c r="GB450" s="53"/>
      <c r="GC450" s="53"/>
      <c r="GD450" s="53"/>
      <c r="GE450" s="53"/>
      <c r="GF450" s="53"/>
      <c r="GG450" s="53"/>
      <c r="GH450" s="53"/>
      <c r="GI450" s="53"/>
      <c r="GJ450" s="53"/>
      <c r="GK450" s="53"/>
      <c r="GL450" s="53"/>
      <c r="GM450" s="53"/>
      <c r="GN450" s="53"/>
      <c r="GO450" s="53"/>
      <c r="GP450" s="53"/>
      <c r="GQ450" s="53"/>
      <c r="GR450" s="53"/>
      <c r="GS450" s="53"/>
      <c r="GT450" s="53"/>
      <c r="GU450" s="53"/>
      <c r="GV450" s="53"/>
      <c r="GW450" s="53"/>
      <c r="GX450" s="53"/>
      <c r="GY450" s="53"/>
      <c r="GZ450" s="53"/>
      <c r="HA450" s="53"/>
      <c r="HB450" s="53"/>
      <c r="HC450" s="53"/>
      <c r="HD450" s="53"/>
      <c r="HE450" s="53"/>
      <c r="HF450" s="53"/>
      <c r="HG450" s="53"/>
      <c r="HH450" s="53"/>
      <c r="HI450" s="53"/>
      <c r="HJ450" s="53"/>
      <c r="HK450" s="53"/>
      <c r="HL450" s="53"/>
      <c r="HM450" s="53"/>
      <c r="HN450" s="53"/>
      <c r="HO450" s="53"/>
      <c r="HP450" s="53"/>
      <c r="HQ450" s="53"/>
      <c r="HR450" s="53"/>
      <c r="HS450" s="53"/>
      <c r="HT450" s="53"/>
      <c r="HU450" s="53"/>
      <c r="HV450" s="53"/>
      <c r="HW450" s="53"/>
      <c r="HX450" s="53"/>
      <c r="HY450" s="53"/>
      <c r="HZ450" s="53"/>
      <c r="IA450" s="53"/>
      <c r="IB450" s="53"/>
      <c r="IC450" s="53"/>
      <c r="ID450" s="53"/>
      <c r="IE450" s="53"/>
      <c r="IF450" s="53"/>
      <c r="IG450" s="53"/>
      <c r="IH450" s="53"/>
      <c r="II450" s="53"/>
      <c r="IJ450" s="53"/>
      <c r="IK450" s="53"/>
      <c r="IL450" s="53"/>
      <c r="IM450" s="53"/>
      <c r="IN450" s="53"/>
      <c r="IO450" s="53"/>
      <c r="IP450" s="53"/>
      <c r="IQ450" s="53"/>
      <c r="IR450" s="53"/>
      <c r="IS450" s="53"/>
      <c r="IT450" s="53"/>
      <c r="IU450" s="53"/>
      <c r="IV450" s="53"/>
      <c r="IW450" s="53"/>
      <c r="IX450" s="53"/>
      <c r="IY450" s="53"/>
      <c r="IZ450" s="53"/>
      <c r="JA450" s="53"/>
      <c r="JB450" s="53"/>
      <c r="JC450" s="53"/>
      <c r="JD450" s="53"/>
      <c r="JE450" s="53"/>
      <c r="JF450" s="53"/>
      <c r="JG450" s="53"/>
      <c r="JH450" s="53"/>
      <c r="JI450" s="53"/>
      <c r="JJ450" s="53"/>
      <c r="JK450" s="53"/>
      <c r="JL450" s="53"/>
      <c r="JM450" s="53"/>
      <c r="JN450" s="53"/>
      <c r="JO450" s="53"/>
      <c r="JP450" s="53"/>
      <c r="JQ450" s="53"/>
      <c r="JR450" s="53"/>
      <c r="JS450" s="53"/>
      <c r="JT450" s="53"/>
      <c r="JU450" s="53"/>
      <c r="JV450" s="53"/>
      <c r="JW450" s="53"/>
      <c r="JX450" s="53"/>
      <c r="JY450" s="53"/>
      <c r="JZ450" s="53"/>
      <c r="KA450" s="53"/>
      <c r="KB450" s="53"/>
      <c r="KC450" s="53"/>
      <c r="KD450" s="53"/>
      <c r="KE450" s="53"/>
      <c r="KF450" s="53"/>
      <c r="KG450" s="53"/>
      <c r="KH450" s="53"/>
      <c r="KI450" s="53"/>
      <c r="KJ450" s="53"/>
      <c r="KK450" s="53"/>
      <c r="KL450" s="53"/>
      <c r="KM450" s="53"/>
      <c r="KN450" s="53"/>
      <c r="KO450" s="53"/>
      <c r="KP450" s="53"/>
      <c r="KQ450" s="53"/>
      <c r="KR450" s="53"/>
      <c r="KS450" s="53"/>
      <c r="KT450" s="53"/>
      <c r="KU450" s="53"/>
      <c r="KV450" s="53"/>
      <c r="KW450" s="53"/>
      <c r="KX450" s="53"/>
      <c r="KY450" s="53"/>
      <c r="KZ450" s="53"/>
      <c r="LA450" s="53"/>
      <c r="LB450" s="53"/>
      <c r="LC450" s="53"/>
      <c r="LD450" s="53"/>
      <c r="LE450" s="53"/>
      <c r="LF450" s="53"/>
      <c r="LG450" s="53"/>
      <c r="LH450" s="53"/>
      <c r="LI450" s="53"/>
      <c r="LJ450" s="53"/>
      <c r="LK450" s="53"/>
      <c r="LL450" s="53"/>
      <c r="LM450" s="53"/>
      <c r="LN450" s="53"/>
      <c r="LO450" s="53"/>
      <c r="LP450" s="53"/>
      <c r="LQ450" s="53"/>
      <c r="LR450" s="53"/>
      <c r="LS450" s="53"/>
      <c r="LT450" s="53"/>
      <c r="LU450" s="53"/>
      <c r="LV450" s="53"/>
      <c r="LW450" s="53"/>
      <c r="LX450" s="53"/>
      <c r="LY450" s="53"/>
      <c r="LZ450" s="53"/>
      <c r="MA450" s="53"/>
      <c r="MB450" s="53"/>
      <c r="MC450" s="53"/>
      <c r="MD450" s="53"/>
      <c r="ME450" s="53"/>
      <c r="MF450" s="53"/>
      <c r="MG450" s="53"/>
      <c r="MH450" s="53"/>
      <c r="MI450" s="53"/>
      <c r="MJ450" s="53"/>
      <c r="MK450" s="53"/>
      <c r="ML450" s="53"/>
      <c r="MM450" s="53"/>
      <c r="MN450" s="53"/>
      <c r="MO450" s="53"/>
      <c r="MP450" s="53"/>
      <c r="MQ450" s="53"/>
      <c r="MR450" s="53"/>
      <c r="MS450" s="53"/>
      <c r="MT450" s="53"/>
      <c r="MU450" s="53"/>
      <c r="MV450" s="53"/>
      <c r="MW450" s="53"/>
      <c r="MX450" s="53"/>
      <c r="MY450" s="53"/>
      <c r="MZ450" s="53"/>
      <c r="NA450" s="53"/>
      <c r="NB450" s="53"/>
      <c r="NC450" s="53"/>
      <c r="ND450" s="53"/>
      <c r="NE450" s="53"/>
      <c r="NF450" s="53"/>
      <c r="NG450" s="53"/>
      <c r="NH450" s="53"/>
      <c r="NI450" s="53"/>
      <c r="NJ450" s="53"/>
      <c r="NK450" s="53"/>
      <c r="NL450" s="53"/>
      <c r="NM450" s="53"/>
      <c r="NN450" s="53"/>
      <c r="NO450" s="53"/>
      <c r="NP450" s="53"/>
      <c r="NQ450" s="53"/>
      <c r="NR450" s="53"/>
      <c r="NS450" s="53"/>
      <c r="NT450" s="53"/>
      <c r="NU450" s="53"/>
      <c r="NV450" s="53"/>
      <c r="NW450" s="53"/>
      <c r="NX450" s="53"/>
      <c r="NY450" s="53"/>
      <c r="NZ450" s="53"/>
      <c r="OA450" s="53"/>
      <c r="OB450" s="53"/>
      <c r="OC450" s="53"/>
      <c r="OD450" s="53"/>
      <c r="OE450" s="53"/>
      <c r="OF450" s="53"/>
      <c r="OG450" s="53"/>
      <c r="OH450" s="53"/>
      <c r="OI450" s="53"/>
      <c r="OJ450" s="53"/>
      <c r="OK450" s="53"/>
      <c r="OL450" s="53"/>
      <c r="OM450" s="53"/>
      <c r="ON450" s="53"/>
      <c r="OO450" s="53"/>
      <c r="OP450" s="53"/>
      <c r="OQ450" s="53"/>
      <c r="OR450" s="53"/>
      <c r="OS450" s="53"/>
      <c r="OT450" s="53"/>
      <c r="OU450" s="53"/>
      <c r="OV450" s="53"/>
      <c r="OW450" s="53"/>
      <c r="OX450" s="53"/>
      <c r="OY450" s="53"/>
      <c r="OZ450" s="53"/>
      <c r="PA450" s="53"/>
      <c r="PB450" s="53"/>
      <c r="PC450" s="53"/>
      <c r="PD450" s="53"/>
      <c r="PE450" s="53"/>
      <c r="PF450" s="53"/>
      <c r="PG450" s="53"/>
      <c r="PH450" s="53"/>
      <c r="PI450" s="53"/>
      <c r="PJ450" s="53"/>
      <c r="PK450" s="53"/>
      <c r="PL450" s="53"/>
      <c r="PM450" s="53"/>
      <c r="PN450" s="53"/>
      <c r="PO450" s="53"/>
      <c r="PP450" s="53"/>
      <c r="PQ450" s="53"/>
      <c r="PR450" s="53"/>
      <c r="PS450" s="53"/>
      <c r="PT450" s="53"/>
      <c r="PU450" s="53"/>
      <c r="PV450" s="53"/>
      <c r="PW450" s="53"/>
      <c r="PX450" s="53"/>
      <c r="PY450" s="53"/>
      <c r="PZ450" s="53"/>
      <c r="QA450" s="53"/>
      <c r="QB450" s="53"/>
      <c r="QC450" s="53"/>
      <c r="QD450" s="53"/>
      <c r="QE450" s="53"/>
      <c r="QF450" s="53"/>
      <c r="QG450" s="53"/>
      <c r="QH450" s="53"/>
      <c r="QI450" s="53"/>
      <c r="QJ450" s="53"/>
      <c r="QK450" s="53"/>
      <c r="QL450" s="53"/>
      <c r="QM450" s="53"/>
      <c r="QN450" s="53"/>
      <c r="QO450" s="53"/>
      <c r="QP450" s="53"/>
      <c r="QQ450" s="53"/>
      <c r="QR450" s="53"/>
      <c r="QS450" s="53"/>
      <c r="QT450" s="53"/>
      <c r="QU450" s="53"/>
      <c r="QV450" s="53"/>
      <c r="QW450" s="53"/>
      <c r="QX450" s="53"/>
      <c r="QY450" s="53"/>
      <c r="QZ450" s="53"/>
      <c r="RA450" s="53"/>
      <c r="RB450" s="53"/>
      <c r="RC450" s="53"/>
      <c r="RD450" s="53"/>
      <c r="RE450" s="53"/>
      <c r="RF450" s="53"/>
      <c r="RG450" s="53"/>
      <c r="RH450" s="53"/>
      <c r="RI450" s="53"/>
      <c r="RJ450" s="53"/>
      <c r="RK450" s="53"/>
      <c r="RL450" s="53"/>
      <c r="RM450" s="53"/>
      <c r="RN450" s="53"/>
      <c r="RO450" s="53"/>
      <c r="RP450" s="53"/>
      <c r="RQ450" s="53"/>
      <c r="RR450" s="53"/>
      <c r="RS450" s="53"/>
      <c r="RT450" s="53"/>
      <c r="RU450" s="53"/>
      <c r="RV450" s="53"/>
      <c r="RW450" s="53"/>
      <c r="RX450" s="53"/>
      <c r="RY450" s="53"/>
      <c r="RZ450" s="53"/>
      <c r="SA450" s="53"/>
      <c r="SB450" s="53"/>
      <c r="SC450" s="53"/>
      <c r="SD450" s="53"/>
      <c r="SE450" s="53"/>
      <c r="SF450" s="53"/>
      <c r="SG450" s="53"/>
      <c r="SH450" s="53"/>
      <c r="SI450" s="53"/>
      <c r="SJ450" s="53"/>
      <c r="SK450" s="53"/>
      <c r="SL450" s="53"/>
      <c r="SM450" s="53"/>
      <c r="SN450" s="53"/>
      <c r="SO450" s="53"/>
      <c r="SP450" s="53"/>
      <c r="SQ450" s="53"/>
      <c r="SR450" s="53"/>
      <c r="SS450" s="53"/>
      <c r="ST450" s="53"/>
      <c r="SU450" s="53"/>
      <c r="SV450" s="53"/>
      <c r="SW450" s="53"/>
      <c r="SX450" s="53"/>
      <c r="SY450" s="53"/>
      <c r="SZ450" s="53"/>
      <c r="TA450" s="53"/>
      <c r="TB450" s="53"/>
      <c r="TC450" s="53"/>
      <c r="TD450" s="53"/>
      <c r="TE450" s="53"/>
      <c r="TF450" s="53"/>
      <c r="TG450" s="53"/>
      <c r="TH450" s="53"/>
      <c r="TI450" s="53"/>
      <c r="TJ450" s="53"/>
      <c r="TK450" s="53"/>
      <c r="TL450" s="53"/>
      <c r="TM450" s="53"/>
      <c r="TN450" s="53"/>
      <c r="TO450" s="53"/>
      <c r="TP450" s="53"/>
      <c r="TQ450" s="53"/>
      <c r="TR450" s="53"/>
      <c r="TS450" s="53"/>
      <c r="TT450" s="53"/>
      <c r="TU450" s="53"/>
      <c r="TV450" s="53"/>
      <c r="TW450" s="53"/>
      <c r="TX450" s="53"/>
      <c r="TY450" s="53"/>
      <c r="TZ450" s="53"/>
      <c r="UA450" s="53"/>
      <c r="UB450" s="53"/>
      <c r="UC450" s="53"/>
      <c r="UD450" s="53"/>
      <c r="UE450" s="53"/>
      <c r="UF450" s="53"/>
      <c r="UG450" s="53"/>
    </row>
    <row r="451" spans="1:553" s="19" customFormat="1" ht="15.75" customHeight="1" x14ac:dyDescent="0.2">
      <c r="L451" s="66"/>
      <c r="M451" s="66"/>
      <c r="N451" s="52"/>
      <c r="O451" s="53"/>
      <c r="P451" s="53"/>
      <c r="Q451" s="53"/>
      <c r="R451" s="53"/>
      <c r="S451" s="53"/>
      <c r="T451" s="53"/>
      <c r="U451" s="53"/>
      <c r="V451" s="53"/>
      <c r="W451" s="53"/>
      <c r="X451" s="53"/>
      <c r="Y451" s="53"/>
      <c r="Z451" s="53"/>
      <c r="AA451" s="53"/>
      <c r="AB451" s="53"/>
      <c r="AC451" s="53"/>
      <c r="AD451" s="53"/>
      <c r="AE451" s="53"/>
      <c r="AF451" s="53"/>
      <c r="AG451" s="53"/>
      <c r="AH451" s="53"/>
      <c r="AI451" s="53"/>
      <c r="AJ451" s="53"/>
      <c r="AK451" s="53"/>
      <c r="AL451" s="53"/>
      <c r="AM451" s="53"/>
      <c r="AN451" s="53"/>
      <c r="AO451" s="53"/>
      <c r="AP451" s="53"/>
      <c r="AQ451" s="53"/>
      <c r="AR451" s="53"/>
      <c r="AS451" s="53"/>
      <c r="AT451" s="53"/>
      <c r="AU451" s="53"/>
      <c r="AV451" s="53"/>
      <c r="AW451" s="53"/>
      <c r="AX451" s="53"/>
      <c r="AY451" s="53"/>
      <c r="AZ451" s="53"/>
      <c r="BA451" s="53"/>
      <c r="BB451" s="53"/>
      <c r="BC451" s="53"/>
      <c r="BD451" s="53"/>
      <c r="BE451" s="53"/>
      <c r="BF451" s="53"/>
      <c r="BG451" s="53"/>
      <c r="BH451" s="53"/>
      <c r="BI451" s="53"/>
      <c r="BJ451" s="53"/>
      <c r="BK451" s="53"/>
      <c r="BL451" s="53"/>
      <c r="BM451" s="53"/>
      <c r="BN451" s="53"/>
      <c r="BO451" s="53"/>
      <c r="BP451" s="53"/>
      <c r="BQ451" s="53"/>
      <c r="BR451" s="53"/>
      <c r="BS451" s="53"/>
      <c r="BT451" s="53"/>
      <c r="BU451" s="53"/>
      <c r="BV451" s="53"/>
      <c r="BW451" s="53"/>
      <c r="BX451" s="53"/>
      <c r="BY451" s="53"/>
      <c r="BZ451" s="53"/>
      <c r="CA451" s="53"/>
      <c r="CB451" s="53"/>
      <c r="CC451" s="53"/>
      <c r="CD451" s="53"/>
      <c r="CE451" s="53"/>
      <c r="CF451" s="53"/>
      <c r="CG451" s="53"/>
      <c r="CH451" s="53"/>
      <c r="CI451" s="53"/>
      <c r="CJ451" s="53"/>
      <c r="CK451" s="53"/>
      <c r="CL451" s="53"/>
      <c r="CM451" s="53"/>
      <c r="CN451" s="53"/>
      <c r="CO451" s="53"/>
      <c r="CP451" s="53"/>
      <c r="CQ451" s="53"/>
      <c r="CR451" s="53"/>
      <c r="CS451" s="53"/>
      <c r="CT451" s="53"/>
      <c r="CU451" s="53"/>
      <c r="CV451" s="53"/>
      <c r="CW451" s="53"/>
      <c r="CX451" s="53"/>
      <c r="CY451" s="53"/>
      <c r="CZ451" s="53"/>
      <c r="DA451" s="53"/>
      <c r="DB451" s="53"/>
      <c r="DC451" s="53"/>
      <c r="DD451" s="53"/>
      <c r="DE451" s="53"/>
      <c r="DF451" s="53"/>
      <c r="DG451" s="53"/>
      <c r="DH451" s="53"/>
      <c r="DI451" s="53"/>
      <c r="DJ451" s="53"/>
      <c r="DK451" s="53"/>
      <c r="DL451" s="53"/>
      <c r="DM451" s="53"/>
      <c r="DN451" s="53"/>
      <c r="DO451" s="53"/>
      <c r="DP451" s="53"/>
      <c r="DQ451" s="53"/>
      <c r="DR451" s="53"/>
      <c r="DS451" s="53"/>
      <c r="DT451" s="53"/>
      <c r="DU451" s="53"/>
      <c r="DV451" s="53"/>
      <c r="DW451" s="53"/>
      <c r="DX451" s="53"/>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3"/>
      <c r="FK451" s="53"/>
      <c r="FL451" s="53"/>
      <c r="FM451" s="53"/>
      <c r="FN451" s="53"/>
      <c r="FO451" s="53"/>
      <c r="FP451" s="53"/>
      <c r="FQ451" s="53"/>
      <c r="FR451" s="53"/>
      <c r="FS451" s="53"/>
      <c r="FT451" s="53"/>
      <c r="FU451" s="53"/>
      <c r="FV451" s="53"/>
      <c r="FW451" s="53"/>
      <c r="FX451" s="53"/>
      <c r="FY451" s="53"/>
      <c r="FZ451" s="53"/>
      <c r="GA451" s="53"/>
      <c r="GB451" s="53"/>
      <c r="GC451" s="53"/>
      <c r="GD451" s="53"/>
      <c r="GE451" s="53"/>
      <c r="GF451" s="53"/>
      <c r="GG451" s="53"/>
      <c r="GH451" s="53"/>
      <c r="GI451" s="53"/>
      <c r="GJ451" s="53"/>
      <c r="GK451" s="53"/>
      <c r="GL451" s="53"/>
      <c r="GM451" s="53"/>
      <c r="GN451" s="53"/>
      <c r="GO451" s="53"/>
      <c r="GP451" s="53"/>
      <c r="GQ451" s="53"/>
      <c r="GR451" s="53"/>
      <c r="GS451" s="53"/>
      <c r="GT451" s="53"/>
      <c r="GU451" s="53"/>
      <c r="GV451" s="53"/>
      <c r="GW451" s="53"/>
      <c r="GX451" s="53"/>
      <c r="GY451" s="53"/>
      <c r="GZ451" s="53"/>
      <c r="HA451" s="53"/>
      <c r="HB451" s="53"/>
      <c r="HC451" s="53"/>
      <c r="HD451" s="53"/>
      <c r="HE451" s="53"/>
      <c r="HF451" s="53"/>
      <c r="HG451" s="53"/>
      <c r="HH451" s="53"/>
      <c r="HI451" s="53"/>
      <c r="HJ451" s="53"/>
      <c r="HK451" s="53"/>
      <c r="HL451" s="53"/>
      <c r="HM451" s="53"/>
      <c r="HN451" s="53"/>
      <c r="HO451" s="53"/>
      <c r="HP451" s="53"/>
      <c r="HQ451" s="53"/>
      <c r="HR451" s="53"/>
      <c r="HS451" s="53"/>
      <c r="HT451" s="53"/>
      <c r="HU451" s="53"/>
      <c r="HV451" s="53"/>
      <c r="HW451" s="53"/>
      <c r="HX451" s="53"/>
      <c r="HY451" s="53"/>
      <c r="HZ451" s="53"/>
      <c r="IA451" s="53"/>
      <c r="IB451" s="53"/>
      <c r="IC451" s="53"/>
      <c r="ID451" s="53"/>
      <c r="IE451" s="53"/>
      <c r="IF451" s="53"/>
      <c r="IG451" s="53"/>
      <c r="IH451" s="53"/>
      <c r="II451" s="53"/>
      <c r="IJ451" s="53"/>
      <c r="IK451" s="53"/>
      <c r="IL451" s="53"/>
      <c r="IM451" s="53"/>
      <c r="IN451" s="53"/>
      <c r="IO451" s="53"/>
      <c r="IP451" s="53"/>
      <c r="IQ451" s="53"/>
      <c r="IR451" s="53"/>
      <c r="IS451" s="53"/>
      <c r="IT451" s="53"/>
      <c r="IU451" s="53"/>
      <c r="IV451" s="53"/>
      <c r="IW451" s="53"/>
      <c r="IX451" s="53"/>
      <c r="IY451" s="53"/>
      <c r="IZ451" s="53"/>
      <c r="JA451" s="53"/>
      <c r="JB451" s="53"/>
      <c r="JC451" s="53"/>
      <c r="JD451" s="53"/>
      <c r="JE451" s="53"/>
      <c r="JF451" s="53"/>
      <c r="JG451" s="53"/>
      <c r="JH451" s="53"/>
      <c r="JI451" s="53"/>
      <c r="JJ451" s="53"/>
      <c r="JK451" s="53"/>
      <c r="JL451" s="53"/>
      <c r="JM451" s="53"/>
      <c r="JN451" s="53"/>
      <c r="JO451" s="53"/>
      <c r="JP451" s="53"/>
      <c r="JQ451" s="53"/>
      <c r="JR451" s="53"/>
      <c r="JS451" s="53"/>
      <c r="JT451" s="53"/>
      <c r="JU451" s="53"/>
      <c r="JV451" s="53"/>
      <c r="JW451" s="53"/>
      <c r="JX451" s="53"/>
      <c r="JY451" s="53"/>
      <c r="JZ451" s="53"/>
      <c r="KA451" s="53"/>
      <c r="KB451" s="53"/>
      <c r="KC451" s="53"/>
      <c r="KD451" s="53"/>
      <c r="KE451" s="53"/>
      <c r="KF451" s="53"/>
      <c r="KG451" s="53"/>
      <c r="KH451" s="53"/>
      <c r="KI451" s="53"/>
      <c r="KJ451" s="53"/>
      <c r="KK451" s="53"/>
      <c r="KL451" s="53"/>
      <c r="KM451" s="53"/>
      <c r="KN451" s="53"/>
      <c r="KO451" s="53"/>
      <c r="KP451" s="53"/>
      <c r="KQ451" s="53"/>
      <c r="KR451" s="53"/>
      <c r="KS451" s="53"/>
      <c r="KT451" s="53"/>
      <c r="KU451" s="53"/>
      <c r="KV451" s="53"/>
      <c r="KW451" s="53"/>
      <c r="KX451" s="53"/>
      <c r="KY451" s="53"/>
      <c r="KZ451" s="53"/>
      <c r="LA451" s="53"/>
      <c r="LB451" s="53"/>
      <c r="LC451" s="53"/>
      <c r="LD451" s="53"/>
      <c r="LE451" s="53"/>
      <c r="LF451" s="53"/>
      <c r="LG451" s="53"/>
      <c r="LH451" s="53"/>
      <c r="LI451" s="53"/>
      <c r="LJ451" s="53"/>
      <c r="LK451" s="53"/>
      <c r="LL451" s="53"/>
      <c r="LM451" s="53"/>
      <c r="LN451" s="53"/>
      <c r="LO451" s="53"/>
      <c r="LP451" s="53"/>
      <c r="LQ451" s="53"/>
      <c r="LR451" s="53"/>
      <c r="LS451" s="53"/>
      <c r="LT451" s="53"/>
      <c r="LU451" s="53"/>
      <c r="LV451" s="53"/>
      <c r="LW451" s="53"/>
      <c r="LX451" s="53"/>
      <c r="LY451" s="53"/>
      <c r="LZ451" s="53"/>
      <c r="MA451" s="53"/>
      <c r="MB451" s="53"/>
      <c r="MC451" s="53"/>
      <c r="MD451" s="53"/>
      <c r="ME451" s="53"/>
      <c r="MF451" s="53"/>
      <c r="MG451" s="53"/>
      <c r="MH451" s="53"/>
      <c r="MI451" s="53"/>
      <c r="MJ451" s="53"/>
      <c r="MK451" s="53"/>
      <c r="ML451" s="53"/>
      <c r="MM451" s="53"/>
      <c r="MN451" s="53"/>
      <c r="MO451" s="53"/>
      <c r="MP451" s="53"/>
      <c r="MQ451" s="53"/>
      <c r="MR451" s="53"/>
      <c r="MS451" s="53"/>
      <c r="MT451" s="53"/>
      <c r="MU451" s="53"/>
      <c r="MV451" s="53"/>
      <c r="MW451" s="53"/>
      <c r="MX451" s="53"/>
      <c r="MY451" s="53"/>
      <c r="MZ451" s="53"/>
      <c r="NA451" s="53"/>
      <c r="NB451" s="53"/>
      <c r="NC451" s="53"/>
      <c r="ND451" s="53"/>
      <c r="NE451" s="53"/>
      <c r="NF451" s="53"/>
      <c r="NG451" s="53"/>
      <c r="NH451" s="53"/>
      <c r="NI451" s="53"/>
      <c r="NJ451" s="53"/>
      <c r="NK451" s="53"/>
      <c r="NL451" s="53"/>
      <c r="NM451" s="53"/>
      <c r="NN451" s="53"/>
      <c r="NO451" s="53"/>
      <c r="NP451" s="53"/>
      <c r="NQ451" s="53"/>
      <c r="NR451" s="53"/>
      <c r="NS451" s="53"/>
      <c r="NT451" s="53"/>
      <c r="NU451" s="53"/>
      <c r="NV451" s="53"/>
      <c r="NW451" s="53"/>
      <c r="NX451" s="53"/>
      <c r="NY451" s="53"/>
      <c r="NZ451" s="53"/>
      <c r="OA451" s="53"/>
      <c r="OB451" s="53"/>
      <c r="OC451" s="53"/>
      <c r="OD451" s="53"/>
      <c r="OE451" s="53"/>
      <c r="OF451" s="53"/>
      <c r="OG451" s="53"/>
      <c r="OH451" s="53"/>
      <c r="OI451" s="53"/>
      <c r="OJ451" s="53"/>
      <c r="OK451" s="53"/>
      <c r="OL451" s="53"/>
      <c r="OM451" s="53"/>
      <c r="ON451" s="53"/>
      <c r="OO451" s="53"/>
      <c r="OP451" s="53"/>
      <c r="OQ451" s="53"/>
      <c r="OR451" s="53"/>
      <c r="OS451" s="53"/>
      <c r="OT451" s="53"/>
      <c r="OU451" s="53"/>
      <c r="OV451" s="53"/>
      <c r="OW451" s="53"/>
      <c r="OX451" s="53"/>
      <c r="OY451" s="53"/>
      <c r="OZ451" s="53"/>
      <c r="PA451" s="53"/>
      <c r="PB451" s="53"/>
      <c r="PC451" s="53"/>
      <c r="PD451" s="53"/>
      <c r="PE451" s="53"/>
      <c r="PF451" s="53"/>
      <c r="PG451" s="53"/>
      <c r="PH451" s="53"/>
      <c r="PI451" s="53"/>
      <c r="PJ451" s="53"/>
      <c r="PK451" s="53"/>
      <c r="PL451" s="53"/>
      <c r="PM451" s="53"/>
      <c r="PN451" s="53"/>
      <c r="PO451" s="53"/>
      <c r="PP451" s="53"/>
      <c r="PQ451" s="53"/>
      <c r="PR451" s="53"/>
      <c r="PS451" s="53"/>
      <c r="PT451" s="53"/>
      <c r="PU451" s="53"/>
      <c r="PV451" s="53"/>
      <c r="PW451" s="53"/>
      <c r="PX451" s="53"/>
      <c r="PY451" s="53"/>
      <c r="PZ451" s="53"/>
      <c r="QA451" s="53"/>
      <c r="QB451" s="53"/>
      <c r="QC451" s="53"/>
      <c r="QD451" s="53"/>
      <c r="QE451" s="53"/>
      <c r="QF451" s="53"/>
      <c r="QG451" s="53"/>
      <c r="QH451" s="53"/>
      <c r="QI451" s="53"/>
      <c r="QJ451" s="53"/>
      <c r="QK451" s="53"/>
      <c r="QL451" s="53"/>
      <c r="QM451" s="53"/>
      <c r="QN451" s="53"/>
      <c r="QO451" s="53"/>
      <c r="QP451" s="53"/>
      <c r="QQ451" s="53"/>
      <c r="QR451" s="53"/>
      <c r="QS451" s="53"/>
      <c r="QT451" s="53"/>
      <c r="QU451" s="53"/>
      <c r="QV451" s="53"/>
      <c r="QW451" s="53"/>
      <c r="QX451" s="53"/>
      <c r="QY451" s="53"/>
      <c r="QZ451" s="53"/>
      <c r="RA451" s="53"/>
      <c r="RB451" s="53"/>
      <c r="RC451" s="53"/>
      <c r="RD451" s="53"/>
      <c r="RE451" s="53"/>
      <c r="RF451" s="53"/>
      <c r="RG451" s="53"/>
      <c r="RH451" s="53"/>
      <c r="RI451" s="53"/>
      <c r="RJ451" s="53"/>
      <c r="RK451" s="53"/>
      <c r="RL451" s="53"/>
      <c r="RM451" s="53"/>
      <c r="RN451" s="53"/>
      <c r="RO451" s="53"/>
      <c r="RP451" s="53"/>
      <c r="RQ451" s="53"/>
      <c r="RR451" s="53"/>
      <c r="RS451" s="53"/>
      <c r="RT451" s="53"/>
      <c r="RU451" s="53"/>
      <c r="RV451" s="53"/>
      <c r="RW451" s="53"/>
      <c r="RX451" s="53"/>
      <c r="RY451" s="53"/>
      <c r="RZ451" s="53"/>
      <c r="SA451" s="53"/>
      <c r="SB451" s="53"/>
      <c r="SC451" s="53"/>
      <c r="SD451" s="53"/>
      <c r="SE451" s="53"/>
      <c r="SF451" s="53"/>
      <c r="SG451" s="53"/>
      <c r="SH451" s="53"/>
      <c r="SI451" s="53"/>
      <c r="SJ451" s="53"/>
      <c r="SK451" s="53"/>
      <c r="SL451" s="53"/>
      <c r="SM451" s="53"/>
      <c r="SN451" s="53"/>
      <c r="SO451" s="53"/>
      <c r="SP451" s="53"/>
      <c r="SQ451" s="53"/>
      <c r="SR451" s="53"/>
      <c r="SS451" s="53"/>
      <c r="ST451" s="53"/>
      <c r="SU451" s="53"/>
      <c r="SV451" s="53"/>
      <c r="SW451" s="53"/>
      <c r="SX451" s="53"/>
      <c r="SY451" s="53"/>
      <c r="SZ451" s="53"/>
      <c r="TA451" s="53"/>
      <c r="TB451" s="53"/>
      <c r="TC451" s="53"/>
      <c r="TD451" s="53"/>
      <c r="TE451" s="53"/>
      <c r="TF451" s="53"/>
      <c r="TG451" s="53"/>
      <c r="TH451" s="53"/>
      <c r="TI451" s="53"/>
      <c r="TJ451" s="53"/>
      <c r="TK451" s="53"/>
      <c r="TL451" s="53"/>
      <c r="TM451" s="53"/>
      <c r="TN451" s="53"/>
      <c r="TO451" s="53"/>
      <c r="TP451" s="53"/>
      <c r="TQ451" s="53"/>
      <c r="TR451" s="53"/>
      <c r="TS451" s="53"/>
      <c r="TT451" s="53"/>
      <c r="TU451" s="53"/>
      <c r="TV451" s="53"/>
      <c r="TW451" s="53"/>
      <c r="TX451" s="53"/>
      <c r="TY451" s="53"/>
      <c r="TZ451" s="53"/>
      <c r="UA451" s="53"/>
      <c r="UB451" s="53"/>
      <c r="UC451" s="53"/>
      <c r="UD451" s="53"/>
      <c r="UE451" s="53"/>
      <c r="UF451" s="53"/>
      <c r="UG451" s="53"/>
    </row>
    <row r="452" spans="1:553" s="19" customFormat="1" ht="15.75" customHeight="1" x14ac:dyDescent="0.2">
      <c r="L452" s="66"/>
      <c r="M452" s="66"/>
      <c r="N452" s="52"/>
      <c r="O452" s="53"/>
      <c r="P452" s="53"/>
      <c r="Q452" s="53"/>
      <c r="R452" s="53"/>
      <c r="S452" s="53"/>
      <c r="T452" s="53"/>
      <c r="U452" s="53"/>
      <c r="V452" s="53"/>
      <c r="W452" s="53"/>
      <c r="X452" s="53"/>
      <c r="Y452" s="53"/>
      <c r="Z452" s="53"/>
      <c r="AA452" s="53"/>
      <c r="AB452" s="53"/>
      <c r="AC452" s="53"/>
      <c r="AD452" s="53"/>
      <c r="AE452" s="53"/>
      <c r="AF452" s="53"/>
      <c r="AG452" s="53"/>
      <c r="AH452" s="53"/>
      <c r="AI452" s="53"/>
      <c r="AJ452" s="53"/>
      <c r="AK452" s="53"/>
      <c r="AL452" s="53"/>
      <c r="AM452" s="53"/>
      <c r="AN452" s="53"/>
      <c r="AO452" s="53"/>
      <c r="AP452" s="53"/>
      <c r="AQ452" s="53"/>
      <c r="AR452" s="53"/>
      <c r="AS452" s="53"/>
      <c r="AT452" s="53"/>
      <c r="AU452" s="53"/>
      <c r="AV452" s="53"/>
      <c r="AW452" s="53"/>
      <c r="AX452" s="53"/>
      <c r="AY452" s="53"/>
      <c r="AZ452" s="53"/>
      <c r="BA452" s="53"/>
      <c r="BB452" s="53"/>
      <c r="BC452" s="53"/>
      <c r="BD452" s="53"/>
      <c r="BE452" s="53"/>
      <c r="BF452" s="53"/>
      <c r="BG452" s="53"/>
      <c r="BH452" s="53"/>
      <c r="BI452" s="53"/>
      <c r="BJ452" s="53"/>
      <c r="BK452" s="53"/>
      <c r="BL452" s="53"/>
      <c r="BM452" s="53"/>
      <c r="BN452" s="53"/>
      <c r="BO452" s="53"/>
      <c r="BP452" s="53"/>
      <c r="BQ452" s="53"/>
      <c r="BR452" s="53"/>
      <c r="BS452" s="53"/>
      <c r="BT452" s="53"/>
      <c r="BU452" s="53"/>
      <c r="BV452" s="53"/>
      <c r="BW452" s="53"/>
      <c r="BX452" s="53"/>
      <c r="BY452" s="53"/>
      <c r="BZ452" s="53"/>
      <c r="CA452" s="53"/>
      <c r="CB452" s="53"/>
      <c r="CC452" s="53"/>
      <c r="CD452" s="53"/>
      <c r="CE452" s="53"/>
      <c r="CF452" s="53"/>
      <c r="CG452" s="53"/>
      <c r="CH452" s="53"/>
      <c r="CI452" s="53"/>
      <c r="CJ452" s="53"/>
      <c r="CK452" s="53"/>
      <c r="CL452" s="53"/>
      <c r="CM452" s="53"/>
      <c r="CN452" s="53"/>
      <c r="CO452" s="53"/>
      <c r="CP452" s="53"/>
      <c r="CQ452" s="53"/>
      <c r="CR452" s="53"/>
      <c r="CS452" s="53"/>
      <c r="CT452" s="53"/>
      <c r="CU452" s="53"/>
      <c r="CV452" s="53"/>
      <c r="CW452" s="53"/>
      <c r="CX452" s="53"/>
      <c r="CY452" s="53"/>
      <c r="CZ452" s="53"/>
      <c r="DA452" s="53"/>
      <c r="DB452" s="53"/>
      <c r="DC452" s="53"/>
      <c r="DD452" s="53"/>
      <c r="DE452" s="53"/>
      <c r="DF452" s="53"/>
      <c r="DG452" s="53"/>
      <c r="DH452" s="53"/>
      <c r="DI452" s="53"/>
      <c r="DJ452" s="53"/>
      <c r="DK452" s="53"/>
      <c r="DL452" s="53"/>
      <c r="DM452" s="53"/>
      <c r="DN452" s="53"/>
      <c r="DO452" s="53"/>
      <c r="DP452" s="53"/>
      <c r="DQ452" s="53"/>
      <c r="DR452" s="53"/>
      <c r="DS452" s="53"/>
      <c r="DT452" s="53"/>
      <c r="DU452" s="53"/>
      <c r="DV452" s="53"/>
      <c r="DW452" s="53"/>
      <c r="DX452" s="53"/>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3"/>
      <c r="FK452" s="53"/>
      <c r="FL452" s="53"/>
      <c r="FM452" s="53"/>
      <c r="FN452" s="53"/>
      <c r="FO452" s="53"/>
      <c r="FP452" s="53"/>
      <c r="FQ452" s="53"/>
      <c r="FR452" s="53"/>
      <c r="FS452" s="53"/>
      <c r="FT452" s="53"/>
      <c r="FU452" s="53"/>
      <c r="FV452" s="53"/>
      <c r="FW452" s="53"/>
      <c r="FX452" s="53"/>
      <c r="FY452" s="53"/>
      <c r="FZ452" s="53"/>
      <c r="GA452" s="53"/>
      <c r="GB452" s="53"/>
      <c r="GC452" s="53"/>
      <c r="GD452" s="53"/>
      <c r="GE452" s="53"/>
      <c r="GF452" s="53"/>
      <c r="GG452" s="53"/>
      <c r="GH452" s="53"/>
      <c r="GI452" s="53"/>
      <c r="GJ452" s="53"/>
      <c r="GK452" s="53"/>
      <c r="GL452" s="53"/>
      <c r="GM452" s="53"/>
      <c r="GN452" s="53"/>
      <c r="GO452" s="53"/>
      <c r="GP452" s="53"/>
      <c r="GQ452" s="53"/>
      <c r="GR452" s="53"/>
      <c r="GS452" s="53"/>
      <c r="GT452" s="53"/>
      <c r="GU452" s="53"/>
      <c r="GV452" s="53"/>
      <c r="GW452" s="53"/>
      <c r="GX452" s="53"/>
      <c r="GY452" s="53"/>
      <c r="GZ452" s="53"/>
      <c r="HA452" s="53"/>
      <c r="HB452" s="53"/>
      <c r="HC452" s="53"/>
      <c r="HD452" s="53"/>
      <c r="HE452" s="53"/>
      <c r="HF452" s="53"/>
      <c r="HG452" s="53"/>
      <c r="HH452" s="53"/>
      <c r="HI452" s="53"/>
      <c r="HJ452" s="53"/>
      <c r="HK452" s="53"/>
      <c r="HL452" s="53"/>
      <c r="HM452" s="53"/>
      <c r="HN452" s="53"/>
      <c r="HO452" s="53"/>
      <c r="HP452" s="53"/>
      <c r="HQ452" s="53"/>
      <c r="HR452" s="53"/>
      <c r="HS452" s="53"/>
      <c r="HT452" s="53"/>
      <c r="HU452" s="53"/>
      <c r="HV452" s="53"/>
      <c r="HW452" s="53"/>
      <c r="HX452" s="53"/>
      <c r="HY452" s="53"/>
      <c r="HZ452" s="53"/>
      <c r="IA452" s="53"/>
      <c r="IB452" s="53"/>
      <c r="IC452" s="53"/>
      <c r="ID452" s="53"/>
      <c r="IE452" s="53"/>
      <c r="IF452" s="53"/>
      <c r="IG452" s="53"/>
      <c r="IH452" s="53"/>
      <c r="II452" s="53"/>
      <c r="IJ452" s="53"/>
      <c r="IK452" s="53"/>
      <c r="IL452" s="53"/>
      <c r="IM452" s="53"/>
      <c r="IN452" s="53"/>
      <c r="IO452" s="53"/>
      <c r="IP452" s="53"/>
      <c r="IQ452" s="53"/>
      <c r="IR452" s="53"/>
      <c r="IS452" s="53"/>
      <c r="IT452" s="53"/>
      <c r="IU452" s="53"/>
      <c r="IV452" s="53"/>
      <c r="IW452" s="53"/>
      <c r="IX452" s="53"/>
      <c r="IY452" s="53"/>
      <c r="IZ452" s="53"/>
      <c r="JA452" s="53"/>
      <c r="JB452" s="53"/>
      <c r="JC452" s="53"/>
      <c r="JD452" s="53"/>
      <c r="JE452" s="53"/>
      <c r="JF452" s="53"/>
      <c r="JG452" s="53"/>
      <c r="JH452" s="53"/>
      <c r="JI452" s="53"/>
      <c r="JJ452" s="53"/>
      <c r="JK452" s="53"/>
      <c r="JL452" s="53"/>
      <c r="JM452" s="53"/>
      <c r="JN452" s="53"/>
      <c r="JO452" s="53"/>
      <c r="JP452" s="53"/>
      <c r="JQ452" s="53"/>
      <c r="JR452" s="53"/>
      <c r="JS452" s="53"/>
      <c r="JT452" s="53"/>
      <c r="JU452" s="53"/>
      <c r="JV452" s="53"/>
      <c r="JW452" s="53"/>
      <c r="JX452" s="53"/>
      <c r="JY452" s="53"/>
      <c r="JZ452" s="53"/>
      <c r="KA452" s="53"/>
      <c r="KB452" s="53"/>
      <c r="KC452" s="53"/>
      <c r="KD452" s="53"/>
      <c r="KE452" s="53"/>
      <c r="KF452" s="53"/>
      <c r="KG452" s="53"/>
      <c r="KH452" s="53"/>
      <c r="KI452" s="53"/>
      <c r="KJ452" s="53"/>
      <c r="KK452" s="53"/>
      <c r="KL452" s="53"/>
      <c r="KM452" s="53"/>
      <c r="KN452" s="53"/>
      <c r="KO452" s="53"/>
      <c r="KP452" s="53"/>
      <c r="KQ452" s="53"/>
      <c r="KR452" s="53"/>
      <c r="KS452" s="53"/>
      <c r="KT452" s="53"/>
      <c r="KU452" s="53"/>
      <c r="KV452" s="53"/>
      <c r="KW452" s="53"/>
      <c r="KX452" s="53"/>
      <c r="KY452" s="53"/>
      <c r="KZ452" s="53"/>
      <c r="LA452" s="53"/>
      <c r="LB452" s="53"/>
      <c r="LC452" s="53"/>
      <c r="LD452" s="53"/>
      <c r="LE452" s="53"/>
      <c r="LF452" s="53"/>
      <c r="LG452" s="53"/>
      <c r="LH452" s="53"/>
      <c r="LI452" s="53"/>
      <c r="LJ452" s="53"/>
      <c r="LK452" s="53"/>
      <c r="LL452" s="53"/>
      <c r="LM452" s="53"/>
      <c r="LN452" s="53"/>
      <c r="LO452" s="53"/>
      <c r="LP452" s="53"/>
      <c r="LQ452" s="53"/>
      <c r="LR452" s="53"/>
      <c r="LS452" s="53"/>
      <c r="LT452" s="53"/>
      <c r="LU452" s="53"/>
      <c r="LV452" s="53"/>
      <c r="LW452" s="53"/>
      <c r="LX452" s="53"/>
      <c r="LY452" s="53"/>
      <c r="LZ452" s="53"/>
      <c r="MA452" s="53"/>
      <c r="MB452" s="53"/>
      <c r="MC452" s="53"/>
      <c r="MD452" s="53"/>
      <c r="ME452" s="53"/>
      <c r="MF452" s="53"/>
      <c r="MG452" s="53"/>
      <c r="MH452" s="53"/>
      <c r="MI452" s="53"/>
      <c r="MJ452" s="53"/>
      <c r="MK452" s="53"/>
      <c r="ML452" s="53"/>
      <c r="MM452" s="53"/>
      <c r="MN452" s="53"/>
      <c r="MO452" s="53"/>
      <c r="MP452" s="53"/>
      <c r="MQ452" s="53"/>
      <c r="MR452" s="53"/>
      <c r="MS452" s="53"/>
      <c r="MT452" s="53"/>
      <c r="MU452" s="53"/>
      <c r="MV452" s="53"/>
      <c r="MW452" s="53"/>
      <c r="MX452" s="53"/>
      <c r="MY452" s="53"/>
      <c r="MZ452" s="53"/>
      <c r="NA452" s="53"/>
      <c r="NB452" s="53"/>
      <c r="NC452" s="53"/>
      <c r="ND452" s="53"/>
      <c r="NE452" s="53"/>
      <c r="NF452" s="53"/>
      <c r="NG452" s="53"/>
      <c r="NH452" s="53"/>
      <c r="NI452" s="53"/>
      <c r="NJ452" s="53"/>
      <c r="NK452" s="53"/>
      <c r="NL452" s="53"/>
      <c r="NM452" s="53"/>
      <c r="NN452" s="53"/>
      <c r="NO452" s="53"/>
      <c r="NP452" s="53"/>
      <c r="NQ452" s="53"/>
      <c r="NR452" s="53"/>
      <c r="NS452" s="53"/>
      <c r="NT452" s="53"/>
      <c r="NU452" s="53"/>
      <c r="NV452" s="53"/>
      <c r="NW452" s="53"/>
      <c r="NX452" s="53"/>
      <c r="NY452" s="53"/>
      <c r="NZ452" s="53"/>
      <c r="OA452" s="53"/>
      <c r="OB452" s="53"/>
      <c r="OC452" s="53"/>
      <c r="OD452" s="53"/>
      <c r="OE452" s="53"/>
      <c r="OF452" s="53"/>
      <c r="OG452" s="53"/>
      <c r="OH452" s="53"/>
      <c r="OI452" s="53"/>
      <c r="OJ452" s="53"/>
      <c r="OK452" s="53"/>
      <c r="OL452" s="53"/>
      <c r="OM452" s="53"/>
      <c r="ON452" s="53"/>
      <c r="OO452" s="53"/>
      <c r="OP452" s="53"/>
      <c r="OQ452" s="53"/>
      <c r="OR452" s="53"/>
      <c r="OS452" s="53"/>
      <c r="OT452" s="53"/>
      <c r="OU452" s="53"/>
      <c r="OV452" s="53"/>
      <c r="OW452" s="53"/>
      <c r="OX452" s="53"/>
      <c r="OY452" s="53"/>
      <c r="OZ452" s="53"/>
      <c r="PA452" s="53"/>
      <c r="PB452" s="53"/>
      <c r="PC452" s="53"/>
      <c r="PD452" s="53"/>
      <c r="PE452" s="53"/>
      <c r="PF452" s="53"/>
      <c r="PG452" s="53"/>
      <c r="PH452" s="53"/>
      <c r="PI452" s="53"/>
      <c r="PJ452" s="53"/>
      <c r="PK452" s="53"/>
      <c r="PL452" s="53"/>
      <c r="PM452" s="53"/>
      <c r="PN452" s="53"/>
      <c r="PO452" s="53"/>
      <c r="PP452" s="53"/>
      <c r="PQ452" s="53"/>
      <c r="PR452" s="53"/>
      <c r="PS452" s="53"/>
      <c r="PT452" s="53"/>
      <c r="PU452" s="53"/>
      <c r="PV452" s="53"/>
      <c r="PW452" s="53"/>
      <c r="PX452" s="53"/>
      <c r="PY452" s="53"/>
      <c r="PZ452" s="53"/>
      <c r="QA452" s="53"/>
      <c r="QB452" s="53"/>
      <c r="QC452" s="53"/>
      <c r="QD452" s="53"/>
      <c r="QE452" s="53"/>
      <c r="QF452" s="53"/>
      <c r="QG452" s="53"/>
      <c r="QH452" s="53"/>
      <c r="QI452" s="53"/>
      <c r="QJ452" s="53"/>
      <c r="QK452" s="53"/>
      <c r="QL452" s="53"/>
      <c r="QM452" s="53"/>
      <c r="QN452" s="53"/>
      <c r="QO452" s="53"/>
      <c r="QP452" s="53"/>
      <c r="QQ452" s="53"/>
      <c r="QR452" s="53"/>
      <c r="QS452" s="53"/>
      <c r="QT452" s="53"/>
      <c r="QU452" s="53"/>
      <c r="QV452" s="53"/>
      <c r="QW452" s="53"/>
      <c r="QX452" s="53"/>
      <c r="QY452" s="53"/>
      <c r="QZ452" s="53"/>
      <c r="RA452" s="53"/>
      <c r="RB452" s="53"/>
      <c r="RC452" s="53"/>
      <c r="RD452" s="53"/>
      <c r="RE452" s="53"/>
      <c r="RF452" s="53"/>
      <c r="RG452" s="53"/>
      <c r="RH452" s="53"/>
      <c r="RI452" s="53"/>
      <c r="RJ452" s="53"/>
      <c r="RK452" s="53"/>
      <c r="RL452" s="53"/>
      <c r="RM452" s="53"/>
      <c r="RN452" s="53"/>
      <c r="RO452" s="53"/>
      <c r="RP452" s="53"/>
      <c r="RQ452" s="53"/>
      <c r="RR452" s="53"/>
      <c r="RS452" s="53"/>
      <c r="RT452" s="53"/>
      <c r="RU452" s="53"/>
      <c r="RV452" s="53"/>
      <c r="RW452" s="53"/>
      <c r="RX452" s="53"/>
      <c r="RY452" s="53"/>
      <c r="RZ452" s="53"/>
      <c r="SA452" s="53"/>
      <c r="SB452" s="53"/>
      <c r="SC452" s="53"/>
      <c r="SD452" s="53"/>
      <c r="SE452" s="53"/>
      <c r="SF452" s="53"/>
      <c r="SG452" s="53"/>
      <c r="SH452" s="53"/>
      <c r="SI452" s="53"/>
      <c r="SJ452" s="53"/>
      <c r="SK452" s="53"/>
      <c r="SL452" s="53"/>
      <c r="SM452" s="53"/>
      <c r="SN452" s="53"/>
      <c r="SO452" s="53"/>
      <c r="SP452" s="53"/>
      <c r="SQ452" s="53"/>
      <c r="SR452" s="53"/>
      <c r="SS452" s="53"/>
      <c r="ST452" s="53"/>
      <c r="SU452" s="53"/>
      <c r="SV452" s="53"/>
      <c r="SW452" s="53"/>
      <c r="SX452" s="53"/>
      <c r="SY452" s="53"/>
      <c r="SZ452" s="53"/>
      <c r="TA452" s="53"/>
      <c r="TB452" s="53"/>
      <c r="TC452" s="53"/>
      <c r="TD452" s="53"/>
      <c r="TE452" s="53"/>
      <c r="TF452" s="53"/>
      <c r="TG452" s="53"/>
      <c r="TH452" s="53"/>
      <c r="TI452" s="53"/>
      <c r="TJ452" s="53"/>
      <c r="TK452" s="53"/>
      <c r="TL452" s="53"/>
      <c r="TM452" s="53"/>
      <c r="TN452" s="53"/>
      <c r="TO452" s="53"/>
      <c r="TP452" s="53"/>
      <c r="TQ452" s="53"/>
      <c r="TR452" s="53"/>
      <c r="TS452" s="53"/>
      <c r="TT452" s="53"/>
      <c r="TU452" s="53"/>
      <c r="TV452" s="53"/>
      <c r="TW452" s="53"/>
      <c r="TX452" s="53"/>
      <c r="TY452" s="53"/>
      <c r="TZ452" s="53"/>
      <c r="UA452" s="53"/>
      <c r="UB452" s="53"/>
      <c r="UC452" s="53"/>
      <c r="UD452" s="53"/>
      <c r="UE452" s="53"/>
      <c r="UF452" s="53"/>
      <c r="UG452" s="53"/>
    </row>
    <row r="453" spans="1:553" s="19" customFormat="1" ht="15.75" customHeight="1" x14ac:dyDescent="0.2">
      <c r="L453" s="66"/>
      <c r="M453" s="66"/>
      <c r="N453" s="52"/>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c r="DB453" s="53"/>
      <c r="DC453" s="53"/>
      <c r="DD453" s="53"/>
      <c r="DE453" s="53"/>
      <c r="DF453" s="53"/>
      <c r="DG453" s="53"/>
      <c r="DH453" s="53"/>
      <c r="DI453" s="53"/>
      <c r="DJ453" s="53"/>
      <c r="DK453" s="53"/>
      <c r="DL453" s="53"/>
      <c r="DM453" s="53"/>
      <c r="DN453" s="53"/>
      <c r="DO453" s="53"/>
      <c r="DP453" s="53"/>
      <c r="DQ453" s="53"/>
      <c r="DR453" s="53"/>
      <c r="DS453" s="53"/>
      <c r="DT453" s="53"/>
      <c r="DU453" s="53"/>
      <c r="DV453" s="53"/>
      <c r="DW453" s="53"/>
      <c r="DX453" s="53"/>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3"/>
      <c r="FK453" s="53"/>
      <c r="FL453" s="53"/>
      <c r="FM453" s="53"/>
      <c r="FN453" s="53"/>
      <c r="FO453" s="53"/>
      <c r="FP453" s="53"/>
      <c r="FQ453" s="53"/>
      <c r="FR453" s="53"/>
      <c r="FS453" s="53"/>
      <c r="FT453" s="53"/>
      <c r="FU453" s="53"/>
      <c r="FV453" s="53"/>
      <c r="FW453" s="53"/>
      <c r="FX453" s="53"/>
      <c r="FY453" s="53"/>
      <c r="FZ453" s="53"/>
      <c r="GA453" s="53"/>
      <c r="GB453" s="53"/>
      <c r="GC453" s="53"/>
      <c r="GD453" s="53"/>
      <c r="GE453" s="53"/>
      <c r="GF453" s="53"/>
      <c r="GG453" s="53"/>
      <c r="GH453" s="53"/>
      <c r="GI453" s="53"/>
      <c r="GJ453" s="53"/>
      <c r="GK453" s="53"/>
      <c r="GL453" s="53"/>
      <c r="GM453" s="53"/>
      <c r="GN453" s="53"/>
      <c r="GO453" s="53"/>
      <c r="GP453" s="53"/>
      <c r="GQ453" s="53"/>
      <c r="GR453" s="53"/>
      <c r="GS453" s="53"/>
      <c r="GT453" s="53"/>
      <c r="GU453" s="53"/>
      <c r="GV453" s="53"/>
      <c r="GW453" s="53"/>
      <c r="GX453" s="53"/>
      <c r="GY453" s="53"/>
      <c r="GZ453" s="53"/>
      <c r="HA453" s="53"/>
      <c r="HB453" s="53"/>
      <c r="HC453" s="53"/>
      <c r="HD453" s="53"/>
      <c r="HE453" s="53"/>
      <c r="HF453" s="53"/>
      <c r="HG453" s="53"/>
      <c r="HH453" s="53"/>
      <c r="HI453" s="53"/>
      <c r="HJ453" s="53"/>
      <c r="HK453" s="53"/>
      <c r="HL453" s="53"/>
      <c r="HM453" s="53"/>
      <c r="HN453" s="53"/>
      <c r="HO453" s="53"/>
      <c r="HP453" s="53"/>
      <c r="HQ453" s="53"/>
      <c r="HR453" s="53"/>
      <c r="HS453" s="53"/>
      <c r="HT453" s="53"/>
      <c r="HU453" s="53"/>
      <c r="HV453" s="53"/>
      <c r="HW453" s="53"/>
      <c r="HX453" s="53"/>
      <c r="HY453" s="53"/>
      <c r="HZ453" s="53"/>
      <c r="IA453" s="53"/>
      <c r="IB453" s="53"/>
      <c r="IC453" s="53"/>
      <c r="ID453" s="53"/>
      <c r="IE453" s="53"/>
      <c r="IF453" s="53"/>
      <c r="IG453" s="53"/>
      <c r="IH453" s="53"/>
      <c r="II453" s="53"/>
      <c r="IJ453" s="53"/>
      <c r="IK453" s="53"/>
      <c r="IL453" s="53"/>
      <c r="IM453" s="53"/>
      <c r="IN453" s="53"/>
      <c r="IO453" s="53"/>
      <c r="IP453" s="53"/>
      <c r="IQ453" s="53"/>
      <c r="IR453" s="53"/>
      <c r="IS453" s="53"/>
      <c r="IT453" s="53"/>
      <c r="IU453" s="53"/>
      <c r="IV453" s="53"/>
      <c r="IW453" s="53"/>
      <c r="IX453" s="53"/>
      <c r="IY453" s="53"/>
      <c r="IZ453" s="53"/>
      <c r="JA453" s="53"/>
      <c r="JB453" s="53"/>
      <c r="JC453" s="53"/>
      <c r="JD453" s="53"/>
      <c r="JE453" s="53"/>
      <c r="JF453" s="53"/>
      <c r="JG453" s="53"/>
      <c r="JH453" s="53"/>
      <c r="JI453" s="53"/>
      <c r="JJ453" s="53"/>
      <c r="JK453" s="53"/>
      <c r="JL453" s="53"/>
      <c r="JM453" s="53"/>
      <c r="JN453" s="53"/>
      <c r="JO453" s="53"/>
      <c r="JP453" s="53"/>
      <c r="JQ453" s="53"/>
      <c r="JR453" s="53"/>
      <c r="JS453" s="53"/>
      <c r="JT453" s="53"/>
      <c r="JU453" s="53"/>
      <c r="JV453" s="53"/>
      <c r="JW453" s="53"/>
      <c r="JX453" s="53"/>
      <c r="JY453" s="53"/>
      <c r="JZ453" s="53"/>
      <c r="KA453" s="53"/>
      <c r="KB453" s="53"/>
      <c r="KC453" s="53"/>
      <c r="KD453" s="53"/>
      <c r="KE453" s="53"/>
      <c r="KF453" s="53"/>
      <c r="KG453" s="53"/>
      <c r="KH453" s="53"/>
      <c r="KI453" s="53"/>
      <c r="KJ453" s="53"/>
      <c r="KK453" s="53"/>
      <c r="KL453" s="53"/>
      <c r="KM453" s="53"/>
      <c r="KN453" s="53"/>
      <c r="KO453" s="53"/>
      <c r="KP453" s="53"/>
      <c r="KQ453" s="53"/>
      <c r="KR453" s="53"/>
      <c r="KS453" s="53"/>
      <c r="KT453" s="53"/>
      <c r="KU453" s="53"/>
      <c r="KV453" s="53"/>
      <c r="KW453" s="53"/>
      <c r="KX453" s="53"/>
      <c r="KY453" s="53"/>
      <c r="KZ453" s="53"/>
      <c r="LA453" s="53"/>
      <c r="LB453" s="53"/>
      <c r="LC453" s="53"/>
      <c r="LD453" s="53"/>
      <c r="LE453" s="53"/>
      <c r="LF453" s="53"/>
      <c r="LG453" s="53"/>
      <c r="LH453" s="53"/>
      <c r="LI453" s="53"/>
      <c r="LJ453" s="53"/>
      <c r="LK453" s="53"/>
      <c r="LL453" s="53"/>
      <c r="LM453" s="53"/>
      <c r="LN453" s="53"/>
      <c r="LO453" s="53"/>
      <c r="LP453" s="53"/>
      <c r="LQ453" s="53"/>
      <c r="LR453" s="53"/>
      <c r="LS453" s="53"/>
      <c r="LT453" s="53"/>
      <c r="LU453" s="53"/>
      <c r="LV453" s="53"/>
      <c r="LW453" s="53"/>
      <c r="LX453" s="53"/>
      <c r="LY453" s="53"/>
      <c r="LZ453" s="53"/>
      <c r="MA453" s="53"/>
      <c r="MB453" s="53"/>
      <c r="MC453" s="53"/>
      <c r="MD453" s="53"/>
      <c r="ME453" s="53"/>
      <c r="MF453" s="53"/>
      <c r="MG453" s="53"/>
      <c r="MH453" s="53"/>
      <c r="MI453" s="53"/>
      <c r="MJ453" s="53"/>
      <c r="MK453" s="53"/>
      <c r="ML453" s="53"/>
      <c r="MM453" s="53"/>
      <c r="MN453" s="53"/>
      <c r="MO453" s="53"/>
      <c r="MP453" s="53"/>
      <c r="MQ453" s="53"/>
      <c r="MR453" s="53"/>
      <c r="MS453" s="53"/>
      <c r="MT453" s="53"/>
      <c r="MU453" s="53"/>
      <c r="MV453" s="53"/>
      <c r="MW453" s="53"/>
      <c r="MX453" s="53"/>
      <c r="MY453" s="53"/>
      <c r="MZ453" s="53"/>
      <c r="NA453" s="53"/>
      <c r="NB453" s="53"/>
      <c r="NC453" s="53"/>
      <c r="ND453" s="53"/>
      <c r="NE453" s="53"/>
      <c r="NF453" s="53"/>
      <c r="NG453" s="53"/>
      <c r="NH453" s="53"/>
      <c r="NI453" s="53"/>
      <c r="NJ453" s="53"/>
      <c r="NK453" s="53"/>
      <c r="NL453" s="53"/>
      <c r="NM453" s="53"/>
      <c r="NN453" s="53"/>
      <c r="NO453" s="53"/>
      <c r="NP453" s="53"/>
      <c r="NQ453" s="53"/>
      <c r="NR453" s="53"/>
      <c r="NS453" s="53"/>
      <c r="NT453" s="53"/>
      <c r="NU453" s="53"/>
      <c r="NV453" s="53"/>
      <c r="NW453" s="53"/>
      <c r="NX453" s="53"/>
      <c r="NY453" s="53"/>
      <c r="NZ453" s="53"/>
      <c r="OA453" s="53"/>
      <c r="OB453" s="53"/>
      <c r="OC453" s="53"/>
      <c r="OD453" s="53"/>
      <c r="OE453" s="53"/>
      <c r="OF453" s="53"/>
      <c r="OG453" s="53"/>
      <c r="OH453" s="53"/>
      <c r="OI453" s="53"/>
      <c r="OJ453" s="53"/>
      <c r="OK453" s="53"/>
      <c r="OL453" s="53"/>
      <c r="OM453" s="53"/>
      <c r="ON453" s="53"/>
      <c r="OO453" s="53"/>
      <c r="OP453" s="53"/>
      <c r="OQ453" s="53"/>
      <c r="OR453" s="53"/>
      <c r="OS453" s="53"/>
      <c r="OT453" s="53"/>
      <c r="OU453" s="53"/>
      <c r="OV453" s="53"/>
      <c r="OW453" s="53"/>
      <c r="OX453" s="53"/>
      <c r="OY453" s="53"/>
      <c r="OZ453" s="53"/>
      <c r="PA453" s="53"/>
      <c r="PB453" s="53"/>
      <c r="PC453" s="53"/>
      <c r="PD453" s="53"/>
      <c r="PE453" s="53"/>
      <c r="PF453" s="53"/>
      <c r="PG453" s="53"/>
      <c r="PH453" s="53"/>
      <c r="PI453" s="53"/>
      <c r="PJ453" s="53"/>
      <c r="PK453" s="53"/>
      <c r="PL453" s="53"/>
      <c r="PM453" s="53"/>
      <c r="PN453" s="53"/>
      <c r="PO453" s="53"/>
      <c r="PP453" s="53"/>
      <c r="PQ453" s="53"/>
      <c r="PR453" s="53"/>
      <c r="PS453" s="53"/>
      <c r="PT453" s="53"/>
      <c r="PU453" s="53"/>
      <c r="PV453" s="53"/>
      <c r="PW453" s="53"/>
      <c r="PX453" s="53"/>
      <c r="PY453" s="53"/>
      <c r="PZ453" s="53"/>
      <c r="QA453" s="53"/>
      <c r="QB453" s="53"/>
      <c r="QC453" s="53"/>
      <c r="QD453" s="53"/>
      <c r="QE453" s="53"/>
      <c r="QF453" s="53"/>
      <c r="QG453" s="53"/>
      <c r="QH453" s="53"/>
      <c r="QI453" s="53"/>
      <c r="QJ453" s="53"/>
      <c r="QK453" s="53"/>
      <c r="QL453" s="53"/>
      <c r="QM453" s="53"/>
      <c r="QN453" s="53"/>
      <c r="QO453" s="53"/>
      <c r="QP453" s="53"/>
      <c r="QQ453" s="53"/>
      <c r="QR453" s="53"/>
      <c r="QS453" s="53"/>
      <c r="QT453" s="53"/>
      <c r="QU453" s="53"/>
      <c r="QV453" s="53"/>
      <c r="QW453" s="53"/>
      <c r="QX453" s="53"/>
      <c r="QY453" s="53"/>
      <c r="QZ453" s="53"/>
      <c r="RA453" s="53"/>
      <c r="RB453" s="53"/>
      <c r="RC453" s="53"/>
      <c r="RD453" s="53"/>
      <c r="RE453" s="53"/>
      <c r="RF453" s="53"/>
      <c r="RG453" s="53"/>
      <c r="RH453" s="53"/>
      <c r="RI453" s="53"/>
      <c r="RJ453" s="53"/>
      <c r="RK453" s="53"/>
      <c r="RL453" s="53"/>
      <c r="RM453" s="53"/>
      <c r="RN453" s="53"/>
      <c r="RO453" s="53"/>
      <c r="RP453" s="53"/>
      <c r="RQ453" s="53"/>
      <c r="RR453" s="53"/>
      <c r="RS453" s="53"/>
      <c r="RT453" s="53"/>
      <c r="RU453" s="53"/>
      <c r="RV453" s="53"/>
      <c r="RW453" s="53"/>
      <c r="RX453" s="53"/>
      <c r="RY453" s="53"/>
      <c r="RZ453" s="53"/>
      <c r="SA453" s="53"/>
      <c r="SB453" s="53"/>
      <c r="SC453" s="53"/>
      <c r="SD453" s="53"/>
      <c r="SE453" s="53"/>
      <c r="SF453" s="53"/>
      <c r="SG453" s="53"/>
      <c r="SH453" s="53"/>
      <c r="SI453" s="53"/>
      <c r="SJ453" s="53"/>
      <c r="SK453" s="53"/>
      <c r="SL453" s="53"/>
      <c r="SM453" s="53"/>
      <c r="SN453" s="53"/>
      <c r="SO453" s="53"/>
      <c r="SP453" s="53"/>
      <c r="SQ453" s="53"/>
      <c r="SR453" s="53"/>
      <c r="SS453" s="53"/>
      <c r="ST453" s="53"/>
      <c r="SU453" s="53"/>
      <c r="SV453" s="53"/>
      <c r="SW453" s="53"/>
      <c r="SX453" s="53"/>
      <c r="SY453" s="53"/>
      <c r="SZ453" s="53"/>
      <c r="TA453" s="53"/>
      <c r="TB453" s="53"/>
      <c r="TC453" s="53"/>
      <c r="TD453" s="53"/>
      <c r="TE453" s="53"/>
      <c r="TF453" s="53"/>
      <c r="TG453" s="53"/>
      <c r="TH453" s="53"/>
      <c r="TI453" s="53"/>
      <c r="TJ453" s="53"/>
      <c r="TK453" s="53"/>
      <c r="TL453" s="53"/>
      <c r="TM453" s="53"/>
      <c r="TN453" s="53"/>
      <c r="TO453" s="53"/>
      <c r="TP453" s="53"/>
      <c r="TQ453" s="53"/>
      <c r="TR453" s="53"/>
      <c r="TS453" s="53"/>
      <c r="TT453" s="53"/>
      <c r="TU453" s="53"/>
      <c r="TV453" s="53"/>
      <c r="TW453" s="53"/>
      <c r="TX453" s="53"/>
      <c r="TY453" s="53"/>
      <c r="TZ453" s="53"/>
      <c r="UA453" s="53"/>
      <c r="UB453" s="53"/>
      <c r="UC453" s="53"/>
      <c r="UD453" s="53"/>
      <c r="UE453" s="53"/>
      <c r="UF453" s="53"/>
      <c r="UG453" s="53"/>
    </row>
    <row r="454" spans="1:553" s="19" customFormat="1" ht="15.75" customHeight="1" x14ac:dyDescent="0.2">
      <c r="L454" s="66"/>
      <c r="M454" s="66"/>
      <c r="N454" s="52"/>
      <c r="O454" s="53"/>
      <c r="P454" s="53"/>
      <c r="Q454" s="53"/>
      <c r="R454" s="53"/>
      <c r="S454" s="53"/>
      <c r="T454" s="53"/>
      <c r="U454" s="53"/>
      <c r="V454" s="53"/>
      <c r="W454" s="53"/>
      <c r="X454" s="53"/>
      <c r="Y454" s="53"/>
      <c r="Z454" s="53"/>
      <c r="AA454" s="53"/>
      <c r="AB454" s="53"/>
      <c r="AC454" s="53"/>
      <c r="AD454" s="53"/>
      <c r="AE454" s="53"/>
      <c r="AF454" s="53"/>
      <c r="AG454" s="53"/>
      <c r="AH454" s="53"/>
      <c r="AI454" s="53"/>
      <c r="AJ454" s="53"/>
      <c r="AK454" s="53"/>
      <c r="AL454" s="53"/>
      <c r="AM454" s="53"/>
      <c r="AN454" s="53"/>
      <c r="AO454" s="53"/>
      <c r="AP454" s="53"/>
      <c r="AQ454" s="53"/>
      <c r="AR454" s="53"/>
      <c r="AS454" s="53"/>
      <c r="AT454" s="53"/>
      <c r="AU454" s="53"/>
      <c r="AV454" s="53"/>
      <c r="AW454" s="53"/>
      <c r="AX454" s="53"/>
      <c r="AY454" s="53"/>
      <c r="AZ454" s="53"/>
      <c r="BA454" s="53"/>
      <c r="BB454" s="53"/>
      <c r="BC454" s="53"/>
      <c r="BD454" s="53"/>
      <c r="BE454" s="53"/>
      <c r="BF454" s="53"/>
      <c r="BG454" s="53"/>
      <c r="BH454" s="53"/>
      <c r="BI454" s="53"/>
      <c r="BJ454" s="53"/>
      <c r="BK454" s="53"/>
      <c r="BL454" s="53"/>
      <c r="BM454" s="53"/>
      <c r="BN454" s="53"/>
      <c r="BO454" s="53"/>
      <c r="BP454" s="53"/>
      <c r="BQ454" s="53"/>
      <c r="BR454" s="53"/>
      <c r="BS454" s="53"/>
      <c r="BT454" s="53"/>
      <c r="BU454" s="53"/>
      <c r="BV454" s="53"/>
      <c r="BW454" s="53"/>
      <c r="BX454" s="53"/>
      <c r="BY454" s="53"/>
      <c r="BZ454" s="53"/>
      <c r="CA454" s="53"/>
      <c r="CB454" s="53"/>
      <c r="CC454" s="53"/>
      <c r="CD454" s="53"/>
      <c r="CE454" s="53"/>
      <c r="CF454" s="53"/>
      <c r="CG454" s="53"/>
      <c r="CH454" s="53"/>
      <c r="CI454" s="53"/>
      <c r="CJ454" s="53"/>
      <c r="CK454" s="53"/>
      <c r="CL454" s="53"/>
      <c r="CM454" s="53"/>
      <c r="CN454" s="53"/>
      <c r="CO454" s="53"/>
      <c r="CP454" s="53"/>
      <c r="CQ454" s="53"/>
      <c r="CR454" s="53"/>
      <c r="CS454" s="53"/>
      <c r="CT454" s="53"/>
      <c r="CU454" s="53"/>
      <c r="CV454" s="53"/>
      <c r="CW454" s="53"/>
      <c r="CX454" s="53"/>
      <c r="CY454" s="53"/>
      <c r="CZ454" s="53"/>
      <c r="DA454" s="53"/>
      <c r="DB454" s="53"/>
      <c r="DC454" s="53"/>
      <c r="DD454" s="53"/>
      <c r="DE454" s="53"/>
      <c r="DF454" s="53"/>
      <c r="DG454" s="53"/>
      <c r="DH454" s="53"/>
      <c r="DI454" s="53"/>
      <c r="DJ454" s="53"/>
      <c r="DK454" s="53"/>
      <c r="DL454" s="53"/>
      <c r="DM454" s="53"/>
      <c r="DN454" s="53"/>
      <c r="DO454" s="53"/>
      <c r="DP454" s="53"/>
      <c r="DQ454" s="53"/>
      <c r="DR454" s="53"/>
      <c r="DS454" s="53"/>
      <c r="DT454" s="53"/>
      <c r="DU454" s="53"/>
      <c r="DV454" s="53"/>
      <c r="DW454" s="53"/>
      <c r="DX454" s="53"/>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3"/>
      <c r="FK454" s="53"/>
      <c r="FL454" s="53"/>
      <c r="FM454" s="53"/>
      <c r="FN454" s="53"/>
      <c r="FO454" s="53"/>
      <c r="FP454" s="53"/>
      <c r="FQ454" s="53"/>
      <c r="FR454" s="53"/>
      <c r="FS454" s="53"/>
      <c r="FT454" s="53"/>
      <c r="FU454" s="53"/>
      <c r="FV454" s="53"/>
      <c r="FW454" s="53"/>
      <c r="FX454" s="53"/>
      <c r="FY454" s="53"/>
      <c r="FZ454" s="53"/>
      <c r="GA454" s="53"/>
      <c r="GB454" s="53"/>
      <c r="GC454" s="53"/>
      <c r="GD454" s="53"/>
      <c r="GE454" s="53"/>
      <c r="GF454" s="53"/>
      <c r="GG454" s="53"/>
      <c r="GH454" s="53"/>
      <c r="GI454" s="53"/>
      <c r="GJ454" s="53"/>
      <c r="GK454" s="53"/>
      <c r="GL454" s="53"/>
      <c r="GM454" s="53"/>
      <c r="GN454" s="53"/>
      <c r="GO454" s="53"/>
      <c r="GP454" s="53"/>
      <c r="GQ454" s="53"/>
      <c r="GR454" s="53"/>
      <c r="GS454" s="53"/>
      <c r="GT454" s="53"/>
      <c r="GU454" s="53"/>
      <c r="GV454" s="53"/>
      <c r="GW454" s="53"/>
      <c r="GX454" s="53"/>
      <c r="GY454" s="53"/>
      <c r="GZ454" s="53"/>
      <c r="HA454" s="53"/>
      <c r="HB454" s="53"/>
      <c r="HC454" s="53"/>
      <c r="HD454" s="53"/>
      <c r="HE454" s="53"/>
      <c r="HF454" s="53"/>
      <c r="HG454" s="53"/>
      <c r="HH454" s="53"/>
      <c r="HI454" s="53"/>
      <c r="HJ454" s="53"/>
      <c r="HK454" s="53"/>
      <c r="HL454" s="53"/>
      <c r="HM454" s="53"/>
      <c r="HN454" s="53"/>
      <c r="HO454" s="53"/>
      <c r="HP454" s="53"/>
      <c r="HQ454" s="53"/>
      <c r="HR454" s="53"/>
      <c r="HS454" s="53"/>
      <c r="HT454" s="53"/>
      <c r="HU454" s="53"/>
      <c r="HV454" s="53"/>
      <c r="HW454" s="53"/>
      <c r="HX454" s="53"/>
      <c r="HY454" s="53"/>
      <c r="HZ454" s="53"/>
      <c r="IA454" s="53"/>
      <c r="IB454" s="53"/>
      <c r="IC454" s="53"/>
      <c r="ID454" s="53"/>
      <c r="IE454" s="53"/>
      <c r="IF454" s="53"/>
      <c r="IG454" s="53"/>
      <c r="IH454" s="53"/>
      <c r="II454" s="53"/>
      <c r="IJ454" s="53"/>
      <c r="IK454" s="53"/>
      <c r="IL454" s="53"/>
      <c r="IM454" s="53"/>
      <c r="IN454" s="53"/>
      <c r="IO454" s="53"/>
      <c r="IP454" s="53"/>
      <c r="IQ454" s="53"/>
      <c r="IR454" s="53"/>
      <c r="IS454" s="53"/>
      <c r="IT454" s="53"/>
      <c r="IU454" s="53"/>
      <c r="IV454" s="53"/>
      <c r="IW454" s="53"/>
      <c r="IX454" s="53"/>
      <c r="IY454" s="53"/>
      <c r="IZ454" s="53"/>
      <c r="JA454" s="53"/>
      <c r="JB454" s="53"/>
      <c r="JC454" s="53"/>
      <c r="JD454" s="53"/>
      <c r="JE454" s="53"/>
      <c r="JF454" s="53"/>
      <c r="JG454" s="53"/>
      <c r="JH454" s="53"/>
      <c r="JI454" s="53"/>
      <c r="JJ454" s="53"/>
      <c r="JK454" s="53"/>
      <c r="JL454" s="53"/>
      <c r="JM454" s="53"/>
      <c r="JN454" s="53"/>
      <c r="JO454" s="53"/>
      <c r="JP454" s="53"/>
      <c r="JQ454" s="53"/>
      <c r="JR454" s="53"/>
      <c r="JS454" s="53"/>
      <c r="JT454" s="53"/>
      <c r="JU454" s="53"/>
      <c r="JV454" s="53"/>
      <c r="JW454" s="53"/>
      <c r="JX454" s="53"/>
      <c r="JY454" s="53"/>
      <c r="JZ454" s="53"/>
      <c r="KA454" s="53"/>
      <c r="KB454" s="53"/>
      <c r="KC454" s="53"/>
      <c r="KD454" s="53"/>
      <c r="KE454" s="53"/>
      <c r="KF454" s="53"/>
      <c r="KG454" s="53"/>
      <c r="KH454" s="53"/>
      <c r="KI454" s="53"/>
      <c r="KJ454" s="53"/>
      <c r="KK454" s="53"/>
      <c r="KL454" s="53"/>
      <c r="KM454" s="53"/>
      <c r="KN454" s="53"/>
      <c r="KO454" s="53"/>
      <c r="KP454" s="53"/>
      <c r="KQ454" s="53"/>
      <c r="KR454" s="53"/>
      <c r="KS454" s="53"/>
      <c r="KT454" s="53"/>
      <c r="KU454" s="53"/>
      <c r="KV454" s="53"/>
      <c r="KW454" s="53"/>
      <c r="KX454" s="53"/>
      <c r="KY454" s="53"/>
      <c r="KZ454" s="53"/>
      <c r="LA454" s="53"/>
      <c r="LB454" s="53"/>
      <c r="LC454" s="53"/>
      <c r="LD454" s="53"/>
      <c r="LE454" s="53"/>
      <c r="LF454" s="53"/>
      <c r="LG454" s="53"/>
      <c r="LH454" s="53"/>
      <c r="LI454" s="53"/>
      <c r="LJ454" s="53"/>
      <c r="LK454" s="53"/>
      <c r="LL454" s="53"/>
      <c r="LM454" s="53"/>
      <c r="LN454" s="53"/>
      <c r="LO454" s="53"/>
      <c r="LP454" s="53"/>
      <c r="LQ454" s="53"/>
      <c r="LR454" s="53"/>
      <c r="LS454" s="53"/>
      <c r="LT454" s="53"/>
      <c r="LU454" s="53"/>
      <c r="LV454" s="53"/>
      <c r="LW454" s="53"/>
      <c r="LX454" s="53"/>
      <c r="LY454" s="53"/>
      <c r="LZ454" s="53"/>
      <c r="MA454" s="53"/>
      <c r="MB454" s="53"/>
      <c r="MC454" s="53"/>
      <c r="MD454" s="53"/>
      <c r="ME454" s="53"/>
      <c r="MF454" s="53"/>
      <c r="MG454" s="53"/>
      <c r="MH454" s="53"/>
      <c r="MI454" s="53"/>
      <c r="MJ454" s="53"/>
      <c r="MK454" s="53"/>
      <c r="ML454" s="53"/>
      <c r="MM454" s="53"/>
      <c r="MN454" s="53"/>
      <c r="MO454" s="53"/>
      <c r="MP454" s="53"/>
      <c r="MQ454" s="53"/>
      <c r="MR454" s="53"/>
      <c r="MS454" s="53"/>
      <c r="MT454" s="53"/>
      <c r="MU454" s="53"/>
      <c r="MV454" s="53"/>
      <c r="MW454" s="53"/>
      <c r="MX454" s="53"/>
      <c r="MY454" s="53"/>
      <c r="MZ454" s="53"/>
      <c r="NA454" s="53"/>
      <c r="NB454" s="53"/>
      <c r="NC454" s="53"/>
      <c r="ND454" s="53"/>
      <c r="NE454" s="53"/>
      <c r="NF454" s="53"/>
      <c r="NG454" s="53"/>
      <c r="NH454" s="53"/>
      <c r="NI454" s="53"/>
      <c r="NJ454" s="53"/>
      <c r="NK454" s="53"/>
      <c r="NL454" s="53"/>
      <c r="NM454" s="53"/>
      <c r="NN454" s="53"/>
      <c r="NO454" s="53"/>
      <c r="NP454" s="53"/>
      <c r="NQ454" s="53"/>
      <c r="NR454" s="53"/>
      <c r="NS454" s="53"/>
      <c r="NT454" s="53"/>
      <c r="NU454" s="53"/>
      <c r="NV454" s="53"/>
      <c r="NW454" s="53"/>
      <c r="NX454" s="53"/>
      <c r="NY454" s="53"/>
      <c r="NZ454" s="53"/>
      <c r="OA454" s="53"/>
      <c r="OB454" s="53"/>
      <c r="OC454" s="53"/>
      <c r="OD454" s="53"/>
      <c r="OE454" s="53"/>
      <c r="OF454" s="53"/>
      <c r="OG454" s="53"/>
      <c r="OH454" s="53"/>
      <c r="OI454" s="53"/>
      <c r="OJ454" s="53"/>
      <c r="OK454" s="53"/>
      <c r="OL454" s="53"/>
      <c r="OM454" s="53"/>
      <c r="ON454" s="53"/>
      <c r="OO454" s="53"/>
      <c r="OP454" s="53"/>
      <c r="OQ454" s="53"/>
      <c r="OR454" s="53"/>
      <c r="OS454" s="53"/>
      <c r="OT454" s="53"/>
      <c r="OU454" s="53"/>
      <c r="OV454" s="53"/>
      <c r="OW454" s="53"/>
      <c r="OX454" s="53"/>
      <c r="OY454" s="53"/>
      <c r="OZ454" s="53"/>
      <c r="PA454" s="53"/>
      <c r="PB454" s="53"/>
      <c r="PC454" s="53"/>
      <c r="PD454" s="53"/>
      <c r="PE454" s="53"/>
      <c r="PF454" s="53"/>
      <c r="PG454" s="53"/>
      <c r="PH454" s="53"/>
      <c r="PI454" s="53"/>
      <c r="PJ454" s="53"/>
      <c r="PK454" s="53"/>
      <c r="PL454" s="53"/>
      <c r="PM454" s="53"/>
      <c r="PN454" s="53"/>
      <c r="PO454" s="53"/>
      <c r="PP454" s="53"/>
      <c r="PQ454" s="53"/>
      <c r="PR454" s="53"/>
      <c r="PS454" s="53"/>
      <c r="PT454" s="53"/>
      <c r="PU454" s="53"/>
      <c r="PV454" s="53"/>
      <c r="PW454" s="53"/>
      <c r="PX454" s="53"/>
      <c r="PY454" s="53"/>
      <c r="PZ454" s="53"/>
      <c r="QA454" s="53"/>
      <c r="QB454" s="53"/>
      <c r="QC454" s="53"/>
      <c r="QD454" s="53"/>
      <c r="QE454" s="53"/>
      <c r="QF454" s="53"/>
      <c r="QG454" s="53"/>
      <c r="QH454" s="53"/>
      <c r="QI454" s="53"/>
      <c r="QJ454" s="53"/>
      <c r="QK454" s="53"/>
      <c r="QL454" s="53"/>
      <c r="QM454" s="53"/>
      <c r="QN454" s="53"/>
      <c r="QO454" s="53"/>
      <c r="QP454" s="53"/>
      <c r="QQ454" s="53"/>
      <c r="QR454" s="53"/>
      <c r="QS454" s="53"/>
      <c r="QT454" s="53"/>
      <c r="QU454" s="53"/>
      <c r="QV454" s="53"/>
      <c r="QW454" s="53"/>
      <c r="QX454" s="53"/>
      <c r="QY454" s="53"/>
      <c r="QZ454" s="53"/>
      <c r="RA454" s="53"/>
      <c r="RB454" s="53"/>
      <c r="RC454" s="53"/>
      <c r="RD454" s="53"/>
      <c r="RE454" s="53"/>
      <c r="RF454" s="53"/>
      <c r="RG454" s="53"/>
      <c r="RH454" s="53"/>
      <c r="RI454" s="53"/>
      <c r="RJ454" s="53"/>
      <c r="RK454" s="53"/>
      <c r="RL454" s="53"/>
      <c r="RM454" s="53"/>
      <c r="RN454" s="53"/>
      <c r="RO454" s="53"/>
      <c r="RP454" s="53"/>
      <c r="RQ454" s="53"/>
      <c r="RR454" s="53"/>
      <c r="RS454" s="53"/>
      <c r="RT454" s="53"/>
      <c r="RU454" s="53"/>
      <c r="RV454" s="53"/>
      <c r="RW454" s="53"/>
      <c r="RX454" s="53"/>
      <c r="RY454" s="53"/>
      <c r="RZ454" s="53"/>
      <c r="SA454" s="53"/>
      <c r="SB454" s="53"/>
      <c r="SC454" s="53"/>
      <c r="SD454" s="53"/>
      <c r="SE454" s="53"/>
      <c r="SF454" s="53"/>
      <c r="SG454" s="53"/>
      <c r="SH454" s="53"/>
      <c r="SI454" s="53"/>
      <c r="SJ454" s="53"/>
      <c r="SK454" s="53"/>
      <c r="SL454" s="53"/>
      <c r="SM454" s="53"/>
      <c r="SN454" s="53"/>
      <c r="SO454" s="53"/>
      <c r="SP454" s="53"/>
      <c r="SQ454" s="53"/>
      <c r="SR454" s="53"/>
      <c r="SS454" s="53"/>
      <c r="ST454" s="53"/>
      <c r="SU454" s="53"/>
      <c r="SV454" s="53"/>
      <c r="SW454" s="53"/>
      <c r="SX454" s="53"/>
      <c r="SY454" s="53"/>
      <c r="SZ454" s="53"/>
      <c r="TA454" s="53"/>
      <c r="TB454" s="53"/>
      <c r="TC454" s="53"/>
      <c r="TD454" s="53"/>
      <c r="TE454" s="53"/>
      <c r="TF454" s="53"/>
      <c r="TG454" s="53"/>
      <c r="TH454" s="53"/>
      <c r="TI454" s="53"/>
      <c r="TJ454" s="53"/>
      <c r="TK454" s="53"/>
      <c r="TL454" s="53"/>
      <c r="TM454" s="53"/>
      <c r="TN454" s="53"/>
      <c r="TO454" s="53"/>
      <c r="TP454" s="53"/>
      <c r="TQ454" s="53"/>
      <c r="TR454" s="53"/>
      <c r="TS454" s="53"/>
      <c r="TT454" s="53"/>
      <c r="TU454" s="53"/>
      <c r="TV454" s="53"/>
      <c r="TW454" s="53"/>
      <c r="TX454" s="53"/>
      <c r="TY454" s="53"/>
      <c r="TZ454" s="53"/>
      <c r="UA454" s="53"/>
      <c r="UB454" s="53"/>
      <c r="UC454" s="53"/>
      <c r="UD454" s="53"/>
      <c r="UE454" s="53"/>
      <c r="UF454" s="53"/>
      <c r="UG454" s="53"/>
    </row>
    <row r="455" spans="1:553" s="19" customFormat="1" ht="15.75" customHeight="1" x14ac:dyDescent="0.2">
      <c r="L455" s="66"/>
      <c r="M455" s="66"/>
      <c r="N455" s="52"/>
      <c r="O455" s="53"/>
      <c r="P455" s="53"/>
      <c r="Q455" s="53"/>
      <c r="R455" s="53"/>
      <c r="S455" s="53"/>
      <c r="T455" s="53"/>
      <c r="U455" s="53"/>
      <c r="V455" s="53"/>
      <c r="W455" s="53"/>
      <c r="X455" s="53"/>
      <c r="Y455" s="53"/>
      <c r="Z455" s="53"/>
      <c r="AA455" s="53"/>
      <c r="AB455" s="53"/>
      <c r="AC455" s="53"/>
      <c r="AD455" s="53"/>
      <c r="AE455" s="53"/>
      <c r="AF455" s="53"/>
      <c r="AG455" s="53"/>
      <c r="AH455" s="53"/>
      <c r="AI455" s="53"/>
      <c r="AJ455" s="53"/>
      <c r="AK455" s="53"/>
      <c r="AL455" s="53"/>
      <c r="AM455" s="53"/>
      <c r="AN455" s="53"/>
      <c r="AO455" s="53"/>
      <c r="AP455" s="53"/>
      <c r="AQ455" s="53"/>
      <c r="AR455" s="53"/>
      <c r="AS455" s="53"/>
      <c r="AT455" s="53"/>
      <c r="AU455" s="53"/>
      <c r="AV455" s="53"/>
      <c r="AW455" s="53"/>
      <c r="AX455" s="53"/>
      <c r="AY455" s="53"/>
      <c r="AZ455" s="53"/>
      <c r="BA455" s="53"/>
      <c r="BB455" s="53"/>
      <c r="BC455" s="53"/>
      <c r="BD455" s="53"/>
      <c r="BE455" s="53"/>
      <c r="BF455" s="53"/>
      <c r="BG455" s="53"/>
      <c r="BH455" s="53"/>
      <c r="BI455" s="53"/>
      <c r="BJ455" s="53"/>
      <c r="BK455" s="53"/>
      <c r="BL455" s="53"/>
      <c r="BM455" s="53"/>
      <c r="BN455" s="53"/>
      <c r="BO455" s="53"/>
      <c r="BP455" s="53"/>
      <c r="BQ455" s="53"/>
      <c r="BR455" s="53"/>
      <c r="BS455" s="53"/>
      <c r="BT455" s="53"/>
      <c r="BU455" s="53"/>
      <c r="BV455" s="53"/>
      <c r="BW455" s="53"/>
      <c r="BX455" s="53"/>
      <c r="BY455" s="53"/>
      <c r="BZ455" s="53"/>
      <c r="CA455" s="53"/>
      <c r="CB455" s="53"/>
      <c r="CC455" s="53"/>
      <c r="CD455" s="53"/>
      <c r="CE455" s="53"/>
      <c r="CF455" s="53"/>
      <c r="CG455" s="53"/>
      <c r="CH455" s="53"/>
      <c r="CI455" s="53"/>
      <c r="CJ455" s="53"/>
      <c r="CK455" s="53"/>
      <c r="CL455" s="53"/>
      <c r="CM455" s="53"/>
      <c r="CN455" s="53"/>
      <c r="CO455" s="53"/>
      <c r="CP455" s="53"/>
      <c r="CQ455" s="53"/>
      <c r="CR455" s="53"/>
      <c r="CS455" s="53"/>
      <c r="CT455" s="53"/>
      <c r="CU455" s="53"/>
      <c r="CV455" s="53"/>
      <c r="CW455" s="53"/>
      <c r="CX455" s="53"/>
      <c r="CY455" s="53"/>
      <c r="CZ455" s="53"/>
      <c r="DA455" s="53"/>
      <c r="DB455" s="53"/>
      <c r="DC455" s="53"/>
      <c r="DD455" s="53"/>
      <c r="DE455" s="53"/>
      <c r="DF455" s="53"/>
      <c r="DG455" s="53"/>
      <c r="DH455" s="53"/>
      <c r="DI455" s="53"/>
      <c r="DJ455" s="53"/>
      <c r="DK455" s="53"/>
      <c r="DL455" s="53"/>
      <c r="DM455" s="53"/>
      <c r="DN455" s="53"/>
      <c r="DO455" s="53"/>
      <c r="DP455" s="53"/>
      <c r="DQ455" s="53"/>
      <c r="DR455" s="53"/>
      <c r="DS455" s="53"/>
      <c r="DT455" s="53"/>
      <c r="DU455" s="53"/>
      <c r="DV455" s="53"/>
      <c r="DW455" s="53"/>
      <c r="DX455" s="53"/>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3"/>
      <c r="FK455" s="53"/>
      <c r="FL455" s="53"/>
      <c r="FM455" s="53"/>
      <c r="FN455" s="53"/>
      <c r="FO455" s="53"/>
      <c r="FP455" s="53"/>
      <c r="FQ455" s="53"/>
      <c r="FR455" s="53"/>
      <c r="FS455" s="53"/>
      <c r="FT455" s="53"/>
      <c r="FU455" s="53"/>
      <c r="FV455" s="53"/>
      <c r="FW455" s="53"/>
      <c r="FX455" s="53"/>
      <c r="FY455" s="53"/>
      <c r="FZ455" s="53"/>
      <c r="GA455" s="53"/>
      <c r="GB455" s="53"/>
      <c r="GC455" s="53"/>
      <c r="GD455" s="53"/>
      <c r="GE455" s="53"/>
      <c r="GF455" s="53"/>
      <c r="GG455" s="53"/>
      <c r="GH455" s="53"/>
      <c r="GI455" s="53"/>
      <c r="GJ455" s="53"/>
      <c r="GK455" s="53"/>
      <c r="GL455" s="53"/>
      <c r="GM455" s="53"/>
      <c r="GN455" s="53"/>
      <c r="GO455" s="53"/>
      <c r="GP455" s="53"/>
      <c r="GQ455" s="53"/>
      <c r="GR455" s="53"/>
      <c r="GS455" s="53"/>
      <c r="GT455" s="53"/>
      <c r="GU455" s="53"/>
      <c r="GV455" s="53"/>
      <c r="GW455" s="53"/>
      <c r="GX455" s="53"/>
      <c r="GY455" s="53"/>
      <c r="GZ455" s="53"/>
      <c r="HA455" s="53"/>
      <c r="HB455" s="53"/>
      <c r="HC455" s="53"/>
      <c r="HD455" s="53"/>
      <c r="HE455" s="53"/>
      <c r="HF455" s="53"/>
      <c r="HG455" s="53"/>
      <c r="HH455" s="53"/>
      <c r="HI455" s="53"/>
      <c r="HJ455" s="53"/>
      <c r="HK455" s="53"/>
      <c r="HL455" s="53"/>
      <c r="HM455" s="53"/>
      <c r="HN455" s="53"/>
      <c r="HO455" s="53"/>
      <c r="HP455" s="53"/>
      <c r="HQ455" s="53"/>
      <c r="HR455" s="53"/>
      <c r="HS455" s="53"/>
      <c r="HT455" s="53"/>
      <c r="HU455" s="53"/>
      <c r="HV455" s="53"/>
      <c r="HW455" s="53"/>
      <c r="HX455" s="53"/>
      <c r="HY455" s="53"/>
      <c r="HZ455" s="53"/>
      <c r="IA455" s="53"/>
      <c r="IB455" s="53"/>
      <c r="IC455" s="53"/>
      <c r="ID455" s="53"/>
      <c r="IE455" s="53"/>
      <c r="IF455" s="53"/>
      <c r="IG455" s="53"/>
      <c r="IH455" s="53"/>
      <c r="II455" s="53"/>
      <c r="IJ455" s="53"/>
      <c r="IK455" s="53"/>
      <c r="IL455" s="53"/>
      <c r="IM455" s="53"/>
      <c r="IN455" s="53"/>
      <c r="IO455" s="53"/>
      <c r="IP455" s="53"/>
      <c r="IQ455" s="53"/>
      <c r="IR455" s="53"/>
      <c r="IS455" s="53"/>
      <c r="IT455" s="53"/>
      <c r="IU455" s="53"/>
      <c r="IV455" s="53"/>
      <c r="IW455" s="53"/>
      <c r="IX455" s="53"/>
      <c r="IY455" s="53"/>
      <c r="IZ455" s="53"/>
      <c r="JA455" s="53"/>
      <c r="JB455" s="53"/>
      <c r="JC455" s="53"/>
      <c r="JD455" s="53"/>
      <c r="JE455" s="53"/>
      <c r="JF455" s="53"/>
      <c r="JG455" s="53"/>
      <c r="JH455" s="53"/>
      <c r="JI455" s="53"/>
      <c r="JJ455" s="53"/>
      <c r="JK455" s="53"/>
      <c r="JL455" s="53"/>
      <c r="JM455" s="53"/>
      <c r="JN455" s="53"/>
      <c r="JO455" s="53"/>
      <c r="JP455" s="53"/>
      <c r="JQ455" s="53"/>
      <c r="JR455" s="53"/>
      <c r="JS455" s="53"/>
      <c r="JT455" s="53"/>
      <c r="JU455" s="53"/>
      <c r="JV455" s="53"/>
      <c r="JW455" s="53"/>
      <c r="JX455" s="53"/>
      <c r="JY455" s="53"/>
      <c r="JZ455" s="53"/>
      <c r="KA455" s="53"/>
      <c r="KB455" s="53"/>
      <c r="KC455" s="53"/>
      <c r="KD455" s="53"/>
      <c r="KE455" s="53"/>
      <c r="KF455" s="53"/>
      <c r="KG455" s="53"/>
      <c r="KH455" s="53"/>
      <c r="KI455" s="53"/>
      <c r="KJ455" s="53"/>
      <c r="KK455" s="53"/>
      <c r="KL455" s="53"/>
      <c r="KM455" s="53"/>
      <c r="KN455" s="53"/>
      <c r="KO455" s="53"/>
      <c r="KP455" s="53"/>
      <c r="KQ455" s="53"/>
      <c r="KR455" s="53"/>
      <c r="KS455" s="53"/>
      <c r="KT455" s="53"/>
      <c r="KU455" s="53"/>
      <c r="KV455" s="53"/>
      <c r="KW455" s="53"/>
      <c r="KX455" s="53"/>
      <c r="KY455" s="53"/>
      <c r="KZ455" s="53"/>
      <c r="LA455" s="53"/>
      <c r="LB455" s="53"/>
      <c r="LC455" s="53"/>
      <c r="LD455" s="53"/>
      <c r="LE455" s="53"/>
      <c r="LF455" s="53"/>
      <c r="LG455" s="53"/>
      <c r="LH455" s="53"/>
      <c r="LI455" s="53"/>
      <c r="LJ455" s="53"/>
      <c r="LK455" s="53"/>
      <c r="LL455" s="53"/>
      <c r="LM455" s="53"/>
      <c r="LN455" s="53"/>
      <c r="LO455" s="53"/>
      <c r="LP455" s="53"/>
      <c r="LQ455" s="53"/>
      <c r="LR455" s="53"/>
      <c r="LS455" s="53"/>
      <c r="LT455" s="53"/>
      <c r="LU455" s="53"/>
      <c r="LV455" s="53"/>
      <c r="LW455" s="53"/>
      <c r="LX455" s="53"/>
      <c r="LY455" s="53"/>
      <c r="LZ455" s="53"/>
      <c r="MA455" s="53"/>
      <c r="MB455" s="53"/>
      <c r="MC455" s="53"/>
      <c r="MD455" s="53"/>
      <c r="ME455" s="53"/>
      <c r="MF455" s="53"/>
      <c r="MG455" s="53"/>
      <c r="MH455" s="53"/>
      <c r="MI455" s="53"/>
      <c r="MJ455" s="53"/>
      <c r="MK455" s="53"/>
      <c r="ML455" s="53"/>
      <c r="MM455" s="53"/>
      <c r="MN455" s="53"/>
      <c r="MO455" s="53"/>
      <c r="MP455" s="53"/>
      <c r="MQ455" s="53"/>
      <c r="MR455" s="53"/>
      <c r="MS455" s="53"/>
      <c r="MT455" s="53"/>
      <c r="MU455" s="53"/>
      <c r="MV455" s="53"/>
      <c r="MW455" s="53"/>
      <c r="MX455" s="53"/>
      <c r="MY455" s="53"/>
      <c r="MZ455" s="53"/>
      <c r="NA455" s="53"/>
      <c r="NB455" s="53"/>
      <c r="NC455" s="53"/>
      <c r="ND455" s="53"/>
      <c r="NE455" s="53"/>
      <c r="NF455" s="53"/>
      <c r="NG455" s="53"/>
      <c r="NH455" s="53"/>
      <c r="NI455" s="53"/>
      <c r="NJ455" s="53"/>
      <c r="NK455" s="53"/>
      <c r="NL455" s="53"/>
      <c r="NM455" s="53"/>
      <c r="NN455" s="53"/>
      <c r="NO455" s="53"/>
      <c r="NP455" s="53"/>
      <c r="NQ455" s="53"/>
      <c r="NR455" s="53"/>
      <c r="NS455" s="53"/>
      <c r="NT455" s="53"/>
      <c r="NU455" s="53"/>
      <c r="NV455" s="53"/>
      <c r="NW455" s="53"/>
      <c r="NX455" s="53"/>
      <c r="NY455" s="53"/>
      <c r="NZ455" s="53"/>
      <c r="OA455" s="53"/>
      <c r="OB455" s="53"/>
      <c r="OC455" s="53"/>
      <c r="OD455" s="53"/>
      <c r="OE455" s="53"/>
      <c r="OF455" s="53"/>
      <c r="OG455" s="53"/>
      <c r="OH455" s="53"/>
      <c r="OI455" s="53"/>
      <c r="OJ455" s="53"/>
      <c r="OK455" s="53"/>
      <c r="OL455" s="53"/>
      <c r="OM455" s="53"/>
      <c r="ON455" s="53"/>
      <c r="OO455" s="53"/>
      <c r="OP455" s="53"/>
      <c r="OQ455" s="53"/>
      <c r="OR455" s="53"/>
      <c r="OS455" s="53"/>
      <c r="OT455" s="53"/>
      <c r="OU455" s="53"/>
      <c r="OV455" s="53"/>
      <c r="OW455" s="53"/>
      <c r="OX455" s="53"/>
      <c r="OY455" s="53"/>
      <c r="OZ455" s="53"/>
      <c r="PA455" s="53"/>
      <c r="PB455" s="53"/>
      <c r="PC455" s="53"/>
      <c r="PD455" s="53"/>
      <c r="PE455" s="53"/>
      <c r="PF455" s="53"/>
      <c r="PG455" s="53"/>
      <c r="PH455" s="53"/>
      <c r="PI455" s="53"/>
      <c r="PJ455" s="53"/>
      <c r="PK455" s="53"/>
      <c r="PL455" s="53"/>
      <c r="PM455" s="53"/>
      <c r="PN455" s="53"/>
      <c r="PO455" s="53"/>
      <c r="PP455" s="53"/>
      <c r="PQ455" s="53"/>
      <c r="PR455" s="53"/>
      <c r="PS455" s="53"/>
      <c r="PT455" s="53"/>
      <c r="PU455" s="53"/>
      <c r="PV455" s="53"/>
      <c r="PW455" s="53"/>
      <c r="PX455" s="53"/>
      <c r="PY455" s="53"/>
      <c r="PZ455" s="53"/>
      <c r="QA455" s="53"/>
      <c r="QB455" s="53"/>
      <c r="QC455" s="53"/>
      <c r="QD455" s="53"/>
      <c r="QE455" s="53"/>
      <c r="QF455" s="53"/>
      <c r="QG455" s="53"/>
      <c r="QH455" s="53"/>
      <c r="QI455" s="53"/>
      <c r="QJ455" s="53"/>
      <c r="QK455" s="53"/>
      <c r="QL455" s="53"/>
      <c r="QM455" s="53"/>
      <c r="QN455" s="53"/>
      <c r="QO455" s="53"/>
      <c r="QP455" s="53"/>
      <c r="QQ455" s="53"/>
      <c r="QR455" s="53"/>
      <c r="QS455" s="53"/>
      <c r="QT455" s="53"/>
      <c r="QU455" s="53"/>
      <c r="QV455" s="53"/>
      <c r="QW455" s="53"/>
      <c r="QX455" s="53"/>
      <c r="QY455" s="53"/>
      <c r="QZ455" s="53"/>
      <c r="RA455" s="53"/>
      <c r="RB455" s="53"/>
      <c r="RC455" s="53"/>
      <c r="RD455" s="53"/>
      <c r="RE455" s="53"/>
      <c r="RF455" s="53"/>
      <c r="RG455" s="53"/>
      <c r="RH455" s="53"/>
      <c r="RI455" s="53"/>
      <c r="RJ455" s="53"/>
      <c r="RK455" s="53"/>
      <c r="RL455" s="53"/>
      <c r="RM455" s="53"/>
      <c r="RN455" s="53"/>
      <c r="RO455" s="53"/>
      <c r="RP455" s="53"/>
      <c r="RQ455" s="53"/>
      <c r="RR455" s="53"/>
      <c r="RS455" s="53"/>
      <c r="RT455" s="53"/>
      <c r="RU455" s="53"/>
      <c r="RV455" s="53"/>
      <c r="RW455" s="53"/>
      <c r="RX455" s="53"/>
      <c r="RY455" s="53"/>
      <c r="RZ455" s="53"/>
      <c r="SA455" s="53"/>
      <c r="SB455" s="53"/>
      <c r="SC455" s="53"/>
      <c r="SD455" s="53"/>
      <c r="SE455" s="53"/>
      <c r="SF455" s="53"/>
      <c r="SG455" s="53"/>
      <c r="SH455" s="53"/>
      <c r="SI455" s="53"/>
      <c r="SJ455" s="53"/>
      <c r="SK455" s="53"/>
      <c r="SL455" s="53"/>
      <c r="SM455" s="53"/>
      <c r="SN455" s="53"/>
      <c r="SO455" s="53"/>
      <c r="SP455" s="53"/>
      <c r="SQ455" s="53"/>
      <c r="SR455" s="53"/>
      <c r="SS455" s="53"/>
      <c r="ST455" s="53"/>
      <c r="SU455" s="53"/>
      <c r="SV455" s="53"/>
      <c r="SW455" s="53"/>
      <c r="SX455" s="53"/>
      <c r="SY455" s="53"/>
      <c r="SZ455" s="53"/>
      <c r="TA455" s="53"/>
      <c r="TB455" s="53"/>
      <c r="TC455" s="53"/>
      <c r="TD455" s="53"/>
      <c r="TE455" s="53"/>
      <c r="TF455" s="53"/>
      <c r="TG455" s="53"/>
      <c r="TH455" s="53"/>
      <c r="TI455" s="53"/>
      <c r="TJ455" s="53"/>
      <c r="TK455" s="53"/>
      <c r="TL455" s="53"/>
      <c r="TM455" s="53"/>
      <c r="TN455" s="53"/>
      <c r="TO455" s="53"/>
      <c r="TP455" s="53"/>
      <c r="TQ455" s="53"/>
      <c r="TR455" s="53"/>
      <c r="TS455" s="53"/>
      <c r="TT455" s="53"/>
      <c r="TU455" s="53"/>
      <c r="TV455" s="53"/>
      <c r="TW455" s="53"/>
      <c r="TX455" s="53"/>
      <c r="TY455" s="53"/>
      <c r="TZ455" s="53"/>
      <c r="UA455" s="53"/>
      <c r="UB455" s="53"/>
      <c r="UC455" s="53"/>
      <c r="UD455" s="53"/>
      <c r="UE455" s="53"/>
      <c r="UF455" s="53"/>
      <c r="UG455" s="53"/>
    </row>
    <row r="456" spans="1:553" s="19" customFormat="1" ht="15.75" customHeight="1" x14ac:dyDescent="0.2">
      <c r="L456" s="66"/>
      <c r="M456" s="66"/>
      <c r="N456" s="52"/>
      <c r="O456" s="53"/>
      <c r="P456" s="53"/>
      <c r="Q456" s="53"/>
      <c r="R456" s="53"/>
      <c r="S456" s="53"/>
      <c r="T456" s="53"/>
      <c r="U456" s="53"/>
      <c r="V456" s="53"/>
      <c r="W456" s="53"/>
      <c r="X456" s="53"/>
      <c r="Y456" s="53"/>
      <c r="Z456" s="53"/>
      <c r="AA456" s="53"/>
      <c r="AB456" s="53"/>
      <c r="AC456" s="53"/>
      <c r="AD456" s="53"/>
      <c r="AE456" s="53"/>
      <c r="AF456" s="53"/>
      <c r="AG456" s="53"/>
      <c r="AH456" s="53"/>
      <c r="AI456" s="53"/>
      <c r="AJ456" s="53"/>
      <c r="AK456" s="53"/>
      <c r="AL456" s="53"/>
      <c r="AM456" s="53"/>
      <c r="AN456" s="53"/>
      <c r="AO456" s="53"/>
      <c r="AP456" s="53"/>
      <c r="AQ456" s="53"/>
      <c r="AR456" s="53"/>
      <c r="AS456" s="53"/>
      <c r="AT456" s="53"/>
      <c r="AU456" s="53"/>
      <c r="AV456" s="53"/>
      <c r="AW456" s="53"/>
      <c r="AX456" s="53"/>
      <c r="AY456" s="53"/>
      <c r="AZ456" s="53"/>
      <c r="BA456" s="53"/>
      <c r="BB456" s="53"/>
      <c r="BC456" s="53"/>
      <c r="BD456" s="53"/>
      <c r="BE456" s="53"/>
      <c r="BF456" s="53"/>
      <c r="BG456" s="53"/>
      <c r="BH456" s="53"/>
      <c r="BI456" s="53"/>
      <c r="BJ456" s="53"/>
      <c r="BK456" s="53"/>
      <c r="BL456" s="53"/>
      <c r="BM456" s="53"/>
      <c r="BN456" s="53"/>
      <c r="BO456" s="53"/>
      <c r="BP456" s="53"/>
      <c r="BQ456" s="53"/>
      <c r="BR456" s="53"/>
      <c r="BS456" s="53"/>
      <c r="BT456" s="53"/>
      <c r="BU456" s="53"/>
      <c r="BV456" s="53"/>
      <c r="BW456" s="53"/>
      <c r="BX456" s="53"/>
      <c r="BY456" s="53"/>
      <c r="BZ456" s="53"/>
      <c r="CA456" s="53"/>
      <c r="CB456" s="53"/>
      <c r="CC456" s="53"/>
      <c r="CD456" s="53"/>
      <c r="CE456" s="53"/>
      <c r="CF456" s="53"/>
      <c r="CG456" s="53"/>
      <c r="CH456" s="53"/>
      <c r="CI456" s="53"/>
      <c r="CJ456" s="53"/>
      <c r="CK456" s="53"/>
      <c r="CL456" s="53"/>
      <c r="CM456" s="53"/>
      <c r="CN456" s="53"/>
      <c r="CO456" s="53"/>
      <c r="CP456" s="53"/>
      <c r="CQ456" s="53"/>
      <c r="CR456" s="53"/>
      <c r="CS456" s="53"/>
      <c r="CT456" s="53"/>
      <c r="CU456" s="53"/>
      <c r="CV456" s="53"/>
      <c r="CW456" s="53"/>
      <c r="CX456" s="53"/>
      <c r="CY456" s="53"/>
      <c r="CZ456" s="53"/>
      <c r="DA456" s="53"/>
      <c r="DB456" s="53"/>
      <c r="DC456" s="53"/>
      <c r="DD456" s="53"/>
      <c r="DE456" s="53"/>
      <c r="DF456" s="53"/>
      <c r="DG456" s="53"/>
      <c r="DH456" s="53"/>
      <c r="DI456" s="53"/>
      <c r="DJ456" s="53"/>
      <c r="DK456" s="53"/>
      <c r="DL456" s="53"/>
      <c r="DM456" s="53"/>
      <c r="DN456" s="53"/>
      <c r="DO456" s="53"/>
      <c r="DP456" s="53"/>
      <c r="DQ456" s="53"/>
      <c r="DR456" s="53"/>
      <c r="DS456" s="53"/>
      <c r="DT456" s="53"/>
      <c r="DU456" s="53"/>
      <c r="DV456" s="53"/>
      <c r="DW456" s="53"/>
      <c r="DX456" s="53"/>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3"/>
      <c r="FK456" s="53"/>
      <c r="FL456" s="53"/>
      <c r="FM456" s="53"/>
      <c r="FN456" s="53"/>
      <c r="FO456" s="53"/>
      <c r="FP456" s="53"/>
      <c r="FQ456" s="53"/>
      <c r="FR456" s="53"/>
      <c r="FS456" s="53"/>
      <c r="FT456" s="53"/>
      <c r="FU456" s="53"/>
      <c r="FV456" s="53"/>
      <c r="FW456" s="53"/>
      <c r="FX456" s="53"/>
      <c r="FY456" s="53"/>
      <c r="FZ456" s="53"/>
      <c r="GA456" s="53"/>
      <c r="GB456" s="53"/>
      <c r="GC456" s="53"/>
      <c r="GD456" s="53"/>
      <c r="GE456" s="53"/>
      <c r="GF456" s="53"/>
      <c r="GG456" s="53"/>
      <c r="GH456" s="53"/>
      <c r="GI456" s="53"/>
      <c r="GJ456" s="53"/>
      <c r="GK456" s="53"/>
      <c r="GL456" s="53"/>
      <c r="GM456" s="53"/>
      <c r="GN456" s="53"/>
      <c r="GO456" s="53"/>
      <c r="GP456" s="53"/>
      <c r="GQ456" s="53"/>
      <c r="GR456" s="53"/>
      <c r="GS456" s="53"/>
      <c r="GT456" s="53"/>
      <c r="GU456" s="53"/>
      <c r="GV456" s="53"/>
      <c r="GW456" s="53"/>
      <c r="GX456" s="53"/>
      <c r="GY456" s="53"/>
      <c r="GZ456" s="53"/>
      <c r="HA456" s="53"/>
      <c r="HB456" s="53"/>
      <c r="HC456" s="53"/>
      <c r="HD456" s="53"/>
      <c r="HE456" s="53"/>
      <c r="HF456" s="53"/>
      <c r="HG456" s="53"/>
      <c r="HH456" s="53"/>
      <c r="HI456" s="53"/>
      <c r="HJ456" s="53"/>
      <c r="HK456" s="53"/>
      <c r="HL456" s="53"/>
      <c r="HM456" s="53"/>
      <c r="HN456" s="53"/>
      <c r="HO456" s="53"/>
      <c r="HP456" s="53"/>
      <c r="HQ456" s="53"/>
      <c r="HR456" s="53"/>
      <c r="HS456" s="53"/>
      <c r="HT456" s="53"/>
      <c r="HU456" s="53"/>
      <c r="HV456" s="53"/>
      <c r="HW456" s="53"/>
      <c r="HX456" s="53"/>
      <c r="HY456" s="53"/>
      <c r="HZ456" s="53"/>
      <c r="IA456" s="53"/>
      <c r="IB456" s="53"/>
      <c r="IC456" s="53"/>
      <c r="ID456" s="53"/>
      <c r="IE456" s="53"/>
      <c r="IF456" s="53"/>
      <c r="IG456" s="53"/>
      <c r="IH456" s="53"/>
      <c r="II456" s="53"/>
      <c r="IJ456" s="53"/>
      <c r="IK456" s="53"/>
      <c r="IL456" s="53"/>
      <c r="IM456" s="53"/>
      <c r="IN456" s="53"/>
      <c r="IO456" s="53"/>
      <c r="IP456" s="53"/>
      <c r="IQ456" s="53"/>
      <c r="IR456" s="53"/>
      <c r="IS456" s="53"/>
      <c r="IT456" s="53"/>
      <c r="IU456" s="53"/>
      <c r="IV456" s="53"/>
      <c r="IW456" s="53"/>
      <c r="IX456" s="53"/>
      <c r="IY456" s="53"/>
      <c r="IZ456" s="53"/>
      <c r="JA456" s="53"/>
      <c r="JB456" s="53"/>
      <c r="JC456" s="53"/>
      <c r="JD456" s="53"/>
      <c r="JE456" s="53"/>
      <c r="JF456" s="53"/>
      <c r="JG456" s="53"/>
      <c r="JH456" s="53"/>
      <c r="JI456" s="53"/>
      <c r="JJ456" s="53"/>
      <c r="JK456" s="53"/>
      <c r="JL456" s="53"/>
      <c r="JM456" s="53"/>
      <c r="JN456" s="53"/>
      <c r="JO456" s="53"/>
      <c r="JP456" s="53"/>
      <c r="JQ456" s="53"/>
      <c r="JR456" s="53"/>
      <c r="JS456" s="53"/>
      <c r="JT456" s="53"/>
      <c r="JU456" s="53"/>
      <c r="JV456" s="53"/>
      <c r="JW456" s="53"/>
      <c r="JX456" s="53"/>
      <c r="JY456" s="53"/>
      <c r="JZ456" s="53"/>
      <c r="KA456" s="53"/>
      <c r="KB456" s="53"/>
      <c r="KC456" s="53"/>
      <c r="KD456" s="53"/>
      <c r="KE456" s="53"/>
      <c r="KF456" s="53"/>
      <c r="KG456" s="53"/>
      <c r="KH456" s="53"/>
      <c r="KI456" s="53"/>
      <c r="KJ456" s="53"/>
      <c r="KK456" s="53"/>
      <c r="KL456" s="53"/>
      <c r="KM456" s="53"/>
      <c r="KN456" s="53"/>
      <c r="KO456" s="53"/>
      <c r="KP456" s="53"/>
      <c r="KQ456" s="53"/>
      <c r="KR456" s="53"/>
      <c r="KS456" s="53"/>
      <c r="KT456" s="53"/>
      <c r="KU456" s="53"/>
      <c r="KV456" s="53"/>
      <c r="KW456" s="53"/>
      <c r="KX456" s="53"/>
      <c r="KY456" s="53"/>
      <c r="KZ456" s="53"/>
      <c r="LA456" s="53"/>
      <c r="LB456" s="53"/>
      <c r="LC456" s="53"/>
      <c r="LD456" s="53"/>
      <c r="LE456" s="53"/>
      <c r="LF456" s="53"/>
      <c r="LG456" s="53"/>
      <c r="LH456" s="53"/>
      <c r="LI456" s="53"/>
      <c r="LJ456" s="53"/>
      <c r="LK456" s="53"/>
      <c r="LL456" s="53"/>
      <c r="LM456" s="53"/>
      <c r="LN456" s="53"/>
      <c r="LO456" s="53"/>
      <c r="LP456" s="53"/>
      <c r="LQ456" s="53"/>
      <c r="LR456" s="53"/>
      <c r="LS456" s="53"/>
      <c r="LT456" s="53"/>
      <c r="LU456" s="53"/>
      <c r="LV456" s="53"/>
      <c r="LW456" s="53"/>
      <c r="LX456" s="53"/>
      <c r="LY456" s="53"/>
      <c r="LZ456" s="53"/>
      <c r="MA456" s="53"/>
      <c r="MB456" s="53"/>
      <c r="MC456" s="53"/>
      <c r="MD456" s="53"/>
      <c r="ME456" s="53"/>
      <c r="MF456" s="53"/>
      <c r="MG456" s="53"/>
      <c r="MH456" s="53"/>
      <c r="MI456" s="53"/>
      <c r="MJ456" s="53"/>
      <c r="MK456" s="53"/>
      <c r="ML456" s="53"/>
      <c r="MM456" s="53"/>
      <c r="MN456" s="53"/>
      <c r="MO456" s="53"/>
      <c r="MP456" s="53"/>
      <c r="MQ456" s="53"/>
      <c r="MR456" s="53"/>
      <c r="MS456" s="53"/>
      <c r="MT456" s="53"/>
      <c r="MU456" s="53"/>
      <c r="MV456" s="53"/>
      <c r="MW456" s="53"/>
      <c r="MX456" s="53"/>
      <c r="MY456" s="53"/>
      <c r="MZ456" s="53"/>
      <c r="NA456" s="53"/>
      <c r="NB456" s="53"/>
      <c r="NC456" s="53"/>
      <c r="ND456" s="53"/>
      <c r="NE456" s="53"/>
      <c r="NF456" s="53"/>
      <c r="NG456" s="53"/>
      <c r="NH456" s="53"/>
      <c r="NI456" s="53"/>
      <c r="NJ456" s="53"/>
      <c r="NK456" s="53"/>
      <c r="NL456" s="53"/>
      <c r="NM456" s="53"/>
      <c r="NN456" s="53"/>
      <c r="NO456" s="53"/>
      <c r="NP456" s="53"/>
      <c r="NQ456" s="53"/>
      <c r="NR456" s="53"/>
      <c r="NS456" s="53"/>
      <c r="NT456" s="53"/>
      <c r="NU456" s="53"/>
      <c r="NV456" s="53"/>
      <c r="NW456" s="53"/>
      <c r="NX456" s="53"/>
      <c r="NY456" s="53"/>
      <c r="NZ456" s="53"/>
      <c r="OA456" s="53"/>
      <c r="OB456" s="53"/>
      <c r="OC456" s="53"/>
      <c r="OD456" s="53"/>
      <c r="OE456" s="53"/>
      <c r="OF456" s="53"/>
      <c r="OG456" s="53"/>
      <c r="OH456" s="53"/>
      <c r="OI456" s="53"/>
      <c r="OJ456" s="53"/>
      <c r="OK456" s="53"/>
      <c r="OL456" s="53"/>
      <c r="OM456" s="53"/>
      <c r="ON456" s="53"/>
      <c r="OO456" s="53"/>
      <c r="OP456" s="53"/>
      <c r="OQ456" s="53"/>
      <c r="OR456" s="53"/>
      <c r="OS456" s="53"/>
      <c r="OT456" s="53"/>
      <c r="OU456" s="53"/>
      <c r="OV456" s="53"/>
      <c r="OW456" s="53"/>
      <c r="OX456" s="53"/>
      <c r="OY456" s="53"/>
      <c r="OZ456" s="53"/>
      <c r="PA456" s="53"/>
      <c r="PB456" s="53"/>
      <c r="PC456" s="53"/>
      <c r="PD456" s="53"/>
      <c r="PE456" s="53"/>
      <c r="PF456" s="53"/>
      <c r="PG456" s="53"/>
      <c r="PH456" s="53"/>
      <c r="PI456" s="53"/>
      <c r="PJ456" s="53"/>
      <c r="PK456" s="53"/>
      <c r="PL456" s="53"/>
      <c r="PM456" s="53"/>
      <c r="PN456" s="53"/>
      <c r="PO456" s="53"/>
      <c r="PP456" s="53"/>
      <c r="PQ456" s="53"/>
      <c r="PR456" s="53"/>
      <c r="PS456" s="53"/>
      <c r="PT456" s="53"/>
      <c r="PU456" s="53"/>
      <c r="PV456" s="53"/>
      <c r="PW456" s="53"/>
      <c r="PX456" s="53"/>
      <c r="PY456" s="53"/>
      <c r="PZ456" s="53"/>
      <c r="QA456" s="53"/>
      <c r="QB456" s="53"/>
      <c r="QC456" s="53"/>
      <c r="QD456" s="53"/>
      <c r="QE456" s="53"/>
      <c r="QF456" s="53"/>
      <c r="QG456" s="53"/>
      <c r="QH456" s="53"/>
      <c r="QI456" s="53"/>
      <c r="QJ456" s="53"/>
      <c r="QK456" s="53"/>
      <c r="QL456" s="53"/>
      <c r="QM456" s="53"/>
      <c r="QN456" s="53"/>
      <c r="QO456" s="53"/>
      <c r="QP456" s="53"/>
      <c r="QQ456" s="53"/>
      <c r="QR456" s="53"/>
      <c r="QS456" s="53"/>
      <c r="QT456" s="53"/>
      <c r="QU456" s="53"/>
      <c r="QV456" s="53"/>
      <c r="QW456" s="53"/>
      <c r="QX456" s="53"/>
      <c r="QY456" s="53"/>
      <c r="QZ456" s="53"/>
      <c r="RA456" s="53"/>
      <c r="RB456" s="53"/>
      <c r="RC456" s="53"/>
      <c r="RD456" s="53"/>
      <c r="RE456" s="53"/>
      <c r="RF456" s="53"/>
      <c r="RG456" s="53"/>
      <c r="RH456" s="53"/>
      <c r="RI456" s="53"/>
      <c r="RJ456" s="53"/>
      <c r="RK456" s="53"/>
      <c r="RL456" s="53"/>
      <c r="RM456" s="53"/>
      <c r="RN456" s="53"/>
      <c r="RO456" s="53"/>
      <c r="RP456" s="53"/>
      <c r="RQ456" s="53"/>
      <c r="RR456" s="53"/>
      <c r="RS456" s="53"/>
      <c r="RT456" s="53"/>
      <c r="RU456" s="53"/>
      <c r="RV456" s="53"/>
      <c r="RW456" s="53"/>
      <c r="RX456" s="53"/>
      <c r="RY456" s="53"/>
      <c r="RZ456" s="53"/>
      <c r="SA456" s="53"/>
      <c r="SB456" s="53"/>
      <c r="SC456" s="53"/>
      <c r="SD456" s="53"/>
      <c r="SE456" s="53"/>
      <c r="SF456" s="53"/>
      <c r="SG456" s="53"/>
      <c r="SH456" s="53"/>
      <c r="SI456" s="53"/>
      <c r="SJ456" s="53"/>
      <c r="SK456" s="53"/>
      <c r="SL456" s="53"/>
      <c r="SM456" s="53"/>
      <c r="SN456" s="53"/>
      <c r="SO456" s="53"/>
      <c r="SP456" s="53"/>
      <c r="SQ456" s="53"/>
      <c r="SR456" s="53"/>
      <c r="SS456" s="53"/>
      <c r="ST456" s="53"/>
      <c r="SU456" s="53"/>
      <c r="SV456" s="53"/>
      <c r="SW456" s="53"/>
      <c r="SX456" s="53"/>
      <c r="SY456" s="53"/>
      <c r="SZ456" s="53"/>
      <c r="TA456" s="53"/>
      <c r="TB456" s="53"/>
      <c r="TC456" s="53"/>
      <c r="TD456" s="53"/>
      <c r="TE456" s="53"/>
      <c r="TF456" s="53"/>
      <c r="TG456" s="53"/>
      <c r="TH456" s="53"/>
      <c r="TI456" s="53"/>
      <c r="TJ456" s="53"/>
      <c r="TK456" s="53"/>
      <c r="TL456" s="53"/>
      <c r="TM456" s="53"/>
      <c r="TN456" s="53"/>
      <c r="TO456" s="53"/>
      <c r="TP456" s="53"/>
      <c r="TQ456" s="53"/>
      <c r="TR456" s="53"/>
      <c r="TS456" s="53"/>
      <c r="TT456" s="53"/>
      <c r="TU456" s="53"/>
      <c r="TV456" s="53"/>
      <c r="TW456" s="53"/>
      <c r="TX456" s="53"/>
      <c r="TY456" s="53"/>
      <c r="TZ456" s="53"/>
      <c r="UA456" s="53"/>
      <c r="UB456" s="53"/>
      <c r="UC456" s="53"/>
      <c r="UD456" s="53"/>
      <c r="UE456" s="53"/>
      <c r="UF456" s="53"/>
      <c r="UG456" s="53"/>
    </row>
    <row r="457" spans="1:553" s="19" customFormat="1" ht="15.75" customHeight="1" x14ac:dyDescent="0.2">
      <c r="L457" s="66"/>
      <c r="M457" s="66"/>
      <c r="N457" s="52"/>
      <c r="O457" s="53"/>
      <c r="P457" s="53"/>
      <c r="Q457" s="53"/>
      <c r="R457" s="53"/>
      <c r="S457" s="53"/>
      <c r="T457" s="53"/>
      <c r="U457" s="53"/>
      <c r="V457" s="53"/>
      <c r="W457" s="53"/>
      <c r="X457" s="53"/>
      <c r="Y457" s="53"/>
      <c r="Z457" s="53"/>
      <c r="AA457" s="53"/>
      <c r="AB457" s="53"/>
      <c r="AC457" s="53"/>
      <c r="AD457" s="53"/>
      <c r="AE457" s="53"/>
      <c r="AF457" s="53"/>
      <c r="AG457" s="53"/>
      <c r="AH457" s="53"/>
      <c r="AI457" s="53"/>
      <c r="AJ457" s="53"/>
      <c r="AK457" s="53"/>
      <c r="AL457" s="53"/>
      <c r="AM457" s="53"/>
      <c r="AN457" s="53"/>
      <c r="AO457" s="53"/>
      <c r="AP457" s="53"/>
      <c r="AQ457" s="53"/>
      <c r="AR457" s="53"/>
      <c r="AS457" s="53"/>
      <c r="AT457" s="53"/>
      <c r="AU457" s="53"/>
      <c r="AV457" s="53"/>
      <c r="AW457" s="53"/>
      <c r="AX457" s="53"/>
      <c r="AY457" s="53"/>
      <c r="AZ457" s="53"/>
      <c r="BA457" s="53"/>
      <c r="BB457" s="53"/>
      <c r="BC457" s="53"/>
      <c r="BD457" s="53"/>
      <c r="BE457" s="53"/>
      <c r="BF457" s="53"/>
      <c r="BG457" s="53"/>
      <c r="BH457" s="53"/>
      <c r="BI457" s="53"/>
      <c r="BJ457" s="53"/>
      <c r="BK457" s="53"/>
      <c r="BL457" s="53"/>
      <c r="BM457" s="53"/>
      <c r="BN457" s="53"/>
      <c r="BO457" s="53"/>
      <c r="BP457" s="53"/>
      <c r="BQ457" s="53"/>
      <c r="BR457" s="53"/>
      <c r="BS457" s="53"/>
      <c r="BT457" s="53"/>
      <c r="BU457" s="53"/>
      <c r="BV457" s="53"/>
      <c r="BW457" s="53"/>
      <c r="BX457" s="53"/>
      <c r="BY457" s="53"/>
      <c r="BZ457" s="53"/>
      <c r="CA457" s="53"/>
      <c r="CB457" s="53"/>
      <c r="CC457" s="53"/>
      <c r="CD457" s="53"/>
      <c r="CE457" s="53"/>
      <c r="CF457" s="53"/>
      <c r="CG457" s="53"/>
      <c r="CH457" s="53"/>
      <c r="CI457" s="53"/>
      <c r="CJ457" s="53"/>
      <c r="CK457" s="53"/>
      <c r="CL457" s="53"/>
      <c r="CM457" s="53"/>
      <c r="CN457" s="53"/>
      <c r="CO457" s="53"/>
      <c r="CP457" s="53"/>
      <c r="CQ457" s="53"/>
      <c r="CR457" s="53"/>
      <c r="CS457" s="53"/>
      <c r="CT457" s="53"/>
      <c r="CU457" s="53"/>
      <c r="CV457" s="53"/>
      <c r="CW457" s="53"/>
      <c r="CX457" s="53"/>
      <c r="CY457" s="53"/>
      <c r="CZ457" s="53"/>
      <c r="DA457" s="53"/>
      <c r="DB457" s="53"/>
      <c r="DC457" s="53"/>
      <c r="DD457" s="53"/>
      <c r="DE457" s="53"/>
      <c r="DF457" s="53"/>
      <c r="DG457" s="53"/>
      <c r="DH457" s="53"/>
      <c r="DI457" s="53"/>
      <c r="DJ457" s="53"/>
      <c r="DK457" s="53"/>
      <c r="DL457" s="53"/>
      <c r="DM457" s="53"/>
      <c r="DN457" s="53"/>
      <c r="DO457" s="53"/>
      <c r="DP457" s="53"/>
      <c r="DQ457" s="53"/>
      <c r="DR457" s="53"/>
      <c r="DS457" s="53"/>
      <c r="DT457" s="53"/>
      <c r="DU457" s="53"/>
      <c r="DV457" s="53"/>
      <c r="DW457" s="53"/>
      <c r="DX457" s="53"/>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3"/>
      <c r="FK457" s="53"/>
      <c r="FL457" s="53"/>
      <c r="FM457" s="53"/>
      <c r="FN457" s="53"/>
      <c r="FO457" s="53"/>
      <c r="FP457" s="53"/>
      <c r="FQ457" s="53"/>
      <c r="FR457" s="53"/>
      <c r="FS457" s="53"/>
      <c r="FT457" s="53"/>
      <c r="FU457" s="53"/>
      <c r="FV457" s="53"/>
      <c r="FW457" s="53"/>
      <c r="FX457" s="53"/>
      <c r="FY457" s="53"/>
      <c r="FZ457" s="53"/>
      <c r="GA457" s="53"/>
      <c r="GB457" s="53"/>
      <c r="GC457" s="53"/>
      <c r="GD457" s="53"/>
      <c r="GE457" s="53"/>
      <c r="GF457" s="53"/>
      <c r="GG457" s="53"/>
      <c r="GH457" s="53"/>
      <c r="GI457" s="53"/>
      <c r="GJ457" s="53"/>
      <c r="GK457" s="53"/>
      <c r="GL457" s="53"/>
      <c r="GM457" s="53"/>
      <c r="GN457" s="53"/>
      <c r="GO457" s="53"/>
      <c r="GP457" s="53"/>
      <c r="GQ457" s="53"/>
      <c r="GR457" s="53"/>
      <c r="GS457" s="53"/>
      <c r="GT457" s="53"/>
      <c r="GU457" s="53"/>
      <c r="GV457" s="53"/>
      <c r="GW457" s="53"/>
      <c r="GX457" s="53"/>
      <c r="GY457" s="53"/>
      <c r="GZ457" s="53"/>
      <c r="HA457" s="53"/>
      <c r="HB457" s="53"/>
      <c r="HC457" s="53"/>
      <c r="HD457" s="53"/>
      <c r="HE457" s="53"/>
      <c r="HF457" s="53"/>
      <c r="HG457" s="53"/>
      <c r="HH457" s="53"/>
      <c r="HI457" s="53"/>
      <c r="HJ457" s="53"/>
      <c r="HK457" s="53"/>
      <c r="HL457" s="53"/>
      <c r="HM457" s="53"/>
      <c r="HN457" s="53"/>
      <c r="HO457" s="53"/>
      <c r="HP457" s="53"/>
      <c r="HQ457" s="53"/>
      <c r="HR457" s="53"/>
      <c r="HS457" s="53"/>
      <c r="HT457" s="53"/>
      <c r="HU457" s="53"/>
      <c r="HV457" s="53"/>
      <c r="HW457" s="53"/>
      <c r="HX457" s="53"/>
      <c r="HY457" s="53"/>
      <c r="HZ457" s="53"/>
      <c r="IA457" s="53"/>
      <c r="IB457" s="53"/>
      <c r="IC457" s="53"/>
      <c r="ID457" s="53"/>
      <c r="IE457" s="53"/>
      <c r="IF457" s="53"/>
      <c r="IG457" s="53"/>
      <c r="IH457" s="53"/>
      <c r="II457" s="53"/>
      <c r="IJ457" s="53"/>
      <c r="IK457" s="53"/>
      <c r="IL457" s="53"/>
      <c r="IM457" s="53"/>
      <c r="IN457" s="53"/>
      <c r="IO457" s="53"/>
      <c r="IP457" s="53"/>
      <c r="IQ457" s="53"/>
      <c r="IR457" s="53"/>
      <c r="IS457" s="53"/>
      <c r="IT457" s="53"/>
      <c r="IU457" s="53"/>
      <c r="IV457" s="53"/>
      <c r="IW457" s="53"/>
      <c r="IX457" s="53"/>
      <c r="IY457" s="53"/>
      <c r="IZ457" s="53"/>
      <c r="JA457" s="53"/>
      <c r="JB457" s="53"/>
      <c r="JC457" s="53"/>
      <c r="JD457" s="53"/>
      <c r="JE457" s="53"/>
      <c r="JF457" s="53"/>
      <c r="JG457" s="53"/>
      <c r="JH457" s="53"/>
      <c r="JI457" s="53"/>
      <c r="JJ457" s="53"/>
      <c r="JK457" s="53"/>
      <c r="JL457" s="53"/>
      <c r="JM457" s="53"/>
      <c r="JN457" s="53"/>
      <c r="JO457" s="53"/>
      <c r="JP457" s="53"/>
      <c r="JQ457" s="53"/>
      <c r="JR457" s="53"/>
      <c r="JS457" s="53"/>
      <c r="JT457" s="53"/>
      <c r="JU457" s="53"/>
      <c r="JV457" s="53"/>
      <c r="JW457" s="53"/>
      <c r="JX457" s="53"/>
      <c r="JY457" s="53"/>
      <c r="JZ457" s="53"/>
      <c r="KA457" s="53"/>
      <c r="KB457" s="53"/>
      <c r="KC457" s="53"/>
      <c r="KD457" s="53"/>
      <c r="KE457" s="53"/>
      <c r="KF457" s="53"/>
      <c r="KG457" s="53"/>
      <c r="KH457" s="53"/>
      <c r="KI457" s="53"/>
      <c r="KJ457" s="53"/>
      <c r="KK457" s="53"/>
      <c r="KL457" s="53"/>
      <c r="KM457" s="53"/>
      <c r="KN457" s="53"/>
      <c r="KO457" s="53"/>
      <c r="KP457" s="53"/>
      <c r="KQ457" s="53"/>
      <c r="KR457" s="53"/>
      <c r="KS457" s="53"/>
      <c r="KT457" s="53"/>
      <c r="KU457" s="53"/>
      <c r="KV457" s="53"/>
      <c r="KW457" s="53"/>
      <c r="KX457" s="53"/>
      <c r="KY457" s="53"/>
      <c r="KZ457" s="53"/>
      <c r="LA457" s="53"/>
      <c r="LB457" s="53"/>
      <c r="LC457" s="53"/>
      <c r="LD457" s="53"/>
      <c r="LE457" s="53"/>
      <c r="LF457" s="53"/>
      <c r="LG457" s="53"/>
      <c r="LH457" s="53"/>
      <c r="LI457" s="53"/>
      <c r="LJ457" s="53"/>
      <c r="LK457" s="53"/>
      <c r="LL457" s="53"/>
      <c r="LM457" s="53"/>
      <c r="LN457" s="53"/>
      <c r="LO457" s="53"/>
      <c r="LP457" s="53"/>
      <c r="LQ457" s="53"/>
      <c r="LR457" s="53"/>
      <c r="LS457" s="53"/>
      <c r="LT457" s="53"/>
      <c r="LU457" s="53"/>
      <c r="LV457" s="53"/>
      <c r="LW457" s="53"/>
      <c r="LX457" s="53"/>
      <c r="LY457" s="53"/>
      <c r="LZ457" s="53"/>
      <c r="MA457" s="53"/>
      <c r="MB457" s="53"/>
      <c r="MC457" s="53"/>
      <c r="MD457" s="53"/>
      <c r="ME457" s="53"/>
      <c r="MF457" s="53"/>
      <c r="MG457" s="53"/>
      <c r="MH457" s="53"/>
      <c r="MI457" s="53"/>
      <c r="MJ457" s="53"/>
      <c r="MK457" s="53"/>
      <c r="ML457" s="53"/>
      <c r="MM457" s="53"/>
      <c r="MN457" s="53"/>
      <c r="MO457" s="53"/>
      <c r="MP457" s="53"/>
      <c r="MQ457" s="53"/>
      <c r="MR457" s="53"/>
      <c r="MS457" s="53"/>
      <c r="MT457" s="53"/>
      <c r="MU457" s="53"/>
      <c r="MV457" s="53"/>
      <c r="MW457" s="53"/>
      <c r="MX457" s="53"/>
      <c r="MY457" s="53"/>
      <c r="MZ457" s="53"/>
      <c r="NA457" s="53"/>
      <c r="NB457" s="53"/>
      <c r="NC457" s="53"/>
      <c r="ND457" s="53"/>
      <c r="NE457" s="53"/>
      <c r="NF457" s="53"/>
      <c r="NG457" s="53"/>
      <c r="NH457" s="53"/>
      <c r="NI457" s="53"/>
      <c r="NJ457" s="53"/>
      <c r="NK457" s="53"/>
      <c r="NL457" s="53"/>
      <c r="NM457" s="53"/>
      <c r="NN457" s="53"/>
      <c r="NO457" s="53"/>
      <c r="NP457" s="53"/>
      <c r="NQ457" s="53"/>
      <c r="NR457" s="53"/>
      <c r="NS457" s="53"/>
      <c r="NT457" s="53"/>
      <c r="NU457" s="53"/>
      <c r="NV457" s="53"/>
      <c r="NW457" s="53"/>
      <c r="NX457" s="53"/>
      <c r="NY457" s="53"/>
      <c r="NZ457" s="53"/>
      <c r="OA457" s="53"/>
      <c r="OB457" s="53"/>
      <c r="OC457" s="53"/>
      <c r="OD457" s="53"/>
      <c r="OE457" s="53"/>
      <c r="OF457" s="53"/>
      <c r="OG457" s="53"/>
      <c r="OH457" s="53"/>
      <c r="OI457" s="53"/>
      <c r="OJ457" s="53"/>
      <c r="OK457" s="53"/>
      <c r="OL457" s="53"/>
      <c r="OM457" s="53"/>
      <c r="ON457" s="53"/>
      <c r="OO457" s="53"/>
      <c r="OP457" s="53"/>
      <c r="OQ457" s="53"/>
      <c r="OR457" s="53"/>
      <c r="OS457" s="53"/>
      <c r="OT457" s="53"/>
      <c r="OU457" s="53"/>
      <c r="OV457" s="53"/>
      <c r="OW457" s="53"/>
      <c r="OX457" s="53"/>
      <c r="OY457" s="53"/>
      <c r="OZ457" s="53"/>
      <c r="PA457" s="53"/>
      <c r="PB457" s="53"/>
      <c r="PC457" s="53"/>
      <c r="PD457" s="53"/>
      <c r="PE457" s="53"/>
      <c r="PF457" s="53"/>
      <c r="PG457" s="53"/>
      <c r="PH457" s="53"/>
      <c r="PI457" s="53"/>
      <c r="PJ457" s="53"/>
      <c r="PK457" s="53"/>
      <c r="PL457" s="53"/>
      <c r="PM457" s="53"/>
      <c r="PN457" s="53"/>
      <c r="PO457" s="53"/>
      <c r="PP457" s="53"/>
      <c r="PQ457" s="53"/>
      <c r="PR457" s="53"/>
      <c r="PS457" s="53"/>
      <c r="PT457" s="53"/>
      <c r="PU457" s="53"/>
      <c r="PV457" s="53"/>
      <c r="PW457" s="53"/>
      <c r="PX457" s="53"/>
      <c r="PY457" s="53"/>
      <c r="PZ457" s="53"/>
      <c r="QA457" s="53"/>
      <c r="QB457" s="53"/>
      <c r="QC457" s="53"/>
      <c r="QD457" s="53"/>
      <c r="QE457" s="53"/>
      <c r="QF457" s="53"/>
      <c r="QG457" s="53"/>
      <c r="QH457" s="53"/>
      <c r="QI457" s="53"/>
      <c r="QJ457" s="53"/>
      <c r="QK457" s="53"/>
      <c r="QL457" s="53"/>
      <c r="QM457" s="53"/>
      <c r="QN457" s="53"/>
      <c r="QO457" s="53"/>
      <c r="QP457" s="53"/>
      <c r="QQ457" s="53"/>
      <c r="QR457" s="53"/>
      <c r="QS457" s="53"/>
      <c r="QT457" s="53"/>
      <c r="QU457" s="53"/>
      <c r="QV457" s="53"/>
      <c r="QW457" s="53"/>
      <c r="QX457" s="53"/>
      <c r="QY457" s="53"/>
      <c r="QZ457" s="53"/>
      <c r="RA457" s="53"/>
      <c r="RB457" s="53"/>
      <c r="RC457" s="53"/>
      <c r="RD457" s="53"/>
      <c r="RE457" s="53"/>
      <c r="RF457" s="53"/>
      <c r="RG457" s="53"/>
      <c r="RH457" s="53"/>
      <c r="RI457" s="53"/>
      <c r="RJ457" s="53"/>
      <c r="RK457" s="53"/>
      <c r="RL457" s="53"/>
      <c r="RM457" s="53"/>
      <c r="RN457" s="53"/>
      <c r="RO457" s="53"/>
      <c r="RP457" s="53"/>
      <c r="RQ457" s="53"/>
      <c r="RR457" s="53"/>
      <c r="RS457" s="53"/>
      <c r="RT457" s="53"/>
      <c r="RU457" s="53"/>
      <c r="RV457" s="53"/>
      <c r="RW457" s="53"/>
      <c r="RX457" s="53"/>
      <c r="RY457" s="53"/>
      <c r="RZ457" s="53"/>
      <c r="SA457" s="53"/>
      <c r="SB457" s="53"/>
      <c r="SC457" s="53"/>
      <c r="SD457" s="53"/>
      <c r="SE457" s="53"/>
      <c r="SF457" s="53"/>
      <c r="SG457" s="53"/>
      <c r="SH457" s="53"/>
      <c r="SI457" s="53"/>
      <c r="SJ457" s="53"/>
      <c r="SK457" s="53"/>
      <c r="SL457" s="53"/>
      <c r="SM457" s="53"/>
      <c r="SN457" s="53"/>
      <c r="SO457" s="53"/>
      <c r="SP457" s="53"/>
      <c r="SQ457" s="53"/>
      <c r="SR457" s="53"/>
      <c r="SS457" s="53"/>
      <c r="ST457" s="53"/>
      <c r="SU457" s="53"/>
      <c r="SV457" s="53"/>
      <c r="SW457" s="53"/>
      <c r="SX457" s="53"/>
      <c r="SY457" s="53"/>
      <c r="SZ457" s="53"/>
      <c r="TA457" s="53"/>
      <c r="TB457" s="53"/>
      <c r="TC457" s="53"/>
      <c r="TD457" s="53"/>
      <c r="TE457" s="53"/>
      <c r="TF457" s="53"/>
      <c r="TG457" s="53"/>
      <c r="TH457" s="53"/>
      <c r="TI457" s="53"/>
      <c r="TJ457" s="53"/>
      <c r="TK457" s="53"/>
      <c r="TL457" s="53"/>
      <c r="TM457" s="53"/>
      <c r="TN457" s="53"/>
      <c r="TO457" s="53"/>
      <c r="TP457" s="53"/>
      <c r="TQ457" s="53"/>
      <c r="TR457" s="53"/>
      <c r="TS457" s="53"/>
      <c r="TT457" s="53"/>
      <c r="TU457" s="53"/>
      <c r="TV457" s="53"/>
      <c r="TW457" s="53"/>
      <c r="TX457" s="53"/>
      <c r="TY457" s="53"/>
      <c r="TZ457" s="53"/>
      <c r="UA457" s="53"/>
      <c r="UB457" s="53"/>
      <c r="UC457" s="53"/>
      <c r="UD457" s="53"/>
      <c r="UE457" s="53"/>
      <c r="UF457" s="53"/>
      <c r="UG457" s="53"/>
    </row>
    <row r="458" spans="1:553" s="19" customFormat="1" ht="15.75" customHeight="1" x14ac:dyDescent="0.2">
      <c r="L458" s="66"/>
      <c r="M458" s="66"/>
      <c r="N458" s="52"/>
      <c r="O458" s="53"/>
      <c r="P458" s="53"/>
      <c r="Q458" s="53"/>
      <c r="R458" s="53"/>
      <c r="S458" s="53"/>
      <c r="T458" s="53"/>
      <c r="U458" s="53"/>
      <c r="V458" s="53"/>
      <c r="W458" s="53"/>
      <c r="X458" s="53"/>
      <c r="Y458" s="53"/>
      <c r="Z458" s="53"/>
      <c r="AA458" s="53"/>
      <c r="AB458" s="53"/>
      <c r="AC458" s="53"/>
      <c r="AD458" s="53"/>
      <c r="AE458" s="53"/>
      <c r="AF458" s="53"/>
      <c r="AG458" s="53"/>
      <c r="AH458" s="53"/>
      <c r="AI458" s="53"/>
      <c r="AJ458" s="53"/>
      <c r="AK458" s="53"/>
      <c r="AL458" s="53"/>
      <c r="AM458" s="53"/>
      <c r="AN458" s="53"/>
      <c r="AO458" s="53"/>
      <c r="AP458" s="53"/>
      <c r="AQ458" s="53"/>
      <c r="AR458" s="53"/>
      <c r="AS458" s="53"/>
      <c r="AT458" s="53"/>
      <c r="AU458" s="53"/>
      <c r="AV458" s="53"/>
      <c r="AW458" s="53"/>
      <c r="AX458" s="53"/>
      <c r="AY458" s="53"/>
      <c r="AZ458" s="53"/>
      <c r="BA458" s="53"/>
      <c r="BB458" s="53"/>
      <c r="BC458" s="53"/>
      <c r="BD458" s="53"/>
      <c r="BE458" s="53"/>
      <c r="BF458" s="53"/>
      <c r="BG458" s="53"/>
      <c r="BH458" s="53"/>
      <c r="BI458" s="53"/>
      <c r="BJ458" s="53"/>
      <c r="BK458" s="53"/>
      <c r="BL458" s="53"/>
      <c r="BM458" s="53"/>
      <c r="BN458" s="53"/>
      <c r="BO458" s="53"/>
      <c r="BP458" s="53"/>
      <c r="BQ458" s="53"/>
      <c r="BR458" s="53"/>
      <c r="BS458" s="53"/>
      <c r="BT458" s="53"/>
      <c r="BU458" s="53"/>
      <c r="BV458" s="53"/>
      <c r="BW458" s="53"/>
      <c r="BX458" s="53"/>
      <c r="BY458" s="53"/>
      <c r="BZ458" s="53"/>
      <c r="CA458" s="53"/>
      <c r="CB458" s="53"/>
      <c r="CC458" s="53"/>
      <c r="CD458" s="53"/>
      <c r="CE458" s="53"/>
      <c r="CF458" s="53"/>
      <c r="CG458" s="53"/>
      <c r="CH458" s="53"/>
      <c r="CI458" s="53"/>
      <c r="CJ458" s="53"/>
      <c r="CK458" s="53"/>
      <c r="CL458" s="53"/>
      <c r="CM458" s="53"/>
      <c r="CN458" s="53"/>
      <c r="CO458" s="53"/>
      <c r="CP458" s="53"/>
      <c r="CQ458" s="53"/>
      <c r="CR458" s="53"/>
      <c r="CS458" s="53"/>
      <c r="CT458" s="53"/>
      <c r="CU458" s="53"/>
      <c r="CV458" s="53"/>
      <c r="CW458" s="53"/>
      <c r="CX458" s="53"/>
      <c r="CY458" s="53"/>
      <c r="CZ458" s="53"/>
      <c r="DA458" s="53"/>
      <c r="DB458" s="53"/>
      <c r="DC458" s="53"/>
      <c r="DD458" s="53"/>
      <c r="DE458" s="53"/>
      <c r="DF458" s="53"/>
      <c r="DG458" s="53"/>
      <c r="DH458" s="53"/>
      <c r="DI458" s="53"/>
      <c r="DJ458" s="53"/>
      <c r="DK458" s="53"/>
      <c r="DL458" s="53"/>
      <c r="DM458" s="53"/>
      <c r="DN458" s="53"/>
      <c r="DO458" s="53"/>
      <c r="DP458" s="53"/>
      <c r="DQ458" s="53"/>
      <c r="DR458" s="53"/>
      <c r="DS458" s="53"/>
      <c r="DT458" s="53"/>
      <c r="DU458" s="53"/>
      <c r="DV458" s="53"/>
      <c r="DW458" s="53"/>
      <c r="DX458" s="53"/>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3"/>
      <c r="FK458" s="53"/>
      <c r="FL458" s="53"/>
      <c r="FM458" s="53"/>
      <c r="FN458" s="53"/>
      <c r="FO458" s="53"/>
      <c r="FP458" s="53"/>
      <c r="FQ458" s="53"/>
      <c r="FR458" s="53"/>
      <c r="FS458" s="53"/>
      <c r="FT458" s="53"/>
      <c r="FU458" s="53"/>
      <c r="FV458" s="53"/>
      <c r="FW458" s="53"/>
      <c r="FX458" s="53"/>
      <c r="FY458" s="53"/>
      <c r="FZ458" s="53"/>
      <c r="GA458" s="53"/>
      <c r="GB458" s="53"/>
      <c r="GC458" s="53"/>
      <c r="GD458" s="53"/>
      <c r="GE458" s="53"/>
      <c r="GF458" s="53"/>
      <c r="GG458" s="53"/>
      <c r="GH458" s="53"/>
      <c r="GI458" s="53"/>
      <c r="GJ458" s="53"/>
      <c r="GK458" s="53"/>
      <c r="GL458" s="53"/>
      <c r="GM458" s="53"/>
      <c r="GN458" s="53"/>
      <c r="GO458" s="53"/>
      <c r="GP458" s="53"/>
      <c r="GQ458" s="53"/>
      <c r="GR458" s="53"/>
      <c r="GS458" s="53"/>
      <c r="GT458" s="53"/>
      <c r="GU458" s="53"/>
      <c r="GV458" s="53"/>
      <c r="GW458" s="53"/>
      <c r="GX458" s="53"/>
      <c r="GY458" s="53"/>
      <c r="GZ458" s="53"/>
      <c r="HA458" s="53"/>
      <c r="HB458" s="53"/>
      <c r="HC458" s="53"/>
      <c r="HD458" s="53"/>
      <c r="HE458" s="53"/>
      <c r="HF458" s="53"/>
      <c r="HG458" s="53"/>
      <c r="HH458" s="53"/>
      <c r="HI458" s="53"/>
      <c r="HJ458" s="53"/>
      <c r="HK458" s="53"/>
      <c r="HL458" s="53"/>
      <c r="HM458" s="53"/>
      <c r="HN458" s="53"/>
      <c r="HO458" s="53"/>
      <c r="HP458" s="53"/>
      <c r="HQ458" s="53"/>
      <c r="HR458" s="53"/>
      <c r="HS458" s="53"/>
      <c r="HT458" s="53"/>
      <c r="HU458" s="53"/>
      <c r="HV458" s="53"/>
      <c r="HW458" s="53"/>
      <c r="HX458" s="53"/>
      <c r="HY458" s="53"/>
      <c r="HZ458" s="53"/>
      <c r="IA458" s="53"/>
      <c r="IB458" s="53"/>
      <c r="IC458" s="53"/>
      <c r="ID458" s="53"/>
      <c r="IE458" s="53"/>
      <c r="IF458" s="53"/>
      <c r="IG458" s="53"/>
      <c r="IH458" s="53"/>
      <c r="II458" s="53"/>
      <c r="IJ458" s="53"/>
      <c r="IK458" s="53"/>
      <c r="IL458" s="53"/>
      <c r="IM458" s="53"/>
      <c r="IN458" s="53"/>
      <c r="IO458" s="53"/>
      <c r="IP458" s="53"/>
      <c r="IQ458" s="53"/>
      <c r="IR458" s="53"/>
      <c r="IS458" s="53"/>
      <c r="IT458" s="53"/>
      <c r="IU458" s="53"/>
      <c r="IV458" s="53"/>
      <c r="IW458" s="53"/>
      <c r="IX458" s="53"/>
      <c r="IY458" s="53"/>
      <c r="IZ458" s="53"/>
      <c r="JA458" s="53"/>
      <c r="JB458" s="53"/>
      <c r="JC458" s="53"/>
      <c r="JD458" s="53"/>
      <c r="JE458" s="53"/>
      <c r="JF458" s="53"/>
      <c r="JG458" s="53"/>
      <c r="JH458" s="53"/>
      <c r="JI458" s="53"/>
      <c r="JJ458" s="53"/>
      <c r="JK458" s="53"/>
      <c r="JL458" s="53"/>
      <c r="JM458" s="53"/>
      <c r="JN458" s="53"/>
      <c r="JO458" s="53"/>
      <c r="JP458" s="53"/>
      <c r="JQ458" s="53"/>
      <c r="JR458" s="53"/>
      <c r="JS458" s="53"/>
      <c r="JT458" s="53"/>
      <c r="JU458" s="53"/>
      <c r="JV458" s="53"/>
      <c r="JW458" s="53"/>
      <c r="JX458" s="53"/>
      <c r="JY458" s="53"/>
      <c r="JZ458" s="53"/>
      <c r="KA458" s="53"/>
      <c r="KB458" s="53"/>
      <c r="KC458" s="53"/>
      <c r="KD458" s="53"/>
      <c r="KE458" s="53"/>
      <c r="KF458" s="53"/>
      <c r="KG458" s="53"/>
      <c r="KH458" s="53"/>
      <c r="KI458" s="53"/>
      <c r="KJ458" s="53"/>
      <c r="KK458" s="53"/>
      <c r="KL458" s="53"/>
      <c r="KM458" s="53"/>
      <c r="KN458" s="53"/>
      <c r="KO458" s="53"/>
      <c r="KP458" s="53"/>
      <c r="KQ458" s="53"/>
      <c r="KR458" s="53"/>
      <c r="KS458" s="53"/>
      <c r="KT458" s="53"/>
      <c r="KU458" s="53"/>
      <c r="KV458" s="53"/>
      <c r="KW458" s="53"/>
      <c r="KX458" s="53"/>
      <c r="KY458" s="53"/>
      <c r="KZ458" s="53"/>
      <c r="LA458" s="53"/>
      <c r="LB458" s="53"/>
      <c r="LC458" s="53"/>
      <c r="LD458" s="53"/>
      <c r="LE458" s="53"/>
      <c r="LF458" s="53"/>
      <c r="LG458" s="53"/>
      <c r="LH458" s="53"/>
      <c r="LI458" s="53"/>
      <c r="LJ458" s="53"/>
      <c r="LK458" s="53"/>
      <c r="LL458" s="53"/>
      <c r="LM458" s="53"/>
      <c r="LN458" s="53"/>
      <c r="LO458" s="53"/>
      <c r="LP458" s="53"/>
      <c r="LQ458" s="53"/>
      <c r="LR458" s="53"/>
      <c r="LS458" s="53"/>
      <c r="LT458" s="53"/>
      <c r="LU458" s="53"/>
      <c r="LV458" s="53"/>
      <c r="LW458" s="53"/>
      <c r="LX458" s="53"/>
      <c r="LY458" s="53"/>
      <c r="LZ458" s="53"/>
      <c r="MA458" s="53"/>
      <c r="MB458" s="53"/>
      <c r="MC458" s="53"/>
      <c r="MD458" s="53"/>
      <c r="ME458" s="53"/>
      <c r="MF458" s="53"/>
      <c r="MG458" s="53"/>
      <c r="MH458" s="53"/>
      <c r="MI458" s="53"/>
      <c r="MJ458" s="53"/>
      <c r="MK458" s="53"/>
      <c r="ML458" s="53"/>
      <c r="MM458" s="53"/>
      <c r="MN458" s="53"/>
      <c r="MO458" s="53"/>
      <c r="MP458" s="53"/>
      <c r="MQ458" s="53"/>
      <c r="MR458" s="53"/>
      <c r="MS458" s="53"/>
      <c r="MT458" s="53"/>
      <c r="MU458" s="53"/>
      <c r="MV458" s="53"/>
      <c r="MW458" s="53"/>
      <c r="MX458" s="53"/>
      <c r="MY458" s="53"/>
      <c r="MZ458" s="53"/>
      <c r="NA458" s="53"/>
      <c r="NB458" s="53"/>
      <c r="NC458" s="53"/>
      <c r="ND458" s="53"/>
      <c r="NE458" s="53"/>
      <c r="NF458" s="53"/>
      <c r="NG458" s="53"/>
      <c r="NH458" s="53"/>
      <c r="NI458" s="53"/>
      <c r="NJ458" s="53"/>
      <c r="NK458" s="53"/>
      <c r="NL458" s="53"/>
      <c r="NM458" s="53"/>
      <c r="NN458" s="53"/>
      <c r="NO458" s="53"/>
      <c r="NP458" s="53"/>
      <c r="NQ458" s="53"/>
      <c r="NR458" s="53"/>
      <c r="NS458" s="53"/>
      <c r="NT458" s="53"/>
      <c r="NU458" s="53"/>
      <c r="NV458" s="53"/>
      <c r="NW458" s="53"/>
      <c r="NX458" s="53"/>
      <c r="NY458" s="53"/>
      <c r="NZ458" s="53"/>
      <c r="OA458" s="53"/>
      <c r="OB458" s="53"/>
      <c r="OC458" s="53"/>
      <c r="OD458" s="53"/>
      <c r="OE458" s="53"/>
      <c r="OF458" s="53"/>
      <c r="OG458" s="53"/>
      <c r="OH458" s="53"/>
      <c r="OI458" s="53"/>
      <c r="OJ458" s="53"/>
      <c r="OK458" s="53"/>
      <c r="OL458" s="53"/>
      <c r="OM458" s="53"/>
      <c r="ON458" s="53"/>
      <c r="OO458" s="53"/>
      <c r="OP458" s="53"/>
      <c r="OQ458" s="53"/>
      <c r="OR458" s="53"/>
      <c r="OS458" s="53"/>
      <c r="OT458" s="53"/>
      <c r="OU458" s="53"/>
      <c r="OV458" s="53"/>
      <c r="OW458" s="53"/>
      <c r="OX458" s="53"/>
      <c r="OY458" s="53"/>
      <c r="OZ458" s="53"/>
      <c r="PA458" s="53"/>
      <c r="PB458" s="53"/>
      <c r="PC458" s="53"/>
      <c r="PD458" s="53"/>
      <c r="PE458" s="53"/>
      <c r="PF458" s="53"/>
      <c r="PG458" s="53"/>
      <c r="PH458" s="53"/>
      <c r="PI458" s="53"/>
      <c r="PJ458" s="53"/>
      <c r="PK458" s="53"/>
      <c r="PL458" s="53"/>
      <c r="PM458" s="53"/>
      <c r="PN458" s="53"/>
      <c r="PO458" s="53"/>
      <c r="PP458" s="53"/>
      <c r="PQ458" s="53"/>
      <c r="PR458" s="53"/>
      <c r="PS458" s="53"/>
      <c r="PT458" s="53"/>
      <c r="PU458" s="53"/>
      <c r="PV458" s="53"/>
      <c r="PW458" s="53"/>
      <c r="PX458" s="53"/>
      <c r="PY458" s="53"/>
      <c r="PZ458" s="53"/>
      <c r="QA458" s="53"/>
      <c r="QB458" s="53"/>
      <c r="QC458" s="53"/>
      <c r="QD458" s="53"/>
      <c r="QE458" s="53"/>
      <c r="QF458" s="53"/>
      <c r="QG458" s="53"/>
      <c r="QH458" s="53"/>
      <c r="QI458" s="53"/>
      <c r="QJ458" s="53"/>
      <c r="QK458" s="53"/>
      <c r="QL458" s="53"/>
      <c r="QM458" s="53"/>
      <c r="QN458" s="53"/>
      <c r="QO458" s="53"/>
      <c r="QP458" s="53"/>
      <c r="QQ458" s="53"/>
      <c r="QR458" s="53"/>
      <c r="QS458" s="53"/>
      <c r="QT458" s="53"/>
      <c r="QU458" s="53"/>
      <c r="QV458" s="53"/>
      <c r="QW458" s="53"/>
      <c r="QX458" s="53"/>
      <c r="QY458" s="53"/>
      <c r="QZ458" s="53"/>
      <c r="RA458" s="53"/>
      <c r="RB458" s="53"/>
      <c r="RC458" s="53"/>
      <c r="RD458" s="53"/>
      <c r="RE458" s="53"/>
      <c r="RF458" s="53"/>
      <c r="RG458" s="53"/>
      <c r="RH458" s="53"/>
      <c r="RI458" s="53"/>
      <c r="RJ458" s="53"/>
      <c r="RK458" s="53"/>
      <c r="RL458" s="53"/>
      <c r="RM458" s="53"/>
      <c r="RN458" s="53"/>
      <c r="RO458" s="53"/>
      <c r="RP458" s="53"/>
      <c r="RQ458" s="53"/>
      <c r="RR458" s="53"/>
      <c r="RS458" s="53"/>
      <c r="RT458" s="53"/>
      <c r="RU458" s="53"/>
      <c r="RV458" s="53"/>
      <c r="RW458" s="53"/>
      <c r="RX458" s="53"/>
      <c r="RY458" s="53"/>
      <c r="RZ458" s="53"/>
      <c r="SA458" s="53"/>
      <c r="SB458" s="53"/>
      <c r="SC458" s="53"/>
      <c r="SD458" s="53"/>
      <c r="SE458" s="53"/>
      <c r="SF458" s="53"/>
      <c r="SG458" s="53"/>
      <c r="SH458" s="53"/>
      <c r="SI458" s="53"/>
      <c r="SJ458" s="53"/>
      <c r="SK458" s="53"/>
      <c r="SL458" s="53"/>
      <c r="SM458" s="53"/>
      <c r="SN458" s="53"/>
      <c r="SO458" s="53"/>
      <c r="SP458" s="53"/>
      <c r="SQ458" s="53"/>
      <c r="SR458" s="53"/>
      <c r="SS458" s="53"/>
      <c r="ST458" s="53"/>
      <c r="SU458" s="53"/>
      <c r="SV458" s="53"/>
      <c r="SW458" s="53"/>
      <c r="SX458" s="53"/>
      <c r="SY458" s="53"/>
      <c r="SZ458" s="53"/>
      <c r="TA458" s="53"/>
      <c r="TB458" s="53"/>
      <c r="TC458" s="53"/>
      <c r="TD458" s="53"/>
      <c r="TE458" s="53"/>
      <c r="TF458" s="53"/>
      <c r="TG458" s="53"/>
      <c r="TH458" s="53"/>
      <c r="TI458" s="53"/>
      <c r="TJ458" s="53"/>
      <c r="TK458" s="53"/>
      <c r="TL458" s="53"/>
      <c r="TM458" s="53"/>
      <c r="TN458" s="53"/>
      <c r="TO458" s="53"/>
      <c r="TP458" s="53"/>
      <c r="TQ458" s="53"/>
      <c r="TR458" s="53"/>
      <c r="TS458" s="53"/>
      <c r="TT458" s="53"/>
      <c r="TU458" s="53"/>
      <c r="TV458" s="53"/>
      <c r="TW458" s="53"/>
      <c r="TX458" s="53"/>
      <c r="TY458" s="53"/>
      <c r="TZ458" s="53"/>
      <c r="UA458" s="53"/>
      <c r="UB458" s="53"/>
      <c r="UC458" s="53"/>
      <c r="UD458" s="53"/>
      <c r="UE458" s="53"/>
      <c r="UF458" s="53"/>
      <c r="UG458" s="53"/>
    </row>
    <row r="459" spans="1:553" s="19" customFormat="1" ht="15.75" customHeight="1" x14ac:dyDescent="0.2">
      <c r="L459" s="66"/>
      <c r="M459" s="66"/>
      <c r="N459" s="52"/>
      <c r="O459" s="53"/>
      <c r="P459" s="53"/>
      <c r="Q459" s="53"/>
      <c r="R459" s="53"/>
      <c r="S459" s="53"/>
      <c r="T459" s="53"/>
      <c r="U459" s="53"/>
      <c r="V459" s="53"/>
      <c r="W459" s="53"/>
      <c r="X459" s="53"/>
      <c r="Y459" s="53"/>
      <c r="Z459" s="53"/>
      <c r="AA459" s="53"/>
      <c r="AB459" s="53"/>
      <c r="AC459" s="53"/>
      <c r="AD459" s="53"/>
      <c r="AE459" s="53"/>
      <c r="AF459" s="53"/>
      <c r="AG459" s="53"/>
      <c r="AH459" s="53"/>
      <c r="AI459" s="53"/>
      <c r="AJ459" s="53"/>
      <c r="AK459" s="53"/>
      <c r="AL459" s="53"/>
      <c r="AM459" s="53"/>
      <c r="AN459" s="53"/>
      <c r="AO459" s="53"/>
      <c r="AP459" s="53"/>
      <c r="AQ459" s="53"/>
      <c r="AR459" s="53"/>
      <c r="AS459" s="53"/>
      <c r="AT459" s="53"/>
      <c r="AU459" s="53"/>
      <c r="AV459" s="53"/>
      <c r="AW459" s="53"/>
      <c r="AX459" s="53"/>
      <c r="AY459" s="53"/>
      <c r="AZ459" s="53"/>
      <c r="BA459" s="53"/>
      <c r="BB459" s="53"/>
      <c r="BC459" s="53"/>
      <c r="BD459" s="53"/>
      <c r="BE459" s="53"/>
      <c r="BF459" s="53"/>
      <c r="BG459" s="53"/>
      <c r="BH459" s="53"/>
      <c r="BI459" s="53"/>
      <c r="BJ459" s="53"/>
      <c r="BK459" s="53"/>
      <c r="BL459" s="53"/>
      <c r="BM459" s="53"/>
      <c r="BN459" s="53"/>
      <c r="BO459" s="53"/>
      <c r="BP459" s="53"/>
      <c r="BQ459" s="53"/>
      <c r="BR459" s="53"/>
      <c r="BS459" s="53"/>
      <c r="BT459" s="53"/>
      <c r="BU459" s="53"/>
      <c r="BV459" s="53"/>
      <c r="BW459" s="53"/>
      <c r="BX459" s="53"/>
      <c r="BY459" s="53"/>
      <c r="BZ459" s="53"/>
      <c r="CA459" s="53"/>
      <c r="CB459" s="53"/>
      <c r="CC459" s="53"/>
      <c r="CD459" s="53"/>
      <c r="CE459" s="53"/>
      <c r="CF459" s="53"/>
      <c r="CG459" s="53"/>
      <c r="CH459" s="53"/>
      <c r="CI459" s="53"/>
      <c r="CJ459" s="53"/>
      <c r="CK459" s="53"/>
      <c r="CL459" s="53"/>
      <c r="CM459" s="53"/>
      <c r="CN459" s="53"/>
      <c r="CO459" s="53"/>
      <c r="CP459" s="53"/>
      <c r="CQ459" s="53"/>
      <c r="CR459" s="53"/>
      <c r="CS459" s="53"/>
      <c r="CT459" s="53"/>
      <c r="CU459" s="53"/>
      <c r="CV459" s="53"/>
      <c r="CW459" s="53"/>
      <c r="CX459" s="53"/>
      <c r="CY459" s="53"/>
      <c r="CZ459" s="53"/>
      <c r="DA459" s="53"/>
      <c r="DB459" s="53"/>
      <c r="DC459" s="53"/>
      <c r="DD459" s="53"/>
      <c r="DE459" s="53"/>
      <c r="DF459" s="53"/>
      <c r="DG459" s="53"/>
      <c r="DH459" s="53"/>
      <c r="DI459" s="53"/>
      <c r="DJ459" s="53"/>
      <c r="DK459" s="53"/>
      <c r="DL459" s="53"/>
      <c r="DM459" s="53"/>
      <c r="DN459" s="53"/>
      <c r="DO459" s="53"/>
      <c r="DP459" s="53"/>
      <c r="DQ459" s="53"/>
      <c r="DR459" s="53"/>
      <c r="DS459" s="53"/>
      <c r="DT459" s="53"/>
      <c r="DU459" s="53"/>
      <c r="DV459" s="53"/>
      <c r="DW459" s="53"/>
      <c r="DX459" s="53"/>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3"/>
      <c r="FK459" s="53"/>
      <c r="FL459" s="53"/>
      <c r="FM459" s="53"/>
      <c r="FN459" s="53"/>
      <c r="FO459" s="53"/>
      <c r="FP459" s="53"/>
      <c r="FQ459" s="53"/>
      <c r="FR459" s="53"/>
      <c r="FS459" s="53"/>
      <c r="FT459" s="53"/>
      <c r="FU459" s="53"/>
      <c r="FV459" s="53"/>
      <c r="FW459" s="53"/>
      <c r="FX459" s="53"/>
      <c r="FY459" s="53"/>
      <c r="FZ459" s="53"/>
      <c r="GA459" s="53"/>
      <c r="GB459" s="53"/>
      <c r="GC459" s="53"/>
      <c r="GD459" s="53"/>
      <c r="GE459" s="53"/>
      <c r="GF459" s="53"/>
      <c r="GG459" s="53"/>
      <c r="GH459" s="53"/>
      <c r="GI459" s="53"/>
      <c r="GJ459" s="53"/>
      <c r="GK459" s="53"/>
      <c r="GL459" s="53"/>
      <c r="GM459" s="53"/>
      <c r="GN459" s="53"/>
      <c r="GO459" s="53"/>
      <c r="GP459" s="53"/>
      <c r="GQ459" s="53"/>
      <c r="GR459" s="53"/>
      <c r="GS459" s="53"/>
      <c r="GT459" s="53"/>
      <c r="GU459" s="53"/>
      <c r="GV459" s="53"/>
      <c r="GW459" s="53"/>
      <c r="GX459" s="53"/>
      <c r="GY459" s="53"/>
      <c r="GZ459" s="53"/>
      <c r="HA459" s="53"/>
      <c r="HB459" s="53"/>
      <c r="HC459" s="53"/>
      <c r="HD459" s="53"/>
      <c r="HE459" s="53"/>
      <c r="HF459" s="53"/>
      <c r="HG459" s="53"/>
      <c r="HH459" s="53"/>
      <c r="HI459" s="53"/>
      <c r="HJ459" s="53"/>
      <c r="HK459" s="53"/>
      <c r="HL459" s="53"/>
      <c r="HM459" s="53"/>
      <c r="HN459" s="53"/>
      <c r="HO459" s="53"/>
      <c r="HP459" s="53"/>
      <c r="HQ459" s="53"/>
      <c r="HR459" s="53"/>
      <c r="HS459" s="53"/>
      <c r="HT459" s="53"/>
      <c r="HU459" s="53"/>
      <c r="HV459" s="53"/>
      <c r="HW459" s="53"/>
      <c r="HX459" s="53"/>
      <c r="HY459" s="53"/>
      <c r="HZ459" s="53"/>
      <c r="IA459" s="53"/>
      <c r="IB459" s="53"/>
      <c r="IC459" s="53"/>
      <c r="ID459" s="53"/>
      <c r="IE459" s="53"/>
      <c r="IF459" s="53"/>
      <c r="IG459" s="53"/>
      <c r="IH459" s="53"/>
      <c r="II459" s="53"/>
      <c r="IJ459" s="53"/>
      <c r="IK459" s="53"/>
      <c r="IL459" s="53"/>
      <c r="IM459" s="53"/>
      <c r="IN459" s="53"/>
      <c r="IO459" s="53"/>
      <c r="IP459" s="53"/>
      <c r="IQ459" s="53"/>
      <c r="IR459" s="53"/>
      <c r="IS459" s="53"/>
      <c r="IT459" s="53"/>
      <c r="IU459" s="53"/>
      <c r="IV459" s="53"/>
      <c r="IW459" s="53"/>
      <c r="IX459" s="53"/>
      <c r="IY459" s="53"/>
      <c r="IZ459" s="53"/>
      <c r="JA459" s="53"/>
      <c r="JB459" s="53"/>
      <c r="JC459" s="53"/>
      <c r="JD459" s="53"/>
      <c r="JE459" s="53"/>
      <c r="JF459" s="53"/>
      <c r="JG459" s="53"/>
      <c r="JH459" s="53"/>
      <c r="JI459" s="53"/>
      <c r="JJ459" s="53"/>
      <c r="JK459" s="53"/>
      <c r="JL459" s="53"/>
      <c r="JM459" s="53"/>
      <c r="JN459" s="53"/>
      <c r="JO459" s="53"/>
      <c r="JP459" s="53"/>
      <c r="JQ459" s="53"/>
      <c r="JR459" s="53"/>
      <c r="JS459" s="53"/>
      <c r="JT459" s="53"/>
      <c r="JU459" s="53"/>
      <c r="JV459" s="53"/>
      <c r="JW459" s="53"/>
      <c r="JX459" s="53"/>
      <c r="JY459" s="53"/>
      <c r="JZ459" s="53"/>
      <c r="KA459" s="53"/>
      <c r="KB459" s="53"/>
      <c r="KC459" s="53"/>
      <c r="KD459" s="53"/>
      <c r="KE459" s="53"/>
      <c r="KF459" s="53"/>
      <c r="KG459" s="53"/>
      <c r="KH459" s="53"/>
      <c r="KI459" s="53"/>
      <c r="KJ459" s="53"/>
      <c r="KK459" s="53"/>
      <c r="KL459" s="53"/>
      <c r="KM459" s="53"/>
      <c r="KN459" s="53"/>
      <c r="KO459" s="53"/>
      <c r="KP459" s="53"/>
      <c r="KQ459" s="53"/>
      <c r="KR459" s="53"/>
      <c r="KS459" s="53"/>
      <c r="KT459" s="53"/>
      <c r="KU459" s="53"/>
      <c r="KV459" s="53"/>
      <c r="KW459" s="53"/>
      <c r="KX459" s="53"/>
      <c r="KY459" s="53"/>
      <c r="KZ459" s="53"/>
      <c r="LA459" s="53"/>
      <c r="LB459" s="53"/>
      <c r="LC459" s="53"/>
      <c r="LD459" s="53"/>
      <c r="LE459" s="53"/>
      <c r="LF459" s="53"/>
      <c r="LG459" s="53"/>
      <c r="LH459" s="53"/>
      <c r="LI459" s="53"/>
      <c r="LJ459" s="53"/>
      <c r="LK459" s="53"/>
      <c r="LL459" s="53"/>
      <c r="LM459" s="53"/>
      <c r="LN459" s="53"/>
      <c r="LO459" s="53"/>
      <c r="LP459" s="53"/>
      <c r="LQ459" s="53"/>
      <c r="LR459" s="53"/>
      <c r="LS459" s="53"/>
      <c r="LT459" s="53"/>
      <c r="LU459" s="53"/>
      <c r="LV459" s="53"/>
      <c r="LW459" s="53"/>
      <c r="LX459" s="53"/>
      <c r="LY459" s="53"/>
      <c r="LZ459" s="53"/>
      <c r="MA459" s="53"/>
      <c r="MB459" s="53"/>
      <c r="MC459" s="53"/>
      <c r="MD459" s="53"/>
      <c r="ME459" s="53"/>
      <c r="MF459" s="53"/>
      <c r="MG459" s="53"/>
      <c r="MH459" s="53"/>
      <c r="MI459" s="53"/>
      <c r="MJ459" s="53"/>
      <c r="MK459" s="53"/>
      <c r="ML459" s="53"/>
      <c r="MM459" s="53"/>
      <c r="MN459" s="53"/>
      <c r="MO459" s="53"/>
      <c r="MP459" s="53"/>
      <c r="MQ459" s="53"/>
      <c r="MR459" s="53"/>
      <c r="MS459" s="53"/>
      <c r="MT459" s="53"/>
      <c r="MU459" s="53"/>
      <c r="MV459" s="53"/>
      <c r="MW459" s="53"/>
      <c r="MX459" s="53"/>
      <c r="MY459" s="53"/>
      <c r="MZ459" s="53"/>
      <c r="NA459" s="53"/>
      <c r="NB459" s="53"/>
      <c r="NC459" s="53"/>
      <c r="ND459" s="53"/>
      <c r="NE459" s="53"/>
      <c r="NF459" s="53"/>
      <c r="NG459" s="53"/>
      <c r="NH459" s="53"/>
      <c r="NI459" s="53"/>
      <c r="NJ459" s="53"/>
      <c r="NK459" s="53"/>
      <c r="NL459" s="53"/>
      <c r="NM459" s="53"/>
      <c r="NN459" s="53"/>
      <c r="NO459" s="53"/>
      <c r="NP459" s="53"/>
      <c r="NQ459" s="53"/>
      <c r="NR459" s="53"/>
      <c r="NS459" s="53"/>
      <c r="NT459" s="53"/>
      <c r="NU459" s="53"/>
      <c r="NV459" s="53"/>
      <c r="NW459" s="53"/>
      <c r="NX459" s="53"/>
      <c r="NY459" s="53"/>
      <c r="NZ459" s="53"/>
      <c r="OA459" s="53"/>
      <c r="OB459" s="53"/>
      <c r="OC459" s="53"/>
      <c r="OD459" s="53"/>
      <c r="OE459" s="53"/>
      <c r="OF459" s="53"/>
      <c r="OG459" s="53"/>
      <c r="OH459" s="53"/>
      <c r="OI459" s="53"/>
      <c r="OJ459" s="53"/>
      <c r="OK459" s="53"/>
      <c r="OL459" s="53"/>
      <c r="OM459" s="53"/>
      <c r="ON459" s="53"/>
      <c r="OO459" s="53"/>
      <c r="OP459" s="53"/>
      <c r="OQ459" s="53"/>
      <c r="OR459" s="53"/>
      <c r="OS459" s="53"/>
      <c r="OT459" s="53"/>
      <c r="OU459" s="53"/>
      <c r="OV459" s="53"/>
      <c r="OW459" s="53"/>
      <c r="OX459" s="53"/>
      <c r="OY459" s="53"/>
      <c r="OZ459" s="53"/>
      <c r="PA459" s="53"/>
      <c r="PB459" s="53"/>
      <c r="PC459" s="53"/>
      <c r="PD459" s="53"/>
      <c r="PE459" s="53"/>
      <c r="PF459" s="53"/>
      <c r="PG459" s="53"/>
      <c r="PH459" s="53"/>
      <c r="PI459" s="53"/>
      <c r="PJ459" s="53"/>
      <c r="PK459" s="53"/>
      <c r="PL459" s="53"/>
      <c r="PM459" s="53"/>
      <c r="PN459" s="53"/>
      <c r="PO459" s="53"/>
      <c r="PP459" s="53"/>
      <c r="PQ459" s="53"/>
      <c r="PR459" s="53"/>
      <c r="PS459" s="53"/>
      <c r="PT459" s="53"/>
      <c r="PU459" s="53"/>
      <c r="PV459" s="53"/>
      <c r="PW459" s="53"/>
      <c r="PX459" s="53"/>
      <c r="PY459" s="53"/>
      <c r="PZ459" s="53"/>
      <c r="QA459" s="53"/>
      <c r="QB459" s="53"/>
      <c r="QC459" s="53"/>
      <c r="QD459" s="53"/>
      <c r="QE459" s="53"/>
      <c r="QF459" s="53"/>
      <c r="QG459" s="53"/>
      <c r="QH459" s="53"/>
      <c r="QI459" s="53"/>
      <c r="QJ459" s="53"/>
      <c r="QK459" s="53"/>
      <c r="QL459" s="53"/>
      <c r="QM459" s="53"/>
      <c r="QN459" s="53"/>
      <c r="QO459" s="53"/>
      <c r="QP459" s="53"/>
      <c r="QQ459" s="53"/>
      <c r="QR459" s="53"/>
      <c r="QS459" s="53"/>
      <c r="QT459" s="53"/>
      <c r="QU459" s="53"/>
      <c r="QV459" s="53"/>
      <c r="QW459" s="53"/>
      <c r="QX459" s="53"/>
      <c r="QY459" s="53"/>
      <c r="QZ459" s="53"/>
      <c r="RA459" s="53"/>
      <c r="RB459" s="53"/>
      <c r="RC459" s="53"/>
      <c r="RD459" s="53"/>
      <c r="RE459" s="53"/>
      <c r="RF459" s="53"/>
      <c r="RG459" s="53"/>
      <c r="RH459" s="53"/>
      <c r="RI459" s="53"/>
      <c r="RJ459" s="53"/>
      <c r="RK459" s="53"/>
      <c r="RL459" s="53"/>
      <c r="RM459" s="53"/>
      <c r="RN459" s="53"/>
      <c r="RO459" s="53"/>
      <c r="RP459" s="53"/>
      <c r="RQ459" s="53"/>
      <c r="RR459" s="53"/>
      <c r="RS459" s="53"/>
      <c r="RT459" s="53"/>
      <c r="RU459" s="53"/>
      <c r="RV459" s="53"/>
      <c r="RW459" s="53"/>
      <c r="RX459" s="53"/>
      <c r="RY459" s="53"/>
      <c r="RZ459" s="53"/>
      <c r="SA459" s="53"/>
      <c r="SB459" s="53"/>
      <c r="SC459" s="53"/>
      <c r="SD459" s="53"/>
      <c r="SE459" s="53"/>
      <c r="SF459" s="53"/>
      <c r="SG459" s="53"/>
      <c r="SH459" s="53"/>
      <c r="SI459" s="53"/>
      <c r="SJ459" s="53"/>
      <c r="SK459" s="53"/>
      <c r="SL459" s="53"/>
      <c r="SM459" s="53"/>
      <c r="SN459" s="53"/>
      <c r="SO459" s="53"/>
      <c r="SP459" s="53"/>
      <c r="SQ459" s="53"/>
      <c r="SR459" s="53"/>
      <c r="SS459" s="53"/>
      <c r="ST459" s="53"/>
      <c r="SU459" s="53"/>
      <c r="SV459" s="53"/>
      <c r="SW459" s="53"/>
      <c r="SX459" s="53"/>
      <c r="SY459" s="53"/>
      <c r="SZ459" s="53"/>
      <c r="TA459" s="53"/>
      <c r="TB459" s="53"/>
      <c r="TC459" s="53"/>
      <c r="TD459" s="53"/>
      <c r="TE459" s="53"/>
      <c r="TF459" s="53"/>
      <c r="TG459" s="53"/>
      <c r="TH459" s="53"/>
      <c r="TI459" s="53"/>
      <c r="TJ459" s="53"/>
      <c r="TK459" s="53"/>
      <c r="TL459" s="53"/>
      <c r="TM459" s="53"/>
      <c r="TN459" s="53"/>
      <c r="TO459" s="53"/>
      <c r="TP459" s="53"/>
      <c r="TQ459" s="53"/>
      <c r="TR459" s="53"/>
      <c r="TS459" s="53"/>
      <c r="TT459" s="53"/>
      <c r="TU459" s="53"/>
      <c r="TV459" s="53"/>
      <c r="TW459" s="53"/>
      <c r="TX459" s="53"/>
      <c r="TY459" s="53"/>
      <c r="TZ459" s="53"/>
      <c r="UA459" s="53"/>
      <c r="UB459" s="53"/>
      <c r="UC459" s="53"/>
      <c r="UD459" s="53"/>
      <c r="UE459" s="53"/>
      <c r="UF459" s="53"/>
      <c r="UG459" s="53"/>
    </row>
    <row r="460" spans="1:553" s="19" customFormat="1" ht="15.75" customHeight="1" x14ac:dyDescent="0.2">
      <c r="L460" s="66"/>
      <c r="M460" s="66"/>
      <c r="N460" s="52"/>
      <c r="O460" s="53"/>
      <c r="P460" s="53"/>
      <c r="Q460" s="53"/>
      <c r="R460" s="53"/>
      <c r="S460" s="53"/>
      <c r="T460" s="53"/>
      <c r="U460" s="53"/>
      <c r="V460" s="53"/>
      <c r="W460" s="53"/>
      <c r="X460" s="53"/>
      <c r="Y460" s="53"/>
      <c r="Z460" s="53"/>
      <c r="AA460" s="53"/>
      <c r="AB460" s="53"/>
      <c r="AC460" s="53"/>
      <c r="AD460" s="53"/>
      <c r="AE460" s="53"/>
      <c r="AF460" s="53"/>
      <c r="AG460" s="53"/>
      <c r="AH460" s="53"/>
      <c r="AI460" s="53"/>
      <c r="AJ460" s="53"/>
      <c r="AK460" s="53"/>
      <c r="AL460" s="53"/>
      <c r="AM460" s="53"/>
      <c r="AN460" s="53"/>
      <c r="AO460" s="53"/>
      <c r="AP460" s="53"/>
      <c r="AQ460" s="53"/>
      <c r="AR460" s="53"/>
      <c r="AS460" s="53"/>
      <c r="AT460" s="53"/>
      <c r="AU460" s="53"/>
      <c r="AV460" s="53"/>
      <c r="AW460" s="53"/>
      <c r="AX460" s="53"/>
      <c r="AY460" s="53"/>
      <c r="AZ460" s="53"/>
      <c r="BA460" s="53"/>
      <c r="BB460" s="53"/>
      <c r="BC460" s="53"/>
      <c r="BD460" s="53"/>
      <c r="BE460" s="53"/>
      <c r="BF460" s="53"/>
      <c r="BG460" s="53"/>
      <c r="BH460" s="53"/>
      <c r="BI460" s="53"/>
      <c r="BJ460" s="53"/>
      <c r="BK460" s="53"/>
      <c r="BL460" s="53"/>
      <c r="BM460" s="53"/>
      <c r="BN460" s="53"/>
      <c r="BO460" s="53"/>
      <c r="BP460" s="53"/>
      <c r="BQ460" s="53"/>
      <c r="BR460" s="53"/>
      <c r="BS460" s="53"/>
      <c r="BT460" s="53"/>
      <c r="BU460" s="53"/>
      <c r="BV460" s="53"/>
      <c r="BW460" s="53"/>
      <c r="BX460" s="53"/>
      <c r="BY460" s="53"/>
      <c r="BZ460" s="53"/>
      <c r="CA460" s="53"/>
      <c r="CB460" s="53"/>
      <c r="CC460" s="53"/>
      <c r="CD460" s="53"/>
      <c r="CE460" s="53"/>
      <c r="CF460" s="53"/>
      <c r="CG460" s="53"/>
      <c r="CH460" s="53"/>
      <c r="CI460" s="53"/>
      <c r="CJ460" s="53"/>
      <c r="CK460" s="53"/>
      <c r="CL460" s="53"/>
      <c r="CM460" s="53"/>
      <c r="CN460" s="53"/>
      <c r="CO460" s="53"/>
      <c r="CP460" s="53"/>
      <c r="CQ460" s="53"/>
      <c r="CR460" s="53"/>
      <c r="CS460" s="53"/>
      <c r="CT460" s="53"/>
      <c r="CU460" s="53"/>
      <c r="CV460" s="53"/>
      <c r="CW460" s="53"/>
      <c r="CX460" s="53"/>
      <c r="CY460" s="53"/>
      <c r="CZ460" s="53"/>
      <c r="DA460" s="53"/>
      <c r="DB460" s="53"/>
      <c r="DC460" s="53"/>
      <c r="DD460" s="53"/>
      <c r="DE460" s="53"/>
      <c r="DF460" s="53"/>
      <c r="DG460" s="53"/>
      <c r="DH460" s="53"/>
      <c r="DI460" s="53"/>
      <c r="DJ460" s="53"/>
      <c r="DK460" s="53"/>
      <c r="DL460" s="53"/>
      <c r="DM460" s="53"/>
      <c r="DN460" s="53"/>
      <c r="DO460" s="53"/>
      <c r="DP460" s="53"/>
      <c r="DQ460" s="53"/>
      <c r="DR460" s="53"/>
      <c r="DS460" s="53"/>
      <c r="DT460" s="53"/>
      <c r="DU460" s="53"/>
      <c r="DV460" s="53"/>
      <c r="DW460" s="53"/>
      <c r="DX460" s="53"/>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3"/>
      <c r="FK460" s="53"/>
      <c r="FL460" s="53"/>
      <c r="FM460" s="53"/>
      <c r="FN460" s="53"/>
      <c r="FO460" s="53"/>
      <c r="FP460" s="53"/>
      <c r="FQ460" s="53"/>
      <c r="FR460" s="53"/>
      <c r="FS460" s="53"/>
      <c r="FT460" s="53"/>
      <c r="FU460" s="53"/>
      <c r="FV460" s="53"/>
      <c r="FW460" s="53"/>
      <c r="FX460" s="53"/>
      <c r="FY460" s="53"/>
      <c r="FZ460" s="53"/>
      <c r="GA460" s="53"/>
      <c r="GB460" s="53"/>
      <c r="GC460" s="53"/>
      <c r="GD460" s="53"/>
      <c r="GE460" s="53"/>
      <c r="GF460" s="53"/>
      <c r="GG460" s="53"/>
      <c r="GH460" s="53"/>
      <c r="GI460" s="53"/>
      <c r="GJ460" s="53"/>
      <c r="GK460" s="53"/>
      <c r="GL460" s="53"/>
      <c r="GM460" s="53"/>
      <c r="GN460" s="53"/>
      <c r="GO460" s="53"/>
      <c r="GP460" s="53"/>
      <c r="GQ460" s="53"/>
      <c r="GR460" s="53"/>
      <c r="GS460" s="53"/>
      <c r="GT460" s="53"/>
      <c r="GU460" s="53"/>
      <c r="GV460" s="53"/>
      <c r="GW460" s="53"/>
      <c r="GX460" s="53"/>
      <c r="GY460" s="53"/>
      <c r="GZ460" s="53"/>
      <c r="HA460" s="53"/>
      <c r="HB460" s="53"/>
      <c r="HC460" s="53"/>
      <c r="HD460" s="53"/>
      <c r="HE460" s="53"/>
      <c r="HF460" s="53"/>
      <c r="HG460" s="53"/>
      <c r="HH460" s="53"/>
      <c r="HI460" s="53"/>
      <c r="HJ460" s="53"/>
      <c r="HK460" s="53"/>
      <c r="HL460" s="53"/>
      <c r="HM460" s="53"/>
      <c r="HN460" s="53"/>
      <c r="HO460" s="53"/>
      <c r="HP460" s="53"/>
      <c r="HQ460" s="53"/>
      <c r="HR460" s="53"/>
      <c r="HS460" s="53"/>
      <c r="HT460" s="53"/>
      <c r="HU460" s="53"/>
      <c r="HV460" s="53"/>
      <c r="HW460" s="53"/>
      <c r="HX460" s="53"/>
      <c r="HY460" s="53"/>
      <c r="HZ460" s="53"/>
      <c r="IA460" s="53"/>
      <c r="IB460" s="53"/>
      <c r="IC460" s="53"/>
      <c r="ID460" s="53"/>
      <c r="IE460" s="53"/>
      <c r="IF460" s="53"/>
      <c r="IG460" s="53"/>
      <c r="IH460" s="53"/>
      <c r="II460" s="53"/>
      <c r="IJ460" s="53"/>
      <c r="IK460" s="53"/>
      <c r="IL460" s="53"/>
      <c r="IM460" s="53"/>
      <c r="IN460" s="53"/>
      <c r="IO460" s="53"/>
      <c r="IP460" s="53"/>
      <c r="IQ460" s="53"/>
      <c r="IR460" s="53"/>
      <c r="IS460" s="53"/>
      <c r="IT460" s="53"/>
      <c r="IU460" s="53"/>
      <c r="IV460" s="53"/>
      <c r="IW460" s="53"/>
      <c r="IX460" s="53"/>
      <c r="IY460" s="53"/>
      <c r="IZ460" s="53"/>
      <c r="JA460" s="53"/>
      <c r="JB460" s="53"/>
      <c r="JC460" s="53"/>
      <c r="JD460" s="53"/>
      <c r="JE460" s="53"/>
      <c r="JF460" s="53"/>
      <c r="JG460" s="53"/>
      <c r="JH460" s="53"/>
      <c r="JI460" s="53"/>
      <c r="JJ460" s="53"/>
      <c r="JK460" s="53"/>
      <c r="JL460" s="53"/>
      <c r="JM460" s="53"/>
      <c r="JN460" s="53"/>
      <c r="JO460" s="53"/>
      <c r="JP460" s="53"/>
      <c r="JQ460" s="53"/>
      <c r="JR460" s="53"/>
      <c r="JS460" s="53"/>
      <c r="JT460" s="53"/>
      <c r="JU460" s="53"/>
      <c r="JV460" s="53"/>
      <c r="JW460" s="53"/>
      <c r="JX460" s="53"/>
      <c r="JY460" s="53"/>
      <c r="JZ460" s="53"/>
      <c r="KA460" s="53"/>
      <c r="KB460" s="53"/>
      <c r="KC460" s="53"/>
      <c r="KD460" s="53"/>
      <c r="KE460" s="53"/>
      <c r="KF460" s="53"/>
      <c r="KG460" s="53"/>
      <c r="KH460" s="53"/>
      <c r="KI460" s="53"/>
      <c r="KJ460" s="53"/>
      <c r="KK460" s="53"/>
      <c r="KL460" s="53"/>
      <c r="KM460" s="53"/>
      <c r="KN460" s="53"/>
      <c r="KO460" s="53"/>
      <c r="KP460" s="53"/>
      <c r="KQ460" s="53"/>
      <c r="KR460" s="53"/>
      <c r="KS460" s="53"/>
      <c r="KT460" s="53"/>
      <c r="KU460" s="53"/>
      <c r="KV460" s="53"/>
      <c r="KW460" s="53"/>
      <c r="KX460" s="53"/>
      <c r="KY460" s="53"/>
      <c r="KZ460" s="53"/>
      <c r="LA460" s="53"/>
      <c r="LB460" s="53"/>
      <c r="LC460" s="53"/>
      <c r="LD460" s="53"/>
      <c r="LE460" s="53"/>
      <c r="LF460" s="53"/>
      <c r="LG460" s="53"/>
      <c r="LH460" s="53"/>
      <c r="LI460" s="53"/>
      <c r="LJ460" s="53"/>
      <c r="LK460" s="53"/>
      <c r="LL460" s="53"/>
      <c r="LM460" s="53"/>
      <c r="LN460" s="53"/>
      <c r="LO460" s="53"/>
      <c r="LP460" s="53"/>
      <c r="LQ460" s="53"/>
      <c r="LR460" s="53"/>
      <c r="LS460" s="53"/>
      <c r="LT460" s="53"/>
      <c r="LU460" s="53"/>
      <c r="LV460" s="53"/>
      <c r="LW460" s="53"/>
      <c r="LX460" s="53"/>
      <c r="LY460" s="53"/>
      <c r="LZ460" s="53"/>
      <c r="MA460" s="53"/>
      <c r="MB460" s="53"/>
      <c r="MC460" s="53"/>
      <c r="MD460" s="53"/>
      <c r="ME460" s="53"/>
      <c r="MF460" s="53"/>
      <c r="MG460" s="53"/>
      <c r="MH460" s="53"/>
      <c r="MI460" s="53"/>
      <c r="MJ460" s="53"/>
      <c r="MK460" s="53"/>
      <c r="ML460" s="53"/>
      <c r="MM460" s="53"/>
      <c r="MN460" s="53"/>
      <c r="MO460" s="53"/>
      <c r="MP460" s="53"/>
      <c r="MQ460" s="53"/>
      <c r="MR460" s="53"/>
      <c r="MS460" s="53"/>
      <c r="MT460" s="53"/>
      <c r="MU460" s="53"/>
      <c r="MV460" s="53"/>
      <c r="MW460" s="53"/>
      <c r="MX460" s="53"/>
      <c r="MY460" s="53"/>
      <c r="MZ460" s="53"/>
      <c r="NA460" s="53"/>
      <c r="NB460" s="53"/>
      <c r="NC460" s="53"/>
      <c r="ND460" s="53"/>
      <c r="NE460" s="53"/>
      <c r="NF460" s="53"/>
      <c r="NG460" s="53"/>
      <c r="NH460" s="53"/>
      <c r="NI460" s="53"/>
      <c r="NJ460" s="53"/>
      <c r="NK460" s="53"/>
      <c r="NL460" s="53"/>
      <c r="NM460" s="53"/>
      <c r="NN460" s="53"/>
      <c r="NO460" s="53"/>
      <c r="NP460" s="53"/>
      <c r="NQ460" s="53"/>
      <c r="NR460" s="53"/>
      <c r="NS460" s="53"/>
      <c r="NT460" s="53"/>
      <c r="NU460" s="53"/>
      <c r="NV460" s="53"/>
      <c r="NW460" s="53"/>
      <c r="NX460" s="53"/>
      <c r="NY460" s="53"/>
      <c r="NZ460" s="53"/>
      <c r="OA460" s="53"/>
      <c r="OB460" s="53"/>
      <c r="OC460" s="53"/>
      <c r="OD460" s="53"/>
      <c r="OE460" s="53"/>
      <c r="OF460" s="53"/>
      <c r="OG460" s="53"/>
      <c r="OH460" s="53"/>
      <c r="OI460" s="53"/>
      <c r="OJ460" s="53"/>
      <c r="OK460" s="53"/>
      <c r="OL460" s="53"/>
      <c r="OM460" s="53"/>
      <c r="ON460" s="53"/>
      <c r="OO460" s="53"/>
      <c r="OP460" s="53"/>
      <c r="OQ460" s="53"/>
      <c r="OR460" s="53"/>
      <c r="OS460" s="53"/>
      <c r="OT460" s="53"/>
      <c r="OU460" s="53"/>
      <c r="OV460" s="53"/>
      <c r="OW460" s="53"/>
      <c r="OX460" s="53"/>
      <c r="OY460" s="53"/>
      <c r="OZ460" s="53"/>
      <c r="PA460" s="53"/>
      <c r="PB460" s="53"/>
      <c r="PC460" s="53"/>
      <c r="PD460" s="53"/>
      <c r="PE460" s="53"/>
      <c r="PF460" s="53"/>
      <c r="PG460" s="53"/>
      <c r="PH460" s="53"/>
      <c r="PI460" s="53"/>
      <c r="PJ460" s="53"/>
      <c r="PK460" s="53"/>
      <c r="PL460" s="53"/>
      <c r="PM460" s="53"/>
      <c r="PN460" s="53"/>
      <c r="PO460" s="53"/>
      <c r="PP460" s="53"/>
      <c r="PQ460" s="53"/>
      <c r="PR460" s="53"/>
      <c r="PS460" s="53"/>
      <c r="PT460" s="53"/>
      <c r="PU460" s="53"/>
      <c r="PV460" s="53"/>
      <c r="PW460" s="53"/>
      <c r="PX460" s="53"/>
      <c r="PY460" s="53"/>
      <c r="PZ460" s="53"/>
      <c r="QA460" s="53"/>
      <c r="QB460" s="53"/>
      <c r="QC460" s="53"/>
      <c r="QD460" s="53"/>
      <c r="QE460" s="53"/>
      <c r="QF460" s="53"/>
      <c r="QG460" s="53"/>
      <c r="QH460" s="53"/>
      <c r="QI460" s="53"/>
      <c r="QJ460" s="53"/>
      <c r="QK460" s="53"/>
      <c r="QL460" s="53"/>
      <c r="QM460" s="53"/>
      <c r="QN460" s="53"/>
      <c r="QO460" s="53"/>
      <c r="QP460" s="53"/>
      <c r="QQ460" s="53"/>
      <c r="QR460" s="53"/>
      <c r="QS460" s="53"/>
      <c r="QT460" s="53"/>
      <c r="QU460" s="53"/>
      <c r="QV460" s="53"/>
      <c r="QW460" s="53"/>
      <c r="QX460" s="53"/>
      <c r="QY460" s="53"/>
      <c r="QZ460" s="53"/>
      <c r="RA460" s="53"/>
      <c r="RB460" s="53"/>
      <c r="RC460" s="53"/>
      <c r="RD460" s="53"/>
      <c r="RE460" s="53"/>
      <c r="RF460" s="53"/>
      <c r="RG460" s="53"/>
      <c r="RH460" s="53"/>
      <c r="RI460" s="53"/>
      <c r="RJ460" s="53"/>
      <c r="RK460" s="53"/>
      <c r="RL460" s="53"/>
      <c r="RM460" s="53"/>
      <c r="RN460" s="53"/>
      <c r="RO460" s="53"/>
      <c r="RP460" s="53"/>
      <c r="RQ460" s="53"/>
      <c r="RR460" s="53"/>
      <c r="RS460" s="53"/>
      <c r="RT460" s="53"/>
      <c r="RU460" s="53"/>
      <c r="RV460" s="53"/>
      <c r="RW460" s="53"/>
      <c r="RX460" s="53"/>
      <c r="RY460" s="53"/>
      <c r="RZ460" s="53"/>
      <c r="SA460" s="53"/>
      <c r="SB460" s="53"/>
      <c r="SC460" s="53"/>
      <c r="SD460" s="53"/>
      <c r="SE460" s="53"/>
      <c r="SF460" s="53"/>
      <c r="SG460" s="53"/>
      <c r="SH460" s="53"/>
      <c r="SI460" s="53"/>
      <c r="SJ460" s="53"/>
      <c r="SK460" s="53"/>
      <c r="SL460" s="53"/>
      <c r="SM460" s="53"/>
      <c r="SN460" s="53"/>
      <c r="SO460" s="53"/>
      <c r="SP460" s="53"/>
      <c r="SQ460" s="53"/>
      <c r="SR460" s="53"/>
      <c r="SS460" s="53"/>
      <c r="ST460" s="53"/>
      <c r="SU460" s="53"/>
      <c r="SV460" s="53"/>
      <c r="SW460" s="53"/>
      <c r="SX460" s="53"/>
      <c r="SY460" s="53"/>
      <c r="SZ460" s="53"/>
      <c r="TA460" s="53"/>
      <c r="TB460" s="53"/>
      <c r="TC460" s="53"/>
      <c r="TD460" s="53"/>
      <c r="TE460" s="53"/>
      <c r="TF460" s="53"/>
      <c r="TG460" s="53"/>
      <c r="TH460" s="53"/>
      <c r="TI460" s="53"/>
      <c r="TJ460" s="53"/>
      <c r="TK460" s="53"/>
      <c r="TL460" s="53"/>
      <c r="TM460" s="53"/>
      <c r="TN460" s="53"/>
      <c r="TO460" s="53"/>
      <c r="TP460" s="53"/>
      <c r="TQ460" s="53"/>
      <c r="TR460" s="53"/>
      <c r="TS460" s="53"/>
      <c r="TT460" s="53"/>
      <c r="TU460" s="53"/>
      <c r="TV460" s="53"/>
      <c r="TW460" s="53"/>
      <c r="TX460" s="53"/>
      <c r="TY460" s="53"/>
      <c r="TZ460" s="53"/>
      <c r="UA460" s="53"/>
      <c r="UB460" s="53"/>
      <c r="UC460" s="53"/>
      <c r="UD460" s="53"/>
      <c r="UE460" s="53"/>
      <c r="UF460" s="53"/>
      <c r="UG460" s="53"/>
    </row>
    <row r="461" spans="1:553" s="19" customFormat="1" ht="15.75" customHeight="1" x14ac:dyDescent="0.2">
      <c r="L461" s="66"/>
      <c r="M461" s="66"/>
      <c r="N461" s="52"/>
      <c r="O461" s="53"/>
      <c r="P461" s="53"/>
      <c r="Q461" s="53"/>
      <c r="R461" s="53"/>
      <c r="S461" s="53"/>
      <c r="T461" s="53"/>
      <c r="U461" s="53"/>
      <c r="V461" s="53"/>
      <c r="W461" s="53"/>
      <c r="X461" s="53"/>
      <c r="Y461" s="53"/>
      <c r="Z461" s="53"/>
      <c r="AA461" s="53"/>
      <c r="AB461" s="53"/>
      <c r="AC461" s="53"/>
      <c r="AD461" s="53"/>
      <c r="AE461" s="53"/>
      <c r="AF461" s="53"/>
      <c r="AG461" s="53"/>
      <c r="AH461" s="53"/>
      <c r="AI461" s="53"/>
      <c r="AJ461" s="53"/>
      <c r="AK461" s="53"/>
      <c r="AL461" s="53"/>
      <c r="AM461" s="53"/>
      <c r="AN461" s="53"/>
      <c r="AO461" s="53"/>
      <c r="AP461" s="53"/>
      <c r="AQ461" s="53"/>
      <c r="AR461" s="53"/>
      <c r="AS461" s="53"/>
      <c r="AT461" s="53"/>
      <c r="AU461" s="53"/>
      <c r="AV461" s="53"/>
      <c r="AW461" s="53"/>
      <c r="AX461" s="53"/>
      <c r="AY461" s="53"/>
      <c r="AZ461" s="53"/>
      <c r="BA461" s="53"/>
      <c r="BB461" s="53"/>
      <c r="BC461" s="53"/>
      <c r="BD461" s="53"/>
      <c r="BE461" s="53"/>
      <c r="BF461" s="53"/>
      <c r="BG461" s="53"/>
      <c r="BH461" s="53"/>
      <c r="BI461" s="53"/>
      <c r="BJ461" s="53"/>
      <c r="BK461" s="53"/>
      <c r="BL461" s="53"/>
      <c r="BM461" s="53"/>
      <c r="BN461" s="53"/>
      <c r="BO461" s="53"/>
      <c r="BP461" s="53"/>
      <c r="BQ461" s="53"/>
      <c r="BR461" s="53"/>
      <c r="BS461" s="53"/>
      <c r="BT461" s="53"/>
      <c r="BU461" s="53"/>
      <c r="BV461" s="53"/>
      <c r="BW461" s="53"/>
      <c r="BX461" s="53"/>
      <c r="BY461" s="53"/>
      <c r="BZ461" s="53"/>
      <c r="CA461" s="53"/>
      <c r="CB461" s="53"/>
      <c r="CC461" s="5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53"/>
      <c r="DF461" s="53"/>
      <c r="DG461" s="53"/>
      <c r="DH461" s="53"/>
      <c r="DI461" s="53"/>
      <c r="DJ461" s="53"/>
      <c r="DK461" s="53"/>
      <c r="DL461" s="53"/>
      <c r="DM461" s="53"/>
      <c r="DN461" s="53"/>
      <c r="DO461" s="53"/>
      <c r="DP461" s="53"/>
      <c r="DQ461" s="53"/>
      <c r="DR461" s="53"/>
      <c r="DS461" s="53"/>
      <c r="DT461" s="53"/>
      <c r="DU461" s="53"/>
      <c r="DV461" s="53"/>
      <c r="DW461" s="53"/>
      <c r="DX461" s="53"/>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3"/>
      <c r="FK461" s="53"/>
      <c r="FL461" s="53"/>
      <c r="FM461" s="53"/>
      <c r="FN461" s="53"/>
      <c r="FO461" s="53"/>
      <c r="FP461" s="53"/>
      <c r="FQ461" s="53"/>
      <c r="FR461" s="53"/>
      <c r="FS461" s="53"/>
      <c r="FT461" s="53"/>
      <c r="FU461" s="53"/>
      <c r="FV461" s="53"/>
      <c r="FW461" s="53"/>
      <c r="FX461" s="53"/>
      <c r="FY461" s="53"/>
      <c r="FZ461" s="53"/>
      <c r="GA461" s="53"/>
      <c r="GB461" s="53"/>
      <c r="GC461" s="53"/>
      <c r="GD461" s="53"/>
      <c r="GE461" s="53"/>
      <c r="GF461" s="53"/>
      <c r="GG461" s="53"/>
      <c r="GH461" s="53"/>
      <c r="GI461" s="53"/>
      <c r="GJ461" s="53"/>
      <c r="GK461" s="53"/>
      <c r="GL461" s="53"/>
      <c r="GM461" s="53"/>
      <c r="GN461" s="53"/>
      <c r="GO461" s="53"/>
      <c r="GP461" s="53"/>
      <c r="GQ461" s="53"/>
      <c r="GR461" s="53"/>
      <c r="GS461" s="53"/>
      <c r="GT461" s="53"/>
      <c r="GU461" s="53"/>
      <c r="GV461" s="53"/>
      <c r="GW461" s="53"/>
      <c r="GX461" s="53"/>
      <c r="GY461" s="53"/>
      <c r="GZ461" s="53"/>
      <c r="HA461" s="53"/>
      <c r="HB461" s="53"/>
      <c r="HC461" s="53"/>
      <c r="HD461" s="53"/>
      <c r="HE461" s="53"/>
      <c r="HF461" s="53"/>
      <c r="HG461" s="53"/>
      <c r="HH461" s="53"/>
      <c r="HI461" s="53"/>
      <c r="HJ461" s="53"/>
      <c r="HK461" s="53"/>
      <c r="HL461" s="53"/>
      <c r="HM461" s="53"/>
      <c r="HN461" s="53"/>
      <c r="HO461" s="53"/>
      <c r="HP461" s="53"/>
      <c r="HQ461" s="53"/>
      <c r="HR461" s="53"/>
      <c r="HS461" s="53"/>
      <c r="HT461" s="53"/>
      <c r="HU461" s="53"/>
      <c r="HV461" s="53"/>
      <c r="HW461" s="53"/>
      <c r="HX461" s="53"/>
      <c r="HY461" s="53"/>
      <c r="HZ461" s="53"/>
      <c r="IA461" s="53"/>
      <c r="IB461" s="53"/>
      <c r="IC461" s="53"/>
      <c r="ID461" s="53"/>
      <c r="IE461" s="53"/>
      <c r="IF461" s="53"/>
      <c r="IG461" s="53"/>
      <c r="IH461" s="53"/>
      <c r="II461" s="53"/>
      <c r="IJ461" s="53"/>
      <c r="IK461" s="53"/>
      <c r="IL461" s="53"/>
      <c r="IM461" s="53"/>
      <c r="IN461" s="53"/>
      <c r="IO461" s="53"/>
      <c r="IP461" s="53"/>
      <c r="IQ461" s="53"/>
      <c r="IR461" s="53"/>
      <c r="IS461" s="53"/>
      <c r="IT461" s="53"/>
      <c r="IU461" s="53"/>
      <c r="IV461" s="53"/>
      <c r="IW461" s="53"/>
      <c r="IX461" s="53"/>
      <c r="IY461" s="53"/>
      <c r="IZ461" s="53"/>
      <c r="JA461" s="53"/>
      <c r="JB461" s="53"/>
      <c r="JC461" s="53"/>
      <c r="JD461" s="53"/>
      <c r="JE461" s="53"/>
      <c r="JF461" s="53"/>
      <c r="JG461" s="53"/>
      <c r="JH461" s="53"/>
      <c r="JI461" s="53"/>
      <c r="JJ461" s="53"/>
      <c r="JK461" s="53"/>
      <c r="JL461" s="53"/>
      <c r="JM461" s="53"/>
      <c r="JN461" s="53"/>
      <c r="JO461" s="53"/>
      <c r="JP461" s="53"/>
      <c r="JQ461" s="53"/>
      <c r="JR461" s="53"/>
      <c r="JS461" s="53"/>
      <c r="JT461" s="53"/>
      <c r="JU461" s="53"/>
      <c r="JV461" s="53"/>
      <c r="JW461" s="53"/>
      <c r="JX461" s="53"/>
      <c r="JY461" s="53"/>
      <c r="JZ461" s="53"/>
      <c r="KA461" s="53"/>
      <c r="KB461" s="53"/>
      <c r="KC461" s="53"/>
      <c r="KD461" s="53"/>
      <c r="KE461" s="53"/>
      <c r="KF461" s="53"/>
      <c r="KG461" s="53"/>
      <c r="KH461" s="53"/>
      <c r="KI461" s="53"/>
      <c r="KJ461" s="53"/>
      <c r="KK461" s="53"/>
      <c r="KL461" s="53"/>
      <c r="KM461" s="53"/>
      <c r="KN461" s="53"/>
      <c r="KO461" s="53"/>
      <c r="KP461" s="53"/>
      <c r="KQ461" s="53"/>
      <c r="KR461" s="53"/>
      <c r="KS461" s="53"/>
      <c r="KT461" s="53"/>
      <c r="KU461" s="53"/>
      <c r="KV461" s="53"/>
      <c r="KW461" s="53"/>
      <c r="KX461" s="53"/>
      <c r="KY461" s="53"/>
      <c r="KZ461" s="53"/>
      <c r="LA461" s="53"/>
      <c r="LB461" s="53"/>
      <c r="LC461" s="53"/>
      <c r="LD461" s="53"/>
      <c r="LE461" s="53"/>
      <c r="LF461" s="53"/>
      <c r="LG461" s="53"/>
      <c r="LH461" s="53"/>
      <c r="LI461" s="53"/>
      <c r="LJ461" s="53"/>
      <c r="LK461" s="53"/>
      <c r="LL461" s="53"/>
      <c r="LM461" s="53"/>
      <c r="LN461" s="53"/>
      <c r="LO461" s="53"/>
      <c r="LP461" s="53"/>
      <c r="LQ461" s="53"/>
      <c r="LR461" s="53"/>
      <c r="LS461" s="53"/>
      <c r="LT461" s="53"/>
      <c r="LU461" s="53"/>
      <c r="LV461" s="53"/>
      <c r="LW461" s="53"/>
      <c r="LX461" s="53"/>
      <c r="LY461" s="53"/>
      <c r="LZ461" s="53"/>
      <c r="MA461" s="53"/>
      <c r="MB461" s="53"/>
      <c r="MC461" s="53"/>
      <c r="MD461" s="53"/>
      <c r="ME461" s="53"/>
      <c r="MF461" s="53"/>
      <c r="MG461" s="53"/>
      <c r="MH461" s="53"/>
      <c r="MI461" s="53"/>
      <c r="MJ461" s="53"/>
      <c r="MK461" s="53"/>
      <c r="ML461" s="53"/>
      <c r="MM461" s="53"/>
      <c r="MN461" s="53"/>
      <c r="MO461" s="53"/>
      <c r="MP461" s="53"/>
      <c r="MQ461" s="53"/>
      <c r="MR461" s="53"/>
      <c r="MS461" s="53"/>
      <c r="MT461" s="53"/>
      <c r="MU461" s="53"/>
      <c r="MV461" s="53"/>
      <c r="MW461" s="53"/>
      <c r="MX461" s="53"/>
      <c r="MY461" s="53"/>
      <c r="MZ461" s="53"/>
      <c r="NA461" s="53"/>
      <c r="NB461" s="53"/>
      <c r="NC461" s="53"/>
      <c r="ND461" s="53"/>
      <c r="NE461" s="53"/>
      <c r="NF461" s="53"/>
      <c r="NG461" s="53"/>
      <c r="NH461" s="53"/>
      <c r="NI461" s="53"/>
      <c r="NJ461" s="53"/>
      <c r="NK461" s="53"/>
      <c r="NL461" s="53"/>
      <c r="NM461" s="53"/>
      <c r="NN461" s="53"/>
      <c r="NO461" s="53"/>
      <c r="NP461" s="53"/>
      <c r="NQ461" s="53"/>
      <c r="NR461" s="53"/>
      <c r="NS461" s="53"/>
      <c r="NT461" s="53"/>
      <c r="NU461" s="53"/>
      <c r="NV461" s="53"/>
      <c r="NW461" s="53"/>
      <c r="NX461" s="53"/>
      <c r="NY461" s="53"/>
      <c r="NZ461" s="53"/>
      <c r="OA461" s="53"/>
      <c r="OB461" s="53"/>
      <c r="OC461" s="53"/>
      <c r="OD461" s="53"/>
      <c r="OE461" s="53"/>
      <c r="OF461" s="53"/>
      <c r="OG461" s="53"/>
      <c r="OH461" s="53"/>
      <c r="OI461" s="53"/>
      <c r="OJ461" s="53"/>
      <c r="OK461" s="53"/>
      <c r="OL461" s="53"/>
      <c r="OM461" s="53"/>
      <c r="ON461" s="53"/>
      <c r="OO461" s="53"/>
      <c r="OP461" s="53"/>
      <c r="OQ461" s="53"/>
      <c r="OR461" s="53"/>
      <c r="OS461" s="53"/>
      <c r="OT461" s="53"/>
      <c r="OU461" s="53"/>
      <c r="OV461" s="53"/>
      <c r="OW461" s="53"/>
      <c r="OX461" s="53"/>
      <c r="OY461" s="53"/>
      <c r="OZ461" s="53"/>
      <c r="PA461" s="53"/>
      <c r="PB461" s="53"/>
      <c r="PC461" s="53"/>
      <c r="PD461" s="53"/>
      <c r="PE461" s="53"/>
      <c r="PF461" s="53"/>
      <c r="PG461" s="53"/>
      <c r="PH461" s="53"/>
      <c r="PI461" s="53"/>
      <c r="PJ461" s="53"/>
      <c r="PK461" s="53"/>
      <c r="PL461" s="53"/>
      <c r="PM461" s="53"/>
      <c r="PN461" s="53"/>
      <c r="PO461" s="53"/>
      <c r="PP461" s="53"/>
      <c r="PQ461" s="53"/>
      <c r="PR461" s="53"/>
      <c r="PS461" s="53"/>
      <c r="PT461" s="53"/>
      <c r="PU461" s="53"/>
      <c r="PV461" s="53"/>
      <c r="PW461" s="53"/>
      <c r="PX461" s="53"/>
      <c r="PY461" s="53"/>
      <c r="PZ461" s="53"/>
      <c r="QA461" s="53"/>
      <c r="QB461" s="53"/>
      <c r="QC461" s="53"/>
      <c r="QD461" s="53"/>
      <c r="QE461" s="53"/>
      <c r="QF461" s="53"/>
      <c r="QG461" s="53"/>
      <c r="QH461" s="53"/>
      <c r="QI461" s="53"/>
      <c r="QJ461" s="53"/>
      <c r="QK461" s="53"/>
      <c r="QL461" s="53"/>
      <c r="QM461" s="53"/>
      <c r="QN461" s="53"/>
      <c r="QO461" s="53"/>
      <c r="QP461" s="53"/>
      <c r="QQ461" s="53"/>
      <c r="QR461" s="53"/>
      <c r="QS461" s="53"/>
      <c r="QT461" s="53"/>
      <c r="QU461" s="53"/>
      <c r="QV461" s="53"/>
      <c r="QW461" s="53"/>
      <c r="QX461" s="53"/>
      <c r="QY461" s="53"/>
      <c r="QZ461" s="53"/>
      <c r="RA461" s="53"/>
      <c r="RB461" s="53"/>
      <c r="RC461" s="53"/>
      <c r="RD461" s="53"/>
      <c r="RE461" s="53"/>
      <c r="RF461" s="53"/>
      <c r="RG461" s="53"/>
      <c r="RH461" s="53"/>
      <c r="RI461" s="53"/>
      <c r="RJ461" s="53"/>
      <c r="RK461" s="53"/>
      <c r="RL461" s="53"/>
      <c r="RM461" s="53"/>
      <c r="RN461" s="53"/>
      <c r="RO461" s="53"/>
      <c r="RP461" s="53"/>
      <c r="RQ461" s="53"/>
      <c r="RR461" s="53"/>
      <c r="RS461" s="53"/>
      <c r="RT461" s="53"/>
      <c r="RU461" s="53"/>
      <c r="RV461" s="53"/>
      <c r="RW461" s="53"/>
      <c r="RX461" s="53"/>
      <c r="RY461" s="53"/>
      <c r="RZ461" s="53"/>
      <c r="SA461" s="53"/>
      <c r="SB461" s="53"/>
      <c r="SC461" s="53"/>
      <c r="SD461" s="53"/>
      <c r="SE461" s="53"/>
      <c r="SF461" s="53"/>
      <c r="SG461" s="53"/>
      <c r="SH461" s="53"/>
      <c r="SI461" s="53"/>
      <c r="SJ461" s="53"/>
      <c r="SK461" s="53"/>
      <c r="SL461" s="53"/>
      <c r="SM461" s="53"/>
      <c r="SN461" s="53"/>
      <c r="SO461" s="53"/>
      <c r="SP461" s="53"/>
      <c r="SQ461" s="53"/>
      <c r="SR461" s="53"/>
      <c r="SS461" s="53"/>
      <c r="ST461" s="53"/>
      <c r="SU461" s="53"/>
      <c r="SV461" s="53"/>
      <c r="SW461" s="53"/>
      <c r="SX461" s="53"/>
      <c r="SY461" s="53"/>
      <c r="SZ461" s="53"/>
      <c r="TA461" s="53"/>
      <c r="TB461" s="53"/>
      <c r="TC461" s="53"/>
      <c r="TD461" s="53"/>
      <c r="TE461" s="53"/>
      <c r="TF461" s="53"/>
      <c r="TG461" s="53"/>
      <c r="TH461" s="53"/>
      <c r="TI461" s="53"/>
      <c r="TJ461" s="53"/>
      <c r="TK461" s="53"/>
      <c r="TL461" s="53"/>
      <c r="TM461" s="53"/>
      <c r="TN461" s="53"/>
      <c r="TO461" s="53"/>
      <c r="TP461" s="53"/>
      <c r="TQ461" s="53"/>
      <c r="TR461" s="53"/>
      <c r="TS461" s="53"/>
      <c r="TT461" s="53"/>
      <c r="TU461" s="53"/>
      <c r="TV461" s="53"/>
      <c r="TW461" s="53"/>
      <c r="TX461" s="53"/>
      <c r="TY461" s="53"/>
      <c r="TZ461" s="53"/>
      <c r="UA461" s="53"/>
      <c r="UB461" s="53"/>
      <c r="UC461" s="53"/>
      <c r="UD461" s="53"/>
      <c r="UE461" s="53"/>
      <c r="UF461" s="53"/>
      <c r="UG461" s="53"/>
    </row>
    <row r="462" spans="1:553" s="19" customFormat="1" ht="15.75" customHeight="1" x14ac:dyDescent="0.2">
      <c r="L462" s="66"/>
      <c r="M462" s="66"/>
      <c r="N462" s="52"/>
      <c r="O462" s="53"/>
      <c r="P462" s="53"/>
      <c r="Q462" s="53"/>
      <c r="R462" s="53"/>
      <c r="S462" s="53"/>
      <c r="T462" s="53"/>
      <c r="U462" s="53"/>
      <c r="V462" s="53"/>
      <c r="W462" s="53"/>
      <c r="X462" s="53"/>
      <c r="Y462" s="53"/>
      <c r="Z462" s="53"/>
      <c r="AA462" s="53"/>
      <c r="AB462" s="53"/>
      <c r="AC462" s="53"/>
      <c r="AD462" s="53"/>
      <c r="AE462" s="53"/>
      <c r="AF462" s="53"/>
      <c r="AG462" s="53"/>
      <c r="AH462" s="53"/>
      <c r="AI462" s="53"/>
      <c r="AJ462" s="53"/>
      <c r="AK462" s="53"/>
      <c r="AL462" s="53"/>
      <c r="AM462" s="53"/>
      <c r="AN462" s="53"/>
      <c r="AO462" s="53"/>
      <c r="AP462" s="53"/>
      <c r="AQ462" s="53"/>
      <c r="AR462" s="53"/>
      <c r="AS462" s="53"/>
      <c r="AT462" s="53"/>
      <c r="AU462" s="53"/>
      <c r="AV462" s="53"/>
      <c r="AW462" s="53"/>
      <c r="AX462" s="53"/>
      <c r="AY462" s="53"/>
      <c r="AZ462" s="53"/>
      <c r="BA462" s="53"/>
      <c r="BB462" s="53"/>
      <c r="BC462" s="53"/>
      <c r="BD462" s="53"/>
      <c r="BE462" s="53"/>
      <c r="BF462" s="53"/>
      <c r="BG462" s="53"/>
      <c r="BH462" s="53"/>
      <c r="BI462" s="53"/>
      <c r="BJ462" s="53"/>
      <c r="BK462" s="53"/>
      <c r="BL462" s="53"/>
      <c r="BM462" s="53"/>
      <c r="BN462" s="53"/>
      <c r="BO462" s="53"/>
      <c r="BP462" s="53"/>
      <c r="BQ462" s="53"/>
      <c r="BR462" s="53"/>
      <c r="BS462" s="53"/>
      <c r="BT462" s="53"/>
      <c r="BU462" s="53"/>
      <c r="BV462" s="53"/>
      <c r="BW462" s="53"/>
      <c r="BX462" s="53"/>
      <c r="BY462" s="53"/>
      <c r="BZ462" s="53"/>
      <c r="CA462" s="53"/>
      <c r="CB462" s="53"/>
      <c r="CC462" s="53"/>
      <c r="CD462" s="53"/>
      <c r="CE462" s="53"/>
      <c r="CF462" s="53"/>
      <c r="CG462" s="53"/>
      <c r="CH462" s="53"/>
      <c r="CI462" s="53"/>
      <c r="CJ462" s="53"/>
      <c r="CK462" s="53"/>
      <c r="CL462" s="53"/>
      <c r="CM462" s="53"/>
      <c r="CN462" s="53"/>
      <c r="CO462" s="53"/>
      <c r="CP462" s="53"/>
      <c r="CQ462" s="53"/>
      <c r="CR462" s="53"/>
      <c r="CS462" s="53"/>
      <c r="CT462" s="53"/>
      <c r="CU462" s="53"/>
      <c r="CV462" s="53"/>
      <c r="CW462" s="53"/>
      <c r="CX462" s="53"/>
      <c r="CY462" s="53"/>
      <c r="CZ462" s="53"/>
      <c r="DA462" s="53"/>
      <c r="DB462" s="53"/>
      <c r="DC462" s="53"/>
      <c r="DD462" s="53"/>
      <c r="DE462" s="53"/>
      <c r="DF462" s="53"/>
      <c r="DG462" s="53"/>
      <c r="DH462" s="53"/>
      <c r="DI462" s="53"/>
      <c r="DJ462" s="53"/>
      <c r="DK462" s="53"/>
      <c r="DL462" s="53"/>
      <c r="DM462" s="53"/>
      <c r="DN462" s="53"/>
      <c r="DO462" s="53"/>
      <c r="DP462" s="53"/>
      <c r="DQ462" s="53"/>
      <c r="DR462" s="53"/>
      <c r="DS462" s="53"/>
      <c r="DT462" s="53"/>
      <c r="DU462" s="53"/>
      <c r="DV462" s="53"/>
      <c r="DW462" s="53"/>
      <c r="DX462" s="53"/>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3"/>
      <c r="FK462" s="53"/>
      <c r="FL462" s="53"/>
      <c r="FM462" s="53"/>
      <c r="FN462" s="53"/>
      <c r="FO462" s="53"/>
      <c r="FP462" s="53"/>
      <c r="FQ462" s="53"/>
      <c r="FR462" s="53"/>
      <c r="FS462" s="53"/>
      <c r="FT462" s="53"/>
      <c r="FU462" s="53"/>
      <c r="FV462" s="53"/>
      <c r="FW462" s="53"/>
      <c r="FX462" s="53"/>
      <c r="FY462" s="53"/>
      <c r="FZ462" s="53"/>
      <c r="GA462" s="53"/>
      <c r="GB462" s="53"/>
      <c r="GC462" s="53"/>
      <c r="GD462" s="53"/>
      <c r="GE462" s="53"/>
      <c r="GF462" s="53"/>
      <c r="GG462" s="53"/>
      <c r="GH462" s="53"/>
      <c r="GI462" s="53"/>
      <c r="GJ462" s="53"/>
      <c r="GK462" s="53"/>
      <c r="GL462" s="53"/>
      <c r="GM462" s="53"/>
      <c r="GN462" s="53"/>
      <c r="GO462" s="53"/>
      <c r="GP462" s="53"/>
      <c r="GQ462" s="53"/>
      <c r="GR462" s="53"/>
      <c r="GS462" s="53"/>
      <c r="GT462" s="53"/>
      <c r="GU462" s="53"/>
      <c r="GV462" s="53"/>
      <c r="GW462" s="53"/>
      <c r="GX462" s="53"/>
      <c r="GY462" s="53"/>
      <c r="GZ462" s="53"/>
      <c r="HA462" s="53"/>
      <c r="HB462" s="53"/>
      <c r="HC462" s="53"/>
      <c r="HD462" s="53"/>
      <c r="HE462" s="53"/>
      <c r="HF462" s="53"/>
      <c r="HG462" s="53"/>
      <c r="HH462" s="53"/>
      <c r="HI462" s="53"/>
      <c r="HJ462" s="53"/>
      <c r="HK462" s="53"/>
      <c r="HL462" s="53"/>
      <c r="HM462" s="53"/>
      <c r="HN462" s="53"/>
      <c r="HO462" s="53"/>
      <c r="HP462" s="53"/>
      <c r="HQ462" s="53"/>
      <c r="HR462" s="53"/>
      <c r="HS462" s="53"/>
      <c r="HT462" s="53"/>
      <c r="HU462" s="53"/>
      <c r="HV462" s="53"/>
      <c r="HW462" s="53"/>
      <c r="HX462" s="53"/>
      <c r="HY462" s="53"/>
      <c r="HZ462" s="53"/>
      <c r="IA462" s="53"/>
      <c r="IB462" s="53"/>
      <c r="IC462" s="53"/>
      <c r="ID462" s="53"/>
      <c r="IE462" s="53"/>
      <c r="IF462" s="53"/>
      <c r="IG462" s="53"/>
      <c r="IH462" s="53"/>
      <c r="II462" s="53"/>
      <c r="IJ462" s="53"/>
      <c r="IK462" s="53"/>
      <c r="IL462" s="53"/>
      <c r="IM462" s="53"/>
      <c r="IN462" s="53"/>
      <c r="IO462" s="53"/>
      <c r="IP462" s="53"/>
      <c r="IQ462" s="53"/>
      <c r="IR462" s="53"/>
      <c r="IS462" s="53"/>
      <c r="IT462" s="53"/>
      <c r="IU462" s="53"/>
      <c r="IV462" s="53"/>
      <c r="IW462" s="53"/>
      <c r="IX462" s="53"/>
      <c r="IY462" s="53"/>
      <c r="IZ462" s="53"/>
      <c r="JA462" s="53"/>
      <c r="JB462" s="53"/>
      <c r="JC462" s="53"/>
      <c r="JD462" s="53"/>
      <c r="JE462" s="53"/>
      <c r="JF462" s="53"/>
      <c r="JG462" s="53"/>
      <c r="JH462" s="53"/>
      <c r="JI462" s="53"/>
      <c r="JJ462" s="53"/>
      <c r="JK462" s="53"/>
      <c r="JL462" s="53"/>
      <c r="JM462" s="53"/>
      <c r="JN462" s="53"/>
      <c r="JO462" s="53"/>
      <c r="JP462" s="53"/>
      <c r="JQ462" s="53"/>
      <c r="JR462" s="53"/>
      <c r="JS462" s="53"/>
      <c r="JT462" s="53"/>
      <c r="JU462" s="53"/>
      <c r="JV462" s="53"/>
      <c r="JW462" s="53"/>
      <c r="JX462" s="53"/>
      <c r="JY462" s="53"/>
      <c r="JZ462" s="53"/>
      <c r="KA462" s="53"/>
      <c r="KB462" s="53"/>
      <c r="KC462" s="53"/>
      <c r="KD462" s="53"/>
      <c r="KE462" s="53"/>
      <c r="KF462" s="53"/>
      <c r="KG462" s="53"/>
      <c r="KH462" s="53"/>
      <c r="KI462" s="53"/>
      <c r="KJ462" s="53"/>
      <c r="KK462" s="53"/>
      <c r="KL462" s="53"/>
      <c r="KM462" s="53"/>
      <c r="KN462" s="53"/>
      <c r="KO462" s="53"/>
      <c r="KP462" s="53"/>
      <c r="KQ462" s="53"/>
      <c r="KR462" s="53"/>
      <c r="KS462" s="53"/>
      <c r="KT462" s="53"/>
      <c r="KU462" s="53"/>
      <c r="KV462" s="53"/>
      <c r="KW462" s="53"/>
      <c r="KX462" s="53"/>
      <c r="KY462" s="53"/>
      <c r="KZ462" s="53"/>
      <c r="LA462" s="53"/>
      <c r="LB462" s="53"/>
      <c r="LC462" s="53"/>
      <c r="LD462" s="53"/>
      <c r="LE462" s="53"/>
      <c r="LF462" s="53"/>
      <c r="LG462" s="53"/>
      <c r="LH462" s="53"/>
      <c r="LI462" s="53"/>
      <c r="LJ462" s="53"/>
      <c r="LK462" s="53"/>
      <c r="LL462" s="53"/>
      <c r="LM462" s="53"/>
      <c r="LN462" s="53"/>
      <c r="LO462" s="53"/>
      <c r="LP462" s="53"/>
      <c r="LQ462" s="53"/>
      <c r="LR462" s="53"/>
      <c r="LS462" s="53"/>
      <c r="LT462" s="53"/>
      <c r="LU462" s="53"/>
      <c r="LV462" s="53"/>
      <c r="LW462" s="53"/>
      <c r="LX462" s="53"/>
      <c r="LY462" s="53"/>
      <c r="LZ462" s="53"/>
      <c r="MA462" s="53"/>
      <c r="MB462" s="53"/>
      <c r="MC462" s="53"/>
      <c r="MD462" s="53"/>
      <c r="ME462" s="53"/>
      <c r="MF462" s="53"/>
      <c r="MG462" s="53"/>
      <c r="MH462" s="53"/>
      <c r="MI462" s="53"/>
      <c r="MJ462" s="53"/>
      <c r="MK462" s="53"/>
      <c r="ML462" s="53"/>
      <c r="MM462" s="53"/>
      <c r="MN462" s="53"/>
      <c r="MO462" s="53"/>
      <c r="MP462" s="53"/>
      <c r="MQ462" s="53"/>
      <c r="MR462" s="53"/>
      <c r="MS462" s="53"/>
      <c r="MT462" s="53"/>
      <c r="MU462" s="53"/>
      <c r="MV462" s="53"/>
      <c r="MW462" s="53"/>
      <c r="MX462" s="53"/>
      <c r="MY462" s="53"/>
      <c r="MZ462" s="53"/>
      <c r="NA462" s="53"/>
      <c r="NB462" s="53"/>
      <c r="NC462" s="53"/>
      <c r="ND462" s="53"/>
      <c r="NE462" s="53"/>
      <c r="NF462" s="53"/>
      <c r="NG462" s="53"/>
      <c r="NH462" s="53"/>
      <c r="NI462" s="53"/>
      <c r="NJ462" s="53"/>
      <c r="NK462" s="53"/>
      <c r="NL462" s="53"/>
      <c r="NM462" s="53"/>
      <c r="NN462" s="53"/>
      <c r="NO462" s="53"/>
      <c r="NP462" s="53"/>
      <c r="NQ462" s="53"/>
      <c r="NR462" s="53"/>
      <c r="NS462" s="53"/>
      <c r="NT462" s="53"/>
      <c r="NU462" s="53"/>
      <c r="NV462" s="53"/>
      <c r="NW462" s="53"/>
      <c r="NX462" s="53"/>
      <c r="NY462" s="53"/>
      <c r="NZ462" s="53"/>
      <c r="OA462" s="53"/>
      <c r="OB462" s="53"/>
      <c r="OC462" s="53"/>
      <c r="OD462" s="53"/>
      <c r="OE462" s="53"/>
      <c r="OF462" s="53"/>
      <c r="OG462" s="53"/>
      <c r="OH462" s="53"/>
      <c r="OI462" s="53"/>
      <c r="OJ462" s="53"/>
      <c r="OK462" s="53"/>
      <c r="OL462" s="53"/>
      <c r="OM462" s="53"/>
      <c r="ON462" s="53"/>
      <c r="OO462" s="53"/>
      <c r="OP462" s="53"/>
      <c r="OQ462" s="53"/>
      <c r="OR462" s="53"/>
      <c r="OS462" s="53"/>
      <c r="OT462" s="53"/>
      <c r="OU462" s="53"/>
      <c r="OV462" s="53"/>
      <c r="OW462" s="53"/>
      <c r="OX462" s="53"/>
      <c r="OY462" s="53"/>
      <c r="OZ462" s="53"/>
      <c r="PA462" s="53"/>
      <c r="PB462" s="53"/>
      <c r="PC462" s="53"/>
      <c r="PD462" s="53"/>
      <c r="PE462" s="53"/>
      <c r="PF462" s="53"/>
      <c r="PG462" s="53"/>
      <c r="PH462" s="53"/>
      <c r="PI462" s="53"/>
      <c r="PJ462" s="53"/>
      <c r="PK462" s="53"/>
      <c r="PL462" s="53"/>
      <c r="PM462" s="53"/>
      <c r="PN462" s="53"/>
      <c r="PO462" s="53"/>
      <c r="PP462" s="53"/>
      <c r="PQ462" s="53"/>
      <c r="PR462" s="53"/>
      <c r="PS462" s="53"/>
      <c r="PT462" s="53"/>
      <c r="PU462" s="53"/>
      <c r="PV462" s="53"/>
      <c r="PW462" s="53"/>
      <c r="PX462" s="53"/>
      <c r="PY462" s="53"/>
      <c r="PZ462" s="53"/>
      <c r="QA462" s="53"/>
      <c r="QB462" s="53"/>
      <c r="QC462" s="53"/>
      <c r="QD462" s="53"/>
      <c r="QE462" s="53"/>
      <c r="QF462" s="53"/>
      <c r="QG462" s="53"/>
      <c r="QH462" s="53"/>
      <c r="QI462" s="53"/>
      <c r="QJ462" s="53"/>
      <c r="QK462" s="53"/>
      <c r="QL462" s="53"/>
      <c r="QM462" s="53"/>
      <c r="QN462" s="53"/>
      <c r="QO462" s="53"/>
      <c r="QP462" s="53"/>
      <c r="QQ462" s="53"/>
      <c r="QR462" s="53"/>
      <c r="QS462" s="53"/>
      <c r="QT462" s="53"/>
      <c r="QU462" s="53"/>
      <c r="QV462" s="53"/>
      <c r="QW462" s="53"/>
      <c r="QX462" s="53"/>
      <c r="QY462" s="53"/>
      <c r="QZ462" s="53"/>
      <c r="RA462" s="53"/>
      <c r="RB462" s="53"/>
      <c r="RC462" s="53"/>
      <c r="RD462" s="53"/>
      <c r="RE462" s="53"/>
      <c r="RF462" s="53"/>
      <c r="RG462" s="53"/>
      <c r="RH462" s="53"/>
      <c r="RI462" s="53"/>
      <c r="RJ462" s="53"/>
      <c r="RK462" s="53"/>
      <c r="RL462" s="53"/>
      <c r="RM462" s="53"/>
      <c r="RN462" s="53"/>
      <c r="RO462" s="53"/>
      <c r="RP462" s="53"/>
      <c r="RQ462" s="53"/>
      <c r="RR462" s="53"/>
      <c r="RS462" s="53"/>
      <c r="RT462" s="53"/>
      <c r="RU462" s="53"/>
      <c r="RV462" s="53"/>
      <c r="RW462" s="53"/>
      <c r="RX462" s="53"/>
      <c r="RY462" s="53"/>
      <c r="RZ462" s="53"/>
      <c r="SA462" s="53"/>
      <c r="SB462" s="53"/>
      <c r="SC462" s="53"/>
      <c r="SD462" s="53"/>
      <c r="SE462" s="53"/>
      <c r="SF462" s="53"/>
      <c r="SG462" s="53"/>
      <c r="SH462" s="53"/>
      <c r="SI462" s="53"/>
      <c r="SJ462" s="53"/>
      <c r="SK462" s="53"/>
      <c r="SL462" s="53"/>
      <c r="SM462" s="53"/>
      <c r="SN462" s="53"/>
      <c r="SO462" s="53"/>
      <c r="SP462" s="53"/>
      <c r="SQ462" s="53"/>
      <c r="SR462" s="53"/>
      <c r="SS462" s="53"/>
      <c r="ST462" s="53"/>
      <c r="SU462" s="53"/>
      <c r="SV462" s="53"/>
      <c r="SW462" s="53"/>
      <c r="SX462" s="53"/>
      <c r="SY462" s="53"/>
      <c r="SZ462" s="53"/>
      <c r="TA462" s="53"/>
      <c r="TB462" s="53"/>
      <c r="TC462" s="53"/>
      <c r="TD462" s="53"/>
      <c r="TE462" s="53"/>
      <c r="TF462" s="53"/>
      <c r="TG462" s="53"/>
      <c r="TH462" s="53"/>
      <c r="TI462" s="53"/>
      <c r="TJ462" s="53"/>
      <c r="TK462" s="53"/>
      <c r="TL462" s="53"/>
      <c r="TM462" s="53"/>
      <c r="TN462" s="53"/>
      <c r="TO462" s="53"/>
      <c r="TP462" s="53"/>
      <c r="TQ462" s="53"/>
      <c r="TR462" s="53"/>
      <c r="TS462" s="53"/>
      <c r="TT462" s="53"/>
      <c r="TU462" s="53"/>
      <c r="TV462" s="53"/>
      <c r="TW462" s="53"/>
      <c r="TX462" s="53"/>
      <c r="TY462" s="53"/>
      <c r="TZ462" s="53"/>
      <c r="UA462" s="53"/>
      <c r="UB462" s="53"/>
      <c r="UC462" s="53"/>
      <c r="UD462" s="53"/>
      <c r="UE462" s="53"/>
      <c r="UF462" s="53"/>
      <c r="UG462" s="53"/>
    </row>
    <row r="463" spans="1:553" s="19" customFormat="1" ht="15.75" customHeight="1" x14ac:dyDescent="0.2">
      <c r="L463" s="66"/>
      <c r="M463" s="66"/>
      <c r="N463" s="52"/>
      <c r="O463" s="53"/>
      <c r="P463" s="53"/>
      <c r="Q463" s="53"/>
      <c r="R463" s="53"/>
      <c r="S463" s="53"/>
      <c r="T463" s="53"/>
      <c r="U463" s="53"/>
      <c r="V463" s="53"/>
      <c r="W463" s="53"/>
      <c r="X463" s="53"/>
      <c r="Y463" s="53"/>
      <c r="Z463" s="53"/>
      <c r="AA463" s="53"/>
      <c r="AB463" s="53"/>
      <c r="AC463" s="53"/>
      <c r="AD463" s="53"/>
      <c r="AE463" s="53"/>
      <c r="AF463" s="53"/>
      <c r="AG463" s="53"/>
      <c r="AH463" s="53"/>
      <c r="AI463" s="53"/>
      <c r="AJ463" s="53"/>
      <c r="AK463" s="53"/>
      <c r="AL463" s="53"/>
      <c r="AM463" s="53"/>
      <c r="AN463" s="53"/>
      <c r="AO463" s="53"/>
      <c r="AP463" s="53"/>
      <c r="AQ463" s="53"/>
      <c r="AR463" s="53"/>
      <c r="AS463" s="53"/>
      <c r="AT463" s="53"/>
      <c r="AU463" s="53"/>
      <c r="AV463" s="53"/>
      <c r="AW463" s="53"/>
      <c r="AX463" s="53"/>
      <c r="AY463" s="53"/>
      <c r="AZ463" s="53"/>
      <c r="BA463" s="53"/>
      <c r="BB463" s="53"/>
      <c r="BC463" s="53"/>
      <c r="BD463" s="53"/>
      <c r="BE463" s="53"/>
      <c r="BF463" s="53"/>
      <c r="BG463" s="53"/>
      <c r="BH463" s="53"/>
      <c r="BI463" s="53"/>
      <c r="BJ463" s="53"/>
      <c r="BK463" s="53"/>
      <c r="BL463" s="53"/>
      <c r="BM463" s="53"/>
      <c r="BN463" s="53"/>
      <c r="BO463" s="53"/>
      <c r="BP463" s="53"/>
      <c r="BQ463" s="53"/>
      <c r="BR463" s="53"/>
      <c r="BS463" s="53"/>
      <c r="BT463" s="53"/>
      <c r="BU463" s="53"/>
      <c r="BV463" s="53"/>
      <c r="BW463" s="53"/>
      <c r="BX463" s="53"/>
      <c r="BY463" s="53"/>
      <c r="BZ463" s="53"/>
      <c r="CA463" s="53"/>
      <c r="CB463" s="53"/>
      <c r="CC463" s="53"/>
      <c r="CD463" s="53"/>
      <c r="CE463" s="53"/>
      <c r="CF463" s="53"/>
      <c r="CG463" s="53"/>
      <c r="CH463" s="53"/>
      <c r="CI463" s="53"/>
      <c r="CJ463" s="53"/>
      <c r="CK463" s="53"/>
      <c r="CL463" s="53"/>
      <c r="CM463" s="53"/>
      <c r="CN463" s="53"/>
      <c r="CO463" s="53"/>
      <c r="CP463" s="53"/>
      <c r="CQ463" s="53"/>
      <c r="CR463" s="53"/>
      <c r="CS463" s="53"/>
      <c r="CT463" s="53"/>
      <c r="CU463" s="53"/>
      <c r="CV463" s="53"/>
      <c r="CW463" s="53"/>
      <c r="CX463" s="53"/>
      <c r="CY463" s="53"/>
      <c r="CZ463" s="53"/>
      <c r="DA463" s="53"/>
      <c r="DB463" s="53"/>
      <c r="DC463" s="53"/>
      <c r="DD463" s="53"/>
      <c r="DE463" s="53"/>
      <c r="DF463" s="53"/>
      <c r="DG463" s="53"/>
      <c r="DH463" s="53"/>
      <c r="DI463" s="53"/>
      <c r="DJ463" s="53"/>
      <c r="DK463" s="53"/>
      <c r="DL463" s="53"/>
      <c r="DM463" s="53"/>
      <c r="DN463" s="53"/>
      <c r="DO463" s="53"/>
      <c r="DP463" s="53"/>
      <c r="DQ463" s="53"/>
      <c r="DR463" s="53"/>
      <c r="DS463" s="53"/>
      <c r="DT463" s="53"/>
      <c r="DU463" s="53"/>
      <c r="DV463" s="53"/>
      <c r="DW463" s="53"/>
      <c r="DX463" s="53"/>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3"/>
      <c r="FK463" s="53"/>
      <c r="FL463" s="53"/>
      <c r="FM463" s="53"/>
      <c r="FN463" s="53"/>
      <c r="FO463" s="53"/>
      <c r="FP463" s="53"/>
      <c r="FQ463" s="53"/>
      <c r="FR463" s="53"/>
      <c r="FS463" s="53"/>
      <c r="FT463" s="53"/>
      <c r="FU463" s="53"/>
      <c r="FV463" s="53"/>
      <c r="FW463" s="53"/>
      <c r="FX463" s="53"/>
      <c r="FY463" s="53"/>
      <c r="FZ463" s="53"/>
      <c r="GA463" s="53"/>
      <c r="GB463" s="53"/>
      <c r="GC463" s="53"/>
      <c r="GD463" s="53"/>
      <c r="GE463" s="53"/>
      <c r="GF463" s="53"/>
      <c r="GG463" s="53"/>
      <c r="GH463" s="53"/>
      <c r="GI463" s="53"/>
      <c r="GJ463" s="53"/>
      <c r="GK463" s="53"/>
      <c r="GL463" s="53"/>
      <c r="GM463" s="53"/>
      <c r="GN463" s="53"/>
      <c r="GO463" s="53"/>
      <c r="GP463" s="53"/>
      <c r="GQ463" s="53"/>
      <c r="GR463" s="53"/>
      <c r="GS463" s="53"/>
      <c r="GT463" s="53"/>
      <c r="GU463" s="53"/>
      <c r="GV463" s="53"/>
      <c r="GW463" s="53"/>
      <c r="GX463" s="53"/>
      <c r="GY463" s="53"/>
      <c r="GZ463" s="53"/>
      <c r="HA463" s="53"/>
      <c r="HB463" s="53"/>
      <c r="HC463" s="53"/>
      <c r="HD463" s="53"/>
      <c r="HE463" s="53"/>
      <c r="HF463" s="53"/>
      <c r="HG463" s="53"/>
      <c r="HH463" s="53"/>
      <c r="HI463" s="53"/>
      <c r="HJ463" s="53"/>
      <c r="HK463" s="53"/>
      <c r="HL463" s="53"/>
      <c r="HM463" s="53"/>
      <c r="HN463" s="53"/>
      <c r="HO463" s="53"/>
      <c r="HP463" s="53"/>
      <c r="HQ463" s="53"/>
      <c r="HR463" s="53"/>
      <c r="HS463" s="53"/>
      <c r="HT463" s="53"/>
      <c r="HU463" s="53"/>
      <c r="HV463" s="53"/>
      <c r="HW463" s="53"/>
      <c r="HX463" s="53"/>
      <c r="HY463" s="53"/>
      <c r="HZ463" s="53"/>
      <c r="IA463" s="53"/>
      <c r="IB463" s="53"/>
      <c r="IC463" s="53"/>
      <c r="ID463" s="53"/>
      <c r="IE463" s="53"/>
      <c r="IF463" s="53"/>
      <c r="IG463" s="53"/>
      <c r="IH463" s="53"/>
      <c r="II463" s="53"/>
      <c r="IJ463" s="53"/>
      <c r="IK463" s="53"/>
      <c r="IL463" s="53"/>
      <c r="IM463" s="53"/>
      <c r="IN463" s="53"/>
      <c r="IO463" s="53"/>
      <c r="IP463" s="53"/>
      <c r="IQ463" s="53"/>
      <c r="IR463" s="53"/>
      <c r="IS463" s="53"/>
      <c r="IT463" s="53"/>
      <c r="IU463" s="53"/>
      <c r="IV463" s="53"/>
      <c r="IW463" s="53"/>
      <c r="IX463" s="53"/>
      <c r="IY463" s="53"/>
      <c r="IZ463" s="53"/>
      <c r="JA463" s="53"/>
      <c r="JB463" s="53"/>
      <c r="JC463" s="53"/>
      <c r="JD463" s="53"/>
      <c r="JE463" s="53"/>
      <c r="JF463" s="53"/>
      <c r="JG463" s="53"/>
      <c r="JH463" s="53"/>
      <c r="JI463" s="53"/>
      <c r="JJ463" s="53"/>
      <c r="JK463" s="53"/>
      <c r="JL463" s="53"/>
      <c r="JM463" s="53"/>
      <c r="JN463" s="53"/>
      <c r="JO463" s="53"/>
      <c r="JP463" s="53"/>
      <c r="JQ463" s="53"/>
      <c r="JR463" s="53"/>
      <c r="JS463" s="53"/>
      <c r="JT463" s="53"/>
      <c r="JU463" s="53"/>
      <c r="JV463" s="53"/>
      <c r="JW463" s="53"/>
      <c r="JX463" s="53"/>
      <c r="JY463" s="53"/>
      <c r="JZ463" s="53"/>
      <c r="KA463" s="53"/>
      <c r="KB463" s="53"/>
      <c r="KC463" s="53"/>
      <c r="KD463" s="53"/>
      <c r="KE463" s="53"/>
      <c r="KF463" s="53"/>
      <c r="KG463" s="53"/>
      <c r="KH463" s="53"/>
      <c r="KI463" s="53"/>
      <c r="KJ463" s="53"/>
      <c r="KK463" s="53"/>
      <c r="KL463" s="53"/>
      <c r="KM463" s="53"/>
      <c r="KN463" s="53"/>
      <c r="KO463" s="53"/>
      <c r="KP463" s="53"/>
      <c r="KQ463" s="53"/>
      <c r="KR463" s="53"/>
      <c r="KS463" s="53"/>
      <c r="KT463" s="53"/>
      <c r="KU463" s="53"/>
      <c r="KV463" s="53"/>
      <c r="KW463" s="53"/>
      <c r="KX463" s="53"/>
      <c r="KY463" s="53"/>
      <c r="KZ463" s="53"/>
      <c r="LA463" s="53"/>
      <c r="LB463" s="53"/>
      <c r="LC463" s="53"/>
      <c r="LD463" s="53"/>
      <c r="LE463" s="53"/>
      <c r="LF463" s="53"/>
      <c r="LG463" s="53"/>
      <c r="LH463" s="53"/>
      <c r="LI463" s="53"/>
      <c r="LJ463" s="53"/>
      <c r="LK463" s="53"/>
      <c r="LL463" s="53"/>
      <c r="LM463" s="53"/>
      <c r="LN463" s="53"/>
      <c r="LO463" s="53"/>
      <c r="LP463" s="53"/>
      <c r="LQ463" s="53"/>
      <c r="LR463" s="53"/>
      <c r="LS463" s="53"/>
      <c r="LT463" s="53"/>
      <c r="LU463" s="53"/>
      <c r="LV463" s="53"/>
      <c r="LW463" s="53"/>
      <c r="LX463" s="53"/>
      <c r="LY463" s="53"/>
      <c r="LZ463" s="53"/>
      <c r="MA463" s="53"/>
      <c r="MB463" s="53"/>
      <c r="MC463" s="53"/>
      <c r="MD463" s="53"/>
      <c r="ME463" s="53"/>
      <c r="MF463" s="53"/>
      <c r="MG463" s="53"/>
      <c r="MH463" s="53"/>
      <c r="MI463" s="53"/>
      <c r="MJ463" s="53"/>
      <c r="MK463" s="53"/>
      <c r="ML463" s="53"/>
      <c r="MM463" s="53"/>
      <c r="MN463" s="53"/>
      <c r="MO463" s="53"/>
      <c r="MP463" s="53"/>
      <c r="MQ463" s="53"/>
      <c r="MR463" s="53"/>
      <c r="MS463" s="53"/>
      <c r="MT463" s="53"/>
      <c r="MU463" s="53"/>
      <c r="MV463" s="53"/>
      <c r="MW463" s="53"/>
      <c r="MX463" s="53"/>
      <c r="MY463" s="53"/>
      <c r="MZ463" s="53"/>
      <c r="NA463" s="53"/>
      <c r="NB463" s="53"/>
      <c r="NC463" s="53"/>
      <c r="ND463" s="53"/>
      <c r="NE463" s="53"/>
      <c r="NF463" s="53"/>
      <c r="NG463" s="53"/>
      <c r="NH463" s="53"/>
      <c r="NI463" s="53"/>
      <c r="NJ463" s="53"/>
      <c r="NK463" s="53"/>
      <c r="NL463" s="53"/>
      <c r="NM463" s="53"/>
      <c r="NN463" s="53"/>
      <c r="NO463" s="53"/>
      <c r="NP463" s="53"/>
      <c r="NQ463" s="53"/>
      <c r="NR463" s="53"/>
      <c r="NS463" s="53"/>
      <c r="NT463" s="53"/>
      <c r="NU463" s="53"/>
      <c r="NV463" s="53"/>
      <c r="NW463" s="53"/>
      <c r="NX463" s="53"/>
      <c r="NY463" s="53"/>
      <c r="NZ463" s="53"/>
      <c r="OA463" s="53"/>
      <c r="OB463" s="53"/>
      <c r="OC463" s="53"/>
      <c r="OD463" s="53"/>
      <c r="OE463" s="53"/>
      <c r="OF463" s="53"/>
      <c r="OG463" s="53"/>
      <c r="OH463" s="53"/>
      <c r="OI463" s="53"/>
      <c r="OJ463" s="53"/>
      <c r="OK463" s="53"/>
      <c r="OL463" s="53"/>
      <c r="OM463" s="53"/>
      <c r="ON463" s="53"/>
      <c r="OO463" s="53"/>
      <c r="OP463" s="53"/>
      <c r="OQ463" s="53"/>
      <c r="OR463" s="53"/>
      <c r="OS463" s="53"/>
      <c r="OT463" s="53"/>
      <c r="OU463" s="53"/>
      <c r="OV463" s="53"/>
      <c r="OW463" s="53"/>
      <c r="OX463" s="53"/>
      <c r="OY463" s="53"/>
      <c r="OZ463" s="53"/>
      <c r="PA463" s="53"/>
      <c r="PB463" s="53"/>
      <c r="PC463" s="53"/>
      <c r="PD463" s="53"/>
      <c r="PE463" s="53"/>
      <c r="PF463" s="53"/>
      <c r="PG463" s="53"/>
      <c r="PH463" s="53"/>
      <c r="PI463" s="53"/>
      <c r="PJ463" s="53"/>
      <c r="PK463" s="53"/>
      <c r="PL463" s="53"/>
      <c r="PM463" s="53"/>
      <c r="PN463" s="53"/>
      <c r="PO463" s="53"/>
      <c r="PP463" s="53"/>
      <c r="PQ463" s="53"/>
      <c r="PR463" s="53"/>
      <c r="PS463" s="53"/>
      <c r="PT463" s="53"/>
      <c r="PU463" s="53"/>
      <c r="PV463" s="53"/>
      <c r="PW463" s="53"/>
      <c r="PX463" s="53"/>
      <c r="PY463" s="53"/>
      <c r="PZ463" s="53"/>
      <c r="QA463" s="53"/>
      <c r="QB463" s="53"/>
      <c r="QC463" s="53"/>
      <c r="QD463" s="53"/>
      <c r="QE463" s="53"/>
      <c r="QF463" s="53"/>
      <c r="QG463" s="53"/>
      <c r="QH463" s="53"/>
      <c r="QI463" s="53"/>
      <c r="QJ463" s="53"/>
      <c r="QK463" s="53"/>
      <c r="QL463" s="53"/>
      <c r="QM463" s="53"/>
      <c r="QN463" s="53"/>
      <c r="QO463" s="53"/>
      <c r="QP463" s="53"/>
      <c r="QQ463" s="53"/>
      <c r="QR463" s="53"/>
      <c r="QS463" s="53"/>
      <c r="QT463" s="53"/>
      <c r="QU463" s="53"/>
      <c r="QV463" s="53"/>
      <c r="QW463" s="53"/>
      <c r="QX463" s="53"/>
      <c r="QY463" s="53"/>
      <c r="QZ463" s="53"/>
      <c r="RA463" s="53"/>
      <c r="RB463" s="53"/>
      <c r="RC463" s="53"/>
      <c r="RD463" s="53"/>
      <c r="RE463" s="53"/>
      <c r="RF463" s="53"/>
      <c r="RG463" s="53"/>
      <c r="RH463" s="53"/>
      <c r="RI463" s="53"/>
      <c r="RJ463" s="53"/>
      <c r="RK463" s="53"/>
      <c r="RL463" s="53"/>
      <c r="RM463" s="53"/>
      <c r="RN463" s="53"/>
      <c r="RO463" s="53"/>
      <c r="RP463" s="53"/>
      <c r="RQ463" s="53"/>
      <c r="RR463" s="53"/>
      <c r="RS463" s="53"/>
      <c r="RT463" s="53"/>
      <c r="RU463" s="53"/>
      <c r="RV463" s="53"/>
      <c r="RW463" s="53"/>
      <c r="RX463" s="53"/>
      <c r="RY463" s="53"/>
      <c r="RZ463" s="53"/>
      <c r="SA463" s="53"/>
      <c r="SB463" s="53"/>
      <c r="SC463" s="53"/>
      <c r="SD463" s="53"/>
      <c r="SE463" s="53"/>
      <c r="SF463" s="53"/>
      <c r="SG463" s="53"/>
      <c r="SH463" s="53"/>
      <c r="SI463" s="53"/>
      <c r="SJ463" s="53"/>
      <c r="SK463" s="53"/>
      <c r="SL463" s="53"/>
      <c r="SM463" s="53"/>
      <c r="SN463" s="53"/>
      <c r="SO463" s="53"/>
      <c r="SP463" s="53"/>
      <c r="SQ463" s="53"/>
      <c r="SR463" s="53"/>
      <c r="SS463" s="53"/>
      <c r="ST463" s="53"/>
      <c r="SU463" s="53"/>
      <c r="SV463" s="53"/>
      <c r="SW463" s="53"/>
      <c r="SX463" s="53"/>
      <c r="SY463" s="53"/>
      <c r="SZ463" s="53"/>
      <c r="TA463" s="53"/>
      <c r="TB463" s="53"/>
      <c r="TC463" s="53"/>
      <c r="TD463" s="53"/>
      <c r="TE463" s="53"/>
      <c r="TF463" s="53"/>
      <c r="TG463" s="53"/>
      <c r="TH463" s="53"/>
      <c r="TI463" s="53"/>
      <c r="TJ463" s="53"/>
      <c r="TK463" s="53"/>
      <c r="TL463" s="53"/>
      <c r="TM463" s="53"/>
      <c r="TN463" s="53"/>
      <c r="TO463" s="53"/>
      <c r="TP463" s="53"/>
      <c r="TQ463" s="53"/>
      <c r="TR463" s="53"/>
      <c r="TS463" s="53"/>
      <c r="TT463" s="53"/>
      <c r="TU463" s="53"/>
      <c r="TV463" s="53"/>
      <c r="TW463" s="53"/>
      <c r="TX463" s="53"/>
      <c r="TY463" s="53"/>
      <c r="TZ463" s="53"/>
      <c r="UA463" s="53"/>
      <c r="UB463" s="53"/>
      <c r="UC463" s="53"/>
      <c r="UD463" s="53"/>
      <c r="UE463" s="53"/>
      <c r="UF463" s="53"/>
      <c r="UG463" s="53"/>
    </row>
    <row r="464" spans="1:553" s="19" customFormat="1" ht="15.75" customHeight="1" x14ac:dyDescent="0.2">
      <c r="L464" s="66"/>
      <c r="M464" s="66"/>
      <c r="N464" s="52"/>
      <c r="O464" s="53"/>
      <c r="P464" s="53"/>
      <c r="Q464" s="53"/>
      <c r="R464" s="53"/>
      <c r="S464" s="53"/>
      <c r="T464" s="53"/>
      <c r="U464" s="53"/>
      <c r="V464" s="53"/>
      <c r="W464" s="53"/>
      <c r="X464" s="53"/>
      <c r="Y464" s="53"/>
      <c r="Z464" s="53"/>
      <c r="AA464" s="53"/>
      <c r="AB464" s="53"/>
      <c r="AC464" s="53"/>
      <c r="AD464" s="53"/>
      <c r="AE464" s="53"/>
      <c r="AF464" s="53"/>
      <c r="AG464" s="53"/>
      <c r="AH464" s="53"/>
      <c r="AI464" s="53"/>
      <c r="AJ464" s="53"/>
      <c r="AK464" s="53"/>
      <c r="AL464" s="53"/>
      <c r="AM464" s="53"/>
      <c r="AN464" s="53"/>
      <c r="AO464" s="53"/>
      <c r="AP464" s="53"/>
      <c r="AQ464" s="53"/>
      <c r="AR464" s="53"/>
      <c r="AS464" s="53"/>
      <c r="AT464" s="53"/>
      <c r="AU464" s="53"/>
      <c r="AV464" s="53"/>
      <c r="AW464" s="53"/>
      <c r="AX464" s="53"/>
      <c r="AY464" s="53"/>
      <c r="AZ464" s="53"/>
      <c r="BA464" s="53"/>
      <c r="BB464" s="53"/>
      <c r="BC464" s="53"/>
      <c r="BD464" s="53"/>
      <c r="BE464" s="53"/>
      <c r="BF464" s="53"/>
      <c r="BG464" s="53"/>
      <c r="BH464" s="53"/>
      <c r="BI464" s="53"/>
      <c r="BJ464" s="53"/>
      <c r="BK464" s="53"/>
      <c r="BL464" s="53"/>
      <c r="BM464" s="53"/>
      <c r="BN464" s="53"/>
      <c r="BO464" s="53"/>
      <c r="BP464" s="53"/>
      <c r="BQ464" s="53"/>
      <c r="BR464" s="53"/>
      <c r="BS464" s="53"/>
      <c r="BT464" s="53"/>
      <c r="BU464" s="53"/>
      <c r="BV464" s="53"/>
      <c r="BW464" s="53"/>
      <c r="BX464" s="53"/>
      <c r="BY464" s="53"/>
      <c r="BZ464" s="53"/>
      <c r="CA464" s="53"/>
      <c r="CB464" s="53"/>
      <c r="CC464" s="53"/>
      <c r="CD464" s="53"/>
      <c r="CE464" s="53"/>
      <c r="CF464" s="53"/>
      <c r="CG464" s="53"/>
      <c r="CH464" s="53"/>
      <c r="CI464" s="53"/>
      <c r="CJ464" s="53"/>
      <c r="CK464" s="53"/>
      <c r="CL464" s="53"/>
      <c r="CM464" s="53"/>
      <c r="CN464" s="53"/>
      <c r="CO464" s="53"/>
      <c r="CP464" s="53"/>
      <c r="CQ464" s="53"/>
      <c r="CR464" s="53"/>
      <c r="CS464" s="53"/>
      <c r="CT464" s="53"/>
      <c r="CU464" s="53"/>
      <c r="CV464" s="53"/>
      <c r="CW464" s="53"/>
      <c r="CX464" s="53"/>
      <c r="CY464" s="53"/>
      <c r="CZ464" s="53"/>
      <c r="DA464" s="53"/>
      <c r="DB464" s="53"/>
      <c r="DC464" s="53"/>
      <c r="DD464" s="53"/>
      <c r="DE464" s="53"/>
      <c r="DF464" s="53"/>
      <c r="DG464" s="53"/>
      <c r="DH464" s="53"/>
      <c r="DI464" s="53"/>
      <c r="DJ464" s="53"/>
      <c r="DK464" s="53"/>
      <c r="DL464" s="53"/>
      <c r="DM464" s="53"/>
      <c r="DN464" s="53"/>
      <c r="DO464" s="53"/>
      <c r="DP464" s="53"/>
      <c r="DQ464" s="53"/>
      <c r="DR464" s="53"/>
      <c r="DS464" s="53"/>
      <c r="DT464" s="53"/>
      <c r="DU464" s="53"/>
      <c r="DV464" s="53"/>
      <c r="DW464" s="53"/>
      <c r="DX464" s="53"/>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3"/>
      <c r="FK464" s="53"/>
      <c r="FL464" s="53"/>
      <c r="FM464" s="53"/>
      <c r="FN464" s="53"/>
      <c r="FO464" s="53"/>
      <c r="FP464" s="53"/>
      <c r="FQ464" s="53"/>
      <c r="FR464" s="53"/>
      <c r="FS464" s="53"/>
      <c r="FT464" s="53"/>
      <c r="FU464" s="53"/>
      <c r="FV464" s="53"/>
      <c r="FW464" s="53"/>
      <c r="FX464" s="53"/>
      <c r="FY464" s="53"/>
      <c r="FZ464" s="53"/>
      <c r="GA464" s="53"/>
      <c r="GB464" s="53"/>
      <c r="GC464" s="53"/>
      <c r="GD464" s="53"/>
      <c r="GE464" s="53"/>
      <c r="GF464" s="53"/>
      <c r="GG464" s="53"/>
      <c r="GH464" s="53"/>
      <c r="GI464" s="53"/>
      <c r="GJ464" s="53"/>
      <c r="GK464" s="53"/>
      <c r="GL464" s="53"/>
      <c r="GM464" s="53"/>
      <c r="GN464" s="53"/>
      <c r="GO464" s="53"/>
      <c r="GP464" s="53"/>
      <c r="GQ464" s="53"/>
      <c r="GR464" s="53"/>
      <c r="GS464" s="53"/>
      <c r="GT464" s="53"/>
      <c r="GU464" s="53"/>
      <c r="GV464" s="53"/>
      <c r="GW464" s="53"/>
      <c r="GX464" s="53"/>
      <c r="GY464" s="53"/>
      <c r="GZ464" s="53"/>
      <c r="HA464" s="53"/>
      <c r="HB464" s="53"/>
      <c r="HC464" s="53"/>
      <c r="HD464" s="53"/>
      <c r="HE464" s="53"/>
      <c r="HF464" s="53"/>
      <c r="HG464" s="53"/>
      <c r="HH464" s="53"/>
      <c r="HI464" s="53"/>
      <c r="HJ464" s="53"/>
      <c r="HK464" s="53"/>
      <c r="HL464" s="53"/>
      <c r="HM464" s="53"/>
      <c r="HN464" s="53"/>
      <c r="HO464" s="53"/>
      <c r="HP464" s="53"/>
      <c r="HQ464" s="53"/>
      <c r="HR464" s="53"/>
      <c r="HS464" s="53"/>
      <c r="HT464" s="53"/>
      <c r="HU464" s="53"/>
      <c r="HV464" s="53"/>
      <c r="HW464" s="53"/>
      <c r="HX464" s="53"/>
      <c r="HY464" s="53"/>
      <c r="HZ464" s="53"/>
      <c r="IA464" s="53"/>
      <c r="IB464" s="53"/>
      <c r="IC464" s="53"/>
      <c r="ID464" s="53"/>
      <c r="IE464" s="53"/>
      <c r="IF464" s="53"/>
      <c r="IG464" s="53"/>
      <c r="IH464" s="53"/>
      <c r="II464" s="53"/>
      <c r="IJ464" s="53"/>
      <c r="IK464" s="53"/>
      <c r="IL464" s="53"/>
      <c r="IM464" s="53"/>
      <c r="IN464" s="53"/>
      <c r="IO464" s="53"/>
      <c r="IP464" s="53"/>
      <c r="IQ464" s="53"/>
      <c r="IR464" s="53"/>
      <c r="IS464" s="53"/>
      <c r="IT464" s="53"/>
      <c r="IU464" s="53"/>
      <c r="IV464" s="53"/>
      <c r="IW464" s="53"/>
      <c r="IX464" s="53"/>
      <c r="IY464" s="53"/>
      <c r="IZ464" s="53"/>
      <c r="JA464" s="53"/>
      <c r="JB464" s="53"/>
      <c r="JC464" s="53"/>
      <c r="JD464" s="53"/>
      <c r="JE464" s="53"/>
      <c r="JF464" s="53"/>
      <c r="JG464" s="53"/>
      <c r="JH464" s="53"/>
      <c r="JI464" s="53"/>
      <c r="JJ464" s="53"/>
      <c r="JK464" s="53"/>
      <c r="JL464" s="53"/>
      <c r="JM464" s="53"/>
      <c r="JN464" s="53"/>
      <c r="JO464" s="53"/>
      <c r="JP464" s="53"/>
      <c r="JQ464" s="53"/>
      <c r="JR464" s="53"/>
      <c r="JS464" s="53"/>
      <c r="JT464" s="53"/>
      <c r="JU464" s="53"/>
      <c r="JV464" s="53"/>
      <c r="JW464" s="53"/>
      <c r="JX464" s="53"/>
      <c r="JY464" s="53"/>
      <c r="JZ464" s="53"/>
      <c r="KA464" s="53"/>
      <c r="KB464" s="53"/>
      <c r="KC464" s="53"/>
      <c r="KD464" s="53"/>
      <c r="KE464" s="53"/>
      <c r="KF464" s="53"/>
      <c r="KG464" s="53"/>
      <c r="KH464" s="53"/>
      <c r="KI464" s="53"/>
      <c r="KJ464" s="53"/>
      <c r="KK464" s="53"/>
      <c r="KL464" s="53"/>
      <c r="KM464" s="53"/>
      <c r="KN464" s="53"/>
      <c r="KO464" s="53"/>
      <c r="KP464" s="53"/>
      <c r="KQ464" s="53"/>
      <c r="KR464" s="53"/>
      <c r="KS464" s="53"/>
      <c r="KT464" s="53"/>
      <c r="KU464" s="53"/>
      <c r="KV464" s="53"/>
      <c r="KW464" s="53"/>
      <c r="KX464" s="53"/>
      <c r="KY464" s="53"/>
      <c r="KZ464" s="53"/>
      <c r="LA464" s="53"/>
      <c r="LB464" s="53"/>
      <c r="LC464" s="53"/>
      <c r="LD464" s="53"/>
      <c r="LE464" s="53"/>
      <c r="LF464" s="53"/>
      <c r="LG464" s="53"/>
      <c r="LH464" s="53"/>
      <c r="LI464" s="53"/>
      <c r="LJ464" s="53"/>
      <c r="LK464" s="53"/>
      <c r="LL464" s="53"/>
      <c r="LM464" s="53"/>
      <c r="LN464" s="53"/>
      <c r="LO464" s="53"/>
      <c r="LP464" s="53"/>
      <c r="LQ464" s="53"/>
      <c r="LR464" s="53"/>
      <c r="LS464" s="53"/>
      <c r="LT464" s="53"/>
      <c r="LU464" s="53"/>
      <c r="LV464" s="53"/>
      <c r="LW464" s="53"/>
      <c r="LX464" s="53"/>
      <c r="LY464" s="53"/>
      <c r="LZ464" s="53"/>
      <c r="MA464" s="53"/>
      <c r="MB464" s="53"/>
      <c r="MC464" s="53"/>
      <c r="MD464" s="53"/>
      <c r="ME464" s="53"/>
      <c r="MF464" s="53"/>
      <c r="MG464" s="53"/>
      <c r="MH464" s="53"/>
      <c r="MI464" s="53"/>
      <c r="MJ464" s="53"/>
      <c r="MK464" s="53"/>
      <c r="ML464" s="53"/>
      <c r="MM464" s="53"/>
      <c r="MN464" s="53"/>
      <c r="MO464" s="53"/>
      <c r="MP464" s="53"/>
      <c r="MQ464" s="53"/>
      <c r="MR464" s="53"/>
      <c r="MS464" s="53"/>
      <c r="MT464" s="53"/>
      <c r="MU464" s="53"/>
      <c r="MV464" s="53"/>
      <c r="MW464" s="53"/>
      <c r="MX464" s="53"/>
      <c r="MY464" s="53"/>
      <c r="MZ464" s="53"/>
      <c r="NA464" s="53"/>
      <c r="NB464" s="53"/>
      <c r="NC464" s="53"/>
      <c r="ND464" s="53"/>
      <c r="NE464" s="53"/>
      <c r="NF464" s="53"/>
      <c r="NG464" s="53"/>
      <c r="NH464" s="53"/>
      <c r="NI464" s="53"/>
      <c r="NJ464" s="53"/>
      <c r="NK464" s="53"/>
      <c r="NL464" s="53"/>
      <c r="NM464" s="53"/>
      <c r="NN464" s="53"/>
      <c r="NO464" s="53"/>
      <c r="NP464" s="53"/>
      <c r="NQ464" s="53"/>
      <c r="NR464" s="53"/>
      <c r="NS464" s="53"/>
      <c r="NT464" s="53"/>
      <c r="NU464" s="53"/>
      <c r="NV464" s="53"/>
      <c r="NW464" s="53"/>
      <c r="NX464" s="53"/>
      <c r="NY464" s="53"/>
      <c r="NZ464" s="53"/>
      <c r="OA464" s="53"/>
      <c r="OB464" s="53"/>
      <c r="OC464" s="53"/>
      <c r="OD464" s="53"/>
      <c r="OE464" s="53"/>
      <c r="OF464" s="53"/>
      <c r="OG464" s="53"/>
      <c r="OH464" s="53"/>
      <c r="OI464" s="53"/>
      <c r="OJ464" s="53"/>
      <c r="OK464" s="53"/>
      <c r="OL464" s="53"/>
      <c r="OM464" s="53"/>
      <c r="ON464" s="53"/>
      <c r="OO464" s="53"/>
      <c r="OP464" s="53"/>
      <c r="OQ464" s="53"/>
      <c r="OR464" s="53"/>
      <c r="OS464" s="53"/>
      <c r="OT464" s="53"/>
      <c r="OU464" s="53"/>
      <c r="OV464" s="53"/>
      <c r="OW464" s="53"/>
      <c r="OX464" s="53"/>
      <c r="OY464" s="53"/>
      <c r="OZ464" s="53"/>
      <c r="PA464" s="53"/>
      <c r="PB464" s="53"/>
      <c r="PC464" s="53"/>
      <c r="PD464" s="53"/>
      <c r="PE464" s="53"/>
      <c r="PF464" s="53"/>
      <c r="PG464" s="53"/>
      <c r="PH464" s="53"/>
      <c r="PI464" s="53"/>
      <c r="PJ464" s="53"/>
      <c r="PK464" s="53"/>
      <c r="PL464" s="53"/>
      <c r="PM464" s="53"/>
      <c r="PN464" s="53"/>
      <c r="PO464" s="53"/>
      <c r="PP464" s="53"/>
      <c r="PQ464" s="53"/>
      <c r="PR464" s="53"/>
      <c r="PS464" s="53"/>
      <c r="PT464" s="53"/>
      <c r="PU464" s="53"/>
      <c r="PV464" s="53"/>
      <c r="PW464" s="53"/>
      <c r="PX464" s="53"/>
      <c r="PY464" s="53"/>
      <c r="PZ464" s="53"/>
      <c r="QA464" s="53"/>
      <c r="QB464" s="53"/>
      <c r="QC464" s="53"/>
      <c r="QD464" s="53"/>
      <c r="QE464" s="53"/>
      <c r="QF464" s="53"/>
      <c r="QG464" s="53"/>
      <c r="QH464" s="53"/>
      <c r="QI464" s="53"/>
      <c r="QJ464" s="53"/>
      <c r="QK464" s="53"/>
      <c r="QL464" s="53"/>
      <c r="QM464" s="53"/>
      <c r="QN464" s="53"/>
      <c r="QO464" s="53"/>
      <c r="QP464" s="53"/>
      <c r="QQ464" s="53"/>
      <c r="QR464" s="53"/>
      <c r="QS464" s="53"/>
      <c r="QT464" s="53"/>
      <c r="QU464" s="53"/>
      <c r="QV464" s="53"/>
      <c r="QW464" s="53"/>
      <c r="QX464" s="53"/>
      <c r="QY464" s="53"/>
      <c r="QZ464" s="53"/>
      <c r="RA464" s="53"/>
      <c r="RB464" s="53"/>
      <c r="RC464" s="53"/>
      <c r="RD464" s="53"/>
      <c r="RE464" s="53"/>
      <c r="RF464" s="53"/>
      <c r="RG464" s="53"/>
      <c r="RH464" s="53"/>
      <c r="RI464" s="53"/>
      <c r="RJ464" s="53"/>
      <c r="RK464" s="53"/>
      <c r="RL464" s="53"/>
      <c r="RM464" s="53"/>
      <c r="RN464" s="53"/>
      <c r="RO464" s="53"/>
      <c r="RP464" s="53"/>
      <c r="RQ464" s="53"/>
      <c r="RR464" s="53"/>
      <c r="RS464" s="53"/>
      <c r="RT464" s="53"/>
      <c r="RU464" s="53"/>
      <c r="RV464" s="53"/>
      <c r="RW464" s="53"/>
      <c r="RX464" s="53"/>
      <c r="RY464" s="53"/>
      <c r="RZ464" s="53"/>
      <c r="SA464" s="53"/>
      <c r="SB464" s="53"/>
      <c r="SC464" s="53"/>
      <c r="SD464" s="53"/>
      <c r="SE464" s="53"/>
      <c r="SF464" s="53"/>
      <c r="SG464" s="53"/>
      <c r="SH464" s="53"/>
      <c r="SI464" s="53"/>
      <c r="SJ464" s="53"/>
      <c r="SK464" s="53"/>
      <c r="SL464" s="53"/>
      <c r="SM464" s="53"/>
      <c r="SN464" s="53"/>
      <c r="SO464" s="53"/>
      <c r="SP464" s="53"/>
      <c r="SQ464" s="53"/>
      <c r="SR464" s="53"/>
      <c r="SS464" s="53"/>
      <c r="ST464" s="53"/>
      <c r="SU464" s="53"/>
      <c r="SV464" s="53"/>
      <c r="SW464" s="53"/>
      <c r="SX464" s="53"/>
      <c r="SY464" s="53"/>
      <c r="SZ464" s="53"/>
      <c r="TA464" s="53"/>
      <c r="TB464" s="53"/>
      <c r="TC464" s="53"/>
      <c r="TD464" s="53"/>
      <c r="TE464" s="53"/>
      <c r="TF464" s="53"/>
      <c r="TG464" s="53"/>
      <c r="TH464" s="53"/>
      <c r="TI464" s="53"/>
      <c r="TJ464" s="53"/>
      <c r="TK464" s="53"/>
      <c r="TL464" s="53"/>
      <c r="TM464" s="53"/>
      <c r="TN464" s="53"/>
      <c r="TO464" s="53"/>
      <c r="TP464" s="53"/>
      <c r="TQ464" s="53"/>
      <c r="TR464" s="53"/>
      <c r="TS464" s="53"/>
      <c r="TT464" s="53"/>
      <c r="TU464" s="53"/>
      <c r="TV464" s="53"/>
      <c r="TW464" s="53"/>
      <c r="TX464" s="53"/>
      <c r="TY464" s="53"/>
      <c r="TZ464" s="53"/>
      <c r="UA464" s="53"/>
      <c r="UB464" s="53"/>
      <c r="UC464" s="53"/>
      <c r="UD464" s="53"/>
      <c r="UE464" s="53"/>
      <c r="UF464" s="53"/>
      <c r="UG464" s="53"/>
    </row>
    <row r="465" spans="12:553" s="19" customFormat="1" ht="15.75" customHeight="1" x14ac:dyDescent="0.2">
      <c r="L465" s="66"/>
      <c r="M465" s="66"/>
      <c r="N465" s="52"/>
      <c r="O465" s="53"/>
      <c r="P465" s="53"/>
      <c r="Q465" s="53"/>
      <c r="R465" s="53"/>
      <c r="S465" s="53"/>
      <c r="T465" s="53"/>
      <c r="U465" s="53"/>
      <c r="V465" s="53"/>
      <c r="W465" s="53"/>
      <c r="X465" s="53"/>
      <c r="Y465" s="53"/>
      <c r="Z465" s="53"/>
      <c r="AA465" s="53"/>
      <c r="AB465" s="53"/>
      <c r="AC465" s="53"/>
      <c r="AD465" s="53"/>
      <c r="AE465" s="53"/>
      <c r="AF465" s="53"/>
      <c r="AG465" s="53"/>
      <c r="AH465" s="53"/>
      <c r="AI465" s="53"/>
      <c r="AJ465" s="53"/>
      <c r="AK465" s="53"/>
      <c r="AL465" s="53"/>
      <c r="AM465" s="53"/>
      <c r="AN465" s="53"/>
      <c r="AO465" s="53"/>
      <c r="AP465" s="53"/>
      <c r="AQ465" s="53"/>
      <c r="AR465" s="53"/>
      <c r="AS465" s="53"/>
      <c r="AT465" s="53"/>
      <c r="AU465" s="53"/>
      <c r="AV465" s="53"/>
      <c r="AW465" s="53"/>
      <c r="AX465" s="53"/>
      <c r="AY465" s="53"/>
      <c r="AZ465" s="53"/>
      <c r="BA465" s="53"/>
      <c r="BB465" s="53"/>
      <c r="BC465" s="53"/>
      <c r="BD465" s="53"/>
      <c r="BE465" s="53"/>
      <c r="BF465" s="53"/>
      <c r="BG465" s="53"/>
      <c r="BH465" s="53"/>
      <c r="BI465" s="53"/>
      <c r="BJ465" s="53"/>
      <c r="BK465" s="53"/>
      <c r="BL465" s="53"/>
      <c r="BM465" s="53"/>
      <c r="BN465" s="53"/>
      <c r="BO465" s="53"/>
      <c r="BP465" s="53"/>
      <c r="BQ465" s="53"/>
      <c r="BR465" s="53"/>
      <c r="BS465" s="53"/>
      <c r="BT465" s="53"/>
      <c r="BU465" s="53"/>
      <c r="BV465" s="53"/>
      <c r="BW465" s="53"/>
      <c r="BX465" s="53"/>
      <c r="BY465" s="53"/>
      <c r="BZ465" s="53"/>
      <c r="CA465" s="53"/>
      <c r="CB465" s="53"/>
      <c r="CC465" s="53"/>
      <c r="CD465" s="53"/>
      <c r="CE465" s="53"/>
      <c r="CF465" s="53"/>
      <c r="CG465" s="53"/>
      <c r="CH465" s="53"/>
      <c r="CI465" s="53"/>
      <c r="CJ465" s="53"/>
      <c r="CK465" s="53"/>
      <c r="CL465" s="53"/>
      <c r="CM465" s="53"/>
      <c r="CN465" s="53"/>
      <c r="CO465" s="53"/>
      <c r="CP465" s="53"/>
      <c r="CQ465" s="53"/>
      <c r="CR465" s="53"/>
      <c r="CS465" s="53"/>
      <c r="CT465" s="53"/>
      <c r="CU465" s="53"/>
      <c r="CV465" s="53"/>
      <c r="CW465" s="53"/>
      <c r="CX465" s="53"/>
      <c r="CY465" s="53"/>
      <c r="CZ465" s="53"/>
      <c r="DA465" s="53"/>
      <c r="DB465" s="53"/>
      <c r="DC465" s="53"/>
      <c r="DD465" s="53"/>
      <c r="DE465" s="53"/>
      <c r="DF465" s="53"/>
      <c r="DG465" s="53"/>
      <c r="DH465" s="53"/>
      <c r="DI465" s="53"/>
      <c r="DJ465" s="53"/>
      <c r="DK465" s="53"/>
      <c r="DL465" s="53"/>
      <c r="DM465" s="53"/>
      <c r="DN465" s="53"/>
      <c r="DO465" s="53"/>
      <c r="DP465" s="53"/>
      <c r="DQ465" s="53"/>
      <c r="DR465" s="53"/>
      <c r="DS465" s="53"/>
      <c r="DT465" s="53"/>
      <c r="DU465" s="53"/>
      <c r="DV465" s="53"/>
      <c r="DW465" s="53"/>
      <c r="DX465" s="53"/>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3"/>
      <c r="FK465" s="53"/>
      <c r="FL465" s="53"/>
      <c r="FM465" s="53"/>
      <c r="FN465" s="53"/>
      <c r="FO465" s="53"/>
      <c r="FP465" s="53"/>
      <c r="FQ465" s="53"/>
      <c r="FR465" s="53"/>
      <c r="FS465" s="53"/>
      <c r="FT465" s="53"/>
      <c r="FU465" s="53"/>
      <c r="FV465" s="53"/>
      <c r="FW465" s="53"/>
      <c r="FX465" s="53"/>
      <c r="FY465" s="53"/>
      <c r="FZ465" s="53"/>
      <c r="GA465" s="53"/>
      <c r="GB465" s="53"/>
      <c r="GC465" s="53"/>
      <c r="GD465" s="53"/>
      <c r="GE465" s="53"/>
      <c r="GF465" s="53"/>
      <c r="GG465" s="53"/>
      <c r="GH465" s="53"/>
      <c r="GI465" s="53"/>
      <c r="GJ465" s="53"/>
      <c r="GK465" s="53"/>
      <c r="GL465" s="53"/>
      <c r="GM465" s="53"/>
      <c r="GN465" s="53"/>
      <c r="GO465" s="53"/>
      <c r="GP465" s="53"/>
      <c r="GQ465" s="53"/>
      <c r="GR465" s="53"/>
      <c r="GS465" s="53"/>
      <c r="GT465" s="53"/>
      <c r="GU465" s="53"/>
      <c r="GV465" s="53"/>
      <c r="GW465" s="53"/>
      <c r="GX465" s="53"/>
      <c r="GY465" s="53"/>
      <c r="GZ465" s="53"/>
      <c r="HA465" s="53"/>
      <c r="HB465" s="53"/>
      <c r="HC465" s="53"/>
      <c r="HD465" s="53"/>
      <c r="HE465" s="53"/>
      <c r="HF465" s="53"/>
      <c r="HG465" s="53"/>
      <c r="HH465" s="53"/>
      <c r="HI465" s="53"/>
      <c r="HJ465" s="53"/>
      <c r="HK465" s="53"/>
      <c r="HL465" s="53"/>
      <c r="HM465" s="53"/>
      <c r="HN465" s="53"/>
      <c r="HO465" s="53"/>
      <c r="HP465" s="53"/>
      <c r="HQ465" s="53"/>
      <c r="HR465" s="53"/>
      <c r="HS465" s="53"/>
      <c r="HT465" s="53"/>
      <c r="HU465" s="53"/>
      <c r="HV465" s="53"/>
      <c r="HW465" s="53"/>
      <c r="HX465" s="53"/>
      <c r="HY465" s="53"/>
      <c r="HZ465" s="53"/>
      <c r="IA465" s="53"/>
      <c r="IB465" s="53"/>
      <c r="IC465" s="53"/>
      <c r="ID465" s="53"/>
      <c r="IE465" s="53"/>
      <c r="IF465" s="53"/>
      <c r="IG465" s="53"/>
      <c r="IH465" s="53"/>
      <c r="II465" s="53"/>
      <c r="IJ465" s="53"/>
      <c r="IK465" s="53"/>
      <c r="IL465" s="53"/>
      <c r="IM465" s="53"/>
      <c r="IN465" s="53"/>
      <c r="IO465" s="53"/>
      <c r="IP465" s="53"/>
      <c r="IQ465" s="53"/>
      <c r="IR465" s="53"/>
      <c r="IS465" s="53"/>
      <c r="IT465" s="53"/>
      <c r="IU465" s="53"/>
      <c r="IV465" s="53"/>
      <c r="IW465" s="53"/>
      <c r="IX465" s="53"/>
      <c r="IY465" s="53"/>
      <c r="IZ465" s="53"/>
      <c r="JA465" s="53"/>
      <c r="JB465" s="53"/>
      <c r="JC465" s="53"/>
      <c r="JD465" s="53"/>
      <c r="JE465" s="53"/>
      <c r="JF465" s="53"/>
      <c r="JG465" s="53"/>
      <c r="JH465" s="53"/>
      <c r="JI465" s="53"/>
      <c r="JJ465" s="53"/>
      <c r="JK465" s="53"/>
      <c r="JL465" s="53"/>
      <c r="JM465" s="53"/>
      <c r="JN465" s="53"/>
      <c r="JO465" s="53"/>
      <c r="JP465" s="53"/>
      <c r="JQ465" s="53"/>
      <c r="JR465" s="53"/>
      <c r="JS465" s="53"/>
      <c r="JT465" s="53"/>
      <c r="JU465" s="53"/>
      <c r="JV465" s="53"/>
      <c r="JW465" s="53"/>
      <c r="JX465" s="53"/>
      <c r="JY465" s="53"/>
      <c r="JZ465" s="53"/>
      <c r="KA465" s="53"/>
      <c r="KB465" s="53"/>
      <c r="KC465" s="53"/>
      <c r="KD465" s="53"/>
      <c r="KE465" s="53"/>
      <c r="KF465" s="53"/>
      <c r="KG465" s="53"/>
      <c r="KH465" s="53"/>
      <c r="KI465" s="53"/>
      <c r="KJ465" s="53"/>
      <c r="KK465" s="53"/>
      <c r="KL465" s="53"/>
      <c r="KM465" s="53"/>
      <c r="KN465" s="53"/>
      <c r="KO465" s="53"/>
      <c r="KP465" s="53"/>
      <c r="KQ465" s="53"/>
      <c r="KR465" s="53"/>
      <c r="KS465" s="53"/>
      <c r="KT465" s="53"/>
      <c r="KU465" s="53"/>
      <c r="KV465" s="53"/>
      <c r="KW465" s="53"/>
      <c r="KX465" s="53"/>
      <c r="KY465" s="53"/>
      <c r="KZ465" s="53"/>
      <c r="LA465" s="53"/>
      <c r="LB465" s="53"/>
      <c r="LC465" s="53"/>
      <c r="LD465" s="53"/>
      <c r="LE465" s="53"/>
      <c r="LF465" s="53"/>
      <c r="LG465" s="53"/>
      <c r="LH465" s="53"/>
      <c r="LI465" s="53"/>
      <c r="LJ465" s="53"/>
      <c r="LK465" s="53"/>
      <c r="LL465" s="53"/>
      <c r="LM465" s="53"/>
      <c r="LN465" s="53"/>
      <c r="LO465" s="53"/>
      <c r="LP465" s="53"/>
      <c r="LQ465" s="53"/>
      <c r="LR465" s="53"/>
      <c r="LS465" s="53"/>
      <c r="LT465" s="53"/>
      <c r="LU465" s="53"/>
      <c r="LV465" s="53"/>
      <c r="LW465" s="53"/>
      <c r="LX465" s="53"/>
      <c r="LY465" s="53"/>
      <c r="LZ465" s="53"/>
      <c r="MA465" s="53"/>
      <c r="MB465" s="53"/>
      <c r="MC465" s="53"/>
      <c r="MD465" s="53"/>
      <c r="ME465" s="53"/>
      <c r="MF465" s="53"/>
      <c r="MG465" s="53"/>
      <c r="MH465" s="53"/>
      <c r="MI465" s="53"/>
      <c r="MJ465" s="53"/>
      <c r="MK465" s="53"/>
      <c r="ML465" s="53"/>
      <c r="MM465" s="53"/>
      <c r="MN465" s="53"/>
      <c r="MO465" s="53"/>
      <c r="MP465" s="53"/>
      <c r="MQ465" s="53"/>
      <c r="MR465" s="53"/>
      <c r="MS465" s="53"/>
      <c r="MT465" s="53"/>
      <c r="MU465" s="53"/>
      <c r="MV465" s="53"/>
      <c r="MW465" s="53"/>
      <c r="MX465" s="53"/>
      <c r="MY465" s="53"/>
      <c r="MZ465" s="53"/>
      <c r="NA465" s="53"/>
      <c r="NB465" s="53"/>
      <c r="NC465" s="53"/>
      <c r="ND465" s="53"/>
      <c r="NE465" s="53"/>
      <c r="NF465" s="53"/>
      <c r="NG465" s="53"/>
      <c r="NH465" s="53"/>
      <c r="NI465" s="53"/>
      <c r="NJ465" s="53"/>
      <c r="NK465" s="53"/>
      <c r="NL465" s="53"/>
      <c r="NM465" s="53"/>
      <c r="NN465" s="53"/>
      <c r="NO465" s="53"/>
      <c r="NP465" s="53"/>
      <c r="NQ465" s="53"/>
      <c r="NR465" s="53"/>
      <c r="NS465" s="53"/>
      <c r="NT465" s="53"/>
      <c r="NU465" s="53"/>
      <c r="NV465" s="53"/>
      <c r="NW465" s="53"/>
      <c r="NX465" s="53"/>
      <c r="NY465" s="53"/>
      <c r="NZ465" s="53"/>
      <c r="OA465" s="53"/>
      <c r="OB465" s="53"/>
      <c r="OC465" s="53"/>
      <c r="OD465" s="53"/>
      <c r="OE465" s="53"/>
      <c r="OF465" s="53"/>
      <c r="OG465" s="53"/>
      <c r="OH465" s="53"/>
      <c r="OI465" s="53"/>
      <c r="OJ465" s="53"/>
      <c r="OK465" s="53"/>
      <c r="OL465" s="53"/>
      <c r="OM465" s="53"/>
      <c r="ON465" s="53"/>
      <c r="OO465" s="53"/>
      <c r="OP465" s="53"/>
      <c r="OQ465" s="53"/>
      <c r="OR465" s="53"/>
      <c r="OS465" s="53"/>
      <c r="OT465" s="53"/>
      <c r="OU465" s="53"/>
      <c r="OV465" s="53"/>
      <c r="OW465" s="53"/>
      <c r="OX465" s="53"/>
      <c r="OY465" s="53"/>
      <c r="OZ465" s="53"/>
      <c r="PA465" s="53"/>
      <c r="PB465" s="53"/>
      <c r="PC465" s="53"/>
      <c r="PD465" s="53"/>
      <c r="PE465" s="53"/>
      <c r="PF465" s="53"/>
      <c r="PG465" s="53"/>
      <c r="PH465" s="53"/>
      <c r="PI465" s="53"/>
      <c r="PJ465" s="53"/>
      <c r="PK465" s="53"/>
      <c r="PL465" s="53"/>
      <c r="PM465" s="53"/>
      <c r="PN465" s="53"/>
      <c r="PO465" s="53"/>
      <c r="PP465" s="53"/>
      <c r="PQ465" s="53"/>
      <c r="PR465" s="53"/>
      <c r="PS465" s="53"/>
      <c r="PT465" s="53"/>
      <c r="PU465" s="53"/>
      <c r="PV465" s="53"/>
      <c r="PW465" s="53"/>
      <c r="PX465" s="53"/>
      <c r="PY465" s="53"/>
      <c r="PZ465" s="53"/>
      <c r="QA465" s="53"/>
      <c r="QB465" s="53"/>
      <c r="QC465" s="53"/>
      <c r="QD465" s="53"/>
      <c r="QE465" s="53"/>
      <c r="QF465" s="53"/>
      <c r="QG465" s="53"/>
      <c r="QH465" s="53"/>
      <c r="QI465" s="53"/>
      <c r="QJ465" s="53"/>
      <c r="QK465" s="53"/>
      <c r="QL465" s="53"/>
      <c r="QM465" s="53"/>
      <c r="QN465" s="53"/>
      <c r="QO465" s="53"/>
      <c r="QP465" s="53"/>
      <c r="QQ465" s="53"/>
      <c r="QR465" s="53"/>
      <c r="QS465" s="53"/>
      <c r="QT465" s="53"/>
      <c r="QU465" s="53"/>
      <c r="QV465" s="53"/>
      <c r="QW465" s="53"/>
      <c r="QX465" s="53"/>
      <c r="QY465" s="53"/>
      <c r="QZ465" s="53"/>
      <c r="RA465" s="53"/>
      <c r="RB465" s="53"/>
      <c r="RC465" s="53"/>
      <c r="RD465" s="53"/>
      <c r="RE465" s="53"/>
      <c r="RF465" s="53"/>
      <c r="RG465" s="53"/>
      <c r="RH465" s="53"/>
      <c r="RI465" s="53"/>
      <c r="RJ465" s="53"/>
      <c r="RK465" s="53"/>
      <c r="RL465" s="53"/>
      <c r="RM465" s="53"/>
      <c r="RN465" s="53"/>
      <c r="RO465" s="53"/>
      <c r="RP465" s="53"/>
      <c r="RQ465" s="53"/>
      <c r="RR465" s="53"/>
      <c r="RS465" s="53"/>
      <c r="RT465" s="53"/>
      <c r="RU465" s="53"/>
      <c r="RV465" s="53"/>
      <c r="RW465" s="53"/>
      <c r="RX465" s="53"/>
      <c r="RY465" s="53"/>
      <c r="RZ465" s="53"/>
      <c r="SA465" s="53"/>
      <c r="SB465" s="53"/>
      <c r="SC465" s="53"/>
      <c r="SD465" s="53"/>
      <c r="SE465" s="53"/>
      <c r="SF465" s="53"/>
      <c r="SG465" s="53"/>
      <c r="SH465" s="53"/>
      <c r="SI465" s="53"/>
      <c r="SJ465" s="53"/>
      <c r="SK465" s="53"/>
      <c r="SL465" s="53"/>
      <c r="SM465" s="53"/>
      <c r="SN465" s="53"/>
      <c r="SO465" s="53"/>
      <c r="SP465" s="53"/>
      <c r="SQ465" s="53"/>
      <c r="SR465" s="53"/>
      <c r="SS465" s="53"/>
      <c r="ST465" s="53"/>
      <c r="SU465" s="53"/>
      <c r="SV465" s="53"/>
      <c r="SW465" s="53"/>
      <c r="SX465" s="53"/>
      <c r="SY465" s="53"/>
      <c r="SZ465" s="53"/>
      <c r="TA465" s="53"/>
      <c r="TB465" s="53"/>
      <c r="TC465" s="53"/>
      <c r="TD465" s="53"/>
      <c r="TE465" s="53"/>
      <c r="TF465" s="53"/>
      <c r="TG465" s="53"/>
      <c r="TH465" s="53"/>
      <c r="TI465" s="53"/>
      <c r="TJ465" s="53"/>
      <c r="TK465" s="53"/>
      <c r="TL465" s="53"/>
      <c r="TM465" s="53"/>
      <c r="TN465" s="53"/>
      <c r="TO465" s="53"/>
      <c r="TP465" s="53"/>
      <c r="TQ465" s="53"/>
      <c r="TR465" s="53"/>
      <c r="TS465" s="53"/>
      <c r="TT465" s="53"/>
      <c r="TU465" s="53"/>
      <c r="TV465" s="53"/>
      <c r="TW465" s="53"/>
      <c r="TX465" s="53"/>
      <c r="TY465" s="53"/>
      <c r="TZ465" s="53"/>
      <c r="UA465" s="53"/>
      <c r="UB465" s="53"/>
      <c r="UC465" s="53"/>
      <c r="UD465" s="53"/>
      <c r="UE465" s="53"/>
      <c r="UF465" s="53"/>
      <c r="UG465" s="53"/>
    </row>
    <row r="466" spans="12:553" s="19" customFormat="1" ht="15.75" customHeight="1" x14ac:dyDescent="0.2">
      <c r="L466" s="66"/>
      <c r="M466" s="66"/>
      <c r="N466" s="52"/>
      <c r="O466" s="53"/>
      <c r="P466" s="53"/>
      <c r="Q466" s="53"/>
      <c r="R466" s="53"/>
      <c r="S466" s="53"/>
      <c r="T466" s="53"/>
      <c r="U466" s="53"/>
      <c r="V466" s="53"/>
      <c r="W466" s="53"/>
      <c r="X466" s="53"/>
      <c r="Y466" s="53"/>
      <c r="Z466" s="53"/>
      <c r="AA466" s="53"/>
      <c r="AB466" s="53"/>
      <c r="AC466" s="53"/>
      <c r="AD466" s="53"/>
      <c r="AE466" s="53"/>
      <c r="AF466" s="53"/>
      <c r="AG466" s="53"/>
      <c r="AH466" s="53"/>
      <c r="AI466" s="53"/>
      <c r="AJ466" s="53"/>
      <c r="AK466" s="53"/>
      <c r="AL466" s="53"/>
      <c r="AM466" s="53"/>
      <c r="AN466" s="53"/>
      <c r="AO466" s="53"/>
      <c r="AP466" s="53"/>
      <c r="AQ466" s="53"/>
      <c r="AR466" s="53"/>
      <c r="AS466" s="53"/>
      <c r="AT466" s="53"/>
      <c r="AU466" s="53"/>
      <c r="AV466" s="53"/>
      <c r="AW466" s="53"/>
      <c r="AX466" s="53"/>
      <c r="AY466" s="53"/>
      <c r="AZ466" s="53"/>
      <c r="BA466" s="53"/>
      <c r="BB466" s="53"/>
      <c r="BC466" s="53"/>
      <c r="BD466" s="53"/>
      <c r="BE466" s="53"/>
      <c r="BF466" s="53"/>
      <c r="BG466" s="53"/>
      <c r="BH466" s="53"/>
      <c r="BI466" s="53"/>
      <c r="BJ466" s="53"/>
      <c r="BK466" s="53"/>
      <c r="BL466" s="53"/>
      <c r="BM466" s="53"/>
      <c r="BN466" s="53"/>
      <c r="BO466" s="53"/>
      <c r="BP466" s="53"/>
      <c r="BQ466" s="53"/>
      <c r="BR466" s="53"/>
      <c r="BS466" s="53"/>
      <c r="BT466" s="53"/>
      <c r="BU466" s="53"/>
      <c r="BV466" s="53"/>
      <c r="BW466" s="53"/>
      <c r="BX466" s="53"/>
      <c r="BY466" s="53"/>
      <c r="BZ466" s="53"/>
      <c r="CA466" s="53"/>
      <c r="CB466" s="53"/>
      <c r="CC466" s="53"/>
      <c r="CD466" s="53"/>
      <c r="CE466" s="53"/>
      <c r="CF466" s="53"/>
      <c r="CG466" s="53"/>
      <c r="CH466" s="53"/>
      <c r="CI466" s="53"/>
      <c r="CJ466" s="53"/>
      <c r="CK466" s="53"/>
      <c r="CL466" s="53"/>
      <c r="CM466" s="53"/>
      <c r="CN466" s="53"/>
      <c r="CO466" s="53"/>
      <c r="CP466" s="53"/>
      <c r="CQ466" s="53"/>
      <c r="CR466" s="53"/>
      <c r="CS466" s="53"/>
      <c r="CT466" s="53"/>
      <c r="CU466" s="53"/>
      <c r="CV466" s="53"/>
      <c r="CW466" s="53"/>
      <c r="CX466" s="53"/>
      <c r="CY466" s="53"/>
      <c r="CZ466" s="53"/>
      <c r="DA466" s="53"/>
      <c r="DB466" s="53"/>
      <c r="DC466" s="53"/>
      <c r="DD466" s="53"/>
      <c r="DE466" s="53"/>
      <c r="DF466" s="53"/>
      <c r="DG466" s="53"/>
      <c r="DH466" s="53"/>
      <c r="DI466" s="53"/>
      <c r="DJ466" s="53"/>
      <c r="DK466" s="53"/>
      <c r="DL466" s="53"/>
      <c r="DM466" s="53"/>
      <c r="DN466" s="53"/>
      <c r="DO466" s="53"/>
      <c r="DP466" s="53"/>
      <c r="DQ466" s="53"/>
      <c r="DR466" s="53"/>
      <c r="DS466" s="53"/>
      <c r="DT466" s="53"/>
      <c r="DU466" s="53"/>
      <c r="DV466" s="53"/>
      <c r="DW466" s="53"/>
      <c r="DX466" s="53"/>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3"/>
      <c r="FK466" s="53"/>
      <c r="FL466" s="53"/>
      <c r="FM466" s="53"/>
      <c r="FN466" s="53"/>
      <c r="FO466" s="53"/>
      <c r="FP466" s="53"/>
      <c r="FQ466" s="53"/>
      <c r="FR466" s="53"/>
      <c r="FS466" s="53"/>
      <c r="FT466" s="53"/>
      <c r="FU466" s="53"/>
      <c r="FV466" s="53"/>
      <c r="FW466" s="53"/>
      <c r="FX466" s="53"/>
      <c r="FY466" s="53"/>
      <c r="FZ466" s="53"/>
      <c r="GA466" s="53"/>
      <c r="GB466" s="53"/>
      <c r="GC466" s="53"/>
      <c r="GD466" s="53"/>
      <c r="GE466" s="53"/>
      <c r="GF466" s="53"/>
      <c r="GG466" s="53"/>
      <c r="GH466" s="53"/>
      <c r="GI466" s="53"/>
      <c r="GJ466" s="53"/>
      <c r="GK466" s="53"/>
      <c r="GL466" s="53"/>
      <c r="GM466" s="53"/>
      <c r="GN466" s="53"/>
      <c r="GO466" s="53"/>
      <c r="GP466" s="53"/>
      <c r="GQ466" s="53"/>
      <c r="GR466" s="53"/>
      <c r="GS466" s="53"/>
      <c r="GT466" s="53"/>
      <c r="GU466" s="53"/>
      <c r="GV466" s="53"/>
      <c r="GW466" s="53"/>
      <c r="GX466" s="53"/>
      <c r="GY466" s="53"/>
      <c r="GZ466" s="53"/>
      <c r="HA466" s="53"/>
      <c r="HB466" s="53"/>
      <c r="HC466" s="53"/>
      <c r="HD466" s="53"/>
      <c r="HE466" s="53"/>
      <c r="HF466" s="53"/>
      <c r="HG466" s="53"/>
      <c r="HH466" s="53"/>
      <c r="HI466" s="53"/>
      <c r="HJ466" s="53"/>
      <c r="HK466" s="53"/>
      <c r="HL466" s="53"/>
      <c r="HM466" s="53"/>
      <c r="HN466" s="53"/>
      <c r="HO466" s="53"/>
      <c r="HP466" s="53"/>
      <c r="HQ466" s="53"/>
      <c r="HR466" s="53"/>
      <c r="HS466" s="53"/>
      <c r="HT466" s="53"/>
      <c r="HU466" s="53"/>
      <c r="HV466" s="53"/>
      <c r="HW466" s="53"/>
      <c r="HX466" s="53"/>
      <c r="HY466" s="53"/>
      <c r="HZ466" s="53"/>
      <c r="IA466" s="53"/>
      <c r="IB466" s="53"/>
      <c r="IC466" s="53"/>
      <c r="ID466" s="53"/>
      <c r="IE466" s="53"/>
      <c r="IF466" s="53"/>
      <c r="IG466" s="53"/>
      <c r="IH466" s="53"/>
      <c r="II466" s="53"/>
      <c r="IJ466" s="53"/>
      <c r="IK466" s="53"/>
      <c r="IL466" s="53"/>
      <c r="IM466" s="53"/>
      <c r="IN466" s="53"/>
      <c r="IO466" s="53"/>
      <c r="IP466" s="53"/>
      <c r="IQ466" s="53"/>
      <c r="IR466" s="53"/>
      <c r="IS466" s="53"/>
      <c r="IT466" s="53"/>
      <c r="IU466" s="53"/>
      <c r="IV466" s="53"/>
      <c r="IW466" s="53"/>
      <c r="IX466" s="53"/>
      <c r="IY466" s="53"/>
      <c r="IZ466" s="53"/>
      <c r="JA466" s="53"/>
      <c r="JB466" s="53"/>
      <c r="JC466" s="53"/>
      <c r="JD466" s="53"/>
      <c r="JE466" s="53"/>
      <c r="JF466" s="53"/>
      <c r="JG466" s="53"/>
      <c r="JH466" s="53"/>
      <c r="JI466" s="53"/>
      <c r="JJ466" s="53"/>
      <c r="JK466" s="53"/>
      <c r="JL466" s="53"/>
      <c r="JM466" s="53"/>
      <c r="JN466" s="53"/>
      <c r="JO466" s="53"/>
      <c r="JP466" s="53"/>
      <c r="JQ466" s="53"/>
      <c r="JR466" s="53"/>
      <c r="JS466" s="53"/>
      <c r="JT466" s="53"/>
      <c r="JU466" s="53"/>
      <c r="JV466" s="53"/>
      <c r="JW466" s="53"/>
      <c r="JX466" s="53"/>
      <c r="JY466" s="53"/>
      <c r="JZ466" s="53"/>
      <c r="KA466" s="53"/>
      <c r="KB466" s="53"/>
      <c r="KC466" s="53"/>
      <c r="KD466" s="53"/>
      <c r="KE466" s="53"/>
      <c r="KF466" s="53"/>
      <c r="KG466" s="53"/>
      <c r="KH466" s="53"/>
      <c r="KI466" s="53"/>
      <c r="KJ466" s="53"/>
      <c r="KK466" s="53"/>
      <c r="KL466" s="53"/>
      <c r="KM466" s="53"/>
      <c r="KN466" s="53"/>
      <c r="KO466" s="53"/>
      <c r="KP466" s="53"/>
      <c r="KQ466" s="53"/>
      <c r="KR466" s="53"/>
      <c r="KS466" s="53"/>
      <c r="KT466" s="53"/>
      <c r="KU466" s="53"/>
      <c r="KV466" s="53"/>
      <c r="KW466" s="53"/>
      <c r="KX466" s="53"/>
      <c r="KY466" s="53"/>
      <c r="KZ466" s="53"/>
      <c r="LA466" s="53"/>
      <c r="LB466" s="53"/>
      <c r="LC466" s="53"/>
      <c r="LD466" s="53"/>
      <c r="LE466" s="53"/>
      <c r="LF466" s="53"/>
      <c r="LG466" s="53"/>
      <c r="LH466" s="53"/>
      <c r="LI466" s="53"/>
      <c r="LJ466" s="53"/>
      <c r="LK466" s="53"/>
      <c r="LL466" s="53"/>
      <c r="LM466" s="53"/>
      <c r="LN466" s="53"/>
      <c r="LO466" s="53"/>
      <c r="LP466" s="53"/>
      <c r="LQ466" s="53"/>
      <c r="LR466" s="53"/>
      <c r="LS466" s="53"/>
      <c r="LT466" s="53"/>
      <c r="LU466" s="53"/>
      <c r="LV466" s="53"/>
      <c r="LW466" s="53"/>
      <c r="LX466" s="53"/>
      <c r="LY466" s="53"/>
      <c r="LZ466" s="53"/>
      <c r="MA466" s="53"/>
      <c r="MB466" s="53"/>
      <c r="MC466" s="53"/>
      <c r="MD466" s="53"/>
      <c r="ME466" s="53"/>
      <c r="MF466" s="53"/>
      <c r="MG466" s="53"/>
      <c r="MH466" s="53"/>
      <c r="MI466" s="53"/>
      <c r="MJ466" s="53"/>
      <c r="MK466" s="53"/>
      <c r="ML466" s="53"/>
      <c r="MM466" s="53"/>
      <c r="MN466" s="53"/>
      <c r="MO466" s="53"/>
      <c r="MP466" s="53"/>
      <c r="MQ466" s="53"/>
      <c r="MR466" s="53"/>
      <c r="MS466" s="53"/>
      <c r="MT466" s="53"/>
      <c r="MU466" s="53"/>
      <c r="MV466" s="53"/>
      <c r="MW466" s="53"/>
      <c r="MX466" s="53"/>
      <c r="MY466" s="53"/>
      <c r="MZ466" s="53"/>
      <c r="NA466" s="53"/>
      <c r="NB466" s="53"/>
      <c r="NC466" s="53"/>
      <c r="ND466" s="53"/>
      <c r="NE466" s="53"/>
      <c r="NF466" s="53"/>
      <c r="NG466" s="53"/>
      <c r="NH466" s="53"/>
      <c r="NI466" s="53"/>
      <c r="NJ466" s="53"/>
      <c r="NK466" s="53"/>
      <c r="NL466" s="53"/>
      <c r="NM466" s="53"/>
      <c r="NN466" s="53"/>
      <c r="NO466" s="53"/>
      <c r="NP466" s="53"/>
      <c r="NQ466" s="53"/>
      <c r="NR466" s="53"/>
      <c r="NS466" s="53"/>
      <c r="NT466" s="53"/>
      <c r="NU466" s="53"/>
      <c r="NV466" s="53"/>
      <c r="NW466" s="53"/>
      <c r="NX466" s="53"/>
      <c r="NY466" s="53"/>
      <c r="NZ466" s="53"/>
      <c r="OA466" s="53"/>
      <c r="OB466" s="53"/>
      <c r="OC466" s="53"/>
      <c r="OD466" s="53"/>
      <c r="OE466" s="53"/>
      <c r="OF466" s="53"/>
      <c r="OG466" s="53"/>
      <c r="OH466" s="53"/>
      <c r="OI466" s="53"/>
      <c r="OJ466" s="53"/>
      <c r="OK466" s="53"/>
      <c r="OL466" s="53"/>
      <c r="OM466" s="53"/>
      <c r="ON466" s="53"/>
      <c r="OO466" s="53"/>
      <c r="OP466" s="53"/>
      <c r="OQ466" s="53"/>
      <c r="OR466" s="53"/>
      <c r="OS466" s="53"/>
      <c r="OT466" s="53"/>
      <c r="OU466" s="53"/>
      <c r="OV466" s="53"/>
      <c r="OW466" s="53"/>
      <c r="OX466" s="53"/>
      <c r="OY466" s="53"/>
      <c r="OZ466" s="53"/>
      <c r="PA466" s="53"/>
      <c r="PB466" s="53"/>
      <c r="PC466" s="53"/>
      <c r="PD466" s="53"/>
      <c r="PE466" s="53"/>
      <c r="PF466" s="53"/>
      <c r="PG466" s="53"/>
      <c r="PH466" s="53"/>
      <c r="PI466" s="53"/>
      <c r="PJ466" s="53"/>
      <c r="PK466" s="53"/>
      <c r="PL466" s="53"/>
      <c r="PM466" s="53"/>
      <c r="PN466" s="53"/>
      <c r="PO466" s="53"/>
      <c r="PP466" s="53"/>
      <c r="PQ466" s="53"/>
      <c r="PR466" s="53"/>
      <c r="PS466" s="53"/>
      <c r="PT466" s="53"/>
      <c r="PU466" s="53"/>
      <c r="PV466" s="53"/>
      <c r="PW466" s="53"/>
      <c r="PX466" s="53"/>
      <c r="PY466" s="53"/>
      <c r="PZ466" s="53"/>
      <c r="QA466" s="53"/>
      <c r="QB466" s="53"/>
      <c r="QC466" s="53"/>
      <c r="QD466" s="53"/>
      <c r="QE466" s="53"/>
      <c r="QF466" s="53"/>
      <c r="QG466" s="53"/>
      <c r="QH466" s="53"/>
      <c r="QI466" s="53"/>
      <c r="QJ466" s="53"/>
      <c r="QK466" s="53"/>
      <c r="QL466" s="53"/>
      <c r="QM466" s="53"/>
      <c r="QN466" s="53"/>
      <c r="QO466" s="53"/>
      <c r="QP466" s="53"/>
      <c r="QQ466" s="53"/>
      <c r="QR466" s="53"/>
      <c r="QS466" s="53"/>
      <c r="QT466" s="53"/>
      <c r="QU466" s="53"/>
      <c r="QV466" s="53"/>
      <c r="QW466" s="53"/>
      <c r="QX466" s="53"/>
      <c r="QY466" s="53"/>
      <c r="QZ466" s="53"/>
      <c r="RA466" s="53"/>
      <c r="RB466" s="53"/>
      <c r="RC466" s="53"/>
      <c r="RD466" s="53"/>
      <c r="RE466" s="53"/>
      <c r="RF466" s="53"/>
      <c r="RG466" s="53"/>
      <c r="RH466" s="53"/>
      <c r="RI466" s="53"/>
      <c r="RJ466" s="53"/>
      <c r="RK466" s="53"/>
      <c r="RL466" s="53"/>
      <c r="RM466" s="53"/>
      <c r="RN466" s="53"/>
      <c r="RO466" s="53"/>
      <c r="RP466" s="53"/>
      <c r="RQ466" s="53"/>
      <c r="RR466" s="53"/>
      <c r="RS466" s="53"/>
      <c r="RT466" s="53"/>
      <c r="RU466" s="53"/>
      <c r="RV466" s="53"/>
      <c r="RW466" s="53"/>
      <c r="RX466" s="53"/>
      <c r="RY466" s="53"/>
      <c r="RZ466" s="53"/>
      <c r="SA466" s="53"/>
      <c r="SB466" s="53"/>
      <c r="SC466" s="53"/>
      <c r="SD466" s="53"/>
      <c r="SE466" s="53"/>
      <c r="SF466" s="53"/>
      <c r="SG466" s="53"/>
      <c r="SH466" s="53"/>
      <c r="SI466" s="53"/>
      <c r="SJ466" s="53"/>
      <c r="SK466" s="53"/>
      <c r="SL466" s="53"/>
      <c r="SM466" s="53"/>
      <c r="SN466" s="53"/>
      <c r="SO466" s="53"/>
      <c r="SP466" s="53"/>
      <c r="SQ466" s="53"/>
      <c r="SR466" s="53"/>
      <c r="SS466" s="53"/>
      <c r="ST466" s="53"/>
      <c r="SU466" s="53"/>
      <c r="SV466" s="53"/>
      <c r="SW466" s="53"/>
      <c r="SX466" s="53"/>
      <c r="SY466" s="53"/>
      <c r="SZ466" s="53"/>
      <c r="TA466" s="53"/>
      <c r="TB466" s="53"/>
      <c r="TC466" s="53"/>
      <c r="TD466" s="53"/>
      <c r="TE466" s="53"/>
      <c r="TF466" s="53"/>
      <c r="TG466" s="53"/>
      <c r="TH466" s="53"/>
      <c r="TI466" s="53"/>
      <c r="TJ466" s="53"/>
      <c r="TK466" s="53"/>
      <c r="TL466" s="53"/>
      <c r="TM466" s="53"/>
      <c r="TN466" s="53"/>
      <c r="TO466" s="53"/>
      <c r="TP466" s="53"/>
      <c r="TQ466" s="53"/>
      <c r="TR466" s="53"/>
      <c r="TS466" s="53"/>
      <c r="TT466" s="53"/>
      <c r="TU466" s="53"/>
      <c r="TV466" s="53"/>
      <c r="TW466" s="53"/>
      <c r="TX466" s="53"/>
      <c r="TY466" s="53"/>
      <c r="TZ466" s="53"/>
      <c r="UA466" s="53"/>
      <c r="UB466" s="53"/>
      <c r="UC466" s="53"/>
      <c r="UD466" s="53"/>
      <c r="UE466" s="53"/>
      <c r="UF466" s="53"/>
      <c r="UG466" s="53"/>
    </row>
    <row r="467" spans="12:553" s="19" customFormat="1" ht="15.75" customHeight="1" x14ac:dyDescent="0.2">
      <c r="L467" s="66"/>
      <c r="M467" s="66"/>
      <c r="N467" s="52"/>
      <c r="O467" s="53"/>
      <c r="P467" s="53"/>
      <c r="Q467" s="53"/>
      <c r="R467" s="53"/>
      <c r="S467" s="53"/>
      <c r="T467" s="53"/>
      <c r="U467" s="53"/>
      <c r="V467" s="53"/>
      <c r="W467" s="53"/>
      <c r="X467" s="53"/>
      <c r="Y467" s="53"/>
      <c r="Z467" s="53"/>
      <c r="AA467" s="53"/>
      <c r="AB467" s="53"/>
      <c r="AC467" s="53"/>
      <c r="AD467" s="53"/>
      <c r="AE467" s="53"/>
      <c r="AF467" s="53"/>
      <c r="AG467" s="53"/>
      <c r="AH467" s="53"/>
      <c r="AI467" s="53"/>
      <c r="AJ467" s="53"/>
      <c r="AK467" s="53"/>
      <c r="AL467" s="53"/>
      <c r="AM467" s="53"/>
      <c r="AN467" s="53"/>
      <c r="AO467" s="53"/>
      <c r="AP467" s="53"/>
      <c r="AQ467" s="53"/>
      <c r="AR467" s="53"/>
      <c r="AS467" s="53"/>
      <c r="AT467" s="53"/>
      <c r="AU467" s="53"/>
      <c r="AV467" s="53"/>
      <c r="AW467" s="53"/>
      <c r="AX467" s="53"/>
      <c r="AY467" s="53"/>
      <c r="AZ467" s="53"/>
      <c r="BA467" s="53"/>
      <c r="BB467" s="53"/>
      <c r="BC467" s="53"/>
      <c r="BD467" s="53"/>
      <c r="BE467" s="53"/>
      <c r="BF467" s="53"/>
      <c r="BG467" s="53"/>
      <c r="BH467" s="53"/>
      <c r="BI467" s="53"/>
      <c r="BJ467" s="53"/>
      <c r="BK467" s="53"/>
      <c r="BL467" s="53"/>
      <c r="BM467" s="53"/>
      <c r="BN467" s="53"/>
      <c r="BO467" s="53"/>
      <c r="BP467" s="53"/>
      <c r="BQ467" s="53"/>
      <c r="BR467" s="53"/>
      <c r="BS467" s="53"/>
      <c r="BT467" s="53"/>
      <c r="BU467" s="53"/>
      <c r="BV467" s="53"/>
      <c r="BW467" s="53"/>
      <c r="BX467" s="53"/>
      <c r="BY467" s="53"/>
      <c r="BZ467" s="53"/>
      <c r="CA467" s="53"/>
      <c r="CB467" s="53"/>
      <c r="CC467" s="53"/>
      <c r="CD467" s="53"/>
      <c r="CE467" s="53"/>
      <c r="CF467" s="53"/>
      <c r="CG467" s="53"/>
      <c r="CH467" s="53"/>
      <c r="CI467" s="53"/>
      <c r="CJ467" s="53"/>
      <c r="CK467" s="53"/>
      <c r="CL467" s="53"/>
      <c r="CM467" s="53"/>
      <c r="CN467" s="53"/>
      <c r="CO467" s="53"/>
      <c r="CP467" s="53"/>
      <c r="CQ467" s="53"/>
      <c r="CR467" s="53"/>
      <c r="CS467" s="53"/>
      <c r="CT467" s="53"/>
      <c r="CU467" s="53"/>
      <c r="CV467" s="53"/>
      <c r="CW467" s="53"/>
      <c r="CX467" s="53"/>
      <c r="CY467" s="53"/>
      <c r="CZ467" s="53"/>
      <c r="DA467" s="53"/>
      <c r="DB467" s="53"/>
      <c r="DC467" s="53"/>
      <c r="DD467" s="53"/>
      <c r="DE467" s="53"/>
      <c r="DF467" s="53"/>
      <c r="DG467" s="53"/>
      <c r="DH467" s="53"/>
      <c r="DI467" s="53"/>
      <c r="DJ467" s="53"/>
      <c r="DK467" s="53"/>
      <c r="DL467" s="53"/>
      <c r="DM467" s="53"/>
      <c r="DN467" s="53"/>
      <c r="DO467" s="53"/>
      <c r="DP467" s="53"/>
      <c r="DQ467" s="53"/>
      <c r="DR467" s="53"/>
      <c r="DS467" s="53"/>
      <c r="DT467" s="53"/>
      <c r="DU467" s="53"/>
      <c r="DV467" s="53"/>
      <c r="DW467" s="53"/>
      <c r="DX467" s="53"/>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3"/>
      <c r="FK467" s="53"/>
      <c r="FL467" s="53"/>
      <c r="FM467" s="53"/>
      <c r="FN467" s="53"/>
      <c r="FO467" s="53"/>
      <c r="FP467" s="53"/>
      <c r="FQ467" s="53"/>
      <c r="FR467" s="53"/>
      <c r="FS467" s="53"/>
      <c r="FT467" s="53"/>
      <c r="FU467" s="53"/>
      <c r="FV467" s="53"/>
      <c r="FW467" s="53"/>
      <c r="FX467" s="53"/>
      <c r="FY467" s="53"/>
      <c r="FZ467" s="53"/>
      <c r="GA467" s="53"/>
      <c r="GB467" s="53"/>
      <c r="GC467" s="53"/>
      <c r="GD467" s="53"/>
      <c r="GE467" s="53"/>
      <c r="GF467" s="53"/>
      <c r="GG467" s="53"/>
      <c r="GH467" s="53"/>
      <c r="GI467" s="53"/>
      <c r="GJ467" s="53"/>
      <c r="GK467" s="53"/>
      <c r="GL467" s="53"/>
      <c r="GM467" s="53"/>
      <c r="GN467" s="53"/>
      <c r="GO467" s="53"/>
      <c r="GP467" s="53"/>
      <c r="GQ467" s="53"/>
      <c r="GR467" s="53"/>
      <c r="GS467" s="53"/>
      <c r="GT467" s="53"/>
      <c r="GU467" s="53"/>
      <c r="GV467" s="53"/>
      <c r="GW467" s="53"/>
      <c r="GX467" s="53"/>
      <c r="GY467" s="53"/>
      <c r="GZ467" s="53"/>
      <c r="HA467" s="53"/>
      <c r="HB467" s="53"/>
      <c r="HC467" s="53"/>
      <c r="HD467" s="53"/>
      <c r="HE467" s="53"/>
      <c r="HF467" s="53"/>
      <c r="HG467" s="53"/>
      <c r="HH467" s="53"/>
      <c r="HI467" s="53"/>
      <c r="HJ467" s="53"/>
      <c r="HK467" s="53"/>
      <c r="HL467" s="53"/>
      <c r="HM467" s="53"/>
      <c r="HN467" s="53"/>
      <c r="HO467" s="53"/>
      <c r="HP467" s="53"/>
      <c r="HQ467" s="53"/>
      <c r="HR467" s="53"/>
      <c r="HS467" s="53"/>
      <c r="HT467" s="53"/>
      <c r="HU467" s="53"/>
      <c r="HV467" s="53"/>
      <c r="HW467" s="53"/>
      <c r="HX467" s="53"/>
      <c r="HY467" s="53"/>
      <c r="HZ467" s="53"/>
      <c r="IA467" s="53"/>
      <c r="IB467" s="53"/>
      <c r="IC467" s="53"/>
      <c r="ID467" s="53"/>
      <c r="IE467" s="53"/>
      <c r="IF467" s="53"/>
      <c r="IG467" s="53"/>
      <c r="IH467" s="53"/>
      <c r="II467" s="53"/>
      <c r="IJ467" s="53"/>
      <c r="IK467" s="53"/>
      <c r="IL467" s="53"/>
      <c r="IM467" s="53"/>
      <c r="IN467" s="53"/>
      <c r="IO467" s="53"/>
      <c r="IP467" s="53"/>
      <c r="IQ467" s="53"/>
      <c r="IR467" s="53"/>
      <c r="IS467" s="53"/>
      <c r="IT467" s="53"/>
      <c r="IU467" s="53"/>
      <c r="IV467" s="53"/>
      <c r="IW467" s="53"/>
      <c r="IX467" s="53"/>
      <c r="IY467" s="53"/>
      <c r="IZ467" s="53"/>
      <c r="JA467" s="53"/>
      <c r="JB467" s="53"/>
      <c r="JC467" s="53"/>
      <c r="JD467" s="53"/>
      <c r="JE467" s="53"/>
      <c r="JF467" s="53"/>
      <c r="JG467" s="53"/>
      <c r="JH467" s="53"/>
      <c r="JI467" s="53"/>
      <c r="JJ467" s="53"/>
      <c r="JK467" s="53"/>
      <c r="JL467" s="53"/>
      <c r="JM467" s="53"/>
      <c r="JN467" s="53"/>
      <c r="JO467" s="53"/>
      <c r="JP467" s="53"/>
      <c r="JQ467" s="53"/>
      <c r="JR467" s="53"/>
      <c r="JS467" s="53"/>
      <c r="JT467" s="53"/>
      <c r="JU467" s="53"/>
      <c r="JV467" s="53"/>
      <c r="JW467" s="53"/>
      <c r="JX467" s="53"/>
      <c r="JY467" s="53"/>
      <c r="JZ467" s="53"/>
      <c r="KA467" s="53"/>
      <c r="KB467" s="53"/>
      <c r="KC467" s="53"/>
      <c r="KD467" s="53"/>
      <c r="KE467" s="53"/>
      <c r="KF467" s="53"/>
      <c r="KG467" s="53"/>
      <c r="KH467" s="53"/>
      <c r="KI467" s="53"/>
      <c r="KJ467" s="53"/>
      <c r="KK467" s="53"/>
      <c r="KL467" s="53"/>
      <c r="KM467" s="53"/>
      <c r="KN467" s="53"/>
      <c r="KO467" s="53"/>
      <c r="KP467" s="53"/>
      <c r="KQ467" s="53"/>
      <c r="KR467" s="53"/>
      <c r="KS467" s="53"/>
      <c r="KT467" s="53"/>
      <c r="KU467" s="53"/>
      <c r="KV467" s="53"/>
      <c r="KW467" s="53"/>
      <c r="KX467" s="53"/>
      <c r="KY467" s="53"/>
      <c r="KZ467" s="53"/>
      <c r="LA467" s="53"/>
      <c r="LB467" s="53"/>
      <c r="LC467" s="53"/>
      <c r="LD467" s="53"/>
      <c r="LE467" s="53"/>
      <c r="LF467" s="53"/>
      <c r="LG467" s="53"/>
      <c r="LH467" s="53"/>
      <c r="LI467" s="53"/>
      <c r="LJ467" s="53"/>
      <c r="LK467" s="53"/>
      <c r="LL467" s="53"/>
      <c r="LM467" s="53"/>
      <c r="LN467" s="53"/>
      <c r="LO467" s="53"/>
      <c r="LP467" s="53"/>
      <c r="LQ467" s="53"/>
      <c r="LR467" s="53"/>
      <c r="LS467" s="53"/>
      <c r="LT467" s="53"/>
      <c r="LU467" s="53"/>
      <c r="LV467" s="53"/>
      <c r="LW467" s="53"/>
      <c r="LX467" s="53"/>
      <c r="LY467" s="53"/>
      <c r="LZ467" s="53"/>
      <c r="MA467" s="53"/>
      <c r="MB467" s="53"/>
      <c r="MC467" s="53"/>
      <c r="MD467" s="53"/>
      <c r="ME467" s="53"/>
      <c r="MF467" s="53"/>
      <c r="MG467" s="53"/>
      <c r="MH467" s="53"/>
      <c r="MI467" s="53"/>
      <c r="MJ467" s="53"/>
      <c r="MK467" s="53"/>
      <c r="ML467" s="53"/>
      <c r="MM467" s="53"/>
      <c r="MN467" s="53"/>
      <c r="MO467" s="53"/>
      <c r="MP467" s="53"/>
      <c r="MQ467" s="53"/>
      <c r="MR467" s="53"/>
      <c r="MS467" s="53"/>
      <c r="MT467" s="53"/>
      <c r="MU467" s="53"/>
      <c r="MV467" s="53"/>
      <c r="MW467" s="53"/>
      <c r="MX467" s="53"/>
      <c r="MY467" s="53"/>
      <c r="MZ467" s="53"/>
      <c r="NA467" s="53"/>
      <c r="NB467" s="53"/>
      <c r="NC467" s="53"/>
      <c r="ND467" s="53"/>
      <c r="NE467" s="53"/>
      <c r="NF467" s="53"/>
      <c r="NG467" s="53"/>
      <c r="NH467" s="53"/>
      <c r="NI467" s="53"/>
      <c r="NJ467" s="53"/>
      <c r="NK467" s="53"/>
      <c r="NL467" s="53"/>
      <c r="NM467" s="53"/>
      <c r="NN467" s="53"/>
      <c r="NO467" s="53"/>
      <c r="NP467" s="53"/>
      <c r="NQ467" s="53"/>
      <c r="NR467" s="53"/>
      <c r="NS467" s="53"/>
      <c r="NT467" s="53"/>
      <c r="NU467" s="53"/>
      <c r="NV467" s="53"/>
      <c r="NW467" s="53"/>
      <c r="NX467" s="53"/>
      <c r="NY467" s="53"/>
      <c r="NZ467" s="53"/>
      <c r="OA467" s="53"/>
      <c r="OB467" s="53"/>
      <c r="OC467" s="53"/>
      <c r="OD467" s="53"/>
      <c r="OE467" s="53"/>
      <c r="OF467" s="53"/>
      <c r="OG467" s="53"/>
      <c r="OH467" s="53"/>
      <c r="OI467" s="53"/>
      <c r="OJ467" s="53"/>
      <c r="OK467" s="53"/>
      <c r="OL467" s="53"/>
      <c r="OM467" s="53"/>
      <c r="ON467" s="53"/>
      <c r="OO467" s="53"/>
      <c r="OP467" s="53"/>
      <c r="OQ467" s="53"/>
      <c r="OR467" s="53"/>
      <c r="OS467" s="53"/>
      <c r="OT467" s="53"/>
      <c r="OU467" s="53"/>
      <c r="OV467" s="53"/>
      <c r="OW467" s="53"/>
      <c r="OX467" s="53"/>
      <c r="OY467" s="53"/>
      <c r="OZ467" s="53"/>
      <c r="PA467" s="53"/>
      <c r="PB467" s="53"/>
      <c r="PC467" s="53"/>
      <c r="PD467" s="53"/>
      <c r="PE467" s="53"/>
      <c r="PF467" s="53"/>
      <c r="PG467" s="53"/>
      <c r="PH467" s="53"/>
      <c r="PI467" s="53"/>
      <c r="PJ467" s="53"/>
      <c r="PK467" s="53"/>
      <c r="PL467" s="53"/>
      <c r="PM467" s="53"/>
      <c r="PN467" s="53"/>
      <c r="PO467" s="53"/>
      <c r="PP467" s="53"/>
      <c r="PQ467" s="53"/>
      <c r="PR467" s="53"/>
      <c r="PS467" s="53"/>
      <c r="PT467" s="53"/>
      <c r="PU467" s="53"/>
      <c r="PV467" s="53"/>
      <c r="PW467" s="53"/>
      <c r="PX467" s="53"/>
      <c r="PY467" s="53"/>
      <c r="PZ467" s="53"/>
      <c r="QA467" s="53"/>
      <c r="QB467" s="53"/>
      <c r="QC467" s="53"/>
      <c r="QD467" s="53"/>
      <c r="QE467" s="53"/>
      <c r="QF467" s="53"/>
      <c r="QG467" s="53"/>
      <c r="QH467" s="53"/>
      <c r="QI467" s="53"/>
      <c r="QJ467" s="53"/>
      <c r="QK467" s="53"/>
      <c r="QL467" s="53"/>
      <c r="QM467" s="53"/>
      <c r="QN467" s="53"/>
      <c r="QO467" s="53"/>
      <c r="QP467" s="53"/>
      <c r="QQ467" s="53"/>
      <c r="QR467" s="53"/>
      <c r="QS467" s="53"/>
      <c r="QT467" s="53"/>
      <c r="QU467" s="53"/>
      <c r="QV467" s="53"/>
      <c r="QW467" s="53"/>
      <c r="QX467" s="53"/>
      <c r="QY467" s="53"/>
      <c r="QZ467" s="53"/>
      <c r="RA467" s="53"/>
      <c r="RB467" s="53"/>
      <c r="RC467" s="53"/>
      <c r="RD467" s="53"/>
      <c r="RE467" s="53"/>
      <c r="RF467" s="53"/>
      <c r="RG467" s="53"/>
      <c r="RH467" s="53"/>
      <c r="RI467" s="53"/>
      <c r="RJ467" s="53"/>
      <c r="RK467" s="53"/>
      <c r="RL467" s="53"/>
      <c r="RM467" s="53"/>
      <c r="RN467" s="53"/>
      <c r="RO467" s="53"/>
      <c r="RP467" s="53"/>
      <c r="RQ467" s="53"/>
      <c r="RR467" s="53"/>
      <c r="RS467" s="53"/>
      <c r="RT467" s="53"/>
      <c r="RU467" s="53"/>
      <c r="RV467" s="53"/>
      <c r="RW467" s="53"/>
      <c r="RX467" s="53"/>
      <c r="RY467" s="53"/>
      <c r="RZ467" s="53"/>
      <c r="SA467" s="53"/>
      <c r="SB467" s="53"/>
      <c r="SC467" s="53"/>
      <c r="SD467" s="53"/>
      <c r="SE467" s="53"/>
      <c r="SF467" s="53"/>
      <c r="SG467" s="53"/>
      <c r="SH467" s="53"/>
      <c r="SI467" s="53"/>
      <c r="SJ467" s="53"/>
      <c r="SK467" s="53"/>
      <c r="SL467" s="53"/>
      <c r="SM467" s="53"/>
      <c r="SN467" s="53"/>
      <c r="SO467" s="53"/>
      <c r="SP467" s="53"/>
      <c r="SQ467" s="53"/>
      <c r="SR467" s="53"/>
      <c r="SS467" s="53"/>
      <c r="ST467" s="53"/>
      <c r="SU467" s="53"/>
      <c r="SV467" s="53"/>
      <c r="SW467" s="53"/>
      <c r="SX467" s="53"/>
      <c r="SY467" s="53"/>
      <c r="SZ467" s="53"/>
      <c r="TA467" s="53"/>
      <c r="TB467" s="53"/>
      <c r="TC467" s="53"/>
      <c r="TD467" s="53"/>
      <c r="TE467" s="53"/>
      <c r="TF467" s="53"/>
      <c r="TG467" s="53"/>
      <c r="TH467" s="53"/>
      <c r="TI467" s="53"/>
      <c r="TJ467" s="53"/>
      <c r="TK467" s="53"/>
      <c r="TL467" s="53"/>
      <c r="TM467" s="53"/>
      <c r="TN467" s="53"/>
      <c r="TO467" s="53"/>
      <c r="TP467" s="53"/>
      <c r="TQ467" s="53"/>
      <c r="TR467" s="53"/>
      <c r="TS467" s="53"/>
      <c r="TT467" s="53"/>
      <c r="TU467" s="53"/>
      <c r="TV467" s="53"/>
      <c r="TW467" s="53"/>
      <c r="TX467" s="53"/>
      <c r="TY467" s="53"/>
      <c r="TZ467" s="53"/>
      <c r="UA467" s="53"/>
      <c r="UB467" s="53"/>
      <c r="UC467" s="53"/>
      <c r="UD467" s="53"/>
      <c r="UE467" s="53"/>
      <c r="UF467" s="53"/>
      <c r="UG467" s="53"/>
    </row>
    <row r="468" spans="12:553" s="19" customFormat="1" ht="15.75" customHeight="1" x14ac:dyDescent="0.2">
      <c r="L468" s="66"/>
      <c r="M468" s="66"/>
      <c r="N468" s="52"/>
      <c r="O468" s="53"/>
      <c r="P468" s="53"/>
      <c r="Q468" s="53"/>
      <c r="R468" s="53"/>
      <c r="S468" s="53"/>
      <c r="T468" s="53"/>
      <c r="U468" s="53"/>
      <c r="V468" s="53"/>
      <c r="W468" s="53"/>
      <c r="X468" s="53"/>
      <c r="Y468" s="53"/>
      <c r="Z468" s="53"/>
      <c r="AA468" s="53"/>
      <c r="AB468" s="53"/>
      <c r="AC468" s="53"/>
      <c r="AD468" s="53"/>
      <c r="AE468" s="53"/>
      <c r="AF468" s="53"/>
      <c r="AG468" s="53"/>
      <c r="AH468" s="53"/>
      <c r="AI468" s="53"/>
      <c r="AJ468" s="53"/>
      <c r="AK468" s="53"/>
      <c r="AL468" s="53"/>
      <c r="AM468" s="53"/>
      <c r="AN468" s="53"/>
      <c r="AO468" s="53"/>
      <c r="AP468" s="53"/>
      <c r="AQ468" s="53"/>
      <c r="AR468" s="53"/>
      <c r="AS468" s="53"/>
      <c r="AT468" s="53"/>
      <c r="AU468" s="53"/>
      <c r="AV468" s="53"/>
      <c r="AW468" s="53"/>
      <c r="AX468" s="53"/>
      <c r="AY468" s="53"/>
      <c r="AZ468" s="53"/>
      <c r="BA468" s="53"/>
      <c r="BB468" s="53"/>
      <c r="BC468" s="53"/>
      <c r="BD468" s="53"/>
      <c r="BE468" s="53"/>
      <c r="BF468" s="53"/>
      <c r="BG468" s="53"/>
      <c r="BH468" s="53"/>
      <c r="BI468" s="53"/>
      <c r="BJ468" s="53"/>
      <c r="BK468" s="53"/>
      <c r="BL468" s="53"/>
      <c r="BM468" s="53"/>
      <c r="BN468" s="53"/>
      <c r="BO468" s="53"/>
      <c r="BP468" s="53"/>
      <c r="BQ468" s="53"/>
      <c r="BR468" s="53"/>
      <c r="BS468" s="53"/>
      <c r="BT468" s="53"/>
      <c r="BU468" s="53"/>
      <c r="BV468" s="53"/>
      <c r="BW468" s="53"/>
      <c r="BX468" s="53"/>
      <c r="BY468" s="53"/>
      <c r="BZ468" s="53"/>
      <c r="CA468" s="53"/>
      <c r="CB468" s="53"/>
      <c r="CC468" s="53"/>
      <c r="CD468" s="53"/>
      <c r="CE468" s="53"/>
      <c r="CF468" s="53"/>
      <c r="CG468" s="53"/>
      <c r="CH468" s="53"/>
      <c r="CI468" s="53"/>
      <c r="CJ468" s="53"/>
      <c r="CK468" s="53"/>
      <c r="CL468" s="53"/>
      <c r="CM468" s="53"/>
      <c r="CN468" s="53"/>
      <c r="CO468" s="53"/>
      <c r="CP468" s="53"/>
      <c r="CQ468" s="53"/>
      <c r="CR468" s="53"/>
      <c r="CS468" s="53"/>
      <c r="CT468" s="53"/>
      <c r="CU468" s="53"/>
      <c r="CV468" s="53"/>
      <c r="CW468" s="53"/>
      <c r="CX468" s="53"/>
      <c r="CY468" s="53"/>
      <c r="CZ468" s="53"/>
      <c r="DA468" s="53"/>
      <c r="DB468" s="53"/>
      <c r="DC468" s="53"/>
      <c r="DD468" s="53"/>
      <c r="DE468" s="53"/>
      <c r="DF468" s="53"/>
      <c r="DG468" s="53"/>
      <c r="DH468" s="53"/>
      <c r="DI468" s="53"/>
      <c r="DJ468" s="53"/>
      <c r="DK468" s="53"/>
      <c r="DL468" s="53"/>
      <c r="DM468" s="53"/>
      <c r="DN468" s="53"/>
      <c r="DO468" s="53"/>
      <c r="DP468" s="53"/>
      <c r="DQ468" s="53"/>
      <c r="DR468" s="53"/>
      <c r="DS468" s="53"/>
      <c r="DT468" s="53"/>
      <c r="DU468" s="53"/>
      <c r="DV468" s="53"/>
      <c r="DW468" s="53"/>
      <c r="DX468" s="53"/>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3"/>
      <c r="FK468" s="53"/>
      <c r="FL468" s="53"/>
      <c r="FM468" s="53"/>
      <c r="FN468" s="53"/>
      <c r="FO468" s="53"/>
      <c r="FP468" s="53"/>
      <c r="FQ468" s="53"/>
      <c r="FR468" s="53"/>
      <c r="FS468" s="53"/>
      <c r="FT468" s="53"/>
      <c r="FU468" s="53"/>
      <c r="FV468" s="53"/>
      <c r="FW468" s="53"/>
      <c r="FX468" s="53"/>
      <c r="FY468" s="53"/>
      <c r="FZ468" s="53"/>
      <c r="GA468" s="53"/>
      <c r="GB468" s="53"/>
      <c r="GC468" s="53"/>
      <c r="GD468" s="53"/>
      <c r="GE468" s="53"/>
      <c r="GF468" s="53"/>
      <c r="GG468" s="53"/>
      <c r="GH468" s="53"/>
      <c r="GI468" s="53"/>
      <c r="GJ468" s="53"/>
      <c r="GK468" s="53"/>
      <c r="GL468" s="53"/>
      <c r="GM468" s="53"/>
      <c r="GN468" s="53"/>
      <c r="GO468" s="53"/>
      <c r="GP468" s="53"/>
      <c r="GQ468" s="53"/>
      <c r="GR468" s="53"/>
      <c r="GS468" s="53"/>
      <c r="GT468" s="53"/>
      <c r="GU468" s="53"/>
      <c r="GV468" s="53"/>
      <c r="GW468" s="53"/>
      <c r="GX468" s="53"/>
      <c r="GY468" s="53"/>
      <c r="GZ468" s="53"/>
      <c r="HA468" s="53"/>
      <c r="HB468" s="53"/>
      <c r="HC468" s="53"/>
      <c r="HD468" s="53"/>
      <c r="HE468" s="53"/>
      <c r="HF468" s="53"/>
      <c r="HG468" s="53"/>
      <c r="HH468" s="53"/>
      <c r="HI468" s="53"/>
      <c r="HJ468" s="53"/>
      <c r="HK468" s="53"/>
      <c r="HL468" s="53"/>
      <c r="HM468" s="53"/>
      <c r="HN468" s="53"/>
      <c r="HO468" s="53"/>
      <c r="HP468" s="53"/>
      <c r="HQ468" s="53"/>
      <c r="HR468" s="53"/>
      <c r="HS468" s="53"/>
      <c r="HT468" s="53"/>
      <c r="HU468" s="53"/>
      <c r="HV468" s="53"/>
      <c r="HW468" s="53"/>
      <c r="HX468" s="53"/>
      <c r="HY468" s="53"/>
      <c r="HZ468" s="53"/>
      <c r="IA468" s="53"/>
      <c r="IB468" s="53"/>
      <c r="IC468" s="53"/>
      <c r="ID468" s="53"/>
      <c r="IE468" s="53"/>
      <c r="IF468" s="53"/>
      <c r="IG468" s="53"/>
      <c r="IH468" s="53"/>
      <c r="II468" s="53"/>
      <c r="IJ468" s="53"/>
      <c r="IK468" s="53"/>
      <c r="IL468" s="53"/>
      <c r="IM468" s="53"/>
      <c r="IN468" s="53"/>
      <c r="IO468" s="53"/>
      <c r="IP468" s="53"/>
      <c r="IQ468" s="53"/>
      <c r="IR468" s="53"/>
      <c r="IS468" s="53"/>
      <c r="IT468" s="53"/>
      <c r="IU468" s="53"/>
      <c r="IV468" s="53"/>
      <c r="IW468" s="53"/>
      <c r="IX468" s="53"/>
      <c r="IY468" s="53"/>
      <c r="IZ468" s="53"/>
      <c r="JA468" s="53"/>
      <c r="JB468" s="53"/>
      <c r="JC468" s="53"/>
      <c r="JD468" s="53"/>
      <c r="JE468" s="53"/>
      <c r="JF468" s="53"/>
      <c r="JG468" s="53"/>
      <c r="JH468" s="53"/>
      <c r="JI468" s="53"/>
      <c r="JJ468" s="53"/>
      <c r="JK468" s="53"/>
      <c r="JL468" s="53"/>
      <c r="JM468" s="53"/>
      <c r="JN468" s="53"/>
      <c r="JO468" s="53"/>
      <c r="JP468" s="53"/>
      <c r="JQ468" s="53"/>
      <c r="JR468" s="53"/>
      <c r="JS468" s="53"/>
      <c r="JT468" s="53"/>
      <c r="JU468" s="53"/>
      <c r="JV468" s="53"/>
      <c r="JW468" s="53"/>
      <c r="JX468" s="53"/>
      <c r="JY468" s="53"/>
      <c r="JZ468" s="53"/>
      <c r="KA468" s="53"/>
      <c r="KB468" s="53"/>
      <c r="KC468" s="53"/>
      <c r="KD468" s="53"/>
      <c r="KE468" s="53"/>
      <c r="KF468" s="53"/>
      <c r="KG468" s="53"/>
      <c r="KH468" s="53"/>
      <c r="KI468" s="53"/>
      <c r="KJ468" s="53"/>
      <c r="KK468" s="53"/>
      <c r="KL468" s="53"/>
      <c r="KM468" s="53"/>
      <c r="KN468" s="53"/>
      <c r="KO468" s="53"/>
      <c r="KP468" s="53"/>
      <c r="KQ468" s="53"/>
      <c r="KR468" s="53"/>
      <c r="KS468" s="53"/>
      <c r="KT468" s="53"/>
      <c r="KU468" s="53"/>
      <c r="KV468" s="53"/>
      <c r="KW468" s="53"/>
      <c r="KX468" s="53"/>
      <c r="KY468" s="53"/>
      <c r="KZ468" s="53"/>
      <c r="LA468" s="53"/>
      <c r="LB468" s="53"/>
      <c r="LC468" s="53"/>
      <c r="LD468" s="53"/>
      <c r="LE468" s="53"/>
      <c r="LF468" s="53"/>
      <c r="LG468" s="53"/>
      <c r="LH468" s="53"/>
      <c r="LI468" s="53"/>
      <c r="LJ468" s="53"/>
      <c r="LK468" s="53"/>
      <c r="LL468" s="53"/>
      <c r="LM468" s="53"/>
      <c r="LN468" s="53"/>
      <c r="LO468" s="53"/>
      <c r="LP468" s="53"/>
      <c r="LQ468" s="53"/>
      <c r="LR468" s="53"/>
      <c r="LS468" s="53"/>
      <c r="LT468" s="53"/>
      <c r="LU468" s="53"/>
      <c r="LV468" s="53"/>
      <c r="LW468" s="53"/>
      <c r="LX468" s="53"/>
      <c r="LY468" s="53"/>
      <c r="LZ468" s="53"/>
      <c r="MA468" s="53"/>
      <c r="MB468" s="53"/>
      <c r="MC468" s="53"/>
      <c r="MD468" s="53"/>
      <c r="ME468" s="53"/>
      <c r="MF468" s="53"/>
      <c r="MG468" s="53"/>
      <c r="MH468" s="53"/>
      <c r="MI468" s="53"/>
      <c r="MJ468" s="53"/>
      <c r="MK468" s="53"/>
      <c r="ML468" s="53"/>
      <c r="MM468" s="53"/>
      <c r="MN468" s="53"/>
      <c r="MO468" s="53"/>
      <c r="MP468" s="53"/>
      <c r="MQ468" s="53"/>
      <c r="MR468" s="53"/>
      <c r="MS468" s="53"/>
      <c r="MT468" s="53"/>
      <c r="MU468" s="53"/>
      <c r="MV468" s="53"/>
      <c r="MW468" s="53"/>
      <c r="MX468" s="53"/>
      <c r="MY468" s="53"/>
      <c r="MZ468" s="53"/>
      <c r="NA468" s="53"/>
      <c r="NB468" s="53"/>
      <c r="NC468" s="53"/>
      <c r="ND468" s="53"/>
      <c r="NE468" s="53"/>
      <c r="NF468" s="53"/>
      <c r="NG468" s="53"/>
      <c r="NH468" s="53"/>
      <c r="NI468" s="53"/>
      <c r="NJ468" s="53"/>
      <c r="NK468" s="53"/>
      <c r="NL468" s="53"/>
      <c r="NM468" s="53"/>
      <c r="NN468" s="53"/>
      <c r="NO468" s="53"/>
      <c r="NP468" s="53"/>
      <c r="NQ468" s="53"/>
      <c r="NR468" s="53"/>
      <c r="NS468" s="53"/>
      <c r="NT468" s="53"/>
      <c r="NU468" s="53"/>
      <c r="NV468" s="53"/>
      <c r="NW468" s="53"/>
      <c r="NX468" s="53"/>
      <c r="NY468" s="53"/>
      <c r="NZ468" s="53"/>
      <c r="OA468" s="53"/>
      <c r="OB468" s="53"/>
      <c r="OC468" s="53"/>
      <c r="OD468" s="53"/>
      <c r="OE468" s="53"/>
      <c r="OF468" s="53"/>
      <c r="OG468" s="53"/>
      <c r="OH468" s="53"/>
      <c r="OI468" s="53"/>
      <c r="OJ468" s="53"/>
      <c r="OK468" s="53"/>
      <c r="OL468" s="53"/>
      <c r="OM468" s="53"/>
      <c r="ON468" s="53"/>
      <c r="OO468" s="53"/>
      <c r="OP468" s="53"/>
      <c r="OQ468" s="53"/>
      <c r="OR468" s="53"/>
      <c r="OS468" s="53"/>
      <c r="OT468" s="53"/>
      <c r="OU468" s="53"/>
      <c r="OV468" s="53"/>
      <c r="OW468" s="53"/>
      <c r="OX468" s="53"/>
      <c r="OY468" s="53"/>
      <c r="OZ468" s="53"/>
      <c r="PA468" s="53"/>
      <c r="PB468" s="53"/>
      <c r="PC468" s="53"/>
      <c r="PD468" s="53"/>
      <c r="PE468" s="53"/>
      <c r="PF468" s="53"/>
      <c r="PG468" s="53"/>
      <c r="PH468" s="53"/>
      <c r="PI468" s="53"/>
      <c r="PJ468" s="53"/>
      <c r="PK468" s="53"/>
      <c r="PL468" s="53"/>
      <c r="PM468" s="53"/>
      <c r="PN468" s="53"/>
      <c r="PO468" s="53"/>
      <c r="PP468" s="53"/>
      <c r="PQ468" s="53"/>
      <c r="PR468" s="53"/>
      <c r="PS468" s="53"/>
      <c r="PT468" s="53"/>
      <c r="PU468" s="53"/>
      <c r="PV468" s="53"/>
      <c r="PW468" s="53"/>
      <c r="PX468" s="53"/>
      <c r="PY468" s="53"/>
      <c r="PZ468" s="53"/>
      <c r="QA468" s="53"/>
      <c r="QB468" s="53"/>
      <c r="QC468" s="53"/>
      <c r="QD468" s="53"/>
      <c r="QE468" s="53"/>
      <c r="QF468" s="53"/>
      <c r="QG468" s="53"/>
      <c r="QH468" s="53"/>
      <c r="QI468" s="53"/>
      <c r="QJ468" s="53"/>
      <c r="QK468" s="53"/>
      <c r="QL468" s="53"/>
      <c r="QM468" s="53"/>
      <c r="QN468" s="53"/>
      <c r="QO468" s="53"/>
      <c r="QP468" s="53"/>
      <c r="QQ468" s="53"/>
      <c r="QR468" s="53"/>
      <c r="QS468" s="53"/>
      <c r="QT468" s="53"/>
      <c r="QU468" s="53"/>
      <c r="QV468" s="53"/>
      <c r="QW468" s="53"/>
      <c r="QX468" s="53"/>
      <c r="QY468" s="53"/>
      <c r="QZ468" s="53"/>
      <c r="RA468" s="53"/>
      <c r="RB468" s="53"/>
      <c r="RC468" s="53"/>
      <c r="RD468" s="53"/>
      <c r="RE468" s="53"/>
      <c r="RF468" s="53"/>
      <c r="RG468" s="53"/>
      <c r="RH468" s="53"/>
      <c r="RI468" s="53"/>
      <c r="RJ468" s="53"/>
      <c r="RK468" s="53"/>
      <c r="RL468" s="53"/>
      <c r="RM468" s="53"/>
      <c r="RN468" s="53"/>
      <c r="RO468" s="53"/>
      <c r="RP468" s="53"/>
      <c r="RQ468" s="53"/>
      <c r="RR468" s="53"/>
      <c r="RS468" s="53"/>
      <c r="RT468" s="53"/>
      <c r="RU468" s="53"/>
      <c r="RV468" s="53"/>
      <c r="RW468" s="53"/>
      <c r="RX468" s="53"/>
      <c r="RY468" s="53"/>
      <c r="RZ468" s="53"/>
      <c r="SA468" s="53"/>
      <c r="SB468" s="53"/>
      <c r="SC468" s="53"/>
      <c r="SD468" s="53"/>
      <c r="SE468" s="53"/>
      <c r="SF468" s="53"/>
      <c r="SG468" s="53"/>
      <c r="SH468" s="53"/>
      <c r="SI468" s="53"/>
      <c r="SJ468" s="53"/>
      <c r="SK468" s="53"/>
      <c r="SL468" s="53"/>
      <c r="SM468" s="53"/>
      <c r="SN468" s="53"/>
      <c r="SO468" s="53"/>
      <c r="SP468" s="53"/>
      <c r="SQ468" s="53"/>
      <c r="SR468" s="53"/>
      <c r="SS468" s="53"/>
      <c r="ST468" s="53"/>
      <c r="SU468" s="53"/>
      <c r="SV468" s="53"/>
      <c r="SW468" s="53"/>
      <c r="SX468" s="53"/>
      <c r="SY468" s="53"/>
      <c r="SZ468" s="53"/>
      <c r="TA468" s="53"/>
      <c r="TB468" s="53"/>
      <c r="TC468" s="53"/>
      <c r="TD468" s="53"/>
      <c r="TE468" s="53"/>
      <c r="TF468" s="53"/>
      <c r="TG468" s="53"/>
      <c r="TH468" s="53"/>
      <c r="TI468" s="53"/>
      <c r="TJ468" s="53"/>
      <c r="TK468" s="53"/>
      <c r="TL468" s="53"/>
      <c r="TM468" s="53"/>
      <c r="TN468" s="53"/>
      <c r="TO468" s="53"/>
      <c r="TP468" s="53"/>
      <c r="TQ468" s="53"/>
      <c r="TR468" s="53"/>
      <c r="TS468" s="53"/>
      <c r="TT468" s="53"/>
      <c r="TU468" s="53"/>
      <c r="TV468" s="53"/>
      <c r="TW468" s="53"/>
      <c r="TX468" s="53"/>
      <c r="TY468" s="53"/>
      <c r="TZ468" s="53"/>
      <c r="UA468" s="53"/>
      <c r="UB468" s="53"/>
      <c r="UC468" s="53"/>
      <c r="UD468" s="53"/>
      <c r="UE468" s="53"/>
      <c r="UF468" s="53"/>
      <c r="UG468" s="53"/>
    </row>
    <row r="469" spans="12:553" s="19" customFormat="1" ht="15.75" customHeight="1" x14ac:dyDescent="0.2">
      <c r="L469" s="66"/>
      <c r="M469" s="66"/>
      <c r="N469" s="52"/>
      <c r="O469" s="53"/>
      <c r="P469" s="53"/>
      <c r="Q469" s="53"/>
      <c r="R469" s="53"/>
      <c r="S469" s="53"/>
      <c r="T469" s="53"/>
      <c r="U469" s="53"/>
      <c r="V469" s="53"/>
      <c r="W469" s="53"/>
      <c r="X469" s="53"/>
      <c r="Y469" s="53"/>
      <c r="Z469" s="53"/>
      <c r="AA469" s="53"/>
      <c r="AB469" s="53"/>
      <c r="AC469" s="53"/>
      <c r="AD469" s="53"/>
      <c r="AE469" s="53"/>
      <c r="AF469" s="53"/>
      <c r="AG469" s="53"/>
      <c r="AH469" s="53"/>
      <c r="AI469" s="53"/>
      <c r="AJ469" s="53"/>
      <c r="AK469" s="53"/>
      <c r="AL469" s="53"/>
      <c r="AM469" s="53"/>
      <c r="AN469" s="53"/>
      <c r="AO469" s="53"/>
      <c r="AP469" s="53"/>
      <c r="AQ469" s="53"/>
      <c r="AR469" s="53"/>
      <c r="AS469" s="53"/>
      <c r="AT469" s="53"/>
      <c r="AU469" s="53"/>
      <c r="AV469" s="53"/>
      <c r="AW469" s="53"/>
      <c r="AX469" s="53"/>
      <c r="AY469" s="53"/>
      <c r="AZ469" s="53"/>
      <c r="BA469" s="53"/>
      <c r="BB469" s="53"/>
      <c r="BC469" s="53"/>
      <c r="BD469" s="53"/>
      <c r="BE469" s="53"/>
      <c r="BF469" s="53"/>
      <c r="BG469" s="53"/>
      <c r="BH469" s="53"/>
      <c r="BI469" s="53"/>
      <c r="BJ469" s="53"/>
      <c r="BK469" s="53"/>
      <c r="BL469" s="53"/>
      <c r="BM469" s="53"/>
      <c r="BN469" s="53"/>
      <c r="BO469" s="53"/>
      <c r="BP469" s="53"/>
      <c r="BQ469" s="53"/>
      <c r="BR469" s="53"/>
      <c r="BS469" s="53"/>
      <c r="BT469" s="53"/>
      <c r="BU469" s="53"/>
      <c r="BV469" s="53"/>
      <c r="BW469" s="53"/>
      <c r="BX469" s="53"/>
      <c r="BY469" s="53"/>
      <c r="BZ469" s="53"/>
      <c r="CA469" s="53"/>
      <c r="CB469" s="53"/>
      <c r="CC469" s="53"/>
      <c r="CD469" s="53"/>
      <c r="CE469" s="53"/>
      <c r="CF469" s="53"/>
      <c r="CG469" s="53"/>
      <c r="CH469" s="53"/>
      <c r="CI469" s="53"/>
      <c r="CJ469" s="53"/>
      <c r="CK469" s="53"/>
      <c r="CL469" s="53"/>
      <c r="CM469" s="53"/>
      <c r="CN469" s="53"/>
      <c r="CO469" s="53"/>
      <c r="CP469" s="53"/>
      <c r="CQ469" s="53"/>
      <c r="CR469" s="53"/>
      <c r="CS469" s="53"/>
      <c r="CT469" s="53"/>
      <c r="CU469" s="53"/>
      <c r="CV469" s="53"/>
      <c r="CW469" s="53"/>
      <c r="CX469" s="53"/>
      <c r="CY469" s="53"/>
      <c r="CZ469" s="53"/>
      <c r="DA469" s="53"/>
      <c r="DB469" s="53"/>
      <c r="DC469" s="53"/>
      <c r="DD469" s="53"/>
      <c r="DE469" s="53"/>
      <c r="DF469" s="53"/>
      <c r="DG469" s="53"/>
      <c r="DH469" s="53"/>
      <c r="DI469" s="53"/>
      <c r="DJ469" s="53"/>
      <c r="DK469" s="53"/>
      <c r="DL469" s="53"/>
      <c r="DM469" s="53"/>
      <c r="DN469" s="53"/>
      <c r="DO469" s="53"/>
      <c r="DP469" s="53"/>
      <c r="DQ469" s="53"/>
      <c r="DR469" s="53"/>
      <c r="DS469" s="53"/>
      <c r="DT469" s="53"/>
      <c r="DU469" s="53"/>
      <c r="DV469" s="53"/>
      <c r="DW469" s="53"/>
      <c r="DX469" s="53"/>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3"/>
      <c r="FK469" s="53"/>
      <c r="FL469" s="53"/>
      <c r="FM469" s="53"/>
      <c r="FN469" s="53"/>
      <c r="FO469" s="53"/>
      <c r="FP469" s="53"/>
      <c r="FQ469" s="53"/>
      <c r="FR469" s="53"/>
      <c r="FS469" s="53"/>
      <c r="FT469" s="53"/>
      <c r="FU469" s="53"/>
      <c r="FV469" s="53"/>
      <c r="FW469" s="53"/>
      <c r="FX469" s="53"/>
      <c r="FY469" s="53"/>
      <c r="FZ469" s="53"/>
      <c r="GA469" s="53"/>
      <c r="GB469" s="53"/>
      <c r="GC469" s="53"/>
      <c r="GD469" s="53"/>
      <c r="GE469" s="53"/>
      <c r="GF469" s="53"/>
      <c r="GG469" s="53"/>
      <c r="GH469" s="53"/>
      <c r="GI469" s="53"/>
      <c r="GJ469" s="53"/>
      <c r="GK469" s="53"/>
      <c r="GL469" s="53"/>
      <c r="GM469" s="53"/>
      <c r="GN469" s="53"/>
      <c r="GO469" s="53"/>
      <c r="GP469" s="53"/>
      <c r="GQ469" s="53"/>
      <c r="GR469" s="53"/>
      <c r="GS469" s="53"/>
      <c r="GT469" s="53"/>
      <c r="GU469" s="53"/>
      <c r="GV469" s="53"/>
      <c r="GW469" s="53"/>
      <c r="GX469" s="53"/>
      <c r="GY469" s="53"/>
      <c r="GZ469" s="53"/>
      <c r="HA469" s="53"/>
      <c r="HB469" s="53"/>
      <c r="HC469" s="53"/>
      <c r="HD469" s="53"/>
      <c r="HE469" s="53"/>
      <c r="HF469" s="53"/>
      <c r="HG469" s="53"/>
      <c r="HH469" s="53"/>
      <c r="HI469" s="53"/>
      <c r="HJ469" s="53"/>
      <c r="HK469" s="53"/>
      <c r="HL469" s="53"/>
      <c r="HM469" s="53"/>
      <c r="HN469" s="53"/>
      <c r="HO469" s="53"/>
      <c r="HP469" s="53"/>
      <c r="HQ469" s="53"/>
      <c r="HR469" s="53"/>
      <c r="HS469" s="53"/>
      <c r="HT469" s="53"/>
      <c r="HU469" s="53"/>
      <c r="HV469" s="53"/>
      <c r="HW469" s="53"/>
      <c r="HX469" s="53"/>
      <c r="HY469" s="53"/>
      <c r="HZ469" s="53"/>
      <c r="IA469" s="53"/>
      <c r="IB469" s="53"/>
      <c r="IC469" s="53"/>
      <c r="ID469" s="53"/>
      <c r="IE469" s="53"/>
      <c r="IF469" s="53"/>
      <c r="IG469" s="53"/>
      <c r="IH469" s="53"/>
      <c r="II469" s="53"/>
      <c r="IJ469" s="53"/>
      <c r="IK469" s="53"/>
      <c r="IL469" s="53"/>
      <c r="IM469" s="53"/>
      <c r="IN469" s="53"/>
      <c r="IO469" s="53"/>
      <c r="IP469" s="53"/>
      <c r="IQ469" s="53"/>
      <c r="IR469" s="53"/>
      <c r="IS469" s="53"/>
      <c r="IT469" s="53"/>
      <c r="IU469" s="53"/>
      <c r="IV469" s="53"/>
      <c r="IW469" s="53"/>
      <c r="IX469" s="53"/>
      <c r="IY469" s="53"/>
      <c r="IZ469" s="53"/>
      <c r="JA469" s="53"/>
      <c r="JB469" s="53"/>
      <c r="JC469" s="53"/>
      <c r="JD469" s="53"/>
      <c r="JE469" s="53"/>
      <c r="JF469" s="53"/>
      <c r="JG469" s="53"/>
      <c r="JH469" s="53"/>
      <c r="JI469" s="53"/>
      <c r="JJ469" s="53"/>
      <c r="JK469" s="53"/>
      <c r="JL469" s="53"/>
      <c r="JM469" s="53"/>
      <c r="JN469" s="53"/>
      <c r="JO469" s="53"/>
      <c r="JP469" s="53"/>
      <c r="JQ469" s="53"/>
      <c r="JR469" s="53"/>
      <c r="JS469" s="53"/>
      <c r="JT469" s="53"/>
      <c r="JU469" s="53"/>
      <c r="JV469" s="53"/>
      <c r="JW469" s="53"/>
      <c r="JX469" s="53"/>
      <c r="JY469" s="53"/>
      <c r="JZ469" s="53"/>
      <c r="KA469" s="53"/>
      <c r="KB469" s="53"/>
      <c r="KC469" s="53"/>
      <c r="KD469" s="53"/>
      <c r="KE469" s="53"/>
      <c r="KF469" s="53"/>
      <c r="KG469" s="53"/>
      <c r="KH469" s="53"/>
      <c r="KI469" s="53"/>
      <c r="KJ469" s="53"/>
      <c r="KK469" s="53"/>
      <c r="KL469" s="53"/>
      <c r="KM469" s="53"/>
      <c r="KN469" s="53"/>
      <c r="KO469" s="53"/>
      <c r="KP469" s="53"/>
      <c r="KQ469" s="53"/>
      <c r="KR469" s="53"/>
      <c r="KS469" s="53"/>
      <c r="KT469" s="53"/>
      <c r="KU469" s="53"/>
      <c r="KV469" s="53"/>
      <c r="KW469" s="53"/>
      <c r="KX469" s="53"/>
      <c r="KY469" s="53"/>
      <c r="KZ469" s="53"/>
      <c r="LA469" s="53"/>
      <c r="LB469" s="53"/>
      <c r="LC469" s="53"/>
      <c r="LD469" s="53"/>
      <c r="LE469" s="53"/>
      <c r="LF469" s="53"/>
      <c r="LG469" s="53"/>
      <c r="LH469" s="53"/>
      <c r="LI469" s="53"/>
      <c r="LJ469" s="53"/>
      <c r="LK469" s="53"/>
      <c r="LL469" s="53"/>
      <c r="LM469" s="53"/>
      <c r="LN469" s="53"/>
      <c r="LO469" s="53"/>
      <c r="LP469" s="53"/>
      <c r="LQ469" s="53"/>
      <c r="LR469" s="53"/>
      <c r="LS469" s="53"/>
      <c r="LT469" s="53"/>
      <c r="LU469" s="53"/>
      <c r="LV469" s="53"/>
      <c r="LW469" s="53"/>
      <c r="LX469" s="53"/>
      <c r="LY469" s="53"/>
      <c r="LZ469" s="53"/>
      <c r="MA469" s="53"/>
      <c r="MB469" s="53"/>
      <c r="MC469" s="53"/>
      <c r="MD469" s="53"/>
      <c r="ME469" s="53"/>
      <c r="MF469" s="53"/>
      <c r="MG469" s="53"/>
      <c r="MH469" s="53"/>
      <c r="MI469" s="53"/>
      <c r="MJ469" s="53"/>
      <c r="MK469" s="53"/>
      <c r="ML469" s="53"/>
      <c r="MM469" s="53"/>
      <c r="MN469" s="53"/>
      <c r="MO469" s="53"/>
      <c r="MP469" s="53"/>
      <c r="MQ469" s="53"/>
      <c r="MR469" s="53"/>
      <c r="MS469" s="53"/>
      <c r="MT469" s="53"/>
      <c r="MU469" s="53"/>
      <c r="MV469" s="53"/>
      <c r="MW469" s="53"/>
      <c r="MX469" s="53"/>
      <c r="MY469" s="53"/>
      <c r="MZ469" s="53"/>
      <c r="NA469" s="53"/>
      <c r="NB469" s="53"/>
      <c r="NC469" s="53"/>
      <c r="ND469" s="53"/>
      <c r="NE469" s="53"/>
      <c r="NF469" s="53"/>
      <c r="NG469" s="53"/>
      <c r="NH469" s="53"/>
      <c r="NI469" s="53"/>
      <c r="NJ469" s="53"/>
      <c r="NK469" s="53"/>
      <c r="NL469" s="53"/>
      <c r="NM469" s="53"/>
      <c r="NN469" s="53"/>
      <c r="NO469" s="53"/>
      <c r="NP469" s="53"/>
      <c r="NQ469" s="53"/>
      <c r="NR469" s="53"/>
      <c r="NS469" s="53"/>
      <c r="NT469" s="53"/>
      <c r="NU469" s="53"/>
      <c r="NV469" s="53"/>
      <c r="NW469" s="53"/>
      <c r="NX469" s="53"/>
      <c r="NY469" s="53"/>
      <c r="NZ469" s="53"/>
      <c r="OA469" s="53"/>
      <c r="OB469" s="53"/>
      <c r="OC469" s="53"/>
      <c r="OD469" s="53"/>
      <c r="OE469" s="53"/>
      <c r="OF469" s="53"/>
      <c r="OG469" s="53"/>
      <c r="OH469" s="53"/>
      <c r="OI469" s="53"/>
      <c r="OJ469" s="53"/>
      <c r="OK469" s="53"/>
      <c r="OL469" s="53"/>
      <c r="OM469" s="53"/>
      <c r="ON469" s="53"/>
      <c r="OO469" s="53"/>
      <c r="OP469" s="53"/>
      <c r="OQ469" s="53"/>
      <c r="OR469" s="53"/>
      <c r="OS469" s="53"/>
      <c r="OT469" s="53"/>
      <c r="OU469" s="53"/>
      <c r="OV469" s="53"/>
      <c r="OW469" s="53"/>
      <c r="OX469" s="53"/>
      <c r="OY469" s="53"/>
      <c r="OZ469" s="53"/>
      <c r="PA469" s="53"/>
      <c r="PB469" s="53"/>
      <c r="PC469" s="53"/>
      <c r="PD469" s="53"/>
      <c r="PE469" s="53"/>
      <c r="PF469" s="53"/>
      <c r="PG469" s="53"/>
      <c r="PH469" s="53"/>
      <c r="PI469" s="53"/>
      <c r="PJ469" s="53"/>
      <c r="PK469" s="53"/>
      <c r="PL469" s="53"/>
      <c r="PM469" s="53"/>
      <c r="PN469" s="53"/>
      <c r="PO469" s="53"/>
      <c r="PP469" s="53"/>
      <c r="PQ469" s="53"/>
      <c r="PR469" s="53"/>
      <c r="PS469" s="53"/>
      <c r="PT469" s="53"/>
      <c r="PU469" s="53"/>
      <c r="PV469" s="53"/>
      <c r="PW469" s="53"/>
      <c r="PX469" s="53"/>
      <c r="PY469" s="53"/>
      <c r="PZ469" s="53"/>
      <c r="QA469" s="53"/>
      <c r="QB469" s="53"/>
      <c r="QC469" s="53"/>
      <c r="QD469" s="53"/>
      <c r="QE469" s="53"/>
      <c r="QF469" s="53"/>
      <c r="QG469" s="53"/>
      <c r="QH469" s="53"/>
      <c r="QI469" s="53"/>
      <c r="QJ469" s="53"/>
      <c r="QK469" s="53"/>
      <c r="QL469" s="53"/>
      <c r="QM469" s="53"/>
      <c r="QN469" s="53"/>
      <c r="QO469" s="53"/>
      <c r="QP469" s="53"/>
      <c r="QQ469" s="53"/>
      <c r="QR469" s="53"/>
      <c r="QS469" s="53"/>
      <c r="QT469" s="53"/>
      <c r="QU469" s="53"/>
      <c r="QV469" s="53"/>
      <c r="QW469" s="53"/>
      <c r="QX469" s="53"/>
      <c r="QY469" s="53"/>
      <c r="QZ469" s="53"/>
      <c r="RA469" s="53"/>
      <c r="RB469" s="53"/>
      <c r="RC469" s="53"/>
      <c r="RD469" s="53"/>
      <c r="RE469" s="53"/>
      <c r="RF469" s="53"/>
      <c r="RG469" s="53"/>
      <c r="RH469" s="53"/>
      <c r="RI469" s="53"/>
      <c r="RJ469" s="53"/>
      <c r="RK469" s="53"/>
      <c r="RL469" s="53"/>
      <c r="RM469" s="53"/>
      <c r="RN469" s="53"/>
      <c r="RO469" s="53"/>
      <c r="RP469" s="53"/>
      <c r="RQ469" s="53"/>
      <c r="RR469" s="53"/>
      <c r="RS469" s="53"/>
      <c r="RT469" s="53"/>
      <c r="RU469" s="53"/>
      <c r="RV469" s="53"/>
      <c r="RW469" s="53"/>
      <c r="RX469" s="53"/>
      <c r="RY469" s="53"/>
      <c r="RZ469" s="53"/>
      <c r="SA469" s="53"/>
      <c r="SB469" s="53"/>
      <c r="SC469" s="53"/>
      <c r="SD469" s="53"/>
      <c r="SE469" s="53"/>
      <c r="SF469" s="53"/>
      <c r="SG469" s="53"/>
      <c r="SH469" s="53"/>
      <c r="SI469" s="53"/>
      <c r="SJ469" s="53"/>
      <c r="SK469" s="53"/>
      <c r="SL469" s="53"/>
      <c r="SM469" s="53"/>
      <c r="SN469" s="53"/>
      <c r="SO469" s="53"/>
      <c r="SP469" s="53"/>
      <c r="SQ469" s="53"/>
      <c r="SR469" s="53"/>
      <c r="SS469" s="53"/>
      <c r="ST469" s="53"/>
      <c r="SU469" s="53"/>
      <c r="SV469" s="53"/>
      <c r="SW469" s="53"/>
      <c r="SX469" s="53"/>
      <c r="SY469" s="53"/>
      <c r="SZ469" s="53"/>
      <c r="TA469" s="53"/>
      <c r="TB469" s="53"/>
      <c r="TC469" s="53"/>
      <c r="TD469" s="53"/>
      <c r="TE469" s="53"/>
      <c r="TF469" s="53"/>
      <c r="TG469" s="53"/>
      <c r="TH469" s="53"/>
      <c r="TI469" s="53"/>
      <c r="TJ469" s="53"/>
      <c r="TK469" s="53"/>
      <c r="TL469" s="53"/>
      <c r="TM469" s="53"/>
      <c r="TN469" s="53"/>
      <c r="TO469" s="53"/>
      <c r="TP469" s="53"/>
      <c r="TQ469" s="53"/>
      <c r="TR469" s="53"/>
      <c r="TS469" s="53"/>
      <c r="TT469" s="53"/>
      <c r="TU469" s="53"/>
      <c r="TV469" s="53"/>
      <c r="TW469" s="53"/>
      <c r="TX469" s="53"/>
      <c r="TY469" s="53"/>
      <c r="TZ469" s="53"/>
      <c r="UA469" s="53"/>
      <c r="UB469" s="53"/>
      <c r="UC469" s="53"/>
      <c r="UD469" s="53"/>
      <c r="UE469" s="53"/>
      <c r="UF469" s="53"/>
      <c r="UG469" s="53"/>
    </row>
    <row r="470" spans="12:553" s="19" customFormat="1" ht="15.75" customHeight="1" x14ac:dyDescent="0.2">
      <c r="L470" s="66"/>
      <c r="M470" s="66"/>
      <c r="N470" s="52"/>
      <c r="O470" s="53"/>
      <c r="P470" s="53"/>
      <c r="Q470" s="53"/>
      <c r="R470" s="53"/>
      <c r="S470" s="53"/>
      <c r="T470" s="53"/>
      <c r="U470" s="53"/>
      <c r="V470" s="53"/>
      <c r="W470" s="53"/>
      <c r="X470" s="53"/>
      <c r="Y470" s="53"/>
      <c r="Z470" s="53"/>
      <c r="AA470" s="53"/>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c r="BD470" s="53"/>
      <c r="BE470" s="53"/>
      <c r="BF470" s="53"/>
      <c r="BG470" s="53"/>
      <c r="BH470" s="53"/>
      <c r="BI470" s="53"/>
      <c r="BJ470" s="53"/>
      <c r="BK470" s="53"/>
      <c r="BL470" s="53"/>
      <c r="BM470" s="53"/>
      <c r="BN470" s="53"/>
      <c r="BO470" s="53"/>
      <c r="BP470" s="53"/>
      <c r="BQ470" s="53"/>
      <c r="BR470" s="5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s="53"/>
      <c r="CS470" s="53"/>
      <c r="CT470" s="53"/>
      <c r="CU470" s="53"/>
      <c r="CV470" s="53"/>
      <c r="CW470" s="53"/>
      <c r="CX470" s="53"/>
      <c r="CY470" s="53"/>
      <c r="CZ470" s="53"/>
      <c r="DA470" s="53"/>
      <c r="DB470" s="53"/>
      <c r="DC470" s="53"/>
      <c r="DD470" s="53"/>
      <c r="DE470" s="53"/>
      <c r="DF470" s="53"/>
      <c r="DG470" s="53"/>
      <c r="DH470" s="53"/>
      <c r="DI470" s="53"/>
      <c r="DJ470" s="53"/>
      <c r="DK470" s="53"/>
      <c r="DL470" s="53"/>
      <c r="DM470" s="53"/>
      <c r="DN470" s="53"/>
      <c r="DO470" s="53"/>
      <c r="DP470" s="53"/>
      <c r="DQ470" s="53"/>
      <c r="DR470" s="53"/>
      <c r="DS470" s="53"/>
      <c r="DT470" s="53"/>
      <c r="DU470" s="53"/>
      <c r="DV470" s="53"/>
      <c r="DW470" s="53"/>
      <c r="DX470" s="53"/>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3"/>
      <c r="FK470" s="53"/>
      <c r="FL470" s="53"/>
      <c r="FM470" s="53"/>
      <c r="FN470" s="53"/>
      <c r="FO470" s="53"/>
      <c r="FP470" s="53"/>
      <c r="FQ470" s="53"/>
      <c r="FR470" s="53"/>
      <c r="FS470" s="53"/>
      <c r="FT470" s="53"/>
      <c r="FU470" s="53"/>
      <c r="FV470" s="53"/>
      <c r="FW470" s="53"/>
      <c r="FX470" s="53"/>
      <c r="FY470" s="53"/>
      <c r="FZ470" s="53"/>
      <c r="GA470" s="53"/>
      <c r="GB470" s="53"/>
      <c r="GC470" s="53"/>
      <c r="GD470" s="53"/>
      <c r="GE470" s="53"/>
      <c r="GF470" s="53"/>
      <c r="GG470" s="53"/>
      <c r="GH470" s="53"/>
      <c r="GI470" s="53"/>
      <c r="GJ470" s="53"/>
      <c r="GK470" s="53"/>
      <c r="GL470" s="53"/>
      <c r="GM470" s="53"/>
      <c r="GN470" s="53"/>
      <c r="GO470" s="53"/>
      <c r="GP470" s="53"/>
      <c r="GQ470" s="53"/>
      <c r="GR470" s="53"/>
      <c r="GS470" s="53"/>
      <c r="GT470" s="53"/>
      <c r="GU470" s="53"/>
      <c r="GV470" s="53"/>
      <c r="GW470" s="53"/>
      <c r="GX470" s="53"/>
      <c r="GY470" s="53"/>
      <c r="GZ470" s="53"/>
      <c r="HA470" s="53"/>
      <c r="HB470" s="53"/>
      <c r="HC470" s="53"/>
      <c r="HD470" s="53"/>
      <c r="HE470" s="53"/>
      <c r="HF470" s="53"/>
      <c r="HG470" s="53"/>
      <c r="HH470" s="53"/>
      <c r="HI470" s="53"/>
      <c r="HJ470" s="53"/>
      <c r="HK470" s="53"/>
      <c r="HL470" s="53"/>
      <c r="HM470" s="53"/>
      <c r="HN470" s="53"/>
      <c r="HO470" s="53"/>
      <c r="HP470" s="53"/>
      <c r="HQ470" s="53"/>
      <c r="HR470" s="53"/>
      <c r="HS470" s="53"/>
      <c r="HT470" s="53"/>
      <c r="HU470" s="53"/>
      <c r="HV470" s="53"/>
      <c r="HW470" s="53"/>
      <c r="HX470" s="53"/>
      <c r="HY470" s="53"/>
      <c r="HZ470" s="53"/>
      <c r="IA470" s="53"/>
      <c r="IB470" s="53"/>
      <c r="IC470" s="53"/>
      <c r="ID470" s="53"/>
      <c r="IE470" s="53"/>
      <c r="IF470" s="53"/>
      <c r="IG470" s="53"/>
      <c r="IH470" s="53"/>
      <c r="II470" s="53"/>
      <c r="IJ470" s="53"/>
      <c r="IK470" s="53"/>
      <c r="IL470" s="53"/>
      <c r="IM470" s="53"/>
      <c r="IN470" s="53"/>
      <c r="IO470" s="53"/>
      <c r="IP470" s="53"/>
      <c r="IQ470" s="53"/>
      <c r="IR470" s="53"/>
      <c r="IS470" s="53"/>
      <c r="IT470" s="53"/>
      <c r="IU470" s="53"/>
      <c r="IV470" s="53"/>
      <c r="IW470" s="53"/>
      <c r="IX470" s="53"/>
      <c r="IY470" s="53"/>
      <c r="IZ470" s="53"/>
      <c r="JA470" s="53"/>
      <c r="JB470" s="53"/>
      <c r="JC470" s="53"/>
      <c r="JD470" s="53"/>
      <c r="JE470" s="53"/>
      <c r="JF470" s="53"/>
      <c r="JG470" s="53"/>
      <c r="JH470" s="53"/>
      <c r="JI470" s="53"/>
      <c r="JJ470" s="53"/>
      <c r="JK470" s="53"/>
      <c r="JL470" s="53"/>
      <c r="JM470" s="53"/>
      <c r="JN470" s="53"/>
      <c r="JO470" s="53"/>
      <c r="JP470" s="53"/>
      <c r="JQ470" s="53"/>
      <c r="JR470" s="53"/>
      <c r="JS470" s="53"/>
      <c r="JT470" s="53"/>
      <c r="JU470" s="53"/>
      <c r="JV470" s="53"/>
      <c r="JW470" s="53"/>
      <c r="JX470" s="53"/>
      <c r="JY470" s="53"/>
      <c r="JZ470" s="53"/>
      <c r="KA470" s="53"/>
      <c r="KB470" s="53"/>
      <c r="KC470" s="53"/>
      <c r="KD470" s="53"/>
      <c r="KE470" s="53"/>
      <c r="KF470" s="53"/>
      <c r="KG470" s="53"/>
      <c r="KH470" s="53"/>
      <c r="KI470" s="53"/>
      <c r="KJ470" s="53"/>
      <c r="KK470" s="53"/>
      <c r="KL470" s="53"/>
      <c r="KM470" s="53"/>
      <c r="KN470" s="53"/>
      <c r="KO470" s="53"/>
      <c r="KP470" s="53"/>
      <c r="KQ470" s="53"/>
      <c r="KR470" s="53"/>
      <c r="KS470" s="53"/>
      <c r="KT470" s="53"/>
      <c r="KU470" s="53"/>
      <c r="KV470" s="53"/>
      <c r="KW470" s="53"/>
      <c r="KX470" s="53"/>
      <c r="KY470" s="53"/>
      <c r="KZ470" s="53"/>
      <c r="LA470" s="53"/>
      <c r="LB470" s="53"/>
      <c r="LC470" s="53"/>
      <c r="LD470" s="53"/>
      <c r="LE470" s="53"/>
      <c r="LF470" s="53"/>
      <c r="LG470" s="53"/>
      <c r="LH470" s="53"/>
      <c r="LI470" s="53"/>
      <c r="LJ470" s="53"/>
      <c r="LK470" s="53"/>
      <c r="LL470" s="53"/>
      <c r="LM470" s="53"/>
      <c r="LN470" s="53"/>
      <c r="LO470" s="53"/>
      <c r="LP470" s="53"/>
      <c r="LQ470" s="53"/>
      <c r="LR470" s="53"/>
      <c r="LS470" s="53"/>
      <c r="LT470" s="53"/>
      <c r="LU470" s="53"/>
      <c r="LV470" s="53"/>
      <c r="LW470" s="53"/>
      <c r="LX470" s="53"/>
      <c r="LY470" s="53"/>
      <c r="LZ470" s="53"/>
      <c r="MA470" s="53"/>
      <c r="MB470" s="53"/>
      <c r="MC470" s="53"/>
      <c r="MD470" s="53"/>
      <c r="ME470" s="53"/>
      <c r="MF470" s="53"/>
      <c r="MG470" s="53"/>
      <c r="MH470" s="53"/>
      <c r="MI470" s="53"/>
      <c r="MJ470" s="53"/>
      <c r="MK470" s="53"/>
      <c r="ML470" s="53"/>
      <c r="MM470" s="53"/>
      <c r="MN470" s="53"/>
      <c r="MO470" s="53"/>
      <c r="MP470" s="53"/>
      <c r="MQ470" s="53"/>
      <c r="MR470" s="53"/>
      <c r="MS470" s="53"/>
      <c r="MT470" s="53"/>
      <c r="MU470" s="53"/>
      <c r="MV470" s="53"/>
      <c r="MW470" s="53"/>
      <c r="MX470" s="53"/>
      <c r="MY470" s="53"/>
      <c r="MZ470" s="53"/>
      <c r="NA470" s="53"/>
      <c r="NB470" s="53"/>
      <c r="NC470" s="53"/>
      <c r="ND470" s="53"/>
      <c r="NE470" s="53"/>
      <c r="NF470" s="53"/>
      <c r="NG470" s="53"/>
      <c r="NH470" s="53"/>
      <c r="NI470" s="53"/>
      <c r="NJ470" s="53"/>
      <c r="NK470" s="53"/>
      <c r="NL470" s="53"/>
      <c r="NM470" s="53"/>
      <c r="NN470" s="53"/>
      <c r="NO470" s="53"/>
      <c r="NP470" s="53"/>
      <c r="NQ470" s="53"/>
      <c r="NR470" s="53"/>
      <c r="NS470" s="53"/>
      <c r="NT470" s="53"/>
      <c r="NU470" s="53"/>
      <c r="NV470" s="53"/>
      <c r="NW470" s="53"/>
      <c r="NX470" s="53"/>
      <c r="NY470" s="53"/>
      <c r="NZ470" s="53"/>
      <c r="OA470" s="53"/>
      <c r="OB470" s="53"/>
      <c r="OC470" s="53"/>
      <c r="OD470" s="53"/>
      <c r="OE470" s="53"/>
      <c r="OF470" s="53"/>
      <c r="OG470" s="53"/>
      <c r="OH470" s="53"/>
      <c r="OI470" s="53"/>
      <c r="OJ470" s="53"/>
      <c r="OK470" s="53"/>
      <c r="OL470" s="53"/>
      <c r="OM470" s="53"/>
      <c r="ON470" s="53"/>
      <c r="OO470" s="53"/>
      <c r="OP470" s="53"/>
      <c r="OQ470" s="53"/>
      <c r="OR470" s="53"/>
      <c r="OS470" s="53"/>
      <c r="OT470" s="53"/>
      <c r="OU470" s="53"/>
      <c r="OV470" s="53"/>
      <c r="OW470" s="53"/>
      <c r="OX470" s="53"/>
      <c r="OY470" s="53"/>
      <c r="OZ470" s="53"/>
      <c r="PA470" s="53"/>
      <c r="PB470" s="53"/>
      <c r="PC470" s="53"/>
      <c r="PD470" s="53"/>
      <c r="PE470" s="53"/>
      <c r="PF470" s="53"/>
      <c r="PG470" s="53"/>
      <c r="PH470" s="53"/>
      <c r="PI470" s="53"/>
      <c r="PJ470" s="53"/>
      <c r="PK470" s="53"/>
      <c r="PL470" s="53"/>
      <c r="PM470" s="53"/>
      <c r="PN470" s="53"/>
      <c r="PO470" s="53"/>
      <c r="PP470" s="53"/>
      <c r="PQ470" s="53"/>
      <c r="PR470" s="53"/>
      <c r="PS470" s="53"/>
      <c r="PT470" s="53"/>
      <c r="PU470" s="53"/>
      <c r="PV470" s="53"/>
      <c r="PW470" s="53"/>
      <c r="PX470" s="53"/>
      <c r="PY470" s="53"/>
      <c r="PZ470" s="53"/>
      <c r="QA470" s="53"/>
      <c r="QB470" s="53"/>
      <c r="QC470" s="53"/>
      <c r="QD470" s="53"/>
      <c r="QE470" s="53"/>
      <c r="QF470" s="53"/>
      <c r="QG470" s="53"/>
      <c r="QH470" s="53"/>
      <c r="QI470" s="53"/>
      <c r="QJ470" s="53"/>
      <c r="QK470" s="53"/>
      <c r="QL470" s="53"/>
      <c r="QM470" s="53"/>
      <c r="QN470" s="53"/>
      <c r="QO470" s="53"/>
      <c r="QP470" s="53"/>
      <c r="QQ470" s="53"/>
      <c r="QR470" s="53"/>
      <c r="QS470" s="53"/>
      <c r="QT470" s="53"/>
      <c r="QU470" s="53"/>
      <c r="QV470" s="53"/>
      <c r="QW470" s="53"/>
      <c r="QX470" s="53"/>
      <c r="QY470" s="53"/>
      <c r="QZ470" s="53"/>
      <c r="RA470" s="53"/>
      <c r="RB470" s="53"/>
      <c r="RC470" s="53"/>
      <c r="RD470" s="53"/>
      <c r="RE470" s="53"/>
      <c r="RF470" s="53"/>
      <c r="RG470" s="53"/>
      <c r="RH470" s="53"/>
      <c r="RI470" s="53"/>
      <c r="RJ470" s="53"/>
      <c r="RK470" s="53"/>
      <c r="RL470" s="53"/>
      <c r="RM470" s="53"/>
      <c r="RN470" s="53"/>
      <c r="RO470" s="53"/>
      <c r="RP470" s="53"/>
      <c r="RQ470" s="53"/>
      <c r="RR470" s="53"/>
      <c r="RS470" s="53"/>
      <c r="RT470" s="53"/>
      <c r="RU470" s="53"/>
      <c r="RV470" s="53"/>
      <c r="RW470" s="53"/>
      <c r="RX470" s="53"/>
      <c r="RY470" s="53"/>
      <c r="RZ470" s="53"/>
      <c r="SA470" s="53"/>
      <c r="SB470" s="53"/>
      <c r="SC470" s="53"/>
      <c r="SD470" s="53"/>
      <c r="SE470" s="53"/>
      <c r="SF470" s="53"/>
      <c r="SG470" s="53"/>
      <c r="SH470" s="53"/>
      <c r="SI470" s="53"/>
      <c r="SJ470" s="53"/>
      <c r="SK470" s="53"/>
      <c r="SL470" s="53"/>
      <c r="SM470" s="53"/>
      <c r="SN470" s="53"/>
      <c r="SO470" s="53"/>
      <c r="SP470" s="53"/>
      <c r="SQ470" s="53"/>
      <c r="SR470" s="53"/>
      <c r="SS470" s="53"/>
      <c r="ST470" s="53"/>
      <c r="SU470" s="53"/>
      <c r="SV470" s="53"/>
      <c r="SW470" s="53"/>
      <c r="SX470" s="53"/>
      <c r="SY470" s="53"/>
      <c r="SZ470" s="53"/>
      <c r="TA470" s="53"/>
      <c r="TB470" s="53"/>
      <c r="TC470" s="53"/>
      <c r="TD470" s="53"/>
      <c r="TE470" s="53"/>
      <c r="TF470" s="53"/>
      <c r="TG470" s="53"/>
      <c r="TH470" s="53"/>
      <c r="TI470" s="53"/>
      <c r="TJ470" s="53"/>
      <c r="TK470" s="53"/>
      <c r="TL470" s="53"/>
      <c r="TM470" s="53"/>
      <c r="TN470" s="53"/>
      <c r="TO470" s="53"/>
      <c r="TP470" s="53"/>
      <c r="TQ470" s="53"/>
      <c r="TR470" s="53"/>
      <c r="TS470" s="53"/>
      <c r="TT470" s="53"/>
      <c r="TU470" s="53"/>
      <c r="TV470" s="53"/>
      <c r="TW470" s="53"/>
      <c r="TX470" s="53"/>
      <c r="TY470" s="53"/>
      <c r="TZ470" s="53"/>
      <c r="UA470" s="53"/>
      <c r="UB470" s="53"/>
      <c r="UC470" s="53"/>
      <c r="UD470" s="53"/>
      <c r="UE470" s="53"/>
      <c r="UF470" s="53"/>
      <c r="UG470" s="53"/>
    </row>
    <row r="471" spans="12:553" s="19" customFormat="1" ht="15.75" customHeight="1" x14ac:dyDescent="0.2">
      <c r="L471" s="66"/>
      <c r="M471" s="66"/>
      <c r="N471" s="52"/>
      <c r="O471" s="53"/>
      <c r="P471" s="53"/>
      <c r="Q471" s="53"/>
      <c r="R471" s="53"/>
      <c r="S471" s="53"/>
      <c r="T471" s="53"/>
      <c r="U471" s="53"/>
      <c r="V471" s="53"/>
      <c r="W471" s="53"/>
      <c r="X471" s="53"/>
      <c r="Y471" s="53"/>
      <c r="Z471" s="53"/>
      <c r="AA471" s="53"/>
      <c r="AB471" s="53"/>
      <c r="AC471" s="53"/>
      <c r="AD471" s="53"/>
      <c r="AE471" s="53"/>
      <c r="AF471" s="53"/>
      <c r="AG471" s="53"/>
      <c r="AH471" s="53"/>
      <c r="AI471" s="53"/>
      <c r="AJ471" s="53"/>
      <c r="AK471" s="53"/>
      <c r="AL471" s="53"/>
      <c r="AM471" s="53"/>
      <c r="AN471" s="53"/>
      <c r="AO471" s="53"/>
      <c r="AP471" s="53"/>
      <c r="AQ471" s="53"/>
      <c r="AR471" s="53"/>
      <c r="AS471" s="53"/>
      <c r="AT471" s="53"/>
      <c r="AU471" s="53"/>
      <c r="AV471" s="53"/>
      <c r="AW471" s="53"/>
      <c r="AX471" s="53"/>
      <c r="AY471" s="53"/>
      <c r="AZ471" s="53"/>
      <c r="BA471" s="53"/>
      <c r="BB471" s="53"/>
      <c r="BC471" s="53"/>
      <c r="BD471" s="53"/>
      <c r="BE471" s="53"/>
      <c r="BF471" s="53"/>
      <c r="BG471" s="53"/>
      <c r="BH471" s="53"/>
      <c r="BI471" s="53"/>
      <c r="BJ471" s="53"/>
      <c r="BK471" s="53"/>
      <c r="BL471" s="53"/>
      <c r="BM471" s="53"/>
      <c r="BN471" s="53"/>
      <c r="BO471" s="53"/>
      <c r="BP471" s="53"/>
      <c r="BQ471" s="53"/>
      <c r="BR471" s="53"/>
      <c r="BS471" s="53"/>
      <c r="BT471" s="53"/>
      <c r="BU471" s="53"/>
      <c r="BV471" s="53"/>
      <c r="BW471" s="53"/>
      <c r="BX471" s="53"/>
      <c r="BY471" s="53"/>
      <c r="BZ471" s="53"/>
      <c r="CA471" s="53"/>
      <c r="CB471" s="53"/>
      <c r="CC471" s="53"/>
      <c r="CD471" s="53"/>
      <c r="CE471" s="53"/>
      <c r="CF471" s="53"/>
      <c r="CG471" s="53"/>
      <c r="CH471" s="53"/>
      <c r="CI471" s="53"/>
      <c r="CJ471" s="53"/>
      <c r="CK471" s="53"/>
      <c r="CL471" s="53"/>
      <c r="CM471" s="53"/>
      <c r="CN471" s="53"/>
      <c r="CO471" s="53"/>
      <c r="CP471" s="53"/>
      <c r="CQ471" s="53"/>
      <c r="CR471" s="53"/>
      <c r="CS471" s="53"/>
      <c r="CT471" s="53"/>
      <c r="CU471" s="53"/>
      <c r="CV471" s="53"/>
      <c r="CW471" s="53"/>
      <c r="CX471" s="53"/>
      <c r="CY471" s="53"/>
      <c r="CZ471" s="53"/>
      <c r="DA471" s="53"/>
      <c r="DB471" s="53"/>
      <c r="DC471" s="53"/>
      <c r="DD471" s="53"/>
      <c r="DE471" s="53"/>
      <c r="DF471" s="53"/>
      <c r="DG471" s="53"/>
      <c r="DH471" s="53"/>
      <c r="DI471" s="53"/>
      <c r="DJ471" s="53"/>
      <c r="DK471" s="53"/>
      <c r="DL471" s="53"/>
      <c r="DM471" s="53"/>
      <c r="DN471" s="53"/>
      <c r="DO471" s="53"/>
      <c r="DP471" s="53"/>
      <c r="DQ471" s="53"/>
      <c r="DR471" s="53"/>
      <c r="DS471" s="53"/>
      <c r="DT471" s="53"/>
      <c r="DU471" s="53"/>
      <c r="DV471" s="53"/>
      <c r="DW471" s="53"/>
      <c r="DX471" s="53"/>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3"/>
      <c r="FK471" s="53"/>
      <c r="FL471" s="53"/>
      <c r="FM471" s="53"/>
      <c r="FN471" s="53"/>
      <c r="FO471" s="53"/>
      <c r="FP471" s="53"/>
      <c r="FQ471" s="53"/>
      <c r="FR471" s="53"/>
      <c r="FS471" s="53"/>
      <c r="FT471" s="53"/>
      <c r="FU471" s="53"/>
      <c r="FV471" s="53"/>
      <c r="FW471" s="53"/>
      <c r="FX471" s="53"/>
      <c r="FY471" s="53"/>
      <c r="FZ471" s="53"/>
      <c r="GA471" s="53"/>
      <c r="GB471" s="53"/>
      <c r="GC471" s="53"/>
      <c r="GD471" s="53"/>
      <c r="GE471" s="53"/>
      <c r="GF471" s="53"/>
      <c r="GG471" s="53"/>
      <c r="GH471" s="53"/>
      <c r="GI471" s="53"/>
      <c r="GJ471" s="53"/>
      <c r="GK471" s="53"/>
      <c r="GL471" s="53"/>
      <c r="GM471" s="53"/>
      <c r="GN471" s="53"/>
      <c r="GO471" s="53"/>
      <c r="GP471" s="53"/>
      <c r="GQ471" s="53"/>
      <c r="GR471" s="53"/>
      <c r="GS471" s="53"/>
      <c r="GT471" s="53"/>
      <c r="GU471" s="53"/>
      <c r="GV471" s="53"/>
      <c r="GW471" s="53"/>
      <c r="GX471" s="53"/>
      <c r="GY471" s="53"/>
      <c r="GZ471" s="53"/>
      <c r="HA471" s="53"/>
      <c r="HB471" s="53"/>
      <c r="HC471" s="53"/>
      <c r="HD471" s="53"/>
      <c r="HE471" s="53"/>
      <c r="HF471" s="53"/>
      <c r="HG471" s="53"/>
      <c r="HH471" s="53"/>
      <c r="HI471" s="53"/>
      <c r="HJ471" s="53"/>
      <c r="HK471" s="53"/>
      <c r="HL471" s="53"/>
      <c r="HM471" s="53"/>
      <c r="HN471" s="53"/>
      <c r="HO471" s="53"/>
      <c r="HP471" s="53"/>
      <c r="HQ471" s="53"/>
      <c r="HR471" s="53"/>
      <c r="HS471" s="53"/>
      <c r="HT471" s="53"/>
      <c r="HU471" s="53"/>
      <c r="HV471" s="53"/>
      <c r="HW471" s="53"/>
      <c r="HX471" s="53"/>
      <c r="HY471" s="53"/>
      <c r="HZ471" s="53"/>
      <c r="IA471" s="53"/>
      <c r="IB471" s="53"/>
      <c r="IC471" s="53"/>
      <c r="ID471" s="53"/>
      <c r="IE471" s="53"/>
      <c r="IF471" s="53"/>
      <c r="IG471" s="53"/>
      <c r="IH471" s="53"/>
      <c r="II471" s="53"/>
      <c r="IJ471" s="53"/>
      <c r="IK471" s="53"/>
      <c r="IL471" s="53"/>
      <c r="IM471" s="53"/>
      <c r="IN471" s="53"/>
      <c r="IO471" s="53"/>
      <c r="IP471" s="53"/>
      <c r="IQ471" s="53"/>
      <c r="IR471" s="53"/>
      <c r="IS471" s="53"/>
      <c r="IT471" s="53"/>
      <c r="IU471" s="53"/>
      <c r="IV471" s="53"/>
      <c r="IW471" s="53"/>
      <c r="IX471" s="53"/>
      <c r="IY471" s="53"/>
      <c r="IZ471" s="53"/>
      <c r="JA471" s="53"/>
      <c r="JB471" s="53"/>
      <c r="JC471" s="53"/>
      <c r="JD471" s="53"/>
      <c r="JE471" s="53"/>
      <c r="JF471" s="53"/>
      <c r="JG471" s="53"/>
      <c r="JH471" s="53"/>
      <c r="JI471" s="53"/>
      <c r="JJ471" s="53"/>
      <c r="JK471" s="53"/>
      <c r="JL471" s="53"/>
      <c r="JM471" s="53"/>
      <c r="JN471" s="53"/>
      <c r="JO471" s="53"/>
      <c r="JP471" s="53"/>
      <c r="JQ471" s="53"/>
      <c r="JR471" s="53"/>
      <c r="JS471" s="53"/>
      <c r="JT471" s="53"/>
      <c r="JU471" s="53"/>
      <c r="JV471" s="53"/>
      <c r="JW471" s="53"/>
      <c r="JX471" s="53"/>
      <c r="JY471" s="53"/>
      <c r="JZ471" s="53"/>
      <c r="KA471" s="53"/>
      <c r="KB471" s="53"/>
      <c r="KC471" s="53"/>
      <c r="KD471" s="53"/>
      <c r="KE471" s="53"/>
      <c r="KF471" s="53"/>
      <c r="KG471" s="53"/>
      <c r="KH471" s="53"/>
      <c r="KI471" s="53"/>
      <c r="KJ471" s="53"/>
      <c r="KK471" s="53"/>
      <c r="KL471" s="53"/>
      <c r="KM471" s="53"/>
      <c r="KN471" s="53"/>
      <c r="KO471" s="53"/>
      <c r="KP471" s="53"/>
      <c r="KQ471" s="53"/>
      <c r="KR471" s="53"/>
      <c r="KS471" s="53"/>
      <c r="KT471" s="53"/>
      <c r="KU471" s="53"/>
      <c r="KV471" s="53"/>
      <c r="KW471" s="53"/>
      <c r="KX471" s="53"/>
      <c r="KY471" s="53"/>
      <c r="KZ471" s="53"/>
      <c r="LA471" s="53"/>
      <c r="LB471" s="53"/>
      <c r="LC471" s="53"/>
      <c r="LD471" s="53"/>
      <c r="LE471" s="53"/>
      <c r="LF471" s="53"/>
      <c r="LG471" s="53"/>
      <c r="LH471" s="53"/>
      <c r="LI471" s="53"/>
      <c r="LJ471" s="53"/>
      <c r="LK471" s="53"/>
      <c r="LL471" s="53"/>
      <c r="LM471" s="53"/>
      <c r="LN471" s="53"/>
      <c r="LO471" s="53"/>
      <c r="LP471" s="53"/>
      <c r="LQ471" s="53"/>
      <c r="LR471" s="53"/>
      <c r="LS471" s="53"/>
      <c r="LT471" s="53"/>
      <c r="LU471" s="53"/>
      <c r="LV471" s="53"/>
      <c r="LW471" s="53"/>
      <c r="LX471" s="53"/>
      <c r="LY471" s="53"/>
      <c r="LZ471" s="53"/>
      <c r="MA471" s="53"/>
      <c r="MB471" s="53"/>
      <c r="MC471" s="53"/>
      <c r="MD471" s="53"/>
      <c r="ME471" s="53"/>
      <c r="MF471" s="53"/>
      <c r="MG471" s="53"/>
      <c r="MH471" s="53"/>
      <c r="MI471" s="53"/>
      <c r="MJ471" s="53"/>
      <c r="MK471" s="53"/>
      <c r="ML471" s="53"/>
      <c r="MM471" s="53"/>
      <c r="MN471" s="53"/>
      <c r="MO471" s="53"/>
      <c r="MP471" s="53"/>
      <c r="MQ471" s="53"/>
      <c r="MR471" s="53"/>
      <c r="MS471" s="53"/>
      <c r="MT471" s="53"/>
      <c r="MU471" s="53"/>
      <c r="MV471" s="53"/>
      <c r="MW471" s="53"/>
      <c r="MX471" s="53"/>
      <c r="MY471" s="53"/>
      <c r="MZ471" s="53"/>
      <c r="NA471" s="53"/>
      <c r="NB471" s="53"/>
      <c r="NC471" s="53"/>
      <c r="ND471" s="53"/>
      <c r="NE471" s="53"/>
      <c r="NF471" s="53"/>
      <c r="NG471" s="53"/>
      <c r="NH471" s="53"/>
      <c r="NI471" s="53"/>
      <c r="NJ471" s="53"/>
      <c r="NK471" s="53"/>
      <c r="NL471" s="53"/>
      <c r="NM471" s="53"/>
      <c r="NN471" s="53"/>
      <c r="NO471" s="53"/>
      <c r="NP471" s="53"/>
      <c r="NQ471" s="53"/>
      <c r="NR471" s="53"/>
      <c r="NS471" s="53"/>
      <c r="NT471" s="53"/>
      <c r="NU471" s="53"/>
      <c r="NV471" s="53"/>
      <c r="NW471" s="53"/>
      <c r="NX471" s="53"/>
      <c r="NY471" s="53"/>
      <c r="NZ471" s="53"/>
      <c r="OA471" s="53"/>
      <c r="OB471" s="53"/>
      <c r="OC471" s="53"/>
      <c r="OD471" s="53"/>
      <c r="OE471" s="53"/>
      <c r="OF471" s="53"/>
      <c r="OG471" s="53"/>
      <c r="OH471" s="53"/>
      <c r="OI471" s="53"/>
      <c r="OJ471" s="53"/>
      <c r="OK471" s="53"/>
      <c r="OL471" s="53"/>
      <c r="OM471" s="53"/>
      <c r="ON471" s="53"/>
      <c r="OO471" s="53"/>
      <c r="OP471" s="53"/>
      <c r="OQ471" s="53"/>
      <c r="OR471" s="53"/>
      <c r="OS471" s="53"/>
      <c r="OT471" s="53"/>
      <c r="OU471" s="53"/>
      <c r="OV471" s="53"/>
      <c r="OW471" s="53"/>
      <c r="OX471" s="53"/>
      <c r="OY471" s="53"/>
      <c r="OZ471" s="53"/>
      <c r="PA471" s="53"/>
      <c r="PB471" s="53"/>
      <c r="PC471" s="53"/>
      <c r="PD471" s="53"/>
      <c r="PE471" s="53"/>
      <c r="PF471" s="53"/>
      <c r="PG471" s="53"/>
      <c r="PH471" s="53"/>
      <c r="PI471" s="53"/>
      <c r="PJ471" s="53"/>
      <c r="PK471" s="53"/>
      <c r="PL471" s="53"/>
      <c r="PM471" s="53"/>
      <c r="PN471" s="53"/>
      <c r="PO471" s="53"/>
      <c r="PP471" s="53"/>
      <c r="PQ471" s="53"/>
      <c r="PR471" s="53"/>
      <c r="PS471" s="53"/>
      <c r="PT471" s="53"/>
      <c r="PU471" s="53"/>
      <c r="PV471" s="53"/>
      <c r="PW471" s="53"/>
      <c r="PX471" s="53"/>
      <c r="PY471" s="53"/>
      <c r="PZ471" s="53"/>
      <c r="QA471" s="53"/>
      <c r="QB471" s="53"/>
      <c r="QC471" s="53"/>
      <c r="QD471" s="53"/>
      <c r="QE471" s="53"/>
      <c r="QF471" s="53"/>
      <c r="QG471" s="53"/>
      <c r="QH471" s="53"/>
      <c r="QI471" s="53"/>
      <c r="QJ471" s="53"/>
      <c r="QK471" s="53"/>
      <c r="QL471" s="53"/>
      <c r="QM471" s="53"/>
      <c r="QN471" s="53"/>
      <c r="QO471" s="53"/>
      <c r="QP471" s="53"/>
      <c r="QQ471" s="53"/>
      <c r="QR471" s="53"/>
      <c r="QS471" s="53"/>
      <c r="QT471" s="53"/>
      <c r="QU471" s="53"/>
      <c r="QV471" s="53"/>
      <c r="QW471" s="53"/>
      <c r="QX471" s="53"/>
      <c r="QY471" s="53"/>
      <c r="QZ471" s="53"/>
      <c r="RA471" s="53"/>
      <c r="RB471" s="53"/>
      <c r="RC471" s="53"/>
      <c r="RD471" s="53"/>
      <c r="RE471" s="53"/>
      <c r="RF471" s="53"/>
      <c r="RG471" s="53"/>
      <c r="RH471" s="53"/>
      <c r="RI471" s="53"/>
      <c r="RJ471" s="53"/>
      <c r="RK471" s="53"/>
      <c r="RL471" s="53"/>
      <c r="RM471" s="53"/>
      <c r="RN471" s="53"/>
      <c r="RO471" s="53"/>
      <c r="RP471" s="53"/>
      <c r="RQ471" s="53"/>
      <c r="RR471" s="53"/>
      <c r="RS471" s="53"/>
      <c r="RT471" s="53"/>
      <c r="RU471" s="53"/>
      <c r="RV471" s="53"/>
      <c r="RW471" s="53"/>
      <c r="RX471" s="53"/>
      <c r="RY471" s="53"/>
      <c r="RZ471" s="53"/>
      <c r="SA471" s="53"/>
      <c r="SB471" s="53"/>
      <c r="SC471" s="53"/>
      <c r="SD471" s="53"/>
      <c r="SE471" s="53"/>
      <c r="SF471" s="53"/>
      <c r="SG471" s="53"/>
      <c r="SH471" s="53"/>
      <c r="SI471" s="53"/>
      <c r="SJ471" s="53"/>
      <c r="SK471" s="53"/>
      <c r="SL471" s="53"/>
      <c r="SM471" s="53"/>
      <c r="SN471" s="53"/>
      <c r="SO471" s="53"/>
      <c r="SP471" s="53"/>
      <c r="SQ471" s="53"/>
      <c r="SR471" s="53"/>
      <c r="SS471" s="53"/>
      <c r="ST471" s="53"/>
      <c r="SU471" s="53"/>
      <c r="SV471" s="53"/>
      <c r="SW471" s="53"/>
      <c r="SX471" s="53"/>
      <c r="SY471" s="53"/>
      <c r="SZ471" s="53"/>
      <c r="TA471" s="53"/>
      <c r="TB471" s="53"/>
      <c r="TC471" s="53"/>
      <c r="TD471" s="53"/>
      <c r="TE471" s="53"/>
      <c r="TF471" s="53"/>
      <c r="TG471" s="53"/>
      <c r="TH471" s="53"/>
      <c r="TI471" s="53"/>
      <c r="TJ471" s="53"/>
      <c r="TK471" s="53"/>
      <c r="TL471" s="53"/>
      <c r="TM471" s="53"/>
      <c r="TN471" s="53"/>
      <c r="TO471" s="53"/>
      <c r="TP471" s="53"/>
      <c r="TQ471" s="53"/>
      <c r="TR471" s="53"/>
      <c r="TS471" s="53"/>
      <c r="TT471" s="53"/>
      <c r="TU471" s="53"/>
      <c r="TV471" s="53"/>
      <c r="TW471" s="53"/>
      <c r="TX471" s="53"/>
      <c r="TY471" s="53"/>
      <c r="TZ471" s="53"/>
      <c r="UA471" s="53"/>
      <c r="UB471" s="53"/>
      <c r="UC471" s="53"/>
      <c r="UD471" s="53"/>
      <c r="UE471" s="53"/>
      <c r="UF471" s="53"/>
      <c r="UG471" s="53"/>
    </row>
    <row r="472" spans="12:553" s="19" customFormat="1" ht="15.75" customHeight="1" x14ac:dyDescent="0.2">
      <c r="L472" s="66"/>
      <c r="M472" s="66"/>
      <c r="N472" s="52"/>
      <c r="O472" s="53"/>
      <c r="P472" s="53"/>
      <c r="Q472" s="53"/>
      <c r="R472" s="53"/>
      <c r="S472" s="53"/>
      <c r="T472" s="53"/>
      <c r="U472" s="53"/>
      <c r="V472" s="53"/>
      <c r="W472" s="53"/>
      <c r="X472" s="53"/>
      <c r="Y472" s="53"/>
      <c r="Z472" s="53"/>
      <c r="AA472" s="53"/>
      <c r="AB472" s="53"/>
      <c r="AC472" s="53"/>
      <c r="AD472" s="53"/>
      <c r="AE472" s="53"/>
      <c r="AF472" s="53"/>
      <c r="AG472" s="53"/>
      <c r="AH472" s="53"/>
      <c r="AI472" s="53"/>
      <c r="AJ472" s="53"/>
      <c r="AK472" s="53"/>
      <c r="AL472" s="53"/>
      <c r="AM472" s="53"/>
      <c r="AN472" s="53"/>
      <c r="AO472" s="53"/>
      <c r="AP472" s="53"/>
      <c r="AQ472" s="53"/>
      <c r="AR472" s="53"/>
      <c r="AS472" s="53"/>
      <c r="AT472" s="53"/>
      <c r="AU472" s="53"/>
      <c r="AV472" s="53"/>
      <c r="AW472" s="53"/>
      <c r="AX472" s="53"/>
      <c r="AY472" s="53"/>
      <c r="AZ472" s="53"/>
      <c r="BA472" s="53"/>
      <c r="BB472" s="53"/>
      <c r="BC472" s="53"/>
      <c r="BD472" s="53"/>
      <c r="BE472" s="53"/>
      <c r="BF472" s="53"/>
      <c r="BG472" s="53"/>
      <c r="BH472" s="53"/>
      <c r="BI472" s="53"/>
      <c r="BJ472" s="53"/>
      <c r="BK472" s="53"/>
      <c r="BL472" s="53"/>
      <c r="BM472" s="53"/>
      <c r="BN472" s="53"/>
      <c r="BO472" s="53"/>
      <c r="BP472" s="53"/>
      <c r="BQ472" s="53"/>
      <c r="BR472" s="53"/>
      <c r="BS472" s="53"/>
      <c r="BT472" s="53"/>
      <c r="BU472" s="53"/>
      <c r="BV472" s="53"/>
      <c r="BW472" s="53"/>
      <c r="BX472" s="53"/>
      <c r="BY472" s="53"/>
      <c r="BZ472" s="53"/>
      <c r="CA472" s="53"/>
      <c r="CB472" s="53"/>
      <c r="CC472" s="53"/>
      <c r="CD472" s="53"/>
      <c r="CE472" s="53"/>
      <c r="CF472" s="53"/>
      <c r="CG472" s="53"/>
      <c r="CH472" s="53"/>
      <c r="CI472" s="53"/>
      <c r="CJ472" s="53"/>
      <c r="CK472" s="53"/>
      <c r="CL472" s="53"/>
      <c r="CM472" s="53"/>
      <c r="CN472" s="53"/>
      <c r="CO472" s="53"/>
      <c r="CP472" s="53"/>
      <c r="CQ472" s="53"/>
      <c r="CR472" s="53"/>
      <c r="CS472" s="53"/>
      <c r="CT472" s="53"/>
      <c r="CU472" s="53"/>
      <c r="CV472" s="53"/>
      <c r="CW472" s="53"/>
      <c r="CX472" s="53"/>
      <c r="CY472" s="53"/>
      <c r="CZ472" s="53"/>
      <c r="DA472" s="53"/>
      <c r="DB472" s="53"/>
      <c r="DC472" s="53"/>
      <c r="DD472" s="53"/>
      <c r="DE472" s="53"/>
      <c r="DF472" s="53"/>
      <c r="DG472" s="53"/>
      <c r="DH472" s="53"/>
      <c r="DI472" s="53"/>
      <c r="DJ472" s="53"/>
      <c r="DK472" s="53"/>
      <c r="DL472" s="53"/>
      <c r="DM472" s="53"/>
      <c r="DN472" s="53"/>
      <c r="DO472" s="53"/>
      <c r="DP472" s="53"/>
      <c r="DQ472" s="53"/>
      <c r="DR472" s="53"/>
      <c r="DS472" s="53"/>
      <c r="DT472" s="53"/>
      <c r="DU472" s="53"/>
      <c r="DV472" s="53"/>
      <c r="DW472" s="53"/>
      <c r="DX472" s="53"/>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3"/>
      <c r="FK472" s="53"/>
      <c r="FL472" s="53"/>
      <c r="FM472" s="53"/>
      <c r="FN472" s="53"/>
      <c r="FO472" s="53"/>
      <c r="FP472" s="53"/>
      <c r="FQ472" s="53"/>
      <c r="FR472" s="53"/>
      <c r="FS472" s="53"/>
      <c r="FT472" s="53"/>
      <c r="FU472" s="53"/>
      <c r="FV472" s="53"/>
      <c r="FW472" s="53"/>
      <c r="FX472" s="53"/>
      <c r="FY472" s="53"/>
      <c r="FZ472" s="53"/>
      <c r="GA472" s="53"/>
      <c r="GB472" s="53"/>
      <c r="GC472" s="53"/>
      <c r="GD472" s="53"/>
      <c r="GE472" s="53"/>
      <c r="GF472" s="53"/>
      <c r="GG472" s="53"/>
      <c r="GH472" s="53"/>
      <c r="GI472" s="53"/>
      <c r="GJ472" s="53"/>
      <c r="GK472" s="53"/>
      <c r="GL472" s="53"/>
      <c r="GM472" s="53"/>
      <c r="GN472" s="53"/>
      <c r="GO472" s="53"/>
      <c r="GP472" s="53"/>
      <c r="GQ472" s="53"/>
      <c r="GR472" s="53"/>
      <c r="GS472" s="53"/>
      <c r="GT472" s="53"/>
      <c r="GU472" s="53"/>
      <c r="GV472" s="53"/>
      <c r="GW472" s="53"/>
      <c r="GX472" s="53"/>
      <c r="GY472" s="53"/>
      <c r="GZ472" s="53"/>
      <c r="HA472" s="53"/>
      <c r="HB472" s="53"/>
      <c r="HC472" s="53"/>
      <c r="HD472" s="53"/>
      <c r="HE472" s="53"/>
      <c r="HF472" s="53"/>
      <c r="HG472" s="53"/>
      <c r="HH472" s="53"/>
      <c r="HI472" s="53"/>
      <c r="HJ472" s="53"/>
      <c r="HK472" s="53"/>
      <c r="HL472" s="53"/>
      <c r="HM472" s="53"/>
      <c r="HN472" s="53"/>
      <c r="HO472" s="53"/>
      <c r="HP472" s="53"/>
      <c r="HQ472" s="53"/>
      <c r="HR472" s="53"/>
      <c r="HS472" s="53"/>
      <c r="HT472" s="53"/>
      <c r="HU472" s="53"/>
      <c r="HV472" s="53"/>
      <c r="HW472" s="53"/>
      <c r="HX472" s="53"/>
      <c r="HY472" s="53"/>
      <c r="HZ472" s="53"/>
      <c r="IA472" s="53"/>
      <c r="IB472" s="53"/>
      <c r="IC472" s="53"/>
      <c r="ID472" s="53"/>
      <c r="IE472" s="53"/>
      <c r="IF472" s="53"/>
      <c r="IG472" s="53"/>
      <c r="IH472" s="53"/>
      <c r="II472" s="53"/>
      <c r="IJ472" s="53"/>
      <c r="IK472" s="53"/>
      <c r="IL472" s="53"/>
      <c r="IM472" s="53"/>
      <c r="IN472" s="53"/>
      <c r="IO472" s="53"/>
      <c r="IP472" s="53"/>
      <c r="IQ472" s="53"/>
      <c r="IR472" s="53"/>
      <c r="IS472" s="53"/>
      <c r="IT472" s="53"/>
      <c r="IU472" s="53"/>
      <c r="IV472" s="53"/>
      <c r="IW472" s="53"/>
      <c r="IX472" s="53"/>
      <c r="IY472" s="53"/>
      <c r="IZ472" s="53"/>
      <c r="JA472" s="53"/>
      <c r="JB472" s="53"/>
      <c r="JC472" s="53"/>
      <c r="JD472" s="53"/>
      <c r="JE472" s="53"/>
      <c r="JF472" s="53"/>
      <c r="JG472" s="53"/>
      <c r="JH472" s="53"/>
      <c r="JI472" s="53"/>
      <c r="JJ472" s="53"/>
      <c r="JK472" s="53"/>
      <c r="JL472" s="53"/>
      <c r="JM472" s="53"/>
      <c r="JN472" s="53"/>
      <c r="JO472" s="53"/>
      <c r="JP472" s="53"/>
      <c r="JQ472" s="53"/>
      <c r="JR472" s="53"/>
      <c r="JS472" s="53"/>
      <c r="JT472" s="53"/>
      <c r="JU472" s="53"/>
      <c r="JV472" s="53"/>
      <c r="JW472" s="53"/>
      <c r="JX472" s="53"/>
      <c r="JY472" s="53"/>
      <c r="JZ472" s="53"/>
      <c r="KA472" s="53"/>
      <c r="KB472" s="53"/>
      <c r="KC472" s="53"/>
      <c r="KD472" s="53"/>
      <c r="KE472" s="53"/>
      <c r="KF472" s="53"/>
      <c r="KG472" s="53"/>
      <c r="KH472" s="53"/>
      <c r="KI472" s="53"/>
      <c r="KJ472" s="53"/>
      <c r="KK472" s="53"/>
      <c r="KL472" s="53"/>
      <c r="KM472" s="53"/>
      <c r="KN472" s="53"/>
      <c r="KO472" s="53"/>
      <c r="KP472" s="53"/>
      <c r="KQ472" s="53"/>
      <c r="KR472" s="53"/>
      <c r="KS472" s="53"/>
      <c r="KT472" s="53"/>
      <c r="KU472" s="53"/>
      <c r="KV472" s="53"/>
      <c r="KW472" s="53"/>
      <c r="KX472" s="53"/>
      <c r="KY472" s="53"/>
      <c r="KZ472" s="53"/>
      <c r="LA472" s="53"/>
      <c r="LB472" s="53"/>
      <c r="LC472" s="53"/>
      <c r="LD472" s="53"/>
      <c r="LE472" s="53"/>
      <c r="LF472" s="53"/>
      <c r="LG472" s="53"/>
      <c r="LH472" s="53"/>
      <c r="LI472" s="53"/>
      <c r="LJ472" s="53"/>
      <c r="LK472" s="53"/>
      <c r="LL472" s="53"/>
      <c r="LM472" s="53"/>
      <c r="LN472" s="53"/>
      <c r="LO472" s="53"/>
      <c r="LP472" s="53"/>
      <c r="LQ472" s="53"/>
      <c r="LR472" s="53"/>
      <c r="LS472" s="53"/>
      <c r="LT472" s="53"/>
      <c r="LU472" s="53"/>
      <c r="LV472" s="53"/>
      <c r="LW472" s="53"/>
      <c r="LX472" s="53"/>
      <c r="LY472" s="53"/>
      <c r="LZ472" s="53"/>
      <c r="MA472" s="53"/>
      <c r="MB472" s="53"/>
      <c r="MC472" s="53"/>
      <c r="MD472" s="53"/>
      <c r="ME472" s="53"/>
      <c r="MF472" s="53"/>
      <c r="MG472" s="53"/>
      <c r="MH472" s="53"/>
      <c r="MI472" s="53"/>
      <c r="MJ472" s="53"/>
      <c r="MK472" s="53"/>
      <c r="ML472" s="53"/>
      <c r="MM472" s="53"/>
      <c r="MN472" s="53"/>
      <c r="MO472" s="53"/>
      <c r="MP472" s="53"/>
      <c r="MQ472" s="53"/>
      <c r="MR472" s="53"/>
      <c r="MS472" s="53"/>
      <c r="MT472" s="53"/>
      <c r="MU472" s="53"/>
      <c r="MV472" s="53"/>
      <c r="MW472" s="53"/>
      <c r="MX472" s="53"/>
      <c r="MY472" s="53"/>
      <c r="MZ472" s="53"/>
      <c r="NA472" s="53"/>
      <c r="NB472" s="53"/>
      <c r="NC472" s="53"/>
      <c r="ND472" s="53"/>
      <c r="NE472" s="53"/>
      <c r="NF472" s="53"/>
      <c r="NG472" s="53"/>
      <c r="NH472" s="53"/>
      <c r="NI472" s="53"/>
      <c r="NJ472" s="53"/>
      <c r="NK472" s="53"/>
      <c r="NL472" s="53"/>
      <c r="NM472" s="53"/>
      <c r="NN472" s="53"/>
      <c r="NO472" s="53"/>
      <c r="NP472" s="53"/>
      <c r="NQ472" s="53"/>
      <c r="NR472" s="53"/>
      <c r="NS472" s="53"/>
      <c r="NT472" s="53"/>
      <c r="NU472" s="53"/>
      <c r="NV472" s="53"/>
      <c r="NW472" s="53"/>
      <c r="NX472" s="53"/>
      <c r="NY472" s="53"/>
      <c r="NZ472" s="53"/>
      <c r="OA472" s="53"/>
      <c r="OB472" s="53"/>
      <c r="OC472" s="53"/>
      <c r="OD472" s="53"/>
      <c r="OE472" s="53"/>
      <c r="OF472" s="53"/>
      <c r="OG472" s="53"/>
      <c r="OH472" s="53"/>
      <c r="OI472" s="53"/>
      <c r="OJ472" s="53"/>
      <c r="OK472" s="53"/>
      <c r="OL472" s="53"/>
      <c r="OM472" s="53"/>
      <c r="ON472" s="53"/>
      <c r="OO472" s="53"/>
      <c r="OP472" s="53"/>
      <c r="OQ472" s="53"/>
      <c r="OR472" s="53"/>
      <c r="OS472" s="53"/>
      <c r="OT472" s="53"/>
      <c r="OU472" s="53"/>
      <c r="OV472" s="53"/>
      <c r="OW472" s="53"/>
      <c r="OX472" s="53"/>
      <c r="OY472" s="53"/>
      <c r="OZ472" s="53"/>
      <c r="PA472" s="53"/>
      <c r="PB472" s="53"/>
      <c r="PC472" s="53"/>
      <c r="PD472" s="53"/>
      <c r="PE472" s="53"/>
      <c r="PF472" s="53"/>
      <c r="PG472" s="53"/>
      <c r="PH472" s="53"/>
      <c r="PI472" s="53"/>
      <c r="PJ472" s="53"/>
      <c r="PK472" s="53"/>
      <c r="PL472" s="53"/>
      <c r="PM472" s="53"/>
      <c r="PN472" s="53"/>
      <c r="PO472" s="53"/>
      <c r="PP472" s="53"/>
      <c r="PQ472" s="53"/>
      <c r="PR472" s="53"/>
      <c r="PS472" s="53"/>
      <c r="PT472" s="53"/>
      <c r="PU472" s="53"/>
      <c r="PV472" s="53"/>
      <c r="PW472" s="53"/>
      <c r="PX472" s="53"/>
      <c r="PY472" s="53"/>
      <c r="PZ472" s="53"/>
      <c r="QA472" s="53"/>
      <c r="QB472" s="53"/>
      <c r="QC472" s="53"/>
      <c r="QD472" s="53"/>
      <c r="QE472" s="53"/>
      <c r="QF472" s="53"/>
      <c r="QG472" s="53"/>
      <c r="QH472" s="53"/>
      <c r="QI472" s="53"/>
      <c r="QJ472" s="53"/>
      <c r="QK472" s="53"/>
      <c r="QL472" s="53"/>
      <c r="QM472" s="53"/>
      <c r="QN472" s="53"/>
      <c r="QO472" s="53"/>
      <c r="QP472" s="53"/>
      <c r="QQ472" s="53"/>
      <c r="QR472" s="53"/>
      <c r="QS472" s="53"/>
      <c r="QT472" s="53"/>
      <c r="QU472" s="53"/>
      <c r="QV472" s="53"/>
      <c r="QW472" s="53"/>
      <c r="QX472" s="53"/>
      <c r="QY472" s="53"/>
      <c r="QZ472" s="53"/>
      <c r="RA472" s="53"/>
      <c r="RB472" s="53"/>
      <c r="RC472" s="53"/>
      <c r="RD472" s="53"/>
      <c r="RE472" s="53"/>
      <c r="RF472" s="53"/>
      <c r="RG472" s="53"/>
      <c r="RH472" s="53"/>
      <c r="RI472" s="53"/>
      <c r="RJ472" s="53"/>
      <c r="RK472" s="53"/>
      <c r="RL472" s="53"/>
      <c r="RM472" s="53"/>
      <c r="RN472" s="53"/>
      <c r="RO472" s="53"/>
      <c r="RP472" s="53"/>
      <c r="RQ472" s="53"/>
      <c r="RR472" s="53"/>
      <c r="RS472" s="53"/>
      <c r="RT472" s="53"/>
      <c r="RU472" s="53"/>
      <c r="RV472" s="53"/>
      <c r="RW472" s="53"/>
      <c r="RX472" s="53"/>
      <c r="RY472" s="53"/>
      <c r="RZ472" s="53"/>
      <c r="SA472" s="53"/>
      <c r="SB472" s="53"/>
      <c r="SC472" s="53"/>
      <c r="SD472" s="53"/>
      <c r="SE472" s="53"/>
      <c r="SF472" s="53"/>
      <c r="SG472" s="53"/>
      <c r="SH472" s="53"/>
      <c r="SI472" s="53"/>
      <c r="SJ472" s="53"/>
      <c r="SK472" s="53"/>
      <c r="SL472" s="53"/>
      <c r="SM472" s="53"/>
      <c r="SN472" s="53"/>
      <c r="SO472" s="53"/>
      <c r="SP472" s="53"/>
      <c r="SQ472" s="53"/>
      <c r="SR472" s="53"/>
      <c r="SS472" s="53"/>
      <c r="ST472" s="53"/>
      <c r="SU472" s="53"/>
      <c r="SV472" s="53"/>
      <c r="SW472" s="53"/>
      <c r="SX472" s="53"/>
      <c r="SY472" s="53"/>
      <c r="SZ472" s="53"/>
      <c r="TA472" s="53"/>
      <c r="TB472" s="53"/>
      <c r="TC472" s="53"/>
      <c r="TD472" s="53"/>
      <c r="TE472" s="53"/>
      <c r="TF472" s="53"/>
      <c r="TG472" s="53"/>
      <c r="TH472" s="53"/>
      <c r="TI472" s="53"/>
      <c r="TJ472" s="53"/>
      <c r="TK472" s="53"/>
      <c r="TL472" s="53"/>
      <c r="TM472" s="53"/>
      <c r="TN472" s="53"/>
      <c r="TO472" s="53"/>
      <c r="TP472" s="53"/>
      <c r="TQ472" s="53"/>
      <c r="TR472" s="53"/>
      <c r="TS472" s="53"/>
      <c r="TT472" s="53"/>
      <c r="TU472" s="53"/>
      <c r="TV472" s="53"/>
      <c r="TW472" s="53"/>
      <c r="TX472" s="53"/>
      <c r="TY472" s="53"/>
      <c r="TZ472" s="53"/>
      <c r="UA472" s="53"/>
      <c r="UB472" s="53"/>
      <c r="UC472" s="53"/>
      <c r="UD472" s="53"/>
      <c r="UE472" s="53"/>
      <c r="UF472" s="53"/>
      <c r="UG472" s="53"/>
    </row>
    <row r="473" spans="12:553" s="19" customFormat="1" ht="15.75" customHeight="1" x14ac:dyDescent="0.2">
      <c r="L473" s="66"/>
      <c r="M473" s="66"/>
      <c r="N473" s="52"/>
      <c r="O473" s="53"/>
      <c r="P473" s="53"/>
      <c r="Q473" s="53"/>
      <c r="R473" s="53"/>
      <c r="S473" s="53"/>
      <c r="T473" s="53"/>
      <c r="U473" s="53"/>
      <c r="V473" s="53"/>
      <c r="W473" s="53"/>
      <c r="X473" s="53"/>
      <c r="Y473" s="53"/>
      <c r="Z473" s="53"/>
      <c r="AA473" s="53"/>
      <c r="AB473" s="53"/>
      <c r="AC473" s="53"/>
      <c r="AD473" s="53"/>
      <c r="AE473" s="53"/>
      <c r="AF473" s="53"/>
      <c r="AG473" s="53"/>
      <c r="AH473" s="53"/>
      <c r="AI473" s="53"/>
      <c r="AJ473" s="53"/>
      <c r="AK473" s="53"/>
      <c r="AL473" s="53"/>
      <c r="AM473" s="53"/>
      <c r="AN473" s="53"/>
      <c r="AO473" s="53"/>
      <c r="AP473" s="53"/>
      <c r="AQ473" s="53"/>
      <c r="AR473" s="53"/>
      <c r="AS473" s="53"/>
      <c r="AT473" s="53"/>
      <c r="AU473" s="53"/>
      <c r="AV473" s="53"/>
      <c r="AW473" s="53"/>
      <c r="AX473" s="53"/>
      <c r="AY473" s="53"/>
      <c r="AZ473" s="53"/>
      <c r="BA473" s="53"/>
      <c r="BB473" s="53"/>
      <c r="BC473" s="53"/>
      <c r="BD473" s="53"/>
      <c r="BE473" s="53"/>
      <c r="BF473" s="53"/>
      <c r="BG473" s="53"/>
      <c r="BH473" s="53"/>
      <c r="BI473" s="53"/>
      <c r="BJ473" s="53"/>
      <c r="BK473" s="53"/>
      <c r="BL473" s="53"/>
      <c r="BM473" s="53"/>
      <c r="BN473" s="53"/>
      <c r="BO473" s="53"/>
      <c r="BP473" s="53"/>
      <c r="BQ473" s="53"/>
      <c r="BR473" s="53"/>
      <c r="BS473" s="53"/>
      <c r="BT473" s="53"/>
      <c r="BU473" s="53"/>
      <c r="BV473" s="53"/>
      <c r="BW473" s="53"/>
      <c r="BX473" s="53"/>
      <c r="BY473" s="53"/>
      <c r="BZ473" s="53"/>
      <c r="CA473" s="53"/>
      <c r="CB473" s="53"/>
      <c r="CC473" s="53"/>
      <c r="CD473" s="53"/>
      <c r="CE473" s="53"/>
      <c r="CF473" s="53"/>
      <c r="CG473" s="53"/>
      <c r="CH473" s="53"/>
      <c r="CI473" s="53"/>
      <c r="CJ473" s="53"/>
      <c r="CK473" s="53"/>
      <c r="CL473" s="53"/>
      <c r="CM473" s="53"/>
      <c r="CN473" s="53"/>
      <c r="CO473" s="53"/>
      <c r="CP473" s="53"/>
      <c r="CQ473" s="53"/>
      <c r="CR473" s="53"/>
      <c r="CS473" s="53"/>
      <c r="CT473" s="53"/>
      <c r="CU473" s="53"/>
      <c r="CV473" s="53"/>
      <c r="CW473" s="53"/>
      <c r="CX473" s="53"/>
      <c r="CY473" s="53"/>
      <c r="CZ473" s="53"/>
      <c r="DA473" s="53"/>
      <c r="DB473" s="53"/>
      <c r="DC473" s="53"/>
      <c r="DD473" s="53"/>
      <c r="DE473" s="53"/>
      <c r="DF473" s="53"/>
      <c r="DG473" s="53"/>
      <c r="DH473" s="53"/>
      <c r="DI473" s="53"/>
      <c r="DJ473" s="53"/>
      <c r="DK473" s="53"/>
      <c r="DL473" s="53"/>
      <c r="DM473" s="53"/>
      <c r="DN473" s="53"/>
      <c r="DO473" s="53"/>
      <c r="DP473" s="53"/>
      <c r="DQ473" s="53"/>
      <c r="DR473" s="53"/>
      <c r="DS473" s="53"/>
      <c r="DT473" s="53"/>
      <c r="DU473" s="53"/>
      <c r="DV473" s="53"/>
      <c r="DW473" s="53"/>
      <c r="DX473" s="53"/>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3"/>
      <c r="FK473" s="53"/>
      <c r="FL473" s="53"/>
      <c r="FM473" s="53"/>
      <c r="FN473" s="53"/>
      <c r="FO473" s="53"/>
      <c r="FP473" s="53"/>
      <c r="FQ473" s="53"/>
      <c r="FR473" s="53"/>
      <c r="FS473" s="53"/>
      <c r="FT473" s="53"/>
      <c r="FU473" s="53"/>
      <c r="FV473" s="53"/>
      <c r="FW473" s="53"/>
      <c r="FX473" s="53"/>
      <c r="FY473" s="53"/>
      <c r="FZ473" s="53"/>
      <c r="GA473" s="53"/>
      <c r="GB473" s="53"/>
      <c r="GC473" s="53"/>
      <c r="GD473" s="53"/>
      <c r="GE473" s="53"/>
      <c r="GF473" s="53"/>
      <c r="GG473" s="53"/>
      <c r="GH473" s="53"/>
      <c r="GI473" s="53"/>
      <c r="GJ473" s="53"/>
      <c r="GK473" s="53"/>
      <c r="GL473" s="53"/>
      <c r="GM473" s="53"/>
      <c r="GN473" s="53"/>
      <c r="GO473" s="53"/>
      <c r="GP473" s="53"/>
      <c r="GQ473" s="53"/>
      <c r="GR473" s="53"/>
      <c r="GS473" s="53"/>
      <c r="GT473" s="53"/>
      <c r="GU473" s="53"/>
      <c r="GV473" s="53"/>
      <c r="GW473" s="53"/>
      <c r="GX473" s="53"/>
      <c r="GY473" s="53"/>
      <c r="GZ473" s="53"/>
      <c r="HA473" s="53"/>
      <c r="HB473" s="53"/>
      <c r="HC473" s="53"/>
      <c r="HD473" s="53"/>
      <c r="HE473" s="53"/>
      <c r="HF473" s="53"/>
      <c r="HG473" s="53"/>
      <c r="HH473" s="53"/>
      <c r="HI473" s="53"/>
      <c r="HJ473" s="53"/>
      <c r="HK473" s="53"/>
      <c r="HL473" s="53"/>
      <c r="HM473" s="53"/>
      <c r="HN473" s="53"/>
      <c r="HO473" s="53"/>
      <c r="HP473" s="53"/>
      <c r="HQ473" s="53"/>
      <c r="HR473" s="53"/>
      <c r="HS473" s="53"/>
      <c r="HT473" s="53"/>
      <c r="HU473" s="53"/>
      <c r="HV473" s="53"/>
      <c r="HW473" s="53"/>
      <c r="HX473" s="53"/>
      <c r="HY473" s="53"/>
      <c r="HZ473" s="53"/>
      <c r="IA473" s="53"/>
      <c r="IB473" s="53"/>
      <c r="IC473" s="53"/>
      <c r="ID473" s="53"/>
      <c r="IE473" s="53"/>
      <c r="IF473" s="53"/>
      <c r="IG473" s="53"/>
      <c r="IH473" s="53"/>
      <c r="II473" s="53"/>
      <c r="IJ473" s="53"/>
      <c r="IK473" s="53"/>
      <c r="IL473" s="53"/>
      <c r="IM473" s="53"/>
      <c r="IN473" s="53"/>
      <c r="IO473" s="53"/>
      <c r="IP473" s="53"/>
      <c r="IQ473" s="53"/>
      <c r="IR473" s="53"/>
      <c r="IS473" s="53"/>
      <c r="IT473" s="53"/>
      <c r="IU473" s="53"/>
      <c r="IV473" s="53"/>
      <c r="IW473" s="53"/>
      <c r="IX473" s="53"/>
      <c r="IY473" s="53"/>
      <c r="IZ473" s="53"/>
      <c r="JA473" s="53"/>
      <c r="JB473" s="53"/>
      <c r="JC473" s="53"/>
      <c r="JD473" s="53"/>
      <c r="JE473" s="53"/>
      <c r="JF473" s="53"/>
      <c r="JG473" s="53"/>
      <c r="JH473" s="53"/>
      <c r="JI473" s="53"/>
      <c r="JJ473" s="53"/>
      <c r="JK473" s="53"/>
      <c r="JL473" s="53"/>
      <c r="JM473" s="53"/>
      <c r="JN473" s="53"/>
      <c r="JO473" s="53"/>
      <c r="JP473" s="53"/>
      <c r="JQ473" s="53"/>
      <c r="JR473" s="53"/>
      <c r="JS473" s="53"/>
      <c r="JT473" s="53"/>
      <c r="JU473" s="53"/>
      <c r="JV473" s="53"/>
      <c r="JW473" s="53"/>
      <c r="JX473" s="53"/>
      <c r="JY473" s="53"/>
      <c r="JZ473" s="53"/>
      <c r="KA473" s="53"/>
      <c r="KB473" s="53"/>
      <c r="KC473" s="53"/>
      <c r="KD473" s="53"/>
      <c r="KE473" s="53"/>
      <c r="KF473" s="53"/>
      <c r="KG473" s="53"/>
      <c r="KH473" s="53"/>
      <c r="KI473" s="53"/>
      <c r="KJ473" s="53"/>
      <c r="KK473" s="53"/>
      <c r="KL473" s="53"/>
      <c r="KM473" s="53"/>
      <c r="KN473" s="53"/>
      <c r="KO473" s="53"/>
      <c r="KP473" s="53"/>
      <c r="KQ473" s="53"/>
      <c r="KR473" s="53"/>
      <c r="KS473" s="53"/>
      <c r="KT473" s="53"/>
      <c r="KU473" s="53"/>
      <c r="KV473" s="53"/>
      <c r="KW473" s="53"/>
      <c r="KX473" s="53"/>
      <c r="KY473" s="53"/>
      <c r="KZ473" s="53"/>
      <c r="LA473" s="53"/>
      <c r="LB473" s="53"/>
      <c r="LC473" s="53"/>
      <c r="LD473" s="53"/>
      <c r="LE473" s="53"/>
      <c r="LF473" s="53"/>
      <c r="LG473" s="53"/>
      <c r="LH473" s="53"/>
      <c r="LI473" s="53"/>
      <c r="LJ473" s="53"/>
      <c r="LK473" s="53"/>
      <c r="LL473" s="53"/>
      <c r="LM473" s="53"/>
      <c r="LN473" s="53"/>
      <c r="LO473" s="53"/>
      <c r="LP473" s="53"/>
      <c r="LQ473" s="53"/>
      <c r="LR473" s="53"/>
      <c r="LS473" s="53"/>
      <c r="LT473" s="53"/>
      <c r="LU473" s="53"/>
      <c r="LV473" s="53"/>
      <c r="LW473" s="53"/>
      <c r="LX473" s="53"/>
      <c r="LY473" s="53"/>
      <c r="LZ473" s="53"/>
      <c r="MA473" s="53"/>
      <c r="MB473" s="53"/>
      <c r="MC473" s="53"/>
      <c r="MD473" s="53"/>
      <c r="ME473" s="53"/>
      <c r="MF473" s="53"/>
      <c r="MG473" s="53"/>
      <c r="MH473" s="53"/>
      <c r="MI473" s="53"/>
      <c r="MJ473" s="53"/>
      <c r="MK473" s="53"/>
      <c r="ML473" s="53"/>
      <c r="MM473" s="53"/>
      <c r="MN473" s="53"/>
      <c r="MO473" s="53"/>
      <c r="MP473" s="53"/>
      <c r="MQ473" s="53"/>
      <c r="MR473" s="53"/>
      <c r="MS473" s="53"/>
      <c r="MT473" s="53"/>
      <c r="MU473" s="53"/>
      <c r="MV473" s="53"/>
      <c r="MW473" s="53"/>
      <c r="MX473" s="53"/>
      <c r="MY473" s="53"/>
      <c r="MZ473" s="53"/>
      <c r="NA473" s="53"/>
      <c r="NB473" s="53"/>
      <c r="NC473" s="53"/>
      <c r="ND473" s="53"/>
      <c r="NE473" s="53"/>
      <c r="NF473" s="53"/>
      <c r="NG473" s="53"/>
      <c r="NH473" s="53"/>
      <c r="NI473" s="53"/>
      <c r="NJ473" s="53"/>
      <c r="NK473" s="53"/>
      <c r="NL473" s="53"/>
      <c r="NM473" s="53"/>
      <c r="NN473" s="53"/>
      <c r="NO473" s="53"/>
      <c r="NP473" s="53"/>
      <c r="NQ473" s="53"/>
      <c r="NR473" s="53"/>
      <c r="NS473" s="53"/>
      <c r="NT473" s="53"/>
      <c r="NU473" s="53"/>
      <c r="NV473" s="53"/>
      <c r="NW473" s="53"/>
      <c r="NX473" s="53"/>
      <c r="NY473" s="53"/>
      <c r="NZ473" s="53"/>
      <c r="OA473" s="53"/>
      <c r="OB473" s="53"/>
      <c r="OC473" s="53"/>
      <c r="OD473" s="53"/>
      <c r="OE473" s="53"/>
      <c r="OF473" s="53"/>
      <c r="OG473" s="53"/>
      <c r="OH473" s="53"/>
      <c r="OI473" s="53"/>
      <c r="OJ473" s="53"/>
      <c r="OK473" s="53"/>
      <c r="OL473" s="53"/>
      <c r="OM473" s="53"/>
      <c r="ON473" s="53"/>
      <c r="OO473" s="53"/>
      <c r="OP473" s="53"/>
      <c r="OQ473" s="53"/>
      <c r="OR473" s="53"/>
      <c r="OS473" s="53"/>
      <c r="OT473" s="53"/>
      <c r="OU473" s="53"/>
      <c r="OV473" s="53"/>
      <c r="OW473" s="53"/>
      <c r="OX473" s="53"/>
      <c r="OY473" s="53"/>
      <c r="OZ473" s="53"/>
      <c r="PA473" s="53"/>
      <c r="PB473" s="53"/>
      <c r="PC473" s="53"/>
      <c r="PD473" s="53"/>
      <c r="PE473" s="53"/>
      <c r="PF473" s="53"/>
      <c r="PG473" s="53"/>
      <c r="PH473" s="53"/>
      <c r="PI473" s="53"/>
      <c r="PJ473" s="53"/>
      <c r="PK473" s="53"/>
      <c r="PL473" s="53"/>
      <c r="PM473" s="53"/>
      <c r="PN473" s="53"/>
      <c r="PO473" s="53"/>
      <c r="PP473" s="53"/>
      <c r="PQ473" s="53"/>
      <c r="PR473" s="53"/>
      <c r="PS473" s="53"/>
      <c r="PT473" s="53"/>
      <c r="PU473" s="53"/>
      <c r="PV473" s="53"/>
      <c r="PW473" s="53"/>
      <c r="PX473" s="53"/>
      <c r="PY473" s="53"/>
      <c r="PZ473" s="53"/>
      <c r="QA473" s="53"/>
      <c r="QB473" s="53"/>
      <c r="QC473" s="53"/>
      <c r="QD473" s="53"/>
      <c r="QE473" s="53"/>
      <c r="QF473" s="53"/>
      <c r="QG473" s="53"/>
      <c r="QH473" s="53"/>
      <c r="QI473" s="53"/>
      <c r="QJ473" s="53"/>
      <c r="QK473" s="53"/>
      <c r="QL473" s="53"/>
      <c r="QM473" s="53"/>
      <c r="QN473" s="53"/>
      <c r="QO473" s="53"/>
      <c r="QP473" s="53"/>
      <c r="QQ473" s="53"/>
      <c r="QR473" s="53"/>
      <c r="QS473" s="53"/>
      <c r="QT473" s="53"/>
      <c r="QU473" s="53"/>
      <c r="QV473" s="53"/>
      <c r="QW473" s="53"/>
      <c r="QX473" s="53"/>
      <c r="QY473" s="53"/>
      <c r="QZ473" s="53"/>
      <c r="RA473" s="53"/>
      <c r="RB473" s="53"/>
      <c r="RC473" s="53"/>
      <c r="RD473" s="53"/>
      <c r="RE473" s="53"/>
      <c r="RF473" s="53"/>
      <c r="RG473" s="53"/>
      <c r="RH473" s="53"/>
      <c r="RI473" s="53"/>
      <c r="RJ473" s="53"/>
      <c r="RK473" s="53"/>
      <c r="RL473" s="53"/>
      <c r="RM473" s="53"/>
      <c r="RN473" s="53"/>
      <c r="RO473" s="53"/>
      <c r="RP473" s="53"/>
      <c r="RQ473" s="53"/>
      <c r="RR473" s="53"/>
      <c r="RS473" s="53"/>
      <c r="RT473" s="53"/>
      <c r="RU473" s="53"/>
      <c r="RV473" s="53"/>
      <c r="RW473" s="53"/>
      <c r="RX473" s="53"/>
      <c r="RY473" s="53"/>
      <c r="RZ473" s="53"/>
      <c r="SA473" s="53"/>
      <c r="SB473" s="53"/>
      <c r="SC473" s="53"/>
      <c r="SD473" s="53"/>
      <c r="SE473" s="53"/>
      <c r="SF473" s="53"/>
      <c r="SG473" s="53"/>
      <c r="SH473" s="53"/>
      <c r="SI473" s="53"/>
      <c r="SJ473" s="53"/>
      <c r="SK473" s="53"/>
      <c r="SL473" s="53"/>
      <c r="SM473" s="53"/>
      <c r="SN473" s="53"/>
      <c r="SO473" s="53"/>
      <c r="SP473" s="53"/>
      <c r="SQ473" s="53"/>
      <c r="SR473" s="53"/>
      <c r="SS473" s="53"/>
      <c r="ST473" s="53"/>
      <c r="SU473" s="53"/>
      <c r="SV473" s="53"/>
      <c r="SW473" s="53"/>
      <c r="SX473" s="53"/>
      <c r="SY473" s="53"/>
      <c r="SZ473" s="53"/>
      <c r="TA473" s="53"/>
      <c r="TB473" s="53"/>
      <c r="TC473" s="53"/>
      <c r="TD473" s="53"/>
      <c r="TE473" s="53"/>
      <c r="TF473" s="53"/>
      <c r="TG473" s="53"/>
      <c r="TH473" s="53"/>
      <c r="TI473" s="53"/>
      <c r="TJ473" s="53"/>
      <c r="TK473" s="53"/>
      <c r="TL473" s="53"/>
      <c r="TM473" s="53"/>
      <c r="TN473" s="53"/>
      <c r="TO473" s="53"/>
      <c r="TP473" s="53"/>
      <c r="TQ473" s="53"/>
      <c r="TR473" s="53"/>
      <c r="TS473" s="53"/>
      <c r="TT473" s="53"/>
      <c r="TU473" s="53"/>
      <c r="TV473" s="53"/>
      <c r="TW473" s="53"/>
      <c r="TX473" s="53"/>
      <c r="TY473" s="53"/>
      <c r="TZ473" s="53"/>
      <c r="UA473" s="53"/>
      <c r="UB473" s="53"/>
      <c r="UC473" s="53"/>
      <c r="UD473" s="53"/>
      <c r="UE473" s="53"/>
      <c r="UF473" s="53"/>
      <c r="UG473" s="53"/>
    </row>
    <row r="474" spans="12:553" s="19" customFormat="1" ht="15.75" customHeight="1" x14ac:dyDescent="0.2">
      <c r="L474" s="66"/>
      <c r="M474" s="66"/>
      <c r="N474" s="52"/>
      <c r="O474" s="53"/>
      <c r="P474" s="53"/>
      <c r="Q474" s="53"/>
      <c r="R474" s="53"/>
      <c r="S474" s="53"/>
      <c r="T474" s="53"/>
      <c r="U474" s="53"/>
      <c r="V474" s="53"/>
      <c r="W474" s="53"/>
      <c r="X474" s="53"/>
      <c r="Y474" s="53"/>
      <c r="Z474" s="53"/>
      <c r="AA474" s="53"/>
      <c r="AB474" s="53"/>
      <c r="AC474" s="53"/>
      <c r="AD474" s="53"/>
      <c r="AE474" s="53"/>
      <c r="AF474" s="53"/>
      <c r="AG474" s="53"/>
      <c r="AH474" s="53"/>
      <c r="AI474" s="53"/>
      <c r="AJ474" s="53"/>
      <c r="AK474" s="53"/>
      <c r="AL474" s="53"/>
      <c r="AM474" s="53"/>
      <c r="AN474" s="53"/>
      <c r="AO474" s="53"/>
      <c r="AP474" s="53"/>
      <c r="AQ474" s="53"/>
      <c r="AR474" s="53"/>
      <c r="AS474" s="53"/>
      <c r="AT474" s="53"/>
      <c r="AU474" s="53"/>
      <c r="AV474" s="53"/>
      <c r="AW474" s="53"/>
      <c r="AX474" s="53"/>
      <c r="AY474" s="53"/>
      <c r="AZ474" s="53"/>
      <c r="BA474" s="53"/>
      <c r="BB474" s="53"/>
      <c r="BC474" s="53"/>
      <c r="BD474" s="53"/>
      <c r="BE474" s="53"/>
      <c r="BF474" s="53"/>
      <c r="BG474" s="53"/>
      <c r="BH474" s="53"/>
      <c r="BI474" s="53"/>
      <c r="BJ474" s="53"/>
      <c r="BK474" s="53"/>
      <c r="BL474" s="53"/>
      <c r="BM474" s="53"/>
      <c r="BN474" s="53"/>
      <c r="BO474" s="53"/>
      <c r="BP474" s="53"/>
      <c r="BQ474" s="53"/>
      <c r="BR474" s="53"/>
      <c r="BS474" s="53"/>
      <c r="BT474" s="53"/>
      <c r="BU474" s="53"/>
      <c r="BV474" s="53"/>
      <c r="BW474" s="53"/>
      <c r="BX474" s="53"/>
      <c r="BY474" s="53"/>
      <c r="BZ474" s="53"/>
      <c r="CA474" s="53"/>
      <c r="CB474" s="53"/>
      <c r="CC474" s="53"/>
      <c r="CD474" s="53"/>
      <c r="CE474" s="53"/>
      <c r="CF474" s="53"/>
      <c r="CG474" s="53"/>
      <c r="CH474" s="53"/>
      <c r="CI474" s="53"/>
      <c r="CJ474" s="53"/>
      <c r="CK474" s="53"/>
      <c r="CL474" s="53"/>
      <c r="CM474" s="53"/>
      <c r="CN474" s="53"/>
      <c r="CO474" s="53"/>
      <c r="CP474" s="53"/>
      <c r="CQ474" s="53"/>
      <c r="CR474" s="53"/>
      <c r="CS474" s="53"/>
      <c r="CT474" s="53"/>
      <c r="CU474" s="53"/>
      <c r="CV474" s="53"/>
      <c r="CW474" s="53"/>
      <c r="CX474" s="53"/>
      <c r="CY474" s="53"/>
      <c r="CZ474" s="53"/>
      <c r="DA474" s="53"/>
      <c r="DB474" s="53"/>
      <c r="DC474" s="53"/>
      <c r="DD474" s="53"/>
      <c r="DE474" s="53"/>
      <c r="DF474" s="53"/>
      <c r="DG474" s="53"/>
      <c r="DH474" s="53"/>
      <c r="DI474" s="53"/>
      <c r="DJ474" s="53"/>
      <c r="DK474" s="53"/>
      <c r="DL474" s="53"/>
      <c r="DM474" s="53"/>
      <c r="DN474" s="53"/>
      <c r="DO474" s="53"/>
      <c r="DP474" s="53"/>
      <c r="DQ474" s="53"/>
      <c r="DR474" s="53"/>
      <c r="DS474" s="53"/>
      <c r="DT474" s="53"/>
      <c r="DU474" s="53"/>
      <c r="DV474" s="53"/>
      <c r="DW474" s="53"/>
      <c r="DX474" s="53"/>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3"/>
      <c r="FK474" s="53"/>
      <c r="FL474" s="53"/>
      <c r="FM474" s="53"/>
      <c r="FN474" s="53"/>
      <c r="FO474" s="53"/>
      <c r="FP474" s="53"/>
      <c r="FQ474" s="53"/>
      <c r="FR474" s="53"/>
      <c r="FS474" s="53"/>
      <c r="FT474" s="53"/>
      <c r="FU474" s="53"/>
      <c r="FV474" s="53"/>
      <c r="FW474" s="53"/>
      <c r="FX474" s="53"/>
      <c r="FY474" s="53"/>
      <c r="FZ474" s="53"/>
      <c r="GA474" s="53"/>
      <c r="GB474" s="53"/>
      <c r="GC474" s="53"/>
      <c r="GD474" s="53"/>
      <c r="GE474" s="53"/>
      <c r="GF474" s="53"/>
      <c r="GG474" s="53"/>
      <c r="GH474" s="53"/>
      <c r="GI474" s="53"/>
      <c r="GJ474" s="53"/>
      <c r="GK474" s="53"/>
      <c r="GL474" s="53"/>
      <c r="GM474" s="53"/>
      <c r="GN474" s="53"/>
      <c r="GO474" s="53"/>
      <c r="GP474" s="53"/>
      <c r="GQ474" s="53"/>
      <c r="GR474" s="53"/>
      <c r="GS474" s="53"/>
      <c r="GT474" s="53"/>
      <c r="GU474" s="53"/>
      <c r="GV474" s="53"/>
      <c r="GW474" s="53"/>
      <c r="GX474" s="53"/>
      <c r="GY474" s="53"/>
      <c r="GZ474" s="53"/>
      <c r="HA474" s="53"/>
      <c r="HB474" s="53"/>
      <c r="HC474" s="53"/>
      <c r="HD474" s="53"/>
      <c r="HE474" s="53"/>
      <c r="HF474" s="53"/>
      <c r="HG474" s="53"/>
      <c r="HH474" s="53"/>
      <c r="HI474" s="53"/>
      <c r="HJ474" s="53"/>
      <c r="HK474" s="53"/>
      <c r="HL474" s="53"/>
      <c r="HM474" s="53"/>
      <c r="HN474" s="53"/>
      <c r="HO474" s="53"/>
      <c r="HP474" s="53"/>
      <c r="HQ474" s="53"/>
      <c r="HR474" s="53"/>
      <c r="HS474" s="53"/>
      <c r="HT474" s="53"/>
      <c r="HU474" s="53"/>
      <c r="HV474" s="53"/>
      <c r="HW474" s="53"/>
      <c r="HX474" s="53"/>
      <c r="HY474" s="53"/>
      <c r="HZ474" s="53"/>
      <c r="IA474" s="53"/>
      <c r="IB474" s="53"/>
      <c r="IC474" s="53"/>
      <c r="ID474" s="53"/>
      <c r="IE474" s="53"/>
      <c r="IF474" s="53"/>
      <c r="IG474" s="53"/>
      <c r="IH474" s="53"/>
      <c r="II474" s="53"/>
      <c r="IJ474" s="53"/>
      <c r="IK474" s="53"/>
      <c r="IL474" s="53"/>
      <c r="IM474" s="53"/>
      <c r="IN474" s="53"/>
      <c r="IO474" s="53"/>
      <c r="IP474" s="53"/>
      <c r="IQ474" s="53"/>
      <c r="IR474" s="53"/>
      <c r="IS474" s="53"/>
      <c r="IT474" s="53"/>
      <c r="IU474" s="53"/>
      <c r="IV474" s="53"/>
      <c r="IW474" s="53"/>
      <c r="IX474" s="53"/>
      <c r="IY474" s="53"/>
      <c r="IZ474" s="53"/>
      <c r="JA474" s="53"/>
      <c r="JB474" s="53"/>
      <c r="JC474" s="53"/>
      <c r="JD474" s="53"/>
      <c r="JE474" s="53"/>
      <c r="JF474" s="53"/>
      <c r="JG474" s="53"/>
      <c r="JH474" s="53"/>
      <c r="JI474" s="53"/>
      <c r="JJ474" s="53"/>
      <c r="JK474" s="53"/>
      <c r="JL474" s="53"/>
      <c r="JM474" s="53"/>
      <c r="JN474" s="53"/>
      <c r="JO474" s="53"/>
      <c r="JP474" s="53"/>
      <c r="JQ474" s="53"/>
      <c r="JR474" s="53"/>
      <c r="JS474" s="53"/>
      <c r="JT474" s="53"/>
      <c r="JU474" s="53"/>
      <c r="JV474" s="53"/>
      <c r="JW474" s="53"/>
      <c r="JX474" s="53"/>
      <c r="JY474" s="53"/>
      <c r="JZ474" s="53"/>
      <c r="KA474" s="53"/>
      <c r="KB474" s="53"/>
      <c r="KC474" s="53"/>
      <c r="KD474" s="53"/>
      <c r="KE474" s="53"/>
      <c r="KF474" s="53"/>
      <c r="KG474" s="53"/>
      <c r="KH474" s="53"/>
      <c r="KI474" s="53"/>
      <c r="KJ474" s="53"/>
      <c r="KK474" s="53"/>
      <c r="KL474" s="53"/>
      <c r="KM474" s="53"/>
      <c r="KN474" s="53"/>
      <c r="KO474" s="53"/>
      <c r="KP474" s="53"/>
      <c r="KQ474" s="53"/>
      <c r="KR474" s="53"/>
      <c r="KS474" s="53"/>
      <c r="KT474" s="53"/>
      <c r="KU474" s="53"/>
      <c r="KV474" s="53"/>
      <c r="KW474" s="53"/>
      <c r="KX474" s="53"/>
      <c r="KY474" s="53"/>
      <c r="KZ474" s="53"/>
      <c r="LA474" s="53"/>
      <c r="LB474" s="53"/>
      <c r="LC474" s="53"/>
      <c r="LD474" s="53"/>
      <c r="LE474" s="53"/>
      <c r="LF474" s="53"/>
      <c r="LG474" s="53"/>
      <c r="LH474" s="53"/>
      <c r="LI474" s="53"/>
      <c r="LJ474" s="53"/>
      <c r="LK474" s="53"/>
      <c r="LL474" s="53"/>
      <c r="LM474" s="53"/>
      <c r="LN474" s="53"/>
      <c r="LO474" s="53"/>
      <c r="LP474" s="53"/>
      <c r="LQ474" s="53"/>
      <c r="LR474" s="53"/>
      <c r="LS474" s="53"/>
      <c r="LT474" s="53"/>
      <c r="LU474" s="53"/>
      <c r="LV474" s="53"/>
      <c r="LW474" s="53"/>
      <c r="LX474" s="53"/>
      <c r="LY474" s="53"/>
      <c r="LZ474" s="53"/>
      <c r="MA474" s="53"/>
      <c r="MB474" s="53"/>
      <c r="MC474" s="53"/>
      <c r="MD474" s="53"/>
      <c r="ME474" s="53"/>
      <c r="MF474" s="53"/>
      <c r="MG474" s="53"/>
      <c r="MH474" s="53"/>
      <c r="MI474" s="53"/>
      <c r="MJ474" s="53"/>
      <c r="MK474" s="53"/>
      <c r="ML474" s="53"/>
      <c r="MM474" s="53"/>
      <c r="MN474" s="53"/>
      <c r="MO474" s="53"/>
      <c r="MP474" s="53"/>
      <c r="MQ474" s="53"/>
      <c r="MR474" s="53"/>
      <c r="MS474" s="53"/>
      <c r="MT474" s="53"/>
      <c r="MU474" s="53"/>
      <c r="MV474" s="53"/>
      <c r="MW474" s="53"/>
      <c r="MX474" s="53"/>
      <c r="MY474" s="53"/>
      <c r="MZ474" s="53"/>
      <c r="NA474" s="53"/>
      <c r="NB474" s="53"/>
      <c r="NC474" s="53"/>
      <c r="ND474" s="53"/>
      <c r="NE474" s="53"/>
      <c r="NF474" s="53"/>
      <c r="NG474" s="53"/>
      <c r="NH474" s="53"/>
      <c r="NI474" s="53"/>
      <c r="NJ474" s="53"/>
      <c r="NK474" s="53"/>
      <c r="NL474" s="53"/>
      <c r="NM474" s="53"/>
      <c r="NN474" s="53"/>
      <c r="NO474" s="53"/>
      <c r="NP474" s="53"/>
      <c r="NQ474" s="53"/>
      <c r="NR474" s="53"/>
      <c r="NS474" s="53"/>
      <c r="NT474" s="53"/>
      <c r="NU474" s="53"/>
      <c r="NV474" s="53"/>
      <c r="NW474" s="53"/>
      <c r="NX474" s="53"/>
      <c r="NY474" s="53"/>
      <c r="NZ474" s="53"/>
      <c r="OA474" s="53"/>
      <c r="OB474" s="53"/>
      <c r="OC474" s="53"/>
      <c r="OD474" s="53"/>
      <c r="OE474" s="53"/>
      <c r="OF474" s="53"/>
      <c r="OG474" s="53"/>
      <c r="OH474" s="53"/>
      <c r="OI474" s="53"/>
      <c r="OJ474" s="53"/>
      <c r="OK474" s="53"/>
      <c r="OL474" s="53"/>
      <c r="OM474" s="53"/>
      <c r="ON474" s="53"/>
      <c r="OO474" s="53"/>
      <c r="OP474" s="53"/>
      <c r="OQ474" s="53"/>
      <c r="OR474" s="53"/>
      <c r="OS474" s="53"/>
      <c r="OT474" s="53"/>
      <c r="OU474" s="53"/>
      <c r="OV474" s="53"/>
      <c r="OW474" s="53"/>
      <c r="OX474" s="53"/>
      <c r="OY474" s="53"/>
      <c r="OZ474" s="53"/>
      <c r="PA474" s="53"/>
      <c r="PB474" s="53"/>
      <c r="PC474" s="53"/>
      <c r="PD474" s="53"/>
      <c r="PE474" s="53"/>
      <c r="PF474" s="53"/>
      <c r="PG474" s="53"/>
      <c r="PH474" s="53"/>
      <c r="PI474" s="53"/>
      <c r="PJ474" s="53"/>
      <c r="PK474" s="53"/>
      <c r="PL474" s="53"/>
      <c r="PM474" s="53"/>
      <c r="PN474" s="53"/>
      <c r="PO474" s="53"/>
      <c r="PP474" s="53"/>
      <c r="PQ474" s="53"/>
      <c r="PR474" s="53"/>
      <c r="PS474" s="53"/>
      <c r="PT474" s="53"/>
      <c r="PU474" s="53"/>
      <c r="PV474" s="53"/>
      <c r="PW474" s="53"/>
      <c r="PX474" s="53"/>
      <c r="PY474" s="53"/>
      <c r="PZ474" s="53"/>
      <c r="QA474" s="53"/>
      <c r="QB474" s="53"/>
      <c r="QC474" s="53"/>
      <c r="QD474" s="53"/>
      <c r="QE474" s="53"/>
      <c r="QF474" s="53"/>
      <c r="QG474" s="53"/>
      <c r="QH474" s="53"/>
      <c r="QI474" s="53"/>
      <c r="QJ474" s="53"/>
      <c r="QK474" s="53"/>
      <c r="QL474" s="53"/>
      <c r="QM474" s="53"/>
      <c r="QN474" s="53"/>
      <c r="QO474" s="53"/>
      <c r="QP474" s="53"/>
      <c r="QQ474" s="53"/>
      <c r="QR474" s="53"/>
      <c r="QS474" s="53"/>
      <c r="QT474" s="53"/>
      <c r="QU474" s="53"/>
      <c r="QV474" s="53"/>
      <c r="QW474" s="53"/>
      <c r="QX474" s="53"/>
      <c r="QY474" s="53"/>
      <c r="QZ474" s="53"/>
      <c r="RA474" s="53"/>
      <c r="RB474" s="53"/>
      <c r="RC474" s="53"/>
      <c r="RD474" s="53"/>
      <c r="RE474" s="53"/>
      <c r="RF474" s="53"/>
      <c r="RG474" s="53"/>
      <c r="RH474" s="53"/>
      <c r="RI474" s="53"/>
      <c r="RJ474" s="53"/>
      <c r="RK474" s="53"/>
      <c r="RL474" s="53"/>
      <c r="RM474" s="53"/>
      <c r="RN474" s="53"/>
      <c r="RO474" s="53"/>
      <c r="RP474" s="53"/>
      <c r="RQ474" s="53"/>
      <c r="RR474" s="53"/>
      <c r="RS474" s="53"/>
      <c r="RT474" s="53"/>
      <c r="RU474" s="53"/>
      <c r="RV474" s="53"/>
      <c r="RW474" s="53"/>
      <c r="RX474" s="53"/>
      <c r="RY474" s="53"/>
      <c r="RZ474" s="53"/>
      <c r="SA474" s="53"/>
      <c r="SB474" s="53"/>
      <c r="SC474" s="53"/>
      <c r="SD474" s="53"/>
      <c r="SE474" s="53"/>
      <c r="SF474" s="53"/>
      <c r="SG474" s="53"/>
      <c r="SH474" s="53"/>
      <c r="SI474" s="53"/>
      <c r="SJ474" s="53"/>
      <c r="SK474" s="53"/>
      <c r="SL474" s="53"/>
      <c r="SM474" s="53"/>
      <c r="SN474" s="53"/>
      <c r="SO474" s="53"/>
      <c r="SP474" s="53"/>
      <c r="SQ474" s="53"/>
      <c r="SR474" s="53"/>
      <c r="SS474" s="53"/>
      <c r="ST474" s="53"/>
      <c r="SU474" s="53"/>
      <c r="SV474" s="53"/>
      <c r="SW474" s="53"/>
      <c r="SX474" s="53"/>
      <c r="SY474" s="53"/>
      <c r="SZ474" s="53"/>
      <c r="TA474" s="53"/>
      <c r="TB474" s="53"/>
      <c r="TC474" s="53"/>
      <c r="TD474" s="53"/>
      <c r="TE474" s="53"/>
      <c r="TF474" s="53"/>
      <c r="TG474" s="53"/>
      <c r="TH474" s="53"/>
      <c r="TI474" s="53"/>
      <c r="TJ474" s="53"/>
      <c r="TK474" s="53"/>
      <c r="TL474" s="53"/>
      <c r="TM474" s="53"/>
      <c r="TN474" s="53"/>
      <c r="TO474" s="53"/>
      <c r="TP474" s="53"/>
      <c r="TQ474" s="53"/>
      <c r="TR474" s="53"/>
      <c r="TS474" s="53"/>
      <c r="TT474" s="53"/>
      <c r="TU474" s="53"/>
      <c r="TV474" s="53"/>
      <c r="TW474" s="53"/>
      <c r="TX474" s="53"/>
      <c r="TY474" s="53"/>
      <c r="TZ474" s="53"/>
      <c r="UA474" s="53"/>
      <c r="UB474" s="53"/>
      <c r="UC474" s="53"/>
      <c r="UD474" s="53"/>
      <c r="UE474" s="53"/>
      <c r="UF474" s="53"/>
      <c r="UG474" s="53"/>
    </row>
    <row r="475" spans="12:553" s="19" customFormat="1" ht="15.75" customHeight="1" x14ac:dyDescent="0.2">
      <c r="L475" s="66"/>
      <c r="M475" s="66"/>
      <c r="N475" s="52"/>
      <c r="O475" s="53"/>
      <c r="P475" s="53"/>
      <c r="Q475" s="53"/>
      <c r="R475" s="53"/>
      <c r="S475" s="53"/>
      <c r="T475" s="53"/>
      <c r="U475" s="53"/>
      <c r="V475" s="53"/>
      <c r="W475" s="53"/>
      <c r="X475" s="53"/>
      <c r="Y475" s="53"/>
      <c r="Z475" s="53"/>
      <c r="AA475" s="53"/>
      <c r="AB475" s="53"/>
      <c r="AC475" s="53"/>
      <c r="AD475" s="53"/>
      <c r="AE475" s="53"/>
      <c r="AF475" s="53"/>
      <c r="AG475" s="53"/>
      <c r="AH475" s="53"/>
      <c r="AI475" s="53"/>
      <c r="AJ475" s="53"/>
      <c r="AK475" s="53"/>
      <c r="AL475" s="53"/>
      <c r="AM475" s="53"/>
      <c r="AN475" s="53"/>
      <c r="AO475" s="53"/>
      <c r="AP475" s="53"/>
      <c r="AQ475" s="53"/>
      <c r="AR475" s="53"/>
      <c r="AS475" s="53"/>
      <c r="AT475" s="53"/>
      <c r="AU475" s="53"/>
      <c r="AV475" s="53"/>
      <c r="AW475" s="53"/>
      <c r="AX475" s="53"/>
      <c r="AY475" s="53"/>
      <c r="AZ475" s="53"/>
      <c r="BA475" s="53"/>
      <c r="BB475" s="53"/>
      <c r="BC475" s="53"/>
      <c r="BD475" s="53"/>
      <c r="BE475" s="53"/>
      <c r="BF475" s="53"/>
      <c r="BG475" s="53"/>
      <c r="BH475" s="53"/>
      <c r="BI475" s="53"/>
      <c r="BJ475" s="53"/>
      <c r="BK475" s="53"/>
      <c r="BL475" s="53"/>
      <c r="BM475" s="53"/>
      <c r="BN475" s="53"/>
      <c r="BO475" s="53"/>
      <c r="BP475" s="53"/>
      <c r="BQ475" s="53"/>
      <c r="BR475" s="53"/>
      <c r="BS475" s="53"/>
      <c r="BT475" s="53"/>
      <c r="BU475" s="53"/>
      <c r="BV475" s="53"/>
      <c r="BW475" s="53"/>
      <c r="BX475" s="53"/>
      <c r="BY475" s="53"/>
      <c r="BZ475" s="53"/>
      <c r="CA475" s="53"/>
      <c r="CB475" s="53"/>
      <c r="CC475" s="53"/>
      <c r="CD475" s="53"/>
      <c r="CE475" s="53"/>
      <c r="CF475" s="53"/>
      <c r="CG475" s="53"/>
      <c r="CH475" s="53"/>
      <c r="CI475" s="53"/>
      <c r="CJ475" s="53"/>
      <c r="CK475" s="53"/>
      <c r="CL475" s="53"/>
      <c r="CM475" s="53"/>
      <c r="CN475" s="53"/>
      <c r="CO475" s="53"/>
      <c r="CP475" s="53"/>
      <c r="CQ475" s="53"/>
      <c r="CR475" s="53"/>
      <c r="CS475" s="53"/>
      <c r="CT475" s="53"/>
      <c r="CU475" s="53"/>
      <c r="CV475" s="53"/>
      <c r="CW475" s="53"/>
      <c r="CX475" s="53"/>
      <c r="CY475" s="53"/>
      <c r="CZ475" s="53"/>
      <c r="DA475" s="53"/>
      <c r="DB475" s="53"/>
      <c r="DC475" s="53"/>
      <c r="DD475" s="53"/>
      <c r="DE475" s="53"/>
      <c r="DF475" s="53"/>
      <c r="DG475" s="53"/>
      <c r="DH475" s="53"/>
      <c r="DI475" s="53"/>
      <c r="DJ475" s="53"/>
      <c r="DK475" s="53"/>
      <c r="DL475" s="53"/>
      <c r="DM475" s="53"/>
      <c r="DN475" s="53"/>
      <c r="DO475" s="53"/>
      <c r="DP475" s="53"/>
      <c r="DQ475" s="53"/>
      <c r="DR475" s="53"/>
      <c r="DS475" s="53"/>
      <c r="DT475" s="53"/>
      <c r="DU475" s="53"/>
      <c r="DV475" s="53"/>
      <c r="DW475" s="53"/>
      <c r="DX475" s="53"/>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3"/>
      <c r="FK475" s="53"/>
      <c r="FL475" s="53"/>
      <c r="FM475" s="53"/>
      <c r="FN475" s="53"/>
      <c r="FO475" s="53"/>
      <c r="FP475" s="53"/>
      <c r="FQ475" s="53"/>
      <c r="FR475" s="53"/>
      <c r="FS475" s="53"/>
      <c r="FT475" s="53"/>
      <c r="FU475" s="53"/>
      <c r="FV475" s="53"/>
      <c r="FW475" s="53"/>
      <c r="FX475" s="53"/>
      <c r="FY475" s="53"/>
      <c r="FZ475" s="53"/>
      <c r="GA475" s="53"/>
      <c r="GB475" s="53"/>
      <c r="GC475" s="53"/>
      <c r="GD475" s="53"/>
      <c r="GE475" s="53"/>
      <c r="GF475" s="53"/>
      <c r="GG475" s="53"/>
      <c r="GH475" s="53"/>
      <c r="GI475" s="53"/>
      <c r="GJ475" s="53"/>
      <c r="GK475" s="53"/>
      <c r="GL475" s="53"/>
      <c r="GM475" s="53"/>
      <c r="GN475" s="53"/>
      <c r="GO475" s="53"/>
      <c r="GP475" s="53"/>
      <c r="GQ475" s="53"/>
      <c r="GR475" s="53"/>
      <c r="GS475" s="53"/>
      <c r="GT475" s="53"/>
      <c r="GU475" s="53"/>
      <c r="GV475" s="53"/>
      <c r="GW475" s="53"/>
      <c r="GX475" s="53"/>
      <c r="GY475" s="53"/>
      <c r="GZ475" s="53"/>
      <c r="HA475" s="53"/>
      <c r="HB475" s="53"/>
      <c r="HC475" s="53"/>
      <c r="HD475" s="53"/>
      <c r="HE475" s="53"/>
      <c r="HF475" s="53"/>
      <c r="HG475" s="53"/>
      <c r="HH475" s="53"/>
      <c r="HI475" s="53"/>
      <c r="HJ475" s="53"/>
      <c r="HK475" s="53"/>
      <c r="HL475" s="53"/>
      <c r="HM475" s="53"/>
      <c r="HN475" s="53"/>
      <c r="HO475" s="53"/>
      <c r="HP475" s="53"/>
      <c r="HQ475" s="53"/>
      <c r="HR475" s="53"/>
      <c r="HS475" s="53"/>
      <c r="HT475" s="53"/>
      <c r="HU475" s="53"/>
      <c r="HV475" s="53"/>
      <c r="HW475" s="53"/>
      <c r="HX475" s="53"/>
      <c r="HY475" s="53"/>
      <c r="HZ475" s="53"/>
      <c r="IA475" s="53"/>
      <c r="IB475" s="53"/>
      <c r="IC475" s="53"/>
      <c r="ID475" s="53"/>
      <c r="IE475" s="53"/>
      <c r="IF475" s="53"/>
      <c r="IG475" s="53"/>
      <c r="IH475" s="53"/>
      <c r="II475" s="53"/>
      <c r="IJ475" s="53"/>
      <c r="IK475" s="53"/>
      <c r="IL475" s="53"/>
      <c r="IM475" s="53"/>
      <c r="IN475" s="53"/>
      <c r="IO475" s="53"/>
      <c r="IP475" s="53"/>
      <c r="IQ475" s="53"/>
      <c r="IR475" s="53"/>
      <c r="IS475" s="53"/>
      <c r="IT475" s="53"/>
      <c r="IU475" s="53"/>
      <c r="IV475" s="53"/>
      <c r="IW475" s="53"/>
      <c r="IX475" s="53"/>
      <c r="IY475" s="53"/>
      <c r="IZ475" s="53"/>
      <c r="JA475" s="53"/>
      <c r="JB475" s="53"/>
      <c r="JC475" s="53"/>
      <c r="JD475" s="53"/>
      <c r="JE475" s="53"/>
      <c r="JF475" s="53"/>
      <c r="JG475" s="53"/>
      <c r="JH475" s="53"/>
      <c r="JI475" s="53"/>
      <c r="JJ475" s="53"/>
      <c r="JK475" s="53"/>
      <c r="JL475" s="53"/>
      <c r="JM475" s="53"/>
      <c r="JN475" s="53"/>
      <c r="JO475" s="53"/>
      <c r="JP475" s="53"/>
      <c r="JQ475" s="53"/>
      <c r="JR475" s="53"/>
      <c r="JS475" s="53"/>
      <c r="JT475" s="53"/>
      <c r="JU475" s="53"/>
      <c r="JV475" s="53"/>
      <c r="JW475" s="53"/>
      <c r="JX475" s="53"/>
      <c r="JY475" s="53"/>
      <c r="JZ475" s="53"/>
      <c r="KA475" s="53"/>
      <c r="KB475" s="53"/>
      <c r="KC475" s="53"/>
      <c r="KD475" s="53"/>
      <c r="KE475" s="53"/>
      <c r="KF475" s="53"/>
      <c r="KG475" s="53"/>
      <c r="KH475" s="53"/>
      <c r="KI475" s="53"/>
      <c r="KJ475" s="53"/>
      <c r="KK475" s="53"/>
      <c r="KL475" s="53"/>
      <c r="KM475" s="53"/>
      <c r="KN475" s="53"/>
      <c r="KO475" s="53"/>
      <c r="KP475" s="53"/>
      <c r="KQ475" s="53"/>
      <c r="KR475" s="53"/>
      <c r="KS475" s="53"/>
      <c r="KT475" s="53"/>
      <c r="KU475" s="53"/>
      <c r="KV475" s="53"/>
      <c r="KW475" s="53"/>
      <c r="KX475" s="53"/>
      <c r="KY475" s="53"/>
      <c r="KZ475" s="53"/>
      <c r="LA475" s="53"/>
      <c r="LB475" s="53"/>
      <c r="LC475" s="53"/>
      <c r="LD475" s="53"/>
      <c r="LE475" s="53"/>
      <c r="LF475" s="53"/>
      <c r="LG475" s="53"/>
      <c r="LH475" s="53"/>
      <c r="LI475" s="53"/>
      <c r="LJ475" s="53"/>
      <c r="LK475" s="53"/>
      <c r="LL475" s="53"/>
      <c r="LM475" s="53"/>
      <c r="LN475" s="53"/>
      <c r="LO475" s="53"/>
      <c r="LP475" s="53"/>
      <c r="LQ475" s="53"/>
      <c r="LR475" s="53"/>
      <c r="LS475" s="53"/>
      <c r="LT475" s="53"/>
      <c r="LU475" s="53"/>
      <c r="LV475" s="53"/>
      <c r="LW475" s="53"/>
      <c r="LX475" s="53"/>
      <c r="LY475" s="53"/>
      <c r="LZ475" s="53"/>
      <c r="MA475" s="53"/>
      <c r="MB475" s="53"/>
      <c r="MC475" s="53"/>
      <c r="MD475" s="53"/>
      <c r="ME475" s="53"/>
      <c r="MF475" s="53"/>
      <c r="MG475" s="53"/>
      <c r="MH475" s="53"/>
      <c r="MI475" s="53"/>
      <c r="MJ475" s="53"/>
      <c r="MK475" s="53"/>
      <c r="ML475" s="53"/>
      <c r="MM475" s="53"/>
      <c r="MN475" s="53"/>
      <c r="MO475" s="53"/>
      <c r="MP475" s="53"/>
      <c r="MQ475" s="53"/>
      <c r="MR475" s="53"/>
      <c r="MS475" s="53"/>
      <c r="MT475" s="53"/>
      <c r="MU475" s="53"/>
      <c r="MV475" s="53"/>
      <c r="MW475" s="53"/>
      <c r="MX475" s="53"/>
      <c r="MY475" s="53"/>
      <c r="MZ475" s="53"/>
      <c r="NA475" s="53"/>
      <c r="NB475" s="53"/>
      <c r="NC475" s="53"/>
      <c r="ND475" s="53"/>
      <c r="NE475" s="53"/>
      <c r="NF475" s="53"/>
      <c r="NG475" s="53"/>
      <c r="NH475" s="53"/>
      <c r="NI475" s="53"/>
      <c r="NJ475" s="53"/>
      <c r="NK475" s="53"/>
      <c r="NL475" s="53"/>
      <c r="NM475" s="53"/>
      <c r="NN475" s="53"/>
      <c r="NO475" s="53"/>
      <c r="NP475" s="53"/>
      <c r="NQ475" s="53"/>
      <c r="NR475" s="53"/>
      <c r="NS475" s="53"/>
      <c r="NT475" s="53"/>
      <c r="NU475" s="53"/>
      <c r="NV475" s="53"/>
      <c r="NW475" s="53"/>
      <c r="NX475" s="53"/>
      <c r="NY475" s="53"/>
      <c r="NZ475" s="53"/>
      <c r="OA475" s="53"/>
      <c r="OB475" s="53"/>
      <c r="OC475" s="53"/>
      <c r="OD475" s="53"/>
      <c r="OE475" s="53"/>
      <c r="OF475" s="53"/>
      <c r="OG475" s="53"/>
      <c r="OH475" s="53"/>
      <c r="OI475" s="53"/>
      <c r="OJ475" s="53"/>
      <c r="OK475" s="53"/>
      <c r="OL475" s="53"/>
      <c r="OM475" s="53"/>
      <c r="ON475" s="53"/>
      <c r="OO475" s="53"/>
      <c r="OP475" s="53"/>
      <c r="OQ475" s="53"/>
      <c r="OR475" s="53"/>
      <c r="OS475" s="53"/>
      <c r="OT475" s="53"/>
      <c r="OU475" s="53"/>
      <c r="OV475" s="53"/>
      <c r="OW475" s="53"/>
      <c r="OX475" s="53"/>
      <c r="OY475" s="53"/>
      <c r="OZ475" s="53"/>
      <c r="PA475" s="53"/>
      <c r="PB475" s="53"/>
      <c r="PC475" s="53"/>
      <c r="PD475" s="53"/>
      <c r="PE475" s="53"/>
      <c r="PF475" s="53"/>
      <c r="PG475" s="53"/>
      <c r="PH475" s="53"/>
      <c r="PI475" s="53"/>
      <c r="PJ475" s="53"/>
      <c r="PK475" s="53"/>
      <c r="PL475" s="53"/>
      <c r="PM475" s="53"/>
      <c r="PN475" s="53"/>
      <c r="PO475" s="53"/>
      <c r="PP475" s="53"/>
      <c r="PQ475" s="53"/>
      <c r="PR475" s="53"/>
      <c r="PS475" s="53"/>
      <c r="PT475" s="53"/>
      <c r="PU475" s="53"/>
      <c r="PV475" s="53"/>
      <c r="PW475" s="53"/>
      <c r="PX475" s="53"/>
      <c r="PY475" s="53"/>
      <c r="PZ475" s="53"/>
      <c r="QA475" s="53"/>
      <c r="QB475" s="53"/>
      <c r="QC475" s="53"/>
      <c r="QD475" s="53"/>
      <c r="QE475" s="53"/>
      <c r="QF475" s="53"/>
      <c r="QG475" s="53"/>
      <c r="QH475" s="53"/>
      <c r="QI475" s="53"/>
      <c r="QJ475" s="53"/>
      <c r="QK475" s="53"/>
      <c r="QL475" s="53"/>
      <c r="QM475" s="53"/>
      <c r="QN475" s="53"/>
      <c r="QO475" s="53"/>
      <c r="QP475" s="53"/>
      <c r="QQ475" s="53"/>
      <c r="QR475" s="53"/>
      <c r="QS475" s="53"/>
      <c r="QT475" s="53"/>
      <c r="QU475" s="53"/>
      <c r="QV475" s="53"/>
      <c r="QW475" s="53"/>
      <c r="QX475" s="53"/>
      <c r="QY475" s="53"/>
      <c r="QZ475" s="53"/>
      <c r="RA475" s="53"/>
      <c r="RB475" s="53"/>
      <c r="RC475" s="53"/>
      <c r="RD475" s="53"/>
      <c r="RE475" s="53"/>
      <c r="RF475" s="53"/>
      <c r="RG475" s="53"/>
      <c r="RH475" s="53"/>
      <c r="RI475" s="53"/>
      <c r="RJ475" s="53"/>
      <c r="RK475" s="53"/>
      <c r="RL475" s="53"/>
      <c r="RM475" s="53"/>
      <c r="RN475" s="53"/>
      <c r="RO475" s="53"/>
      <c r="RP475" s="53"/>
      <c r="RQ475" s="53"/>
      <c r="RR475" s="53"/>
      <c r="RS475" s="53"/>
      <c r="RT475" s="53"/>
      <c r="RU475" s="53"/>
      <c r="RV475" s="53"/>
      <c r="RW475" s="53"/>
      <c r="RX475" s="53"/>
      <c r="RY475" s="53"/>
      <c r="RZ475" s="53"/>
      <c r="SA475" s="53"/>
      <c r="SB475" s="53"/>
      <c r="SC475" s="53"/>
      <c r="SD475" s="53"/>
      <c r="SE475" s="53"/>
      <c r="SF475" s="53"/>
      <c r="SG475" s="53"/>
      <c r="SH475" s="53"/>
      <c r="SI475" s="53"/>
      <c r="SJ475" s="53"/>
      <c r="SK475" s="53"/>
      <c r="SL475" s="53"/>
      <c r="SM475" s="53"/>
      <c r="SN475" s="53"/>
      <c r="SO475" s="53"/>
      <c r="SP475" s="53"/>
      <c r="SQ475" s="53"/>
      <c r="SR475" s="53"/>
      <c r="SS475" s="53"/>
      <c r="ST475" s="53"/>
      <c r="SU475" s="53"/>
      <c r="SV475" s="53"/>
      <c r="SW475" s="53"/>
      <c r="SX475" s="53"/>
      <c r="SY475" s="53"/>
      <c r="SZ475" s="53"/>
      <c r="TA475" s="53"/>
      <c r="TB475" s="53"/>
      <c r="TC475" s="53"/>
      <c r="TD475" s="53"/>
      <c r="TE475" s="53"/>
      <c r="TF475" s="53"/>
      <c r="TG475" s="53"/>
      <c r="TH475" s="53"/>
      <c r="TI475" s="53"/>
      <c r="TJ475" s="53"/>
      <c r="TK475" s="53"/>
      <c r="TL475" s="53"/>
      <c r="TM475" s="53"/>
      <c r="TN475" s="53"/>
      <c r="TO475" s="53"/>
      <c r="TP475" s="53"/>
      <c r="TQ475" s="53"/>
      <c r="TR475" s="53"/>
      <c r="TS475" s="53"/>
      <c r="TT475" s="53"/>
      <c r="TU475" s="53"/>
      <c r="TV475" s="53"/>
      <c r="TW475" s="53"/>
      <c r="TX475" s="53"/>
      <c r="TY475" s="53"/>
      <c r="TZ475" s="53"/>
      <c r="UA475" s="53"/>
      <c r="UB475" s="53"/>
      <c r="UC475" s="53"/>
      <c r="UD475" s="53"/>
      <c r="UE475" s="53"/>
      <c r="UF475" s="53"/>
      <c r="UG475" s="53"/>
    </row>
    <row r="476" spans="12:553" s="19" customFormat="1" ht="15.75" customHeight="1" x14ac:dyDescent="0.2">
      <c r="L476" s="66"/>
      <c r="M476" s="66"/>
      <c r="N476" s="52"/>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c r="DB476" s="53"/>
      <c r="DC476" s="53"/>
      <c r="DD476" s="53"/>
      <c r="DE476" s="53"/>
      <c r="DF476" s="53"/>
      <c r="DG476" s="53"/>
      <c r="DH476" s="53"/>
      <c r="DI476" s="53"/>
      <c r="DJ476" s="53"/>
      <c r="DK476" s="53"/>
      <c r="DL476" s="53"/>
      <c r="DM476" s="53"/>
      <c r="DN476" s="53"/>
      <c r="DO476" s="53"/>
      <c r="DP476" s="53"/>
      <c r="DQ476" s="53"/>
      <c r="DR476" s="53"/>
      <c r="DS476" s="53"/>
      <c r="DT476" s="53"/>
      <c r="DU476" s="53"/>
      <c r="DV476" s="53"/>
      <c r="DW476" s="53"/>
      <c r="DX476" s="53"/>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3"/>
      <c r="FK476" s="53"/>
      <c r="FL476" s="53"/>
      <c r="FM476" s="53"/>
      <c r="FN476" s="53"/>
      <c r="FO476" s="53"/>
      <c r="FP476" s="53"/>
      <c r="FQ476" s="53"/>
      <c r="FR476" s="53"/>
      <c r="FS476" s="53"/>
      <c r="FT476" s="53"/>
      <c r="FU476" s="53"/>
      <c r="FV476" s="53"/>
      <c r="FW476" s="53"/>
      <c r="FX476" s="53"/>
      <c r="FY476" s="53"/>
      <c r="FZ476" s="53"/>
      <c r="GA476" s="53"/>
      <c r="GB476" s="53"/>
      <c r="GC476" s="53"/>
      <c r="GD476" s="53"/>
      <c r="GE476" s="53"/>
      <c r="GF476" s="53"/>
      <c r="GG476" s="53"/>
      <c r="GH476" s="53"/>
      <c r="GI476" s="53"/>
      <c r="GJ476" s="53"/>
      <c r="GK476" s="53"/>
      <c r="GL476" s="53"/>
      <c r="GM476" s="53"/>
      <c r="GN476" s="53"/>
      <c r="GO476" s="53"/>
      <c r="GP476" s="53"/>
      <c r="GQ476" s="53"/>
      <c r="GR476" s="53"/>
      <c r="GS476" s="53"/>
      <c r="GT476" s="53"/>
      <c r="GU476" s="53"/>
      <c r="GV476" s="53"/>
      <c r="GW476" s="53"/>
      <c r="GX476" s="53"/>
      <c r="GY476" s="53"/>
      <c r="GZ476" s="53"/>
      <c r="HA476" s="53"/>
      <c r="HB476" s="53"/>
      <c r="HC476" s="53"/>
      <c r="HD476" s="53"/>
      <c r="HE476" s="53"/>
      <c r="HF476" s="53"/>
      <c r="HG476" s="53"/>
      <c r="HH476" s="53"/>
      <c r="HI476" s="53"/>
      <c r="HJ476" s="53"/>
      <c r="HK476" s="53"/>
      <c r="HL476" s="53"/>
      <c r="HM476" s="53"/>
      <c r="HN476" s="53"/>
      <c r="HO476" s="53"/>
      <c r="HP476" s="53"/>
      <c r="HQ476" s="53"/>
      <c r="HR476" s="53"/>
      <c r="HS476" s="53"/>
      <c r="HT476" s="53"/>
      <c r="HU476" s="53"/>
      <c r="HV476" s="53"/>
      <c r="HW476" s="53"/>
      <c r="HX476" s="53"/>
      <c r="HY476" s="53"/>
      <c r="HZ476" s="53"/>
      <c r="IA476" s="53"/>
      <c r="IB476" s="53"/>
      <c r="IC476" s="53"/>
      <c r="ID476" s="53"/>
      <c r="IE476" s="53"/>
      <c r="IF476" s="53"/>
      <c r="IG476" s="53"/>
      <c r="IH476" s="53"/>
      <c r="II476" s="53"/>
      <c r="IJ476" s="53"/>
      <c r="IK476" s="53"/>
      <c r="IL476" s="53"/>
      <c r="IM476" s="53"/>
      <c r="IN476" s="53"/>
      <c r="IO476" s="53"/>
      <c r="IP476" s="53"/>
      <c r="IQ476" s="53"/>
      <c r="IR476" s="53"/>
      <c r="IS476" s="53"/>
      <c r="IT476" s="53"/>
      <c r="IU476" s="53"/>
      <c r="IV476" s="53"/>
      <c r="IW476" s="53"/>
      <c r="IX476" s="53"/>
      <c r="IY476" s="53"/>
      <c r="IZ476" s="53"/>
      <c r="JA476" s="53"/>
      <c r="JB476" s="53"/>
      <c r="JC476" s="53"/>
      <c r="JD476" s="53"/>
      <c r="JE476" s="53"/>
      <c r="JF476" s="53"/>
      <c r="JG476" s="53"/>
      <c r="JH476" s="53"/>
      <c r="JI476" s="53"/>
      <c r="JJ476" s="53"/>
      <c r="JK476" s="53"/>
      <c r="JL476" s="53"/>
      <c r="JM476" s="53"/>
      <c r="JN476" s="53"/>
      <c r="JO476" s="53"/>
      <c r="JP476" s="53"/>
      <c r="JQ476" s="53"/>
      <c r="JR476" s="53"/>
      <c r="JS476" s="53"/>
      <c r="JT476" s="53"/>
      <c r="JU476" s="53"/>
      <c r="JV476" s="53"/>
      <c r="JW476" s="53"/>
      <c r="JX476" s="53"/>
      <c r="JY476" s="53"/>
      <c r="JZ476" s="53"/>
      <c r="KA476" s="53"/>
      <c r="KB476" s="53"/>
      <c r="KC476" s="53"/>
      <c r="KD476" s="53"/>
      <c r="KE476" s="53"/>
      <c r="KF476" s="53"/>
      <c r="KG476" s="53"/>
      <c r="KH476" s="53"/>
      <c r="KI476" s="53"/>
      <c r="KJ476" s="53"/>
      <c r="KK476" s="53"/>
      <c r="KL476" s="53"/>
      <c r="KM476" s="53"/>
      <c r="KN476" s="53"/>
      <c r="KO476" s="53"/>
      <c r="KP476" s="53"/>
      <c r="KQ476" s="53"/>
      <c r="KR476" s="53"/>
      <c r="KS476" s="53"/>
      <c r="KT476" s="53"/>
      <c r="KU476" s="53"/>
      <c r="KV476" s="53"/>
      <c r="KW476" s="53"/>
      <c r="KX476" s="53"/>
      <c r="KY476" s="53"/>
      <c r="KZ476" s="53"/>
      <c r="LA476" s="53"/>
      <c r="LB476" s="53"/>
      <c r="LC476" s="53"/>
      <c r="LD476" s="53"/>
      <c r="LE476" s="53"/>
      <c r="LF476" s="53"/>
      <c r="LG476" s="53"/>
      <c r="LH476" s="53"/>
      <c r="LI476" s="53"/>
      <c r="LJ476" s="53"/>
      <c r="LK476" s="53"/>
      <c r="LL476" s="53"/>
      <c r="LM476" s="53"/>
      <c r="LN476" s="53"/>
      <c r="LO476" s="53"/>
      <c r="LP476" s="53"/>
      <c r="LQ476" s="53"/>
      <c r="LR476" s="53"/>
      <c r="LS476" s="53"/>
      <c r="LT476" s="53"/>
      <c r="LU476" s="53"/>
      <c r="LV476" s="53"/>
      <c r="LW476" s="53"/>
      <c r="LX476" s="53"/>
      <c r="LY476" s="53"/>
      <c r="LZ476" s="53"/>
      <c r="MA476" s="53"/>
      <c r="MB476" s="53"/>
      <c r="MC476" s="53"/>
      <c r="MD476" s="53"/>
      <c r="ME476" s="53"/>
      <c r="MF476" s="53"/>
      <c r="MG476" s="53"/>
      <c r="MH476" s="53"/>
      <c r="MI476" s="53"/>
      <c r="MJ476" s="53"/>
      <c r="MK476" s="53"/>
      <c r="ML476" s="53"/>
      <c r="MM476" s="53"/>
      <c r="MN476" s="53"/>
      <c r="MO476" s="53"/>
      <c r="MP476" s="53"/>
      <c r="MQ476" s="53"/>
      <c r="MR476" s="53"/>
      <c r="MS476" s="53"/>
      <c r="MT476" s="53"/>
      <c r="MU476" s="53"/>
      <c r="MV476" s="53"/>
      <c r="MW476" s="53"/>
      <c r="MX476" s="53"/>
      <c r="MY476" s="53"/>
      <c r="MZ476" s="53"/>
      <c r="NA476" s="53"/>
      <c r="NB476" s="53"/>
      <c r="NC476" s="53"/>
      <c r="ND476" s="53"/>
      <c r="NE476" s="53"/>
      <c r="NF476" s="53"/>
      <c r="NG476" s="53"/>
      <c r="NH476" s="53"/>
      <c r="NI476" s="53"/>
      <c r="NJ476" s="53"/>
      <c r="NK476" s="53"/>
      <c r="NL476" s="53"/>
      <c r="NM476" s="53"/>
      <c r="NN476" s="53"/>
      <c r="NO476" s="53"/>
      <c r="NP476" s="53"/>
      <c r="NQ476" s="53"/>
      <c r="NR476" s="53"/>
      <c r="NS476" s="53"/>
      <c r="NT476" s="53"/>
      <c r="NU476" s="53"/>
      <c r="NV476" s="53"/>
      <c r="NW476" s="53"/>
      <c r="NX476" s="53"/>
      <c r="NY476" s="53"/>
      <c r="NZ476" s="53"/>
      <c r="OA476" s="53"/>
      <c r="OB476" s="53"/>
      <c r="OC476" s="53"/>
      <c r="OD476" s="53"/>
      <c r="OE476" s="53"/>
      <c r="OF476" s="53"/>
      <c r="OG476" s="53"/>
      <c r="OH476" s="53"/>
      <c r="OI476" s="53"/>
      <c r="OJ476" s="53"/>
      <c r="OK476" s="53"/>
      <c r="OL476" s="53"/>
      <c r="OM476" s="53"/>
      <c r="ON476" s="53"/>
      <c r="OO476" s="53"/>
      <c r="OP476" s="53"/>
      <c r="OQ476" s="53"/>
      <c r="OR476" s="53"/>
      <c r="OS476" s="53"/>
      <c r="OT476" s="53"/>
      <c r="OU476" s="53"/>
      <c r="OV476" s="53"/>
      <c r="OW476" s="53"/>
      <c r="OX476" s="53"/>
      <c r="OY476" s="53"/>
      <c r="OZ476" s="53"/>
      <c r="PA476" s="53"/>
      <c r="PB476" s="53"/>
      <c r="PC476" s="53"/>
      <c r="PD476" s="53"/>
      <c r="PE476" s="53"/>
      <c r="PF476" s="53"/>
      <c r="PG476" s="53"/>
      <c r="PH476" s="53"/>
      <c r="PI476" s="53"/>
      <c r="PJ476" s="53"/>
      <c r="PK476" s="53"/>
      <c r="PL476" s="53"/>
      <c r="PM476" s="53"/>
      <c r="PN476" s="53"/>
      <c r="PO476" s="53"/>
      <c r="PP476" s="53"/>
      <c r="PQ476" s="53"/>
      <c r="PR476" s="53"/>
      <c r="PS476" s="53"/>
      <c r="PT476" s="53"/>
      <c r="PU476" s="53"/>
      <c r="PV476" s="53"/>
      <c r="PW476" s="53"/>
      <c r="PX476" s="53"/>
      <c r="PY476" s="53"/>
      <c r="PZ476" s="53"/>
      <c r="QA476" s="53"/>
      <c r="QB476" s="53"/>
      <c r="QC476" s="53"/>
      <c r="QD476" s="53"/>
      <c r="QE476" s="53"/>
      <c r="QF476" s="53"/>
      <c r="QG476" s="53"/>
      <c r="QH476" s="53"/>
      <c r="QI476" s="53"/>
      <c r="QJ476" s="53"/>
      <c r="QK476" s="53"/>
      <c r="QL476" s="53"/>
      <c r="QM476" s="53"/>
      <c r="QN476" s="53"/>
      <c r="QO476" s="53"/>
      <c r="QP476" s="53"/>
      <c r="QQ476" s="53"/>
      <c r="QR476" s="53"/>
      <c r="QS476" s="53"/>
      <c r="QT476" s="53"/>
      <c r="QU476" s="53"/>
      <c r="QV476" s="53"/>
      <c r="QW476" s="53"/>
      <c r="QX476" s="53"/>
      <c r="QY476" s="53"/>
      <c r="QZ476" s="53"/>
      <c r="RA476" s="53"/>
      <c r="RB476" s="53"/>
      <c r="RC476" s="53"/>
      <c r="RD476" s="53"/>
      <c r="RE476" s="53"/>
      <c r="RF476" s="53"/>
      <c r="RG476" s="53"/>
      <c r="RH476" s="53"/>
      <c r="RI476" s="53"/>
      <c r="RJ476" s="53"/>
      <c r="RK476" s="53"/>
      <c r="RL476" s="53"/>
      <c r="RM476" s="53"/>
      <c r="RN476" s="53"/>
      <c r="RO476" s="53"/>
      <c r="RP476" s="53"/>
      <c r="RQ476" s="53"/>
      <c r="RR476" s="53"/>
      <c r="RS476" s="53"/>
      <c r="RT476" s="53"/>
      <c r="RU476" s="53"/>
      <c r="RV476" s="53"/>
      <c r="RW476" s="53"/>
      <c r="RX476" s="53"/>
      <c r="RY476" s="53"/>
      <c r="RZ476" s="53"/>
      <c r="SA476" s="53"/>
      <c r="SB476" s="53"/>
      <c r="SC476" s="53"/>
      <c r="SD476" s="53"/>
      <c r="SE476" s="53"/>
      <c r="SF476" s="53"/>
      <c r="SG476" s="53"/>
      <c r="SH476" s="53"/>
      <c r="SI476" s="53"/>
      <c r="SJ476" s="53"/>
      <c r="SK476" s="53"/>
      <c r="SL476" s="53"/>
      <c r="SM476" s="53"/>
      <c r="SN476" s="53"/>
      <c r="SO476" s="53"/>
      <c r="SP476" s="53"/>
      <c r="SQ476" s="53"/>
      <c r="SR476" s="53"/>
      <c r="SS476" s="53"/>
      <c r="ST476" s="53"/>
      <c r="SU476" s="53"/>
      <c r="SV476" s="53"/>
      <c r="SW476" s="53"/>
      <c r="SX476" s="53"/>
      <c r="SY476" s="53"/>
      <c r="SZ476" s="53"/>
      <c r="TA476" s="53"/>
      <c r="TB476" s="53"/>
      <c r="TC476" s="53"/>
      <c r="TD476" s="53"/>
      <c r="TE476" s="53"/>
      <c r="TF476" s="53"/>
      <c r="TG476" s="53"/>
      <c r="TH476" s="53"/>
      <c r="TI476" s="53"/>
      <c r="TJ476" s="53"/>
      <c r="TK476" s="53"/>
      <c r="TL476" s="53"/>
      <c r="TM476" s="53"/>
      <c r="TN476" s="53"/>
      <c r="TO476" s="53"/>
      <c r="TP476" s="53"/>
      <c r="TQ476" s="53"/>
      <c r="TR476" s="53"/>
      <c r="TS476" s="53"/>
      <c r="TT476" s="53"/>
      <c r="TU476" s="53"/>
      <c r="TV476" s="53"/>
      <c r="TW476" s="53"/>
      <c r="TX476" s="53"/>
      <c r="TY476" s="53"/>
      <c r="TZ476" s="53"/>
      <c r="UA476" s="53"/>
      <c r="UB476" s="53"/>
      <c r="UC476" s="53"/>
      <c r="UD476" s="53"/>
      <c r="UE476" s="53"/>
      <c r="UF476" s="53"/>
      <c r="UG476" s="53"/>
    </row>
    <row r="477" spans="12:553" s="19" customFormat="1" ht="15.75" customHeight="1" x14ac:dyDescent="0.2">
      <c r="L477" s="66"/>
      <c r="M477" s="66"/>
      <c r="N477" s="52"/>
      <c r="O477" s="53"/>
      <c r="P477" s="53"/>
      <c r="Q477" s="53"/>
      <c r="R477" s="53"/>
      <c r="S477" s="53"/>
      <c r="T477" s="53"/>
      <c r="U477" s="53"/>
      <c r="V477" s="53"/>
      <c r="W477" s="53"/>
      <c r="X477" s="53"/>
      <c r="Y477" s="53"/>
      <c r="Z477" s="53"/>
      <c r="AA477" s="53"/>
      <c r="AB477" s="53"/>
      <c r="AC477" s="53"/>
      <c r="AD477" s="53"/>
      <c r="AE477" s="53"/>
      <c r="AF477" s="53"/>
      <c r="AG477" s="53"/>
      <c r="AH477" s="53"/>
      <c r="AI477" s="53"/>
      <c r="AJ477" s="53"/>
      <c r="AK477" s="53"/>
      <c r="AL477" s="53"/>
      <c r="AM477" s="53"/>
      <c r="AN477" s="53"/>
      <c r="AO477" s="53"/>
      <c r="AP477" s="53"/>
      <c r="AQ477" s="53"/>
      <c r="AR477" s="53"/>
      <c r="AS477" s="53"/>
      <c r="AT477" s="53"/>
      <c r="AU477" s="53"/>
      <c r="AV477" s="53"/>
      <c r="AW477" s="53"/>
      <c r="AX477" s="53"/>
      <c r="AY477" s="53"/>
      <c r="AZ477" s="53"/>
      <c r="BA477" s="53"/>
      <c r="BB477" s="53"/>
      <c r="BC477" s="53"/>
      <c r="BD477" s="53"/>
      <c r="BE477" s="53"/>
      <c r="BF477" s="53"/>
      <c r="BG477" s="53"/>
      <c r="BH477" s="53"/>
      <c r="BI477" s="53"/>
      <c r="BJ477" s="53"/>
      <c r="BK477" s="53"/>
      <c r="BL477" s="53"/>
      <c r="BM477" s="53"/>
      <c r="BN477" s="53"/>
      <c r="BO477" s="53"/>
      <c r="BP477" s="53"/>
      <c r="BQ477" s="53"/>
      <c r="BR477" s="53"/>
      <c r="BS477" s="53"/>
      <c r="BT477" s="53"/>
      <c r="BU477" s="53"/>
      <c r="BV477" s="53"/>
      <c r="BW477" s="53"/>
      <c r="BX477" s="53"/>
      <c r="BY477" s="53"/>
      <c r="BZ477" s="53"/>
      <c r="CA477" s="53"/>
      <c r="CB477" s="53"/>
      <c r="CC477" s="53"/>
      <c r="CD477" s="53"/>
      <c r="CE477" s="53"/>
      <c r="CF477" s="53"/>
      <c r="CG477" s="53"/>
      <c r="CH477" s="53"/>
      <c r="CI477" s="53"/>
      <c r="CJ477" s="53"/>
      <c r="CK477" s="53"/>
      <c r="CL477" s="53"/>
      <c r="CM477" s="53"/>
      <c r="CN477" s="53"/>
      <c r="CO477" s="53"/>
      <c r="CP477" s="53"/>
      <c r="CQ477" s="53"/>
      <c r="CR477" s="53"/>
      <c r="CS477" s="53"/>
      <c r="CT477" s="53"/>
      <c r="CU477" s="53"/>
      <c r="CV477" s="53"/>
      <c r="CW477" s="53"/>
      <c r="CX477" s="53"/>
      <c r="CY477" s="53"/>
      <c r="CZ477" s="53"/>
      <c r="DA477" s="53"/>
      <c r="DB477" s="53"/>
      <c r="DC477" s="53"/>
      <c r="DD477" s="53"/>
      <c r="DE477" s="53"/>
      <c r="DF477" s="53"/>
      <c r="DG477" s="53"/>
      <c r="DH477" s="53"/>
      <c r="DI477" s="53"/>
      <c r="DJ477" s="53"/>
      <c r="DK477" s="53"/>
      <c r="DL477" s="53"/>
      <c r="DM477" s="53"/>
      <c r="DN477" s="53"/>
      <c r="DO477" s="53"/>
      <c r="DP477" s="53"/>
      <c r="DQ477" s="53"/>
      <c r="DR477" s="53"/>
      <c r="DS477" s="53"/>
      <c r="DT477" s="53"/>
      <c r="DU477" s="53"/>
      <c r="DV477" s="53"/>
      <c r="DW477" s="53"/>
      <c r="DX477" s="53"/>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3"/>
      <c r="FK477" s="53"/>
      <c r="FL477" s="53"/>
      <c r="FM477" s="53"/>
      <c r="FN477" s="53"/>
      <c r="FO477" s="53"/>
      <c r="FP477" s="53"/>
      <c r="FQ477" s="53"/>
      <c r="FR477" s="53"/>
      <c r="FS477" s="53"/>
      <c r="FT477" s="53"/>
      <c r="FU477" s="53"/>
      <c r="FV477" s="53"/>
      <c r="FW477" s="53"/>
      <c r="FX477" s="53"/>
      <c r="FY477" s="53"/>
      <c r="FZ477" s="53"/>
      <c r="GA477" s="53"/>
      <c r="GB477" s="53"/>
      <c r="GC477" s="53"/>
      <c r="GD477" s="53"/>
      <c r="GE477" s="53"/>
      <c r="GF477" s="53"/>
      <c r="GG477" s="53"/>
      <c r="GH477" s="53"/>
      <c r="GI477" s="53"/>
      <c r="GJ477" s="53"/>
      <c r="GK477" s="53"/>
      <c r="GL477" s="53"/>
      <c r="GM477" s="53"/>
      <c r="GN477" s="53"/>
      <c r="GO477" s="53"/>
      <c r="GP477" s="53"/>
      <c r="GQ477" s="53"/>
      <c r="GR477" s="53"/>
      <c r="GS477" s="53"/>
      <c r="GT477" s="53"/>
      <c r="GU477" s="53"/>
      <c r="GV477" s="53"/>
      <c r="GW477" s="53"/>
      <c r="GX477" s="53"/>
      <c r="GY477" s="53"/>
      <c r="GZ477" s="53"/>
      <c r="HA477" s="53"/>
      <c r="HB477" s="53"/>
      <c r="HC477" s="53"/>
      <c r="HD477" s="53"/>
      <c r="HE477" s="53"/>
      <c r="HF477" s="53"/>
      <c r="HG477" s="53"/>
      <c r="HH477" s="53"/>
      <c r="HI477" s="53"/>
      <c r="HJ477" s="53"/>
      <c r="HK477" s="53"/>
      <c r="HL477" s="53"/>
      <c r="HM477" s="53"/>
      <c r="HN477" s="53"/>
      <c r="HO477" s="53"/>
      <c r="HP477" s="53"/>
      <c r="HQ477" s="53"/>
      <c r="HR477" s="53"/>
      <c r="HS477" s="53"/>
      <c r="HT477" s="53"/>
      <c r="HU477" s="53"/>
      <c r="HV477" s="53"/>
      <c r="HW477" s="53"/>
      <c r="HX477" s="53"/>
      <c r="HY477" s="53"/>
      <c r="HZ477" s="53"/>
      <c r="IA477" s="53"/>
      <c r="IB477" s="53"/>
      <c r="IC477" s="53"/>
      <c r="ID477" s="53"/>
      <c r="IE477" s="53"/>
      <c r="IF477" s="53"/>
      <c r="IG477" s="53"/>
      <c r="IH477" s="53"/>
      <c r="II477" s="53"/>
      <c r="IJ477" s="53"/>
      <c r="IK477" s="53"/>
      <c r="IL477" s="53"/>
      <c r="IM477" s="53"/>
      <c r="IN477" s="53"/>
      <c r="IO477" s="53"/>
      <c r="IP477" s="53"/>
      <c r="IQ477" s="53"/>
      <c r="IR477" s="53"/>
      <c r="IS477" s="53"/>
      <c r="IT477" s="53"/>
      <c r="IU477" s="53"/>
      <c r="IV477" s="53"/>
      <c r="IW477" s="53"/>
      <c r="IX477" s="53"/>
      <c r="IY477" s="53"/>
      <c r="IZ477" s="53"/>
      <c r="JA477" s="53"/>
      <c r="JB477" s="53"/>
      <c r="JC477" s="53"/>
      <c r="JD477" s="53"/>
      <c r="JE477" s="53"/>
      <c r="JF477" s="53"/>
      <c r="JG477" s="53"/>
      <c r="JH477" s="53"/>
      <c r="JI477" s="53"/>
      <c r="JJ477" s="53"/>
      <c r="JK477" s="53"/>
      <c r="JL477" s="53"/>
      <c r="JM477" s="53"/>
      <c r="JN477" s="53"/>
      <c r="JO477" s="53"/>
      <c r="JP477" s="53"/>
      <c r="JQ477" s="53"/>
      <c r="JR477" s="53"/>
      <c r="JS477" s="53"/>
      <c r="JT477" s="53"/>
      <c r="JU477" s="53"/>
      <c r="JV477" s="53"/>
      <c r="JW477" s="53"/>
      <c r="JX477" s="53"/>
      <c r="JY477" s="53"/>
      <c r="JZ477" s="53"/>
      <c r="KA477" s="53"/>
      <c r="KB477" s="53"/>
      <c r="KC477" s="53"/>
      <c r="KD477" s="53"/>
      <c r="KE477" s="53"/>
      <c r="KF477" s="53"/>
      <c r="KG477" s="53"/>
      <c r="KH477" s="53"/>
      <c r="KI477" s="53"/>
      <c r="KJ477" s="53"/>
      <c r="KK477" s="53"/>
      <c r="KL477" s="53"/>
      <c r="KM477" s="53"/>
      <c r="KN477" s="53"/>
      <c r="KO477" s="53"/>
      <c r="KP477" s="53"/>
      <c r="KQ477" s="53"/>
      <c r="KR477" s="53"/>
      <c r="KS477" s="53"/>
      <c r="KT477" s="53"/>
      <c r="KU477" s="53"/>
      <c r="KV477" s="53"/>
      <c r="KW477" s="53"/>
      <c r="KX477" s="53"/>
      <c r="KY477" s="53"/>
      <c r="KZ477" s="53"/>
      <c r="LA477" s="53"/>
      <c r="LB477" s="53"/>
      <c r="LC477" s="53"/>
      <c r="LD477" s="53"/>
      <c r="LE477" s="53"/>
      <c r="LF477" s="53"/>
      <c r="LG477" s="53"/>
      <c r="LH477" s="53"/>
      <c r="LI477" s="53"/>
      <c r="LJ477" s="53"/>
      <c r="LK477" s="53"/>
      <c r="LL477" s="53"/>
      <c r="LM477" s="53"/>
      <c r="LN477" s="53"/>
      <c r="LO477" s="53"/>
      <c r="LP477" s="53"/>
      <c r="LQ477" s="53"/>
      <c r="LR477" s="53"/>
      <c r="LS477" s="53"/>
      <c r="LT477" s="53"/>
      <c r="LU477" s="53"/>
      <c r="LV477" s="53"/>
      <c r="LW477" s="53"/>
      <c r="LX477" s="53"/>
      <c r="LY477" s="53"/>
      <c r="LZ477" s="53"/>
      <c r="MA477" s="53"/>
      <c r="MB477" s="53"/>
      <c r="MC477" s="53"/>
      <c r="MD477" s="53"/>
      <c r="ME477" s="53"/>
      <c r="MF477" s="53"/>
      <c r="MG477" s="53"/>
      <c r="MH477" s="53"/>
      <c r="MI477" s="53"/>
      <c r="MJ477" s="53"/>
      <c r="MK477" s="53"/>
      <c r="ML477" s="53"/>
      <c r="MM477" s="53"/>
      <c r="MN477" s="53"/>
      <c r="MO477" s="53"/>
      <c r="MP477" s="53"/>
      <c r="MQ477" s="53"/>
      <c r="MR477" s="53"/>
      <c r="MS477" s="53"/>
      <c r="MT477" s="53"/>
      <c r="MU477" s="53"/>
      <c r="MV477" s="53"/>
      <c r="MW477" s="53"/>
      <c r="MX477" s="53"/>
      <c r="MY477" s="53"/>
      <c r="MZ477" s="53"/>
      <c r="NA477" s="53"/>
      <c r="NB477" s="53"/>
      <c r="NC477" s="53"/>
      <c r="ND477" s="53"/>
      <c r="NE477" s="53"/>
      <c r="NF477" s="53"/>
      <c r="NG477" s="53"/>
      <c r="NH477" s="53"/>
      <c r="NI477" s="53"/>
      <c r="NJ477" s="53"/>
      <c r="NK477" s="53"/>
      <c r="NL477" s="53"/>
      <c r="NM477" s="53"/>
      <c r="NN477" s="53"/>
      <c r="NO477" s="53"/>
      <c r="NP477" s="53"/>
      <c r="NQ477" s="53"/>
      <c r="NR477" s="53"/>
      <c r="NS477" s="53"/>
      <c r="NT477" s="53"/>
      <c r="NU477" s="53"/>
      <c r="NV477" s="53"/>
      <c r="NW477" s="53"/>
      <c r="NX477" s="53"/>
      <c r="NY477" s="53"/>
      <c r="NZ477" s="53"/>
      <c r="OA477" s="53"/>
      <c r="OB477" s="53"/>
      <c r="OC477" s="53"/>
      <c r="OD477" s="53"/>
      <c r="OE477" s="53"/>
      <c r="OF477" s="53"/>
      <c r="OG477" s="53"/>
      <c r="OH477" s="53"/>
      <c r="OI477" s="53"/>
      <c r="OJ477" s="53"/>
      <c r="OK477" s="53"/>
      <c r="OL477" s="53"/>
      <c r="OM477" s="53"/>
      <c r="ON477" s="53"/>
      <c r="OO477" s="53"/>
      <c r="OP477" s="53"/>
      <c r="OQ477" s="53"/>
      <c r="OR477" s="53"/>
      <c r="OS477" s="53"/>
      <c r="OT477" s="53"/>
      <c r="OU477" s="53"/>
      <c r="OV477" s="53"/>
      <c r="OW477" s="53"/>
      <c r="OX477" s="53"/>
      <c r="OY477" s="53"/>
      <c r="OZ477" s="53"/>
      <c r="PA477" s="53"/>
      <c r="PB477" s="53"/>
      <c r="PC477" s="53"/>
      <c r="PD477" s="53"/>
      <c r="PE477" s="53"/>
      <c r="PF477" s="53"/>
      <c r="PG477" s="53"/>
      <c r="PH477" s="53"/>
      <c r="PI477" s="53"/>
      <c r="PJ477" s="53"/>
      <c r="PK477" s="53"/>
      <c r="PL477" s="53"/>
      <c r="PM477" s="53"/>
      <c r="PN477" s="53"/>
      <c r="PO477" s="53"/>
      <c r="PP477" s="53"/>
      <c r="PQ477" s="53"/>
      <c r="PR477" s="53"/>
      <c r="PS477" s="53"/>
      <c r="PT477" s="53"/>
      <c r="PU477" s="53"/>
      <c r="PV477" s="53"/>
      <c r="PW477" s="53"/>
      <c r="PX477" s="53"/>
      <c r="PY477" s="53"/>
      <c r="PZ477" s="53"/>
      <c r="QA477" s="53"/>
      <c r="QB477" s="53"/>
      <c r="QC477" s="53"/>
      <c r="QD477" s="53"/>
      <c r="QE477" s="53"/>
      <c r="QF477" s="53"/>
      <c r="QG477" s="53"/>
      <c r="QH477" s="53"/>
      <c r="QI477" s="53"/>
      <c r="QJ477" s="53"/>
      <c r="QK477" s="53"/>
      <c r="QL477" s="53"/>
      <c r="QM477" s="53"/>
      <c r="QN477" s="53"/>
      <c r="QO477" s="53"/>
      <c r="QP477" s="53"/>
      <c r="QQ477" s="53"/>
      <c r="QR477" s="53"/>
      <c r="QS477" s="53"/>
      <c r="QT477" s="53"/>
      <c r="QU477" s="53"/>
      <c r="QV477" s="53"/>
      <c r="QW477" s="53"/>
      <c r="QX477" s="53"/>
      <c r="QY477" s="53"/>
      <c r="QZ477" s="53"/>
      <c r="RA477" s="53"/>
      <c r="RB477" s="53"/>
      <c r="RC477" s="53"/>
      <c r="RD477" s="53"/>
      <c r="RE477" s="53"/>
      <c r="RF477" s="53"/>
      <c r="RG477" s="53"/>
      <c r="RH477" s="53"/>
      <c r="RI477" s="53"/>
      <c r="RJ477" s="53"/>
      <c r="RK477" s="53"/>
      <c r="RL477" s="53"/>
      <c r="RM477" s="53"/>
      <c r="RN477" s="53"/>
      <c r="RO477" s="53"/>
      <c r="RP477" s="53"/>
      <c r="RQ477" s="53"/>
      <c r="RR477" s="53"/>
      <c r="RS477" s="53"/>
      <c r="RT477" s="53"/>
      <c r="RU477" s="53"/>
      <c r="RV477" s="53"/>
      <c r="RW477" s="53"/>
      <c r="RX477" s="53"/>
      <c r="RY477" s="53"/>
      <c r="RZ477" s="53"/>
      <c r="SA477" s="53"/>
      <c r="SB477" s="53"/>
      <c r="SC477" s="53"/>
      <c r="SD477" s="53"/>
      <c r="SE477" s="53"/>
      <c r="SF477" s="53"/>
      <c r="SG477" s="53"/>
      <c r="SH477" s="53"/>
      <c r="SI477" s="53"/>
      <c r="SJ477" s="53"/>
      <c r="SK477" s="53"/>
      <c r="SL477" s="53"/>
      <c r="SM477" s="53"/>
      <c r="SN477" s="53"/>
      <c r="SO477" s="53"/>
      <c r="SP477" s="53"/>
      <c r="SQ477" s="53"/>
      <c r="SR477" s="53"/>
      <c r="SS477" s="53"/>
      <c r="ST477" s="53"/>
      <c r="SU477" s="53"/>
      <c r="SV477" s="53"/>
      <c r="SW477" s="53"/>
      <c r="SX477" s="53"/>
      <c r="SY477" s="53"/>
      <c r="SZ477" s="53"/>
      <c r="TA477" s="53"/>
      <c r="TB477" s="53"/>
      <c r="TC477" s="53"/>
      <c r="TD477" s="53"/>
      <c r="TE477" s="53"/>
      <c r="TF477" s="53"/>
      <c r="TG477" s="53"/>
      <c r="TH477" s="53"/>
      <c r="TI477" s="53"/>
      <c r="TJ477" s="53"/>
      <c r="TK477" s="53"/>
      <c r="TL477" s="53"/>
      <c r="TM477" s="53"/>
      <c r="TN477" s="53"/>
      <c r="TO477" s="53"/>
      <c r="TP477" s="53"/>
      <c r="TQ477" s="53"/>
      <c r="TR477" s="53"/>
      <c r="TS477" s="53"/>
      <c r="TT477" s="53"/>
      <c r="TU477" s="53"/>
      <c r="TV477" s="53"/>
      <c r="TW477" s="53"/>
      <c r="TX477" s="53"/>
      <c r="TY477" s="53"/>
      <c r="TZ477" s="53"/>
      <c r="UA477" s="53"/>
      <c r="UB477" s="53"/>
      <c r="UC477" s="53"/>
      <c r="UD477" s="53"/>
      <c r="UE477" s="53"/>
      <c r="UF477" s="53"/>
      <c r="UG477" s="53"/>
    </row>
    <row r="478" spans="12:553" s="19" customFormat="1" ht="15.75" customHeight="1" x14ac:dyDescent="0.2">
      <c r="L478" s="66"/>
      <c r="M478" s="66"/>
      <c r="N478" s="52"/>
      <c r="O478" s="53"/>
      <c r="P478" s="53"/>
      <c r="Q478" s="53"/>
      <c r="R478" s="53"/>
      <c r="S478" s="53"/>
      <c r="T478" s="53"/>
      <c r="U478" s="53"/>
      <c r="V478" s="53"/>
      <c r="W478" s="53"/>
      <c r="X478" s="53"/>
      <c r="Y478" s="53"/>
      <c r="Z478" s="53"/>
      <c r="AA478" s="53"/>
      <c r="AB478" s="53"/>
      <c r="AC478" s="53"/>
      <c r="AD478" s="53"/>
      <c r="AE478" s="53"/>
      <c r="AF478" s="53"/>
      <c r="AG478" s="53"/>
      <c r="AH478" s="53"/>
      <c r="AI478" s="53"/>
      <c r="AJ478" s="53"/>
      <c r="AK478" s="53"/>
      <c r="AL478" s="53"/>
      <c r="AM478" s="53"/>
      <c r="AN478" s="53"/>
      <c r="AO478" s="53"/>
      <c r="AP478" s="53"/>
      <c r="AQ478" s="53"/>
      <c r="AR478" s="53"/>
      <c r="AS478" s="53"/>
      <c r="AT478" s="53"/>
      <c r="AU478" s="53"/>
      <c r="AV478" s="53"/>
      <c r="AW478" s="53"/>
      <c r="AX478" s="53"/>
      <c r="AY478" s="53"/>
      <c r="AZ478" s="53"/>
      <c r="BA478" s="53"/>
      <c r="BB478" s="53"/>
      <c r="BC478" s="53"/>
      <c r="BD478" s="53"/>
      <c r="BE478" s="53"/>
      <c r="BF478" s="53"/>
      <c r="BG478" s="53"/>
      <c r="BH478" s="53"/>
      <c r="BI478" s="53"/>
      <c r="BJ478" s="53"/>
      <c r="BK478" s="53"/>
      <c r="BL478" s="53"/>
      <c r="BM478" s="53"/>
      <c r="BN478" s="53"/>
      <c r="BO478" s="53"/>
      <c r="BP478" s="53"/>
      <c r="BQ478" s="53"/>
      <c r="BR478" s="53"/>
      <c r="BS478" s="53"/>
      <c r="BT478" s="53"/>
      <c r="BU478" s="53"/>
      <c r="BV478" s="53"/>
      <c r="BW478" s="53"/>
      <c r="BX478" s="53"/>
      <c r="BY478" s="53"/>
      <c r="BZ478" s="53"/>
      <c r="CA478" s="53"/>
      <c r="CB478" s="53"/>
      <c r="CC478" s="53"/>
      <c r="CD478" s="53"/>
      <c r="CE478" s="53"/>
      <c r="CF478" s="53"/>
      <c r="CG478" s="53"/>
      <c r="CH478" s="53"/>
      <c r="CI478" s="53"/>
      <c r="CJ478" s="53"/>
      <c r="CK478" s="53"/>
      <c r="CL478" s="53"/>
      <c r="CM478" s="53"/>
      <c r="CN478" s="53"/>
      <c r="CO478" s="53"/>
      <c r="CP478" s="53"/>
      <c r="CQ478" s="53"/>
      <c r="CR478" s="53"/>
      <c r="CS478" s="53"/>
      <c r="CT478" s="53"/>
      <c r="CU478" s="53"/>
      <c r="CV478" s="53"/>
      <c r="CW478" s="53"/>
      <c r="CX478" s="53"/>
      <c r="CY478" s="53"/>
      <c r="CZ478" s="53"/>
      <c r="DA478" s="53"/>
      <c r="DB478" s="53"/>
      <c r="DC478" s="53"/>
      <c r="DD478" s="53"/>
      <c r="DE478" s="53"/>
      <c r="DF478" s="53"/>
      <c r="DG478" s="53"/>
      <c r="DH478" s="53"/>
      <c r="DI478" s="53"/>
      <c r="DJ478" s="53"/>
      <c r="DK478" s="53"/>
      <c r="DL478" s="53"/>
      <c r="DM478" s="53"/>
      <c r="DN478" s="53"/>
      <c r="DO478" s="53"/>
      <c r="DP478" s="53"/>
      <c r="DQ478" s="53"/>
      <c r="DR478" s="53"/>
      <c r="DS478" s="53"/>
      <c r="DT478" s="53"/>
      <c r="DU478" s="53"/>
      <c r="DV478" s="53"/>
      <c r="DW478" s="53"/>
      <c r="DX478" s="53"/>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3"/>
      <c r="FK478" s="53"/>
      <c r="FL478" s="53"/>
      <c r="FM478" s="53"/>
      <c r="FN478" s="53"/>
      <c r="FO478" s="53"/>
      <c r="FP478" s="53"/>
      <c r="FQ478" s="53"/>
      <c r="FR478" s="53"/>
      <c r="FS478" s="53"/>
      <c r="FT478" s="53"/>
      <c r="FU478" s="53"/>
      <c r="FV478" s="53"/>
      <c r="FW478" s="53"/>
      <c r="FX478" s="53"/>
      <c r="FY478" s="53"/>
      <c r="FZ478" s="53"/>
      <c r="GA478" s="53"/>
      <c r="GB478" s="53"/>
      <c r="GC478" s="53"/>
      <c r="GD478" s="53"/>
      <c r="GE478" s="53"/>
      <c r="GF478" s="53"/>
      <c r="GG478" s="53"/>
      <c r="GH478" s="53"/>
      <c r="GI478" s="53"/>
      <c r="GJ478" s="53"/>
      <c r="GK478" s="53"/>
      <c r="GL478" s="53"/>
      <c r="GM478" s="53"/>
      <c r="GN478" s="53"/>
      <c r="GO478" s="53"/>
      <c r="GP478" s="53"/>
      <c r="GQ478" s="53"/>
      <c r="GR478" s="53"/>
      <c r="GS478" s="53"/>
      <c r="GT478" s="53"/>
      <c r="GU478" s="53"/>
      <c r="GV478" s="53"/>
      <c r="GW478" s="53"/>
      <c r="GX478" s="53"/>
      <c r="GY478" s="53"/>
      <c r="GZ478" s="53"/>
      <c r="HA478" s="53"/>
      <c r="HB478" s="53"/>
      <c r="HC478" s="53"/>
      <c r="HD478" s="53"/>
      <c r="HE478" s="53"/>
      <c r="HF478" s="53"/>
      <c r="HG478" s="53"/>
      <c r="HH478" s="53"/>
      <c r="HI478" s="53"/>
      <c r="HJ478" s="53"/>
      <c r="HK478" s="53"/>
      <c r="HL478" s="53"/>
      <c r="HM478" s="53"/>
      <c r="HN478" s="53"/>
      <c r="HO478" s="53"/>
      <c r="HP478" s="53"/>
      <c r="HQ478" s="53"/>
      <c r="HR478" s="53"/>
      <c r="HS478" s="53"/>
      <c r="HT478" s="53"/>
      <c r="HU478" s="53"/>
      <c r="HV478" s="53"/>
      <c r="HW478" s="53"/>
      <c r="HX478" s="53"/>
      <c r="HY478" s="53"/>
      <c r="HZ478" s="53"/>
      <c r="IA478" s="53"/>
      <c r="IB478" s="53"/>
      <c r="IC478" s="53"/>
      <c r="ID478" s="53"/>
      <c r="IE478" s="53"/>
      <c r="IF478" s="53"/>
      <c r="IG478" s="53"/>
      <c r="IH478" s="53"/>
      <c r="II478" s="53"/>
      <c r="IJ478" s="53"/>
      <c r="IK478" s="53"/>
      <c r="IL478" s="53"/>
      <c r="IM478" s="53"/>
      <c r="IN478" s="53"/>
      <c r="IO478" s="53"/>
      <c r="IP478" s="53"/>
      <c r="IQ478" s="53"/>
      <c r="IR478" s="53"/>
      <c r="IS478" s="53"/>
      <c r="IT478" s="53"/>
      <c r="IU478" s="53"/>
      <c r="IV478" s="53"/>
      <c r="IW478" s="53"/>
      <c r="IX478" s="53"/>
      <c r="IY478" s="53"/>
      <c r="IZ478" s="53"/>
      <c r="JA478" s="53"/>
      <c r="JB478" s="53"/>
      <c r="JC478" s="53"/>
      <c r="JD478" s="53"/>
      <c r="JE478" s="53"/>
      <c r="JF478" s="53"/>
      <c r="JG478" s="53"/>
      <c r="JH478" s="53"/>
      <c r="JI478" s="53"/>
      <c r="JJ478" s="53"/>
      <c r="JK478" s="53"/>
      <c r="JL478" s="53"/>
      <c r="JM478" s="53"/>
      <c r="JN478" s="53"/>
      <c r="JO478" s="53"/>
      <c r="JP478" s="53"/>
      <c r="JQ478" s="53"/>
      <c r="JR478" s="53"/>
      <c r="JS478" s="53"/>
      <c r="JT478" s="53"/>
      <c r="JU478" s="53"/>
      <c r="JV478" s="53"/>
      <c r="JW478" s="53"/>
      <c r="JX478" s="53"/>
      <c r="JY478" s="53"/>
      <c r="JZ478" s="53"/>
      <c r="KA478" s="53"/>
      <c r="KB478" s="53"/>
      <c r="KC478" s="53"/>
      <c r="KD478" s="53"/>
      <c r="KE478" s="53"/>
      <c r="KF478" s="53"/>
      <c r="KG478" s="53"/>
      <c r="KH478" s="53"/>
      <c r="KI478" s="53"/>
      <c r="KJ478" s="53"/>
      <c r="KK478" s="53"/>
      <c r="KL478" s="53"/>
      <c r="KM478" s="53"/>
      <c r="KN478" s="53"/>
      <c r="KO478" s="53"/>
      <c r="KP478" s="53"/>
      <c r="KQ478" s="53"/>
      <c r="KR478" s="53"/>
      <c r="KS478" s="53"/>
      <c r="KT478" s="53"/>
      <c r="KU478" s="53"/>
      <c r="KV478" s="53"/>
      <c r="KW478" s="53"/>
      <c r="KX478" s="53"/>
      <c r="KY478" s="53"/>
      <c r="KZ478" s="53"/>
      <c r="LA478" s="53"/>
      <c r="LB478" s="53"/>
      <c r="LC478" s="53"/>
      <c r="LD478" s="53"/>
      <c r="LE478" s="53"/>
      <c r="LF478" s="53"/>
      <c r="LG478" s="53"/>
      <c r="LH478" s="53"/>
      <c r="LI478" s="53"/>
      <c r="LJ478" s="53"/>
      <c r="LK478" s="53"/>
      <c r="LL478" s="53"/>
      <c r="LM478" s="53"/>
      <c r="LN478" s="53"/>
      <c r="LO478" s="53"/>
      <c r="LP478" s="53"/>
      <c r="LQ478" s="53"/>
      <c r="LR478" s="53"/>
      <c r="LS478" s="53"/>
      <c r="LT478" s="53"/>
      <c r="LU478" s="53"/>
      <c r="LV478" s="53"/>
      <c r="LW478" s="53"/>
      <c r="LX478" s="53"/>
      <c r="LY478" s="53"/>
      <c r="LZ478" s="53"/>
      <c r="MA478" s="53"/>
      <c r="MB478" s="53"/>
      <c r="MC478" s="53"/>
      <c r="MD478" s="53"/>
      <c r="ME478" s="53"/>
      <c r="MF478" s="53"/>
      <c r="MG478" s="53"/>
      <c r="MH478" s="53"/>
      <c r="MI478" s="53"/>
      <c r="MJ478" s="53"/>
      <c r="MK478" s="53"/>
      <c r="ML478" s="53"/>
      <c r="MM478" s="53"/>
      <c r="MN478" s="53"/>
      <c r="MO478" s="53"/>
      <c r="MP478" s="53"/>
      <c r="MQ478" s="53"/>
      <c r="MR478" s="53"/>
      <c r="MS478" s="53"/>
      <c r="MT478" s="53"/>
      <c r="MU478" s="53"/>
      <c r="MV478" s="53"/>
      <c r="MW478" s="53"/>
      <c r="MX478" s="53"/>
      <c r="MY478" s="53"/>
      <c r="MZ478" s="53"/>
      <c r="NA478" s="53"/>
      <c r="NB478" s="53"/>
      <c r="NC478" s="53"/>
      <c r="ND478" s="53"/>
      <c r="NE478" s="53"/>
      <c r="NF478" s="53"/>
      <c r="NG478" s="53"/>
      <c r="NH478" s="53"/>
      <c r="NI478" s="53"/>
      <c r="NJ478" s="53"/>
      <c r="NK478" s="53"/>
      <c r="NL478" s="53"/>
      <c r="NM478" s="53"/>
      <c r="NN478" s="53"/>
      <c r="NO478" s="53"/>
      <c r="NP478" s="53"/>
      <c r="NQ478" s="53"/>
      <c r="NR478" s="53"/>
      <c r="NS478" s="53"/>
      <c r="NT478" s="53"/>
      <c r="NU478" s="53"/>
      <c r="NV478" s="53"/>
      <c r="NW478" s="53"/>
      <c r="NX478" s="53"/>
      <c r="NY478" s="53"/>
      <c r="NZ478" s="53"/>
      <c r="OA478" s="53"/>
      <c r="OB478" s="53"/>
      <c r="OC478" s="53"/>
      <c r="OD478" s="53"/>
      <c r="OE478" s="53"/>
      <c r="OF478" s="53"/>
      <c r="OG478" s="53"/>
      <c r="OH478" s="53"/>
      <c r="OI478" s="53"/>
      <c r="OJ478" s="53"/>
      <c r="OK478" s="53"/>
      <c r="OL478" s="53"/>
      <c r="OM478" s="53"/>
      <c r="ON478" s="53"/>
      <c r="OO478" s="53"/>
      <c r="OP478" s="53"/>
      <c r="OQ478" s="53"/>
      <c r="OR478" s="53"/>
      <c r="OS478" s="53"/>
      <c r="OT478" s="53"/>
      <c r="OU478" s="53"/>
      <c r="OV478" s="53"/>
      <c r="OW478" s="53"/>
      <c r="OX478" s="53"/>
      <c r="OY478" s="53"/>
      <c r="OZ478" s="53"/>
      <c r="PA478" s="53"/>
      <c r="PB478" s="53"/>
      <c r="PC478" s="53"/>
      <c r="PD478" s="53"/>
      <c r="PE478" s="53"/>
      <c r="PF478" s="53"/>
      <c r="PG478" s="53"/>
      <c r="PH478" s="53"/>
      <c r="PI478" s="53"/>
      <c r="PJ478" s="53"/>
      <c r="PK478" s="53"/>
      <c r="PL478" s="53"/>
      <c r="PM478" s="53"/>
      <c r="PN478" s="53"/>
      <c r="PO478" s="53"/>
      <c r="PP478" s="53"/>
      <c r="PQ478" s="53"/>
      <c r="PR478" s="53"/>
      <c r="PS478" s="53"/>
      <c r="PT478" s="53"/>
      <c r="PU478" s="53"/>
      <c r="PV478" s="53"/>
      <c r="PW478" s="53"/>
      <c r="PX478" s="53"/>
      <c r="PY478" s="53"/>
      <c r="PZ478" s="53"/>
      <c r="QA478" s="53"/>
      <c r="QB478" s="53"/>
      <c r="QC478" s="53"/>
      <c r="QD478" s="53"/>
      <c r="QE478" s="53"/>
      <c r="QF478" s="53"/>
      <c r="QG478" s="53"/>
      <c r="QH478" s="53"/>
      <c r="QI478" s="53"/>
      <c r="QJ478" s="53"/>
      <c r="QK478" s="53"/>
      <c r="QL478" s="53"/>
      <c r="QM478" s="53"/>
      <c r="QN478" s="53"/>
      <c r="QO478" s="53"/>
      <c r="QP478" s="53"/>
      <c r="QQ478" s="53"/>
      <c r="QR478" s="53"/>
      <c r="QS478" s="53"/>
      <c r="QT478" s="53"/>
      <c r="QU478" s="53"/>
      <c r="QV478" s="53"/>
      <c r="QW478" s="53"/>
      <c r="QX478" s="53"/>
      <c r="QY478" s="53"/>
      <c r="QZ478" s="53"/>
      <c r="RA478" s="53"/>
      <c r="RB478" s="53"/>
      <c r="RC478" s="53"/>
      <c r="RD478" s="53"/>
      <c r="RE478" s="53"/>
      <c r="RF478" s="53"/>
      <c r="RG478" s="53"/>
      <c r="RH478" s="53"/>
      <c r="RI478" s="53"/>
      <c r="RJ478" s="53"/>
      <c r="RK478" s="53"/>
      <c r="RL478" s="53"/>
      <c r="RM478" s="53"/>
      <c r="RN478" s="53"/>
      <c r="RO478" s="53"/>
      <c r="RP478" s="53"/>
      <c r="RQ478" s="53"/>
      <c r="RR478" s="53"/>
      <c r="RS478" s="53"/>
      <c r="RT478" s="53"/>
      <c r="RU478" s="53"/>
      <c r="RV478" s="53"/>
      <c r="RW478" s="53"/>
      <c r="RX478" s="53"/>
      <c r="RY478" s="53"/>
      <c r="RZ478" s="53"/>
      <c r="SA478" s="53"/>
      <c r="SB478" s="53"/>
      <c r="SC478" s="53"/>
      <c r="SD478" s="53"/>
      <c r="SE478" s="53"/>
      <c r="SF478" s="53"/>
      <c r="SG478" s="53"/>
      <c r="SH478" s="53"/>
      <c r="SI478" s="53"/>
      <c r="SJ478" s="53"/>
      <c r="SK478" s="53"/>
      <c r="SL478" s="53"/>
      <c r="SM478" s="53"/>
      <c r="SN478" s="53"/>
      <c r="SO478" s="53"/>
      <c r="SP478" s="53"/>
      <c r="SQ478" s="53"/>
      <c r="SR478" s="53"/>
      <c r="SS478" s="53"/>
      <c r="ST478" s="53"/>
      <c r="SU478" s="53"/>
      <c r="SV478" s="53"/>
      <c r="SW478" s="53"/>
      <c r="SX478" s="53"/>
      <c r="SY478" s="53"/>
      <c r="SZ478" s="53"/>
      <c r="TA478" s="53"/>
      <c r="TB478" s="53"/>
      <c r="TC478" s="53"/>
      <c r="TD478" s="53"/>
      <c r="TE478" s="53"/>
      <c r="TF478" s="53"/>
      <c r="TG478" s="53"/>
      <c r="TH478" s="53"/>
      <c r="TI478" s="53"/>
      <c r="TJ478" s="53"/>
      <c r="TK478" s="53"/>
      <c r="TL478" s="53"/>
      <c r="TM478" s="53"/>
      <c r="TN478" s="53"/>
      <c r="TO478" s="53"/>
      <c r="TP478" s="53"/>
      <c r="TQ478" s="53"/>
      <c r="TR478" s="53"/>
      <c r="TS478" s="53"/>
      <c r="TT478" s="53"/>
      <c r="TU478" s="53"/>
      <c r="TV478" s="53"/>
      <c r="TW478" s="53"/>
      <c r="TX478" s="53"/>
      <c r="TY478" s="53"/>
      <c r="TZ478" s="53"/>
      <c r="UA478" s="53"/>
      <c r="UB478" s="53"/>
      <c r="UC478" s="53"/>
      <c r="UD478" s="53"/>
      <c r="UE478" s="53"/>
      <c r="UF478" s="53"/>
      <c r="UG478" s="53"/>
    </row>
    <row r="479" spans="12:553" s="19" customFormat="1" ht="15.75" customHeight="1" x14ac:dyDescent="0.2">
      <c r="L479" s="66"/>
      <c r="M479" s="66"/>
      <c r="N479" s="52"/>
      <c r="O479" s="53"/>
      <c r="P479" s="53"/>
      <c r="Q479" s="53"/>
      <c r="R479" s="53"/>
      <c r="S479" s="53"/>
      <c r="T479" s="53"/>
      <c r="U479" s="53"/>
      <c r="V479" s="53"/>
      <c r="W479" s="53"/>
      <c r="X479" s="53"/>
      <c r="Y479" s="53"/>
      <c r="Z479" s="53"/>
      <c r="AA479" s="53"/>
      <c r="AB479" s="53"/>
      <c r="AC479" s="53"/>
      <c r="AD479" s="53"/>
      <c r="AE479" s="53"/>
      <c r="AF479" s="53"/>
      <c r="AG479" s="53"/>
      <c r="AH479" s="53"/>
      <c r="AI479" s="53"/>
      <c r="AJ479" s="53"/>
      <c r="AK479" s="53"/>
      <c r="AL479" s="53"/>
      <c r="AM479" s="53"/>
      <c r="AN479" s="53"/>
      <c r="AO479" s="53"/>
      <c r="AP479" s="53"/>
      <c r="AQ479" s="53"/>
      <c r="AR479" s="53"/>
      <c r="AS479" s="53"/>
      <c r="AT479" s="53"/>
      <c r="AU479" s="53"/>
      <c r="AV479" s="53"/>
      <c r="AW479" s="53"/>
      <c r="AX479" s="53"/>
      <c r="AY479" s="53"/>
      <c r="AZ479" s="53"/>
      <c r="BA479" s="53"/>
      <c r="BB479" s="53"/>
      <c r="BC479" s="53"/>
      <c r="BD479" s="53"/>
      <c r="BE479" s="53"/>
      <c r="BF479" s="53"/>
      <c r="BG479" s="53"/>
      <c r="BH479" s="53"/>
      <c r="BI479" s="53"/>
      <c r="BJ479" s="53"/>
      <c r="BK479" s="53"/>
      <c r="BL479" s="53"/>
      <c r="BM479" s="53"/>
      <c r="BN479" s="53"/>
      <c r="BO479" s="53"/>
      <c r="BP479" s="53"/>
      <c r="BQ479" s="53"/>
      <c r="BR479" s="53"/>
      <c r="BS479" s="53"/>
      <c r="BT479" s="53"/>
      <c r="BU479" s="53"/>
      <c r="BV479" s="53"/>
      <c r="BW479" s="53"/>
      <c r="BX479" s="53"/>
      <c r="BY479" s="53"/>
      <c r="BZ479" s="53"/>
      <c r="CA479" s="53"/>
      <c r="CB479" s="53"/>
      <c r="CC479" s="53"/>
      <c r="CD479" s="53"/>
      <c r="CE479" s="53"/>
      <c r="CF479" s="53"/>
      <c r="CG479" s="53"/>
      <c r="CH479" s="53"/>
      <c r="CI479" s="53"/>
      <c r="CJ479" s="53"/>
      <c r="CK479" s="53"/>
      <c r="CL479" s="53"/>
      <c r="CM479" s="53"/>
      <c r="CN479" s="53"/>
      <c r="CO479" s="53"/>
      <c r="CP479" s="53"/>
      <c r="CQ479" s="53"/>
      <c r="CR479" s="53"/>
      <c r="CS479" s="53"/>
      <c r="CT479" s="53"/>
      <c r="CU479" s="53"/>
      <c r="CV479" s="53"/>
      <c r="CW479" s="53"/>
      <c r="CX479" s="53"/>
      <c r="CY479" s="53"/>
      <c r="CZ479" s="53"/>
      <c r="DA479" s="53"/>
      <c r="DB479" s="53"/>
      <c r="DC479" s="53"/>
      <c r="DD479" s="53"/>
      <c r="DE479" s="53"/>
      <c r="DF479" s="53"/>
      <c r="DG479" s="53"/>
      <c r="DH479" s="53"/>
      <c r="DI479" s="53"/>
      <c r="DJ479" s="53"/>
      <c r="DK479" s="53"/>
      <c r="DL479" s="53"/>
      <c r="DM479" s="53"/>
      <c r="DN479" s="53"/>
      <c r="DO479" s="53"/>
      <c r="DP479" s="53"/>
      <c r="DQ479" s="53"/>
      <c r="DR479" s="53"/>
      <c r="DS479" s="53"/>
      <c r="DT479" s="53"/>
      <c r="DU479" s="53"/>
      <c r="DV479" s="53"/>
      <c r="DW479" s="53"/>
      <c r="DX479" s="53"/>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3"/>
      <c r="FK479" s="53"/>
      <c r="FL479" s="53"/>
      <c r="FM479" s="53"/>
      <c r="FN479" s="53"/>
      <c r="FO479" s="53"/>
      <c r="FP479" s="53"/>
      <c r="FQ479" s="53"/>
      <c r="FR479" s="53"/>
      <c r="FS479" s="53"/>
      <c r="FT479" s="53"/>
      <c r="FU479" s="53"/>
      <c r="FV479" s="53"/>
      <c r="FW479" s="53"/>
      <c r="FX479" s="53"/>
      <c r="FY479" s="53"/>
      <c r="FZ479" s="53"/>
      <c r="GA479" s="53"/>
      <c r="GB479" s="53"/>
      <c r="GC479" s="53"/>
      <c r="GD479" s="53"/>
      <c r="GE479" s="53"/>
      <c r="GF479" s="53"/>
      <c r="GG479" s="53"/>
      <c r="GH479" s="53"/>
      <c r="GI479" s="53"/>
      <c r="GJ479" s="53"/>
      <c r="GK479" s="53"/>
      <c r="GL479" s="53"/>
      <c r="GM479" s="53"/>
      <c r="GN479" s="53"/>
      <c r="GO479" s="53"/>
      <c r="GP479" s="53"/>
      <c r="GQ479" s="53"/>
      <c r="GR479" s="53"/>
      <c r="GS479" s="53"/>
      <c r="GT479" s="53"/>
      <c r="GU479" s="53"/>
      <c r="GV479" s="53"/>
      <c r="GW479" s="53"/>
      <c r="GX479" s="53"/>
      <c r="GY479" s="53"/>
      <c r="GZ479" s="53"/>
      <c r="HA479" s="53"/>
      <c r="HB479" s="53"/>
      <c r="HC479" s="53"/>
      <c r="HD479" s="53"/>
      <c r="HE479" s="53"/>
      <c r="HF479" s="53"/>
      <c r="HG479" s="53"/>
      <c r="HH479" s="53"/>
      <c r="HI479" s="53"/>
      <c r="HJ479" s="53"/>
      <c r="HK479" s="53"/>
      <c r="HL479" s="53"/>
      <c r="HM479" s="53"/>
      <c r="HN479" s="53"/>
      <c r="HO479" s="53"/>
      <c r="HP479" s="53"/>
      <c r="HQ479" s="53"/>
      <c r="HR479" s="53"/>
      <c r="HS479" s="53"/>
      <c r="HT479" s="53"/>
      <c r="HU479" s="53"/>
      <c r="HV479" s="53"/>
      <c r="HW479" s="53"/>
      <c r="HX479" s="53"/>
      <c r="HY479" s="53"/>
      <c r="HZ479" s="53"/>
      <c r="IA479" s="53"/>
      <c r="IB479" s="53"/>
      <c r="IC479" s="53"/>
      <c r="ID479" s="53"/>
      <c r="IE479" s="53"/>
      <c r="IF479" s="53"/>
      <c r="IG479" s="53"/>
      <c r="IH479" s="53"/>
      <c r="II479" s="53"/>
      <c r="IJ479" s="53"/>
      <c r="IK479" s="53"/>
      <c r="IL479" s="53"/>
      <c r="IM479" s="53"/>
      <c r="IN479" s="53"/>
      <c r="IO479" s="53"/>
      <c r="IP479" s="53"/>
      <c r="IQ479" s="53"/>
      <c r="IR479" s="53"/>
      <c r="IS479" s="53"/>
      <c r="IT479" s="53"/>
      <c r="IU479" s="53"/>
      <c r="IV479" s="53"/>
      <c r="IW479" s="53"/>
      <c r="IX479" s="53"/>
      <c r="IY479" s="53"/>
      <c r="IZ479" s="53"/>
      <c r="JA479" s="53"/>
      <c r="JB479" s="53"/>
      <c r="JC479" s="53"/>
      <c r="JD479" s="53"/>
      <c r="JE479" s="53"/>
      <c r="JF479" s="53"/>
      <c r="JG479" s="53"/>
      <c r="JH479" s="53"/>
      <c r="JI479" s="53"/>
      <c r="JJ479" s="53"/>
      <c r="JK479" s="53"/>
      <c r="JL479" s="53"/>
      <c r="JM479" s="53"/>
      <c r="JN479" s="53"/>
      <c r="JO479" s="53"/>
      <c r="JP479" s="53"/>
      <c r="JQ479" s="53"/>
      <c r="JR479" s="53"/>
      <c r="JS479" s="53"/>
      <c r="JT479" s="53"/>
      <c r="JU479" s="53"/>
      <c r="JV479" s="53"/>
      <c r="JW479" s="53"/>
      <c r="JX479" s="53"/>
      <c r="JY479" s="53"/>
      <c r="JZ479" s="53"/>
      <c r="KA479" s="53"/>
      <c r="KB479" s="53"/>
      <c r="KC479" s="53"/>
      <c r="KD479" s="53"/>
      <c r="KE479" s="53"/>
      <c r="KF479" s="53"/>
      <c r="KG479" s="53"/>
      <c r="KH479" s="53"/>
      <c r="KI479" s="53"/>
      <c r="KJ479" s="53"/>
      <c r="KK479" s="53"/>
      <c r="KL479" s="53"/>
      <c r="KM479" s="53"/>
      <c r="KN479" s="53"/>
      <c r="KO479" s="53"/>
      <c r="KP479" s="53"/>
      <c r="KQ479" s="53"/>
      <c r="KR479" s="53"/>
      <c r="KS479" s="53"/>
      <c r="KT479" s="53"/>
      <c r="KU479" s="53"/>
      <c r="KV479" s="53"/>
      <c r="KW479" s="53"/>
      <c r="KX479" s="53"/>
      <c r="KY479" s="53"/>
      <c r="KZ479" s="53"/>
      <c r="LA479" s="53"/>
      <c r="LB479" s="53"/>
      <c r="LC479" s="53"/>
      <c r="LD479" s="53"/>
      <c r="LE479" s="53"/>
      <c r="LF479" s="53"/>
      <c r="LG479" s="53"/>
      <c r="LH479" s="53"/>
      <c r="LI479" s="53"/>
      <c r="LJ479" s="53"/>
      <c r="LK479" s="53"/>
      <c r="LL479" s="53"/>
      <c r="LM479" s="53"/>
      <c r="LN479" s="53"/>
      <c r="LO479" s="53"/>
      <c r="LP479" s="53"/>
      <c r="LQ479" s="53"/>
      <c r="LR479" s="53"/>
      <c r="LS479" s="53"/>
      <c r="LT479" s="53"/>
      <c r="LU479" s="53"/>
      <c r="LV479" s="53"/>
      <c r="LW479" s="53"/>
      <c r="LX479" s="53"/>
      <c r="LY479" s="53"/>
      <c r="LZ479" s="53"/>
      <c r="MA479" s="53"/>
      <c r="MB479" s="53"/>
      <c r="MC479" s="53"/>
      <c r="MD479" s="53"/>
      <c r="ME479" s="53"/>
      <c r="MF479" s="53"/>
      <c r="MG479" s="53"/>
      <c r="MH479" s="53"/>
      <c r="MI479" s="53"/>
      <c r="MJ479" s="53"/>
      <c r="MK479" s="53"/>
      <c r="ML479" s="53"/>
      <c r="MM479" s="53"/>
      <c r="MN479" s="53"/>
      <c r="MO479" s="53"/>
      <c r="MP479" s="53"/>
      <c r="MQ479" s="53"/>
      <c r="MR479" s="53"/>
      <c r="MS479" s="53"/>
      <c r="MT479" s="53"/>
      <c r="MU479" s="53"/>
      <c r="MV479" s="53"/>
      <c r="MW479" s="53"/>
      <c r="MX479" s="53"/>
      <c r="MY479" s="53"/>
      <c r="MZ479" s="53"/>
      <c r="NA479" s="53"/>
      <c r="NB479" s="53"/>
      <c r="NC479" s="53"/>
      <c r="ND479" s="53"/>
      <c r="NE479" s="53"/>
      <c r="NF479" s="53"/>
      <c r="NG479" s="53"/>
      <c r="NH479" s="53"/>
      <c r="NI479" s="53"/>
      <c r="NJ479" s="53"/>
      <c r="NK479" s="53"/>
      <c r="NL479" s="53"/>
      <c r="NM479" s="53"/>
      <c r="NN479" s="53"/>
      <c r="NO479" s="53"/>
      <c r="NP479" s="53"/>
      <c r="NQ479" s="53"/>
      <c r="NR479" s="53"/>
      <c r="NS479" s="53"/>
      <c r="NT479" s="53"/>
      <c r="NU479" s="53"/>
      <c r="NV479" s="53"/>
      <c r="NW479" s="53"/>
      <c r="NX479" s="53"/>
      <c r="NY479" s="53"/>
      <c r="NZ479" s="53"/>
      <c r="OA479" s="53"/>
      <c r="OB479" s="53"/>
      <c r="OC479" s="53"/>
      <c r="OD479" s="53"/>
      <c r="OE479" s="53"/>
      <c r="OF479" s="53"/>
      <c r="OG479" s="53"/>
      <c r="OH479" s="53"/>
      <c r="OI479" s="53"/>
      <c r="OJ479" s="53"/>
      <c r="OK479" s="53"/>
      <c r="OL479" s="53"/>
      <c r="OM479" s="53"/>
      <c r="ON479" s="53"/>
      <c r="OO479" s="53"/>
      <c r="OP479" s="53"/>
      <c r="OQ479" s="53"/>
      <c r="OR479" s="53"/>
      <c r="OS479" s="53"/>
      <c r="OT479" s="53"/>
      <c r="OU479" s="53"/>
      <c r="OV479" s="53"/>
      <c r="OW479" s="53"/>
      <c r="OX479" s="53"/>
      <c r="OY479" s="53"/>
      <c r="OZ479" s="53"/>
      <c r="PA479" s="53"/>
      <c r="PB479" s="53"/>
      <c r="PC479" s="53"/>
      <c r="PD479" s="53"/>
      <c r="PE479" s="53"/>
      <c r="PF479" s="53"/>
      <c r="PG479" s="53"/>
      <c r="PH479" s="53"/>
      <c r="PI479" s="53"/>
      <c r="PJ479" s="53"/>
      <c r="PK479" s="53"/>
      <c r="PL479" s="53"/>
      <c r="PM479" s="53"/>
      <c r="PN479" s="53"/>
      <c r="PO479" s="53"/>
      <c r="PP479" s="53"/>
      <c r="PQ479" s="53"/>
      <c r="PR479" s="53"/>
      <c r="PS479" s="53"/>
      <c r="PT479" s="53"/>
      <c r="PU479" s="53"/>
      <c r="PV479" s="53"/>
      <c r="PW479" s="53"/>
      <c r="PX479" s="53"/>
      <c r="PY479" s="53"/>
      <c r="PZ479" s="53"/>
      <c r="QA479" s="53"/>
      <c r="QB479" s="53"/>
      <c r="QC479" s="53"/>
      <c r="QD479" s="53"/>
      <c r="QE479" s="53"/>
      <c r="QF479" s="53"/>
      <c r="QG479" s="53"/>
      <c r="QH479" s="53"/>
      <c r="QI479" s="53"/>
      <c r="QJ479" s="53"/>
      <c r="QK479" s="53"/>
      <c r="QL479" s="53"/>
      <c r="QM479" s="53"/>
      <c r="QN479" s="53"/>
      <c r="QO479" s="53"/>
      <c r="QP479" s="53"/>
      <c r="QQ479" s="53"/>
      <c r="QR479" s="53"/>
      <c r="QS479" s="53"/>
      <c r="QT479" s="53"/>
      <c r="QU479" s="53"/>
      <c r="QV479" s="53"/>
      <c r="QW479" s="53"/>
      <c r="QX479" s="53"/>
      <c r="QY479" s="53"/>
      <c r="QZ479" s="53"/>
      <c r="RA479" s="53"/>
      <c r="RB479" s="53"/>
      <c r="RC479" s="53"/>
      <c r="RD479" s="53"/>
      <c r="RE479" s="53"/>
      <c r="RF479" s="53"/>
      <c r="RG479" s="53"/>
      <c r="RH479" s="53"/>
      <c r="RI479" s="53"/>
      <c r="RJ479" s="53"/>
      <c r="RK479" s="53"/>
      <c r="RL479" s="53"/>
      <c r="RM479" s="53"/>
      <c r="RN479" s="53"/>
      <c r="RO479" s="53"/>
      <c r="RP479" s="53"/>
      <c r="RQ479" s="53"/>
      <c r="RR479" s="53"/>
      <c r="RS479" s="53"/>
      <c r="RT479" s="53"/>
      <c r="RU479" s="53"/>
      <c r="RV479" s="53"/>
      <c r="RW479" s="53"/>
      <c r="RX479" s="53"/>
      <c r="RY479" s="53"/>
      <c r="RZ479" s="53"/>
      <c r="SA479" s="53"/>
      <c r="SB479" s="53"/>
      <c r="SC479" s="53"/>
      <c r="SD479" s="53"/>
      <c r="SE479" s="53"/>
      <c r="SF479" s="53"/>
      <c r="SG479" s="53"/>
      <c r="SH479" s="53"/>
      <c r="SI479" s="53"/>
      <c r="SJ479" s="53"/>
      <c r="SK479" s="53"/>
      <c r="SL479" s="53"/>
      <c r="SM479" s="53"/>
      <c r="SN479" s="53"/>
      <c r="SO479" s="53"/>
      <c r="SP479" s="53"/>
      <c r="SQ479" s="53"/>
      <c r="SR479" s="53"/>
      <c r="SS479" s="53"/>
      <c r="ST479" s="53"/>
      <c r="SU479" s="53"/>
      <c r="SV479" s="53"/>
      <c r="SW479" s="53"/>
      <c r="SX479" s="53"/>
      <c r="SY479" s="53"/>
      <c r="SZ479" s="53"/>
      <c r="TA479" s="53"/>
      <c r="TB479" s="53"/>
      <c r="TC479" s="53"/>
      <c r="TD479" s="53"/>
      <c r="TE479" s="53"/>
      <c r="TF479" s="53"/>
      <c r="TG479" s="53"/>
      <c r="TH479" s="53"/>
      <c r="TI479" s="53"/>
      <c r="TJ479" s="53"/>
      <c r="TK479" s="53"/>
      <c r="TL479" s="53"/>
      <c r="TM479" s="53"/>
      <c r="TN479" s="53"/>
      <c r="TO479" s="53"/>
      <c r="TP479" s="53"/>
      <c r="TQ479" s="53"/>
      <c r="TR479" s="53"/>
      <c r="TS479" s="53"/>
      <c r="TT479" s="53"/>
      <c r="TU479" s="53"/>
      <c r="TV479" s="53"/>
      <c r="TW479" s="53"/>
      <c r="TX479" s="53"/>
      <c r="TY479" s="53"/>
      <c r="TZ479" s="53"/>
      <c r="UA479" s="53"/>
      <c r="UB479" s="53"/>
      <c r="UC479" s="53"/>
      <c r="UD479" s="53"/>
      <c r="UE479" s="53"/>
      <c r="UF479" s="53"/>
      <c r="UG479" s="53"/>
    </row>
    <row r="480" spans="12:553" s="19" customFormat="1" ht="15.75" customHeight="1" x14ac:dyDescent="0.2">
      <c r="L480" s="66"/>
      <c r="M480" s="66"/>
      <c r="N480" s="52"/>
      <c r="O480" s="53"/>
      <c r="P480" s="53"/>
      <c r="Q480" s="53"/>
      <c r="R480" s="53"/>
      <c r="S480" s="53"/>
      <c r="T480" s="53"/>
      <c r="U480" s="53"/>
      <c r="V480" s="53"/>
      <c r="W480" s="53"/>
      <c r="X480" s="53"/>
      <c r="Y480" s="53"/>
      <c r="Z480" s="53"/>
      <c r="AA480" s="53"/>
      <c r="AB480" s="53"/>
      <c r="AC480" s="53"/>
      <c r="AD480" s="53"/>
      <c r="AE480" s="53"/>
      <c r="AF480" s="53"/>
      <c r="AG480" s="53"/>
      <c r="AH480" s="53"/>
      <c r="AI480" s="53"/>
      <c r="AJ480" s="53"/>
      <c r="AK480" s="53"/>
      <c r="AL480" s="53"/>
      <c r="AM480" s="53"/>
      <c r="AN480" s="53"/>
      <c r="AO480" s="53"/>
      <c r="AP480" s="53"/>
      <c r="AQ480" s="53"/>
      <c r="AR480" s="53"/>
      <c r="AS480" s="53"/>
      <c r="AT480" s="53"/>
      <c r="AU480" s="53"/>
      <c r="AV480" s="53"/>
      <c r="AW480" s="53"/>
      <c r="AX480" s="53"/>
      <c r="AY480" s="53"/>
      <c r="AZ480" s="53"/>
      <c r="BA480" s="53"/>
      <c r="BB480" s="53"/>
      <c r="BC480" s="53"/>
      <c r="BD480" s="53"/>
      <c r="BE480" s="53"/>
      <c r="BF480" s="53"/>
      <c r="BG480" s="53"/>
      <c r="BH480" s="53"/>
      <c r="BI480" s="53"/>
      <c r="BJ480" s="53"/>
      <c r="BK480" s="53"/>
      <c r="BL480" s="53"/>
      <c r="BM480" s="53"/>
      <c r="BN480" s="53"/>
      <c r="BO480" s="53"/>
      <c r="BP480" s="53"/>
      <c r="BQ480" s="53"/>
      <c r="BR480" s="53"/>
      <c r="BS480" s="53"/>
      <c r="BT480" s="53"/>
      <c r="BU480" s="53"/>
      <c r="BV480" s="53"/>
      <c r="BW480" s="53"/>
      <c r="BX480" s="53"/>
      <c r="BY480" s="53"/>
      <c r="BZ480" s="53"/>
      <c r="CA480" s="53"/>
      <c r="CB480" s="53"/>
      <c r="CC480" s="53"/>
      <c r="CD480" s="53"/>
      <c r="CE480" s="53"/>
      <c r="CF480" s="53"/>
      <c r="CG480" s="53"/>
      <c r="CH480" s="53"/>
      <c r="CI480" s="53"/>
      <c r="CJ480" s="53"/>
      <c r="CK480" s="53"/>
      <c r="CL480" s="53"/>
      <c r="CM480" s="53"/>
      <c r="CN480" s="53"/>
      <c r="CO480" s="53"/>
      <c r="CP480" s="53"/>
      <c r="CQ480" s="53"/>
      <c r="CR480" s="53"/>
      <c r="CS480" s="53"/>
      <c r="CT480" s="53"/>
      <c r="CU480" s="53"/>
      <c r="CV480" s="53"/>
      <c r="CW480" s="53"/>
      <c r="CX480" s="53"/>
      <c r="CY480" s="53"/>
      <c r="CZ480" s="53"/>
      <c r="DA480" s="53"/>
      <c r="DB480" s="53"/>
      <c r="DC480" s="53"/>
      <c r="DD480" s="53"/>
      <c r="DE480" s="53"/>
      <c r="DF480" s="53"/>
      <c r="DG480" s="53"/>
      <c r="DH480" s="53"/>
      <c r="DI480" s="53"/>
      <c r="DJ480" s="53"/>
      <c r="DK480" s="53"/>
      <c r="DL480" s="53"/>
      <c r="DM480" s="53"/>
      <c r="DN480" s="53"/>
      <c r="DO480" s="53"/>
      <c r="DP480" s="53"/>
      <c r="DQ480" s="53"/>
      <c r="DR480" s="53"/>
      <c r="DS480" s="53"/>
      <c r="DT480" s="53"/>
      <c r="DU480" s="53"/>
      <c r="DV480" s="53"/>
      <c r="DW480" s="53"/>
      <c r="DX480" s="53"/>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3"/>
      <c r="FK480" s="53"/>
      <c r="FL480" s="53"/>
      <c r="FM480" s="53"/>
      <c r="FN480" s="53"/>
      <c r="FO480" s="53"/>
      <c r="FP480" s="53"/>
      <c r="FQ480" s="53"/>
      <c r="FR480" s="53"/>
      <c r="FS480" s="53"/>
      <c r="FT480" s="53"/>
      <c r="FU480" s="53"/>
      <c r="FV480" s="53"/>
      <c r="FW480" s="53"/>
      <c r="FX480" s="53"/>
      <c r="FY480" s="53"/>
      <c r="FZ480" s="53"/>
      <c r="GA480" s="53"/>
      <c r="GB480" s="53"/>
      <c r="GC480" s="53"/>
      <c r="GD480" s="53"/>
      <c r="GE480" s="53"/>
      <c r="GF480" s="53"/>
      <c r="GG480" s="53"/>
      <c r="GH480" s="53"/>
      <c r="GI480" s="53"/>
      <c r="GJ480" s="53"/>
      <c r="GK480" s="53"/>
      <c r="GL480" s="53"/>
      <c r="GM480" s="53"/>
      <c r="GN480" s="53"/>
      <c r="GO480" s="53"/>
      <c r="GP480" s="53"/>
      <c r="GQ480" s="53"/>
      <c r="GR480" s="53"/>
      <c r="GS480" s="53"/>
      <c r="GT480" s="53"/>
      <c r="GU480" s="53"/>
      <c r="GV480" s="53"/>
      <c r="GW480" s="53"/>
      <c r="GX480" s="53"/>
      <c r="GY480" s="53"/>
      <c r="GZ480" s="53"/>
      <c r="HA480" s="53"/>
      <c r="HB480" s="53"/>
      <c r="HC480" s="53"/>
      <c r="HD480" s="53"/>
      <c r="HE480" s="53"/>
      <c r="HF480" s="53"/>
      <c r="HG480" s="53"/>
      <c r="HH480" s="53"/>
      <c r="HI480" s="53"/>
      <c r="HJ480" s="53"/>
      <c r="HK480" s="53"/>
      <c r="HL480" s="53"/>
      <c r="HM480" s="53"/>
      <c r="HN480" s="53"/>
      <c r="HO480" s="53"/>
      <c r="HP480" s="53"/>
      <c r="HQ480" s="53"/>
      <c r="HR480" s="53"/>
      <c r="HS480" s="53"/>
      <c r="HT480" s="53"/>
      <c r="HU480" s="53"/>
      <c r="HV480" s="53"/>
      <c r="HW480" s="53"/>
      <c r="HX480" s="53"/>
      <c r="HY480" s="53"/>
      <c r="HZ480" s="53"/>
      <c r="IA480" s="53"/>
      <c r="IB480" s="53"/>
      <c r="IC480" s="53"/>
      <c r="ID480" s="53"/>
      <c r="IE480" s="53"/>
      <c r="IF480" s="53"/>
      <c r="IG480" s="53"/>
      <c r="IH480" s="53"/>
      <c r="II480" s="53"/>
      <c r="IJ480" s="53"/>
      <c r="IK480" s="53"/>
      <c r="IL480" s="53"/>
      <c r="IM480" s="53"/>
      <c r="IN480" s="53"/>
      <c r="IO480" s="53"/>
      <c r="IP480" s="53"/>
      <c r="IQ480" s="53"/>
      <c r="IR480" s="53"/>
      <c r="IS480" s="53"/>
      <c r="IT480" s="53"/>
      <c r="IU480" s="53"/>
      <c r="IV480" s="53"/>
      <c r="IW480" s="53"/>
      <c r="IX480" s="53"/>
      <c r="IY480" s="53"/>
      <c r="IZ480" s="53"/>
      <c r="JA480" s="53"/>
      <c r="JB480" s="53"/>
      <c r="JC480" s="53"/>
      <c r="JD480" s="53"/>
      <c r="JE480" s="53"/>
      <c r="JF480" s="53"/>
      <c r="JG480" s="53"/>
      <c r="JH480" s="53"/>
      <c r="JI480" s="53"/>
      <c r="JJ480" s="53"/>
      <c r="JK480" s="53"/>
      <c r="JL480" s="53"/>
      <c r="JM480" s="53"/>
      <c r="JN480" s="53"/>
      <c r="JO480" s="53"/>
      <c r="JP480" s="53"/>
      <c r="JQ480" s="53"/>
      <c r="JR480" s="53"/>
      <c r="JS480" s="53"/>
      <c r="JT480" s="53"/>
      <c r="JU480" s="53"/>
      <c r="JV480" s="53"/>
      <c r="JW480" s="53"/>
      <c r="JX480" s="53"/>
      <c r="JY480" s="53"/>
      <c r="JZ480" s="53"/>
      <c r="KA480" s="53"/>
      <c r="KB480" s="53"/>
      <c r="KC480" s="53"/>
      <c r="KD480" s="53"/>
      <c r="KE480" s="53"/>
      <c r="KF480" s="53"/>
      <c r="KG480" s="53"/>
      <c r="KH480" s="53"/>
      <c r="KI480" s="53"/>
      <c r="KJ480" s="53"/>
      <c r="KK480" s="53"/>
      <c r="KL480" s="53"/>
      <c r="KM480" s="53"/>
      <c r="KN480" s="53"/>
      <c r="KO480" s="53"/>
      <c r="KP480" s="53"/>
      <c r="KQ480" s="53"/>
      <c r="KR480" s="53"/>
      <c r="KS480" s="53"/>
      <c r="KT480" s="53"/>
      <c r="KU480" s="53"/>
      <c r="KV480" s="53"/>
      <c r="KW480" s="53"/>
      <c r="KX480" s="53"/>
      <c r="KY480" s="53"/>
      <c r="KZ480" s="53"/>
      <c r="LA480" s="53"/>
      <c r="LB480" s="53"/>
      <c r="LC480" s="53"/>
      <c r="LD480" s="53"/>
      <c r="LE480" s="53"/>
      <c r="LF480" s="53"/>
      <c r="LG480" s="53"/>
      <c r="LH480" s="53"/>
      <c r="LI480" s="53"/>
      <c r="LJ480" s="53"/>
      <c r="LK480" s="53"/>
      <c r="LL480" s="53"/>
      <c r="LM480" s="53"/>
      <c r="LN480" s="53"/>
      <c r="LO480" s="53"/>
      <c r="LP480" s="53"/>
      <c r="LQ480" s="53"/>
      <c r="LR480" s="53"/>
      <c r="LS480" s="53"/>
      <c r="LT480" s="53"/>
      <c r="LU480" s="53"/>
      <c r="LV480" s="53"/>
      <c r="LW480" s="53"/>
      <c r="LX480" s="53"/>
      <c r="LY480" s="53"/>
      <c r="LZ480" s="53"/>
      <c r="MA480" s="53"/>
      <c r="MB480" s="53"/>
      <c r="MC480" s="53"/>
      <c r="MD480" s="53"/>
      <c r="ME480" s="53"/>
      <c r="MF480" s="53"/>
      <c r="MG480" s="53"/>
      <c r="MH480" s="53"/>
      <c r="MI480" s="53"/>
      <c r="MJ480" s="53"/>
      <c r="MK480" s="53"/>
      <c r="ML480" s="53"/>
      <c r="MM480" s="53"/>
      <c r="MN480" s="53"/>
      <c r="MO480" s="53"/>
      <c r="MP480" s="53"/>
      <c r="MQ480" s="53"/>
      <c r="MR480" s="53"/>
      <c r="MS480" s="53"/>
      <c r="MT480" s="53"/>
      <c r="MU480" s="53"/>
      <c r="MV480" s="53"/>
      <c r="MW480" s="53"/>
      <c r="MX480" s="53"/>
      <c r="MY480" s="53"/>
      <c r="MZ480" s="53"/>
      <c r="NA480" s="53"/>
      <c r="NB480" s="53"/>
      <c r="NC480" s="53"/>
      <c r="ND480" s="53"/>
      <c r="NE480" s="53"/>
      <c r="NF480" s="53"/>
      <c r="NG480" s="53"/>
      <c r="NH480" s="53"/>
      <c r="NI480" s="53"/>
      <c r="NJ480" s="53"/>
      <c r="NK480" s="53"/>
      <c r="NL480" s="53"/>
      <c r="NM480" s="53"/>
      <c r="NN480" s="53"/>
      <c r="NO480" s="53"/>
      <c r="NP480" s="53"/>
      <c r="NQ480" s="53"/>
      <c r="NR480" s="53"/>
      <c r="NS480" s="53"/>
      <c r="NT480" s="53"/>
      <c r="NU480" s="53"/>
      <c r="NV480" s="53"/>
      <c r="NW480" s="53"/>
      <c r="NX480" s="53"/>
      <c r="NY480" s="53"/>
      <c r="NZ480" s="53"/>
      <c r="OA480" s="53"/>
      <c r="OB480" s="53"/>
      <c r="OC480" s="53"/>
      <c r="OD480" s="53"/>
      <c r="OE480" s="53"/>
      <c r="OF480" s="53"/>
      <c r="OG480" s="53"/>
      <c r="OH480" s="53"/>
      <c r="OI480" s="53"/>
      <c r="OJ480" s="53"/>
      <c r="OK480" s="53"/>
      <c r="OL480" s="53"/>
      <c r="OM480" s="53"/>
      <c r="ON480" s="53"/>
      <c r="OO480" s="53"/>
      <c r="OP480" s="53"/>
      <c r="OQ480" s="53"/>
      <c r="OR480" s="53"/>
      <c r="OS480" s="53"/>
      <c r="OT480" s="53"/>
      <c r="OU480" s="53"/>
      <c r="OV480" s="53"/>
      <c r="OW480" s="53"/>
      <c r="OX480" s="53"/>
      <c r="OY480" s="53"/>
      <c r="OZ480" s="53"/>
      <c r="PA480" s="53"/>
      <c r="PB480" s="53"/>
      <c r="PC480" s="53"/>
      <c r="PD480" s="53"/>
      <c r="PE480" s="53"/>
      <c r="PF480" s="53"/>
      <c r="PG480" s="53"/>
      <c r="PH480" s="53"/>
      <c r="PI480" s="53"/>
      <c r="PJ480" s="53"/>
      <c r="PK480" s="53"/>
      <c r="PL480" s="53"/>
      <c r="PM480" s="53"/>
      <c r="PN480" s="53"/>
      <c r="PO480" s="53"/>
      <c r="PP480" s="53"/>
      <c r="PQ480" s="53"/>
      <c r="PR480" s="53"/>
      <c r="PS480" s="53"/>
      <c r="PT480" s="53"/>
      <c r="PU480" s="53"/>
      <c r="PV480" s="53"/>
      <c r="PW480" s="53"/>
      <c r="PX480" s="53"/>
      <c r="PY480" s="53"/>
      <c r="PZ480" s="53"/>
      <c r="QA480" s="53"/>
      <c r="QB480" s="53"/>
      <c r="QC480" s="53"/>
      <c r="QD480" s="53"/>
      <c r="QE480" s="53"/>
      <c r="QF480" s="53"/>
      <c r="QG480" s="53"/>
      <c r="QH480" s="53"/>
      <c r="QI480" s="53"/>
      <c r="QJ480" s="53"/>
      <c r="QK480" s="53"/>
      <c r="QL480" s="53"/>
      <c r="QM480" s="53"/>
      <c r="QN480" s="53"/>
      <c r="QO480" s="53"/>
      <c r="QP480" s="53"/>
      <c r="QQ480" s="53"/>
      <c r="QR480" s="53"/>
      <c r="QS480" s="53"/>
      <c r="QT480" s="53"/>
      <c r="QU480" s="53"/>
      <c r="QV480" s="53"/>
      <c r="QW480" s="53"/>
      <c r="QX480" s="53"/>
      <c r="QY480" s="53"/>
      <c r="QZ480" s="53"/>
      <c r="RA480" s="53"/>
      <c r="RB480" s="53"/>
      <c r="RC480" s="53"/>
      <c r="RD480" s="53"/>
      <c r="RE480" s="53"/>
      <c r="RF480" s="53"/>
      <c r="RG480" s="53"/>
      <c r="RH480" s="53"/>
      <c r="RI480" s="53"/>
      <c r="RJ480" s="53"/>
      <c r="RK480" s="53"/>
      <c r="RL480" s="53"/>
      <c r="RM480" s="53"/>
      <c r="RN480" s="53"/>
      <c r="RO480" s="53"/>
      <c r="RP480" s="53"/>
      <c r="RQ480" s="53"/>
      <c r="RR480" s="53"/>
      <c r="RS480" s="53"/>
      <c r="RT480" s="53"/>
      <c r="RU480" s="53"/>
      <c r="RV480" s="53"/>
      <c r="RW480" s="53"/>
      <c r="RX480" s="53"/>
      <c r="RY480" s="53"/>
      <c r="RZ480" s="53"/>
      <c r="SA480" s="53"/>
      <c r="SB480" s="53"/>
      <c r="SC480" s="53"/>
      <c r="SD480" s="53"/>
      <c r="SE480" s="53"/>
      <c r="SF480" s="53"/>
      <c r="SG480" s="53"/>
      <c r="SH480" s="53"/>
      <c r="SI480" s="53"/>
      <c r="SJ480" s="53"/>
      <c r="SK480" s="53"/>
      <c r="SL480" s="53"/>
      <c r="SM480" s="53"/>
      <c r="SN480" s="53"/>
      <c r="SO480" s="53"/>
      <c r="SP480" s="53"/>
      <c r="SQ480" s="53"/>
      <c r="SR480" s="53"/>
      <c r="SS480" s="53"/>
      <c r="ST480" s="53"/>
      <c r="SU480" s="53"/>
      <c r="SV480" s="53"/>
      <c r="SW480" s="53"/>
      <c r="SX480" s="53"/>
      <c r="SY480" s="53"/>
      <c r="SZ480" s="53"/>
      <c r="TA480" s="53"/>
      <c r="TB480" s="53"/>
      <c r="TC480" s="53"/>
      <c r="TD480" s="53"/>
      <c r="TE480" s="53"/>
      <c r="TF480" s="53"/>
      <c r="TG480" s="53"/>
      <c r="TH480" s="53"/>
      <c r="TI480" s="53"/>
      <c r="TJ480" s="53"/>
      <c r="TK480" s="53"/>
      <c r="TL480" s="53"/>
      <c r="TM480" s="53"/>
      <c r="TN480" s="53"/>
      <c r="TO480" s="53"/>
      <c r="TP480" s="53"/>
      <c r="TQ480" s="53"/>
      <c r="TR480" s="53"/>
      <c r="TS480" s="53"/>
      <c r="TT480" s="53"/>
      <c r="TU480" s="53"/>
      <c r="TV480" s="53"/>
      <c r="TW480" s="53"/>
      <c r="TX480" s="53"/>
      <c r="TY480" s="53"/>
      <c r="TZ480" s="53"/>
      <c r="UA480" s="53"/>
      <c r="UB480" s="53"/>
      <c r="UC480" s="53"/>
      <c r="UD480" s="53"/>
      <c r="UE480" s="53"/>
      <c r="UF480" s="53"/>
      <c r="UG480" s="53"/>
    </row>
    <row r="481" spans="12:553" s="19" customFormat="1" ht="15.75" customHeight="1" x14ac:dyDescent="0.2">
      <c r="L481" s="66"/>
      <c r="M481" s="66"/>
      <c r="N481" s="52"/>
      <c r="O481" s="53"/>
      <c r="P481" s="53"/>
      <c r="Q481" s="53"/>
      <c r="R481" s="53"/>
      <c r="S481" s="53"/>
      <c r="T481" s="53"/>
      <c r="U481" s="53"/>
      <c r="V481" s="53"/>
      <c r="W481" s="53"/>
      <c r="X481" s="53"/>
      <c r="Y481" s="53"/>
      <c r="Z481" s="53"/>
      <c r="AA481" s="53"/>
      <c r="AB481" s="53"/>
      <c r="AC481" s="53"/>
      <c r="AD481" s="53"/>
      <c r="AE481" s="53"/>
      <c r="AF481" s="53"/>
      <c r="AG481" s="53"/>
      <c r="AH481" s="53"/>
      <c r="AI481" s="53"/>
      <c r="AJ481" s="53"/>
      <c r="AK481" s="53"/>
      <c r="AL481" s="53"/>
      <c r="AM481" s="53"/>
      <c r="AN481" s="53"/>
      <c r="AO481" s="53"/>
      <c r="AP481" s="53"/>
      <c r="AQ481" s="53"/>
      <c r="AR481" s="53"/>
      <c r="AS481" s="53"/>
      <c r="AT481" s="53"/>
      <c r="AU481" s="53"/>
      <c r="AV481" s="53"/>
      <c r="AW481" s="53"/>
      <c r="AX481" s="53"/>
      <c r="AY481" s="53"/>
      <c r="AZ481" s="53"/>
      <c r="BA481" s="53"/>
      <c r="BB481" s="53"/>
      <c r="BC481" s="53"/>
      <c r="BD481" s="53"/>
      <c r="BE481" s="53"/>
      <c r="BF481" s="53"/>
      <c r="BG481" s="53"/>
      <c r="BH481" s="53"/>
      <c r="BI481" s="53"/>
      <c r="BJ481" s="53"/>
      <c r="BK481" s="53"/>
      <c r="BL481" s="53"/>
      <c r="BM481" s="53"/>
      <c r="BN481" s="53"/>
      <c r="BO481" s="53"/>
      <c r="BP481" s="53"/>
      <c r="BQ481" s="53"/>
      <c r="BR481" s="53"/>
      <c r="BS481" s="53"/>
      <c r="BT481" s="53"/>
      <c r="BU481" s="53"/>
      <c r="BV481" s="53"/>
      <c r="BW481" s="53"/>
      <c r="BX481" s="53"/>
      <c r="BY481" s="53"/>
      <c r="BZ481" s="53"/>
      <c r="CA481" s="53"/>
      <c r="CB481" s="53"/>
      <c r="CC481" s="53"/>
      <c r="CD481" s="53"/>
      <c r="CE481" s="53"/>
      <c r="CF481" s="53"/>
      <c r="CG481" s="53"/>
      <c r="CH481" s="53"/>
      <c r="CI481" s="53"/>
      <c r="CJ481" s="53"/>
      <c r="CK481" s="53"/>
      <c r="CL481" s="53"/>
      <c r="CM481" s="53"/>
      <c r="CN481" s="53"/>
      <c r="CO481" s="53"/>
      <c r="CP481" s="53"/>
      <c r="CQ481" s="53"/>
      <c r="CR481" s="53"/>
      <c r="CS481" s="53"/>
      <c r="CT481" s="53"/>
      <c r="CU481" s="53"/>
      <c r="CV481" s="53"/>
      <c r="CW481" s="53"/>
      <c r="CX481" s="53"/>
      <c r="CY481" s="53"/>
      <c r="CZ481" s="53"/>
      <c r="DA481" s="53"/>
      <c r="DB481" s="53"/>
      <c r="DC481" s="53"/>
      <c r="DD481" s="53"/>
      <c r="DE481" s="53"/>
      <c r="DF481" s="53"/>
      <c r="DG481" s="53"/>
      <c r="DH481" s="53"/>
      <c r="DI481" s="53"/>
      <c r="DJ481" s="53"/>
      <c r="DK481" s="53"/>
      <c r="DL481" s="53"/>
      <c r="DM481" s="53"/>
      <c r="DN481" s="53"/>
      <c r="DO481" s="53"/>
      <c r="DP481" s="53"/>
      <c r="DQ481" s="53"/>
      <c r="DR481" s="53"/>
      <c r="DS481" s="53"/>
      <c r="DT481" s="53"/>
      <c r="DU481" s="53"/>
      <c r="DV481" s="53"/>
      <c r="DW481" s="53"/>
      <c r="DX481" s="53"/>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3"/>
      <c r="FK481" s="53"/>
      <c r="FL481" s="53"/>
      <c r="FM481" s="53"/>
      <c r="FN481" s="53"/>
      <c r="FO481" s="53"/>
      <c r="FP481" s="53"/>
      <c r="FQ481" s="53"/>
      <c r="FR481" s="53"/>
      <c r="FS481" s="53"/>
      <c r="FT481" s="53"/>
      <c r="FU481" s="53"/>
      <c r="FV481" s="53"/>
      <c r="FW481" s="53"/>
      <c r="FX481" s="53"/>
      <c r="FY481" s="53"/>
      <c r="FZ481" s="53"/>
      <c r="GA481" s="53"/>
      <c r="GB481" s="53"/>
      <c r="GC481" s="53"/>
      <c r="GD481" s="53"/>
      <c r="GE481" s="53"/>
      <c r="GF481" s="53"/>
      <c r="GG481" s="53"/>
      <c r="GH481" s="53"/>
      <c r="GI481" s="53"/>
      <c r="GJ481" s="53"/>
      <c r="GK481" s="53"/>
      <c r="GL481" s="53"/>
      <c r="GM481" s="53"/>
      <c r="GN481" s="53"/>
      <c r="GO481" s="53"/>
      <c r="GP481" s="53"/>
      <c r="GQ481" s="53"/>
      <c r="GR481" s="53"/>
      <c r="GS481" s="53"/>
      <c r="GT481" s="53"/>
      <c r="GU481" s="53"/>
      <c r="GV481" s="53"/>
      <c r="GW481" s="53"/>
      <c r="GX481" s="53"/>
      <c r="GY481" s="53"/>
      <c r="GZ481" s="53"/>
      <c r="HA481" s="53"/>
      <c r="HB481" s="53"/>
      <c r="HC481" s="53"/>
      <c r="HD481" s="53"/>
      <c r="HE481" s="53"/>
      <c r="HF481" s="53"/>
      <c r="HG481" s="53"/>
      <c r="HH481" s="53"/>
      <c r="HI481" s="53"/>
      <c r="HJ481" s="53"/>
      <c r="HK481" s="53"/>
      <c r="HL481" s="53"/>
      <c r="HM481" s="53"/>
      <c r="HN481" s="53"/>
      <c r="HO481" s="53"/>
      <c r="HP481" s="53"/>
      <c r="HQ481" s="53"/>
      <c r="HR481" s="53"/>
      <c r="HS481" s="53"/>
      <c r="HT481" s="53"/>
      <c r="HU481" s="53"/>
      <c r="HV481" s="53"/>
      <c r="HW481" s="53"/>
      <c r="HX481" s="53"/>
      <c r="HY481" s="53"/>
      <c r="HZ481" s="53"/>
      <c r="IA481" s="53"/>
      <c r="IB481" s="53"/>
      <c r="IC481" s="53"/>
      <c r="ID481" s="53"/>
      <c r="IE481" s="53"/>
      <c r="IF481" s="53"/>
      <c r="IG481" s="53"/>
      <c r="IH481" s="53"/>
      <c r="II481" s="53"/>
      <c r="IJ481" s="53"/>
      <c r="IK481" s="53"/>
      <c r="IL481" s="53"/>
      <c r="IM481" s="53"/>
      <c r="IN481" s="53"/>
      <c r="IO481" s="53"/>
      <c r="IP481" s="53"/>
      <c r="IQ481" s="53"/>
      <c r="IR481" s="53"/>
      <c r="IS481" s="53"/>
      <c r="IT481" s="53"/>
      <c r="IU481" s="53"/>
      <c r="IV481" s="53"/>
      <c r="IW481" s="53"/>
      <c r="IX481" s="53"/>
      <c r="IY481" s="53"/>
      <c r="IZ481" s="53"/>
      <c r="JA481" s="53"/>
      <c r="JB481" s="53"/>
      <c r="JC481" s="53"/>
      <c r="JD481" s="53"/>
      <c r="JE481" s="53"/>
      <c r="JF481" s="53"/>
      <c r="JG481" s="53"/>
      <c r="JH481" s="53"/>
      <c r="JI481" s="53"/>
      <c r="JJ481" s="53"/>
      <c r="JK481" s="53"/>
      <c r="JL481" s="53"/>
      <c r="JM481" s="53"/>
      <c r="JN481" s="53"/>
      <c r="JO481" s="53"/>
      <c r="JP481" s="53"/>
      <c r="JQ481" s="53"/>
      <c r="JR481" s="53"/>
      <c r="JS481" s="53"/>
      <c r="JT481" s="53"/>
      <c r="JU481" s="53"/>
      <c r="JV481" s="53"/>
      <c r="JW481" s="53"/>
      <c r="JX481" s="53"/>
      <c r="JY481" s="53"/>
      <c r="JZ481" s="53"/>
      <c r="KA481" s="53"/>
      <c r="KB481" s="53"/>
      <c r="KC481" s="53"/>
      <c r="KD481" s="53"/>
      <c r="KE481" s="53"/>
      <c r="KF481" s="53"/>
      <c r="KG481" s="53"/>
      <c r="KH481" s="53"/>
      <c r="KI481" s="53"/>
      <c r="KJ481" s="53"/>
      <c r="KK481" s="53"/>
      <c r="KL481" s="53"/>
      <c r="KM481" s="53"/>
      <c r="KN481" s="53"/>
      <c r="KO481" s="53"/>
      <c r="KP481" s="53"/>
      <c r="KQ481" s="53"/>
      <c r="KR481" s="53"/>
      <c r="KS481" s="53"/>
      <c r="KT481" s="53"/>
      <c r="KU481" s="53"/>
      <c r="KV481" s="53"/>
      <c r="KW481" s="53"/>
      <c r="KX481" s="53"/>
      <c r="KY481" s="53"/>
      <c r="KZ481" s="53"/>
      <c r="LA481" s="53"/>
      <c r="LB481" s="53"/>
      <c r="LC481" s="53"/>
      <c r="LD481" s="53"/>
      <c r="LE481" s="53"/>
      <c r="LF481" s="53"/>
      <c r="LG481" s="53"/>
      <c r="LH481" s="53"/>
      <c r="LI481" s="53"/>
      <c r="LJ481" s="53"/>
      <c r="LK481" s="53"/>
      <c r="LL481" s="53"/>
      <c r="LM481" s="53"/>
      <c r="LN481" s="53"/>
      <c r="LO481" s="53"/>
      <c r="LP481" s="53"/>
      <c r="LQ481" s="53"/>
      <c r="LR481" s="53"/>
      <c r="LS481" s="53"/>
      <c r="LT481" s="53"/>
      <c r="LU481" s="53"/>
      <c r="LV481" s="53"/>
      <c r="LW481" s="53"/>
      <c r="LX481" s="53"/>
      <c r="LY481" s="53"/>
      <c r="LZ481" s="53"/>
      <c r="MA481" s="53"/>
      <c r="MB481" s="53"/>
      <c r="MC481" s="53"/>
      <c r="MD481" s="53"/>
      <c r="ME481" s="53"/>
      <c r="MF481" s="53"/>
      <c r="MG481" s="53"/>
      <c r="MH481" s="53"/>
      <c r="MI481" s="53"/>
      <c r="MJ481" s="53"/>
      <c r="MK481" s="53"/>
      <c r="ML481" s="53"/>
      <c r="MM481" s="53"/>
      <c r="MN481" s="53"/>
      <c r="MO481" s="53"/>
      <c r="MP481" s="53"/>
      <c r="MQ481" s="53"/>
      <c r="MR481" s="53"/>
      <c r="MS481" s="53"/>
      <c r="MT481" s="53"/>
      <c r="MU481" s="53"/>
      <c r="MV481" s="53"/>
      <c r="MW481" s="53"/>
      <c r="MX481" s="53"/>
      <c r="MY481" s="53"/>
      <c r="MZ481" s="53"/>
      <c r="NA481" s="53"/>
      <c r="NB481" s="53"/>
      <c r="NC481" s="53"/>
      <c r="ND481" s="53"/>
      <c r="NE481" s="53"/>
      <c r="NF481" s="53"/>
      <c r="NG481" s="53"/>
      <c r="NH481" s="53"/>
      <c r="NI481" s="53"/>
      <c r="NJ481" s="53"/>
      <c r="NK481" s="53"/>
      <c r="NL481" s="53"/>
      <c r="NM481" s="53"/>
      <c r="NN481" s="53"/>
      <c r="NO481" s="53"/>
      <c r="NP481" s="53"/>
      <c r="NQ481" s="53"/>
      <c r="NR481" s="53"/>
      <c r="NS481" s="53"/>
      <c r="NT481" s="53"/>
      <c r="NU481" s="53"/>
      <c r="NV481" s="53"/>
      <c r="NW481" s="53"/>
      <c r="NX481" s="53"/>
      <c r="NY481" s="53"/>
      <c r="NZ481" s="53"/>
      <c r="OA481" s="53"/>
      <c r="OB481" s="53"/>
      <c r="OC481" s="53"/>
      <c r="OD481" s="53"/>
      <c r="OE481" s="53"/>
      <c r="OF481" s="53"/>
      <c r="OG481" s="53"/>
      <c r="OH481" s="53"/>
      <c r="OI481" s="53"/>
      <c r="OJ481" s="53"/>
      <c r="OK481" s="53"/>
      <c r="OL481" s="53"/>
      <c r="OM481" s="53"/>
      <c r="ON481" s="53"/>
      <c r="OO481" s="53"/>
      <c r="OP481" s="53"/>
      <c r="OQ481" s="53"/>
      <c r="OR481" s="53"/>
      <c r="OS481" s="53"/>
      <c r="OT481" s="53"/>
      <c r="OU481" s="53"/>
      <c r="OV481" s="53"/>
      <c r="OW481" s="53"/>
      <c r="OX481" s="53"/>
      <c r="OY481" s="53"/>
      <c r="OZ481" s="53"/>
      <c r="PA481" s="53"/>
      <c r="PB481" s="53"/>
      <c r="PC481" s="53"/>
      <c r="PD481" s="53"/>
      <c r="PE481" s="53"/>
      <c r="PF481" s="53"/>
      <c r="PG481" s="53"/>
      <c r="PH481" s="53"/>
      <c r="PI481" s="53"/>
      <c r="PJ481" s="53"/>
      <c r="PK481" s="53"/>
      <c r="PL481" s="53"/>
      <c r="PM481" s="53"/>
      <c r="PN481" s="53"/>
      <c r="PO481" s="53"/>
      <c r="PP481" s="53"/>
      <c r="PQ481" s="53"/>
      <c r="PR481" s="53"/>
      <c r="PS481" s="53"/>
      <c r="PT481" s="53"/>
      <c r="PU481" s="53"/>
      <c r="PV481" s="53"/>
      <c r="PW481" s="53"/>
      <c r="PX481" s="53"/>
      <c r="PY481" s="53"/>
      <c r="PZ481" s="53"/>
      <c r="QA481" s="53"/>
      <c r="QB481" s="53"/>
      <c r="QC481" s="53"/>
      <c r="QD481" s="53"/>
      <c r="QE481" s="53"/>
      <c r="QF481" s="53"/>
      <c r="QG481" s="53"/>
      <c r="QH481" s="53"/>
      <c r="QI481" s="53"/>
      <c r="QJ481" s="53"/>
      <c r="QK481" s="53"/>
      <c r="QL481" s="53"/>
      <c r="QM481" s="53"/>
      <c r="QN481" s="53"/>
      <c r="QO481" s="53"/>
      <c r="QP481" s="53"/>
      <c r="QQ481" s="53"/>
      <c r="QR481" s="53"/>
      <c r="QS481" s="53"/>
      <c r="QT481" s="53"/>
      <c r="QU481" s="53"/>
      <c r="QV481" s="53"/>
      <c r="QW481" s="53"/>
      <c r="QX481" s="53"/>
      <c r="QY481" s="53"/>
      <c r="QZ481" s="53"/>
      <c r="RA481" s="53"/>
      <c r="RB481" s="53"/>
      <c r="RC481" s="53"/>
      <c r="RD481" s="53"/>
      <c r="RE481" s="53"/>
      <c r="RF481" s="53"/>
      <c r="RG481" s="53"/>
      <c r="RH481" s="53"/>
      <c r="RI481" s="53"/>
      <c r="RJ481" s="53"/>
      <c r="RK481" s="53"/>
      <c r="RL481" s="53"/>
      <c r="RM481" s="53"/>
      <c r="RN481" s="53"/>
      <c r="RO481" s="53"/>
      <c r="RP481" s="53"/>
      <c r="RQ481" s="53"/>
      <c r="RR481" s="53"/>
      <c r="RS481" s="53"/>
      <c r="RT481" s="53"/>
      <c r="RU481" s="53"/>
      <c r="RV481" s="53"/>
      <c r="RW481" s="53"/>
      <c r="RX481" s="53"/>
      <c r="RY481" s="53"/>
      <c r="RZ481" s="53"/>
      <c r="SA481" s="53"/>
      <c r="SB481" s="53"/>
      <c r="SC481" s="53"/>
      <c r="SD481" s="53"/>
      <c r="SE481" s="53"/>
      <c r="SF481" s="53"/>
      <c r="SG481" s="53"/>
      <c r="SH481" s="53"/>
      <c r="SI481" s="53"/>
      <c r="SJ481" s="53"/>
      <c r="SK481" s="53"/>
      <c r="SL481" s="53"/>
      <c r="SM481" s="53"/>
      <c r="SN481" s="53"/>
      <c r="SO481" s="53"/>
      <c r="SP481" s="53"/>
      <c r="SQ481" s="53"/>
      <c r="SR481" s="53"/>
      <c r="SS481" s="53"/>
      <c r="ST481" s="53"/>
      <c r="SU481" s="53"/>
      <c r="SV481" s="53"/>
      <c r="SW481" s="53"/>
      <c r="SX481" s="53"/>
      <c r="SY481" s="53"/>
      <c r="SZ481" s="53"/>
      <c r="TA481" s="53"/>
      <c r="TB481" s="53"/>
      <c r="TC481" s="53"/>
      <c r="TD481" s="53"/>
      <c r="TE481" s="53"/>
      <c r="TF481" s="53"/>
      <c r="TG481" s="53"/>
      <c r="TH481" s="53"/>
      <c r="TI481" s="53"/>
      <c r="TJ481" s="53"/>
      <c r="TK481" s="53"/>
      <c r="TL481" s="53"/>
      <c r="TM481" s="53"/>
      <c r="TN481" s="53"/>
      <c r="TO481" s="53"/>
      <c r="TP481" s="53"/>
      <c r="TQ481" s="53"/>
      <c r="TR481" s="53"/>
      <c r="TS481" s="53"/>
      <c r="TT481" s="53"/>
      <c r="TU481" s="53"/>
      <c r="TV481" s="53"/>
      <c r="TW481" s="53"/>
      <c r="TX481" s="53"/>
      <c r="TY481" s="53"/>
      <c r="TZ481" s="53"/>
      <c r="UA481" s="53"/>
      <c r="UB481" s="53"/>
      <c r="UC481" s="53"/>
      <c r="UD481" s="53"/>
      <c r="UE481" s="53"/>
      <c r="UF481" s="53"/>
      <c r="UG481" s="53"/>
    </row>
    <row r="482" spans="12:553" s="19" customFormat="1" ht="15.75" customHeight="1" x14ac:dyDescent="0.2">
      <c r="L482" s="66"/>
      <c r="M482" s="66"/>
      <c r="N482" s="52"/>
      <c r="O482" s="53"/>
      <c r="P482" s="53"/>
      <c r="Q482" s="53"/>
      <c r="R482" s="53"/>
      <c r="S482" s="53"/>
      <c r="T482" s="53"/>
      <c r="U482" s="53"/>
      <c r="V482" s="53"/>
      <c r="W482" s="53"/>
      <c r="X482" s="53"/>
      <c r="Y482" s="53"/>
      <c r="Z482" s="53"/>
      <c r="AA482" s="53"/>
      <c r="AB482" s="53"/>
      <c r="AC482" s="53"/>
      <c r="AD482" s="53"/>
      <c r="AE482" s="53"/>
      <c r="AF482" s="53"/>
      <c r="AG482" s="53"/>
      <c r="AH482" s="53"/>
      <c r="AI482" s="53"/>
      <c r="AJ482" s="53"/>
      <c r="AK482" s="53"/>
      <c r="AL482" s="53"/>
      <c r="AM482" s="53"/>
      <c r="AN482" s="53"/>
      <c r="AO482" s="53"/>
      <c r="AP482" s="53"/>
      <c r="AQ482" s="53"/>
      <c r="AR482" s="53"/>
      <c r="AS482" s="53"/>
      <c r="AT482" s="53"/>
      <c r="AU482" s="53"/>
      <c r="AV482" s="53"/>
      <c r="AW482" s="53"/>
      <c r="AX482" s="53"/>
      <c r="AY482" s="53"/>
      <c r="AZ482" s="53"/>
      <c r="BA482" s="53"/>
      <c r="BB482" s="53"/>
      <c r="BC482" s="53"/>
      <c r="BD482" s="53"/>
      <c r="BE482" s="53"/>
      <c r="BF482" s="53"/>
      <c r="BG482" s="53"/>
      <c r="BH482" s="53"/>
      <c r="BI482" s="53"/>
      <c r="BJ482" s="53"/>
      <c r="BK482" s="53"/>
      <c r="BL482" s="53"/>
      <c r="BM482" s="53"/>
      <c r="BN482" s="53"/>
      <c r="BO482" s="53"/>
      <c r="BP482" s="53"/>
      <c r="BQ482" s="53"/>
      <c r="BR482" s="53"/>
      <c r="BS482" s="53"/>
      <c r="BT482" s="53"/>
      <c r="BU482" s="53"/>
      <c r="BV482" s="53"/>
      <c r="BW482" s="53"/>
      <c r="BX482" s="53"/>
      <c r="BY482" s="53"/>
      <c r="BZ482" s="53"/>
      <c r="CA482" s="53"/>
      <c r="CB482" s="53"/>
      <c r="CC482" s="53"/>
      <c r="CD482" s="53"/>
      <c r="CE482" s="53"/>
      <c r="CF482" s="53"/>
      <c r="CG482" s="53"/>
      <c r="CH482" s="53"/>
      <c r="CI482" s="53"/>
      <c r="CJ482" s="53"/>
      <c r="CK482" s="53"/>
      <c r="CL482" s="53"/>
      <c r="CM482" s="53"/>
      <c r="CN482" s="53"/>
      <c r="CO482" s="53"/>
      <c r="CP482" s="53"/>
      <c r="CQ482" s="53"/>
      <c r="CR482" s="53"/>
      <c r="CS482" s="53"/>
      <c r="CT482" s="53"/>
      <c r="CU482" s="53"/>
      <c r="CV482" s="53"/>
      <c r="CW482" s="53"/>
      <c r="CX482" s="53"/>
      <c r="CY482" s="53"/>
      <c r="CZ482" s="53"/>
      <c r="DA482" s="53"/>
      <c r="DB482" s="53"/>
      <c r="DC482" s="53"/>
      <c r="DD482" s="53"/>
      <c r="DE482" s="53"/>
      <c r="DF482" s="53"/>
      <c r="DG482" s="53"/>
      <c r="DH482" s="53"/>
      <c r="DI482" s="53"/>
      <c r="DJ482" s="53"/>
      <c r="DK482" s="53"/>
      <c r="DL482" s="53"/>
      <c r="DM482" s="53"/>
      <c r="DN482" s="53"/>
      <c r="DO482" s="53"/>
      <c r="DP482" s="53"/>
      <c r="DQ482" s="53"/>
      <c r="DR482" s="53"/>
      <c r="DS482" s="53"/>
      <c r="DT482" s="53"/>
      <c r="DU482" s="53"/>
      <c r="DV482" s="53"/>
      <c r="DW482" s="53"/>
      <c r="DX482" s="53"/>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3"/>
      <c r="FK482" s="53"/>
      <c r="FL482" s="53"/>
      <c r="FM482" s="53"/>
      <c r="FN482" s="53"/>
      <c r="FO482" s="53"/>
      <c r="FP482" s="53"/>
      <c r="FQ482" s="53"/>
      <c r="FR482" s="53"/>
      <c r="FS482" s="53"/>
      <c r="FT482" s="53"/>
      <c r="FU482" s="53"/>
      <c r="FV482" s="53"/>
      <c r="FW482" s="53"/>
      <c r="FX482" s="53"/>
      <c r="FY482" s="53"/>
      <c r="FZ482" s="53"/>
      <c r="GA482" s="53"/>
      <c r="GB482" s="53"/>
      <c r="GC482" s="53"/>
      <c r="GD482" s="53"/>
      <c r="GE482" s="53"/>
      <c r="GF482" s="53"/>
      <c r="GG482" s="53"/>
      <c r="GH482" s="53"/>
      <c r="GI482" s="53"/>
      <c r="GJ482" s="53"/>
      <c r="GK482" s="53"/>
      <c r="GL482" s="53"/>
      <c r="GM482" s="53"/>
      <c r="GN482" s="53"/>
      <c r="GO482" s="53"/>
      <c r="GP482" s="53"/>
      <c r="GQ482" s="53"/>
      <c r="GR482" s="53"/>
      <c r="GS482" s="53"/>
      <c r="GT482" s="53"/>
      <c r="GU482" s="53"/>
      <c r="GV482" s="53"/>
      <c r="GW482" s="53"/>
      <c r="GX482" s="53"/>
      <c r="GY482" s="53"/>
      <c r="GZ482" s="53"/>
      <c r="HA482" s="53"/>
      <c r="HB482" s="53"/>
      <c r="HC482" s="53"/>
      <c r="HD482" s="53"/>
      <c r="HE482" s="53"/>
      <c r="HF482" s="53"/>
      <c r="HG482" s="53"/>
      <c r="HH482" s="53"/>
      <c r="HI482" s="53"/>
      <c r="HJ482" s="53"/>
      <c r="HK482" s="53"/>
      <c r="HL482" s="53"/>
      <c r="HM482" s="53"/>
      <c r="HN482" s="53"/>
      <c r="HO482" s="53"/>
      <c r="HP482" s="53"/>
      <c r="HQ482" s="53"/>
      <c r="HR482" s="53"/>
      <c r="HS482" s="53"/>
      <c r="HT482" s="53"/>
      <c r="HU482" s="53"/>
      <c r="HV482" s="53"/>
      <c r="HW482" s="53"/>
      <c r="HX482" s="53"/>
      <c r="HY482" s="53"/>
      <c r="HZ482" s="53"/>
      <c r="IA482" s="53"/>
      <c r="IB482" s="53"/>
      <c r="IC482" s="53"/>
      <c r="ID482" s="53"/>
      <c r="IE482" s="53"/>
      <c r="IF482" s="53"/>
      <c r="IG482" s="53"/>
      <c r="IH482" s="53"/>
      <c r="II482" s="53"/>
      <c r="IJ482" s="53"/>
      <c r="IK482" s="53"/>
      <c r="IL482" s="53"/>
      <c r="IM482" s="53"/>
      <c r="IN482" s="53"/>
      <c r="IO482" s="53"/>
      <c r="IP482" s="53"/>
      <c r="IQ482" s="53"/>
      <c r="IR482" s="53"/>
      <c r="IS482" s="53"/>
      <c r="IT482" s="53"/>
      <c r="IU482" s="53"/>
      <c r="IV482" s="53"/>
      <c r="IW482" s="53"/>
      <c r="IX482" s="53"/>
      <c r="IY482" s="53"/>
      <c r="IZ482" s="53"/>
      <c r="JA482" s="53"/>
      <c r="JB482" s="53"/>
      <c r="JC482" s="53"/>
      <c r="JD482" s="53"/>
      <c r="JE482" s="53"/>
      <c r="JF482" s="53"/>
      <c r="JG482" s="53"/>
      <c r="JH482" s="53"/>
      <c r="JI482" s="53"/>
      <c r="JJ482" s="53"/>
      <c r="JK482" s="53"/>
      <c r="JL482" s="53"/>
      <c r="JM482" s="53"/>
      <c r="JN482" s="53"/>
      <c r="JO482" s="53"/>
      <c r="JP482" s="53"/>
      <c r="JQ482" s="53"/>
      <c r="JR482" s="53"/>
      <c r="JS482" s="53"/>
      <c r="JT482" s="53"/>
      <c r="JU482" s="53"/>
      <c r="JV482" s="53"/>
      <c r="JW482" s="53"/>
      <c r="JX482" s="53"/>
      <c r="JY482" s="53"/>
      <c r="JZ482" s="53"/>
      <c r="KA482" s="53"/>
      <c r="KB482" s="53"/>
      <c r="KC482" s="53"/>
      <c r="KD482" s="53"/>
      <c r="KE482" s="53"/>
      <c r="KF482" s="53"/>
      <c r="KG482" s="53"/>
      <c r="KH482" s="53"/>
      <c r="KI482" s="53"/>
      <c r="KJ482" s="53"/>
      <c r="KK482" s="53"/>
      <c r="KL482" s="53"/>
      <c r="KM482" s="53"/>
      <c r="KN482" s="53"/>
      <c r="KO482" s="53"/>
      <c r="KP482" s="53"/>
      <c r="KQ482" s="53"/>
      <c r="KR482" s="53"/>
      <c r="KS482" s="53"/>
      <c r="KT482" s="53"/>
      <c r="KU482" s="53"/>
      <c r="KV482" s="53"/>
      <c r="KW482" s="53"/>
      <c r="KX482" s="53"/>
      <c r="KY482" s="53"/>
      <c r="KZ482" s="53"/>
      <c r="LA482" s="53"/>
      <c r="LB482" s="53"/>
      <c r="LC482" s="53"/>
      <c r="LD482" s="53"/>
      <c r="LE482" s="53"/>
      <c r="LF482" s="53"/>
      <c r="LG482" s="53"/>
      <c r="LH482" s="53"/>
      <c r="LI482" s="53"/>
      <c r="LJ482" s="53"/>
      <c r="LK482" s="53"/>
      <c r="LL482" s="53"/>
      <c r="LM482" s="53"/>
      <c r="LN482" s="53"/>
      <c r="LO482" s="53"/>
      <c r="LP482" s="53"/>
      <c r="LQ482" s="53"/>
      <c r="LR482" s="53"/>
      <c r="LS482" s="53"/>
      <c r="LT482" s="53"/>
      <c r="LU482" s="53"/>
      <c r="LV482" s="53"/>
      <c r="LW482" s="53"/>
      <c r="LX482" s="53"/>
      <c r="LY482" s="53"/>
      <c r="LZ482" s="53"/>
      <c r="MA482" s="53"/>
      <c r="MB482" s="53"/>
      <c r="MC482" s="53"/>
      <c r="MD482" s="53"/>
      <c r="ME482" s="53"/>
      <c r="MF482" s="53"/>
      <c r="MG482" s="53"/>
      <c r="MH482" s="53"/>
      <c r="MI482" s="53"/>
      <c r="MJ482" s="53"/>
      <c r="MK482" s="53"/>
      <c r="ML482" s="53"/>
      <c r="MM482" s="53"/>
      <c r="MN482" s="53"/>
      <c r="MO482" s="53"/>
      <c r="MP482" s="53"/>
      <c r="MQ482" s="53"/>
      <c r="MR482" s="53"/>
      <c r="MS482" s="53"/>
      <c r="MT482" s="53"/>
      <c r="MU482" s="53"/>
      <c r="MV482" s="53"/>
      <c r="MW482" s="53"/>
      <c r="MX482" s="53"/>
      <c r="MY482" s="53"/>
      <c r="MZ482" s="53"/>
      <c r="NA482" s="53"/>
      <c r="NB482" s="53"/>
      <c r="NC482" s="53"/>
      <c r="ND482" s="53"/>
      <c r="NE482" s="53"/>
      <c r="NF482" s="53"/>
      <c r="NG482" s="53"/>
      <c r="NH482" s="53"/>
      <c r="NI482" s="53"/>
      <c r="NJ482" s="53"/>
      <c r="NK482" s="53"/>
      <c r="NL482" s="53"/>
      <c r="NM482" s="53"/>
      <c r="NN482" s="53"/>
      <c r="NO482" s="53"/>
      <c r="NP482" s="53"/>
      <c r="NQ482" s="53"/>
      <c r="NR482" s="53"/>
      <c r="NS482" s="53"/>
      <c r="NT482" s="53"/>
      <c r="NU482" s="53"/>
      <c r="NV482" s="53"/>
      <c r="NW482" s="53"/>
      <c r="NX482" s="53"/>
      <c r="NY482" s="53"/>
      <c r="NZ482" s="53"/>
      <c r="OA482" s="53"/>
      <c r="OB482" s="53"/>
      <c r="OC482" s="53"/>
      <c r="OD482" s="53"/>
      <c r="OE482" s="53"/>
      <c r="OF482" s="53"/>
      <c r="OG482" s="53"/>
      <c r="OH482" s="53"/>
      <c r="OI482" s="53"/>
      <c r="OJ482" s="53"/>
      <c r="OK482" s="53"/>
      <c r="OL482" s="53"/>
      <c r="OM482" s="53"/>
      <c r="ON482" s="53"/>
      <c r="OO482" s="53"/>
      <c r="OP482" s="53"/>
      <c r="OQ482" s="53"/>
      <c r="OR482" s="53"/>
      <c r="OS482" s="53"/>
      <c r="OT482" s="53"/>
      <c r="OU482" s="53"/>
      <c r="OV482" s="53"/>
      <c r="OW482" s="53"/>
      <c r="OX482" s="53"/>
      <c r="OY482" s="53"/>
      <c r="OZ482" s="53"/>
      <c r="PA482" s="53"/>
      <c r="PB482" s="53"/>
      <c r="PC482" s="53"/>
      <c r="PD482" s="53"/>
      <c r="PE482" s="53"/>
      <c r="PF482" s="53"/>
      <c r="PG482" s="53"/>
      <c r="PH482" s="53"/>
      <c r="PI482" s="53"/>
      <c r="PJ482" s="53"/>
      <c r="PK482" s="53"/>
      <c r="PL482" s="53"/>
      <c r="PM482" s="53"/>
      <c r="PN482" s="53"/>
      <c r="PO482" s="53"/>
      <c r="PP482" s="53"/>
      <c r="PQ482" s="53"/>
      <c r="PR482" s="53"/>
      <c r="PS482" s="53"/>
      <c r="PT482" s="53"/>
      <c r="PU482" s="53"/>
      <c r="PV482" s="53"/>
      <c r="PW482" s="53"/>
      <c r="PX482" s="53"/>
      <c r="PY482" s="53"/>
      <c r="PZ482" s="53"/>
      <c r="QA482" s="53"/>
      <c r="QB482" s="53"/>
      <c r="QC482" s="53"/>
      <c r="QD482" s="53"/>
      <c r="QE482" s="53"/>
      <c r="QF482" s="53"/>
      <c r="QG482" s="53"/>
      <c r="QH482" s="53"/>
      <c r="QI482" s="53"/>
      <c r="QJ482" s="53"/>
      <c r="QK482" s="53"/>
      <c r="QL482" s="53"/>
      <c r="QM482" s="53"/>
      <c r="QN482" s="53"/>
      <c r="QO482" s="53"/>
      <c r="QP482" s="53"/>
      <c r="QQ482" s="53"/>
      <c r="QR482" s="53"/>
      <c r="QS482" s="53"/>
      <c r="QT482" s="53"/>
      <c r="QU482" s="53"/>
      <c r="QV482" s="53"/>
      <c r="QW482" s="53"/>
      <c r="QX482" s="53"/>
      <c r="QY482" s="53"/>
      <c r="QZ482" s="53"/>
      <c r="RA482" s="53"/>
      <c r="RB482" s="53"/>
      <c r="RC482" s="53"/>
      <c r="RD482" s="53"/>
      <c r="RE482" s="53"/>
      <c r="RF482" s="53"/>
      <c r="RG482" s="53"/>
      <c r="RH482" s="53"/>
      <c r="RI482" s="53"/>
      <c r="RJ482" s="53"/>
      <c r="RK482" s="53"/>
      <c r="RL482" s="53"/>
      <c r="RM482" s="53"/>
      <c r="RN482" s="53"/>
      <c r="RO482" s="53"/>
      <c r="RP482" s="53"/>
      <c r="RQ482" s="53"/>
      <c r="RR482" s="53"/>
      <c r="RS482" s="53"/>
      <c r="RT482" s="53"/>
      <c r="RU482" s="53"/>
      <c r="RV482" s="53"/>
      <c r="RW482" s="53"/>
      <c r="RX482" s="53"/>
      <c r="RY482" s="53"/>
      <c r="RZ482" s="53"/>
      <c r="SA482" s="53"/>
      <c r="SB482" s="53"/>
      <c r="SC482" s="53"/>
      <c r="SD482" s="53"/>
      <c r="SE482" s="53"/>
      <c r="SF482" s="53"/>
      <c r="SG482" s="53"/>
      <c r="SH482" s="53"/>
      <c r="SI482" s="53"/>
      <c r="SJ482" s="53"/>
      <c r="SK482" s="53"/>
      <c r="SL482" s="53"/>
      <c r="SM482" s="53"/>
      <c r="SN482" s="53"/>
      <c r="SO482" s="53"/>
      <c r="SP482" s="53"/>
      <c r="SQ482" s="53"/>
      <c r="SR482" s="53"/>
      <c r="SS482" s="53"/>
      <c r="ST482" s="53"/>
      <c r="SU482" s="53"/>
      <c r="SV482" s="53"/>
      <c r="SW482" s="53"/>
      <c r="SX482" s="53"/>
      <c r="SY482" s="53"/>
      <c r="SZ482" s="53"/>
      <c r="TA482" s="53"/>
      <c r="TB482" s="53"/>
      <c r="TC482" s="53"/>
      <c r="TD482" s="53"/>
      <c r="TE482" s="53"/>
      <c r="TF482" s="53"/>
      <c r="TG482" s="53"/>
      <c r="TH482" s="53"/>
      <c r="TI482" s="53"/>
      <c r="TJ482" s="53"/>
      <c r="TK482" s="53"/>
      <c r="TL482" s="53"/>
      <c r="TM482" s="53"/>
      <c r="TN482" s="53"/>
      <c r="TO482" s="53"/>
      <c r="TP482" s="53"/>
      <c r="TQ482" s="53"/>
      <c r="TR482" s="53"/>
      <c r="TS482" s="53"/>
      <c r="TT482" s="53"/>
      <c r="TU482" s="53"/>
      <c r="TV482" s="53"/>
      <c r="TW482" s="53"/>
      <c r="TX482" s="53"/>
      <c r="TY482" s="53"/>
      <c r="TZ482" s="53"/>
      <c r="UA482" s="53"/>
      <c r="UB482" s="53"/>
      <c r="UC482" s="53"/>
      <c r="UD482" s="53"/>
      <c r="UE482" s="53"/>
      <c r="UF482" s="53"/>
      <c r="UG482" s="53"/>
    </row>
    <row r="483" spans="12:553" s="19" customFormat="1" ht="15.75" customHeight="1" x14ac:dyDescent="0.2">
      <c r="L483" s="66"/>
      <c r="M483" s="66"/>
      <c r="N483" s="52"/>
      <c r="O483" s="53"/>
      <c r="P483" s="53"/>
      <c r="Q483" s="53"/>
      <c r="R483" s="53"/>
      <c r="S483" s="53"/>
      <c r="T483" s="53"/>
      <c r="U483" s="53"/>
      <c r="V483" s="53"/>
      <c r="W483" s="53"/>
      <c r="X483" s="53"/>
      <c r="Y483" s="53"/>
      <c r="Z483" s="53"/>
      <c r="AA483" s="53"/>
      <c r="AB483" s="53"/>
      <c r="AC483" s="53"/>
      <c r="AD483" s="53"/>
      <c r="AE483" s="53"/>
      <c r="AF483" s="53"/>
      <c r="AG483" s="53"/>
      <c r="AH483" s="53"/>
      <c r="AI483" s="53"/>
      <c r="AJ483" s="53"/>
      <c r="AK483" s="53"/>
      <c r="AL483" s="53"/>
      <c r="AM483" s="53"/>
      <c r="AN483" s="53"/>
      <c r="AO483" s="53"/>
      <c r="AP483" s="53"/>
      <c r="AQ483" s="53"/>
      <c r="AR483" s="53"/>
      <c r="AS483" s="53"/>
      <c r="AT483" s="53"/>
      <c r="AU483" s="53"/>
      <c r="AV483" s="53"/>
      <c r="AW483" s="53"/>
      <c r="AX483" s="53"/>
      <c r="AY483" s="53"/>
      <c r="AZ483" s="53"/>
      <c r="BA483" s="53"/>
      <c r="BB483" s="53"/>
      <c r="BC483" s="53"/>
      <c r="BD483" s="53"/>
      <c r="BE483" s="53"/>
      <c r="BF483" s="53"/>
      <c r="BG483" s="53"/>
      <c r="BH483" s="53"/>
      <c r="BI483" s="53"/>
      <c r="BJ483" s="53"/>
      <c r="BK483" s="53"/>
      <c r="BL483" s="53"/>
      <c r="BM483" s="53"/>
      <c r="BN483" s="53"/>
      <c r="BO483" s="53"/>
      <c r="BP483" s="53"/>
      <c r="BQ483" s="53"/>
      <c r="BR483" s="53"/>
      <c r="BS483" s="53"/>
      <c r="BT483" s="53"/>
      <c r="BU483" s="53"/>
      <c r="BV483" s="53"/>
      <c r="BW483" s="53"/>
      <c r="BX483" s="53"/>
      <c r="BY483" s="53"/>
      <c r="BZ483" s="53"/>
      <c r="CA483" s="53"/>
      <c r="CB483" s="53"/>
      <c r="CC483" s="53"/>
      <c r="CD483" s="53"/>
      <c r="CE483" s="53"/>
      <c r="CF483" s="53"/>
      <c r="CG483" s="53"/>
      <c r="CH483" s="53"/>
      <c r="CI483" s="53"/>
      <c r="CJ483" s="53"/>
      <c r="CK483" s="53"/>
      <c r="CL483" s="53"/>
      <c r="CM483" s="53"/>
      <c r="CN483" s="53"/>
      <c r="CO483" s="53"/>
      <c r="CP483" s="53"/>
      <c r="CQ483" s="53"/>
      <c r="CR483" s="53"/>
      <c r="CS483" s="53"/>
      <c r="CT483" s="53"/>
      <c r="CU483" s="53"/>
      <c r="CV483" s="53"/>
      <c r="CW483" s="53"/>
      <c r="CX483" s="53"/>
      <c r="CY483" s="53"/>
      <c r="CZ483" s="53"/>
      <c r="DA483" s="53"/>
      <c r="DB483" s="53"/>
      <c r="DC483" s="53"/>
      <c r="DD483" s="53"/>
      <c r="DE483" s="53"/>
      <c r="DF483" s="53"/>
      <c r="DG483" s="53"/>
      <c r="DH483" s="53"/>
      <c r="DI483" s="53"/>
      <c r="DJ483" s="53"/>
      <c r="DK483" s="53"/>
      <c r="DL483" s="53"/>
      <c r="DM483" s="53"/>
      <c r="DN483" s="53"/>
      <c r="DO483" s="53"/>
      <c r="DP483" s="53"/>
      <c r="DQ483" s="53"/>
      <c r="DR483" s="53"/>
      <c r="DS483" s="53"/>
      <c r="DT483" s="53"/>
      <c r="DU483" s="53"/>
      <c r="DV483" s="53"/>
      <c r="DW483" s="53"/>
      <c r="DX483" s="53"/>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3"/>
      <c r="FK483" s="53"/>
      <c r="FL483" s="53"/>
      <c r="FM483" s="53"/>
      <c r="FN483" s="53"/>
      <c r="FO483" s="53"/>
      <c r="FP483" s="53"/>
      <c r="FQ483" s="53"/>
      <c r="FR483" s="53"/>
      <c r="FS483" s="53"/>
      <c r="FT483" s="53"/>
      <c r="FU483" s="53"/>
      <c r="FV483" s="53"/>
      <c r="FW483" s="53"/>
      <c r="FX483" s="53"/>
      <c r="FY483" s="53"/>
      <c r="FZ483" s="53"/>
      <c r="GA483" s="53"/>
      <c r="GB483" s="53"/>
      <c r="GC483" s="53"/>
      <c r="GD483" s="53"/>
      <c r="GE483" s="53"/>
      <c r="GF483" s="53"/>
      <c r="GG483" s="53"/>
      <c r="GH483" s="53"/>
      <c r="GI483" s="53"/>
      <c r="GJ483" s="53"/>
      <c r="GK483" s="53"/>
      <c r="GL483" s="53"/>
      <c r="GM483" s="53"/>
      <c r="GN483" s="53"/>
      <c r="GO483" s="53"/>
      <c r="GP483" s="53"/>
      <c r="GQ483" s="53"/>
      <c r="GR483" s="53"/>
      <c r="GS483" s="53"/>
      <c r="GT483" s="53"/>
      <c r="GU483" s="53"/>
      <c r="GV483" s="53"/>
      <c r="GW483" s="53"/>
      <c r="GX483" s="53"/>
      <c r="GY483" s="53"/>
      <c r="GZ483" s="53"/>
      <c r="HA483" s="53"/>
      <c r="HB483" s="53"/>
      <c r="HC483" s="53"/>
      <c r="HD483" s="53"/>
      <c r="HE483" s="53"/>
      <c r="HF483" s="53"/>
      <c r="HG483" s="53"/>
      <c r="HH483" s="53"/>
      <c r="HI483" s="53"/>
      <c r="HJ483" s="53"/>
      <c r="HK483" s="53"/>
      <c r="HL483" s="53"/>
      <c r="HM483" s="53"/>
      <c r="HN483" s="53"/>
      <c r="HO483" s="53"/>
      <c r="HP483" s="53"/>
      <c r="HQ483" s="53"/>
      <c r="HR483" s="53"/>
      <c r="HS483" s="53"/>
      <c r="HT483" s="53"/>
      <c r="HU483" s="53"/>
      <c r="HV483" s="53"/>
      <c r="HW483" s="53"/>
      <c r="HX483" s="53"/>
      <c r="HY483" s="53"/>
      <c r="HZ483" s="53"/>
      <c r="IA483" s="53"/>
      <c r="IB483" s="53"/>
      <c r="IC483" s="53"/>
      <c r="ID483" s="53"/>
      <c r="IE483" s="53"/>
      <c r="IF483" s="53"/>
      <c r="IG483" s="53"/>
      <c r="IH483" s="53"/>
      <c r="II483" s="53"/>
      <c r="IJ483" s="53"/>
      <c r="IK483" s="53"/>
      <c r="IL483" s="53"/>
      <c r="IM483" s="53"/>
      <c r="IN483" s="53"/>
      <c r="IO483" s="53"/>
      <c r="IP483" s="53"/>
      <c r="IQ483" s="53"/>
      <c r="IR483" s="53"/>
      <c r="IS483" s="53"/>
      <c r="IT483" s="53"/>
      <c r="IU483" s="53"/>
      <c r="IV483" s="53"/>
      <c r="IW483" s="53"/>
      <c r="IX483" s="53"/>
      <c r="IY483" s="53"/>
      <c r="IZ483" s="53"/>
      <c r="JA483" s="53"/>
      <c r="JB483" s="53"/>
      <c r="JC483" s="53"/>
      <c r="JD483" s="53"/>
      <c r="JE483" s="53"/>
      <c r="JF483" s="53"/>
      <c r="JG483" s="53"/>
      <c r="JH483" s="53"/>
      <c r="JI483" s="53"/>
      <c r="JJ483" s="53"/>
      <c r="JK483" s="53"/>
      <c r="JL483" s="53"/>
      <c r="JM483" s="53"/>
      <c r="JN483" s="53"/>
      <c r="JO483" s="53"/>
      <c r="JP483" s="53"/>
      <c r="JQ483" s="53"/>
      <c r="JR483" s="53"/>
      <c r="JS483" s="53"/>
      <c r="JT483" s="53"/>
      <c r="JU483" s="53"/>
      <c r="JV483" s="53"/>
      <c r="JW483" s="53"/>
      <c r="JX483" s="53"/>
      <c r="JY483" s="53"/>
      <c r="JZ483" s="53"/>
      <c r="KA483" s="53"/>
      <c r="KB483" s="53"/>
      <c r="KC483" s="53"/>
      <c r="KD483" s="53"/>
      <c r="KE483" s="53"/>
      <c r="KF483" s="53"/>
      <c r="KG483" s="53"/>
      <c r="KH483" s="53"/>
      <c r="KI483" s="53"/>
      <c r="KJ483" s="53"/>
      <c r="KK483" s="53"/>
      <c r="KL483" s="53"/>
      <c r="KM483" s="53"/>
      <c r="KN483" s="53"/>
      <c r="KO483" s="53"/>
      <c r="KP483" s="53"/>
      <c r="KQ483" s="53"/>
      <c r="KR483" s="53"/>
      <c r="KS483" s="53"/>
      <c r="KT483" s="53"/>
      <c r="KU483" s="53"/>
      <c r="KV483" s="53"/>
      <c r="KW483" s="53"/>
      <c r="KX483" s="53"/>
      <c r="KY483" s="53"/>
      <c r="KZ483" s="53"/>
      <c r="LA483" s="53"/>
      <c r="LB483" s="53"/>
      <c r="LC483" s="53"/>
      <c r="LD483" s="53"/>
      <c r="LE483" s="53"/>
      <c r="LF483" s="53"/>
      <c r="LG483" s="53"/>
      <c r="LH483" s="53"/>
      <c r="LI483" s="53"/>
      <c r="LJ483" s="53"/>
      <c r="LK483" s="53"/>
      <c r="LL483" s="53"/>
      <c r="LM483" s="53"/>
      <c r="LN483" s="53"/>
      <c r="LO483" s="53"/>
      <c r="LP483" s="53"/>
      <c r="LQ483" s="53"/>
      <c r="LR483" s="53"/>
      <c r="LS483" s="53"/>
      <c r="LT483" s="53"/>
      <c r="LU483" s="53"/>
      <c r="LV483" s="53"/>
      <c r="LW483" s="53"/>
      <c r="LX483" s="53"/>
      <c r="LY483" s="53"/>
      <c r="LZ483" s="53"/>
      <c r="MA483" s="53"/>
      <c r="MB483" s="53"/>
      <c r="MC483" s="53"/>
      <c r="MD483" s="53"/>
      <c r="ME483" s="53"/>
      <c r="MF483" s="53"/>
      <c r="MG483" s="53"/>
      <c r="MH483" s="53"/>
      <c r="MI483" s="53"/>
      <c r="MJ483" s="53"/>
      <c r="MK483" s="53"/>
      <c r="ML483" s="53"/>
      <c r="MM483" s="53"/>
      <c r="MN483" s="53"/>
      <c r="MO483" s="53"/>
      <c r="MP483" s="53"/>
      <c r="MQ483" s="53"/>
      <c r="MR483" s="53"/>
      <c r="MS483" s="53"/>
      <c r="MT483" s="53"/>
      <c r="MU483" s="53"/>
      <c r="MV483" s="53"/>
      <c r="MW483" s="53"/>
      <c r="MX483" s="53"/>
      <c r="MY483" s="53"/>
      <c r="MZ483" s="53"/>
      <c r="NA483" s="53"/>
      <c r="NB483" s="53"/>
      <c r="NC483" s="53"/>
      <c r="ND483" s="53"/>
      <c r="NE483" s="53"/>
      <c r="NF483" s="53"/>
      <c r="NG483" s="53"/>
      <c r="NH483" s="53"/>
      <c r="NI483" s="53"/>
      <c r="NJ483" s="53"/>
      <c r="NK483" s="53"/>
      <c r="NL483" s="53"/>
      <c r="NM483" s="53"/>
      <c r="NN483" s="53"/>
      <c r="NO483" s="53"/>
      <c r="NP483" s="53"/>
      <c r="NQ483" s="53"/>
      <c r="NR483" s="53"/>
      <c r="NS483" s="53"/>
      <c r="NT483" s="53"/>
      <c r="NU483" s="53"/>
      <c r="NV483" s="53"/>
      <c r="NW483" s="53"/>
      <c r="NX483" s="53"/>
      <c r="NY483" s="53"/>
      <c r="NZ483" s="53"/>
      <c r="OA483" s="53"/>
      <c r="OB483" s="53"/>
      <c r="OC483" s="53"/>
      <c r="OD483" s="53"/>
      <c r="OE483" s="53"/>
      <c r="OF483" s="53"/>
      <c r="OG483" s="53"/>
      <c r="OH483" s="53"/>
      <c r="OI483" s="53"/>
      <c r="OJ483" s="53"/>
      <c r="OK483" s="53"/>
      <c r="OL483" s="53"/>
      <c r="OM483" s="53"/>
      <c r="ON483" s="53"/>
      <c r="OO483" s="53"/>
      <c r="OP483" s="53"/>
      <c r="OQ483" s="53"/>
      <c r="OR483" s="53"/>
      <c r="OS483" s="53"/>
      <c r="OT483" s="53"/>
      <c r="OU483" s="53"/>
      <c r="OV483" s="53"/>
      <c r="OW483" s="53"/>
      <c r="OX483" s="53"/>
      <c r="OY483" s="53"/>
      <c r="OZ483" s="53"/>
      <c r="PA483" s="53"/>
      <c r="PB483" s="53"/>
      <c r="PC483" s="53"/>
      <c r="PD483" s="53"/>
      <c r="PE483" s="53"/>
      <c r="PF483" s="53"/>
      <c r="PG483" s="53"/>
      <c r="PH483" s="53"/>
      <c r="PI483" s="53"/>
      <c r="PJ483" s="53"/>
      <c r="PK483" s="53"/>
      <c r="PL483" s="53"/>
      <c r="PM483" s="53"/>
      <c r="PN483" s="53"/>
      <c r="PO483" s="53"/>
      <c r="PP483" s="53"/>
      <c r="PQ483" s="53"/>
      <c r="PR483" s="53"/>
      <c r="PS483" s="53"/>
      <c r="PT483" s="53"/>
      <c r="PU483" s="53"/>
      <c r="PV483" s="53"/>
      <c r="PW483" s="53"/>
      <c r="PX483" s="53"/>
      <c r="PY483" s="53"/>
      <c r="PZ483" s="53"/>
      <c r="QA483" s="53"/>
      <c r="QB483" s="53"/>
      <c r="QC483" s="53"/>
      <c r="QD483" s="53"/>
      <c r="QE483" s="53"/>
      <c r="QF483" s="53"/>
      <c r="QG483" s="53"/>
      <c r="QH483" s="53"/>
      <c r="QI483" s="53"/>
      <c r="QJ483" s="53"/>
      <c r="QK483" s="53"/>
      <c r="QL483" s="53"/>
      <c r="QM483" s="53"/>
      <c r="QN483" s="53"/>
      <c r="QO483" s="53"/>
      <c r="QP483" s="53"/>
      <c r="QQ483" s="53"/>
      <c r="QR483" s="53"/>
      <c r="QS483" s="53"/>
      <c r="QT483" s="53"/>
      <c r="QU483" s="53"/>
      <c r="QV483" s="53"/>
      <c r="QW483" s="53"/>
      <c r="QX483" s="53"/>
      <c r="QY483" s="53"/>
      <c r="QZ483" s="53"/>
      <c r="RA483" s="53"/>
      <c r="RB483" s="53"/>
      <c r="RC483" s="53"/>
      <c r="RD483" s="53"/>
      <c r="RE483" s="53"/>
      <c r="RF483" s="53"/>
      <c r="RG483" s="53"/>
      <c r="RH483" s="53"/>
      <c r="RI483" s="53"/>
      <c r="RJ483" s="53"/>
      <c r="RK483" s="53"/>
      <c r="RL483" s="53"/>
      <c r="RM483" s="53"/>
      <c r="RN483" s="53"/>
      <c r="RO483" s="53"/>
      <c r="RP483" s="53"/>
      <c r="RQ483" s="53"/>
      <c r="RR483" s="53"/>
      <c r="RS483" s="53"/>
      <c r="RT483" s="53"/>
      <c r="RU483" s="53"/>
      <c r="RV483" s="53"/>
      <c r="RW483" s="53"/>
      <c r="RX483" s="53"/>
      <c r="RY483" s="53"/>
      <c r="RZ483" s="53"/>
      <c r="SA483" s="53"/>
      <c r="SB483" s="53"/>
      <c r="SC483" s="53"/>
      <c r="SD483" s="53"/>
      <c r="SE483" s="53"/>
      <c r="SF483" s="53"/>
      <c r="SG483" s="53"/>
      <c r="SH483" s="53"/>
      <c r="SI483" s="53"/>
      <c r="SJ483" s="53"/>
      <c r="SK483" s="53"/>
      <c r="SL483" s="53"/>
      <c r="SM483" s="53"/>
      <c r="SN483" s="53"/>
      <c r="SO483" s="53"/>
      <c r="SP483" s="53"/>
      <c r="SQ483" s="53"/>
      <c r="SR483" s="53"/>
      <c r="SS483" s="53"/>
      <c r="ST483" s="53"/>
      <c r="SU483" s="53"/>
      <c r="SV483" s="53"/>
      <c r="SW483" s="53"/>
      <c r="SX483" s="53"/>
      <c r="SY483" s="53"/>
      <c r="SZ483" s="53"/>
      <c r="TA483" s="53"/>
      <c r="TB483" s="53"/>
      <c r="TC483" s="53"/>
      <c r="TD483" s="53"/>
      <c r="TE483" s="53"/>
      <c r="TF483" s="53"/>
      <c r="TG483" s="53"/>
      <c r="TH483" s="53"/>
      <c r="TI483" s="53"/>
      <c r="TJ483" s="53"/>
      <c r="TK483" s="53"/>
      <c r="TL483" s="53"/>
      <c r="TM483" s="53"/>
      <c r="TN483" s="53"/>
      <c r="TO483" s="53"/>
      <c r="TP483" s="53"/>
      <c r="TQ483" s="53"/>
      <c r="TR483" s="53"/>
      <c r="TS483" s="53"/>
      <c r="TT483" s="53"/>
      <c r="TU483" s="53"/>
      <c r="TV483" s="53"/>
      <c r="TW483" s="53"/>
      <c r="TX483" s="53"/>
      <c r="TY483" s="53"/>
      <c r="TZ483" s="53"/>
      <c r="UA483" s="53"/>
      <c r="UB483" s="53"/>
      <c r="UC483" s="53"/>
      <c r="UD483" s="53"/>
      <c r="UE483" s="53"/>
      <c r="UF483" s="53"/>
      <c r="UG483" s="53"/>
    </row>
    <row r="484" spans="12:553" s="19" customFormat="1" ht="15.75" customHeight="1" x14ac:dyDescent="0.2">
      <c r="L484" s="66"/>
      <c r="M484" s="66"/>
      <c r="N484" s="52"/>
      <c r="O484" s="53"/>
      <c r="P484" s="53"/>
      <c r="Q484" s="53"/>
      <c r="R484" s="53"/>
      <c r="S484" s="53"/>
      <c r="T484" s="53"/>
      <c r="U484" s="53"/>
      <c r="V484" s="53"/>
      <c r="W484" s="53"/>
      <c r="X484" s="53"/>
      <c r="Y484" s="53"/>
      <c r="Z484" s="53"/>
      <c r="AA484" s="53"/>
      <c r="AB484" s="53"/>
      <c r="AC484" s="53"/>
      <c r="AD484" s="53"/>
      <c r="AE484" s="53"/>
      <c r="AF484" s="53"/>
      <c r="AG484" s="53"/>
      <c r="AH484" s="53"/>
      <c r="AI484" s="53"/>
      <c r="AJ484" s="53"/>
      <c r="AK484" s="53"/>
      <c r="AL484" s="53"/>
      <c r="AM484" s="53"/>
      <c r="AN484" s="53"/>
      <c r="AO484" s="53"/>
      <c r="AP484" s="53"/>
      <c r="AQ484" s="53"/>
      <c r="AR484" s="53"/>
      <c r="AS484" s="53"/>
      <c r="AT484" s="53"/>
      <c r="AU484" s="53"/>
      <c r="AV484" s="53"/>
      <c r="AW484" s="53"/>
      <c r="AX484" s="53"/>
      <c r="AY484" s="53"/>
      <c r="AZ484" s="53"/>
      <c r="BA484" s="53"/>
      <c r="BB484" s="53"/>
      <c r="BC484" s="53"/>
      <c r="BD484" s="53"/>
      <c r="BE484" s="53"/>
      <c r="BF484" s="53"/>
      <c r="BG484" s="53"/>
      <c r="BH484" s="53"/>
      <c r="BI484" s="53"/>
      <c r="BJ484" s="53"/>
      <c r="BK484" s="53"/>
      <c r="BL484" s="53"/>
      <c r="BM484" s="53"/>
      <c r="BN484" s="53"/>
      <c r="BO484" s="53"/>
      <c r="BP484" s="53"/>
      <c r="BQ484" s="53"/>
      <c r="BR484" s="53"/>
      <c r="BS484" s="53"/>
      <c r="BT484" s="53"/>
      <c r="BU484" s="53"/>
      <c r="BV484" s="53"/>
      <c r="BW484" s="53"/>
      <c r="BX484" s="53"/>
      <c r="BY484" s="53"/>
      <c r="BZ484" s="53"/>
      <c r="CA484" s="53"/>
      <c r="CB484" s="53"/>
      <c r="CC484" s="53"/>
      <c r="CD484" s="53"/>
      <c r="CE484" s="53"/>
      <c r="CF484" s="53"/>
      <c r="CG484" s="53"/>
      <c r="CH484" s="53"/>
      <c r="CI484" s="53"/>
      <c r="CJ484" s="53"/>
      <c r="CK484" s="53"/>
      <c r="CL484" s="53"/>
      <c r="CM484" s="53"/>
      <c r="CN484" s="53"/>
      <c r="CO484" s="53"/>
      <c r="CP484" s="53"/>
      <c r="CQ484" s="53"/>
      <c r="CR484" s="53"/>
      <c r="CS484" s="53"/>
      <c r="CT484" s="53"/>
      <c r="CU484" s="53"/>
      <c r="CV484" s="53"/>
      <c r="CW484" s="53"/>
      <c r="CX484" s="53"/>
      <c r="CY484" s="53"/>
      <c r="CZ484" s="53"/>
      <c r="DA484" s="53"/>
      <c r="DB484" s="53"/>
      <c r="DC484" s="53"/>
      <c r="DD484" s="53"/>
      <c r="DE484" s="53"/>
      <c r="DF484" s="53"/>
      <c r="DG484" s="53"/>
      <c r="DH484" s="53"/>
      <c r="DI484" s="53"/>
      <c r="DJ484" s="53"/>
      <c r="DK484" s="53"/>
      <c r="DL484" s="53"/>
      <c r="DM484" s="53"/>
      <c r="DN484" s="53"/>
      <c r="DO484" s="53"/>
      <c r="DP484" s="53"/>
      <c r="DQ484" s="53"/>
      <c r="DR484" s="53"/>
      <c r="DS484" s="53"/>
      <c r="DT484" s="53"/>
      <c r="DU484" s="53"/>
      <c r="DV484" s="53"/>
      <c r="DW484" s="53"/>
      <c r="DX484" s="53"/>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3"/>
      <c r="FK484" s="53"/>
      <c r="FL484" s="53"/>
      <c r="FM484" s="53"/>
      <c r="FN484" s="53"/>
      <c r="FO484" s="53"/>
      <c r="FP484" s="53"/>
      <c r="FQ484" s="53"/>
      <c r="FR484" s="53"/>
      <c r="FS484" s="53"/>
      <c r="FT484" s="53"/>
      <c r="FU484" s="53"/>
      <c r="FV484" s="53"/>
      <c r="FW484" s="53"/>
      <c r="FX484" s="53"/>
      <c r="FY484" s="53"/>
      <c r="FZ484" s="53"/>
      <c r="GA484" s="53"/>
      <c r="GB484" s="53"/>
      <c r="GC484" s="53"/>
      <c r="GD484" s="53"/>
      <c r="GE484" s="53"/>
      <c r="GF484" s="53"/>
      <c r="GG484" s="53"/>
      <c r="GH484" s="53"/>
      <c r="GI484" s="53"/>
      <c r="GJ484" s="53"/>
      <c r="GK484" s="53"/>
      <c r="GL484" s="53"/>
      <c r="GM484" s="53"/>
      <c r="GN484" s="53"/>
      <c r="GO484" s="53"/>
      <c r="GP484" s="53"/>
      <c r="GQ484" s="53"/>
      <c r="GR484" s="53"/>
      <c r="GS484" s="53"/>
      <c r="GT484" s="53"/>
      <c r="GU484" s="53"/>
      <c r="GV484" s="53"/>
      <c r="GW484" s="53"/>
      <c r="GX484" s="53"/>
      <c r="GY484" s="53"/>
      <c r="GZ484" s="53"/>
      <c r="HA484" s="53"/>
      <c r="HB484" s="53"/>
      <c r="HC484" s="53"/>
      <c r="HD484" s="53"/>
      <c r="HE484" s="53"/>
      <c r="HF484" s="53"/>
      <c r="HG484" s="53"/>
      <c r="HH484" s="53"/>
      <c r="HI484" s="53"/>
      <c r="HJ484" s="53"/>
      <c r="HK484" s="53"/>
      <c r="HL484" s="53"/>
      <c r="HM484" s="53"/>
      <c r="HN484" s="53"/>
      <c r="HO484" s="53"/>
      <c r="HP484" s="53"/>
      <c r="HQ484" s="53"/>
      <c r="HR484" s="53"/>
      <c r="HS484" s="53"/>
      <c r="HT484" s="53"/>
      <c r="HU484" s="53"/>
      <c r="HV484" s="53"/>
      <c r="HW484" s="53"/>
      <c r="HX484" s="53"/>
      <c r="HY484" s="53"/>
      <c r="HZ484" s="53"/>
      <c r="IA484" s="53"/>
      <c r="IB484" s="53"/>
      <c r="IC484" s="53"/>
      <c r="ID484" s="53"/>
      <c r="IE484" s="53"/>
      <c r="IF484" s="53"/>
      <c r="IG484" s="53"/>
      <c r="IH484" s="53"/>
      <c r="II484" s="53"/>
      <c r="IJ484" s="53"/>
      <c r="IK484" s="53"/>
      <c r="IL484" s="53"/>
      <c r="IM484" s="53"/>
      <c r="IN484" s="53"/>
      <c r="IO484" s="53"/>
      <c r="IP484" s="53"/>
      <c r="IQ484" s="53"/>
      <c r="IR484" s="53"/>
      <c r="IS484" s="53"/>
      <c r="IT484" s="53"/>
      <c r="IU484" s="53"/>
      <c r="IV484" s="53"/>
      <c r="IW484" s="53"/>
      <c r="IX484" s="53"/>
      <c r="IY484" s="53"/>
      <c r="IZ484" s="53"/>
      <c r="JA484" s="53"/>
      <c r="JB484" s="53"/>
      <c r="JC484" s="53"/>
      <c r="JD484" s="53"/>
      <c r="JE484" s="53"/>
      <c r="JF484" s="53"/>
      <c r="JG484" s="53"/>
      <c r="JH484" s="53"/>
      <c r="JI484" s="53"/>
      <c r="JJ484" s="53"/>
      <c r="JK484" s="53"/>
      <c r="JL484" s="53"/>
      <c r="JM484" s="53"/>
      <c r="JN484" s="53"/>
      <c r="JO484" s="53"/>
      <c r="JP484" s="53"/>
      <c r="JQ484" s="53"/>
      <c r="JR484" s="53"/>
      <c r="JS484" s="53"/>
      <c r="JT484" s="53"/>
      <c r="JU484" s="53"/>
      <c r="JV484" s="53"/>
      <c r="JW484" s="53"/>
      <c r="JX484" s="53"/>
      <c r="JY484" s="53"/>
      <c r="JZ484" s="53"/>
      <c r="KA484" s="53"/>
      <c r="KB484" s="53"/>
      <c r="KC484" s="53"/>
      <c r="KD484" s="53"/>
      <c r="KE484" s="53"/>
      <c r="KF484" s="53"/>
      <c r="KG484" s="53"/>
      <c r="KH484" s="53"/>
      <c r="KI484" s="53"/>
      <c r="KJ484" s="53"/>
      <c r="KK484" s="53"/>
      <c r="KL484" s="53"/>
      <c r="KM484" s="53"/>
      <c r="KN484" s="53"/>
      <c r="KO484" s="53"/>
      <c r="KP484" s="53"/>
      <c r="KQ484" s="53"/>
      <c r="KR484" s="53"/>
      <c r="KS484" s="53"/>
      <c r="KT484" s="53"/>
      <c r="KU484" s="53"/>
      <c r="KV484" s="53"/>
      <c r="KW484" s="53"/>
      <c r="KX484" s="53"/>
      <c r="KY484" s="53"/>
      <c r="KZ484" s="53"/>
      <c r="LA484" s="53"/>
      <c r="LB484" s="53"/>
      <c r="LC484" s="53"/>
      <c r="LD484" s="53"/>
      <c r="LE484" s="53"/>
      <c r="LF484" s="53"/>
      <c r="LG484" s="53"/>
      <c r="LH484" s="53"/>
      <c r="LI484" s="53"/>
      <c r="LJ484" s="53"/>
      <c r="LK484" s="53"/>
      <c r="LL484" s="53"/>
      <c r="LM484" s="53"/>
      <c r="LN484" s="53"/>
      <c r="LO484" s="53"/>
      <c r="LP484" s="53"/>
      <c r="LQ484" s="53"/>
      <c r="LR484" s="53"/>
      <c r="LS484" s="53"/>
      <c r="LT484" s="53"/>
      <c r="LU484" s="53"/>
      <c r="LV484" s="53"/>
      <c r="LW484" s="53"/>
      <c r="LX484" s="53"/>
      <c r="LY484" s="53"/>
      <c r="LZ484" s="53"/>
      <c r="MA484" s="53"/>
      <c r="MB484" s="53"/>
      <c r="MC484" s="53"/>
      <c r="MD484" s="53"/>
      <c r="ME484" s="53"/>
      <c r="MF484" s="53"/>
      <c r="MG484" s="53"/>
      <c r="MH484" s="53"/>
      <c r="MI484" s="53"/>
      <c r="MJ484" s="53"/>
      <c r="MK484" s="53"/>
      <c r="ML484" s="53"/>
      <c r="MM484" s="53"/>
      <c r="MN484" s="53"/>
      <c r="MO484" s="53"/>
      <c r="MP484" s="53"/>
      <c r="MQ484" s="53"/>
      <c r="MR484" s="53"/>
      <c r="MS484" s="53"/>
      <c r="MT484" s="53"/>
      <c r="MU484" s="53"/>
      <c r="MV484" s="53"/>
      <c r="MW484" s="53"/>
      <c r="MX484" s="53"/>
      <c r="MY484" s="53"/>
      <c r="MZ484" s="53"/>
      <c r="NA484" s="53"/>
      <c r="NB484" s="53"/>
      <c r="NC484" s="53"/>
      <c r="ND484" s="53"/>
      <c r="NE484" s="53"/>
      <c r="NF484" s="53"/>
      <c r="NG484" s="53"/>
      <c r="NH484" s="53"/>
      <c r="NI484" s="53"/>
      <c r="NJ484" s="53"/>
      <c r="NK484" s="53"/>
      <c r="NL484" s="53"/>
      <c r="NM484" s="53"/>
      <c r="NN484" s="53"/>
      <c r="NO484" s="53"/>
      <c r="NP484" s="53"/>
      <c r="NQ484" s="53"/>
      <c r="NR484" s="53"/>
      <c r="NS484" s="53"/>
      <c r="NT484" s="53"/>
      <c r="NU484" s="53"/>
      <c r="NV484" s="53"/>
      <c r="NW484" s="53"/>
      <c r="NX484" s="53"/>
      <c r="NY484" s="53"/>
      <c r="NZ484" s="53"/>
      <c r="OA484" s="53"/>
      <c r="OB484" s="53"/>
      <c r="OC484" s="53"/>
      <c r="OD484" s="53"/>
      <c r="OE484" s="53"/>
      <c r="OF484" s="53"/>
      <c r="OG484" s="53"/>
      <c r="OH484" s="53"/>
      <c r="OI484" s="53"/>
      <c r="OJ484" s="53"/>
      <c r="OK484" s="53"/>
      <c r="OL484" s="53"/>
      <c r="OM484" s="53"/>
      <c r="ON484" s="53"/>
      <c r="OO484" s="53"/>
      <c r="OP484" s="53"/>
      <c r="OQ484" s="53"/>
      <c r="OR484" s="53"/>
      <c r="OS484" s="53"/>
      <c r="OT484" s="53"/>
      <c r="OU484" s="53"/>
      <c r="OV484" s="53"/>
      <c r="OW484" s="53"/>
      <c r="OX484" s="53"/>
      <c r="OY484" s="53"/>
      <c r="OZ484" s="53"/>
      <c r="PA484" s="53"/>
      <c r="PB484" s="53"/>
      <c r="PC484" s="53"/>
      <c r="PD484" s="53"/>
      <c r="PE484" s="53"/>
      <c r="PF484" s="53"/>
      <c r="PG484" s="53"/>
      <c r="PH484" s="53"/>
      <c r="PI484" s="53"/>
      <c r="PJ484" s="53"/>
      <c r="PK484" s="53"/>
      <c r="PL484" s="53"/>
      <c r="PM484" s="53"/>
      <c r="PN484" s="53"/>
      <c r="PO484" s="53"/>
      <c r="PP484" s="53"/>
      <c r="PQ484" s="53"/>
      <c r="PR484" s="53"/>
      <c r="PS484" s="53"/>
      <c r="PT484" s="53"/>
      <c r="PU484" s="53"/>
      <c r="PV484" s="53"/>
      <c r="PW484" s="53"/>
      <c r="PX484" s="53"/>
      <c r="PY484" s="53"/>
      <c r="PZ484" s="53"/>
      <c r="QA484" s="53"/>
      <c r="QB484" s="53"/>
      <c r="QC484" s="53"/>
      <c r="QD484" s="53"/>
      <c r="QE484" s="53"/>
      <c r="QF484" s="53"/>
      <c r="QG484" s="53"/>
      <c r="QH484" s="53"/>
      <c r="QI484" s="53"/>
      <c r="QJ484" s="53"/>
      <c r="QK484" s="53"/>
      <c r="QL484" s="53"/>
      <c r="QM484" s="53"/>
      <c r="QN484" s="53"/>
      <c r="QO484" s="53"/>
      <c r="QP484" s="53"/>
      <c r="QQ484" s="53"/>
      <c r="QR484" s="53"/>
      <c r="QS484" s="53"/>
      <c r="QT484" s="53"/>
      <c r="QU484" s="53"/>
      <c r="QV484" s="53"/>
      <c r="QW484" s="53"/>
      <c r="QX484" s="53"/>
      <c r="QY484" s="53"/>
      <c r="QZ484" s="53"/>
      <c r="RA484" s="53"/>
      <c r="RB484" s="53"/>
      <c r="RC484" s="53"/>
      <c r="RD484" s="53"/>
      <c r="RE484" s="53"/>
      <c r="RF484" s="53"/>
      <c r="RG484" s="53"/>
      <c r="RH484" s="53"/>
      <c r="RI484" s="53"/>
      <c r="RJ484" s="53"/>
      <c r="RK484" s="53"/>
      <c r="RL484" s="53"/>
      <c r="RM484" s="53"/>
      <c r="RN484" s="53"/>
      <c r="RO484" s="53"/>
      <c r="RP484" s="53"/>
      <c r="RQ484" s="53"/>
      <c r="RR484" s="53"/>
      <c r="RS484" s="53"/>
      <c r="RT484" s="53"/>
      <c r="RU484" s="53"/>
      <c r="RV484" s="53"/>
      <c r="RW484" s="53"/>
      <c r="RX484" s="53"/>
      <c r="RY484" s="53"/>
      <c r="RZ484" s="53"/>
      <c r="SA484" s="53"/>
      <c r="SB484" s="53"/>
      <c r="SC484" s="53"/>
      <c r="SD484" s="53"/>
      <c r="SE484" s="53"/>
      <c r="SF484" s="53"/>
      <c r="SG484" s="53"/>
      <c r="SH484" s="53"/>
      <c r="SI484" s="53"/>
      <c r="SJ484" s="53"/>
      <c r="SK484" s="53"/>
      <c r="SL484" s="53"/>
      <c r="SM484" s="53"/>
      <c r="SN484" s="53"/>
      <c r="SO484" s="53"/>
      <c r="SP484" s="53"/>
      <c r="SQ484" s="53"/>
      <c r="SR484" s="53"/>
      <c r="SS484" s="53"/>
      <c r="ST484" s="53"/>
      <c r="SU484" s="53"/>
      <c r="SV484" s="53"/>
      <c r="SW484" s="53"/>
      <c r="SX484" s="53"/>
      <c r="SY484" s="53"/>
      <c r="SZ484" s="53"/>
      <c r="TA484" s="53"/>
      <c r="TB484" s="53"/>
      <c r="TC484" s="53"/>
      <c r="TD484" s="53"/>
      <c r="TE484" s="53"/>
      <c r="TF484" s="53"/>
      <c r="TG484" s="53"/>
      <c r="TH484" s="53"/>
      <c r="TI484" s="53"/>
      <c r="TJ484" s="53"/>
      <c r="TK484" s="53"/>
      <c r="TL484" s="53"/>
      <c r="TM484" s="53"/>
      <c r="TN484" s="53"/>
      <c r="TO484" s="53"/>
      <c r="TP484" s="53"/>
      <c r="TQ484" s="53"/>
      <c r="TR484" s="53"/>
      <c r="TS484" s="53"/>
      <c r="TT484" s="53"/>
      <c r="TU484" s="53"/>
      <c r="TV484" s="53"/>
      <c r="TW484" s="53"/>
      <c r="TX484" s="53"/>
      <c r="TY484" s="53"/>
      <c r="TZ484" s="53"/>
      <c r="UA484" s="53"/>
      <c r="UB484" s="53"/>
      <c r="UC484" s="53"/>
      <c r="UD484" s="53"/>
      <c r="UE484" s="53"/>
      <c r="UF484" s="53"/>
      <c r="UG484" s="53"/>
    </row>
    <row r="485" spans="12:553" s="19" customFormat="1" ht="15.75" customHeight="1" x14ac:dyDescent="0.2">
      <c r="L485" s="66"/>
      <c r="M485" s="66"/>
      <c r="N485" s="52"/>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c r="DB485" s="53"/>
      <c r="DC485" s="53"/>
      <c r="DD485" s="53"/>
      <c r="DE485" s="53"/>
      <c r="DF485" s="53"/>
      <c r="DG485" s="53"/>
      <c r="DH485" s="53"/>
      <c r="DI485" s="53"/>
      <c r="DJ485" s="53"/>
      <c r="DK485" s="53"/>
      <c r="DL485" s="53"/>
      <c r="DM485" s="53"/>
      <c r="DN485" s="53"/>
      <c r="DO485" s="53"/>
      <c r="DP485" s="53"/>
      <c r="DQ485" s="53"/>
      <c r="DR485" s="53"/>
      <c r="DS485" s="53"/>
      <c r="DT485" s="53"/>
      <c r="DU485" s="53"/>
      <c r="DV485" s="53"/>
      <c r="DW485" s="53"/>
      <c r="DX485" s="53"/>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3"/>
      <c r="FK485" s="53"/>
      <c r="FL485" s="53"/>
      <c r="FM485" s="53"/>
      <c r="FN485" s="53"/>
      <c r="FO485" s="53"/>
      <c r="FP485" s="53"/>
      <c r="FQ485" s="53"/>
      <c r="FR485" s="53"/>
      <c r="FS485" s="53"/>
      <c r="FT485" s="53"/>
      <c r="FU485" s="53"/>
      <c r="FV485" s="53"/>
      <c r="FW485" s="53"/>
      <c r="FX485" s="53"/>
      <c r="FY485" s="53"/>
      <c r="FZ485" s="53"/>
      <c r="GA485" s="53"/>
      <c r="GB485" s="53"/>
      <c r="GC485" s="53"/>
      <c r="GD485" s="53"/>
      <c r="GE485" s="53"/>
      <c r="GF485" s="53"/>
      <c r="GG485" s="53"/>
      <c r="GH485" s="53"/>
      <c r="GI485" s="53"/>
      <c r="GJ485" s="53"/>
      <c r="GK485" s="53"/>
      <c r="GL485" s="53"/>
      <c r="GM485" s="53"/>
      <c r="GN485" s="53"/>
      <c r="GO485" s="53"/>
      <c r="GP485" s="53"/>
      <c r="GQ485" s="53"/>
      <c r="GR485" s="53"/>
      <c r="GS485" s="53"/>
      <c r="GT485" s="53"/>
      <c r="GU485" s="53"/>
      <c r="GV485" s="53"/>
      <c r="GW485" s="53"/>
      <c r="GX485" s="53"/>
      <c r="GY485" s="53"/>
      <c r="GZ485" s="53"/>
      <c r="HA485" s="53"/>
      <c r="HB485" s="53"/>
      <c r="HC485" s="53"/>
      <c r="HD485" s="53"/>
      <c r="HE485" s="53"/>
      <c r="HF485" s="53"/>
      <c r="HG485" s="53"/>
      <c r="HH485" s="53"/>
      <c r="HI485" s="53"/>
      <c r="HJ485" s="53"/>
      <c r="HK485" s="53"/>
      <c r="HL485" s="53"/>
      <c r="HM485" s="53"/>
      <c r="HN485" s="53"/>
      <c r="HO485" s="53"/>
      <c r="HP485" s="53"/>
      <c r="HQ485" s="53"/>
      <c r="HR485" s="53"/>
      <c r="HS485" s="53"/>
      <c r="HT485" s="53"/>
      <c r="HU485" s="53"/>
      <c r="HV485" s="53"/>
      <c r="HW485" s="53"/>
      <c r="HX485" s="53"/>
      <c r="HY485" s="53"/>
      <c r="HZ485" s="53"/>
      <c r="IA485" s="53"/>
      <c r="IB485" s="53"/>
      <c r="IC485" s="53"/>
      <c r="ID485" s="53"/>
      <c r="IE485" s="53"/>
      <c r="IF485" s="53"/>
      <c r="IG485" s="53"/>
      <c r="IH485" s="53"/>
      <c r="II485" s="53"/>
      <c r="IJ485" s="53"/>
      <c r="IK485" s="53"/>
      <c r="IL485" s="53"/>
      <c r="IM485" s="53"/>
      <c r="IN485" s="53"/>
      <c r="IO485" s="53"/>
      <c r="IP485" s="53"/>
      <c r="IQ485" s="53"/>
      <c r="IR485" s="53"/>
      <c r="IS485" s="53"/>
      <c r="IT485" s="53"/>
      <c r="IU485" s="53"/>
      <c r="IV485" s="53"/>
      <c r="IW485" s="53"/>
      <c r="IX485" s="53"/>
      <c r="IY485" s="53"/>
      <c r="IZ485" s="53"/>
      <c r="JA485" s="53"/>
      <c r="JB485" s="53"/>
      <c r="JC485" s="53"/>
      <c r="JD485" s="53"/>
      <c r="JE485" s="53"/>
      <c r="JF485" s="53"/>
      <c r="JG485" s="53"/>
      <c r="JH485" s="53"/>
      <c r="JI485" s="53"/>
      <c r="JJ485" s="53"/>
      <c r="JK485" s="53"/>
      <c r="JL485" s="53"/>
      <c r="JM485" s="53"/>
      <c r="JN485" s="53"/>
      <c r="JO485" s="53"/>
      <c r="JP485" s="53"/>
      <c r="JQ485" s="53"/>
      <c r="JR485" s="53"/>
      <c r="JS485" s="53"/>
      <c r="JT485" s="53"/>
      <c r="JU485" s="53"/>
      <c r="JV485" s="53"/>
      <c r="JW485" s="53"/>
      <c r="JX485" s="53"/>
      <c r="JY485" s="53"/>
      <c r="JZ485" s="53"/>
      <c r="KA485" s="53"/>
      <c r="KB485" s="53"/>
      <c r="KC485" s="53"/>
      <c r="KD485" s="53"/>
      <c r="KE485" s="53"/>
      <c r="KF485" s="53"/>
      <c r="KG485" s="53"/>
      <c r="KH485" s="53"/>
      <c r="KI485" s="53"/>
      <c r="KJ485" s="53"/>
      <c r="KK485" s="53"/>
      <c r="KL485" s="53"/>
      <c r="KM485" s="53"/>
      <c r="KN485" s="53"/>
      <c r="KO485" s="53"/>
      <c r="KP485" s="53"/>
      <c r="KQ485" s="53"/>
      <c r="KR485" s="53"/>
      <c r="KS485" s="53"/>
      <c r="KT485" s="53"/>
      <c r="KU485" s="53"/>
      <c r="KV485" s="53"/>
      <c r="KW485" s="53"/>
      <c r="KX485" s="53"/>
      <c r="KY485" s="53"/>
      <c r="KZ485" s="53"/>
      <c r="LA485" s="53"/>
      <c r="LB485" s="53"/>
      <c r="LC485" s="53"/>
      <c r="LD485" s="53"/>
      <c r="LE485" s="53"/>
      <c r="LF485" s="53"/>
      <c r="LG485" s="53"/>
      <c r="LH485" s="53"/>
      <c r="LI485" s="53"/>
      <c r="LJ485" s="53"/>
      <c r="LK485" s="53"/>
      <c r="LL485" s="53"/>
      <c r="LM485" s="53"/>
      <c r="LN485" s="53"/>
      <c r="LO485" s="53"/>
      <c r="LP485" s="53"/>
      <c r="LQ485" s="53"/>
      <c r="LR485" s="53"/>
      <c r="LS485" s="53"/>
      <c r="LT485" s="53"/>
      <c r="LU485" s="53"/>
      <c r="LV485" s="53"/>
      <c r="LW485" s="53"/>
      <c r="LX485" s="53"/>
      <c r="LY485" s="53"/>
      <c r="LZ485" s="53"/>
      <c r="MA485" s="53"/>
      <c r="MB485" s="53"/>
      <c r="MC485" s="53"/>
      <c r="MD485" s="53"/>
      <c r="ME485" s="53"/>
      <c r="MF485" s="53"/>
      <c r="MG485" s="53"/>
      <c r="MH485" s="53"/>
      <c r="MI485" s="53"/>
      <c r="MJ485" s="53"/>
      <c r="MK485" s="53"/>
      <c r="ML485" s="53"/>
      <c r="MM485" s="53"/>
      <c r="MN485" s="53"/>
      <c r="MO485" s="53"/>
      <c r="MP485" s="53"/>
      <c r="MQ485" s="53"/>
      <c r="MR485" s="53"/>
      <c r="MS485" s="53"/>
      <c r="MT485" s="53"/>
      <c r="MU485" s="53"/>
      <c r="MV485" s="53"/>
      <c r="MW485" s="53"/>
      <c r="MX485" s="53"/>
      <c r="MY485" s="53"/>
      <c r="MZ485" s="53"/>
      <c r="NA485" s="53"/>
      <c r="NB485" s="53"/>
      <c r="NC485" s="53"/>
      <c r="ND485" s="53"/>
      <c r="NE485" s="53"/>
      <c r="NF485" s="53"/>
      <c r="NG485" s="53"/>
      <c r="NH485" s="53"/>
      <c r="NI485" s="53"/>
      <c r="NJ485" s="53"/>
      <c r="NK485" s="53"/>
      <c r="NL485" s="53"/>
      <c r="NM485" s="53"/>
      <c r="NN485" s="53"/>
      <c r="NO485" s="53"/>
      <c r="NP485" s="53"/>
      <c r="NQ485" s="53"/>
      <c r="NR485" s="53"/>
      <c r="NS485" s="53"/>
      <c r="NT485" s="53"/>
      <c r="NU485" s="53"/>
      <c r="NV485" s="53"/>
      <c r="NW485" s="53"/>
      <c r="NX485" s="53"/>
      <c r="NY485" s="53"/>
      <c r="NZ485" s="53"/>
      <c r="OA485" s="53"/>
      <c r="OB485" s="53"/>
      <c r="OC485" s="53"/>
      <c r="OD485" s="53"/>
      <c r="OE485" s="53"/>
      <c r="OF485" s="53"/>
      <c r="OG485" s="53"/>
      <c r="OH485" s="53"/>
      <c r="OI485" s="53"/>
      <c r="OJ485" s="53"/>
      <c r="OK485" s="53"/>
      <c r="OL485" s="53"/>
      <c r="OM485" s="53"/>
      <c r="ON485" s="53"/>
      <c r="OO485" s="53"/>
      <c r="OP485" s="53"/>
      <c r="OQ485" s="53"/>
      <c r="OR485" s="53"/>
      <c r="OS485" s="53"/>
      <c r="OT485" s="53"/>
      <c r="OU485" s="53"/>
      <c r="OV485" s="53"/>
      <c r="OW485" s="53"/>
      <c r="OX485" s="53"/>
      <c r="OY485" s="53"/>
      <c r="OZ485" s="53"/>
      <c r="PA485" s="53"/>
      <c r="PB485" s="53"/>
      <c r="PC485" s="53"/>
      <c r="PD485" s="53"/>
      <c r="PE485" s="53"/>
      <c r="PF485" s="53"/>
      <c r="PG485" s="53"/>
      <c r="PH485" s="53"/>
      <c r="PI485" s="53"/>
      <c r="PJ485" s="53"/>
      <c r="PK485" s="53"/>
      <c r="PL485" s="53"/>
      <c r="PM485" s="53"/>
      <c r="PN485" s="53"/>
      <c r="PO485" s="53"/>
      <c r="PP485" s="53"/>
      <c r="PQ485" s="53"/>
      <c r="PR485" s="53"/>
      <c r="PS485" s="53"/>
      <c r="PT485" s="53"/>
      <c r="PU485" s="53"/>
      <c r="PV485" s="53"/>
      <c r="PW485" s="53"/>
      <c r="PX485" s="53"/>
      <c r="PY485" s="53"/>
      <c r="PZ485" s="53"/>
      <c r="QA485" s="53"/>
      <c r="QB485" s="53"/>
      <c r="QC485" s="53"/>
      <c r="QD485" s="53"/>
      <c r="QE485" s="53"/>
      <c r="QF485" s="53"/>
      <c r="QG485" s="53"/>
      <c r="QH485" s="53"/>
      <c r="QI485" s="53"/>
      <c r="QJ485" s="53"/>
      <c r="QK485" s="53"/>
      <c r="QL485" s="53"/>
      <c r="QM485" s="53"/>
      <c r="QN485" s="53"/>
      <c r="QO485" s="53"/>
      <c r="QP485" s="53"/>
      <c r="QQ485" s="53"/>
      <c r="QR485" s="53"/>
      <c r="QS485" s="53"/>
      <c r="QT485" s="53"/>
      <c r="QU485" s="53"/>
      <c r="QV485" s="53"/>
      <c r="QW485" s="53"/>
      <c r="QX485" s="53"/>
      <c r="QY485" s="53"/>
      <c r="QZ485" s="53"/>
      <c r="RA485" s="53"/>
      <c r="RB485" s="53"/>
      <c r="RC485" s="53"/>
      <c r="RD485" s="53"/>
      <c r="RE485" s="53"/>
      <c r="RF485" s="53"/>
      <c r="RG485" s="53"/>
      <c r="RH485" s="53"/>
      <c r="RI485" s="53"/>
      <c r="RJ485" s="53"/>
      <c r="RK485" s="53"/>
      <c r="RL485" s="53"/>
      <c r="RM485" s="53"/>
      <c r="RN485" s="53"/>
      <c r="RO485" s="53"/>
      <c r="RP485" s="53"/>
      <c r="RQ485" s="53"/>
      <c r="RR485" s="53"/>
      <c r="RS485" s="53"/>
      <c r="RT485" s="53"/>
      <c r="RU485" s="53"/>
      <c r="RV485" s="53"/>
      <c r="RW485" s="53"/>
      <c r="RX485" s="53"/>
      <c r="RY485" s="53"/>
      <c r="RZ485" s="53"/>
      <c r="SA485" s="53"/>
      <c r="SB485" s="53"/>
      <c r="SC485" s="53"/>
      <c r="SD485" s="53"/>
      <c r="SE485" s="53"/>
      <c r="SF485" s="53"/>
      <c r="SG485" s="53"/>
      <c r="SH485" s="53"/>
      <c r="SI485" s="53"/>
      <c r="SJ485" s="53"/>
      <c r="SK485" s="53"/>
      <c r="SL485" s="53"/>
      <c r="SM485" s="53"/>
      <c r="SN485" s="53"/>
      <c r="SO485" s="53"/>
      <c r="SP485" s="53"/>
      <c r="SQ485" s="53"/>
      <c r="SR485" s="53"/>
      <c r="SS485" s="53"/>
      <c r="ST485" s="53"/>
      <c r="SU485" s="53"/>
      <c r="SV485" s="53"/>
      <c r="SW485" s="53"/>
      <c r="SX485" s="53"/>
      <c r="SY485" s="53"/>
      <c r="SZ485" s="53"/>
      <c r="TA485" s="53"/>
      <c r="TB485" s="53"/>
      <c r="TC485" s="53"/>
      <c r="TD485" s="53"/>
      <c r="TE485" s="53"/>
      <c r="TF485" s="53"/>
      <c r="TG485" s="53"/>
      <c r="TH485" s="53"/>
      <c r="TI485" s="53"/>
      <c r="TJ485" s="53"/>
      <c r="TK485" s="53"/>
      <c r="TL485" s="53"/>
      <c r="TM485" s="53"/>
      <c r="TN485" s="53"/>
      <c r="TO485" s="53"/>
      <c r="TP485" s="53"/>
      <c r="TQ485" s="53"/>
      <c r="TR485" s="53"/>
      <c r="TS485" s="53"/>
      <c r="TT485" s="53"/>
      <c r="TU485" s="53"/>
      <c r="TV485" s="53"/>
      <c r="TW485" s="53"/>
      <c r="TX485" s="53"/>
      <c r="TY485" s="53"/>
      <c r="TZ485" s="53"/>
      <c r="UA485" s="53"/>
      <c r="UB485" s="53"/>
      <c r="UC485" s="53"/>
      <c r="UD485" s="53"/>
      <c r="UE485" s="53"/>
      <c r="UF485" s="53"/>
      <c r="UG485" s="53"/>
    </row>
    <row r="486" spans="12:553" s="19" customFormat="1" ht="15.75" customHeight="1" x14ac:dyDescent="0.2">
      <c r="L486" s="66"/>
      <c r="M486" s="66"/>
      <c r="N486" s="52"/>
      <c r="O486" s="53"/>
      <c r="P486" s="53"/>
      <c r="Q486" s="53"/>
      <c r="R486" s="53"/>
      <c r="S486" s="53"/>
      <c r="T486" s="53"/>
      <c r="U486" s="53"/>
      <c r="V486" s="53"/>
      <c r="W486" s="53"/>
      <c r="X486" s="53"/>
      <c r="Y486" s="53"/>
      <c r="Z486" s="53"/>
      <c r="AA486" s="53"/>
      <c r="AB486" s="53"/>
      <c r="AC486" s="53"/>
      <c r="AD486" s="53"/>
      <c r="AE486" s="53"/>
      <c r="AF486" s="53"/>
      <c r="AG486" s="53"/>
      <c r="AH486" s="53"/>
      <c r="AI486" s="53"/>
      <c r="AJ486" s="53"/>
      <c r="AK486" s="53"/>
      <c r="AL486" s="53"/>
      <c r="AM486" s="53"/>
      <c r="AN486" s="53"/>
      <c r="AO486" s="53"/>
      <c r="AP486" s="53"/>
      <c r="AQ486" s="53"/>
      <c r="AR486" s="53"/>
      <c r="AS486" s="53"/>
      <c r="AT486" s="53"/>
      <c r="AU486" s="53"/>
      <c r="AV486" s="53"/>
      <c r="AW486" s="53"/>
      <c r="AX486" s="53"/>
      <c r="AY486" s="53"/>
      <c r="AZ486" s="53"/>
      <c r="BA486" s="53"/>
      <c r="BB486" s="53"/>
      <c r="BC486" s="53"/>
      <c r="BD486" s="53"/>
      <c r="BE486" s="53"/>
      <c r="BF486" s="53"/>
      <c r="BG486" s="53"/>
      <c r="BH486" s="53"/>
      <c r="BI486" s="53"/>
      <c r="BJ486" s="53"/>
      <c r="BK486" s="53"/>
      <c r="BL486" s="53"/>
      <c r="BM486" s="53"/>
      <c r="BN486" s="53"/>
      <c r="BO486" s="53"/>
      <c r="BP486" s="53"/>
      <c r="BQ486" s="53"/>
      <c r="BR486" s="53"/>
      <c r="BS486" s="53"/>
      <c r="BT486" s="53"/>
      <c r="BU486" s="53"/>
      <c r="BV486" s="53"/>
      <c r="BW486" s="53"/>
      <c r="BX486" s="53"/>
      <c r="BY486" s="53"/>
      <c r="BZ486" s="53"/>
      <c r="CA486" s="53"/>
      <c r="CB486" s="53"/>
      <c r="CC486" s="53"/>
      <c r="CD486" s="53"/>
      <c r="CE486" s="53"/>
      <c r="CF486" s="53"/>
      <c r="CG486" s="53"/>
      <c r="CH486" s="53"/>
      <c r="CI486" s="53"/>
      <c r="CJ486" s="53"/>
      <c r="CK486" s="53"/>
      <c r="CL486" s="53"/>
      <c r="CM486" s="53"/>
      <c r="CN486" s="53"/>
      <c r="CO486" s="53"/>
      <c r="CP486" s="53"/>
      <c r="CQ486" s="53"/>
      <c r="CR486" s="53"/>
      <c r="CS486" s="53"/>
      <c r="CT486" s="53"/>
      <c r="CU486" s="53"/>
      <c r="CV486" s="53"/>
      <c r="CW486" s="53"/>
      <c r="CX486" s="53"/>
      <c r="CY486" s="53"/>
      <c r="CZ486" s="53"/>
      <c r="DA486" s="53"/>
      <c r="DB486" s="53"/>
      <c r="DC486" s="53"/>
      <c r="DD486" s="53"/>
      <c r="DE486" s="53"/>
      <c r="DF486" s="53"/>
      <c r="DG486" s="53"/>
      <c r="DH486" s="53"/>
      <c r="DI486" s="53"/>
      <c r="DJ486" s="53"/>
      <c r="DK486" s="53"/>
      <c r="DL486" s="53"/>
      <c r="DM486" s="53"/>
      <c r="DN486" s="53"/>
      <c r="DO486" s="53"/>
      <c r="DP486" s="53"/>
      <c r="DQ486" s="53"/>
      <c r="DR486" s="53"/>
      <c r="DS486" s="53"/>
      <c r="DT486" s="53"/>
      <c r="DU486" s="53"/>
      <c r="DV486" s="53"/>
      <c r="DW486" s="53"/>
      <c r="DX486" s="53"/>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3"/>
      <c r="FK486" s="53"/>
      <c r="FL486" s="53"/>
      <c r="FM486" s="53"/>
      <c r="FN486" s="53"/>
      <c r="FO486" s="53"/>
      <c r="FP486" s="53"/>
      <c r="FQ486" s="53"/>
      <c r="FR486" s="53"/>
      <c r="FS486" s="53"/>
      <c r="FT486" s="53"/>
      <c r="FU486" s="53"/>
      <c r="FV486" s="53"/>
      <c r="FW486" s="53"/>
      <c r="FX486" s="53"/>
      <c r="FY486" s="53"/>
      <c r="FZ486" s="53"/>
      <c r="GA486" s="53"/>
      <c r="GB486" s="53"/>
      <c r="GC486" s="53"/>
      <c r="GD486" s="53"/>
      <c r="GE486" s="53"/>
      <c r="GF486" s="53"/>
      <c r="GG486" s="53"/>
      <c r="GH486" s="53"/>
      <c r="GI486" s="53"/>
      <c r="GJ486" s="53"/>
      <c r="GK486" s="53"/>
      <c r="GL486" s="53"/>
      <c r="GM486" s="53"/>
      <c r="GN486" s="53"/>
      <c r="GO486" s="53"/>
      <c r="GP486" s="53"/>
      <c r="GQ486" s="53"/>
      <c r="GR486" s="53"/>
      <c r="GS486" s="53"/>
      <c r="GT486" s="53"/>
      <c r="GU486" s="53"/>
      <c r="GV486" s="53"/>
      <c r="GW486" s="53"/>
      <c r="GX486" s="53"/>
      <c r="GY486" s="53"/>
      <c r="GZ486" s="53"/>
      <c r="HA486" s="53"/>
      <c r="HB486" s="53"/>
      <c r="HC486" s="53"/>
      <c r="HD486" s="53"/>
      <c r="HE486" s="53"/>
      <c r="HF486" s="53"/>
      <c r="HG486" s="53"/>
      <c r="HH486" s="53"/>
      <c r="HI486" s="53"/>
      <c r="HJ486" s="53"/>
      <c r="HK486" s="53"/>
      <c r="HL486" s="53"/>
      <c r="HM486" s="53"/>
      <c r="HN486" s="53"/>
      <c r="HO486" s="53"/>
      <c r="HP486" s="53"/>
      <c r="HQ486" s="53"/>
      <c r="HR486" s="53"/>
      <c r="HS486" s="53"/>
      <c r="HT486" s="53"/>
      <c r="HU486" s="53"/>
      <c r="HV486" s="53"/>
      <c r="HW486" s="53"/>
      <c r="HX486" s="53"/>
      <c r="HY486" s="53"/>
      <c r="HZ486" s="53"/>
      <c r="IA486" s="53"/>
      <c r="IB486" s="53"/>
      <c r="IC486" s="53"/>
      <c r="ID486" s="53"/>
      <c r="IE486" s="53"/>
      <c r="IF486" s="53"/>
      <c r="IG486" s="53"/>
      <c r="IH486" s="53"/>
      <c r="II486" s="53"/>
      <c r="IJ486" s="53"/>
      <c r="IK486" s="53"/>
      <c r="IL486" s="53"/>
      <c r="IM486" s="53"/>
      <c r="IN486" s="53"/>
      <c r="IO486" s="53"/>
      <c r="IP486" s="53"/>
      <c r="IQ486" s="53"/>
      <c r="IR486" s="53"/>
      <c r="IS486" s="53"/>
      <c r="IT486" s="53"/>
      <c r="IU486" s="53"/>
      <c r="IV486" s="53"/>
      <c r="IW486" s="53"/>
      <c r="IX486" s="53"/>
      <c r="IY486" s="53"/>
      <c r="IZ486" s="53"/>
      <c r="JA486" s="53"/>
      <c r="JB486" s="53"/>
      <c r="JC486" s="53"/>
      <c r="JD486" s="53"/>
      <c r="JE486" s="53"/>
      <c r="JF486" s="53"/>
      <c r="JG486" s="53"/>
      <c r="JH486" s="53"/>
      <c r="JI486" s="53"/>
      <c r="JJ486" s="53"/>
      <c r="JK486" s="53"/>
      <c r="JL486" s="53"/>
      <c r="JM486" s="53"/>
      <c r="JN486" s="53"/>
      <c r="JO486" s="53"/>
      <c r="JP486" s="53"/>
      <c r="JQ486" s="53"/>
      <c r="JR486" s="53"/>
      <c r="JS486" s="53"/>
      <c r="JT486" s="53"/>
      <c r="JU486" s="53"/>
      <c r="JV486" s="53"/>
      <c r="JW486" s="53"/>
      <c r="JX486" s="53"/>
      <c r="JY486" s="53"/>
      <c r="JZ486" s="53"/>
      <c r="KA486" s="53"/>
      <c r="KB486" s="53"/>
      <c r="KC486" s="53"/>
      <c r="KD486" s="53"/>
      <c r="KE486" s="53"/>
      <c r="KF486" s="53"/>
      <c r="KG486" s="53"/>
      <c r="KH486" s="53"/>
      <c r="KI486" s="53"/>
      <c r="KJ486" s="53"/>
      <c r="KK486" s="53"/>
      <c r="KL486" s="53"/>
      <c r="KM486" s="53"/>
      <c r="KN486" s="53"/>
      <c r="KO486" s="53"/>
      <c r="KP486" s="53"/>
      <c r="KQ486" s="53"/>
      <c r="KR486" s="53"/>
      <c r="KS486" s="53"/>
      <c r="KT486" s="53"/>
      <c r="KU486" s="53"/>
      <c r="KV486" s="53"/>
      <c r="KW486" s="53"/>
      <c r="KX486" s="53"/>
      <c r="KY486" s="53"/>
      <c r="KZ486" s="53"/>
      <c r="LA486" s="53"/>
      <c r="LB486" s="53"/>
      <c r="LC486" s="53"/>
      <c r="LD486" s="53"/>
      <c r="LE486" s="53"/>
      <c r="LF486" s="53"/>
      <c r="LG486" s="53"/>
      <c r="LH486" s="53"/>
      <c r="LI486" s="53"/>
      <c r="LJ486" s="53"/>
      <c r="LK486" s="53"/>
      <c r="LL486" s="53"/>
      <c r="LM486" s="53"/>
      <c r="LN486" s="53"/>
      <c r="LO486" s="53"/>
      <c r="LP486" s="53"/>
      <c r="LQ486" s="53"/>
      <c r="LR486" s="53"/>
      <c r="LS486" s="53"/>
      <c r="LT486" s="53"/>
      <c r="LU486" s="53"/>
      <c r="LV486" s="53"/>
      <c r="LW486" s="53"/>
      <c r="LX486" s="53"/>
      <c r="LY486" s="53"/>
      <c r="LZ486" s="53"/>
      <c r="MA486" s="53"/>
      <c r="MB486" s="53"/>
      <c r="MC486" s="53"/>
      <c r="MD486" s="53"/>
      <c r="ME486" s="53"/>
      <c r="MF486" s="53"/>
      <c r="MG486" s="53"/>
      <c r="MH486" s="53"/>
      <c r="MI486" s="53"/>
      <c r="MJ486" s="53"/>
      <c r="MK486" s="53"/>
      <c r="ML486" s="53"/>
      <c r="MM486" s="53"/>
      <c r="MN486" s="53"/>
      <c r="MO486" s="53"/>
      <c r="MP486" s="53"/>
      <c r="MQ486" s="53"/>
      <c r="MR486" s="53"/>
      <c r="MS486" s="53"/>
      <c r="MT486" s="53"/>
      <c r="MU486" s="53"/>
      <c r="MV486" s="53"/>
      <c r="MW486" s="53"/>
      <c r="MX486" s="53"/>
      <c r="MY486" s="53"/>
      <c r="MZ486" s="53"/>
      <c r="NA486" s="53"/>
      <c r="NB486" s="53"/>
      <c r="NC486" s="53"/>
      <c r="ND486" s="53"/>
      <c r="NE486" s="53"/>
      <c r="NF486" s="53"/>
      <c r="NG486" s="53"/>
      <c r="NH486" s="53"/>
      <c r="NI486" s="53"/>
      <c r="NJ486" s="53"/>
      <c r="NK486" s="53"/>
      <c r="NL486" s="53"/>
      <c r="NM486" s="53"/>
      <c r="NN486" s="53"/>
      <c r="NO486" s="53"/>
      <c r="NP486" s="53"/>
      <c r="NQ486" s="53"/>
      <c r="NR486" s="53"/>
      <c r="NS486" s="53"/>
      <c r="NT486" s="53"/>
      <c r="NU486" s="53"/>
      <c r="NV486" s="53"/>
      <c r="NW486" s="53"/>
      <c r="NX486" s="53"/>
      <c r="NY486" s="53"/>
      <c r="NZ486" s="53"/>
      <c r="OA486" s="53"/>
      <c r="OB486" s="53"/>
      <c r="OC486" s="53"/>
      <c r="OD486" s="53"/>
      <c r="OE486" s="53"/>
      <c r="OF486" s="53"/>
      <c r="OG486" s="53"/>
      <c r="OH486" s="53"/>
      <c r="OI486" s="53"/>
      <c r="OJ486" s="53"/>
      <c r="OK486" s="53"/>
      <c r="OL486" s="53"/>
      <c r="OM486" s="53"/>
      <c r="ON486" s="53"/>
      <c r="OO486" s="53"/>
      <c r="OP486" s="53"/>
      <c r="OQ486" s="53"/>
      <c r="OR486" s="53"/>
      <c r="OS486" s="53"/>
      <c r="OT486" s="53"/>
      <c r="OU486" s="53"/>
      <c r="OV486" s="53"/>
      <c r="OW486" s="53"/>
      <c r="OX486" s="53"/>
      <c r="OY486" s="53"/>
      <c r="OZ486" s="53"/>
      <c r="PA486" s="53"/>
      <c r="PB486" s="53"/>
      <c r="PC486" s="53"/>
      <c r="PD486" s="53"/>
      <c r="PE486" s="53"/>
      <c r="PF486" s="53"/>
      <c r="PG486" s="53"/>
      <c r="PH486" s="53"/>
      <c r="PI486" s="53"/>
      <c r="PJ486" s="53"/>
      <c r="PK486" s="53"/>
      <c r="PL486" s="53"/>
      <c r="PM486" s="53"/>
      <c r="PN486" s="53"/>
      <c r="PO486" s="53"/>
      <c r="PP486" s="53"/>
      <c r="PQ486" s="53"/>
      <c r="PR486" s="53"/>
      <c r="PS486" s="53"/>
      <c r="PT486" s="53"/>
      <c r="PU486" s="53"/>
      <c r="PV486" s="53"/>
      <c r="PW486" s="53"/>
      <c r="PX486" s="53"/>
      <c r="PY486" s="53"/>
      <c r="PZ486" s="53"/>
      <c r="QA486" s="53"/>
      <c r="QB486" s="53"/>
      <c r="QC486" s="53"/>
      <c r="QD486" s="53"/>
      <c r="QE486" s="53"/>
      <c r="QF486" s="53"/>
      <c r="QG486" s="53"/>
      <c r="QH486" s="53"/>
      <c r="QI486" s="53"/>
      <c r="QJ486" s="53"/>
      <c r="QK486" s="53"/>
      <c r="QL486" s="53"/>
      <c r="QM486" s="53"/>
      <c r="QN486" s="53"/>
      <c r="QO486" s="53"/>
      <c r="QP486" s="53"/>
      <c r="QQ486" s="53"/>
      <c r="QR486" s="53"/>
      <c r="QS486" s="53"/>
      <c r="QT486" s="53"/>
      <c r="QU486" s="53"/>
      <c r="QV486" s="53"/>
      <c r="QW486" s="53"/>
      <c r="QX486" s="53"/>
      <c r="QY486" s="53"/>
      <c r="QZ486" s="53"/>
      <c r="RA486" s="53"/>
      <c r="RB486" s="53"/>
      <c r="RC486" s="53"/>
      <c r="RD486" s="53"/>
      <c r="RE486" s="53"/>
      <c r="RF486" s="53"/>
      <c r="RG486" s="53"/>
      <c r="RH486" s="53"/>
      <c r="RI486" s="53"/>
      <c r="RJ486" s="53"/>
      <c r="RK486" s="53"/>
      <c r="RL486" s="53"/>
      <c r="RM486" s="53"/>
      <c r="RN486" s="53"/>
      <c r="RO486" s="53"/>
      <c r="RP486" s="53"/>
      <c r="RQ486" s="53"/>
      <c r="RR486" s="53"/>
      <c r="RS486" s="53"/>
      <c r="RT486" s="53"/>
      <c r="RU486" s="53"/>
      <c r="RV486" s="53"/>
      <c r="RW486" s="53"/>
      <c r="RX486" s="53"/>
      <c r="RY486" s="53"/>
      <c r="RZ486" s="53"/>
      <c r="SA486" s="53"/>
      <c r="SB486" s="53"/>
      <c r="SC486" s="53"/>
      <c r="SD486" s="53"/>
      <c r="SE486" s="53"/>
      <c r="SF486" s="53"/>
      <c r="SG486" s="53"/>
      <c r="SH486" s="53"/>
      <c r="SI486" s="53"/>
      <c r="SJ486" s="53"/>
      <c r="SK486" s="53"/>
      <c r="SL486" s="53"/>
      <c r="SM486" s="53"/>
      <c r="SN486" s="53"/>
      <c r="SO486" s="53"/>
      <c r="SP486" s="53"/>
      <c r="SQ486" s="53"/>
      <c r="SR486" s="53"/>
      <c r="SS486" s="53"/>
      <c r="ST486" s="53"/>
      <c r="SU486" s="53"/>
      <c r="SV486" s="53"/>
      <c r="SW486" s="53"/>
      <c r="SX486" s="53"/>
      <c r="SY486" s="53"/>
      <c r="SZ486" s="53"/>
      <c r="TA486" s="53"/>
      <c r="TB486" s="53"/>
      <c r="TC486" s="53"/>
      <c r="TD486" s="53"/>
      <c r="TE486" s="53"/>
      <c r="TF486" s="53"/>
      <c r="TG486" s="53"/>
      <c r="TH486" s="53"/>
      <c r="TI486" s="53"/>
      <c r="TJ486" s="53"/>
      <c r="TK486" s="53"/>
      <c r="TL486" s="53"/>
      <c r="TM486" s="53"/>
      <c r="TN486" s="53"/>
      <c r="TO486" s="53"/>
      <c r="TP486" s="53"/>
      <c r="TQ486" s="53"/>
      <c r="TR486" s="53"/>
      <c r="TS486" s="53"/>
      <c r="TT486" s="53"/>
      <c r="TU486" s="53"/>
      <c r="TV486" s="53"/>
      <c r="TW486" s="53"/>
      <c r="TX486" s="53"/>
      <c r="TY486" s="53"/>
      <c r="TZ486" s="53"/>
      <c r="UA486" s="53"/>
      <c r="UB486" s="53"/>
      <c r="UC486" s="53"/>
      <c r="UD486" s="53"/>
      <c r="UE486" s="53"/>
      <c r="UF486" s="53"/>
      <c r="UG486" s="53"/>
    </row>
    <row r="487" spans="12:553" s="19" customFormat="1" ht="15.75" customHeight="1" x14ac:dyDescent="0.2">
      <c r="L487" s="66"/>
      <c r="M487" s="66"/>
      <c r="N487" s="52"/>
      <c r="O487" s="53"/>
      <c r="P487" s="53"/>
      <c r="Q487" s="53"/>
      <c r="R487" s="53"/>
      <c r="S487" s="53"/>
      <c r="T487" s="53"/>
      <c r="U487" s="53"/>
      <c r="V487" s="53"/>
      <c r="W487" s="53"/>
      <c r="X487" s="53"/>
      <c r="Y487" s="53"/>
      <c r="Z487" s="53"/>
      <c r="AA487" s="53"/>
      <c r="AB487" s="53"/>
      <c r="AC487" s="53"/>
      <c r="AD487" s="53"/>
      <c r="AE487" s="53"/>
      <c r="AF487" s="53"/>
      <c r="AG487" s="53"/>
      <c r="AH487" s="53"/>
      <c r="AI487" s="53"/>
      <c r="AJ487" s="53"/>
      <c r="AK487" s="53"/>
      <c r="AL487" s="53"/>
      <c r="AM487" s="53"/>
      <c r="AN487" s="53"/>
      <c r="AO487" s="53"/>
      <c r="AP487" s="53"/>
      <c r="AQ487" s="53"/>
      <c r="AR487" s="53"/>
      <c r="AS487" s="53"/>
      <c r="AT487" s="53"/>
      <c r="AU487" s="53"/>
      <c r="AV487" s="53"/>
      <c r="AW487" s="53"/>
      <c r="AX487" s="53"/>
      <c r="AY487" s="53"/>
      <c r="AZ487" s="53"/>
      <c r="BA487" s="53"/>
      <c r="BB487" s="53"/>
      <c r="BC487" s="53"/>
      <c r="BD487" s="53"/>
      <c r="BE487" s="53"/>
      <c r="BF487" s="53"/>
      <c r="BG487" s="53"/>
      <c r="BH487" s="53"/>
      <c r="BI487" s="53"/>
      <c r="BJ487" s="53"/>
      <c r="BK487" s="53"/>
      <c r="BL487" s="53"/>
      <c r="BM487" s="53"/>
      <c r="BN487" s="53"/>
      <c r="BO487" s="53"/>
      <c r="BP487" s="53"/>
      <c r="BQ487" s="53"/>
      <c r="BR487" s="53"/>
      <c r="BS487" s="53"/>
      <c r="BT487" s="53"/>
      <c r="BU487" s="53"/>
      <c r="BV487" s="53"/>
      <c r="BW487" s="53"/>
      <c r="BX487" s="53"/>
      <c r="BY487" s="53"/>
      <c r="BZ487" s="53"/>
      <c r="CA487" s="53"/>
      <c r="CB487" s="53"/>
      <c r="CC487" s="53"/>
      <c r="CD487" s="53"/>
      <c r="CE487" s="53"/>
      <c r="CF487" s="53"/>
      <c r="CG487" s="53"/>
      <c r="CH487" s="53"/>
      <c r="CI487" s="53"/>
      <c r="CJ487" s="53"/>
      <c r="CK487" s="53"/>
      <c r="CL487" s="53"/>
      <c r="CM487" s="53"/>
      <c r="CN487" s="53"/>
      <c r="CO487" s="53"/>
      <c r="CP487" s="53"/>
      <c r="CQ487" s="53"/>
      <c r="CR487" s="53"/>
      <c r="CS487" s="53"/>
      <c r="CT487" s="53"/>
      <c r="CU487" s="53"/>
      <c r="CV487" s="53"/>
      <c r="CW487" s="53"/>
      <c r="CX487" s="53"/>
      <c r="CY487" s="53"/>
      <c r="CZ487" s="53"/>
      <c r="DA487" s="53"/>
      <c r="DB487" s="53"/>
      <c r="DC487" s="53"/>
      <c r="DD487" s="53"/>
      <c r="DE487" s="53"/>
      <c r="DF487" s="53"/>
      <c r="DG487" s="53"/>
      <c r="DH487" s="53"/>
      <c r="DI487" s="53"/>
      <c r="DJ487" s="53"/>
      <c r="DK487" s="53"/>
      <c r="DL487" s="53"/>
      <c r="DM487" s="53"/>
      <c r="DN487" s="53"/>
      <c r="DO487" s="53"/>
      <c r="DP487" s="53"/>
      <c r="DQ487" s="53"/>
      <c r="DR487" s="53"/>
      <c r="DS487" s="53"/>
      <c r="DT487" s="53"/>
      <c r="DU487" s="53"/>
      <c r="DV487" s="53"/>
      <c r="DW487" s="53"/>
      <c r="DX487" s="53"/>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3"/>
      <c r="FK487" s="53"/>
      <c r="FL487" s="53"/>
      <c r="FM487" s="53"/>
      <c r="FN487" s="53"/>
      <c r="FO487" s="53"/>
      <c r="FP487" s="53"/>
      <c r="FQ487" s="53"/>
      <c r="FR487" s="53"/>
      <c r="FS487" s="53"/>
      <c r="FT487" s="53"/>
      <c r="FU487" s="53"/>
      <c r="FV487" s="53"/>
      <c r="FW487" s="53"/>
      <c r="FX487" s="53"/>
      <c r="FY487" s="53"/>
      <c r="FZ487" s="53"/>
      <c r="GA487" s="53"/>
      <c r="GB487" s="53"/>
      <c r="GC487" s="53"/>
      <c r="GD487" s="53"/>
      <c r="GE487" s="53"/>
      <c r="GF487" s="53"/>
      <c r="GG487" s="53"/>
      <c r="GH487" s="53"/>
      <c r="GI487" s="53"/>
      <c r="GJ487" s="53"/>
      <c r="GK487" s="53"/>
      <c r="GL487" s="53"/>
      <c r="GM487" s="53"/>
      <c r="GN487" s="53"/>
      <c r="GO487" s="53"/>
      <c r="GP487" s="53"/>
      <c r="GQ487" s="53"/>
      <c r="GR487" s="53"/>
      <c r="GS487" s="53"/>
      <c r="GT487" s="53"/>
      <c r="GU487" s="53"/>
      <c r="GV487" s="53"/>
      <c r="GW487" s="53"/>
      <c r="GX487" s="53"/>
      <c r="GY487" s="53"/>
      <c r="GZ487" s="53"/>
      <c r="HA487" s="53"/>
      <c r="HB487" s="53"/>
      <c r="HC487" s="53"/>
      <c r="HD487" s="53"/>
      <c r="HE487" s="53"/>
      <c r="HF487" s="53"/>
      <c r="HG487" s="53"/>
      <c r="HH487" s="53"/>
      <c r="HI487" s="53"/>
      <c r="HJ487" s="53"/>
      <c r="HK487" s="53"/>
      <c r="HL487" s="53"/>
      <c r="HM487" s="53"/>
      <c r="HN487" s="53"/>
      <c r="HO487" s="53"/>
      <c r="HP487" s="53"/>
      <c r="HQ487" s="53"/>
      <c r="HR487" s="53"/>
      <c r="HS487" s="53"/>
      <c r="HT487" s="53"/>
      <c r="HU487" s="53"/>
      <c r="HV487" s="53"/>
      <c r="HW487" s="53"/>
      <c r="HX487" s="53"/>
      <c r="HY487" s="53"/>
      <c r="HZ487" s="53"/>
      <c r="IA487" s="53"/>
      <c r="IB487" s="53"/>
      <c r="IC487" s="53"/>
      <c r="ID487" s="53"/>
      <c r="IE487" s="53"/>
      <c r="IF487" s="53"/>
      <c r="IG487" s="53"/>
      <c r="IH487" s="53"/>
      <c r="II487" s="53"/>
      <c r="IJ487" s="53"/>
      <c r="IK487" s="53"/>
      <c r="IL487" s="53"/>
      <c r="IM487" s="53"/>
      <c r="IN487" s="53"/>
      <c r="IO487" s="53"/>
      <c r="IP487" s="53"/>
      <c r="IQ487" s="53"/>
      <c r="IR487" s="53"/>
      <c r="IS487" s="53"/>
      <c r="IT487" s="53"/>
      <c r="IU487" s="53"/>
      <c r="IV487" s="53"/>
      <c r="IW487" s="53"/>
      <c r="IX487" s="53"/>
      <c r="IY487" s="53"/>
      <c r="IZ487" s="53"/>
      <c r="JA487" s="53"/>
      <c r="JB487" s="53"/>
      <c r="JC487" s="53"/>
      <c r="JD487" s="53"/>
      <c r="JE487" s="53"/>
      <c r="JF487" s="53"/>
      <c r="JG487" s="53"/>
      <c r="JH487" s="53"/>
      <c r="JI487" s="53"/>
      <c r="JJ487" s="53"/>
      <c r="JK487" s="53"/>
      <c r="JL487" s="53"/>
      <c r="JM487" s="53"/>
      <c r="JN487" s="53"/>
      <c r="JO487" s="53"/>
      <c r="JP487" s="53"/>
      <c r="JQ487" s="53"/>
      <c r="JR487" s="53"/>
      <c r="JS487" s="53"/>
      <c r="JT487" s="53"/>
      <c r="JU487" s="53"/>
      <c r="JV487" s="53"/>
      <c r="JW487" s="53"/>
      <c r="JX487" s="53"/>
      <c r="JY487" s="53"/>
      <c r="JZ487" s="53"/>
      <c r="KA487" s="53"/>
      <c r="KB487" s="53"/>
      <c r="KC487" s="53"/>
      <c r="KD487" s="53"/>
      <c r="KE487" s="53"/>
      <c r="KF487" s="53"/>
      <c r="KG487" s="53"/>
      <c r="KH487" s="53"/>
      <c r="KI487" s="53"/>
      <c r="KJ487" s="53"/>
      <c r="KK487" s="53"/>
      <c r="KL487" s="53"/>
      <c r="KM487" s="53"/>
      <c r="KN487" s="53"/>
      <c r="KO487" s="53"/>
      <c r="KP487" s="53"/>
      <c r="KQ487" s="53"/>
      <c r="KR487" s="53"/>
      <c r="KS487" s="53"/>
      <c r="KT487" s="53"/>
      <c r="KU487" s="53"/>
      <c r="KV487" s="53"/>
      <c r="KW487" s="53"/>
      <c r="KX487" s="53"/>
      <c r="KY487" s="53"/>
      <c r="KZ487" s="53"/>
      <c r="LA487" s="53"/>
      <c r="LB487" s="53"/>
      <c r="LC487" s="53"/>
      <c r="LD487" s="53"/>
      <c r="LE487" s="53"/>
      <c r="LF487" s="53"/>
      <c r="LG487" s="53"/>
      <c r="LH487" s="53"/>
      <c r="LI487" s="53"/>
      <c r="LJ487" s="53"/>
      <c r="LK487" s="53"/>
      <c r="LL487" s="53"/>
      <c r="LM487" s="53"/>
      <c r="LN487" s="53"/>
      <c r="LO487" s="53"/>
      <c r="LP487" s="53"/>
      <c r="LQ487" s="53"/>
      <c r="LR487" s="53"/>
      <c r="LS487" s="53"/>
      <c r="LT487" s="53"/>
      <c r="LU487" s="53"/>
      <c r="LV487" s="53"/>
      <c r="LW487" s="53"/>
      <c r="LX487" s="53"/>
      <c r="LY487" s="53"/>
      <c r="LZ487" s="53"/>
      <c r="MA487" s="53"/>
      <c r="MB487" s="53"/>
      <c r="MC487" s="53"/>
      <c r="MD487" s="53"/>
      <c r="ME487" s="53"/>
      <c r="MF487" s="53"/>
      <c r="MG487" s="53"/>
      <c r="MH487" s="53"/>
      <c r="MI487" s="53"/>
      <c r="MJ487" s="53"/>
      <c r="MK487" s="53"/>
      <c r="ML487" s="53"/>
      <c r="MM487" s="53"/>
      <c r="MN487" s="53"/>
      <c r="MO487" s="53"/>
      <c r="MP487" s="53"/>
      <c r="MQ487" s="53"/>
      <c r="MR487" s="53"/>
      <c r="MS487" s="53"/>
      <c r="MT487" s="53"/>
      <c r="MU487" s="53"/>
      <c r="MV487" s="53"/>
      <c r="MW487" s="53"/>
      <c r="MX487" s="53"/>
      <c r="MY487" s="53"/>
      <c r="MZ487" s="53"/>
      <c r="NA487" s="53"/>
      <c r="NB487" s="53"/>
      <c r="NC487" s="53"/>
      <c r="ND487" s="53"/>
      <c r="NE487" s="53"/>
      <c r="NF487" s="53"/>
      <c r="NG487" s="53"/>
      <c r="NH487" s="53"/>
      <c r="NI487" s="53"/>
      <c r="NJ487" s="53"/>
      <c r="NK487" s="53"/>
      <c r="NL487" s="53"/>
      <c r="NM487" s="53"/>
      <c r="NN487" s="53"/>
      <c r="NO487" s="53"/>
      <c r="NP487" s="53"/>
      <c r="NQ487" s="53"/>
      <c r="NR487" s="53"/>
      <c r="NS487" s="53"/>
      <c r="NT487" s="53"/>
      <c r="NU487" s="53"/>
      <c r="NV487" s="53"/>
      <c r="NW487" s="53"/>
      <c r="NX487" s="53"/>
      <c r="NY487" s="53"/>
      <c r="NZ487" s="53"/>
      <c r="OA487" s="53"/>
      <c r="OB487" s="53"/>
      <c r="OC487" s="53"/>
      <c r="OD487" s="53"/>
      <c r="OE487" s="53"/>
      <c r="OF487" s="53"/>
      <c r="OG487" s="53"/>
      <c r="OH487" s="53"/>
      <c r="OI487" s="53"/>
      <c r="OJ487" s="53"/>
      <c r="OK487" s="53"/>
      <c r="OL487" s="53"/>
      <c r="OM487" s="53"/>
      <c r="ON487" s="53"/>
      <c r="OO487" s="53"/>
      <c r="OP487" s="53"/>
      <c r="OQ487" s="53"/>
      <c r="OR487" s="53"/>
      <c r="OS487" s="53"/>
      <c r="OT487" s="53"/>
      <c r="OU487" s="53"/>
      <c r="OV487" s="53"/>
      <c r="OW487" s="53"/>
      <c r="OX487" s="53"/>
      <c r="OY487" s="53"/>
      <c r="OZ487" s="53"/>
      <c r="PA487" s="53"/>
      <c r="PB487" s="53"/>
      <c r="PC487" s="53"/>
      <c r="PD487" s="53"/>
      <c r="PE487" s="53"/>
      <c r="PF487" s="53"/>
      <c r="PG487" s="53"/>
      <c r="PH487" s="53"/>
      <c r="PI487" s="53"/>
      <c r="PJ487" s="53"/>
      <c r="PK487" s="53"/>
      <c r="PL487" s="53"/>
      <c r="PM487" s="53"/>
      <c r="PN487" s="53"/>
      <c r="PO487" s="53"/>
      <c r="PP487" s="53"/>
      <c r="PQ487" s="53"/>
      <c r="PR487" s="53"/>
      <c r="PS487" s="53"/>
      <c r="PT487" s="53"/>
      <c r="PU487" s="53"/>
      <c r="PV487" s="53"/>
      <c r="PW487" s="53"/>
      <c r="PX487" s="53"/>
      <c r="PY487" s="53"/>
      <c r="PZ487" s="53"/>
      <c r="QA487" s="53"/>
      <c r="QB487" s="53"/>
      <c r="QC487" s="53"/>
      <c r="QD487" s="53"/>
      <c r="QE487" s="53"/>
      <c r="QF487" s="53"/>
      <c r="QG487" s="53"/>
      <c r="QH487" s="53"/>
      <c r="QI487" s="53"/>
      <c r="QJ487" s="53"/>
      <c r="QK487" s="53"/>
      <c r="QL487" s="53"/>
      <c r="QM487" s="53"/>
      <c r="QN487" s="53"/>
      <c r="QO487" s="53"/>
      <c r="QP487" s="53"/>
      <c r="QQ487" s="53"/>
      <c r="QR487" s="53"/>
      <c r="QS487" s="53"/>
      <c r="QT487" s="53"/>
      <c r="QU487" s="53"/>
      <c r="QV487" s="53"/>
      <c r="QW487" s="53"/>
      <c r="QX487" s="53"/>
      <c r="QY487" s="53"/>
      <c r="QZ487" s="53"/>
      <c r="RA487" s="53"/>
      <c r="RB487" s="53"/>
      <c r="RC487" s="53"/>
      <c r="RD487" s="53"/>
      <c r="RE487" s="53"/>
      <c r="RF487" s="53"/>
      <c r="RG487" s="53"/>
      <c r="RH487" s="53"/>
      <c r="RI487" s="53"/>
      <c r="RJ487" s="53"/>
      <c r="RK487" s="53"/>
      <c r="RL487" s="53"/>
      <c r="RM487" s="53"/>
      <c r="RN487" s="53"/>
      <c r="RO487" s="53"/>
      <c r="RP487" s="53"/>
      <c r="RQ487" s="53"/>
      <c r="RR487" s="53"/>
      <c r="RS487" s="53"/>
      <c r="RT487" s="53"/>
      <c r="RU487" s="53"/>
      <c r="RV487" s="53"/>
      <c r="RW487" s="53"/>
      <c r="RX487" s="53"/>
      <c r="RY487" s="53"/>
      <c r="RZ487" s="53"/>
      <c r="SA487" s="53"/>
      <c r="SB487" s="53"/>
      <c r="SC487" s="53"/>
      <c r="SD487" s="53"/>
      <c r="SE487" s="53"/>
      <c r="SF487" s="53"/>
      <c r="SG487" s="53"/>
      <c r="SH487" s="53"/>
      <c r="SI487" s="53"/>
      <c r="SJ487" s="53"/>
      <c r="SK487" s="53"/>
      <c r="SL487" s="53"/>
      <c r="SM487" s="53"/>
      <c r="SN487" s="53"/>
      <c r="SO487" s="53"/>
      <c r="SP487" s="53"/>
      <c r="SQ487" s="53"/>
      <c r="SR487" s="53"/>
      <c r="SS487" s="53"/>
      <c r="ST487" s="53"/>
      <c r="SU487" s="53"/>
      <c r="SV487" s="53"/>
      <c r="SW487" s="53"/>
      <c r="SX487" s="53"/>
      <c r="SY487" s="53"/>
      <c r="SZ487" s="53"/>
      <c r="TA487" s="53"/>
      <c r="TB487" s="53"/>
      <c r="TC487" s="53"/>
      <c r="TD487" s="53"/>
      <c r="TE487" s="53"/>
      <c r="TF487" s="53"/>
      <c r="TG487" s="53"/>
      <c r="TH487" s="53"/>
      <c r="TI487" s="53"/>
      <c r="TJ487" s="53"/>
      <c r="TK487" s="53"/>
      <c r="TL487" s="53"/>
      <c r="TM487" s="53"/>
      <c r="TN487" s="53"/>
      <c r="TO487" s="53"/>
      <c r="TP487" s="53"/>
      <c r="TQ487" s="53"/>
      <c r="TR487" s="53"/>
      <c r="TS487" s="53"/>
      <c r="TT487" s="53"/>
      <c r="TU487" s="53"/>
      <c r="TV487" s="53"/>
      <c r="TW487" s="53"/>
      <c r="TX487" s="53"/>
      <c r="TY487" s="53"/>
      <c r="TZ487" s="53"/>
      <c r="UA487" s="53"/>
      <c r="UB487" s="53"/>
      <c r="UC487" s="53"/>
      <c r="UD487" s="53"/>
      <c r="UE487" s="53"/>
      <c r="UF487" s="53"/>
      <c r="UG487" s="53"/>
    </row>
    <row r="488" spans="12:553" s="19" customFormat="1" ht="15.75" customHeight="1" x14ac:dyDescent="0.2">
      <c r="L488" s="66"/>
      <c r="M488" s="66"/>
      <c r="N488" s="52"/>
      <c r="O488" s="53"/>
      <c r="P488" s="53"/>
      <c r="Q488" s="53"/>
      <c r="R488" s="53"/>
      <c r="S488" s="53"/>
      <c r="T488" s="53"/>
      <c r="U488" s="53"/>
      <c r="V488" s="53"/>
      <c r="W488" s="53"/>
      <c r="X488" s="53"/>
      <c r="Y488" s="53"/>
      <c r="Z488" s="53"/>
      <c r="AA488" s="53"/>
      <c r="AB488" s="53"/>
      <c r="AC488" s="53"/>
      <c r="AD488" s="53"/>
      <c r="AE488" s="53"/>
      <c r="AF488" s="53"/>
      <c r="AG488" s="53"/>
      <c r="AH488" s="53"/>
      <c r="AI488" s="53"/>
      <c r="AJ488" s="53"/>
      <c r="AK488" s="53"/>
      <c r="AL488" s="53"/>
      <c r="AM488" s="53"/>
      <c r="AN488" s="53"/>
      <c r="AO488" s="53"/>
      <c r="AP488" s="53"/>
      <c r="AQ488" s="53"/>
      <c r="AR488" s="53"/>
      <c r="AS488" s="53"/>
      <c r="AT488" s="53"/>
      <c r="AU488" s="53"/>
      <c r="AV488" s="53"/>
      <c r="AW488" s="53"/>
      <c r="AX488" s="53"/>
      <c r="AY488" s="53"/>
      <c r="AZ488" s="53"/>
      <c r="BA488" s="53"/>
      <c r="BB488" s="53"/>
      <c r="BC488" s="53"/>
      <c r="BD488" s="53"/>
      <c r="BE488" s="53"/>
      <c r="BF488" s="53"/>
      <c r="BG488" s="53"/>
      <c r="BH488" s="53"/>
      <c r="BI488" s="53"/>
      <c r="BJ488" s="53"/>
      <c r="BK488" s="53"/>
      <c r="BL488" s="53"/>
      <c r="BM488" s="53"/>
      <c r="BN488" s="53"/>
      <c r="BO488" s="53"/>
      <c r="BP488" s="53"/>
      <c r="BQ488" s="53"/>
      <c r="BR488" s="53"/>
      <c r="BS488" s="53"/>
      <c r="BT488" s="53"/>
      <c r="BU488" s="53"/>
      <c r="BV488" s="53"/>
      <c r="BW488" s="53"/>
      <c r="BX488" s="53"/>
      <c r="BY488" s="53"/>
      <c r="BZ488" s="53"/>
      <c r="CA488" s="53"/>
      <c r="CB488" s="53"/>
      <c r="CC488" s="53"/>
      <c r="CD488" s="53"/>
      <c r="CE488" s="53"/>
      <c r="CF488" s="53"/>
      <c r="CG488" s="53"/>
      <c r="CH488" s="53"/>
      <c r="CI488" s="53"/>
      <c r="CJ488" s="53"/>
      <c r="CK488" s="53"/>
      <c r="CL488" s="53"/>
      <c r="CM488" s="53"/>
      <c r="CN488" s="53"/>
      <c r="CO488" s="53"/>
      <c r="CP488" s="53"/>
      <c r="CQ488" s="53"/>
      <c r="CR488" s="53"/>
      <c r="CS488" s="53"/>
      <c r="CT488" s="53"/>
      <c r="CU488" s="53"/>
      <c r="CV488" s="53"/>
      <c r="CW488" s="53"/>
      <c r="CX488" s="53"/>
      <c r="CY488" s="53"/>
      <c r="CZ488" s="53"/>
      <c r="DA488" s="53"/>
      <c r="DB488" s="53"/>
      <c r="DC488" s="53"/>
      <c r="DD488" s="53"/>
      <c r="DE488" s="53"/>
      <c r="DF488" s="53"/>
      <c r="DG488" s="53"/>
      <c r="DH488" s="53"/>
      <c r="DI488" s="53"/>
      <c r="DJ488" s="53"/>
      <c r="DK488" s="53"/>
      <c r="DL488" s="53"/>
      <c r="DM488" s="53"/>
      <c r="DN488" s="53"/>
      <c r="DO488" s="53"/>
      <c r="DP488" s="53"/>
      <c r="DQ488" s="53"/>
      <c r="DR488" s="53"/>
      <c r="DS488" s="53"/>
      <c r="DT488" s="53"/>
      <c r="DU488" s="53"/>
      <c r="DV488" s="53"/>
      <c r="DW488" s="53"/>
      <c r="DX488" s="53"/>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3"/>
      <c r="FK488" s="53"/>
      <c r="FL488" s="53"/>
      <c r="FM488" s="53"/>
      <c r="FN488" s="53"/>
      <c r="FO488" s="53"/>
      <c r="FP488" s="53"/>
      <c r="FQ488" s="53"/>
      <c r="FR488" s="53"/>
      <c r="FS488" s="53"/>
      <c r="FT488" s="53"/>
      <c r="FU488" s="53"/>
      <c r="FV488" s="53"/>
      <c r="FW488" s="53"/>
      <c r="FX488" s="53"/>
      <c r="FY488" s="53"/>
      <c r="FZ488" s="53"/>
      <c r="GA488" s="53"/>
      <c r="GB488" s="53"/>
      <c r="GC488" s="53"/>
      <c r="GD488" s="53"/>
      <c r="GE488" s="53"/>
      <c r="GF488" s="53"/>
      <c r="GG488" s="53"/>
      <c r="GH488" s="53"/>
      <c r="GI488" s="53"/>
      <c r="GJ488" s="53"/>
      <c r="GK488" s="53"/>
      <c r="GL488" s="53"/>
      <c r="GM488" s="53"/>
      <c r="GN488" s="53"/>
      <c r="GO488" s="53"/>
      <c r="GP488" s="53"/>
      <c r="GQ488" s="53"/>
      <c r="GR488" s="53"/>
      <c r="GS488" s="53"/>
      <c r="GT488" s="53"/>
      <c r="GU488" s="53"/>
      <c r="GV488" s="53"/>
      <c r="GW488" s="53"/>
      <c r="GX488" s="53"/>
      <c r="GY488" s="53"/>
      <c r="GZ488" s="53"/>
      <c r="HA488" s="53"/>
      <c r="HB488" s="53"/>
      <c r="HC488" s="53"/>
      <c r="HD488" s="53"/>
      <c r="HE488" s="53"/>
      <c r="HF488" s="53"/>
      <c r="HG488" s="53"/>
      <c r="HH488" s="53"/>
      <c r="HI488" s="53"/>
      <c r="HJ488" s="53"/>
      <c r="HK488" s="53"/>
      <c r="HL488" s="53"/>
      <c r="HM488" s="53"/>
      <c r="HN488" s="53"/>
      <c r="HO488" s="53"/>
      <c r="HP488" s="53"/>
      <c r="HQ488" s="53"/>
      <c r="HR488" s="53"/>
      <c r="HS488" s="53"/>
      <c r="HT488" s="53"/>
      <c r="HU488" s="53"/>
      <c r="HV488" s="53"/>
      <c r="HW488" s="53"/>
      <c r="HX488" s="53"/>
      <c r="HY488" s="53"/>
      <c r="HZ488" s="53"/>
      <c r="IA488" s="53"/>
      <c r="IB488" s="53"/>
      <c r="IC488" s="53"/>
      <c r="ID488" s="53"/>
      <c r="IE488" s="53"/>
      <c r="IF488" s="53"/>
      <c r="IG488" s="53"/>
      <c r="IH488" s="53"/>
      <c r="II488" s="53"/>
      <c r="IJ488" s="53"/>
      <c r="IK488" s="53"/>
      <c r="IL488" s="53"/>
      <c r="IM488" s="53"/>
      <c r="IN488" s="53"/>
      <c r="IO488" s="53"/>
      <c r="IP488" s="53"/>
      <c r="IQ488" s="53"/>
      <c r="IR488" s="53"/>
      <c r="IS488" s="53"/>
      <c r="IT488" s="53"/>
      <c r="IU488" s="53"/>
      <c r="IV488" s="53"/>
      <c r="IW488" s="53"/>
      <c r="IX488" s="53"/>
      <c r="IY488" s="53"/>
      <c r="IZ488" s="53"/>
      <c r="JA488" s="53"/>
      <c r="JB488" s="53"/>
      <c r="JC488" s="53"/>
      <c r="JD488" s="53"/>
      <c r="JE488" s="53"/>
      <c r="JF488" s="53"/>
      <c r="JG488" s="53"/>
      <c r="JH488" s="53"/>
      <c r="JI488" s="53"/>
      <c r="JJ488" s="53"/>
      <c r="JK488" s="53"/>
      <c r="JL488" s="53"/>
      <c r="JM488" s="53"/>
      <c r="JN488" s="53"/>
      <c r="JO488" s="53"/>
      <c r="JP488" s="53"/>
      <c r="JQ488" s="53"/>
      <c r="JR488" s="53"/>
      <c r="JS488" s="53"/>
      <c r="JT488" s="53"/>
      <c r="JU488" s="53"/>
      <c r="JV488" s="53"/>
      <c r="JW488" s="53"/>
      <c r="JX488" s="53"/>
      <c r="JY488" s="53"/>
      <c r="JZ488" s="53"/>
      <c r="KA488" s="53"/>
      <c r="KB488" s="53"/>
      <c r="KC488" s="53"/>
      <c r="KD488" s="53"/>
      <c r="KE488" s="53"/>
      <c r="KF488" s="53"/>
      <c r="KG488" s="53"/>
      <c r="KH488" s="53"/>
      <c r="KI488" s="53"/>
      <c r="KJ488" s="53"/>
      <c r="KK488" s="53"/>
      <c r="KL488" s="53"/>
      <c r="KM488" s="53"/>
      <c r="KN488" s="53"/>
      <c r="KO488" s="53"/>
      <c r="KP488" s="53"/>
      <c r="KQ488" s="53"/>
      <c r="KR488" s="53"/>
      <c r="KS488" s="53"/>
      <c r="KT488" s="53"/>
      <c r="KU488" s="53"/>
      <c r="KV488" s="53"/>
      <c r="KW488" s="53"/>
      <c r="KX488" s="53"/>
      <c r="KY488" s="53"/>
      <c r="KZ488" s="53"/>
      <c r="LA488" s="53"/>
      <c r="LB488" s="53"/>
      <c r="LC488" s="53"/>
      <c r="LD488" s="53"/>
      <c r="LE488" s="53"/>
      <c r="LF488" s="53"/>
      <c r="LG488" s="53"/>
      <c r="LH488" s="53"/>
      <c r="LI488" s="53"/>
      <c r="LJ488" s="53"/>
      <c r="LK488" s="53"/>
      <c r="LL488" s="53"/>
      <c r="LM488" s="53"/>
      <c r="LN488" s="53"/>
      <c r="LO488" s="53"/>
      <c r="LP488" s="53"/>
      <c r="LQ488" s="53"/>
      <c r="LR488" s="53"/>
      <c r="LS488" s="53"/>
      <c r="LT488" s="53"/>
      <c r="LU488" s="53"/>
      <c r="LV488" s="53"/>
      <c r="LW488" s="53"/>
      <c r="LX488" s="53"/>
      <c r="LY488" s="53"/>
      <c r="LZ488" s="53"/>
      <c r="MA488" s="53"/>
      <c r="MB488" s="53"/>
      <c r="MC488" s="53"/>
      <c r="MD488" s="53"/>
      <c r="ME488" s="53"/>
      <c r="MF488" s="53"/>
      <c r="MG488" s="53"/>
      <c r="MH488" s="53"/>
      <c r="MI488" s="53"/>
      <c r="MJ488" s="53"/>
      <c r="MK488" s="53"/>
      <c r="ML488" s="53"/>
      <c r="MM488" s="53"/>
      <c r="MN488" s="53"/>
      <c r="MO488" s="53"/>
      <c r="MP488" s="53"/>
      <c r="MQ488" s="53"/>
      <c r="MR488" s="53"/>
      <c r="MS488" s="53"/>
      <c r="MT488" s="53"/>
      <c r="MU488" s="53"/>
      <c r="MV488" s="53"/>
      <c r="MW488" s="53"/>
      <c r="MX488" s="53"/>
      <c r="MY488" s="53"/>
      <c r="MZ488" s="53"/>
      <c r="NA488" s="53"/>
      <c r="NB488" s="53"/>
      <c r="NC488" s="53"/>
      <c r="ND488" s="53"/>
      <c r="NE488" s="53"/>
      <c r="NF488" s="53"/>
      <c r="NG488" s="53"/>
      <c r="NH488" s="53"/>
      <c r="NI488" s="53"/>
      <c r="NJ488" s="53"/>
      <c r="NK488" s="53"/>
      <c r="NL488" s="53"/>
      <c r="NM488" s="53"/>
      <c r="NN488" s="53"/>
      <c r="NO488" s="53"/>
      <c r="NP488" s="53"/>
      <c r="NQ488" s="53"/>
      <c r="NR488" s="53"/>
      <c r="NS488" s="53"/>
      <c r="NT488" s="53"/>
      <c r="NU488" s="53"/>
      <c r="NV488" s="53"/>
      <c r="NW488" s="53"/>
      <c r="NX488" s="53"/>
      <c r="NY488" s="53"/>
      <c r="NZ488" s="53"/>
      <c r="OA488" s="53"/>
      <c r="OB488" s="53"/>
      <c r="OC488" s="53"/>
      <c r="OD488" s="53"/>
      <c r="OE488" s="53"/>
      <c r="OF488" s="53"/>
      <c r="OG488" s="53"/>
      <c r="OH488" s="53"/>
      <c r="OI488" s="53"/>
      <c r="OJ488" s="53"/>
      <c r="OK488" s="53"/>
      <c r="OL488" s="53"/>
      <c r="OM488" s="53"/>
      <c r="ON488" s="53"/>
      <c r="OO488" s="53"/>
      <c r="OP488" s="53"/>
      <c r="OQ488" s="53"/>
      <c r="OR488" s="53"/>
      <c r="OS488" s="53"/>
      <c r="OT488" s="53"/>
      <c r="OU488" s="53"/>
      <c r="OV488" s="53"/>
      <c r="OW488" s="53"/>
      <c r="OX488" s="53"/>
      <c r="OY488" s="53"/>
      <c r="OZ488" s="53"/>
      <c r="PA488" s="53"/>
      <c r="PB488" s="53"/>
      <c r="PC488" s="53"/>
      <c r="PD488" s="53"/>
      <c r="PE488" s="53"/>
      <c r="PF488" s="53"/>
      <c r="PG488" s="53"/>
      <c r="PH488" s="53"/>
      <c r="PI488" s="53"/>
      <c r="PJ488" s="53"/>
      <c r="PK488" s="53"/>
      <c r="PL488" s="53"/>
      <c r="PM488" s="53"/>
      <c r="PN488" s="53"/>
      <c r="PO488" s="53"/>
      <c r="PP488" s="53"/>
      <c r="PQ488" s="53"/>
      <c r="PR488" s="53"/>
      <c r="PS488" s="53"/>
      <c r="PT488" s="53"/>
      <c r="PU488" s="53"/>
      <c r="PV488" s="53"/>
      <c r="PW488" s="53"/>
      <c r="PX488" s="53"/>
      <c r="PY488" s="53"/>
      <c r="PZ488" s="53"/>
      <c r="QA488" s="53"/>
      <c r="QB488" s="53"/>
      <c r="QC488" s="53"/>
      <c r="QD488" s="53"/>
      <c r="QE488" s="53"/>
      <c r="QF488" s="53"/>
      <c r="QG488" s="53"/>
      <c r="QH488" s="53"/>
      <c r="QI488" s="53"/>
      <c r="QJ488" s="53"/>
      <c r="QK488" s="53"/>
      <c r="QL488" s="53"/>
      <c r="QM488" s="53"/>
      <c r="QN488" s="53"/>
      <c r="QO488" s="53"/>
      <c r="QP488" s="53"/>
      <c r="QQ488" s="53"/>
      <c r="QR488" s="53"/>
      <c r="QS488" s="53"/>
      <c r="QT488" s="53"/>
      <c r="QU488" s="53"/>
      <c r="QV488" s="53"/>
      <c r="QW488" s="53"/>
      <c r="QX488" s="53"/>
      <c r="QY488" s="53"/>
      <c r="QZ488" s="53"/>
      <c r="RA488" s="53"/>
      <c r="RB488" s="53"/>
      <c r="RC488" s="53"/>
      <c r="RD488" s="53"/>
      <c r="RE488" s="53"/>
      <c r="RF488" s="53"/>
      <c r="RG488" s="53"/>
      <c r="RH488" s="53"/>
      <c r="RI488" s="53"/>
      <c r="RJ488" s="53"/>
      <c r="RK488" s="53"/>
      <c r="RL488" s="53"/>
      <c r="RM488" s="53"/>
      <c r="RN488" s="53"/>
      <c r="RO488" s="53"/>
      <c r="RP488" s="53"/>
      <c r="RQ488" s="53"/>
      <c r="RR488" s="53"/>
      <c r="RS488" s="53"/>
      <c r="RT488" s="53"/>
      <c r="RU488" s="53"/>
      <c r="RV488" s="53"/>
      <c r="RW488" s="53"/>
      <c r="RX488" s="53"/>
      <c r="RY488" s="53"/>
      <c r="RZ488" s="53"/>
      <c r="SA488" s="53"/>
      <c r="SB488" s="53"/>
      <c r="SC488" s="53"/>
      <c r="SD488" s="53"/>
      <c r="SE488" s="53"/>
      <c r="SF488" s="53"/>
      <c r="SG488" s="53"/>
      <c r="SH488" s="53"/>
      <c r="SI488" s="53"/>
      <c r="SJ488" s="53"/>
      <c r="SK488" s="53"/>
      <c r="SL488" s="53"/>
      <c r="SM488" s="53"/>
      <c r="SN488" s="53"/>
      <c r="SO488" s="53"/>
      <c r="SP488" s="53"/>
      <c r="SQ488" s="53"/>
      <c r="SR488" s="53"/>
      <c r="SS488" s="53"/>
      <c r="ST488" s="53"/>
      <c r="SU488" s="53"/>
      <c r="SV488" s="53"/>
      <c r="SW488" s="53"/>
      <c r="SX488" s="53"/>
      <c r="SY488" s="53"/>
      <c r="SZ488" s="53"/>
      <c r="TA488" s="53"/>
      <c r="TB488" s="53"/>
      <c r="TC488" s="53"/>
      <c r="TD488" s="53"/>
      <c r="TE488" s="53"/>
      <c r="TF488" s="53"/>
      <c r="TG488" s="53"/>
      <c r="TH488" s="53"/>
      <c r="TI488" s="53"/>
      <c r="TJ488" s="53"/>
      <c r="TK488" s="53"/>
      <c r="TL488" s="53"/>
      <c r="TM488" s="53"/>
      <c r="TN488" s="53"/>
      <c r="TO488" s="53"/>
      <c r="TP488" s="53"/>
      <c r="TQ488" s="53"/>
      <c r="TR488" s="53"/>
      <c r="TS488" s="53"/>
      <c r="TT488" s="53"/>
      <c r="TU488" s="53"/>
      <c r="TV488" s="53"/>
      <c r="TW488" s="53"/>
      <c r="TX488" s="53"/>
      <c r="TY488" s="53"/>
      <c r="TZ488" s="53"/>
      <c r="UA488" s="53"/>
      <c r="UB488" s="53"/>
      <c r="UC488" s="53"/>
      <c r="UD488" s="53"/>
      <c r="UE488" s="53"/>
      <c r="UF488" s="53"/>
      <c r="UG488" s="53"/>
    </row>
    <row r="489" spans="12:553" s="19" customFormat="1" ht="15.75" customHeight="1" x14ac:dyDescent="0.2">
      <c r="L489" s="66"/>
      <c r="M489" s="66"/>
      <c r="N489" s="52"/>
      <c r="O489" s="53"/>
      <c r="P489" s="53"/>
      <c r="Q489" s="53"/>
      <c r="R489" s="53"/>
      <c r="S489" s="53"/>
      <c r="T489" s="53"/>
      <c r="U489" s="53"/>
      <c r="V489" s="53"/>
      <c r="W489" s="53"/>
      <c r="X489" s="53"/>
      <c r="Y489" s="53"/>
      <c r="Z489" s="53"/>
      <c r="AA489" s="53"/>
      <c r="AB489" s="53"/>
      <c r="AC489" s="53"/>
      <c r="AD489" s="53"/>
      <c r="AE489" s="53"/>
      <c r="AF489" s="53"/>
      <c r="AG489" s="53"/>
      <c r="AH489" s="53"/>
      <c r="AI489" s="53"/>
      <c r="AJ489" s="53"/>
      <c r="AK489" s="53"/>
      <c r="AL489" s="53"/>
      <c r="AM489" s="53"/>
      <c r="AN489" s="53"/>
      <c r="AO489" s="53"/>
      <c r="AP489" s="53"/>
      <c r="AQ489" s="53"/>
      <c r="AR489" s="53"/>
      <c r="AS489" s="53"/>
      <c r="AT489" s="53"/>
      <c r="AU489" s="53"/>
      <c r="AV489" s="53"/>
      <c r="AW489" s="53"/>
      <c r="AX489" s="53"/>
      <c r="AY489" s="53"/>
      <c r="AZ489" s="53"/>
      <c r="BA489" s="53"/>
      <c r="BB489" s="53"/>
      <c r="BC489" s="53"/>
      <c r="BD489" s="53"/>
      <c r="BE489" s="53"/>
      <c r="BF489" s="53"/>
      <c r="BG489" s="53"/>
      <c r="BH489" s="53"/>
      <c r="BI489" s="53"/>
      <c r="BJ489" s="53"/>
      <c r="BK489" s="53"/>
      <c r="BL489" s="53"/>
      <c r="BM489" s="53"/>
      <c r="BN489" s="53"/>
      <c r="BO489" s="53"/>
      <c r="BP489" s="53"/>
      <c r="BQ489" s="53"/>
      <c r="BR489" s="53"/>
      <c r="BS489" s="53"/>
      <c r="BT489" s="53"/>
      <c r="BU489" s="53"/>
      <c r="BV489" s="53"/>
      <c r="BW489" s="53"/>
      <c r="BX489" s="53"/>
      <c r="BY489" s="53"/>
      <c r="BZ489" s="53"/>
      <c r="CA489" s="53"/>
      <c r="CB489" s="53"/>
      <c r="CC489" s="53"/>
      <c r="CD489" s="53"/>
      <c r="CE489" s="53"/>
      <c r="CF489" s="53"/>
      <c r="CG489" s="53"/>
      <c r="CH489" s="53"/>
      <c r="CI489" s="53"/>
      <c r="CJ489" s="53"/>
      <c r="CK489" s="53"/>
      <c r="CL489" s="53"/>
      <c r="CM489" s="53"/>
      <c r="CN489" s="53"/>
      <c r="CO489" s="53"/>
      <c r="CP489" s="53"/>
      <c r="CQ489" s="53"/>
      <c r="CR489" s="53"/>
      <c r="CS489" s="53"/>
      <c r="CT489" s="53"/>
      <c r="CU489" s="53"/>
      <c r="CV489" s="53"/>
      <c r="CW489" s="53"/>
      <c r="CX489" s="53"/>
      <c r="CY489" s="53"/>
      <c r="CZ489" s="53"/>
      <c r="DA489" s="53"/>
      <c r="DB489" s="53"/>
      <c r="DC489" s="53"/>
      <c r="DD489" s="53"/>
      <c r="DE489" s="53"/>
      <c r="DF489" s="53"/>
      <c r="DG489" s="53"/>
      <c r="DH489" s="53"/>
      <c r="DI489" s="53"/>
      <c r="DJ489" s="53"/>
      <c r="DK489" s="53"/>
      <c r="DL489" s="53"/>
      <c r="DM489" s="53"/>
      <c r="DN489" s="53"/>
      <c r="DO489" s="53"/>
      <c r="DP489" s="53"/>
      <c r="DQ489" s="53"/>
      <c r="DR489" s="53"/>
      <c r="DS489" s="53"/>
      <c r="DT489" s="53"/>
      <c r="DU489" s="53"/>
      <c r="DV489" s="53"/>
      <c r="DW489" s="53"/>
      <c r="DX489" s="53"/>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3"/>
      <c r="FK489" s="53"/>
      <c r="FL489" s="53"/>
      <c r="FM489" s="53"/>
      <c r="FN489" s="53"/>
      <c r="FO489" s="53"/>
      <c r="FP489" s="53"/>
      <c r="FQ489" s="53"/>
      <c r="FR489" s="53"/>
      <c r="FS489" s="53"/>
      <c r="FT489" s="53"/>
      <c r="FU489" s="53"/>
      <c r="FV489" s="53"/>
      <c r="FW489" s="53"/>
      <c r="FX489" s="53"/>
      <c r="FY489" s="53"/>
      <c r="FZ489" s="53"/>
      <c r="GA489" s="53"/>
      <c r="GB489" s="53"/>
      <c r="GC489" s="53"/>
      <c r="GD489" s="53"/>
      <c r="GE489" s="53"/>
      <c r="GF489" s="53"/>
      <c r="GG489" s="53"/>
      <c r="GH489" s="53"/>
      <c r="GI489" s="53"/>
      <c r="GJ489" s="53"/>
      <c r="GK489" s="53"/>
      <c r="GL489" s="53"/>
      <c r="GM489" s="53"/>
      <c r="GN489" s="53"/>
      <c r="GO489" s="53"/>
      <c r="GP489" s="53"/>
      <c r="GQ489" s="53"/>
      <c r="GR489" s="53"/>
      <c r="GS489" s="53"/>
      <c r="GT489" s="53"/>
      <c r="GU489" s="53"/>
      <c r="GV489" s="53"/>
      <c r="GW489" s="53"/>
      <c r="GX489" s="53"/>
      <c r="GY489" s="53"/>
      <c r="GZ489" s="53"/>
      <c r="HA489" s="53"/>
      <c r="HB489" s="53"/>
      <c r="HC489" s="53"/>
      <c r="HD489" s="53"/>
      <c r="HE489" s="53"/>
      <c r="HF489" s="53"/>
      <c r="HG489" s="53"/>
      <c r="HH489" s="53"/>
      <c r="HI489" s="53"/>
      <c r="HJ489" s="53"/>
      <c r="HK489" s="53"/>
      <c r="HL489" s="53"/>
      <c r="HM489" s="53"/>
      <c r="HN489" s="53"/>
      <c r="HO489" s="53"/>
      <c r="HP489" s="53"/>
      <c r="HQ489" s="53"/>
      <c r="HR489" s="53"/>
      <c r="HS489" s="53"/>
      <c r="HT489" s="53"/>
      <c r="HU489" s="53"/>
      <c r="HV489" s="53"/>
      <c r="HW489" s="53"/>
      <c r="HX489" s="53"/>
      <c r="HY489" s="53"/>
      <c r="HZ489" s="53"/>
      <c r="IA489" s="53"/>
      <c r="IB489" s="53"/>
      <c r="IC489" s="53"/>
      <c r="ID489" s="53"/>
      <c r="IE489" s="53"/>
      <c r="IF489" s="53"/>
      <c r="IG489" s="53"/>
      <c r="IH489" s="53"/>
      <c r="II489" s="53"/>
      <c r="IJ489" s="53"/>
      <c r="IK489" s="53"/>
      <c r="IL489" s="53"/>
      <c r="IM489" s="53"/>
      <c r="IN489" s="53"/>
      <c r="IO489" s="53"/>
      <c r="IP489" s="53"/>
      <c r="IQ489" s="53"/>
      <c r="IR489" s="53"/>
      <c r="IS489" s="53"/>
      <c r="IT489" s="53"/>
      <c r="IU489" s="53"/>
      <c r="IV489" s="53"/>
      <c r="IW489" s="53"/>
      <c r="IX489" s="53"/>
      <c r="IY489" s="53"/>
      <c r="IZ489" s="53"/>
      <c r="JA489" s="53"/>
      <c r="JB489" s="53"/>
      <c r="JC489" s="53"/>
      <c r="JD489" s="53"/>
      <c r="JE489" s="53"/>
      <c r="JF489" s="53"/>
      <c r="JG489" s="53"/>
      <c r="JH489" s="53"/>
      <c r="JI489" s="53"/>
      <c r="JJ489" s="53"/>
      <c r="JK489" s="53"/>
      <c r="JL489" s="53"/>
      <c r="JM489" s="53"/>
      <c r="JN489" s="53"/>
      <c r="JO489" s="53"/>
      <c r="JP489" s="53"/>
      <c r="JQ489" s="53"/>
      <c r="JR489" s="53"/>
      <c r="JS489" s="53"/>
      <c r="JT489" s="53"/>
      <c r="JU489" s="53"/>
      <c r="JV489" s="53"/>
      <c r="JW489" s="53"/>
      <c r="JX489" s="53"/>
      <c r="JY489" s="53"/>
      <c r="JZ489" s="53"/>
      <c r="KA489" s="53"/>
      <c r="KB489" s="53"/>
      <c r="KC489" s="53"/>
      <c r="KD489" s="53"/>
      <c r="KE489" s="53"/>
      <c r="KF489" s="53"/>
      <c r="KG489" s="53"/>
      <c r="KH489" s="53"/>
      <c r="KI489" s="53"/>
      <c r="KJ489" s="53"/>
      <c r="KK489" s="53"/>
      <c r="KL489" s="53"/>
      <c r="KM489" s="53"/>
      <c r="KN489" s="53"/>
      <c r="KO489" s="53"/>
      <c r="KP489" s="53"/>
      <c r="KQ489" s="53"/>
      <c r="KR489" s="53"/>
      <c r="KS489" s="53"/>
      <c r="KT489" s="53"/>
      <c r="KU489" s="53"/>
      <c r="KV489" s="53"/>
      <c r="KW489" s="53"/>
      <c r="KX489" s="53"/>
      <c r="KY489" s="53"/>
      <c r="KZ489" s="53"/>
      <c r="LA489" s="53"/>
      <c r="LB489" s="53"/>
      <c r="LC489" s="53"/>
      <c r="LD489" s="53"/>
      <c r="LE489" s="53"/>
      <c r="LF489" s="53"/>
      <c r="LG489" s="53"/>
      <c r="LH489" s="53"/>
      <c r="LI489" s="53"/>
      <c r="LJ489" s="53"/>
      <c r="LK489" s="53"/>
      <c r="LL489" s="53"/>
      <c r="LM489" s="53"/>
      <c r="LN489" s="53"/>
      <c r="LO489" s="53"/>
      <c r="LP489" s="53"/>
      <c r="LQ489" s="53"/>
      <c r="LR489" s="53"/>
      <c r="LS489" s="53"/>
      <c r="LT489" s="53"/>
      <c r="LU489" s="53"/>
      <c r="LV489" s="53"/>
      <c r="LW489" s="53"/>
      <c r="LX489" s="53"/>
      <c r="LY489" s="53"/>
      <c r="LZ489" s="53"/>
      <c r="MA489" s="53"/>
      <c r="MB489" s="53"/>
      <c r="MC489" s="53"/>
      <c r="MD489" s="53"/>
      <c r="ME489" s="53"/>
      <c r="MF489" s="53"/>
      <c r="MG489" s="53"/>
      <c r="MH489" s="53"/>
      <c r="MI489" s="53"/>
      <c r="MJ489" s="53"/>
      <c r="MK489" s="53"/>
      <c r="ML489" s="53"/>
      <c r="MM489" s="53"/>
      <c r="MN489" s="53"/>
      <c r="MO489" s="53"/>
      <c r="MP489" s="53"/>
      <c r="MQ489" s="53"/>
      <c r="MR489" s="53"/>
      <c r="MS489" s="53"/>
      <c r="MT489" s="53"/>
      <c r="MU489" s="53"/>
      <c r="MV489" s="53"/>
      <c r="MW489" s="53"/>
      <c r="MX489" s="53"/>
      <c r="MY489" s="53"/>
      <c r="MZ489" s="53"/>
      <c r="NA489" s="53"/>
      <c r="NB489" s="53"/>
      <c r="NC489" s="53"/>
      <c r="ND489" s="53"/>
      <c r="NE489" s="53"/>
      <c r="NF489" s="53"/>
      <c r="NG489" s="53"/>
      <c r="NH489" s="53"/>
      <c r="NI489" s="53"/>
      <c r="NJ489" s="53"/>
      <c r="NK489" s="53"/>
      <c r="NL489" s="53"/>
      <c r="NM489" s="53"/>
      <c r="NN489" s="53"/>
      <c r="NO489" s="53"/>
      <c r="NP489" s="53"/>
      <c r="NQ489" s="53"/>
      <c r="NR489" s="53"/>
      <c r="NS489" s="53"/>
      <c r="NT489" s="53"/>
      <c r="NU489" s="53"/>
      <c r="NV489" s="53"/>
      <c r="NW489" s="53"/>
      <c r="NX489" s="53"/>
      <c r="NY489" s="53"/>
      <c r="NZ489" s="53"/>
      <c r="OA489" s="53"/>
      <c r="OB489" s="53"/>
      <c r="OC489" s="53"/>
      <c r="OD489" s="53"/>
      <c r="OE489" s="53"/>
      <c r="OF489" s="53"/>
      <c r="OG489" s="53"/>
      <c r="OH489" s="53"/>
      <c r="OI489" s="53"/>
      <c r="OJ489" s="53"/>
      <c r="OK489" s="53"/>
      <c r="OL489" s="53"/>
      <c r="OM489" s="53"/>
      <c r="ON489" s="53"/>
      <c r="OO489" s="53"/>
      <c r="OP489" s="53"/>
      <c r="OQ489" s="53"/>
      <c r="OR489" s="53"/>
      <c r="OS489" s="53"/>
      <c r="OT489" s="53"/>
      <c r="OU489" s="53"/>
      <c r="OV489" s="53"/>
      <c r="OW489" s="53"/>
      <c r="OX489" s="53"/>
      <c r="OY489" s="53"/>
      <c r="OZ489" s="53"/>
      <c r="PA489" s="53"/>
      <c r="PB489" s="53"/>
      <c r="PC489" s="53"/>
      <c r="PD489" s="53"/>
      <c r="PE489" s="53"/>
      <c r="PF489" s="53"/>
      <c r="PG489" s="53"/>
      <c r="PH489" s="53"/>
      <c r="PI489" s="53"/>
      <c r="PJ489" s="53"/>
      <c r="PK489" s="53"/>
      <c r="PL489" s="53"/>
      <c r="PM489" s="53"/>
      <c r="PN489" s="53"/>
      <c r="PO489" s="53"/>
      <c r="PP489" s="53"/>
      <c r="PQ489" s="53"/>
      <c r="PR489" s="53"/>
      <c r="PS489" s="53"/>
      <c r="PT489" s="53"/>
      <c r="PU489" s="53"/>
      <c r="PV489" s="53"/>
      <c r="PW489" s="53"/>
      <c r="PX489" s="53"/>
      <c r="PY489" s="53"/>
      <c r="PZ489" s="53"/>
      <c r="QA489" s="53"/>
      <c r="QB489" s="53"/>
      <c r="QC489" s="53"/>
      <c r="QD489" s="53"/>
      <c r="QE489" s="53"/>
      <c r="QF489" s="53"/>
      <c r="QG489" s="53"/>
      <c r="QH489" s="53"/>
      <c r="QI489" s="53"/>
      <c r="QJ489" s="53"/>
      <c r="QK489" s="53"/>
      <c r="QL489" s="53"/>
      <c r="QM489" s="53"/>
      <c r="QN489" s="53"/>
      <c r="QO489" s="53"/>
      <c r="QP489" s="53"/>
      <c r="QQ489" s="53"/>
      <c r="QR489" s="53"/>
      <c r="QS489" s="53"/>
      <c r="QT489" s="53"/>
      <c r="QU489" s="53"/>
      <c r="QV489" s="53"/>
      <c r="QW489" s="53"/>
      <c r="QX489" s="53"/>
      <c r="QY489" s="53"/>
      <c r="QZ489" s="53"/>
      <c r="RA489" s="53"/>
      <c r="RB489" s="53"/>
      <c r="RC489" s="53"/>
      <c r="RD489" s="53"/>
      <c r="RE489" s="53"/>
      <c r="RF489" s="53"/>
      <c r="RG489" s="53"/>
      <c r="RH489" s="53"/>
      <c r="RI489" s="53"/>
      <c r="RJ489" s="53"/>
      <c r="RK489" s="53"/>
      <c r="RL489" s="53"/>
      <c r="RM489" s="53"/>
      <c r="RN489" s="53"/>
      <c r="RO489" s="53"/>
      <c r="RP489" s="53"/>
      <c r="RQ489" s="53"/>
      <c r="RR489" s="53"/>
      <c r="RS489" s="53"/>
      <c r="RT489" s="53"/>
      <c r="RU489" s="53"/>
      <c r="RV489" s="53"/>
      <c r="RW489" s="53"/>
      <c r="RX489" s="53"/>
      <c r="RY489" s="53"/>
      <c r="RZ489" s="53"/>
      <c r="SA489" s="53"/>
      <c r="SB489" s="53"/>
      <c r="SC489" s="53"/>
      <c r="SD489" s="53"/>
      <c r="SE489" s="53"/>
      <c r="SF489" s="53"/>
      <c r="SG489" s="53"/>
      <c r="SH489" s="53"/>
      <c r="SI489" s="53"/>
      <c r="SJ489" s="53"/>
      <c r="SK489" s="53"/>
      <c r="SL489" s="53"/>
      <c r="SM489" s="53"/>
      <c r="SN489" s="53"/>
      <c r="SO489" s="53"/>
      <c r="SP489" s="53"/>
      <c r="SQ489" s="53"/>
      <c r="SR489" s="53"/>
      <c r="SS489" s="53"/>
      <c r="ST489" s="53"/>
      <c r="SU489" s="53"/>
      <c r="SV489" s="53"/>
      <c r="SW489" s="53"/>
      <c r="SX489" s="53"/>
      <c r="SY489" s="53"/>
      <c r="SZ489" s="53"/>
      <c r="TA489" s="53"/>
      <c r="TB489" s="53"/>
      <c r="TC489" s="53"/>
      <c r="TD489" s="53"/>
      <c r="TE489" s="53"/>
      <c r="TF489" s="53"/>
      <c r="TG489" s="53"/>
      <c r="TH489" s="53"/>
      <c r="TI489" s="53"/>
      <c r="TJ489" s="53"/>
      <c r="TK489" s="53"/>
      <c r="TL489" s="53"/>
      <c r="TM489" s="53"/>
      <c r="TN489" s="53"/>
      <c r="TO489" s="53"/>
      <c r="TP489" s="53"/>
      <c r="TQ489" s="53"/>
      <c r="TR489" s="53"/>
      <c r="TS489" s="53"/>
      <c r="TT489" s="53"/>
      <c r="TU489" s="53"/>
      <c r="TV489" s="53"/>
      <c r="TW489" s="53"/>
      <c r="TX489" s="53"/>
      <c r="TY489" s="53"/>
      <c r="TZ489" s="53"/>
      <c r="UA489" s="53"/>
      <c r="UB489" s="53"/>
      <c r="UC489" s="53"/>
      <c r="UD489" s="53"/>
      <c r="UE489" s="53"/>
      <c r="UF489" s="53"/>
      <c r="UG489" s="53"/>
    </row>
    <row r="490" spans="12:553" s="19" customFormat="1" ht="15.75" customHeight="1" x14ac:dyDescent="0.2">
      <c r="L490" s="66"/>
      <c r="M490" s="66"/>
      <c r="N490" s="52"/>
      <c r="O490" s="53"/>
      <c r="P490" s="53"/>
      <c r="Q490" s="53"/>
      <c r="R490" s="53"/>
      <c r="S490" s="53"/>
      <c r="T490" s="53"/>
      <c r="U490" s="53"/>
      <c r="V490" s="53"/>
      <c r="W490" s="53"/>
      <c r="X490" s="53"/>
      <c r="Y490" s="53"/>
      <c r="Z490" s="53"/>
      <c r="AA490" s="53"/>
      <c r="AB490" s="53"/>
      <c r="AC490" s="53"/>
      <c r="AD490" s="53"/>
      <c r="AE490" s="53"/>
      <c r="AF490" s="53"/>
      <c r="AG490" s="53"/>
      <c r="AH490" s="53"/>
      <c r="AI490" s="53"/>
      <c r="AJ490" s="53"/>
      <c r="AK490" s="53"/>
      <c r="AL490" s="53"/>
      <c r="AM490" s="53"/>
      <c r="AN490" s="53"/>
      <c r="AO490" s="53"/>
      <c r="AP490" s="53"/>
      <c r="AQ490" s="53"/>
      <c r="AR490" s="53"/>
      <c r="AS490" s="53"/>
      <c r="AT490" s="53"/>
      <c r="AU490" s="53"/>
      <c r="AV490" s="53"/>
      <c r="AW490" s="53"/>
      <c r="AX490" s="53"/>
      <c r="AY490" s="53"/>
      <c r="AZ490" s="53"/>
      <c r="BA490" s="53"/>
      <c r="BB490" s="53"/>
      <c r="BC490" s="53"/>
      <c r="BD490" s="53"/>
      <c r="BE490" s="53"/>
      <c r="BF490" s="53"/>
      <c r="BG490" s="53"/>
      <c r="BH490" s="53"/>
      <c r="BI490" s="53"/>
      <c r="BJ490" s="53"/>
      <c r="BK490" s="53"/>
      <c r="BL490" s="53"/>
      <c r="BM490" s="53"/>
      <c r="BN490" s="53"/>
      <c r="BO490" s="53"/>
      <c r="BP490" s="53"/>
      <c r="BQ490" s="53"/>
      <c r="BR490" s="53"/>
      <c r="BS490" s="53"/>
      <c r="BT490" s="53"/>
      <c r="BU490" s="53"/>
      <c r="BV490" s="53"/>
      <c r="BW490" s="53"/>
      <c r="BX490" s="53"/>
      <c r="BY490" s="53"/>
      <c r="BZ490" s="53"/>
      <c r="CA490" s="53"/>
      <c r="CB490" s="53"/>
      <c r="CC490" s="53"/>
      <c r="CD490" s="53"/>
      <c r="CE490" s="53"/>
      <c r="CF490" s="53"/>
      <c r="CG490" s="53"/>
      <c r="CH490" s="53"/>
      <c r="CI490" s="53"/>
      <c r="CJ490" s="53"/>
      <c r="CK490" s="53"/>
      <c r="CL490" s="53"/>
      <c r="CM490" s="53"/>
      <c r="CN490" s="53"/>
      <c r="CO490" s="53"/>
      <c r="CP490" s="53"/>
      <c r="CQ490" s="53"/>
      <c r="CR490" s="53"/>
      <c r="CS490" s="53"/>
      <c r="CT490" s="53"/>
      <c r="CU490" s="53"/>
      <c r="CV490" s="53"/>
      <c r="CW490" s="53"/>
      <c r="CX490" s="53"/>
      <c r="CY490" s="53"/>
      <c r="CZ490" s="53"/>
      <c r="DA490" s="53"/>
      <c r="DB490" s="53"/>
      <c r="DC490" s="53"/>
      <c r="DD490" s="53"/>
      <c r="DE490" s="53"/>
      <c r="DF490" s="53"/>
      <c r="DG490" s="53"/>
      <c r="DH490" s="53"/>
      <c r="DI490" s="53"/>
      <c r="DJ490" s="53"/>
      <c r="DK490" s="53"/>
      <c r="DL490" s="53"/>
      <c r="DM490" s="53"/>
      <c r="DN490" s="53"/>
      <c r="DO490" s="53"/>
      <c r="DP490" s="53"/>
      <c r="DQ490" s="53"/>
      <c r="DR490" s="53"/>
      <c r="DS490" s="53"/>
      <c r="DT490" s="53"/>
      <c r="DU490" s="53"/>
      <c r="DV490" s="53"/>
      <c r="DW490" s="53"/>
      <c r="DX490" s="53"/>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3"/>
      <c r="FK490" s="53"/>
      <c r="FL490" s="53"/>
      <c r="FM490" s="53"/>
      <c r="FN490" s="53"/>
      <c r="FO490" s="53"/>
      <c r="FP490" s="53"/>
      <c r="FQ490" s="53"/>
      <c r="FR490" s="53"/>
      <c r="FS490" s="53"/>
      <c r="FT490" s="53"/>
      <c r="FU490" s="53"/>
      <c r="FV490" s="53"/>
      <c r="FW490" s="53"/>
      <c r="FX490" s="53"/>
      <c r="FY490" s="53"/>
      <c r="FZ490" s="53"/>
      <c r="GA490" s="53"/>
      <c r="GB490" s="53"/>
      <c r="GC490" s="53"/>
      <c r="GD490" s="53"/>
      <c r="GE490" s="53"/>
      <c r="GF490" s="53"/>
      <c r="GG490" s="53"/>
      <c r="GH490" s="53"/>
      <c r="GI490" s="53"/>
      <c r="GJ490" s="53"/>
      <c r="GK490" s="53"/>
      <c r="GL490" s="53"/>
      <c r="GM490" s="53"/>
      <c r="GN490" s="53"/>
      <c r="GO490" s="53"/>
      <c r="GP490" s="53"/>
      <c r="GQ490" s="53"/>
      <c r="GR490" s="53"/>
      <c r="GS490" s="53"/>
      <c r="GT490" s="53"/>
      <c r="GU490" s="53"/>
      <c r="GV490" s="53"/>
      <c r="GW490" s="53"/>
      <c r="GX490" s="53"/>
      <c r="GY490" s="53"/>
      <c r="GZ490" s="53"/>
      <c r="HA490" s="53"/>
      <c r="HB490" s="53"/>
      <c r="HC490" s="53"/>
      <c r="HD490" s="53"/>
      <c r="HE490" s="53"/>
      <c r="HF490" s="53"/>
      <c r="HG490" s="53"/>
      <c r="HH490" s="53"/>
      <c r="HI490" s="53"/>
      <c r="HJ490" s="53"/>
      <c r="HK490" s="53"/>
      <c r="HL490" s="53"/>
      <c r="HM490" s="53"/>
      <c r="HN490" s="53"/>
      <c r="HO490" s="53"/>
      <c r="HP490" s="53"/>
      <c r="HQ490" s="53"/>
      <c r="HR490" s="53"/>
      <c r="HS490" s="53"/>
      <c r="HT490" s="53"/>
      <c r="HU490" s="53"/>
      <c r="HV490" s="53"/>
      <c r="HW490" s="53"/>
      <c r="HX490" s="53"/>
      <c r="HY490" s="53"/>
      <c r="HZ490" s="53"/>
      <c r="IA490" s="53"/>
      <c r="IB490" s="53"/>
      <c r="IC490" s="53"/>
      <c r="ID490" s="53"/>
      <c r="IE490" s="53"/>
      <c r="IF490" s="53"/>
      <c r="IG490" s="53"/>
      <c r="IH490" s="53"/>
      <c r="II490" s="53"/>
      <c r="IJ490" s="53"/>
      <c r="IK490" s="53"/>
      <c r="IL490" s="53"/>
      <c r="IM490" s="53"/>
      <c r="IN490" s="53"/>
      <c r="IO490" s="53"/>
      <c r="IP490" s="53"/>
      <c r="IQ490" s="53"/>
      <c r="IR490" s="53"/>
      <c r="IS490" s="53"/>
      <c r="IT490" s="53"/>
      <c r="IU490" s="53"/>
      <c r="IV490" s="53"/>
      <c r="IW490" s="53"/>
      <c r="IX490" s="53"/>
      <c r="IY490" s="53"/>
      <c r="IZ490" s="53"/>
      <c r="JA490" s="53"/>
      <c r="JB490" s="53"/>
      <c r="JC490" s="53"/>
      <c r="JD490" s="53"/>
      <c r="JE490" s="53"/>
      <c r="JF490" s="53"/>
      <c r="JG490" s="53"/>
      <c r="JH490" s="53"/>
      <c r="JI490" s="53"/>
      <c r="JJ490" s="53"/>
      <c r="JK490" s="53"/>
      <c r="JL490" s="53"/>
      <c r="JM490" s="53"/>
      <c r="JN490" s="53"/>
      <c r="JO490" s="53"/>
      <c r="JP490" s="53"/>
      <c r="JQ490" s="53"/>
      <c r="JR490" s="53"/>
      <c r="JS490" s="53"/>
      <c r="JT490" s="53"/>
      <c r="JU490" s="53"/>
      <c r="JV490" s="53"/>
      <c r="JW490" s="53"/>
      <c r="JX490" s="53"/>
      <c r="JY490" s="53"/>
      <c r="JZ490" s="53"/>
      <c r="KA490" s="53"/>
      <c r="KB490" s="53"/>
      <c r="KC490" s="53"/>
      <c r="KD490" s="53"/>
      <c r="KE490" s="53"/>
      <c r="KF490" s="53"/>
      <c r="KG490" s="53"/>
      <c r="KH490" s="53"/>
      <c r="KI490" s="53"/>
      <c r="KJ490" s="53"/>
      <c r="KK490" s="53"/>
      <c r="KL490" s="53"/>
      <c r="KM490" s="53"/>
      <c r="KN490" s="53"/>
      <c r="KO490" s="53"/>
      <c r="KP490" s="53"/>
      <c r="KQ490" s="53"/>
      <c r="KR490" s="53"/>
      <c r="KS490" s="53"/>
      <c r="KT490" s="53"/>
      <c r="KU490" s="53"/>
      <c r="KV490" s="53"/>
      <c r="KW490" s="53"/>
      <c r="KX490" s="53"/>
      <c r="KY490" s="53"/>
      <c r="KZ490" s="53"/>
      <c r="LA490" s="53"/>
      <c r="LB490" s="53"/>
      <c r="LC490" s="53"/>
      <c r="LD490" s="53"/>
      <c r="LE490" s="53"/>
      <c r="LF490" s="53"/>
      <c r="LG490" s="53"/>
      <c r="LH490" s="53"/>
      <c r="LI490" s="53"/>
      <c r="LJ490" s="53"/>
      <c r="LK490" s="53"/>
      <c r="LL490" s="53"/>
      <c r="LM490" s="53"/>
      <c r="LN490" s="53"/>
      <c r="LO490" s="53"/>
      <c r="LP490" s="53"/>
      <c r="LQ490" s="53"/>
      <c r="LR490" s="53"/>
      <c r="LS490" s="53"/>
      <c r="LT490" s="53"/>
      <c r="LU490" s="53"/>
      <c r="LV490" s="53"/>
      <c r="LW490" s="53"/>
      <c r="LX490" s="53"/>
      <c r="LY490" s="53"/>
      <c r="LZ490" s="53"/>
      <c r="MA490" s="53"/>
      <c r="MB490" s="53"/>
      <c r="MC490" s="53"/>
      <c r="MD490" s="53"/>
      <c r="ME490" s="53"/>
      <c r="MF490" s="53"/>
      <c r="MG490" s="53"/>
      <c r="MH490" s="53"/>
      <c r="MI490" s="53"/>
      <c r="MJ490" s="53"/>
      <c r="MK490" s="53"/>
      <c r="ML490" s="53"/>
      <c r="MM490" s="53"/>
      <c r="MN490" s="53"/>
      <c r="MO490" s="53"/>
      <c r="MP490" s="53"/>
      <c r="MQ490" s="53"/>
      <c r="MR490" s="53"/>
      <c r="MS490" s="53"/>
      <c r="MT490" s="53"/>
      <c r="MU490" s="53"/>
      <c r="MV490" s="53"/>
      <c r="MW490" s="53"/>
      <c r="MX490" s="53"/>
      <c r="MY490" s="53"/>
      <c r="MZ490" s="53"/>
      <c r="NA490" s="53"/>
      <c r="NB490" s="53"/>
      <c r="NC490" s="53"/>
      <c r="ND490" s="53"/>
      <c r="NE490" s="53"/>
      <c r="NF490" s="53"/>
      <c r="NG490" s="53"/>
      <c r="NH490" s="53"/>
      <c r="NI490" s="53"/>
      <c r="NJ490" s="53"/>
      <c r="NK490" s="53"/>
      <c r="NL490" s="53"/>
      <c r="NM490" s="53"/>
      <c r="NN490" s="53"/>
      <c r="NO490" s="53"/>
      <c r="NP490" s="53"/>
      <c r="NQ490" s="53"/>
      <c r="NR490" s="53"/>
      <c r="NS490" s="53"/>
      <c r="NT490" s="53"/>
      <c r="NU490" s="53"/>
      <c r="NV490" s="53"/>
      <c r="NW490" s="53"/>
      <c r="NX490" s="53"/>
      <c r="NY490" s="53"/>
      <c r="NZ490" s="53"/>
      <c r="OA490" s="53"/>
      <c r="OB490" s="53"/>
      <c r="OC490" s="53"/>
      <c r="OD490" s="53"/>
      <c r="OE490" s="53"/>
      <c r="OF490" s="53"/>
      <c r="OG490" s="53"/>
      <c r="OH490" s="53"/>
      <c r="OI490" s="53"/>
      <c r="OJ490" s="53"/>
      <c r="OK490" s="53"/>
      <c r="OL490" s="53"/>
      <c r="OM490" s="53"/>
      <c r="ON490" s="53"/>
      <c r="OO490" s="53"/>
      <c r="OP490" s="53"/>
      <c r="OQ490" s="53"/>
      <c r="OR490" s="53"/>
      <c r="OS490" s="53"/>
      <c r="OT490" s="53"/>
      <c r="OU490" s="53"/>
      <c r="OV490" s="53"/>
      <c r="OW490" s="53"/>
      <c r="OX490" s="53"/>
      <c r="OY490" s="53"/>
      <c r="OZ490" s="53"/>
      <c r="PA490" s="53"/>
      <c r="PB490" s="53"/>
      <c r="PC490" s="53"/>
      <c r="PD490" s="53"/>
      <c r="PE490" s="53"/>
      <c r="PF490" s="53"/>
      <c r="PG490" s="53"/>
      <c r="PH490" s="53"/>
      <c r="PI490" s="53"/>
      <c r="PJ490" s="53"/>
      <c r="PK490" s="53"/>
      <c r="PL490" s="53"/>
      <c r="PM490" s="53"/>
      <c r="PN490" s="53"/>
      <c r="PO490" s="53"/>
      <c r="PP490" s="53"/>
      <c r="PQ490" s="53"/>
      <c r="PR490" s="53"/>
      <c r="PS490" s="53"/>
      <c r="PT490" s="53"/>
      <c r="PU490" s="53"/>
      <c r="PV490" s="53"/>
      <c r="PW490" s="53"/>
      <c r="PX490" s="53"/>
      <c r="PY490" s="53"/>
      <c r="PZ490" s="53"/>
      <c r="QA490" s="53"/>
      <c r="QB490" s="53"/>
      <c r="QC490" s="53"/>
      <c r="QD490" s="53"/>
      <c r="QE490" s="53"/>
      <c r="QF490" s="53"/>
      <c r="QG490" s="53"/>
      <c r="QH490" s="53"/>
      <c r="QI490" s="53"/>
      <c r="QJ490" s="53"/>
      <c r="QK490" s="53"/>
      <c r="QL490" s="53"/>
      <c r="QM490" s="53"/>
      <c r="QN490" s="53"/>
      <c r="QO490" s="53"/>
      <c r="QP490" s="53"/>
      <c r="QQ490" s="53"/>
      <c r="QR490" s="53"/>
      <c r="QS490" s="53"/>
      <c r="QT490" s="53"/>
      <c r="QU490" s="53"/>
      <c r="QV490" s="53"/>
      <c r="QW490" s="53"/>
      <c r="QX490" s="53"/>
      <c r="QY490" s="53"/>
      <c r="QZ490" s="53"/>
      <c r="RA490" s="53"/>
      <c r="RB490" s="53"/>
      <c r="RC490" s="53"/>
      <c r="RD490" s="53"/>
      <c r="RE490" s="53"/>
      <c r="RF490" s="53"/>
      <c r="RG490" s="53"/>
      <c r="RH490" s="53"/>
      <c r="RI490" s="53"/>
      <c r="RJ490" s="53"/>
      <c r="RK490" s="53"/>
      <c r="RL490" s="53"/>
      <c r="RM490" s="53"/>
      <c r="RN490" s="53"/>
      <c r="RO490" s="53"/>
      <c r="RP490" s="53"/>
      <c r="RQ490" s="53"/>
      <c r="RR490" s="53"/>
      <c r="RS490" s="53"/>
      <c r="RT490" s="53"/>
      <c r="RU490" s="53"/>
      <c r="RV490" s="53"/>
      <c r="RW490" s="53"/>
      <c r="RX490" s="53"/>
      <c r="RY490" s="53"/>
      <c r="RZ490" s="53"/>
      <c r="SA490" s="53"/>
      <c r="SB490" s="53"/>
      <c r="SC490" s="53"/>
      <c r="SD490" s="53"/>
      <c r="SE490" s="53"/>
      <c r="SF490" s="53"/>
      <c r="SG490" s="53"/>
      <c r="SH490" s="53"/>
      <c r="SI490" s="53"/>
      <c r="SJ490" s="53"/>
      <c r="SK490" s="53"/>
      <c r="SL490" s="53"/>
      <c r="SM490" s="53"/>
      <c r="SN490" s="53"/>
      <c r="SO490" s="53"/>
      <c r="SP490" s="53"/>
      <c r="SQ490" s="53"/>
      <c r="SR490" s="53"/>
      <c r="SS490" s="53"/>
      <c r="ST490" s="53"/>
      <c r="SU490" s="53"/>
      <c r="SV490" s="53"/>
      <c r="SW490" s="53"/>
      <c r="SX490" s="53"/>
      <c r="SY490" s="53"/>
      <c r="SZ490" s="53"/>
      <c r="TA490" s="53"/>
      <c r="TB490" s="53"/>
      <c r="TC490" s="53"/>
      <c r="TD490" s="53"/>
      <c r="TE490" s="53"/>
      <c r="TF490" s="53"/>
      <c r="TG490" s="53"/>
      <c r="TH490" s="53"/>
      <c r="TI490" s="53"/>
      <c r="TJ490" s="53"/>
      <c r="TK490" s="53"/>
      <c r="TL490" s="53"/>
      <c r="TM490" s="53"/>
      <c r="TN490" s="53"/>
      <c r="TO490" s="53"/>
      <c r="TP490" s="53"/>
      <c r="TQ490" s="53"/>
      <c r="TR490" s="53"/>
      <c r="TS490" s="53"/>
      <c r="TT490" s="53"/>
      <c r="TU490" s="53"/>
      <c r="TV490" s="53"/>
      <c r="TW490" s="53"/>
      <c r="TX490" s="53"/>
      <c r="TY490" s="53"/>
      <c r="TZ490" s="53"/>
      <c r="UA490" s="53"/>
      <c r="UB490" s="53"/>
      <c r="UC490" s="53"/>
      <c r="UD490" s="53"/>
      <c r="UE490" s="53"/>
      <c r="UF490" s="53"/>
      <c r="UG490" s="53"/>
    </row>
    <row r="491" spans="12:553" s="19" customFormat="1" ht="15.75" customHeight="1" x14ac:dyDescent="0.2">
      <c r="L491" s="66"/>
      <c r="M491" s="66"/>
      <c r="N491" s="52"/>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c r="DB491" s="53"/>
      <c r="DC491" s="53"/>
      <c r="DD491" s="53"/>
      <c r="DE491" s="53"/>
      <c r="DF491" s="53"/>
      <c r="DG491" s="53"/>
      <c r="DH491" s="53"/>
      <c r="DI491" s="53"/>
      <c r="DJ491" s="53"/>
      <c r="DK491" s="53"/>
      <c r="DL491" s="53"/>
      <c r="DM491" s="53"/>
      <c r="DN491" s="53"/>
      <c r="DO491" s="53"/>
      <c r="DP491" s="53"/>
      <c r="DQ491" s="53"/>
      <c r="DR491" s="53"/>
      <c r="DS491" s="53"/>
      <c r="DT491" s="53"/>
      <c r="DU491" s="53"/>
      <c r="DV491" s="53"/>
      <c r="DW491" s="53"/>
      <c r="DX491" s="53"/>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3"/>
      <c r="FK491" s="53"/>
      <c r="FL491" s="53"/>
      <c r="FM491" s="53"/>
      <c r="FN491" s="53"/>
      <c r="FO491" s="53"/>
      <c r="FP491" s="53"/>
      <c r="FQ491" s="53"/>
      <c r="FR491" s="53"/>
      <c r="FS491" s="53"/>
      <c r="FT491" s="53"/>
      <c r="FU491" s="53"/>
      <c r="FV491" s="53"/>
      <c r="FW491" s="53"/>
      <c r="FX491" s="53"/>
      <c r="FY491" s="53"/>
      <c r="FZ491" s="53"/>
      <c r="GA491" s="53"/>
      <c r="GB491" s="53"/>
      <c r="GC491" s="53"/>
      <c r="GD491" s="53"/>
      <c r="GE491" s="53"/>
      <c r="GF491" s="53"/>
      <c r="GG491" s="53"/>
      <c r="GH491" s="53"/>
      <c r="GI491" s="53"/>
      <c r="GJ491" s="53"/>
      <c r="GK491" s="53"/>
      <c r="GL491" s="53"/>
      <c r="GM491" s="53"/>
      <c r="GN491" s="53"/>
      <c r="GO491" s="53"/>
      <c r="GP491" s="53"/>
      <c r="GQ491" s="53"/>
      <c r="GR491" s="53"/>
      <c r="GS491" s="53"/>
      <c r="GT491" s="53"/>
      <c r="GU491" s="53"/>
      <c r="GV491" s="53"/>
      <c r="GW491" s="53"/>
      <c r="GX491" s="53"/>
      <c r="GY491" s="53"/>
      <c r="GZ491" s="53"/>
      <c r="HA491" s="53"/>
      <c r="HB491" s="53"/>
      <c r="HC491" s="53"/>
      <c r="HD491" s="53"/>
      <c r="HE491" s="53"/>
      <c r="HF491" s="53"/>
      <c r="HG491" s="53"/>
      <c r="HH491" s="53"/>
      <c r="HI491" s="53"/>
      <c r="HJ491" s="53"/>
      <c r="HK491" s="53"/>
      <c r="HL491" s="53"/>
      <c r="HM491" s="53"/>
      <c r="HN491" s="53"/>
      <c r="HO491" s="53"/>
      <c r="HP491" s="53"/>
      <c r="HQ491" s="53"/>
      <c r="HR491" s="53"/>
      <c r="HS491" s="53"/>
      <c r="HT491" s="53"/>
      <c r="HU491" s="53"/>
      <c r="HV491" s="53"/>
      <c r="HW491" s="53"/>
      <c r="HX491" s="53"/>
      <c r="HY491" s="53"/>
      <c r="HZ491" s="53"/>
      <c r="IA491" s="53"/>
      <c r="IB491" s="53"/>
      <c r="IC491" s="53"/>
      <c r="ID491" s="53"/>
      <c r="IE491" s="53"/>
      <c r="IF491" s="53"/>
      <c r="IG491" s="53"/>
      <c r="IH491" s="53"/>
      <c r="II491" s="53"/>
      <c r="IJ491" s="53"/>
      <c r="IK491" s="53"/>
      <c r="IL491" s="53"/>
      <c r="IM491" s="53"/>
      <c r="IN491" s="53"/>
      <c r="IO491" s="53"/>
      <c r="IP491" s="53"/>
      <c r="IQ491" s="53"/>
      <c r="IR491" s="53"/>
      <c r="IS491" s="53"/>
      <c r="IT491" s="53"/>
      <c r="IU491" s="53"/>
      <c r="IV491" s="53"/>
      <c r="IW491" s="53"/>
      <c r="IX491" s="53"/>
      <c r="IY491" s="53"/>
      <c r="IZ491" s="53"/>
      <c r="JA491" s="53"/>
      <c r="JB491" s="53"/>
      <c r="JC491" s="53"/>
      <c r="JD491" s="53"/>
      <c r="JE491" s="53"/>
      <c r="JF491" s="53"/>
      <c r="JG491" s="53"/>
      <c r="JH491" s="53"/>
      <c r="JI491" s="53"/>
      <c r="JJ491" s="53"/>
      <c r="JK491" s="53"/>
      <c r="JL491" s="53"/>
      <c r="JM491" s="53"/>
      <c r="JN491" s="53"/>
      <c r="JO491" s="53"/>
      <c r="JP491" s="53"/>
      <c r="JQ491" s="53"/>
      <c r="JR491" s="53"/>
      <c r="JS491" s="53"/>
      <c r="JT491" s="53"/>
      <c r="JU491" s="53"/>
      <c r="JV491" s="53"/>
      <c r="JW491" s="53"/>
      <c r="JX491" s="53"/>
      <c r="JY491" s="53"/>
      <c r="JZ491" s="53"/>
      <c r="KA491" s="53"/>
      <c r="KB491" s="53"/>
      <c r="KC491" s="53"/>
      <c r="KD491" s="53"/>
      <c r="KE491" s="53"/>
      <c r="KF491" s="53"/>
      <c r="KG491" s="53"/>
      <c r="KH491" s="53"/>
      <c r="KI491" s="53"/>
      <c r="KJ491" s="53"/>
      <c r="KK491" s="53"/>
      <c r="KL491" s="53"/>
      <c r="KM491" s="53"/>
      <c r="KN491" s="53"/>
      <c r="KO491" s="53"/>
      <c r="KP491" s="53"/>
      <c r="KQ491" s="53"/>
      <c r="KR491" s="53"/>
      <c r="KS491" s="53"/>
      <c r="KT491" s="53"/>
      <c r="KU491" s="53"/>
      <c r="KV491" s="53"/>
      <c r="KW491" s="53"/>
      <c r="KX491" s="53"/>
      <c r="KY491" s="53"/>
      <c r="KZ491" s="53"/>
      <c r="LA491" s="53"/>
      <c r="LB491" s="53"/>
      <c r="LC491" s="53"/>
      <c r="LD491" s="53"/>
      <c r="LE491" s="53"/>
      <c r="LF491" s="53"/>
      <c r="LG491" s="53"/>
      <c r="LH491" s="53"/>
      <c r="LI491" s="53"/>
      <c r="LJ491" s="53"/>
      <c r="LK491" s="53"/>
      <c r="LL491" s="53"/>
      <c r="LM491" s="53"/>
      <c r="LN491" s="53"/>
      <c r="LO491" s="53"/>
      <c r="LP491" s="53"/>
      <c r="LQ491" s="53"/>
      <c r="LR491" s="53"/>
      <c r="LS491" s="53"/>
      <c r="LT491" s="53"/>
      <c r="LU491" s="53"/>
      <c r="LV491" s="53"/>
      <c r="LW491" s="53"/>
      <c r="LX491" s="53"/>
      <c r="LY491" s="53"/>
      <c r="LZ491" s="53"/>
      <c r="MA491" s="53"/>
      <c r="MB491" s="53"/>
      <c r="MC491" s="53"/>
      <c r="MD491" s="53"/>
      <c r="ME491" s="53"/>
      <c r="MF491" s="53"/>
      <c r="MG491" s="53"/>
      <c r="MH491" s="53"/>
      <c r="MI491" s="53"/>
      <c r="MJ491" s="53"/>
      <c r="MK491" s="53"/>
      <c r="ML491" s="53"/>
      <c r="MM491" s="53"/>
      <c r="MN491" s="53"/>
      <c r="MO491" s="53"/>
      <c r="MP491" s="53"/>
      <c r="MQ491" s="53"/>
      <c r="MR491" s="53"/>
      <c r="MS491" s="53"/>
      <c r="MT491" s="53"/>
      <c r="MU491" s="53"/>
      <c r="MV491" s="53"/>
      <c r="MW491" s="53"/>
      <c r="MX491" s="53"/>
      <c r="MY491" s="53"/>
      <c r="MZ491" s="53"/>
      <c r="NA491" s="53"/>
      <c r="NB491" s="53"/>
      <c r="NC491" s="53"/>
      <c r="ND491" s="53"/>
      <c r="NE491" s="53"/>
      <c r="NF491" s="53"/>
      <c r="NG491" s="53"/>
      <c r="NH491" s="53"/>
      <c r="NI491" s="53"/>
      <c r="NJ491" s="53"/>
      <c r="NK491" s="53"/>
      <c r="NL491" s="53"/>
      <c r="NM491" s="53"/>
      <c r="NN491" s="53"/>
      <c r="NO491" s="53"/>
      <c r="NP491" s="53"/>
      <c r="NQ491" s="53"/>
      <c r="NR491" s="53"/>
      <c r="NS491" s="53"/>
      <c r="NT491" s="53"/>
      <c r="NU491" s="53"/>
      <c r="NV491" s="53"/>
      <c r="NW491" s="53"/>
      <c r="NX491" s="53"/>
      <c r="NY491" s="53"/>
      <c r="NZ491" s="53"/>
      <c r="OA491" s="53"/>
      <c r="OB491" s="53"/>
      <c r="OC491" s="53"/>
      <c r="OD491" s="53"/>
      <c r="OE491" s="53"/>
      <c r="OF491" s="53"/>
      <c r="OG491" s="53"/>
      <c r="OH491" s="53"/>
      <c r="OI491" s="53"/>
      <c r="OJ491" s="53"/>
      <c r="OK491" s="53"/>
      <c r="OL491" s="53"/>
      <c r="OM491" s="53"/>
      <c r="ON491" s="53"/>
      <c r="OO491" s="53"/>
      <c r="OP491" s="53"/>
      <c r="OQ491" s="53"/>
      <c r="OR491" s="53"/>
      <c r="OS491" s="53"/>
      <c r="OT491" s="53"/>
      <c r="OU491" s="53"/>
      <c r="OV491" s="53"/>
      <c r="OW491" s="53"/>
      <c r="OX491" s="53"/>
      <c r="OY491" s="53"/>
      <c r="OZ491" s="53"/>
      <c r="PA491" s="53"/>
      <c r="PB491" s="53"/>
      <c r="PC491" s="53"/>
      <c r="PD491" s="53"/>
      <c r="PE491" s="53"/>
      <c r="PF491" s="53"/>
      <c r="PG491" s="53"/>
      <c r="PH491" s="53"/>
      <c r="PI491" s="53"/>
      <c r="PJ491" s="53"/>
      <c r="PK491" s="53"/>
      <c r="PL491" s="53"/>
      <c r="PM491" s="53"/>
      <c r="PN491" s="53"/>
      <c r="PO491" s="53"/>
      <c r="PP491" s="53"/>
      <c r="PQ491" s="53"/>
      <c r="PR491" s="53"/>
      <c r="PS491" s="53"/>
      <c r="PT491" s="53"/>
      <c r="PU491" s="53"/>
      <c r="PV491" s="53"/>
      <c r="PW491" s="53"/>
      <c r="PX491" s="53"/>
      <c r="PY491" s="53"/>
      <c r="PZ491" s="53"/>
      <c r="QA491" s="53"/>
      <c r="QB491" s="53"/>
      <c r="QC491" s="53"/>
      <c r="QD491" s="53"/>
      <c r="QE491" s="53"/>
      <c r="QF491" s="53"/>
      <c r="QG491" s="53"/>
      <c r="QH491" s="53"/>
      <c r="QI491" s="53"/>
      <c r="QJ491" s="53"/>
      <c r="QK491" s="53"/>
      <c r="QL491" s="53"/>
      <c r="QM491" s="53"/>
      <c r="QN491" s="53"/>
      <c r="QO491" s="53"/>
      <c r="QP491" s="53"/>
      <c r="QQ491" s="53"/>
      <c r="QR491" s="53"/>
      <c r="QS491" s="53"/>
      <c r="QT491" s="53"/>
      <c r="QU491" s="53"/>
      <c r="QV491" s="53"/>
      <c r="QW491" s="53"/>
      <c r="QX491" s="53"/>
      <c r="QY491" s="53"/>
      <c r="QZ491" s="53"/>
      <c r="RA491" s="53"/>
      <c r="RB491" s="53"/>
      <c r="RC491" s="53"/>
      <c r="RD491" s="53"/>
      <c r="RE491" s="53"/>
      <c r="RF491" s="53"/>
      <c r="RG491" s="53"/>
      <c r="RH491" s="53"/>
      <c r="RI491" s="53"/>
      <c r="RJ491" s="53"/>
      <c r="RK491" s="53"/>
      <c r="RL491" s="53"/>
      <c r="RM491" s="53"/>
      <c r="RN491" s="53"/>
      <c r="RO491" s="53"/>
      <c r="RP491" s="53"/>
      <c r="RQ491" s="53"/>
      <c r="RR491" s="53"/>
      <c r="RS491" s="53"/>
      <c r="RT491" s="53"/>
      <c r="RU491" s="53"/>
      <c r="RV491" s="53"/>
      <c r="RW491" s="53"/>
      <c r="RX491" s="53"/>
      <c r="RY491" s="53"/>
      <c r="RZ491" s="53"/>
      <c r="SA491" s="53"/>
      <c r="SB491" s="53"/>
      <c r="SC491" s="53"/>
      <c r="SD491" s="53"/>
      <c r="SE491" s="53"/>
      <c r="SF491" s="53"/>
      <c r="SG491" s="53"/>
      <c r="SH491" s="53"/>
      <c r="SI491" s="53"/>
      <c r="SJ491" s="53"/>
      <c r="SK491" s="53"/>
      <c r="SL491" s="53"/>
      <c r="SM491" s="53"/>
      <c r="SN491" s="53"/>
      <c r="SO491" s="53"/>
      <c r="SP491" s="53"/>
      <c r="SQ491" s="53"/>
      <c r="SR491" s="53"/>
      <c r="SS491" s="53"/>
      <c r="ST491" s="53"/>
      <c r="SU491" s="53"/>
      <c r="SV491" s="53"/>
      <c r="SW491" s="53"/>
      <c r="SX491" s="53"/>
      <c r="SY491" s="53"/>
      <c r="SZ491" s="53"/>
      <c r="TA491" s="53"/>
      <c r="TB491" s="53"/>
      <c r="TC491" s="53"/>
      <c r="TD491" s="53"/>
      <c r="TE491" s="53"/>
      <c r="TF491" s="53"/>
      <c r="TG491" s="53"/>
      <c r="TH491" s="53"/>
      <c r="TI491" s="53"/>
      <c r="TJ491" s="53"/>
      <c r="TK491" s="53"/>
      <c r="TL491" s="53"/>
      <c r="TM491" s="53"/>
      <c r="TN491" s="53"/>
      <c r="TO491" s="53"/>
      <c r="TP491" s="53"/>
      <c r="TQ491" s="53"/>
      <c r="TR491" s="53"/>
      <c r="TS491" s="53"/>
      <c r="TT491" s="53"/>
      <c r="TU491" s="53"/>
      <c r="TV491" s="53"/>
      <c r="TW491" s="53"/>
      <c r="TX491" s="53"/>
      <c r="TY491" s="53"/>
      <c r="TZ491" s="53"/>
      <c r="UA491" s="53"/>
      <c r="UB491" s="53"/>
      <c r="UC491" s="53"/>
      <c r="UD491" s="53"/>
      <c r="UE491" s="53"/>
      <c r="UF491" s="53"/>
      <c r="UG491" s="53"/>
    </row>
    <row r="492" spans="12:553" s="19" customFormat="1" ht="15.75" customHeight="1" x14ac:dyDescent="0.2">
      <c r="L492" s="66"/>
      <c r="M492" s="66"/>
      <c r="N492" s="52"/>
      <c r="O492" s="53"/>
      <c r="P492" s="53"/>
      <c r="Q492" s="53"/>
      <c r="R492" s="53"/>
      <c r="S492" s="53"/>
      <c r="T492" s="53"/>
      <c r="U492" s="53"/>
      <c r="V492" s="53"/>
      <c r="W492" s="53"/>
      <c r="X492" s="53"/>
      <c r="Y492" s="53"/>
      <c r="Z492" s="53"/>
      <c r="AA492" s="53"/>
      <c r="AB492" s="53"/>
      <c r="AC492" s="53"/>
      <c r="AD492" s="53"/>
      <c r="AE492" s="53"/>
      <c r="AF492" s="53"/>
      <c r="AG492" s="53"/>
      <c r="AH492" s="53"/>
      <c r="AI492" s="53"/>
      <c r="AJ492" s="53"/>
      <c r="AK492" s="53"/>
      <c r="AL492" s="53"/>
      <c r="AM492" s="53"/>
      <c r="AN492" s="53"/>
      <c r="AO492" s="53"/>
      <c r="AP492" s="53"/>
      <c r="AQ492" s="53"/>
      <c r="AR492" s="53"/>
      <c r="AS492" s="53"/>
      <c r="AT492" s="53"/>
      <c r="AU492" s="53"/>
      <c r="AV492" s="53"/>
      <c r="AW492" s="53"/>
      <c r="AX492" s="53"/>
      <c r="AY492" s="53"/>
      <c r="AZ492" s="53"/>
      <c r="BA492" s="53"/>
      <c r="BB492" s="53"/>
      <c r="BC492" s="53"/>
      <c r="BD492" s="53"/>
      <c r="BE492" s="53"/>
      <c r="BF492" s="53"/>
      <c r="BG492" s="53"/>
      <c r="BH492" s="53"/>
      <c r="BI492" s="53"/>
      <c r="BJ492" s="53"/>
      <c r="BK492" s="53"/>
      <c r="BL492" s="53"/>
      <c r="BM492" s="53"/>
      <c r="BN492" s="53"/>
      <c r="BO492" s="53"/>
      <c r="BP492" s="53"/>
      <c r="BQ492" s="53"/>
      <c r="BR492" s="53"/>
      <c r="BS492" s="53"/>
      <c r="BT492" s="53"/>
      <c r="BU492" s="53"/>
      <c r="BV492" s="53"/>
      <c r="BW492" s="53"/>
      <c r="BX492" s="53"/>
      <c r="BY492" s="53"/>
      <c r="BZ492" s="53"/>
      <c r="CA492" s="53"/>
      <c r="CB492" s="53"/>
      <c r="CC492" s="53"/>
      <c r="CD492" s="53"/>
      <c r="CE492" s="53"/>
      <c r="CF492" s="53"/>
      <c r="CG492" s="53"/>
      <c r="CH492" s="53"/>
      <c r="CI492" s="53"/>
      <c r="CJ492" s="53"/>
      <c r="CK492" s="53"/>
      <c r="CL492" s="53"/>
      <c r="CM492" s="53"/>
      <c r="CN492" s="53"/>
      <c r="CO492" s="53"/>
      <c r="CP492" s="53"/>
      <c r="CQ492" s="53"/>
      <c r="CR492" s="53"/>
      <c r="CS492" s="53"/>
      <c r="CT492" s="53"/>
      <c r="CU492" s="53"/>
      <c r="CV492" s="53"/>
      <c r="CW492" s="53"/>
      <c r="CX492" s="53"/>
      <c r="CY492" s="53"/>
      <c r="CZ492" s="53"/>
      <c r="DA492" s="53"/>
      <c r="DB492" s="53"/>
      <c r="DC492" s="53"/>
      <c r="DD492" s="53"/>
      <c r="DE492" s="53"/>
      <c r="DF492" s="53"/>
      <c r="DG492" s="53"/>
      <c r="DH492" s="53"/>
      <c r="DI492" s="53"/>
      <c r="DJ492" s="53"/>
      <c r="DK492" s="53"/>
      <c r="DL492" s="53"/>
      <c r="DM492" s="53"/>
      <c r="DN492" s="53"/>
      <c r="DO492" s="53"/>
      <c r="DP492" s="53"/>
      <c r="DQ492" s="53"/>
      <c r="DR492" s="53"/>
      <c r="DS492" s="53"/>
      <c r="DT492" s="53"/>
      <c r="DU492" s="53"/>
      <c r="DV492" s="53"/>
      <c r="DW492" s="53"/>
      <c r="DX492" s="53"/>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3"/>
      <c r="FK492" s="53"/>
      <c r="FL492" s="53"/>
      <c r="FM492" s="53"/>
      <c r="FN492" s="53"/>
      <c r="FO492" s="53"/>
      <c r="FP492" s="53"/>
      <c r="FQ492" s="53"/>
      <c r="FR492" s="53"/>
      <c r="FS492" s="53"/>
      <c r="FT492" s="53"/>
      <c r="FU492" s="53"/>
      <c r="FV492" s="53"/>
      <c r="FW492" s="53"/>
      <c r="FX492" s="53"/>
      <c r="FY492" s="53"/>
      <c r="FZ492" s="53"/>
      <c r="GA492" s="53"/>
      <c r="GB492" s="53"/>
      <c r="GC492" s="53"/>
      <c r="GD492" s="53"/>
      <c r="GE492" s="53"/>
      <c r="GF492" s="53"/>
      <c r="GG492" s="53"/>
      <c r="GH492" s="53"/>
      <c r="GI492" s="53"/>
      <c r="GJ492" s="53"/>
      <c r="GK492" s="53"/>
      <c r="GL492" s="53"/>
      <c r="GM492" s="53"/>
      <c r="GN492" s="53"/>
      <c r="GO492" s="53"/>
      <c r="GP492" s="53"/>
      <c r="GQ492" s="53"/>
      <c r="GR492" s="53"/>
      <c r="GS492" s="53"/>
      <c r="GT492" s="53"/>
      <c r="GU492" s="53"/>
      <c r="GV492" s="53"/>
      <c r="GW492" s="53"/>
      <c r="GX492" s="53"/>
      <c r="GY492" s="53"/>
      <c r="GZ492" s="53"/>
      <c r="HA492" s="53"/>
      <c r="HB492" s="53"/>
      <c r="HC492" s="53"/>
      <c r="HD492" s="53"/>
      <c r="HE492" s="53"/>
      <c r="HF492" s="53"/>
      <c r="HG492" s="53"/>
      <c r="HH492" s="53"/>
      <c r="HI492" s="53"/>
      <c r="HJ492" s="53"/>
      <c r="HK492" s="53"/>
      <c r="HL492" s="53"/>
      <c r="HM492" s="53"/>
      <c r="HN492" s="53"/>
      <c r="HO492" s="53"/>
      <c r="HP492" s="53"/>
      <c r="HQ492" s="53"/>
      <c r="HR492" s="53"/>
      <c r="HS492" s="53"/>
      <c r="HT492" s="53"/>
      <c r="HU492" s="53"/>
      <c r="HV492" s="53"/>
      <c r="HW492" s="53"/>
      <c r="HX492" s="53"/>
      <c r="HY492" s="53"/>
      <c r="HZ492" s="53"/>
      <c r="IA492" s="53"/>
      <c r="IB492" s="53"/>
      <c r="IC492" s="53"/>
      <c r="ID492" s="53"/>
      <c r="IE492" s="53"/>
      <c r="IF492" s="53"/>
      <c r="IG492" s="53"/>
      <c r="IH492" s="53"/>
      <c r="II492" s="53"/>
      <c r="IJ492" s="53"/>
      <c r="IK492" s="53"/>
      <c r="IL492" s="53"/>
      <c r="IM492" s="53"/>
      <c r="IN492" s="53"/>
      <c r="IO492" s="53"/>
      <c r="IP492" s="53"/>
      <c r="IQ492" s="53"/>
      <c r="IR492" s="53"/>
      <c r="IS492" s="53"/>
      <c r="IT492" s="53"/>
      <c r="IU492" s="53"/>
      <c r="IV492" s="53"/>
      <c r="IW492" s="53"/>
      <c r="IX492" s="53"/>
      <c r="IY492" s="53"/>
      <c r="IZ492" s="53"/>
      <c r="JA492" s="53"/>
      <c r="JB492" s="53"/>
      <c r="JC492" s="53"/>
      <c r="JD492" s="53"/>
      <c r="JE492" s="53"/>
      <c r="JF492" s="53"/>
      <c r="JG492" s="53"/>
      <c r="JH492" s="53"/>
      <c r="JI492" s="53"/>
      <c r="JJ492" s="53"/>
      <c r="JK492" s="53"/>
      <c r="JL492" s="53"/>
      <c r="JM492" s="53"/>
      <c r="JN492" s="53"/>
      <c r="JO492" s="53"/>
      <c r="JP492" s="53"/>
      <c r="JQ492" s="53"/>
      <c r="JR492" s="53"/>
      <c r="JS492" s="53"/>
      <c r="JT492" s="53"/>
      <c r="JU492" s="53"/>
      <c r="JV492" s="53"/>
      <c r="JW492" s="53"/>
      <c r="JX492" s="53"/>
      <c r="JY492" s="53"/>
      <c r="JZ492" s="53"/>
      <c r="KA492" s="53"/>
      <c r="KB492" s="53"/>
      <c r="KC492" s="53"/>
      <c r="KD492" s="53"/>
      <c r="KE492" s="53"/>
      <c r="KF492" s="53"/>
      <c r="KG492" s="53"/>
      <c r="KH492" s="53"/>
      <c r="KI492" s="53"/>
      <c r="KJ492" s="53"/>
      <c r="KK492" s="53"/>
      <c r="KL492" s="53"/>
      <c r="KM492" s="53"/>
      <c r="KN492" s="53"/>
      <c r="KO492" s="53"/>
      <c r="KP492" s="53"/>
      <c r="KQ492" s="53"/>
      <c r="KR492" s="53"/>
      <c r="KS492" s="53"/>
      <c r="KT492" s="53"/>
      <c r="KU492" s="53"/>
      <c r="KV492" s="53"/>
      <c r="KW492" s="53"/>
      <c r="KX492" s="53"/>
      <c r="KY492" s="53"/>
      <c r="KZ492" s="53"/>
      <c r="LA492" s="53"/>
      <c r="LB492" s="53"/>
      <c r="LC492" s="53"/>
      <c r="LD492" s="53"/>
      <c r="LE492" s="53"/>
      <c r="LF492" s="53"/>
      <c r="LG492" s="53"/>
      <c r="LH492" s="53"/>
      <c r="LI492" s="53"/>
      <c r="LJ492" s="53"/>
      <c r="LK492" s="53"/>
      <c r="LL492" s="53"/>
      <c r="LM492" s="53"/>
      <c r="LN492" s="53"/>
      <c r="LO492" s="53"/>
      <c r="LP492" s="53"/>
      <c r="LQ492" s="53"/>
      <c r="LR492" s="53"/>
      <c r="LS492" s="53"/>
      <c r="LT492" s="53"/>
      <c r="LU492" s="53"/>
      <c r="LV492" s="53"/>
      <c r="LW492" s="53"/>
      <c r="LX492" s="53"/>
      <c r="LY492" s="53"/>
      <c r="LZ492" s="53"/>
      <c r="MA492" s="53"/>
      <c r="MB492" s="53"/>
      <c r="MC492" s="53"/>
      <c r="MD492" s="53"/>
      <c r="ME492" s="53"/>
      <c r="MF492" s="53"/>
      <c r="MG492" s="53"/>
      <c r="MH492" s="53"/>
      <c r="MI492" s="53"/>
      <c r="MJ492" s="53"/>
      <c r="MK492" s="53"/>
      <c r="ML492" s="53"/>
      <c r="MM492" s="53"/>
      <c r="MN492" s="53"/>
      <c r="MO492" s="53"/>
      <c r="MP492" s="53"/>
      <c r="MQ492" s="53"/>
      <c r="MR492" s="53"/>
      <c r="MS492" s="53"/>
      <c r="MT492" s="53"/>
      <c r="MU492" s="53"/>
      <c r="MV492" s="53"/>
      <c r="MW492" s="53"/>
      <c r="MX492" s="53"/>
      <c r="MY492" s="53"/>
      <c r="MZ492" s="53"/>
      <c r="NA492" s="53"/>
      <c r="NB492" s="53"/>
      <c r="NC492" s="53"/>
      <c r="ND492" s="53"/>
      <c r="NE492" s="53"/>
      <c r="NF492" s="53"/>
      <c r="NG492" s="53"/>
      <c r="NH492" s="53"/>
      <c r="NI492" s="53"/>
      <c r="NJ492" s="53"/>
      <c r="NK492" s="53"/>
      <c r="NL492" s="53"/>
      <c r="NM492" s="53"/>
      <c r="NN492" s="53"/>
      <c r="NO492" s="53"/>
      <c r="NP492" s="53"/>
      <c r="NQ492" s="53"/>
      <c r="NR492" s="53"/>
      <c r="NS492" s="53"/>
      <c r="NT492" s="53"/>
      <c r="NU492" s="53"/>
      <c r="NV492" s="53"/>
      <c r="NW492" s="53"/>
      <c r="NX492" s="53"/>
      <c r="NY492" s="53"/>
      <c r="NZ492" s="53"/>
      <c r="OA492" s="53"/>
      <c r="OB492" s="53"/>
      <c r="OC492" s="53"/>
      <c r="OD492" s="53"/>
      <c r="OE492" s="53"/>
      <c r="OF492" s="53"/>
      <c r="OG492" s="53"/>
      <c r="OH492" s="53"/>
      <c r="OI492" s="53"/>
      <c r="OJ492" s="53"/>
      <c r="OK492" s="53"/>
      <c r="OL492" s="53"/>
      <c r="OM492" s="53"/>
      <c r="ON492" s="53"/>
      <c r="OO492" s="53"/>
      <c r="OP492" s="53"/>
      <c r="OQ492" s="53"/>
      <c r="OR492" s="53"/>
      <c r="OS492" s="53"/>
      <c r="OT492" s="53"/>
      <c r="OU492" s="53"/>
      <c r="OV492" s="53"/>
      <c r="OW492" s="53"/>
      <c r="OX492" s="53"/>
      <c r="OY492" s="53"/>
      <c r="OZ492" s="53"/>
      <c r="PA492" s="53"/>
      <c r="PB492" s="53"/>
      <c r="PC492" s="53"/>
      <c r="PD492" s="53"/>
      <c r="PE492" s="53"/>
      <c r="PF492" s="53"/>
      <c r="PG492" s="53"/>
      <c r="PH492" s="53"/>
      <c r="PI492" s="53"/>
      <c r="PJ492" s="53"/>
      <c r="PK492" s="53"/>
      <c r="PL492" s="53"/>
      <c r="PM492" s="53"/>
      <c r="PN492" s="53"/>
      <c r="PO492" s="53"/>
      <c r="PP492" s="53"/>
      <c r="PQ492" s="53"/>
      <c r="PR492" s="53"/>
      <c r="PS492" s="53"/>
      <c r="PT492" s="53"/>
      <c r="PU492" s="53"/>
      <c r="PV492" s="53"/>
      <c r="PW492" s="53"/>
      <c r="PX492" s="53"/>
      <c r="PY492" s="53"/>
      <c r="PZ492" s="53"/>
      <c r="QA492" s="53"/>
      <c r="QB492" s="53"/>
      <c r="QC492" s="53"/>
      <c r="QD492" s="53"/>
      <c r="QE492" s="53"/>
      <c r="QF492" s="53"/>
      <c r="QG492" s="53"/>
      <c r="QH492" s="53"/>
      <c r="QI492" s="53"/>
      <c r="QJ492" s="53"/>
      <c r="QK492" s="53"/>
      <c r="QL492" s="53"/>
      <c r="QM492" s="53"/>
      <c r="QN492" s="53"/>
      <c r="QO492" s="53"/>
      <c r="QP492" s="53"/>
      <c r="QQ492" s="53"/>
      <c r="QR492" s="53"/>
      <c r="QS492" s="53"/>
      <c r="QT492" s="53"/>
      <c r="QU492" s="53"/>
      <c r="QV492" s="53"/>
      <c r="QW492" s="53"/>
      <c r="QX492" s="53"/>
      <c r="QY492" s="53"/>
      <c r="QZ492" s="53"/>
      <c r="RA492" s="53"/>
      <c r="RB492" s="53"/>
      <c r="RC492" s="53"/>
      <c r="RD492" s="53"/>
      <c r="RE492" s="53"/>
      <c r="RF492" s="53"/>
      <c r="RG492" s="53"/>
      <c r="RH492" s="53"/>
      <c r="RI492" s="53"/>
      <c r="RJ492" s="53"/>
      <c r="RK492" s="53"/>
      <c r="RL492" s="53"/>
      <c r="RM492" s="53"/>
      <c r="RN492" s="53"/>
      <c r="RO492" s="53"/>
      <c r="RP492" s="53"/>
      <c r="RQ492" s="53"/>
      <c r="RR492" s="53"/>
      <c r="RS492" s="53"/>
      <c r="RT492" s="53"/>
      <c r="RU492" s="53"/>
      <c r="RV492" s="53"/>
      <c r="RW492" s="53"/>
      <c r="RX492" s="53"/>
      <c r="RY492" s="53"/>
      <c r="RZ492" s="53"/>
      <c r="SA492" s="53"/>
      <c r="SB492" s="53"/>
      <c r="SC492" s="53"/>
      <c r="SD492" s="53"/>
      <c r="SE492" s="53"/>
      <c r="SF492" s="53"/>
      <c r="SG492" s="53"/>
      <c r="SH492" s="53"/>
      <c r="SI492" s="53"/>
      <c r="SJ492" s="53"/>
      <c r="SK492" s="53"/>
      <c r="SL492" s="53"/>
      <c r="SM492" s="53"/>
      <c r="SN492" s="53"/>
      <c r="SO492" s="53"/>
      <c r="SP492" s="53"/>
      <c r="SQ492" s="53"/>
      <c r="SR492" s="53"/>
      <c r="SS492" s="53"/>
      <c r="ST492" s="53"/>
      <c r="SU492" s="53"/>
      <c r="SV492" s="53"/>
      <c r="SW492" s="53"/>
      <c r="SX492" s="53"/>
      <c r="SY492" s="53"/>
      <c r="SZ492" s="53"/>
      <c r="TA492" s="53"/>
      <c r="TB492" s="53"/>
      <c r="TC492" s="53"/>
      <c r="TD492" s="53"/>
      <c r="TE492" s="53"/>
      <c r="TF492" s="53"/>
      <c r="TG492" s="53"/>
      <c r="TH492" s="53"/>
      <c r="TI492" s="53"/>
      <c r="TJ492" s="53"/>
      <c r="TK492" s="53"/>
      <c r="TL492" s="53"/>
      <c r="TM492" s="53"/>
      <c r="TN492" s="53"/>
      <c r="TO492" s="53"/>
      <c r="TP492" s="53"/>
      <c r="TQ492" s="53"/>
      <c r="TR492" s="53"/>
      <c r="TS492" s="53"/>
      <c r="TT492" s="53"/>
      <c r="TU492" s="53"/>
      <c r="TV492" s="53"/>
      <c r="TW492" s="53"/>
      <c r="TX492" s="53"/>
      <c r="TY492" s="53"/>
      <c r="TZ492" s="53"/>
      <c r="UA492" s="53"/>
      <c r="UB492" s="53"/>
      <c r="UC492" s="53"/>
      <c r="UD492" s="53"/>
      <c r="UE492" s="53"/>
      <c r="UF492" s="53"/>
      <c r="UG492" s="53"/>
    </row>
    <row r="493" spans="12:553" s="19" customFormat="1" ht="15.75" customHeight="1" x14ac:dyDescent="0.2">
      <c r="L493" s="66"/>
      <c r="M493" s="66"/>
      <c r="N493" s="52"/>
      <c r="O493" s="53"/>
      <c r="P493" s="53"/>
      <c r="Q493" s="53"/>
      <c r="R493" s="53"/>
      <c r="S493" s="53"/>
      <c r="T493" s="53"/>
      <c r="U493" s="53"/>
      <c r="V493" s="53"/>
      <c r="W493" s="53"/>
      <c r="X493" s="53"/>
      <c r="Y493" s="53"/>
      <c r="Z493" s="53"/>
      <c r="AA493" s="53"/>
      <c r="AB493" s="53"/>
      <c r="AC493" s="53"/>
      <c r="AD493" s="53"/>
      <c r="AE493" s="53"/>
      <c r="AF493" s="53"/>
      <c r="AG493" s="53"/>
      <c r="AH493" s="53"/>
      <c r="AI493" s="53"/>
      <c r="AJ493" s="53"/>
      <c r="AK493" s="53"/>
      <c r="AL493" s="53"/>
      <c r="AM493" s="53"/>
      <c r="AN493" s="53"/>
      <c r="AO493" s="53"/>
      <c r="AP493" s="53"/>
      <c r="AQ493" s="53"/>
      <c r="AR493" s="53"/>
      <c r="AS493" s="53"/>
      <c r="AT493" s="53"/>
      <c r="AU493" s="53"/>
      <c r="AV493" s="53"/>
      <c r="AW493" s="53"/>
      <c r="AX493" s="53"/>
      <c r="AY493" s="53"/>
      <c r="AZ493" s="53"/>
      <c r="BA493" s="53"/>
      <c r="BB493" s="53"/>
      <c r="BC493" s="53"/>
      <c r="BD493" s="53"/>
      <c r="BE493" s="53"/>
      <c r="BF493" s="53"/>
      <c r="BG493" s="53"/>
      <c r="BH493" s="53"/>
      <c r="BI493" s="53"/>
      <c r="BJ493" s="53"/>
      <c r="BK493" s="53"/>
      <c r="BL493" s="53"/>
      <c r="BM493" s="53"/>
      <c r="BN493" s="53"/>
      <c r="BO493" s="53"/>
      <c r="BP493" s="53"/>
      <c r="BQ493" s="53"/>
      <c r="BR493" s="53"/>
      <c r="BS493" s="53"/>
      <c r="BT493" s="53"/>
      <c r="BU493" s="53"/>
      <c r="BV493" s="53"/>
      <c r="BW493" s="53"/>
      <c r="BX493" s="53"/>
      <c r="BY493" s="53"/>
      <c r="BZ493" s="53"/>
      <c r="CA493" s="53"/>
      <c r="CB493" s="53"/>
      <c r="CC493" s="53"/>
      <c r="CD493" s="53"/>
      <c r="CE493" s="53"/>
      <c r="CF493" s="53"/>
      <c r="CG493" s="53"/>
      <c r="CH493" s="53"/>
      <c r="CI493" s="53"/>
      <c r="CJ493" s="53"/>
      <c r="CK493" s="53"/>
      <c r="CL493" s="53"/>
      <c r="CM493" s="53"/>
      <c r="CN493" s="53"/>
      <c r="CO493" s="53"/>
      <c r="CP493" s="53"/>
      <c r="CQ493" s="53"/>
      <c r="CR493" s="53"/>
      <c r="CS493" s="53"/>
      <c r="CT493" s="53"/>
      <c r="CU493" s="53"/>
      <c r="CV493" s="53"/>
      <c r="CW493" s="53"/>
      <c r="CX493" s="53"/>
      <c r="CY493" s="53"/>
      <c r="CZ493" s="53"/>
      <c r="DA493" s="53"/>
      <c r="DB493" s="53"/>
      <c r="DC493" s="53"/>
      <c r="DD493" s="53"/>
      <c r="DE493" s="53"/>
      <c r="DF493" s="53"/>
      <c r="DG493" s="53"/>
      <c r="DH493" s="53"/>
      <c r="DI493" s="53"/>
      <c r="DJ493" s="53"/>
      <c r="DK493" s="53"/>
      <c r="DL493" s="53"/>
      <c r="DM493" s="53"/>
      <c r="DN493" s="53"/>
      <c r="DO493" s="53"/>
      <c r="DP493" s="53"/>
      <c r="DQ493" s="53"/>
      <c r="DR493" s="53"/>
      <c r="DS493" s="53"/>
      <c r="DT493" s="53"/>
      <c r="DU493" s="53"/>
      <c r="DV493" s="53"/>
      <c r="DW493" s="53"/>
      <c r="DX493" s="53"/>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3"/>
      <c r="FK493" s="53"/>
      <c r="FL493" s="53"/>
      <c r="FM493" s="53"/>
      <c r="FN493" s="53"/>
      <c r="FO493" s="53"/>
      <c r="FP493" s="53"/>
      <c r="FQ493" s="53"/>
      <c r="FR493" s="53"/>
      <c r="FS493" s="53"/>
      <c r="FT493" s="53"/>
      <c r="FU493" s="53"/>
      <c r="FV493" s="53"/>
      <c r="FW493" s="53"/>
      <c r="FX493" s="53"/>
      <c r="FY493" s="53"/>
      <c r="FZ493" s="53"/>
      <c r="GA493" s="53"/>
      <c r="GB493" s="53"/>
      <c r="GC493" s="53"/>
      <c r="GD493" s="53"/>
      <c r="GE493" s="53"/>
      <c r="GF493" s="53"/>
      <c r="GG493" s="53"/>
      <c r="GH493" s="53"/>
      <c r="GI493" s="53"/>
      <c r="GJ493" s="53"/>
      <c r="GK493" s="53"/>
      <c r="GL493" s="53"/>
      <c r="GM493" s="53"/>
      <c r="GN493" s="53"/>
      <c r="GO493" s="53"/>
      <c r="GP493" s="53"/>
      <c r="GQ493" s="53"/>
      <c r="GR493" s="53"/>
      <c r="GS493" s="53"/>
      <c r="GT493" s="53"/>
      <c r="GU493" s="53"/>
      <c r="GV493" s="53"/>
      <c r="GW493" s="53"/>
      <c r="GX493" s="53"/>
      <c r="GY493" s="53"/>
      <c r="GZ493" s="53"/>
      <c r="HA493" s="53"/>
      <c r="HB493" s="53"/>
      <c r="HC493" s="53"/>
      <c r="HD493" s="53"/>
      <c r="HE493" s="53"/>
      <c r="HF493" s="53"/>
      <c r="HG493" s="53"/>
      <c r="HH493" s="53"/>
      <c r="HI493" s="53"/>
      <c r="HJ493" s="53"/>
      <c r="HK493" s="53"/>
      <c r="HL493" s="53"/>
      <c r="HM493" s="53"/>
      <c r="HN493" s="53"/>
      <c r="HO493" s="53"/>
      <c r="HP493" s="53"/>
      <c r="HQ493" s="53"/>
      <c r="HR493" s="53"/>
      <c r="HS493" s="53"/>
      <c r="HT493" s="53"/>
      <c r="HU493" s="53"/>
      <c r="HV493" s="53"/>
      <c r="HW493" s="53"/>
      <c r="HX493" s="53"/>
      <c r="HY493" s="53"/>
      <c r="HZ493" s="53"/>
      <c r="IA493" s="53"/>
      <c r="IB493" s="53"/>
      <c r="IC493" s="53"/>
      <c r="ID493" s="53"/>
      <c r="IE493" s="53"/>
      <c r="IF493" s="53"/>
      <c r="IG493" s="53"/>
      <c r="IH493" s="53"/>
      <c r="II493" s="53"/>
      <c r="IJ493" s="53"/>
      <c r="IK493" s="53"/>
      <c r="IL493" s="53"/>
      <c r="IM493" s="53"/>
      <c r="IN493" s="53"/>
      <c r="IO493" s="53"/>
      <c r="IP493" s="53"/>
      <c r="IQ493" s="53"/>
      <c r="IR493" s="53"/>
      <c r="IS493" s="53"/>
      <c r="IT493" s="53"/>
      <c r="IU493" s="53"/>
      <c r="IV493" s="53"/>
      <c r="IW493" s="53"/>
      <c r="IX493" s="53"/>
      <c r="IY493" s="53"/>
      <c r="IZ493" s="53"/>
      <c r="JA493" s="53"/>
      <c r="JB493" s="53"/>
      <c r="JC493" s="53"/>
      <c r="JD493" s="53"/>
      <c r="JE493" s="53"/>
      <c r="JF493" s="53"/>
      <c r="JG493" s="53"/>
      <c r="JH493" s="53"/>
      <c r="JI493" s="53"/>
      <c r="JJ493" s="53"/>
      <c r="JK493" s="53"/>
      <c r="JL493" s="53"/>
      <c r="JM493" s="53"/>
      <c r="JN493" s="53"/>
      <c r="JO493" s="53"/>
      <c r="JP493" s="53"/>
      <c r="JQ493" s="53"/>
      <c r="JR493" s="53"/>
      <c r="JS493" s="53"/>
      <c r="JT493" s="53"/>
      <c r="JU493" s="53"/>
      <c r="JV493" s="53"/>
      <c r="JW493" s="53"/>
      <c r="JX493" s="53"/>
      <c r="JY493" s="53"/>
      <c r="JZ493" s="53"/>
      <c r="KA493" s="53"/>
      <c r="KB493" s="53"/>
      <c r="KC493" s="53"/>
      <c r="KD493" s="53"/>
      <c r="KE493" s="53"/>
      <c r="KF493" s="53"/>
      <c r="KG493" s="53"/>
      <c r="KH493" s="53"/>
      <c r="KI493" s="53"/>
      <c r="KJ493" s="53"/>
      <c r="KK493" s="53"/>
      <c r="KL493" s="53"/>
      <c r="KM493" s="53"/>
      <c r="KN493" s="53"/>
      <c r="KO493" s="53"/>
      <c r="KP493" s="53"/>
      <c r="KQ493" s="53"/>
      <c r="KR493" s="53"/>
      <c r="KS493" s="53"/>
      <c r="KT493" s="53"/>
      <c r="KU493" s="53"/>
      <c r="KV493" s="53"/>
      <c r="KW493" s="53"/>
      <c r="KX493" s="53"/>
      <c r="KY493" s="53"/>
      <c r="KZ493" s="53"/>
      <c r="LA493" s="53"/>
      <c r="LB493" s="53"/>
      <c r="LC493" s="53"/>
      <c r="LD493" s="53"/>
      <c r="LE493" s="53"/>
      <c r="LF493" s="53"/>
      <c r="LG493" s="53"/>
      <c r="LH493" s="53"/>
      <c r="LI493" s="53"/>
      <c r="LJ493" s="53"/>
      <c r="LK493" s="53"/>
      <c r="LL493" s="53"/>
      <c r="LM493" s="53"/>
      <c r="LN493" s="53"/>
      <c r="LO493" s="53"/>
      <c r="LP493" s="53"/>
      <c r="LQ493" s="53"/>
      <c r="LR493" s="53"/>
      <c r="LS493" s="53"/>
      <c r="LT493" s="53"/>
      <c r="LU493" s="53"/>
      <c r="LV493" s="53"/>
      <c r="LW493" s="53"/>
      <c r="LX493" s="53"/>
      <c r="LY493" s="53"/>
      <c r="LZ493" s="53"/>
      <c r="MA493" s="53"/>
      <c r="MB493" s="53"/>
      <c r="MC493" s="53"/>
      <c r="MD493" s="53"/>
      <c r="ME493" s="53"/>
      <c r="MF493" s="53"/>
      <c r="MG493" s="53"/>
      <c r="MH493" s="53"/>
      <c r="MI493" s="53"/>
      <c r="MJ493" s="53"/>
      <c r="MK493" s="53"/>
      <c r="ML493" s="53"/>
      <c r="MM493" s="53"/>
      <c r="MN493" s="53"/>
      <c r="MO493" s="53"/>
      <c r="MP493" s="53"/>
      <c r="MQ493" s="53"/>
      <c r="MR493" s="53"/>
      <c r="MS493" s="53"/>
      <c r="MT493" s="53"/>
      <c r="MU493" s="53"/>
      <c r="MV493" s="53"/>
      <c r="MW493" s="53"/>
      <c r="MX493" s="53"/>
      <c r="MY493" s="53"/>
      <c r="MZ493" s="53"/>
      <c r="NA493" s="53"/>
      <c r="NB493" s="53"/>
      <c r="NC493" s="53"/>
      <c r="ND493" s="53"/>
      <c r="NE493" s="53"/>
      <c r="NF493" s="53"/>
      <c r="NG493" s="53"/>
      <c r="NH493" s="53"/>
      <c r="NI493" s="53"/>
      <c r="NJ493" s="53"/>
      <c r="NK493" s="53"/>
      <c r="NL493" s="53"/>
      <c r="NM493" s="53"/>
      <c r="NN493" s="53"/>
      <c r="NO493" s="53"/>
      <c r="NP493" s="53"/>
      <c r="NQ493" s="53"/>
      <c r="NR493" s="53"/>
      <c r="NS493" s="53"/>
      <c r="NT493" s="53"/>
      <c r="NU493" s="53"/>
      <c r="NV493" s="53"/>
      <c r="NW493" s="53"/>
      <c r="NX493" s="53"/>
      <c r="NY493" s="53"/>
      <c r="NZ493" s="53"/>
      <c r="OA493" s="53"/>
      <c r="OB493" s="53"/>
      <c r="OC493" s="53"/>
      <c r="OD493" s="53"/>
      <c r="OE493" s="53"/>
      <c r="OF493" s="53"/>
      <c r="OG493" s="53"/>
      <c r="OH493" s="53"/>
      <c r="OI493" s="53"/>
      <c r="OJ493" s="53"/>
      <c r="OK493" s="53"/>
      <c r="OL493" s="53"/>
      <c r="OM493" s="53"/>
      <c r="ON493" s="53"/>
      <c r="OO493" s="53"/>
      <c r="OP493" s="53"/>
      <c r="OQ493" s="53"/>
      <c r="OR493" s="53"/>
      <c r="OS493" s="53"/>
      <c r="OT493" s="53"/>
      <c r="OU493" s="53"/>
      <c r="OV493" s="53"/>
      <c r="OW493" s="53"/>
      <c r="OX493" s="53"/>
      <c r="OY493" s="53"/>
      <c r="OZ493" s="53"/>
      <c r="PA493" s="53"/>
      <c r="PB493" s="53"/>
      <c r="PC493" s="53"/>
      <c r="PD493" s="53"/>
      <c r="PE493" s="53"/>
      <c r="PF493" s="53"/>
      <c r="PG493" s="53"/>
      <c r="PH493" s="53"/>
      <c r="PI493" s="53"/>
      <c r="PJ493" s="53"/>
      <c r="PK493" s="53"/>
      <c r="PL493" s="53"/>
      <c r="PM493" s="53"/>
      <c r="PN493" s="53"/>
      <c r="PO493" s="53"/>
      <c r="PP493" s="53"/>
      <c r="PQ493" s="53"/>
      <c r="PR493" s="53"/>
      <c r="PS493" s="53"/>
      <c r="PT493" s="53"/>
      <c r="PU493" s="53"/>
      <c r="PV493" s="53"/>
      <c r="PW493" s="53"/>
      <c r="PX493" s="53"/>
      <c r="PY493" s="53"/>
      <c r="PZ493" s="53"/>
      <c r="QA493" s="53"/>
      <c r="QB493" s="53"/>
      <c r="QC493" s="53"/>
      <c r="QD493" s="53"/>
      <c r="QE493" s="53"/>
      <c r="QF493" s="53"/>
      <c r="QG493" s="53"/>
      <c r="QH493" s="53"/>
      <c r="QI493" s="53"/>
      <c r="QJ493" s="53"/>
      <c r="QK493" s="53"/>
      <c r="QL493" s="53"/>
      <c r="QM493" s="53"/>
      <c r="QN493" s="53"/>
      <c r="QO493" s="53"/>
      <c r="QP493" s="53"/>
      <c r="QQ493" s="53"/>
      <c r="QR493" s="53"/>
      <c r="QS493" s="53"/>
      <c r="QT493" s="53"/>
      <c r="QU493" s="53"/>
      <c r="QV493" s="53"/>
      <c r="QW493" s="53"/>
      <c r="QX493" s="53"/>
      <c r="QY493" s="53"/>
      <c r="QZ493" s="53"/>
      <c r="RA493" s="53"/>
      <c r="RB493" s="53"/>
      <c r="RC493" s="53"/>
      <c r="RD493" s="53"/>
      <c r="RE493" s="53"/>
      <c r="RF493" s="53"/>
      <c r="RG493" s="53"/>
      <c r="RH493" s="53"/>
      <c r="RI493" s="53"/>
      <c r="RJ493" s="53"/>
      <c r="RK493" s="53"/>
      <c r="RL493" s="53"/>
      <c r="RM493" s="53"/>
      <c r="RN493" s="53"/>
      <c r="RO493" s="53"/>
      <c r="RP493" s="53"/>
      <c r="RQ493" s="53"/>
      <c r="RR493" s="53"/>
      <c r="RS493" s="53"/>
      <c r="RT493" s="53"/>
      <c r="RU493" s="53"/>
      <c r="RV493" s="53"/>
      <c r="RW493" s="53"/>
      <c r="RX493" s="53"/>
      <c r="RY493" s="53"/>
      <c r="RZ493" s="53"/>
      <c r="SA493" s="53"/>
      <c r="SB493" s="53"/>
      <c r="SC493" s="53"/>
      <c r="SD493" s="53"/>
      <c r="SE493" s="53"/>
      <c r="SF493" s="53"/>
      <c r="SG493" s="53"/>
      <c r="SH493" s="53"/>
      <c r="SI493" s="53"/>
      <c r="SJ493" s="53"/>
      <c r="SK493" s="53"/>
      <c r="SL493" s="53"/>
      <c r="SM493" s="53"/>
      <c r="SN493" s="53"/>
      <c r="SO493" s="53"/>
      <c r="SP493" s="53"/>
      <c r="SQ493" s="53"/>
      <c r="SR493" s="53"/>
      <c r="SS493" s="53"/>
      <c r="ST493" s="53"/>
      <c r="SU493" s="53"/>
      <c r="SV493" s="53"/>
      <c r="SW493" s="53"/>
      <c r="SX493" s="53"/>
      <c r="SY493" s="53"/>
      <c r="SZ493" s="53"/>
      <c r="TA493" s="53"/>
      <c r="TB493" s="53"/>
      <c r="TC493" s="53"/>
      <c r="TD493" s="53"/>
      <c r="TE493" s="53"/>
      <c r="TF493" s="53"/>
      <c r="TG493" s="53"/>
      <c r="TH493" s="53"/>
      <c r="TI493" s="53"/>
      <c r="TJ493" s="53"/>
      <c r="TK493" s="53"/>
      <c r="TL493" s="53"/>
      <c r="TM493" s="53"/>
      <c r="TN493" s="53"/>
      <c r="TO493" s="53"/>
      <c r="TP493" s="53"/>
      <c r="TQ493" s="53"/>
      <c r="TR493" s="53"/>
      <c r="TS493" s="53"/>
      <c r="TT493" s="53"/>
      <c r="TU493" s="53"/>
      <c r="TV493" s="53"/>
      <c r="TW493" s="53"/>
      <c r="TX493" s="53"/>
      <c r="TY493" s="53"/>
      <c r="TZ493" s="53"/>
      <c r="UA493" s="53"/>
      <c r="UB493" s="53"/>
      <c r="UC493" s="53"/>
      <c r="UD493" s="53"/>
      <c r="UE493" s="53"/>
      <c r="UF493" s="53"/>
      <c r="UG493" s="53"/>
    </row>
    <row r="494" spans="12:553" s="19" customFormat="1" ht="15.75" customHeight="1" x14ac:dyDescent="0.2">
      <c r="L494" s="66"/>
      <c r="M494" s="66"/>
      <c r="N494" s="52"/>
      <c r="O494" s="53"/>
      <c r="P494" s="53"/>
      <c r="Q494" s="53"/>
      <c r="R494" s="53"/>
      <c r="S494" s="53"/>
      <c r="T494" s="53"/>
      <c r="U494" s="53"/>
      <c r="V494" s="53"/>
      <c r="W494" s="53"/>
      <c r="X494" s="53"/>
      <c r="Y494" s="53"/>
      <c r="Z494" s="53"/>
      <c r="AA494" s="53"/>
      <c r="AB494" s="53"/>
      <c r="AC494" s="53"/>
      <c r="AD494" s="53"/>
      <c r="AE494" s="53"/>
      <c r="AF494" s="53"/>
      <c r="AG494" s="53"/>
      <c r="AH494" s="53"/>
      <c r="AI494" s="53"/>
      <c r="AJ494" s="53"/>
      <c r="AK494" s="53"/>
      <c r="AL494" s="53"/>
      <c r="AM494" s="53"/>
      <c r="AN494" s="53"/>
      <c r="AO494" s="53"/>
      <c r="AP494" s="53"/>
      <c r="AQ494" s="53"/>
      <c r="AR494" s="53"/>
      <c r="AS494" s="53"/>
      <c r="AT494" s="53"/>
      <c r="AU494" s="53"/>
      <c r="AV494" s="53"/>
      <c r="AW494" s="53"/>
      <c r="AX494" s="53"/>
      <c r="AY494" s="53"/>
      <c r="AZ494" s="53"/>
      <c r="BA494" s="53"/>
      <c r="BB494" s="53"/>
      <c r="BC494" s="53"/>
      <c r="BD494" s="53"/>
      <c r="BE494" s="53"/>
      <c r="BF494" s="53"/>
      <c r="BG494" s="53"/>
      <c r="BH494" s="53"/>
      <c r="BI494" s="53"/>
      <c r="BJ494" s="53"/>
      <c r="BK494" s="53"/>
      <c r="BL494" s="53"/>
      <c r="BM494" s="53"/>
      <c r="BN494" s="53"/>
      <c r="BO494" s="53"/>
      <c r="BP494" s="53"/>
      <c r="BQ494" s="53"/>
      <c r="BR494" s="53"/>
      <c r="BS494" s="53"/>
      <c r="BT494" s="53"/>
      <c r="BU494" s="53"/>
      <c r="BV494" s="53"/>
      <c r="BW494" s="53"/>
      <c r="BX494" s="53"/>
      <c r="BY494" s="53"/>
      <c r="BZ494" s="53"/>
      <c r="CA494" s="53"/>
      <c r="CB494" s="53"/>
      <c r="CC494" s="53"/>
      <c r="CD494" s="53"/>
      <c r="CE494" s="53"/>
      <c r="CF494" s="53"/>
      <c r="CG494" s="53"/>
      <c r="CH494" s="53"/>
      <c r="CI494" s="53"/>
      <c r="CJ494" s="53"/>
      <c r="CK494" s="53"/>
      <c r="CL494" s="53"/>
      <c r="CM494" s="53"/>
      <c r="CN494" s="53"/>
      <c r="CO494" s="53"/>
      <c r="CP494" s="53"/>
      <c r="CQ494" s="53"/>
      <c r="CR494" s="53"/>
      <c r="CS494" s="53"/>
      <c r="CT494" s="53"/>
      <c r="CU494" s="53"/>
      <c r="CV494" s="53"/>
      <c r="CW494" s="53"/>
      <c r="CX494" s="53"/>
      <c r="CY494" s="53"/>
      <c r="CZ494" s="53"/>
      <c r="DA494" s="53"/>
      <c r="DB494" s="53"/>
      <c r="DC494" s="53"/>
      <c r="DD494" s="53"/>
      <c r="DE494" s="53"/>
      <c r="DF494" s="53"/>
      <c r="DG494" s="53"/>
      <c r="DH494" s="53"/>
      <c r="DI494" s="53"/>
      <c r="DJ494" s="53"/>
      <c r="DK494" s="53"/>
      <c r="DL494" s="53"/>
      <c r="DM494" s="53"/>
      <c r="DN494" s="53"/>
      <c r="DO494" s="53"/>
      <c r="DP494" s="53"/>
      <c r="DQ494" s="53"/>
      <c r="DR494" s="53"/>
      <c r="DS494" s="53"/>
      <c r="DT494" s="53"/>
      <c r="DU494" s="53"/>
      <c r="DV494" s="53"/>
      <c r="DW494" s="53"/>
      <c r="DX494" s="53"/>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3"/>
      <c r="FK494" s="53"/>
      <c r="FL494" s="53"/>
      <c r="FM494" s="53"/>
      <c r="FN494" s="53"/>
      <c r="FO494" s="53"/>
      <c r="FP494" s="53"/>
      <c r="FQ494" s="53"/>
      <c r="FR494" s="53"/>
      <c r="FS494" s="53"/>
      <c r="FT494" s="53"/>
      <c r="FU494" s="53"/>
      <c r="FV494" s="53"/>
      <c r="FW494" s="53"/>
      <c r="FX494" s="53"/>
      <c r="FY494" s="53"/>
      <c r="FZ494" s="53"/>
      <c r="GA494" s="53"/>
      <c r="GB494" s="53"/>
      <c r="GC494" s="53"/>
      <c r="GD494" s="53"/>
      <c r="GE494" s="53"/>
      <c r="GF494" s="53"/>
      <c r="GG494" s="53"/>
      <c r="GH494" s="53"/>
      <c r="GI494" s="53"/>
      <c r="GJ494" s="53"/>
      <c r="GK494" s="53"/>
      <c r="GL494" s="53"/>
      <c r="GM494" s="53"/>
      <c r="GN494" s="53"/>
      <c r="GO494" s="53"/>
      <c r="GP494" s="53"/>
      <c r="GQ494" s="53"/>
      <c r="GR494" s="53"/>
      <c r="GS494" s="53"/>
      <c r="GT494" s="53"/>
      <c r="GU494" s="53"/>
      <c r="GV494" s="53"/>
      <c r="GW494" s="53"/>
      <c r="GX494" s="53"/>
      <c r="GY494" s="53"/>
      <c r="GZ494" s="53"/>
      <c r="HA494" s="53"/>
      <c r="HB494" s="53"/>
      <c r="HC494" s="53"/>
      <c r="HD494" s="53"/>
      <c r="HE494" s="53"/>
      <c r="HF494" s="53"/>
      <c r="HG494" s="53"/>
      <c r="HH494" s="53"/>
      <c r="HI494" s="53"/>
      <c r="HJ494" s="53"/>
      <c r="HK494" s="53"/>
      <c r="HL494" s="53"/>
      <c r="HM494" s="53"/>
      <c r="HN494" s="53"/>
      <c r="HO494" s="53"/>
      <c r="HP494" s="53"/>
      <c r="HQ494" s="53"/>
      <c r="HR494" s="53"/>
      <c r="HS494" s="53"/>
      <c r="HT494" s="53"/>
      <c r="HU494" s="53"/>
      <c r="HV494" s="53"/>
      <c r="HW494" s="53"/>
      <c r="HX494" s="53"/>
      <c r="HY494" s="53"/>
      <c r="HZ494" s="53"/>
      <c r="IA494" s="53"/>
      <c r="IB494" s="53"/>
      <c r="IC494" s="53"/>
      <c r="ID494" s="53"/>
      <c r="IE494" s="53"/>
      <c r="IF494" s="53"/>
      <c r="IG494" s="53"/>
      <c r="IH494" s="53"/>
      <c r="II494" s="53"/>
      <c r="IJ494" s="53"/>
      <c r="IK494" s="53"/>
      <c r="IL494" s="53"/>
      <c r="IM494" s="53"/>
      <c r="IN494" s="53"/>
      <c r="IO494" s="53"/>
      <c r="IP494" s="53"/>
      <c r="IQ494" s="53"/>
      <c r="IR494" s="53"/>
      <c r="IS494" s="53"/>
      <c r="IT494" s="53"/>
      <c r="IU494" s="53"/>
      <c r="IV494" s="53"/>
      <c r="IW494" s="53"/>
      <c r="IX494" s="53"/>
      <c r="IY494" s="53"/>
      <c r="IZ494" s="53"/>
      <c r="JA494" s="53"/>
      <c r="JB494" s="53"/>
      <c r="JC494" s="53"/>
      <c r="JD494" s="53"/>
      <c r="JE494" s="53"/>
      <c r="JF494" s="53"/>
      <c r="JG494" s="53"/>
      <c r="JH494" s="53"/>
      <c r="JI494" s="53"/>
      <c r="JJ494" s="53"/>
      <c r="JK494" s="53"/>
      <c r="JL494" s="53"/>
      <c r="JM494" s="53"/>
      <c r="JN494" s="53"/>
      <c r="JO494" s="53"/>
      <c r="JP494" s="53"/>
      <c r="JQ494" s="53"/>
      <c r="JR494" s="53"/>
      <c r="JS494" s="53"/>
      <c r="JT494" s="53"/>
      <c r="JU494" s="53"/>
      <c r="JV494" s="53"/>
      <c r="JW494" s="53"/>
      <c r="JX494" s="53"/>
      <c r="JY494" s="53"/>
      <c r="JZ494" s="53"/>
      <c r="KA494" s="53"/>
      <c r="KB494" s="53"/>
      <c r="KC494" s="53"/>
      <c r="KD494" s="53"/>
      <c r="KE494" s="53"/>
      <c r="KF494" s="53"/>
      <c r="KG494" s="53"/>
      <c r="KH494" s="53"/>
      <c r="KI494" s="53"/>
      <c r="KJ494" s="53"/>
      <c r="KK494" s="53"/>
      <c r="KL494" s="53"/>
      <c r="KM494" s="53"/>
      <c r="KN494" s="53"/>
      <c r="KO494" s="53"/>
      <c r="KP494" s="53"/>
      <c r="KQ494" s="53"/>
      <c r="KR494" s="53"/>
      <c r="KS494" s="53"/>
      <c r="KT494" s="53"/>
      <c r="KU494" s="53"/>
      <c r="KV494" s="53"/>
      <c r="KW494" s="53"/>
      <c r="KX494" s="53"/>
      <c r="KY494" s="53"/>
      <c r="KZ494" s="53"/>
      <c r="LA494" s="53"/>
      <c r="LB494" s="53"/>
      <c r="LC494" s="53"/>
      <c r="LD494" s="53"/>
      <c r="LE494" s="53"/>
      <c r="LF494" s="53"/>
      <c r="LG494" s="53"/>
      <c r="LH494" s="53"/>
      <c r="LI494" s="53"/>
      <c r="LJ494" s="53"/>
      <c r="LK494" s="53"/>
      <c r="LL494" s="53"/>
      <c r="LM494" s="53"/>
      <c r="LN494" s="53"/>
      <c r="LO494" s="53"/>
      <c r="LP494" s="53"/>
      <c r="LQ494" s="53"/>
      <c r="LR494" s="53"/>
      <c r="LS494" s="53"/>
      <c r="LT494" s="53"/>
      <c r="LU494" s="53"/>
      <c r="LV494" s="53"/>
      <c r="LW494" s="53"/>
      <c r="LX494" s="53"/>
      <c r="LY494" s="53"/>
      <c r="LZ494" s="53"/>
      <c r="MA494" s="53"/>
      <c r="MB494" s="53"/>
      <c r="MC494" s="53"/>
      <c r="MD494" s="53"/>
      <c r="ME494" s="53"/>
      <c r="MF494" s="53"/>
      <c r="MG494" s="53"/>
      <c r="MH494" s="53"/>
      <c r="MI494" s="53"/>
      <c r="MJ494" s="53"/>
      <c r="MK494" s="53"/>
      <c r="ML494" s="53"/>
      <c r="MM494" s="53"/>
      <c r="MN494" s="53"/>
      <c r="MO494" s="53"/>
      <c r="MP494" s="53"/>
      <c r="MQ494" s="53"/>
      <c r="MR494" s="53"/>
      <c r="MS494" s="53"/>
      <c r="MT494" s="53"/>
      <c r="MU494" s="53"/>
      <c r="MV494" s="53"/>
      <c r="MW494" s="53"/>
      <c r="MX494" s="53"/>
      <c r="MY494" s="53"/>
      <c r="MZ494" s="53"/>
      <c r="NA494" s="53"/>
      <c r="NB494" s="53"/>
      <c r="NC494" s="53"/>
      <c r="ND494" s="53"/>
      <c r="NE494" s="53"/>
      <c r="NF494" s="53"/>
      <c r="NG494" s="53"/>
      <c r="NH494" s="53"/>
      <c r="NI494" s="53"/>
      <c r="NJ494" s="53"/>
      <c r="NK494" s="53"/>
      <c r="NL494" s="53"/>
      <c r="NM494" s="53"/>
      <c r="NN494" s="53"/>
      <c r="NO494" s="53"/>
      <c r="NP494" s="53"/>
      <c r="NQ494" s="53"/>
      <c r="NR494" s="53"/>
      <c r="NS494" s="53"/>
      <c r="NT494" s="53"/>
      <c r="NU494" s="53"/>
      <c r="NV494" s="53"/>
      <c r="NW494" s="53"/>
      <c r="NX494" s="53"/>
      <c r="NY494" s="53"/>
      <c r="NZ494" s="53"/>
      <c r="OA494" s="53"/>
      <c r="OB494" s="53"/>
      <c r="OC494" s="53"/>
      <c r="OD494" s="53"/>
      <c r="OE494" s="53"/>
      <c r="OF494" s="53"/>
      <c r="OG494" s="53"/>
      <c r="OH494" s="53"/>
      <c r="OI494" s="53"/>
      <c r="OJ494" s="53"/>
      <c r="OK494" s="53"/>
      <c r="OL494" s="53"/>
      <c r="OM494" s="53"/>
      <c r="ON494" s="53"/>
      <c r="OO494" s="53"/>
      <c r="OP494" s="53"/>
      <c r="OQ494" s="53"/>
      <c r="OR494" s="53"/>
      <c r="OS494" s="53"/>
      <c r="OT494" s="53"/>
      <c r="OU494" s="53"/>
      <c r="OV494" s="53"/>
      <c r="OW494" s="53"/>
      <c r="OX494" s="53"/>
      <c r="OY494" s="53"/>
      <c r="OZ494" s="53"/>
      <c r="PA494" s="53"/>
      <c r="PB494" s="53"/>
      <c r="PC494" s="53"/>
      <c r="PD494" s="53"/>
      <c r="PE494" s="53"/>
      <c r="PF494" s="53"/>
      <c r="PG494" s="53"/>
      <c r="PH494" s="53"/>
      <c r="PI494" s="53"/>
      <c r="PJ494" s="53"/>
      <c r="PK494" s="53"/>
      <c r="PL494" s="53"/>
      <c r="PM494" s="53"/>
      <c r="PN494" s="53"/>
      <c r="PO494" s="53"/>
      <c r="PP494" s="53"/>
      <c r="PQ494" s="53"/>
      <c r="PR494" s="53"/>
      <c r="PS494" s="53"/>
      <c r="PT494" s="53"/>
      <c r="PU494" s="53"/>
      <c r="PV494" s="53"/>
      <c r="PW494" s="53"/>
      <c r="PX494" s="53"/>
      <c r="PY494" s="53"/>
      <c r="PZ494" s="53"/>
      <c r="QA494" s="53"/>
      <c r="QB494" s="53"/>
      <c r="QC494" s="53"/>
      <c r="QD494" s="53"/>
      <c r="QE494" s="53"/>
      <c r="QF494" s="53"/>
      <c r="QG494" s="53"/>
      <c r="QH494" s="53"/>
      <c r="QI494" s="53"/>
      <c r="QJ494" s="53"/>
      <c r="QK494" s="53"/>
      <c r="QL494" s="53"/>
      <c r="QM494" s="53"/>
      <c r="QN494" s="53"/>
      <c r="QO494" s="53"/>
      <c r="QP494" s="53"/>
      <c r="QQ494" s="53"/>
      <c r="QR494" s="53"/>
      <c r="QS494" s="53"/>
      <c r="QT494" s="53"/>
      <c r="QU494" s="53"/>
      <c r="QV494" s="53"/>
      <c r="QW494" s="53"/>
      <c r="QX494" s="53"/>
      <c r="QY494" s="53"/>
      <c r="QZ494" s="53"/>
      <c r="RA494" s="53"/>
      <c r="RB494" s="53"/>
      <c r="RC494" s="53"/>
      <c r="RD494" s="53"/>
      <c r="RE494" s="53"/>
      <c r="RF494" s="53"/>
      <c r="RG494" s="53"/>
      <c r="RH494" s="53"/>
      <c r="RI494" s="53"/>
      <c r="RJ494" s="53"/>
      <c r="RK494" s="53"/>
      <c r="RL494" s="53"/>
      <c r="RM494" s="53"/>
      <c r="RN494" s="53"/>
      <c r="RO494" s="53"/>
      <c r="RP494" s="53"/>
      <c r="RQ494" s="53"/>
      <c r="RR494" s="53"/>
      <c r="RS494" s="53"/>
      <c r="RT494" s="53"/>
      <c r="RU494" s="53"/>
      <c r="RV494" s="53"/>
      <c r="RW494" s="53"/>
      <c r="RX494" s="53"/>
      <c r="RY494" s="53"/>
      <c r="RZ494" s="53"/>
      <c r="SA494" s="53"/>
      <c r="SB494" s="53"/>
      <c r="SC494" s="53"/>
      <c r="SD494" s="53"/>
      <c r="SE494" s="53"/>
      <c r="SF494" s="53"/>
      <c r="SG494" s="53"/>
      <c r="SH494" s="53"/>
      <c r="SI494" s="53"/>
      <c r="SJ494" s="53"/>
      <c r="SK494" s="53"/>
      <c r="SL494" s="53"/>
      <c r="SM494" s="53"/>
      <c r="SN494" s="53"/>
      <c r="SO494" s="53"/>
      <c r="SP494" s="53"/>
      <c r="SQ494" s="53"/>
      <c r="SR494" s="53"/>
      <c r="SS494" s="53"/>
      <c r="ST494" s="53"/>
      <c r="SU494" s="53"/>
      <c r="SV494" s="53"/>
      <c r="SW494" s="53"/>
      <c r="SX494" s="53"/>
      <c r="SY494" s="53"/>
      <c r="SZ494" s="53"/>
      <c r="TA494" s="53"/>
      <c r="TB494" s="53"/>
      <c r="TC494" s="53"/>
      <c r="TD494" s="53"/>
      <c r="TE494" s="53"/>
      <c r="TF494" s="53"/>
      <c r="TG494" s="53"/>
      <c r="TH494" s="53"/>
      <c r="TI494" s="53"/>
      <c r="TJ494" s="53"/>
      <c r="TK494" s="53"/>
      <c r="TL494" s="53"/>
      <c r="TM494" s="53"/>
      <c r="TN494" s="53"/>
      <c r="TO494" s="53"/>
      <c r="TP494" s="53"/>
      <c r="TQ494" s="53"/>
      <c r="TR494" s="53"/>
      <c r="TS494" s="53"/>
      <c r="TT494" s="53"/>
      <c r="TU494" s="53"/>
      <c r="TV494" s="53"/>
      <c r="TW494" s="53"/>
      <c r="TX494" s="53"/>
      <c r="TY494" s="53"/>
      <c r="TZ494" s="53"/>
      <c r="UA494" s="53"/>
      <c r="UB494" s="53"/>
      <c r="UC494" s="53"/>
      <c r="UD494" s="53"/>
      <c r="UE494" s="53"/>
      <c r="UF494" s="53"/>
      <c r="UG494" s="53"/>
    </row>
    <row r="495" spans="12:553" s="19" customFormat="1" ht="15.75" customHeight="1" x14ac:dyDescent="0.2">
      <c r="L495" s="66"/>
      <c r="M495" s="66"/>
      <c r="N495" s="52"/>
      <c r="O495" s="53"/>
      <c r="P495" s="53"/>
      <c r="Q495" s="53"/>
      <c r="R495" s="53"/>
      <c r="S495" s="53"/>
      <c r="T495" s="53"/>
      <c r="U495" s="53"/>
      <c r="V495" s="53"/>
      <c r="W495" s="53"/>
      <c r="X495" s="53"/>
      <c r="Y495" s="53"/>
      <c r="Z495" s="53"/>
      <c r="AA495" s="53"/>
      <c r="AB495" s="53"/>
      <c r="AC495" s="53"/>
      <c r="AD495" s="53"/>
      <c r="AE495" s="53"/>
      <c r="AF495" s="53"/>
      <c r="AG495" s="53"/>
      <c r="AH495" s="53"/>
      <c r="AI495" s="53"/>
      <c r="AJ495" s="53"/>
      <c r="AK495" s="53"/>
      <c r="AL495" s="53"/>
      <c r="AM495" s="53"/>
      <c r="AN495" s="53"/>
      <c r="AO495" s="53"/>
      <c r="AP495" s="53"/>
      <c r="AQ495" s="53"/>
      <c r="AR495" s="53"/>
      <c r="AS495" s="53"/>
      <c r="AT495" s="53"/>
      <c r="AU495" s="53"/>
      <c r="AV495" s="53"/>
      <c r="AW495" s="53"/>
      <c r="AX495" s="53"/>
      <c r="AY495" s="53"/>
      <c r="AZ495" s="53"/>
      <c r="BA495" s="53"/>
      <c r="BB495" s="53"/>
      <c r="BC495" s="53"/>
      <c r="BD495" s="53"/>
      <c r="BE495" s="53"/>
      <c r="BF495" s="53"/>
      <c r="BG495" s="53"/>
      <c r="BH495" s="53"/>
      <c r="BI495" s="53"/>
      <c r="BJ495" s="53"/>
      <c r="BK495" s="53"/>
      <c r="BL495" s="53"/>
      <c r="BM495" s="53"/>
      <c r="BN495" s="53"/>
      <c r="BO495" s="53"/>
      <c r="BP495" s="53"/>
      <c r="BQ495" s="53"/>
      <c r="BR495" s="53"/>
      <c r="BS495" s="53"/>
      <c r="BT495" s="53"/>
      <c r="BU495" s="53"/>
      <c r="BV495" s="53"/>
      <c r="BW495" s="53"/>
      <c r="BX495" s="53"/>
      <c r="BY495" s="53"/>
      <c r="BZ495" s="53"/>
      <c r="CA495" s="53"/>
      <c r="CB495" s="53"/>
      <c r="CC495" s="53"/>
      <c r="CD495" s="53"/>
      <c r="CE495" s="53"/>
      <c r="CF495" s="53"/>
      <c r="CG495" s="53"/>
      <c r="CH495" s="53"/>
      <c r="CI495" s="53"/>
      <c r="CJ495" s="53"/>
      <c r="CK495" s="53"/>
      <c r="CL495" s="53"/>
      <c r="CM495" s="53"/>
      <c r="CN495" s="53"/>
      <c r="CO495" s="53"/>
      <c r="CP495" s="53"/>
      <c r="CQ495" s="53"/>
      <c r="CR495" s="53"/>
      <c r="CS495" s="53"/>
      <c r="CT495" s="53"/>
      <c r="CU495" s="53"/>
      <c r="CV495" s="53"/>
      <c r="CW495" s="53"/>
      <c r="CX495" s="53"/>
      <c r="CY495" s="53"/>
      <c r="CZ495" s="53"/>
      <c r="DA495" s="53"/>
      <c r="DB495" s="53"/>
      <c r="DC495" s="53"/>
      <c r="DD495" s="53"/>
      <c r="DE495" s="53"/>
      <c r="DF495" s="53"/>
      <c r="DG495" s="53"/>
      <c r="DH495" s="53"/>
      <c r="DI495" s="53"/>
      <c r="DJ495" s="53"/>
      <c r="DK495" s="53"/>
      <c r="DL495" s="53"/>
      <c r="DM495" s="53"/>
      <c r="DN495" s="53"/>
      <c r="DO495" s="53"/>
      <c r="DP495" s="53"/>
      <c r="DQ495" s="53"/>
      <c r="DR495" s="53"/>
      <c r="DS495" s="53"/>
      <c r="DT495" s="53"/>
      <c r="DU495" s="53"/>
      <c r="DV495" s="53"/>
      <c r="DW495" s="53"/>
      <c r="DX495" s="53"/>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3"/>
      <c r="FK495" s="53"/>
      <c r="FL495" s="53"/>
      <c r="FM495" s="53"/>
      <c r="FN495" s="53"/>
      <c r="FO495" s="53"/>
      <c r="FP495" s="53"/>
      <c r="FQ495" s="53"/>
      <c r="FR495" s="53"/>
      <c r="FS495" s="53"/>
      <c r="FT495" s="53"/>
      <c r="FU495" s="53"/>
      <c r="FV495" s="53"/>
      <c r="FW495" s="53"/>
      <c r="FX495" s="53"/>
      <c r="FY495" s="53"/>
      <c r="FZ495" s="53"/>
      <c r="GA495" s="53"/>
      <c r="GB495" s="53"/>
      <c r="GC495" s="53"/>
      <c r="GD495" s="53"/>
      <c r="GE495" s="53"/>
      <c r="GF495" s="53"/>
      <c r="GG495" s="53"/>
      <c r="GH495" s="53"/>
      <c r="GI495" s="53"/>
      <c r="GJ495" s="53"/>
      <c r="GK495" s="53"/>
      <c r="GL495" s="53"/>
      <c r="GM495" s="53"/>
      <c r="GN495" s="53"/>
      <c r="GO495" s="53"/>
      <c r="GP495" s="53"/>
      <c r="GQ495" s="53"/>
      <c r="GR495" s="53"/>
      <c r="GS495" s="53"/>
      <c r="GT495" s="53"/>
      <c r="GU495" s="53"/>
      <c r="GV495" s="53"/>
      <c r="GW495" s="53"/>
      <c r="GX495" s="53"/>
      <c r="GY495" s="53"/>
      <c r="GZ495" s="53"/>
      <c r="HA495" s="53"/>
      <c r="HB495" s="53"/>
      <c r="HC495" s="53"/>
      <c r="HD495" s="53"/>
      <c r="HE495" s="53"/>
      <c r="HF495" s="53"/>
      <c r="HG495" s="53"/>
      <c r="HH495" s="53"/>
      <c r="HI495" s="53"/>
      <c r="HJ495" s="53"/>
      <c r="HK495" s="53"/>
      <c r="HL495" s="53"/>
      <c r="HM495" s="53"/>
      <c r="HN495" s="53"/>
      <c r="HO495" s="53"/>
      <c r="HP495" s="53"/>
      <c r="HQ495" s="53"/>
      <c r="HR495" s="53"/>
      <c r="HS495" s="53"/>
      <c r="HT495" s="53"/>
      <c r="HU495" s="53"/>
      <c r="HV495" s="53"/>
      <c r="HW495" s="53"/>
      <c r="HX495" s="53"/>
      <c r="HY495" s="53"/>
      <c r="HZ495" s="53"/>
      <c r="IA495" s="53"/>
      <c r="IB495" s="53"/>
      <c r="IC495" s="53"/>
      <c r="ID495" s="53"/>
      <c r="IE495" s="53"/>
      <c r="IF495" s="53"/>
      <c r="IG495" s="53"/>
      <c r="IH495" s="53"/>
      <c r="II495" s="53"/>
      <c r="IJ495" s="53"/>
      <c r="IK495" s="53"/>
      <c r="IL495" s="53"/>
      <c r="IM495" s="53"/>
      <c r="IN495" s="53"/>
      <c r="IO495" s="53"/>
      <c r="IP495" s="53"/>
      <c r="IQ495" s="53"/>
      <c r="IR495" s="53"/>
      <c r="IS495" s="53"/>
      <c r="IT495" s="53"/>
      <c r="IU495" s="53"/>
      <c r="IV495" s="53"/>
      <c r="IW495" s="53"/>
      <c r="IX495" s="53"/>
      <c r="IY495" s="53"/>
      <c r="IZ495" s="53"/>
      <c r="JA495" s="53"/>
      <c r="JB495" s="53"/>
      <c r="JC495" s="53"/>
      <c r="JD495" s="53"/>
      <c r="JE495" s="53"/>
      <c r="JF495" s="53"/>
      <c r="JG495" s="53"/>
      <c r="JH495" s="53"/>
      <c r="JI495" s="53"/>
      <c r="JJ495" s="53"/>
      <c r="JK495" s="53"/>
      <c r="JL495" s="53"/>
      <c r="JM495" s="53"/>
      <c r="JN495" s="53"/>
      <c r="JO495" s="53"/>
      <c r="JP495" s="53"/>
      <c r="JQ495" s="53"/>
      <c r="JR495" s="53"/>
      <c r="JS495" s="53"/>
      <c r="JT495" s="53"/>
      <c r="JU495" s="53"/>
      <c r="JV495" s="53"/>
      <c r="JW495" s="53"/>
      <c r="JX495" s="53"/>
      <c r="JY495" s="53"/>
      <c r="JZ495" s="53"/>
      <c r="KA495" s="53"/>
      <c r="KB495" s="53"/>
      <c r="KC495" s="53"/>
      <c r="KD495" s="53"/>
      <c r="KE495" s="53"/>
      <c r="KF495" s="53"/>
      <c r="KG495" s="53"/>
      <c r="KH495" s="53"/>
      <c r="KI495" s="53"/>
      <c r="KJ495" s="53"/>
      <c r="KK495" s="53"/>
      <c r="KL495" s="53"/>
      <c r="KM495" s="53"/>
      <c r="KN495" s="53"/>
      <c r="KO495" s="53"/>
      <c r="KP495" s="53"/>
      <c r="KQ495" s="53"/>
      <c r="KR495" s="53"/>
      <c r="KS495" s="53"/>
      <c r="KT495" s="53"/>
      <c r="KU495" s="53"/>
      <c r="KV495" s="53"/>
      <c r="KW495" s="53"/>
      <c r="KX495" s="53"/>
      <c r="KY495" s="53"/>
      <c r="KZ495" s="53"/>
      <c r="LA495" s="53"/>
      <c r="LB495" s="53"/>
      <c r="LC495" s="53"/>
      <c r="LD495" s="53"/>
      <c r="LE495" s="53"/>
      <c r="LF495" s="53"/>
      <c r="LG495" s="53"/>
      <c r="LH495" s="53"/>
      <c r="LI495" s="53"/>
      <c r="LJ495" s="53"/>
      <c r="LK495" s="53"/>
      <c r="LL495" s="53"/>
      <c r="LM495" s="53"/>
      <c r="LN495" s="53"/>
      <c r="LO495" s="53"/>
      <c r="LP495" s="53"/>
      <c r="LQ495" s="53"/>
      <c r="LR495" s="53"/>
      <c r="LS495" s="53"/>
      <c r="LT495" s="53"/>
      <c r="LU495" s="53"/>
      <c r="LV495" s="53"/>
      <c r="LW495" s="53"/>
      <c r="LX495" s="53"/>
      <c r="LY495" s="53"/>
      <c r="LZ495" s="53"/>
      <c r="MA495" s="53"/>
      <c r="MB495" s="53"/>
      <c r="MC495" s="53"/>
      <c r="MD495" s="53"/>
      <c r="ME495" s="53"/>
      <c r="MF495" s="53"/>
      <c r="MG495" s="53"/>
      <c r="MH495" s="53"/>
      <c r="MI495" s="53"/>
      <c r="MJ495" s="53"/>
      <c r="MK495" s="53"/>
      <c r="ML495" s="53"/>
      <c r="MM495" s="53"/>
      <c r="MN495" s="53"/>
      <c r="MO495" s="53"/>
      <c r="MP495" s="53"/>
      <c r="MQ495" s="53"/>
      <c r="MR495" s="53"/>
      <c r="MS495" s="53"/>
      <c r="MT495" s="53"/>
      <c r="MU495" s="53"/>
      <c r="MV495" s="53"/>
      <c r="MW495" s="53"/>
      <c r="MX495" s="53"/>
      <c r="MY495" s="53"/>
      <c r="MZ495" s="53"/>
      <c r="NA495" s="53"/>
      <c r="NB495" s="53"/>
      <c r="NC495" s="53"/>
      <c r="ND495" s="53"/>
      <c r="NE495" s="53"/>
      <c r="NF495" s="53"/>
      <c r="NG495" s="53"/>
      <c r="NH495" s="53"/>
      <c r="NI495" s="53"/>
      <c r="NJ495" s="53"/>
      <c r="NK495" s="53"/>
      <c r="NL495" s="53"/>
      <c r="NM495" s="53"/>
      <c r="NN495" s="53"/>
      <c r="NO495" s="53"/>
      <c r="NP495" s="53"/>
      <c r="NQ495" s="53"/>
      <c r="NR495" s="53"/>
      <c r="NS495" s="53"/>
      <c r="NT495" s="53"/>
      <c r="NU495" s="53"/>
      <c r="NV495" s="53"/>
      <c r="NW495" s="53"/>
      <c r="NX495" s="53"/>
      <c r="NY495" s="53"/>
      <c r="NZ495" s="53"/>
      <c r="OA495" s="53"/>
      <c r="OB495" s="53"/>
      <c r="OC495" s="53"/>
      <c r="OD495" s="53"/>
      <c r="OE495" s="53"/>
      <c r="OF495" s="53"/>
      <c r="OG495" s="53"/>
      <c r="OH495" s="53"/>
      <c r="OI495" s="53"/>
      <c r="OJ495" s="53"/>
      <c r="OK495" s="53"/>
      <c r="OL495" s="53"/>
      <c r="OM495" s="53"/>
      <c r="ON495" s="53"/>
      <c r="OO495" s="53"/>
      <c r="OP495" s="53"/>
      <c r="OQ495" s="53"/>
      <c r="OR495" s="53"/>
      <c r="OS495" s="53"/>
      <c r="OT495" s="53"/>
      <c r="OU495" s="53"/>
      <c r="OV495" s="53"/>
      <c r="OW495" s="53"/>
      <c r="OX495" s="53"/>
      <c r="OY495" s="53"/>
      <c r="OZ495" s="53"/>
      <c r="PA495" s="53"/>
      <c r="PB495" s="53"/>
      <c r="PC495" s="53"/>
      <c r="PD495" s="53"/>
      <c r="PE495" s="53"/>
      <c r="PF495" s="53"/>
      <c r="PG495" s="53"/>
      <c r="PH495" s="53"/>
      <c r="PI495" s="53"/>
      <c r="PJ495" s="53"/>
      <c r="PK495" s="53"/>
      <c r="PL495" s="53"/>
      <c r="PM495" s="53"/>
      <c r="PN495" s="53"/>
      <c r="PO495" s="53"/>
      <c r="PP495" s="53"/>
      <c r="PQ495" s="53"/>
      <c r="PR495" s="53"/>
      <c r="PS495" s="53"/>
      <c r="PT495" s="53"/>
      <c r="PU495" s="53"/>
      <c r="PV495" s="53"/>
      <c r="PW495" s="53"/>
      <c r="PX495" s="53"/>
      <c r="PY495" s="53"/>
      <c r="PZ495" s="53"/>
      <c r="QA495" s="53"/>
      <c r="QB495" s="53"/>
      <c r="QC495" s="53"/>
      <c r="QD495" s="53"/>
      <c r="QE495" s="53"/>
      <c r="QF495" s="53"/>
      <c r="QG495" s="53"/>
      <c r="QH495" s="53"/>
      <c r="QI495" s="53"/>
      <c r="QJ495" s="53"/>
      <c r="QK495" s="53"/>
      <c r="QL495" s="53"/>
      <c r="QM495" s="53"/>
      <c r="QN495" s="53"/>
      <c r="QO495" s="53"/>
      <c r="QP495" s="53"/>
      <c r="QQ495" s="53"/>
      <c r="QR495" s="53"/>
      <c r="QS495" s="53"/>
      <c r="QT495" s="53"/>
      <c r="QU495" s="53"/>
      <c r="QV495" s="53"/>
      <c r="QW495" s="53"/>
      <c r="QX495" s="53"/>
      <c r="QY495" s="53"/>
      <c r="QZ495" s="53"/>
      <c r="RA495" s="53"/>
      <c r="RB495" s="53"/>
      <c r="RC495" s="53"/>
      <c r="RD495" s="53"/>
      <c r="RE495" s="53"/>
      <c r="RF495" s="53"/>
      <c r="RG495" s="53"/>
      <c r="RH495" s="53"/>
      <c r="RI495" s="53"/>
      <c r="RJ495" s="53"/>
      <c r="RK495" s="53"/>
      <c r="RL495" s="53"/>
      <c r="RM495" s="53"/>
      <c r="RN495" s="53"/>
      <c r="RO495" s="53"/>
      <c r="RP495" s="53"/>
      <c r="RQ495" s="53"/>
      <c r="RR495" s="53"/>
      <c r="RS495" s="53"/>
      <c r="RT495" s="53"/>
      <c r="RU495" s="53"/>
      <c r="RV495" s="53"/>
      <c r="RW495" s="53"/>
      <c r="RX495" s="53"/>
      <c r="RY495" s="53"/>
      <c r="RZ495" s="53"/>
      <c r="SA495" s="53"/>
      <c r="SB495" s="53"/>
      <c r="SC495" s="53"/>
      <c r="SD495" s="53"/>
      <c r="SE495" s="53"/>
      <c r="SF495" s="53"/>
      <c r="SG495" s="53"/>
      <c r="SH495" s="53"/>
      <c r="SI495" s="53"/>
      <c r="SJ495" s="53"/>
      <c r="SK495" s="53"/>
      <c r="SL495" s="53"/>
      <c r="SM495" s="53"/>
      <c r="SN495" s="53"/>
      <c r="SO495" s="53"/>
      <c r="SP495" s="53"/>
      <c r="SQ495" s="53"/>
      <c r="SR495" s="53"/>
      <c r="SS495" s="53"/>
      <c r="ST495" s="53"/>
      <c r="SU495" s="53"/>
      <c r="SV495" s="53"/>
      <c r="SW495" s="53"/>
      <c r="SX495" s="53"/>
      <c r="SY495" s="53"/>
      <c r="SZ495" s="53"/>
      <c r="TA495" s="53"/>
      <c r="TB495" s="53"/>
      <c r="TC495" s="53"/>
      <c r="TD495" s="53"/>
      <c r="TE495" s="53"/>
      <c r="TF495" s="53"/>
      <c r="TG495" s="53"/>
      <c r="TH495" s="53"/>
      <c r="TI495" s="53"/>
      <c r="TJ495" s="53"/>
      <c r="TK495" s="53"/>
      <c r="TL495" s="53"/>
      <c r="TM495" s="53"/>
      <c r="TN495" s="53"/>
      <c r="TO495" s="53"/>
      <c r="TP495" s="53"/>
      <c r="TQ495" s="53"/>
      <c r="TR495" s="53"/>
      <c r="TS495" s="53"/>
      <c r="TT495" s="53"/>
      <c r="TU495" s="53"/>
      <c r="TV495" s="53"/>
      <c r="TW495" s="53"/>
      <c r="TX495" s="53"/>
      <c r="TY495" s="53"/>
      <c r="TZ495" s="53"/>
      <c r="UA495" s="53"/>
      <c r="UB495" s="53"/>
      <c r="UC495" s="53"/>
      <c r="UD495" s="53"/>
      <c r="UE495" s="53"/>
      <c r="UF495" s="53"/>
      <c r="UG495" s="53"/>
    </row>
    <row r="496" spans="12:553" s="19" customFormat="1" ht="15.75" customHeight="1" x14ac:dyDescent="0.2">
      <c r="L496" s="66"/>
      <c r="M496" s="66"/>
      <c r="N496" s="52"/>
      <c r="O496" s="53"/>
      <c r="P496" s="53"/>
      <c r="Q496" s="53"/>
      <c r="R496" s="53"/>
      <c r="S496" s="53"/>
      <c r="T496" s="53"/>
      <c r="U496" s="53"/>
      <c r="V496" s="53"/>
      <c r="W496" s="53"/>
      <c r="X496" s="53"/>
      <c r="Y496" s="53"/>
      <c r="Z496" s="53"/>
      <c r="AA496" s="53"/>
      <c r="AB496" s="53"/>
      <c r="AC496" s="53"/>
      <c r="AD496" s="53"/>
      <c r="AE496" s="53"/>
      <c r="AF496" s="53"/>
      <c r="AG496" s="53"/>
      <c r="AH496" s="53"/>
      <c r="AI496" s="53"/>
      <c r="AJ496" s="53"/>
      <c r="AK496" s="53"/>
      <c r="AL496" s="53"/>
      <c r="AM496" s="53"/>
      <c r="AN496" s="53"/>
      <c r="AO496" s="53"/>
      <c r="AP496" s="53"/>
      <c r="AQ496" s="53"/>
      <c r="AR496" s="53"/>
      <c r="AS496" s="53"/>
      <c r="AT496" s="53"/>
      <c r="AU496" s="53"/>
      <c r="AV496" s="53"/>
      <c r="AW496" s="53"/>
      <c r="AX496" s="53"/>
      <c r="AY496" s="53"/>
      <c r="AZ496" s="53"/>
      <c r="BA496" s="53"/>
      <c r="BB496" s="53"/>
      <c r="BC496" s="53"/>
      <c r="BD496" s="53"/>
      <c r="BE496" s="53"/>
      <c r="BF496" s="53"/>
      <c r="BG496" s="53"/>
      <c r="BH496" s="53"/>
      <c r="BI496" s="53"/>
      <c r="BJ496" s="53"/>
      <c r="BK496" s="53"/>
      <c r="BL496" s="53"/>
      <c r="BM496" s="53"/>
      <c r="BN496" s="53"/>
      <c r="BO496" s="53"/>
      <c r="BP496" s="53"/>
      <c r="BQ496" s="53"/>
      <c r="BR496" s="53"/>
      <c r="BS496" s="53"/>
      <c r="BT496" s="53"/>
      <c r="BU496" s="53"/>
      <c r="BV496" s="53"/>
      <c r="BW496" s="53"/>
      <c r="BX496" s="53"/>
      <c r="BY496" s="53"/>
      <c r="BZ496" s="53"/>
      <c r="CA496" s="53"/>
      <c r="CB496" s="53"/>
      <c r="CC496" s="53"/>
      <c r="CD496" s="53"/>
      <c r="CE496" s="53"/>
      <c r="CF496" s="53"/>
      <c r="CG496" s="53"/>
      <c r="CH496" s="53"/>
      <c r="CI496" s="53"/>
      <c r="CJ496" s="53"/>
      <c r="CK496" s="53"/>
      <c r="CL496" s="53"/>
      <c r="CM496" s="53"/>
      <c r="CN496" s="53"/>
      <c r="CO496" s="53"/>
      <c r="CP496" s="53"/>
      <c r="CQ496" s="53"/>
      <c r="CR496" s="53"/>
      <c r="CS496" s="53"/>
      <c r="CT496" s="53"/>
      <c r="CU496" s="53"/>
      <c r="CV496" s="53"/>
      <c r="CW496" s="53"/>
      <c r="CX496" s="53"/>
      <c r="CY496" s="53"/>
      <c r="CZ496" s="53"/>
      <c r="DA496" s="53"/>
      <c r="DB496" s="53"/>
      <c r="DC496" s="53"/>
      <c r="DD496" s="53"/>
      <c r="DE496" s="53"/>
      <c r="DF496" s="53"/>
      <c r="DG496" s="53"/>
      <c r="DH496" s="53"/>
      <c r="DI496" s="53"/>
      <c r="DJ496" s="53"/>
      <c r="DK496" s="53"/>
      <c r="DL496" s="53"/>
      <c r="DM496" s="53"/>
      <c r="DN496" s="53"/>
      <c r="DO496" s="53"/>
      <c r="DP496" s="53"/>
      <c r="DQ496" s="53"/>
      <c r="DR496" s="53"/>
      <c r="DS496" s="53"/>
      <c r="DT496" s="53"/>
      <c r="DU496" s="53"/>
      <c r="DV496" s="53"/>
      <c r="DW496" s="53"/>
      <c r="DX496" s="53"/>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3"/>
      <c r="FK496" s="53"/>
      <c r="FL496" s="53"/>
      <c r="FM496" s="53"/>
      <c r="FN496" s="53"/>
      <c r="FO496" s="53"/>
      <c r="FP496" s="53"/>
      <c r="FQ496" s="53"/>
      <c r="FR496" s="53"/>
      <c r="FS496" s="53"/>
      <c r="FT496" s="53"/>
      <c r="FU496" s="53"/>
      <c r="FV496" s="53"/>
      <c r="FW496" s="53"/>
      <c r="FX496" s="53"/>
      <c r="FY496" s="53"/>
      <c r="FZ496" s="53"/>
      <c r="GA496" s="53"/>
      <c r="GB496" s="53"/>
      <c r="GC496" s="53"/>
      <c r="GD496" s="53"/>
      <c r="GE496" s="53"/>
      <c r="GF496" s="53"/>
      <c r="GG496" s="53"/>
      <c r="GH496" s="53"/>
      <c r="GI496" s="53"/>
      <c r="GJ496" s="53"/>
      <c r="GK496" s="53"/>
      <c r="GL496" s="53"/>
      <c r="GM496" s="53"/>
      <c r="GN496" s="53"/>
      <c r="GO496" s="53"/>
      <c r="GP496" s="53"/>
      <c r="GQ496" s="53"/>
      <c r="GR496" s="53"/>
      <c r="GS496" s="53"/>
      <c r="GT496" s="53"/>
      <c r="GU496" s="53"/>
      <c r="GV496" s="53"/>
      <c r="GW496" s="53"/>
      <c r="GX496" s="53"/>
      <c r="GY496" s="53"/>
      <c r="GZ496" s="53"/>
      <c r="HA496" s="53"/>
      <c r="HB496" s="53"/>
      <c r="HC496" s="53"/>
      <c r="HD496" s="53"/>
      <c r="HE496" s="53"/>
      <c r="HF496" s="53"/>
      <c r="HG496" s="53"/>
      <c r="HH496" s="53"/>
      <c r="HI496" s="53"/>
      <c r="HJ496" s="53"/>
      <c r="HK496" s="53"/>
      <c r="HL496" s="53"/>
      <c r="HM496" s="53"/>
      <c r="HN496" s="53"/>
      <c r="HO496" s="53"/>
      <c r="HP496" s="53"/>
      <c r="HQ496" s="53"/>
      <c r="HR496" s="53"/>
      <c r="HS496" s="53"/>
      <c r="HT496" s="53"/>
      <c r="HU496" s="53"/>
      <c r="HV496" s="53"/>
      <c r="HW496" s="53"/>
      <c r="HX496" s="53"/>
      <c r="HY496" s="53"/>
      <c r="HZ496" s="53"/>
      <c r="IA496" s="53"/>
      <c r="IB496" s="53"/>
      <c r="IC496" s="53"/>
      <c r="ID496" s="53"/>
      <c r="IE496" s="53"/>
      <c r="IF496" s="53"/>
      <c r="IG496" s="53"/>
      <c r="IH496" s="53"/>
      <c r="II496" s="53"/>
      <c r="IJ496" s="53"/>
      <c r="IK496" s="53"/>
      <c r="IL496" s="53"/>
      <c r="IM496" s="53"/>
      <c r="IN496" s="53"/>
      <c r="IO496" s="53"/>
      <c r="IP496" s="53"/>
      <c r="IQ496" s="53"/>
      <c r="IR496" s="53"/>
      <c r="IS496" s="53"/>
      <c r="IT496" s="53"/>
      <c r="IU496" s="53"/>
      <c r="IV496" s="53"/>
      <c r="IW496" s="53"/>
      <c r="IX496" s="53"/>
      <c r="IY496" s="53"/>
      <c r="IZ496" s="53"/>
      <c r="JA496" s="53"/>
      <c r="JB496" s="53"/>
      <c r="JC496" s="53"/>
      <c r="JD496" s="53"/>
      <c r="JE496" s="53"/>
      <c r="JF496" s="53"/>
      <c r="JG496" s="53"/>
      <c r="JH496" s="53"/>
      <c r="JI496" s="53"/>
      <c r="JJ496" s="53"/>
      <c r="JK496" s="53"/>
      <c r="JL496" s="53"/>
      <c r="JM496" s="53"/>
      <c r="JN496" s="53"/>
      <c r="JO496" s="53"/>
      <c r="JP496" s="53"/>
      <c r="JQ496" s="53"/>
      <c r="JR496" s="53"/>
      <c r="JS496" s="53"/>
      <c r="JT496" s="53"/>
      <c r="JU496" s="53"/>
      <c r="JV496" s="53"/>
      <c r="JW496" s="53"/>
      <c r="JX496" s="53"/>
      <c r="JY496" s="53"/>
      <c r="JZ496" s="53"/>
      <c r="KA496" s="53"/>
      <c r="KB496" s="53"/>
      <c r="KC496" s="53"/>
      <c r="KD496" s="53"/>
      <c r="KE496" s="53"/>
      <c r="KF496" s="53"/>
      <c r="KG496" s="53"/>
      <c r="KH496" s="53"/>
      <c r="KI496" s="53"/>
      <c r="KJ496" s="53"/>
      <c r="KK496" s="53"/>
      <c r="KL496" s="53"/>
      <c r="KM496" s="53"/>
      <c r="KN496" s="53"/>
      <c r="KO496" s="53"/>
      <c r="KP496" s="53"/>
      <c r="KQ496" s="53"/>
      <c r="KR496" s="53"/>
      <c r="KS496" s="53"/>
      <c r="KT496" s="53"/>
      <c r="KU496" s="53"/>
      <c r="KV496" s="53"/>
      <c r="KW496" s="53"/>
      <c r="KX496" s="53"/>
      <c r="KY496" s="53"/>
      <c r="KZ496" s="53"/>
      <c r="LA496" s="53"/>
      <c r="LB496" s="53"/>
      <c r="LC496" s="53"/>
      <c r="LD496" s="53"/>
      <c r="LE496" s="53"/>
      <c r="LF496" s="53"/>
      <c r="LG496" s="53"/>
      <c r="LH496" s="53"/>
      <c r="LI496" s="53"/>
      <c r="LJ496" s="53"/>
      <c r="LK496" s="53"/>
      <c r="LL496" s="53"/>
      <c r="LM496" s="53"/>
      <c r="LN496" s="53"/>
      <c r="LO496" s="53"/>
      <c r="LP496" s="53"/>
      <c r="LQ496" s="53"/>
      <c r="LR496" s="53"/>
      <c r="LS496" s="53"/>
      <c r="LT496" s="53"/>
      <c r="LU496" s="53"/>
      <c r="LV496" s="53"/>
      <c r="LW496" s="53"/>
      <c r="LX496" s="53"/>
      <c r="LY496" s="53"/>
      <c r="LZ496" s="53"/>
      <c r="MA496" s="53"/>
      <c r="MB496" s="53"/>
      <c r="MC496" s="53"/>
      <c r="MD496" s="53"/>
      <c r="ME496" s="53"/>
      <c r="MF496" s="53"/>
      <c r="MG496" s="53"/>
      <c r="MH496" s="53"/>
      <c r="MI496" s="53"/>
      <c r="MJ496" s="53"/>
      <c r="MK496" s="53"/>
      <c r="ML496" s="53"/>
      <c r="MM496" s="53"/>
      <c r="MN496" s="53"/>
      <c r="MO496" s="53"/>
      <c r="MP496" s="53"/>
      <c r="MQ496" s="53"/>
      <c r="MR496" s="53"/>
      <c r="MS496" s="53"/>
      <c r="MT496" s="53"/>
      <c r="MU496" s="53"/>
      <c r="MV496" s="53"/>
      <c r="MW496" s="53"/>
      <c r="MX496" s="53"/>
      <c r="MY496" s="53"/>
      <c r="MZ496" s="53"/>
      <c r="NA496" s="53"/>
      <c r="NB496" s="53"/>
      <c r="NC496" s="53"/>
      <c r="ND496" s="53"/>
      <c r="NE496" s="53"/>
      <c r="NF496" s="53"/>
      <c r="NG496" s="53"/>
      <c r="NH496" s="53"/>
      <c r="NI496" s="53"/>
      <c r="NJ496" s="53"/>
      <c r="NK496" s="53"/>
      <c r="NL496" s="53"/>
      <c r="NM496" s="53"/>
      <c r="NN496" s="53"/>
      <c r="NO496" s="53"/>
      <c r="NP496" s="53"/>
      <c r="NQ496" s="53"/>
      <c r="NR496" s="53"/>
      <c r="NS496" s="53"/>
      <c r="NT496" s="53"/>
      <c r="NU496" s="53"/>
      <c r="NV496" s="53"/>
      <c r="NW496" s="53"/>
      <c r="NX496" s="53"/>
      <c r="NY496" s="53"/>
      <c r="NZ496" s="53"/>
      <c r="OA496" s="53"/>
      <c r="OB496" s="53"/>
      <c r="OC496" s="53"/>
      <c r="OD496" s="53"/>
      <c r="OE496" s="53"/>
      <c r="OF496" s="53"/>
      <c r="OG496" s="53"/>
      <c r="OH496" s="53"/>
      <c r="OI496" s="53"/>
      <c r="OJ496" s="53"/>
      <c r="OK496" s="53"/>
      <c r="OL496" s="53"/>
      <c r="OM496" s="53"/>
      <c r="ON496" s="53"/>
      <c r="OO496" s="53"/>
      <c r="OP496" s="53"/>
      <c r="OQ496" s="53"/>
      <c r="OR496" s="53"/>
      <c r="OS496" s="53"/>
      <c r="OT496" s="53"/>
      <c r="OU496" s="53"/>
      <c r="OV496" s="53"/>
      <c r="OW496" s="53"/>
      <c r="OX496" s="53"/>
      <c r="OY496" s="53"/>
      <c r="OZ496" s="53"/>
      <c r="PA496" s="53"/>
      <c r="PB496" s="53"/>
      <c r="PC496" s="53"/>
      <c r="PD496" s="53"/>
      <c r="PE496" s="53"/>
      <c r="PF496" s="53"/>
      <c r="PG496" s="53"/>
      <c r="PH496" s="53"/>
      <c r="PI496" s="53"/>
      <c r="PJ496" s="53"/>
      <c r="PK496" s="53"/>
      <c r="PL496" s="53"/>
      <c r="PM496" s="53"/>
      <c r="PN496" s="53"/>
      <c r="PO496" s="53"/>
      <c r="PP496" s="53"/>
      <c r="PQ496" s="53"/>
      <c r="PR496" s="53"/>
      <c r="PS496" s="53"/>
      <c r="PT496" s="53"/>
      <c r="PU496" s="53"/>
      <c r="PV496" s="53"/>
      <c r="PW496" s="53"/>
      <c r="PX496" s="53"/>
      <c r="PY496" s="53"/>
      <c r="PZ496" s="53"/>
      <c r="QA496" s="53"/>
      <c r="QB496" s="53"/>
      <c r="QC496" s="53"/>
      <c r="QD496" s="53"/>
      <c r="QE496" s="53"/>
      <c r="QF496" s="53"/>
      <c r="QG496" s="53"/>
      <c r="QH496" s="53"/>
      <c r="QI496" s="53"/>
      <c r="QJ496" s="53"/>
      <c r="QK496" s="53"/>
      <c r="QL496" s="53"/>
      <c r="QM496" s="53"/>
      <c r="QN496" s="53"/>
      <c r="QO496" s="53"/>
      <c r="QP496" s="53"/>
      <c r="QQ496" s="53"/>
      <c r="QR496" s="53"/>
      <c r="QS496" s="53"/>
      <c r="QT496" s="53"/>
      <c r="QU496" s="53"/>
      <c r="QV496" s="53"/>
      <c r="QW496" s="53"/>
      <c r="QX496" s="53"/>
      <c r="QY496" s="53"/>
      <c r="QZ496" s="53"/>
      <c r="RA496" s="53"/>
      <c r="RB496" s="53"/>
      <c r="RC496" s="53"/>
      <c r="RD496" s="53"/>
      <c r="RE496" s="53"/>
      <c r="RF496" s="53"/>
      <c r="RG496" s="53"/>
      <c r="RH496" s="53"/>
      <c r="RI496" s="53"/>
      <c r="RJ496" s="53"/>
      <c r="RK496" s="53"/>
      <c r="RL496" s="53"/>
      <c r="RM496" s="53"/>
      <c r="RN496" s="53"/>
      <c r="RO496" s="53"/>
      <c r="RP496" s="53"/>
      <c r="RQ496" s="53"/>
      <c r="RR496" s="53"/>
      <c r="RS496" s="53"/>
      <c r="RT496" s="53"/>
      <c r="RU496" s="53"/>
      <c r="RV496" s="53"/>
      <c r="RW496" s="53"/>
      <c r="RX496" s="53"/>
      <c r="RY496" s="53"/>
      <c r="RZ496" s="53"/>
      <c r="SA496" s="53"/>
      <c r="SB496" s="53"/>
      <c r="SC496" s="53"/>
      <c r="SD496" s="53"/>
      <c r="SE496" s="53"/>
      <c r="SF496" s="53"/>
      <c r="SG496" s="53"/>
      <c r="SH496" s="53"/>
      <c r="SI496" s="53"/>
      <c r="SJ496" s="53"/>
      <c r="SK496" s="53"/>
      <c r="SL496" s="53"/>
      <c r="SM496" s="53"/>
      <c r="SN496" s="53"/>
      <c r="SO496" s="53"/>
      <c r="SP496" s="53"/>
      <c r="SQ496" s="53"/>
      <c r="SR496" s="53"/>
      <c r="SS496" s="53"/>
      <c r="ST496" s="53"/>
      <c r="SU496" s="53"/>
      <c r="SV496" s="53"/>
      <c r="SW496" s="53"/>
      <c r="SX496" s="53"/>
      <c r="SY496" s="53"/>
      <c r="SZ496" s="53"/>
      <c r="TA496" s="53"/>
      <c r="TB496" s="53"/>
      <c r="TC496" s="53"/>
      <c r="TD496" s="53"/>
      <c r="TE496" s="53"/>
      <c r="TF496" s="53"/>
      <c r="TG496" s="53"/>
      <c r="TH496" s="53"/>
      <c r="TI496" s="53"/>
      <c r="TJ496" s="53"/>
      <c r="TK496" s="53"/>
      <c r="TL496" s="53"/>
      <c r="TM496" s="53"/>
      <c r="TN496" s="53"/>
      <c r="TO496" s="53"/>
      <c r="TP496" s="53"/>
      <c r="TQ496" s="53"/>
      <c r="TR496" s="53"/>
      <c r="TS496" s="53"/>
      <c r="TT496" s="53"/>
      <c r="TU496" s="53"/>
      <c r="TV496" s="53"/>
      <c r="TW496" s="53"/>
      <c r="TX496" s="53"/>
      <c r="TY496" s="53"/>
      <c r="TZ496" s="53"/>
      <c r="UA496" s="53"/>
      <c r="UB496" s="53"/>
      <c r="UC496" s="53"/>
      <c r="UD496" s="53"/>
      <c r="UE496" s="53"/>
      <c r="UF496" s="53"/>
      <c r="UG496" s="53"/>
    </row>
    <row r="497" spans="12:553" s="19" customFormat="1" ht="15.75" customHeight="1" x14ac:dyDescent="0.2">
      <c r="L497" s="66"/>
      <c r="M497" s="66"/>
      <c r="N497" s="52"/>
      <c r="O497" s="53"/>
      <c r="P497" s="53"/>
      <c r="Q497" s="53"/>
      <c r="R497" s="53"/>
      <c r="S497" s="53"/>
      <c r="T497" s="53"/>
      <c r="U497" s="53"/>
      <c r="V497" s="53"/>
      <c r="W497" s="53"/>
      <c r="X497" s="53"/>
      <c r="Y497" s="53"/>
      <c r="Z497" s="53"/>
      <c r="AA497" s="53"/>
      <c r="AB497" s="53"/>
      <c r="AC497" s="53"/>
      <c r="AD497" s="53"/>
      <c r="AE497" s="53"/>
      <c r="AF497" s="53"/>
      <c r="AG497" s="53"/>
      <c r="AH497" s="53"/>
      <c r="AI497" s="53"/>
      <c r="AJ497" s="53"/>
      <c r="AK497" s="53"/>
      <c r="AL497" s="53"/>
      <c r="AM497" s="53"/>
      <c r="AN497" s="53"/>
      <c r="AO497" s="53"/>
      <c r="AP497" s="53"/>
      <c r="AQ497" s="53"/>
      <c r="AR497" s="53"/>
      <c r="AS497" s="53"/>
      <c r="AT497" s="53"/>
      <c r="AU497" s="53"/>
      <c r="AV497" s="53"/>
      <c r="AW497" s="53"/>
      <c r="AX497" s="53"/>
      <c r="AY497" s="53"/>
      <c r="AZ497" s="53"/>
      <c r="BA497" s="53"/>
      <c r="BB497" s="53"/>
      <c r="BC497" s="53"/>
      <c r="BD497" s="53"/>
      <c r="BE497" s="53"/>
      <c r="BF497" s="53"/>
      <c r="BG497" s="53"/>
      <c r="BH497" s="53"/>
      <c r="BI497" s="53"/>
      <c r="BJ497" s="53"/>
      <c r="BK497" s="53"/>
      <c r="BL497" s="53"/>
      <c r="BM497" s="53"/>
      <c r="BN497" s="53"/>
      <c r="BO497" s="53"/>
      <c r="BP497" s="53"/>
      <c r="BQ497" s="53"/>
      <c r="BR497" s="53"/>
      <c r="BS497" s="53"/>
      <c r="BT497" s="53"/>
      <c r="BU497" s="53"/>
      <c r="BV497" s="53"/>
      <c r="BW497" s="53"/>
      <c r="BX497" s="53"/>
      <c r="BY497" s="53"/>
      <c r="BZ497" s="53"/>
      <c r="CA497" s="53"/>
      <c r="CB497" s="53"/>
      <c r="CC497" s="53"/>
      <c r="CD497" s="53"/>
      <c r="CE497" s="53"/>
      <c r="CF497" s="53"/>
      <c r="CG497" s="53"/>
      <c r="CH497" s="53"/>
      <c r="CI497" s="53"/>
      <c r="CJ497" s="53"/>
      <c r="CK497" s="53"/>
      <c r="CL497" s="53"/>
      <c r="CM497" s="53"/>
      <c r="CN497" s="53"/>
      <c r="CO497" s="53"/>
      <c r="CP497" s="53"/>
      <c r="CQ497" s="53"/>
      <c r="CR497" s="53"/>
      <c r="CS497" s="53"/>
      <c r="CT497" s="53"/>
      <c r="CU497" s="53"/>
      <c r="CV497" s="53"/>
      <c r="CW497" s="53"/>
      <c r="CX497" s="53"/>
      <c r="CY497" s="53"/>
      <c r="CZ497" s="53"/>
      <c r="DA497" s="53"/>
      <c r="DB497" s="53"/>
      <c r="DC497" s="53"/>
      <c r="DD497" s="53"/>
      <c r="DE497" s="53"/>
      <c r="DF497" s="53"/>
      <c r="DG497" s="53"/>
      <c r="DH497" s="53"/>
      <c r="DI497" s="53"/>
      <c r="DJ497" s="53"/>
      <c r="DK497" s="53"/>
      <c r="DL497" s="53"/>
      <c r="DM497" s="53"/>
      <c r="DN497" s="53"/>
      <c r="DO497" s="53"/>
      <c r="DP497" s="53"/>
      <c r="DQ497" s="53"/>
      <c r="DR497" s="53"/>
      <c r="DS497" s="53"/>
      <c r="DT497" s="53"/>
      <c r="DU497" s="53"/>
      <c r="DV497" s="53"/>
      <c r="DW497" s="53"/>
      <c r="DX497" s="53"/>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3"/>
      <c r="FK497" s="53"/>
      <c r="FL497" s="53"/>
      <c r="FM497" s="53"/>
      <c r="FN497" s="53"/>
      <c r="FO497" s="53"/>
      <c r="FP497" s="53"/>
      <c r="FQ497" s="53"/>
      <c r="FR497" s="53"/>
      <c r="FS497" s="53"/>
      <c r="FT497" s="53"/>
      <c r="FU497" s="53"/>
      <c r="FV497" s="53"/>
      <c r="FW497" s="53"/>
      <c r="FX497" s="53"/>
      <c r="FY497" s="53"/>
      <c r="FZ497" s="53"/>
      <c r="GA497" s="53"/>
      <c r="GB497" s="53"/>
      <c r="GC497" s="53"/>
      <c r="GD497" s="53"/>
      <c r="GE497" s="53"/>
      <c r="GF497" s="53"/>
      <c r="GG497" s="53"/>
      <c r="GH497" s="53"/>
      <c r="GI497" s="53"/>
      <c r="GJ497" s="53"/>
      <c r="GK497" s="53"/>
      <c r="GL497" s="53"/>
      <c r="GM497" s="53"/>
      <c r="GN497" s="53"/>
      <c r="GO497" s="53"/>
      <c r="GP497" s="53"/>
      <c r="GQ497" s="53"/>
      <c r="GR497" s="53"/>
      <c r="GS497" s="53"/>
      <c r="GT497" s="53"/>
      <c r="GU497" s="53"/>
      <c r="GV497" s="53"/>
      <c r="GW497" s="53"/>
      <c r="GX497" s="53"/>
      <c r="GY497" s="53"/>
      <c r="GZ497" s="53"/>
      <c r="HA497" s="53"/>
      <c r="HB497" s="53"/>
      <c r="HC497" s="53"/>
      <c r="HD497" s="53"/>
      <c r="HE497" s="53"/>
      <c r="HF497" s="53"/>
      <c r="HG497" s="53"/>
      <c r="HH497" s="53"/>
      <c r="HI497" s="53"/>
      <c r="HJ497" s="53"/>
      <c r="HK497" s="53"/>
      <c r="HL497" s="53"/>
      <c r="HM497" s="53"/>
      <c r="HN497" s="53"/>
      <c r="HO497" s="53"/>
      <c r="HP497" s="53"/>
      <c r="HQ497" s="53"/>
      <c r="HR497" s="53"/>
      <c r="HS497" s="53"/>
      <c r="HT497" s="53"/>
      <c r="HU497" s="53"/>
      <c r="HV497" s="53"/>
      <c r="HW497" s="53"/>
      <c r="HX497" s="53"/>
      <c r="HY497" s="53"/>
      <c r="HZ497" s="53"/>
      <c r="IA497" s="53"/>
      <c r="IB497" s="53"/>
      <c r="IC497" s="53"/>
      <c r="ID497" s="53"/>
      <c r="IE497" s="53"/>
      <c r="IF497" s="53"/>
      <c r="IG497" s="53"/>
      <c r="IH497" s="53"/>
      <c r="II497" s="53"/>
      <c r="IJ497" s="53"/>
      <c r="IK497" s="53"/>
      <c r="IL497" s="53"/>
      <c r="IM497" s="53"/>
      <c r="IN497" s="53"/>
      <c r="IO497" s="53"/>
      <c r="IP497" s="53"/>
      <c r="IQ497" s="53"/>
      <c r="IR497" s="53"/>
      <c r="IS497" s="53"/>
      <c r="IT497" s="53"/>
      <c r="IU497" s="53"/>
      <c r="IV497" s="53"/>
      <c r="IW497" s="53"/>
      <c r="IX497" s="53"/>
      <c r="IY497" s="53"/>
      <c r="IZ497" s="53"/>
      <c r="JA497" s="53"/>
      <c r="JB497" s="53"/>
      <c r="JC497" s="53"/>
      <c r="JD497" s="53"/>
      <c r="JE497" s="53"/>
      <c r="JF497" s="53"/>
      <c r="JG497" s="53"/>
      <c r="JH497" s="53"/>
      <c r="JI497" s="53"/>
      <c r="JJ497" s="53"/>
      <c r="JK497" s="53"/>
      <c r="JL497" s="53"/>
      <c r="JM497" s="53"/>
      <c r="JN497" s="53"/>
      <c r="JO497" s="53"/>
      <c r="JP497" s="53"/>
      <c r="JQ497" s="53"/>
      <c r="JR497" s="53"/>
      <c r="JS497" s="53"/>
      <c r="JT497" s="53"/>
      <c r="JU497" s="53"/>
      <c r="JV497" s="53"/>
      <c r="JW497" s="53"/>
      <c r="JX497" s="53"/>
      <c r="JY497" s="53"/>
      <c r="JZ497" s="53"/>
      <c r="KA497" s="53"/>
      <c r="KB497" s="53"/>
      <c r="KC497" s="53"/>
      <c r="KD497" s="53"/>
      <c r="KE497" s="53"/>
      <c r="KF497" s="53"/>
      <c r="KG497" s="53"/>
      <c r="KH497" s="53"/>
      <c r="KI497" s="53"/>
      <c r="KJ497" s="53"/>
      <c r="KK497" s="53"/>
      <c r="KL497" s="53"/>
      <c r="KM497" s="53"/>
      <c r="KN497" s="53"/>
      <c r="KO497" s="53"/>
      <c r="KP497" s="53"/>
      <c r="KQ497" s="53"/>
      <c r="KR497" s="53"/>
      <c r="KS497" s="53"/>
      <c r="KT497" s="53"/>
      <c r="KU497" s="53"/>
      <c r="KV497" s="53"/>
      <c r="KW497" s="53"/>
      <c r="KX497" s="53"/>
      <c r="KY497" s="53"/>
      <c r="KZ497" s="53"/>
      <c r="LA497" s="53"/>
      <c r="LB497" s="53"/>
      <c r="LC497" s="53"/>
      <c r="LD497" s="53"/>
      <c r="LE497" s="53"/>
      <c r="LF497" s="53"/>
      <c r="LG497" s="53"/>
      <c r="LH497" s="53"/>
      <c r="LI497" s="53"/>
      <c r="LJ497" s="53"/>
      <c r="LK497" s="53"/>
      <c r="LL497" s="53"/>
      <c r="LM497" s="53"/>
      <c r="LN497" s="53"/>
      <c r="LO497" s="53"/>
      <c r="LP497" s="53"/>
      <c r="LQ497" s="53"/>
      <c r="LR497" s="53"/>
      <c r="LS497" s="53"/>
      <c r="LT497" s="53"/>
      <c r="LU497" s="53"/>
      <c r="LV497" s="53"/>
      <c r="LW497" s="53"/>
      <c r="LX497" s="53"/>
      <c r="LY497" s="53"/>
      <c r="LZ497" s="53"/>
      <c r="MA497" s="53"/>
      <c r="MB497" s="53"/>
      <c r="MC497" s="53"/>
      <c r="MD497" s="53"/>
      <c r="ME497" s="53"/>
      <c r="MF497" s="53"/>
      <c r="MG497" s="53"/>
      <c r="MH497" s="53"/>
      <c r="MI497" s="53"/>
      <c r="MJ497" s="53"/>
      <c r="MK497" s="53"/>
      <c r="ML497" s="53"/>
      <c r="MM497" s="53"/>
      <c r="MN497" s="53"/>
      <c r="MO497" s="53"/>
      <c r="MP497" s="53"/>
      <c r="MQ497" s="53"/>
      <c r="MR497" s="53"/>
      <c r="MS497" s="53"/>
      <c r="MT497" s="53"/>
      <c r="MU497" s="53"/>
      <c r="MV497" s="53"/>
      <c r="MW497" s="53"/>
      <c r="MX497" s="53"/>
      <c r="MY497" s="53"/>
      <c r="MZ497" s="53"/>
      <c r="NA497" s="53"/>
      <c r="NB497" s="53"/>
      <c r="NC497" s="53"/>
      <c r="ND497" s="53"/>
      <c r="NE497" s="53"/>
      <c r="NF497" s="53"/>
      <c r="NG497" s="53"/>
      <c r="NH497" s="53"/>
      <c r="NI497" s="53"/>
      <c r="NJ497" s="53"/>
      <c r="NK497" s="53"/>
      <c r="NL497" s="53"/>
      <c r="NM497" s="53"/>
      <c r="NN497" s="53"/>
      <c r="NO497" s="53"/>
      <c r="NP497" s="53"/>
      <c r="NQ497" s="53"/>
      <c r="NR497" s="53"/>
      <c r="NS497" s="53"/>
      <c r="NT497" s="53"/>
      <c r="NU497" s="53"/>
      <c r="NV497" s="53"/>
      <c r="NW497" s="53"/>
      <c r="NX497" s="53"/>
      <c r="NY497" s="53"/>
      <c r="NZ497" s="53"/>
      <c r="OA497" s="53"/>
      <c r="OB497" s="53"/>
      <c r="OC497" s="53"/>
      <c r="OD497" s="53"/>
      <c r="OE497" s="53"/>
      <c r="OF497" s="53"/>
      <c r="OG497" s="53"/>
      <c r="OH497" s="53"/>
      <c r="OI497" s="53"/>
      <c r="OJ497" s="53"/>
      <c r="OK497" s="53"/>
      <c r="OL497" s="53"/>
      <c r="OM497" s="53"/>
      <c r="ON497" s="53"/>
      <c r="OO497" s="53"/>
      <c r="OP497" s="53"/>
      <c r="OQ497" s="53"/>
      <c r="OR497" s="53"/>
      <c r="OS497" s="53"/>
      <c r="OT497" s="53"/>
      <c r="OU497" s="53"/>
      <c r="OV497" s="53"/>
      <c r="OW497" s="53"/>
      <c r="OX497" s="53"/>
      <c r="OY497" s="53"/>
      <c r="OZ497" s="53"/>
      <c r="PA497" s="53"/>
      <c r="PB497" s="53"/>
      <c r="PC497" s="53"/>
      <c r="PD497" s="53"/>
      <c r="PE497" s="53"/>
      <c r="PF497" s="53"/>
      <c r="PG497" s="53"/>
      <c r="PH497" s="53"/>
      <c r="PI497" s="53"/>
      <c r="PJ497" s="53"/>
      <c r="PK497" s="53"/>
      <c r="PL497" s="53"/>
      <c r="PM497" s="53"/>
      <c r="PN497" s="53"/>
      <c r="PO497" s="53"/>
      <c r="PP497" s="53"/>
      <c r="PQ497" s="53"/>
      <c r="PR497" s="53"/>
      <c r="PS497" s="53"/>
      <c r="PT497" s="53"/>
      <c r="PU497" s="53"/>
      <c r="PV497" s="53"/>
      <c r="PW497" s="53"/>
      <c r="PX497" s="53"/>
      <c r="PY497" s="53"/>
      <c r="PZ497" s="53"/>
      <c r="QA497" s="53"/>
      <c r="QB497" s="53"/>
      <c r="QC497" s="53"/>
      <c r="QD497" s="53"/>
      <c r="QE497" s="53"/>
      <c r="QF497" s="53"/>
      <c r="QG497" s="53"/>
      <c r="QH497" s="53"/>
      <c r="QI497" s="53"/>
      <c r="QJ497" s="53"/>
      <c r="QK497" s="53"/>
      <c r="QL497" s="53"/>
      <c r="QM497" s="53"/>
      <c r="QN497" s="53"/>
      <c r="QO497" s="53"/>
      <c r="QP497" s="53"/>
      <c r="QQ497" s="53"/>
      <c r="QR497" s="53"/>
      <c r="QS497" s="53"/>
      <c r="QT497" s="53"/>
      <c r="QU497" s="53"/>
      <c r="QV497" s="53"/>
      <c r="QW497" s="53"/>
      <c r="QX497" s="53"/>
      <c r="QY497" s="53"/>
      <c r="QZ497" s="53"/>
      <c r="RA497" s="53"/>
      <c r="RB497" s="53"/>
      <c r="RC497" s="53"/>
      <c r="RD497" s="53"/>
      <c r="RE497" s="53"/>
      <c r="RF497" s="53"/>
      <c r="RG497" s="53"/>
      <c r="RH497" s="53"/>
      <c r="RI497" s="53"/>
      <c r="RJ497" s="53"/>
      <c r="RK497" s="53"/>
      <c r="RL497" s="53"/>
      <c r="RM497" s="53"/>
      <c r="RN497" s="53"/>
      <c r="RO497" s="53"/>
      <c r="RP497" s="53"/>
      <c r="RQ497" s="53"/>
      <c r="RR497" s="53"/>
      <c r="RS497" s="53"/>
      <c r="RT497" s="53"/>
      <c r="RU497" s="53"/>
      <c r="RV497" s="53"/>
      <c r="RW497" s="53"/>
      <c r="RX497" s="53"/>
      <c r="RY497" s="53"/>
      <c r="RZ497" s="53"/>
      <c r="SA497" s="53"/>
      <c r="SB497" s="53"/>
      <c r="SC497" s="53"/>
      <c r="SD497" s="53"/>
      <c r="SE497" s="53"/>
      <c r="SF497" s="53"/>
      <c r="SG497" s="53"/>
      <c r="SH497" s="53"/>
      <c r="SI497" s="53"/>
      <c r="SJ497" s="53"/>
      <c r="SK497" s="53"/>
      <c r="SL497" s="53"/>
      <c r="SM497" s="53"/>
      <c r="SN497" s="53"/>
      <c r="SO497" s="53"/>
      <c r="SP497" s="53"/>
      <c r="SQ497" s="53"/>
      <c r="SR497" s="53"/>
      <c r="SS497" s="53"/>
      <c r="ST497" s="53"/>
      <c r="SU497" s="53"/>
      <c r="SV497" s="53"/>
      <c r="SW497" s="53"/>
      <c r="SX497" s="53"/>
      <c r="SY497" s="53"/>
      <c r="SZ497" s="53"/>
      <c r="TA497" s="53"/>
      <c r="TB497" s="53"/>
      <c r="TC497" s="53"/>
      <c r="TD497" s="53"/>
      <c r="TE497" s="53"/>
      <c r="TF497" s="53"/>
      <c r="TG497" s="53"/>
      <c r="TH497" s="53"/>
      <c r="TI497" s="53"/>
      <c r="TJ497" s="53"/>
      <c r="TK497" s="53"/>
      <c r="TL497" s="53"/>
      <c r="TM497" s="53"/>
      <c r="TN497" s="53"/>
      <c r="TO497" s="53"/>
      <c r="TP497" s="53"/>
      <c r="TQ497" s="53"/>
      <c r="TR497" s="53"/>
      <c r="TS497" s="53"/>
      <c r="TT497" s="53"/>
      <c r="TU497" s="53"/>
      <c r="TV497" s="53"/>
      <c r="TW497" s="53"/>
      <c r="TX497" s="53"/>
      <c r="TY497" s="53"/>
      <c r="TZ497" s="53"/>
      <c r="UA497" s="53"/>
      <c r="UB497" s="53"/>
      <c r="UC497" s="53"/>
      <c r="UD497" s="53"/>
      <c r="UE497" s="53"/>
      <c r="UF497" s="53"/>
      <c r="UG497" s="53"/>
    </row>
    <row r="498" spans="12:553" s="19" customFormat="1" ht="15.75" customHeight="1" x14ac:dyDescent="0.2">
      <c r="L498" s="66"/>
      <c r="M498" s="66"/>
      <c r="N498" s="52"/>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c r="DB498" s="53"/>
      <c r="DC498" s="53"/>
      <c r="DD498" s="53"/>
      <c r="DE498" s="53"/>
      <c r="DF498" s="53"/>
      <c r="DG498" s="53"/>
      <c r="DH498" s="53"/>
      <c r="DI498" s="53"/>
      <c r="DJ498" s="53"/>
      <c r="DK498" s="53"/>
      <c r="DL498" s="53"/>
      <c r="DM498" s="53"/>
      <c r="DN498" s="53"/>
      <c r="DO498" s="53"/>
      <c r="DP498" s="53"/>
      <c r="DQ498" s="53"/>
      <c r="DR498" s="53"/>
      <c r="DS498" s="53"/>
      <c r="DT498" s="53"/>
      <c r="DU498" s="53"/>
      <c r="DV498" s="53"/>
      <c r="DW498" s="53"/>
      <c r="DX498" s="53"/>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3"/>
      <c r="FK498" s="53"/>
      <c r="FL498" s="53"/>
      <c r="FM498" s="53"/>
      <c r="FN498" s="53"/>
      <c r="FO498" s="53"/>
      <c r="FP498" s="53"/>
      <c r="FQ498" s="53"/>
      <c r="FR498" s="53"/>
      <c r="FS498" s="53"/>
      <c r="FT498" s="53"/>
      <c r="FU498" s="53"/>
      <c r="FV498" s="53"/>
      <c r="FW498" s="53"/>
      <c r="FX498" s="53"/>
      <c r="FY498" s="53"/>
      <c r="FZ498" s="53"/>
      <c r="GA498" s="53"/>
      <c r="GB498" s="53"/>
      <c r="GC498" s="53"/>
      <c r="GD498" s="53"/>
      <c r="GE498" s="53"/>
      <c r="GF498" s="53"/>
      <c r="GG498" s="53"/>
      <c r="GH498" s="53"/>
      <c r="GI498" s="53"/>
      <c r="GJ498" s="53"/>
      <c r="GK498" s="53"/>
      <c r="GL498" s="53"/>
      <c r="GM498" s="53"/>
      <c r="GN498" s="53"/>
      <c r="GO498" s="53"/>
      <c r="GP498" s="53"/>
      <c r="GQ498" s="53"/>
      <c r="GR498" s="53"/>
      <c r="GS498" s="53"/>
      <c r="GT498" s="53"/>
      <c r="GU498" s="53"/>
      <c r="GV498" s="53"/>
      <c r="GW498" s="53"/>
      <c r="GX498" s="53"/>
      <c r="GY498" s="53"/>
      <c r="GZ498" s="53"/>
      <c r="HA498" s="53"/>
      <c r="HB498" s="53"/>
      <c r="HC498" s="53"/>
      <c r="HD498" s="53"/>
      <c r="HE498" s="53"/>
      <c r="HF498" s="53"/>
      <c r="HG498" s="53"/>
      <c r="HH498" s="53"/>
      <c r="HI498" s="53"/>
      <c r="HJ498" s="53"/>
      <c r="HK498" s="53"/>
      <c r="HL498" s="53"/>
      <c r="HM498" s="53"/>
      <c r="HN498" s="53"/>
      <c r="HO498" s="53"/>
      <c r="HP498" s="53"/>
      <c r="HQ498" s="53"/>
      <c r="HR498" s="53"/>
      <c r="HS498" s="53"/>
      <c r="HT498" s="53"/>
      <c r="HU498" s="53"/>
      <c r="HV498" s="53"/>
      <c r="HW498" s="53"/>
      <c r="HX498" s="53"/>
      <c r="HY498" s="53"/>
      <c r="HZ498" s="53"/>
      <c r="IA498" s="53"/>
      <c r="IB498" s="53"/>
      <c r="IC498" s="53"/>
      <c r="ID498" s="53"/>
      <c r="IE498" s="53"/>
      <c r="IF498" s="53"/>
      <c r="IG498" s="53"/>
      <c r="IH498" s="53"/>
      <c r="II498" s="53"/>
      <c r="IJ498" s="53"/>
      <c r="IK498" s="53"/>
      <c r="IL498" s="53"/>
      <c r="IM498" s="53"/>
      <c r="IN498" s="53"/>
      <c r="IO498" s="53"/>
      <c r="IP498" s="53"/>
      <c r="IQ498" s="53"/>
      <c r="IR498" s="53"/>
      <c r="IS498" s="53"/>
      <c r="IT498" s="53"/>
      <c r="IU498" s="53"/>
      <c r="IV498" s="53"/>
      <c r="IW498" s="53"/>
      <c r="IX498" s="53"/>
      <c r="IY498" s="53"/>
      <c r="IZ498" s="53"/>
      <c r="JA498" s="53"/>
      <c r="JB498" s="53"/>
      <c r="JC498" s="53"/>
      <c r="JD498" s="53"/>
      <c r="JE498" s="53"/>
      <c r="JF498" s="53"/>
      <c r="JG498" s="53"/>
      <c r="JH498" s="53"/>
      <c r="JI498" s="53"/>
      <c r="JJ498" s="53"/>
      <c r="JK498" s="53"/>
      <c r="JL498" s="53"/>
      <c r="JM498" s="53"/>
      <c r="JN498" s="53"/>
      <c r="JO498" s="53"/>
      <c r="JP498" s="53"/>
      <c r="JQ498" s="53"/>
      <c r="JR498" s="53"/>
      <c r="JS498" s="53"/>
      <c r="JT498" s="53"/>
      <c r="JU498" s="53"/>
      <c r="JV498" s="53"/>
      <c r="JW498" s="53"/>
      <c r="JX498" s="53"/>
      <c r="JY498" s="53"/>
      <c r="JZ498" s="53"/>
      <c r="KA498" s="53"/>
      <c r="KB498" s="53"/>
      <c r="KC498" s="53"/>
      <c r="KD498" s="53"/>
      <c r="KE498" s="53"/>
      <c r="KF498" s="53"/>
      <c r="KG498" s="53"/>
      <c r="KH498" s="53"/>
      <c r="KI498" s="53"/>
      <c r="KJ498" s="53"/>
      <c r="KK498" s="53"/>
      <c r="KL498" s="53"/>
      <c r="KM498" s="53"/>
      <c r="KN498" s="53"/>
      <c r="KO498" s="53"/>
      <c r="KP498" s="53"/>
      <c r="KQ498" s="53"/>
      <c r="KR498" s="53"/>
      <c r="KS498" s="53"/>
      <c r="KT498" s="53"/>
      <c r="KU498" s="53"/>
      <c r="KV498" s="53"/>
      <c r="KW498" s="53"/>
      <c r="KX498" s="53"/>
      <c r="KY498" s="53"/>
      <c r="KZ498" s="53"/>
      <c r="LA498" s="53"/>
      <c r="LB498" s="53"/>
      <c r="LC498" s="53"/>
      <c r="LD498" s="53"/>
      <c r="LE498" s="53"/>
      <c r="LF498" s="53"/>
      <c r="LG498" s="53"/>
      <c r="LH498" s="53"/>
      <c r="LI498" s="53"/>
      <c r="LJ498" s="53"/>
      <c r="LK498" s="53"/>
      <c r="LL498" s="53"/>
      <c r="LM498" s="53"/>
      <c r="LN498" s="53"/>
      <c r="LO498" s="53"/>
      <c r="LP498" s="53"/>
      <c r="LQ498" s="53"/>
      <c r="LR498" s="53"/>
      <c r="LS498" s="53"/>
      <c r="LT498" s="53"/>
      <c r="LU498" s="53"/>
      <c r="LV498" s="53"/>
      <c r="LW498" s="53"/>
      <c r="LX498" s="53"/>
      <c r="LY498" s="53"/>
      <c r="LZ498" s="53"/>
      <c r="MA498" s="53"/>
      <c r="MB498" s="53"/>
      <c r="MC498" s="53"/>
      <c r="MD498" s="53"/>
      <c r="ME498" s="53"/>
      <c r="MF498" s="53"/>
      <c r="MG498" s="53"/>
      <c r="MH498" s="53"/>
      <c r="MI498" s="53"/>
      <c r="MJ498" s="53"/>
      <c r="MK498" s="53"/>
      <c r="ML498" s="53"/>
      <c r="MM498" s="53"/>
      <c r="MN498" s="53"/>
      <c r="MO498" s="53"/>
      <c r="MP498" s="53"/>
      <c r="MQ498" s="53"/>
      <c r="MR498" s="53"/>
      <c r="MS498" s="53"/>
      <c r="MT498" s="53"/>
      <c r="MU498" s="53"/>
      <c r="MV498" s="53"/>
      <c r="MW498" s="53"/>
      <c r="MX498" s="53"/>
      <c r="MY498" s="53"/>
      <c r="MZ498" s="53"/>
      <c r="NA498" s="53"/>
      <c r="NB498" s="53"/>
      <c r="NC498" s="53"/>
      <c r="ND498" s="53"/>
      <c r="NE498" s="53"/>
      <c r="NF498" s="53"/>
      <c r="NG498" s="53"/>
      <c r="NH498" s="53"/>
      <c r="NI498" s="53"/>
      <c r="NJ498" s="53"/>
      <c r="NK498" s="53"/>
      <c r="NL498" s="53"/>
      <c r="NM498" s="53"/>
      <c r="NN498" s="53"/>
      <c r="NO498" s="53"/>
      <c r="NP498" s="53"/>
      <c r="NQ498" s="53"/>
      <c r="NR498" s="53"/>
      <c r="NS498" s="53"/>
      <c r="NT498" s="53"/>
      <c r="NU498" s="53"/>
      <c r="NV498" s="53"/>
      <c r="NW498" s="53"/>
      <c r="NX498" s="53"/>
      <c r="NY498" s="53"/>
      <c r="NZ498" s="53"/>
      <c r="OA498" s="53"/>
      <c r="OB498" s="53"/>
      <c r="OC498" s="53"/>
      <c r="OD498" s="53"/>
      <c r="OE498" s="53"/>
      <c r="OF498" s="53"/>
      <c r="OG498" s="53"/>
      <c r="OH498" s="53"/>
      <c r="OI498" s="53"/>
      <c r="OJ498" s="53"/>
      <c r="OK498" s="53"/>
      <c r="OL498" s="53"/>
      <c r="OM498" s="53"/>
      <c r="ON498" s="53"/>
      <c r="OO498" s="53"/>
      <c r="OP498" s="53"/>
      <c r="OQ498" s="53"/>
      <c r="OR498" s="53"/>
      <c r="OS498" s="53"/>
      <c r="OT498" s="53"/>
      <c r="OU498" s="53"/>
      <c r="OV498" s="53"/>
      <c r="OW498" s="53"/>
      <c r="OX498" s="53"/>
      <c r="OY498" s="53"/>
      <c r="OZ498" s="53"/>
      <c r="PA498" s="53"/>
      <c r="PB498" s="53"/>
      <c r="PC498" s="53"/>
      <c r="PD498" s="53"/>
      <c r="PE498" s="53"/>
      <c r="PF498" s="53"/>
      <c r="PG498" s="53"/>
      <c r="PH498" s="53"/>
      <c r="PI498" s="53"/>
      <c r="PJ498" s="53"/>
      <c r="PK498" s="53"/>
      <c r="PL498" s="53"/>
      <c r="PM498" s="53"/>
      <c r="PN498" s="53"/>
      <c r="PO498" s="53"/>
      <c r="PP498" s="53"/>
      <c r="PQ498" s="53"/>
      <c r="PR498" s="53"/>
      <c r="PS498" s="53"/>
      <c r="PT498" s="53"/>
      <c r="PU498" s="53"/>
      <c r="PV498" s="53"/>
      <c r="PW498" s="53"/>
      <c r="PX498" s="53"/>
      <c r="PY498" s="53"/>
      <c r="PZ498" s="53"/>
      <c r="QA498" s="53"/>
      <c r="QB498" s="53"/>
      <c r="QC498" s="53"/>
      <c r="QD498" s="53"/>
      <c r="QE498" s="53"/>
      <c r="QF498" s="53"/>
      <c r="QG498" s="53"/>
      <c r="QH498" s="53"/>
      <c r="QI498" s="53"/>
      <c r="QJ498" s="53"/>
      <c r="QK498" s="53"/>
      <c r="QL498" s="53"/>
      <c r="QM498" s="53"/>
      <c r="QN498" s="53"/>
      <c r="QO498" s="53"/>
      <c r="QP498" s="53"/>
      <c r="QQ498" s="53"/>
      <c r="QR498" s="53"/>
      <c r="QS498" s="53"/>
      <c r="QT498" s="53"/>
      <c r="QU498" s="53"/>
      <c r="QV498" s="53"/>
      <c r="QW498" s="53"/>
      <c r="QX498" s="53"/>
      <c r="QY498" s="53"/>
      <c r="QZ498" s="53"/>
      <c r="RA498" s="53"/>
      <c r="RB498" s="53"/>
      <c r="RC498" s="53"/>
      <c r="RD498" s="53"/>
      <c r="RE498" s="53"/>
      <c r="RF498" s="53"/>
      <c r="RG498" s="53"/>
      <c r="RH498" s="53"/>
      <c r="RI498" s="53"/>
      <c r="RJ498" s="53"/>
      <c r="RK498" s="53"/>
      <c r="RL498" s="53"/>
      <c r="RM498" s="53"/>
      <c r="RN498" s="53"/>
      <c r="RO498" s="53"/>
      <c r="RP498" s="53"/>
      <c r="RQ498" s="53"/>
      <c r="RR498" s="53"/>
      <c r="RS498" s="53"/>
      <c r="RT498" s="53"/>
      <c r="RU498" s="53"/>
      <c r="RV498" s="53"/>
      <c r="RW498" s="53"/>
      <c r="RX498" s="53"/>
      <c r="RY498" s="53"/>
      <c r="RZ498" s="53"/>
      <c r="SA498" s="53"/>
      <c r="SB498" s="53"/>
      <c r="SC498" s="53"/>
      <c r="SD498" s="53"/>
      <c r="SE498" s="53"/>
      <c r="SF498" s="53"/>
      <c r="SG498" s="53"/>
      <c r="SH498" s="53"/>
      <c r="SI498" s="53"/>
      <c r="SJ498" s="53"/>
      <c r="SK498" s="53"/>
      <c r="SL498" s="53"/>
      <c r="SM498" s="53"/>
      <c r="SN498" s="53"/>
      <c r="SO498" s="53"/>
      <c r="SP498" s="53"/>
      <c r="SQ498" s="53"/>
      <c r="SR498" s="53"/>
      <c r="SS498" s="53"/>
      <c r="ST498" s="53"/>
      <c r="SU498" s="53"/>
      <c r="SV498" s="53"/>
      <c r="SW498" s="53"/>
      <c r="SX498" s="53"/>
      <c r="SY498" s="53"/>
      <c r="SZ498" s="53"/>
      <c r="TA498" s="53"/>
      <c r="TB498" s="53"/>
      <c r="TC498" s="53"/>
      <c r="TD498" s="53"/>
      <c r="TE498" s="53"/>
      <c r="TF498" s="53"/>
      <c r="TG498" s="53"/>
      <c r="TH498" s="53"/>
      <c r="TI498" s="53"/>
      <c r="TJ498" s="53"/>
      <c r="TK498" s="53"/>
      <c r="TL498" s="53"/>
      <c r="TM498" s="53"/>
      <c r="TN498" s="53"/>
      <c r="TO498" s="53"/>
      <c r="TP498" s="53"/>
      <c r="TQ498" s="53"/>
      <c r="TR498" s="53"/>
      <c r="TS498" s="53"/>
      <c r="TT498" s="53"/>
      <c r="TU498" s="53"/>
      <c r="TV498" s="53"/>
      <c r="TW498" s="53"/>
      <c r="TX498" s="53"/>
      <c r="TY498" s="53"/>
      <c r="TZ498" s="53"/>
      <c r="UA498" s="53"/>
      <c r="UB498" s="53"/>
      <c r="UC498" s="53"/>
      <c r="UD498" s="53"/>
      <c r="UE498" s="53"/>
      <c r="UF498" s="53"/>
      <c r="UG498" s="53"/>
    </row>
    <row r="499" spans="12:553" s="19" customFormat="1" ht="15.75" customHeight="1" x14ac:dyDescent="0.2">
      <c r="L499" s="66"/>
      <c r="M499" s="66"/>
      <c r="N499" s="52"/>
      <c r="O499" s="53"/>
      <c r="P499" s="53"/>
      <c r="Q499" s="53"/>
      <c r="R499" s="53"/>
      <c r="S499" s="53"/>
      <c r="T499" s="53"/>
      <c r="U499" s="53"/>
      <c r="V499" s="53"/>
      <c r="W499" s="53"/>
      <c r="X499" s="53"/>
      <c r="Y499" s="53"/>
      <c r="Z499" s="53"/>
      <c r="AA499" s="53"/>
      <c r="AB499" s="53"/>
      <c r="AC499" s="53"/>
      <c r="AD499" s="53"/>
      <c r="AE499" s="53"/>
      <c r="AF499" s="53"/>
      <c r="AG499" s="53"/>
      <c r="AH499" s="53"/>
      <c r="AI499" s="53"/>
      <c r="AJ499" s="53"/>
      <c r="AK499" s="53"/>
      <c r="AL499" s="53"/>
      <c r="AM499" s="53"/>
      <c r="AN499" s="53"/>
      <c r="AO499" s="53"/>
      <c r="AP499" s="53"/>
      <c r="AQ499" s="53"/>
      <c r="AR499" s="53"/>
      <c r="AS499" s="53"/>
      <c r="AT499" s="53"/>
      <c r="AU499" s="53"/>
      <c r="AV499" s="53"/>
      <c r="AW499" s="53"/>
      <c r="AX499" s="53"/>
      <c r="AY499" s="53"/>
      <c r="AZ499" s="53"/>
      <c r="BA499" s="53"/>
      <c r="BB499" s="53"/>
      <c r="BC499" s="53"/>
      <c r="BD499" s="53"/>
      <c r="BE499" s="53"/>
      <c r="BF499" s="53"/>
      <c r="BG499" s="53"/>
      <c r="BH499" s="53"/>
      <c r="BI499" s="53"/>
      <c r="BJ499" s="53"/>
      <c r="BK499" s="53"/>
      <c r="BL499" s="53"/>
      <c r="BM499" s="53"/>
      <c r="BN499" s="53"/>
      <c r="BO499" s="53"/>
      <c r="BP499" s="53"/>
      <c r="BQ499" s="53"/>
      <c r="BR499" s="53"/>
      <c r="BS499" s="53"/>
      <c r="BT499" s="53"/>
      <c r="BU499" s="53"/>
      <c r="BV499" s="53"/>
      <c r="BW499" s="53"/>
      <c r="BX499" s="53"/>
      <c r="BY499" s="53"/>
      <c r="BZ499" s="53"/>
      <c r="CA499" s="53"/>
      <c r="CB499" s="53"/>
      <c r="CC499" s="53"/>
      <c r="CD499" s="53"/>
      <c r="CE499" s="53"/>
      <c r="CF499" s="53"/>
      <c r="CG499" s="53"/>
      <c r="CH499" s="53"/>
      <c r="CI499" s="53"/>
      <c r="CJ499" s="53"/>
      <c r="CK499" s="53"/>
      <c r="CL499" s="53"/>
      <c r="CM499" s="53"/>
      <c r="CN499" s="53"/>
      <c r="CO499" s="53"/>
      <c r="CP499" s="53"/>
      <c r="CQ499" s="53"/>
      <c r="CR499" s="53"/>
      <c r="CS499" s="53"/>
      <c r="CT499" s="53"/>
      <c r="CU499" s="53"/>
      <c r="CV499" s="53"/>
      <c r="CW499" s="53"/>
      <c r="CX499" s="53"/>
      <c r="CY499" s="53"/>
      <c r="CZ499" s="53"/>
      <c r="DA499" s="53"/>
      <c r="DB499" s="53"/>
      <c r="DC499" s="53"/>
      <c r="DD499" s="53"/>
      <c r="DE499" s="53"/>
      <c r="DF499" s="53"/>
      <c r="DG499" s="53"/>
      <c r="DH499" s="53"/>
      <c r="DI499" s="53"/>
      <c r="DJ499" s="53"/>
      <c r="DK499" s="53"/>
      <c r="DL499" s="53"/>
      <c r="DM499" s="53"/>
      <c r="DN499" s="53"/>
      <c r="DO499" s="53"/>
      <c r="DP499" s="53"/>
      <c r="DQ499" s="53"/>
      <c r="DR499" s="53"/>
      <c r="DS499" s="53"/>
      <c r="DT499" s="53"/>
      <c r="DU499" s="53"/>
      <c r="DV499" s="53"/>
      <c r="DW499" s="53"/>
      <c r="DX499" s="53"/>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3"/>
      <c r="FK499" s="53"/>
      <c r="FL499" s="53"/>
      <c r="FM499" s="53"/>
      <c r="FN499" s="53"/>
      <c r="FO499" s="53"/>
      <c r="FP499" s="53"/>
      <c r="FQ499" s="53"/>
      <c r="FR499" s="53"/>
      <c r="FS499" s="53"/>
      <c r="FT499" s="53"/>
      <c r="FU499" s="53"/>
      <c r="FV499" s="53"/>
      <c r="FW499" s="53"/>
      <c r="FX499" s="53"/>
      <c r="FY499" s="53"/>
      <c r="FZ499" s="53"/>
      <c r="GA499" s="53"/>
      <c r="GB499" s="53"/>
      <c r="GC499" s="53"/>
      <c r="GD499" s="53"/>
      <c r="GE499" s="53"/>
      <c r="GF499" s="53"/>
      <c r="GG499" s="53"/>
      <c r="GH499" s="53"/>
      <c r="GI499" s="53"/>
      <c r="GJ499" s="53"/>
      <c r="GK499" s="53"/>
      <c r="GL499" s="53"/>
      <c r="GM499" s="53"/>
      <c r="GN499" s="53"/>
      <c r="GO499" s="53"/>
      <c r="GP499" s="53"/>
      <c r="GQ499" s="53"/>
      <c r="GR499" s="53"/>
      <c r="GS499" s="53"/>
      <c r="GT499" s="53"/>
      <c r="GU499" s="53"/>
      <c r="GV499" s="53"/>
      <c r="GW499" s="53"/>
      <c r="GX499" s="53"/>
      <c r="GY499" s="53"/>
      <c r="GZ499" s="53"/>
      <c r="HA499" s="53"/>
      <c r="HB499" s="53"/>
      <c r="HC499" s="53"/>
      <c r="HD499" s="53"/>
      <c r="HE499" s="53"/>
      <c r="HF499" s="53"/>
      <c r="HG499" s="53"/>
      <c r="HH499" s="53"/>
      <c r="HI499" s="53"/>
      <c r="HJ499" s="53"/>
      <c r="HK499" s="53"/>
      <c r="HL499" s="53"/>
      <c r="HM499" s="53"/>
      <c r="HN499" s="53"/>
      <c r="HO499" s="53"/>
      <c r="HP499" s="53"/>
      <c r="HQ499" s="53"/>
      <c r="HR499" s="53"/>
      <c r="HS499" s="53"/>
      <c r="HT499" s="53"/>
      <c r="HU499" s="53"/>
      <c r="HV499" s="53"/>
      <c r="HW499" s="53"/>
      <c r="HX499" s="53"/>
      <c r="HY499" s="53"/>
      <c r="HZ499" s="53"/>
      <c r="IA499" s="53"/>
      <c r="IB499" s="53"/>
      <c r="IC499" s="53"/>
      <c r="ID499" s="53"/>
      <c r="IE499" s="53"/>
      <c r="IF499" s="53"/>
      <c r="IG499" s="53"/>
      <c r="IH499" s="53"/>
      <c r="II499" s="53"/>
      <c r="IJ499" s="53"/>
      <c r="IK499" s="53"/>
      <c r="IL499" s="53"/>
      <c r="IM499" s="53"/>
      <c r="IN499" s="53"/>
      <c r="IO499" s="53"/>
      <c r="IP499" s="53"/>
      <c r="IQ499" s="53"/>
      <c r="IR499" s="53"/>
      <c r="IS499" s="53"/>
      <c r="IT499" s="53"/>
      <c r="IU499" s="53"/>
      <c r="IV499" s="53"/>
      <c r="IW499" s="53"/>
      <c r="IX499" s="53"/>
      <c r="IY499" s="53"/>
      <c r="IZ499" s="53"/>
      <c r="JA499" s="53"/>
      <c r="JB499" s="53"/>
      <c r="JC499" s="53"/>
      <c r="JD499" s="53"/>
      <c r="JE499" s="53"/>
      <c r="JF499" s="53"/>
      <c r="JG499" s="53"/>
      <c r="JH499" s="53"/>
      <c r="JI499" s="53"/>
      <c r="JJ499" s="53"/>
      <c r="JK499" s="53"/>
      <c r="JL499" s="53"/>
      <c r="JM499" s="53"/>
      <c r="JN499" s="53"/>
      <c r="JO499" s="53"/>
      <c r="JP499" s="53"/>
      <c r="JQ499" s="53"/>
      <c r="JR499" s="53"/>
      <c r="JS499" s="53"/>
      <c r="JT499" s="53"/>
      <c r="JU499" s="53"/>
      <c r="JV499" s="53"/>
      <c r="JW499" s="53"/>
      <c r="JX499" s="53"/>
      <c r="JY499" s="53"/>
      <c r="JZ499" s="53"/>
      <c r="KA499" s="53"/>
      <c r="KB499" s="53"/>
      <c r="KC499" s="53"/>
      <c r="KD499" s="53"/>
      <c r="KE499" s="53"/>
      <c r="KF499" s="53"/>
      <c r="KG499" s="53"/>
      <c r="KH499" s="53"/>
      <c r="KI499" s="53"/>
      <c r="KJ499" s="53"/>
      <c r="KK499" s="53"/>
      <c r="KL499" s="53"/>
      <c r="KM499" s="53"/>
      <c r="KN499" s="53"/>
      <c r="KO499" s="53"/>
      <c r="KP499" s="53"/>
      <c r="KQ499" s="53"/>
      <c r="KR499" s="53"/>
      <c r="KS499" s="53"/>
      <c r="KT499" s="53"/>
      <c r="KU499" s="53"/>
      <c r="KV499" s="53"/>
      <c r="KW499" s="53"/>
      <c r="KX499" s="53"/>
      <c r="KY499" s="53"/>
      <c r="KZ499" s="53"/>
      <c r="LA499" s="53"/>
      <c r="LB499" s="53"/>
      <c r="LC499" s="53"/>
      <c r="LD499" s="53"/>
      <c r="LE499" s="53"/>
      <c r="LF499" s="53"/>
      <c r="LG499" s="53"/>
      <c r="LH499" s="53"/>
      <c r="LI499" s="53"/>
      <c r="LJ499" s="53"/>
      <c r="LK499" s="53"/>
      <c r="LL499" s="53"/>
      <c r="LM499" s="53"/>
      <c r="LN499" s="53"/>
      <c r="LO499" s="53"/>
      <c r="LP499" s="53"/>
      <c r="LQ499" s="53"/>
      <c r="LR499" s="53"/>
      <c r="LS499" s="53"/>
      <c r="LT499" s="53"/>
      <c r="LU499" s="53"/>
      <c r="LV499" s="53"/>
      <c r="LW499" s="53"/>
      <c r="LX499" s="53"/>
      <c r="LY499" s="53"/>
      <c r="LZ499" s="53"/>
      <c r="MA499" s="53"/>
      <c r="MB499" s="53"/>
      <c r="MC499" s="53"/>
      <c r="MD499" s="53"/>
      <c r="ME499" s="53"/>
      <c r="MF499" s="53"/>
      <c r="MG499" s="53"/>
      <c r="MH499" s="53"/>
      <c r="MI499" s="53"/>
      <c r="MJ499" s="53"/>
      <c r="MK499" s="53"/>
      <c r="ML499" s="53"/>
      <c r="MM499" s="53"/>
      <c r="MN499" s="53"/>
      <c r="MO499" s="53"/>
      <c r="MP499" s="53"/>
      <c r="MQ499" s="53"/>
      <c r="MR499" s="53"/>
      <c r="MS499" s="53"/>
      <c r="MT499" s="53"/>
      <c r="MU499" s="53"/>
      <c r="MV499" s="53"/>
      <c r="MW499" s="53"/>
      <c r="MX499" s="53"/>
      <c r="MY499" s="53"/>
      <c r="MZ499" s="53"/>
      <c r="NA499" s="53"/>
      <c r="NB499" s="53"/>
      <c r="NC499" s="53"/>
      <c r="ND499" s="53"/>
      <c r="NE499" s="53"/>
      <c r="NF499" s="53"/>
      <c r="NG499" s="53"/>
      <c r="NH499" s="53"/>
      <c r="NI499" s="53"/>
      <c r="NJ499" s="53"/>
      <c r="NK499" s="53"/>
      <c r="NL499" s="53"/>
      <c r="NM499" s="53"/>
      <c r="NN499" s="53"/>
      <c r="NO499" s="53"/>
      <c r="NP499" s="53"/>
      <c r="NQ499" s="53"/>
      <c r="NR499" s="53"/>
      <c r="NS499" s="53"/>
      <c r="NT499" s="53"/>
      <c r="NU499" s="53"/>
      <c r="NV499" s="53"/>
      <c r="NW499" s="53"/>
      <c r="NX499" s="53"/>
      <c r="NY499" s="53"/>
      <c r="NZ499" s="53"/>
      <c r="OA499" s="53"/>
      <c r="OB499" s="53"/>
      <c r="OC499" s="53"/>
      <c r="OD499" s="53"/>
      <c r="OE499" s="53"/>
      <c r="OF499" s="53"/>
      <c r="OG499" s="53"/>
      <c r="OH499" s="53"/>
      <c r="OI499" s="53"/>
      <c r="OJ499" s="53"/>
      <c r="OK499" s="53"/>
      <c r="OL499" s="53"/>
      <c r="OM499" s="53"/>
      <c r="ON499" s="53"/>
      <c r="OO499" s="53"/>
      <c r="OP499" s="53"/>
      <c r="OQ499" s="53"/>
      <c r="OR499" s="53"/>
      <c r="OS499" s="53"/>
      <c r="OT499" s="53"/>
      <c r="OU499" s="53"/>
      <c r="OV499" s="53"/>
      <c r="OW499" s="53"/>
      <c r="OX499" s="53"/>
      <c r="OY499" s="53"/>
      <c r="OZ499" s="53"/>
      <c r="PA499" s="53"/>
      <c r="PB499" s="53"/>
      <c r="PC499" s="53"/>
      <c r="PD499" s="53"/>
      <c r="PE499" s="53"/>
      <c r="PF499" s="53"/>
      <c r="PG499" s="53"/>
      <c r="PH499" s="53"/>
      <c r="PI499" s="53"/>
      <c r="PJ499" s="53"/>
      <c r="PK499" s="53"/>
      <c r="PL499" s="53"/>
      <c r="PM499" s="53"/>
      <c r="PN499" s="53"/>
      <c r="PO499" s="53"/>
      <c r="PP499" s="53"/>
      <c r="PQ499" s="53"/>
      <c r="PR499" s="53"/>
      <c r="PS499" s="53"/>
      <c r="PT499" s="53"/>
      <c r="PU499" s="53"/>
      <c r="PV499" s="53"/>
      <c r="PW499" s="53"/>
      <c r="PX499" s="53"/>
      <c r="PY499" s="53"/>
      <c r="PZ499" s="53"/>
      <c r="QA499" s="53"/>
      <c r="QB499" s="53"/>
      <c r="QC499" s="53"/>
      <c r="QD499" s="53"/>
      <c r="QE499" s="53"/>
      <c r="QF499" s="53"/>
      <c r="QG499" s="53"/>
      <c r="QH499" s="53"/>
      <c r="QI499" s="53"/>
      <c r="QJ499" s="53"/>
      <c r="QK499" s="53"/>
      <c r="QL499" s="53"/>
      <c r="QM499" s="53"/>
      <c r="QN499" s="53"/>
      <c r="QO499" s="53"/>
      <c r="QP499" s="53"/>
      <c r="QQ499" s="53"/>
      <c r="QR499" s="53"/>
      <c r="QS499" s="53"/>
      <c r="QT499" s="53"/>
      <c r="QU499" s="53"/>
      <c r="QV499" s="53"/>
      <c r="QW499" s="53"/>
      <c r="QX499" s="53"/>
      <c r="QY499" s="53"/>
      <c r="QZ499" s="53"/>
      <c r="RA499" s="53"/>
      <c r="RB499" s="53"/>
      <c r="RC499" s="53"/>
      <c r="RD499" s="53"/>
      <c r="RE499" s="53"/>
      <c r="RF499" s="53"/>
      <c r="RG499" s="53"/>
      <c r="RH499" s="53"/>
      <c r="RI499" s="53"/>
      <c r="RJ499" s="53"/>
      <c r="RK499" s="53"/>
      <c r="RL499" s="53"/>
      <c r="RM499" s="53"/>
      <c r="RN499" s="53"/>
      <c r="RO499" s="53"/>
      <c r="RP499" s="53"/>
      <c r="RQ499" s="53"/>
      <c r="RR499" s="53"/>
      <c r="RS499" s="53"/>
      <c r="RT499" s="53"/>
      <c r="RU499" s="53"/>
      <c r="RV499" s="53"/>
      <c r="RW499" s="53"/>
      <c r="RX499" s="53"/>
      <c r="RY499" s="53"/>
      <c r="RZ499" s="53"/>
      <c r="SA499" s="53"/>
      <c r="SB499" s="53"/>
      <c r="SC499" s="53"/>
      <c r="SD499" s="53"/>
      <c r="SE499" s="53"/>
      <c r="SF499" s="53"/>
      <c r="SG499" s="53"/>
      <c r="SH499" s="53"/>
      <c r="SI499" s="53"/>
      <c r="SJ499" s="53"/>
      <c r="SK499" s="53"/>
      <c r="SL499" s="53"/>
      <c r="SM499" s="53"/>
      <c r="SN499" s="53"/>
      <c r="SO499" s="53"/>
      <c r="SP499" s="53"/>
      <c r="SQ499" s="53"/>
      <c r="SR499" s="53"/>
      <c r="SS499" s="53"/>
      <c r="ST499" s="53"/>
      <c r="SU499" s="53"/>
      <c r="SV499" s="53"/>
      <c r="SW499" s="53"/>
      <c r="SX499" s="53"/>
      <c r="SY499" s="53"/>
      <c r="SZ499" s="53"/>
      <c r="TA499" s="53"/>
      <c r="TB499" s="53"/>
      <c r="TC499" s="53"/>
      <c r="TD499" s="53"/>
      <c r="TE499" s="53"/>
      <c r="TF499" s="53"/>
      <c r="TG499" s="53"/>
      <c r="TH499" s="53"/>
      <c r="TI499" s="53"/>
      <c r="TJ499" s="53"/>
      <c r="TK499" s="53"/>
      <c r="TL499" s="53"/>
      <c r="TM499" s="53"/>
      <c r="TN499" s="53"/>
      <c r="TO499" s="53"/>
      <c r="TP499" s="53"/>
      <c r="TQ499" s="53"/>
      <c r="TR499" s="53"/>
      <c r="TS499" s="53"/>
      <c r="TT499" s="53"/>
      <c r="TU499" s="53"/>
      <c r="TV499" s="53"/>
      <c r="TW499" s="53"/>
      <c r="TX499" s="53"/>
      <c r="TY499" s="53"/>
      <c r="TZ499" s="53"/>
      <c r="UA499" s="53"/>
      <c r="UB499" s="53"/>
      <c r="UC499" s="53"/>
      <c r="UD499" s="53"/>
      <c r="UE499" s="53"/>
      <c r="UF499" s="53"/>
      <c r="UG499" s="53"/>
    </row>
    <row r="500" spans="12:553" s="19" customFormat="1" ht="15.75" customHeight="1" x14ac:dyDescent="0.2">
      <c r="L500" s="66"/>
      <c r="M500" s="66"/>
      <c r="N500" s="52"/>
      <c r="O500" s="53"/>
      <c r="P500" s="53"/>
      <c r="Q500" s="53"/>
      <c r="R500" s="53"/>
      <c r="S500" s="53"/>
      <c r="T500" s="53"/>
      <c r="U500" s="53"/>
      <c r="V500" s="53"/>
      <c r="W500" s="53"/>
      <c r="X500" s="53"/>
      <c r="Y500" s="53"/>
      <c r="Z500" s="53"/>
      <c r="AA500" s="53"/>
      <c r="AB500" s="53"/>
      <c r="AC500" s="53"/>
      <c r="AD500" s="53"/>
      <c r="AE500" s="53"/>
      <c r="AF500" s="53"/>
      <c r="AG500" s="53"/>
      <c r="AH500" s="53"/>
      <c r="AI500" s="53"/>
      <c r="AJ500" s="53"/>
      <c r="AK500" s="53"/>
      <c r="AL500" s="53"/>
      <c r="AM500" s="53"/>
      <c r="AN500" s="53"/>
      <c r="AO500" s="53"/>
      <c r="AP500" s="53"/>
      <c r="AQ500" s="53"/>
      <c r="AR500" s="53"/>
      <c r="AS500" s="53"/>
      <c r="AT500" s="53"/>
      <c r="AU500" s="53"/>
      <c r="AV500" s="53"/>
      <c r="AW500" s="53"/>
      <c r="AX500" s="53"/>
      <c r="AY500" s="53"/>
      <c r="AZ500" s="53"/>
      <c r="BA500" s="53"/>
      <c r="BB500" s="53"/>
      <c r="BC500" s="53"/>
      <c r="BD500" s="53"/>
      <c r="BE500" s="53"/>
      <c r="BF500" s="53"/>
      <c r="BG500" s="53"/>
      <c r="BH500" s="53"/>
      <c r="BI500" s="53"/>
      <c r="BJ500" s="53"/>
      <c r="BK500" s="53"/>
      <c r="BL500" s="53"/>
      <c r="BM500" s="53"/>
      <c r="BN500" s="53"/>
      <c r="BO500" s="53"/>
      <c r="BP500" s="53"/>
      <c r="BQ500" s="53"/>
      <c r="BR500" s="53"/>
      <c r="BS500" s="53"/>
      <c r="BT500" s="53"/>
      <c r="BU500" s="53"/>
      <c r="BV500" s="53"/>
      <c r="BW500" s="53"/>
      <c r="BX500" s="53"/>
      <c r="BY500" s="53"/>
      <c r="BZ500" s="53"/>
      <c r="CA500" s="53"/>
      <c r="CB500" s="53"/>
      <c r="CC500" s="53"/>
      <c r="CD500" s="53"/>
      <c r="CE500" s="53"/>
      <c r="CF500" s="53"/>
      <c r="CG500" s="53"/>
      <c r="CH500" s="53"/>
      <c r="CI500" s="53"/>
      <c r="CJ500" s="53"/>
      <c r="CK500" s="53"/>
      <c r="CL500" s="53"/>
      <c r="CM500" s="53"/>
      <c r="CN500" s="53"/>
      <c r="CO500" s="53"/>
      <c r="CP500" s="53"/>
      <c r="CQ500" s="53"/>
      <c r="CR500" s="53"/>
      <c r="CS500" s="53"/>
      <c r="CT500" s="53"/>
      <c r="CU500" s="53"/>
      <c r="CV500" s="53"/>
      <c r="CW500" s="53"/>
      <c r="CX500" s="53"/>
      <c r="CY500" s="53"/>
      <c r="CZ500" s="53"/>
      <c r="DA500" s="53"/>
      <c r="DB500" s="53"/>
      <c r="DC500" s="53"/>
      <c r="DD500" s="53"/>
      <c r="DE500" s="53"/>
      <c r="DF500" s="53"/>
      <c r="DG500" s="53"/>
      <c r="DH500" s="53"/>
      <c r="DI500" s="53"/>
      <c r="DJ500" s="53"/>
      <c r="DK500" s="53"/>
      <c r="DL500" s="53"/>
      <c r="DM500" s="53"/>
      <c r="DN500" s="53"/>
      <c r="DO500" s="53"/>
      <c r="DP500" s="53"/>
      <c r="DQ500" s="53"/>
      <c r="DR500" s="53"/>
      <c r="DS500" s="53"/>
      <c r="DT500" s="53"/>
      <c r="DU500" s="53"/>
      <c r="DV500" s="53"/>
      <c r="DW500" s="53"/>
      <c r="DX500" s="53"/>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3"/>
      <c r="FK500" s="53"/>
      <c r="FL500" s="53"/>
      <c r="FM500" s="53"/>
      <c r="FN500" s="53"/>
      <c r="FO500" s="53"/>
      <c r="FP500" s="53"/>
      <c r="FQ500" s="53"/>
      <c r="FR500" s="53"/>
      <c r="FS500" s="53"/>
      <c r="FT500" s="53"/>
      <c r="FU500" s="53"/>
      <c r="FV500" s="53"/>
      <c r="FW500" s="53"/>
      <c r="FX500" s="53"/>
      <c r="FY500" s="53"/>
      <c r="FZ500" s="53"/>
      <c r="GA500" s="53"/>
      <c r="GB500" s="53"/>
      <c r="GC500" s="53"/>
      <c r="GD500" s="53"/>
      <c r="GE500" s="53"/>
      <c r="GF500" s="53"/>
      <c r="GG500" s="53"/>
      <c r="GH500" s="53"/>
      <c r="GI500" s="53"/>
      <c r="GJ500" s="53"/>
      <c r="GK500" s="53"/>
      <c r="GL500" s="53"/>
      <c r="GM500" s="53"/>
      <c r="GN500" s="53"/>
      <c r="GO500" s="53"/>
      <c r="GP500" s="53"/>
      <c r="GQ500" s="53"/>
      <c r="GR500" s="53"/>
      <c r="GS500" s="53"/>
      <c r="GT500" s="53"/>
      <c r="GU500" s="53"/>
      <c r="GV500" s="53"/>
      <c r="GW500" s="53"/>
      <c r="GX500" s="53"/>
      <c r="GY500" s="53"/>
      <c r="GZ500" s="53"/>
      <c r="HA500" s="53"/>
      <c r="HB500" s="53"/>
      <c r="HC500" s="53"/>
      <c r="HD500" s="53"/>
      <c r="HE500" s="53"/>
      <c r="HF500" s="53"/>
      <c r="HG500" s="53"/>
      <c r="HH500" s="53"/>
      <c r="HI500" s="53"/>
      <c r="HJ500" s="53"/>
      <c r="HK500" s="53"/>
      <c r="HL500" s="53"/>
      <c r="HM500" s="53"/>
      <c r="HN500" s="53"/>
      <c r="HO500" s="53"/>
      <c r="HP500" s="53"/>
      <c r="HQ500" s="53"/>
      <c r="HR500" s="53"/>
      <c r="HS500" s="53"/>
      <c r="HT500" s="53"/>
      <c r="HU500" s="53"/>
      <c r="HV500" s="53"/>
      <c r="HW500" s="53"/>
      <c r="HX500" s="53"/>
      <c r="HY500" s="53"/>
      <c r="HZ500" s="53"/>
      <c r="IA500" s="53"/>
      <c r="IB500" s="53"/>
      <c r="IC500" s="53"/>
      <c r="ID500" s="53"/>
      <c r="IE500" s="53"/>
      <c r="IF500" s="53"/>
      <c r="IG500" s="53"/>
      <c r="IH500" s="53"/>
      <c r="II500" s="53"/>
      <c r="IJ500" s="53"/>
      <c r="IK500" s="53"/>
      <c r="IL500" s="53"/>
      <c r="IM500" s="53"/>
      <c r="IN500" s="53"/>
      <c r="IO500" s="53"/>
      <c r="IP500" s="53"/>
      <c r="IQ500" s="53"/>
      <c r="IR500" s="53"/>
      <c r="IS500" s="53"/>
      <c r="IT500" s="53"/>
      <c r="IU500" s="53"/>
      <c r="IV500" s="53"/>
      <c r="IW500" s="53"/>
      <c r="IX500" s="53"/>
      <c r="IY500" s="53"/>
      <c r="IZ500" s="53"/>
      <c r="JA500" s="53"/>
      <c r="JB500" s="53"/>
      <c r="JC500" s="53"/>
      <c r="JD500" s="53"/>
      <c r="JE500" s="53"/>
      <c r="JF500" s="53"/>
      <c r="JG500" s="53"/>
      <c r="JH500" s="53"/>
      <c r="JI500" s="53"/>
      <c r="JJ500" s="53"/>
      <c r="JK500" s="53"/>
      <c r="JL500" s="53"/>
      <c r="JM500" s="53"/>
      <c r="JN500" s="53"/>
      <c r="JO500" s="53"/>
      <c r="JP500" s="53"/>
      <c r="JQ500" s="53"/>
      <c r="JR500" s="53"/>
      <c r="JS500" s="53"/>
      <c r="JT500" s="53"/>
      <c r="JU500" s="53"/>
      <c r="JV500" s="53"/>
      <c r="JW500" s="53"/>
      <c r="JX500" s="53"/>
      <c r="JY500" s="53"/>
      <c r="JZ500" s="53"/>
      <c r="KA500" s="53"/>
      <c r="KB500" s="53"/>
      <c r="KC500" s="53"/>
      <c r="KD500" s="53"/>
      <c r="KE500" s="53"/>
      <c r="KF500" s="53"/>
      <c r="KG500" s="53"/>
      <c r="KH500" s="53"/>
      <c r="KI500" s="53"/>
      <c r="KJ500" s="53"/>
      <c r="KK500" s="53"/>
      <c r="KL500" s="53"/>
      <c r="KM500" s="53"/>
      <c r="KN500" s="53"/>
      <c r="KO500" s="53"/>
      <c r="KP500" s="53"/>
      <c r="KQ500" s="53"/>
      <c r="KR500" s="53"/>
      <c r="KS500" s="53"/>
      <c r="KT500" s="53"/>
      <c r="KU500" s="53"/>
      <c r="KV500" s="53"/>
      <c r="KW500" s="53"/>
      <c r="KX500" s="53"/>
      <c r="KY500" s="53"/>
      <c r="KZ500" s="53"/>
      <c r="LA500" s="53"/>
      <c r="LB500" s="53"/>
      <c r="LC500" s="53"/>
      <c r="LD500" s="53"/>
      <c r="LE500" s="53"/>
      <c r="LF500" s="53"/>
      <c r="LG500" s="53"/>
      <c r="LH500" s="53"/>
      <c r="LI500" s="53"/>
      <c r="LJ500" s="53"/>
      <c r="LK500" s="53"/>
      <c r="LL500" s="53"/>
      <c r="LM500" s="53"/>
      <c r="LN500" s="53"/>
      <c r="LO500" s="53"/>
      <c r="LP500" s="53"/>
      <c r="LQ500" s="53"/>
      <c r="LR500" s="53"/>
      <c r="LS500" s="53"/>
      <c r="LT500" s="53"/>
      <c r="LU500" s="53"/>
      <c r="LV500" s="53"/>
      <c r="LW500" s="53"/>
      <c r="LX500" s="53"/>
      <c r="LY500" s="53"/>
      <c r="LZ500" s="53"/>
      <c r="MA500" s="53"/>
      <c r="MB500" s="53"/>
      <c r="MC500" s="53"/>
      <c r="MD500" s="53"/>
      <c r="ME500" s="53"/>
      <c r="MF500" s="53"/>
      <c r="MG500" s="53"/>
      <c r="MH500" s="53"/>
      <c r="MI500" s="53"/>
      <c r="MJ500" s="53"/>
      <c r="MK500" s="53"/>
      <c r="ML500" s="53"/>
      <c r="MM500" s="53"/>
      <c r="MN500" s="53"/>
      <c r="MO500" s="53"/>
      <c r="MP500" s="53"/>
      <c r="MQ500" s="53"/>
      <c r="MR500" s="53"/>
      <c r="MS500" s="53"/>
      <c r="MT500" s="53"/>
      <c r="MU500" s="53"/>
      <c r="MV500" s="53"/>
      <c r="MW500" s="53"/>
      <c r="MX500" s="53"/>
      <c r="MY500" s="53"/>
      <c r="MZ500" s="53"/>
      <c r="NA500" s="53"/>
      <c r="NB500" s="53"/>
      <c r="NC500" s="53"/>
      <c r="ND500" s="53"/>
      <c r="NE500" s="53"/>
      <c r="NF500" s="53"/>
      <c r="NG500" s="53"/>
      <c r="NH500" s="53"/>
      <c r="NI500" s="53"/>
      <c r="NJ500" s="53"/>
      <c r="NK500" s="53"/>
      <c r="NL500" s="53"/>
      <c r="NM500" s="53"/>
      <c r="NN500" s="53"/>
      <c r="NO500" s="53"/>
      <c r="NP500" s="53"/>
      <c r="NQ500" s="53"/>
      <c r="NR500" s="53"/>
      <c r="NS500" s="53"/>
      <c r="NT500" s="53"/>
      <c r="NU500" s="53"/>
      <c r="NV500" s="53"/>
      <c r="NW500" s="53"/>
      <c r="NX500" s="53"/>
      <c r="NY500" s="53"/>
      <c r="NZ500" s="53"/>
      <c r="OA500" s="53"/>
      <c r="OB500" s="53"/>
      <c r="OC500" s="53"/>
      <c r="OD500" s="53"/>
      <c r="OE500" s="53"/>
      <c r="OF500" s="53"/>
      <c r="OG500" s="53"/>
      <c r="OH500" s="53"/>
      <c r="OI500" s="53"/>
      <c r="OJ500" s="53"/>
      <c r="OK500" s="53"/>
      <c r="OL500" s="53"/>
      <c r="OM500" s="53"/>
      <c r="ON500" s="53"/>
      <c r="OO500" s="53"/>
      <c r="OP500" s="53"/>
      <c r="OQ500" s="53"/>
      <c r="OR500" s="53"/>
      <c r="OS500" s="53"/>
      <c r="OT500" s="53"/>
      <c r="OU500" s="53"/>
      <c r="OV500" s="53"/>
      <c r="OW500" s="53"/>
      <c r="OX500" s="53"/>
      <c r="OY500" s="53"/>
      <c r="OZ500" s="53"/>
      <c r="PA500" s="53"/>
      <c r="PB500" s="53"/>
      <c r="PC500" s="53"/>
      <c r="PD500" s="53"/>
      <c r="PE500" s="53"/>
      <c r="PF500" s="53"/>
      <c r="PG500" s="53"/>
      <c r="PH500" s="53"/>
      <c r="PI500" s="53"/>
      <c r="PJ500" s="53"/>
      <c r="PK500" s="53"/>
      <c r="PL500" s="53"/>
      <c r="PM500" s="53"/>
      <c r="PN500" s="53"/>
      <c r="PO500" s="53"/>
      <c r="PP500" s="53"/>
      <c r="PQ500" s="53"/>
      <c r="PR500" s="53"/>
      <c r="PS500" s="53"/>
      <c r="PT500" s="53"/>
      <c r="PU500" s="53"/>
      <c r="PV500" s="53"/>
      <c r="PW500" s="53"/>
      <c r="PX500" s="53"/>
      <c r="PY500" s="53"/>
      <c r="PZ500" s="53"/>
      <c r="QA500" s="53"/>
      <c r="QB500" s="53"/>
      <c r="QC500" s="53"/>
      <c r="QD500" s="53"/>
      <c r="QE500" s="53"/>
      <c r="QF500" s="53"/>
      <c r="QG500" s="53"/>
      <c r="QH500" s="53"/>
      <c r="QI500" s="53"/>
      <c r="QJ500" s="53"/>
      <c r="QK500" s="53"/>
      <c r="QL500" s="53"/>
      <c r="QM500" s="53"/>
      <c r="QN500" s="53"/>
      <c r="QO500" s="53"/>
      <c r="QP500" s="53"/>
      <c r="QQ500" s="53"/>
      <c r="QR500" s="53"/>
      <c r="QS500" s="53"/>
      <c r="QT500" s="53"/>
      <c r="QU500" s="53"/>
      <c r="QV500" s="53"/>
      <c r="QW500" s="53"/>
      <c r="QX500" s="53"/>
      <c r="QY500" s="53"/>
      <c r="QZ500" s="53"/>
      <c r="RA500" s="53"/>
      <c r="RB500" s="53"/>
      <c r="RC500" s="53"/>
      <c r="RD500" s="53"/>
      <c r="RE500" s="53"/>
      <c r="RF500" s="53"/>
      <c r="RG500" s="53"/>
      <c r="RH500" s="53"/>
      <c r="RI500" s="53"/>
      <c r="RJ500" s="53"/>
      <c r="RK500" s="53"/>
      <c r="RL500" s="53"/>
      <c r="RM500" s="53"/>
      <c r="RN500" s="53"/>
      <c r="RO500" s="53"/>
      <c r="RP500" s="53"/>
      <c r="RQ500" s="53"/>
      <c r="RR500" s="53"/>
      <c r="RS500" s="53"/>
      <c r="RT500" s="53"/>
      <c r="RU500" s="53"/>
      <c r="RV500" s="53"/>
      <c r="RW500" s="53"/>
      <c r="RX500" s="53"/>
      <c r="RY500" s="53"/>
      <c r="RZ500" s="53"/>
      <c r="SA500" s="53"/>
      <c r="SB500" s="53"/>
      <c r="SC500" s="53"/>
      <c r="SD500" s="53"/>
      <c r="SE500" s="53"/>
      <c r="SF500" s="53"/>
      <c r="SG500" s="53"/>
      <c r="SH500" s="53"/>
      <c r="SI500" s="53"/>
      <c r="SJ500" s="53"/>
      <c r="SK500" s="53"/>
      <c r="SL500" s="53"/>
      <c r="SM500" s="53"/>
      <c r="SN500" s="53"/>
      <c r="SO500" s="53"/>
      <c r="SP500" s="53"/>
      <c r="SQ500" s="53"/>
      <c r="SR500" s="53"/>
      <c r="SS500" s="53"/>
      <c r="ST500" s="53"/>
      <c r="SU500" s="53"/>
      <c r="SV500" s="53"/>
      <c r="SW500" s="53"/>
      <c r="SX500" s="53"/>
      <c r="SY500" s="53"/>
      <c r="SZ500" s="53"/>
      <c r="TA500" s="53"/>
      <c r="TB500" s="53"/>
      <c r="TC500" s="53"/>
      <c r="TD500" s="53"/>
      <c r="TE500" s="53"/>
      <c r="TF500" s="53"/>
      <c r="TG500" s="53"/>
      <c r="TH500" s="53"/>
      <c r="TI500" s="53"/>
      <c r="TJ500" s="53"/>
      <c r="TK500" s="53"/>
      <c r="TL500" s="53"/>
      <c r="TM500" s="53"/>
      <c r="TN500" s="53"/>
      <c r="TO500" s="53"/>
      <c r="TP500" s="53"/>
      <c r="TQ500" s="53"/>
      <c r="TR500" s="53"/>
      <c r="TS500" s="53"/>
      <c r="TT500" s="53"/>
      <c r="TU500" s="53"/>
      <c r="TV500" s="53"/>
      <c r="TW500" s="53"/>
      <c r="TX500" s="53"/>
      <c r="TY500" s="53"/>
      <c r="TZ500" s="53"/>
      <c r="UA500" s="53"/>
      <c r="UB500" s="53"/>
      <c r="UC500" s="53"/>
      <c r="UD500" s="53"/>
      <c r="UE500" s="53"/>
      <c r="UF500" s="53"/>
      <c r="UG500" s="53"/>
    </row>
    <row r="501" spans="12:553" s="19" customFormat="1" ht="15.75" customHeight="1" x14ac:dyDescent="0.2">
      <c r="L501" s="66"/>
      <c r="M501" s="66"/>
      <c r="N501" s="52"/>
      <c r="O501" s="53"/>
      <c r="P501" s="53"/>
      <c r="Q501" s="53"/>
      <c r="R501" s="53"/>
      <c r="S501" s="53"/>
      <c r="T501" s="53"/>
      <c r="U501" s="53"/>
      <c r="V501" s="53"/>
      <c r="W501" s="53"/>
      <c r="X501" s="53"/>
      <c r="Y501" s="53"/>
      <c r="Z501" s="53"/>
      <c r="AA501" s="53"/>
      <c r="AB501" s="53"/>
      <c r="AC501" s="53"/>
      <c r="AD501" s="53"/>
      <c r="AE501" s="53"/>
      <c r="AF501" s="53"/>
      <c r="AG501" s="53"/>
      <c r="AH501" s="53"/>
      <c r="AI501" s="53"/>
      <c r="AJ501" s="53"/>
      <c r="AK501" s="53"/>
      <c r="AL501" s="53"/>
      <c r="AM501" s="53"/>
      <c r="AN501" s="53"/>
      <c r="AO501" s="53"/>
      <c r="AP501" s="53"/>
      <c r="AQ501" s="53"/>
      <c r="AR501" s="53"/>
      <c r="AS501" s="53"/>
      <c r="AT501" s="53"/>
      <c r="AU501" s="53"/>
      <c r="AV501" s="53"/>
      <c r="AW501" s="53"/>
      <c r="AX501" s="53"/>
      <c r="AY501" s="53"/>
      <c r="AZ501" s="53"/>
      <c r="BA501" s="53"/>
      <c r="BB501" s="53"/>
      <c r="BC501" s="53"/>
      <c r="BD501" s="53"/>
      <c r="BE501" s="53"/>
      <c r="BF501" s="53"/>
      <c r="BG501" s="53"/>
      <c r="BH501" s="53"/>
      <c r="BI501" s="53"/>
      <c r="BJ501" s="53"/>
      <c r="BK501" s="53"/>
      <c r="BL501" s="53"/>
      <c r="BM501" s="53"/>
      <c r="BN501" s="53"/>
      <c r="BO501" s="53"/>
      <c r="BP501" s="53"/>
      <c r="BQ501" s="53"/>
      <c r="BR501" s="53"/>
      <c r="BS501" s="53"/>
      <c r="BT501" s="53"/>
      <c r="BU501" s="53"/>
      <c r="BV501" s="53"/>
      <c r="BW501" s="53"/>
      <c r="BX501" s="53"/>
      <c r="BY501" s="53"/>
      <c r="BZ501" s="53"/>
      <c r="CA501" s="53"/>
      <c r="CB501" s="53"/>
      <c r="CC501" s="53"/>
      <c r="CD501" s="53"/>
      <c r="CE501" s="53"/>
      <c r="CF501" s="53"/>
      <c r="CG501" s="53"/>
      <c r="CH501" s="53"/>
      <c r="CI501" s="53"/>
      <c r="CJ501" s="53"/>
      <c r="CK501" s="53"/>
      <c r="CL501" s="53"/>
      <c r="CM501" s="53"/>
      <c r="CN501" s="53"/>
      <c r="CO501" s="53"/>
      <c r="CP501" s="53"/>
      <c r="CQ501" s="53"/>
      <c r="CR501" s="53"/>
      <c r="CS501" s="53"/>
      <c r="CT501" s="53"/>
      <c r="CU501" s="53"/>
      <c r="CV501" s="53"/>
      <c r="CW501" s="53"/>
      <c r="CX501" s="53"/>
      <c r="CY501" s="53"/>
      <c r="CZ501" s="53"/>
      <c r="DA501" s="53"/>
      <c r="DB501" s="53"/>
      <c r="DC501" s="53"/>
      <c r="DD501" s="53"/>
      <c r="DE501" s="53"/>
      <c r="DF501" s="53"/>
      <c r="DG501" s="53"/>
      <c r="DH501" s="53"/>
      <c r="DI501" s="53"/>
      <c r="DJ501" s="53"/>
      <c r="DK501" s="53"/>
      <c r="DL501" s="53"/>
      <c r="DM501" s="53"/>
      <c r="DN501" s="53"/>
      <c r="DO501" s="53"/>
      <c r="DP501" s="53"/>
      <c r="DQ501" s="53"/>
      <c r="DR501" s="53"/>
      <c r="DS501" s="53"/>
      <c r="DT501" s="53"/>
      <c r="DU501" s="53"/>
      <c r="DV501" s="53"/>
      <c r="DW501" s="53"/>
      <c r="DX501" s="53"/>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3"/>
      <c r="FK501" s="53"/>
      <c r="FL501" s="53"/>
      <c r="FM501" s="53"/>
      <c r="FN501" s="53"/>
      <c r="FO501" s="53"/>
      <c r="FP501" s="53"/>
      <c r="FQ501" s="53"/>
      <c r="FR501" s="53"/>
      <c r="FS501" s="53"/>
      <c r="FT501" s="53"/>
      <c r="FU501" s="53"/>
      <c r="FV501" s="53"/>
      <c r="FW501" s="53"/>
      <c r="FX501" s="53"/>
      <c r="FY501" s="53"/>
      <c r="FZ501" s="53"/>
      <c r="GA501" s="53"/>
      <c r="GB501" s="53"/>
      <c r="GC501" s="53"/>
      <c r="GD501" s="53"/>
      <c r="GE501" s="53"/>
      <c r="GF501" s="53"/>
      <c r="GG501" s="53"/>
      <c r="GH501" s="53"/>
      <c r="GI501" s="53"/>
      <c r="GJ501" s="53"/>
      <c r="GK501" s="53"/>
      <c r="GL501" s="53"/>
      <c r="GM501" s="53"/>
      <c r="GN501" s="53"/>
      <c r="GO501" s="53"/>
      <c r="GP501" s="53"/>
      <c r="GQ501" s="53"/>
      <c r="GR501" s="53"/>
      <c r="GS501" s="53"/>
      <c r="GT501" s="53"/>
      <c r="GU501" s="53"/>
      <c r="GV501" s="53"/>
      <c r="GW501" s="53"/>
      <c r="GX501" s="53"/>
      <c r="GY501" s="53"/>
      <c r="GZ501" s="53"/>
      <c r="HA501" s="53"/>
      <c r="HB501" s="53"/>
      <c r="HC501" s="53"/>
      <c r="HD501" s="53"/>
      <c r="HE501" s="53"/>
      <c r="HF501" s="53"/>
      <c r="HG501" s="53"/>
      <c r="HH501" s="53"/>
      <c r="HI501" s="53"/>
      <c r="HJ501" s="53"/>
      <c r="HK501" s="53"/>
      <c r="HL501" s="53"/>
      <c r="HM501" s="53"/>
      <c r="HN501" s="53"/>
      <c r="HO501" s="53"/>
      <c r="HP501" s="53"/>
      <c r="HQ501" s="53"/>
      <c r="HR501" s="53"/>
      <c r="HS501" s="53"/>
      <c r="HT501" s="53"/>
      <c r="HU501" s="53"/>
      <c r="HV501" s="53"/>
      <c r="HW501" s="53"/>
      <c r="HX501" s="53"/>
      <c r="HY501" s="53"/>
      <c r="HZ501" s="53"/>
      <c r="IA501" s="53"/>
      <c r="IB501" s="53"/>
      <c r="IC501" s="53"/>
      <c r="ID501" s="53"/>
      <c r="IE501" s="53"/>
      <c r="IF501" s="53"/>
      <c r="IG501" s="53"/>
      <c r="IH501" s="53"/>
      <c r="II501" s="53"/>
      <c r="IJ501" s="53"/>
      <c r="IK501" s="53"/>
      <c r="IL501" s="53"/>
      <c r="IM501" s="53"/>
      <c r="IN501" s="53"/>
      <c r="IO501" s="53"/>
      <c r="IP501" s="53"/>
      <c r="IQ501" s="53"/>
      <c r="IR501" s="53"/>
      <c r="IS501" s="53"/>
      <c r="IT501" s="53"/>
      <c r="IU501" s="53"/>
      <c r="IV501" s="53"/>
      <c r="IW501" s="53"/>
      <c r="IX501" s="53"/>
      <c r="IY501" s="53"/>
      <c r="IZ501" s="53"/>
      <c r="JA501" s="53"/>
      <c r="JB501" s="53"/>
      <c r="JC501" s="53"/>
      <c r="JD501" s="53"/>
      <c r="JE501" s="53"/>
      <c r="JF501" s="53"/>
      <c r="JG501" s="53"/>
      <c r="JH501" s="53"/>
      <c r="JI501" s="53"/>
      <c r="JJ501" s="53"/>
      <c r="JK501" s="53"/>
      <c r="JL501" s="53"/>
      <c r="JM501" s="53"/>
      <c r="JN501" s="53"/>
      <c r="JO501" s="53"/>
      <c r="JP501" s="53"/>
      <c r="JQ501" s="53"/>
      <c r="JR501" s="53"/>
      <c r="JS501" s="53"/>
      <c r="JT501" s="53"/>
      <c r="JU501" s="53"/>
      <c r="JV501" s="53"/>
      <c r="JW501" s="53"/>
      <c r="JX501" s="53"/>
      <c r="JY501" s="53"/>
      <c r="JZ501" s="53"/>
      <c r="KA501" s="53"/>
      <c r="KB501" s="53"/>
      <c r="KC501" s="53"/>
      <c r="KD501" s="53"/>
      <c r="KE501" s="53"/>
      <c r="KF501" s="53"/>
      <c r="KG501" s="53"/>
      <c r="KH501" s="53"/>
      <c r="KI501" s="53"/>
      <c r="KJ501" s="53"/>
      <c r="KK501" s="53"/>
      <c r="KL501" s="53"/>
      <c r="KM501" s="53"/>
      <c r="KN501" s="53"/>
      <c r="KO501" s="53"/>
      <c r="KP501" s="53"/>
      <c r="KQ501" s="53"/>
      <c r="KR501" s="53"/>
      <c r="KS501" s="53"/>
      <c r="KT501" s="53"/>
      <c r="KU501" s="53"/>
      <c r="KV501" s="53"/>
      <c r="KW501" s="53"/>
      <c r="KX501" s="53"/>
      <c r="KY501" s="53"/>
      <c r="KZ501" s="53"/>
      <c r="LA501" s="53"/>
      <c r="LB501" s="53"/>
      <c r="LC501" s="53"/>
      <c r="LD501" s="53"/>
      <c r="LE501" s="53"/>
      <c r="LF501" s="53"/>
      <c r="LG501" s="53"/>
      <c r="LH501" s="53"/>
      <c r="LI501" s="53"/>
      <c r="LJ501" s="53"/>
      <c r="LK501" s="53"/>
      <c r="LL501" s="53"/>
      <c r="LM501" s="53"/>
      <c r="LN501" s="53"/>
      <c r="LO501" s="53"/>
      <c r="LP501" s="53"/>
      <c r="LQ501" s="53"/>
      <c r="LR501" s="53"/>
      <c r="LS501" s="53"/>
      <c r="LT501" s="53"/>
      <c r="LU501" s="53"/>
      <c r="LV501" s="53"/>
      <c r="LW501" s="53"/>
      <c r="LX501" s="53"/>
      <c r="LY501" s="53"/>
      <c r="LZ501" s="53"/>
      <c r="MA501" s="53"/>
      <c r="MB501" s="53"/>
      <c r="MC501" s="53"/>
      <c r="MD501" s="53"/>
      <c r="ME501" s="53"/>
      <c r="MF501" s="53"/>
      <c r="MG501" s="53"/>
      <c r="MH501" s="53"/>
      <c r="MI501" s="53"/>
      <c r="MJ501" s="53"/>
      <c r="MK501" s="53"/>
      <c r="ML501" s="53"/>
      <c r="MM501" s="53"/>
      <c r="MN501" s="53"/>
      <c r="MO501" s="53"/>
      <c r="MP501" s="53"/>
      <c r="MQ501" s="53"/>
      <c r="MR501" s="53"/>
      <c r="MS501" s="53"/>
      <c r="MT501" s="53"/>
      <c r="MU501" s="53"/>
      <c r="MV501" s="53"/>
      <c r="MW501" s="53"/>
      <c r="MX501" s="53"/>
      <c r="MY501" s="53"/>
      <c r="MZ501" s="53"/>
      <c r="NA501" s="53"/>
      <c r="NB501" s="53"/>
      <c r="NC501" s="53"/>
      <c r="ND501" s="53"/>
      <c r="NE501" s="53"/>
      <c r="NF501" s="53"/>
      <c r="NG501" s="53"/>
      <c r="NH501" s="53"/>
      <c r="NI501" s="53"/>
      <c r="NJ501" s="53"/>
      <c r="NK501" s="53"/>
      <c r="NL501" s="53"/>
      <c r="NM501" s="53"/>
      <c r="NN501" s="53"/>
      <c r="NO501" s="53"/>
      <c r="NP501" s="53"/>
      <c r="NQ501" s="53"/>
      <c r="NR501" s="53"/>
      <c r="NS501" s="53"/>
      <c r="NT501" s="53"/>
      <c r="NU501" s="53"/>
      <c r="NV501" s="53"/>
      <c r="NW501" s="53"/>
      <c r="NX501" s="53"/>
      <c r="NY501" s="53"/>
      <c r="NZ501" s="53"/>
      <c r="OA501" s="53"/>
      <c r="OB501" s="53"/>
      <c r="OC501" s="53"/>
      <c r="OD501" s="53"/>
      <c r="OE501" s="53"/>
      <c r="OF501" s="53"/>
      <c r="OG501" s="53"/>
      <c r="OH501" s="53"/>
      <c r="OI501" s="53"/>
      <c r="OJ501" s="53"/>
      <c r="OK501" s="53"/>
      <c r="OL501" s="53"/>
      <c r="OM501" s="53"/>
      <c r="ON501" s="53"/>
      <c r="OO501" s="53"/>
      <c r="OP501" s="53"/>
      <c r="OQ501" s="53"/>
      <c r="OR501" s="53"/>
      <c r="OS501" s="53"/>
      <c r="OT501" s="53"/>
      <c r="OU501" s="53"/>
      <c r="OV501" s="53"/>
      <c r="OW501" s="53"/>
      <c r="OX501" s="53"/>
      <c r="OY501" s="53"/>
      <c r="OZ501" s="53"/>
      <c r="PA501" s="53"/>
      <c r="PB501" s="53"/>
      <c r="PC501" s="53"/>
      <c r="PD501" s="53"/>
      <c r="PE501" s="53"/>
      <c r="PF501" s="53"/>
      <c r="PG501" s="53"/>
      <c r="PH501" s="53"/>
      <c r="PI501" s="53"/>
      <c r="PJ501" s="53"/>
      <c r="PK501" s="53"/>
      <c r="PL501" s="53"/>
      <c r="PM501" s="53"/>
      <c r="PN501" s="53"/>
      <c r="PO501" s="53"/>
      <c r="PP501" s="53"/>
      <c r="PQ501" s="53"/>
      <c r="PR501" s="53"/>
      <c r="PS501" s="53"/>
      <c r="PT501" s="53"/>
      <c r="PU501" s="53"/>
      <c r="PV501" s="53"/>
      <c r="PW501" s="53"/>
      <c r="PX501" s="53"/>
      <c r="PY501" s="53"/>
      <c r="PZ501" s="53"/>
      <c r="QA501" s="53"/>
      <c r="QB501" s="53"/>
      <c r="QC501" s="53"/>
      <c r="QD501" s="53"/>
      <c r="QE501" s="53"/>
      <c r="QF501" s="53"/>
      <c r="QG501" s="53"/>
      <c r="QH501" s="53"/>
      <c r="QI501" s="53"/>
      <c r="QJ501" s="53"/>
      <c r="QK501" s="53"/>
      <c r="QL501" s="53"/>
      <c r="QM501" s="53"/>
      <c r="QN501" s="53"/>
      <c r="QO501" s="53"/>
      <c r="QP501" s="53"/>
      <c r="QQ501" s="53"/>
      <c r="QR501" s="53"/>
      <c r="QS501" s="53"/>
      <c r="QT501" s="53"/>
      <c r="QU501" s="53"/>
      <c r="QV501" s="53"/>
      <c r="QW501" s="53"/>
      <c r="QX501" s="53"/>
      <c r="QY501" s="53"/>
      <c r="QZ501" s="53"/>
      <c r="RA501" s="53"/>
      <c r="RB501" s="53"/>
      <c r="RC501" s="53"/>
      <c r="RD501" s="53"/>
      <c r="RE501" s="53"/>
      <c r="RF501" s="53"/>
      <c r="RG501" s="53"/>
      <c r="RH501" s="53"/>
      <c r="RI501" s="53"/>
      <c r="RJ501" s="53"/>
      <c r="RK501" s="53"/>
      <c r="RL501" s="53"/>
      <c r="RM501" s="53"/>
      <c r="RN501" s="53"/>
      <c r="RO501" s="53"/>
      <c r="RP501" s="53"/>
      <c r="RQ501" s="53"/>
      <c r="RR501" s="53"/>
      <c r="RS501" s="53"/>
      <c r="RT501" s="53"/>
      <c r="RU501" s="53"/>
      <c r="RV501" s="53"/>
      <c r="RW501" s="53"/>
      <c r="RX501" s="53"/>
      <c r="RY501" s="53"/>
      <c r="RZ501" s="53"/>
      <c r="SA501" s="53"/>
      <c r="SB501" s="53"/>
      <c r="SC501" s="53"/>
      <c r="SD501" s="53"/>
      <c r="SE501" s="53"/>
      <c r="SF501" s="53"/>
      <c r="SG501" s="53"/>
      <c r="SH501" s="53"/>
      <c r="SI501" s="53"/>
      <c r="SJ501" s="53"/>
      <c r="SK501" s="53"/>
      <c r="SL501" s="53"/>
      <c r="SM501" s="53"/>
      <c r="SN501" s="53"/>
      <c r="SO501" s="53"/>
      <c r="SP501" s="53"/>
      <c r="SQ501" s="53"/>
      <c r="SR501" s="53"/>
      <c r="SS501" s="53"/>
      <c r="ST501" s="53"/>
      <c r="SU501" s="53"/>
      <c r="SV501" s="53"/>
      <c r="SW501" s="53"/>
      <c r="SX501" s="53"/>
      <c r="SY501" s="53"/>
      <c r="SZ501" s="53"/>
      <c r="TA501" s="53"/>
      <c r="TB501" s="53"/>
      <c r="TC501" s="53"/>
      <c r="TD501" s="53"/>
      <c r="TE501" s="53"/>
      <c r="TF501" s="53"/>
      <c r="TG501" s="53"/>
      <c r="TH501" s="53"/>
      <c r="TI501" s="53"/>
      <c r="TJ501" s="53"/>
      <c r="TK501" s="53"/>
      <c r="TL501" s="53"/>
      <c r="TM501" s="53"/>
      <c r="TN501" s="53"/>
      <c r="TO501" s="53"/>
      <c r="TP501" s="53"/>
      <c r="TQ501" s="53"/>
      <c r="TR501" s="53"/>
      <c r="TS501" s="53"/>
      <c r="TT501" s="53"/>
      <c r="TU501" s="53"/>
      <c r="TV501" s="53"/>
      <c r="TW501" s="53"/>
      <c r="TX501" s="53"/>
      <c r="TY501" s="53"/>
      <c r="TZ501" s="53"/>
      <c r="UA501" s="53"/>
      <c r="UB501" s="53"/>
      <c r="UC501" s="53"/>
      <c r="UD501" s="53"/>
      <c r="UE501" s="53"/>
      <c r="UF501" s="53"/>
      <c r="UG501" s="53"/>
    </row>
    <row r="502" spans="12:553" s="19" customFormat="1" ht="15.75" customHeight="1" x14ac:dyDescent="0.2">
      <c r="L502" s="66"/>
      <c r="M502" s="66"/>
      <c r="N502" s="52"/>
      <c r="O502" s="53"/>
      <c r="P502" s="53"/>
      <c r="Q502" s="53"/>
      <c r="R502" s="53"/>
      <c r="S502" s="53"/>
      <c r="T502" s="53"/>
      <c r="U502" s="53"/>
      <c r="V502" s="53"/>
      <c r="W502" s="53"/>
      <c r="X502" s="53"/>
      <c r="Y502" s="53"/>
      <c r="Z502" s="53"/>
      <c r="AA502" s="53"/>
      <c r="AB502" s="53"/>
      <c r="AC502" s="53"/>
      <c r="AD502" s="53"/>
      <c r="AE502" s="53"/>
      <c r="AF502" s="53"/>
      <c r="AG502" s="53"/>
      <c r="AH502" s="53"/>
      <c r="AI502" s="53"/>
      <c r="AJ502" s="53"/>
      <c r="AK502" s="53"/>
      <c r="AL502" s="53"/>
      <c r="AM502" s="53"/>
      <c r="AN502" s="53"/>
      <c r="AO502" s="53"/>
      <c r="AP502" s="53"/>
      <c r="AQ502" s="53"/>
      <c r="AR502" s="53"/>
      <c r="AS502" s="53"/>
      <c r="AT502" s="53"/>
      <c r="AU502" s="53"/>
      <c r="AV502" s="53"/>
      <c r="AW502" s="53"/>
      <c r="AX502" s="53"/>
      <c r="AY502" s="53"/>
      <c r="AZ502" s="53"/>
      <c r="BA502" s="53"/>
      <c r="BB502" s="53"/>
      <c r="BC502" s="53"/>
      <c r="BD502" s="53"/>
      <c r="BE502" s="53"/>
      <c r="BF502" s="53"/>
      <c r="BG502" s="53"/>
      <c r="BH502" s="53"/>
      <c r="BI502" s="53"/>
      <c r="BJ502" s="53"/>
      <c r="BK502" s="53"/>
      <c r="BL502" s="53"/>
      <c r="BM502" s="53"/>
      <c r="BN502" s="53"/>
      <c r="BO502" s="53"/>
      <c r="BP502" s="53"/>
      <c r="BQ502" s="53"/>
      <c r="BR502" s="53"/>
      <c r="BS502" s="53"/>
      <c r="BT502" s="53"/>
      <c r="BU502" s="53"/>
      <c r="BV502" s="53"/>
      <c r="BW502" s="53"/>
      <c r="BX502" s="53"/>
      <c r="BY502" s="53"/>
      <c r="BZ502" s="53"/>
      <c r="CA502" s="53"/>
      <c r="CB502" s="53"/>
      <c r="CC502" s="53"/>
      <c r="CD502" s="53"/>
      <c r="CE502" s="53"/>
      <c r="CF502" s="53"/>
      <c r="CG502" s="53"/>
      <c r="CH502" s="53"/>
      <c r="CI502" s="53"/>
      <c r="CJ502" s="53"/>
      <c r="CK502" s="53"/>
      <c r="CL502" s="53"/>
      <c r="CM502" s="53"/>
      <c r="CN502" s="53"/>
      <c r="CO502" s="53"/>
      <c r="CP502" s="53"/>
      <c r="CQ502" s="53"/>
      <c r="CR502" s="53"/>
      <c r="CS502" s="53"/>
      <c r="CT502" s="53"/>
      <c r="CU502" s="53"/>
      <c r="CV502" s="53"/>
      <c r="CW502" s="53"/>
      <c r="CX502" s="53"/>
      <c r="CY502" s="53"/>
      <c r="CZ502" s="53"/>
      <c r="DA502" s="53"/>
      <c r="DB502" s="53"/>
      <c r="DC502" s="53"/>
      <c r="DD502" s="53"/>
      <c r="DE502" s="53"/>
      <c r="DF502" s="53"/>
      <c r="DG502" s="53"/>
      <c r="DH502" s="53"/>
      <c r="DI502" s="53"/>
      <c r="DJ502" s="53"/>
      <c r="DK502" s="53"/>
      <c r="DL502" s="53"/>
      <c r="DM502" s="53"/>
      <c r="DN502" s="53"/>
      <c r="DO502" s="53"/>
      <c r="DP502" s="53"/>
      <c r="DQ502" s="53"/>
      <c r="DR502" s="53"/>
      <c r="DS502" s="53"/>
      <c r="DT502" s="53"/>
      <c r="DU502" s="53"/>
      <c r="DV502" s="53"/>
      <c r="DW502" s="53"/>
      <c r="DX502" s="53"/>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3"/>
      <c r="FK502" s="53"/>
      <c r="FL502" s="53"/>
      <c r="FM502" s="53"/>
      <c r="FN502" s="53"/>
      <c r="FO502" s="53"/>
      <c r="FP502" s="53"/>
      <c r="FQ502" s="53"/>
      <c r="FR502" s="53"/>
      <c r="FS502" s="53"/>
      <c r="FT502" s="53"/>
      <c r="FU502" s="53"/>
      <c r="FV502" s="53"/>
      <c r="FW502" s="53"/>
      <c r="FX502" s="53"/>
      <c r="FY502" s="53"/>
      <c r="FZ502" s="53"/>
      <c r="GA502" s="53"/>
      <c r="GB502" s="53"/>
      <c r="GC502" s="53"/>
      <c r="GD502" s="53"/>
      <c r="GE502" s="53"/>
      <c r="GF502" s="53"/>
      <c r="GG502" s="53"/>
      <c r="GH502" s="53"/>
      <c r="GI502" s="53"/>
      <c r="GJ502" s="53"/>
      <c r="GK502" s="53"/>
      <c r="GL502" s="53"/>
      <c r="GM502" s="53"/>
      <c r="GN502" s="53"/>
      <c r="GO502" s="53"/>
      <c r="GP502" s="53"/>
      <c r="GQ502" s="53"/>
      <c r="GR502" s="53"/>
      <c r="GS502" s="53"/>
      <c r="GT502" s="53"/>
      <c r="GU502" s="53"/>
      <c r="GV502" s="53"/>
      <c r="GW502" s="53"/>
      <c r="GX502" s="53"/>
      <c r="GY502" s="53"/>
      <c r="GZ502" s="53"/>
      <c r="HA502" s="53"/>
      <c r="HB502" s="53"/>
      <c r="HC502" s="53"/>
      <c r="HD502" s="53"/>
      <c r="HE502" s="53"/>
      <c r="HF502" s="53"/>
      <c r="HG502" s="53"/>
      <c r="HH502" s="53"/>
      <c r="HI502" s="53"/>
      <c r="HJ502" s="53"/>
      <c r="HK502" s="53"/>
      <c r="HL502" s="53"/>
      <c r="HM502" s="53"/>
      <c r="HN502" s="53"/>
      <c r="HO502" s="53"/>
      <c r="HP502" s="53"/>
      <c r="HQ502" s="53"/>
      <c r="HR502" s="53"/>
      <c r="HS502" s="53"/>
      <c r="HT502" s="53"/>
      <c r="HU502" s="53"/>
      <c r="HV502" s="53"/>
      <c r="HW502" s="53"/>
      <c r="HX502" s="53"/>
      <c r="HY502" s="53"/>
      <c r="HZ502" s="53"/>
      <c r="IA502" s="53"/>
      <c r="IB502" s="53"/>
      <c r="IC502" s="53"/>
      <c r="ID502" s="53"/>
      <c r="IE502" s="53"/>
      <c r="IF502" s="53"/>
      <c r="IG502" s="53"/>
      <c r="IH502" s="53"/>
      <c r="II502" s="53"/>
      <c r="IJ502" s="53"/>
      <c r="IK502" s="53"/>
      <c r="IL502" s="53"/>
      <c r="IM502" s="53"/>
      <c r="IN502" s="53"/>
      <c r="IO502" s="53"/>
      <c r="IP502" s="53"/>
      <c r="IQ502" s="53"/>
      <c r="IR502" s="53"/>
      <c r="IS502" s="53"/>
      <c r="IT502" s="53"/>
      <c r="IU502" s="53"/>
      <c r="IV502" s="53"/>
      <c r="IW502" s="53"/>
      <c r="IX502" s="53"/>
      <c r="IY502" s="53"/>
      <c r="IZ502" s="53"/>
      <c r="JA502" s="53"/>
      <c r="JB502" s="53"/>
      <c r="JC502" s="53"/>
      <c r="JD502" s="53"/>
      <c r="JE502" s="53"/>
      <c r="JF502" s="53"/>
      <c r="JG502" s="53"/>
      <c r="JH502" s="53"/>
      <c r="JI502" s="53"/>
      <c r="JJ502" s="53"/>
      <c r="JK502" s="53"/>
      <c r="JL502" s="53"/>
      <c r="JM502" s="53"/>
      <c r="JN502" s="53"/>
      <c r="JO502" s="53"/>
      <c r="JP502" s="53"/>
      <c r="JQ502" s="53"/>
      <c r="JR502" s="53"/>
      <c r="JS502" s="53"/>
      <c r="JT502" s="53"/>
      <c r="JU502" s="53"/>
      <c r="JV502" s="53"/>
      <c r="JW502" s="53"/>
      <c r="JX502" s="53"/>
      <c r="JY502" s="53"/>
      <c r="JZ502" s="53"/>
      <c r="KA502" s="53"/>
      <c r="KB502" s="53"/>
      <c r="KC502" s="53"/>
      <c r="KD502" s="53"/>
      <c r="KE502" s="53"/>
      <c r="KF502" s="53"/>
      <c r="KG502" s="53"/>
      <c r="KH502" s="53"/>
      <c r="KI502" s="53"/>
      <c r="KJ502" s="53"/>
      <c r="KK502" s="53"/>
      <c r="KL502" s="53"/>
      <c r="KM502" s="53"/>
      <c r="KN502" s="53"/>
      <c r="KO502" s="53"/>
      <c r="KP502" s="53"/>
      <c r="KQ502" s="53"/>
      <c r="KR502" s="53"/>
      <c r="KS502" s="53"/>
      <c r="KT502" s="53"/>
      <c r="KU502" s="53"/>
      <c r="KV502" s="53"/>
      <c r="KW502" s="53"/>
      <c r="KX502" s="53"/>
      <c r="KY502" s="53"/>
      <c r="KZ502" s="53"/>
      <c r="LA502" s="53"/>
      <c r="LB502" s="53"/>
      <c r="LC502" s="53"/>
      <c r="LD502" s="53"/>
      <c r="LE502" s="53"/>
      <c r="LF502" s="53"/>
      <c r="LG502" s="53"/>
      <c r="LH502" s="53"/>
      <c r="LI502" s="53"/>
      <c r="LJ502" s="53"/>
      <c r="LK502" s="53"/>
      <c r="LL502" s="53"/>
      <c r="LM502" s="53"/>
      <c r="LN502" s="53"/>
      <c r="LO502" s="53"/>
      <c r="LP502" s="53"/>
      <c r="LQ502" s="53"/>
      <c r="LR502" s="53"/>
      <c r="LS502" s="53"/>
      <c r="LT502" s="53"/>
      <c r="LU502" s="53"/>
      <c r="LV502" s="53"/>
      <c r="LW502" s="53"/>
      <c r="LX502" s="53"/>
      <c r="LY502" s="53"/>
      <c r="LZ502" s="53"/>
      <c r="MA502" s="53"/>
      <c r="MB502" s="53"/>
      <c r="MC502" s="53"/>
      <c r="MD502" s="53"/>
      <c r="ME502" s="53"/>
      <c r="MF502" s="53"/>
      <c r="MG502" s="53"/>
      <c r="MH502" s="53"/>
      <c r="MI502" s="53"/>
      <c r="MJ502" s="53"/>
      <c r="MK502" s="53"/>
      <c r="ML502" s="53"/>
      <c r="MM502" s="53"/>
      <c r="MN502" s="53"/>
      <c r="MO502" s="53"/>
      <c r="MP502" s="53"/>
      <c r="MQ502" s="53"/>
      <c r="MR502" s="53"/>
      <c r="MS502" s="53"/>
      <c r="MT502" s="53"/>
      <c r="MU502" s="53"/>
      <c r="MV502" s="53"/>
      <c r="MW502" s="53"/>
      <c r="MX502" s="53"/>
      <c r="MY502" s="53"/>
      <c r="MZ502" s="53"/>
      <c r="NA502" s="53"/>
      <c r="NB502" s="53"/>
      <c r="NC502" s="53"/>
      <c r="ND502" s="53"/>
      <c r="NE502" s="53"/>
      <c r="NF502" s="53"/>
      <c r="NG502" s="53"/>
      <c r="NH502" s="53"/>
      <c r="NI502" s="53"/>
      <c r="NJ502" s="53"/>
      <c r="NK502" s="53"/>
      <c r="NL502" s="53"/>
      <c r="NM502" s="53"/>
      <c r="NN502" s="53"/>
      <c r="NO502" s="53"/>
      <c r="NP502" s="53"/>
      <c r="NQ502" s="53"/>
      <c r="NR502" s="53"/>
      <c r="NS502" s="53"/>
      <c r="NT502" s="53"/>
      <c r="NU502" s="53"/>
      <c r="NV502" s="53"/>
      <c r="NW502" s="53"/>
      <c r="NX502" s="53"/>
      <c r="NY502" s="53"/>
      <c r="NZ502" s="53"/>
      <c r="OA502" s="53"/>
      <c r="OB502" s="53"/>
      <c r="OC502" s="53"/>
      <c r="OD502" s="53"/>
      <c r="OE502" s="53"/>
      <c r="OF502" s="53"/>
      <c r="OG502" s="53"/>
      <c r="OH502" s="53"/>
      <c r="OI502" s="53"/>
      <c r="OJ502" s="53"/>
      <c r="OK502" s="53"/>
      <c r="OL502" s="53"/>
      <c r="OM502" s="53"/>
      <c r="ON502" s="53"/>
      <c r="OO502" s="53"/>
      <c r="OP502" s="53"/>
      <c r="OQ502" s="53"/>
      <c r="OR502" s="53"/>
      <c r="OS502" s="53"/>
      <c r="OT502" s="53"/>
      <c r="OU502" s="53"/>
      <c r="OV502" s="53"/>
      <c r="OW502" s="53"/>
      <c r="OX502" s="53"/>
      <c r="OY502" s="53"/>
      <c r="OZ502" s="53"/>
      <c r="PA502" s="53"/>
      <c r="PB502" s="53"/>
      <c r="PC502" s="53"/>
      <c r="PD502" s="53"/>
      <c r="PE502" s="53"/>
      <c r="PF502" s="53"/>
      <c r="PG502" s="53"/>
      <c r="PH502" s="53"/>
      <c r="PI502" s="53"/>
      <c r="PJ502" s="53"/>
      <c r="PK502" s="53"/>
      <c r="PL502" s="53"/>
      <c r="PM502" s="53"/>
      <c r="PN502" s="53"/>
      <c r="PO502" s="53"/>
      <c r="PP502" s="53"/>
      <c r="PQ502" s="53"/>
      <c r="PR502" s="53"/>
      <c r="PS502" s="53"/>
      <c r="PT502" s="53"/>
      <c r="PU502" s="53"/>
      <c r="PV502" s="53"/>
      <c r="PW502" s="53"/>
      <c r="PX502" s="53"/>
      <c r="PY502" s="53"/>
      <c r="PZ502" s="53"/>
      <c r="QA502" s="53"/>
      <c r="QB502" s="53"/>
      <c r="QC502" s="53"/>
      <c r="QD502" s="53"/>
      <c r="QE502" s="53"/>
      <c r="QF502" s="53"/>
      <c r="QG502" s="53"/>
      <c r="QH502" s="53"/>
      <c r="QI502" s="53"/>
      <c r="QJ502" s="53"/>
      <c r="QK502" s="53"/>
      <c r="QL502" s="53"/>
      <c r="QM502" s="53"/>
      <c r="QN502" s="53"/>
      <c r="QO502" s="53"/>
      <c r="QP502" s="53"/>
      <c r="QQ502" s="53"/>
      <c r="QR502" s="53"/>
      <c r="QS502" s="53"/>
      <c r="QT502" s="53"/>
      <c r="QU502" s="53"/>
      <c r="QV502" s="53"/>
      <c r="QW502" s="53"/>
      <c r="QX502" s="53"/>
      <c r="QY502" s="53"/>
      <c r="QZ502" s="53"/>
      <c r="RA502" s="53"/>
      <c r="RB502" s="53"/>
      <c r="RC502" s="53"/>
      <c r="RD502" s="53"/>
      <c r="RE502" s="53"/>
      <c r="RF502" s="53"/>
      <c r="RG502" s="53"/>
      <c r="RH502" s="53"/>
      <c r="RI502" s="53"/>
      <c r="RJ502" s="53"/>
      <c r="RK502" s="53"/>
      <c r="RL502" s="53"/>
      <c r="RM502" s="53"/>
      <c r="RN502" s="53"/>
      <c r="RO502" s="53"/>
      <c r="RP502" s="53"/>
      <c r="RQ502" s="53"/>
      <c r="RR502" s="53"/>
      <c r="RS502" s="53"/>
      <c r="RT502" s="53"/>
      <c r="RU502" s="53"/>
      <c r="RV502" s="53"/>
      <c r="RW502" s="53"/>
      <c r="RX502" s="53"/>
      <c r="RY502" s="53"/>
      <c r="RZ502" s="53"/>
      <c r="SA502" s="53"/>
      <c r="SB502" s="53"/>
      <c r="SC502" s="53"/>
      <c r="SD502" s="53"/>
      <c r="SE502" s="53"/>
      <c r="SF502" s="53"/>
      <c r="SG502" s="53"/>
      <c r="SH502" s="53"/>
      <c r="SI502" s="53"/>
      <c r="SJ502" s="53"/>
      <c r="SK502" s="53"/>
      <c r="SL502" s="53"/>
      <c r="SM502" s="53"/>
      <c r="SN502" s="53"/>
      <c r="SO502" s="53"/>
      <c r="SP502" s="53"/>
      <c r="SQ502" s="53"/>
      <c r="SR502" s="53"/>
      <c r="SS502" s="53"/>
      <c r="ST502" s="53"/>
      <c r="SU502" s="53"/>
      <c r="SV502" s="53"/>
      <c r="SW502" s="53"/>
      <c r="SX502" s="53"/>
      <c r="SY502" s="53"/>
      <c r="SZ502" s="53"/>
      <c r="TA502" s="53"/>
      <c r="TB502" s="53"/>
      <c r="TC502" s="53"/>
      <c r="TD502" s="53"/>
      <c r="TE502" s="53"/>
      <c r="TF502" s="53"/>
      <c r="TG502" s="53"/>
      <c r="TH502" s="53"/>
      <c r="TI502" s="53"/>
      <c r="TJ502" s="53"/>
      <c r="TK502" s="53"/>
      <c r="TL502" s="53"/>
      <c r="TM502" s="53"/>
      <c r="TN502" s="53"/>
      <c r="TO502" s="53"/>
      <c r="TP502" s="53"/>
      <c r="TQ502" s="53"/>
      <c r="TR502" s="53"/>
      <c r="TS502" s="53"/>
      <c r="TT502" s="53"/>
      <c r="TU502" s="53"/>
      <c r="TV502" s="53"/>
      <c r="TW502" s="53"/>
      <c r="TX502" s="53"/>
      <c r="TY502" s="53"/>
      <c r="TZ502" s="53"/>
      <c r="UA502" s="53"/>
      <c r="UB502" s="53"/>
      <c r="UC502" s="53"/>
      <c r="UD502" s="53"/>
      <c r="UE502" s="53"/>
      <c r="UF502" s="53"/>
      <c r="UG502" s="53"/>
    </row>
    <row r="503" spans="12:553" s="19" customFormat="1" ht="15.75" customHeight="1" x14ac:dyDescent="0.2">
      <c r="L503" s="66"/>
      <c r="M503" s="66"/>
      <c r="N503" s="52"/>
      <c r="O503" s="53"/>
      <c r="P503" s="53"/>
      <c r="Q503" s="53"/>
      <c r="R503" s="53"/>
      <c r="S503" s="53"/>
      <c r="T503" s="53"/>
      <c r="U503" s="53"/>
      <c r="V503" s="53"/>
      <c r="W503" s="53"/>
      <c r="X503" s="53"/>
      <c r="Y503" s="53"/>
      <c r="Z503" s="53"/>
      <c r="AA503" s="53"/>
      <c r="AB503" s="53"/>
      <c r="AC503" s="53"/>
      <c r="AD503" s="53"/>
      <c r="AE503" s="53"/>
      <c r="AF503" s="53"/>
      <c r="AG503" s="53"/>
      <c r="AH503" s="53"/>
      <c r="AI503" s="53"/>
      <c r="AJ503" s="53"/>
      <c r="AK503" s="53"/>
      <c r="AL503" s="53"/>
      <c r="AM503" s="53"/>
      <c r="AN503" s="53"/>
      <c r="AO503" s="53"/>
      <c r="AP503" s="53"/>
      <c r="AQ503" s="53"/>
      <c r="AR503" s="53"/>
      <c r="AS503" s="53"/>
      <c r="AT503" s="53"/>
      <c r="AU503" s="53"/>
      <c r="AV503" s="53"/>
      <c r="AW503" s="53"/>
      <c r="AX503" s="53"/>
      <c r="AY503" s="53"/>
      <c r="AZ503" s="53"/>
      <c r="BA503" s="53"/>
      <c r="BB503" s="53"/>
      <c r="BC503" s="53"/>
      <c r="BD503" s="53"/>
      <c r="BE503" s="53"/>
      <c r="BF503" s="53"/>
      <c r="BG503" s="53"/>
      <c r="BH503" s="53"/>
      <c r="BI503" s="53"/>
      <c r="BJ503" s="53"/>
      <c r="BK503" s="53"/>
      <c r="BL503" s="53"/>
      <c r="BM503" s="53"/>
      <c r="BN503" s="53"/>
      <c r="BO503" s="53"/>
      <c r="BP503" s="53"/>
      <c r="BQ503" s="53"/>
      <c r="BR503" s="53"/>
      <c r="BS503" s="53"/>
      <c r="BT503" s="53"/>
      <c r="BU503" s="53"/>
      <c r="BV503" s="53"/>
      <c r="BW503" s="53"/>
      <c r="BX503" s="53"/>
      <c r="BY503" s="53"/>
      <c r="BZ503" s="53"/>
      <c r="CA503" s="53"/>
      <c r="CB503" s="53"/>
      <c r="CC503" s="53"/>
      <c r="CD503" s="53"/>
      <c r="CE503" s="53"/>
      <c r="CF503" s="53"/>
      <c r="CG503" s="53"/>
      <c r="CH503" s="53"/>
      <c r="CI503" s="53"/>
      <c r="CJ503" s="53"/>
      <c r="CK503" s="53"/>
      <c r="CL503" s="53"/>
      <c r="CM503" s="53"/>
      <c r="CN503" s="53"/>
      <c r="CO503" s="53"/>
      <c r="CP503" s="53"/>
      <c r="CQ503" s="53"/>
      <c r="CR503" s="53"/>
      <c r="CS503" s="53"/>
      <c r="CT503" s="53"/>
      <c r="CU503" s="53"/>
      <c r="CV503" s="53"/>
      <c r="CW503" s="53"/>
      <c r="CX503" s="53"/>
      <c r="CY503" s="53"/>
      <c r="CZ503" s="53"/>
      <c r="DA503" s="53"/>
      <c r="DB503" s="53"/>
      <c r="DC503" s="53"/>
      <c r="DD503" s="53"/>
      <c r="DE503" s="53"/>
      <c r="DF503" s="53"/>
      <c r="DG503" s="53"/>
      <c r="DH503" s="53"/>
      <c r="DI503" s="53"/>
      <c r="DJ503" s="53"/>
      <c r="DK503" s="53"/>
      <c r="DL503" s="53"/>
      <c r="DM503" s="53"/>
      <c r="DN503" s="53"/>
      <c r="DO503" s="53"/>
      <c r="DP503" s="53"/>
      <c r="DQ503" s="53"/>
      <c r="DR503" s="53"/>
      <c r="DS503" s="53"/>
      <c r="DT503" s="53"/>
      <c r="DU503" s="53"/>
      <c r="DV503" s="53"/>
      <c r="DW503" s="53"/>
      <c r="DX503" s="53"/>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3"/>
      <c r="FK503" s="53"/>
      <c r="FL503" s="53"/>
      <c r="FM503" s="53"/>
      <c r="FN503" s="53"/>
      <c r="FO503" s="53"/>
      <c r="FP503" s="53"/>
      <c r="FQ503" s="53"/>
      <c r="FR503" s="53"/>
      <c r="FS503" s="53"/>
      <c r="FT503" s="53"/>
      <c r="FU503" s="53"/>
      <c r="FV503" s="53"/>
      <c r="FW503" s="53"/>
      <c r="FX503" s="53"/>
      <c r="FY503" s="53"/>
      <c r="FZ503" s="53"/>
      <c r="GA503" s="53"/>
      <c r="GB503" s="53"/>
      <c r="GC503" s="53"/>
      <c r="GD503" s="53"/>
      <c r="GE503" s="53"/>
      <c r="GF503" s="53"/>
      <c r="GG503" s="53"/>
      <c r="GH503" s="53"/>
      <c r="GI503" s="53"/>
      <c r="GJ503" s="53"/>
      <c r="GK503" s="53"/>
      <c r="GL503" s="53"/>
      <c r="GM503" s="53"/>
      <c r="GN503" s="53"/>
      <c r="GO503" s="53"/>
      <c r="GP503" s="53"/>
      <c r="GQ503" s="53"/>
      <c r="GR503" s="53"/>
      <c r="GS503" s="53"/>
      <c r="GT503" s="53"/>
      <c r="GU503" s="53"/>
      <c r="GV503" s="53"/>
      <c r="GW503" s="53"/>
      <c r="GX503" s="53"/>
      <c r="GY503" s="53"/>
      <c r="GZ503" s="53"/>
      <c r="HA503" s="53"/>
      <c r="HB503" s="53"/>
      <c r="HC503" s="53"/>
      <c r="HD503" s="53"/>
      <c r="HE503" s="53"/>
      <c r="HF503" s="53"/>
      <c r="HG503" s="53"/>
      <c r="HH503" s="53"/>
      <c r="HI503" s="53"/>
      <c r="HJ503" s="53"/>
      <c r="HK503" s="53"/>
      <c r="HL503" s="53"/>
      <c r="HM503" s="53"/>
      <c r="HN503" s="53"/>
      <c r="HO503" s="53"/>
      <c r="HP503" s="53"/>
      <c r="HQ503" s="53"/>
      <c r="HR503" s="53"/>
      <c r="HS503" s="53"/>
      <c r="HT503" s="53"/>
      <c r="HU503" s="53"/>
      <c r="HV503" s="53"/>
      <c r="HW503" s="53"/>
      <c r="HX503" s="53"/>
      <c r="HY503" s="53"/>
      <c r="HZ503" s="53"/>
      <c r="IA503" s="53"/>
      <c r="IB503" s="53"/>
      <c r="IC503" s="53"/>
      <c r="ID503" s="53"/>
      <c r="IE503" s="53"/>
      <c r="IF503" s="53"/>
      <c r="IG503" s="53"/>
      <c r="IH503" s="53"/>
      <c r="II503" s="53"/>
      <c r="IJ503" s="53"/>
      <c r="IK503" s="53"/>
      <c r="IL503" s="53"/>
      <c r="IM503" s="53"/>
      <c r="IN503" s="53"/>
      <c r="IO503" s="53"/>
      <c r="IP503" s="53"/>
      <c r="IQ503" s="53"/>
      <c r="IR503" s="53"/>
      <c r="IS503" s="53"/>
      <c r="IT503" s="53"/>
      <c r="IU503" s="53"/>
      <c r="IV503" s="53"/>
      <c r="IW503" s="53"/>
      <c r="IX503" s="53"/>
      <c r="IY503" s="53"/>
      <c r="IZ503" s="53"/>
      <c r="JA503" s="53"/>
      <c r="JB503" s="53"/>
      <c r="JC503" s="53"/>
      <c r="JD503" s="53"/>
      <c r="JE503" s="53"/>
      <c r="JF503" s="53"/>
      <c r="JG503" s="53"/>
      <c r="JH503" s="53"/>
      <c r="JI503" s="53"/>
      <c r="JJ503" s="53"/>
      <c r="JK503" s="53"/>
      <c r="JL503" s="53"/>
      <c r="JM503" s="53"/>
      <c r="JN503" s="53"/>
      <c r="JO503" s="53"/>
      <c r="JP503" s="53"/>
      <c r="JQ503" s="53"/>
      <c r="JR503" s="53"/>
      <c r="JS503" s="53"/>
      <c r="JT503" s="53"/>
      <c r="JU503" s="53"/>
      <c r="JV503" s="53"/>
      <c r="JW503" s="53"/>
      <c r="JX503" s="53"/>
      <c r="JY503" s="53"/>
      <c r="JZ503" s="53"/>
      <c r="KA503" s="53"/>
      <c r="KB503" s="53"/>
      <c r="KC503" s="53"/>
      <c r="KD503" s="53"/>
      <c r="KE503" s="53"/>
      <c r="KF503" s="53"/>
      <c r="KG503" s="53"/>
      <c r="KH503" s="53"/>
      <c r="KI503" s="53"/>
      <c r="KJ503" s="53"/>
      <c r="KK503" s="53"/>
      <c r="KL503" s="53"/>
      <c r="KM503" s="53"/>
      <c r="KN503" s="53"/>
      <c r="KO503" s="53"/>
      <c r="KP503" s="53"/>
      <c r="KQ503" s="53"/>
      <c r="KR503" s="53"/>
      <c r="KS503" s="53"/>
      <c r="KT503" s="53"/>
      <c r="KU503" s="53"/>
      <c r="KV503" s="53"/>
      <c r="KW503" s="53"/>
      <c r="KX503" s="53"/>
      <c r="KY503" s="53"/>
      <c r="KZ503" s="53"/>
      <c r="LA503" s="53"/>
      <c r="LB503" s="53"/>
      <c r="LC503" s="53"/>
      <c r="LD503" s="53"/>
      <c r="LE503" s="53"/>
      <c r="LF503" s="53"/>
      <c r="LG503" s="53"/>
      <c r="LH503" s="53"/>
      <c r="LI503" s="53"/>
      <c r="LJ503" s="53"/>
      <c r="LK503" s="53"/>
      <c r="LL503" s="53"/>
      <c r="LM503" s="53"/>
      <c r="LN503" s="53"/>
      <c r="LO503" s="53"/>
      <c r="LP503" s="53"/>
      <c r="LQ503" s="53"/>
      <c r="LR503" s="53"/>
      <c r="LS503" s="53"/>
      <c r="LT503" s="53"/>
      <c r="LU503" s="53"/>
      <c r="LV503" s="53"/>
      <c r="LW503" s="53"/>
      <c r="LX503" s="53"/>
      <c r="LY503" s="53"/>
      <c r="LZ503" s="53"/>
      <c r="MA503" s="53"/>
      <c r="MB503" s="53"/>
      <c r="MC503" s="53"/>
      <c r="MD503" s="53"/>
      <c r="ME503" s="53"/>
      <c r="MF503" s="53"/>
      <c r="MG503" s="53"/>
      <c r="MH503" s="53"/>
      <c r="MI503" s="53"/>
      <c r="MJ503" s="53"/>
      <c r="MK503" s="53"/>
      <c r="ML503" s="53"/>
      <c r="MM503" s="53"/>
      <c r="MN503" s="53"/>
      <c r="MO503" s="53"/>
      <c r="MP503" s="53"/>
      <c r="MQ503" s="53"/>
      <c r="MR503" s="53"/>
      <c r="MS503" s="53"/>
      <c r="MT503" s="53"/>
      <c r="MU503" s="53"/>
      <c r="MV503" s="53"/>
      <c r="MW503" s="53"/>
      <c r="MX503" s="53"/>
      <c r="MY503" s="53"/>
      <c r="MZ503" s="53"/>
      <c r="NA503" s="53"/>
      <c r="NB503" s="53"/>
      <c r="NC503" s="53"/>
      <c r="ND503" s="53"/>
      <c r="NE503" s="53"/>
      <c r="NF503" s="53"/>
      <c r="NG503" s="53"/>
      <c r="NH503" s="53"/>
      <c r="NI503" s="53"/>
      <c r="NJ503" s="53"/>
      <c r="NK503" s="53"/>
      <c r="NL503" s="53"/>
      <c r="NM503" s="53"/>
      <c r="NN503" s="53"/>
      <c r="NO503" s="53"/>
      <c r="NP503" s="53"/>
      <c r="NQ503" s="53"/>
      <c r="NR503" s="53"/>
      <c r="NS503" s="53"/>
      <c r="NT503" s="53"/>
      <c r="NU503" s="53"/>
      <c r="NV503" s="53"/>
      <c r="NW503" s="53"/>
      <c r="NX503" s="53"/>
      <c r="NY503" s="53"/>
      <c r="NZ503" s="53"/>
      <c r="OA503" s="53"/>
      <c r="OB503" s="53"/>
      <c r="OC503" s="53"/>
      <c r="OD503" s="53"/>
      <c r="OE503" s="53"/>
      <c r="OF503" s="53"/>
      <c r="OG503" s="53"/>
      <c r="OH503" s="53"/>
      <c r="OI503" s="53"/>
      <c r="OJ503" s="53"/>
      <c r="OK503" s="53"/>
      <c r="OL503" s="53"/>
      <c r="OM503" s="53"/>
      <c r="ON503" s="53"/>
      <c r="OO503" s="53"/>
      <c r="OP503" s="53"/>
      <c r="OQ503" s="53"/>
      <c r="OR503" s="53"/>
      <c r="OS503" s="53"/>
      <c r="OT503" s="53"/>
      <c r="OU503" s="53"/>
      <c r="OV503" s="53"/>
      <c r="OW503" s="53"/>
      <c r="OX503" s="53"/>
      <c r="OY503" s="53"/>
      <c r="OZ503" s="53"/>
      <c r="PA503" s="53"/>
      <c r="PB503" s="53"/>
      <c r="PC503" s="53"/>
      <c r="PD503" s="53"/>
      <c r="PE503" s="53"/>
      <c r="PF503" s="53"/>
      <c r="PG503" s="53"/>
      <c r="PH503" s="53"/>
      <c r="PI503" s="53"/>
      <c r="PJ503" s="53"/>
      <c r="PK503" s="53"/>
      <c r="PL503" s="53"/>
      <c r="PM503" s="53"/>
      <c r="PN503" s="53"/>
      <c r="PO503" s="53"/>
      <c r="PP503" s="53"/>
      <c r="PQ503" s="53"/>
      <c r="PR503" s="53"/>
      <c r="PS503" s="53"/>
      <c r="PT503" s="53"/>
      <c r="PU503" s="53"/>
      <c r="PV503" s="53"/>
      <c r="PW503" s="53"/>
      <c r="PX503" s="53"/>
      <c r="PY503" s="53"/>
      <c r="PZ503" s="53"/>
      <c r="QA503" s="53"/>
      <c r="QB503" s="53"/>
      <c r="QC503" s="53"/>
      <c r="QD503" s="53"/>
      <c r="QE503" s="53"/>
      <c r="QF503" s="53"/>
      <c r="QG503" s="53"/>
      <c r="QH503" s="53"/>
      <c r="QI503" s="53"/>
      <c r="QJ503" s="53"/>
      <c r="QK503" s="53"/>
      <c r="QL503" s="53"/>
      <c r="QM503" s="53"/>
      <c r="QN503" s="53"/>
      <c r="QO503" s="53"/>
      <c r="QP503" s="53"/>
      <c r="QQ503" s="53"/>
      <c r="QR503" s="53"/>
      <c r="QS503" s="53"/>
      <c r="QT503" s="53"/>
      <c r="QU503" s="53"/>
      <c r="QV503" s="53"/>
      <c r="QW503" s="53"/>
      <c r="QX503" s="53"/>
      <c r="QY503" s="53"/>
      <c r="QZ503" s="53"/>
      <c r="RA503" s="53"/>
      <c r="RB503" s="53"/>
      <c r="RC503" s="53"/>
      <c r="RD503" s="53"/>
      <c r="RE503" s="53"/>
      <c r="RF503" s="53"/>
      <c r="RG503" s="53"/>
      <c r="RH503" s="53"/>
      <c r="RI503" s="53"/>
      <c r="RJ503" s="53"/>
      <c r="RK503" s="53"/>
      <c r="RL503" s="53"/>
      <c r="RM503" s="53"/>
      <c r="RN503" s="53"/>
      <c r="RO503" s="53"/>
      <c r="RP503" s="53"/>
      <c r="RQ503" s="53"/>
      <c r="RR503" s="53"/>
      <c r="RS503" s="53"/>
      <c r="RT503" s="53"/>
      <c r="RU503" s="53"/>
      <c r="RV503" s="53"/>
      <c r="RW503" s="53"/>
      <c r="RX503" s="53"/>
      <c r="RY503" s="53"/>
      <c r="RZ503" s="53"/>
      <c r="SA503" s="53"/>
      <c r="SB503" s="53"/>
      <c r="SC503" s="53"/>
      <c r="SD503" s="53"/>
      <c r="SE503" s="53"/>
      <c r="SF503" s="53"/>
      <c r="SG503" s="53"/>
      <c r="SH503" s="53"/>
      <c r="SI503" s="53"/>
      <c r="SJ503" s="53"/>
      <c r="SK503" s="53"/>
      <c r="SL503" s="53"/>
      <c r="SM503" s="53"/>
      <c r="SN503" s="53"/>
      <c r="SO503" s="53"/>
      <c r="SP503" s="53"/>
      <c r="SQ503" s="53"/>
      <c r="SR503" s="53"/>
      <c r="SS503" s="53"/>
      <c r="ST503" s="53"/>
      <c r="SU503" s="53"/>
      <c r="SV503" s="53"/>
      <c r="SW503" s="53"/>
      <c r="SX503" s="53"/>
      <c r="SY503" s="53"/>
      <c r="SZ503" s="53"/>
      <c r="TA503" s="53"/>
      <c r="TB503" s="53"/>
      <c r="TC503" s="53"/>
      <c r="TD503" s="53"/>
      <c r="TE503" s="53"/>
      <c r="TF503" s="53"/>
      <c r="TG503" s="53"/>
      <c r="TH503" s="53"/>
      <c r="TI503" s="53"/>
      <c r="TJ503" s="53"/>
      <c r="TK503" s="53"/>
      <c r="TL503" s="53"/>
      <c r="TM503" s="53"/>
      <c r="TN503" s="53"/>
      <c r="TO503" s="53"/>
      <c r="TP503" s="53"/>
      <c r="TQ503" s="53"/>
      <c r="TR503" s="53"/>
      <c r="TS503" s="53"/>
      <c r="TT503" s="53"/>
      <c r="TU503" s="53"/>
      <c r="TV503" s="53"/>
      <c r="TW503" s="53"/>
      <c r="TX503" s="53"/>
      <c r="TY503" s="53"/>
      <c r="TZ503" s="53"/>
      <c r="UA503" s="53"/>
      <c r="UB503" s="53"/>
      <c r="UC503" s="53"/>
      <c r="UD503" s="53"/>
      <c r="UE503" s="53"/>
      <c r="UF503" s="53"/>
      <c r="UG503" s="53"/>
    </row>
    <row r="504" spans="12:553" s="19" customFormat="1" ht="15.75" customHeight="1" x14ac:dyDescent="0.2">
      <c r="L504" s="66"/>
      <c r="M504" s="66"/>
      <c r="N504" s="52"/>
      <c r="O504" s="53"/>
      <c r="P504" s="53"/>
      <c r="Q504" s="53"/>
      <c r="R504" s="53"/>
      <c r="S504" s="53"/>
      <c r="T504" s="53"/>
      <c r="U504" s="53"/>
      <c r="V504" s="53"/>
      <c r="W504" s="53"/>
      <c r="X504" s="53"/>
      <c r="Y504" s="53"/>
      <c r="Z504" s="53"/>
      <c r="AA504" s="53"/>
      <c r="AB504" s="53"/>
      <c r="AC504" s="53"/>
      <c r="AD504" s="53"/>
      <c r="AE504" s="53"/>
      <c r="AF504" s="53"/>
      <c r="AG504" s="53"/>
      <c r="AH504" s="53"/>
      <c r="AI504" s="53"/>
      <c r="AJ504" s="53"/>
      <c r="AK504" s="53"/>
      <c r="AL504" s="53"/>
      <c r="AM504" s="53"/>
      <c r="AN504" s="53"/>
      <c r="AO504" s="53"/>
      <c r="AP504" s="53"/>
      <c r="AQ504" s="53"/>
      <c r="AR504" s="53"/>
      <c r="AS504" s="53"/>
      <c r="AT504" s="53"/>
      <c r="AU504" s="53"/>
      <c r="AV504" s="53"/>
      <c r="AW504" s="53"/>
      <c r="AX504" s="53"/>
      <c r="AY504" s="53"/>
      <c r="AZ504" s="53"/>
      <c r="BA504" s="53"/>
      <c r="BB504" s="53"/>
      <c r="BC504" s="53"/>
      <c r="BD504" s="53"/>
      <c r="BE504" s="53"/>
      <c r="BF504" s="53"/>
      <c r="BG504" s="53"/>
      <c r="BH504" s="53"/>
      <c r="BI504" s="53"/>
      <c r="BJ504" s="53"/>
      <c r="BK504" s="53"/>
      <c r="BL504" s="53"/>
      <c r="BM504" s="53"/>
      <c r="BN504" s="53"/>
      <c r="BO504" s="53"/>
      <c r="BP504" s="53"/>
      <c r="BQ504" s="53"/>
      <c r="BR504" s="53"/>
      <c r="BS504" s="53"/>
      <c r="BT504" s="53"/>
      <c r="BU504" s="53"/>
      <c r="BV504" s="53"/>
      <c r="BW504" s="53"/>
      <c r="BX504" s="53"/>
      <c r="BY504" s="53"/>
      <c r="BZ504" s="53"/>
      <c r="CA504" s="53"/>
      <c r="CB504" s="53"/>
      <c r="CC504" s="53"/>
      <c r="CD504" s="53"/>
      <c r="CE504" s="53"/>
      <c r="CF504" s="53"/>
      <c r="CG504" s="53"/>
      <c r="CH504" s="53"/>
      <c r="CI504" s="53"/>
      <c r="CJ504" s="53"/>
      <c r="CK504" s="53"/>
      <c r="CL504" s="53"/>
      <c r="CM504" s="53"/>
      <c r="CN504" s="53"/>
      <c r="CO504" s="53"/>
      <c r="CP504" s="53"/>
      <c r="CQ504" s="53"/>
      <c r="CR504" s="53"/>
      <c r="CS504" s="53"/>
      <c r="CT504" s="53"/>
      <c r="CU504" s="53"/>
      <c r="CV504" s="53"/>
      <c r="CW504" s="53"/>
      <c r="CX504" s="53"/>
      <c r="CY504" s="53"/>
      <c r="CZ504" s="53"/>
      <c r="DA504" s="53"/>
      <c r="DB504" s="53"/>
      <c r="DC504" s="53"/>
      <c r="DD504" s="53"/>
      <c r="DE504" s="53"/>
      <c r="DF504" s="53"/>
      <c r="DG504" s="53"/>
      <c r="DH504" s="53"/>
      <c r="DI504" s="53"/>
      <c r="DJ504" s="53"/>
      <c r="DK504" s="53"/>
      <c r="DL504" s="53"/>
      <c r="DM504" s="53"/>
      <c r="DN504" s="53"/>
      <c r="DO504" s="53"/>
      <c r="DP504" s="53"/>
      <c r="DQ504" s="53"/>
      <c r="DR504" s="53"/>
      <c r="DS504" s="53"/>
      <c r="DT504" s="53"/>
      <c r="DU504" s="53"/>
      <c r="DV504" s="53"/>
      <c r="DW504" s="53"/>
      <c r="DX504" s="53"/>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3"/>
      <c r="FK504" s="53"/>
      <c r="FL504" s="53"/>
      <c r="FM504" s="53"/>
      <c r="FN504" s="53"/>
      <c r="FO504" s="53"/>
      <c r="FP504" s="53"/>
      <c r="FQ504" s="53"/>
      <c r="FR504" s="53"/>
      <c r="FS504" s="53"/>
      <c r="FT504" s="53"/>
      <c r="FU504" s="53"/>
      <c r="FV504" s="53"/>
      <c r="FW504" s="53"/>
      <c r="FX504" s="53"/>
      <c r="FY504" s="53"/>
      <c r="FZ504" s="53"/>
      <c r="GA504" s="53"/>
      <c r="GB504" s="53"/>
      <c r="GC504" s="53"/>
      <c r="GD504" s="53"/>
      <c r="GE504" s="53"/>
      <c r="GF504" s="53"/>
      <c r="GG504" s="53"/>
      <c r="GH504" s="53"/>
      <c r="GI504" s="53"/>
      <c r="GJ504" s="53"/>
      <c r="GK504" s="53"/>
      <c r="GL504" s="53"/>
      <c r="GM504" s="53"/>
      <c r="GN504" s="53"/>
      <c r="GO504" s="53"/>
      <c r="GP504" s="53"/>
      <c r="GQ504" s="53"/>
      <c r="GR504" s="53"/>
      <c r="GS504" s="53"/>
      <c r="GT504" s="53"/>
      <c r="GU504" s="53"/>
      <c r="GV504" s="53"/>
      <c r="GW504" s="53"/>
      <c r="GX504" s="53"/>
      <c r="GY504" s="53"/>
      <c r="GZ504" s="53"/>
      <c r="HA504" s="53"/>
      <c r="HB504" s="53"/>
      <c r="HC504" s="53"/>
      <c r="HD504" s="53"/>
      <c r="HE504" s="53"/>
      <c r="HF504" s="53"/>
      <c r="HG504" s="53"/>
      <c r="HH504" s="53"/>
      <c r="HI504" s="53"/>
      <c r="HJ504" s="53"/>
      <c r="HK504" s="53"/>
      <c r="HL504" s="53"/>
      <c r="HM504" s="53"/>
      <c r="HN504" s="53"/>
      <c r="HO504" s="53"/>
      <c r="HP504" s="53"/>
      <c r="HQ504" s="53"/>
      <c r="HR504" s="53"/>
      <c r="HS504" s="53"/>
      <c r="HT504" s="53"/>
      <c r="HU504" s="53"/>
      <c r="HV504" s="53"/>
      <c r="HW504" s="53"/>
      <c r="HX504" s="53"/>
      <c r="HY504" s="53"/>
      <c r="HZ504" s="53"/>
      <c r="IA504" s="53"/>
      <c r="IB504" s="53"/>
      <c r="IC504" s="53"/>
      <c r="ID504" s="53"/>
      <c r="IE504" s="53"/>
      <c r="IF504" s="53"/>
      <c r="IG504" s="53"/>
      <c r="IH504" s="53"/>
      <c r="II504" s="53"/>
      <c r="IJ504" s="53"/>
      <c r="IK504" s="53"/>
      <c r="IL504" s="53"/>
      <c r="IM504" s="53"/>
      <c r="IN504" s="53"/>
      <c r="IO504" s="53"/>
      <c r="IP504" s="53"/>
      <c r="IQ504" s="53"/>
      <c r="IR504" s="53"/>
      <c r="IS504" s="53"/>
      <c r="IT504" s="53"/>
      <c r="IU504" s="53"/>
      <c r="IV504" s="53"/>
      <c r="IW504" s="53"/>
      <c r="IX504" s="53"/>
      <c r="IY504" s="53"/>
      <c r="IZ504" s="53"/>
      <c r="JA504" s="53"/>
      <c r="JB504" s="53"/>
      <c r="JC504" s="53"/>
      <c r="JD504" s="53"/>
      <c r="JE504" s="53"/>
      <c r="JF504" s="53"/>
      <c r="JG504" s="53"/>
      <c r="JH504" s="53"/>
      <c r="JI504" s="53"/>
      <c r="JJ504" s="53"/>
      <c r="JK504" s="53"/>
      <c r="JL504" s="53"/>
      <c r="JM504" s="53"/>
      <c r="JN504" s="53"/>
      <c r="JO504" s="53"/>
      <c r="JP504" s="53"/>
      <c r="JQ504" s="53"/>
      <c r="JR504" s="53"/>
      <c r="JS504" s="53"/>
      <c r="JT504" s="53"/>
      <c r="JU504" s="53"/>
      <c r="JV504" s="53"/>
      <c r="JW504" s="53"/>
      <c r="JX504" s="53"/>
      <c r="JY504" s="53"/>
      <c r="JZ504" s="53"/>
      <c r="KA504" s="53"/>
      <c r="KB504" s="53"/>
      <c r="KC504" s="53"/>
      <c r="KD504" s="53"/>
      <c r="KE504" s="53"/>
      <c r="KF504" s="53"/>
      <c r="KG504" s="53"/>
      <c r="KH504" s="53"/>
      <c r="KI504" s="53"/>
      <c r="KJ504" s="53"/>
      <c r="KK504" s="53"/>
      <c r="KL504" s="53"/>
      <c r="KM504" s="53"/>
      <c r="KN504" s="53"/>
      <c r="KO504" s="53"/>
      <c r="KP504" s="53"/>
      <c r="KQ504" s="53"/>
      <c r="KR504" s="53"/>
      <c r="KS504" s="53"/>
      <c r="KT504" s="53"/>
      <c r="KU504" s="53"/>
      <c r="KV504" s="53"/>
      <c r="KW504" s="53"/>
      <c r="KX504" s="53"/>
      <c r="KY504" s="53"/>
      <c r="KZ504" s="53"/>
      <c r="LA504" s="53"/>
      <c r="LB504" s="53"/>
      <c r="LC504" s="53"/>
      <c r="LD504" s="53"/>
      <c r="LE504" s="53"/>
      <c r="LF504" s="53"/>
      <c r="LG504" s="53"/>
      <c r="LH504" s="53"/>
      <c r="LI504" s="53"/>
      <c r="LJ504" s="53"/>
      <c r="LK504" s="53"/>
      <c r="LL504" s="53"/>
      <c r="LM504" s="53"/>
      <c r="LN504" s="53"/>
      <c r="LO504" s="53"/>
      <c r="LP504" s="53"/>
      <c r="LQ504" s="53"/>
      <c r="LR504" s="53"/>
      <c r="LS504" s="53"/>
      <c r="LT504" s="53"/>
      <c r="LU504" s="53"/>
      <c r="LV504" s="53"/>
      <c r="LW504" s="53"/>
      <c r="LX504" s="53"/>
      <c r="LY504" s="53"/>
      <c r="LZ504" s="53"/>
      <c r="MA504" s="53"/>
      <c r="MB504" s="53"/>
      <c r="MC504" s="53"/>
      <c r="MD504" s="53"/>
      <c r="ME504" s="53"/>
      <c r="MF504" s="53"/>
      <c r="MG504" s="53"/>
      <c r="MH504" s="53"/>
      <c r="MI504" s="53"/>
      <c r="MJ504" s="53"/>
      <c r="MK504" s="53"/>
      <c r="ML504" s="53"/>
      <c r="MM504" s="53"/>
      <c r="MN504" s="53"/>
      <c r="MO504" s="53"/>
      <c r="MP504" s="53"/>
      <c r="MQ504" s="53"/>
      <c r="MR504" s="53"/>
      <c r="MS504" s="53"/>
      <c r="MT504" s="53"/>
      <c r="MU504" s="53"/>
      <c r="MV504" s="53"/>
      <c r="MW504" s="53"/>
      <c r="MX504" s="53"/>
      <c r="MY504" s="53"/>
      <c r="MZ504" s="53"/>
      <c r="NA504" s="53"/>
      <c r="NB504" s="53"/>
      <c r="NC504" s="53"/>
      <c r="ND504" s="53"/>
      <c r="NE504" s="53"/>
      <c r="NF504" s="53"/>
      <c r="NG504" s="53"/>
      <c r="NH504" s="53"/>
      <c r="NI504" s="53"/>
      <c r="NJ504" s="53"/>
      <c r="NK504" s="53"/>
      <c r="NL504" s="53"/>
      <c r="NM504" s="53"/>
      <c r="NN504" s="53"/>
      <c r="NO504" s="53"/>
      <c r="NP504" s="53"/>
      <c r="NQ504" s="53"/>
      <c r="NR504" s="53"/>
      <c r="NS504" s="53"/>
      <c r="NT504" s="53"/>
      <c r="NU504" s="53"/>
      <c r="NV504" s="53"/>
      <c r="NW504" s="53"/>
      <c r="NX504" s="53"/>
      <c r="NY504" s="53"/>
      <c r="NZ504" s="53"/>
      <c r="OA504" s="53"/>
      <c r="OB504" s="53"/>
      <c r="OC504" s="53"/>
      <c r="OD504" s="53"/>
      <c r="OE504" s="53"/>
      <c r="OF504" s="53"/>
      <c r="OG504" s="53"/>
      <c r="OH504" s="53"/>
      <c r="OI504" s="53"/>
      <c r="OJ504" s="53"/>
      <c r="OK504" s="53"/>
      <c r="OL504" s="53"/>
      <c r="OM504" s="53"/>
      <c r="ON504" s="53"/>
      <c r="OO504" s="53"/>
      <c r="OP504" s="53"/>
      <c r="OQ504" s="53"/>
      <c r="OR504" s="53"/>
      <c r="OS504" s="53"/>
      <c r="OT504" s="53"/>
      <c r="OU504" s="53"/>
      <c r="OV504" s="53"/>
      <c r="OW504" s="53"/>
      <c r="OX504" s="53"/>
      <c r="OY504" s="53"/>
      <c r="OZ504" s="53"/>
      <c r="PA504" s="53"/>
      <c r="PB504" s="53"/>
      <c r="PC504" s="53"/>
      <c r="PD504" s="53"/>
      <c r="PE504" s="53"/>
      <c r="PF504" s="53"/>
      <c r="PG504" s="53"/>
      <c r="PH504" s="53"/>
      <c r="PI504" s="53"/>
      <c r="PJ504" s="53"/>
      <c r="PK504" s="53"/>
      <c r="PL504" s="53"/>
      <c r="PM504" s="53"/>
      <c r="PN504" s="53"/>
      <c r="PO504" s="53"/>
      <c r="PP504" s="53"/>
      <c r="PQ504" s="53"/>
      <c r="PR504" s="53"/>
      <c r="PS504" s="53"/>
      <c r="PT504" s="53"/>
      <c r="PU504" s="53"/>
      <c r="PV504" s="53"/>
      <c r="PW504" s="53"/>
      <c r="PX504" s="53"/>
      <c r="PY504" s="53"/>
      <c r="PZ504" s="53"/>
      <c r="QA504" s="53"/>
      <c r="QB504" s="53"/>
      <c r="QC504" s="53"/>
      <c r="QD504" s="53"/>
      <c r="QE504" s="53"/>
      <c r="QF504" s="53"/>
      <c r="QG504" s="53"/>
      <c r="QH504" s="53"/>
      <c r="QI504" s="53"/>
      <c r="QJ504" s="53"/>
      <c r="QK504" s="53"/>
      <c r="QL504" s="53"/>
      <c r="QM504" s="53"/>
      <c r="QN504" s="53"/>
      <c r="QO504" s="53"/>
      <c r="QP504" s="53"/>
      <c r="QQ504" s="53"/>
      <c r="QR504" s="53"/>
      <c r="QS504" s="53"/>
      <c r="QT504" s="53"/>
      <c r="QU504" s="53"/>
      <c r="QV504" s="53"/>
      <c r="QW504" s="53"/>
      <c r="QX504" s="53"/>
      <c r="QY504" s="53"/>
      <c r="QZ504" s="53"/>
      <c r="RA504" s="53"/>
      <c r="RB504" s="53"/>
      <c r="RC504" s="53"/>
      <c r="RD504" s="53"/>
      <c r="RE504" s="53"/>
      <c r="RF504" s="53"/>
      <c r="RG504" s="53"/>
      <c r="RH504" s="53"/>
      <c r="RI504" s="53"/>
      <c r="RJ504" s="53"/>
      <c r="RK504" s="53"/>
      <c r="RL504" s="53"/>
      <c r="RM504" s="53"/>
      <c r="RN504" s="53"/>
      <c r="RO504" s="53"/>
      <c r="RP504" s="53"/>
      <c r="RQ504" s="53"/>
      <c r="RR504" s="53"/>
      <c r="RS504" s="53"/>
      <c r="RT504" s="53"/>
      <c r="RU504" s="53"/>
      <c r="RV504" s="53"/>
      <c r="RW504" s="53"/>
      <c r="RX504" s="53"/>
      <c r="RY504" s="53"/>
      <c r="RZ504" s="53"/>
      <c r="SA504" s="53"/>
      <c r="SB504" s="53"/>
      <c r="SC504" s="53"/>
      <c r="SD504" s="53"/>
      <c r="SE504" s="53"/>
      <c r="SF504" s="53"/>
      <c r="SG504" s="53"/>
      <c r="SH504" s="53"/>
      <c r="SI504" s="53"/>
      <c r="SJ504" s="53"/>
      <c r="SK504" s="53"/>
      <c r="SL504" s="53"/>
      <c r="SM504" s="53"/>
      <c r="SN504" s="53"/>
      <c r="SO504" s="53"/>
      <c r="SP504" s="53"/>
      <c r="SQ504" s="53"/>
      <c r="SR504" s="53"/>
      <c r="SS504" s="53"/>
      <c r="ST504" s="53"/>
      <c r="SU504" s="53"/>
      <c r="SV504" s="53"/>
      <c r="SW504" s="53"/>
      <c r="SX504" s="53"/>
      <c r="SY504" s="53"/>
      <c r="SZ504" s="53"/>
      <c r="TA504" s="53"/>
      <c r="TB504" s="53"/>
      <c r="TC504" s="53"/>
      <c r="TD504" s="53"/>
      <c r="TE504" s="53"/>
      <c r="TF504" s="53"/>
      <c r="TG504" s="53"/>
      <c r="TH504" s="53"/>
      <c r="TI504" s="53"/>
      <c r="TJ504" s="53"/>
      <c r="TK504" s="53"/>
      <c r="TL504" s="53"/>
      <c r="TM504" s="53"/>
      <c r="TN504" s="53"/>
      <c r="TO504" s="53"/>
      <c r="TP504" s="53"/>
      <c r="TQ504" s="53"/>
      <c r="TR504" s="53"/>
      <c r="TS504" s="53"/>
      <c r="TT504" s="53"/>
      <c r="TU504" s="53"/>
      <c r="TV504" s="53"/>
      <c r="TW504" s="53"/>
      <c r="TX504" s="53"/>
      <c r="TY504" s="53"/>
      <c r="TZ504" s="53"/>
      <c r="UA504" s="53"/>
      <c r="UB504" s="53"/>
      <c r="UC504" s="53"/>
      <c r="UD504" s="53"/>
      <c r="UE504" s="53"/>
      <c r="UF504" s="53"/>
      <c r="UG504" s="53"/>
    </row>
    <row r="505" spans="12:553" s="19" customFormat="1" ht="15.75" customHeight="1" x14ac:dyDescent="0.2">
      <c r="L505" s="66"/>
      <c r="M505" s="66"/>
      <c r="N505" s="52"/>
      <c r="O505" s="53"/>
      <c r="P505" s="53"/>
      <c r="Q505" s="53"/>
      <c r="R505" s="53"/>
      <c r="S505" s="53"/>
      <c r="T505" s="53"/>
      <c r="U505" s="53"/>
      <c r="V505" s="53"/>
      <c r="W505" s="53"/>
      <c r="X505" s="53"/>
      <c r="Y505" s="53"/>
      <c r="Z505" s="53"/>
      <c r="AA505" s="53"/>
      <c r="AB505" s="53"/>
      <c r="AC505" s="53"/>
      <c r="AD505" s="53"/>
      <c r="AE505" s="53"/>
      <c r="AF505" s="53"/>
      <c r="AG505" s="53"/>
      <c r="AH505" s="53"/>
      <c r="AI505" s="53"/>
      <c r="AJ505" s="53"/>
      <c r="AK505" s="53"/>
      <c r="AL505" s="53"/>
      <c r="AM505" s="53"/>
      <c r="AN505" s="53"/>
      <c r="AO505" s="53"/>
      <c r="AP505" s="53"/>
      <c r="AQ505" s="53"/>
      <c r="AR505" s="53"/>
      <c r="AS505" s="53"/>
      <c r="AT505" s="53"/>
      <c r="AU505" s="53"/>
      <c r="AV505" s="53"/>
      <c r="AW505" s="53"/>
      <c r="AX505" s="53"/>
      <c r="AY505" s="53"/>
      <c r="AZ505" s="53"/>
      <c r="BA505" s="53"/>
      <c r="BB505" s="53"/>
      <c r="BC505" s="53"/>
      <c r="BD505" s="53"/>
      <c r="BE505" s="53"/>
      <c r="BF505" s="53"/>
      <c r="BG505" s="53"/>
      <c r="BH505" s="53"/>
      <c r="BI505" s="53"/>
      <c r="BJ505" s="53"/>
      <c r="BK505" s="53"/>
      <c r="BL505" s="53"/>
      <c r="BM505" s="53"/>
      <c r="BN505" s="53"/>
      <c r="BO505" s="53"/>
      <c r="BP505" s="53"/>
      <c r="BQ505" s="53"/>
      <c r="BR505" s="53"/>
      <c r="BS505" s="53"/>
      <c r="BT505" s="53"/>
      <c r="BU505" s="53"/>
      <c r="BV505" s="53"/>
      <c r="BW505" s="53"/>
      <c r="BX505" s="53"/>
      <c r="BY505" s="53"/>
      <c r="BZ505" s="53"/>
      <c r="CA505" s="53"/>
      <c r="CB505" s="53"/>
      <c r="CC505" s="53"/>
      <c r="CD505" s="53"/>
      <c r="CE505" s="53"/>
      <c r="CF505" s="53"/>
      <c r="CG505" s="53"/>
      <c r="CH505" s="53"/>
      <c r="CI505" s="53"/>
      <c r="CJ505" s="53"/>
      <c r="CK505" s="53"/>
      <c r="CL505" s="53"/>
      <c r="CM505" s="53"/>
      <c r="CN505" s="53"/>
      <c r="CO505" s="53"/>
      <c r="CP505" s="53"/>
      <c r="CQ505" s="53"/>
      <c r="CR505" s="53"/>
      <c r="CS505" s="53"/>
      <c r="CT505" s="53"/>
      <c r="CU505" s="53"/>
      <c r="CV505" s="53"/>
      <c r="CW505" s="53"/>
      <c r="CX505" s="53"/>
      <c r="CY505" s="53"/>
      <c r="CZ505" s="53"/>
      <c r="DA505" s="53"/>
      <c r="DB505" s="53"/>
      <c r="DC505" s="53"/>
      <c r="DD505" s="53"/>
      <c r="DE505" s="53"/>
      <c r="DF505" s="53"/>
      <c r="DG505" s="53"/>
      <c r="DH505" s="53"/>
      <c r="DI505" s="53"/>
      <c r="DJ505" s="53"/>
      <c r="DK505" s="53"/>
      <c r="DL505" s="53"/>
      <c r="DM505" s="53"/>
      <c r="DN505" s="53"/>
      <c r="DO505" s="53"/>
      <c r="DP505" s="53"/>
      <c r="DQ505" s="53"/>
      <c r="DR505" s="53"/>
      <c r="DS505" s="53"/>
      <c r="DT505" s="53"/>
      <c r="DU505" s="53"/>
      <c r="DV505" s="53"/>
      <c r="DW505" s="53"/>
      <c r="DX505" s="53"/>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3"/>
      <c r="FK505" s="53"/>
      <c r="FL505" s="53"/>
      <c r="FM505" s="53"/>
      <c r="FN505" s="53"/>
      <c r="FO505" s="53"/>
      <c r="FP505" s="53"/>
      <c r="FQ505" s="53"/>
      <c r="FR505" s="53"/>
      <c r="FS505" s="53"/>
      <c r="FT505" s="53"/>
      <c r="FU505" s="53"/>
      <c r="FV505" s="53"/>
      <c r="FW505" s="53"/>
      <c r="FX505" s="53"/>
      <c r="FY505" s="53"/>
      <c r="FZ505" s="53"/>
      <c r="GA505" s="53"/>
      <c r="GB505" s="53"/>
      <c r="GC505" s="53"/>
      <c r="GD505" s="53"/>
      <c r="GE505" s="53"/>
      <c r="GF505" s="53"/>
      <c r="GG505" s="53"/>
      <c r="GH505" s="53"/>
      <c r="GI505" s="53"/>
      <c r="GJ505" s="53"/>
      <c r="GK505" s="53"/>
      <c r="GL505" s="53"/>
      <c r="GM505" s="53"/>
      <c r="GN505" s="53"/>
      <c r="GO505" s="53"/>
      <c r="GP505" s="53"/>
      <c r="GQ505" s="53"/>
      <c r="GR505" s="53"/>
      <c r="GS505" s="53"/>
      <c r="GT505" s="53"/>
      <c r="GU505" s="53"/>
      <c r="GV505" s="53"/>
      <c r="GW505" s="53"/>
      <c r="GX505" s="53"/>
      <c r="GY505" s="53"/>
      <c r="GZ505" s="53"/>
      <c r="HA505" s="53"/>
      <c r="HB505" s="53"/>
      <c r="HC505" s="53"/>
      <c r="HD505" s="53"/>
      <c r="HE505" s="53"/>
      <c r="HF505" s="53"/>
      <c r="HG505" s="53"/>
      <c r="HH505" s="53"/>
      <c r="HI505" s="53"/>
      <c r="HJ505" s="53"/>
      <c r="HK505" s="53"/>
      <c r="HL505" s="53"/>
      <c r="HM505" s="53"/>
      <c r="HN505" s="53"/>
      <c r="HO505" s="53"/>
      <c r="HP505" s="53"/>
      <c r="HQ505" s="53"/>
      <c r="HR505" s="53"/>
      <c r="HS505" s="53"/>
      <c r="HT505" s="53"/>
      <c r="HU505" s="53"/>
      <c r="HV505" s="53"/>
      <c r="HW505" s="53"/>
      <c r="HX505" s="53"/>
      <c r="HY505" s="53"/>
      <c r="HZ505" s="53"/>
      <c r="IA505" s="53"/>
      <c r="IB505" s="53"/>
      <c r="IC505" s="53"/>
      <c r="ID505" s="53"/>
      <c r="IE505" s="53"/>
      <c r="IF505" s="53"/>
      <c r="IG505" s="53"/>
      <c r="IH505" s="53"/>
      <c r="II505" s="53"/>
      <c r="IJ505" s="53"/>
      <c r="IK505" s="53"/>
      <c r="IL505" s="53"/>
      <c r="IM505" s="53"/>
      <c r="IN505" s="53"/>
      <c r="IO505" s="53"/>
      <c r="IP505" s="53"/>
      <c r="IQ505" s="53"/>
      <c r="IR505" s="53"/>
      <c r="IS505" s="53"/>
      <c r="IT505" s="53"/>
      <c r="IU505" s="53"/>
      <c r="IV505" s="53"/>
      <c r="IW505" s="53"/>
      <c r="IX505" s="53"/>
      <c r="IY505" s="53"/>
      <c r="IZ505" s="53"/>
      <c r="JA505" s="53"/>
      <c r="JB505" s="53"/>
      <c r="JC505" s="53"/>
      <c r="JD505" s="53"/>
      <c r="JE505" s="53"/>
      <c r="JF505" s="53"/>
      <c r="JG505" s="53"/>
      <c r="JH505" s="53"/>
      <c r="JI505" s="53"/>
      <c r="JJ505" s="53"/>
      <c r="JK505" s="53"/>
      <c r="JL505" s="53"/>
      <c r="JM505" s="53"/>
      <c r="JN505" s="53"/>
      <c r="JO505" s="53"/>
      <c r="JP505" s="53"/>
      <c r="JQ505" s="53"/>
      <c r="JR505" s="53"/>
      <c r="JS505" s="53"/>
      <c r="JT505" s="53"/>
      <c r="JU505" s="53"/>
      <c r="JV505" s="53"/>
      <c r="JW505" s="53"/>
      <c r="JX505" s="53"/>
      <c r="JY505" s="53"/>
      <c r="JZ505" s="53"/>
      <c r="KA505" s="53"/>
      <c r="KB505" s="53"/>
      <c r="KC505" s="53"/>
      <c r="KD505" s="53"/>
      <c r="KE505" s="53"/>
      <c r="KF505" s="53"/>
      <c r="KG505" s="53"/>
      <c r="KH505" s="53"/>
      <c r="KI505" s="53"/>
      <c r="KJ505" s="53"/>
      <c r="KK505" s="53"/>
      <c r="KL505" s="53"/>
      <c r="KM505" s="53"/>
      <c r="KN505" s="53"/>
      <c r="KO505" s="53"/>
      <c r="KP505" s="53"/>
      <c r="KQ505" s="53"/>
      <c r="KR505" s="53"/>
      <c r="KS505" s="53"/>
      <c r="KT505" s="53"/>
      <c r="KU505" s="53"/>
      <c r="KV505" s="53"/>
      <c r="KW505" s="53"/>
      <c r="KX505" s="53"/>
      <c r="KY505" s="53"/>
      <c r="KZ505" s="53"/>
      <c r="LA505" s="53"/>
      <c r="LB505" s="53"/>
      <c r="LC505" s="53"/>
      <c r="LD505" s="53"/>
      <c r="LE505" s="53"/>
      <c r="LF505" s="53"/>
      <c r="LG505" s="53"/>
      <c r="LH505" s="53"/>
      <c r="LI505" s="53"/>
      <c r="LJ505" s="53"/>
      <c r="LK505" s="53"/>
      <c r="LL505" s="53"/>
      <c r="LM505" s="53"/>
      <c r="LN505" s="53"/>
      <c r="LO505" s="53"/>
      <c r="LP505" s="53"/>
      <c r="LQ505" s="53"/>
      <c r="LR505" s="53"/>
      <c r="LS505" s="53"/>
      <c r="LT505" s="53"/>
      <c r="LU505" s="53"/>
      <c r="LV505" s="53"/>
      <c r="LW505" s="53"/>
      <c r="LX505" s="53"/>
      <c r="LY505" s="53"/>
      <c r="LZ505" s="53"/>
      <c r="MA505" s="53"/>
      <c r="MB505" s="53"/>
      <c r="MC505" s="53"/>
      <c r="MD505" s="53"/>
      <c r="ME505" s="53"/>
      <c r="MF505" s="53"/>
      <c r="MG505" s="53"/>
      <c r="MH505" s="53"/>
      <c r="MI505" s="53"/>
      <c r="MJ505" s="53"/>
      <c r="MK505" s="53"/>
      <c r="ML505" s="53"/>
      <c r="MM505" s="53"/>
      <c r="MN505" s="53"/>
      <c r="MO505" s="53"/>
      <c r="MP505" s="53"/>
      <c r="MQ505" s="53"/>
      <c r="MR505" s="53"/>
      <c r="MS505" s="53"/>
      <c r="MT505" s="53"/>
      <c r="MU505" s="53"/>
      <c r="MV505" s="53"/>
      <c r="MW505" s="53"/>
      <c r="MX505" s="53"/>
      <c r="MY505" s="53"/>
      <c r="MZ505" s="53"/>
      <c r="NA505" s="53"/>
      <c r="NB505" s="53"/>
      <c r="NC505" s="53"/>
      <c r="ND505" s="53"/>
      <c r="NE505" s="53"/>
      <c r="NF505" s="53"/>
      <c r="NG505" s="53"/>
      <c r="NH505" s="53"/>
      <c r="NI505" s="53"/>
      <c r="NJ505" s="53"/>
      <c r="NK505" s="53"/>
      <c r="NL505" s="53"/>
      <c r="NM505" s="53"/>
      <c r="NN505" s="53"/>
      <c r="NO505" s="53"/>
      <c r="NP505" s="53"/>
      <c r="NQ505" s="53"/>
      <c r="NR505" s="53"/>
      <c r="NS505" s="53"/>
      <c r="NT505" s="53"/>
      <c r="NU505" s="53"/>
      <c r="NV505" s="53"/>
      <c r="NW505" s="53"/>
      <c r="NX505" s="53"/>
      <c r="NY505" s="53"/>
      <c r="NZ505" s="53"/>
      <c r="OA505" s="53"/>
      <c r="OB505" s="53"/>
      <c r="OC505" s="53"/>
      <c r="OD505" s="53"/>
      <c r="OE505" s="53"/>
      <c r="OF505" s="53"/>
      <c r="OG505" s="53"/>
      <c r="OH505" s="53"/>
      <c r="OI505" s="53"/>
      <c r="OJ505" s="53"/>
      <c r="OK505" s="53"/>
      <c r="OL505" s="53"/>
      <c r="OM505" s="53"/>
      <c r="ON505" s="53"/>
      <c r="OO505" s="53"/>
      <c r="OP505" s="53"/>
      <c r="OQ505" s="53"/>
      <c r="OR505" s="53"/>
      <c r="OS505" s="53"/>
      <c r="OT505" s="53"/>
      <c r="OU505" s="53"/>
      <c r="OV505" s="53"/>
      <c r="OW505" s="53"/>
      <c r="OX505" s="53"/>
      <c r="OY505" s="53"/>
      <c r="OZ505" s="53"/>
      <c r="PA505" s="53"/>
      <c r="PB505" s="53"/>
      <c r="PC505" s="53"/>
      <c r="PD505" s="53"/>
      <c r="PE505" s="53"/>
      <c r="PF505" s="53"/>
      <c r="PG505" s="53"/>
      <c r="PH505" s="53"/>
      <c r="PI505" s="53"/>
      <c r="PJ505" s="53"/>
      <c r="PK505" s="53"/>
      <c r="PL505" s="53"/>
      <c r="PM505" s="53"/>
      <c r="PN505" s="53"/>
      <c r="PO505" s="53"/>
      <c r="PP505" s="53"/>
      <c r="PQ505" s="53"/>
      <c r="PR505" s="53"/>
      <c r="PS505" s="53"/>
      <c r="PT505" s="53"/>
      <c r="PU505" s="53"/>
      <c r="PV505" s="53"/>
      <c r="PW505" s="53"/>
      <c r="PX505" s="53"/>
      <c r="PY505" s="53"/>
      <c r="PZ505" s="53"/>
      <c r="QA505" s="53"/>
      <c r="QB505" s="53"/>
      <c r="QC505" s="53"/>
      <c r="QD505" s="53"/>
      <c r="QE505" s="53"/>
      <c r="QF505" s="53"/>
      <c r="QG505" s="53"/>
      <c r="QH505" s="53"/>
      <c r="QI505" s="53"/>
      <c r="QJ505" s="53"/>
      <c r="QK505" s="53"/>
      <c r="QL505" s="53"/>
      <c r="QM505" s="53"/>
      <c r="QN505" s="53"/>
      <c r="QO505" s="53"/>
      <c r="QP505" s="53"/>
      <c r="QQ505" s="53"/>
      <c r="QR505" s="53"/>
      <c r="QS505" s="53"/>
      <c r="QT505" s="53"/>
      <c r="QU505" s="53"/>
      <c r="QV505" s="53"/>
      <c r="QW505" s="53"/>
      <c r="QX505" s="53"/>
      <c r="QY505" s="53"/>
      <c r="QZ505" s="53"/>
      <c r="RA505" s="53"/>
      <c r="RB505" s="53"/>
      <c r="RC505" s="53"/>
      <c r="RD505" s="53"/>
      <c r="RE505" s="53"/>
      <c r="RF505" s="53"/>
      <c r="RG505" s="53"/>
      <c r="RH505" s="53"/>
      <c r="RI505" s="53"/>
      <c r="RJ505" s="53"/>
      <c r="RK505" s="53"/>
      <c r="RL505" s="53"/>
      <c r="RM505" s="53"/>
      <c r="RN505" s="53"/>
      <c r="RO505" s="53"/>
      <c r="RP505" s="53"/>
      <c r="RQ505" s="53"/>
      <c r="RR505" s="53"/>
      <c r="RS505" s="53"/>
      <c r="RT505" s="53"/>
      <c r="RU505" s="53"/>
      <c r="RV505" s="53"/>
      <c r="RW505" s="53"/>
      <c r="RX505" s="53"/>
      <c r="RY505" s="53"/>
      <c r="RZ505" s="53"/>
      <c r="SA505" s="53"/>
      <c r="SB505" s="53"/>
      <c r="SC505" s="53"/>
      <c r="SD505" s="53"/>
      <c r="SE505" s="53"/>
      <c r="SF505" s="53"/>
      <c r="SG505" s="53"/>
      <c r="SH505" s="53"/>
      <c r="SI505" s="53"/>
      <c r="SJ505" s="53"/>
      <c r="SK505" s="53"/>
      <c r="SL505" s="53"/>
      <c r="SM505" s="53"/>
      <c r="SN505" s="53"/>
      <c r="SO505" s="53"/>
      <c r="SP505" s="53"/>
      <c r="SQ505" s="53"/>
      <c r="SR505" s="53"/>
      <c r="SS505" s="53"/>
      <c r="ST505" s="53"/>
      <c r="SU505" s="53"/>
      <c r="SV505" s="53"/>
      <c r="SW505" s="53"/>
      <c r="SX505" s="53"/>
      <c r="SY505" s="53"/>
      <c r="SZ505" s="53"/>
      <c r="TA505" s="53"/>
      <c r="TB505" s="53"/>
      <c r="TC505" s="53"/>
      <c r="TD505" s="53"/>
      <c r="TE505" s="53"/>
      <c r="TF505" s="53"/>
      <c r="TG505" s="53"/>
      <c r="TH505" s="53"/>
      <c r="TI505" s="53"/>
      <c r="TJ505" s="53"/>
      <c r="TK505" s="53"/>
      <c r="TL505" s="53"/>
      <c r="TM505" s="53"/>
      <c r="TN505" s="53"/>
      <c r="TO505" s="53"/>
      <c r="TP505" s="53"/>
      <c r="TQ505" s="53"/>
      <c r="TR505" s="53"/>
      <c r="TS505" s="53"/>
      <c r="TT505" s="53"/>
      <c r="TU505" s="53"/>
      <c r="TV505" s="53"/>
      <c r="TW505" s="53"/>
      <c r="TX505" s="53"/>
      <c r="TY505" s="53"/>
      <c r="TZ505" s="53"/>
      <c r="UA505" s="53"/>
      <c r="UB505" s="53"/>
      <c r="UC505" s="53"/>
      <c r="UD505" s="53"/>
      <c r="UE505" s="53"/>
      <c r="UF505" s="53"/>
      <c r="UG505" s="53"/>
    </row>
    <row r="506" spans="12:553" s="19" customFormat="1" ht="15.75" customHeight="1" x14ac:dyDescent="0.2">
      <c r="L506" s="66"/>
      <c r="M506" s="66"/>
      <c r="N506" s="52"/>
      <c r="O506" s="53"/>
      <c r="P506" s="53"/>
      <c r="Q506" s="53"/>
      <c r="R506" s="53"/>
      <c r="S506" s="53"/>
      <c r="T506" s="53"/>
      <c r="U506" s="53"/>
      <c r="V506" s="53"/>
      <c r="W506" s="53"/>
      <c r="X506" s="53"/>
      <c r="Y506" s="53"/>
      <c r="Z506" s="53"/>
      <c r="AA506" s="53"/>
      <c r="AB506" s="53"/>
      <c r="AC506" s="53"/>
      <c r="AD506" s="53"/>
      <c r="AE506" s="53"/>
      <c r="AF506" s="53"/>
      <c r="AG506" s="53"/>
      <c r="AH506" s="53"/>
      <c r="AI506" s="53"/>
      <c r="AJ506" s="53"/>
      <c r="AK506" s="53"/>
      <c r="AL506" s="53"/>
      <c r="AM506" s="53"/>
      <c r="AN506" s="53"/>
      <c r="AO506" s="53"/>
      <c r="AP506" s="53"/>
      <c r="AQ506" s="53"/>
      <c r="AR506" s="53"/>
      <c r="AS506" s="53"/>
      <c r="AT506" s="53"/>
      <c r="AU506" s="53"/>
      <c r="AV506" s="53"/>
      <c r="AW506" s="53"/>
      <c r="AX506" s="53"/>
      <c r="AY506" s="53"/>
      <c r="AZ506" s="53"/>
      <c r="BA506" s="53"/>
      <c r="BB506" s="53"/>
      <c r="BC506" s="53"/>
      <c r="BD506" s="53"/>
      <c r="BE506" s="53"/>
      <c r="BF506" s="53"/>
      <c r="BG506" s="53"/>
      <c r="BH506" s="53"/>
      <c r="BI506" s="53"/>
      <c r="BJ506" s="53"/>
      <c r="BK506" s="53"/>
      <c r="BL506" s="53"/>
      <c r="BM506" s="53"/>
      <c r="BN506" s="53"/>
      <c r="BO506" s="53"/>
      <c r="BP506" s="53"/>
      <c r="BQ506" s="53"/>
      <c r="BR506" s="53"/>
      <c r="BS506" s="53"/>
      <c r="BT506" s="53"/>
      <c r="BU506" s="53"/>
      <c r="BV506" s="53"/>
      <c r="BW506" s="53"/>
      <c r="BX506" s="53"/>
      <c r="BY506" s="53"/>
      <c r="BZ506" s="53"/>
      <c r="CA506" s="53"/>
      <c r="CB506" s="53"/>
      <c r="CC506" s="53"/>
      <c r="CD506" s="53"/>
      <c r="CE506" s="53"/>
      <c r="CF506" s="53"/>
      <c r="CG506" s="53"/>
      <c r="CH506" s="53"/>
      <c r="CI506" s="53"/>
      <c r="CJ506" s="53"/>
      <c r="CK506" s="53"/>
      <c r="CL506" s="53"/>
      <c r="CM506" s="53"/>
      <c r="CN506" s="53"/>
      <c r="CO506" s="53"/>
      <c r="CP506" s="53"/>
      <c r="CQ506" s="53"/>
      <c r="CR506" s="53"/>
      <c r="CS506" s="53"/>
      <c r="CT506" s="53"/>
      <c r="CU506" s="53"/>
      <c r="CV506" s="53"/>
      <c r="CW506" s="53"/>
      <c r="CX506" s="53"/>
      <c r="CY506" s="53"/>
      <c r="CZ506" s="53"/>
      <c r="DA506" s="53"/>
      <c r="DB506" s="53"/>
      <c r="DC506" s="53"/>
      <c r="DD506" s="53"/>
      <c r="DE506" s="53"/>
      <c r="DF506" s="53"/>
      <c r="DG506" s="53"/>
      <c r="DH506" s="53"/>
      <c r="DI506" s="53"/>
      <c r="DJ506" s="53"/>
      <c r="DK506" s="53"/>
      <c r="DL506" s="53"/>
      <c r="DM506" s="53"/>
      <c r="DN506" s="53"/>
      <c r="DO506" s="53"/>
      <c r="DP506" s="53"/>
      <c r="DQ506" s="53"/>
      <c r="DR506" s="53"/>
      <c r="DS506" s="53"/>
      <c r="DT506" s="53"/>
      <c r="DU506" s="53"/>
      <c r="DV506" s="53"/>
      <c r="DW506" s="53"/>
      <c r="DX506" s="53"/>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3"/>
      <c r="FK506" s="53"/>
      <c r="FL506" s="53"/>
      <c r="FM506" s="53"/>
      <c r="FN506" s="53"/>
      <c r="FO506" s="53"/>
      <c r="FP506" s="53"/>
      <c r="FQ506" s="53"/>
      <c r="FR506" s="53"/>
      <c r="FS506" s="53"/>
      <c r="FT506" s="53"/>
      <c r="FU506" s="53"/>
      <c r="FV506" s="53"/>
      <c r="FW506" s="53"/>
      <c r="FX506" s="53"/>
      <c r="FY506" s="53"/>
      <c r="FZ506" s="53"/>
      <c r="GA506" s="53"/>
      <c r="GB506" s="53"/>
      <c r="GC506" s="53"/>
      <c r="GD506" s="53"/>
      <c r="GE506" s="53"/>
      <c r="GF506" s="53"/>
      <c r="GG506" s="53"/>
      <c r="GH506" s="53"/>
      <c r="GI506" s="53"/>
      <c r="GJ506" s="53"/>
      <c r="GK506" s="53"/>
      <c r="GL506" s="53"/>
      <c r="GM506" s="53"/>
      <c r="GN506" s="53"/>
      <c r="GO506" s="53"/>
      <c r="GP506" s="53"/>
      <c r="GQ506" s="53"/>
      <c r="GR506" s="53"/>
      <c r="GS506" s="53"/>
      <c r="GT506" s="53"/>
      <c r="GU506" s="53"/>
      <c r="GV506" s="53"/>
      <c r="GW506" s="53"/>
      <c r="GX506" s="53"/>
      <c r="GY506" s="53"/>
      <c r="GZ506" s="53"/>
      <c r="HA506" s="53"/>
      <c r="HB506" s="53"/>
      <c r="HC506" s="53"/>
      <c r="HD506" s="53"/>
      <c r="HE506" s="53"/>
      <c r="HF506" s="53"/>
      <c r="HG506" s="53"/>
      <c r="HH506" s="53"/>
      <c r="HI506" s="53"/>
      <c r="HJ506" s="53"/>
      <c r="HK506" s="53"/>
      <c r="HL506" s="53"/>
      <c r="HM506" s="53"/>
      <c r="HN506" s="53"/>
      <c r="HO506" s="53"/>
      <c r="HP506" s="53"/>
      <c r="HQ506" s="53"/>
      <c r="HR506" s="53"/>
      <c r="HS506" s="53"/>
      <c r="HT506" s="53"/>
      <c r="HU506" s="53"/>
      <c r="HV506" s="53"/>
      <c r="HW506" s="53"/>
      <c r="HX506" s="53"/>
      <c r="HY506" s="53"/>
      <c r="HZ506" s="53"/>
      <c r="IA506" s="53"/>
      <c r="IB506" s="53"/>
      <c r="IC506" s="53"/>
      <c r="ID506" s="53"/>
      <c r="IE506" s="53"/>
      <c r="IF506" s="53"/>
      <c r="IG506" s="53"/>
      <c r="IH506" s="53"/>
      <c r="II506" s="53"/>
      <c r="IJ506" s="53"/>
      <c r="IK506" s="53"/>
      <c r="IL506" s="53"/>
      <c r="IM506" s="53"/>
      <c r="IN506" s="53"/>
      <c r="IO506" s="53"/>
      <c r="IP506" s="53"/>
      <c r="IQ506" s="53"/>
      <c r="IR506" s="53"/>
      <c r="IS506" s="53"/>
      <c r="IT506" s="53"/>
      <c r="IU506" s="53"/>
      <c r="IV506" s="53"/>
      <c r="IW506" s="53"/>
      <c r="IX506" s="53"/>
      <c r="IY506" s="53"/>
      <c r="IZ506" s="53"/>
      <c r="JA506" s="53"/>
      <c r="JB506" s="53"/>
      <c r="JC506" s="53"/>
      <c r="JD506" s="53"/>
      <c r="JE506" s="53"/>
      <c r="JF506" s="53"/>
      <c r="JG506" s="53"/>
      <c r="JH506" s="53"/>
      <c r="JI506" s="53"/>
      <c r="JJ506" s="53"/>
      <c r="JK506" s="53"/>
      <c r="JL506" s="53"/>
      <c r="JM506" s="53"/>
      <c r="JN506" s="53"/>
      <c r="JO506" s="53"/>
      <c r="JP506" s="53"/>
      <c r="JQ506" s="53"/>
      <c r="JR506" s="53"/>
      <c r="JS506" s="53"/>
      <c r="JT506" s="53"/>
      <c r="JU506" s="53"/>
      <c r="JV506" s="53"/>
      <c r="JW506" s="53"/>
      <c r="JX506" s="53"/>
      <c r="JY506" s="53"/>
      <c r="JZ506" s="53"/>
      <c r="KA506" s="53"/>
      <c r="KB506" s="53"/>
      <c r="KC506" s="53"/>
      <c r="KD506" s="53"/>
      <c r="KE506" s="53"/>
      <c r="KF506" s="53"/>
      <c r="KG506" s="53"/>
      <c r="KH506" s="53"/>
      <c r="KI506" s="53"/>
      <c r="KJ506" s="53"/>
      <c r="KK506" s="53"/>
      <c r="KL506" s="53"/>
      <c r="KM506" s="53"/>
      <c r="KN506" s="53"/>
      <c r="KO506" s="53"/>
      <c r="KP506" s="53"/>
      <c r="KQ506" s="53"/>
      <c r="KR506" s="53"/>
      <c r="KS506" s="53"/>
      <c r="KT506" s="53"/>
      <c r="KU506" s="53"/>
      <c r="KV506" s="53"/>
      <c r="KW506" s="53"/>
      <c r="KX506" s="53"/>
      <c r="KY506" s="53"/>
      <c r="KZ506" s="53"/>
      <c r="LA506" s="53"/>
      <c r="LB506" s="53"/>
      <c r="LC506" s="53"/>
      <c r="LD506" s="53"/>
      <c r="LE506" s="53"/>
      <c r="LF506" s="53"/>
      <c r="LG506" s="53"/>
      <c r="LH506" s="53"/>
      <c r="LI506" s="53"/>
      <c r="LJ506" s="53"/>
      <c r="LK506" s="53"/>
      <c r="LL506" s="53"/>
      <c r="LM506" s="53"/>
      <c r="LN506" s="53"/>
      <c r="LO506" s="53"/>
      <c r="LP506" s="53"/>
      <c r="LQ506" s="53"/>
      <c r="LR506" s="53"/>
      <c r="LS506" s="53"/>
      <c r="LT506" s="53"/>
      <c r="LU506" s="53"/>
      <c r="LV506" s="53"/>
      <c r="LW506" s="53"/>
      <c r="LX506" s="53"/>
      <c r="LY506" s="53"/>
      <c r="LZ506" s="53"/>
      <c r="MA506" s="53"/>
      <c r="MB506" s="53"/>
      <c r="MC506" s="53"/>
      <c r="MD506" s="53"/>
      <c r="ME506" s="53"/>
      <c r="MF506" s="53"/>
      <c r="MG506" s="53"/>
      <c r="MH506" s="53"/>
      <c r="MI506" s="53"/>
      <c r="MJ506" s="53"/>
      <c r="MK506" s="53"/>
      <c r="ML506" s="53"/>
      <c r="MM506" s="53"/>
      <c r="MN506" s="53"/>
      <c r="MO506" s="53"/>
      <c r="MP506" s="53"/>
      <c r="MQ506" s="53"/>
      <c r="MR506" s="53"/>
      <c r="MS506" s="53"/>
      <c r="MT506" s="53"/>
      <c r="MU506" s="53"/>
      <c r="MV506" s="53"/>
      <c r="MW506" s="53"/>
      <c r="MX506" s="53"/>
      <c r="MY506" s="53"/>
      <c r="MZ506" s="53"/>
      <c r="NA506" s="53"/>
      <c r="NB506" s="53"/>
      <c r="NC506" s="53"/>
      <c r="ND506" s="53"/>
      <c r="NE506" s="53"/>
      <c r="NF506" s="53"/>
      <c r="NG506" s="53"/>
      <c r="NH506" s="53"/>
      <c r="NI506" s="53"/>
      <c r="NJ506" s="53"/>
      <c r="NK506" s="53"/>
      <c r="NL506" s="53"/>
      <c r="NM506" s="53"/>
      <c r="NN506" s="53"/>
      <c r="NO506" s="53"/>
      <c r="NP506" s="53"/>
      <c r="NQ506" s="53"/>
      <c r="NR506" s="53"/>
      <c r="NS506" s="53"/>
      <c r="NT506" s="53"/>
      <c r="NU506" s="53"/>
      <c r="NV506" s="53"/>
      <c r="NW506" s="53"/>
      <c r="NX506" s="53"/>
      <c r="NY506" s="53"/>
      <c r="NZ506" s="53"/>
      <c r="OA506" s="53"/>
      <c r="OB506" s="53"/>
      <c r="OC506" s="53"/>
      <c r="OD506" s="53"/>
      <c r="OE506" s="53"/>
      <c r="OF506" s="53"/>
      <c r="OG506" s="53"/>
      <c r="OH506" s="53"/>
      <c r="OI506" s="53"/>
      <c r="OJ506" s="53"/>
      <c r="OK506" s="53"/>
      <c r="OL506" s="53"/>
      <c r="OM506" s="53"/>
      <c r="ON506" s="53"/>
      <c r="OO506" s="53"/>
      <c r="OP506" s="53"/>
      <c r="OQ506" s="53"/>
      <c r="OR506" s="53"/>
      <c r="OS506" s="53"/>
      <c r="OT506" s="53"/>
      <c r="OU506" s="53"/>
      <c r="OV506" s="53"/>
      <c r="OW506" s="53"/>
      <c r="OX506" s="53"/>
      <c r="OY506" s="53"/>
      <c r="OZ506" s="53"/>
      <c r="PA506" s="53"/>
      <c r="PB506" s="53"/>
      <c r="PC506" s="53"/>
      <c r="PD506" s="53"/>
      <c r="PE506" s="53"/>
      <c r="PF506" s="53"/>
      <c r="PG506" s="53"/>
      <c r="PH506" s="53"/>
      <c r="PI506" s="53"/>
      <c r="PJ506" s="53"/>
      <c r="PK506" s="53"/>
      <c r="PL506" s="53"/>
      <c r="PM506" s="53"/>
      <c r="PN506" s="53"/>
      <c r="PO506" s="53"/>
      <c r="PP506" s="53"/>
      <c r="PQ506" s="53"/>
      <c r="PR506" s="53"/>
      <c r="PS506" s="53"/>
      <c r="PT506" s="53"/>
      <c r="PU506" s="53"/>
      <c r="PV506" s="53"/>
      <c r="PW506" s="53"/>
      <c r="PX506" s="53"/>
      <c r="PY506" s="53"/>
      <c r="PZ506" s="53"/>
      <c r="QA506" s="53"/>
      <c r="QB506" s="53"/>
      <c r="QC506" s="53"/>
      <c r="QD506" s="53"/>
      <c r="QE506" s="53"/>
      <c r="QF506" s="53"/>
      <c r="QG506" s="53"/>
      <c r="QH506" s="53"/>
      <c r="QI506" s="53"/>
      <c r="QJ506" s="53"/>
      <c r="QK506" s="53"/>
      <c r="QL506" s="53"/>
      <c r="QM506" s="53"/>
      <c r="QN506" s="53"/>
      <c r="QO506" s="53"/>
      <c r="QP506" s="53"/>
      <c r="QQ506" s="53"/>
      <c r="QR506" s="53"/>
      <c r="QS506" s="53"/>
      <c r="QT506" s="53"/>
      <c r="QU506" s="53"/>
      <c r="QV506" s="53"/>
      <c r="QW506" s="53"/>
      <c r="QX506" s="53"/>
      <c r="QY506" s="53"/>
      <c r="QZ506" s="53"/>
      <c r="RA506" s="53"/>
      <c r="RB506" s="53"/>
      <c r="RC506" s="53"/>
      <c r="RD506" s="53"/>
      <c r="RE506" s="53"/>
      <c r="RF506" s="53"/>
      <c r="RG506" s="53"/>
      <c r="RH506" s="53"/>
      <c r="RI506" s="53"/>
      <c r="RJ506" s="53"/>
      <c r="RK506" s="53"/>
      <c r="RL506" s="53"/>
      <c r="RM506" s="53"/>
      <c r="RN506" s="53"/>
      <c r="RO506" s="53"/>
      <c r="RP506" s="53"/>
      <c r="RQ506" s="53"/>
      <c r="RR506" s="53"/>
      <c r="RS506" s="53"/>
      <c r="RT506" s="53"/>
      <c r="RU506" s="53"/>
      <c r="RV506" s="53"/>
      <c r="RW506" s="53"/>
      <c r="RX506" s="53"/>
      <c r="RY506" s="53"/>
      <c r="RZ506" s="53"/>
      <c r="SA506" s="53"/>
      <c r="SB506" s="53"/>
      <c r="SC506" s="53"/>
      <c r="SD506" s="53"/>
      <c r="SE506" s="53"/>
      <c r="SF506" s="53"/>
      <c r="SG506" s="53"/>
      <c r="SH506" s="53"/>
      <c r="SI506" s="53"/>
      <c r="SJ506" s="53"/>
      <c r="SK506" s="53"/>
      <c r="SL506" s="53"/>
      <c r="SM506" s="53"/>
      <c r="SN506" s="53"/>
      <c r="SO506" s="53"/>
      <c r="SP506" s="53"/>
      <c r="SQ506" s="53"/>
      <c r="SR506" s="53"/>
      <c r="SS506" s="53"/>
      <c r="ST506" s="53"/>
      <c r="SU506" s="53"/>
      <c r="SV506" s="53"/>
      <c r="SW506" s="53"/>
      <c r="SX506" s="53"/>
      <c r="SY506" s="53"/>
      <c r="SZ506" s="53"/>
      <c r="TA506" s="53"/>
      <c r="TB506" s="53"/>
      <c r="TC506" s="53"/>
      <c r="TD506" s="53"/>
      <c r="TE506" s="53"/>
      <c r="TF506" s="53"/>
      <c r="TG506" s="53"/>
      <c r="TH506" s="53"/>
      <c r="TI506" s="53"/>
      <c r="TJ506" s="53"/>
      <c r="TK506" s="53"/>
      <c r="TL506" s="53"/>
      <c r="TM506" s="53"/>
      <c r="TN506" s="53"/>
      <c r="TO506" s="53"/>
      <c r="TP506" s="53"/>
      <c r="TQ506" s="53"/>
      <c r="TR506" s="53"/>
      <c r="TS506" s="53"/>
      <c r="TT506" s="53"/>
      <c r="TU506" s="53"/>
      <c r="TV506" s="53"/>
      <c r="TW506" s="53"/>
      <c r="TX506" s="53"/>
      <c r="TY506" s="53"/>
      <c r="TZ506" s="53"/>
      <c r="UA506" s="53"/>
      <c r="UB506" s="53"/>
      <c r="UC506" s="53"/>
      <c r="UD506" s="53"/>
      <c r="UE506" s="53"/>
      <c r="UF506" s="53"/>
      <c r="UG506" s="53"/>
    </row>
    <row r="507" spans="12:553" s="19" customFormat="1" ht="15.75" customHeight="1" x14ac:dyDescent="0.2">
      <c r="L507" s="66"/>
      <c r="M507" s="66"/>
      <c r="N507" s="52"/>
      <c r="O507" s="53"/>
      <c r="P507" s="53"/>
      <c r="Q507" s="53"/>
      <c r="R507" s="53"/>
      <c r="S507" s="53"/>
      <c r="T507" s="53"/>
      <c r="U507" s="53"/>
      <c r="V507" s="53"/>
      <c r="W507" s="53"/>
      <c r="X507" s="53"/>
      <c r="Y507" s="53"/>
      <c r="Z507" s="53"/>
      <c r="AA507" s="53"/>
      <c r="AB507" s="53"/>
      <c r="AC507" s="53"/>
      <c r="AD507" s="53"/>
      <c r="AE507" s="53"/>
      <c r="AF507" s="53"/>
      <c r="AG507" s="53"/>
      <c r="AH507" s="53"/>
      <c r="AI507" s="53"/>
      <c r="AJ507" s="53"/>
      <c r="AK507" s="53"/>
      <c r="AL507" s="53"/>
      <c r="AM507" s="53"/>
      <c r="AN507" s="53"/>
      <c r="AO507" s="53"/>
      <c r="AP507" s="53"/>
      <c r="AQ507" s="53"/>
      <c r="AR507" s="53"/>
      <c r="AS507" s="53"/>
      <c r="AT507" s="53"/>
      <c r="AU507" s="53"/>
      <c r="AV507" s="53"/>
      <c r="AW507" s="53"/>
      <c r="AX507" s="53"/>
      <c r="AY507" s="53"/>
      <c r="AZ507" s="53"/>
      <c r="BA507" s="53"/>
      <c r="BB507" s="53"/>
      <c r="BC507" s="53"/>
      <c r="BD507" s="53"/>
      <c r="BE507" s="53"/>
      <c r="BF507" s="53"/>
      <c r="BG507" s="53"/>
      <c r="BH507" s="53"/>
      <c r="BI507" s="53"/>
      <c r="BJ507" s="53"/>
      <c r="BK507" s="53"/>
      <c r="BL507" s="53"/>
      <c r="BM507" s="53"/>
      <c r="BN507" s="53"/>
      <c r="BO507" s="53"/>
      <c r="BP507" s="53"/>
      <c r="BQ507" s="53"/>
      <c r="BR507" s="53"/>
      <c r="BS507" s="53"/>
      <c r="BT507" s="53"/>
      <c r="BU507" s="53"/>
      <c r="BV507" s="53"/>
      <c r="BW507" s="53"/>
      <c r="BX507" s="53"/>
      <c r="BY507" s="53"/>
      <c r="BZ507" s="53"/>
      <c r="CA507" s="53"/>
      <c r="CB507" s="53"/>
      <c r="CC507" s="53"/>
      <c r="CD507" s="53"/>
      <c r="CE507" s="53"/>
      <c r="CF507" s="53"/>
      <c r="CG507" s="53"/>
      <c r="CH507" s="53"/>
      <c r="CI507" s="53"/>
      <c r="CJ507" s="53"/>
      <c r="CK507" s="53"/>
      <c r="CL507" s="53"/>
      <c r="CM507" s="53"/>
      <c r="CN507" s="53"/>
      <c r="CO507" s="53"/>
      <c r="CP507" s="53"/>
      <c r="CQ507" s="53"/>
      <c r="CR507" s="53"/>
      <c r="CS507" s="53"/>
      <c r="CT507" s="53"/>
      <c r="CU507" s="53"/>
      <c r="CV507" s="53"/>
      <c r="CW507" s="53"/>
      <c r="CX507" s="53"/>
      <c r="CY507" s="53"/>
      <c r="CZ507" s="53"/>
      <c r="DA507" s="53"/>
      <c r="DB507" s="53"/>
      <c r="DC507" s="53"/>
      <c r="DD507" s="53"/>
      <c r="DE507" s="53"/>
      <c r="DF507" s="53"/>
      <c r="DG507" s="53"/>
      <c r="DH507" s="53"/>
      <c r="DI507" s="53"/>
      <c r="DJ507" s="53"/>
      <c r="DK507" s="53"/>
      <c r="DL507" s="53"/>
      <c r="DM507" s="53"/>
      <c r="DN507" s="53"/>
      <c r="DO507" s="53"/>
      <c r="DP507" s="53"/>
      <c r="DQ507" s="53"/>
      <c r="DR507" s="53"/>
      <c r="DS507" s="53"/>
      <c r="DT507" s="53"/>
      <c r="DU507" s="53"/>
      <c r="DV507" s="53"/>
      <c r="DW507" s="53"/>
      <c r="DX507" s="53"/>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3"/>
      <c r="FK507" s="53"/>
      <c r="FL507" s="53"/>
      <c r="FM507" s="53"/>
      <c r="FN507" s="53"/>
      <c r="FO507" s="53"/>
      <c r="FP507" s="53"/>
      <c r="FQ507" s="53"/>
      <c r="FR507" s="53"/>
      <c r="FS507" s="53"/>
      <c r="FT507" s="53"/>
      <c r="FU507" s="53"/>
      <c r="FV507" s="53"/>
      <c r="FW507" s="53"/>
      <c r="FX507" s="53"/>
      <c r="FY507" s="53"/>
      <c r="FZ507" s="53"/>
      <c r="GA507" s="53"/>
      <c r="GB507" s="53"/>
      <c r="GC507" s="53"/>
      <c r="GD507" s="53"/>
      <c r="GE507" s="53"/>
      <c r="GF507" s="53"/>
      <c r="GG507" s="53"/>
      <c r="GH507" s="53"/>
      <c r="GI507" s="53"/>
      <c r="GJ507" s="53"/>
      <c r="GK507" s="53"/>
      <c r="GL507" s="53"/>
      <c r="GM507" s="53"/>
      <c r="GN507" s="53"/>
      <c r="GO507" s="53"/>
      <c r="GP507" s="53"/>
      <c r="GQ507" s="53"/>
      <c r="GR507" s="53"/>
      <c r="GS507" s="53"/>
      <c r="GT507" s="53"/>
      <c r="GU507" s="53"/>
      <c r="GV507" s="53"/>
      <c r="GW507" s="53"/>
      <c r="GX507" s="53"/>
      <c r="GY507" s="53"/>
      <c r="GZ507" s="53"/>
      <c r="HA507" s="53"/>
      <c r="HB507" s="53"/>
      <c r="HC507" s="53"/>
      <c r="HD507" s="53"/>
      <c r="HE507" s="53"/>
      <c r="HF507" s="53"/>
      <c r="HG507" s="53"/>
      <c r="HH507" s="53"/>
      <c r="HI507" s="53"/>
      <c r="HJ507" s="53"/>
      <c r="HK507" s="53"/>
      <c r="HL507" s="53"/>
      <c r="HM507" s="53"/>
      <c r="HN507" s="53"/>
      <c r="HO507" s="53"/>
      <c r="HP507" s="53"/>
      <c r="HQ507" s="53"/>
      <c r="HR507" s="53"/>
      <c r="HS507" s="53"/>
      <c r="HT507" s="53"/>
      <c r="HU507" s="53"/>
      <c r="HV507" s="53"/>
      <c r="HW507" s="53"/>
      <c r="HX507" s="53"/>
      <c r="HY507" s="53"/>
      <c r="HZ507" s="53"/>
      <c r="IA507" s="53"/>
      <c r="IB507" s="53"/>
      <c r="IC507" s="53"/>
      <c r="ID507" s="53"/>
      <c r="IE507" s="53"/>
      <c r="IF507" s="53"/>
      <c r="IG507" s="53"/>
      <c r="IH507" s="53"/>
      <c r="II507" s="53"/>
      <c r="IJ507" s="53"/>
      <c r="IK507" s="53"/>
      <c r="IL507" s="53"/>
      <c r="IM507" s="53"/>
      <c r="IN507" s="53"/>
      <c r="IO507" s="53"/>
      <c r="IP507" s="53"/>
      <c r="IQ507" s="53"/>
      <c r="IR507" s="53"/>
      <c r="IS507" s="53"/>
      <c r="IT507" s="53"/>
      <c r="IU507" s="53"/>
      <c r="IV507" s="53"/>
      <c r="IW507" s="53"/>
      <c r="IX507" s="53"/>
      <c r="IY507" s="53"/>
      <c r="IZ507" s="53"/>
      <c r="JA507" s="53"/>
      <c r="JB507" s="53"/>
      <c r="JC507" s="53"/>
      <c r="JD507" s="53"/>
      <c r="JE507" s="53"/>
      <c r="JF507" s="53"/>
      <c r="JG507" s="53"/>
      <c r="JH507" s="53"/>
      <c r="JI507" s="53"/>
      <c r="JJ507" s="53"/>
      <c r="JK507" s="53"/>
      <c r="JL507" s="53"/>
      <c r="JM507" s="53"/>
      <c r="JN507" s="53"/>
      <c r="JO507" s="53"/>
      <c r="JP507" s="53"/>
      <c r="JQ507" s="53"/>
      <c r="JR507" s="53"/>
      <c r="JS507" s="53"/>
      <c r="JT507" s="53"/>
      <c r="JU507" s="53"/>
      <c r="JV507" s="53"/>
      <c r="JW507" s="53"/>
      <c r="JX507" s="53"/>
      <c r="JY507" s="53"/>
      <c r="JZ507" s="53"/>
      <c r="KA507" s="53"/>
      <c r="KB507" s="53"/>
      <c r="KC507" s="53"/>
      <c r="KD507" s="53"/>
      <c r="KE507" s="53"/>
      <c r="KF507" s="53"/>
      <c r="KG507" s="53"/>
      <c r="KH507" s="53"/>
      <c r="KI507" s="53"/>
      <c r="KJ507" s="53"/>
      <c r="KK507" s="53"/>
      <c r="KL507" s="53"/>
      <c r="KM507" s="53"/>
      <c r="KN507" s="53"/>
      <c r="KO507" s="53"/>
      <c r="KP507" s="53"/>
      <c r="KQ507" s="53"/>
      <c r="KR507" s="53"/>
      <c r="KS507" s="53"/>
      <c r="KT507" s="53"/>
      <c r="KU507" s="53"/>
      <c r="KV507" s="53"/>
      <c r="KW507" s="53"/>
      <c r="KX507" s="53"/>
      <c r="KY507" s="53"/>
      <c r="KZ507" s="53"/>
      <c r="LA507" s="53"/>
      <c r="LB507" s="53"/>
      <c r="LC507" s="53"/>
      <c r="LD507" s="53"/>
      <c r="LE507" s="53"/>
      <c r="LF507" s="53"/>
      <c r="LG507" s="53"/>
      <c r="LH507" s="53"/>
      <c r="LI507" s="53"/>
      <c r="LJ507" s="53"/>
      <c r="LK507" s="53"/>
      <c r="LL507" s="53"/>
      <c r="LM507" s="53"/>
      <c r="LN507" s="53"/>
      <c r="LO507" s="53"/>
      <c r="LP507" s="53"/>
      <c r="LQ507" s="53"/>
      <c r="LR507" s="53"/>
      <c r="LS507" s="53"/>
      <c r="LT507" s="53"/>
      <c r="LU507" s="53"/>
      <c r="LV507" s="53"/>
      <c r="LW507" s="53"/>
      <c r="LX507" s="53"/>
      <c r="LY507" s="53"/>
      <c r="LZ507" s="53"/>
      <c r="MA507" s="53"/>
      <c r="MB507" s="53"/>
      <c r="MC507" s="53"/>
      <c r="MD507" s="53"/>
      <c r="ME507" s="53"/>
      <c r="MF507" s="53"/>
      <c r="MG507" s="53"/>
      <c r="MH507" s="53"/>
      <c r="MI507" s="53"/>
      <c r="MJ507" s="53"/>
      <c r="MK507" s="53"/>
      <c r="ML507" s="53"/>
      <c r="MM507" s="53"/>
      <c r="MN507" s="53"/>
      <c r="MO507" s="53"/>
      <c r="MP507" s="53"/>
      <c r="MQ507" s="53"/>
      <c r="MR507" s="53"/>
      <c r="MS507" s="53"/>
      <c r="MT507" s="53"/>
      <c r="MU507" s="53"/>
      <c r="MV507" s="53"/>
      <c r="MW507" s="53"/>
      <c r="MX507" s="53"/>
      <c r="MY507" s="53"/>
      <c r="MZ507" s="53"/>
      <c r="NA507" s="53"/>
      <c r="NB507" s="53"/>
      <c r="NC507" s="53"/>
      <c r="ND507" s="53"/>
      <c r="NE507" s="53"/>
      <c r="NF507" s="53"/>
      <c r="NG507" s="53"/>
      <c r="NH507" s="53"/>
      <c r="NI507" s="53"/>
      <c r="NJ507" s="53"/>
      <c r="NK507" s="53"/>
      <c r="NL507" s="53"/>
      <c r="NM507" s="53"/>
      <c r="NN507" s="53"/>
      <c r="NO507" s="53"/>
      <c r="NP507" s="53"/>
      <c r="NQ507" s="53"/>
      <c r="NR507" s="53"/>
      <c r="NS507" s="53"/>
      <c r="NT507" s="53"/>
      <c r="NU507" s="53"/>
      <c r="NV507" s="53"/>
      <c r="NW507" s="53"/>
      <c r="NX507" s="53"/>
      <c r="NY507" s="53"/>
      <c r="NZ507" s="53"/>
      <c r="OA507" s="53"/>
      <c r="OB507" s="53"/>
      <c r="OC507" s="53"/>
      <c r="OD507" s="53"/>
      <c r="OE507" s="53"/>
      <c r="OF507" s="53"/>
      <c r="OG507" s="53"/>
      <c r="OH507" s="53"/>
      <c r="OI507" s="53"/>
      <c r="OJ507" s="53"/>
      <c r="OK507" s="53"/>
      <c r="OL507" s="53"/>
      <c r="OM507" s="53"/>
      <c r="ON507" s="53"/>
      <c r="OO507" s="53"/>
      <c r="OP507" s="53"/>
      <c r="OQ507" s="53"/>
      <c r="OR507" s="53"/>
      <c r="OS507" s="53"/>
      <c r="OT507" s="53"/>
      <c r="OU507" s="53"/>
      <c r="OV507" s="53"/>
      <c r="OW507" s="53"/>
      <c r="OX507" s="53"/>
      <c r="OY507" s="53"/>
      <c r="OZ507" s="53"/>
      <c r="PA507" s="53"/>
      <c r="PB507" s="53"/>
      <c r="PC507" s="53"/>
      <c r="PD507" s="53"/>
      <c r="PE507" s="53"/>
      <c r="PF507" s="53"/>
      <c r="PG507" s="53"/>
      <c r="PH507" s="53"/>
      <c r="PI507" s="53"/>
      <c r="PJ507" s="53"/>
      <c r="PK507" s="53"/>
      <c r="PL507" s="53"/>
      <c r="PM507" s="53"/>
      <c r="PN507" s="53"/>
      <c r="PO507" s="53"/>
      <c r="PP507" s="53"/>
      <c r="PQ507" s="53"/>
      <c r="PR507" s="53"/>
      <c r="PS507" s="53"/>
      <c r="PT507" s="53"/>
      <c r="PU507" s="53"/>
      <c r="PV507" s="53"/>
      <c r="PW507" s="53"/>
      <c r="PX507" s="53"/>
      <c r="PY507" s="53"/>
      <c r="PZ507" s="53"/>
      <c r="QA507" s="53"/>
      <c r="QB507" s="53"/>
      <c r="QC507" s="53"/>
      <c r="QD507" s="53"/>
      <c r="QE507" s="53"/>
      <c r="QF507" s="53"/>
      <c r="QG507" s="53"/>
      <c r="QH507" s="53"/>
      <c r="QI507" s="53"/>
      <c r="QJ507" s="53"/>
      <c r="QK507" s="53"/>
      <c r="QL507" s="53"/>
      <c r="QM507" s="53"/>
      <c r="QN507" s="53"/>
      <c r="QO507" s="53"/>
      <c r="QP507" s="53"/>
      <c r="QQ507" s="53"/>
      <c r="QR507" s="53"/>
      <c r="QS507" s="53"/>
      <c r="QT507" s="53"/>
      <c r="QU507" s="53"/>
      <c r="QV507" s="53"/>
      <c r="QW507" s="53"/>
      <c r="QX507" s="53"/>
      <c r="QY507" s="53"/>
      <c r="QZ507" s="53"/>
      <c r="RA507" s="53"/>
      <c r="RB507" s="53"/>
      <c r="RC507" s="53"/>
      <c r="RD507" s="53"/>
      <c r="RE507" s="53"/>
      <c r="RF507" s="53"/>
      <c r="RG507" s="53"/>
      <c r="RH507" s="53"/>
      <c r="RI507" s="53"/>
      <c r="RJ507" s="53"/>
      <c r="RK507" s="53"/>
      <c r="RL507" s="53"/>
      <c r="RM507" s="53"/>
      <c r="RN507" s="53"/>
      <c r="RO507" s="53"/>
      <c r="RP507" s="53"/>
      <c r="RQ507" s="53"/>
      <c r="RR507" s="53"/>
      <c r="RS507" s="53"/>
      <c r="RT507" s="53"/>
      <c r="RU507" s="53"/>
      <c r="RV507" s="53"/>
      <c r="RW507" s="53"/>
      <c r="RX507" s="53"/>
      <c r="RY507" s="53"/>
      <c r="RZ507" s="53"/>
      <c r="SA507" s="53"/>
      <c r="SB507" s="53"/>
      <c r="SC507" s="53"/>
      <c r="SD507" s="53"/>
      <c r="SE507" s="53"/>
      <c r="SF507" s="53"/>
      <c r="SG507" s="53"/>
      <c r="SH507" s="53"/>
      <c r="SI507" s="53"/>
      <c r="SJ507" s="53"/>
      <c r="SK507" s="53"/>
      <c r="SL507" s="53"/>
      <c r="SM507" s="53"/>
      <c r="SN507" s="53"/>
      <c r="SO507" s="53"/>
      <c r="SP507" s="53"/>
      <c r="SQ507" s="53"/>
      <c r="SR507" s="53"/>
      <c r="SS507" s="53"/>
      <c r="ST507" s="53"/>
      <c r="SU507" s="53"/>
      <c r="SV507" s="53"/>
      <c r="SW507" s="53"/>
      <c r="SX507" s="53"/>
      <c r="SY507" s="53"/>
      <c r="SZ507" s="53"/>
      <c r="TA507" s="53"/>
      <c r="TB507" s="53"/>
      <c r="TC507" s="53"/>
      <c r="TD507" s="53"/>
      <c r="TE507" s="53"/>
      <c r="TF507" s="53"/>
      <c r="TG507" s="53"/>
      <c r="TH507" s="53"/>
      <c r="TI507" s="53"/>
      <c r="TJ507" s="53"/>
      <c r="TK507" s="53"/>
      <c r="TL507" s="53"/>
      <c r="TM507" s="53"/>
      <c r="TN507" s="53"/>
      <c r="TO507" s="53"/>
      <c r="TP507" s="53"/>
      <c r="TQ507" s="53"/>
      <c r="TR507" s="53"/>
      <c r="TS507" s="53"/>
      <c r="TT507" s="53"/>
      <c r="TU507" s="53"/>
      <c r="TV507" s="53"/>
      <c r="TW507" s="53"/>
      <c r="TX507" s="53"/>
      <c r="TY507" s="53"/>
      <c r="TZ507" s="53"/>
      <c r="UA507" s="53"/>
      <c r="UB507" s="53"/>
      <c r="UC507" s="53"/>
      <c r="UD507" s="53"/>
      <c r="UE507" s="53"/>
      <c r="UF507" s="53"/>
      <c r="UG507" s="53"/>
    </row>
    <row r="508" spans="12:553" s="19" customFormat="1" ht="15.75" customHeight="1" x14ac:dyDescent="0.2">
      <c r="L508" s="66"/>
      <c r="M508" s="66"/>
      <c r="N508" s="52"/>
      <c r="O508" s="53"/>
      <c r="P508" s="53"/>
      <c r="Q508" s="53"/>
      <c r="R508" s="53"/>
      <c r="S508" s="53"/>
      <c r="T508" s="53"/>
      <c r="U508" s="53"/>
      <c r="V508" s="53"/>
      <c r="W508" s="53"/>
      <c r="X508" s="53"/>
      <c r="Y508" s="53"/>
      <c r="Z508" s="53"/>
      <c r="AA508" s="53"/>
      <c r="AB508" s="53"/>
      <c r="AC508" s="53"/>
      <c r="AD508" s="53"/>
      <c r="AE508" s="53"/>
      <c r="AF508" s="53"/>
      <c r="AG508" s="53"/>
      <c r="AH508" s="53"/>
      <c r="AI508" s="53"/>
      <c r="AJ508" s="53"/>
      <c r="AK508" s="53"/>
      <c r="AL508" s="53"/>
      <c r="AM508" s="53"/>
      <c r="AN508" s="53"/>
      <c r="AO508" s="53"/>
      <c r="AP508" s="53"/>
      <c r="AQ508" s="53"/>
      <c r="AR508" s="53"/>
      <c r="AS508" s="53"/>
      <c r="AT508" s="53"/>
      <c r="AU508" s="53"/>
      <c r="AV508" s="53"/>
      <c r="AW508" s="53"/>
      <c r="AX508" s="53"/>
      <c r="AY508" s="53"/>
      <c r="AZ508" s="53"/>
      <c r="BA508" s="53"/>
      <c r="BB508" s="53"/>
      <c r="BC508" s="53"/>
      <c r="BD508" s="53"/>
      <c r="BE508" s="53"/>
      <c r="BF508" s="53"/>
      <c r="BG508" s="53"/>
      <c r="BH508" s="53"/>
      <c r="BI508" s="53"/>
      <c r="BJ508" s="53"/>
      <c r="BK508" s="53"/>
      <c r="BL508" s="53"/>
      <c r="BM508" s="53"/>
      <c r="BN508" s="53"/>
      <c r="BO508" s="53"/>
      <c r="BP508" s="53"/>
      <c r="BQ508" s="53"/>
      <c r="BR508" s="53"/>
      <c r="BS508" s="53"/>
      <c r="BT508" s="53"/>
      <c r="BU508" s="53"/>
      <c r="BV508" s="53"/>
      <c r="BW508" s="53"/>
      <c r="BX508" s="53"/>
      <c r="BY508" s="53"/>
      <c r="BZ508" s="53"/>
      <c r="CA508" s="53"/>
      <c r="CB508" s="53"/>
      <c r="CC508" s="53"/>
      <c r="CD508" s="53"/>
      <c r="CE508" s="53"/>
      <c r="CF508" s="53"/>
      <c r="CG508" s="53"/>
      <c r="CH508" s="53"/>
      <c r="CI508" s="53"/>
      <c r="CJ508" s="53"/>
      <c r="CK508" s="53"/>
      <c r="CL508" s="53"/>
      <c r="CM508" s="53"/>
      <c r="CN508" s="53"/>
      <c r="CO508" s="53"/>
      <c r="CP508" s="53"/>
      <c r="CQ508" s="53"/>
      <c r="CR508" s="53"/>
      <c r="CS508" s="53"/>
      <c r="CT508" s="53"/>
      <c r="CU508" s="53"/>
      <c r="CV508" s="53"/>
      <c r="CW508" s="53"/>
      <c r="CX508" s="53"/>
      <c r="CY508" s="53"/>
      <c r="CZ508" s="53"/>
      <c r="DA508" s="53"/>
      <c r="DB508" s="53"/>
      <c r="DC508" s="53"/>
      <c r="DD508" s="53"/>
      <c r="DE508" s="53"/>
      <c r="DF508" s="53"/>
      <c r="DG508" s="53"/>
      <c r="DH508" s="53"/>
      <c r="DI508" s="53"/>
      <c r="DJ508" s="53"/>
      <c r="DK508" s="53"/>
      <c r="DL508" s="53"/>
      <c r="DM508" s="53"/>
      <c r="DN508" s="53"/>
      <c r="DO508" s="53"/>
      <c r="DP508" s="53"/>
      <c r="DQ508" s="53"/>
      <c r="DR508" s="53"/>
      <c r="DS508" s="53"/>
      <c r="DT508" s="53"/>
      <c r="DU508" s="53"/>
      <c r="DV508" s="53"/>
      <c r="DW508" s="53"/>
      <c r="DX508" s="53"/>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3"/>
      <c r="FK508" s="53"/>
      <c r="FL508" s="53"/>
      <c r="FM508" s="53"/>
      <c r="FN508" s="53"/>
      <c r="FO508" s="53"/>
      <c r="FP508" s="53"/>
      <c r="FQ508" s="53"/>
      <c r="FR508" s="53"/>
      <c r="FS508" s="53"/>
      <c r="FT508" s="53"/>
      <c r="FU508" s="53"/>
      <c r="FV508" s="53"/>
      <c r="FW508" s="53"/>
      <c r="FX508" s="53"/>
      <c r="FY508" s="53"/>
      <c r="FZ508" s="53"/>
      <c r="GA508" s="53"/>
      <c r="GB508" s="53"/>
      <c r="GC508" s="53"/>
      <c r="GD508" s="53"/>
      <c r="GE508" s="53"/>
      <c r="GF508" s="53"/>
      <c r="GG508" s="53"/>
      <c r="GH508" s="53"/>
      <c r="GI508" s="53"/>
      <c r="GJ508" s="53"/>
      <c r="GK508" s="53"/>
      <c r="GL508" s="53"/>
      <c r="GM508" s="53"/>
      <c r="GN508" s="53"/>
      <c r="GO508" s="53"/>
      <c r="GP508" s="53"/>
      <c r="GQ508" s="53"/>
      <c r="GR508" s="53"/>
      <c r="GS508" s="53"/>
      <c r="GT508" s="53"/>
      <c r="GU508" s="53"/>
      <c r="GV508" s="53"/>
      <c r="GW508" s="53"/>
      <c r="GX508" s="53"/>
      <c r="GY508" s="53"/>
      <c r="GZ508" s="53"/>
      <c r="HA508" s="53"/>
      <c r="HB508" s="53"/>
      <c r="HC508" s="53"/>
      <c r="HD508" s="53"/>
      <c r="HE508" s="53"/>
      <c r="HF508" s="53"/>
      <c r="HG508" s="53"/>
      <c r="HH508" s="53"/>
      <c r="HI508" s="53"/>
      <c r="HJ508" s="53"/>
      <c r="HK508" s="53"/>
      <c r="HL508" s="53"/>
      <c r="HM508" s="53"/>
      <c r="HN508" s="53"/>
      <c r="HO508" s="53"/>
      <c r="HP508" s="53"/>
      <c r="HQ508" s="53"/>
      <c r="HR508" s="53"/>
      <c r="HS508" s="53"/>
      <c r="HT508" s="53"/>
      <c r="HU508" s="53"/>
      <c r="HV508" s="53"/>
      <c r="HW508" s="53"/>
      <c r="HX508" s="53"/>
      <c r="HY508" s="53"/>
      <c r="HZ508" s="53"/>
      <c r="IA508" s="53"/>
      <c r="IB508" s="53"/>
      <c r="IC508" s="53"/>
      <c r="ID508" s="53"/>
      <c r="IE508" s="53"/>
      <c r="IF508" s="53"/>
      <c r="IG508" s="53"/>
      <c r="IH508" s="53"/>
      <c r="II508" s="53"/>
      <c r="IJ508" s="53"/>
      <c r="IK508" s="53"/>
      <c r="IL508" s="53"/>
      <c r="IM508" s="53"/>
      <c r="IN508" s="53"/>
      <c r="IO508" s="53"/>
      <c r="IP508" s="53"/>
      <c r="IQ508" s="53"/>
      <c r="IR508" s="53"/>
      <c r="IS508" s="53"/>
      <c r="IT508" s="53"/>
      <c r="IU508" s="53"/>
      <c r="IV508" s="53"/>
      <c r="IW508" s="53"/>
      <c r="IX508" s="53"/>
      <c r="IY508" s="53"/>
      <c r="IZ508" s="53"/>
      <c r="JA508" s="53"/>
      <c r="JB508" s="53"/>
      <c r="JC508" s="53"/>
      <c r="JD508" s="53"/>
      <c r="JE508" s="53"/>
      <c r="JF508" s="53"/>
      <c r="JG508" s="53"/>
      <c r="JH508" s="53"/>
      <c r="JI508" s="53"/>
      <c r="JJ508" s="53"/>
      <c r="JK508" s="53"/>
      <c r="JL508" s="53"/>
      <c r="JM508" s="53"/>
      <c r="JN508" s="53"/>
      <c r="JO508" s="53"/>
      <c r="JP508" s="53"/>
      <c r="JQ508" s="53"/>
      <c r="JR508" s="53"/>
      <c r="JS508" s="53"/>
      <c r="JT508" s="53"/>
      <c r="JU508" s="53"/>
      <c r="JV508" s="53"/>
      <c r="JW508" s="53"/>
      <c r="JX508" s="53"/>
      <c r="JY508" s="53"/>
      <c r="JZ508" s="53"/>
      <c r="KA508" s="53"/>
      <c r="KB508" s="53"/>
      <c r="KC508" s="53"/>
      <c r="KD508" s="53"/>
      <c r="KE508" s="53"/>
      <c r="KF508" s="53"/>
      <c r="KG508" s="53"/>
      <c r="KH508" s="53"/>
      <c r="KI508" s="53"/>
      <c r="KJ508" s="53"/>
      <c r="KK508" s="53"/>
      <c r="KL508" s="53"/>
      <c r="KM508" s="53"/>
      <c r="KN508" s="53"/>
      <c r="KO508" s="53"/>
      <c r="KP508" s="53"/>
      <c r="KQ508" s="53"/>
      <c r="KR508" s="53"/>
      <c r="KS508" s="53"/>
      <c r="KT508" s="53"/>
      <c r="KU508" s="53"/>
      <c r="KV508" s="53"/>
      <c r="KW508" s="53"/>
      <c r="KX508" s="53"/>
      <c r="KY508" s="53"/>
      <c r="KZ508" s="53"/>
      <c r="LA508" s="53"/>
      <c r="LB508" s="53"/>
      <c r="LC508" s="53"/>
      <c r="LD508" s="53"/>
      <c r="LE508" s="53"/>
      <c r="LF508" s="53"/>
      <c r="LG508" s="53"/>
      <c r="LH508" s="53"/>
      <c r="LI508" s="53"/>
      <c r="LJ508" s="53"/>
      <c r="LK508" s="53"/>
      <c r="LL508" s="53"/>
      <c r="LM508" s="53"/>
      <c r="LN508" s="53"/>
      <c r="LO508" s="53"/>
      <c r="LP508" s="53"/>
      <c r="LQ508" s="53"/>
      <c r="LR508" s="53"/>
      <c r="LS508" s="53"/>
      <c r="LT508" s="53"/>
      <c r="LU508" s="53"/>
      <c r="LV508" s="53"/>
      <c r="LW508" s="53"/>
      <c r="LX508" s="53"/>
      <c r="LY508" s="53"/>
      <c r="LZ508" s="53"/>
      <c r="MA508" s="53"/>
      <c r="MB508" s="53"/>
      <c r="MC508" s="53"/>
      <c r="MD508" s="53"/>
      <c r="ME508" s="53"/>
      <c r="MF508" s="53"/>
      <c r="MG508" s="53"/>
      <c r="MH508" s="53"/>
      <c r="MI508" s="53"/>
      <c r="MJ508" s="53"/>
      <c r="MK508" s="53"/>
      <c r="ML508" s="53"/>
      <c r="MM508" s="53"/>
      <c r="MN508" s="53"/>
      <c r="MO508" s="53"/>
      <c r="MP508" s="53"/>
      <c r="MQ508" s="53"/>
      <c r="MR508" s="53"/>
      <c r="MS508" s="53"/>
      <c r="MT508" s="53"/>
      <c r="MU508" s="53"/>
      <c r="MV508" s="53"/>
      <c r="MW508" s="53"/>
      <c r="MX508" s="53"/>
      <c r="MY508" s="53"/>
      <c r="MZ508" s="53"/>
      <c r="NA508" s="53"/>
      <c r="NB508" s="53"/>
      <c r="NC508" s="53"/>
      <c r="ND508" s="53"/>
      <c r="NE508" s="53"/>
      <c r="NF508" s="53"/>
      <c r="NG508" s="53"/>
      <c r="NH508" s="53"/>
      <c r="NI508" s="53"/>
      <c r="NJ508" s="53"/>
      <c r="NK508" s="53"/>
      <c r="NL508" s="53"/>
      <c r="NM508" s="53"/>
      <c r="NN508" s="53"/>
      <c r="NO508" s="53"/>
      <c r="NP508" s="53"/>
      <c r="NQ508" s="53"/>
      <c r="NR508" s="53"/>
      <c r="NS508" s="53"/>
      <c r="NT508" s="53"/>
      <c r="NU508" s="53"/>
      <c r="NV508" s="53"/>
      <c r="NW508" s="53"/>
      <c r="NX508" s="53"/>
      <c r="NY508" s="53"/>
      <c r="NZ508" s="53"/>
      <c r="OA508" s="53"/>
      <c r="OB508" s="53"/>
      <c r="OC508" s="53"/>
      <c r="OD508" s="53"/>
      <c r="OE508" s="53"/>
      <c r="OF508" s="53"/>
      <c r="OG508" s="53"/>
      <c r="OH508" s="53"/>
      <c r="OI508" s="53"/>
      <c r="OJ508" s="53"/>
      <c r="OK508" s="53"/>
      <c r="OL508" s="53"/>
      <c r="OM508" s="53"/>
      <c r="ON508" s="53"/>
      <c r="OO508" s="53"/>
      <c r="OP508" s="53"/>
      <c r="OQ508" s="53"/>
      <c r="OR508" s="53"/>
      <c r="OS508" s="53"/>
      <c r="OT508" s="53"/>
      <c r="OU508" s="53"/>
      <c r="OV508" s="53"/>
      <c r="OW508" s="53"/>
      <c r="OX508" s="53"/>
      <c r="OY508" s="53"/>
      <c r="OZ508" s="53"/>
      <c r="PA508" s="53"/>
      <c r="PB508" s="53"/>
      <c r="PC508" s="53"/>
      <c r="PD508" s="53"/>
      <c r="PE508" s="53"/>
      <c r="PF508" s="53"/>
      <c r="PG508" s="53"/>
      <c r="PH508" s="53"/>
      <c r="PI508" s="53"/>
      <c r="PJ508" s="53"/>
      <c r="PK508" s="53"/>
      <c r="PL508" s="53"/>
      <c r="PM508" s="53"/>
      <c r="PN508" s="53"/>
      <c r="PO508" s="53"/>
      <c r="PP508" s="53"/>
      <c r="PQ508" s="53"/>
      <c r="PR508" s="53"/>
      <c r="PS508" s="53"/>
      <c r="PT508" s="53"/>
      <c r="PU508" s="53"/>
      <c r="PV508" s="53"/>
      <c r="PW508" s="53"/>
      <c r="PX508" s="53"/>
      <c r="PY508" s="53"/>
      <c r="PZ508" s="53"/>
      <c r="QA508" s="53"/>
      <c r="QB508" s="53"/>
      <c r="QC508" s="53"/>
      <c r="QD508" s="53"/>
      <c r="QE508" s="53"/>
      <c r="QF508" s="53"/>
      <c r="QG508" s="53"/>
      <c r="QH508" s="53"/>
      <c r="QI508" s="53"/>
      <c r="QJ508" s="53"/>
      <c r="QK508" s="53"/>
      <c r="QL508" s="53"/>
      <c r="QM508" s="53"/>
      <c r="QN508" s="53"/>
      <c r="QO508" s="53"/>
      <c r="QP508" s="53"/>
      <c r="QQ508" s="53"/>
      <c r="QR508" s="53"/>
      <c r="QS508" s="53"/>
      <c r="QT508" s="53"/>
      <c r="QU508" s="53"/>
      <c r="QV508" s="53"/>
      <c r="QW508" s="53"/>
      <c r="QX508" s="53"/>
      <c r="QY508" s="53"/>
      <c r="QZ508" s="53"/>
      <c r="RA508" s="53"/>
      <c r="RB508" s="53"/>
      <c r="RC508" s="53"/>
      <c r="RD508" s="53"/>
      <c r="RE508" s="53"/>
      <c r="RF508" s="53"/>
      <c r="RG508" s="53"/>
      <c r="RH508" s="53"/>
      <c r="RI508" s="53"/>
      <c r="RJ508" s="53"/>
      <c r="RK508" s="53"/>
      <c r="RL508" s="53"/>
      <c r="RM508" s="53"/>
      <c r="RN508" s="53"/>
      <c r="RO508" s="53"/>
      <c r="RP508" s="53"/>
      <c r="RQ508" s="53"/>
      <c r="RR508" s="53"/>
      <c r="RS508" s="53"/>
      <c r="RT508" s="53"/>
      <c r="RU508" s="53"/>
      <c r="RV508" s="53"/>
      <c r="RW508" s="53"/>
      <c r="RX508" s="53"/>
      <c r="RY508" s="53"/>
      <c r="RZ508" s="53"/>
      <c r="SA508" s="53"/>
      <c r="SB508" s="53"/>
      <c r="SC508" s="53"/>
      <c r="SD508" s="53"/>
      <c r="SE508" s="53"/>
      <c r="SF508" s="53"/>
      <c r="SG508" s="53"/>
      <c r="SH508" s="53"/>
      <c r="SI508" s="53"/>
      <c r="SJ508" s="53"/>
      <c r="SK508" s="53"/>
      <c r="SL508" s="53"/>
      <c r="SM508" s="53"/>
      <c r="SN508" s="53"/>
      <c r="SO508" s="53"/>
      <c r="SP508" s="53"/>
      <c r="SQ508" s="53"/>
      <c r="SR508" s="53"/>
      <c r="SS508" s="53"/>
      <c r="ST508" s="53"/>
      <c r="SU508" s="53"/>
      <c r="SV508" s="53"/>
      <c r="SW508" s="53"/>
      <c r="SX508" s="53"/>
      <c r="SY508" s="53"/>
      <c r="SZ508" s="53"/>
      <c r="TA508" s="53"/>
      <c r="TB508" s="53"/>
      <c r="TC508" s="53"/>
      <c r="TD508" s="53"/>
      <c r="TE508" s="53"/>
      <c r="TF508" s="53"/>
      <c r="TG508" s="53"/>
      <c r="TH508" s="53"/>
      <c r="TI508" s="53"/>
      <c r="TJ508" s="53"/>
      <c r="TK508" s="53"/>
      <c r="TL508" s="53"/>
      <c r="TM508" s="53"/>
      <c r="TN508" s="53"/>
      <c r="TO508" s="53"/>
      <c r="TP508" s="53"/>
      <c r="TQ508" s="53"/>
      <c r="TR508" s="53"/>
      <c r="TS508" s="53"/>
      <c r="TT508" s="53"/>
      <c r="TU508" s="53"/>
      <c r="TV508" s="53"/>
      <c r="TW508" s="53"/>
      <c r="TX508" s="53"/>
      <c r="TY508" s="53"/>
      <c r="TZ508" s="53"/>
      <c r="UA508" s="53"/>
      <c r="UB508" s="53"/>
      <c r="UC508" s="53"/>
      <c r="UD508" s="53"/>
      <c r="UE508" s="53"/>
      <c r="UF508" s="53"/>
      <c r="UG508" s="53"/>
    </row>
    <row r="509" spans="12:553" s="19" customFormat="1" ht="15.75" customHeight="1" x14ac:dyDescent="0.2">
      <c r="L509" s="66"/>
      <c r="M509" s="66"/>
      <c r="N509" s="52"/>
      <c r="O509" s="53"/>
      <c r="P509" s="53"/>
      <c r="Q509" s="53"/>
      <c r="R509" s="53"/>
      <c r="S509" s="53"/>
      <c r="T509" s="53"/>
      <c r="U509" s="53"/>
      <c r="V509" s="53"/>
      <c r="W509" s="53"/>
      <c r="X509" s="53"/>
      <c r="Y509" s="53"/>
      <c r="Z509" s="53"/>
      <c r="AA509" s="53"/>
      <c r="AB509" s="53"/>
      <c r="AC509" s="53"/>
      <c r="AD509" s="53"/>
      <c r="AE509" s="53"/>
      <c r="AF509" s="53"/>
      <c r="AG509" s="53"/>
      <c r="AH509" s="53"/>
      <c r="AI509" s="53"/>
      <c r="AJ509" s="53"/>
      <c r="AK509" s="53"/>
      <c r="AL509" s="53"/>
      <c r="AM509" s="53"/>
      <c r="AN509" s="53"/>
      <c r="AO509" s="53"/>
      <c r="AP509" s="53"/>
      <c r="AQ509" s="53"/>
      <c r="AR509" s="53"/>
      <c r="AS509" s="53"/>
      <c r="AT509" s="53"/>
      <c r="AU509" s="53"/>
      <c r="AV509" s="53"/>
      <c r="AW509" s="53"/>
      <c r="AX509" s="53"/>
      <c r="AY509" s="53"/>
      <c r="AZ509" s="53"/>
      <c r="BA509" s="53"/>
      <c r="BB509" s="53"/>
      <c r="BC509" s="53"/>
      <c r="BD509" s="53"/>
      <c r="BE509" s="53"/>
      <c r="BF509" s="53"/>
      <c r="BG509" s="53"/>
      <c r="BH509" s="53"/>
      <c r="BI509" s="53"/>
      <c r="BJ509" s="53"/>
      <c r="BK509" s="53"/>
      <c r="BL509" s="53"/>
      <c r="BM509" s="53"/>
      <c r="BN509" s="53"/>
      <c r="BO509" s="53"/>
      <c r="BP509" s="53"/>
      <c r="BQ509" s="53"/>
      <c r="BR509" s="53"/>
      <c r="BS509" s="53"/>
      <c r="BT509" s="53"/>
      <c r="BU509" s="53"/>
      <c r="BV509" s="53"/>
      <c r="BW509" s="53"/>
      <c r="BX509" s="53"/>
      <c r="BY509" s="53"/>
      <c r="BZ509" s="53"/>
      <c r="CA509" s="53"/>
      <c r="CB509" s="53"/>
      <c r="CC509" s="53"/>
      <c r="CD509" s="53"/>
      <c r="CE509" s="53"/>
      <c r="CF509" s="53"/>
      <c r="CG509" s="53"/>
      <c r="CH509" s="53"/>
      <c r="CI509" s="53"/>
      <c r="CJ509" s="53"/>
      <c r="CK509" s="53"/>
      <c r="CL509" s="53"/>
      <c r="CM509" s="53"/>
      <c r="CN509" s="53"/>
      <c r="CO509" s="53"/>
      <c r="CP509" s="53"/>
      <c r="CQ509" s="53"/>
      <c r="CR509" s="53"/>
      <c r="CS509" s="53"/>
      <c r="CT509" s="53"/>
      <c r="CU509" s="53"/>
      <c r="CV509" s="53"/>
      <c r="CW509" s="53"/>
      <c r="CX509" s="53"/>
      <c r="CY509" s="53"/>
      <c r="CZ509" s="53"/>
      <c r="DA509" s="53"/>
      <c r="DB509" s="53"/>
      <c r="DC509" s="53"/>
      <c r="DD509" s="53"/>
      <c r="DE509" s="53"/>
      <c r="DF509" s="53"/>
      <c r="DG509" s="53"/>
      <c r="DH509" s="53"/>
      <c r="DI509" s="53"/>
      <c r="DJ509" s="53"/>
      <c r="DK509" s="53"/>
      <c r="DL509" s="53"/>
      <c r="DM509" s="53"/>
      <c r="DN509" s="53"/>
      <c r="DO509" s="53"/>
      <c r="DP509" s="53"/>
      <c r="DQ509" s="53"/>
      <c r="DR509" s="53"/>
      <c r="DS509" s="53"/>
      <c r="DT509" s="53"/>
      <c r="DU509" s="53"/>
      <c r="DV509" s="53"/>
      <c r="DW509" s="53"/>
      <c r="DX509" s="53"/>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3"/>
      <c r="FK509" s="53"/>
      <c r="FL509" s="53"/>
      <c r="FM509" s="53"/>
      <c r="FN509" s="53"/>
      <c r="FO509" s="53"/>
      <c r="FP509" s="53"/>
      <c r="FQ509" s="53"/>
      <c r="FR509" s="53"/>
      <c r="FS509" s="53"/>
      <c r="FT509" s="53"/>
      <c r="FU509" s="53"/>
      <c r="FV509" s="53"/>
      <c r="FW509" s="53"/>
      <c r="FX509" s="53"/>
      <c r="FY509" s="53"/>
      <c r="FZ509" s="53"/>
      <c r="GA509" s="53"/>
      <c r="GB509" s="53"/>
      <c r="GC509" s="53"/>
      <c r="GD509" s="53"/>
      <c r="GE509" s="53"/>
      <c r="GF509" s="53"/>
      <c r="GG509" s="53"/>
      <c r="GH509" s="53"/>
      <c r="GI509" s="53"/>
      <c r="GJ509" s="53"/>
      <c r="GK509" s="53"/>
      <c r="GL509" s="53"/>
      <c r="GM509" s="53"/>
      <c r="GN509" s="53"/>
      <c r="GO509" s="53"/>
      <c r="GP509" s="53"/>
      <c r="GQ509" s="53"/>
      <c r="GR509" s="53"/>
      <c r="GS509" s="53"/>
      <c r="GT509" s="53"/>
      <c r="GU509" s="53"/>
      <c r="GV509" s="53"/>
      <c r="GW509" s="53"/>
      <c r="GX509" s="53"/>
      <c r="GY509" s="53"/>
      <c r="GZ509" s="53"/>
      <c r="HA509" s="53"/>
      <c r="HB509" s="53"/>
      <c r="HC509" s="53"/>
      <c r="HD509" s="53"/>
      <c r="HE509" s="53"/>
      <c r="HF509" s="53"/>
      <c r="HG509" s="53"/>
      <c r="HH509" s="53"/>
      <c r="HI509" s="53"/>
      <c r="HJ509" s="53"/>
      <c r="HK509" s="53"/>
      <c r="HL509" s="53"/>
      <c r="HM509" s="53"/>
      <c r="HN509" s="53"/>
      <c r="HO509" s="53"/>
      <c r="HP509" s="53"/>
      <c r="HQ509" s="53"/>
      <c r="HR509" s="53"/>
      <c r="HS509" s="53"/>
      <c r="HT509" s="53"/>
      <c r="HU509" s="53"/>
      <c r="HV509" s="53"/>
      <c r="HW509" s="53"/>
      <c r="HX509" s="53"/>
      <c r="HY509" s="53"/>
      <c r="HZ509" s="53"/>
      <c r="IA509" s="53"/>
      <c r="IB509" s="53"/>
      <c r="IC509" s="53"/>
      <c r="ID509" s="53"/>
      <c r="IE509" s="53"/>
      <c r="IF509" s="53"/>
      <c r="IG509" s="53"/>
      <c r="IH509" s="53"/>
      <c r="II509" s="53"/>
      <c r="IJ509" s="53"/>
      <c r="IK509" s="53"/>
      <c r="IL509" s="53"/>
      <c r="IM509" s="53"/>
      <c r="IN509" s="53"/>
      <c r="IO509" s="53"/>
      <c r="IP509" s="53"/>
      <c r="IQ509" s="53"/>
      <c r="IR509" s="53"/>
      <c r="IS509" s="53"/>
      <c r="IT509" s="53"/>
      <c r="IU509" s="53"/>
      <c r="IV509" s="53"/>
      <c r="IW509" s="53"/>
      <c r="IX509" s="53"/>
      <c r="IY509" s="53"/>
      <c r="IZ509" s="53"/>
      <c r="JA509" s="53"/>
      <c r="JB509" s="53"/>
      <c r="JC509" s="53"/>
      <c r="JD509" s="53"/>
      <c r="JE509" s="53"/>
      <c r="JF509" s="53"/>
      <c r="JG509" s="53"/>
      <c r="JH509" s="53"/>
      <c r="JI509" s="53"/>
      <c r="JJ509" s="53"/>
      <c r="JK509" s="53"/>
      <c r="JL509" s="53"/>
      <c r="JM509" s="53"/>
      <c r="JN509" s="53"/>
      <c r="JO509" s="53"/>
      <c r="JP509" s="53"/>
      <c r="JQ509" s="53"/>
      <c r="JR509" s="53"/>
      <c r="JS509" s="53"/>
      <c r="JT509" s="53"/>
      <c r="JU509" s="53"/>
      <c r="JV509" s="53"/>
      <c r="JW509" s="53"/>
      <c r="JX509" s="53"/>
      <c r="JY509" s="53"/>
      <c r="JZ509" s="53"/>
      <c r="KA509" s="53"/>
      <c r="KB509" s="53"/>
      <c r="KC509" s="53"/>
      <c r="KD509" s="53"/>
      <c r="KE509" s="53"/>
      <c r="KF509" s="53"/>
      <c r="KG509" s="53"/>
      <c r="KH509" s="53"/>
      <c r="KI509" s="53"/>
      <c r="KJ509" s="53"/>
      <c r="KK509" s="53"/>
      <c r="KL509" s="53"/>
      <c r="KM509" s="53"/>
      <c r="KN509" s="53"/>
      <c r="KO509" s="53"/>
      <c r="KP509" s="53"/>
      <c r="KQ509" s="53"/>
      <c r="KR509" s="53"/>
      <c r="KS509" s="53"/>
      <c r="KT509" s="53"/>
      <c r="KU509" s="53"/>
      <c r="KV509" s="53"/>
      <c r="KW509" s="53"/>
      <c r="KX509" s="53"/>
      <c r="KY509" s="53"/>
      <c r="KZ509" s="53"/>
      <c r="LA509" s="53"/>
      <c r="LB509" s="53"/>
      <c r="LC509" s="53"/>
      <c r="LD509" s="53"/>
      <c r="LE509" s="53"/>
      <c r="LF509" s="53"/>
      <c r="LG509" s="53"/>
      <c r="LH509" s="53"/>
      <c r="LI509" s="53"/>
      <c r="LJ509" s="53"/>
      <c r="LK509" s="53"/>
      <c r="LL509" s="53"/>
      <c r="LM509" s="53"/>
      <c r="LN509" s="53"/>
      <c r="LO509" s="53"/>
      <c r="LP509" s="53"/>
      <c r="LQ509" s="53"/>
      <c r="LR509" s="53"/>
      <c r="LS509" s="53"/>
      <c r="LT509" s="53"/>
      <c r="LU509" s="53"/>
      <c r="LV509" s="53"/>
      <c r="LW509" s="53"/>
      <c r="LX509" s="53"/>
      <c r="LY509" s="53"/>
      <c r="LZ509" s="53"/>
      <c r="MA509" s="53"/>
      <c r="MB509" s="53"/>
      <c r="MC509" s="53"/>
      <c r="MD509" s="53"/>
      <c r="ME509" s="53"/>
      <c r="MF509" s="53"/>
      <c r="MG509" s="53"/>
      <c r="MH509" s="53"/>
      <c r="MI509" s="53"/>
      <c r="MJ509" s="53"/>
      <c r="MK509" s="53"/>
      <c r="ML509" s="53"/>
      <c r="MM509" s="53"/>
      <c r="MN509" s="53"/>
      <c r="MO509" s="53"/>
      <c r="MP509" s="53"/>
      <c r="MQ509" s="53"/>
      <c r="MR509" s="53"/>
      <c r="MS509" s="53"/>
      <c r="MT509" s="53"/>
      <c r="MU509" s="53"/>
      <c r="MV509" s="53"/>
      <c r="MW509" s="53"/>
      <c r="MX509" s="53"/>
      <c r="MY509" s="53"/>
      <c r="MZ509" s="53"/>
      <c r="NA509" s="53"/>
      <c r="NB509" s="53"/>
      <c r="NC509" s="53"/>
      <c r="ND509" s="53"/>
      <c r="NE509" s="53"/>
      <c r="NF509" s="53"/>
      <c r="NG509" s="53"/>
      <c r="NH509" s="53"/>
      <c r="NI509" s="53"/>
      <c r="NJ509" s="53"/>
      <c r="NK509" s="53"/>
      <c r="NL509" s="53"/>
      <c r="NM509" s="53"/>
      <c r="NN509" s="53"/>
      <c r="NO509" s="53"/>
      <c r="NP509" s="53"/>
      <c r="NQ509" s="53"/>
      <c r="NR509" s="53"/>
      <c r="NS509" s="53"/>
      <c r="NT509" s="53"/>
      <c r="NU509" s="53"/>
      <c r="NV509" s="53"/>
      <c r="NW509" s="53"/>
      <c r="NX509" s="53"/>
      <c r="NY509" s="53"/>
      <c r="NZ509" s="53"/>
      <c r="OA509" s="53"/>
      <c r="OB509" s="53"/>
      <c r="OC509" s="53"/>
      <c r="OD509" s="53"/>
      <c r="OE509" s="53"/>
      <c r="OF509" s="53"/>
      <c r="OG509" s="53"/>
      <c r="OH509" s="53"/>
      <c r="OI509" s="53"/>
      <c r="OJ509" s="53"/>
      <c r="OK509" s="53"/>
      <c r="OL509" s="53"/>
      <c r="OM509" s="53"/>
      <c r="ON509" s="53"/>
      <c r="OO509" s="53"/>
      <c r="OP509" s="53"/>
      <c r="OQ509" s="53"/>
      <c r="OR509" s="53"/>
      <c r="OS509" s="53"/>
      <c r="OT509" s="53"/>
      <c r="OU509" s="53"/>
      <c r="OV509" s="53"/>
      <c r="OW509" s="53"/>
      <c r="OX509" s="53"/>
      <c r="OY509" s="53"/>
      <c r="OZ509" s="53"/>
      <c r="PA509" s="53"/>
      <c r="PB509" s="53"/>
      <c r="PC509" s="53"/>
      <c r="PD509" s="53"/>
      <c r="PE509" s="53"/>
      <c r="PF509" s="53"/>
      <c r="PG509" s="53"/>
      <c r="PH509" s="53"/>
      <c r="PI509" s="53"/>
      <c r="PJ509" s="53"/>
      <c r="PK509" s="53"/>
      <c r="PL509" s="53"/>
      <c r="PM509" s="53"/>
      <c r="PN509" s="53"/>
      <c r="PO509" s="53"/>
      <c r="PP509" s="53"/>
      <c r="PQ509" s="53"/>
      <c r="PR509" s="53"/>
      <c r="PS509" s="53"/>
      <c r="PT509" s="53"/>
      <c r="PU509" s="53"/>
      <c r="PV509" s="53"/>
      <c r="PW509" s="53"/>
      <c r="PX509" s="53"/>
      <c r="PY509" s="53"/>
      <c r="PZ509" s="53"/>
      <c r="QA509" s="53"/>
      <c r="QB509" s="53"/>
      <c r="QC509" s="53"/>
      <c r="QD509" s="53"/>
      <c r="QE509" s="53"/>
      <c r="QF509" s="53"/>
      <c r="QG509" s="53"/>
      <c r="QH509" s="53"/>
      <c r="QI509" s="53"/>
      <c r="QJ509" s="53"/>
      <c r="QK509" s="53"/>
      <c r="QL509" s="53"/>
      <c r="QM509" s="53"/>
      <c r="QN509" s="53"/>
      <c r="QO509" s="53"/>
      <c r="QP509" s="53"/>
      <c r="QQ509" s="53"/>
      <c r="QR509" s="53"/>
      <c r="QS509" s="53"/>
      <c r="QT509" s="53"/>
      <c r="QU509" s="53"/>
      <c r="QV509" s="53"/>
      <c r="QW509" s="53"/>
      <c r="QX509" s="53"/>
      <c r="QY509" s="53"/>
      <c r="QZ509" s="53"/>
      <c r="RA509" s="53"/>
      <c r="RB509" s="53"/>
      <c r="RC509" s="53"/>
      <c r="RD509" s="53"/>
      <c r="RE509" s="53"/>
      <c r="RF509" s="53"/>
      <c r="RG509" s="53"/>
      <c r="RH509" s="53"/>
      <c r="RI509" s="53"/>
      <c r="RJ509" s="53"/>
      <c r="RK509" s="53"/>
      <c r="RL509" s="53"/>
      <c r="RM509" s="53"/>
      <c r="RN509" s="53"/>
      <c r="RO509" s="53"/>
      <c r="RP509" s="53"/>
      <c r="RQ509" s="53"/>
      <c r="RR509" s="53"/>
      <c r="RS509" s="53"/>
      <c r="RT509" s="53"/>
      <c r="RU509" s="53"/>
      <c r="RV509" s="53"/>
      <c r="RW509" s="53"/>
      <c r="RX509" s="53"/>
      <c r="RY509" s="53"/>
      <c r="RZ509" s="53"/>
      <c r="SA509" s="53"/>
      <c r="SB509" s="53"/>
      <c r="SC509" s="53"/>
      <c r="SD509" s="53"/>
      <c r="SE509" s="53"/>
      <c r="SF509" s="53"/>
      <c r="SG509" s="53"/>
      <c r="SH509" s="53"/>
      <c r="SI509" s="53"/>
      <c r="SJ509" s="53"/>
      <c r="SK509" s="53"/>
      <c r="SL509" s="53"/>
      <c r="SM509" s="53"/>
      <c r="SN509" s="53"/>
      <c r="SO509" s="53"/>
      <c r="SP509" s="53"/>
      <c r="SQ509" s="53"/>
      <c r="SR509" s="53"/>
      <c r="SS509" s="53"/>
      <c r="ST509" s="53"/>
      <c r="SU509" s="53"/>
      <c r="SV509" s="53"/>
      <c r="SW509" s="53"/>
      <c r="SX509" s="53"/>
      <c r="SY509" s="53"/>
      <c r="SZ509" s="53"/>
      <c r="TA509" s="53"/>
      <c r="TB509" s="53"/>
      <c r="TC509" s="53"/>
      <c r="TD509" s="53"/>
      <c r="TE509" s="53"/>
      <c r="TF509" s="53"/>
      <c r="TG509" s="53"/>
      <c r="TH509" s="53"/>
      <c r="TI509" s="53"/>
      <c r="TJ509" s="53"/>
      <c r="TK509" s="53"/>
      <c r="TL509" s="53"/>
      <c r="TM509" s="53"/>
      <c r="TN509" s="53"/>
      <c r="TO509" s="53"/>
      <c r="TP509" s="53"/>
      <c r="TQ509" s="53"/>
      <c r="TR509" s="53"/>
      <c r="TS509" s="53"/>
      <c r="TT509" s="53"/>
      <c r="TU509" s="53"/>
      <c r="TV509" s="53"/>
      <c r="TW509" s="53"/>
      <c r="TX509" s="53"/>
      <c r="TY509" s="53"/>
      <c r="TZ509" s="53"/>
      <c r="UA509" s="53"/>
      <c r="UB509" s="53"/>
      <c r="UC509" s="53"/>
      <c r="UD509" s="53"/>
      <c r="UE509" s="53"/>
      <c r="UF509" s="53"/>
      <c r="UG509" s="53"/>
    </row>
    <row r="510" spans="12:553" s="19" customFormat="1" ht="15.75" customHeight="1" x14ac:dyDescent="0.2">
      <c r="L510" s="66"/>
      <c r="M510" s="66"/>
      <c r="N510" s="52"/>
      <c r="O510" s="53"/>
      <c r="P510" s="53"/>
      <c r="Q510" s="53"/>
      <c r="R510" s="53"/>
      <c r="S510" s="53"/>
      <c r="T510" s="53"/>
      <c r="U510" s="53"/>
      <c r="V510" s="53"/>
      <c r="W510" s="53"/>
      <c r="X510" s="53"/>
      <c r="Y510" s="53"/>
      <c r="Z510" s="53"/>
      <c r="AA510" s="53"/>
      <c r="AB510" s="53"/>
      <c r="AC510" s="53"/>
      <c r="AD510" s="53"/>
      <c r="AE510" s="53"/>
      <c r="AF510" s="53"/>
      <c r="AG510" s="53"/>
      <c r="AH510" s="53"/>
      <c r="AI510" s="53"/>
      <c r="AJ510" s="53"/>
      <c r="AK510" s="53"/>
      <c r="AL510" s="53"/>
      <c r="AM510" s="53"/>
      <c r="AN510" s="53"/>
      <c r="AO510" s="53"/>
      <c r="AP510" s="53"/>
      <c r="AQ510" s="53"/>
      <c r="AR510" s="53"/>
      <c r="AS510" s="53"/>
      <c r="AT510" s="53"/>
      <c r="AU510" s="53"/>
      <c r="AV510" s="53"/>
      <c r="AW510" s="53"/>
      <c r="AX510" s="53"/>
      <c r="AY510" s="53"/>
      <c r="AZ510" s="53"/>
      <c r="BA510" s="53"/>
      <c r="BB510" s="53"/>
      <c r="BC510" s="53"/>
      <c r="BD510" s="53"/>
      <c r="BE510" s="53"/>
      <c r="BF510" s="53"/>
      <c r="BG510" s="53"/>
      <c r="BH510" s="53"/>
      <c r="BI510" s="53"/>
      <c r="BJ510" s="53"/>
      <c r="BK510" s="53"/>
      <c r="BL510" s="53"/>
      <c r="BM510" s="53"/>
      <c r="BN510" s="53"/>
      <c r="BO510" s="53"/>
      <c r="BP510" s="53"/>
      <c r="BQ510" s="53"/>
      <c r="BR510" s="53"/>
      <c r="BS510" s="53"/>
      <c r="BT510" s="53"/>
      <c r="BU510" s="53"/>
      <c r="BV510" s="53"/>
      <c r="BW510" s="53"/>
      <c r="BX510" s="53"/>
      <c r="BY510" s="53"/>
      <c r="BZ510" s="53"/>
      <c r="CA510" s="53"/>
      <c r="CB510" s="53"/>
      <c r="CC510" s="53"/>
      <c r="CD510" s="53"/>
      <c r="CE510" s="53"/>
      <c r="CF510" s="53"/>
      <c r="CG510" s="53"/>
      <c r="CH510" s="53"/>
      <c r="CI510" s="53"/>
      <c r="CJ510" s="53"/>
      <c r="CK510" s="53"/>
      <c r="CL510" s="53"/>
      <c r="CM510" s="53"/>
      <c r="CN510" s="53"/>
      <c r="CO510" s="53"/>
      <c r="CP510" s="53"/>
      <c r="CQ510" s="53"/>
      <c r="CR510" s="53"/>
      <c r="CS510" s="53"/>
      <c r="CT510" s="53"/>
      <c r="CU510" s="53"/>
      <c r="CV510" s="53"/>
      <c r="CW510" s="53"/>
      <c r="CX510" s="53"/>
      <c r="CY510" s="53"/>
      <c r="CZ510" s="53"/>
      <c r="DA510" s="53"/>
      <c r="DB510" s="53"/>
      <c r="DC510" s="53"/>
      <c r="DD510" s="53"/>
      <c r="DE510" s="53"/>
      <c r="DF510" s="53"/>
      <c r="DG510" s="53"/>
      <c r="DH510" s="53"/>
      <c r="DI510" s="53"/>
      <c r="DJ510" s="53"/>
      <c r="DK510" s="53"/>
      <c r="DL510" s="53"/>
      <c r="DM510" s="53"/>
      <c r="DN510" s="53"/>
      <c r="DO510" s="53"/>
      <c r="DP510" s="53"/>
      <c r="DQ510" s="53"/>
      <c r="DR510" s="53"/>
      <c r="DS510" s="53"/>
      <c r="DT510" s="53"/>
      <c r="DU510" s="53"/>
      <c r="DV510" s="53"/>
      <c r="DW510" s="53"/>
      <c r="DX510" s="53"/>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3"/>
      <c r="FK510" s="53"/>
      <c r="FL510" s="53"/>
      <c r="FM510" s="53"/>
      <c r="FN510" s="53"/>
      <c r="FO510" s="53"/>
      <c r="FP510" s="53"/>
      <c r="FQ510" s="53"/>
      <c r="FR510" s="53"/>
      <c r="FS510" s="53"/>
      <c r="FT510" s="53"/>
      <c r="FU510" s="53"/>
      <c r="FV510" s="53"/>
      <c r="FW510" s="53"/>
      <c r="FX510" s="53"/>
      <c r="FY510" s="53"/>
      <c r="FZ510" s="53"/>
      <c r="GA510" s="53"/>
      <c r="GB510" s="53"/>
      <c r="GC510" s="53"/>
      <c r="GD510" s="53"/>
      <c r="GE510" s="53"/>
      <c r="GF510" s="53"/>
      <c r="GG510" s="53"/>
      <c r="GH510" s="53"/>
      <c r="GI510" s="53"/>
      <c r="GJ510" s="53"/>
      <c r="GK510" s="53"/>
      <c r="GL510" s="53"/>
      <c r="GM510" s="53"/>
      <c r="GN510" s="53"/>
      <c r="GO510" s="53"/>
      <c r="GP510" s="53"/>
      <c r="GQ510" s="53"/>
      <c r="GR510" s="53"/>
      <c r="GS510" s="53"/>
      <c r="GT510" s="53"/>
      <c r="GU510" s="53"/>
      <c r="GV510" s="53"/>
      <c r="GW510" s="53"/>
      <c r="GX510" s="53"/>
      <c r="GY510" s="53"/>
      <c r="GZ510" s="53"/>
      <c r="HA510" s="53"/>
      <c r="HB510" s="53"/>
      <c r="HC510" s="53"/>
      <c r="HD510" s="53"/>
      <c r="HE510" s="53"/>
      <c r="HF510" s="53"/>
      <c r="HG510" s="53"/>
      <c r="HH510" s="53"/>
      <c r="HI510" s="53"/>
      <c r="HJ510" s="53"/>
      <c r="HK510" s="53"/>
      <c r="HL510" s="53"/>
      <c r="HM510" s="53"/>
      <c r="HN510" s="53"/>
      <c r="HO510" s="53"/>
      <c r="HP510" s="53"/>
      <c r="HQ510" s="53"/>
      <c r="HR510" s="53"/>
      <c r="HS510" s="53"/>
      <c r="HT510" s="53"/>
      <c r="HU510" s="53"/>
      <c r="HV510" s="53"/>
      <c r="HW510" s="53"/>
      <c r="HX510" s="53"/>
      <c r="HY510" s="53"/>
      <c r="HZ510" s="53"/>
      <c r="IA510" s="53"/>
      <c r="IB510" s="53"/>
      <c r="IC510" s="53"/>
      <c r="ID510" s="53"/>
      <c r="IE510" s="53"/>
      <c r="IF510" s="53"/>
      <c r="IG510" s="53"/>
      <c r="IH510" s="53"/>
      <c r="II510" s="53"/>
      <c r="IJ510" s="53"/>
      <c r="IK510" s="53"/>
      <c r="IL510" s="53"/>
      <c r="IM510" s="53"/>
      <c r="IN510" s="53"/>
      <c r="IO510" s="53"/>
      <c r="IP510" s="53"/>
      <c r="IQ510" s="53"/>
      <c r="IR510" s="53"/>
      <c r="IS510" s="53"/>
      <c r="IT510" s="53"/>
      <c r="IU510" s="53"/>
      <c r="IV510" s="53"/>
      <c r="IW510" s="53"/>
      <c r="IX510" s="53"/>
      <c r="IY510" s="53"/>
      <c r="IZ510" s="53"/>
      <c r="JA510" s="53"/>
      <c r="JB510" s="53"/>
      <c r="JC510" s="53"/>
      <c r="JD510" s="53"/>
      <c r="JE510" s="53"/>
      <c r="JF510" s="53"/>
      <c r="JG510" s="53"/>
      <c r="JH510" s="53"/>
      <c r="JI510" s="53"/>
      <c r="JJ510" s="53"/>
      <c r="JK510" s="53"/>
      <c r="JL510" s="53"/>
      <c r="JM510" s="53"/>
      <c r="JN510" s="53"/>
      <c r="JO510" s="53"/>
      <c r="JP510" s="53"/>
      <c r="JQ510" s="53"/>
      <c r="JR510" s="53"/>
      <c r="JS510" s="53"/>
      <c r="JT510" s="53"/>
      <c r="JU510" s="53"/>
      <c r="JV510" s="53"/>
      <c r="JW510" s="53"/>
      <c r="JX510" s="53"/>
      <c r="JY510" s="53"/>
      <c r="JZ510" s="53"/>
      <c r="KA510" s="53"/>
      <c r="KB510" s="53"/>
      <c r="KC510" s="53"/>
      <c r="KD510" s="53"/>
      <c r="KE510" s="53"/>
      <c r="KF510" s="53"/>
      <c r="KG510" s="53"/>
      <c r="KH510" s="53"/>
      <c r="KI510" s="53"/>
      <c r="KJ510" s="53"/>
      <c r="KK510" s="53"/>
      <c r="KL510" s="53"/>
      <c r="KM510" s="53"/>
      <c r="KN510" s="53"/>
      <c r="KO510" s="53"/>
      <c r="KP510" s="53"/>
      <c r="KQ510" s="53"/>
      <c r="KR510" s="53"/>
      <c r="KS510" s="53"/>
      <c r="KT510" s="53"/>
      <c r="KU510" s="53"/>
      <c r="KV510" s="53"/>
      <c r="KW510" s="53"/>
      <c r="KX510" s="53"/>
      <c r="KY510" s="53"/>
      <c r="KZ510" s="53"/>
      <c r="LA510" s="53"/>
      <c r="LB510" s="53"/>
      <c r="LC510" s="53"/>
      <c r="LD510" s="53"/>
      <c r="LE510" s="53"/>
      <c r="LF510" s="53"/>
      <c r="LG510" s="53"/>
      <c r="LH510" s="53"/>
      <c r="LI510" s="53"/>
      <c r="LJ510" s="53"/>
      <c r="LK510" s="53"/>
      <c r="LL510" s="53"/>
      <c r="LM510" s="53"/>
      <c r="LN510" s="53"/>
      <c r="LO510" s="53"/>
      <c r="LP510" s="53"/>
      <c r="LQ510" s="53"/>
      <c r="LR510" s="53"/>
      <c r="LS510" s="53"/>
      <c r="LT510" s="53"/>
      <c r="LU510" s="53"/>
      <c r="LV510" s="53"/>
      <c r="LW510" s="53"/>
      <c r="LX510" s="53"/>
      <c r="LY510" s="53"/>
      <c r="LZ510" s="53"/>
      <c r="MA510" s="53"/>
      <c r="MB510" s="53"/>
      <c r="MC510" s="53"/>
      <c r="MD510" s="53"/>
      <c r="ME510" s="53"/>
      <c r="MF510" s="53"/>
      <c r="MG510" s="53"/>
      <c r="MH510" s="53"/>
      <c r="MI510" s="53"/>
      <c r="MJ510" s="53"/>
      <c r="MK510" s="53"/>
      <c r="ML510" s="53"/>
      <c r="MM510" s="53"/>
      <c r="MN510" s="53"/>
      <c r="MO510" s="53"/>
      <c r="MP510" s="53"/>
      <c r="MQ510" s="53"/>
      <c r="MR510" s="53"/>
      <c r="MS510" s="53"/>
      <c r="MT510" s="53"/>
      <c r="MU510" s="53"/>
      <c r="MV510" s="53"/>
      <c r="MW510" s="53"/>
      <c r="MX510" s="53"/>
      <c r="MY510" s="53"/>
      <c r="MZ510" s="53"/>
      <c r="NA510" s="53"/>
      <c r="NB510" s="53"/>
      <c r="NC510" s="53"/>
      <c r="ND510" s="53"/>
      <c r="NE510" s="53"/>
      <c r="NF510" s="53"/>
      <c r="NG510" s="53"/>
      <c r="NH510" s="53"/>
      <c r="NI510" s="53"/>
      <c r="NJ510" s="53"/>
      <c r="NK510" s="53"/>
      <c r="NL510" s="53"/>
      <c r="NM510" s="53"/>
      <c r="NN510" s="53"/>
      <c r="NO510" s="53"/>
      <c r="NP510" s="53"/>
      <c r="NQ510" s="53"/>
      <c r="NR510" s="53"/>
      <c r="NS510" s="53"/>
      <c r="NT510" s="53"/>
      <c r="NU510" s="53"/>
      <c r="NV510" s="53"/>
      <c r="NW510" s="53"/>
      <c r="NX510" s="53"/>
      <c r="NY510" s="53"/>
      <c r="NZ510" s="53"/>
      <c r="OA510" s="53"/>
      <c r="OB510" s="53"/>
      <c r="OC510" s="53"/>
      <c r="OD510" s="53"/>
      <c r="OE510" s="53"/>
      <c r="OF510" s="53"/>
      <c r="OG510" s="53"/>
      <c r="OH510" s="53"/>
      <c r="OI510" s="53"/>
      <c r="OJ510" s="53"/>
      <c r="OK510" s="53"/>
      <c r="OL510" s="53"/>
      <c r="OM510" s="53"/>
      <c r="ON510" s="53"/>
      <c r="OO510" s="53"/>
      <c r="OP510" s="53"/>
      <c r="OQ510" s="53"/>
      <c r="OR510" s="53"/>
      <c r="OS510" s="53"/>
      <c r="OT510" s="53"/>
      <c r="OU510" s="53"/>
      <c r="OV510" s="53"/>
      <c r="OW510" s="53"/>
      <c r="OX510" s="53"/>
      <c r="OY510" s="53"/>
      <c r="OZ510" s="53"/>
      <c r="PA510" s="53"/>
      <c r="PB510" s="53"/>
      <c r="PC510" s="53"/>
      <c r="PD510" s="53"/>
      <c r="PE510" s="53"/>
      <c r="PF510" s="53"/>
      <c r="PG510" s="53"/>
      <c r="PH510" s="53"/>
      <c r="PI510" s="53"/>
      <c r="PJ510" s="53"/>
      <c r="PK510" s="53"/>
      <c r="PL510" s="53"/>
      <c r="PM510" s="53"/>
      <c r="PN510" s="53"/>
      <c r="PO510" s="53"/>
      <c r="PP510" s="53"/>
      <c r="PQ510" s="53"/>
      <c r="PR510" s="53"/>
      <c r="PS510" s="53"/>
      <c r="PT510" s="53"/>
      <c r="PU510" s="53"/>
      <c r="PV510" s="53"/>
      <c r="PW510" s="53"/>
      <c r="PX510" s="53"/>
      <c r="PY510" s="53"/>
      <c r="PZ510" s="53"/>
      <c r="QA510" s="53"/>
      <c r="QB510" s="53"/>
      <c r="QC510" s="53"/>
      <c r="QD510" s="53"/>
      <c r="QE510" s="53"/>
      <c r="QF510" s="53"/>
      <c r="QG510" s="53"/>
      <c r="QH510" s="53"/>
      <c r="QI510" s="53"/>
      <c r="QJ510" s="53"/>
      <c r="QK510" s="53"/>
      <c r="QL510" s="53"/>
      <c r="QM510" s="53"/>
      <c r="QN510" s="53"/>
      <c r="QO510" s="53"/>
      <c r="QP510" s="53"/>
      <c r="QQ510" s="53"/>
      <c r="QR510" s="53"/>
      <c r="QS510" s="53"/>
      <c r="QT510" s="53"/>
      <c r="QU510" s="53"/>
      <c r="QV510" s="53"/>
      <c r="QW510" s="53"/>
      <c r="QX510" s="53"/>
      <c r="QY510" s="53"/>
      <c r="QZ510" s="53"/>
      <c r="RA510" s="53"/>
      <c r="RB510" s="53"/>
      <c r="RC510" s="53"/>
      <c r="RD510" s="53"/>
      <c r="RE510" s="53"/>
      <c r="RF510" s="53"/>
      <c r="RG510" s="53"/>
      <c r="RH510" s="53"/>
      <c r="RI510" s="53"/>
      <c r="RJ510" s="53"/>
      <c r="RK510" s="53"/>
      <c r="RL510" s="53"/>
      <c r="RM510" s="53"/>
      <c r="RN510" s="53"/>
      <c r="RO510" s="53"/>
      <c r="RP510" s="53"/>
      <c r="RQ510" s="53"/>
      <c r="RR510" s="53"/>
      <c r="RS510" s="53"/>
      <c r="RT510" s="53"/>
      <c r="RU510" s="53"/>
      <c r="RV510" s="53"/>
      <c r="RW510" s="53"/>
      <c r="RX510" s="53"/>
      <c r="RY510" s="53"/>
      <c r="RZ510" s="53"/>
      <c r="SA510" s="53"/>
      <c r="SB510" s="53"/>
      <c r="SC510" s="53"/>
      <c r="SD510" s="53"/>
      <c r="SE510" s="53"/>
      <c r="SF510" s="53"/>
      <c r="SG510" s="53"/>
      <c r="SH510" s="53"/>
      <c r="SI510" s="53"/>
      <c r="SJ510" s="53"/>
      <c r="SK510" s="53"/>
      <c r="SL510" s="53"/>
      <c r="SM510" s="53"/>
      <c r="SN510" s="53"/>
      <c r="SO510" s="53"/>
      <c r="SP510" s="53"/>
      <c r="SQ510" s="53"/>
      <c r="SR510" s="53"/>
      <c r="SS510" s="53"/>
      <c r="ST510" s="53"/>
      <c r="SU510" s="53"/>
      <c r="SV510" s="53"/>
      <c r="SW510" s="53"/>
      <c r="SX510" s="53"/>
      <c r="SY510" s="53"/>
      <c r="SZ510" s="53"/>
      <c r="TA510" s="53"/>
      <c r="TB510" s="53"/>
      <c r="TC510" s="53"/>
      <c r="TD510" s="53"/>
      <c r="TE510" s="53"/>
      <c r="TF510" s="53"/>
      <c r="TG510" s="53"/>
      <c r="TH510" s="53"/>
      <c r="TI510" s="53"/>
      <c r="TJ510" s="53"/>
      <c r="TK510" s="53"/>
      <c r="TL510" s="53"/>
      <c r="TM510" s="53"/>
      <c r="TN510" s="53"/>
      <c r="TO510" s="53"/>
      <c r="TP510" s="53"/>
      <c r="TQ510" s="53"/>
      <c r="TR510" s="53"/>
      <c r="TS510" s="53"/>
      <c r="TT510" s="53"/>
      <c r="TU510" s="53"/>
      <c r="TV510" s="53"/>
      <c r="TW510" s="53"/>
      <c r="TX510" s="53"/>
      <c r="TY510" s="53"/>
      <c r="TZ510" s="53"/>
      <c r="UA510" s="53"/>
      <c r="UB510" s="53"/>
      <c r="UC510" s="53"/>
      <c r="UD510" s="53"/>
      <c r="UE510" s="53"/>
      <c r="UF510" s="53"/>
      <c r="UG510" s="53"/>
    </row>
    <row r="511" spans="12:553" s="19" customFormat="1" ht="15.75" customHeight="1" x14ac:dyDescent="0.2">
      <c r="L511" s="66"/>
      <c r="M511" s="66"/>
      <c r="N511" s="52"/>
      <c r="O511" s="53"/>
      <c r="P511" s="53"/>
      <c r="Q511" s="53"/>
      <c r="R511" s="53"/>
      <c r="S511" s="53"/>
      <c r="T511" s="53"/>
      <c r="U511" s="53"/>
      <c r="V511" s="53"/>
      <c r="W511" s="53"/>
      <c r="X511" s="53"/>
      <c r="Y511" s="53"/>
      <c r="Z511" s="53"/>
      <c r="AA511" s="53"/>
      <c r="AB511" s="53"/>
      <c r="AC511" s="53"/>
      <c r="AD511" s="53"/>
      <c r="AE511" s="53"/>
      <c r="AF511" s="53"/>
      <c r="AG511" s="53"/>
      <c r="AH511" s="53"/>
      <c r="AI511" s="53"/>
      <c r="AJ511" s="53"/>
      <c r="AK511" s="53"/>
      <c r="AL511" s="53"/>
      <c r="AM511" s="53"/>
      <c r="AN511" s="53"/>
      <c r="AO511" s="53"/>
      <c r="AP511" s="53"/>
      <c r="AQ511" s="53"/>
      <c r="AR511" s="53"/>
      <c r="AS511" s="53"/>
      <c r="AT511" s="53"/>
      <c r="AU511" s="53"/>
      <c r="AV511" s="53"/>
      <c r="AW511" s="53"/>
      <c r="AX511" s="53"/>
      <c r="AY511" s="53"/>
      <c r="AZ511" s="53"/>
      <c r="BA511" s="53"/>
      <c r="BB511" s="53"/>
      <c r="BC511" s="53"/>
      <c r="BD511" s="53"/>
      <c r="BE511" s="53"/>
      <c r="BF511" s="53"/>
      <c r="BG511" s="53"/>
      <c r="BH511" s="53"/>
      <c r="BI511" s="53"/>
      <c r="BJ511" s="53"/>
      <c r="BK511" s="53"/>
      <c r="BL511" s="53"/>
      <c r="BM511" s="53"/>
      <c r="BN511" s="53"/>
      <c r="BO511" s="53"/>
      <c r="BP511" s="53"/>
      <c r="BQ511" s="53"/>
      <c r="BR511" s="53"/>
      <c r="BS511" s="53"/>
      <c r="BT511" s="53"/>
      <c r="BU511" s="53"/>
      <c r="BV511" s="53"/>
      <c r="BW511" s="53"/>
      <c r="BX511" s="53"/>
      <c r="BY511" s="53"/>
      <c r="BZ511" s="53"/>
      <c r="CA511" s="53"/>
      <c r="CB511" s="53"/>
      <c r="CC511" s="53"/>
      <c r="CD511" s="53"/>
      <c r="CE511" s="53"/>
      <c r="CF511" s="53"/>
      <c r="CG511" s="53"/>
      <c r="CH511" s="53"/>
      <c r="CI511" s="53"/>
      <c r="CJ511" s="53"/>
      <c r="CK511" s="53"/>
      <c r="CL511" s="53"/>
      <c r="CM511" s="53"/>
      <c r="CN511" s="53"/>
      <c r="CO511" s="53"/>
      <c r="CP511" s="53"/>
      <c r="CQ511" s="53"/>
      <c r="CR511" s="53"/>
      <c r="CS511" s="53"/>
      <c r="CT511" s="53"/>
      <c r="CU511" s="53"/>
      <c r="CV511" s="53"/>
      <c r="CW511" s="53"/>
      <c r="CX511" s="53"/>
      <c r="CY511" s="53"/>
      <c r="CZ511" s="53"/>
      <c r="DA511" s="53"/>
      <c r="DB511" s="53"/>
      <c r="DC511" s="53"/>
      <c r="DD511" s="53"/>
      <c r="DE511" s="53"/>
      <c r="DF511" s="53"/>
      <c r="DG511" s="53"/>
      <c r="DH511" s="53"/>
      <c r="DI511" s="53"/>
      <c r="DJ511" s="53"/>
      <c r="DK511" s="53"/>
      <c r="DL511" s="53"/>
      <c r="DM511" s="53"/>
      <c r="DN511" s="53"/>
      <c r="DO511" s="53"/>
      <c r="DP511" s="53"/>
      <c r="DQ511" s="53"/>
      <c r="DR511" s="53"/>
      <c r="DS511" s="53"/>
      <c r="DT511" s="53"/>
      <c r="DU511" s="53"/>
      <c r="DV511" s="53"/>
      <c r="DW511" s="53"/>
      <c r="DX511" s="53"/>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3"/>
      <c r="FK511" s="53"/>
      <c r="FL511" s="53"/>
      <c r="FM511" s="53"/>
      <c r="FN511" s="53"/>
      <c r="FO511" s="53"/>
      <c r="FP511" s="53"/>
      <c r="FQ511" s="53"/>
      <c r="FR511" s="53"/>
      <c r="FS511" s="53"/>
      <c r="FT511" s="53"/>
      <c r="FU511" s="53"/>
      <c r="FV511" s="53"/>
      <c r="FW511" s="53"/>
      <c r="FX511" s="53"/>
      <c r="FY511" s="53"/>
      <c r="FZ511" s="53"/>
      <c r="GA511" s="53"/>
      <c r="GB511" s="53"/>
      <c r="GC511" s="53"/>
      <c r="GD511" s="53"/>
      <c r="GE511" s="53"/>
      <c r="GF511" s="53"/>
      <c r="GG511" s="53"/>
      <c r="GH511" s="53"/>
      <c r="GI511" s="53"/>
      <c r="GJ511" s="53"/>
      <c r="GK511" s="53"/>
      <c r="GL511" s="53"/>
      <c r="GM511" s="53"/>
      <c r="GN511" s="53"/>
      <c r="GO511" s="53"/>
      <c r="GP511" s="53"/>
      <c r="GQ511" s="53"/>
      <c r="GR511" s="53"/>
      <c r="GS511" s="53"/>
      <c r="GT511" s="53"/>
      <c r="GU511" s="53"/>
      <c r="GV511" s="53"/>
      <c r="GW511" s="53"/>
      <c r="GX511" s="53"/>
      <c r="GY511" s="53"/>
      <c r="GZ511" s="53"/>
      <c r="HA511" s="53"/>
      <c r="HB511" s="53"/>
      <c r="HC511" s="53"/>
      <c r="HD511" s="53"/>
      <c r="HE511" s="53"/>
      <c r="HF511" s="53"/>
      <c r="HG511" s="53"/>
      <c r="HH511" s="53"/>
      <c r="HI511" s="53"/>
      <c r="HJ511" s="53"/>
      <c r="HK511" s="53"/>
      <c r="HL511" s="53"/>
      <c r="HM511" s="53"/>
      <c r="HN511" s="53"/>
      <c r="HO511" s="53"/>
      <c r="HP511" s="53"/>
      <c r="HQ511" s="53"/>
      <c r="HR511" s="53"/>
      <c r="HS511" s="53"/>
      <c r="HT511" s="53"/>
      <c r="HU511" s="53"/>
      <c r="HV511" s="53"/>
      <c r="HW511" s="53"/>
      <c r="HX511" s="53"/>
      <c r="HY511" s="53"/>
      <c r="HZ511" s="53"/>
      <c r="IA511" s="53"/>
      <c r="IB511" s="53"/>
      <c r="IC511" s="53"/>
      <c r="ID511" s="53"/>
      <c r="IE511" s="53"/>
      <c r="IF511" s="53"/>
      <c r="IG511" s="53"/>
      <c r="IH511" s="53"/>
      <c r="II511" s="53"/>
      <c r="IJ511" s="53"/>
      <c r="IK511" s="53"/>
      <c r="IL511" s="53"/>
      <c r="IM511" s="53"/>
      <c r="IN511" s="53"/>
      <c r="IO511" s="53"/>
      <c r="IP511" s="53"/>
      <c r="IQ511" s="53"/>
      <c r="IR511" s="53"/>
      <c r="IS511" s="53"/>
      <c r="IT511" s="53"/>
      <c r="IU511" s="53"/>
      <c r="IV511" s="53"/>
      <c r="IW511" s="53"/>
      <c r="IX511" s="53"/>
      <c r="IY511" s="53"/>
      <c r="IZ511" s="53"/>
      <c r="JA511" s="53"/>
      <c r="JB511" s="53"/>
      <c r="JC511" s="53"/>
      <c r="JD511" s="53"/>
      <c r="JE511" s="53"/>
      <c r="JF511" s="53"/>
      <c r="JG511" s="53"/>
      <c r="JH511" s="53"/>
      <c r="JI511" s="53"/>
      <c r="JJ511" s="53"/>
      <c r="JK511" s="53"/>
      <c r="JL511" s="53"/>
      <c r="JM511" s="53"/>
      <c r="JN511" s="53"/>
      <c r="JO511" s="53"/>
      <c r="JP511" s="53"/>
      <c r="JQ511" s="53"/>
      <c r="JR511" s="53"/>
      <c r="JS511" s="53"/>
      <c r="JT511" s="53"/>
      <c r="JU511" s="53"/>
      <c r="JV511" s="53"/>
      <c r="JW511" s="53"/>
      <c r="JX511" s="53"/>
      <c r="JY511" s="53"/>
      <c r="JZ511" s="53"/>
      <c r="KA511" s="53"/>
      <c r="KB511" s="53"/>
      <c r="KC511" s="53"/>
      <c r="KD511" s="53"/>
      <c r="KE511" s="53"/>
      <c r="KF511" s="53"/>
      <c r="KG511" s="53"/>
      <c r="KH511" s="53"/>
      <c r="KI511" s="53"/>
      <c r="KJ511" s="53"/>
      <c r="KK511" s="53"/>
      <c r="KL511" s="53"/>
      <c r="KM511" s="53"/>
      <c r="KN511" s="53"/>
      <c r="KO511" s="53"/>
      <c r="KP511" s="53"/>
      <c r="KQ511" s="53"/>
      <c r="KR511" s="53"/>
      <c r="KS511" s="53"/>
      <c r="KT511" s="53"/>
      <c r="KU511" s="53"/>
      <c r="KV511" s="53"/>
      <c r="KW511" s="53"/>
      <c r="KX511" s="53"/>
      <c r="KY511" s="53"/>
      <c r="KZ511" s="53"/>
      <c r="LA511" s="53"/>
      <c r="LB511" s="53"/>
      <c r="LC511" s="53"/>
      <c r="LD511" s="53"/>
      <c r="LE511" s="53"/>
      <c r="LF511" s="53"/>
      <c r="LG511" s="53"/>
      <c r="LH511" s="53"/>
      <c r="LI511" s="53"/>
      <c r="LJ511" s="53"/>
      <c r="LK511" s="53"/>
      <c r="LL511" s="53"/>
      <c r="LM511" s="53"/>
      <c r="LN511" s="53"/>
      <c r="LO511" s="53"/>
      <c r="LP511" s="53"/>
      <c r="LQ511" s="53"/>
      <c r="LR511" s="53"/>
      <c r="LS511" s="53"/>
      <c r="LT511" s="53"/>
      <c r="LU511" s="53"/>
      <c r="LV511" s="53"/>
      <c r="LW511" s="53"/>
      <c r="LX511" s="53"/>
      <c r="LY511" s="53"/>
      <c r="LZ511" s="53"/>
      <c r="MA511" s="53"/>
      <c r="MB511" s="53"/>
      <c r="MC511" s="53"/>
      <c r="MD511" s="53"/>
      <c r="ME511" s="53"/>
      <c r="MF511" s="53"/>
      <c r="MG511" s="53"/>
      <c r="MH511" s="53"/>
      <c r="MI511" s="53"/>
      <c r="MJ511" s="53"/>
      <c r="MK511" s="53"/>
      <c r="ML511" s="53"/>
      <c r="MM511" s="53"/>
      <c r="MN511" s="53"/>
      <c r="MO511" s="53"/>
      <c r="MP511" s="53"/>
      <c r="MQ511" s="53"/>
      <c r="MR511" s="53"/>
      <c r="MS511" s="53"/>
      <c r="MT511" s="53"/>
      <c r="MU511" s="53"/>
      <c r="MV511" s="53"/>
      <c r="MW511" s="53"/>
      <c r="MX511" s="53"/>
      <c r="MY511" s="53"/>
      <c r="MZ511" s="53"/>
      <c r="NA511" s="53"/>
      <c r="NB511" s="53"/>
      <c r="NC511" s="53"/>
      <c r="ND511" s="53"/>
      <c r="NE511" s="53"/>
      <c r="NF511" s="53"/>
      <c r="NG511" s="53"/>
      <c r="NH511" s="53"/>
      <c r="NI511" s="53"/>
      <c r="NJ511" s="53"/>
      <c r="NK511" s="53"/>
      <c r="NL511" s="53"/>
      <c r="NM511" s="53"/>
      <c r="NN511" s="53"/>
      <c r="NO511" s="53"/>
      <c r="NP511" s="53"/>
      <c r="NQ511" s="53"/>
      <c r="NR511" s="53"/>
      <c r="NS511" s="53"/>
      <c r="NT511" s="53"/>
      <c r="NU511" s="53"/>
      <c r="NV511" s="53"/>
      <c r="NW511" s="53"/>
      <c r="NX511" s="53"/>
      <c r="NY511" s="53"/>
      <c r="NZ511" s="53"/>
      <c r="OA511" s="53"/>
      <c r="OB511" s="53"/>
      <c r="OC511" s="53"/>
      <c r="OD511" s="53"/>
      <c r="OE511" s="53"/>
      <c r="OF511" s="53"/>
      <c r="OG511" s="53"/>
      <c r="OH511" s="53"/>
      <c r="OI511" s="53"/>
      <c r="OJ511" s="53"/>
      <c r="OK511" s="53"/>
      <c r="OL511" s="53"/>
      <c r="OM511" s="53"/>
      <c r="ON511" s="53"/>
      <c r="OO511" s="53"/>
      <c r="OP511" s="53"/>
      <c r="OQ511" s="53"/>
      <c r="OR511" s="53"/>
      <c r="OS511" s="53"/>
      <c r="OT511" s="53"/>
      <c r="OU511" s="53"/>
      <c r="OV511" s="53"/>
      <c r="OW511" s="53"/>
      <c r="OX511" s="53"/>
      <c r="OY511" s="53"/>
      <c r="OZ511" s="53"/>
      <c r="PA511" s="53"/>
      <c r="PB511" s="53"/>
      <c r="PC511" s="53"/>
      <c r="PD511" s="53"/>
      <c r="PE511" s="53"/>
      <c r="PF511" s="53"/>
      <c r="PG511" s="53"/>
      <c r="PH511" s="53"/>
      <c r="PI511" s="53"/>
      <c r="PJ511" s="53"/>
      <c r="PK511" s="53"/>
      <c r="PL511" s="53"/>
      <c r="PM511" s="53"/>
      <c r="PN511" s="53"/>
      <c r="PO511" s="53"/>
      <c r="PP511" s="53"/>
      <c r="PQ511" s="53"/>
      <c r="PR511" s="53"/>
      <c r="PS511" s="53"/>
      <c r="PT511" s="53"/>
      <c r="PU511" s="53"/>
      <c r="PV511" s="53"/>
      <c r="PW511" s="53"/>
      <c r="PX511" s="53"/>
      <c r="PY511" s="53"/>
      <c r="PZ511" s="53"/>
      <c r="QA511" s="53"/>
      <c r="QB511" s="53"/>
      <c r="QC511" s="53"/>
      <c r="QD511" s="53"/>
      <c r="QE511" s="53"/>
      <c r="QF511" s="53"/>
      <c r="QG511" s="53"/>
      <c r="QH511" s="53"/>
      <c r="QI511" s="53"/>
      <c r="QJ511" s="53"/>
      <c r="QK511" s="53"/>
      <c r="QL511" s="53"/>
      <c r="QM511" s="53"/>
      <c r="QN511" s="53"/>
      <c r="QO511" s="53"/>
      <c r="QP511" s="53"/>
      <c r="QQ511" s="53"/>
      <c r="QR511" s="53"/>
      <c r="QS511" s="53"/>
      <c r="QT511" s="53"/>
      <c r="QU511" s="53"/>
      <c r="QV511" s="53"/>
      <c r="QW511" s="53"/>
      <c r="QX511" s="53"/>
      <c r="QY511" s="53"/>
      <c r="QZ511" s="53"/>
      <c r="RA511" s="53"/>
      <c r="RB511" s="53"/>
      <c r="RC511" s="53"/>
      <c r="RD511" s="53"/>
      <c r="RE511" s="53"/>
      <c r="RF511" s="53"/>
      <c r="RG511" s="53"/>
      <c r="RH511" s="53"/>
      <c r="RI511" s="53"/>
      <c r="RJ511" s="53"/>
      <c r="RK511" s="53"/>
      <c r="RL511" s="53"/>
      <c r="RM511" s="53"/>
      <c r="RN511" s="53"/>
      <c r="RO511" s="53"/>
      <c r="RP511" s="53"/>
      <c r="RQ511" s="53"/>
      <c r="RR511" s="53"/>
      <c r="RS511" s="53"/>
      <c r="RT511" s="53"/>
      <c r="RU511" s="53"/>
      <c r="RV511" s="53"/>
      <c r="RW511" s="53"/>
      <c r="RX511" s="53"/>
      <c r="RY511" s="53"/>
      <c r="RZ511" s="53"/>
      <c r="SA511" s="53"/>
      <c r="SB511" s="53"/>
      <c r="SC511" s="53"/>
      <c r="SD511" s="53"/>
      <c r="SE511" s="53"/>
      <c r="SF511" s="53"/>
      <c r="SG511" s="53"/>
      <c r="SH511" s="53"/>
      <c r="SI511" s="53"/>
      <c r="SJ511" s="53"/>
      <c r="SK511" s="53"/>
      <c r="SL511" s="53"/>
      <c r="SM511" s="53"/>
      <c r="SN511" s="53"/>
      <c r="SO511" s="53"/>
      <c r="SP511" s="53"/>
      <c r="SQ511" s="53"/>
      <c r="SR511" s="53"/>
      <c r="SS511" s="53"/>
      <c r="ST511" s="53"/>
      <c r="SU511" s="53"/>
      <c r="SV511" s="53"/>
      <c r="SW511" s="53"/>
      <c r="SX511" s="53"/>
      <c r="SY511" s="53"/>
      <c r="SZ511" s="53"/>
      <c r="TA511" s="53"/>
      <c r="TB511" s="53"/>
      <c r="TC511" s="53"/>
      <c r="TD511" s="53"/>
      <c r="TE511" s="53"/>
      <c r="TF511" s="53"/>
      <c r="TG511" s="53"/>
      <c r="TH511" s="53"/>
      <c r="TI511" s="53"/>
      <c r="TJ511" s="53"/>
      <c r="TK511" s="53"/>
      <c r="TL511" s="53"/>
      <c r="TM511" s="53"/>
      <c r="TN511" s="53"/>
      <c r="TO511" s="53"/>
      <c r="TP511" s="53"/>
      <c r="TQ511" s="53"/>
      <c r="TR511" s="53"/>
      <c r="TS511" s="53"/>
      <c r="TT511" s="53"/>
      <c r="TU511" s="53"/>
      <c r="TV511" s="53"/>
      <c r="TW511" s="53"/>
      <c r="TX511" s="53"/>
      <c r="TY511" s="53"/>
      <c r="TZ511" s="53"/>
      <c r="UA511" s="53"/>
      <c r="UB511" s="53"/>
      <c r="UC511" s="53"/>
      <c r="UD511" s="53"/>
      <c r="UE511" s="53"/>
      <c r="UF511" s="53"/>
      <c r="UG511" s="53"/>
    </row>
    <row r="512" spans="12:553" s="19" customFormat="1" ht="15.75" customHeight="1" x14ac:dyDescent="0.2">
      <c r="L512" s="66"/>
      <c r="M512" s="66"/>
      <c r="N512" s="52"/>
      <c r="O512" s="53"/>
      <c r="P512" s="53"/>
      <c r="Q512" s="53"/>
      <c r="R512" s="53"/>
      <c r="S512" s="53"/>
      <c r="T512" s="53"/>
      <c r="U512" s="53"/>
      <c r="V512" s="53"/>
      <c r="W512" s="53"/>
      <c r="X512" s="53"/>
      <c r="Y512" s="53"/>
      <c r="Z512" s="53"/>
      <c r="AA512" s="53"/>
      <c r="AB512" s="53"/>
      <c r="AC512" s="53"/>
      <c r="AD512" s="53"/>
      <c r="AE512" s="53"/>
      <c r="AF512" s="53"/>
      <c r="AG512" s="53"/>
      <c r="AH512" s="53"/>
      <c r="AI512" s="53"/>
      <c r="AJ512" s="53"/>
      <c r="AK512" s="53"/>
      <c r="AL512" s="53"/>
      <c r="AM512" s="53"/>
      <c r="AN512" s="53"/>
      <c r="AO512" s="53"/>
      <c r="AP512" s="53"/>
      <c r="AQ512" s="53"/>
      <c r="AR512" s="53"/>
      <c r="AS512" s="53"/>
      <c r="AT512" s="53"/>
      <c r="AU512" s="53"/>
      <c r="AV512" s="53"/>
      <c r="AW512" s="53"/>
      <c r="AX512" s="53"/>
      <c r="AY512" s="53"/>
      <c r="AZ512" s="53"/>
      <c r="BA512" s="53"/>
      <c r="BB512" s="53"/>
      <c r="BC512" s="53"/>
      <c r="BD512" s="53"/>
      <c r="BE512" s="53"/>
      <c r="BF512" s="53"/>
      <c r="BG512" s="53"/>
      <c r="BH512" s="53"/>
      <c r="BI512" s="53"/>
      <c r="BJ512" s="53"/>
      <c r="BK512" s="53"/>
      <c r="BL512" s="53"/>
      <c r="BM512" s="53"/>
      <c r="BN512" s="53"/>
      <c r="BO512" s="53"/>
      <c r="BP512" s="53"/>
      <c r="BQ512" s="53"/>
      <c r="BR512" s="53"/>
      <c r="BS512" s="53"/>
      <c r="BT512" s="53"/>
      <c r="BU512" s="53"/>
      <c r="BV512" s="53"/>
      <c r="BW512" s="53"/>
      <c r="BX512" s="53"/>
      <c r="BY512" s="53"/>
      <c r="BZ512" s="53"/>
      <c r="CA512" s="53"/>
      <c r="CB512" s="53"/>
      <c r="CC512" s="53"/>
      <c r="CD512" s="53"/>
      <c r="CE512" s="53"/>
      <c r="CF512" s="53"/>
      <c r="CG512" s="53"/>
      <c r="CH512" s="53"/>
      <c r="CI512" s="53"/>
      <c r="CJ512" s="53"/>
      <c r="CK512" s="53"/>
      <c r="CL512" s="53"/>
      <c r="CM512" s="53"/>
      <c r="CN512" s="53"/>
      <c r="CO512" s="53"/>
      <c r="CP512" s="53"/>
      <c r="CQ512" s="53"/>
      <c r="CR512" s="53"/>
      <c r="CS512" s="53"/>
      <c r="CT512" s="53"/>
      <c r="CU512" s="53"/>
      <c r="CV512" s="53"/>
      <c r="CW512" s="53"/>
      <c r="CX512" s="53"/>
      <c r="CY512" s="53"/>
      <c r="CZ512" s="53"/>
      <c r="DA512" s="53"/>
      <c r="DB512" s="53"/>
      <c r="DC512" s="53"/>
      <c r="DD512" s="53"/>
      <c r="DE512" s="53"/>
      <c r="DF512" s="53"/>
      <c r="DG512" s="53"/>
      <c r="DH512" s="53"/>
      <c r="DI512" s="53"/>
      <c r="DJ512" s="53"/>
      <c r="DK512" s="53"/>
      <c r="DL512" s="53"/>
      <c r="DM512" s="53"/>
      <c r="DN512" s="53"/>
      <c r="DO512" s="53"/>
      <c r="DP512" s="53"/>
      <c r="DQ512" s="53"/>
      <c r="DR512" s="53"/>
      <c r="DS512" s="53"/>
      <c r="DT512" s="53"/>
      <c r="DU512" s="53"/>
      <c r="DV512" s="53"/>
      <c r="DW512" s="53"/>
      <c r="DX512" s="53"/>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3"/>
      <c r="FK512" s="53"/>
      <c r="FL512" s="53"/>
      <c r="FM512" s="53"/>
      <c r="FN512" s="53"/>
      <c r="FO512" s="53"/>
      <c r="FP512" s="53"/>
      <c r="FQ512" s="53"/>
      <c r="FR512" s="53"/>
      <c r="FS512" s="53"/>
      <c r="FT512" s="53"/>
      <c r="FU512" s="53"/>
      <c r="FV512" s="53"/>
      <c r="FW512" s="53"/>
      <c r="FX512" s="53"/>
      <c r="FY512" s="53"/>
      <c r="FZ512" s="53"/>
      <c r="GA512" s="53"/>
      <c r="GB512" s="53"/>
      <c r="GC512" s="53"/>
      <c r="GD512" s="53"/>
      <c r="GE512" s="53"/>
      <c r="GF512" s="53"/>
      <c r="GG512" s="53"/>
      <c r="GH512" s="53"/>
      <c r="GI512" s="53"/>
      <c r="GJ512" s="53"/>
      <c r="GK512" s="53"/>
      <c r="GL512" s="53"/>
      <c r="GM512" s="53"/>
      <c r="GN512" s="53"/>
      <c r="GO512" s="53"/>
      <c r="GP512" s="53"/>
      <c r="GQ512" s="53"/>
      <c r="GR512" s="53"/>
      <c r="GS512" s="53"/>
      <c r="GT512" s="53"/>
      <c r="GU512" s="53"/>
      <c r="GV512" s="53"/>
      <c r="GW512" s="53"/>
      <c r="GX512" s="53"/>
      <c r="GY512" s="53"/>
      <c r="GZ512" s="53"/>
      <c r="HA512" s="53"/>
      <c r="HB512" s="53"/>
      <c r="HC512" s="53"/>
      <c r="HD512" s="53"/>
      <c r="HE512" s="53"/>
      <c r="HF512" s="53"/>
      <c r="HG512" s="53"/>
      <c r="HH512" s="53"/>
      <c r="HI512" s="53"/>
      <c r="HJ512" s="53"/>
      <c r="HK512" s="53"/>
      <c r="HL512" s="53"/>
      <c r="HM512" s="53"/>
      <c r="HN512" s="53"/>
      <c r="HO512" s="53"/>
      <c r="HP512" s="53"/>
      <c r="HQ512" s="53"/>
      <c r="HR512" s="53"/>
      <c r="HS512" s="53"/>
      <c r="HT512" s="53"/>
      <c r="HU512" s="53"/>
      <c r="HV512" s="53"/>
      <c r="HW512" s="53"/>
      <c r="HX512" s="53"/>
      <c r="HY512" s="53"/>
      <c r="HZ512" s="53"/>
      <c r="IA512" s="53"/>
      <c r="IB512" s="53"/>
      <c r="IC512" s="53"/>
      <c r="ID512" s="53"/>
      <c r="IE512" s="53"/>
      <c r="IF512" s="53"/>
      <c r="IG512" s="53"/>
      <c r="IH512" s="53"/>
      <c r="II512" s="53"/>
      <c r="IJ512" s="53"/>
      <c r="IK512" s="53"/>
      <c r="IL512" s="53"/>
      <c r="IM512" s="53"/>
      <c r="IN512" s="53"/>
      <c r="IO512" s="53"/>
      <c r="IP512" s="53"/>
      <c r="IQ512" s="53"/>
      <c r="IR512" s="53"/>
      <c r="IS512" s="53"/>
      <c r="IT512" s="53"/>
      <c r="IU512" s="53"/>
      <c r="IV512" s="53"/>
      <c r="IW512" s="53"/>
      <c r="IX512" s="53"/>
      <c r="IY512" s="53"/>
      <c r="IZ512" s="53"/>
      <c r="JA512" s="53"/>
      <c r="JB512" s="53"/>
      <c r="JC512" s="53"/>
      <c r="JD512" s="53"/>
      <c r="JE512" s="53"/>
      <c r="JF512" s="53"/>
      <c r="JG512" s="53"/>
      <c r="JH512" s="53"/>
      <c r="JI512" s="53"/>
      <c r="JJ512" s="53"/>
      <c r="JK512" s="53"/>
      <c r="JL512" s="53"/>
      <c r="JM512" s="53"/>
      <c r="JN512" s="53"/>
      <c r="JO512" s="53"/>
      <c r="JP512" s="53"/>
      <c r="JQ512" s="53"/>
      <c r="JR512" s="53"/>
      <c r="JS512" s="53"/>
      <c r="JT512" s="53"/>
      <c r="JU512" s="53"/>
      <c r="JV512" s="53"/>
      <c r="JW512" s="53"/>
      <c r="JX512" s="53"/>
      <c r="JY512" s="53"/>
      <c r="JZ512" s="53"/>
      <c r="KA512" s="53"/>
      <c r="KB512" s="53"/>
      <c r="KC512" s="53"/>
      <c r="KD512" s="53"/>
      <c r="KE512" s="53"/>
      <c r="KF512" s="53"/>
      <c r="KG512" s="53"/>
      <c r="KH512" s="53"/>
      <c r="KI512" s="53"/>
      <c r="KJ512" s="53"/>
      <c r="KK512" s="53"/>
      <c r="KL512" s="53"/>
      <c r="KM512" s="53"/>
      <c r="KN512" s="53"/>
      <c r="KO512" s="53"/>
      <c r="KP512" s="53"/>
      <c r="KQ512" s="53"/>
      <c r="KR512" s="53"/>
      <c r="KS512" s="53"/>
      <c r="KT512" s="53"/>
      <c r="KU512" s="53"/>
      <c r="KV512" s="53"/>
      <c r="KW512" s="53"/>
      <c r="KX512" s="53"/>
      <c r="KY512" s="53"/>
      <c r="KZ512" s="53"/>
      <c r="LA512" s="53"/>
      <c r="LB512" s="53"/>
      <c r="LC512" s="53"/>
      <c r="LD512" s="53"/>
      <c r="LE512" s="53"/>
      <c r="LF512" s="53"/>
      <c r="LG512" s="53"/>
      <c r="LH512" s="53"/>
      <c r="LI512" s="53"/>
      <c r="LJ512" s="53"/>
      <c r="LK512" s="53"/>
      <c r="LL512" s="53"/>
      <c r="LM512" s="53"/>
      <c r="LN512" s="53"/>
      <c r="LO512" s="53"/>
      <c r="LP512" s="53"/>
      <c r="LQ512" s="53"/>
      <c r="LR512" s="53"/>
      <c r="LS512" s="53"/>
      <c r="LT512" s="53"/>
      <c r="LU512" s="53"/>
      <c r="LV512" s="53"/>
      <c r="LW512" s="53"/>
      <c r="LX512" s="53"/>
      <c r="LY512" s="53"/>
      <c r="LZ512" s="53"/>
      <c r="MA512" s="53"/>
      <c r="MB512" s="53"/>
      <c r="MC512" s="53"/>
      <c r="MD512" s="53"/>
      <c r="ME512" s="53"/>
      <c r="MF512" s="53"/>
      <c r="MG512" s="53"/>
      <c r="MH512" s="53"/>
      <c r="MI512" s="53"/>
      <c r="MJ512" s="53"/>
      <c r="MK512" s="53"/>
      <c r="ML512" s="53"/>
      <c r="MM512" s="53"/>
      <c r="MN512" s="53"/>
      <c r="MO512" s="53"/>
      <c r="MP512" s="53"/>
      <c r="MQ512" s="53"/>
      <c r="MR512" s="53"/>
      <c r="MS512" s="53"/>
      <c r="MT512" s="53"/>
      <c r="MU512" s="53"/>
      <c r="MV512" s="53"/>
      <c r="MW512" s="53"/>
      <c r="MX512" s="53"/>
      <c r="MY512" s="53"/>
      <c r="MZ512" s="53"/>
      <c r="NA512" s="53"/>
      <c r="NB512" s="53"/>
      <c r="NC512" s="53"/>
      <c r="ND512" s="53"/>
      <c r="NE512" s="53"/>
      <c r="NF512" s="53"/>
      <c r="NG512" s="53"/>
      <c r="NH512" s="53"/>
      <c r="NI512" s="53"/>
      <c r="NJ512" s="53"/>
      <c r="NK512" s="53"/>
      <c r="NL512" s="53"/>
      <c r="NM512" s="53"/>
      <c r="NN512" s="53"/>
      <c r="NO512" s="53"/>
      <c r="NP512" s="53"/>
      <c r="NQ512" s="53"/>
      <c r="NR512" s="53"/>
      <c r="NS512" s="53"/>
      <c r="NT512" s="53"/>
      <c r="NU512" s="53"/>
      <c r="NV512" s="53"/>
      <c r="NW512" s="53"/>
      <c r="NX512" s="53"/>
      <c r="NY512" s="53"/>
      <c r="NZ512" s="53"/>
      <c r="OA512" s="53"/>
      <c r="OB512" s="53"/>
      <c r="OC512" s="53"/>
      <c r="OD512" s="53"/>
      <c r="OE512" s="53"/>
      <c r="OF512" s="53"/>
      <c r="OG512" s="53"/>
      <c r="OH512" s="53"/>
      <c r="OI512" s="53"/>
      <c r="OJ512" s="53"/>
      <c r="OK512" s="53"/>
      <c r="OL512" s="53"/>
      <c r="OM512" s="53"/>
      <c r="ON512" s="53"/>
      <c r="OO512" s="53"/>
      <c r="OP512" s="53"/>
      <c r="OQ512" s="53"/>
      <c r="OR512" s="53"/>
      <c r="OS512" s="53"/>
      <c r="OT512" s="53"/>
      <c r="OU512" s="53"/>
      <c r="OV512" s="53"/>
      <c r="OW512" s="53"/>
      <c r="OX512" s="53"/>
      <c r="OY512" s="53"/>
      <c r="OZ512" s="53"/>
      <c r="PA512" s="53"/>
      <c r="PB512" s="53"/>
      <c r="PC512" s="53"/>
      <c r="PD512" s="53"/>
      <c r="PE512" s="53"/>
      <c r="PF512" s="53"/>
      <c r="PG512" s="53"/>
      <c r="PH512" s="53"/>
      <c r="PI512" s="53"/>
      <c r="PJ512" s="53"/>
      <c r="PK512" s="53"/>
      <c r="PL512" s="53"/>
      <c r="PM512" s="53"/>
      <c r="PN512" s="53"/>
      <c r="PO512" s="53"/>
      <c r="PP512" s="53"/>
      <c r="PQ512" s="53"/>
      <c r="PR512" s="53"/>
      <c r="PS512" s="53"/>
      <c r="PT512" s="53"/>
      <c r="PU512" s="53"/>
      <c r="PV512" s="53"/>
      <c r="PW512" s="53"/>
      <c r="PX512" s="53"/>
      <c r="PY512" s="53"/>
      <c r="PZ512" s="53"/>
      <c r="QA512" s="53"/>
      <c r="QB512" s="53"/>
      <c r="QC512" s="53"/>
      <c r="QD512" s="53"/>
      <c r="QE512" s="53"/>
      <c r="QF512" s="53"/>
      <c r="QG512" s="53"/>
      <c r="QH512" s="53"/>
      <c r="QI512" s="53"/>
      <c r="QJ512" s="53"/>
      <c r="QK512" s="53"/>
      <c r="QL512" s="53"/>
      <c r="QM512" s="53"/>
      <c r="QN512" s="53"/>
      <c r="QO512" s="53"/>
      <c r="QP512" s="53"/>
      <c r="QQ512" s="53"/>
      <c r="QR512" s="53"/>
      <c r="QS512" s="53"/>
      <c r="QT512" s="53"/>
      <c r="QU512" s="53"/>
      <c r="QV512" s="53"/>
      <c r="QW512" s="53"/>
      <c r="QX512" s="53"/>
      <c r="QY512" s="53"/>
      <c r="QZ512" s="53"/>
      <c r="RA512" s="53"/>
      <c r="RB512" s="53"/>
      <c r="RC512" s="53"/>
      <c r="RD512" s="53"/>
      <c r="RE512" s="53"/>
      <c r="RF512" s="53"/>
      <c r="RG512" s="53"/>
      <c r="RH512" s="53"/>
      <c r="RI512" s="53"/>
      <c r="RJ512" s="53"/>
      <c r="RK512" s="53"/>
      <c r="RL512" s="53"/>
      <c r="RM512" s="53"/>
      <c r="RN512" s="53"/>
      <c r="RO512" s="53"/>
      <c r="RP512" s="53"/>
      <c r="RQ512" s="53"/>
      <c r="RR512" s="53"/>
      <c r="RS512" s="53"/>
      <c r="RT512" s="53"/>
      <c r="RU512" s="53"/>
      <c r="RV512" s="53"/>
      <c r="RW512" s="53"/>
      <c r="RX512" s="53"/>
      <c r="RY512" s="53"/>
      <c r="RZ512" s="53"/>
      <c r="SA512" s="53"/>
      <c r="SB512" s="53"/>
      <c r="SC512" s="53"/>
      <c r="SD512" s="53"/>
      <c r="SE512" s="53"/>
      <c r="SF512" s="53"/>
      <c r="SG512" s="53"/>
      <c r="SH512" s="53"/>
      <c r="SI512" s="53"/>
      <c r="SJ512" s="53"/>
      <c r="SK512" s="53"/>
      <c r="SL512" s="53"/>
      <c r="SM512" s="53"/>
      <c r="SN512" s="53"/>
      <c r="SO512" s="53"/>
      <c r="SP512" s="53"/>
      <c r="SQ512" s="53"/>
      <c r="SR512" s="53"/>
      <c r="SS512" s="53"/>
      <c r="ST512" s="53"/>
      <c r="SU512" s="53"/>
      <c r="SV512" s="53"/>
      <c r="SW512" s="53"/>
      <c r="SX512" s="53"/>
      <c r="SY512" s="53"/>
      <c r="SZ512" s="53"/>
      <c r="TA512" s="53"/>
      <c r="TB512" s="53"/>
      <c r="TC512" s="53"/>
      <c r="TD512" s="53"/>
      <c r="TE512" s="53"/>
      <c r="TF512" s="53"/>
      <c r="TG512" s="53"/>
      <c r="TH512" s="53"/>
      <c r="TI512" s="53"/>
      <c r="TJ512" s="53"/>
      <c r="TK512" s="53"/>
      <c r="TL512" s="53"/>
      <c r="TM512" s="53"/>
      <c r="TN512" s="53"/>
      <c r="TO512" s="53"/>
      <c r="TP512" s="53"/>
      <c r="TQ512" s="53"/>
      <c r="TR512" s="53"/>
      <c r="TS512" s="53"/>
      <c r="TT512" s="53"/>
      <c r="TU512" s="53"/>
      <c r="TV512" s="53"/>
      <c r="TW512" s="53"/>
      <c r="TX512" s="53"/>
      <c r="TY512" s="53"/>
      <c r="TZ512" s="53"/>
      <c r="UA512" s="53"/>
      <c r="UB512" s="53"/>
      <c r="UC512" s="53"/>
      <c r="UD512" s="53"/>
      <c r="UE512" s="53"/>
      <c r="UF512" s="53"/>
      <c r="UG512" s="53"/>
    </row>
    <row r="513" spans="12:553" s="19" customFormat="1" ht="15.75" customHeight="1" x14ac:dyDescent="0.2">
      <c r="L513" s="66"/>
      <c r="M513" s="66"/>
      <c r="N513" s="52"/>
      <c r="O513" s="53"/>
      <c r="P513" s="53"/>
      <c r="Q513" s="53"/>
      <c r="R513" s="53"/>
      <c r="S513" s="53"/>
      <c r="T513" s="53"/>
      <c r="U513" s="53"/>
      <c r="V513" s="53"/>
      <c r="W513" s="53"/>
      <c r="X513" s="53"/>
      <c r="Y513" s="53"/>
      <c r="Z513" s="53"/>
      <c r="AA513" s="53"/>
      <c r="AB513" s="53"/>
      <c r="AC513" s="53"/>
      <c r="AD513" s="53"/>
      <c r="AE513" s="53"/>
      <c r="AF513" s="53"/>
      <c r="AG513" s="53"/>
      <c r="AH513" s="53"/>
      <c r="AI513" s="53"/>
      <c r="AJ513" s="53"/>
      <c r="AK513" s="53"/>
      <c r="AL513" s="53"/>
      <c r="AM513" s="53"/>
      <c r="AN513" s="53"/>
      <c r="AO513" s="53"/>
      <c r="AP513" s="53"/>
      <c r="AQ513" s="53"/>
      <c r="AR513" s="53"/>
      <c r="AS513" s="53"/>
      <c r="AT513" s="53"/>
      <c r="AU513" s="53"/>
      <c r="AV513" s="53"/>
      <c r="AW513" s="53"/>
      <c r="AX513" s="53"/>
      <c r="AY513" s="53"/>
      <c r="AZ513" s="53"/>
      <c r="BA513" s="53"/>
      <c r="BB513" s="53"/>
      <c r="BC513" s="53"/>
      <c r="BD513" s="53"/>
      <c r="BE513" s="53"/>
      <c r="BF513" s="53"/>
      <c r="BG513" s="53"/>
      <c r="BH513" s="53"/>
      <c r="BI513" s="53"/>
      <c r="BJ513" s="53"/>
      <c r="BK513" s="53"/>
      <c r="BL513" s="53"/>
      <c r="BM513" s="53"/>
      <c r="BN513" s="53"/>
      <c r="BO513" s="53"/>
      <c r="BP513" s="53"/>
      <c r="BQ513" s="53"/>
      <c r="BR513" s="53"/>
      <c r="BS513" s="53"/>
      <c r="BT513" s="53"/>
      <c r="BU513" s="53"/>
      <c r="BV513" s="53"/>
      <c r="BW513" s="53"/>
      <c r="BX513" s="53"/>
      <c r="BY513" s="53"/>
      <c r="BZ513" s="53"/>
      <c r="CA513" s="53"/>
      <c r="CB513" s="53"/>
      <c r="CC513" s="53"/>
      <c r="CD513" s="53"/>
      <c r="CE513" s="53"/>
      <c r="CF513" s="53"/>
      <c r="CG513" s="53"/>
      <c r="CH513" s="53"/>
      <c r="CI513" s="53"/>
      <c r="CJ513" s="53"/>
      <c r="CK513" s="53"/>
      <c r="CL513" s="53"/>
      <c r="CM513" s="53"/>
      <c r="CN513" s="53"/>
      <c r="CO513" s="53"/>
      <c r="CP513" s="53"/>
      <c r="CQ513" s="53"/>
      <c r="CR513" s="53"/>
      <c r="CS513" s="53"/>
      <c r="CT513" s="53"/>
      <c r="CU513" s="53"/>
      <c r="CV513" s="53"/>
      <c r="CW513" s="53"/>
      <c r="CX513" s="53"/>
      <c r="CY513" s="53"/>
      <c r="CZ513" s="53"/>
      <c r="DA513" s="53"/>
      <c r="DB513" s="53"/>
      <c r="DC513" s="53"/>
      <c r="DD513" s="53"/>
      <c r="DE513" s="53"/>
      <c r="DF513" s="53"/>
      <c r="DG513" s="53"/>
      <c r="DH513" s="53"/>
      <c r="DI513" s="53"/>
      <c r="DJ513" s="53"/>
      <c r="DK513" s="53"/>
      <c r="DL513" s="53"/>
      <c r="DM513" s="53"/>
      <c r="DN513" s="53"/>
      <c r="DO513" s="53"/>
      <c r="DP513" s="53"/>
      <c r="DQ513" s="53"/>
      <c r="DR513" s="53"/>
      <c r="DS513" s="53"/>
      <c r="DT513" s="53"/>
      <c r="DU513" s="53"/>
      <c r="DV513" s="53"/>
      <c r="DW513" s="53"/>
      <c r="DX513" s="53"/>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3"/>
      <c r="FK513" s="53"/>
      <c r="FL513" s="53"/>
      <c r="FM513" s="53"/>
      <c r="FN513" s="53"/>
      <c r="FO513" s="53"/>
      <c r="FP513" s="53"/>
      <c r="FQ513" s="53"/>
      <c r="FR513" s="53"/>
      <c r="FS513" s="53"/>
      <c r="FT513" s="53"/>
      <c r="FU513" s="53"/>
      <c r="FV513" s="53"/>
      <c r="FW513" s="53"/>
      <c r="FX513" s="53"/>
      <c r="FY513" s="53"/>
      <c r="FZ513" s="53"/>
      <c r="GA513" s="53"/>
      <c r="GB513" s="53"/>
      <c r="GC513" s="53"/>
      <c r="GD513" s="53"/>
      <c r="GE513" s="53"/>
      <c r="GF513" s="53"/>
      <c r="GG513" s="53"/>
      <c r="GH513" s="53"/>
      <c r="GI513" s="53"/>
      <c r="GJ513" s="53"/>
      <c r="GK513" s="53"/>
      <c r="GL513" s="53"/>
      <c r="GM513" s="53"/>
      <c r="GN513" s="53"/>
      <c r="GO513" s="53"/>
      <c r="GP513" s="53"/>
      <c r="GQ513" s="53"/>
      <c r="GR513" s="53"/>
      <c r="GS513" s="53"/>
      <c r="GT513" s="53"/>
      <c r="GU513" s="53"/>
      <c r="GV513" s="53"/>
      <c r="GW513" s="53"/>
      <c r="GX513" s="53"/>
      <c r="GY513" s="53"/>
      <c r="GZ513" s="53"/>
      <c r="HA513" s="53"/>
      <c r="HB513" s="53"/>
      <c r="HC513" s="53"/>
      <c r="HD513" s="53"/>
      <c r="HE513" s="53"/>
      <c r="HF513" s="53"/>
      <c r="HG513" s="53"/>
      <c r="HH513" s="53"/>
      <c r="HI513" s="53"/>
      <c r="HJ513" s="53"/>
      <c r="HK513" s="53"/>
      <c r="HL513" s="53"/>
      <c r="HM513" s="53"/>
      <c r="HN513" s="53"/>
      <c r="HO513" s="53"/>
      <c r="HP513" s="53"/>
      <c r="HQ513" s="53"/>
      <c r="HR513" s="53"/>
      <c r="HS513" s="53"/>
      <c r="HT513" s="53"/>
      <c r="HU513" s="53"/>
      <c r="HV513" s="53"/>
      <c r="HW513" s="53"/>
      <c r="HX513" s="53"/>
      <c r="HY513" s="53"/>
      <c r="HZ513" s="53"/>
      <c r="IA513" s="53"/>
      <c r="IB513" s="53"/>
      <c r="IC513" s="53"/>
      <c r="ID513" s="53"/>
      <c r="IE513" s="53"/>
      <c r="IF513" s="53"/>
      <c r="IG513" s="53"/>
      <c r="IH513" s="53"/>
      <c r="II513" s="53"/>
      <c r="IJ513" s="53"/>
      <c r="IK513" s="53"/>
      <c r="IL513" s="53"/>
      <c r="IM513" s="53"/>
      <c r="IN513" s="53"/>
      <c r="IO513" s="53"/>
      <c r="IP513" s="53"/>
      <c r="IQ513" s="53"/>
      <c r="IR513" s="53"/>
      <c r="IS513" s="53"/>
      <c r="IT513" s="53"/>
      <c r="IU513" s="53"/>
      <c r="IV513" s="53"/>
      <c r="IW513" s="53"/>
      <c r="IX513" s="53"/>
      <c r="IY513" s="53"/>
      <c r="IZ513" s="53"/>
      <c r="JA513" s="53"/>
      <c r="JB513" s="53"/>
      <c r="JC513" s="53"/>
      <c r="JD513" s="53"/>
      <c r="JE513" s="53"/>
      <c r="JF513" s="53"/>
      <c r="JG513" s="53"/>
      <c r="JH513" s="53"/>
      <c r="JI513" s="53"/>
      <c r="JJ513" s="53"/>
      <c r="JK513" s="53"/>
      <c r="JL513" s="53"/>
      <c r="JM513" s="53"/>
      <c r="JN513" s="53"/>
      <c r="JO513" s="53"/>
      <c r="JP513" s="53"/>
      <c r="JQ513" s="53"/>
      <c r="JR513" s="53"/>
      <c r="JS513" s="53"/>
      <c r="JT513" s="53"/>
      <c r="JU513" s="53"/>
      <c r="JV513" s="53"/>
      <c r="JW513" s="53"/>
      <c r="JX513" s="53"/>
      <c r="JY513" s="53"/>
      <c r="JZ513" s="53"/>
      <c r="KA513" s="53"/>
      <c r="KB513" s="53"/>
      <c r="KC513" s="53"/>
      <c r="KD513" s="53"/>
      <c r="KE513" s="53"/>
      <c r="KF513" s="53"/>
      <c r="KG513" s="53"/>
      <c r="KH513" s="53"/>
      <c r="KI513" s="53"/>
      <c r="KJ513" s="53"/>
      <c r="KK513" s="53"/>
      <c r="KL513" s="53"/>
      <c r="KM513" s="53"/>
      <c r="KN513" s="53"/>
      <c r="KO513" s="53"/>
      <c r="KP513" s="53"/>
      <c r="KQ513" s="53"/>
      <c r="KR513" s="53"/>
      <c r="KS513" s="53"/>
      <c r="KT513" s="53"/>
      <c r="KU513" s="53"/>
      <c r="KV513" s="53"/>
      <c r="KW513" s="53"/>
      <c r="KX513" s="53"/>
      <c r="KY513" s="53"/>
      <c r="KZ513" s="53"/>
      <c r="LA513" s="53"/>
      <c r="LB513" s="53"/>
      <c r="LC513" s="53"/>
      <c r="LD513" s="53"/>
      <c r="LE513" s="53"/>
      <c r="LF513" s="53"/>
      <c r="LG513" s="53"/>
      <c r="LH513" s="53"/>
      <c r="LI513" s="53"/>
      <c r="LJ513" s="53"/>
      <c r="LK513" s="53"/>
      <c r="LL513" s="53"/>
      <c r="LM513" s="53"/>
      <c r="LN513" s="53"/>
      <c r="LO513" s="53"/>
      <c r="LP513" s="53"/>
      <c r="LQ513" s="53"/>
      <c r="LR513" s="53"/>
      <c r="LS513" s="53"/>
      <c r="LT513" s="53"/>
      <c r="LU513" s="53"/>
      <c r="LV513" s="53"/>
      <c r="LW513" s="53"/>
      <c r="LX513" s="53"/>
      <c r="LY513" s="53"/>
      <c r="LZ513" s="53"/>
      <c r="MA513" s="53"/>
      <c r="MB513" s="53"/>
      <c r="MC513" s="53"/>
      <c r="MD513" s="53"/>
      <c r="ME513" s="53"/>
      <c r="MF513" s="53"/>
      <c r="MG513" s="53"/>
      <c r="MH513" s="53"/>
      <c r="MI513" s="53"/>
      <c r="MJ513" s="53"/>
      <c r="MK513" s="53"/>
      <c r="ML513" s="53"/>
      <c r="MM513" s="53"/>
      <c r="MN513" s="53"/>
      <c r="MO513" s="53"/>
      <c r="MP513" s="53"/>
      <c r="MQ513" s="53"/>
      <c r="MR513" s="53"/>
      <c r="MS513" s="53"/>
      <c r="MT513" s="53"/>
      <c r="MU513" s="53"/>
      <c r="MV513" s="53"/>
      <c r="MW513" s="53"/>
      <c r="MX513" s="53"/>
      <c r="MY513" s="53"/>
      <c r="MZ513" s="53"/>
      <c r="NA513" s="53"/>
      <c r="NB513" s="53"/>
      <c r="NC513" s="53"/>
      <c r="ND513" s="53"/>
      <c r="NE513" s="53"/>
      <c r="NF513" s="53"/>
      <c r="NG513" s="53"/>
      <c r="NH513" s="53"/>
      <c r="NI513" s="53"/>
      <c r="NJ513" s="53"/>
      <c r="NK513" s="53"/>
      <c r="NL513" s="53"/>
      <c r="NM513" s="53"/>
      <c r="NN513" s="53"/>
      <c r="NO513" s="53"/>
      <c r="NP513" s="53"/>
      <c r="NQ513" s="53"/>
      <c r="NR513" s="53"/>
      <c r="NS513" s="53"/>
      <c r="NT513" s="53"/>
      <c r="NU513" s="53"/>
      <c r="NV513" s="53"/>
      <c r="NW513" s="53"/>
      <c r="NX513" s="53"/>
      <c r="NY513" s="53"/>
      <c r="NZ513" s="53"/>
      <c r="OA513" s="53"/>
      <c r="OB513" s="53"/>
      <c r="OC513" s="53"/>
      <c r="OD513" s="53"/>
      <c r="OE513" s="53"/>
      <c r="OF513" s="53"/>
      <c r="OG513" s="53"/>
      <c r="OH513" s="53"/>
      <c r="OI513" s="53"/>
      <c r="OJ513" s="53"/>
      <c r="OK513" s="53"/>
      <c r="OL513" s="53"/>
      <c r="OM513" s="53"/>
      <c r="ON513" s="53"/>
      <c r="OO513" s="53"/>
      <c r="OP513" s="53"/>
      <c r="OQ513" s="53"/>
      <c r="OR513" s="53"/>
      <c r="OS513" s="53"/>
      <c r="OT513" s="53"/>
      <c r="OU513" s="53"/>
      <c r="OV513" s="53"/>
      <c r="OW513" s="53"/>
      <c r="OX513" s="53"/>
      <c r="OY513" s="53"/>
      <c r="OZ513" s="53"/>
      <c r="PA513" s="53"/>
      <c r="PB513" s="53"/>
      <c r="PC513" s="53"/>
      <c r="PD513" s="53"/>
      <c r="PE513" s="53"/>
      <c r="PF513" s="53"/>
      <c r="PG513" s="53"/>
      <c r="PH513" s="53"/>
      <c r="PI513" s="53"/>
      <c r="PJ513" s="53"/>
      <c r="PK513" s="53"/>
      <c r="PL513" s="53"/>
      <c r="PM513" s="53"/>
      <c r="PN513" s="53"/>
      <c r="PO513" s="53"/>
      <c r="PP513" s="53"/>
      <c r="PQ513" s="53"/>
      <c r="PR513" s="53"/>
      <c r="PS513" s="53"/>
      <c r="PT513" s="53"/>
      <c r="PU513" s="53"/>
      <c r="PV513" s="53"/>
      <c r="PW513" s="53"/>
      <c r="PX513" s="53"/>
      <c r="PY513" s="53"/>
      <c r="PZ513" s="53"/>
      <c r="QA513" s="53"/>
      <c r="QB513" s="53"/>
      <c r="QC513" s="53"/>
      <c r="QD513" s="53"/>
      <c r="QE513" s="53"/>
      <c r="QF513" s="53"/>
      <c r="QG513" s="53"/>
      <c r="QH513" s="53"/>
      <c r="QI513" s="53"/>
      <c r="QJ513" s="53"/>
      <c r="QK513" s="53"/>
      <c r="QL513" s="53"/>
      <c r="QM513" s="53"/>
      <c r="QN513" s="53"/>
      <c r="QO513" s="53"/>
      <c r="QP513" s="53"/>
      <c r="QQ513" s="53"/>
      <c r="QR513" s="53"/>
      <c r="QS513" s="53"/>
      <c r="QT513" s="53"/>
      <c r="QU513" s="53"/>
      <c r="QV513" s="53"/>
      <c r="QW513" s="53"/>
      <c r="QX513" s="53"/>
      <c r="QY513" s="53"/>
      <c r="QZ513" s="53"/>
      <c r="RA513" s="53"/>
      <c r="RB513" s="53"/>
      <c r="RC513" s="53"/>
      <c r="RD513" s="53"/>
      <c r="RE513" s="53"/>
      <c r="RF513" s="53"/>
      <c r="RG513" s="53"/>
      <c r="RH513" s="53"/>
      <c r="RI513" s="53"/>
      <c r="RJ513" s="53"/>
      <c r="RK513" s="53"/>
      <c r="RL513" s="53"/>
      <c r="RM513" s="53"/>
      <c r="RN513" s="53"/>
      <c r="RO513" s="53"/>
      <c r="RP513" s="53"/>
      <c r="RQ513" s="53"/>
      <c r="RR513" s="53"/>
      <c r="RS513" s="53"/>
      <c r="RT513" s="53"/>
      <c r="RU513" s="53"/>
      <c r="RV513" s="53"/>
      <c r="RW513" s="53"/>
      <c r="RX513" s="53"/>
      <c r="RY513" s="53"/>
      <c r="RZ513" s="53"/>
      <c r="SA513" s="53"/>
      <c r="SB513" s="53"/>
      <c r="SC513" s="53"/>
      <c r="SD513" s="53"/>
      <c r="SE513" s="53"/>
      <c r="SF513" s="53"/>
      <c r="SG513" s="53"/>
      <c r="SH513" s="53"/>
      <c r="SI513" s="53"/>
      <c r="SJ513" s="53"/>
      <c r="SK513" s="53"/>
      <c r="SL513" s="53"/>
      <c r="SM513" s="53"/>
      <c r="SN513" s="53"/>
      <c r="SO513" s="53"/>
      <c r="SP513" s="53"/>
      <c r="SQ513" s="53"/>
      <c r="SR513" s="53"/>
      <c r="SS513" s="53"/>
      <c r="ST513" s="53"/>
      <c r="SU513" s="53"/>
      <c r="SV513" s="53"/>
      <c r="SW513" s="53"/>
      <c r="SX513" s="53"/>
      <c r="SY513" s="53"/>
      <c r="SZ513" s="53"/>
      <c r="TA513" s="53"/>
      <c r="TB513" s="53"/>
      <c r="TC513" s="53"/>
      <c r="TD513" s="53"/>
      <c r="TE513" s="53"/>
      <c r="TF513" s="53"/>
      <c r="TG513" s="53"/>
      <c r="TH513" s="53"/>
      <c r="TI513" s="53"/>
      <c r="TJ513" s="53"/>
      <c r="TK513" s="53"/>
      <c r="TL513" s="53"/>
      <c r="TM513" s="53"/>
      <c r="TN513" s="53"/>
      <c r="TO513" s="53"/>
      <c r="TP513" s="53"/>
      <c r="TQ513" s="53"/>
      <c r="TR513" s="53"/>
      <c r="TS513" s="53"/>
      <c r="TT513" s="53"/>
      <c r="TU513" s="53"/>
      <c r="TV513" s="53"/>
      <c r="TW513" s="53"/>
      <c r="TX513" s="53"/>
      <c r="TY513" s="53"/>
      <c r="TZ513" s="53"/>
      <c r="UA513" s="53"/>
      <c r="UB513" s="53"/>
      <c r="UC513" s="53"/>
      <c r="UD513" s="53"/>
      <c r="UE513" s="53"/>
      <c r="UF513" s="53"/>
      <c r="UG513" s="53"/>
    </row>
    <row r="514" spans="12:553" s="19" customFormat="1" ht="15.75" customHeight="1" x14ac:dyDescent="0.2">
      <c r="L514" s="66"/>
      <c r="M514" s="66"/>
      <c r="N514" s="52"/>
      <c r="O514" s="53"/>
      <c r="P514" s="53"/>
      <c r="Q514" s="53"/>
      <c r="R514" s="53"/>
      <c r="S514" s="53"/>
      <c r="T514" s="53"/>
      <c r="U514" s="53"/>
      <c r="V514" s="53"/>
      <c r="W514" s="53"/>
      <c r="X514" s="53"/>
      <c r="Y514" s="53"/>
      <c r="Z514" s="53"/>
      <c r="AA514" s="53"/>
      <c r="AB514" s="53"/>
      <c r="AC514" s="53"/>
      <c r="AD514" s="53"/>
      <c r="AE514" s="53"/>
      <c r="AF514" s="53"/>
      <c r="AG514" s="53"/>
      <c r="AH514" s="53"/>
      <c r="AI514" s="53"/>
      <c r="AJ514" s="53"/>
      <c r="AK514" s="53"/>
      <c r="AL514" s="53"/>
      <c r="AM514" s="53"/>
      <c r="AN514" s="53"/>
      <c r="AO514" s="53"/>
      <c r="AP514" s="53"/>
      <c r="AQ514" s="53"/>
      <c r="AR514" s="53"/>
      <c r="AS514" s="53"/>
      <c r="AT514" s="53"/>
      <c r="AU514" s="53"/>
      <c r="AV514" s="53"/>
      <c r="AW514" s="53"/>
      <c r="AX514" s="53"/>
      <c r="AY514" s="53"/>
      <c r="AZ514" s="53"/>
      <c r="BA514" s="53"/>
      <c r="BB514" s="53"/>
      <c r="BC514" s="53"/>
      <c r="BD514" s="53"/>
      <c r="BE514" s="53"/>
      <c r="BF514" s="53"/>
      <c r="BG514" s="53"/>
      <c r="BH514" s="53"/>
      <c r="BI514" s="53"/>
      <c r="BJ514" s="53"/>
      <c r="BK514" s="53"/>
      <c r="BL514" s="53"/>
      <c r="BM514" s="53"/>
      <c r="BN514" s="53"/>
      <c r="BO514" s="53"/>
      <c r="BP514" s="53"/>
      <c r="BQ514" s="53"/>
      <c r="BR514" s="53"/>
      <c r="BS514" s="53"/>
      <c r="BT514" s="53"/>
      <c r="BU514" s="53"/>
      <c r="BV514" s="53"/>
      <c r="BW514" s="53"/>
      <c r="BX514" s="53"/>
      <c r="BY514" s="53"/>
      <c r="BZ514" s="53"/>
      <c r="CA514" s="53"/>
      <c r="CB514" s="53"/>
      <c r="CC514" s="53"/>
      <c r="CD514" s="53"/>
      <c r="CE514" s="53"/>
      <c r="CF514" s="53"/>
      <c r="CG514" s="53"/>
      <c r="CH514" s="53"/>
      <c r="CI514" s="53"/>
      <c r="CJ514" s="53"/>
      <c r="CK514" s="53"/>
      <c r="CL514" s="53"/>
      <c r="CM514" s="53"/>
      <c r="CN514" s="53"/>
      <c r="CO514" s="53"/>
      <c r="CP514" s="53"/>
      <c r="CQ514" s="53"/>
      <c r="CR514" s="53"/>
      <c r="CS514" s="53"/>
      <c r="CT514" s="53"/>
      <c r="CU514" s="53"/>
      <c r="CV514" s="53"/>
      <c r="CW514" s="53"/>
      <c r="CX514" s="53"/>
      <c r="CY514" s="53"/>
      <c r="CZ514" s="53"/>
      <c r="DA514" s="53"/>
      <c r="DB514" s="53"/>
      <c r="DC514" s="53"/>
      <c r="DD514" s="53"/>
      <c r="DE514" s="53"/>
      <c r="DF514" s="53"/>
      <c r="DG514" s="53"/>
      <c r="DH514" s="53"/>
      <c r="DI514" s="53"/>
      <c r="DJ514" s="53"/>
      <c r="DK514" s="53"/>
      <c r="DL514" s="53"/>
      <c r="DM514" s="53"/>
      <c r="DN514" s="53"/>
      <c r="DO514" s="53"/>
      <c r="DP514" s="53"/>
      <c r="DQ514" s="53"/>
      <c r="DR514" s="53"/>
      <c r="DS514" s="53"/>
      <c r="DT514" s="53"/>
      <c r="DU514" s="53"/>
      <c r="DV514" s="53"/>
      <c r="DW514" s="53"/>
      <c r="DX514" s="53"/>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3"/>
      <c r="FK514" s="53"/>
      <c r="FL514" s="53"/>
      <c r="FM514" s="53"/>
      <c r="FN514" s="53"/>
      <c r="FO514" s="53"/>
      <c r="FP514" s="53"/>
      <c r="FQ514" s="53"/>
      <c r="FR514" s="53"/>
      <c r="FS514" s="53"/>
      <c r="FT514" s="53"/>
      <c r="FU514" s="53"/>
      <c r="FV514" s="53"/>
      <c r="FW514" s="53"/>
      <c r="FX514" s="53"/>
      <c r="FY514" s="53"/>
      <c r="FZ514" s="53"/>
      <c r="GA514" s="53"/>
      <c r="GB514" s="53"/>
      <c r="GC514" s="53"/>
      <c r="GD514" s="53"/>
      <c r="GE514" s="53"/>
      <c r="GF514" s="53"/>
      <c r="GG514" s="53"/>
      <c r="GH514" s="53"/>
      <c r="GI514" s="53"/>
      <c r="GJ514" s="53"/>
      <c r="GK514" s="53"/>
      <c r="GL514" s="53"/>
      <c r="GM514" s="53"/>
      <c r="GN514" s="53"/>
      <c r="GO514" s="53"/>
      <c r="GP514" s="53"/>
      <c r="GQ514" s="53"/>
      <c r="GR514" s="53"/>
      <c r="GS514" s="53"/>
      <c r="GT514" s="53"/>
      <c r="GU514" s="53"/>
      <c r="GV514" s="53"/>
      <c r="GW514" s="53"/>
      <c r="GX514" s="53"/>
      <c r="GY514" s="53"/>
      <c r="GZ514" s="53"/>
      <c r="HA514" s="53"/>
      <c r="HB514" s="53"/>
      <c r="HC514" s="53"/>
      <c r="HD514" s="53"/>
      <c r="HE514" s="53"/>
      <c r="HF514" s="53"/>
      <c r="HG514" s="53"/>
      <c r="HH514" s="53"/>
      <c r="HI514" s="53"/>
      <c r="HJ514" s="53"/>
      <c r="HK514" s="53"/>
      <c r="HL514" s="53"/>
      <c r="HM514" s="53"/>
      <c r="HN514" s="53"/>
      <c r="HO514" s="53"/>
      <c r="HP514" s="53"/>
      <c r="HQ514" s="53"/>
      <c r="HR514" s="53"/>
      <c r="HS514" s="53"/>
      <c r="HT514" s="53"/>
      <c r="HU514" s="53"/>
      <c r="HV514" s="53"/>
      <c r="HW514" s="53"/>
      <c r="HX514" s="53"/>
      <c r="HY514" s="53"/>
      <c r="HZ514" s="53"/>
      <c r="IA514" s="53"/>
      <c r="IB514" s="53"/>
      <c r="IC514" s="53"/>
      <c r="ID514" s="53"/>
      <c r="IE514" s="53"/>
      <c r="IF514" s="53"/>
      <c r="IG514" s="53"/>
      <c r="IH514" s="53"/>
      <c r="II514" s="53"/>
      <c r="IJ514" s="53"/>
      <c r="IK514" s="53"/>
      <c r="IL514" s="53"/>
      <c r="IM514" s="53"/>
      <c r="IN514" s="53"/>
      <c r="IO514" s="53"/>
      <c r="IP514" s="53"/>
      <c r="IQ514" s="53"/>
      <c r="IR514" s="53"/>
      <c r="IS514" s="53"/>
      <c r="IT514" s="53"/>
      <c r="IU514" s="53"/>
      <c r="IV514" s="53"/>
      <c r="IW514" s="53"/>
      <c r="IX514" s="53"/>
      <c r="IY514" s="53"/>
      <c r="IZ514" s="53"/>
      <c r="JA514" s="53"/>
      <c r="JB514" s="53"/>
      <c r="JC514" s="53"/>
      <c r="JD514" s="53"/>
      <c r="JE514" s="53"/>
      <c r="JF514" s="53"/>
      <c r="JG514" s="53"/>
      <c r="JH514" s="53"/>
      <c r="JI514" s="53"/>
      <c r="JJ514" s="53"/>
      <c r="JK514" s="53"/>
      <c r="JL514" s="53"/>
      <c r="JM514" s="53"/>
      <c r="JN514" s="53"/>
      <c r="JO514" s="53"/>
      <c r="JP514" s="53"/>
      <c r="JQ514" s="53"/>
      <c r="JR514" s="53"/>
      <c r="JS514" s="53"/>
      <c r="JT514" s="53"/>
      <c r="JU514" s="53"/>
      <c r="JV514" s="53"/>
      <c r="JW514" s="53"/>
      <c r="JX514" s="53"/>
      <c r="JY514" s="53"/>
      <c r="JZ514" s="53"/>
      <c r="KA514" s="53"/>
      <c r="KB514" s="53"/>
      <c r="KC514" s="53"/>
      <c r="KD514" s="53"/>
      <c r="KE514" s="53"/>
      <c r="KF514" s="53"/>
      <c r="KG514" s="53"/>
      <c r="KH514" s="53"/>
      <c r="KI514" s="53"/>
      <c r="KJ514" s="53"/>
      <c r="KK514" s="53"/>
      <c r="KL514" s="53"/>
      <c r="KM514" s="53"/>
      <c r="KN514" s="53"/>
      <c r="KO514" s="53"/>
      <c r="KP514" s="53"/>
      <c r="KQ514" s="53"/>
      <c r="KR514" s="53"/>
      <c r="KS514" s="53"/>
      <c r="KT514" s="53"/>
      <c r="KU514" s="53"/>
      <c r="KV514" s="53"/>
      <c r="KW514" s="53"/>
      <c r="KX514" s="53"/>
      <c r="KY514" s="53"/>
      <c r="KZ514" s="53"/>
      <c r="LA514" s="53"/>
      <c r="LB514" s="53"/>
      <c r="LC514" s="53"/>
      <c r="LD514" s="53"/>
      <c r="LE514" s="53"/>
      <c r="LF514" s="53"/>
      <c r="LG514" s="53"/>
      <c r="LH514" s="53"/>
      <c r="LI514" s="53"/>
      <c r="LJ514" s="53"/>
      <c r="LK514" s="53"/>
      <c r="LL514" s="53"/>
      <c r="LM514" s="53"/>
      <c r="LN514" s="53"/>
      <c r="LO514" s="53"/>
      <c r="LP514" s="53"/>
      <c r="LQ514" s="53"/>
      <c r="LR514" s="53"/>
      <c r="LS514" s="53"/>
      <c r="LT514" s="53"/>
      <c r="LU514" s="53"/>
      <c r="LV514" s="53"/>
      <c r="LW514" s="53"/>
      <c r="LX514" s="53"/>
      <c r="LY514" s="53"/>
      <c r="LZ514" s="53"/>
      <c r="MA514" s="53"/>
      <c r="MB514" s="53"/>
      <c r="MC514" s="53"/>
      <c r="MD514" s="53"/>
      <c r="ME514" s="53"/>
      <c r="MF514" s="53"/>
      <c r="MG514" s="53"/>
      <c r="MH514" s="53"/>
      <c r="MI514" s="53"/>
      <c r="MJ514" s="53"/>
      <c r="MK514" s="53"/>
      <c r="ML514" s="53"/>
      <c r="MM514" s="53"/>
      <c r="MN514" s="53"/>
      <c r="MO514" s="53"/>
      <c r="MP514" s="53"/>
      <c r="MQ514" s="53"/>
      <c r="MR514" s="53"/>
      <c r="MS514" s="53"/>
      <c r="MT514" s="53"/>
      <c r="MU514" s="53"/>
      <c r="MV514" s="53"/>
      <c r="MW514" s="53"/>
      <c r="MX514" s="53"/>
      <c r="MY514" s="53"/>
      <c r="MZ514" s="53"/>
      <c r="NA514" s="53"/>
      <c r="NB514" s="53"/>
      <c r="NC514" s="53"/>
      <c r="ND514" s="53"/>
      <c r="NE514" s="53"/>
      <c r="NF514" s="53"/>
      <c r="NG514" s="53"/>
      <c r="NH514" s="53"/>
      <c r="NI514" s="53"/>
      <c r="NJ514" s="53"/>
      <c r="NK514" s="53"/>
      <c r="NL514" s="53"/>
      <c r="NM514" s="53"/>
      <c r="NN514" s="53"/>
      <c r="NO514" s="53"/>
      <c r="NP514" s="53"/>
      <c r="NQ514" s="53"/>
      <c r="NR514" s="53"/>
      <c r="NS514" s="53"/>
      <c r="NT514" s="53"/>
      <c r="NU514" s="53"/>
      <c r="NV514" s="53"/>
      <c r="NW514" s="53"/>
      <c r="NX514" s="53"/>
      <c r="NY514" s="53"/>
      <c r="NZ514" s="53"/>
      <c r="OA514" s="53"/>
      <c r="OB514" s="53"/>
      <c r="OC514" s="53"/>
      <c r="OD514" s="53"/>
      <c r="OE514" s="53"/>
      <c r="OF514" s="53"/>
      <c r="OG514" s="53"/>
      <c r="OH514" s="53"/>
      <c r="OI514" s="53"/>
      <c r="OJ514" s="53"/>
      <c r="OK514" s="53"/>
      <c r="OL514" s="53"/>
      <c r="OM514" s="53"/>
      <c r="ON514" s="53"/>
      <c r="OO514" s="53"/>
      <c r="OP514" s="53"/>
      <c r="OQ514" s="53"/>
      <c r="OR514" s="53"/>
      <c r="OS514" s="53"/>
      <c r="OT514" s="53"/>
      <c r="OU514" s="53"/>
      <c r="OV514" s="53"/>
      <c r="OW514" s="53"/>
      <c r="OX514" s="53"/>
      <c r="OY514" s="53"/>
      <c r="OZ514" s="53"/>
      <c r="PA514" s="53"/>
      <c r="PB514" s="53"/>
      <c r="PC514" s="53"/>
      <c r="PD514" s="53"/>
      <c r="PE514" s="53"/>
      <c r="PF514" s="53"/>
      <c r="PG514" s="53"/>
      <c r="PH514" s="53"/>
      <c r="PI514" s="53"/>
      <c r="PJ514" s="53"/>
      <c r="PK514" s="53"/>
      <c r="PL514" s="53"/>
      <c r="PM514" s="53"/>
      <c r="PN514" s="53"/>
      <c r="PO514" s="53"/>
      <c r="PP514" s="53"/>
      <c r="PQ514" s="53"/>
      <c r="PR514" s="53"/>
      <c r="PS514" s="53"/>
      <c r="PT514" s="53"/>
      <c r="PU514" s="53"/>
      <c r="PV514" s="53"/>
      <c r="PW514" s="53"/>
      <c r="PX514" s="53"/>
      <c r="PY514" s="53"/>
      <c r="PZ514" s="53"/>
      <c r="QA514" s="53"/>
      <c r="QB514" s="53"/>
      <c r="QC514" s="53"/>
      <c r="QD514" s="53"/>
      <c r="QE514" s="53"/>
      <c r="QF514" s="53"/>
      <c r="QG514" s="53"/>
      <c r="QH514" s="53"/>
      <c r="QI514" s="53"/>
      <c r="QJ514" s="53"/>
      <c r="QK514" s="53"/>
      <c r="QL514" s="53"/>
      <c r="QM514" s="53"/>
      <c r="QN514" s="53"/>
      <c r="QO514" s="53"/>
      <c r="QP514" s="53"/>
      <c r="QQ514" s="53"/>
      <c r="QR514" s="53"/>
      <c r="QS514" s="53"/>
      <c r="QT514" s="53"/>
      <c r="QU514" s="53"/>
      <c r="QV514" s="53"/>
      <c r="QW514" s="53"/>
      <c r="QX514" s="53"/>
      <c r="QY514" s="53"/>
      <c r="QZ514" s="53"/>
      <c r="RA514" s="53"/>
      <c r="RB514" s="53"/>
      <c r="RC514" s="53"/>
      <c r="RD514" s="53"/>
      <c r="RE514" s="53"/>
      <c r="RF514" s="53"/>
      <c r="RG514" s="53"/>
      <c r="RH514" s="53"/>
      <c r="RI514" s="53"/>
      <c r="RJ514" s="53"/>
      <c r="RK514" s="53"/>
      <c r="RL514" s="53"/>
      <c r="RM514" s="53"/>
      <c r="RN514" s="53"/>
      <c r="RO514" s="53"/>
      <c r="RP514" s="53"/>
      <c r="RQ514" s="53"/>
      <c r="RR514" s="53"/>
      <c r="RS514" s="53"/>
      <c r="RT514" s="53"/>
      <c r="RU514" s="53"/>
      <c r="RV514" s="53"/>
      <c r="RW514" s="53"/>
      <c r="RX514" s="53"/>
      <c r="RY514" s="53"/>
      <c r="RZ514" s="53"/>
      <c r="SA514" s="53"/>
      <c r="SB514" s="53"/>
      <c r="SC514" s="53"/>
      <c r="SD514" s="53"/>
      <c r="SE514" s="53"/>
      <c r="SF514" s="53"/>
      <c r="SG514" s="53"/>
      <c r="SH514" s="53"/>
      <c r="SI514" s="53"/>
      <c r="SJ514" s="53"/>
      <c r="SK514" s="53"/>
      <c r="SL514" s="53"/>
      <c r="SM514" s="53"/>
      <c r="SN514" s="53"/>
      <c r="SO514" s="53"/>
      <c r="SP514" s="53"/>
      <c r="SQ514" s="53"/>
      <c r="SR514" s="53"/>
      <c r="SS514" s="53"/>
      <c r="ST514" s="53"/>
      <c r="SU514" s="53"/>
      <c r="SV514" s="53"/>
      <c r="SW514" s="53"/>
      <c r="SX514" s="53"/>
      <c r="SY514" s="53"/>
      <c r="SZ514" s="53"/>
      <c r="TA514" s="53"/>
      <c r="TB514" s="53"/>
      <c r="TC514" s="53"/>
      <c r="TD514" s="53"/>
      <c r="TE514" s="53"/>
      <c r="TF514" s="53"/>
      <c r="TG514" s="53"/>
      <c r="TH514" s="53"/>
      <c r="TI514" s="53"/>
      <c r="TJ514" s="53"/>
      <c r="TK514" s="53"/>
      <c r="TL514" s="53"/>
      <c r="TM514" s="53"/>
      <c r="TN514" s="53"/>
      <c r="TO514" s="53"/>
      <c r="TP514" s="53"/>
      <c r="TQ514" s="53"/>
      <c r="TR514" s="53"/>
      <c r="TS514" s="53"/>
      <c r="TT514" s="53"/>
      <c r="TU514" s="53"/>
      <c r="TV514" s="53"/>
      <c r="TW514" s="53"/>
      <c r="TX514" s="53"/>
      <c r="TY514" s="53"/>
      <c r="TZ514" s="53"/>
      <c r="UA514" s="53"/>
      <c r="UB514" s="53"/>
      <c r="UC514" s="53"/>
      <c r="UD514" s="53"/>
      <c r="UE514" s="53"/>
      <c r="UF514" s="53"/>
      <c r="UG514" s="53"/>
    </row>
    <row r="515" spans="12:553" s="19" customFormat="1" ht="15.75" customHeight="1" x14ac:dyDescent="0.2">
      <c r="L515" s="66"/>
      <c r="M515" s="66"/>
      <c r="N515" s="52"/>
      <c r="O515" s="53"/>
      <c r="P515" s="53"/>
      <c r="Q515" s="53"/>
      <c r="R515" s="53"/>
      <c r="S515" s="53"/>
      <c r="T515" s="53"/>
      <c r="U515" s="53"/>
      <c r="V515" s="53"/>
      <c r="W515" s="53"/>
      <c r="X515" s="53"/>
      <c r="Y515" s="53"/>
      <c r="Z515" s="53"/>
      <c r="AA515" s="53"/>
      <c r="AB515" s="53"/>
      <c r="AC515" s="53"/>
      <c r="AD515" s="53"/>
      <c r="AE515" s="53"/>
      <c r="AF515" s="53"/>
      <c r="AG515" s="53"/>
      <c r="AH515" s="53"/>
      <c r="AI515" s="53"/>
      <c r="AJ515" s="53"/>
      <c r="AK515" s="53"/>
      <c r="AL515" s="53"/>
      <c r="AM515" s="53"/>
      <c r="AN515" s="53"/>
      <c r="AO515" s="53"/>
      <c r="AP515" s="53"/>
      <c r="AQ515" s="53"/>
      <c r="AR515" s="53"/>
      <c r="AS515" s="53"/>
      <c r="AT515" s="53"/>
      <c r="AU515" s="53"/>
      <c r="AV515" s="53"/>
      <c r="AW515" s="53"/>
      <c r="AX515" s="53"/>
      <c r="AY515" s="53"/>
      <c r="AZ515" s="53"/>
      <c r="BA515" s="53"/>
      <c r="BB515" s="53"/>
      <c r="BC515" s="53"/>
      <c r="BD515" s="53"/>
      <c r="BE515" s="53"/>
      <c r="BF515" s="53"/>
      <c r="BG515" s="53"/>
      <c r="BH515" s="53"/>
      <c r="BI515" s="53"/>
      <c r="BJ515" s="53"/>
      <c r="BK515" s="53"/>
      <c r="BL515" s="53"/>
      <c r="BM515" s="53"/>
      <c r="BN515" s="53"/>
      <c r="BO515" s="53"/>
      <c r="BP515" s="53"/>
      <c r="BQ515" s="53"/>
      <c r="BR515" s="53"/>
      <c r="BS515" s="53"/>
      <c r="BT515" s="53"/>
      <c r="BU515" s="53"/>
      <c r="BV515" s="53"/>
      <c r="BW515" s="53"/>
      <c r="BX515" s="53"/>
      <c r="BY515" s="53"/>
      <c r="BZ515" s="53"/>
      <c r="CA515" s="53"/>
      <c r="CB515" s="53"/>
      <c r="CC515" s="53"/>
      <c r="CD515" s="53"/>
      <c r="CE515" s="53"/>
      <c r="CF515" s="53"/>
      <c r="CG515" s="53"/>
      <c r="CH515" s="53"/>
      <c r="CI515" s="53"/>
      <c r="CJ515" s="53"/>
      <c r="CK515" s="53"/>
      <c r="CL515" s="53"/>
      <c r="CM515" s="53"/>
      <c r="CN515" s="53"/>
      <c r="CO515" s="53"/>
      <c r="CP515" s="53"/>
      <c r="CQ515" s="53"/>
      <c r="CR515" s="53"/>
      <c r="CS515" s="53"/>
      <c r="CT515" s="53"/>
      <c r="CU515" s="53"/>
      <c r="CV515" s="53"/>
      <c r="CW515" s="53"/>
      <c r="CX515" s="53"/>
      <c r="CY515" s="53"/>
      <c r="CZ515" s="53"/>
      <c r="DA515" s="53"/>
      <c r="DB515" s="53"/>
      <c r="DC515" s="53"/>
      <c r="DD515" s="53"/>
      <c r="DE515" s="53"/>
      <c r="DF515" s="53"/>
      <c r="DG515" s="53"/>
      <c r="DH515" s="53"/>
      <c r="DI515" s="53"/>
      <c r="DJ515" s="53"/>
      <c r="DK515" s="53"/>
      <c r="DL515" s="53"/>
      <c r="DM515" s="53"/>
      <c r="DN515" s="53"/>
      <c r="DO515" s="53"/>
      <c r="DP515" s="53"/>
      <c r="DQ515" s="53"/>
      <c r="DR515" s="53"/>
      <c r="DS515" s="53"/>
      <c r="DT515" s="53"/>
      <c r="DU515" s="53"/>
      <c r="DV515" s="53"/>
      <c r="DW515" s="53"/>
      <c r="DX515" s="53"/>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3"/>
      <c r="FK515" s="53"/>
      <c r="FL515" s="53"/>
      <c r="FM515" s="53"/>
      <c r="FN515" s="53"/>
      <c r="FO515" s="53"/>
      <c r="FP515" s="53"/>
      <c r="FQ515" s="53"/>
      <c r="FR515" s="53"/>
      <c r="FS515" s="53"/>
      <c r="FT515" s="53"/>
      <c r="FU515" s="53"/>
      <c r="FV515" s="53"/>
      <c r="FW515" s="53"/>
      <c r="FX515" s="53"/>
      <c r="FY515" s="53"/>
      <c r="FZ515" s="53"/>
      <c r="GA515" s="53"/>
      <c r="GB515" s="53"/>
      <c r="GC515" s="53"/>
      <c r="GD515" s="53"/>
      <c r="GE515" s="53"/>
      <c r="GF515" s="53"/>
      <c r="GG515" s="53"/>
      <c r="GH515" s="53"/>
      <c r="GI515" s="53"/>
      <c r="GJ515" s="53"/>
      <c r="GK515" s="53"/>
      <c r="GL515" s="53"/>
      <c r="GM515" s="53"/>
      <c r="GN515" s="53"/>
      <c r="GO515" s="53"/>
      <c r="GP515" s="53"/>
      <c r="GQ515" s="53"/>
      <c r="GR515" s="53"/>
      <c r="GS515" s="53"/>
      <c r="GT515" s="53"/>
      <c r="GU515" s="53"/>
      <c r="GV515" s="53"/>
      <c r="GW515" s="53"/>
      <c r="GX515" s="53"/>
      <c r="GY515" s="53"/>
      <c r="GZ515" s="53"/>
      <c r="HA515" s="53"/>
      <c r="HB515" s="53"/>
      <c r="HC515" s="53"/>
      <c r="HD515" s="53"/>
      <c r="HE515" s="53"/>
      <c r="HF515" s="53"/>
      <c r="HG515" s="53"/>
      <c r="HH515" s="53"/>
      <c r="HI515" s="53"/>
      <c r="HJ515" s="53"/>
      <c r="HK515" s="53"/>
      <c r="HL515" s="53"/>
      <c r="HM515" s="53"/>
      <c r="HN515" s="53"/>
      <c r="HO515" s="53"/>
      <c r="HP515" s="53"/>
      <c r="HQ515" s="53"/>
      <c r="HR515" s="53"/>
      <c r="HS515" s="53"/>
      <c r="HT515" s="53"/>
      <c r="HU515" s="53"/>
      <c r="HV515" s="53"/>
      <c r="HW515" s="53"/>
      <c r="HX515" s="53"/>
      <c r="HY515" s="53"/>
      <c r="HZ515" s="53"/>
      <c r="IA515" s="53"/>
      <c r="IB515" s="53"/>
      <c r="IC515" s="53"/>
      <c r="ID515" s="53"/>
      <c r="IE515" s="53"/>
      <c r="IF515" s="53"/>
      <c r="IG515" s="53"/>
      <c r="IH515" s="53"/>
      <c r="II515" s="53"/>
      <c r="IJ515" s="53"/>
      <c r="IK515" s="53"/>
      <c r="IL515" s="53"/>
      <c r="IM515" s="53"/>
      <c r="IN515" s="53"/>
      <c r="IO515" s="53"/>
      <c r="IP515" s="53"/>
      <c r="IQ515" s="53"/>
      <c r="IR515" s="53"/>
      <c r="IS515" s="53"/>
      <c r="IT515" s="53"/>
      <c r="IU515" s="53"/>
      <c r="IV515" s="53"/>
      <c r="IW515" s="53"/>
      <c r="IX515" s="53"/>
      <c r="IY515" s="53"/>
      <c r="IZ515" s="53"/>
      <c r="JA515" s="53"/>
      <c r="JB515" s="53"/>
      <c r="JC515" s="53"/>
      <c r="JD515" s="53"/>
      <c r="JE515" s="53"/>
      <c r="JF515" s="53"/>
      <c r="JG515" s="53"/>
      <c r="JH515" s="53"/>
      <c r="JI515" s="53"/>
      <c r="JJ515" s="53"/>
      <c r="JK515" s="53"/>
      <c r="JL515" s="53"/>
      <c r="JM515" s="53"/>
      <c r="JN515" s="53"/>
      <c r="JO515" s="53"/>
      <c r="JP515" s="53"/>
      <c r="JQ515" s="53"/>
      <c r="JR515" s="53"/>
      <c r="JS515" s="53"/>
      <c r="JT515" s="53"/>
      <c r="JU515" s="53"/>
      <c r="JV515" s="53"/>
      <c r="JW515" s="53"/>
      <c r="JX515" s="53"/>
      <c r="JY515" s="53"/>
      <c r="JZ515" s="53"/>
      <c r="KA515" s="53"/>
      <c r="KB515" s="53"/>
      <c r="KC515" s="53"/>
      <c r="KD515" s="53"/>
      <c r="KE515" s="53"/>
      <c r="KF515" s="53"/>
      <c r="KG515" s="53"/>
      <c r="KH515" s="53"/>
      <c r="KI515" s="53"/>
      <c r="KJ515" s="53"/>
      <c r="KK515" s="53"/>
      <c r="KL515" s="53"/>
      <c r="KM515" s="53"/>
      <c r="KN515" s="53"/>
      <c r="KO515" s="53"/>
      <c r="KP515" s="53"/>
      <c r="KQ515" s="53"/>
      <c r="KR515" s="53"/>
      <c r="KS515" s="53"/>
      <c r="KT515" s="53"/>
      <c r="KU515" s="53"/>
      <c r="KV515" s="53"/>
      <c r="KW515" s="53"/>
      <c r="KX515" s="53"/>
      <c r="KY515" s="53"/>
      <c r="KZ515" s="53"/>
      <c r="LA515" s="53"/>
      <c r="LB515" s="53"/>
      <c r="LC515" s="53"/>
      <c r="LD515" s="53"/>
      <c r="LE515" s="53"/>
      <c r="LF515" s="53"/>
      <c r="LG515" s="53"/>
      <c r="LH515" s="53"/>
      <c r="LI515" s="53"/>
      <c r="LJ515" s="53"/>
      <c r="LK515" s="53"/>
      <c r="LL515" s="53"/>
      <c r="LM515" s="53"/>
      <c r="LN515" s="53"/>
      <c r="LO515" s="53"/>
      <c r="LP515" s="53"/>
      <c r="LQ515" s="53"/>
      <c r="LR515" s="53"/>
      <c r="LS515" s="53"/>
      <c r="LT515" s="53"/>
      <c r="LU515" s="53"/>
      <c r="LV515" s="53"/>
      <c r="LW515" s="53"/>
      <c r="LX515" s="53"/>
      <c r="LY515" s="53"/>
      <c r="LZ515" s="53"/>
      <c r="MA515" s="53"/>
      <c r="MB515" s="53"/>
      <c r="MC515" s="53"/>
      <c r="MD515" s="53"/>
      <c r="ME515" s="53"/>
      <c r="MF515" s="53"/>
      <c r="MG515" s="53"/>
      <c r="MH515" s="53"/>
      <c r="MI515" s="53"/>
      <c r="MJ515" s="53"/>
      <c r="MK515" s="53"/>
      <c r="ML515" s="53"/>
      <c r="MM515" s="53"/>
      <c r="MN515" s="53"/>
      <c r="MO515" s="53"/>
      <c r="MP515" s="53"/>
      <c r="MQ515" s="53"/>
      <c r="MR515" s="53"/>
      <c r="MS515" s="53"/>
      <c r="MT515" s="53"/>
      <c r="MU515" s="53"/>
      <c r="MV515" s="53"/>
      <c r="MW515" s="53"/>
      <c r="MX515" s="53"/>
      <c r="MY515" s="53"/>
      <c r="MZ515" s="53"/>
      <c r="NA515" s="53"/>
      <c r="NB515" s="53"/>
      <c r="NC515" s="53"/>
      <c r="ND515" s="53"/>
      <c r="NE515" s="53"/>
      <c r="NF515" s="53"/>
      <c r="NG515" s="53"/>
      <c r="NH515" s="53"/>
      <c r="NI515" s="53"/>
      <c r="NJ515" s="53"/>
      <c r="NK515" s="53"/>
      <c r="NL515" s="53"/>
      <c r="NM515" s="53"/>
      <c r="NN515" s="53"/>
      <c r="NO515" s="53"/>
      <c r="NP515" s="53"/>
      <c r="NQ515" s="53"/>
      <c r="NR515" s="53"/>
      <c r="NS515" s="53"/>
      <c r="NT515" s="53"/>
      <c r="NU515" s="53"/>
      <c r="NV515" s="53"/>
      <c r="NW515" s="53"/>
      <c r="NX515" s="53"/>
      <c r="NY515" s="53"/>
      <c r="NZ515" s="53"/>
      <c r="OA515" s="53"/>
      <c r="OB515" s="53"/>
      <c r="OC515" s="53"/>
      <c r="OD515" s="53"/>
      <c r="OE515" s="53"/>
      <c r="OF515" s="53"/>
      <c r="OG515" s="53"/>
      <c r="OH515" s="53"/>
      <c r="OI515" s="53"/>
      <c r="OJ515" s="53"/>
      <c r="OK515" s="53"/>
      <c r="OL515" s="53"/>
      <c r="OM515" s="53"/>
      <c r="ON515" s="53"/>
      <c r="OO515" s="53"/>
      <c r="OP515" s="53"/>
      <c r="OQ515" s="53"/>
      <c r="OR515" s="53"/>
      <c r="OS515" s="53"/>
      <c r="OT515" s="53"/>
      <c r="OU515" s="53"/>
      <c r="OV515" s="53"/>
      <c r="OW515" s="53"/>
      <c r="OX515" s="53"/>
      <c r="OY515" s="53"/>
      <c r="OZ515" s="53"/>
      <c r="PA515" s="53"/>
      <c r="PB515" s="53"/>
      <c r="PC515" s="53"/>
      <c r="PD515" s="53"/>
      <c r="PE515" s="53"/>
      <c r="PF515" s="53"/>
      <c r="PG515" s="53"/>
      <c r="PH515" s="53"/>
      <c r="PI515" s="53"/>
      <c r="PJ515" s="53"/>
      <c r="PK515" s="53"/>
      <c r="PL515" s="53"/>
      <c r="PM515" s="53"/>
      <c r="PN515" s="53"/>
      <c r="PO515" s="53"/>
      <c r="PP515" s="53"/>
      <c r="PQ515" s="53"/>
      <c r="PR515" s="53"/>
      <c r="PS515" s="53"/>
      <c r="PT515" s="53"/>
      <c r="PU515" s="53"/>
      <c r="PV515" s="53"/>
      <c r="PW515" s="53"/>
      <c r="PX515" s="53"/>
      <c r="PY515" s="53"/>
      <c r="PZ515" s="53"/>
      <c r="QA515" s="53"/>
      <c r="QB515" s="53"/>
      <c r="QC515" s="53"/>
      <c r="QD515" s="53"/>
      <c r="QE515" s="53"/>
      <c r="QF515" s="53"/>
      <c r="QG515" s="53"/>
      <c r="QH515" s="53"/>
      <c r="QI515" s="53"/>
      <c r="QJ515" s="53"/>
      <c r="QK515" s="53"/>
      <c r="QL515" s="53"/>
      <c r="QM515" s="53"/>
      <c r="QN515" s="53"/>
      <c r="QO515" s="53"/>
      <c r="QP515" s="53"/>
      <c r="QQ515" s="53"/>
      <c r="QR515" s="53"/>
      <c r="QS515" s="53"/>
      <c r="QT515" s="53"/>
      <c r="QU515" s="53"/>
      <c r="QV515" s="53"/>
      <c r="QW515" s="53"/>
      <c r="QX515" s="53"/>
      <c r="QY515" s="53"/>
      <c r="QZ515" s="53"/>
      <c r="RA515" s="53"/>
      <c r="RB515" s="53"/>
      <c r="RC515" s="53"/>
      <c r="RD515" s="53"/>
      <c r="RE515" s="53"/>
      <c r="RF515" s="53"/>
      <c r="RG515" s="53"/>
      <c r="RH515" s="53"/>
      <c r="RI515" s="53"/>
      <c r="RJ515" s="53"/>
      <c r="RK515" s="53"/>
      <c r="RL515" s="53"/>
      <c r="RM515" s="53"/>
      <c r="RN515" s="53"/>
      <c r="RO515" s="53"/>
      <c r="RP515" s="53"/>
      <c r="RQ515" s="53"/>
      <c r="RR515" s="53"/>
      <c r="RS515" s="53"/>
      <c r="RT515" s="53"/>
      <c r="RU515" s="53"/>
      <c r="RV515" s="53"/>
      <c r="RW515" s="53"/>
      <c r="RX515" s="53"/>
      <c r="RY515" s="53"/>
      <c r="RZ515" s="53"/>
      <c r="SA515" s="53"/>
      <c r="SB515" s="53"/>
      <c r="SC515" s="53"/>
      <c r="SD515" s="53"/>
      <c r="SE515" s="53"/>
      <c r="SF515" s="53"/>
      <c r="SG515" s="53"/>
      <c r="SH515" s="53"/>
      <c r="SI515" s="53"/>
      <c r="SJ515" s="53"/>
      <c r="SK515" s="53"/>
      <c r="SL515" s="53"/>
      <c r="SM515" s="53"/>
      <c r="SN515" s="53"/>
      <c r="SO515" s="53"/>
      <c r="SP515" s="53"/>
      <c r="SQ515" s="53"/>
      <c r="SR515" s="53"/>
      <c r="SS515" s="53"/>
      <c r="ST515" s="53"/>
      <c r="SU515" s="53"/>
      <c r="SV515" s="53"/>
      <c r="SW515" s="53"/>
      <c r="SX515" s="53"/>
      <c r="SY515" s="53"/>
      <c r="SZ515" s="53"/>
      <c r="TA515" s="53"/>
      <c r="TB515" s="53"/>
      <c r="TC515" s="53"/>
      <c r="TD515" s="53"/>
      <c r="TE515" s="53"/>
      <c r="TF515" s="53"/>
      <c r="TG515" s="53"/>
      <c r="TH515" s="53"/>
      <c r="TI515" s="53"/>
      <c r="TJ515" s="53"/>
      <c r="TK515" s="53"/>
      <c r="TL515" s="53"/>
      <c r="TM515" s="53"/>
      <c r="TN515" s="53"/>
      <c r="TO515" s="53"/>
      <c r="TP515" s="53"/>
      <c r="TQ515" s="53"/>
      <c r="TR515" s="53"/>
      <c r="TS515" s="53"/>
      <c r="TT515" s="53"/>
      <c r="TU515" s="53"/>
      <c r="TV515" s="53"/>
      <c r="TW515" s="53"/>
      <c r="TX515" s="53"/>
      <c r="TY515" s="53"/>
      <c r="TZ515" s="53"/>
      <c r="UA515" s="53"/>
      <c r="UB515" s="53"/>
      <c r="UC515" s="53"/>
      <c r="UD515" s="53"/>
      <c r="UE515" s="53"/>
      <c r="UF515" s="53"/>
      <c r="UG515" s="53"/>
    </row>
    <row r="516" spans="12:553" s="19" customFormat="1" ht="15.75" customHeight="1" x14ac:dyDescent="0.2">
      <c r="L516" s="66"/>
      <c r="M516" s="66"/>
      <c r="N516" s="52"/>
      <c r="O516" s="53"/>
      <c r="P516" s="53"/>
      <c r="Q516" s="53"/>
      <c r="R516" s="53"/>
      <c r="S516" s="53"/>
      <c r="T516" s="53"/>
      <c r="U516" s="53"/>
      <c r="V516" s="53"/>
      <c r="W516" s="53"/>
      <c r="X516" s="53"/>
      <c r="Y516" s="53"/>
      <c r="Z516" s="53"/>
      <c r="AA516" s="53"/>
      <c r="AB516" s="53"/>
      <c r="AC516" s="53"/>
      <c r="AD516" s="53"/>
      <c r="AE516" s="53"/>
      <c r="AF516" s="53"/>
      <c r="AG516" s="53"/>
      <c r="AH516" s="53"/>
      <c r="AI516" s="53"/>
      <c r="AJ516" s="53"/>
      <c r="AK516" s="53"/>
      <c r="AL516" s="53"/>
      <c r="AM516" s="53"/>
      <c r="AN516" s="53"/>
      <c r="AO516" s="53"/>
      <c r="AP516" s="53"/>
      <c r="AQ516" s="53"/>
      <c r="AR516" s="53"/>
      <c r="AS516" s="53"/>
      <c r="AT516" s="53"/>
      <c r="AU516" s="53"/>
      <c r="AV516" s="53"/>
      <c r="AW516" s="53"/>
      <c r="AX516" s="53"/>
      <c r="AY516" s="53"/>
      <c r="AZ516" s="53"/>
      <c r="BA516" s="53"/>
      <c r="BB516" s="53"/>
      <c r="BC516" s="53"/>
      <c r="BD516" s="53"/>
      <c r="BE516" s="53"/>
      <c r="BF516" s="53"/>
      <c r="BG516" s="53"/>
      <c r="BH516" s="53"/>
      <c r="BI516" s="53"/>
      <c r="BJ516" s="53"/>
      <c r="BK516" s="53"/>
      <c r="BL516" s="53"/>
      <c r="BM516" s="53"/>
      <c r="BN516" s="53"/>
      <c r="BO516" s="53"/>
      <c r="BP516" s="53"/>
      <c r="BQ516" s="53"/>
      <c r="BR516" s="53"/>
      <c r="BS516" s="53"/>
      <c r="BT516" s="53"/>
      <c r="BU516" s="53"/>
      <c r="BV516" s="53"/>
      <c r="BW516" s="53"/>
      <c r="BX516" s="53"/>
      <c r="BY516" s="53"/>
      <c r="BZ516" s="53"/>
      <c r="CA516" s="53"/>
      <c r="CB516" s="53"/>
      <c r="CC516" s="53"/>
      <c r="CD516" s="53"/>
      <c r="CE516" s="53"/>
      <c r="CF516" s="53"/>
      <c r="CG516" s="53"/>
      <c r="CH516" s="53"/>
      <c r="CI516" s="53"/>
      <c r="CJ516" s="53"/>
      <c r="CK516" s="53"/>
      <c r="CL516" s="53"/>
      <c r="CM516" s="53"/>
      <c r="CN516" s="53"/>
      <c r="CO516" s="53"/>
      <c r="CP516" s="53"/>
      <c r="CQ516" s="53"/>
      <c r="CR516" s="53"/>
      <c r="CS516" s="53"/>
      <c r="CT516" s="53"/>
      <c r="CU516" s="53"/>
      <c r="CV516" s="53"/>
      <c r="CW516" s="53"/>
      <c r="CX516" s="53"/>
      <c r="CY516" s="53"/>
      <c r="CZ516" s="53"/>
      <c r="DA516" s="53"/>
      <c r="DB516" s="53"/>
      <c r="DC516" s="53"/>
      <c r="DD516" s="53"/>
      <c r="DE516" s="53"/>
      <c r="DF516" s="53"/>
      <c r="DG516" s="53"/>
      <c r="DH516" s="53"/>
      <c r="DI516" s="53"/>
      <c r="DJ516" s="53"/>
      <c r="DK516" s="53"/>
      <c r="DL516" s="53"/>
      <c r="DM516" s="53"/>
      <c r="DN516" s="53"/>
      <c r="DO516" s="53"/>
      <c r="DP516" s="53"/>
      <c r="DQ516" s="53"/>
      <c r="DR516" s="53"/>
      <c r="DS516" s="53"/>
      <c r="DT516" s="53"/>
      <c r="DU516" s="53"/>
      <c r="DV516" s="53"/>
      <c r="DW516" s="53"/>
      <c r="DX516" s="53"/>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3"/>
      <c r="FK516" s="53"/>
      <c r="FL516" s="53"/>
      <c r="FM516" s="53"/>
      <c r="FN516" s="53"/>
      <c r="FO516" s="53"/>
      <c r="FP516" s="53"/>
      <c r="FQ516" s="53"/>
      <c r="FR516" s="53"/>
      <c r="FS516" s="53"/>
      <c r="FT516" s="53"/>
      <c r="FU516" s="53"/>
      <c r="FV516" s="53"/>
      <c r="FW516" s="53"/>
      <c r="FX516" s="53"/>
      <c r="FY516" s="53"/>
      <c r="FZ516" s="53"/>
      <c r="GA516" s="53"/>
      <c r="GB516" s="53"/>
      <c r="GC516" s="53"/>
      <c r="GD516" s="53"/>
      <c r="GE516" s="53"/>
      <c r="GF516" s="53"/>
      <c r="GG516" s="53"/>
      <c r="GH516" s="53"/>
      <c r="GI516" s="53"/>
      <c r="GJ516" s="53"/>
      <c r="GK516" s="53"/>
      <c r="GL516" s="53"/>
      <c r="GM516" s="53"/>
      <c r="GN516" s="53"/>
      <c r="GO516" s="53"/>
      <c r="GP516" s="53"/>
      <c r="GQ516" s="53"/>
      <c r="GR516" s="53"/>
      <c r="GS516" s="53"/>
      <c r="GT516" s="53"/>
      <c r="GU516" s="53"/>
      <c r="GV516" s="53"/>
      <c r="GW516" s="53"/>
      <c r="GX516" s="53"/>
      <c r="GY516" s="53"/>
      <c r="GZ516" s="53"/>
      <c r="HA516" s="53"/>
      <c r="HB516" s="53"/>
      <c r="HC516" s="53"/>
      <c r="HD516" s="53"/>
      <c r="HE516" s="53"/>
      <c r="HF516" s="53"/>
      <c r="HG516" s="53"/>
      <c r="HH516" s="53"/>
      <c r="HI516" s="53"/>
      <c r="HJ516" s="53"/>
      <c r="HK516" s="53"/>
      <c r="HL516" s="53"/>
      <c r="HM516" s="53"/>
      <c r="HN516" s="53"/>
      <c r="HO516" s="53"/>
      <c r="HP516" s="53"/>
      <c r="HQ516" s="53"/>
      <c r="HR516" s="53"/>
      <c r="HS516" s="53"/>
      <c r="HT516" s="53"/>
      <c r="HU516" s="53"/>
      <c r="HV516" s="53"/>
      <c r="HW516" s="53"/>
      <c r="HX516" s="53"/>
      <c r="HY516" s="53"/>
      <c r="HZ516" s="53"/>
      <c r="IA516" s="53"/>
      <c r="IB516" s="53"/>
      <c r="IC516" s="53"/>
      <c r="ID516" s="53"/>
      <c r="IE516" s="53"/>
      <c r="IF516" s="53"/>
      <c r="IG516" s="53"/>
      <c r="IH516" s="53"/>
      <c r="II516" s="53"/>
      <c r="IJ516" s="53"/>
      <c r="IK516" s="53"/>
      <c r="IL516" s="53"/>
      <c r="IM516" s="53"/>
      <c r="IN516" s="53"/>
      <c r="IO516" s="53"/>
      <c r="IP516" s="53"/>
      <c r="IQ516" s="53"/>
      <c r="IR516" s="53"/>
      <c r="IS516" s="53"/>
      <c r="IT516" s="53"/>
      <c r="IU516" s="53"/>
      <c r="IV516" s="53"/>
      <c r="IW516" s="53"/>
      <c r="IX516" s="53"/>
      <c r="IY516" s="53"/>
      <c r="IZ516" s="53"/>
      <c r="JA516" s="53"/>
      <c r="JB516" s="53"/>
      <c r="JC516" s="53"/>
      <c r="JD516" s="53"/>
      <c r="JE516" s="53"/>
      <c r="JF516" s="53"/>
      <c r="JG516" s="53"/>
      <c r="JH516" s="53"/>
      <c r="JI516" s="53"/>
      <c r="JJ516" s="53"/>
      <c r="JK516" s="53"/>
      <c r="JL516" s="53"/>
      <c r="JM516" s="53"/>
      <c r="JN516" s="53"/>
      <c r="JO516" s="53"/>
      <c r="JP516" s="53"/>
      <c r="JQ516" s="53"/>
      <c r="JR516" s="53"/>
      <c r="JS516" s="53"/>
      <c r="JT516" s="53"/>
      <c r="JU516" s="53"/>
      <c r="JV516" s="53"/>
      <c r="JW516" s="53"/>
      <c r="JX516" s="53"/>
      <c r="JY516" s="53"/>
      <c r="JZ516" s="53"/>
      <c r="KA516" s="53"/>
      <c r="KB516" s="53"/>
      <c r="KC516" s="53"/>
      <c r="KD516" s="53"/>
      <c r="KE516" s="53"/>
      <c r="KF516" s="53"/>
      <c r="KG516" s="53"/>
      <c r="KH516" s="53"/>
      <c r="KI516" s="53"/>
      <c r="KJ516" s="53"/>
      <c r="KK516" s="53"/>
      <c r="KL516" s="53"/>
      <c r="KM516" s="53"/>
      <c r="KN516" s="53"/>
      <c r="KO516" s="53"/>
      <c r="KP516" s="53"/>
      <c r="KQ516" s="53"/>
      <c r="KR516" s="53"/>
      <c r="KS516" s="53"/>
      <c r="KT516" s="53"/>
      <c r="KU516" s="53"/>
      <c r="KV516" s="53"/>
      <c r="KW516" s="53"/>
      <c r="KX516" s="53"/>
      <c r="KY516" s="53"/>
      <c r="KZ516" s="53"/>
      <c r="LA516" s="53"/>
      <c r="LB516" s="53"/>
      <c r="LC516" s="53"/>
      <c r="LD516" s="53"/>
      <c r="LE516" s="53"/>
      <c r="LF516" s="53"/>
      <c r="LG516" s="53"/>
      <c r="LH516" s="53"/>
      <c r="LI516" s="53"/>
      <c r="LJ516" s="53"/>
      <c r="LK516" s="53"/>
      <c r="LL516" s="53"/>
      <c r="LM516" s="53"/>
      <c r="LN516" s="53"/>
      <c r="LO516" s="53"/>
      <c r="LP516" s="53"/>
      <c r="LQ516" s="53"/>
      <c r="LR516" s="53"/>
      <c r="LS516" s="53"/>
      <c r="LT516" s="53"/>
      <c r="LU516" s="53"/>
      <c r="LV516" s="53"/>
      <c r="LW516" s="53"/>
      <c r="LX516" s="53"/>
      <c r="LY516" s="53"/>
      <c r="LZ516" s="53"/>
      <c r="MA516" s="53"/>
      <c r="MB516" s="53"/>
      <c r="MC516" s="53"/>
      <c r="MD516" s="53"/>
      <c r="ME516" s="53"/>
      <c r="MF516" s="53"/>
      <c r="MG516" s="53"/>
      <c r="MH516" s="53"/>
      <c r="MI516" s="53"/>
      <c r="MJ516" s="53"/>
      <c r="MK516" s="53"/>
      <c r="ML516" s="53"/>
      <c r="MM516" s="53"/>
      <c r="MN516" s="53"/>
      <c r="MO516" s="53"/>
      <c r="MP516" s="53"/>
      <c r="MQ516" s="53"/>
      <c r="MR516" s="53"/>
      <c r="MS516" s="53"/>
      <c r="MT516" s="53"/>
      <c r="MU516" s="53"/>
      <c r="MV516" s="53"/>
      <c r="MW516" s="53"/>
      <c r="MX516" s="53"/>
      <c r="MY516" s="53"/>
      <c r="MZ516" s="53"/>
      <c r="NA516" s="53"/>
      <c r="NB516" s="53"/>
      <c r="NC516" s="53"/>
      <c r="ND516" s="53"/>
      <c r="NE516" s="53"/>
      <c r="NF516" s="53"/>
      <c r="NG516" s="53"/>
      <c r="NH516" s="53"/>
      <c r="NI516" s="53"/>
      <c r="NJ516" s="53"/>
      <c r="NK516" s="53"/>
      <c r="NL516" s="53"/>
      <c r="NM516" s="53"/>
      <c r="NN516" s="53"/>
      <c r="NO516" s="53"/>
      <c r="NP516" s="53"/>
      <c r="NQ516" s="53"/>
      <c r="NR516" s="53"/>
      <c r="NS516" s="53"/>
      <c r="NT516" s="53"/>
      <c r="NU516" s="53"/>
      <c r="NV516" s="53"/>
      <c r="NW516" s="53"/>
      <c r="NX516" s="53"/>
      <c r="NY516" s="53"/>
      <c r="NZ516" s="53"/>
      <c r="OA516" s="53"/>
      <c r="OB516" s="53"/>
      <c r="OC516" s="53"/>
      <c r="OD516" s="53"/>
      <c r="OE516" s="53"/>
      <c r="OF516" s="53"/>
      <c r="OG516" s="53"/>
      <c r="OH516" s="53"/>
      <c r="OI516" s="53"/>
      <c r="OJ516" s="53"/>
      <c r="OK516" s="53"/>
      <c r="OL516" s="53"/>
      <c r="OM516" s="53"/>
      <c r="ON516" s="53"/>
      <c r="OO516" s="53"/>
      <c r="OP516" s="53"/>
      <c r="OQ516" s="53"/>
      <c r="OR516" s="53"/>
      <c r="OS516" s="53"/>
      <c r="OT516" s="53"/>
      <c r="OU516" s="53"/>
      <c r="OV516" s="53"/>
      <c r="OW516" s="53"/>
      <c r="OX516" s="53"/>
      <c r="OY516" s="53"/>
      <c r="OZ516" s="53"/>
      <c r="PA516" s="53"/>
      <c r="PB516" s="53"/>
      <c r="PC516" s="53"/>
      <c r="PD516" s="53"/>
      <c r="PE516" s="53"/>
      <c r="PF516" s="53"/>
      <c r="PG516" s="53"/>
      <c r="PH516" s="53"/>
      <c r="PI516" s="53"/>
      <c r="PJ516" s="53"/>
      <c r="PK516" s="53"/>
      <c r="PL516" s="53"/>
      <c r="PM516" s="53"/>
      <c r="PN516" s="53"/>
      <c r="PO516" s="53"/>
      <c r="PP516" s="53"/>
      <c r="PQ516" s="53"/>
      <c r="PR516" s="53"/>
      <c r="PS516" s="53"/>
      <c r="PT516" s="53"/>
      <c r="PU516" s="53"/>
      <c r="PV516" s="53"/>
      <c r="PW516" s="53"/>
      <c r="PX516" s="53"/>
      <c r="PY516" s="53"/>
      <c r="PZ516" s="53"/>
      <c r="QA516" s="53"/>
      <c r="QB516" s="53"/>
      <c r="QC516" s="53"/>
      <c r="QD516" s="53"/>
      <c r="QE516" s="53"/>
      <c r="QF516" s="53"/>
      <c r="QG516" s="53"/>
      <c r="QH516" s="53"/>
      <c r="QI516" s="53"/>
      <c r="QJ516" s="53"/>
      <c r="QK516" s="53"/>
      <c r="QL516" s="53"/>
      <c r="QM516" s="53"/>
      <c r="QN516" s="53"/>
      <c r="QO516" s="53"/>
      <c r="QP516" s="53"/>
      <c r="QQ516" s="53"/>
      <c r="QR516" s="53"/>
      <c r="QS516" s="53"/>
      <c r="QT516" s="53"/>
      <c r="QU516" s="53"/>
      <c r="QV516" s="53"/>
      <c r="QW516" s="53"/>
      <c r="QX516" s="53"/>
      <c r="QY516" s="53"/>
      <c r="QZ516" s="53"/>
      <c r="RA516" s="53"/>
      <c r="RB516" s="53"/>
      <c r="RC516" s="53"/>
      <c r="RD516" s="53"/>
      <c r="RE516" s="53"/>
      <c r="RF516" s="53"/>
      <c r="RG516" s="53"/>
      <c r="RH516" s="53"/>
      <c r="RI516" s="53"/>
      <c r="RJ516" s="53"/>
      <c r="RK516" s="53"/>
      <c r="RL516" s="53"/>
      <c r="RM516" s="53"/>
      <c r="RN516" s="53"/>
      <c r="RO516" s="53"/>
      <c r="RP516" s="53"/>
      <c r="RQ516" s="53"/>
      <c r="RR516" s="53"/>
      <c r="RS516" s="53"/>
      <c r="RT516" s="53"/>
      <c r="RU516" s="53"/>
      <c r="RV516" s="53"/>
      <c r="RW516" s="53"/>
      <c r="RX516" s="53"/>
      <c r="RY516" s="53"/>
      <c r="RZ516" s="53"/>
      <c r="SA516" s="53"/>
      <c r="SB516" s="53"/>
      <c r="SC516" s="53"/>
      <c r="SD516" s="53"/>
      <c r="SE516" s="53"/>
      <c r="SF516" s="53"/>
      <c r="SG516" s="53"/>
      <c r="SH516" s="53"/>
      <c r="SI516" s="53"/>
      <c r="SJ516" s="53"/>
      <c r="SK516" s="53"/>
      <c r="SL516" s="53"/>
      <c r="SM516" s="53"/>
      <c r="SN516" s="53"/>
      <c r="SO516" s="53"/>
      <c r="SP516" s="53"/>
      <c r="SQ516" s="53"/>
      <c r="SR516" s="53"/>
      <c r="SS516" s="53"/>
      <c r="ST516" s="53"/>
      <c r="SU516" s="53"/>
      <c r="SV516" s="53"/>
      <c r="SW516" s="53"/>
      <c r="SX516" s="53"/>
      <c r="SY516" s="53"/>
      <c r="SZ516" s="53"/>
      <c r="TA516" s="53"/>
      <c r="TB516" s="53"/>
      <c r="TC516" s="53"/>
      <c r="TD516" s="53"/>
      <c r="TE516" s="53"/>
      <c r="TF516" s="53"/>
      <c r="TG516" s="53"/>
      <c r="TH516" s="53"/>
      <c r="TI516" s="53"/>
      <c r="TJ516" s="53"/>
      <c r="TK516" s="53"/>
      <c r="TL516" s="53"/>
      <c r="TM516" s="53"/>
      <c r="TN516" s="53"/>
      <c r="TO516" s="53"/>
      <c r="TP516" s="53"/>
      <c r="TQ516" s="53"/>
      <c r="TR516" s="53"/>
      <c r="TS516" s="53"/>
      <c r="TT516" s="53"/>
      <c r="TU516" s="53"/>
      <c r="TV516" s="53"/>
      <c r="TW516" s="53"/>
      <c r="TX516" s="53"/>
      <c r="TY516" s="53"/>
      <c r="TZ516" s="53"/>
      <c r="UA516" s="53"/>
      <c r="UB516" s="53"/>
      <c r="UC516" s="53"/>
      <c r="UD516" s="53"/>
      <c r="UE516" s="53"/>
      <c r="UF516" s="53"/>
      <c r="UG516" s="53"/>
    </row>
    <row r="517" spans="12:553" s="19" customFormat="1" ht="15.75" customHeight="1" x14ac:dyDescent="0.2">
      <c r="L517" s="66"/>
      <c r="M517" s="66"/>
      <c r="N517" s="52"/>
      <c r="O517" s="53"/>
      <c r="P517" s="53"/>
      <c r="Q517" s="53"/>
      <c r="R517" s="53"/>
      <c r="S517" s="53"/>
      <c r="T517" s="53"/>
      <c r="U517" s="53"/>
      <c r="V517" s="53"/>
      <c r="W517" s="53"/>
      <c r="X517" s="53"/>
      <c r="Y517" s="53"/>
      <c r="Z517" s="53"/>
      <c r="AA517" s="53"/>
      <c r="AB517" s="53"/>
      <c r="AC517" s="53"/>
      <c r="AD517" s="53"/>
      <c r="AE517" s="53"/>
      <c r="AF517" s="53"/>
      <c r="AG517" s="53"/>
      <c r="AH517" s="53"/>
      <c r="AI517" s="53"/>
      <c r="AJ517" s="53"/>
      <c r="AK517" s="53"/>
      <c r="AL517" s="53"/>
      <c r="AM517" s="53"/>
      <c r="AN517" s="53"/>
      <c r="AO517" s="53"/>
      <c r="AP517" s="53"/>
      <c r="AQ517" s="53"/>
      <c r="AR517" s="53"/>
      <c r="AS517" s="53"/>
      <c r="AT517" s="53"/>
      <c r="AU517" s="53"/>
      <c r="AV517" s="53"/>
      <c r="AW517" s="53"/>
      <c r="AX517" s="53"/>
      <c r="AY517" s="53"/>
      <c r="AZ517" s="53"/>
      <c r="BA517" s="53"/>
      <c r="BB517" s="53"/>
      <c r="BC517" s="53"/>
      <c r="BD517" s="53"/>
      <c r="BE517" s="53"/>
      <c r="BF517" s="53"/>
      <c r="BG517" s="53"/>
      <c r="BH517" s="53"/>
      <c r="BI517" s="53"/>
      <c r="BJ517" s="53"/>
      <c r="BK517" s="53"/>
      <c r="BL517" s="53"/>
      <c r="BM517" s="53"/>
      <c r="BN517" s="53"/>
      <c r="BO517" s="53"/>
      <c r="BP517" s="53"/>
      <c r="BQ517" s="53"/>
      <c r="BR517" s="53"/>
      <c r="BS517" s="53"/>
      <c r="BT517" s="53"/>
      <c r="BU517" s="53"/>
      <c r="BV517" s="53"/>
      <c r="BW517" s="53"/>
      <c r="BX517" s="53"/>
      <c r="BY517" s="53"/>
      <c r="BZ517" s="53"/>
      <c r="CA517" s="53"/>
      <c r="CB517" s="53"/>
      <c r="CC517" s="53"/>
      <c r="CD517" s="53"/>
      <c r="CE517" s="53"/>
      <c r="CF517" s="53"/>
      <c r="CG517" s="53"/>
      <c r="CH517" s="53"/>
      <c r="CI517" s="53"/>
      <c r="CJ517" s="53"/>
      <c r="CK517" s="53"/>
      <c r="CL517" s="53"/>
      <c r="CM517" s="53"/>
      <c r="CN517" s="53"/>
      <c r="CO517" s="53"/>
      <c r="CP517" s="53"/>
      <c r="CQ517" s="53"/>
      <c r="CR517" s="53"/>
      <c r="CS517" s="53"/>
      <c r="CT517" s="53"/>
      <c r="CU517" s="53"/>
      <c r="CV517" s="53"/>
      <c r="CW517" s="53"/>
      <c r="CX517" s="53"/>
      <c r="CY517" s="53"/>
      <c r="CZ517" s="53"/>
      <c r="DA517" s="53"/>
      <c r="DB517" s="53"/>
      <c r="DC517" s="53"/>
      <c r="DD517" s="53"/>
      <c r="DE517" s="53"/>
      <c r="DF517" s="53"/>
      <c r="DG517" s="53"/>
      <c r="DH517" s="53"/>
      <c r="DI517" s="53"/>
      <c r="DJ517" s="53"/>
      <c r="DK517" s="53"/>
      <c r="DL517" s="53"/>
      <c r="DM517" s="53"/>
      <c r="DN517" s="53"/>
      <c r="DO517" s="53"/>
      <c r="DP517" s="53"/>
      <c r="DQ517" s="53"/>
      <c r="DR517" s="53"/>
      <c r="DS517" s="53"/>
      <c r="DT517" s="53"/>
      <c r="DU517" s="53"/>
      <c r="DV517" s="53"/>
      <c r="DW517" s="53"/>
      <c r="DX517" s="53"/>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3"/>
      <c r="FK517" s="53"/>
      <c r="FL517" s="53"/>
      <c r="FM517" s="53"/>
      <c r="FN517" s="53"/>
      <c r="FO517" s="53"/>
      <c r="FP517" s="53"/>
      <c r="FQ517" s="53"/>
      <c r="FR517" s="53"/>
      <c r="FS517" s="53"/>
      <c r="FT517" s="53"/>
      <c r="FU517" s="53"/>
      <c r="FV517" s="53"/>
      <c r="FW517" s="53"/>
      <c r="FX517" s="53"/>
      <c r="FY517" s="53"/>
      <c r="FZ517" s="53"/>
      <c r="GA517" s="53"/>
      <c r="GB517" s="53"/>
      <c r="GC517" s="53"/>
      <c r="GD517" s="53"/>
      <c r="GE517" s="53"/>
      <c r="GF517" s="53"/>
      <c r="GG517" s="53"/>
      <c r="GH517" s="53"/>
      <c r="GI517" s="53"/>
      <c r="GJ517" s="53"/>
      <c r="GK517" s="53"/>
      <c r="GL517" s="53"/>
      <c r="GM517" s="53"/>
      <c r="GN517" s="53"/>
      <c r="GO517" s="53"/>
      <c r="GP517" s="53"/>
      <c r="GQ517" s="53"/>
      <c r="GR517" s="53"/>
      <c r="GS517" s="53"/>
      <c r="GT517" s="53"/>
      <c r="GU517" s="53"/>
      <c r="GV517" s="53"/>
      <c r="GW517" s="53"/>
      <c r="GX517" s="53"/>
      <c r="GY517" s="53"/>
      <c r="GZ517" s="53"/>
      <c r="HA517" s="53"/>
      <c r="HB517" s="53"/>
      <c r="HC517" s="53"/>
      <c r="HD517" s="53"/>
      <c r="HE517" s="53"/>
      <c r="HF517" s="53"/>
      <c r="HG517" s="53"/>
      <c r="HH517" s="53"/>
      <c r="HI517" s="53"/>
      <c r="HJ517" s="53"/>
      <c r="HK517" s="53"/>
      <c r="HL517" s="53"/>
      <c r="HM517" s="53"/>
      <c r="HN517" s="53"/>
      <c r="HO517" s="53"/>
      <c r="HP517" s="53"/>
      <c r="HQ517" s="53"/>
      <c r="HR517" s="53"/>
      <c r="HS517" s="53"/>
      <c r="HT517" s="53"/>
      <c r="HU517" s="53"/>
      <c r="HV517" s="53"/>
      <c r="HW517" s="53"/>
      <c r="HX517" s="53"/>
      <c r="HY517" s="53"/>
      <c r="HZ517" s="53"/>
      <c r="IA517" s="53"/>
      <c r="IB517" s="53"/>
      <c r="IC517" s="53"/>
      <c r="ID517" s="53"/>
      <c r="IE517" s="53"/>
      <c r="IF517" s="53"/>
      <c r="IG517" s="53"/>
      <c r="IH517" s="53"/>
      <c r="II517" s="53"/>
      <c r="IJ517" s="53"/>
      <c r="IK517" s="53"/>
      <c r="IL517" s="53"/>
      <c r="IM517" s="53"/>
      <c r="IN517" s="53"/>
      <c r="IO517" s="53"/>
      <c r="IP517" s="53"/>
      <c r="IQ517" s="53"/>
      <c r="IR517" s="53"/>
      <c r="IS517" s="53"/>
      <c r="IT517" s="53"/>
      <c r="IU517" s="53"/>
      <c r="IV517" s="53"/>
      <c r="IW517" s="53"/>
      <c r="IX517" s="53"/>
      <c r="IY517" s="53"/>
      <c r="IZ517" s="53"/>
      <c r="JA517" s="53"/>
      <c r="JB517" s="53"/>
      <c r="JC517" s="53"/>
      <c r="JD517" s="53"/>
      <c r="JE517" s="53"/>
      <c r="JF517" s="53"/>
      <c r="JG517" s="53"/>
      <c r="JH517" s="53"/>
      <c r="JI517" s="53"/>
      <c r="JJ517" s="53"/>
      <c r="JK517" s="53"/>
      <c r="JL517" s="53"/>
      <c r="JM517" s="53"/>
      <c r="JN517" s="53"/>
      <c r="JO517" s="53"/>
      <c r="JP517" s="53"/>
      <c r="JQ517" s="53"/>
      <c r="JR517" s="53"/>
      <c r="JS517" s="53"/>
      <c r="JT517" s="53"/>
      <c r="JU517" s="53"/>
      <c r="JV517" s="53"/>
      <c r="JW517" s="53"/>
      <c r="JX517" s="53"/>
      <c r="JY517" s="53"/>
      <c r="JZ517" s="53"/>
      <c r="KA517" s="53"/>
      <c r="KB517" s="53"/>
      <c r="KC517" s="53"/>
      <c r="KD517" s="53"/>
      <c r="KE517" s="53"/>
      <c r="KF517" s="53"/>
      <c r="KG517" s="53"/>
      <c r="KH517" s="53"/>
      <c r="KI517" s="53"/>
      <c r="KJ517" s="53"/>
      <c r="KK517" s="53"/>
      <c r="KL517" s="53"/>
      <c r="KM517" s="53"/>
      <c r="KN517" s="53"/>
      <c r="KO517" s="53"/>
      <c r="KP517" s="53"/>
      <c r="KQ517" s="53"/>
      <c r="KR517" s="53"/>
      <c r="KS517" s="53"/>
      <c r="KT517" s="53"/>
      <c r="KU517" s="53"/>
      <c r="KV517" s="53"/>
      <c r="KW517" s="53"/>
      <c r="KX517" s="53"/>
      <c r="KY517" s="53"/>
      <c r="KZ517" s="53"/>
      <c r="LA517" s="53"/>
      <c r="LB517" s="53"/>
      <c r="LC517" s="53"/>
      <c r="LD517" s="53"/>
      <c r="LE517" s="53"/>
      <c r="LF517" s="53"/>
      <c r="LG517" s="53"/>
      <c r="LH517" s="53"/>
      <c r="LI517" s="53"/>
      <c r="LJ517" s="53"/>
      <c r="LK517" s="53"/>
      <c r="LL517" s="53"/>
      <c r="LM517" s="53"/>
      <c r="LN517" s="53"/>
      <c r="LO517" s="53"/>
      <c r="LP517" s="53"/>
      <c r="LQ517" s="53"/>
      <c r="LR517" s="53"/>
      <c r="LS517" s="53"/>
      <c r="LT517" s="53"/>
      <c r="LU517" s="53"/>
      <c r="LV517" s="53"/>
      <c r="LW517" s="53"/>
      <c r="LX517" s="53"/>
      <c r="LY517" s="53"/>
      <c r="LZ517" s="53"/>
      <c r="MA517" s="53"/>
      <c r="MB517" s="53"/>
      <c r="MC517" s="53"/>
      <c r="MD517" s="53"/>
      <c r="ME517" s="53"/>
      <c r="MF517" s="53"/>
      <c r="MG517" s="53"/>
      <c r="MH517" s="53"/>
      <c r="MI517" s="53"/>
      <c r="MJ517" s="53"/>
      <c r="MK517" s="53"/>
      <c r="ML517" s="53"/>
      <c r="MM517" s="53"/>
      <c r="MN517" s="53"/>
      <c r="MO517" s="53"/>
      <c r="MP517" s="53"/>
      <c r="MQ517" s="53"/>
      <c r="MR517" s="53"/>
      <c r="MS517" s="53"/>
      <c r="MT517" s="53"/>
      <c r="MU517" s="53"/>
      <c r="MV517" s="53"/>
      <c r="MW517" s="53"/>
      <c r="MX517" s="53"/>
      <c r="MY517" s="53"/>
      <c r="MZ517" s="53"/>
      <c r="NA517" s="53"/>
      <c r="NB517" s="53"/>
      <c r="NC517" s="53"/>
      <c r="ND517" s="53"/>
      <c r="NE517" s="53"/>
      <c r="NF517" s="53"/>
      <c r="NG517" s="53"/>
      <c r="NH517" s="53"/>
      <c r="NI517" s="53"/>
      <c r="NJ517" s="53"/>
      <c r="NK517" s="53"/>
      <c r="NL517" s="53"/>
      <c r="NM517" s="53"/>
      <c r="NN517" s="53"/>
      <c r="NO517" s="53"/>
      <c r="NP517" s="53"/>
      <c r="NQ517" s="53"/>
      <c r="NR517" s="53"/>
      <c r="NS517" s="53"/>
      <c r="NT517" s="53"/>
      <c r="NU517" s="53"/>
      <c r="NV517" s="53"/>
      <c r="NW517" s="53"/>
      <c r="NX517" s="53"/>
      <c r="NY517" s="53"/>
      <c r="NZ517" s="53"/>
      <c r="OA517" s="53"/>
      <c r="OB517" s="53"/>
      <c r="OC517" s="53"/>
      <c r="OD517" s="53"/>
      <c r="OE517" s="53"/>
      <c r="OF517" s="53"/>
      <c r="OG517" s="53"/>
      <c r="OH517" s="53"/>
      <c r="OI517" s="53"/>
      <c r="OJ517" s="53"/>
      <c r="OK517" s="53"/>
      <c r="OL517" s="53"/>
      <c r="OM517" s="53"/>
      <c r="ON517" s="53"/>
      <c r="OO517" s="53"/>
      <c r="OP517" s="53"/>
      <c r="OQ517" s="53"/>
      <c r="OR517" s="53"/>
      <c r="OS517" s="53"/>
      <c r="OT517" s="53"/>
      <c r="OU517" s="53"/>
      <c r="OV517" s="53"/>
      <c r="OW517" s="53"/>
      <c r="OX517" s="53"/>
      <c r="OY517" s="53"/>
      <c r="OZ517" s="53"/>
      <c r="PA517" s="53"/>
      <c r="PB517" s="53"/>
      <c r="PC517" s="53"/>
      <c r="PD517" s="53"/>
      <c r="PE517" s="53"/>
      <c r="PF517" s="53"/>
      <c r="PG517" s="53"/>
      <c r="PH517" s="53"/>
      <c r="PI517" s="53"/>
      <c r="PJ517" s="53"/>
      <c r="PK517" s="53"/>
      <c r="PL517" s="53"/>
      <c r="PM517" s="53"/>
      <c r="PN517" s="53"/>
      <c r="PO517" s="53"/>
      <c r="PP517" s="53"/>
      <c r="PQ517" s="53"/>
      <c r="PR517" s="53"/>
      <c r="PS517" s="53"/>
      <c r="PT517" s="53"/>
      <c r="PU517" s="53"/>
      <c r="PV517" s="53"/>
      <c r="PW517" s="53"/>
      <c r="PX517" s="53"/>
      <c r="PY517" s="53"/>
      <c r="PZ517" s="53"/>
      <c r="QA517" s="53"/>
      <c r="QB517" s="53"/>
      <c r="QC517" s="53"/>
      <c r="QD517" s="53"/>
      <c r="QE517" s="53"/>
      <c r="QF517" s="53"/>
      <c r="QG517" s="53"/>
      <c r="QH517" s="53"/>
      <c r="QI517" s="53"/>
      <c r="QJ517" s="53"/>
      <c r="QK517" s="53"/>
      <c r="QL517" s="53"/>
      <c r="QM517" s="53"/>
      <c r="QN517" s="53"/>
      <c r="QO517" s="53"/>
      <c r="QP517" s="53"/>
      <c r="QQ517" s="53"/>
      <c r="QR517" s="53"/>
      <c r="QS517" s="53"/>
      <c r="QT517" s="53"/>
      <c r="QU517" s="53"/>
      <c r="QV517" s="53"/>
      <c r="QW517" s="53"/>
      <c r="QX517" s="53"/>
      <c r="QY517" s="53"/>
      <c r="QZ517" s="53"/>
      <c r="RA517" s="53"/>
      <c r="RB517" s="53"/>
      <c r="RC517" s="53"/>
      <c r="RD517" s="53"/>
      <c r="RE517" s="53"/>
      <c r="RF517" s="53"/>
      <c r="RG517" s="53"/>
      <c r="RH517" s="53"/>
      <c r="RI517" s="53"/>
      <c r="RJ517" s="53"/>
      <c r="RK517" s="53"/>
      <c r="RL517" s="53"/>
      <c r="RM517" s="53"/>
      <c r="RN517" s="53"/>
      <c r="RO517" s="53"/>
      <c r="RP517" s="53"/>
      <c r="RQ517" s="53"/>
      <c r="RR517" s="53"/>
      <c r="RS517" s="53"/>
      <c r="RT517" s="53"/>
      <c r="RU517" s="53"/>
      <c r="RV517" s="53"/>
      <c r="RW517" s="53"/>
      <c r="RX517" s="53"/>
      <c r="RY517" s="53"/>
      <c r="RZ517" s="53"/>
      <c r="SA517" s="53"/>
      <c r="SB517" s="53"/>
      <c r="SC517" s="53"/>
      <c r="SD517" s="53"/>
      <c r="SE517" s="53"/>
      <c r="SF517" s="53"/>
      <c r="SG517" s="53"/>
      <c r="SH517" s="53"/>
      <c r="SI517" s="53"/>
      <c r="SJ517" s="53"/>
      <c r="SK517" s="53"/>
      <c r="SL517" s="53"/>
      <c r="SM517" s="53"/>
      <c r="SN517" s="53"/>
      <c r="SO517" s="53"/>
      <c r="SP517" s="53"/>
      <c r="SQ517" s="53"/>
      <c r="SR517" s="53"/>
      <c r="SS517" s="53"/>
      <c r="ST517" s="53"/>
      <c r="SU517" s="53"/>
      <c r="SV517" s="53"/>
      <c r="SW517" s="53"/>
      <c r="SX517" s="53"/>
      <c r="SY517" s="53"/>
      <c r="SZ517" s="53"/>
      <c r="TA517" s="53"/>
      <c r="TB517" s="53"/>
      <c r="TC517" s="53"/>
      <c r="TD517" s="53"/>
      <c r="TE517" s="53"/>
      <c r="TF517" s="53"/>
      <c r="TG517" s="53"/>
      <c r="TH517" s="53"/>
      <c r="TI517" s="53"/>
      <c r="TJ517" s="53"/>
      <c r="TK517" s="53"/>
      <c r="TL517" s="53"/>
      <c r="TM517" s="53"/>
      <c r="TN517" s="53"/>
      <c r="TO517" s="53"/>
      <c r="TP517" s="53"/>
      <c r="TQ517" s="53"/>
      <c r="TR517" s="53"/>
      <c r="TS517" s="53"/>
      <c r="TT517" s="53"/>
      <c r="TU517" s="53"/>
      <c r="TV517" s="53"/>
      <c r="TW517" s="53"/>
      <c r="TX517" s="53"/>
      <c r="TY517" s="53"/>
      <c r="TZ517" s="53"/>
      <c r="UA517" s="53"/>
      <c r="UB517" s="53"/>
      <c r="UC517" s="53"/>
      <c r="UD517" s="53"/>
      <c r="UE517" s="53"/>
      <c r="UF517" s="53"/>
      <c r="UG517" s="53"/>
    </row>
    <row r="518" spans="12:553" s="19" customFormat="1" ht="15.75" customHeight="1" x14ac:dyDescent="0.2">
      <c r="L518" s="66"/>
      <c r="M518" s="66"/>
      <c r="N518" s="52"/>
      <c r="O518" s="53"/>
      <c r="P518" s="53"/>
      <c r="Q518" s="53"/>
      <c r="R518" s="53"/>
      <c r="S518" s="53"/>
      <c r="T518" s="53"/>
      <c r="U518" s="53"/>
      <c r="V518" s="53"/>
      <c r="W518" s="53"/>
      <c r="X518" s="53"/>
      <c r="Y518" s="53"/>
      <c r="Z518" s="53"/>
      <c r="AA518" s="53"/>
      <c r="AB518" s="53"/>
      <c r="AC518" s="53"/>
      <c r="AD518" s="53"/>
      <c r="AE518" s="53"/>
      <c r="AF518" s="53"/>
      <c r="AG518" s="53"/>
      <c r="AH518" s="53"/>
      <c r="AI518" s="53"/>
      <c r="AJ518" s="53"/>
      <c r="AK518" s="53"/>
      <c r="AL518" s="53"/>
      <c r="AM518" s="53"/>
      <c r="AN518" s="53"/>
      <c r="AO518" s="53"/>
      <c r="AP518" s="53"/>
      <c r="AQ518" s="53"/>
      <c r="AR518" s="53"/>
      <c r="AS518" s="53"/>
      <c r="AT518" s="53"/>
      <c r="AU518" s="53"/>
      <c r="AV518" s="53"/>
      <c r="AW518" s="53"/>
      <c r="AX518" s="53"/>
      <c r="AY518" s="53"/>
      <c r="AZ518" s="53"/>
      <c r="BA518" s="53"/>
      <c r="BB518" s="53"/>
      <c r="BC518" s="53"/>
      <c r="BD518" s="53"/>
      <c r="BE518" s="53"/>
      <c r="BF518" s="53"/>
      <c r="BG518" s="53"/>
      <c r="BH518" s="53"/>
      <c r="BI518" s="53"/>
      <c r="BJ518" s="53"/>
      <c r="BK518" s="53"/>
      <c r="BL518" s="53"/>
      <c r="BM518" s="53"/>
      <c r="BN518" s="53"/>
      <c r="BO518" s="53"/>
      <c r="BP518" s="53"/>
      <c r="BQ518" s="53"/>
      <c r="BR518" s="53"/>
      <c r="BS518" s="53"/>
      <c r="BT518" s="53"/>
      <c r="BU518" s="53"/>
      <c r="BV518" s="53"/>
      <c r="BW518" s="53"/>
      <c r="BX518" s="53"/>
      <c r="BY518" s="53"/>
      <c r="BZ518" s="53"/>
      <c r="CA518" s="53"/>
      <c r="CB518" s="53"/>
      <c r="CC518" s="53"/>
      <c r="CD518" s="53"/>
      <c r="CE518" s="53"/>
      <c r="CF518" s="53"/>
      <c r="CG518" s="53"/>
      <c r="CH518" s="53"/>
      <c r="CI518" s="53"/>
      <c r="CJ518" s="53"/>
      <c r="CK518" s="53"/>
      <c r="CL518" s="53"/>
      <c r="CM518" s="53"/>
      <c r="CN518" s="53"/>
      <c r="CO518" s="53"/>
      <c r="CP518" s="53"/>
      <c r="CQ518" s="53"/>
      <c r="CR518" s="53"/>
      <c r="CS518" s="53"/>
      <c r="CT518" s="53"/>
      <c r="CU518" s="53"/>
      <c r="CV518" s="53"/>
      <c r="CW518" s="53"/>
      <c r="CX518" s="53"/>
      <c r="CY518" s="53"/>
      <c r="CZ518" s="53"/>
      <c r="DA518" s="53"/>
      <c r="DB518" s="53"/>
      <c r="DC518" s="53"/>
      <c r="DD518" s="53"/>
      <c r="DE518" s="53"/>
      <c r="DF518" s="53"/>
      <c r="DG518" s="53"/>
      <c r="DH518" s="53"/>
      <c r="DI518" s="53"/>
      <c r="DJ518" s="53"/>
      <c r="DK518" s="53"/>
      <c r="DL518" s="53"/>
      <c r="DM518" s="53"/>
      <c r="DN518" s="53"/>
      <c r="DO518" s="53"/>
      <c r="DP518" s="53"/>
      <c r="DQ518" s="53"/>
      <c r="DR518" s="53"/>
      <c r="DS518" s="53"/>
      <c r="DT518" s="53"/>
      <c r="DU518" s="53"/>
      <c r="DV518" s="53"/>
      <c r="DW518" s="53"/>
      <c r="DX518" s="53"/>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3"/>
      <c r="FK518" s="53"/>
      <c r="FL518" s="53"/>
      <c r="FM518" s="53"/>
      <c r="FN518" s="53"/>
      <c r="FO518" s="53"/>
      <c r="FP518" s="53"/>
      <c r="FQ518" s="53"/>
      <c r="FR518" s="53"/>
      <c r="FS518" s="53"/>
      <c r="FT518" s="53"/>
      <c r="FU518" s="53"/>
      <c r="FV518" s="53"/>
      <c r="FW518" s="53"/>
      <c r="FX518" s="53"/>
      <c r="FY518" s="53"/>
      <c r="FZ518" s="53"/>
      <c r="GA518" s="53"/>
      <c r="GB518" s="53"/>
      <c r="GC518" s="53"/>
      <c r="GD518" s="53"/>
      <c r="GE518" s="53"/>
      <c r="GF518" s="53"/>
      <c r="GG518" s="53"/>
      <c r="GH518" s="53"/>
      <c r="GI518" s="53"/>
      <c r="GJ518" s="53"/>
      <c r="GK518" s="53"/>
      <c r="GL518" s="53"/>
      <c r="GM518" s="53"/>
      <c r="GN518" s="53"/>
      <c r="GO518" s="53"/>
      <c r="GP518" s="53"/>
      <c r="GQ518" s="53"/>
      <c r="GR518" s="53"/>
      <c r="GS518" s="53"/>
      <c r="GT518" s="53"/>
      <c r="GU518" s="53"/>
      <c r="GV518" s="53"/>
      <c r="GW518" s="53"/>
      <c r="GX518" s="53"/>
      <c r="GY518" s="53"/>
      <c r="GZ518" s="53"/>
      <c r="HA518" s="53"/>
      <c r="HB518" s="53"/>
      <c r="HC518" s="53"/>
      <c r="HD518" s="53"/>
      <c r="HE518" s="53"/>
      <c r="HF518" s="53"/>
      <c r="HG518" s="53"/>
      <c r="HH518" s="53"/>
      <c r="HI518" s="53"/>
      <c r="HJ518" s="53"/>
      <c r="HK518" s="53"/>
      <c r="HL518" s="53"/>
      <c r="HM518" s="53"/>
      <c r="HN518" s="53"/>
      <c r="HO518" s="53"/>
      <c r="HP518" s="53"/>
      <c r="HQ518" s="53"/>
      <c r="HR518" s="53"/>
      <c r="HS518" s="53"/>
      <c r="HT518" s="53"/>
      <c r="HU518" s="53"/>
      <c r="HV518" s="53"/>
      <c r="HW518" s="53"/>
      <c r="HX518" s="53"/>
      <c r="HY518" s="53"/>
      <c r="HZ518" s="53"/>
      <c r="IA518" s="53"/>
      <c r="IB518" s="53"/>
      <c r="IC518" s="53"/>
      <c r="ID518" s="53"/>
      <c r="IE518" s="53"/>
      <c r="IF518" s="53"/>
      <c r="IG518" s="53"/>
      <c r="IH518" s="53"/>
      <c r="II518" s="53"/>
      <c r="IJ518" s="53"/>
      <c r="IK518" s="53"/>
      <c r="IL518" s="53"/>
      <c r="IM518" s="53"/>
      <c r="IN518" s="53"/>
      <c r="IO518" s="53"/>
      <c r="IP518" s="53"/>
      <c r="IQ518" s="53"/>
      <c r="IR518" s="53"/>
      <c r="IS518" s="53"/>
      <c r="IT518" s="53"/>
      <c r="IU518" s="53"/>
      <c r="IV518" s="53"/>
      <c r="IW518" s="53"/>
      <c r="IX518" s="53"/>
      <c r="IY518" s="53"/>
      <c r="IZ518" s="53"/>
      <c r="JA518" s="53"/>
      <c r="JB518" s="53"/>
      <c r="JC518" s="53"/>
      <c r="JD518" s="53"/>
      <c r="JE518" s="53"/>
      <c r="JF518" s="53"/>
      <c r="JG518" s="53"/>
      <c r="JH518" s="53"/>
      <c r="JI518" s="53"/>
      <c r="JJ518" s="53"/>
      <c r="JK518" s="53"/>
      <c r="JL518" s="53"/>
      <c r="JM518" s="53"/>
      <c r="JN518" s="53"/>
      <c r="JO518" s="53"/>
      <c r="JP518" s="53"/>
      <c r="JQ518" s="53"/>
      <c r="JR518" s="53"/>
      <c r="JS518" s="53"/>
      <c r="JT518" s="53"/>
      <c r="JU518" s="53"/>
      <c r="JV518" s="53"/>
      <c r="JW518" s="53"/>
      <c r="JX518" s="53"/>
      <c r="JY518" s="53"/>
      <c r="JZ518" s="53"/>
      <c r="KA518" s="53"/>
      <c r="KB518" s="53"/>
      <c r="KC518" s="53"/>
      <c r="KD518" s="53"/>
      <c r="KE518" s="53"/>
      <c r="KF518" s="53"/>
      <c r="KG518" s="53"/>
      <c r="KH518" s="53"/>
      <c r="KI518" s="53"/>
      <c r="KJ518" s="53"/>
      <c r="KK518" s="53"/>
      <c r="KL518" s="53"/>
      <c r="KM518" s="53"/>
      <c r="KN518" s="53"/>
      <c r="KO518" s="53"/>
      <c r="KP518" s="53"/>
      <c r="KQ518" s="53"/>
      <c r="KR518" s="53"/>
      <c r="KS518" s="53"/>
      <c r="KT518" s="53"/>
      <c r="KU518" s="53"/>
      <c r="KV518" s="53"/>
      <c r="KW518" s="53"/>
      <c r="KX518" s="53"/>
      <c r="KY518" s="53"/>
      <c r="KZ518" s="53"/>
      <c r="LA518" s="53"/>
      <c r="LB518" s="53"/>
      <c r="LC518" s="53"/>
      <c r="LD518" s="53"/>
      <c r="LE518" s="53"/>
      <c r="LF518" s="53"/>
      <c r="LG518" s="53"/>
      <c r="LH518" s="53"/>
      <c r="LI518" s="53"/>
      <c r="LJ518" s="53"/>
      <c r="LK518" s="53"/>
      <c r="LL518" s="53"/>
      <c r="LM518" s="53"/>
      <c r="LN518" s="53"/>
      <c r="LO518" s="53"/>
      <c r="LP518" s="53"/>
      <c r="LQ518" s="53"/>
      <c r="LR518" s="53"/>
      <c r="LS518" s="53"/>
      <c r="LT518" s="53"/>
      <c r="LU518" s="53"/>
      <c r="LV518" s="53"/>
      <c r="LW518" s="53"/>
      <c r="LX518" s="53"/>
      <c r="LY518" s="53"/>
      <c r="LZ518" s="53"/>
      <c r="MA518" s="53"/>
      <c r="MB518" s="53"/>
      <c r="MC518" s="53"/>
      <c r="MD518" s="53"/>
      <c r="ME518" s="53"/>
      <c r="MF518" s="53"/>
      <c r="MG518" s="53"/>
      <c r="MH518" s="53"/>
      <c r="MI518" s="53"/>
      <c r="MJ518" s="53"/>
      <c r="MK518" s="53"/>
      <c r="ML518" s="53"/>
      <c r="MM518" s="53"/>
      <c r="MN518" s="53"/>
      <c r="MO518" s="53"/>
      <c r="MP518" s="53"/>
      <c r="MQ518" s="53"/>
      <c r="MR518" s="53"/>
      <c r="MS518" s="53"/>
      <c r="MT518" s="53"/>
      <c r="MU518" s="53"/>
      <c r="MV518" s="53"/>
      <c r="MW518" s="53"/>
      <c r="MX518" s="53"/>
      <c r="MY518" s="53"/>
      <c r="MZ518" s="53"/>
      <c r="NA518" s="53"/>
      <c r="NB518" s="53"/>
      <c r="NC518" s="53"/>
      <c r="ND518" s="53"/>
      <c r="NE518" s="53"/>
      <c r="NF518" s="53"/>
      <c r="NG518" s="53"/>
      <c r="NH518" s="53"/>
      <c r="NI518" s="53"/>
      <c r="NJ518" s="53"/>
      <c r="NK518" s="53"/>
      <c r="NL518" s="53"/>
      <c r="NM518" s="53"/>
      <c r="NN518" s="53"/>
      <c r="NO518" s="53"/>
      <c r="NP518" s="53"/>
      <c r="NQ518" s="53"/>
      <c r="NR518" s="53"/>
      <c r="NS518" s="53"/>
      <c r="NT518" s="53"/>
      <c r="NU518" s="53"/>
      <c r="NV518" s="53"/>
      <c r="NW518" s="53"/>
      <c r="NX518" s="53"/>
      <c r="NY518" s="53"/>
      <c r="NZ518" s="53"/>
      <c r="OA518" s="53"/>
      <c r="OB518" s="53"/>
      <c r="OC518" s="53"/>
      <c r="OD518" s="53"/>
      <c r="OE518" s="53"/>
      <c r="OF518" s="53"/>
      <c r="OG518" s="53"/>
      <c r="OH518" s="53"/>
      <c r="OI518" s="53"/>
      <c r="OJ518" s="53"/>
      <c r="OK518" s="53"/>
      <c r="OL518" s="53"/>
      <c r="OM518" s="53"/>
      <c r="ON518" s="53"/>
      <c r="OO518" s="53"/>
      <c r="OP518" s="53"/>
      <c r="OQ518" s="53"/>
      <c r="OR518" s="53"/>
      <c r="OS518" s="53"/>
      <c r="OT518" s="53"/>
      <c r="OU518" s="53"/>
      <c r="OV518" s="53"/>
      <c r="OW518" s="53"/>
      <c r="OX518" s="53"/>
      <c r="OY518" s="53"/>
      <c r="OZ518" s="53"/>
      <c r="PA518" s="53"/>
      <c r="PB518" s="53"/>
      <c r="PC518" s="53"/>
      <c r="PD518" s="53"/>
      <c r="PE518" s="53"/>
      <c r="PF518" s="53"/>
      <c r="PG518" s="53"/>
      <c r="PH518" s="53"/>
      <c r="PI518" s="53"/>
      <c r="PJ518" s="53"/>
      <c r="PK518" s="53"/>
      <c r="PL518" s="53"/>
      <c r="PM518" s="53"/>
      <c r="PN518" s="53"/>
      <c r="PO518" s="53"/>
      <c r="PP518" s="53"/>
      <c r="PQ518" s="53"/>
      <c r="PR518" s="53"/>
      <c r="PS518" s="53"/>
      <c r="PT518" s="53"/>
      <c r="PU518" s="53"/>
      <c r="PV518" s="53"/>
      <c r="PW518" s="53"/>
      <c r="PX518" s="53"/>
      <c r="PY518" s="53"/>
      <c r="PZ518" s="53"/>
      <c r="QA518" s="53"/>
      <c r="QB518" s="53"/>
      <c r="QC518" s="53"/>
      <c r="QD518" s="53"/>
      <c r="QE518" s="53"/>
      <c r="QF518" s="53"/>
      <c r="QG518" s="53"/>
      <c r="QH518" s="53"/>
      <c r="QI518" s="53"/>
      <c r="QJ518" s="53"/>
      <c r="QK518" s="53"/>
      <c r="QL518" s="53"/>
      <c r="QM518" s="53"/>
      <c r="QN518" s="53"/>
      <c r="QO518" s="53"/>
      <c r="QP518" s="53"/>
      <c r="QQ518" s="53"/>
      <c r="QR518" s="53"/>
      <c r="QS518" s="53"/>
      <c r="QT518" s="53"/>
      <c r="QU518" s="53"/>
      <c r="QV518" s="53"/>
      <c r="QW518" s="53"/>
      <c r="QX518" s="53"/>
      <c r="QY518" s="53"/>
      <c r="QZ518" s="53"/>
      <c r="RA518" s="53"/>
      <c r="RB518" s="53"/>
      <c r="RC518" s="53"/>
      <c r="RD518" s="53"/>
      <c r="RE518" s="53"/>
      <c r="RF518" s="53"/>
      <c r="RG518" s="53"/>
      <c r="RH518" s="53"/>
      <c r="RI518" s="53"/>
      <c r="RJ518" s="53"/>
      <c r="RK518" s="53"/>
      <c r="RL518" s="53"/>
      <c r="RM518" s="53"/>
      <c r="RN518" s="53"/>
      <c r="RO518" s="53"/>
      <c r="RP518" s="53"/>
      <c r="RQ518" s="53"/>
      <c r="RR518" s="53"/>
      <c r="RS518" s="53"/>
      <c r="RT518" s="53"/>
      <c r="RU518" s="53"/>
      <c r="RV518" s="53"/>
      <c r="RW518" s="53"/>
      <c r="RX518" s="53"/>
      <c r="RY518" s="53"/>
      <c r="RZ518" s="53"/>
      <c r="SA518" s="53"/>
      <c r="SB518" s="53"/>
      <c r="SC518" s="53"/>
      <c r="SD518" s="53"/>
      <c r="SE518" s="53"/>
      <c r="SF518" s="53"/>
      <c r="SG518" s="53"/>
      <c r="SH518" s="53"/>
      <c r="SI518" s="53"/>
      <c r="SJ518" s="53"/>
      <c r="SK518" s="53"/>
      <c r="SL518" s="53"/>
      <c r="SM518" s="53"/>
      <c r="SN518" s="53"/>
      <c r="SO518" s="53"/>
      <c r="SP518" s="53"/>
      <c r="SQ518" s="53"/>
      <c r="SR518" s="53"/>
      <c r="SS518" s="53"/>
      <c r="ST518" s="53"/>
      <c r="SU518" s="53"/>
      <c r="SV518" s="53"/>
      <c r="SW518" s="53"/>
      <c r="SX518" s="53"/>
      <c r="SY518" s="53"/>
      <c r="SZ518" s="53"/>
      <c r="TA518" s="53"/>
      <c r="TB518" s="53"/>
      <c r="TC518" s="53"/>
      <c r="TD518" s="53"/>
      <c r="TE518" s="53"/>
      <c r="TF518" s="53"/>
      <c r="TG518" s="53"/>
      <c r="TH518" s="53"/>
      <c r="TI518" s="53"/>
      <c r="TJ518" s="53"/>
      <c r="TK518" s="53"/>
      <c r="TL518" s="53"/>
      <c r="TM518" s="53"/>
      <c r="TN518" s="53"/>
      <c r="TO518" s="53"/>
      <c r="TP518" s="53"/>
      <c r="TQ518" s="53"/>
      <c r="TR518" s="53"/>
      <c r="TS518" s="53"/>
      <c r="TT518" s="53"/>
      <c r="TU518" s="53"/>
      <c r="TV518" s="53"/>
      <c r="TW518" s="53"/>
      <c r="TX518" s="53"/>
      <c r="TY518" s="53"/>
      <c r="TZ518" s="53"/>
      <c r="UA518" s="53"/>
      <c r="UB518" s="53"/>
      <c r="UC518" s="53"/>
      <c r="UD518" s="53"/>
      <c r="UE518" s="53"/>
      <c r="UF518" s="53"/>
      <c r="UG518" s="53"/>
    </row>
    <row r="519" spans="12:553" s="19" customFormat="1" ht="15.75" customHeight="1" x14ac:dyDescent="0.2">
      <c r="L519" s="66"/>
      <c r="M519" s="66"/>
      <c r="N519" s="52"/>
      <c r="O519" s="53"/>
      <c r="P519" s="53"/>
      <c r="Q519" s="53"/>
      <c r="R519" s="53"/>
      <c r="S519" s="53"/>
      <c r="T519" s="53"/>
      <c r="U519" s="53"/>
      <c r="V519" s="53"/>
      <c r="W519" s="53"/>
      <c r="X519" s="53"/>
      <c r="Y519" s="53"/>
      <c r="Z519" s="53"/>
      <c r="AA519" s="53"/>
      <c r="AB519" s="53"/>
      <c r="AC519" s="53"/>
      <c r="AD519" s="53"/>
      <c r="AE519" s="53"/>
      <c r="AF519" s="53"/>
      <c r="AG519" s="53"/>
      <c r="AH519" s="53"/>
      <c r="AI519" s="53"/>
      <c r="AJ519" s="53"/>
      <c r="AK519" s="53"/>
      <c r="AL519" s="53"/>
      <c r="AM519" s="53"/>
      <c r="AN519" s="53"/>
      <c r="AO519" s="53"/>
      <c r="AP519" s="53"/>
      <c r="AQ519" s="53"/>
      <c r="AR519" s="53"/>
      <c r="AS519" s="53"/>
      <c r="AT519" s="53"/>
      <c r="AU519" s="53"/>
      <c r="AV519" s="53"/>
      <c r="AW519" s="53"/>
      <c r="AX519" s="53"/>
      <c r="AY519" s="53"/>
      <c r="AZ519" s="53"/>
      <c r="BA519" s="53"/>
      <c r="BB519" s="53"/>
      <c r="BC519" s="53"/>
      <c r="BD519" s="53"/>
      <c r="BE519" s="53"/>
      <c r="BF519" s="53"/>
      <c r="BG519" s="53"/>
      <c r="BH519" s="53"/>
      <c r="BI519" s="53"/>
      <c r="BJ519" s="53"/>
      <c r="BK519" s="53"/>
      <c r="BL519" s="53"/>
      <c r="BM519" s="53"/>
      <c r="BN519" s="53"/>
      <c r="BO519" s="53"/>
      <c r="BP519" s="53"/>
      <c r="BQ519" s="53"/>
      <c r="BR519" s="53"/>
      <c r="BS519" s="53"/>
      <c r="BT519" s="53"/>
      <c r="BU519" s="53"/>
      <c r="BV519" s="53"/>
      <c r="BW519" s="53"/>
      <c r="BX519" s="53"/>
      <c r="BY519" s="53"/>
      <c r="BZ519" s="53"/>
      <c r="CA519" s="53"/>
      <c r="CB519" s="53"/>
      <c r="CC519" s="53"/>
      <c r="CD519" s="53"/>
      <c r="CE519" s="53"/>
      <c r="CF519" s="53"/>
      <c r="CG519" s="53"/>
      <c r="CH519" s="53"/>
      <c r="CI519" s="53"/>
      <c r="CJ519" s="53"/>
      <c r="CK519" s="53"/>
      <c r="CL519" s="53"/>
      <c r="CM519" s="53"/>
      <c r="CN519" s="53"/>
      <c r="CO519" s="53"/>
      <c r="CP519" s="53"/>
      <c r="CQ519" s="53"/>
      <c r="CR519" s="53"/>
      <c r="CS519" s="53"/>
      <c r="CT519" s="53"/>
      <c r="CU519" s="53"/>
      <c r="CV519" s="53"/>
      <c r="CW519" s="53"/>
      <c r="CX519" s="53"/>
      <c r="CY519" s="53"/>
      <c r="CZ519" s="53"/>
      <c r="DA519" s="53"/>
      <c r="DB519" s="53"/>
      <c r="DC519" s="53"/>
      <c r="DD519" s="53"/>
      <c r="DE519" s="53"/>
      <c r="DF519" s="53"/>
      <c r="DG519" s="53"/>
      <c r="DH519" s="53"/>
      <c r="DI519" s="53"/>
      <c r="DJ519" s="53"/>
      <c r="DK519" s="53"/>
      <c r="DL519" s="53"/>
      <c r="DM519" s="53"/>
      <c r="DN519" s="53"/>
      <c r="DO519" s="53"/>
      <c r="DP519" s="53"/>
      <c r="DQ519" s="53"/>
      <c r="DR519" s="53"/>
      <c r="DS519" s="53"/>
      <c r="DT519" s="53"/>
      <c r="DU519" s="53"/>
      <c r="DV519" s="53"/>
      <c r="DW519" s="53"/>
      <c r="DX519" s="53"/>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3"/>
      <c r="FK519" s="53"/>
      <c r="FL519" s="53"/>
      <c r="FM519" s="53"/>
      <c r="FN519" s="53"/>
      <c r="FO519" s="53"/>
      <c r="FP519" s="53"/>
      <c r="FQ519" s="53"/>
      <c r="FR519" s="53"/>
      <c r="FS519" s="53"/>
      <c r="FT519" s="53"/>
      <c r="FU519" s="53"/>
      <c r="FV519" s="53"/>
      <c r="FW519" s="53"/>
      <c r="FX519" s="53"/>
      <c r="FY519" s="53"/>
      <c r="FZ519" s="53"/>
      <c r="GA519" s="53"/>
      <c r="GB519" s="53"/>
      <c r="GC519" s="53"/>
      <c r="GD519" s="53"/>
      <c r="GE519" s="53"/>
      <c r="GF519" s="53"/>
      <c r="GG519" s="53"/>
      <c r="GH519" s="53"/>
      <c r="GI519" s="53"/>
      <c r="GJ519" s="53"/>
      <c r="GK519" s="53"/>
      <c r="GL519" s="53"/>
      <c r="GM519" s="53"/>
      <c r="GN519" s="53"/>
      <c r="GO519" s="53"/>
      <c r="GP519" s="53"/>
      <c r="GQ519" s="53"/>
      <c r="GR519" s="53"/>
      <c r="GS519" s="53"/>
      <c r="GT519" s="53"/>
      <c r="GU519" s="53"/>
      <c r="GV519" s="53"/>
      <c r="GW519" s="53"/>
      <c r="GX519" s="53"/>
      <c r="GY519" s="53"/>
      <c r="GZ519" s="53"/>
      <c r="HA519" s="53"/>
      <c r="HB519" s="53"/>
      <c r="HC519" s="53"/>
      <c r="HD519" s="53"/>
      <c r="HE519" s="53"/>
      <c r="HF519" s="53"/>
      <c r="HG519" s="53"/>
      <c r="HH519" s="53"/>
      <c r="HI519" s="53"/>
      <c r="HJ519" s="53"/>
      <c r="HK519" s="53"/>
      <c r="HL519" s="53"/>
      <c r="HM519" s="53"/>
      <c r="HN519" s="53"/>
      <c r="HO519" s="53"/>
      <c r="HP519" s="53"/>
      <c r="HQ519" s="53"/>
      <c r="HR519" s="53"/>
      <c r="HS519" s="53"/>
      <c r="HT519" s="53"/>
      <c r="HU519" s="53"/>
      <c r="HV519" s="53"/>
      <c r="HW519" s="53"/>
      <c r="HX519" s="53"/>
      <c r="HY519" s="53"/>
      <c r="HZ519" s="53"/>
      <c r="IA519" s="53"/>
      <c r="IB519" s="53"/>
      <c r="IC519" s="53"/>
      <c r="ID519" s="53"/>
      <c r="IE519" s="53"/>
      <c r="IF519" s="53"/>
      <c r="IG519" s="53"/>
      <c r="IH519" s="53"/>
      <c r="II519" s="53"/>
      <c r="IJ519" s="53"/>
      <c r="IK519" s="53"/>
      <c r="IL519" s="53"/>
      <c r="IM519" s="53"/>
      <c r="IN519" s="53"/>
      <c r="IO519" s="53"/>
      <c r="IP519" s="53"/>
      <c r="IQ519" s="53"/>
      <c r="IR519" s="53"/>
      <c r="IS519" s="53"/>
      <c r="IT519" s="53"/>
      <c r="IU519" s="53"/>
      <c r="IV519" s="53"/>
      <c r="IW519" s="53"/>
      <c r="IX519" s="53"/>
      <c r="IY519" s="53"/>
      <c r="IZ519" s="53"/>
      <c r="JA519" s="53"/>
      <c r="JB519" s="53"/>
      <c r="JC519" s="53"/>
      <c r="JD519" s="53"/>
      <c r="JE519" s="53"/>
      <c r="JF519" s="53"/>
      <c r="JG519" s="53"/>
      <c r="JH519" s="53"/>
      <c r="JI519" s="53"/>
      <c r="JJ519" s="53"/>
      <c r="JK519" s="53"/>
      <c r="JL519" s="53"/>
      <c r="JM519" s="53"/>
      <c r="JN519" s="53"/>
      <c r="JO519" s="53"/>
      <c r="JP519" s="53"/>
      <c r="JQ519" s="53"/>
      <c r="JR519" s="53"/>
      <c r="JS519" s="53"/>
      <c r="JT519" s="53"/>
      <c r="JU519" s="53"/>
      <c r="JV519" s="53"/>
      <c r="JW519" s="53"/>
      <c r="JX519" s="53"/>
      <c r="JY519" s="53"/>
      <c r="JZ519" s="53"/>
      <c r="KA519" s="53"/>
      <c r="KB519" s="53"/>
      <c r="KC519" s="53"/>
      <c r="KD519" s="53"/>
      <c r="KE519" s="53"/>
      <c r="KF519" s="53"/>
      <c r="KG519" s="53"/>
      <c r="KH519" s="53"/>
      <c r="KI519" s="53"/>
      <c r="KJ519" s="53"/>
      <c r="KK519" s="53"/>
      <c r="KL519" s="53"/>
      <c r="KM519" s="53"/>
      <c r="KN519" s="53"/>
      <c r="KO519" s="53"/>
      <c r="KP519" s="53"/>
      <c r="KQ519" s="53"/>
      <c r="KR519" s="53"/>
      <c r="KS519" s="53"/>
      <c r="KT519" s="53"/>
      <c r="KU519" s="53"/>
      <c r="KV519" s="53"/>
      <c r="KW519" s="53"/>
      <c r="KX519" s="53"/>
      <c r="KY519" s="53"/>
      <c r="KZ519" s="53"/>
      <c r="LA519" s="53"/>
      <c r="LB519" s="53"/>
      <c r="LC519" s="53"/>
      <c r="LD519" s="53"/>
      <c r="LE519" s="53"/>
      <c r="LF519" s="53"/>
      <c r="LG519" s="53"/>
      <c r="LH519" s="53"/>
      <c r="LI519" s="53"/>
      <c r="LJ519" s="53"/>
      <c r="LK519" s="53"/>
      <c r="LL519" s="53"/>
      <c r="LM519" s="53"/>
      <c r="LN519" s="53"/>
      <c r="LO519" s="53"/>
      <c r="LP519" s="53"/>
      <c r="LQ519" s="53"/>
      <c r="LR519" s="53"/>
      <c r="LS519" s="53"/>
      <c r="LT519" s="53"/>
      <c r="LU519" s="53"/>
      <c r="LV519" s="53"/>
      <c r="LW519" s="53"/>
      <c r="LX519" s="53"/>
      <c r="LY519" s="53"/>
      <c r="LZ519" s="53"/>
      <c r="MA519" s="53"/>
      <c r="MB519" s="53"/>
      <c r="MC519" s="53"/>
      <c r="MD519" s="53"/>
      <c r="ME519" s="53"/>
      <c r="MF519" s="53"/>
      <c r="MG519" s="53"/>
      <c r="MH519" s="53"/>
      <c r="MI519" s="53"/>
      <c r="MJ519" s="53"/>
      <c r="MK519" s="53"/>
      <c r="ML519" s="53"/>
      <c r="MM519" s="53"/>
      <c r="MN519" s="53"/>
      <c r="MO519" s="53"/>
      <c r="MP519" s="53"/>
      <c r="MQ519" s="53"/>
      <c r="MR519" s="53"/>
      <c r="MS519" s="53"/>
      <c r="MT519" s="53"/>
      <c r="MU519" s="53"/>
      <c r="MV519" s="53"/>
      <c r="MW519" s="53"/>
      <c r="MX519" s="53"/>
      <c r="MY519" s="53"/>
      <c r="MZ519" s="53"/>
      <c r="NA519" s="53"/>
      <c r="NB519" s="53"/>
      <c r="NC519" s="53"/>
      <c r="ND519" s="53"/>
      <c r="NE519" s="53"/>
      <c r="NF519" s="53"/>
      <c r="NG519" s="53"/>
      <c r="NH519" s="53"/>
      <c r="NI519" s="53"/>
      <c r="NJ519" s="53"/>
      <c r="NK519" s="53"/>
      <c r="NL519" s="53"/>
      <c r="NM519" s="53"/>
      <c r="NN519" s="53"/>
      <c r="NO519" s="53"/>
      <c r="NP519" s="53"/>
      <c r="NQ519" s="53"/>
      <c r="NR519" s="53"/>
      <c r="NS519" s="53"/>
      <c r="NT519" s="53"/>
      <c r="NU519" s="53"/>
      <c r="NV519" s="53"/>
      <c r="NW519" s="53"/>
      <c r="NX519" s="53"/>
      <c r="NY519" s="53"/>
      <c r="NZ519" s="53"/>
      <c r="OA519" s="53"/>
      <c r="OB519" s="53"/>
      <c r="OC519" s="53"/>
      <c r="OD519" s="53"/>
      <c r="OE519" s="53"/>
      <c r="OF519" s="53"/>
      <c r="OG519" s="53"/>
      <c r="OH519" s="53"/>
      <c r="OI519" s="53"/>
      <c r="OJ519" s="53"/>
      <c r="OK519" s="53"/>
      <c r="OL519" s="53"/>
      <c r="OM519" s="53"/>
      <c r="ON519" s="53"/>
      <c r="OO519" s="53"/>
      <c r="OP519" s="53"/>
      <c r="OQ519" s="53"/>
      <c r="OR519" s="53"/>
      <c r="OS519" s="53"/>
      <c r="OT519" s="53"/>
      <c r="OU519" s="53"/>
      <c r="OV519" s="53"/>
      <c r="OW519" s="53"/>
      <c r="OX519" s="53"/>
      <c r="OY519" s="53"/>
      <c r="OZ519" s="53"/>
      <c r="PA519" s="53"/>
      <c r="PB519" s="53"/>
      <c r="PC519" s="53"/>
      <c r="PD519" s="53"/>
      <c r="PE519" s="53"/>
      <c r="PF519" s="53"/>
      <c r="PG519" s="53"/>
      <c r="PH519" s="53"/>
      <c r="PI519" s="53"/>
      <c r="PJ519" s="53"/>
      <c r="PK519" s="53"/>
      <c r="PL519" s="53"/>
      <c r="PM519" s="53"/>
      <c r="PN519" s="53"/>
      <c r="PO519" s="53"/>
      <c r="PP519" s="53"/>
      <c r="PQ519" s="53"/>
      <c r="PR519" s="53"/>
      <c r="PS519" s="53"/>
      <c r="PT519" s="53"/>
      <c r="PU519" s="53"/>
      <c r="PV519" s="53"/>
      <c r="PW519" s="53"/>
      <c r="PX519" s="53"/>
      <c r="PY519" s="53"/>
      <c r="PZ519" s="53"/>
      <c r="QA519" s="53"/>
      <c r="QB519" s="53"/>
      <c r="QC519" s="53"/>
      <c r="QD519" s="53"/>
      <c r="QE519" s="53"/>
      <c r="QF519" s="53"/>
      <c r="QG519" s="53"/>
      <c r="QH519" s="53"/>
      <c r="QI519" s="53"/>
      <c r="QJ519" s="53"/>
      <c r="QK519" s="53"/>
      <c r="QL519" s="53"/>
      <c r="QM519" s="53"/>
      <c r="QN519" s="53"/>
      <c r="QO519" s="53"/>
      <c r="QP519" s="53"/>
      <c r="QQ519" s="53"/>
      <c r="QR519" s="53"/>
      <c r="QS519" s="53"/>
      <c r="QT519" s="53"/>
      <c r="QU519" s="53"/>
      <c r="QV519" s="53"/>
      <c r="QW519" s="53"/>
      <c r="QX519" s="53"/>
      <c r="QY519" s="53"/>
      <c r="QZ519" s="53"/>
      <c r="RA519" s="53"/>
      <c r="RB519" s="53"/>
      <c r="RC519" s="53"/>
      <c r="RD519" s="53"/>
      <c r="RE519" s="53"/>
      <c r="RF519" s="53"/>
      <c r="RG519" s="53"/>
      <c r="RH519" s="53"/>
      <c r="RI519" s="53"/>
      <c r="RJ519" s="53"/>
      <c r="RK519" s="53"/>
      <c r="RL519" s="53"/>
      <c r="RM519" s="53"/>
      <c r="RN519" s="53"/>
      <c r="RO519" s="53"/>
      <c r="RP519" s="53"/>
      <c r="RQ519" s="53"/>
      <c r="RR519" s="53"/>
      <c r="RS519" s="53"/>
      <c r="RT519" s="53"/>
      <c r="RU519" s="53"/>
      <c r="RV519" s="53"/>
      <c r="RW519" s="53"/>
      <c r="RX519" s="53"/>
      <c r="RY519" s="53"/>
      <c r="RZ519" s="53"/>
      <c r="SA519" s="53"/>
      <c r="SB519" s="53"/>
      <c r="SC519" s="53"/>
      <c r="SD519" s="53"/>
      <c r="SE519" s="53"/>
      <c r="SF519" s="53"/>
      <c r="SG519" s="53"/>
      <c r="SH519" s="53"/>
      <c r="SI519" s="53"/>
      <c r="SJ519" s="53"/>
      <c r="SK519" s="53"/>
      <c r="SL519" s="53"/>
      <c r="SM519" s="53"/>
      <c r="SN519" s="53"/>
      <c r="SO519" s="53"/>
      <c r="SP519" s="53"/>
      <c r="SQ519" s="53"/>
      <c r="SR519" s="53"/>
      <c r="SS519" s="53"/>
      <c r="ST519" s="53"/>
      <c r="SU519" s="53"/>
      <c r="SV519" s="53"/>
      <c r="SW519" s="53"/>
      <c r="SX519" s="53"/>
      <c r="SY519" s="53"/>
      <c r="SZ519" s="53"/>
      <c r="TA519" s="53"/>
      <c r="TB519" s="53"/>
      <c r="TC519" s="53"/>
      <c r="TD519" s="53"/>
      <c r="TE519" s="53"/>
      <c r="TF519" s="53"/>
      <c r="TG519" s="53"/>
      <c r="TH519" s="53"/>
      <c r="TI519" s="53"/>
      <c r="TJ519" s="53"/>
      <c r="TK519" s="53"/>
      <c r="TL519" s="53"/>
      <c r="TM519" s="53"/>
      <c r="TN519" s="53"/>
      <c r="TO519" s="53"/>
      <c r="TP519" s="53"/>
      <c r="TQ519" s="53"/>
      <c r="TR519" s="53"/>
      <c r="TS519" s="53"/>
      <c r="TT519" s="53"/>
      <c r="TU519" s="53"/>
      <c r="TV519" s="53"/>
      <c r="TW519" s="53"/>
      <c r="TX519" s="53"/>
      <c r="TY519" s="53"/>
      <c r="TZ519" s="53"/>
      <c r="UA519" s="53"/>
      <c r="UB519" s="53"/>
      <c r="UC519" s="53"/>
      <c r="UD519" s="53"/>
      <c r="UE519" s="53"/>
      <c r="UF519" s="53"/>
      <c r="UG519" s="53"/>
    </row>
    <row r="520" spans="12:553" s="19" customFormat="1" ht="15.75" customHeight="1" x14ac:dyDescent="0.2">
      <c r="L520" s="66"/>
      <c r="M520" s="66"/>
      <c r="N520" s="52"/>
      <c r="O520" s="53"/>
      <c r="P520" s="53"/>
      <c r="Q520" s="53"/>
      <c r="R520" s="53"/>
      <c r="S520" s="53"/>
      <c r="T520" s="53"/>
      <c r="U520" s="53"/>
      <c r="V520" s="53"/>
      <c r="W520" s="53"/>
      <c r="X520" s="53"/>
      <c r="Y520" s="53"/>
      <c r="Z520" s="53"/>
      <c r="AA520" s="53"/>
      <c r="AB520" s="53"/>
      <c r="AC520" s="53"/>
      <c r="AD520" s="53"/>
      <c r="AE520" s="53"/>
      <c r="AF520" s="53"/>
      <c r="AG520" s="53"/>
      <c r="AH520" s="53"/>
      <c r="AI520" s="53"/>
      <c r="AJ520" s="53"/>
      <c r="AK520" s="53"/>
      <c r="AL520" s="53"/>
      <c r="AM520" s="53"/>
      <c r="AN520" s="53"/>
      <c r="AO520" s="53"/>
      <c r="AP520" s="53"/>
      <c r="AQ520" s="53"/>
      <c r="AR520" s="53"/>
      <c r="AS520" s="53"/>
      <c r="AT520" s="53"/>
      <c r="AU520" s="53"/>
      <c r="AV520" s="53"/>
      <c r="AW520" s="53"/>
      <c r="AX520" s="53"/>
      <c r="AY520" s="53"/>
      <c r="AZ520" s="53"/>
      <c r="BA520" s="53"/>
      <c r="BB520" s="53"/>
      <c r="BC520" s="53"/>
      <c r="BD520" s="53"/>
      <c r="BE520" s="53"/>
      <c r="BF520" s="53"/>
      <c r="BG520" s="53"/>
      <c r="BH520" s="53"/>
      <c r="BI520" s="53"/>
      <c r="BJ520" s="53"/>
      <c r="BK520" s="53"/>
      <c r="BL520" s="53"/>
      <c r="BM520" s="53"/>
      <c r="BN520" s="53"/>
      <c r="BO520" s="53"/>
      <c r="BP520" s="53"/>
      <c r="BQ520" s="53"/>
      <c r="BR520" s="53"/>
      <c r="BS520" s="53"/>
      <c r="BT520" s="53"/>
      <c r="BU520" s="53"/>
      <c r="BV520" s="53"/>
      <c r="BW520" s="53"/>
      <c r="BX520" s="53"/>
      <c r="BY520" s="53"/>
      <c r="BZ520" s="53"/>
      <c r="CA520" s="53"/>
      <c r="CB520" s="53"/>
      <c r="CC520" s="53"/>
      <c r="CD520" s="53"/>
      <c r="CE520" s="53"/>
      <c r="CF520" s="53"/>
      <c r="CG520" s="53"/>
      <c r="CH520" s="53"/>
      <c r="CI520" s="53"/>
      <c r="CJ520" s="53"/>
      <c r="CK520" s="53"/>
      <c r="CL520" s="53"/>
      <c r="CM520" s="53"/>
      <c r="CN520" s="53"/>
      <c r="CO520" s="53"/>
      <c r="CP520" s="53"/>
      <c r="CQ520" s="53"/>
      <c r="CR520" s="53"/>
      <c r="CS520" s="53"/>
      <c r="CT520" s="53"/>
      <c r="CU520" s="53"/>
      <c r="CV520" s="53"/>
      <c r="CW520" s="53"/>
      <c r="CX520" s="53"/>
      <c r="CY520" s="53"/>
      <c r="CZ520" s="53"/>
      <c r="DA520" s="53"/>
      <c r="DB520" s="53"/>
      <c r="DC520" s="53"/>
      <c r="DD520" s="53"/>
      <c r="DE520" s="53"/>
      <c r="DF520" s="53"/>
      <c r="DG520" s="53"/>
      <c r="DH520" s="53"/>
      <c r="DI520" s="53"/>
      <c r="DJ520" s="53"/>
      <c r="DK520" s="53"/>
      <c r="DL520" s="53"/>
      <c r="DM520" s="53"/>
      <c r="DN520" s="53"/>
      <c r="DO520" s="53"/>
      <c r="DP520" s="53"/>
      <c r="DQ520" s="53"/>
      <c r="DR520" s="53"/>
      <c r="DS520" s="53"/>
      <c r="DT520" s="53"/>
      <c r="DU520" s="53"/>
      <c r="DV520" s="53"/>
      <c r="DW520" s="53"/>
      <c r="DX520" s="53"/>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3"/>
      <c r="FK520" s="53"/>
      <c r="FL520" s="53"/>
      <c r="FM520" s="53"/>
      <c r="FN520" s="53"/>
      <c r="FO520" s="53"/>
      <c r="FP520" s="53"/>
      <c r="FQ520" s="53"/>
      <c r="FR520" s="53"/>
      <c r="FS520" s="53"/>
      <c r="FT520" s="53"/>
      <c r="FU520" s="53"/>
      <c r="FV520" s="53"/>
      <c r="FW520" s="53"/>
      <c r="FX520" s="53"/>
      <c r="FY520" s="53"/>
      <c r="FZ520" s="53"/>
      <c r="GA520" s="53"/>
      <c r="GB520" s="53"/>
      <c r="GC520" s="53"/>
      <c r="GD520" s="53"/>
      <c r="GE520" s="53"/>
      <c r="GF520" s="53"/>
      <c r="GG520" s="53"/>
      <c r="GH520" s="53"/>
      <c r="GI520" s="53"/>
      <c r="GJ520" s="53"/>
      <c r="GK520" s="53"/>
      <c r="GL520" s="53"/>
      <c r="GM520" s="53"/>
      <c r="GN520" s="53"/>
      <c r="GO520" s="53"/>
      <c r="GP520" s="53"/>
      <c r="GQ520" s="53"/>
      <c r="GR520" s="53"/>
      <c r="GS520" s="53"/>
      <c r="GT520" s="53"/>
      <c r="GU520" s="53"/>
      <c r="GV520" s="53"/>
      <c r="GW520" s="53"/>
      <c r="GX520" s="53"/>
      <c r="GY520" s="53"/>
      <c r="GZ520" s="53"/>
      <c r="HA520" s="53"/>
      <c r="HB520" s="53"/>
      <c r="HC520" s="53"/>
      <c r="HD520" s="53"/>
      <c r="HE520" s="53"/>
      <c r="HF520" s="53"/>
      <c r="HG520" s="53"/>
      <c r="HH520" s="53"/>
      <c r="HI520" s="53"/>
      <c r="HJ520" s="53"/>
      <c r="HK520" s="53"/>
      <c r="HL520" s="53"/>
      <c r="HM520" s="53"/>
      <c r="HN520" s="53"/>
      <c r="HO520" s="53"/>
      <c r="HP520" s="53"/>
      <c r="HQ520" s="53"/>
      <c r="HR520" s="53"/>
      <c r="HS520" s="53"/>
      <c r="HT520" s="53"/>
      <c r="HU520" s="53"/>
      <c r="HV520" s="53"/>
      <c r="HW520" s="53"/>
      <c r="HX520" s="53"/>
      <c r="HY520" s="53"/>
      <c r="HZ520" s="53"/>
      <c r="IA520" s="53"/>
      <c r="IB520" s="53"/>
      <c r="IC520" s="53"/>
      <c r="ID520" s="53"/>
      <c r="IE520" s="53"/>
      <c r="IF520" s="53"/>
      <c r="IG520" s="53"/>
      <c r="IH520" s="53"/>
      <c r="II520" s="53"/>
      <c r="IJ520" s="53"/>
      <c r="IK520" s="53"/>
      <c r="IL520" s="53"/>
      <c r="IM520" s="53"/>
      <c r="IN520" s="53"/>
      <c r="IO520" s="53"/>
      <c r="IP520" s="53"/>
      <c r="IQ520" s="53"/>
      <c r="IR520" s="53"/>
      <c r="IS520" s="53"/>
      <c r="IT520" s="53"/>
      <c r="IU520" s="53"/>
      <c r="IV520" s="53"/>
      <c r="IW520" s="53"/>
      <c r="IX520" s="53"/>
      <c r="IY520" s="53"/>
      <c r="IZ520" s="53"/>
      <c r="JA520" s="53"/>
      <c r="JB520" s="53"/>
      <c r="JC520" s="53"/>
      <c r="JD520" s="53"/>
      <c r="JE520" s="53"/>
      <c r="JF520" s="53"/>
      <c r="JG520" s="53"/>
      <c r="JH520" s="53"/>
      <c r="JI520" s="53"/>
      <c r="JJ520" s="53"/>
      <c r="JK520" s="53"/>
      <c r="JL520" s="53"/>
      <c r="JM520" s="53"/>
      <c r="JN520" s="53"/>
      <c r="JO520" s="53"/>
      <c r="JP520" s="53"/>
      <c r="JQ520" s="53"/>
      <c r="JR520" s="53"/>
      <c r="JS520" s="53"/>
      <c r="JT520" s="53"/>
      <c r="JU520" s="53"/>
      <c r="JV520" s="53"/>
      <c r="JW520" s="53"/>
      <c r="JX520" s="53"/>
      <c r="JY520" s="53"/>
      <c r="JZ520" s="53"/>
      <c r="KA520" s="53"/>
      <c r="KB520" s="53"/>
      <c r="KC520" s="53"/>
      <c r="KD520" s="53"/>
      <c r="KE520" s="53"/>
      <c r="KF520" s="53"/>
      <c r="KG520" s="53"/>
      <c r="KH520" s="53"/>
      <c r="KI520" s="53"/>
      <c r="KJ520" s="53"/>
      <c r="KK520" s="53"/>
      <c r="KL520" s="53"/>
      <c r="KM520" s="53"/>
      <c r="KN520" s="53"/>
      <c r="KO520" s="53"/>
      <c r="KP520" s="53"/>
      <c r="KQ520" s="53"/>
      <c r="KR520" s="53"/>
      <c r="KS520" s="53"/>
      <c r="KT520" s="53"/>
      <c r="KU520" s="53"/>
      <c r="KV520" s="53"/>
      <c r="KW520" s="53"/>
      <c r="KX520" s="53"/>
      <c r="KY520" s="53"/>
      <c r="KZ520" s="53"/>
      <c r="LA520" s="53"/>
      <c r="LB520" s="53"/>
      <c r="LC520" s="53"/>
      <c r="LD520" s="53"/>
      <c r="LE520" s="53"/>
      <c r="LF520" s="53"/>
      <c r="LG520" s="53"/>
      <c r="LH520" s="53"/>
      <c r="LI520" s="53"/>
      <c r="LJ520" s="53"/>
      <c r="LK520" s="53"/>
      <c r="LL520" s="53"/>
      <c r="LM520" s="53"/>
      <c r="LN520" s="53"/>
      <c r="LO520" s="53"/>
      <c r="LP520" s="53"/>
      <c r="LQ520" s="53"/>
      <c r="LR520" s="53"/>
      <c r="LS520" s="53"/>
      <c r="LT520" s="53"/>
      <c r="LU520" s="53"/>
      <c r="LV520" s="53"/>
      <c r="LW520" s="53"/>
      <c r="LX520" s="53"/>
      <c r="LY520" s="53"/>
      <c r="LZ520" s="53"/>
      <c r="MA520" s="53"/>
      <c r="MB520" s="53"/>
      <c r="MC520" s="53"/>
      <c r="MD520" s="53"/>
      <c r="ME520" s="53"/>
      <c r="MF520" s="53"/>
      <c r="MG520" s="53"/>
      <c r="MH520" s="53"/>
      <c r="MI520" s="53"/>
      <c r="MJ520" s="53"/>
      <c r="MK520" s="53"/>
      <c r="ML520" s="53"/>
      <c r="MM520" s="53"/>
      <c r="MN520" s="53"/>
      <c r="MO520" s="53"/>
      <c r="MP520" s="53"/>
      <c r="MQ520" s="53"/>
      <c r="MR520" s="53"/>
      <c r="MS520" s="53"/>
      <c r="MT520" s="53"/>
      <c r="MU520" s="53"/>
      <c r="MV520" s="53"/>
      <c r="MW520" s="53"/>
      <c r="MX520" s="53"/>
      <c r="MY520" s="53"/>
      <c r="MZ520" s="53"/>
      <c r="NA520" s="53"/>
      <c r="NB520" s="53"/>
      <c r="NC520" s="53"/>
      <c r="ND520" s="53"/>
      <c r="NE520" s="53"/>
      <c r="NF520" s="53"/>
      <c r="NG520" s="53"/>
      <c r="NH520" s="53"/>
      <c r="NI520" s="53"/>
      <c r="NJ520" s="53"/>
      <c r="NK520" s="53"/>
      <c r="NL520" s="53"/>
      <c r="NM520" s="53"/>
      <c r="NN520" s="53"/>
      <c r="NO520" s="53"/>
      <c r="NP520" s="53"/>
      <c r="NQ520" s="53"/>
      <c r="NR520" s="53"/>
      <c r="NS520" s="53"/>
      <c r="NT520" s="53"/>
      <c r="NU520" s="53"/>
      <c r="NV520" s="53"/>
      <c r="NW520" s="53"/>
      <c r="NX520" s="53"/>
      <c r="NY520" s="53"/>
      <c r="NZ520" s="53"/>
      <c r="OA520" s="53"/>
      <c r="OB520" s="53"/>
      <c r="OC520" s="53"/>
      <c r="OD520" s="53"/>
      <c r="OE520" s="53"/>
      <c r="OF520" s="53"/>
      <c r="OG520" s="53"/>
      <c r="OH520" s="53"/>
      <c r="OI520" s="53"/>
      <c r="OJ520" s="53"/>
      <c r="OK520" s="53"/>
      <c r="OL520" s="53"/>
      <c r="OM520" s="53"/>
      <c r="ON520" s="53"/>
      <c r="OO520" s="53"/>
      <c r="OP520" s="53"/>
      <c r="OQ520" s="53"/>
      <c r="OR520" s="53"/>
      <c r="OS520" s="53"/>
      <c r="OT520" s="53"/>
      <c r="OU520" s="53"/>
      <c r="OV520" s="53"/>
      <c r="OW520" s="53"/>
      <c r="OX520" s="53"/>
      <c r="OY520" s="53"/>
      <c r="OZ520" s="53"/>
      <c r="PA520" s="53"/>
      <c r="PB520" s="53"/>
      <c r="PC520" s="53"/>
      <c r="PD520" s="53"/>
      <c r="PE520" s="53"/>
      <c r="PF520" s="53"/>
      <c r="PG520" s="53"/>
      <c r="PH520" s="53"/>
      <c r="PI520" s="53"/>
      <c r="PJ520" s="53"/>
      <c r="PK520" s="53"/>
      <c r="PL520" s="53"/>
      <c r="PM520" s="53"/>
      <c r="PN520" s="53"/>
      <c r="PO520" s="53"/>
      <c r="PP520" s="53"/>
      <c r="PQ520" s="53"/>
      <c r="PR520" s="53"/>
      <c r="PS520" s="53"/>
      <c r="PT520" s="53"/>
      <c r="PU520" s="53"/>
      <c r="PV520" s="53"/>
      <c r="PW520" s="53"/>
      <c r="PX520" s="53"/>
      <c r="PY520" s="53"/>
      <c r="PZ520" s="53"/>
      <c r="QA520" s="53"/>
      <c r="QB520" s="53"/>
      <c r="QC520" s="53"/>
      <c r="QD520" s="53"/>
      <c r="QE520" s="53"/>
      <c r="QF520" s="53"/>
      <c r="QG520" s="53"/>
      <c r="QH520" s="53"/>
      <c r="QI520" s="53"/>
      <c r="QJ520" s="53"/>
      <c r="QK520" s="53"/>
      <c r="QL520" s="53"/>
      <c r="QM520" s="53"/>
      <c r="QN520" s="53"/>
      <c r="QO520" s="53"/>
      <c r="QP520" s="53"/>
      <c r="QQ520" s="53"/>
      <c r="QR520" s="53"/>
      <c r="QS520" s="53"/>
      <c r="QT520" s="53"/>
      <c r="QU520" s="53"/>
      <c r="QV520" s="53"/>
      <c r="QW520" s="53"/>
      <c r="QX520" s="53"/>
      <c r="QY520" s="53"/>
      <c r="QZ520" s="53"/>
      <c r="RA520" s="53"/>
      <c r="RB520" s="53"/>
      <c r="RC520" s="53"/>
      <c r="RD520" s="53"/>
      <c r="RE520" s="53"/>
      <c r="RF520" s="53"/>
      <c r="RG520" s="53"/>
      <c r="RH520" s="53"/>
      <c r="RI520" s="53"/>
      <c r="RJ520" s="53"/>
      <c r="RK520" s="53"/>
      <c r="RL520" s="53"/>
      <c r="RM520" s="53"/>
      <c r="RN520" s="53"/>
      <c r="RO520" s="53"/>
      <c r="RP520" s="53"/>
      <c r="RQ520" s="53"/>
      <c r="RR520" s="53"/>
      <c r="RS520" s="53"/>
      <c r="RT520" s="53"/>
      <c r="RU520" s="53"/>
      <c r="RV520" s="53"/>
      <c r="RW520" s="53"/>
      <c r="RX520" s="53"/>
      <c r="RY520" s="53"/>
      <c r="RZ520" s="53"/>
      <c r="SA520" s="53"/>
      <c r="SB520" s="53"/>
      <c r="SC520" s="53"/>
      <c r="SD520" s="53"/>
      <c r="SE520" s="53"/>
      <c r="SF520" s="53"/>
      <c r="SG520" s="53"/>
      <c r="SH520" s="53"/>
      <c r="SI520" s="53"/>
      <c r="SJ520" s="53"/>
      <c r="SK520" s="53"/>
      <c r="SL520" s="53"/>
      <c r="SM520" s="53"/>
      <c r="SN520" s="53"/>
      <c r="SO520" s="53"/>
      <c r="SP520" s="53"/>
      <c r="SQ520" s="53"/>
      <c r="SR520" s="53"/>
      <c r="SS520" s="53"/>
      <c r="ST520" s="53"/>
      <c r="SU520" s="53"/>
      <c r="SV520" s="53"/>
      <c r="SW520" s="53"/>
      <c r="SX520" s="53"/>
      <c r="SY520" s="53"/>
      <c r="SZ520" s="53"/>
      <c r="TA520" s="53"/>
      <c r="TB520" s="53"/>
      <c r="TC520" s="53"/>
      <c r="TD520" s="53"/>
      <c r="TE520" s="53"/>
      <c r="TF520" s="53"/>
      <c r="TG520" s="53"/>
      <c r="TH520" s="53"/>
      <c r="TI520" s="53"/>
      <c r="TJ520" s="53"/>
      <c r="TK520" s="53"/>
      <c r="TL520" s="53"/>
      <c r="TM520" s="53"/>
      <c r="TN520" s="53"/>
      <c r="TO520" s="53"/>
      <c r="TP520" s="53"/>
      <c r="TQ520" s="53"/>
      <c r="TR520" s="53"/>
      <c r="TS520" s="53"/>
      <c r="TT520" s="53"/>
      <c r="TU520" s="53"/>
      <c r="TV520" s="53"/>
      <c r="TW520" s="53"/>
      <c r="TX520" s="53"/>
      <c r="TY520" s="53"/>
      <c r="TZ520" s="53"/>
      <c r="UA520" s="53"/>
      <c r="UB520" s="53"/>
      <c r="UC520" s="53"/>
      <c r="UD520" s="53"/>
      <c r="UE520" s="53"/>
      <c r="UF520" s="53"/>
      <c r="UG520" s="53"/>
    </row>
    <row r="521" spans="12:553" s="19" customFormat="1" ht="15.75" customHeight="1" x14ac:dyDescent="0.2">
      <c r="L521" s="66"/>
      <c r="M521" s="66"/>
      <c r="N521" s="52"/>
      <c r="O521" s="53"/>
      <c r="P521" s="53"/>
      <c r="Q521" s="53"/>
      <c r="R521" s="53"/>
      <c r="S521" s="53"/>
      <c r="T521" s="53"/>
      <c r="U521" s="53"/>
      <c r="V521" s="53"/>
      <c r="W521" s="53"/>
      <c r="X521" s="53"/>
      <c r="Y521" s="53"/>
      <c r="Z521" s="53"/>
      <c r="AA521" s="53"/>
      <c r="AB521" s="53"/>
      <c r="AC521" s="53"/>
      <c r="AD521" s="53"/>
      <c r="AE521" s="53"/>
      <c r="AF521" s="53"/>
      <c r="AG521" s="53"/>
      <c r="AH521" s="53"/>
      <c r="AI521" s="53"/>
      <c r="AJ521" s="53"/>
      <c r="AK521" s="53"/>
      <c r="AL521" s="53"/>
      <c r="AM521" s="53"/>
      <c r="AN521" s="53"/>
      <c r="AO521" s="53"/>
      <c r="AP521" s="53"/>
      <c r="AQ521" s="53"/>
      <c r="AR521" s="53"/>
      <c r="AS521" s="53"/>
      <c r="AT521" s="53"/>
      <c r="AU521" s="53"/>
      <c r="AV521" s="53"/>
      <c r="AW521" s="53"/>
      <c r="AX521" s="53"/>
      <c r="AY521" s="53"/>
      <c r="AZ521" s="53"/>
      <c r="BA521" s="53"/>
      <c r="BB521" s="53"/>
      <c r="BC521" s="53"/>
      <c r="BD521" s="53"/>
      <c r="BE521" s="53"/>
      <c r="BF521" s="53"/>
      <c r="BG521" s="53"/>
      <c r="BH521" s="53"/>
      <c r="BI521" s="53"/>
      <c r="BJ521" s="53"/>
      <c r="BK521" s="53"/>
      <c r="BL521" s="53"/>
      <c r="BM521" s="53"/>
      <c r="BN521" s="53"/>
      <c r="BO521" s="53"/>
      <c r="BP521" s="53"/>
      <c r="BQ521" s="53"/>
      <c r="BR521" s="53"/>
      <c r="BS521" s="53"/>
      <c r="BT521" s="53"/>
      <c r="BU521" s="53"/>
      <c r="BV521" s="53"/>
      <c r="BW521" s="53"/>
      <c r="BX521" s="53"/>
      <c r="BY521" s="53"/>
      <c r="BZ521" s="53"/>
      <c r="CA521" s="53"/>
      <c r="CB521" s="53"/>
      <c r="CC521" s="53"/>
      <c r="CD521" s="53"/>
      <c r="CE521" s="53"/>
      <c r="CF521" s="53"/>
      <c r="CG521" s="53"/>
      <c r="CH521" s="53"/>
      <c r="CI521" s="53"/>
      <c r="CJ521" s="53"/>
      <c r="CK521" s="53"/>
      <c r="CL521" s="53"/>
      <c r="CM521" s="53"/>
      <c r="CN521" s="53"/>
      <c r="CO521" s="53"/>
      <c r="CP521" s="53"/>
      <c r="CQ521" s="53"/>
      <c r="CR521" s="53"/>
      <c r="CS521" s="53"/>
      <c r="CT521" s="53"/>
      <c r="CU521" s="53"/>
      <c r="CV521" s="53"/>
      <c r="CW521" s="53"/>
      <c r="CX521" s="53"/>
      <c r="CY521" s="53"/>
      <c r="CZ521" s="53"/>
      <c r="DA521" s="53"/>
      <c r="DB521" s="53"/>
      <c r="DC521" s="53"/>
      <c r="DD521" s="53"/>
      <c r="DE521" s="53"/>
      <c r="DF521" s="53"/>
      <c r="DG521" s="53"/>
      <c r="DH521" s="53"/>
      <c r="DI521" s="53"/>
      <c r="DJ521" s="53"/>
      <c r="DK521" s="53"/>
      <c r="DL521" s="53"/>
      <c r="DM521" s="53"/>
      <c r="DN521" s="53"/>
      <c r="DO521" s="53"/>
      <c r="DP521" s="53"/>
      <c r="DQ521" s="53"/>
      <c r="DR521" s="53"/>
      <c r="DS521" s="53"/>
      <c r="DT521" s="53"/>
      <c r="DU521" s="53"/>
      <c r="DV521" s="53"/>
      <c r="DW521" s="53"/>
      <c r="DX521" s="53"/>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3"/>
      <c r="FK521" s="53"/>
      <c r="FL521" s="53"/>
      <c r="FM521" s="53"/>
      <c r="FN521" s="53"/>
      <c r="FO521" s="53"/>
      <c r="FP521" s="53"/>
      <c r="FQ521" s="53"/>
      <c r="FR521" s="53"/>
      <c r="FS521" s="53"/>
      <c r="FT521" s="53"/>
      <c r="FU521" s="53"/>
      <c r="FV521" s="53"/>
      <c r="FW521" s="53"/>
      <c r="FX521" s="53"/>
      <c r="FY521" s="53"/>
      <c r="FZ521" s="53"/>
      <c r="GA521" s="53"/>
      <c r="GB521" s="53"/>
      <c r="GC521" s="53"/>
      <c r="GD521" s="53"/>
      <c r="GE521" s="53"/>
      <c r="GF521" s="53"/>
      <c r="GG521" s="53"/>
      <c r="GH521" s="53"/>
      <c r="GI521" s="53"/>
      <c r="GJ521" s="53"/>
      <c r="GK521" s="53"/>
      <c r="GL521" s="53"/>
      <c r="GM521" s="53"/>
      <c r="GN521" s="53"/>
      <c r="GO521" s="53"/>
      <c r="GP521" s="53"/>
      <c r="GQ521" s="53"/>
      <c r="GR521" s="53"/>
      <c r="GS521" s="53"/>
      <c r="GT521" s="53"/>
      <c r="GU521" s="53"/>
      <c r="GV521" s="53"/>
      <c r="GW521" s="53"/>
      <c r="GX521" s="53"/>
      <c r="GY521" s="53"/>
      <c r="GZ521" s="53"/>
      <c r="HA521" s="53"/>
      <c r="HB521" s="53"/>
      <c r="HC521" s="53"/>
      <c r="HD521" s="53"/>
      <c r="HE521" s="53"/>
      <c r="HF521" s="53"/>
      <c r="HG521" s="53"/>
      <c r="HH521" s="53"/>
      <c r="HI521" s="53"/>
      <c r="HJ521" s="53"/>
      <c r="HK521" s="53"/>
      <c r="HL521" s="53"/>
      <c r="HM521" s="53"/>
      <c r="HN521" s="53"/>
      <c r="HO521" s="53"/>
      <c r="HP521" s="53"/>
      <c r="HQ521" s="53"/>
      <c r="HR521" s="53"/>
      <c r="HS521" s="53"/>
      <c r="HT521" s="53"/>
      <c r="HU521" s="53"/>
      <c r="HV521" s="53"/>
      <c r="HW521" s="53"/>
      <c r="HX521" s="53"/>
      <c r="HY521" s="53"/>
      <c r="HZ521" s="53"/>
      <c r="IA521" s="53"/>
      <c r="IB521" s="53"/>
      <c r="IC521" s="53"/>
      <c r="ID521" s="53"/>
      <c r="IE521" s="53"/>
      <c r="IF521" s="53"/>
      <c r="IG521" s="53"/>
      <c r="IH521" s="53"/>
      <c r="II521" s="53"/>
      <c r="IJ521" s="53"/>
      <c r="IK521" s="53"/>
      <c r="IL521" s="53"/>
      <c r="IM521" s="53"/>
      <c r="IN521" s="53"/>
      <c r="IO521" s="53"/>
      <c r="IP521" s="53"/>
      <c r="IQ521" s="53"/>
      <c r="IR521" s="53"/>
      <c r="IS521" s="53"/>
      <c r="IT521" s="53"/>
      <c r="IU521" s="53"/>
      <c r="IV521" s="53"/>
      <c r="IW521" s="53"/>
      <c r="IX521" s="53"/>
      <c r="IY521" s="53"/>
      <c r="IZ521" s="53"/>
      <c r="JA521" s="53"/>
      <c r="JB521" s="53"/>
      <c r="JC521" s="53"/>
      <c r="JD521" s="53"/>
      <c r="JE521" s="53"/>
      <c r="JF521" s="53"/>
      <c r="JG521" s="53"/>
      <c r="JH521" s="53"/>
      <c r="JI521" s="53"/>
      <c r="JJ521" s="53"/>
      <c r="JK521" s="53"/>
      <c r="JL521" s="53"/>
      <c r="JM521" s="53"/>
      <c r="JN521" s="53"/>
      <c r="JO521" s="53"/>
      <c r="JP521" s="53"/>
      <c r="JQ521" s="53"/>
      <c r="JR521" s="53"/>
      <c r="JS521" s="53"/>
      <c r="JT521" s="53"/>
      <c r="JU521" s="53"/>
      <c r="JV521" s="53"/>
      <c r="JW521" s="53"/>
      <c r="JX521" s="53"/>
      <c r="JY521" s="53"/>
      <c r="JZ521" s="53"/>
      <c r="KA521" s="53"/>
      <c r="KB521" s="53"/>
      <c r="KC521" s="53"/>
      <c r="KD521" s="53"/>
      <c r="KE521" s="53"/>
      <c r="KF521" s="53"/>
      <c r="KG521" s="53"/>
      <c r="KH521" s="53"/>
      <c r="KI521" s="53"/>
      <c r="KJ521" s="53"/>
      <c r="KK521" s="53"/>
      <c r="KL521" s="53"/>
      <c r="KM521" s="53"/>
      <c r="KN521" s="53"/>
      <c r="KO521" s="53"/>
      <c r="KP521" s="53"/>
      <c r="KQ521" s="53"/>
      <c r="KR521" s="53"/>
      <c r="KS521" s="53"/>
      <c r="KT521" s="53"/>
      <c r="KU521" s="53"/>
      <c r="KV521" s="53"/>
      <c r="KW521" s="53"/>
      <c r="KX521" s="53"/>
      <c r="KY521" s="53"/>
      <c r="KZ521" s="53"/>
      <c r="LA521" s="53"/>
      <c r="LB521" s="53"/>
      <c r="LC521" s="53"/>
      <c r="LD521" s="53"/>
      <c r="LE521" s="53"/>
      <c r="LF521" s="53"/>
      <c r="LG521" s="53"/>
      <c r="LH521" s="53"/>
      <c r="LI521" s="53"/>
      <c r="LJ521" s="53"/>
      <c r="LK521" s="53"/>
      <c r="LL521" s="53"/>
      <c r="LM521" s="53"/>
      <c r="LN521" s="53"/>
      <c r="LO521" s="53"/>
      <c r="LP521" s="53"/>
      <c r="LQ521" s="53"/>
      <c r="LR521" s="53"/>
      <c r="LS521" s="53"/>
      <c r="LT521" s="53"/>
      <c r="LU521" s="53"/>
      <c r="LV521" s="53"/>
      <c r="LW521" s="53"/>
      <c r="LX521" s="53"/>
      <c r="LY521" s="53"/>
      <c r="LZ521" s="53"/>
      <c r="MA521" s="53"/>
      <c r="MB521" s="53"/>
      <c r="MC521" s="53"/>
      <c r="MD521" s="53"/>
      <c r="ME521" s="53"/>
      <c r="MF521" s="53"/>
      <c r="MG521" s="53"/>
      <c r="MH521" s="53"/>
      <c r="MI521" s="53"/>
      <c r="MJ521" s="53"/>
      <c r="MK521" s="53"/>
      <c r="ML521" s="53"/>
      <c r="MM521" s="53"/>
      <c r="MN521" s="53"/>
      <c r="MO521" s="53"/>
      <c r="MP521" s="53"/>
      <c r="MQ521" s="53"/>
      <c r="MR521" s="53"/>
      <c r="MS521" s="53"/>
      <c r="MT521" s="53"/>
      <c r="MU521" s="53"/>
      <c r="MV521" s="53"/>
      <c r="MW521" s="53"/>
      <c r="MX521" s="53"/>
      <c r="MY521" s="53"/>
      <c r="MZ521" s="53"/>
      <c r="NA521" s="53"/>
      <c r="NB521" s="53"/>
      <c r="NC521" s="53"/>
      <c r="ND521" s="53"/>
      <c r="NE521" s="53"/>
      <c r="NF521" s="53"/>
      <c r="NG521" s="53"/>
      <c r="NH521" s="53"/>
      <c r="NI521" s="53"/>
      <c r="NJ521" s="53"/>
      <c r="NK521" s="53"/>
      <c r="NL521" s="53"/>
      <c r="NM521" s="53"/>
      <c r="NN521" s="53"/>
      <c r="NO521" s="53"/>
      <c r="NP521" s="53"/>
      <c r="NQ521" s="53"/>
      <c r="NR521" s="53"/>
      <c r="NS521" s="53"/>
      <c r="NT521" s="53"/>
      <c r="NU521" s="53"/>
      <c r="NV521" s="53"/>
      <c r="NW521" s="53"/>
      <c r="NX521" s="53"/>
      <c r="NY521" s="53"/>
      <c r="NZ521" s="53"/>
      <c r="OA521" s="53"/>
      <c r="OB521" s="53"/>
      <c r="OC521" s="53"/>
      <c r="OD521" s="53"/>
      <c r="OE521" s="53"/>
      <c r="OF521" s="53"/>
      <c r="OG521" s="53"/>
      <c r="OH521" s="53"/>
      <c r="OI521" s="53"/>
      <c r="OJ521" s="53"/>
      <c r="OK521" s="53"/>
      <c r="OL521" s="53"/>
      <c r="OM521" s="53"/>
      <c r="ON521" s="53"/>
      <c r="OO521" s="53"/>
      <c r="OP521" s="53"/>
      <c r="OQ521" s="53"/>
      <c r="OR521" s="53"/>
      <c r="OS521" s="53"/>
      <c r="OT521" s="53"/>
      <c r="OU521" s="53"/>
      <c r="OV521" s="53"/>
      <c r="OW521" s="53"/>
      <c r="OX521" s="53"/>
      <c r="OY521" s="53"/>
      <c r="OZ521" s="53"/>
      <c r="PA521" s="53"/>
      <c r="PB521" s="53"/>
      <c r="PC521" s="53"/>
      <c r="PD521" s="53"/>
      <c r="PE521" s="53"/>
      <c r="PF521" s="53"/>
      <c r="PG521" s="53"/>
      <c r="PH521" s="53"/>
      <c r="PI521" s="53"/>
      <c r="PJ521" s="53"/>
      <c r="PK521" s="53"/>
      <c r="PL521" s="53"/>
      <c r="PM521" s="53"/>
      <c r="PN521" s="53"/>
      <c r="PO521" s="53"/>
      <c r="PP521" s="53"/>
      <c r="PQ521" s="53"/>
      <c r="PR521" s="53"/>
      <c r="PS521" s="53"/>
      <c r="PT521" s="53"/>
      <c r="PU521" s="53"/>
      <c r="PV521" s="53"/>
      <c r="PW521" s="53"/>
      <c r="PX521" s="53"/>
      <c r="PY521" s="53"/>
      <c r="PZ521" s="53"/>
      <c r="QA521" s="53"/>
      <c r="QB521" s="53"/>
      <c r="QC521" s="53"/>
      <c r="QD521" s="53"/>
      <c r="QE521" s="53"/>
      <c r="QF521" s="53"/>
      <c r="QG521" s="53"/>
      <c r="QH521" s="53"/>
      <c r="QI521" s="53"/>
      <c r="QJ521" s="53"/>
      <c r="QK521" s="53"/>
      <c r="QL521" s="53"/>
      <c r="QM521" s="53"/>
      <c r="QN521" s="53"/>
      <c r="QO521" s="53"/>
      <c r="QP521" s="53"/>
      <c r="QQ521" s="53"/>
      <c r="QR521" s="53"/>
      <c r="QS521" s="53"/>
      <c r="QT521" s="53"/>
      <c r="QU521" s="53"/>
      <c r="QV521" s="53"/>
      <c r="QW521" s="53"/>
      <c r="QX521" s="53"/>
      <c r="QY521" s="53"/>
      <c r="QZ521" s="53"/>
      <c r="RA521" s="53"/>
      <c r="RB521" s="53"/>
      <c r="RC521" s="53"/>
      <c r="RD521" s="53"/>
      <c r="RE521" s="53"/>
      <c r="RF521" s="53"/>
      <c r="RG521" s="53"/>
      <c r="RH521" s="53"/>
      <c r="RI521" s="53"/>
      <c r="RJ521" s="53"/>
      <c r="RK521" s="53"/>
      <c r="RL521" s="53"/>
      <c r="RM521" s="53"/>
      <c r="RN521" s="53"/>
      <c r="RO521" s="53"/>
      <c r="RP521" s="53"/>
      <c r="RQ521" s="53"/>
      <c r="RR521" s="53"/>
      <c r="RS521" s="53"/>
      <c r="RT521" s="53"/>
      <c r="RU521" s="53"/>
      <c r="RV521" s="53"/>
      <c r="RW521" s="53"/>
      <c r="RX521" s="53"/>
      <c r="RY521" s="53"/>
      <c r="RZ521" s="53"/>
      <c r="SA521" s="53"/>
      <c r="SB521" s="53"/>
      <c r="SC521" s="53"/>
      <c r="SD521" s="53"/>
      <c r="SE521" s="53"/>
      <c r="SF521" s="53"/>
      <c r="SG521" s="53"/>
      <c r="SH521" s="53"/>
      <c r="SI521" s="53"/>
      <c r="SJ521" s="53"/>
      <c r="SK521" s="53"/>
      <c r="SL521" s="53"/>
      <c r="SM521" s="53"/>
      <c r="SN521" s="53"/>
      <c r="SO521" s="53"/>
      <c r="SP521" s="53"/>
      <c r="SQ521" s="53"/>
      <c r="SR521" s="53"/>
      <c r="SS521" s="53"/>
      <c r="ST521" s="53"/>
      <c r="SU521" s="53"/>
      <c r="SV521" s="53"/>
      <c r="SW521" s="53"/>
      <c r="SX521" s="53"/>
      <c r="SY521" s="53"/>
      <c r="SZ521" s="53"/>
      <c r="TA521" s="53"/>
      <c r="TB521" s="53"/>
      <c r="TC521" s="53"/>
      <c r="TD521" s="53"/>
      <c r="TE521" s="53"/>
      <c r="TF521" s="53"/>
      <c r="TG521" s="53"/>
      <c r="TH521" s="53"/>
      <c r="TI521" s="53"/>
      <c r="TJ521" s="53"/>
      <c r="TK521" s="53"/>
      <c r="TL521" s="53"/>
      <c r="TM521" s="53"/>
      <c r="TN521" s="53"/>
      <c r="TO521" s="53"/>
      <c r="TP521" s="53"/>
      <c r="TQ521" s="53"/>
      <c r="TR521" s="53"/>
      <c r="TS521" s="53"/>
      <c r="TT521" s="53"/>
      <c r="TU521" s="53"/>
      <c r="TV521" s="53"/>
      <c r="TW521" s="53"/>
      <c r="TX521" s="53"/>
      <c r="TY521" s="53"/>
      <c r="TZ521" s="53"/>
      <c r="UA521" s="53"/>
      <c r="UB521" s="53"/>
      <c r="UC521" s="53"/>
      <c r="UD521" s="53"/>
      <c r="UE521" s="53"/>
      <c r="UF521" s="53"/>
      <c r="UG521" s="53"/>
    </row>
    <row r="522" spans="12:553" s="19" customFormat="1" ht="15.75" customHeight="1" x14ac:dyDescent="0.2">
      <c r="L522" s="66"/>
      <c r="M522" s="66"/>
      <c r="N522" s="52"/>
      <c r="O522" s="53"/>
      <c r="P522" s="53"/>
      <c r="Q522" s="53"/>
      <c r="R522" s="53"/>
      <c r="S522" s="53"/>
      <c r="T522" s="53"/>
      <c r="U522" s="53"/>
      <c r="V522" s="53"/>
      <c r="W522" s="53"/>
      <c r="X522" s="53"/>
      <c r="Y522" s="53"/>
      <c r="Z522" s="53"/>
      <c r="AA522" s="53"/>
      <c r="AB522" s="53"/>
      <c r="AC522" s="53"/>
      <c r="AD522" s="53"/>
      <c r="AE522" s="53"/>
      <c r="AF522" s="53"/>
      <c r="AG522" s="53"/>
      <c r="AH522" s="53"/>
      <c r="AI522" s="53"/>
      <c r="AJ522" s="53"/>
      <c r="AK522" s="53"/>
      <c r="AL522" s="53"/>
      <c r="AM522" s="53"/>
      <c r="AN522" s="53"/>
      <c r="AO522" s="53"/>
      <c r="AP522" s="53"/>
      <c r="AQ522" s="53"/>
      <c r="AR522" s="53"/>
      <c r="AS522" s="53"/>
      <c r="AT522" s="53"/>
      <c r="AU522" s="53"/>
      <c r="AV522" s="53"/>
      <c r="AW522" s="53"/>
      <c r="AX522" s="53"/>
      <c r="AY522" s="53"/>
      <c r="AZ522" s="53"/>
      <c r="BA522" s="53"/>
      <c r="BB522" s="53"/>
      <c r="BC522" s="53"/>
      <c r="BD522" s="53"/>
      <c r="BE522" s="53"/>
      <c r="BF522" s="53"/>
      <c r="BG522" s="53"/>
      <c r="BH522" s="53"/>
      <c r="BI522" s="53"/>
      <c r="BJ522" s="53"/>
      <c r="BK522" s="53"/>
      <c r="BL522" s="53"/>
      <c r="BM522" s="53"/>
      <c r="BN522" s="53"/>
      <c r="BO522" s="53"/>
      <c r="BP522" s="53"/>
      <c r="BQ522" s="53"/>
      <c r="BR522" s="53"/>
      <c r="BS522" s="53"/>
      <c r="BT522" s="53"/>
      <c r="BU522" s="53"/>
      <c r="BV522" s="53"/>
      <c r="BW522" s="53"/>
      <c r="BX522" s="53"/>
      <c r="BY522" s="53"/>
      <c r="BZ522" s="53"/>
      <c r="CA522" s="53"/>
      <c r="CB522" s="53"/>
      <c r="CC522" s="53"/>
      <c r="CD522" s="53"/>
      <c r="CE522" s="53"/>
      <c r="CF522" s="53"/>
      <c r="CG522" s="53"/>
      <c r="CH522" s="53"/>
      <c r="CI522" s="53"/>
      <c r="CJ522" s="53"/>
      <c r="CK522" s="53"/>
      <c r="CL522" s="53"/>
      <c r="CM522" s="53"/>
      <c r="CN522" s="53"/>
      <c r="CO522" s="53"/>
      <c r="CP522" s="53"/>
      <c r="CQ522" s="53"/>
      <c r="CR522" s="53"/>
      <c r="CS522" s="53"/>
      <c r="CT522" s="53"/>
      <c r="CU522" s="53"/>
      <c r="CV522" s="53"/>
      <c r="CW522" s="53"/>
      <c r="CX522" s="53"/>
      <c r="CY522" s="53"/>
      <c r="CZ522" s="53"/>
      <c r="DA522" s="53"/>
      <c r="DB522" s="53"/>
      <c r="DC522" s="53"/>
      <c r="DD522" s="53"/>
      <c r="DE522" s="53"/>
      <c r="DF522" s="53"/>
      <c r="DG522" s="53"/>
      <c r="DH522" s="53"/>
      <c r="DI522" s="53"/>
      <c r="DJ522" s="53"/>
      <c r="DK522" s="53"/>
      <c r="DL522" s="53"/>
      <c r="DM522" s="53"/>
      <c r="DN522" s="53"/>
      <c r="DO522" s="53"/>
      <c r="DP522" s="53"/>
      <c r="DQ522" s="53"/>
      <c r="DR522" s="53"/>
      <c r="DS522" s="53"/>
      <c r="DT522" s="53"/>
      <c r="DU522" s="53"/>
      <c r="DV522" s="53"/>
      <c r="DW522" s="53"/>
      <c r="DX522" s="53"/>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3"/>
      <c r="FK522" s="53"/>
      <c r="FL522" s="53"/>
      <c r="FM522" s="53"/>
      <c r="FN522" s="53"/>
      <c r="FO522" s="53"/>
      <c r="FP522" s="53"/>
      <c r="FQ522" s="53"/>
      <c r="FR522" s="53"/>
      <c r="FS522" s="53"/>
      <c r="FT522" s="53"/>
      <c r="FU522" s="53"/>
      <c r="FV522" s="53"/>
      <c r="FW522" s="53"/>
      <c r="FX522" s="53"/>
      <c r="FY522" s="53"/>
      <c r="FZ522" s="53"/>
      <c r="GA522" s="53"/>
      <c r="GB522" s="53"/>
      <c r="GC522" s="53"/>
      <c r="GD522" s="53"/>
      <c r="GE522" s="53"/>
      <c r="GF522" s="53"/>
      <c r="GG522" s="53"/>
      <c r="GH522" s="53"/>
      <c r="GI522" s="53"/>
      <c r="GJ522" s="53"/>
      <c r="GK522" s="53"/>
      <c r="GL522" s="53"/>
      <c r="GM522" s="53"/>
      <c r="GN522" s="53"/>
      <c r="GO522" s="53"/>
      <c r="GP522" s="53"/>
      <c r="GQ522" s="53"/>
      <c r="GR522" s="53"/>
      <c r="GS522" s="53"/>
      <c r="GT522" s="53"/>
      <c r="GU522" s="53"/>
      <c r="GV522" s="53"/>
      <c r="GW522" s="53"/>
      <c r="GX522" s="53"/>
      <c r="GY522" s="53"/>
      <c r="GZ522" s="53"/>
      <c r="HA522" s="53"/>
      <c r="HB522" s="53"/>
      <c r="HC522" s="53"/>
      <c r="HD522" s="53"/>
      <c r="HE522" s="53"/>
      <c r="HF522" s="53"/>
      <c r="HG522" s="53"/>
      <c r="HH522" s="53"/>
      <c r="HI522" s="53"/>
      <c r="HJ522" s="53"/>
      <c r="HK522" s="53"/>
      <c r="HL522" s="53"/>
      <c r="HM522" s="53"/>
      <c r="HN522" s="53"/>
      <c r="HO522" s="53"/>
      <c r="HP522" s="53"/>
      <c r="HQ522" s="53"/>
      <c r="HR522" s="53"/>
      <c r="HS522" s="53"/>
      <c r="HT522" s="53"/>
      <c r="HU522" s="53"/>
      <c r="HV522" s="53"/>
      <c r="HW522" s="53"/>
      <c r="HX522" s="53"/>
      <c r="HY522" s="53"/>
      <c r="HZ522" s="53"/>
      <c r="IA522" s="53"/>
      <c r="IB522" s="53"/>
      <c r="IC522" s="53"/>
      <c r="ID522" s="53"/>
      <c r="IE522" s="53"/>
      <c r="IF522" s="53"/>
      <c r="IG522" s="53"/>
      <c r="IH522" s="53"/>
      <c r="II522" s="53"/>
      <c r="IJ522" s="53"/>
      <c r="IK522" s="53"/>
      <c r="IL522" s="53"/>
      <c r="IM522" s="53"/>
      <c r="IN522" s="53"/>
      <c r="IO522" s="53"/>
      <c r="IP522" s="53"/>
      <c r="IQ522" s="53"/>
      <c r="IR522" s="53"/>
      <c r="IS522" s="53"/>
      <c r="IT522" s="53"/>
      <c r="IU522" s="53"/>
      <c r="IV522" s="53"/>
      <c r="IW522" s="53"/>
      <c r="IX522" s="53"/>
      <c r="IY522" s="53"/>
      <c r="IZ522" s="53"/>
      <c r="JA522" s="53"/>
      <c r="JB522" s="53"/>
      <c r="JC522" s="53"/>
      <c r="JD522" s="53"/>
      <c r="JE522" s="53"/>
      <c r="JF522" s="53"/>
      <c r="JG522" s="53"/>
      <c r="JH522" s="53"/>
      <c r="JI522" s="53"/>
      <c r="JJ522" s="53"/>
      <c r="JK522" s="53"/>
      <c r="JL522" s="53"/>
      <c r="JM522" s="53"/>
      <c r="JN522" s="53"/>
      <c r="JO522" s="53"/>
      <c r="JP522" s="53"/>
      <c r="JQ522" s="53"/>
      <c r="JR522" s="53"/>
      <c r="JS522" s="53"/>
      <c r="JT522" s="53"/>
      <c r="JU522" s="53"/>
      <c r="JV522" s="53"/>
      <c r="JW522" s="53"/>
      <c r="JX522" s="53"/>
      <c r="JY522" s="53"/>
      <c r="JZ522" s="53"/>
      <c r="KA522" s="53"/>
      <c r="KB522" s="53"/>
      <c r="KC522" s="53"/>
      <c r="KD522" s="53"/>
      <c r="KE522" s="53"/>
      <c r="KF522" s="53"/>
      <c r="KG522" s="53"/>
      <c r="KH522" s="53"/>
      <c r="KI522" s="53"/>
      <c r="KJ522" s="53"/>
      <c r="KK522" s="53"/>
      <c r="KL522" s="53"/>
      <c r="KM522" s="53"/>
      <c r="KN522" s="53"/>
      <c r="KO522" s="53"/>
      <c r="KP522" s="53"/>
      <c r="KQ522" s="53"/>
      <c r="KR522" s="53"/>
      <c r="KS522" s="53"/>
      <c r="KT522" s="53"/>
      <c r="KU522" s="53"/>
      <c r="KV522" s="53"/>
      <c r="KW522" s="53"/>
      <c r="KX522" s="53"/>
      <c r="KY522" s="53"/>
      <c r="KZ522" s="53"/>
      <c r="LA522" s="53"/>
      <c r="LB522" s="53"/>
      <c r="LC522" s="53"/>
      <c r="LD522" s="53"/>
      <c r="LE522" s="53"/>
      <c r="LF522" s="53"/>
      <c r="LG522" s="53"/>
      <c r="LH522" s="53"/>
      <c r="LI522" s="53"/>
      <c r="LJ522" s="53"/>
      <c r="LK522" s="53"/>
      <c r="LL522" s="53"/>
      <c r="LM522" s="53"/>
      <c r="LN522" s="53"/>
      <c r="LO522" s="53"/>
      <c r="LP522" s="53"/>
      <c r="LQ522" s="53"/>
      <c r="LR522" s="53"/>
      <c r="LS522" s="53"/>
      <c r="LT522" s="53"/>
      <c r="LU522" s="53"/>
      <c r="LV522" s="53"/>
      <c r="LW522" s="53"/>
      <c r="LX522" s="53"/>
      <c r="LY522" s="53"/>
      <c r="LZ522" s="53"/>
      <c r="MA522" s="53"/>
      <c r="MB522" s="53"/>
      <c r="MC522" s="53"/>
      <c r="MD522" s="53"/>
      <c r="ME522" s="53"/>
      <c r="MF522" s="53"/>
      <c r="MG522" s="53"/>
      <c r="MH522" s="53"/>
      <c r="MI522" s="53"/>
      <c r="MJ522" s="53"/>
      <c r="MK522" s="53"/>
      <c r="ML522" s="53"/>
      <c r="MM522" s="53"/>
      <c r="MN522" s="53"/>
      <c r="MO522" s="53"/>
      <c r="MP522" s="53"/>
      <c r="MQ522" s="53"/>
      <c r="MR522" s="53"/>
      <c r="MS522" s="53"/>
      <c r="MT522" s="53"/>
      <c r="MU522" s="53"/>
      <c r="MV522" s="53"/>
      <c r="MW522" s="53"/>
      <c r="MX522" s="53"/>
      <c r="MY522" s="53"/>
      <c r="MZ522" s="53"/>
      <c r="NA522" s="53"/>
      <c r="NB522" s="53"/>
      <c r="NC522" s="53"/>
      <c r="ND522" s="53"/>
      <c r="NE522" s="53"/>
      <c r="NF522" s="53"/>
      <c r="NG522" s="53"/>
      <c r="NH522" s="53"/>
      <c r="NI522" s="53"/>
      <c r="NJ522" s="53"/>
      <c r="NK522" s="53"/>
      <c r="NL522" s="53"/>
      <c r="NM522" s="53"/>
      <c r="NN522" s="53"/>
      <c r="NO522" s="53"/>
      <c r="NP522" s="53"/>
      <c r="NQ522" s="53"/>
      <c r="NR522" s="53"/>
      <c r="NS522" s="53"/>
      <c r="NT522" s="53"/>
      <c r="NU522" s="53"/>
      <c r="NV522" s="53"/>
      <c r="NW522" s="53"/>
      <c r="NX522" s="53"/>
      <c r="NY522" s="53"/>
      <c r="NZ522" s="53"/>
      <c r="OA522" s="53"/>
      <c r="OB522" s="53"/>
      <c r="OC522" s="53"/>
      <c r="OD522" s="53"/>
      <c r="OE522" s="53"/>
      <c r="OF522" s="53"/>
      <c r="OG522" s="53"/>
      <c r="OH522" s="53"/>
      <c r="OI522" s="53"/>
      <c r="OJ522" s="53"/>
      <c r="OK522" s="53"/>
      <c r="OL522" s="53"/>
      <c r="OM522" s="53"/>
      <c r="ON522" s="53"/>
      <c r="OO522" s="53"/>
      <c r="OP522" s="53"/>
      <c r="OQ522" s="53"/>
      <c r="OR522" s="53"/>
      <c r="OS522" s="53"/>
      <c r="OT522" s="53"/>
      <c r="OU522" s="53"/>
      <c r="OV522" s="53"/>
      <c r="OW522" s="53"/>
      <c r="OX522" s="53"/>
      <c r="OY522" s="53"/>
      <c r="OZ522" s="53"/>
      <c r="PA522" s="53"/>
      <c r="PB522" s="53"/>
      <c r="PC522" s="53"/>
      <c r="PD522" s="53"/>
      <c r="PE522" s="53"/>
      <c r="PF522" s="53"/>
      <c r="PG522" s="53"/>
      <c r="PH522" s="53"/>
      <c r="PI522" s="53"/>
      <c r="PJ522" s="53"/>
      <c r="PK522" s="53"/>
      <c r="PL522" s="53"/>
      <c r="PM522" s="53"/>
      <c r="PN522" s="53"/>
      <c r="PO522" s="53"/>
      <c r="PP522" s="53"/>
      <c r="PQ522" s="53"/>
      <c r="PR522" s="53"/>
      <c r="PS522" s="53"/>
      <c r="PT522" s="53"/>
      <c r="PU522" s="53"/>
      <c r="PV522" s="53"/>
      <c r="PW522" s="53"/>
      <c r="PX522" s="53"/>
      <c r="PY522" s="53"/>
      <c r="PZ522" s="53"/>
      <c r="QA522" s="53"/>
      <c r="QB522" s="53"/>
      <c r="QC522" s="53"/>
      <c r="QD522" s="53"/>
      <c r="QE522" s="53"/>
      <c r="QF522" s="53"/>
      <c r="QG522" s="53"/>
      <c r="QH522" s="53"/>
      <c r="QI522" s="53"/>
      <c r="QJ522" s="53"/>
      <c r="QK522" s="53"/>
      <c r="QL522" s="53"/>
      <c r="QM522" s="53"/>
      <c r="QN522" s="53"/>
      <c r="QO522" s="53"/>
      <c r="QP522" s="53"/>
      <c r="QQ522" s="53"/>
      <c r="QR522" s="53"/>
      <c r="QS522" s="53"/>
      <c r="QT522" s="53"/>
      <c r="QU522" s="53"/>
      <c r="QV522" s="53"/>
      <c r="QW522" s="53"/>
      <c r="QX522" s="53"/>
      <c r="QY522" s="53"/>
      <c r="QZ522" s="53"/>
      <c r="RA522" s="53"/>
      <c r="RB522" s="53"/>
      <c r="RC522" s="53"/>
      <c r="RD522" s="53"/>
      <c r="RE522" s="53"/>
      <c r="RF522" s="53"/>
      <c r="RG522" s="53"/>
      <c r="RH522" s="53"/>
      <c r="RI522" s="53"/>
      <c r="RJ522" s="53"/>
      <c r="RK522" s="53"/>
      <c r="RL522" s="53"/>
      <c r="RM522" s="53"/>
      <c r="RN522" s="53"/>
      <c r="RO522" s="53"/>
      <c r="RP522" s="53"/>
      <c r="RQ522" s="53"/>
      <c r="RR522" s="53"/>
      <c r="RS522" s="53"/>
      <c r="RT522" s="53"/>
      <c r="RU522" s="53"/>
      <c r="RV522" s="53"/>
      <c r="RW522" s="53"/>
      <c r="RX522" s="53"/>
      <c r="RY522" s="53"/>
      <c r="RZ522" s="53"/>
      <c r="SA522" s="53"/>
      <c r="SB522" s="53"/>
      <c r="SC522" s="53"/>
      <c r="SD522" s="53"/>
      <c r="SE522" s="53"/>
      <c r="SF522" s="53"/>
      <c r="SG522" s="53"/>
      <c r="SH522" s="53"/>
      <c r="SI522" s="53"/>
      <c r="SJ522" s="53"/>
      <c r="SK522" s="53"/>
      <c r="SL522" s="53"/>
      <c r="SM522" s="53"/>
      <c r="SN522" s="53"/>
      <c r="SO522" s="53"/>
      <c r="SP522" s="53"/>
      <c r="SQ522" s="53"/>
      <c r="SR522" s="53"/>
      <c r="SS522" s="53"/>
      <c r="ST522" s="53"/>
      <c r="SU522" s="53"/>
      <c r="SV522" s="53"/>
      <c r="SW522" s="53"/>
      <c r="SX522" s="53"/>
      <c r="SY522" s="53"/>
      <c r="SZ522" s="53"/>
      <c r="TA522" s="53"/>
      <c r="TB522" s="53"/>
      <c r="TC522" s="53"/>
      <c r="TD522" s="53"/>
      <c r="TE522" s="53"/>
      <c r="TF522" s="53"/>
      <c r="TG522" s="53"/>
      <c r="TH522" s="53"/>
      <c r="TI522" s="53"/>
      <c r="TJ522" s="53"/>
      <c r="TK522" s="53"/>
      <c r="TL522" s="53"/>
      <c r="TM522" s="53"/>
      <c r="TN522" s="53"/>
      <c r="TO522" s="53"/>
      <c r="TP522" s="53"/>
      <c r="TQ522" s="53"/>
      <c r="TR522" s="53"/>
      <c r="TS522" s="53"/>
      <c r="TT522" s="53"/>
      <c r="TU522" s="53"/>
      <c r="TV522" s="53"/>
      <c r="TW522" s="53"/>
      <c r="TX522" s="53"/>
      <c r="TY522" s="53"/>
      <c r="TZ522" s="53"/>
      <c r="UA522" s="53"/>
      <c r="UB522" s="53"/>
      <c r="UC522" s="53"/>
      <c r="UD522" s="53"/>
      <c r="UE522" s="53"/>
      <c r="UF522" s="53"/>
      <c r="UG522" s="53"/>
    </row>
    <row r="523" spans="12:553" s="19" customFormat="1" ht="15.75" customHeight="1" x14ac:dyDescent="0.2">
      <c r="L523" s="66"/>
      <c r="M523" s="66"/>
      <c r="N523" s="52"/>
      <c r="O523" s="53"/>
      <c r="P523" s="53"/>
      <c r="Q523" s="53"/>
      <c r="R523" s="53"/>
      <c r="S523" s="53"/>
      <c r="T523" s="53"/>
      <c r="U523" s="53"/>
      <c r="V523" s="53"/>
      <c r="W523" s="53"/>
      <c r="X523" s="53"/>
      <c r="Y523" s="53"/>
      <c r="Z523" s="53"/>
      <c r="AA523" s="53"/>
      <c r="AB523" s="53"/>
      <c r="AC523" s="53"/>
      <c r="AD523" s="53"/>
      <c r="AE523" s="53"/>
      <c r="AF523" s="53"/>
      <c r="AG523" s="53"/>
      <c r="AH523" s="53"/>
      <c r="AI523" s="53"/>
      <c r="AJ523" s="53"/>
      <c r="AK523" s="53"/>
      <c r="AL523" s="53"/>
      <c r="AM523" s="53"/>
      <c r="AN523" s="53"/>
      <c r="AO523" s="53"/>
      <c r="AP523" s="53"/>
      <c r="AQ523" s="53"/>
      <c r="AR523" s="53"/>
      <c r="AS523" s="53"/>
      <c r="AT523" s="53"/>
      <c r="AU523" s="53"/>
      <c r="AV523" s="53"/>
      <c r="AW523" s="53"/>
      <c r="AX523" s="53"/>
      <c r="AY523" s="53"/>
      <c r="AZ523" s="53"/>
      <c r="BA523" s="53"/>
      <c r="BB523" s="53"/>
      <c r="BC523" s="53"/>
      <c r="BD523" s="53"/>
      <c r="BE523" s="53"/>
      <c r="BF523" s="53"/>
      <c r="BG523" s="53"/>
      <c r="BH523" s="53"/>
      <c r="BI523" s="53"/>
      <c r="BJ523" s="53"/>
      <c r="BK523" s="53"/>
      <c r="BL523" s="53"/>
      <c r="BM523" s="53"/>
      <c r="BN523" s="53"/>
      <c r="BO523" s="53"/>
      <c r="BP523" s="53"/>
      <c r="BQ523" s="53"/>
      <c r="BR523" s="53"/>
      <c r="BS523" s="53"/>
      <c r="BT523" s="53"/>
      <c r="BU523" s="53"/>
      <c r="BV523" s="53"/>
      <c r="BW523" s="53"/>
      <c r="BX523" s="53"/>
      <c r="BY523" s="53"/>
      <c r="BZ523" s="53"/>
      <c r="CA523" s="53"/>
      <c r="CB523" s="53"/>
      <c r="CC523" s="53"/>
      <c r="CD523" s="53"/>
      <c r="CE523" s="53"/>
      <c r="CF523" s="53"/>
      <c r="CG523" s="53"/>
      <c r="CH523" s="53"/>
      <c r="CI523" s="53"/>
      <c r="CJ523" s="53"/>
      <c r="CK523" s="53"/>
      <c r="CL523" s="53"/>
      <c r="CM523" s="53"/>
      <c r="CN523" s="53"/>
      <c r="CO523" s="53"/>
      <c r="CP523" s="53"/>
      <c r="CQ523" s="53"/>
      <c r="CR523" s="53"/>
      <c r="CS523" s="53"/>
      <c r="CT523" s="53"/>
      <c r="CU523" s="53"/>
      <c r="CV523" s="53"/>
      <c r="CW523" s="53"/>
      <c r="CX523" s="53"/>
      <c r="CY523" s="53"/>
      <c r="CZ523" s="53"/>
      <c r="DA523" s="53"/>
      <c r="DB523" s="53"/>
      <c r="DC523" s="53"/>
      <c r="DD523" s="53"/>
      <c r="DE523" s="53"/>
      <c r="DF523" s="53"/>
      <c r="DG523" s="53"/>
      <c r="DH523" s="53"/>
      <c r="DI523" s="53"/>
      <c r="DJ523" s="53"/>
      <c r="DK523" s="53"/>
      <c r="DL523" s="53"/>
      <c r="DM523" s="53"/>
      <c r="DN523" s="53"/>
      <c r="DO523" s="53"/>
      <c r="DP523" s="53"/>
      <c r="DQ523" s="53"/>
      <c r="DR523" s="53"/>
      <c r="DS523" s="53"/>
      <c r="DT523" s="53"/>
      <c r="DU523" s="53"/>
      <c r="DV523" s="53"/>
      <c r="DW523" s="53"/>
      <c r="DX523" s="53"/>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3"/>
      <c r="FK523" s="53"/>
      <c r="FL523" s="53"/>
      <c r="FM523" s="53"/>
      <c r="FN523" s="53"/>
      <c r="FO523" s="53"/>
      <c r="FP523" s="53"/>
      <c r="FQ523" s="53"/>
      <c r="FR523" s="53"/>
      <c r="FS523" s="53"/>
      <c r="FT523" s="53"/>
      <c r="FU523" s="53"/>
      <c r="FV523" s="53"/>
      <c r="FW523" s="53"/>
      <c r="FX523" s="53"/>
      <c r="FY523" s="53"/>
      <c r="FZ523" s="53"/>
      <c r="GA523" s="53"/>
      <c r="GB523" s="53"/>
      <c r="GC523" s="53"/>
      <c r="GD523" s="53"/>
      <c r="GE523" s="53"/>
      <c r="GF523" s="53"/>
      <c r="GG523" s="53"/>
      <c r="GH523" s="53"/>
      <c r="GI523" s="53"/>
      <c r="GJ523" s="53"/>
      <c r="GK523" s="53"/>
      <c r="GL523" s="53"/>
      <c r="GM523" s="53"/>
      <c r="GN523" s="53"/>
      <c r="GO523" s="53"/>
      <c r="GP523" s="53"/>
      <c r="GQ523" s="53"/>
      <c r="GR523" s="53"/>
      <c r="GS523" s="53"/>
      <c r="GT523" s="53"/>
      <c r="GU523" s="53"/>
      <c r="GV523" s="53"/>
      <c r="GW523" s="53"/>
      <c r="GX523" s="53"/>
      <c r="GY523" s="53"/>
      <c r="GZ523" s="53"/>
      <c r="HA523" s="53"/>
      <c r="HB523" s="53"/>
      <c r="HC523" s="53"/>
      <c r="HD523" s="53"/>
      <c r="HE523" s="53"/>
      <c r="HF523" s="53"/>
      <c r="HG523" s="53"/>
      <c r="HH523" s="53"/>
      <c r="HI523" s="53"/>
      <c r="HJ523" s="53"/>
      <c r="HK523" s="53"/>
      <c r="HL523" s="53"/>
      <c r="HM523" s="53"/>
      <c r="HN523" s="53"/>
      <c r="HO523" s="53"/>
      <c r="HP523" s="53"/>
      <c r="HQ523" s="53"/>
      <c r="HR523" s="53"/>
      <c r="HS523" s="53"/>
      <c r="HT523" s="53"/>
      <c r="HU523" s="53"/>
      <c r="HV523" s="53"/>
      <c r="HW523" s="53"/>
      <c r="HX523" s="53"/>
      <c r="HY523" s="53"/>
      <c r="HZ523" s="53"/>
      <c r="IA523" s="53"/>
      <c r="IB523" s="53"/>
      <c r="IC523" s="53"/>
      <c r="ID523" s="53"/>
      <c r="IE523" s="53"/>
      <c r="IF523" s="53"/>
      <c r="IG523" s="53"/>
      <c r="IH523" s="53"/>
      <c r="II523" s="53"/>
      <c r="IJ523" s="53"/>
      <c r="IK523" s="53"/>
      <c r="IL523" s="53"/>
      <c r="IM523" s="53"/>
      <c r="IN523" s="53"/>
      <c r="IO523" s="53"/>
      <c r="IP523" s="53"/>
      <c r="IQ523" s="53"/>
      <c r="IR523" s="53"/>
      <c r="IS523" s="53"/>
      <c r="IT523" s="53"/>
      <c r="IU523" s="53"/>
      <c r="IV523" s="53"/>
      <c r="IW523" s="53"/>
      <c r="IX523" s="53"/>
      <c r="IY523" s="53"/>
      <c r="IZ523" s="53"/>
      <c r="JA523" s="53"/>
      <c r="JB523" s="53"/>
      <c r="JC523" s="53"/>
      <c r="JD523" s="53"/>
      <c r="JE523" s="53"/>
      <c r="JF523" s="53"/>
      <c r="JG523" s="53"/>
      <c r="JH523" s="53"/>
      <c r="JI523" s="53"/>
      <c r="JJ523" s="53"/>
      <c r="JK523" s="53"/>
      <c r="JL523" s="53"/>
      <c r="JM523" s="53"/>
      <c r="JN523" s="53"/>
      <c r="JO523" s="53"/>
      <c r="JP523" s="53"/>
      <c r="JQ523" s="53"/>
      <c r="JR523" s="53"/>
      <c r="JS523" s="53"/>
      <c r="JT523" s="53"/>
      <c r="JU523" s="53"/>
      <c r="JV523" s="53"/>
      <c r="JW523" s="53"/>
      <c r="JX523" s="53"/>
      <c r="JY523" s="53"/>
      <c r="JZ523" s="53"/>
      <c r="KA523" s="53"/>
      <c r="KB523" s="53"/>
      <c r="KC523" s="53"/>
      <c r="KD523" s="53"/>
      <c r="KE523" s="53"/>
      <c r="KF523" s="53"/>
      <c r="KG523" s="53"/>
      <c r="KH523" s="53"/>
      <c r="KI523" s="53"/>
      <c r="KJ523" s="53"/>
      <c r="KK523" s="53"/>
      <c r="KL523" s="53"/>
      <c r="KM523" s="53"/>
      <c r="KN523" s="53"/>
      <c r="KO523" s="53"/>
      <c r="KP523" s="53"/>
      <c r="KQ523" s="53"/>
      <c r="KR523" s="53"/>
      <c r="KS523" s="53"/>
      <c r="KT523" s="53"/>
      <c r="KU523" s="53"/>
      <c r="KV523" s="53"/>
      <c r="KW523" s="53"/>
      <c r="KX523" s="53"/>
      <c r="KY523" s="53"/>
      <c r="KZ523" s="53"/>
      <c r="LA523" s="53"/>
      <c r="LB523" s="53"/>
      <c r="LC523" s="53"/>
      <c r="LD523" s="53"/>
      <c r="LE523" s="53"/>
      <c r="LF523" s="53"/>
      <c r="LG523" s="53"/>
      <c r="LH523" s="53"/>
      <c r="LI523" s="53"/>
      <c r="LJ523" s="53"/>
      <c r="LK523" s="53"/>
      <c r="LL523" s="53"/>
      <c r="LM523" s="53"/>
      <c r="LN523" s="53"/>
      <c r="LO523" s="53"/>
      <c r="LP523" s="53"/>
      <c r="LQ523" s="53"/>
      <c r="LR523" s="53"/>
      <c r="LS523" s="53"/>
      <c r="LT523" s="53"/>
      <c r="LU523" s="53"/>
      <c r="LV523" s="53"/>
      <c r="LW523" s="53"/>
      <c r="LX523" s="53"/>
      <c r="LY523" s="53"/>
      <c r="LZ523" s="53"/>
      <c r="MA523" s="53"/>
      <c r="MB523" s="53"/>
      <c r="MC523" s="53"/>
      <c r="MD523" s="53"/>
      <c r="ME523" s="53"/>
      <c r="MF523" s="53"/>
      <c r="MG523" s="53"/>
      <c r="MH523" s="53"/>
      <c r="MI523" s="53"/>
      <c r="MJ523" s="53"/>
      <c r="MK523" s="53"/>
      <c r="ML523" s="53"/>
      <c r="MM523" s="53"/>
      <c r="MN523" s="53"/>
      <c r="MO523" s="53"/>
      <c r="MP523" s="53"/>
      <c r="MQ523" s="53"/>
      <c r="MR523" s="53"/>
      <c r="MS523" s="53"/>
      <c r="MT523" s="53"/>
      <c r="MU523" s="53"/>
      <c r="MV523" s="53"/>
      <c r="MW523" s="53"/>
      <c r="MX523" s="53"/>
      <c r="MY523" s="53"/>
      <c r="MZ523" s="53"/>
      <c r="NA523" s="53"/>
      <c r="NB523" s="53"/>
      <c r="NC523" s="53"/>
      <c r="ND523" s="53"/>
      <c r="NE523" s="53"/>
      <c r="NF523" s="53"/>
      <c r="NG523" s="53"/>
      <c r="NH523" s="53"/>
      <c r="NI523" s="53"/>
      <c r="NJ523" s="53"/>
      <c r="NK523" s="53"/>
      <c r="NL523" s="53"/>
      <c r="NM523" s="53"/>
      <c r="NN523" s="53"/>
      <c r="NO523" s="53"/>
      <c r="NP523" s="53"/>
      <c r="NQ523" s="53"/>
      <c r="NR523" s="53"/>
      <c r="NS523" s="53"/>
      <c r="NT523" s="53"/>
      <c r="NU523" s="53"/>
      <c r="NV523" s="53"/>
      <c r="NW523" s="53"/>
      <c r="NX523" s="53"/>
      <c r="NY523" s="53"/>
      <c r="NZ523" s="53"/>
      <c r="OA523" s="53"/>
      <c r="OB523" s="53"/>
      <c r="OC523" s="53"/>
      <c r="OD523" s="53"/>
      <c r="OE523" s="53"/>
      <c r="OF523" s="53"/>
      <c r="OG523" s="53"/>
      <c r="OH523" s="53"/>
      <c r="OI523" s="53"/>
      <c r="OJ523" s="53"/>
      <c r="OK523" s="53"/>
      <c r="OL523" s="53"/>
      <c r="OM523" s="53"/>
      <c r="ON523" s="53"/>
      <c r="OO523" s="53"/>
      <c r="OP523" s="53"/>
      <c r="OQ523" s="53"/>
      <c r="OR523" s="53"/>
      <c r="OS523" s="53"/>
      <c r="OT523" s="53"/>
      <c r="OU523" s="53"/>
      <c r="OV523" s="53"/>
      <c r="OW523" s="53"/>
      <c r="OX523" s="53"/>
      <c r="OY523" s="53"/>
      <c r="OZ523" s="53"/>
      <c r="PA523" s="53"/>
      <c r="PB523" s="53"/>
      <c r="PC523" s="53"/>
      <c r="PD523" s="53"/>
      <c r="PE523" s="53"/>
      <c r="PF523" s="53"/>
      <c r="PG523" s="53"/>
      <c r="PH523" s="53"/>
      <c r="PI523" s="53"/>
      <c r="PJ523" s="53"/>
      <c r="PK523" s="53"/>
      <c r="PL523" s="53"/>
      <c r="PM523" s="53"/>
      <c r="PN523" s="53"/>
      <c r="PO523" s="53"/>
      <c r="PP523" s="53"/>
      <c r="PQ523" s="53"/>
      <c r="PR523" s="53"/>
      <c r="PS523" s="53"/>
      <c r="PT523" s="53"/>
      <c r="PU523" s="53"/>
      <c r="PV523" s="53"/>
      <c r="PW523" s="53"/>
      <c r="PX523" s="53"/>
      <c r="PY523" s="53"/>
      <c r="PZ523" s="53"/>
      <c r="QA523" s="53"/>
      <c r="QB523" s="53"/>
      <c r="QC523" s="53"/>
      <c r="QD523" s="53"/>
      <c r="QE523" s="53"/>
      <c r="QF523" s="53"/>
      <c r="QG523" s="53"/>
      <c r="QH523" s="53"/>
      <c r="QI523" s="53"/>
      <c r="QJ523" s="53"/>
      <c r="QK523" s="53"/>
      <c r="QL523" s="53"/>
      <c r="QM523" s="53"/>
      <c r="QN523" s="53"/>
      <c r="QO523" s="53"/>
      <c r="QP523" s="53"/>
      <c r="QQ523" s="53"/>
      <c r="QR523" s="53"/>
      <c r="QS523" s="53"/>
      <c r="QT523" s="53"/>
      <c r="QU523" s="53"/>
      <c r="QV523" s="53"/>
      <c r="QW523" s="53"/>
      <c r="QX523" s="53"/>
      <c r="QY523" s="53"/>
      <c r="QZ523" s="53"/>
      <c r="RA523" s="53"/>
      <c r="RB523" s="53"/>
      <c r="RC523" s="53"/>
      <c r="RD523" s="53"/>
      <c r="RE523" s="53"/>
      <c r="RF523" s="53"/>
      <c r="RG523" s="53"/>
      <c r="RH523" s="53"/>
      <c r="RI523" s="53"/>
      <c r="RJ523" s="53"/>
      <c r="RK523" s="53"/>
      <c r="RL523" s="53"/>
      <c r="RM523" s="53"/>
      <c r="RN523" s="53"/>
      <c r="RO523" s="53"/>
      <c r="RP523" s="53"/>
      <c r="RQ523" s="53"/>
      <c r="RR523" s="53"/>
      <c r="RS523" s="53"/>
      <c r="RT523" s="53"/>
      <c r="RU523" s="53"/>
      <c r="RV523" s="53"/>
      <c r="RW523" s="53"/>
      <c r="RX523" s="53"/>
      <c r="RY523" s="53"/>
      <c r="RZ523" s="53"/>
      <c r="SA523" s="53"/>
      <c r="SB523" s="53"/>
      <c r="SC523" s="53"/>
      <c r="SD523" s="53"/>
      <c r="SE523" s="53"/>
      <c r="SF523" s="53"/>
      <c r="SG523" s="53"/>
      <c r="SH523" s="53"/>
      <c r="SI523" s="53"/>
      <c r="SJ523" s="53"/>
      <c r="SK523" s="53"/>
      <c r="SL523" s="53"/>
      <c r="SM523" s="53"/>
      <c r="SN523" s="53"/>
      <c r="SO523" s="53"/>
      <c r="SP523" s="53"/>
      <c r="SQ523" s="53"/>
      <c r="SR523" s="53"/>
      <c r="SS523" s="53"/>
      <c r="ST523" s="53"/>
      <c r="SU523" s="53"/>
      <c r="SV523" s="53"/>
      <c r="SW523" s="53"/>
      <c r="SX523" s="53"/>
      <c r="SY523" s="53"/>
      <c r="SZ523" s="53"/>
      <c r="TA523" s="53"/>
      <c r="TB523" s="53"/>
      <c r="TC523" s="53"/>
      <c r="TD523" s="53"/>
      <c r="TE523" s="53"/>
      <c r="TF523" s="53"/>
      <c r="TG523" s="53"/>
      <c r="TH523" s="53"/>
      <c r="TI523" s="53"/>
      <c r="TJ523" s="53"/>
      <c r="TK523" s="53"/>
      <c r="TL523" s="53"/>
      <c r="TM523" s="53"/>
      <c r="TN523" s="53"/>
      <c r="TO523" s="53"/>
      <c r="TP523" s="53"/>
      <c r="TQ523" s="53"/>
      <c r="TR523" s="53"/>
      <c r="TS523" s="53"/>
      <c r="TT523" s="53"/>
      <c r="TU523" s="53"/>
      <c r="TV523" s="53"/>
      <c r="TW523" s="53"/>
      <c r="TX523" s="53"/>
      <c r="TY523" s="53"/>
      <c r="TZ523" s="53"/>
      <c r="UA523" s="53"/>
      <c r="UB523" s="53"/>
      <c r="UC523" s="53"/>
      <c r="UD523" s="53"/>
      <c r="UE523" s="53"/>
      <c r="UF523" s="53"/>
      <c r="UG523" s="53"/>
    </row>
    <row r="524" spans="12:553" s="19" customFormat="1" ht="15.75" customHeight="1" x14ac:dyDescent="0.2">
      <c r="L524" s="66"/>
      <c r="M524" s="66"/>
      <c r="N524" s="52"/>
      <c r="O524" s="53"/>
      <c r="P524" s="53"/>
      <c r="Q524" s="53"/>
      <c r="R524" s="53"/>
      <c r="S524" s="53"/>
      <c r="T524" s="53"/>
      <c r="U524" s="53"/>
      <c r="V524" s="53"/>
      <c r="W524" s="53"/>
      <c r="X524" s="53"/>
      <c r="Y524" s="53"/>
      <c r="Z524" s="53"/>
      <c r="AA524" s="53"/>
      <c r="AB524" s="53"/>
      <c r="AC524" s="53"/>
      <c r="AD524" s="53"/>
      <c r="AE524" s="53"/>
      <c r="AF524" s="53"/>
      <c r="AG524" s="53"/>
      <c r="AH524" s="53"/>
      <c r="AI524" s="53"/>
      <c r="AJ524" s="53"/>
      <c r="AK524" s="53"/>
      <c r="AL524" s="53"/>
      <c r="AM524" s="53"/>
      <c r="AN524" s="53"/>
      <c r="AO524" s="53"/>
      <c r="AP524" s="53"/>
      <c r="AQ524" s="53"/>
      <c r="AR524" s="53"/>
      <c r="AS524" s="53"/>
      <c r="AT524" s="53"/>
      <c r="AU524" s="53"/>
      <c r="AV524" s="53"/>
      <c r="AW524" s="53"/>
      <c r="AX524" s="53"/>
      <c r="AY524" s="53"/>
      <c r="AZ524" s="53"/>
      <c r="BA524" s="53"/>
      <c r="BB524" s="53"/>
      <c r="BC524" s="53"/>
      <c r="BD524" s="53"/>
      <c r="BE524" s="53"/>
      <c r="BF524" s="53"/>
      <c r="BG524" s="53"/>
      <c r="BH524" s="53"/>
      <c r="BI524" s="53"/>
      <c r="BJ524" s="53"/>
      <c r="BK524" s="53"/>
      <c r="BL524" s="53"/>
      <c r="BM524" s="53"/>
      <c r="BN524" s="53"/>
      <c r="BO524" s="53"/>
      <c r="BP524" s="53"/>
      <c r="BQ524" s="53"/>
      <c r="BR524" s="53"/>
      <c r="BS524" s="53"/>
      <c r="BT524" s="53"/>
      <c r="BU524" s="53"/>
      <c r="BV524" s="53"/>
      <c r="BW524" s="53"/>
      <c r="BX524" s="53"/>
      <c r="BY524" s="53"/>
      <c r="BZ524" s="53"/>
      <c r="CA524" s="53"/>
      <c r="CB524" s="53"/>
      <c r="CC524" s="53"/>
      <c r="CD524" s="53"/>
      <c r="CE524" s="53"/>
      <c r="CF524" s="53"/>
      <c r="CG524" s="53"/>
      <c r="CH524" s="53"/>
      <c r="CI524" s="53"/>
      <c r="CJ524" s="53"/>
      <c r="CK524" s="53"/>
      <c r="CL524" s="53"/>
      <c r="CM524" s="53"/>
      <c r="CN524" s="53"/>
      <c r="CO524" s="53"/>
      <c r="CP524" s="53"/>
      <c r="CQ524" s="53"/>
      <c r="CR524" s="53"/>
      <c r="CS524" s="53"/>
      <c r="CT524" s="53"/>
      <c r="CU524" s="53"/>
      <c r="CV524" s="53"/>
      <c r="CW524" s="53"/>
      <c r="CX524" s="53"/>
      <c r="CY524" s="53"/>
      <c r="CZ524" s="53"/>
      <c r="DA524" s="53"/>
      <c r="DB524" s="53"/>
      <c r="DC524" s="53"/>
      <c r="DD524" s="53"/>
      <c r="DE524" s="53"/>
      <c r="DF524" s="53"/>
      <c r="DG524" s="53"/>
      <c r="DH524" s="53"/>
      <c r="DI524" s="53"/>
      <c r="DJ524" s="53"/>
      <c r="DK524" s="53"/>
      <c r="DL524" s="53"/>
      <c r="DM524" s="53"/>
      <c r="DN524" s="53"/>
      <c r="DO524" s="53"/>
      <c r="DP524" s="53"/>
      <c r="DQ524" s="53"/>
      <c r="DR524" s="53"/>
      <c r="DS524" s="53"/>
      <c r="DT524" s="53"/>
      <c r="DU524" s="53"/>
      <c r="DV524" s="53"/>
      <c r="DW524" s="53"/>
      <c r="DX524" s="53"/>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3"/>
      <c r="FK524" s="53"/>
      <c r="FL524" s="53"/>
      <c r="FM524" s="53"/>
      <c r="FN524" s="53"/>
      <c r="FO524" s="53"/>
      <c r="FP524" s="53"/>
      <c r="FQ524" s="53"/>
      <c r="FR524" s="53"/>
      <c r="FS524" s="53"/>
      <c r="FT524" s="53"/>
      <c r="FU524" s="53"/>
      <c r="FV524" s="53"/>
      <c r="FW524" s="53"/>
      <c r="FX524" s="53"/>
      <c r="FY524" s="53"/>
      <c r="FZ524" s="53"/>
      <c r="GA524" s="53"/>
      <c r="GB524" s="53"/>
      <c r="GC524" s="53"/>
      <c r="GD524" s="53"/>
      <c r="GE524" s="53"/>
      <c r="GF524" s="53"/>
      <c r="GG524" s="53"/>
      <c r="GH524" s="53"/>
      <c r="GI524" s="53"/>
      <c r="GJ524" s="53"/>
      <c r="GK524" s="53"/>
      <c r="GL524" s="53"/>
      <c r="GM524" s="53"/>
      <c r="GN524" s="53"/>
      <c r="GO524" s="53"/>
      <c r="GP524" s="53"/>
      <c r="GQ524" s="53"/>
      <c r="GR524" s="53"/>
      <c r="GS524" s="53"/>
      <c r="GT524" s="53"/>
      <c r="GU524" s="53"/>
      <c r="GV524" s="53"/>
      <c r="GW524" s="53"/>
      <c r="GX524" s="53"/>
      <c r="GY524" s="53"/>
      <c r="GZ524" s="53"/>
      <c r="HA524" s="53"/>
      <c r="HB524" s="53"/>
      <c r="HC524" s="53"/>
      <c r="HD524" s="53"/>
      <c r="HE524" s="53"/>
      <c r="HF524" s="53"/>
      <c r="HG524" s="53"/>
      <c r="HH524" s="53"/>
      <c r="HI524" s="53"/>
      <c r="HJ524" s="53"/>
      <c r="HK524" s="53"/>
      <c r="HL524" s="53"/>
      <c r="HM524" s="53"/>
      <c r="HN524" s="53"/>
      <c r="HO524" s="53"/>
      <c r="HP524" s="53"/>
      <c r="HQ524" s="53"/>
      <c r="HR524" s="53"/>
      <c r="HS524" s="53"/>
      <c r="HT524" s="53"/>
      <c r="HU524" s="53"/>
      <c r="HV524" s="53"/>
      <c r="HW524" s="53"/>
      <c r="HX524" s="53"/>
      <c r="HY524" s="53"/>
      <c r="HZ524" s="53"/>
      <c r="IA524" s="53"/>
      <c r="IB524" s="53"/>
      <c r="IC524" s="53"/>
      <c r="ID524" s="53"/>
      <c r="IE524" s="53"/>
      <c r="IF524" s="53"/>
      <c r="IG524" s="53"/>
      <c r="IH524" s="53"/>
      <c r="II524" s="53"/>
      <c r="IJ524" s="53"/>
      <c r="IK524" s="53"/>
      <c r="IL524" s="53"/>
      <c r="IM524" s="53"/>
      <c r="IN524" s="53"/>
      <c r="IO524" s="53"/>
      <c r="IP524" s="53"/>
      <c r="IQ524" s="53"/>
      <c r="IR524" s="53"/>
      <c r="IS524" s="53"/>
      <c r="IT524" s="53"/>
      <c r="IU524" s="53"/>
      <c r="IV524" s="53"/>
      <c r="IW524" s="53"/>
      <c r="IX524" s="53"/>
      <c r="IY524" s="53"/>
      <c r="IZ524" s="53"/>
      <c r="JA524" s="53"/>
      <c r="JB524" s="53"/>
      <c r="JC524" s="53"/>
      <c r="JD524" s="53"/>
      <c r="JE524" s="53"/>
      <c r="JF524" s="53"/>
      <c r="JG524" s="53"/>
      <c r="JH524" s="53"/>
      <c r="JI524" s="53"/>
      <c r="JJ524" s="53"/>
      <c r="JK524" s="53"/>
      <c r="JL524" s="53"/>
      <c r="JM524" s="53"/>
      <c r="JN524" s="53"/>
      <c r="JO524" s="53"/>
      <c r="JP524" s="53"/>
      <c r="JQ524" s="53"/>
      <c r="JR524" s="53"/>
      <c r="JS524" s="53"/>
      <c r="JT524" s="53"/>
      <c r="JU524" s="53"/>
      <c r="JV524" s="53"/>
      <c r="JW524" s="53"/>
      <c r="JX524" s="53"/>
      <c r="JY524" s="53"/>
      <c r="JZ524" s="53"/>
      <c r="KA524" s="53"/>
      <c r="KB524" s="53"/>
      <c r="KC524" s="53"/>
      <c r="KD524" s="53"/>
      <c r="KE524" s="53"/>
      <c r="KF524" s="53"/>
      <c r="KG524" s="53"/>
      <c r="KH524" s="53"/>
      <c r="KI524" s="53"/>
      <c r="KJ524" s="53"/>
      <c r="KK524" s="53"/>
      <c r="KL524" s="53"/>
      <c r="KM524" s="53"/>
      <c r="KN524" s="53"/>
      <c r="KO524" s="53"/>
      <c r="KP524" s="53"/>
      <c r="KQ524" s="53"/>
      <c r="KR524" s="53"/>
      <c r="KS524" s="53"/>
      <c r="KT524" s="53"/>
      <c r="KU524" s="53"/>
      <c r="KV524" s="53"/>
      <c r="KW524" s="53"/>
      <c r="KX524" s="53"/>
      <c r="KY524" s="53"/>
      <c r="KZ524" s="53"/>
      <c r="LA524" s="53"/>
      <c r="LB524" s="53"/>
      <c r="LC524" s="53"/>
      <c r="LD524" s="53"/>
      <c r="LE524" s="53"/>
      <c r="LF524" s="53"/>
      <c r="LG524" s="53"/>
      <c r="LH524" s="53"/>
      <c r="LI524" s="53"/>
      <c r="LJ524" s="53"/>
      <c r="LK524" s="53"/>
      <c r="LL524" s="53"/>
      <c r="LM524" s="53"/>
      <c r="LN524" s="53"/>
      <c r="LO524" s="53"/>
      <c r="LP524" s="53"/>
      <c r="LQ524" s="53"/>
      <c r="LR524" s="53"/>
      <c r="LS524" s="53"/>
      <c r="LT524" s="53"/>
      <c r="LU524" s="53"/>
      <c r="LV524" s="53"/>
      <c r="LW524" s="53"/>
      <c r="LX524" s="53"/>
      <c r="LY524" s="53"/>
      <c r="LZ524" s="53"/>
      <c r="MA524" s="53"/>
      <c r="MB524" s="53"/>
      <c r="MC524" s="53"/>
      <c r="MD524" s="53"/>
      <c r="ME524" s="53"/>
      <c r="MF524" s="53"/>
      <c r="MG524" s="53"/>
      <c r="MH524" s="53"/>
      <c r="MI524" s="53"/>
      <c r="MJ524" s="53"/>
      <c r="MK524" s="53"/>
      <c r="ML524" s="53"/>
      <c r="MM524" s="53"/>
      <c r="MN524" s="53"/>
      <c r="MO524" s="53"/>
      <c r="MP524" s="53"/>
      <c r="MQ524" s="53"/>
      <c r="MR524" s="53"/>
      <c r="MS524" s="53"/>
      <c r="MT524" s="53"/>
      <c r="MU524" s="53"/>
      <c r="MV524" s="53"/>
      <c r="MW524" s="53"/>
      <c r="MX524" s="53"/>
      <c r="MY524" s="53"/>
      <c r="MZ524" s="53"/>
      <c r="NA524" s="53"/>
      <c r="NB524" s="53"/>
      <c r="NC524" s="53"/>
      <c r="ND524" s="53"/>
      <c r="NE524" s="53"/>
      <c r="NF524" s="53"/>
      <c r="NG524" s="53"/>
      <c r="NH524" s="53"/>
      <c r="NI524" s="53"/>
      <c r="NJ524" s="53"/>
      <c r="NK524" s="53"/>
      <c r="NL524" s="53"/>
      <c r="NM524" s="53"/>
      <c r="NN524" s="53"/>
      <c r="NO524" s="53"/>
      <c r="NP524" s="53"/>
      <c r="NQ524" s="53"/>
      <c r="NR524" s="53"/>
      <c r="NS524" s="53"/>
      <c r="NT524" s="53"/>
      <c r="NU524" s="53"/>
      <c r="NV524" s="53"/>
      <c r="NW524" s="53"/>
      <c r="NX524" s="53"/>
      <c r="NY524" s="53"/>
      <c r="NZ524" s="53"/>
      <c r="OA524" s="53"/>
      <c r="OB524" s="53"/>
      <c r="OC524" s="53"/>
      <c r="OD524" s="53"/>
      <c r="OE524" s="53"/>
      <c r="OF524" s="53"/>
      <c r="OG524" s="53"/>
      <c r="OH524" s="53"/>
      <c r="OI524" s="53"/>
      <c r="OJ524" s="53"/>
      <c r="OK524" s="53"/>
      <c r="OL524" s="53"/>
      <c r="OM524" s="53"/>
      <c r="ON524" s="53"/>
      <c r="OO524" s="53"/>
      <c r="OP524" s="53"/>
      <c r="OQ524" s="53"/>
      <c r="OR524" s="53"/>
      <c r="OS524" s="53"/>
      <c r="OT524" s="53"/>
      <c r="OU524" s="53"/>
      <c r="OV524" s="53"/>
      <c r="OW524" s="53"/>
      <c r="OX524" s="53"/>
      <c r="OY524" s="53"/>
      <c r="OZ524" s="53"/>
      <c r="PA524" s="53"/>
      <c r="PB524" s="53"/>
      <c r="PC524" s="53"/>
      <c r="PD524" s="53"/>
      <c r="PE524" s="53"/>
      <c r="PF524" s="53"/>
      <c r="PG524" s="53"/>
      <c r="PH524" s="53"/>
      <c r="PI524" s="53"/>
      <c r="PJ524" s="53"/>
      <c r="PK524" s="53"/>
      <c r="PL524" s="53"/>
      <c r="PM524" s="53"/>
      <c r="PN524" s="53"/>
      <c r="PO524" s="53"/>
      <c r="PP524" s="53"/>
      <c r="PQ524" s="53"/>
      <c r="PR524" s="53"/>
      <c r="PS524" s="53"/>
      <c r="PT524" s="53"/>
      <c r="PU524" s="53"/>
      <c r="PV524" s="53"/>
      <c r="PW524" s="53"/>
      <c r="PX524" s="53"/>
      <c r="PY524" s="53"/>
      <c r="PZ524" s="53"/>
      <c r="QA524" s="53"/>
      <c r="QB524" s="53"/>
      <c r="QC524" s="53"/>
      <c r="QD524" s="53"/>
      <c r="QE524" s="53"/>
      <c r="QF524" s="53"/>
      <c r="QG524" s="53"/>
      <c r="QH524" s="53"/>
      <c r="QI524" s="53"/>
      <c r="QJ524" s="53"/>
      <c r="QK524" s="53"/>
      <c r="QL524" s="53"/>
      <c r="QM524" s="53"/>
      <c r="QN524" s="53"/>
      <c r="QO524" s="53"/>
      <c r="QP524" s="53"/>
      <c r="QQ524" s="53"/>
      <c r="QR524" s="53"/>
      <c r="QS524" s="53"/>
      <c r="QT524" s="53"/>
      <c r="QU524" s="53"/>
      <c r="QV524" s="53"/>
      <c r="QW524" s="53"/>
      <c r="QX524" s="53"/>
      <c r="QY524" s="53"/>
      <c r="QZ524" s="53"/>
      <c r="RA524" s="53"/>
      <c r="RB524" s="53"/>
      <c r="RC524" s="53"/>
      <c r="RD524" s="53"/>
      <c r="RE524" s="53"/>
      <c r="RF524" s="53"/>
      <c r="RG524" s="53"/>
      <c r="RH524" s="53"/>
      <c r="RI524" s="53"/>
      <c r="RJ524" s="53"/>
      <c r="RK524" s="53"/>
      <c r="RL524" s="53"/>
      <c r="RM524" s="53"/>
      <c r="RN524" s="53"/>
      <c r="RO524" s="53"/>
      <c r="RP524" s="53"/>
      <c r="RQ524" s="53"/>
      <c r="RR524" s="53"/>
      <c r="RS524" s="53"/>
      <c r="RT524" s="53"/>
      <c r="RU524" s="53"/>
      <c r="RV524" s="53"/>
      <c r="RW524" s="53"/>
      <c r="RX524" s="53"/>
      <c r="RY524" s="53"/>
      <c r="RZ524" s="53"/>
      <c r="SA524" s="53"/>
      <c r="SB524" s="53"/>
      <c r="SC524" s="53"/>
      <c r="SD524" s="53"/>
      <c r="SE524" s="53"/>
      <c r="SF524" s="53"/>
      <c r="SG524" s="53"/>
      <c r="SH524" s="53"/>
      <c r="SI524" s="53"/>
      <c r="SJ524" s="53"/>
      <c r="SK524" s="53"/>
      <c r="SL524" s="53"/>
      <c r="SM524" s="53"/>
      <c r="SN524" s="53"/>
      <c r="SO524" s="53"/>
      <c r="SP524" s="53"/>
      <c r="SQ524" s="53"/>
      <c r="SR524" s="53"/>
      <c r="SS524" s="53"/>
      <c r="ST524" s="53"/>
      <c r="SU524" s="53"/>
      <c r="SV524" s="53"/>
      <c r="SW524" s="53"/>
      <c r="SX524" s="53"/>
      <c r="SY524" s="53"/>
      <c r="SZ524" s="53"/>
      <c r="TA524" s="53"/>
      <c r="TB524" s="53"/>
      <c r="TC524" s="53"/>
      <c r="TD524" s="53"/>
      <c r="TE524" s="53"/>
      <c r="TF524" s="53"/>
      <c r="TG524" s="53"/>
      <c r="TH524" s="53"/>
      <c r="TI524" s="53"/>
      <c r="TJ524" s="53"/>
      <c r="TK524" s="53"/>
      <c r="TL524" s="53"/>
      <c r="TM524" s="53"/>
      <c r="TN524" s="53"/>
      <c r="TO524" s="53"/>
      <c r="TP524" s="53"/>
      <c r="TQ524" s="53"/>
      <c r="TR524" s="53"/>
      <c r="TS524" s="53"/>
      <c r="TT524" s="53"/>
      <c r="TU524" s="53"/>
      <c r="TV524" s="53"/>
      <c r="TW524" s="53"/>
      <c r="TX524" s="53"/>
      <c r="TY524" s="53"/>
      <c r="TZ524" s="53"/>
      <c r="UA524" s="53"/>
      <c r="UB524" s="53"/>
      <c r="UC524" s="53"/>
      <c r="UD524" s="53"/>
      <c r="UE524" s="53"/>
      <c r="UF524" s="53"/>
      <c r="UG524" s="53"/>
    </row>
    <row r="525" spans="12:553" s="19" customFormat="1" ht="15.75" customHeight="1" x14ac:dyDescent="0.2">
      <c r="L525" s="66"/>
      <c r="M525" s="66"/>
      <c r="N525" s="52"/>
      <c r="O525" s="53"/>
      <c r="P525" s="53"/>
      <c r="Q525" s="53"/>
      <c r="R525" s="53"/>
      <c r="S525" s="53"/>
      <c r="T525" s="53"/>
      <c r="U525" s="53"/>
      <c r="V525" s="53"/>
      <c r="W525" s="53"/>
      <c r="X525" s="53"/>
      <c r="Y525" s="53"/>
      <c r="Z525" s="53"/>
      <c r="AA525" s="53"/>
      <c r="AB525" s="53"/>
      <c r="AC525" s="53"/>
      <c r="AD525" s="53"/>
      <c r="AE525" s="53"/>
      <c r="AF525" s="53"/>
      <c r="AG525" s="53"/>
      <c r="AH525" s="53"/>
      <c r="AI525" s="53"/>
      <c r="AJ525" s="53"/>
      <c r="AK525" s="53"/>
      <c r="AL525" s="53"/>
      <c r="AM525" s="53"/>
      <c r="AN525" s="53"/>
      <c r="AO525" s="53"/>
      <c r="AP525" s="53"/>
      <c r="AQ525" s="53"/>
      <c r="AR525" s="53"/>
      <c r="AS525" s="53"/>
      <c r="AT525" s="53"/>
      <c r="AU525" s="53"/>
      <c r="AV525" s="53"/>
      <c r="AW525" s="53"/>
      <c r="AX525" s="53"/>
      <c r="AY525" s="53"/>
      <c r="AZ525" s="53"/>
      <c r="BA525" s="53"/>
      <c r="BB525" s="53"/>
      <c r="BC525" s="53"/>
      <c r="BD525" s="53"/>
      <c r="BE525" s="53"/>
      <c r="BF525" s="53"/>
      <c r="BG525" s="53"/>
      <c r="BH525" s="53"/>
      <c r="BI525" s="53"/>
      <c r="BJ525" s="53"/>
      <c r="BK525" s="53"/>
      <c r="BL525" s="53"/>
      <c r="BM525" s="53"/>
      <c r="BN525" s="53"/>
      <c r="BO525" s="53"/>
      <c r="BP525" s="53"/>
      <c r="BQ525" s="53"/>
      <c r="BR525" s="53"/>
      <c r="BS525" s="53"/>
      <c r="BT525" s="53"/>
      <c r="BU525" s="53"/>
      <c r="BV525" s="53"/>
      <c r="BW525" s="53"/>
      <c r="BX525" s="53"/>
      <c r="BY525" s="53"/>
      <c r="BZ525" s="53"/>
      <c r="CA525" s="53"/>
      <c r="CB525" s="53"/>
      <c r="CC525" s="53"/>
      <c r="CD525" s="53"/>
      <c r="CE525" s="53"/>
      <c r="CF525" s="53"/>
      <c r="CG525" s="53"/>
      <c r="CH525" s="53"/>
      <c r="CI525" s="53"/>
      <c r="CJ525" s="53"/>
      <c r="CK525" s="53"/>
      <c r="CL525" s="53"/>
      <c r="CM525" s="53"/>
      <c r="CN525" s="53"/>
      <c r="CO525" s="53"/>
      <c r="CP525" s="53"/>
      <c r="CQ525" s="53"/>
      <c r="CR525" s="53"/>
      <c r="CS525" s="53"/>
      <c r="CT525" s="53"/>
      <c r="CU525" s="53"/>
      <c r="CV525" s="53"/>
      <c r="CW525" s="53"/>
      <c r="CX525" s="53"/>
      <c r="CY525" s="53"/>
      <c r="CZ525" s="53"/>
      <c r="DA525" s="53"/>
      <c r="DB525" s="53"/>
      <c r="DC525" s="53"/>
      <c r="DD525" s="53"/>
      <c r="DE525" s="53"/>
      <c r="DF525" s="53"/>
      <c r="DG525" s="53"/>
      <c r="DH525" s="53"/>
      <c r="DI525" s="53"/>
      <c r="DJ525" s="53"/>
      <c r="DK525" s="53"/>
      <c r="DL525" s="53"/>
      <c r="DM525" s="53"/>
      <c r="DN525" s="53"/>
      <c r="DO525" s="53"/>
      <c r="DP525" s="53"/>
      <c r="DQ525" s="53"/>
      <c r="DR525" s="53"/>
      <c r="DS525" s="53"/>
      <c r="DT525" s="53"/>
      <c r="DU525" s="53"/>
      <c r="DV525" s="53"/>
      <c r="DW525" s="53"/>
      <c r="DX525" s="53"/>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3"/>
      <c r="FK525" s="53"/>
      <c r="FL525" s="53"/>
      <c r="FM525" s="53"/>
      <c r="FN525" s="53"/>
      <c r="FO525" s="53"/>
      <c r="FP525" s="53"/>
      <c r="FQ525" s="53"/>
      <c r="FR525" s="53"/>
      <c r="FS525" s="53"/>
      <c r="FT525" s="53"/>
      <c r="FU525" s="53"/>
      <c r="FV525" s="53"/>
      <c r="FW525" s="53"/>
      <c r="FX525" s="53"/>
      <c r="FY525" s="53"/>
      <c r="FZ525" s="53"/>
      <c r="GA525" s="53"/>
      <c r="GB525" s="53"/>
      <c r="GC525" s="53"/>
      <c r="GD525" s="53"/>
      <c r="GE525" s="53"/>
      <c r="GF525" s="53"/>
      <c r="GG525" s="53"/>
      <c r="GH525" s="53"/>
      <c r="GI525" s="53"/>
      <c r="GJ525" s="53"/>
      <c r="GK525" s="53"/>
      <c r="GL525" s="53"/>
      <c r="GM525" s="53"/>
      <c r="GN525" s="53"/>
      <c r="GO525" s="53"/>
      <c r="GP525" s="53"/>
      <c r="GQ525" s="53"/>
      <c r="GR525" s="53"/>
      <c r="GS525" s="53"/>
      <c r="GT525" s="53"/>
      <c r="GU525" s="53"/>
      <c r="GV525" s="53"/>
      <c r="GW525" s="53"/>
      <c r="GX525" s="53"/>
      <c r="GY525" s="53"/>
      <c r="GZ525" s="53"/>
      <c r="HA525" s="53"/>
      <c r="HB525" s="53"/>
      <c r="HC525" s="53"/>
      <c r="HD525" s="53"/>
      <c r="HE525" s="53"/>
      <c r="HF525" s="53"/>
      <c r="HG525" s="53"/>
      <c r="HH525" s="53"/>
      <c r="HI525" s="53"/>
      <c r="HJ525" s="53"/>
      <c r="HK525" s="53"/>
      <c r="HL525" s="53"/>
      <c r="HM525" s="53"/>
      <c r="HN525" s="53"/>
      <c r="HO525" s="53"/>
      <c r="HP525" s="53"/>
      <c r="HQ525" s="53"/>
      <c r="HR525" s="53"/>
      <c r="HS525" s="53"/>
      <c r="HT525" s="53"/>
      <c r="HU525" s="53"/>
      <c r="HV525" s="53"/>
      <c r="HW525" s="53"/>
      <c r="HX525" s="53"/>
      <c r="HY525" s="53"/>
      <c r="HZ525" s="53"/>
      <c r="IA525" s="53"/>
      <c r="IB525" s="53"/>
      <c r="IC525" s="53"/>
      <c r="ID525" s="53"/>
      <c r="IE525" s="53"/>
      <c r="IF525" s="53"/>
      <c r="IG525" s="53"/>
      <c r="IH525" s="53"/>
      <c r="II525" s="53"/>
      <c r="IJ525" s="53"/>
      <c r="IK525" s="53"/>
      <c r="IL525" s="53"/>
      <c r="IM525" s="53"/>
      <c r="IN525" s="53"/>
      <c r="IO525" s="53"/>
      <c r="IP525" s="53"/>
      <c r="IQ525" s="53"/>
      <c r="IR525" s="53"/>
      <c r="IS525" s="53"/>
      <c r="IT525" s="53"/>
      <c r="IU525" s="53"/>
      <c r="IV525" s="53"/>
      <c r="IW525" s="53"/>
      <c r="IX525" s="53"/>
      <c r="IY525" s="53"/>
      <c r="IZ525" s="53"/>
      <c r="JA525" s="53"/>
      <c r="JB525" s="53"/>
      <c r="JC525" s="53"/>
      <c r="JD525" s="53"/>
      <c r="JE525" s="53"/>
      <c r="JF525" s="53"/>
      <c r="JG525" s="53"/>
      <c r="JH525" s="53"/>
      <c r="JI525" s="53"/>
      <c r="JJ525" s="53"/>
      <c r="JK525" s="53"/>
      <c r="JL525" s="53"/>
      <c r="JM525" s="53"/>
      <c r="JN525" s="53"/>
      <c r="JO525" s="53"/>
      <c r="JP525" s="53"/>
      <c r="JQ525" s="53"/>
      <c r="JR525" s="53"/>
      <c r="JS525" s="53"/>
      <c r="JT525" s="53"/>
      <c r="JU525" s="53"/>
      <c r="JV525" s="53"/>
      <c r="JW525" s="53"/>
      <c r="JX525" s="53"/>
      <c r="JY525" s="53"/>
      <c r="JZ525" s="53"/>
      <c r="KA525" s="53"/>
      <c r="KB525" s="53"/>
      <c r="KC525" s="53"/>
      <c r="KD525" s="53"/>
      <c r="KE525" s="53"/>
      <c r="KF525" s="53"/>
      <c r="KG525" s="53"/>
      <c r="KH525" s="53"/>
      <c r="KI525" s="53"/>
      <c r="KJ525" s="53"/>
      <c r="KK525" s="53"/>
      <c r="KL525" s="53"/>
      <c r="KM525" s="53"/>
      <c r="KN525" s="53"/>
      <c r="KO525" s="53"/>
      <c r="KP525" s="53"/>
      <c r="KQ525" s="53"/>
      <c r="KR525" s="53"/>
      <c r="KS525" s="53"/>
      <c r="KT525" s="53"/>
      <c r="KU525" s="53"/>
      <c r="KV525" s="53"/>
      <c r="KW525" s="53"/>
      <c r="KX525" s="53"/>
      <c r="KY525" s="53"/>
      <c r="KZ525" s="53"/>
      <c r="LA525" s="53"/>
      <c r="LB525" s="53"/>
      <c r="LC525" s="53"/>
      <c r="LD525" s="53"/>
      <c r="LE525" s="53"/>
      <c r="LF525" s="53"/>
      <c r="LG525" s="53"/>
      <c r="LH525" s="53"/>
      <c r="LI525" s="53"/>
      <c r="LJ525" s="53"/>
      <c r="LK525" s="53"/>
      <c r="LL525" s="53"/>
      <c r="LM525" s="53"/>
      <c r="LN525" s="53"/>
      <c r="LO525" s="53"/>
      <c r="LP525" s="53"/>
      <c r="LQ525" s="53"/>
      <c r="LR525" s="53"/>
      <c r="LS525" s="53"/>
      <c r="LT525" s="53"/>
      <c r="LU525" s="53"/>
      <c r="LV525" s="53"/>
      <c r="LW525" s="53"/>
      <c r="LX525" s="53"/>
      <c r="LY525" s="53"/>
      <c r="LZ525" s="53"/>
      <c r="MA525" s="53"/>
      <c r="MB525" s="53"/>
      <c r="MC525" s="53"/>
      <c r="MD525" s="53"/>
      <c r="ME525" s="53"/>
      <c r="MF525" s="53"/>
      <c r="MG525" s="53"/>
      <c r="MH525" s="53"/>
      <c r="MI525" s="53"/>
      <c r="MJ525" s="53"/>
      <c r="MK525" s="53"/>
      <c r="ML525" s="53"/>
      <c r="MM525" s="53"/>
      <c r="MN525" s="53"/>
      <c r="MO525" s="53"/>
      <c r="MP525" s="53"/>
      <c r="MQ525" s="53"/>
      <c r="MR525" s="53"/>
      <c r="MS525" s="53"/>
      <c r="MT525" s="53"/>
      <c r="MU525" s="53"/>
      <c r="MV525" s="53"/>
      <c r="MW525" s="53"/>
      <c r="MX525" s="53"/>
      <c r="MY525" s="53"/>
      <c r="MZ525" s="53"/>
      <c r="NA525" s="53"/>
      <c r="NB525" s="53"/>
      <c r="NC525" s="53"/>
      <c r="ND525" s="53"/>
      <c r="NE525" s="53"/>
      <c r="NF525" s="53"/>
      <c r="NG525" s="53"/>
      <c r="NH525" s="53"/>
      <c r="NI525" s="53"/>
      <c r="NJ525" s="53"/>
      <c r="NK525" s="53"/>
      <c r="NL525" s="53"/>
      <c r="NM525" s="53"/>
      <c r="NN525" s="53"/>
      <c r="NO525" s="53"/>
      <c r="NP525" s="53"/>
      <c r="NQ525" s="53"/>
      <c r="NR525" s="53"/>
      <c r="NS525" s="53"/>
      <c r="NT525" s="53"/>
      <c r="NU525" s="53"/>
      <c r="NV525" s="53"/>
      <c r="NW525" s="53"/>
      <c r="NX525" s="53"/>
      <c r="NY525" s="53"/>
      <c r="NZ525" s="53"/>
      <c r="OA525" s="53"/>
      <c r="OB525" s="53"/>
      <c r="OC525" s="53"/>
      <c r="OD525" s="53"/>
      <c r="OE525" s="53"/>
      <c r="OF525" s="53"/>
      <c r="OG525" s="53"/>
      <c r="OH525" s="53"/>
      <c r="OI525" s="53"/>
      <c r="OJ525" s="53"/>
      <c r="OK525" s="53"/>
      <c r="OL525" s="53"/>
      <c r="OM525" s="53"/>
      <c r="ON525" s="53"/>
      <c r="OO525" s="53"/>
      <c r="OP525" s="53"/>
      <c r="OQ525" s="53"/>
      <c r="OR525" s="53"/>
      <c r="OS525" s="53"/>
      <c r="OT525" s="53"/>
      <c r="OU525" s="53"/>
      <c r="OV525" s="53"/>
      <c r="OW525" s="53"/>
      <c r="OX525" s="53"/>
      <c r="OY525" s="53"/>
      <c r="OZ525" s="53"/>
      <c r="PA525" s="53"/>
      <c r="PB525" s="53"/>
      <c r="PC525" s="53"/>
      <c r="PD525" s="53"/>
      <c r="PE525" s="53"/>
      <c r="PF525" s="53"/>
      <c r="PG525" s="53"/>
      <c r="PH525" s="53"/>
      <c r="PI525" s="53"/>
      <c r="PJ525" s="53"/>
      <c r="PK525" s="53"/>
      <c r="PL525" s="53"/>
      <c r="PM525" s="53"/>
      <c r="PN525" s="53"/>
      <c r="PO525" s="53"/>
      <c r="PP525" s="53"/>
      <c r="PQ525" s="53"/>
      <c r="PR525" s="53"/>
      <c r="PS525" s="53"/>
      <c r="PT525" s="53"/>
      <c r="PU525" s="53"/>
      <c r="PV525" s="53"/>
      <c r="PW525" s="53"/>
      <c r="PX525" s="53"/>
      <c r="PY525" s="53"/>
      <c r="PZ525" s="53"/>
      <c r="QA525" s="53"/>
      <c r="QB525" s="53"/>
      <c r="QC525" s="53"/>
      <c r="QD525" s="53"/>
      <c r="QE525" s="53"/>
      <c r="QF525" s="53"/>
      <c r="QG525" s="53"/>
      <c r="QH525" s="53"/>
      <c r="QI525" s="53"/>
      <c r="QJ525" s="53"/>
      <c r="QK525" s="53"/>
      <c r="QL525" s="53"/>
      <c r="QM525" s="53"/>
      <c r="QN525" s="53"/>
      <c r="QO525" s="53"/>
      <c r="QP525" s="53"/>
      <c r="QQ525" s="53"/>
      <c r="QR525" s="53"/>
      <c r="QS525" s="53"/>
      <c r="QT525" s="53"/>
      <c r="QU525" s="53"/>
      <c r="QV525" s="53"/>
      <c r="QW525" s="53"/>
      <c r="QX525" s="53"/>
      <c r="QY525" s="53"/>
      <c r="QZ525" s="53"/>
      <c r="RA525" s="53"/>
      <c r="RB525" s="53"/>
      <c r="RC525" s="53"/>
      <c r="RD525" s="53"/>
      <c r="RE525" s="53"/>
      <c r="RF525" s="53"/>
      <c r="RG525" s="53"/>
      <c r="RH525" s="53"/>
      <c r="RI525" s="53"/>
      <c r="RJ525" s="53"/>
      <c r="RK525" s="53"/>
      <c r="RL525" s="53"/>
      <c r="RM525" s="53"/>
      <c r="RN525" s="53"/>
      <c r="RO525" s="53"/>
      <c r="RP525" s="53"/>
      <c r="RQ525" s="53"/>
      <c r="RR525" s="53"/>
      <c r="RS525" s="53"/>
      <c r="RT525" s="53"/>
      <c r="RU525" s="53"/>
      <c r="RV525" s="53"/>
      <c r="RW525" s="53"/>
      <c r="RX525" s="53"/>
      <c r="RY525" s="53"/>
      <c r="RZ525" s="53"/>
      <c r="SA525" s="53"/>
      <c r="SB525" s="53"/>
      <c r="SC525" s="53"/>
      <c r="SD525" s="53"/>
      <c r="SE525" s="53"/>
      <c r="SF525" s="53"/>
      <c r="SG525" s="53"/>
      <c r="SH525" s="53"/>
      <c r="SI525" s="53"/>
      <c r="SJ525" s="53"/>
      <c r="SK525" s="53"/>
      <c r="SL525" s="53"/>
      <c r="SM525" s="53"/>
      <c r="SN525" s="53"/>
      <c r="SO525" s="53"/>
      <c r="SP525" s="53"/>
      <c r="SQ525" s="53"/>
      <c r="SR525" s="53"/>
      <c r="SS525" s="53"/>
      <c r="ST525" s="53"/>
      <c r="SU525" s="53"/>
      <c r="SV525" s="53"/>
      <c r="SW525" s="53"/>
      <c r="SX525" s="53"/>
      <c r="SY525" s="53"/>
      <c r="SZ525" s="53"/>
      <c r="TA525" s="53"/>
      <c r="TB525" s="53"/>
      <c r="TC525" s="53"/>
      <c r="TD525" s="53"/>
      <c r="TE525" s="53"/>
      <c r="TF525" s="53"/>
      <c r="TG525" s="53"/>
      <c r="TH525" s="53"/>
      <c r="TI525" s="53"/>
      <c r="TJ525" s="53"/>
      <c r="TK525" s="53"/>
      <c r="TL525" s="53"/>
      <c r="TM525" s="53"/>
      <c r="TN525" s="53"/>
      <c r="TO525" s="53"/>
      <c r="TP525" s="53"/>
      <c r="TQ525" s="53"/>
      <c r="TR525" s="53"/>
      <c r="TS525" s="53"/>
      <c r="TT525" s="53"/>
      <c r="TU525" s="53"/>
      <c r="TV525" s="53"/>
      <c r="TW525" s="53"/>
      <c r="TX525" s="53"/>
      <c r="TY525" s="53"/>
      <c r="TZ525" s="53"/>
      <c r="UA525" s="53"/>
      <c r="UB525" s="53"/>
      <c r="UC525" s="53"/>
      <c r="UD525" s="53"/>
      <c r="UE525" s="53"/>
      <c r="UF525" s="53"/>
      <c r="UG525" s="53"/>
    </row>
    <row r="526" spans="12:553" s="19" customFormat="1" ht="15.75" customHeight="1" x14ac:dyDescent="0.2">
      <c r="L526" s="66"/>
      <c r="M526" s="66"/>
      <c r="N526" s="52"/>
      <c r="O526" s="53"/>
      <c r="P526" s="53"/>
      <c r="Q526" s="53"/>
      <c r="R526" s="53"/>
      <c r="S526" s="53"/>
      <c r="T526" s="53"/>
      <c r="U526" s="53"/>
      <c r="V526" s="53"/>
      <c r="W526" s="53"/>
      <c r="X526" s="53"/>
      <c r="Y526" s="53"/>
      <c r="Z526" s="53"/>
      <c r="AA526" s="53"/>
      <c r="AB526" s="53"/>
      <c r="AC526" s="53"/>
      <c r="AD526" s="53"/>
      <c r="AE526" s="53"/>
      <c r="AF526" s="53"/>
      <c r="AG526" s="53"/>
      <c r="AH526" s="53"/>
      <c r="AI526" s="53"/>
      <c r="AJ526" s="53"/>
      <c r="AK526" s="53"/>
      <c r="AL526" s="53"/>
      <c r="AM526" s="53"/>
      <c r="AN526" s="53"/>
      <c r="AO526" s="53"/>
      <c r="AP526" s="53"/>
      <c r="AQ526" s="53"/>
      <c r="AR526" s="53"/>
      <c r="AS526" s="53"/>
      <c r="AT526" s="53"/>
      <c r="AU526" s="53"/>
      <c r="AV526" s="53"/>
      <c r="AW526" s="53"/>
      <c r="AX526" s="53"/>
      <c r="AY526" s="53"/>
      <c r="AZ526" s="53"/>
      <c r="BA526" s="53"/>
      <c r="BB526" s="53"/>
      <c r="BC526" s="53"/>
      <c r="BD526" s="53"/>
      <c r="BE526" s="53"/>
      <c r="BF526" s="53"/>
      <c r="BG526" s="53"/>
      <c r="BH526" s="53"/>
      <c r="BI526" s="53"/>
      <c r="BJ526" s="53"/>
      <c r="BK526" s="53"/>
      <c r="BL526" s="53"/>
      <c r="BM526" s="53"/>
      <c r="BN526" s="53"/>
      <c r="BO526" s="53"/>
      <c r="BP526" s="53"/>
      <c r="BQ526" s="53"/>
      <c r="BR526" s="53"/>
      <c r="BS526" s="53"/>
      <c r="BT526" s="53"/>
      <c r="BU526" s="53"/>
      <c r="BV526" s="53"/>
      <c r="BW526" s="53"/>
      <c r="BX526" s="53"/>
      <c r="BY526" s="53"/>
      <c r="BZ526" s="53"/>
      <c r="CA526" s="53"/>
      <c r="CB526" s="53"/>
      <c r="CC526" s="53"/>
      <c r="CD526" s="53"/>
      <c r="CE526" s="53"/>
      <c r="CF526" s="53"/>
      <c r="CG526" s="53"/>
      <c r="CH526" s="53"/>
      <c r="CI526" s="53"/>
      <c r="CJ526" s="53"/>
      <c r="CK526" s="53"/>
      <c r="CL526" s="53"/>
      <c r="CM526" s="53"/>
      <c r="CN526" s="53"/>
      <c r="CO526" s="53"/>
      <c r="CP526" s="53"/>
      <c r="CQ526" s="53"/>
      <c r="CR526" s="53"/>
      <c r="CS526" s="53"/>
      <c r="CT526" s="53"/>
      <c r="CU526" s="53"/>
      <c r="CV526" s="53"/>
      <c r="CW526" s="53"/>
      <c r="CX526" s="53"/>
      <c r="CY526" s="53"/>
      <c r="CZ526" s="53"/>
      <c r="DA526" s="53"/>
      <c r="DB526" s="53"/>
      <c r="DC526" s="53"/>
      <c r="DD526" s="53"/>
      <c r="DE526" s="53"/>
      <c r="DF526" s="53"/>
      <c r="DG526" s="53"/>
      <c r="DH526" s="53"/>
      <c r="DI526" s="53"/>
      <c r="DJ526" s="53"/>
      <c r="DK526" s="53"/>
      <c r="DL526" s="53"/>
      <c r="DM526" s="53"/>
      <c r="DN526" s="53"/>
      <c r="DO526" s="53"/>
      <c r="DP526" s="53"/>
      <c r="DQ526" s="53"/>
      <c r="DR526" s="53"/>
      <c r="DS526" s="53"/>
      <c r="DT526" s="53"/>
      <c r="DU526" s="53"/>
      <c r="DV526" s="53"/>
      <c r="DW526" s="53"/>
      <c r="DX526" s="53"/>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3"/>
      <c r="FK526" s="53"/>
      <c r="FL526" s="53"/>
      <c r="FM526" s="53"/>
      <c r="FN526" s="53"/>
      <c r="FO526" s="53"/>
      <c r="FP526" s="53"/>
      <c r="FQ526" s="53"/>
      <c r="FR526" s="53"/>
      <c r="FS526" s="53"/>
      <c r="FT526" s="53"/>
      <c r="FU526" s="53"/>
      <c r="FV526" s="53"/>
      <c r="FW526" s="53"/>
      <c r="FX526" s="53"/>
      <c r="FY526" s="53"/>
      <c r="FZ526" s="53"/>
      <c r="GA526" s="53"/>
      <c r="GB526" s="53"/>
      <c r="GC526" s="53"/>
      <c r="GD526" s="53"/>
      <c r="GE526" s="53"/>
      <c r="GF526" s="53"/>
      <c r="GG526" s="53"/>
      <c r="GH526" s="53"/>
      <c r="GI526" s="53"/>
      <c r="GJ526" s="53"/>
      <c r="GK526" s="53"/>
      <c r="GL526" s="53"/>
      <c r="GM526" s="53"/>
      <c r="GN526" s="53"/>
      <c r="GO526" s="53"/>
      <c r="GP526" s="53"/>
      <c r="GQ526" s="53"/>
      <c r="GR526" s="53"/>
      <c r="GS526" s="53"/>
      <c r="GT526" s="53"/>
      <c r="GU526" s="53"/>
      <c r="GV526" s="53"/>
      <c r="GW526" s="53"/>
      <c r="GX526" s="53"/>
      <c r="GY526" s="53"/>
      <c r="GZ526" s="53"/>
      <c r="HA526" s="53"/>
      <c r="HB526" s="53"/>
      <c r="HC526" s="53"/>
      <c r="HD526" s="53"/>
      <c r="HE526" s="53"/>
      <c r="HF526" s="53"/>
      <c r="HG526" s="53"/>
      <c r="HH526" s="53"/>
      <c r="HI526" s="53"/>
      <c r="HJ526" s="53"/>
      <c r="HK526" s="53"/>
      <c r="HL526" s="53"/>
      <c r="HM526" s="53"/>
      <c r="HN526" s="53"/>
      <c r="HO526" s="53"/>
      <c r="HP526" s="53"/>
      <c r="HQ526" s="53"/>
      <c r="HR526" s="53"/>
      <c r="HS526" s="53"/>
      <c r="HT526" s="53"/>
      <c r="HU526" s="53"/>
      <c r="HV526" s="53"/>
      <c r="HW526" s="53"/>
      <c r="HX526" s="53"/>
      <c r="HY526" s="53"/>
      <c r="HZ526" s="53"/>
      <c r="IA526" s="53"/>
      <c r="IB526" s="53"/>
      <c r="IC526" s="53"/>
      <c r="ID526" s="53"/>
      <c r="IE526" s="53"/>
      <c r="IF526" s="53"/>
      <c r="IG526" s="53"/>
      <c r="IH526" s="53"/>
      <c r="II526" s="53"/>
      <c r="IJ526" s="53"/>
      <c r="IK526" s="53"/>
      <c r="IL526" s="53"/>
      <c r="IM526" s="53"/>
      <c r="IN526" s="53"/>
      <c r="IO526" s="53"/>
      <c r="IP526" s="53"/>
      <c r="IQ526" s="53"/>
      <c r="IR526" s="53"/>
      <c r="IS526" s="53"/>
      <c r="IT526" s="53"/>
      <c r="IU526" s="53"/>
      <c r="IV526" s="53"/>
      <c r="IW526" s="53"/>
      <c r="IX526" s="53"/>
      <c r="IY526" s="53"/>
      <c r="IZ526" s="53"/>
      <c r="JA526" s="53"/>
      <c r="JB526" s="53"/>
      <c r="JC526" s="53"/>
      <c r="JD526" s="53"/>
      <c r="JE526" s="53"/>
      <c r="JF526" s="53"/>
      <c r="JG526" s="53"/>
      <c r="JH526" s="53"/>
      <c r="JI526" s="53"/>
      <c r="JJ526" s="53"/>
      <c r="JK526" s="53"/>
      <c r="JL526" s="53"/>
      <c r="JM526" s="53"/>
      <c r="JN526" s="53"/>
      <c r="JO526" s="53"/>
      <c r="JP526" s="53"/>
      <c r="JQ526" s="53"/>
      <c r="JR526" s="53"/>
      <c r="JS526" s="53"/>
      <c r="JT526" s="53"/>
      <c r="JU526" s="53"/>
      <c r="JV526" s="53"/>
      <c r="JW526" s="53"/>
      <c r="JX526" s="53"/>
      <c r="JY526" s="53"/>
      <c r="JZ526" s="53"/>
      <c r="KA526" s="53"/>
      <c r="KB526" s="53"/>
      <c r="KC526" s="53"/>
      <c r="KD526" s="53"/>
      <c r="KE526" s="53"/>
      <c r="KF526" s="53"/>
      <c r="KG526" s="53"/>
      <c r="KH526" s="53"/>
      <c r="KI526" s="53"/>
      <c r="KJ526" s="53"/>
      <c r="KK526" s="53"/>
      <c r="KL526" s="53"/>
      <c r="KM526" s="53"/>
      <c r="KN526" s="53"/>
      <c r="KO526" s="53"/>
      <c r="KP526" s="53"/>
      <c r="KQ526" s="53"/>
      <c r="KR526" s="53"/>
      <c r="KS526" s="53"/>
      <c r="KT526" s="53"/>
      <c r="KU526" s="53"/>
      <c r="KV526" s="53"/>
      <c r="KW526" s="53"/>
      <c r="KX526" s="53"/>
      <c r="KY526" s="53"/>
      <c r="KZ526" s="53"/>
      <c r="LA526" s="53"/>
      <c r="LB526" s="53"/>
      <c r="LC526" s="53"/>
      <c r="LD526" s="53"/>
      <c r="LE526" s="53"/>
      <c r="LF526" s="53"/>
      <c r="LG526" s="53"/>
      <c r="LH526" s="53"/>
      <c r="LI526" s="53"/>
      <c r="LJ526" s="53"/>
      <c r="LK526" s="53"/>
      <c r="LL526" s="53"/>
      <c r="LM526" s="53"/>
      <c r="LN526" s="53"/>
      <c r="LO526" s="53"/>
      <c r="LP526" s="53"/>
      <c r="LQ526" s="53"/>
      <c r="LR526" s="53"/>
      <c r="LS526" s="53"/>
      <c r="LT526" s="53"/>
      <c r="LU526" s="53"/>
      <c r="LV526" s="53"/>
      <c r="LW526" s="53"/>
      <c r="LX526" s="53"/>
      <c r="LY526" s="53"/>
      <c r="LZ526" s="53"/>
      <c r="MA526" s="53"/>
      <c r="MB526" s="53"/>
      <c r="MC526" s="53"/>
      <c r="MD526" s="53"/>
      <c r="ME526" s="53"/>
      <c r="MF526" s="53"/>
      <c r="MG526" s="53"/>
      <c r="MH526" s="53"/>
      <c r="MI526" s="53"/>
      <c r="MJ526" s="53"/>
      <c r="MK526" s="53"/>
      <c r="ML526" s="53"/>
      <c r="MM526" s="53"/>
      <c r="MN526" s="53"/>
      <c r="MO526" s="53"/>
      <c r="MP526" s="53"/>
      <c r="MQ526" s="53"/>
      <c r="MR526" s="53"/>
      <c r="MS526" s="53"/>
      <c r="MT526" s="53"/>
      <c r="MU526" s="53"/>
      <c r="MV526" s="53"/>
      <c r="MW526" s="53"/>
      <c r="MX526" s="53"/>
      <c r="MY526" s="53"/>
      <c r="MZ526" s="53"/>
      <c r="NA526" s="53"/>
      <c r="NB526" s="53"/>
      <c r="NC526" s="53"/>
      <c r="ND526" s="53"/>
      <c r="NE526" s="53"/>
      <c r="NF526" s="53"/>
      <c r="NG526" s="53"/>
      <c r="NH526" s="53"/>
      <c r="NI526" s="53"/>
      <c r="NJ526" s="53"/>
      <c r="NK526" s="53"/>
      <c r="NL526" s="53"/>
      <c r="NM526" s="53"/>
      <c r="NN526" s="53"/>
      <c r="NO526" s="53"/>
      <c r="NP526" s="53"/>
      <c r="NQ526" s="53"/>
      <c r="NR526" s="53"/>
      <c r="NS526" s="53"/>
      <c r="NT526" s="53"/>
      <c r="NU526" s="53"/>
      <c r="NV526" s="53"/>
      <c r="NW526" s="53"/>
      <c r="NX526" s="53"/>
      <c r="NY526" s="53"/>
      <c r="NZ526" s="53"/>
      <c r="OA526" s="53"/>
      <c r="OB526" s="53"/>
      <c r="OC526" s="53"/>
      <c r="OD526" s="53"/>
      <c r="OE526" s="53"/>
      <c r="OF526" s="53"/>
      <c r="OG526" s="53"/>
      <c r="OH526" s="53"/>
      <c r="OI526" s="53"/>
      <c r="OJ526" s="53"/>
      <c r="OK526" s="53"/>
      <c r="OL526" s="53"/>
      <c r="OM526" s="53"/>
      <c r="ON526" s="53"/>
      <c r="OO526" s="53"/>
      <c r="OP526" s="53"/>
      <c r="OQ526" s="53"/>
      <c r="OR526" s="53"/>
      <c r="OS526" s="53"/>
      <c r="OT526" s="53"/>
      <c r="OU526" s="53"/>
      <c r="OV526" s="53"/>
      <c r="OW526" s="53"/>
      <c r="OX526" s="53"/>
      <c r="OY526" s="53"/>
      <c r="OZ526" s="53"/>
      <c r="PA526" s="53"/>
      <c r="PB526" s="53"/>
      <c r="PC526" s="53"/>
      <c r="PD526" s="53"/>
      <c r="PE526" s="53"/>
      <c r="PF526" s="53"/>
      <c r="PG526" s="53"/>
      <c r="PH526" s="53"/>
      <c r="PI526" s="53"/>
      <c r="PJ526" s="53"/>
      <c r="PK526" s="53"/>
      <c r="PL526" s="53"/>
      <c r="PM526" s="53"/>
      <c r="PN526" s="53"/>
      <c r="PO526" s="53"/>
      <c r="PP526" s="53"/>
      <c r="PQ526" s="53"/>
      <c r="PR526" s="53"/>
      <c r="PS526" s="53"/>
      <c r="PT526" s="53"/>
      <c r="PU526" s="53"/>
      <c r="PV526" s="53"/>
      <c r="PW526" s="53"/>
      <c r="PX526" s="53"/>
      <c r="PY526" s="53"/>
      <c r="PZ526" s="53"/>
      <c r="QA526" s="53"/>
      <c r="QB526" s="53"/>
      <c r="QC526" s="53"/>
      <c r="QD526" s="53"/>
      <c r="QE526" s="53"/>
      <c r="QF526" s="53"/>
      <c r="QG526" s="53"/>
      <c r="QH526" s="53"/>
      <c r="QI526" s="53"/>
      <c r="QJ526" s="53"/>
      <c r="QK526" s="53"/>
      <c r="QL526" s="53"/>
      <c r="QM526" s="53"/>
      <c r="QN526" s="53"/>
      <c r="QO526" s="53"/>
      <c r="QP526" s="53"/>
      <c r="QQ526" s="53"/>
      <c r="QR526" s="53"/>
      <c r="QS526" s="53"/>
      <c r="QT526" s="53"/>
      <c r="QU526" s="53"/>
      <c r="QV526" s="53"/>
      <c r="QW526" s="53"/>
      <c r="QX526" s="53"/>
      <c r="QY526" s="53"/>
      <c r="QZ526" s="53"/>
      <c r="RA526" s="53"/>
      <c r="RB526" s="53"/>
      <c r="RC526" s="53"/>
      <c r="RD526" s="53"/>
      <c r="RE526" s="53"/>
      <c r="RF526" s="53"/>
      <c r="RG526" s="53"/>
      <c r="RH526" s="53"/>
      <c r="RI526" s="53"/>
      <c r="RJ526" s="53"/>
      <c r="RK526" s="53"/>
      <c r="RL526" s="53"/>
      <c r="RM526" s="53"/>
      <c r="RN526" s="53"/>
      <c r="RO526" s="53"/>
      <c r="RP526" s="53"/>
      <c r="RQ526" s="53"/>
      <c r="RR526" s="53"/>
      <c r="RS526" s="53"/>
      <c r="RT526" s="53"/>
      <c r="RU526" s="53"/>
      <c r="RV526" s="53"/>
      <c r="RW526" s="53"/>
      <c r="RX526" s="53"/>
      <c r="RY526" s="53"/>
      <c r="RZ526" s="53"/>
      <c r="SA526" s="53"/>
      <c r="SB526" s="53"/>
      <c r="SC526" s="53"/>
      <c r="SD526" s="53"/>
      <c r="SE526" s="53"/>
      <c r="SF526" s="53"/>
      <c r="SG526" s="53"/>
      <c r="SH526" s="53"/>
      <c r="SI526" s="53"/>
      <c r="SJ526" s="53"/>
      <c r="SK526" s="53"/>
      <c r="SL526" s="53"/>
      <c r="SM526" s="53"/>
      <c r="SN526" s="53"/>
      <c r="SO526" s="53"/>
      <c r="SP526" s="53"/>
      <c r="SQ526" s="53"/>
      <c r="SR526" s="53"/>
      <c r="SS526" s="53"/>
      <c r="ST526" s="53"/>
      <c r="SU526" s="53"/>
      <c r="SV526" s="53"/>
      <c r="SW526" s="53"/>
      <c r="SX526" s="53"/>
      <c r="SY526" s="53"/>
      <c r="SZ526" s="53"/>
      <c r="TA526" s="53"/>
      <c r="TB526" s="53"/>
      <c r="TC526" s="53"/>
      <c r="TD526" s="53"/>
      <c r="TE526" s="53"/>
      <c r="TF526" s="53"/>
      <c r="TG526" s="53"/>
      <c r="TH526" s="53"/>
      <c r="TI526" s="53"/>
      <c r="TJ526" s="53"/>
      <c r="TK526" s="53"/>
      <c r="TL526" s="53"/>
      <c r="TM526" s="53"/>
      <c r="TN526" s="53"/>
      <c r="TO526" s="53"/>
      <c r="TP526" s="53"/>
      <c r="TQ526" s="53"/>
      <c r="TR526" s="53"/>
      <c r="TS526" s="53"/>
      <c r="TT526" s="53"/>
      <c r="TU526" s="53"/>
      <c r="TV526" s="53"/>
      <c r="TW526" s="53"/>
      <c r="TX526" s="53"/>
      <c r="TY526" s="53"/>
      <c r="TZ526" s="53"/>
      <c r="UA526" s="53"/>
      <c r="UB526" s="53"/>
      <c r="UC526" s="53"/>
      <c r="UD526" s="53"/>
      <c r="UE526" s="53"/>
      <c r="UF526" s="53"/>
      <c r="UG526" s="53"/>
    </row>
    <row r="527" spans="12:553" s="19" customFormat="1" ht="15.75" customHeight="1" x14ac:dyDescent="0.2">
      <c r="L527" s="66"/>
      <c r="M527" s="66"/>
      <c r="N527" s="52"/>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c r="DB527" s="53"/>
      <c r="DC527" s="53"/>
      <c r="DD527" s="53"/>
      <c r="DE527" s="53"/>
      <c r="DF527" s="53"/>
      <c r="DG527" s="53"/>
      <c r="DH527" s="53"/>
      <c r="DI527" s="53"/>
      <c r="DJ527" s="53"/>
      <c r="DK527" s="53"/>
      <c r="DL527" s="53"/>
      <c r="DM527" s="53"/>
      <c r="DN527" s="53"/>
      <c r="DO527" s="53"/>
      <c r="DP527" s="53"/>
      <c r="DQ527" s="53"/>
      <c r="DR527" s="53"/>
      <c r="DS527" s="53"/>
      <c r="DT527" s="53"/>
      <c r="DU527" s="53"/>
      <c r="DV527" s="53"/>
      <c r="DW527" s="53"/>
      <c r="DX527" s="53"/>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3"/>
      <c r="FK527" s="53"/>
      <c r="FL527" s="53"/>
      <c r="FM527" s="53"/>
      <c r="FN527" s="53"/>
      <c r="FO527" s="53"/>
      <c r="FP527" s="53"/>
      <c r="FQ527" s="53"/>
      <c r="FR527" s="53"/>
      <c r="FS527" s="53"/>
      <c r="FT527" s="53"/>
      <c r="FU527" s="53"/>
      <c r="FV527" s="53"/>
      <c r="FW527" s="53"/>
      <c r="FX527" s="53"/>
      <c r="FY527" s="53"/>
      <c r="FZ527" s="53"/>
      <c r="GA527" s="53"/>
      <c r="GB527" s="53"/>
      <c r="GC527" s="53"/>
      <c r="GD527" s="53"/>
      <c r="GE527" s="53"/>
      <c r="GF527" s="53"/>
      <c r="GG527" s="53"/>
      <c r="GH527" s="53"/>
      <c r="GI527" s="53"/>
      <c r="GJ527" s="53"/>
      <c r="GK527" s="53"/>
      <c r="GL527" s="53"/>
      <c r="GM527" s="53"/>
      <c r="GN527" s="53"/>
      <c r="GO527" s="53"/>
      <c r="GP527" s="53"/>
      <c r="GQ527" s="53"/>
      <c r="GR527" s="53"/>
      <c r="GS527" s="53"/>
      <c r="GT527" s="53"/>
      <c r="GU527" s="53"/>
      <c r="GV527" s="53"/>
      <c r="GW527" s="53"/>
      <c r="GX527" s="53"/>
      <c r="GY527" s="53"/>
      <c r="GZ527" s="53"/>
      <c r="HA527" s="53"/>
      <c r="HB527" s="53"/>
      <c r="HC527" s="53"/>
      <c r="HD527" s="53"/>
      <c r="HE527" s="53"/>
      <c r="HF527" s="53"/>
      <c r="HG527" s="53"/>
      <c r="HH527" s="53"/>
      <c r="HI527" s="53"/>
      <c r="HJ527" s="53"/>
      <c r="HK527" s="53"/>
      <c r="HL527" s="53"/>
      <c r="HM527" s="53"/>
      <c r="HN527" s="53"/>
      <c r="HO527" s="53"/>
      <c r="HP527" s="53"/>
      <c r="HQ527" s="53"/>
      <c r="HR527" s="53"/>
      <c r="HS527" s="53"/>
      <c r="HT527" s="53"/>
      <c r="HU527" s="53"/>
      <c r="HV527" s="53"/>
      <c r="HW527" s="53"/>
      <c r="HX527" s="53"/>
      <c r="HY527" s="53"/>
      <c r="HZ527" s="53"/>
      <c r="IA527" s="53"/>
      <c r="IB527" s="53"/>
      <c r="IC527" s="53"/>
      <c r="ID527" s="53"/>
      <c r="IE527" s="53"/>
      <c r="IF527" s="53"/>
      <c r="IG527" s="53"/>
      <c r="IH527" s="53"/>
      <c r="II527" s="53"/>
      <c r="IJ527" s="53"/>
      <c r="IK527" s="53"/>
      <c r="IL527" s="53"/>
      <c r="IM527" s="53"/>
      <c r="IN527" s="53"/>
      <c r="IO527" s="53"/>
      <c r="IP527" s="53"/>
      <c r="IQ527" s="53"/>
      <c r="IR527" s="53"/>
      <c r="IS527" s="53"/>
      <c r="IT527" s="53"/>
      <c r="IU527" s="53"/>
      <c r="IV527" s="53"/>
      <c r="IW527" s="53"/>
      <c r="IX527" s="53"/>
      <c r="IY527" s="53"/>
      <c r="IZ527" s="53"/>
      <c r="JA527" s="53"/>
      <c r="JB527" s="53"/>
      <c r="JC527" s="53"/>
      <c r="JD527" s="53"/>
      <c r="JE527" s="53"/>
      <c r="JF527" s="53"/>
      <c r="JG527" s="53"/>
      <c r="JH527" s="53"/>
      <c r="JI527" s="53"/>
      <c r="JJ527" s="53"/>
      <c r="JK527" s="53"/>
      <c r="JL527" s="53"/>
      <c r="JM527" s="53"/>
      <c r="JN527" s="53"/>
      <c r="JO527" s="53"/>
      <c r="JP527" s="53"/>
      <c r="JQ527" s="53"/>
      <c r="JR527" s="53"/>
      <c r="JS527" s="53"/>
      <c r="JT527" s="53"/>
      <c r="JU527" s="53"/>
      <c r="JV527" s="53"/>
      <c r="JW527" s="53"/>
      <c r="JX527" s="53"/>
      <c r="JY527" s="53"/>
      <c r="JZ527" s="53"/>
      <c r="KA527" s="53"/>
      <c r="KB527" s="53"/>
      <c r="KC527" s="53"/>
      <c r="KD527" s="53"/>
      <c r="KE527" s="53"/>
      <c r="KF527" s="53"/>
      <c r="KG527" s="53"/>
      <c r="KH527" s="53"/>
      <c r="KI527" s="53"/>
      <c r="KJ527" s="53"/>
      <c r="KK527" s="53"/>
      <c r="KL527" s="53"/>
      <c r="KM527" s="53"/>
      <c r="KN527" s="53"/>
      <c r="KO527" s="53"/>
      <c r="KP527" s="53"/>
      <c r="KQ527" s="53"/>
      <c r="KR527" s="53"/>
      <c r="KS527" s="53"/>
      <c r="KT527" s="53"/>
      <c r="KU527" s="53"/>
      <c r="KV527" s="53"/>
      <c r="KW527" s="53"/>
      <c r="KX527" s="53"/>
      <c r="KY527" s="53"/>
      <c r="KZ527" s="53"/>
      <c r="LA527" s="53"/>
      <c r="LB527" s="53"/>
      <c r="LC527" s="53"/>
      <c r="LD527" s="53"/>
      <c r="LE527" s="53"/>
      <c r="LF527" s="53"/>
      <c r="LG527" s="53"/>
      <c r="LH527" s="53"/>
      <c r="LI527" s="53"/>
      <c r="LJ527" s="53"/>
      <c r="LK527" s="53"/>
      <c r="LL527" s="53"/>
      <c r="LM527" s="53"/>
      <c r="LN527" s="53"/>
      <c r="LO527" s="53"/>
      <c r="LP527" s="53"/>
      <c r="LQ527" s="53"/>
      <c r="LR527" s="53"/>
      <c r="LS527" s="53"/>
      <c r="LT527" s="53"/>
      <c r="LU527" s="53"/>
      <c r="LV527" s="53"/>
      <c r="LW527" s="53"/>
      <c r="LX527" s="53"/>
      <c r="LY527" s="53"/>
      <c r="LZ527" s="53"/>
      <c r="MA527" s="53"/>
      <c r="MB527" s="53"/>
      <c r="MC527" s="53"/>
      <c r="MD527" s="53"/>
      <c r="ME527" s="53"/>
      <c r="MF527" s="53"/>
      <c r="MG527" s="53"/>
      <c r="MH527" s="53"/>
      <c r="MI527" s="53"/>
      <c r="MJ527" s="53"/>
      <c r="MK527" s="53"/>
      <c r="ML527" s="53"/>
      <c r="MM527" s="53"/>
      <c r="MN527" s="53"/>
      <c r="MO527" s="53"/>
      <c r="MP527" s="53"/>
      <c r="MQ527" s="53"/>
      <c r="MR527" s="53"/>
      <c r="MS527" s="53"/>
      <c r="MT527" s="53"/>
      <c r="MU527" s="53"/>
      <c r="MV527" s="53"/>
      <c r="MW527" s="53"/>
      <c r="MX527" s="53"/>
      <c r="MY527" s="53"/>
      <c r="MZ527" s="53"/>
      <c r="NA527" s="53"/>
      <c r="NB527" s="53"/>
      <c r="NC527" s="53"/>
      <c r="ND527" s="53"/>
      <c r="NE527" s="53"/>
      <c r="NF527" s="53"/>
      <c r="NG527" s="53"/>
      <c r="NH527" s="53"/>
      <c r="NI527" s="53"/>
      <c r="NJ527" s="53"/>
      <c r="NK527" s="53"/>
      <c r="NL527" s="53"/>
      <c r="NM527" s="53"/>
      <c r="NN527" s="53"/>
      <c r="NO527" s="53"/>
      <c r="NP527" s="53"/>
      <c r="NQ527" s="53"/>
      <c r="NR527" s="53"/>
      <c r="NS527" s="53"/>
      <c r="NT527" s="53"/>
      <c r="NU527" s="53"/>
      <c r="NV527" s="53"/>
      <c r="NW527" s="53"/>
      <c r="NX527" s="53"/>
      <c r="NY527" s="53"/>
      <c r="NZ527" s="53"/>
      <c r="OA527" s="53"/>
      <c r="OB527" s="53"/>
      <c r="OC527" s="53"/>
      <c r="OD527" s="53"/>
      <c r="OE527" s="53"/>
      <c r="OF527" s="53"/>
      <c r="OG527" s="53"/>
      <c r="OH527" s="53"/>
      <c r="OI527" s="53"/>
      <c r="OJ527" s="53"/>
      <c r="OK527" s="53"/>
      <c r="OL527" s="53"/>
      <c r="OM527" s="53"/>
      <c r="ON527" s="53"/>
      <c r="OO527" s="53"/>
      <c r="OP527" s="53"/>
      <c r="OQ527" s="53"/>
      <c r="OR527" s="53"/>
      <c r="OS527" s="53"/>
      <c r="OT527" s="53"/>
      <c r="OU527" s="53"/>
      <c r="OV527" s="53"/>
      <c r="OW527" s="53"/>
      <c r="OX527" s="53"/>
      <c r="OY527" s="53"/>
      <c r="OZ527" s="53"/>
      <c r="PA527" s="53"/>
      <c r="PB527" s="53"/>
      <c r="PC527" s="53"/>
      <c r="PD527" s="53"/>
      <c r="PE527" s="53"/>
      <c r="PF527" s="53"/>
      <c r="PG527" s="53"/>
      <c r="PH527" s="53"/>
      <c r="PI527" s="53"/>
      <c r="PJ527" s="53"/>
      <c r="PK527" s="53"/>
      <c r="PL527" s="53"/>
      <c r="PM527" s="53"/>
      <c r="PN527" s="53"/>
      <c r="PO527" s="53"/>
      <c r="PP527" s="53"/>
      <c r="PQ527" s="53"/>
      <c r="PR527" s="53"/>
      <c r="PS527" s="53"/>
      <c r="PT527" s="53"/>
      <c r="PU527" s="53"/>
      <c r="PV527" s="53"/>
      <c r="PW527" s="53"/>
      <c r="PX527" s="53"/>
      <c r="PY527" s="53"/>
      <c r="PZ527" s="53"/>
      <c r="QA527" s="53"/>
      <c r="QB527" s="53"/>
      <c r="QC527" s="53"/>
      <c r="QD527" s="53"/>
      <c r="QE527" s="53"/>
      <c r="QF527" s="53"/>
      <c r="QG527" s="53"/>
      <c r="QH527" s="53"/>
      <c r="QI527" s="53"/>
      <c r="QJ527" s="53"/>
      <c r="QK527" s="53"/>
      <c r="QL527" s="53"/>
      <c r="QM527" s="53"/>
      <c r="QN527" s="53"/>
      <c r="QO527" s="53"/>
      <c r="QP527" s="53"/>
      <c r="QQ527" s="53"/>
      <c r="QR527" s="53"/>
      <c r="QS527" s="53"/>
      <c r="QT527" s="53"/>
      <c r="QU527" s="53"/>
      <c r="QV527" s="53"/>
      <c r="QW527" s="53"/>
      <c r="QX527" s="53"/>
      <c r="QY527" s="53"/>
      <c r="QZ527" s="53"/>
      <c r="RA527" s="53"/>
      <c r="RB527" s="53"/>
      <c r="RC527" s="53"/>
      <c r="RD527" s="53"/>
      <c r="RE527" s="53"/>
      <c r="RF527" s="53"/>
      <c r="RG527" s="53"/>
      <c r="RH527" s="53"/>
      <c r="RI527" s="53"/>
      <c r="RJ527" s="53"/>
      <c r="RK527" s="53"/>
      <c r="RL527" s="53"/>
      <c r="RM527" s="53"/>
      <c r="RN527" s="53"/>
      <c r="RO527" s="53"/>
      <c r="RP527" s="53"/>
      <c r="RQ527" s="53"/>
      <c r="RR527" s="53"/>
      <c r="RS527" s="53"/>
      <c r="RT527" s="53"/>
      <c r="RU527" s="53"/>
      <c r="RV527" s="53"/>
      <c r="RW527" s="53"/>
      <c r="RX527" s="53"/>
      <c r="RY527" s="53"/>
      <c r="RZ527" s="53"/>
      <c r="SA527" s="53"/>
      <c r="SB527" s="53"/>
      <c r="SC527" s="53"/>
      <c r="SD527" s="53"/>
      <c r="SE527" s="53"/>
      <c r="SF527" s="53"/>
      <c r="SG527" s="53"/>
      <c r="SH527" s="53"/>
      <c r="SI527" s="53"/>
      <c r="SJ527" s="53"/>
      <c r="SK527" s="53"/>
      <c r="SL527" s="53"/>
      <c r="SM527" s="53"/>
      <c r="SN527" s="53"/>
      <c r="SO527" s="53"/>
      <c r="SP527" s="53"/>
      <c r="SQ527" s="53"/>
      <c r="SR527" s="53"/>
      <c r="SS527" s="53"/>
      <c r="ST527" s="53"/>
      <c r="SU527" s="53"/>
      <c r="SV527" s="53"/>
      <c r="SW527" s="53"/>
      <c r="SX527" s="53"/>
      <c r="SY527" s="53"/>
      <c r="SZ527" s="53"/>
      <c r="TA527" s="53"/>
      <c r="TB527" s="53"/>
      <c r="TC527" s="53"/>
      <c r="TD527" s="53"/>
      <c r="TE527" s="53"/>
      <c r="TF527" s="53"/>
      <c r="TG527" s="53"/>
      <c r="TH527" s="53"/>
      <c r="TI527" s="53"/>
      <c r="TJ527" s="53"/>
      <c r="TK527" s="53"/>
      <c r="TL527" s="53"/>
      <c r="TM527" s="53"/>
      <c r="TN527" s="53"/>
      <c r="TO527" s="53"/>
      <c r="TP527" s="53"/>
      <c r="TQ527" s="53"/>
      <c r="TR527" s="53"/>
      <c r="TS527" s="53"/>
      <c r="TT527" s="53"/>
      <c r="TU527" s="53"/>
      <c r="TV527" s="53"/>
      <c r="TW527" s="53"/>
      <c r="TX527" s="53"/>
      <c r="TY527" s="53"/>
      <c r="TZ527" s="53"/>
      <c r="UA527" s="53"/>
      <c r="UB527" s="53"/>
      <c r="UC527" s="53"/>
      <c r="UD527" s="53"/>
      <c r="UE527" s="53"/>
      <c r="UF527" s="53"/>
      <c r="UG527" s="53"/>
    </row>
    <row r="528" spans="12:553" s="19" customFormat="1" ht="15.75" customHeight="1" x14ac:dyDescent="0.2">
      <c r="L528" s="66"/>
      <c r="M528" s="66"/>
      <c r="N528" s="52"/>
      <c r="O528" s="53"/>
      <c r="P528" s="53"/>
      <c r="Q528" s="53"/>
      <c r="R528" s="53"/>
      <c r="S528" s="53"/>
      <c r="T528" s="53"/>
      <c r="U528" s="53"/>
      <c r="V528" s="53"/>
      <c r="W528" s="53"/>
      <c r="X528" s="53"/>
      <c r="Y528" s="53"/>
      <c r="Z528" s="53"/>
      <c r="AA528" s="53"/>
      <c r="AB528" s="53"/>
      <c r="AC528" s="53"/>
      <c r="AD528" s="53"/>
      <c r="AE528" s="53"/>
      <c r="AF528" s="53"/>
      <c r="AG528" s="53"/>
      <c r="AH528" s="53"/>
      <c r="AI528" s="53"/>
      <c r="AJ528" s="53"/>
      <c r="AK528" s="53"/>
      <c r="AL528" s="53"/>
      <c r="AM528" s="53"/>
      <c r="AN528" s="53"/>
      <c r="AO528" s="53"/>
      <c r="AP528" s="53"/>
      <c r="AQ528" s="53"/>
      <c r="AR528" s="53"/>
      <c r="AS528" s="53"/>
      <c r="AT528" s="53"/>
      <c r="AU528" s="53"/>
      <c r="AV528" s="53"/>
      <c r="AW528" s="53"/>
      <c r="AX528" s="53"/>
      <c r="AY528" s="53"/>
      <c r="AZ528" s="53"/>
      <c r="BA528" s="53"/>
      <c r="BB528" s="53"/>
      <c r="BC528" s="53"/>
      <c r="BD528" s="53"/>
      <c r="BE528" s="53"/>
      <c r="BF528" s="53"/>
      <c r="BG528" s="53"/>
      <c r="BH528" s="53"/>
      <c r="BI528" s="53"/>
      <c r="BJ528" s="53"/>
      <c r="BK528" s="53"/>
      <c r="BL528" s="53"/>
      <c r="BM528" s="53"/>
      <c r="BN528" s="53"/>
      <c r="BO528" s="53"/>
      <c r="BP528" s="53"/>
      <c r="BQ528" s="53"/>
      <c r="BR528" s="53"/>
      <c r="BS528" s="53"/>
      <c r="BT528" s="53"/>
      <c r="BU528" s="53"/>
      <c r="BV528" s="53"/>
      <c r="BW528" s="53"/>
      <c r="BX528" s="53"/>
      <c r="BY528" s="53"/>
      <c r="BZ528" s="53"/>
      <c r="CA528" s="53"/>
      <c r="CB528" s="53"/>
      <c r="CC528" s="53"/>
      <c r="CD528" s="53"/>
      <c r="CE528" s="53"/>
      <c r="CF528" s="53"/>
      <c r="CG528" s="53"/>
      <c r="CH528" s="53"/>
      <c r="CI528" s="53"/>
      <c r="CJ528" s="53"/>
      <c r="CK528" s="53"/>
      <c r="CL528" s="53"/>
      <c r="CM528" s="53"/>
      <c r="CN528" s="53"/>
      <c r="CO528" s="53"/>
      <c r="CP528" s="53"/>
      <c r="CQ528" s="53"/>
      <c r="CR528" s="53"/>
      <c r="CS528" s="53"/>
      <c r="CT528" s="53"/>
      <c r="CU528" s="53"/>
      <c r="CV528" s="53"/>
      <c r="CW528" s="53"/>
      <c r="CX528" s="53"/>
      <c r="CY528" s="53"/>
      <c r="CZ528" s="53"/>
      <c r="DA528" s="53"/>
      <c r="DB528" s="53"/>
      <c r="DC528" s="53"/>
      <c r="DD528" s="53"/>
      <c r="DE528" s="53"/>
      <c r="DF528" s="53"/>
      <c r="DG528" s="53"/>
      <c r="DH528" s="53"/>
      <c r="DI528" s="53"/>
      <c r="DJ528" s="53"/>
      <c r="DK528" s="53"/>
      <c r="DL528" s="53"/>
      <c r="DM528" s="53"/>
      <c r="DN528" s="53"/>
      <c r="DO528" s="53"/>
      <c r="DP528" s="53"/>
      <c r="DQ528" s="53"/>
      <c r="DR528" s="53"/>
      <c r="DS528" s="53"/>
      <c r="DT528" s="53"/>
      <c r="DU528" s="53"/>
      <c r="DV528" s="53"/>
      <c r="DW528" s="53"/>
      <c r="DX528" s="53"/>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3"/>
      <c r="FK528" s="53"/>
      <c r="FL528" s="53"/>
      <c r="FM528" s="53"/>
      <c r="FN528" s="53"/>
      <c r="FO528" s="53"/>
      <c r="FP528" s="53"/>
      <c r="FQ528" s="53"/>
      <c r="FR528" s="53"/>
      <c r="FS528" s="53"/>
      <c r="FT528" s="53"/>
      <c r="FU528" s="53"/>
      <c r="FV528" s="53"/>
      <c r="FW528" s="53"/>
      <c r="FX528" s="53"/>
      <c r="FY528" s="53"/>
      <c r="FZ528" s="53"/>
      <c r="GA528" s="53"/>
      <c r="GB528" s="53"/>
      <c r="GC528" s="53"/>
      <c r="GD528" s="53"/>
      <c r="GE528" s="53"/>
      <c r="GF528" s="53"/>
      <c r="GG528" s="53"/>
      <c r="GH528" s="53"/>
      <c r="GI528" s="53"/>
      <c r="GJ528" s="53"/>
      <c r="GK528" s="53"/>
      <c r="GL528" s="53"/>
      <c r="GM528" s="53"/>
      <c r="GN528" s="53"/>
      <c r="GO528" s="53"/>
      <c r="GP528" s="53"/>
      <c r="GQ528" s="53"/>
      <c r="GR528" s="53"/>
      <c r="GS528" s="53"/>
      <c r="GT528" s="53"/>
      <c r="GU528" s="53"/>
      <c r="GV528" s="53"/>
      <c r="GW528" s="53"/>
      <c r="GX528" s="53"/>
      <c r="GY528" s="53"/>
      <c r="GZ528" s="53"/>
      <c r="HA528" s="53"/>
      <c r="HB528" s="53"/>
      <c r="HC528" s="53"/>
      <c r="HD528" s="53"/>
      <c r="HE528" s="53"/>
      <c r="HF528" s="53"/>
      <c r="HG528" s="53"/>
      <c r="HH528" s="53"/>
      <c r="HI528" s="53"/>
      <c r="HJ528" s="53"/>
      <c r="HK528" s="53"/>
      <c r="HL528" s="53"/>
      <c r="HM528" s="53"/>
      <c r="HN528" s="53"/>
      <c r="HO528" s="53"/>
      <c r="HP528" s="53"/>
      <c r="HQ528" s="53"/>
      <c r="HR528" s="53"/>
      <c r="HS528" s="53"/>
      <c r="HT528" s="53"/>
      <c r="HU528" s="53"/>
      <c r="HV528" s="53"/>
      <c r="HW528" s="53"/>
      <c r="HX528" s="53"/>
      <c r="HY528" s="53"/>
      <c r="HZ528" s="53"/>
      <c r="IA528" s="53"/>
      <c r="IB528" s="53"/>
      <c r="IC528" s="53"/>
      <c r="ID528" s="53"/>
      <c r="IE528" s="53"/>
      <c r="IF528" s="53"/>
      <c r="IG528" s="53"/>
      <c r="IH528" s="53"/>
      <c r="II528" s="53"/>
      <c r="IJ528" s="53"/>
      <c r="IK528" s="53"/>
      <c r="IL528" s="53"/>
      <c r="IM528" s="53"/>
      <c r="IN528" s="53"/>
      <c r="IO528" s="53"/>
      <c r="IP528" s="53"/>
      <c r="IQ528" s="53"/>
      <c r="IR528" s="53"/>
      <c r="IS528" s="53"/>
      <c r="IT528" s="53"/>
      <c r="IU528" s="53"/>
      <c r="IV528" s="53"/>
      <c r="IW528" s="53"/>
      <c r="IX528" s="53"/>
      <c r="IY528" s="53"/>
      <c r="IZ528" s="53"/>
      <c r="JA528" s="53"/>
      <c r="JB528" s="53"/>
      <c r="JC528" s="53"/>
      <c r="JD528" s="53"/>
      <c r="JE528" s="53"/>
      <c r="JF528" s="53"/>
      <c r="JG528" s="53"/>
      <c r="JH528" s="53"/>
      <c r="JI528" s="53"/>
      <c r="JJ528" s="53"/>
      <c r="JK528" s="53"/>
      <c r="JL528" s="53"/>
      <c r="JM528" s="53"/>
      <c r="JN528" s="53"/>
      <c r="JO528" s="53"/>
      <c r="JP528" s="53"/>
      <c r="JQ528" s="53"/>
      <c r="JR528" s="53"/>
      <c r="JS528" s="53"/>
      <c r="JT528" s="53"/>
      <c r="JU528" s="53"/>
      <c r="JV528" s="53"/>
      <c r="JW528" s="53"/>
      <c r="JX528" s="53"/>
      <c r="JY528" s="53"/>
      <c r="JZ528" s="53"/>
      <c r="KA528" s="53"/>
      <c r="KB528" s="53"/>
      <c r="KC528" s="53"/>
      <c r="KD528" s="53"/>
      <c r="KE528" s="53"/>
      <c r="KF528" s="53"/>
      <c r="KG528" s="53"/>
      <c r="KH528" s="53"/>
      <c r="KI528" s="53"/>
      <c r="KJ528" s="53"/>
      <c r="KK528" s="53"/>
      <c r="KL528" s="53"/>
      <c r="KM528" s="53"/>
      <c r="KN528" s="53"/>
      <c r="KO528" s="53"/>
      <c r="KP528" s="53"/>
      <c r="KQ528" s="53"/>
      <c r="KR528" s="53"/>
      <c r="KS528" s="53"/>
      <c r="KT528" s="53"/>
      <c r="KU528" s="53"/>
      <c r="KV528" s="53"/>
      <c r="KW528" s="53"/>
      <c r="KX528" s="53"/>
      <c r="KY528" s="53"/>
      <c r="KZ528" s="53"/>
      <c r="LA528" s="53"/>
      <c r="LB528" s="53"/>
      <c r="LC528" s="53"/>
      <c r="LD528" s="53"/>
      <c r="LE528" s="53"/>
      <c r="LF528" s="53"/>
      <c r="LG528" s="53"/>
      <c r="LH528" s="53"/>
      <c r="LI528" s="53"/>
      <c r="LJ528" s="53"/>
      <c r="LK528" s="53"/>
      <c r="LL528" s="53"/>
      <c r="LM528" s="53"/>
      <c r="LN528" s="53"/>
      <c r="LO528" s="53"/>
      <c r="LP528" s="53"/>
      <c r="LQ528" s="53"/>
      <c r="LR528" s="53"/>
      <c r="LS528" s="53"/>
      <c r="LT528" s="53"/>
      <c r="LU528" s="53"/>
      <c r="LV528" s="53"/>
      <c r="LW528" s="53"/>
      <c r="LX528" s="53"/>
      <c r="LY528" s="53"/>
      <c r="LZ528" s="53"/>
      <c r="MA528" s="53"/>
      <c r="MB528" s="53"/>
      <c r="MC528" s="53"/>
      <c r="MD528" s="53"/>
      <c r="ME528" s="53"/>
      <c r="MF528" s="53"/>
      <c r="MG528" s="53"/>
      <c r="MH528" s="53"/>
      <c r="MI528" s="53"/>
      <c r="MJ528" s="53"/>
      <c r="MK528" s="53"/>
      <c r="ML528" s="53"/>
      <c r="MM528" s="53"/>
      <c r="MN528" s="53"/>
      <c r="MO528" s="53"/>
      <c r="MP528" s="53"/>
      <c r="MQ528" s="53"/>
      <c r="MR528" s="53"/>
      <c r="MS528" s="53"/>
      <c r="MT528" s="53"/>
      <c r="MU528" s="53"/>
      <c r="MV528" s="53"/>
      <c r="MW528" s="53"/>
      <c r="MX528" s="53"/>
      <c r="MY528" s="53"/>
      <c r="MZ528" s="53"/>
      <c r="NA528" s="53"/>
      <c r="NB528" s="53"/>
      <c r="NC528" s="53"/>
      <c r="ND528" s="53"/>
      <c r="NE528" s="53"/>
      <c r="NF528" s="53"/>
      <c r="NG528" s="53"/>
      <c r="NH528" s="53"/>
      <c r="NI528" s="53"/>
      <c r="NJ528" s="53"/>
      <c r="NK528" s="53"/>
      <c r="NL528" s="53"/>
      <c r="NM528" s="53"/>
      <c r="NN528" s="53"/>
      <c r="NO528" s="53"/>
      <c r="NP528" s="53"/>
      <c r="NQ528" s="53"/>
      <c r="NR528" s="53"/>
      <c r="NS528" s="53"/>
      <c r="NT528" s="53"/>
      <c r="NU528" s="53"/>
      <c r="NV528" s="53"/>
      <c r="NW528" s="53"/>
      <c r="NX528" s="53"/>
      <c r="NY528" s="53"/>
      <c r="NZ528" s="53"/>
      <c r="OA528" s="53"/>
      <c r="OB528" s="53"/>
      <c r="OC528" s="53"/>
      <c r="OD528" s="53"/>
      <c r="OE528" s="53"/>
      <c r="OF528" s="53"/>
      <c r="OG528" s="53"/>
      <c r="OH528" s="53"/>
      <c r="OI528" s="53"/>
      <c r="OJ528" s="53"/>
      <c r="OK528" s="53"/>
      <c r="OL528" s="53"/>
      <c r="OM528" s="53"/>
      <c r="ON528" s="53"/>
      <c r="OO528" s="53"/>
      <c r="OP528" s="53"/>
      <c r="OQ528" s="53"/>
      <c r="OR528" s="53"/>
      <c r="OS528" s="53"/>
      <c r="OT528" s="53"/>
      <c r="OU528" s="53"/>
      <c r="OV528" s="53"/>
      <c r="OW528" s="53"/>
      <c r="OX528" s="53"/>
      <c r="OY528" s="53"/>
      <c r="OZ528" s="53"/>
      <c r="PA528" s="53"/>
      <c r="PB528" s="53"/>
      <c r="PC528" s="53"/>
      <c r="PD528" s="53"/>
      <c r="PE528" s="53"/>
      <c r="PF528" s="53"/>
      <c r="PG528" s="53"/>
      <c r="PH528" s="53"/>
      <c r="PI528" s="53"/>
      <c r="PJ528" s="53"/>
      <c r="PK528" s="53"/>
      <c r="PL528" s="53"/>
      <c r="PM528" s="53"/>
      <c r="PN528" s="53"/>
      <c r="PO528" s="53"/>
      <c r="PP528" s="53"/>
      <c r="PQ528" s="53"/>
      <c r="PR528" s="53"/>
      <c r="PS528" s="53"/>
      <c r="PT528" s="53"/>
      <c r="PU528" s="53"/>
      <c r="PV528" s="53"/>
      <c r="PW528" s="53"/>
      <c r="PX528" s="53"/>
      <c r="PY528" s="53"/>
      <c r="PZ528" s="53"/>
      <c r="QA528" s="53"/>
      <c r="QB528" s="53"/>
      <c r="QC528" s="53"/>
      <c r="QD528" s="53"/>
      <c r="QE528" s="53"/>
      <c r="QF528" s="53"/>
      <c r="QG528" s="53"/>
      <c r="QH528" s="53"/>
      <c r="QI528" s="53"/>
      <c r="QJ528" s="53"/>
      <c r="QK528" s="53"/>
      <c r="QL528" s="53"/>
      <c r="QM528" s="53"/>
      <c r="QN528" s="53"/>
      <c r="QO528" s="53"/>
      <c r="QP528" s="53"/>
      <c r="QQ528" s="53"/>
      <c r="QR528" s="53"/>
      <c r="QS528" s="53"/>
      <c r="QT528" s="53"/>
      <c r="QU528" s="53"/>
      <c r="QV528" s="53"/>
      <c r="QW528" s="53"/>
      <c r="QX528" s="53"/>
      <c r="QY528" s="53"/>
      <c r="QZ528" s="53"/>
      <c r="RA528" s="53"/>
      <c r="RB528" s="53"/>
      <c r="RC528" s="53"/>
      <c r="RD528" s="53"/>
      <c r="RE528" s="53"/>
      <c r="RF528" s="53"/>
      <c r="RG528" s="53"/>
      <c r="RH528" s="53"/>
      <c r="RI528" s="53"/>
      <c r="RJ528" s="53"/>
      <c r="RK528" s="53"/>
      <c r="RL528" s="53"/>
      <c r="RM528" s="53"/>
      <c r="RN528" s="53"/>
      <c r="RO528" s="53"/>
      <c r="RP528" s="53"/>
      <c r="RQ528" s="53"/>
      <c r="RR528" s="53"/>
      <c r="RS528" s="53"/>
      <c r="RT528" s="53"/>
      <c r="RU528" s="53"/>
      <c r="RV528" s="53"/>
      <c r="RW528" s="53"/>
      <c r="RX528" s="53"/>
      <c r="RY528" s="53"/>
      <c r="RZ528" s="53"/>
      <c r="SA528" s="53"/>
      <c r="SB528" s="53"/>
      <c r="SC528" s="53"/>
      <c r="SD528" s="53"/>
      <c r="SE528" s="53"/>
      <c r="SF528" s="53"/>
      <c r="SG528" s="53"/>
      <c r="SH528" s="53"/>
      <c r="SI528" s="53"/>
      <c r="SJ528" s="53"/>
      <c r="SK528" s="53"/>
      <c r="SL528" s="53"/>
      <c r="SM528" s="53"/>
      <c r="SN528" s="53"/>
      <c r="SO528" s="53"/>
      <c r="SP528" s="53"/>
      <c r="SQ528" s="53"/>
      <c r="SR528" s="53"/>
      <c r="SS528" s="53"/>
      <c r="ST528" s="53"/>
      <c r="SU528" s="53"/>
      <c r="SV528" s="53"/>
      <c r="SW528" s="53"/>
      <c r="SX528" s="53"/>
      <c r="SY528" s="53"/>
      <c r="SZ528" s="53"/>
      <c r="TA528" s="53"/>
      <c r="TB528" s="53"/>
      <c r="TC528" s="53"/>
      <c r="TD528" s="53"/>
      <c r="TE528" s="53"/>
      <c r="TF528" s="53"/>
      <c r="TG528" s="53"/>
      <c r="TH528" s="53"/>
      <c r="TI528" s="53"/>
      <c r="TJ528" s="53"/>
      <c r="TK528" s="53"/>
      <c r="TL528" s="53"/>
      <c r="TM528" s="53"/>
      <c r="TN528" s="53"/>
      <c r="TO528" s="53"/>
      <c r="TP528" s="53"/>
      <c r="TQ528" s="53"/>
      <c r="TR528" s="53"/>
      <c r="TS528" s="53"/>
      <c r="TT528" s="53"/>
      <c r="TU528" s="53"/>
      <c r="TV528" s="53"/>
      <c r="TW528" s="53"/>
      <c r="TX528" s="53"/>
      <c r="TY528" s="53"/>
      <c r="TZ528" s="53"/>
      <c r="UA528" s="53"/>
      <c r="UB528" s="53"/>
      <c r="UC528" s="53"/>
      <c r="UD528" s="53"/>
      <c r="UE528" s="53"/>
      <c r="UF528" s="53"/>
      <c r="UG528" s="53"/>
    </row>
    <row r="529" spans="12:553" s="19" customFormat="1" ht="15.75" customHeight="1" x14ac:dyDescent="0.2">
      <c r="L529" s="66"/>
      <c r="M529" s="66"/>
      <c r="N529" s="52"/>
      <c r="O529" s="53"/>
      <c r="P529" s="53"/>
      <c r="Q529" s="53"/>
      <c r="R529" s="53"/>
      <c r="S529" s="53"/>
      <c r="T529" s="53"/>
      <c r="U529" s="53"/>
      <c r="V529" s="53"/>
      <c r="W529" s="53"/>
      <c r="X529" s="53"/>
      <c r="Y529" s="53"/>
      <c r="Z529" s="53"/>
      <c r="AA529" s="53"/>
      <c r="AB529" s="53"/>
      <c r="AC529" s="53"/>
      <c r="AD529" s="53"/>
      <c r="AE529" s="53"/>
      <c r="AF529" s="53"/>
      <c r="AG529" s="53"/>
      <c r="AH529" s="53"/>
      <c r="AI529" s="53"/>
      <c r="AJ529" s="53"/>
      <c r="AK529" s="53"/>
      <c r="AL529" s="53"/>
      <c r="AM529" s="53"/>
      <c r="AN529" s="53"/>
      <c r="AO529" s="53"/>
      <c r="AP529" s="53"/>
      <c r="AQ529" s="53"/>
      <c r="AR529" s="53"/>
      <c r="AS529" s="53"/>
      <c r="AT529" s="53"/>
      <c r="AU529" s="53"/>
      <c r="AV529" s="53"/>
      <c r="AW529" s="53"/>
      <c r="AX529" s="53"/>
      <c r="AY529" s="53"/>
      <c r="AZ529" s="53"/>
      <c r="BA529" s="53"/>
      <c r="BB529" s="53"/>
      <c r="BC529" s="53"/>
      <c r="BD529" s="53"/>
      <c r="BE529" s="53"/>
      <c r="BF529" s="53"/>
      <c r="BG529" s="53"/>
      <c r="BH529" s="53"/>
      <c r="BI529" s="53"/>
      <c r="BJ529" s="53"/>
      <c r="BK529" s="53"/>
      <c r="BL529" s="53"/>
      <c r="BM529" s="53"/>
      <c r="BN529" s="53"/>
      <c r="BO529" s="53"/>
      <c r="BP529" s="53"/>
      <c r="BQ529" s="53"/>
      <c r="BR529" s="53"/>
      <c r="BS529" s="53"/>
      <c r="BT529" s="53"/>
      <c r="BU529" s="53"/>
      <c r="BV529" s="53"/>
      <c r="BW529" s="53"/>
      <c r="BX529" s="53"/>
      <c r="BY529" s="53"/>
      <c r="BZ529" s="53"/>
      <c r="CA529" s="53"/>
      <c r="CB529" s="53"/>
      <c r="CC529" s="53"/>
      <c r="CD529" s="53"/>
      <c r="CE529" s="53"/>
      <c r="CF529" s="53"/>
      <c r="CG529" s="53"/>
      <c r="CH529" s="53"/>
      <c r="CI529" s="53"/>
      <c r="CJ529" s="53"/>
      <c r="CK529" s="53"/>
      <c r="CL529" s="53"/>
      <c r="CM529" s="53"/>
      <c r="CN529" s="53"/>
      <c r="CO529" s="53"/>
      <c r="CP529" s="53"/>
      <c r="CQ529" s="53"/>
      <c r="CR529" s="53"/>
      <c r="CS529" s="53"/>
      <c r="CT529" s="53"/>
      <c r="CU529" s="53"/>
      <c r="CV529" s="53"/>
      <c r="CW529" s="53"/>
      <c r="CX529" s="53"/>
      <c r="CY529" s="53"/>
      <c r="CZ529" s="53"/>
      <c r="DA529" s="53"/>
      <c r="DB529" s="53"/>
      <c r="DC529" s="53"/>
      <c r="DD529" s="53"/>
      <c r="DE529" s="53"/>
      <c r="DF529" s="53"/>
      <c r="DG529" s="53"/>
      <c r="DH529" s="53"/>
      <c r="DI529" s="53"/>
      <c r="DJ529" s="53"/>
      <c r="DK529" s="53"/>
      <c r="DL529" s="53"/>
      <c r="DM529" s="53"/>
      <c r="DN529" s="53"/>
      <c r="DO529" s="53"/>
      <c r="DP529" s="53"/>
      <c r="DQ529" s="53"/>
      <c r="DR529" s="53"/>
      <c r="DS529" s="53"/>
      <c r="DT529" s="53"/>
      <c r="DU529" s="53"/>
      <c r="DV529" s="53"/>
      <c r="DW529" s="53"/>
      <c r="DX529" s="53"/>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3"/>
      <c r="FK529" s="53"/>
      <c r="FL529" s="53"/>
      <c r="FM529" s="53"/>
      <c r="FN529" s="53"/>
      <c r="FO529" s="53"/>
      <c r="FP529" s="53"/>
      <c r="FQ529" s="53"/>
      <c r="FR529" s="53"/>
      <c r="FS529" s="53"/>
      <c r="FT529" s="53"/>
      <c r="FU529" s="53"/>
      <c r="FV529" s="53"/>
      <c r="FW529" s="53"/>
      <c r="FX529" s="53"/>
      <c r="FY529" s="53"/>
      <c r="FZ529" s="53"/>
      <c r="GA529" s="53"/>
      <c r="GB529" s="53"/>
      <c r="GC529" s="53"/>
      <c r="GD529" s="53"/>
      <c r="GE529" s="53"/>
      <c r="GF529" s="53"/>
      <c r="GG529" s="53"/>
      <c r="GH529" s="53"/>
      <c r="GI529" s="53"/>
      <c r="GJ529" s="53"/>
      <c r="GK529" s="53"/>
      <c r="GL529" s="53"/>
      <c r="GM529" s="53"/>
      <c r="GN529" s="53"/>
      <c r="GO529" s="53"/>
      <c r="GP529" s="53"/>
      <c r="GQ529" s="53"/>
      <c r="GR529" s="53"/>
      <c r="GS529" s="53"/>
      <c r="GT529" s="53"/>
      <c r="GU529" s="53"/>
      <c r="GV529" s="53"/>
      <c r="GW529" s="53"/>
      <c r="GX529" s="53"/>
      <c r="GY529" s="53"/>
      <c r="GZ529" s="53"/>
      <c r="HA529" s="53"/>
      <c r="HB529" s="53"/>
      <c r="HC529" s="53"/>
      <c r="HD529" s="53"/>
      <c r="HE529" s="53"/>
      <c r="HF529" s="53"/>
      <c r="HG529" s="53"/>
      <c r="HH529" s="53"/>
      <c r="HI529" s="53"/>
      <c r="HJ529" s="53"/>
      <c r="HK529" s="53"/>
      <c r="HL529" s="53"/>
      <c r="HM529" s="53"/>
      <c r="HN529" s="53"/>
      <c r="HO529" s="53"/>
      <c r="HP529" s="53"/>
      <c r="HQ529" s="53"/>
      <c r="HR529" s="53"/>
      <c r="HS529" s="53"/>
      <c r="HT529" s="53"/>
      <c r="HU529" s="53"/>
      <c r="HV529" s="53"/>
      <c r="HW529" s="53"/>
      <c r="HX529" s="53"/>
      <c r="HY529" s="53"/>
      <c r="HZ529" s="53"/>
      <c r="IA529" s="53"/>
      <c r="IB529" s="53"/>
      <c r="IC529" s="53"/>
      <c r="ID529" s="53"/>
      <c r="IE529" s="53"/>
      <c r="IF529" s="53"/>
      <c r="IG529" s="53"/>
      <c r="IH529" s="53"/>
      <c r="II529" s="53"/>
      <c r="IJ529" s="53"/>
      <c r="IK529" s="53"/>
      <c r="IL529" s="53"/>
      <c r="IM529" s="53"/>
      <c r="IN529" s="53"/>
      <c r="IO529" s="53"/>
      <c r="IP529" s="53"/>
      <c r="IQ529" s="53"/>
      <c r="IR529" s="53"/>
      <c r="IS529" s="53"/>
      <c r="IT529" s="53"/>
      <c r="IU529" s="53"/>
      <c r="IV529" s="53"/>
      <c r="IW529" s="53"/>
      <c r="IX529" s="53"/>
      <c r="IY529" s="53"/>
      <c r="IZ529" s="53"/>
      <c r="JA529" s="53"/>
      <c r="JB529" s="53"/>
      <c r="JC529" s="53"/>
      <c r="JD529" s="53"/>
      <c r="JE529" s="53"/>
      <c r="JF529" s="53"/>
      <c r="JG529" s="53"/>
      <c r="JH529" s="53"/>
      <c r="JI529" s="53"/>
      <c r="JJ529" s="53"/>
      <c r="JK529" s="53"/>
      <c r="JL529" s="53"/>
      <c r="JM529" s="53"/>
      <c r="JN529" s="53"/>
      <c r="JO529" s="53"/>
      <c r="JP529" s="53"/>
      <c r="JQ529" s="53"/>
      <c r="JR529" s="53"/>
      <c r="JS529" s="53"/>
      <c r="JT529" s="53"/>
      <c r="JU529" s="53"/>
      <c r="JV529" s="53"/>
      <c r="JW529" s="53"/>
      <c r="JX529" s="53"/>
      <c r="JY529" s="53"/>
      <c r="JZ529" s="53"/>
      <c r="KA529" s="53"/>
      <c r="KB529" s="53"/>
      <c r="KC529" s="53"/>
      <c r="KD529" s="53"/>
      <c r="KE529" s="53"/>
      <c r="KF529" s="53"/>
      <c r="KG529" s="53"/>
      <c r="KH529" s="53"/>
      <c r="KI529" s="53"/>
      <c r="KJ529" s="53"/>
      <c r="KK529" s="53"/>
      <c r="KL529" s="53"/>
      <c r="KM529" s="53"/>
      <c r="KN529" s="53"/>
      <c r="KO529" s="53"/>
      <c r="KP529" s="53"/>
      <c r="KQ529" s="53"/>
      <c r="KR529" s="53"/>
      <c r="KS529" s="53"/>
      <c r="KT529" s="53"/>
      <c r="KU529" s="53"/>
      <c r="KV529" s="53"/>
      <c r="KW529" s="53"/>
      <c r="KX529" s="53"/>
      <c r="KY529" s="53"/>
      <c r="KZ529" s="53"/>
      <c r="LA529" s="53"/>
      <c r="LB529" s="53"/>
      <c r="LC529" s="53"/>
      <c r="LD529" s="53"/>
      <c r="LE529" s="53"/>
      <c r="LF529" s="53"/>
      <c r="LG529" s="53"/>
      <c r="LH529" s="53"/>
      <c r="LI529" s="53"/>
      <c r="LJ529" s="53"/>
      <c r="LK529" s="53"/>
      <c r="LL529" s="53"/>
      <c r="LM529" s="53"/>
      <c r="LN529" s="53"/>
      <c r="LO529" s="53"/>
      <c r="LP529" s="53"/>
      <c r="LQ529" s="53"/>
      <c r="LR529" s="53"/>
      <c r="LS529" s="53"/>
      <c r="LT529" s="53"/>
      <c r="LU529" s="53"/>
      <c r="LV529" s="53"/>
      <c r="LW529" s="53"/>
      <c r="LX529" s="53"/>
      <c r="LY529" s="53"/>
      <c r="LZ529" s="53"/>
      <c r="MA529" s="53"/>
      <c r="MB529" s="53"/>
      <c r="MC529" s="53"/>
      <c r="MD529" s="53"/>
      <c r="ME529" s="53"/>
      <c r="MF529" s="53"/>
      <c r="MG529" s="53"/>
      <c r="MH529" s="53"/>
      <c r="MI529" s="53"/>
      <c r="MJ529" s="53"/>
      <c r="MK529" s="53"/>
      <c r="ML529" s="53"/>
      <c r="MM529" s="53"/>
      <c r="MN529" s="53"/>
      <c r="MO529" s="53"/>
      <c r="MP529" s="53"/>
      <c r="MQ529" s="53"/>
      <c r="MR529" s="53"/>
      <c r="MS529" s="53"/>
      <c r="MT529" s="53"/>
      <c r="MU529" s="53"/>
      <c r="MV529" s="53"/>
      <c r="MW529" s="53"/>
      <c r="MX529" s="53"/>
      <c r="MY529" s="53"/>
      <c r="MZ529" s="53"/>
      <c r="NA529" s="53"/>
      <c r="NB529" s="53"/>
      <c r="NC529" s="53"/>
      <c r="ND529" s="53"/>
      <c r="NE529" s="53"/>
      <c r="NF529" s="53"/>
      <c r="NG529" s="53"/>
      <c r="NH529" s="53"/>
      <c r="NI529" s="53"/>
      <c r="NJ529" s="53"/>
      <c r="NK529" s="53"/>
      <c r="NL529" s="53"/>
      <c r="NM529" s="53"/>
      <c r="NN529" s="53"/>
      <c r="NO529" s="53"/>
      <c r="NP529" s="53"/>
      <c r="NQ529" s="53"/>
      <c r="NR529" s="53"/>
      <c r="NS529" s="53"/>
      <c r="NT529" s="53"/>
      <c r="NU529" s="53"/>
      <c r="NV529" s="53"/>
      <c r="NW529" s="53"/>
      <c r="NX529" s="53"/>
      <c r="NY529" s="53"/>
      <c r="NZ529" s="53"/>
      <c r="OA529" s="53"/>
      <c r="OB529" s="53"/>
      <c r="OC529" s="53"/>
      <c r="OD529" s="53"/>
      <c r="OE529" s="53"/>
      <c r="OF529" s="53"/>
      <c r="OG529" s="53"/>
      <c r="OH529" s="53"/>
      <c r="OI529" s="53"/>
      <c r="OJ529" s="53"/>
      <c r="OK529" s="53"/>
      <c r="OL529" s="53"/>
      <c r="OM529" s="53"/>
      <c r="ON529" s="53"/>
      <c r="OO529" s="53"/>
      <c r="OP529" s="53"/>
      <c r="OQ529" s="53"/>
      <c r="OR529" s="53"/>
      <c r="OS529" s="53"/>
      <c r="OT529" s="53"/>
      <c r="OU529" s="53"/>
      <c r="OV529" s="53"/>
      <c r="OW529" s="53"/>
      <c r="OX529" s="53"/>
      <c r="OY529" s="53"/>
      <c r="OZ529" s="53"/>
      <c r="PA529" s="53"/>
      <c r="PB529" s="53"/>
      <c r="PC529" s="53"/>
      <c r="PD529" s="53"/>
      <c r="PE529" s="53"/>
      <c r="PF529" s="53"/>
      <c r="PG529" s="53"/>
      <c r="PH529" s="53"/>
      <c r="PI529" s="53"/>
      <c r="PJ529" s="53"/>
      <c r="PK529" s="53"/>
      <c r="PL529" s="53"/>
      <c r="PM529" s="53"/>
      <c r="PN529" s="53"/>
      <c r="PO529" s="53"/>
      <c r="PP529" s="53"/>
      <c r="PQ529" s="53"/>
      <c r="PR529" s="53"/>
      <c r="PS529" s="53"/>
      <c r="PT529" s="53"/>
      <c r="PU529" s="53"/>
      <c r="PV529" s="53"/>
      <c r="PW529" s="53"/>
      <c r="PX529" s="53"/>
      <c r="PY529" s="53"/>
      <c r="PZ529" s="53"/>
      <c r="QA529" s="53"/>
      <c r="QB529" s="53"/>
      <c r="QC529" s="53"/>
      <c r="QD529" s="53"/>
      <c r="QE529" s="53"/>
      <c r="QF529" s="53"/>
      <c r="QG529" s="53"/>
      <c r="QH529" s="53"/>
      <c r="QI529" s="53"/>
      <c r="QJ529" s="53"/>
      <c r="QK529" s="53"/>
      <c r="QL529" s="53"/>
      <c r="QM529" s="53"/>
      <c r="QN529" s="53"/>
      <c r="QO529" s="53"/>
      <c r="QP529" s="53"/>
      <c r="QQ529" s="53"/>
      <c r="QR529" s="53"/>
      <c r="QS529" s="53"/>
      <c r="QT529" s="53"/>
      <c r="QU529" s="53"/>
      <c r="QV529" s="53"/>
      <c r="QW529" s="53"/>
      <c r="QX529" s="53"/>
      <c r="QY529" s="53"/>
      <c r="QZ529" s="53"/>
      <c r="RA529" s="53"/>
      <c r="RB529" s="53"/>
      <c r="RC529" s="53"/>
      <c r="RD529" s="53"/>
      <c r="RE529" s="53"/>
      <c r="RF529" s="53"/>
      <c r="RG529" s="53"/>
      <c r="RH529" s="53"/>
      <c r="RI529" s="53"/>
      <c r="RJ529" s="53"/>
      <c r="RK529" s="53"/>
      <c r="RL529" s="53"/>
      <c r="RM529" s="53"/>
      <c r="RN529" s="53"/>
      <c r="RO529" s="53"/>
      <c r="RP529" s="53"/>
      <c r="RQ529" s="53"/>
      <c r="RR529" s="53"/>
      <c r="RS529" s="53"/>
      <c r="RT529" s="53"/>
      <c r="RU529" s="53"/>
      <c r="RV529" s="53"/>
      <c r="RW529" s="53"/>
      <c r="RX529" s="53"/>
      <c r="RY529" s="53"/>
      <c r="RZ529" s="53"/>
      <c r="SA529" s="53"/>
      <c r="SB529" s="53"/>
      <c r="SC529" s="53"/>
      <c r="SD529" s="53"/>
      <c r="SE529" s="53"/>
      <c r="SF529" s="53"/>
      <c r="SG529" s="53"/>
      <c r="SH529" s="53"/>
      <c r="SI529" s="53"/>
      <c r="SJ529" s="53"/>
      <c r="SK529" s="53"/>
      <c r="SL529" s="53"/>
      <c r="SM529" s="53"/>
      <c r="SN529" s="53"/>
      <c r="SO529" s="53"/>
      <c r="SP529" s="53"/>
      <c r="SQ529" s="53"/>
      <c r="SR529" s="53"/>
      <c r="SS529" s="53"/>
      <c r="ST529" s="53"/>
      <c r="SU529" s="53"/>
      <c r="SV529" s="53"/>
      <c r="SW529" s="53"/>
      <c r="SX529" s="53"/>
      <c r="SY529" s="53"/>
      <c r="SZ529" s="53"/>
      <c r="TA529" s="53"/>
      <c r="TB529" s="53"/>
      <c r="TC529" s="53"/>
      <c r="TD529" s="53"/>
      <c r="TE529" s="53"/>
      <c r="TF529" s="53"/>
      <c r="TG529" s="53"/>
      <c r="TH529" s="53"/>
      <c r="TI529" s="53"/>
      <c r="TJ529" s="53"/>
      <c r="TK529" s="53"/>
      <c r="TL529" s="53"/>
      <c r="TM529" s="53"/>
      <c r="TN529" s="53"/>
      <c r="TO529" s="53"/>
      <c r="TP529" s="53"/>
      <c r="TQ529" s="53"/>
      <c r="TR529" s="53"/>
      <c r="TS529" s="53"/>
      <c r="TT529" s="53"/>
      <c r="TU529" s="53"/>
      <c r="TV529" s="53"/>
      <c r="TW529" s="53"/>
      <c r="TX529" s="53"/>
      <c r="TY529" s="53"/>
      <c r="TZ529" s="53"/>
      <c r="UA529" s="53"/>
      <c r="UB529" s="53"/>
      <c r="UC529" s="53"/>
      <c r="UD529" s="53"/>
      <c r="UE529" s="53"/>
      <c r="UF529" s="53"/>
      <c r="UG529" s="53"/>
    </row>
    <row r="530" spans="12:553" s="19" customFormat="1" ht="15.75" customHeight="1" x14ac:dyDescent="0.2">
      <c r="L530" s="66"/>
      <c r="M530" s="66"/>
      <c r="N530" s="52"/>
      <c r="O530" s="53"/>
      <c r="P530" s="53"/>
      <c r="Q530" s="53"/>
      <c r="R530" s="53"/>
      <c r="S530" s="53"/>
      <c r="T530" s="53"/>
      <c r="U530" s="53"/>
      <c r="V530" s="53"/>
      <c r="W530" s="53"/>
      <c r="X530" s="53"/>
      <c r="Y530" s="53"/>
      <c r="Z530" s="53"/>
      <c r="AA530" s="53"/>
      <c r="AB530" s="53"/>
      <c r="AC530" s="53"/>
      <c r="AD530" s="53"/>
      <c r="AE530" s="53"/>
      <c r="AF530" s="53"/>
      <c r="AG530" s="53"/>
      <c r="AH530" s="53"/>
      <c r="AI530" s="53"/>
      <c r="AJ530" s="53"/>
      <c r="AK530" s="53"/>
      <c r="AL530" s="53"/>
      <c r="AM530" s="53"/>
      <c r="AN530" s="53"/>
      <c r="AO530" s="53"/>
      <c r="AP530" s="53"/>
      <c r="AQ530" s="53"/>
      <c r="AR530" s="53"/>
      <c r="AS530" s="53"/>
      <c r="AT530" s="53"/>
      <c r="AU530" s="53"/>
      <c r="AV530" s="53"/>
      <c r="AW530" s="53"/>
      <c r="AX530" s="53"/>
      <c r="AY530" s="53"/>
      <c r="AZ530" s="53"/>
      <c r="BA530" s="53"/>
      <c r="BB530" s="53"/>
      <c r="BC530" s="53"/>
      <c r="BD530" s="53"/>
      <c r="BE530" s="53"/>
      <c r="BF530" s="53"/>
      <c r="BG530" s="53"/>
      <c r="BH530" s="53"/>
      <c r="BI530" s="53"/>
      <c r="BJ530" s="53"/>
      <c r="BK530" s="53"/>
      <c r="BL530" s="53"/>
      <c r="BM530" s="53"/>
      <c r="BN530" s="53"/>
      <c r="BO530" s="53"/>
      <c r="BP530" s="53"/>
      <c r="BQ530" s="53"/>
      <c r="BR530" s="53"/>
      <c r="BS530" s="53"/>
      <c r="BT530" s="53"/>
      <c r="BU530" s="53"/>
      <c r="BV530" s="53"/>
      <c r="BW530" s="53"/>
      <c r="BX530" s="53"/>
      <c r="BY530" s="53"/>
      <c r="BZ530" s="53"/>
      <c r="CA530" s="53"/>
      <c r="CB530" s="53"/>
      <c r="CC530" s="53"/>
      <c r="CD530" s="53"/>
      <c r="CE530" s="53"/>
      <c r="CF530" s="53"/>
      <c r="CG530" s="53"/>
      <c r="CH530" s="53"/>
      <c r="CI530" s="53"/>
      <c r="CJ530" s="53"/>
      <c r="CK530" s="53"/>
      <c r="CL530" s="53"/>
      <c r="CM530" s="53"/>
      <c r="CN530" s="53"/>
      <c r="CO530" s="53"/>
      <c r="CP530" s="53"/>
      <c r="CQ530" s="53"/>
      <c r="CR530" s="53"/>
      <c r="CS530" s="53"/>
      <c r="CT530" s="53"/>
      <c r="CU530" s="53"/>
      <c r="CV530" s="53"/>
      <c r="CW530" s="53"/>
      <c r="CX530" s="53"/>
      <c r="CY530" s="53"/>
      <c r="CZ530" s="53"/>
      <c r="DA530" s="53"/>
      <c r="DB530" s="53"/>
      <c r="DC530" s="53"/>
      <c r="DD530" s="53"/>
      <c r="DE530" s="53"/>
      <c r="DF530" s="53"/>
      <c r="DG530" s="53"/>
      <c r="DH530" s="53"/>
      <c r="DI530" s="53"/>
      <c r="DJ530" s="53"/>
      <c r="DK530" s="53"/>
      <c r="DL530" s="53"/>
      <c r="DM530" s="53"/>
      <c r="DN530" s="53"/>
      <c r="DO530" s="53"/>
      <c r="DP530" s="53"/>
      <c r="DQ530" s="53"/>
      <c r="DR530" s="53"/>
      <c r="DS530" s="53"/>
      <c r="DT530" s="53"/>
      <c r="DU530" s="53"/>
      <c r="DV530" s="53"/>
      <c r="DW530" s="53"/>
      <c r="DX530" s="53"/>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3"/>
      <c r="FK530" s="53"/>
      <c r="FL530" s="53"/>
      <c r="FM530" s="53"/>
      <c r="FN530" s="53"/>
      <c r="FO530" s="53"/>
      <c r="FP530" s="53"/>
      <c r="FQ530" s="53"/>
      <c r="FR530" s="53"/>
      <c r="FS530" s="53"/>
      <c r="FT530" s="53"/>
      <c r="FU530" s="53"/>
      <c r="FV530" s="53"/>
      <c r="FW530" s="53"/>
      <c r="FX530" s="53"/>
      <c r="FY530" s="53"/>
      <c r="FZ530" s="53"/>
      <c r="GA530" s="53"/>
      <c r="GB530" s="53"/>
      <c r="GC530" s="53"/>
      <c r="GD530" s="53"/>
      <c r="GE530" s="53"/>
      <c r="GF530" s="53"/>
      <c r="GG530" s="53"/>
      <c r="GH530" s="53"/>
      <c r="GI530" s="53"/>
      <c r="GJ530" s="53"/>
      <c r="GK530" s="53"/>
      <c r="GL530" s="53"/>
      <c r="GM530" s="53"/>
      <c r="GN530" s="53"/>
      <c r="GO530" s="53"/>
      <c r="GP530" s="53"/>
      <c r="GQ530" s="53"/>
      <c r="GR530" s="53"/>
      <c r="GS530" s="53"/>
      <c r="GT530" s="53"/>
      <c r="GU530" s="53"/>
      <c r="GV530" s="53"/>
      <c r="GW530" s="53"/>
      <c r="GX530" s="53"/>
      <c r="GY530" s="53"/>
      <c r="GZ530" s="53"/>
      <c r="HA530" s="53"/>
      <c r="HB530" s="53"/>
      <c r="HC530" s="53"/>
      <c r="HD530" s="53"/>
      <c r="HE530" s="53"/>
      <c r="HF530" s="53"/>
      <c r="HG530" s="53"/>
      <c r="HH530" s="53"/>
      <c r="HI530" s="53"/>
      <c r="HJ530" s="53"/>
      <c r="HK530" s="53"/>
      <c r="HL530" s="53"/>
      <c r="HM530" s="53"/>
      <c r="HN530" s="53"/>
      <c r="HO530" s="53"/>
      <c r="HP530" s="53"/>
      <c r="HQ530" s="53"/>
      <c r="HR530" s="53"/>
      <c r="HS530" s="53"/>
      <c r="HT530" s="53"/>
      <c r="HU530" s="53"/>
      <c r="HV530" s="53"/>
      <c r="HW530" s="53"/>
      <c r="HX530" s="53"/>
      <c r="HY530" s="53"/>
      <c r="HZ530" s="53"/>
      <c r="IA530" s="53"/>
      <c r="IB530" s="53"/>
      <c r="IC530" s="53"/>
      <c r="ID530" s="53"/>
      <c r="IE530" s="53"/>
      <c r="IF530" s="53"/>
      <c r="IG530" s="53"/>
      <c r="IH530" s="53"/>
      <c r="II530" s="53"/>
      <c r="IJ530" s="53"/>
      <c r="IK530" s="53"/>
      <c r="IL530" s="53"/>
      <c r="IM530" s="53"/>
      <c r="IN530" s="53"/>
      <c r="IO530" s="53"/>
      <c r="IP530" s="53"/>
      <c r="IQ530" s="53"/>
      <c r="IR530" s="53"/>
      <c r="IS530" s="53"/>
      <c r="IT530" s="53"/>
      <c r="IU530" s="53"/>
      <c r="IV530" s="53"/>
      <c r="IW530" s="53"/>
      <c r="IX530" s="53"/>
      <c r="IY530" s="53"/>
      <c r="IZ530" s="53"/>
      <c r="JA530" s="53"/>
      <c r="JB530" s="53"/>
      <c r="JC530" s="53"/>
      <c r="JD530" s="53"/>
      <c r="JE530" s="53"/>
      <c r="JF530" s="53"/>
      <c r="JG530" s="53"/>
      <c r="JH530" s="53"/>
      <c r="JI530" s="53"/>
      <c r="JJ530" s="53"/>
      <c r="JK530" s="53"/>
      <c r="JL530" s="53"/>
      <c r="JM530" s="53"/>
      <c r="JN530" s="53"/>
      <c r="JO530" s="53"/>
      <c r="JP530" s="53"/>
      <c r="JQ530" s="53"/>
      <c r="JR530" s="53"/>
      <c r="JS530" s="53"/>
      <c r="JT530" s="53"/>
      <c r="JU530" s="53"/>
      <c r="JV530" s="53"/>
      <c r="JW530" s="53"/>
      <c r="JX530" s="53"/>
      <c r="JY530" s="53"/>
      <c r="JZ530" s="53"/>
      <c r="KA530" s="53"/>
      <c r="KB530" s="53"/>
      <c r="KC530" s="53"/>
      <c r="KD530" s="53"/>
      <c r="KE530" s="53"/>
      <c r="KF530" s="53"/>
      <c r="KG530" s="53"/>
      <c r="KH530" s="53"/>
      <c r="KI530" s="53"/>
      <c r="KJ530" s="53"/>
      <c r="KK530" s="53"/>
      <c r="KL530" s="53"/>
      <c r="KM530" s="53"/>
      <c r="KN530" s="53"/>
      <c r="KO530" s="53"/>
      <c r="KP530" s="53"/>
      <c r="KQ530" s="53"/>
      <c r="KR530" s="53"/>
      <c r="KS530" s="53"/>
      <c r="KT530" s="53"/>
      <c r="KU530" s="53"/>
      <c r="KV530" s="53"/>
      <c r="KW530" s="53"/>
      <c r="KX530" s="53"/>
      <c r="KY530" s="53"/>
      <c r="KZ530" s="53"/>
      <c r="LA530" s="53"/>
      <c r="LB530" s="53"/>
      <c r="LC530" s="53"/>
      <c r="LD530" s="53"/>
      <c r="LE530" s="53"/>
      <c r="LF530" s="53"/>
      <c r="LG530" s="53"/>
      <c r="LH530" s="53"/>
      <c r="LI530" s="53"/>
      <c r="LJ530" s="53"/>
      <c r="LK530" s="53"/>
      <c r="LL530" s="53"/>
      <c r="LM530" s="53"/>
      <c r="LN530" s="53"/>
      <c r="LO530" s="53"/>
      <c r="LP530" s="53"/>
      <c r="LQ530" s="53"/>
      <c r="LR530" s="53"/>
      <c r="LS530" s="53"/>
      <c r="LT530" s="53"/>
      <c r="LU530" s="53"/>
      <c r="LV530" s="53"/>
      <c r="LW530" s="53"/>
      <c r="LX530" s="53"/>
      <c r="LY530" s="53"/>
      <c r="LZ530" s="53"/>
      <c r="MA530" s="53"/>
      <c r="MB530" s="53"/>
      <c r="MC530" s="53"/>
      <c r="MD530" s="53"/>
      <c r="ME530" s="53"/>
      <c r="MF530" s="53"/>
      <c r="MG530" s="53"/>
      <c r="MH530" s="53"/>
      <c r="MI530" s="53"/>
      <c r="MJ530" s="53"/>
      <c r="MK530" s="53"/>
      <c r="ML530" s="53"/>
      <c r="MM530" s="53"/>
      <c r="MN530" s="53"/>
      <c r="MO530" s="53"/>
      <c r="MP530" s="53"/>
      <c r="MQ530" s="53"/>
      <c r="MR530" s="53"/>
      <c r="MS530" s="53"/>
      <c r="MT530" s="53"/>
      <c r="MU530" s="53"/>
      <c r="MV530" s="53"/>
      <c r="MW530" s="53"/>
      <c r="MX530" s="53"/>
      <c r="MY530" s="53"/>
      <c r="MZ530" s="53"/>
      <c r="NA530" s="53"/>
      <c r="NB530" s="53"/>
      <c r="NC530" s="53"/>
      <c r="ND530" s="53"/>
      <c r="NE530" s="53"/>
      <c r="NF530" s="53"/>
      <c r="NG530" s="53"/>
      <c r="NH530" s="53"/>
      <c r="NI530" s="53"/>
      <c r="NJ530" s="53"/>
      <c r="NK530" s="53"/>
      <c r="NL530" s="53"/>
      <c r="NM530" s="53"/>
      <c r="NN530" s="53"/>
      <c r="NO530" s="53"/>
      <c r="NP530" s="53"/>
      <c r="NQ530" s="53"/>
      <c r="NR530" s="53"/>
      <c r="NS530" s="53"/>
      <c r="NT530" s="53"/>
      <c r="NU530" s="53"/>
      <c r="NV530" s="53"/>
      <c r="NW530" s="53"/>
      <c r="NX530" s="53"/>
      <c r="NY530" s="53"/>
      <c r="NZ530" s="53"/>
      <c r="OA530" s="53"/>
      <c r="OB530" s="53"/>
      <c r="OC530" s="53"/>
      <c r="OD530" s="53"/>
      <c r="OE530" s="53"/>
      <c r="OF530" s="53"/>
      <c r="OG530" s="53"/>
      <c r="OH530" s="53"/>
      <c r="OI530" s="53"/>
      <c r="OJ530" s="53"/>
      <c r="OK530" s="53"/>
      <c r="OL530" s="53"/>
      <c r="OM530" s="53"/>
      <c r="ON530" s="53"/>
      <c r="OO530" s="53"/>
      <c r="OP530" s="53"/>
      <c r="OQ530" s="53"/>
      <c r="OR530" s="53"/>
      <c r="OS530" s="53"/>
      <c r="OT530" s="53"/>
      <c r="OU530" s="53"/>
      <c r="OV530" s="53"/>
      <c r="OW530" s="53"/>
      <c r="OX530" s="53"/>
      <c r="OY530" s="53"/>
      <c r="OZ530" s="53"/>
      <c r="PA530" s="53"/>
      <c r="PB530" s="53"/>
      <c r="PC530" s="53"/>
      <c r="PD530" s="53"/>
      <c r="PE530" s="53"/>
      <c r="PF530" s="53"/>
      <c r="PG530" s="53"/>
      <c r="PH530" s="53"/>
      <c r="PI530" s="53"/>
      <c r="PJ530" s="53"/>
      <c r="PK530" s="53"/>
      <c r="PL530" s="53"/>
      <c r="PM530" s="53"/>
      <c r="PN530" s="53"/>
      <c r="PO530" s="53"/>
      <c r="PP530" s="53"/>
      <c r="PQ530" s="53"/>
      <c r="PR530" s="53"/>
      <c r="PS530" s="53"/>
      <c r="PT530" s="53"/>
      <c r="PU530" s="53"/>
      <c r="PV530" s="53"/>
      <c r="PW530" s="53"/>
      <c r="PX530" s="53"/>
      <c r="PY530" s="53"/>
      <c r="PZ530" s="53"/>
      <c r="QA530" s="53"/>
      <c r="QB530" s="53"/>
      <c r="QC530" s="53"/>
      <c r="QD530" s="53"/>
      <c r="QE530" s="53"/>
      <c r="QF530" s="53"/>
      <c r="QG530" s="53"/>
      <c r="QH530" s="53"/>
      <c r="QI530" s="53"/>
      <c r="QJ530" s="53"/>
      <c r="QK530" s="53"/>
      <c r="QL530" s="53"/>
      <c r="QM530" s="53"/>
      <c r="QN530" s="53"/>
      <c r="QO530" s="53"/>
      <c r="QP530" s="53"/>
      <c r="QQ530" s="53"/>
      <c r="QR530" s="53"/>
      <c r="QS530" s="53"/>
      <c r="QT530" s="53"/>
      <c r="QU530" s="53"/>
      <c r="QV530" s="53"/>
      <c r="QW530" s="53"/>
      <c r="QX530" s="53"/>
      <c r="QY530" s="53"/>
      <c r="QZ530" s="53"/>
      <c r="RA530" s="53"/>
      <c r="RB530" s="53"/>
      <c r="RC530" s="53"/>
      <c r="RD530" s="53"/>
      <c r="RE530" s="53"/>
      <c r="RF530" s="53"/>
      <c r="RG530" s="53"/>
      <c r="RH530" s="53"/>
      <c r="RI530" s="53"/>
      <c r="RJ530" s="53"/>
      <c r="RK530" s="53"/>
      <c r="RL530" s="53"/>
      <c r="RM530" s="53"/>
      <c r="RN530" s="53"/>
      <c r="RO530" s="53"/>
      <c r="RP530" s="53"/>
      <c r="RQ530" s="53"/>
      <c r="RR530" s="53"/>
      <c r="RS530" s="53"/>
      <c r="RT530" s="53"/>
      <c r="RU530" s="53"/>
      <c r="RV530" s="53"/>
      <c r="RW530" s="53"/>
      <c r="RX530" s="53"/>
      <c r="RY530" s="53"/>
      <c r="RZ530" s="53"/>
      <c r="SA530" s="53"/>
      <c r="SB530" s="53"/>
      <c r="SC530" s="53"/>
      <c r="SD530" s="53"/>
      <c r="SE530" s="53"/>
      <c r="SF530" s="53"/>
      <c r="SG530" s="53"/>
      <c r="SH530" s="53"/>
      <c r="SI530" s="53"/>
      <c r="SJ530" s="53"/>
      <c r="SK530" s="53"/>
      <c r="SL530" s="53"/>
      <c r="SM530" s="53"/>
      <c r="SN530" s="53"/>
      <c r="SO530" s="53"/>
      <c r="SP530" s="53"/>
      <c r="SQ530" s="53"/>
      <c r="SR530" s="53"/>
      <c r="SS530" s="53"/>
      <c r="ST530" s="53"/>
      <c r="SU530" s="53"/>
      <c r="SV530" s="53"/>
      <c r="SW530" s="53"/>
      <c r="SX530" s="53"/>
      <c r="SY530" s="53"/>
      <c r="SZ530" s="53"/>
      <c r="TA530" s="53"/>
      <c r="TB530" s="53"/>
      <c r="TC530" s="53"/>
      <c r="TD530" s="53"/>
      <c r="TE530" s="53"/>
      <c r="TF530" s="53"/>
      <c r="TG530" s="53"/>
      <c r="TH530" s="53"/>
      <c r="TI530" s="53"/>
      <c r="TJ530" s="53"/>
      <c r="TK530" s="53"/>
      <c r="TL530" s="53"/>
      <c r="TM530" s="53"/>
      <c r="TN530" s="53"/>
      <c r="TO530" s="53"/>
      <c r="TP530" s="53"/>
      <c r="TQ530" s="53"/>
      <c r="TR530" s="53"/>
      <c r="TS530" s="53"/>
      <c r="TT530" s="53"/>
      <c r="TU530" s="53"/>
      <c r="TV530" s="53"/>
      <c r="TW530" s="53"/>
      <c r="TX530" s="53"/>
      <c r="TY530" s="53"/>
      <c r="TZ530" s="53"/>
      <c r="UA530" s="53"/>
      <c r="UB530" s="53"/>
      <c r="UC530" s="53"/>
      <c r="UD530" s="53"/>
      <c r="UE530" s="53"/>
      <c r="UF530" s="53"/>
      <c r="UG530" s="53"/>
    </row>
    <row r="531" spans="12:553" s="19" customFormat="1" ht="15.75" customHeight="1" x14ac:dyDescent="0.2">
      <c r="L531" s="66"/>
      <c r="M531" s="66"/>
      <c r="N531" s="52"/>
      <c r="O531" s="53"/>
      <c r="P531" s="53"/>
      <c r="Q531" s="53"/>
      <c r="R531" s="53"/>
      <c r="S531" s="53"/>
      <c r="T531" s="53"/>
      <c r="U531" s="53"/>
      <c r="V531" s="53"/>
      <c r="W531" s="53"/>
      <c r="X531" s="53"/>
      <c r="Y531" s="53"/>
      <c r="Z531" s="53"/>
      <c r="AA531" s="53"/>
      <c r="AB531" s="53"/>
      <c r="AC531" s="53"/>
      <c r="AD531" s="53"/>
      <c r="AE531" s="53"/>
      <c r="AF531" s="53"/>
      <c r="AG531" s="53"/>
      <c r="AH531" s="53"/>
      <c r="AI531" s="53"/>
      <c r="AJ531" s="53"/>
      <c r="AK531" s="53"/>
      <c r="AL531" s="53"/>
      <c r="AM531" s="53"/>
      <c r="AN531" s="53"/>
      <c r="AO531" s="53"/>
      <c r="AP531" s="53"/>
      <c r="AQ531" s="53"/>
      <c r="AR531" s="53"/>
      <c r="AS531" s="53"/>
      <c r="AT531" s="53"/>
      <c r="AU531" s="53"/>
      <c r="AV531" s="53"/>
      <c r="AW531" s="53"/>
      <c r="AX531" s="53"/>
      <c r="AY531" s="53"/>
      <c r="AZ531" s="53"/>
      <c r="BA531" s="53"/>
      <c r="BB531" s="53"/>
      <c r="BC531" s="53"/>
      <c r="BD531" s="53"/>
      <c r="BE531" s="53"/>
      <c r="BF531" s="53"/>
      <c r="BG531" s="53"/>
      <c r="BH531" s="53"/>
      <c r="BI531" s="53"/>
      <c r="BJ531" s="53"/>
      <c r="BK531" s="53"/>
      <c r="BL531" s="53"/>
      <c r="BM531" s="53"/>
      <c r="BN531" s="53"/>
      <c r="BO531" s="53"/>
      <c r="BP531" s="53"/>
      <c r="BQ531" s="53"/>
      <c r="BR531" s="53"/>
      <c r="BS531" s="53"/>
      <c r="BT531" s="53"/>
      <c r="BU531" s="53"/>
      <c r="BV531" s="53"/>
      <c r="BW531" s="53"/>
      <c r="BX531" s="53"/>
      <c r="BY531" s="53"/>
      <c r="BZ531" s="53"/>
      <c r="CA531" s="53"/>
      <c r="CB531" s="53"/>
      <c r="CC531" s="53"/>
      <c r="CD531" s="53"/>
      <c r="CE531" s="53"/>
      <c r="CF531" s="53"/>
      <c r="CG531" s="53"/>
      <c r="CH531" s="53"/>
      <c r="CI531" s="53"/>
      <c r="CJ531" s="53"/>
      <c r="CK531" s="53"/>
      <c r="CL531" s="53"/>
      <c r="CM531" s="53"/>
      <c r="CN531" s="53"/>
      <c r="CO531" s="53"/>
      <c r="CP531" s="53"/>
      <c r="CQ531" s="53"/>
      <c r="CR531" s="53"/>
      <c r="CS531" s="53"/>
      <c r="CT531" s="53"/>
      <c r="CU531" s="53"/>
      <c r="CV531" s="53"/>
      <c r="CW531" s="53"/>
      <c r="CX531" s="53"/>
      <c r="CY531" s="53"/>
      <c r="CZ531" s="53"/>
      <c r="DA531" s="53"/>
      <c r="DB531" s="53"/>
      <c r="DC531" s="53"/>
      <c r="DD531" s="53"/>
      <c r="DE531" s="53"/>
      <c r="DF531" s="53"/>
      <c r="DG531" s="53"/>
      <c r="DH531" s="53"/>
      <c r="DI531" s="53"/>
      <c r="DJ531" s="53"/>
      <c r="DK531" s="53"/>
      <c r="DL531" s="53"/>
      <c r="DM531" s="53"/>
      <c r="DN531" s="53"/>
      <c r="DO531" s="53"/>
      <c r="DP531" s="53"/>
      <c r="DQ531" s="53"/>
      <c r="DR531" s="53"/>
      <c r="DS531" s="53"/>
      <c r="DT531" s="53"/>
      <c r="DU531" s="53"/>
      <c r="DV531" s="53"/>
      <c r="DW531" s="53"/>
      <c r="DX531" s="53"/>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3"/>
      <c r="FK531" s="53"/>
      <c r="FL531" s="53"/>
      <c r="FM531" s="53"/>
      <c r="FN531" s="53"/>
      <c r="FO531" s="53"/>
      <c r="FP531" s="53"/>
      <c r="FQ531" s="53"/>
      <c r="FR531" s="53"/>
      <c r="FS531" s="53"/>
      <c r="FT531" s="53"/>
      <c r="FU531" s="53"/>
      <c r="FV531" s="53"/>
      <c r="FW531" s="53"/>
      <c r="FX531" s="53"/>
      <c r="FY531" s="53"/>
      <c r="FZ531" s="53"/>
      <c r="GA531" s="53"/>
      <c r="GB531" s="53"/>
      <c r="GC531" s="53"/>
      <c r="GD531" s="53"/>
      <c r="GE531" s="53"/>
      <c r="GF531" s="53"/>
      <c r="GG531" s="53"/>
      <c r="GH531" s="53"/>
      <c r="GI531" s="53"/>
      <c r="GJ531" s="53"/>
      <c r="GK531" s="53"/>
      <c r="GL531" s="53"/>
      <c r="GM531" s="53"/>
      <c r="GN531" s="53"/>
      <c r="GO531" s="53"/>
      <c r="GP531" s="53"/>
      <c r="GQ531" s="53"/>
      <c r="GR531" s="53"/>
      <c r="GS531" s="53"/>
      <c r="GT531" s="53"/>
      <c r="GU531" s="53"/>
      <c r="GV531" s="53"/>
      <c r="GW531" s="53"/>
      <c r="GX531" s="53"/>
      <c r="GY531" s="53"/>
      <c r="GZ531" s="53"/>
      <c r="HA531" s="53"/>
      <c r="HB531" s="53"/>
      <c r="HC531" s="53"/>
      <c r="HD531" s="53"/>
      <c r="HE531" s="53"/>
      <c r="HF531" s="53"/>
      <c r="HG531" s="53"/>
      <c r="HH531" s="53"/>
      <c r="HI531" s="53"/>
      <c r="HJ531" s="53"/>
      <c r="HK531" s="53"/>
      <c r="HL531" s="53"/>
      <c r="HM531" s="53"/>
      <c r="HN531" s="53"/>
      <c r="HO531" s="53"/>
      <c r="HP531" s="53"/>
      <c r="HQ531" s="53"/>
      <c r="HR531" s="53"/>
      <c r="HS531" s="53"/>
      <c r="HT531" s="53"/>
      <c r="HU531" s="53"/>
      <c r="HV531" s="53"/>
      <c r="HW531" s="53"/>
      <c r="HX531" s="53"/>
      <c r="HY531" s="53"/>
      <c r="HZ531" s="53"/>
      <c r="IA531" s="53"/>
      <c r="IB531" s="53"/>
      <c r="IC531" s="53"/>
      <c r="ID531" s="53"/>
      <c r="IE531" s="53"/>
      <c r="IF531" s="53"/>
      <c r="IG531" s="53"/>
      <c r="IH531" s="53"/>
      <c r="II531" s="53"/>
      <c r="IJ531" s="53"/>
      <c r="IK531" s="53"/>
      <c r="IL531" s="53"/>
      <c r="IM531" s="53"/>
      <c r="IN531" s="53"/>
      <c r="IO531" s="53"/>
      <c r="IP531" s="53"/>
      <c r="IQ531" s="53"/>
      <c r="IR531" s="53"/>
      <c r="IS531" s="53"/>
      <c r="IT531" s="53"/>
      <c r="IU531" s="53"/>
      <c r="IV531" s="53"/>
      <c r="IW531" s="53"/>
      <c r="IX531" s="53"/>
      <c r="IY531" s="53"/>
      <c r="IZ531" s="53"/>
      <c r="JA531" s="53"/>
      <c r="JB531" s="53"/>
      <c r="JC531" s="53"/>
      <c r="JD531" s="53"/>
      <c r="JE531" s="53"/>
      <c r="JF531" s="53"/>
      <c r="JG531" s="53"/>
      <c r="JH531" s="53"/>
      <c r="JI531" s="53"/>
      <c r="JJ531" s="53"/>
      <c r="JK531" s="53"/>
      <c r="JL531" s="53"/>
      <c r="JM531" s="53"/>
      <c r="JN531" s="53"/>
      <c r="JO531" s="53"/>
      <c r="JP531" s="53"/>
      <c r="JQ531" s="53"/>
      <c r="JR531" s="53"/>
      <c r="JS531" s="53"/>
      <c r="JT531" s="53"/>
      <c r="JU531" s="53"/>
      <c r="JV531" s="53"/>
      <c r="JW531" s="53"/>
      <c r="JX531" s="53"/>
      <c r="JY531" s="53"/>
      <c r="JZ531" s="53"/>
      <c r="KA531" s="53"/>
      <c r="KB531" s="53"/>
      <c r="KC531" s="53"/>
      <c r="KD531" s="53"/>
      <c r="KE531" s="53"/>
      <c r="KF531" s="53"/>
      <c r="KG531" s="53"/>
      <c r="KH531" s="53"/>
      <c r="KI531" s="53"/>
      <c r="KJ531" s="53"/>
      <c r="KK531" s="53"/>
      <c r="KL531" s="53"/>
      <c r="KM531" s="53"/>
      <c r="KN531" s="53"/>
      <c r="KO531" s="53"/>
      <c r="KP531" s="53"/>
      <c r="KQ531" s="53"/>
      <c r="KR531" s="53"/>
      <c r="KS531" s="53"/>
      <c r="KT531" s="53"/>
      <c r="KU531" s="53"/>
      <c r="KV531" s="53"/>
      <c r="KW531" s="53"/>
      <c r="KX531" s="53"/>
      <c r="KY531" s="53"/>
      <c r="KZ531" s="53"/>
      <c r="LA531" s="53"/>
      <c r="LB531" s="53"/>
      <c r="LC531" s="53"/>
      <c r="LD531" s="53"/>
      <c r="LE531" s="53"/>
      <c r="LF531" s="53"/>
      <c r="LG531" s="53"/>
      <c r="LH531" s="53"/>
      <c r="LI531" s="53"/>
      <c r="LJ531" s="53"/>
      <c r="LK531" s="53"/>
      <c r="LL531" s="53"/>
      <c r="LM531" s="53"/>
      <c r="LN531" s="53"/>
      <c r="LO531" s="53"/>
      <c r="LP531" s="53"/>
      <c r="LQ531" s="53"/>
      <c r="LR531" s="53"/>
      <c r="LS531" s="53"/>
      <c r="LT531" s="53"/>
      <c r="LU531" s="53"/>
      <c r="LV531" s="53"/>
      <c r="LW531" s="53"/>
      <c r="LX531" s="53"/>
      <c r="LY531" s="53"/>
      <c r="LZ531" s="53"/>
      <c r="MA531" s="53"/>
      <c r="MB531" s="53"/>
      <c r="MC531" s="53"/>
      <c r="MD531" s="53"/>
      <c r="ME531" s="53"/>
      <c r="MF531" s="53"/>
      <c r="MG531" s="53"/>
      <c r="MH531" s="53"/>
      <c r="MI531" s="53"/>
      <c r="MJ531" s="53"/>
      <c r="MK531" s="53"/>
      <c r="ML531" s="53"/>
      <c r="MM531" s="53"/>
      <c r="MN531" s="53"/>
      <c r="MO531" s="53"/>
      <c r="MP531" s="53"/>
      <c r="MQ531" s="53"/>
      <c r="MR531" s="53"/>
      <c r="MS531" s="53"/>
      <c r="MT531" s="53"/>
      <c r="MU531" s="53"/>
      <c r="MV531" s="53"/>
      <c r="MW531" s="53"/>
      <c r="MX531" s="53"/>
      <c r="MY531" s="53"/>
      <c r="MZ531" s="53"/>
      <c r="NA531" s="53"/>
      <c r="NB531" s="53"/>
      <c r="NC531" s="53"/>
      <c r="ND531" s="53"/>
      <c r="NE531" s="53"/>
      <c r="NF531" s="53"/>
      <c r="NG531" s="53"/>
      <c r="NH531" s="53"/>
      <c r="NI531" s="53"/>
      <c r="NJ531" s="53"/>
      <c r="NK531" s="53"/>
      <c r="NL531" s="53"/>
      <c r="NM531" s="53"/>
      <c r="NN531" s="53"/>
      <c r="NO531" s="53"/>
      <c r="NP531" s="53"/>
      <c r="NQ531" s="53"/>
      <c r="NR531" s="53"/>
      <c r="NS531" s="53"/>
      <c r="NT531" s="53"/>
      <c r="NU531" s="53"/>
      <c r="NV531" s="53"/>
      <c r="NW531" s="53"/>
      <c r="NX531" s="53"/>
      <c r="NY531" s="53"/>
      <c r="NZ531" s="53"/>
      <c r="OA531" s="53"/>
      <c r="OB531" s="53"/>
      <c r="OC531" s="53"/>
      <c r="OD531" s="53"/>
      <c r="OE531" s="53"/>
      <c r="OF531" s="53"/>
      <c r="OG531" s="53"/>
      <c r="OH531" s="53"/>
      <c r="OI531" s="53"/>
      <c r="OJ531" s="53"/>
      <c r="OK531" s="53"/>
      <c r="OL531" s="53"/>
      <c r="OM531" s="53"/>
      <c r="ON531" s="53"/>
      <c r="OO531" s="53"/>
      <c r="OP531" s="53"/>
      <c r="OQ531" s="53"/>
      <c r="OR531" s="53"/>
      <c r="OS531" s="53"/>
      <c r="OT531" s="53"/>
      <c r="OU531" s="53"/>
      <c r="OV531" s="53"/>
      <c r="OW531" s="53"/>
      <c r="OX531" s="53"/>
      <c r="OY531" s="53"/>
      <c r="OZ531" s="53"/>
      <c r="PA531" s="53"/>
      <c r="PB531" s="53"/>
      <c r="PC531" s="53"/>
      <c r="PD531" s="53"/>
      <c r="PE531" s="53"/>
      <c r="PF531" s="53"/>
      <c r="PG531" s="53"/>
      <c r="PH531" s="53"/>
      <c r="PI531" s="53"/>
      <c r="PJ531" s="53"/>
      <c r="PK531" s="53"/>
      <c r="PL531" s="53"/>
      <c r="PM531" s="53"/>
      <c r="PN531" s="53"/>
      <c r="PO531" s="53"/>
      <c r="PP531" s="53"/>
      <c r="PQ531" s="53"/>
      <c r="PR531" s="53"/>
      <c r="PS531" s="53"/>
      <c r="PT531" s="53"/>
      <c r="PU531" s="53"/>
      <c r="PV531" s="53"/>
      <c r="PW531" s="53"/>
      <c r="PX531" s="53"/>
      <c r="PY531" s="53"/>
      <c r="PZ531" s="53"/>
      <c r="QA531" s="53"/>
      <c r="QB531" s="53"/>
      <c r="QC531" s="53"/>
      <c r="QD531" s="53"/>
      <c r="QE531" s="53"/>
      <c r="QF531" s="53"/>
      <c r="QG531" s="53"/>
      <c r="QH531" s="53"/>
      <c r="QI531" s="53"/>
      <c r="QJ531" s="53"/>
      <c r="QK531" s="53"/>
      <c r="QL531" s="53"/>
      <c r="QM531" s="53"/>
      <c r="QN531" s="53"/>
      <c r="QO531" s="53"/>
      <c r="QP531" s="53"/>
      <c r="QQ531" s="53"/>
      <c r="QR531" s="53"/>
      <c r="QS531" s="53"/>
      <c r="QT531" s="53"/>
      <c r="QU531" s="53"/>
      <c r="QV531" s="53"/>
      <c r="QW531" s="53"/>
      <c r="QX531" s="53"/>
      <c r="QY531" s="53"/>
      <c r="QZ531" s="53"/>
      <c r="RA531" s="53"/>
      <c r="RB531" s="53"/>
      <c r="RC531" s="53"/>
      <c r="RD531" s="53"/>
      <c r="RE531" s="53"/>
      <c r="RF531" s="53"/>
      <c r="RG531" s="53"/>
      <c r="RH531" s="53"/>
      <c r="RI531" s="53"/>
      <c r="RJ531" s="53"/>
      <c r="RK531" s="53"/>
      <c r="RL531" s="53"/>
      <c r="RM531" s="53"/>
      <c r="RN531" s="53"/>
      <c r="RO531" s="53"/>
      <c r="RP531" s="53"/>
      <c r="RQ531" s="53"/>
      <c r="RR531" s="53"/>
      <c r="RS531" s="53"/>
      <c r="RT531" s="53"/>
      <c r="RU531" s="53"/>
      <c r="RV531" s="53"/>
      <c r="RW531" s="53"/>
      <c r="RX531" s="53"/>
      <c r="RY531" s="53"/>
      <c r="RZ531" s="53"/>
      <c r="SA531" s="53"/>
      <c r="SB531" s="53"/>
      <c r="SC531" s="53"/>
      <c r="SD531" s="53"/>
      <c r="SE531" s="53"/>
      <c r="SF531" s="53"/>
      <c r="SG531" s="53"/>
      <c r="SH531" s="53"/>
      <c r="SI531" s="53"/>
      <c r="SJ531" s="53"/>
      <c r="SK531" s="53"/>
      <c r="SL531" s="53"/>
      <c r="SM531" s="53"/>
      <c r="SN531" s="53"/>
      <c r="SO531" s="53"/>
      <c r="SP531" s="53"/>
      <c r="SQ531" s="53"/>
      <c r="SR531" s="53"/>
      <c r="SS531" s="53"/>
      <c r="ST531" s="53"/>
      <c r="SU531" s="53"/>
      <c r="SV531" s="53"/>
      <c r="SW531" s="53"/>
      <c r="SX531" s="53"/>
      <c r="SY531" s="53"/>
      <c r="SZ531" s="53"/>
      <c r="TA531" s="53"/>
      <c r="TB531" s="53"/>
      <c r="TC531" s="53"/>
      <c r="TD531" s="53"/>
      <c r="TE531" s="53"/>
      <c r="TF531" s="53"/>
      <c r="TG531" s="53"/>
      <c r="TH531" s="53"/>
      <c r="TI531" s="53"/>
      <c r="TJ531" s="53"/>
      <c r="TK531" s="53"/>
      <c r="TL531" s="53"/>
      <c r="TM531" s="53"/>
      <c r="TN531" s="53"/>
      <c r="TO531" s="53"/>
      <c r="TP531" s="53"/>
      <c r="TQ531" s="53"/>
      <c r="TR531" s="53"/>
      <c r="TS531" s="53"/>
      <c r="TT531" s="53"/>
      <c r="TU531" s="53"/>
      <c r="TV531" s="53"/>
      <c r="TW531" s="53"/>
      <c r="TX531" s="53"/>
      <c r="TY531" s="53"/>
      <c r="TZ531" s="53"/>
      <c r="UA531" s="53"/>
      <c r="UB531" s="53"/>
      <c r="UC531" s="53"/>
      <c r="UD531" s="53"/>
      <c r="UE531" s="53"/>
      <c r="UF531" s="53"/>
      <c r="UG531" s="53"/>
    </row>
    <row r="532" spans="12:553" s="19" customFormat="1" ht="15.75" customHeight="1" x14ac:dyDescent="0.2">
      <c r="L532" s="66"/>
      <c r="M532" s="66"/>
      <c r="N532" s="52"/>
      <c r="O532" s="53"/>
      <c r="P532" s="53"/>
      <c r="Q532" s="53"/>
      <c r="R532" s="53"/>
      <c r="S532" s="53"/>
      <c r="T532" s="53"/>
      <c r="U532" s="53"/>
      <c r="V532" s="53"/>
      <c r="W532" s="53"/>
      <c r="X532" s="53"/>
      <c r="Y532" s="53"/>
      <c r="Z532" s="53"/>
      <c r="AA532" s="53"/>
      <c r="AB532" s="53"/>
      <c r="AC532" s="53"/>
      <c r="AD532" s="53"/>
      <c r="AE532" s="53"/>
      <c r="AF532" s="53"/>
      <c r="AG532" s="53"/>
      <c r="AH532" s="53"/>
      <c r="AI532" s="53"/>
      <c r="AJ532" s="53"/>
      <c r="AK532" s="53"/>
      <c r="AL532" s="53"/>
      <c r="AM532" s="53"/>
      <c r="AN532" s="53"/>
      <c r="AO532" s="53"/>
      <c r="AP532" s="53"/>
      <c r="AQ532" s="53"/>
      <c r="AR532" s="53"/>
      <c r="AS532" s="53"/>
      <c r="AT532" s="53"/>
      <c r="AU532" s="53"/>
      <c r="AV532" s="53"/>
      <c r="AW532" s="53"/>
      <c r="AX532" s="53"/>
      <c r="AY532" s="53"/>
      <c r="AZ532" s="53"/>
      <c r="BA532" s="53"/>
      <c r="BB532" s="53"/>
      <c r="BC532" s="53"/>
      <c r="BD532" s="53"/>
      <c r="BE532" s="53"/>
      <c r="BF532" s="53"/>
      <c r="BG532" s="53"/>
      <c r="BH532" s="53"/>
      <c r="BI532" s="53"/>
      <c r="BJ532" s="53"/>
      <c r="BK532" s="53"/>
      <c r="BL532" s="53"/>
      <c r="BM532" s="53"/>
      <c r="BN532" s="53"/>
      <c r="BO532" s="53"/>
      <c r="BP532" s="53"/>
      <c r="BQ532" s="53"/>
      <c r="BR532" s="53"/>
      <c r="BS532" s="53"/>
      <c r="BT532" s="53"/>
      <c r="BU532" s="53"/>
      <c r="BV532" s="53"/>
      <c r="BW532" s="53"/>
      <c r="BX532" s="53"/>
      <c r="BY532" s="53"/>
      <c r="BZ532" s="53"/>
      <c r="CA532" s="53"/>
      <c r="CB532" s="53"/>
      <c r="CC532" s="53"/>
      <c r="CD532" s="53"/>
      <c r="CE532" s="53"/>
      <c r="CF532" s="53"/>
      <c r="CG532" s="53"/>
      <c r="CH532" s="53"/>
      <c r="CI532" s="53"/>
      <c r="CJ532" s="53"/>
      <c r="CK532" s="53"/>
      <c r="CL532" s="53"/>
      <c r="CM532" s="53"/>
      <c r="CN532" s="53"/>
      <c r="CO532" s="53"/>
      <c r="CP532" s="53"/>
      <c r="CQ532" s="53"/>
      <c r="CR532" s="53"/>
      <c r="CS532" s="53"/>
      <c r="CT532" s="53"/>
      <c r="CU532" s="53"/>
      <c r="CV532" s="53"/>
      <c r="CW532" s="53"/>
      <c r="CX532" s="53"/>
      <c r="CY532" s="53"/>
      <c r="CZ532" s="53"/>
      <c r="DA532" s="53"/>
      <c r="DB532" s="53"/>
      <c r="DC532" s="53"/>
      <c r="DD532" s="53"/>
      <c r="DE532" s="53"/>
      <c r="DF532" s="53"/>
      <c r="DG532" s="53"/>
      <c r="DH532" s="53"/>
      <c r="DI532" s="53"/>
      <c r="DJ532" s="53"/>
      <c r="DK532" s="53"/>
      <c r="DL532" s="53"/>
      <c r="DM532" s="53"/>
      <c r="DN532" s="53"/>
      <c r="DO532" s="53"/>
      <c r="DP532" s="53"/>
      <c r="DQ532" s="53"/>
      <c r="DR532" s="53"/>
      <c r="DS532" s="53"/>
      <c r="DT532" s="53"/>
      <c r="DU532" s="53"/>
      <c r="DV532" s="53"/>
      <c r="DW532" s="53"/>
      <c r="DX532" s="53"/>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3"/>
      <c r="FK532" s="53"/>
      <c r="FL532" s="53"/>
      <c r="FM532" s="53"/>
      <c r="FN532" s="53"/>
      <c r="FO532" s="53"/>
      <c r="FP532" s="53"/>
      <c r="FQ532" s="53"/>
      <c r="FR532" s="53"/>
      <c r="FS532" s="53"/>
      <c r="FT532" s="53"/>
      <c r="FU532" s="53"/>
      <c r="FV532" s="53"/>
      <c r="FW532" s="53"/>
      <c r="FX532" s="53"/>
      <c r="FY532" s="53"/>
      <c r="FZ532" s="53"/>
      <c r="GA532" s="53"/>
      <c r="GB532" s="53"/>
      <c r="GC532" s="53"/>
      <c r="GD532" s="53"/>
      <c r="GE532" s="53"/>
      <c r="GF532" s="53"/>
      <c r="GG532" s="53"/>
      <c r="GH532" s="53"/>
      <c r="GI532" s="53"/>
      <c r="GJ532" s="53"/>
      <c r="GK532" s="53"/>
      <c r="GL532" s="53"/>
      <c r="GM532" s="53"/>
      <c r="GN532" s="53"/>
      <c r="GO532" s="53"/>
      <c r="GP532" s="53"/>
      <c r="GQ532" s="53"/>
      <c r="GR532" s="53"/>
      <c r="GS532" s="53"/>
      <c r="GT532" s="53"/>
      <c r="GU532" s="53"/>
      <c r="GV532" s="53"/>
      <c r="GW532" s="53"/>
      <c r="GX532" s="53"/>
      <c r="GY532" s="53"/>
      <c r="GZ532" s="53"/>
      <c r="HA532" s="53"/>
      <c r="HB532" s="53"/>
      <c r="HC532" s="53"/>
      <c r="HD532" s="53"/>
      <c r="HE532" s="53"/>
      <c r="HF532" s="53"/>
      <c r="HG532" s="53"/>
      <c r="HH532" s="53"/>
      <c r="HI532" s="53"/>
      <c r="HJ532" s="53"/>
      <c r="HK532" s="53"/>
      <c r="HL532" s="53"/>
      <c r="HM532" s="53"/>
      <c r="HN532" s="53"/>
      <c r="HO532" s="53"/>
      <c r="HP532" s="53"/>
      <c r="HQ532" s="53"/>
      <c r="HR532" s="53"/>
      <c r="HS532" s="53"/>
      <c r="HT532" s="53"/>
      <c r="HU532" s="53"/>
      <c r="HV532" s="53"/>
      <c r="HW532" s="53"/>
      <c r="HX532" s="53"/>
      <c r="HY532" s="53"/>
      <c r="HZ532" s="53"/>
      <c r="IA532" s="53"/>
      <c r="IB532" s="53"/>
      <c r="IC532" s="53"/>
      <c r="ID532" s="53"/>
      <c r="IE532" s="53"/>
      <c r="IF532" s="53"/>
      <c r="IG532" s="53"/>
      <c r="IH532" s="53"/>
      <c r="II532" s="53"/>
      <c r="IJ532" s="53"/>
      <c r="IK532" s="53"/>
      <c r="IL532" s="53"/>
      <c r="IM532" s="53"/>
      <c r="IN532" s="53"/>
      <c r="IO532" s="53"/>
      <c r="IP532" s="53"/>
      <c r="IQ532" s="53"/>
      <c r="IR532" s="53"/>
      <c r="IS532" s="53"/>
      <c r="IT532" s="53"/>
      <c r="IU532" s="53"/>
      <c r="IV532" s="53"/>
      <c r="IW532" s="53"/>
      <c r="IX532" s="53"/>
      <c r="IY532" s="53"/>
      <c r="IZ532" s="53"/>
      <c r="JA532" s="53"/>
      <c r="JB532" s="53"/>
      <c r="JC532" s="53"/>
      <c r="JD532" s="53"/>
      <c r="JE532" s="53"/>
      <c r="JF532" s="53"/>
      <c r="JG532" s="53"/>
      <c r="JH532" s="53"/>
      <c r="JI532" s="53"/>
      <c r="JJ532" s="53"/>
      <c r="JK532" s="53"/>
      <c r="JL532" s="53"/>
      <c r="JM532" s="53"/>
      <c r="JN532" s="53"/>
      <c r="JO532" s="53"/>
      <c r="JP532" s="53"/>
      <c r="JQ532" s="53"/>
      <c r="JR532" s="53"/>
      <c r="JS532" s="53"/>
      <c r="JT532" s="53"/>
      <c r="JU532" s="53"/>
      <c r="JV532" s="53"/>
      <c r="JW532" s="53"/>
      <c r="JX532" s="53"/>
      <c r="JY532" s="53"/>
      <c r="JZ532" s="53"/>
      <c r="KA532" s="53"/>
      <c r="KB532" s="53"/>
      <c r="KC532" s="53"/>
      <c r="KD532" s="53"/>
      <c r="KE532" s="53"/>
      <c r="KF532" s="53"/>
      <c r="KG532" s="53"/>
      <c r="KH532" s="53"/>
      <c r="KI532" s="53"/>
      <c r="KJ532" s="53"/>
      <c r="KK532" s="53"/>
      <c r="KL532" s="53"/>
      <c r="KM532" s="53"/>
      <c r="KN532" s="53"/>
      <c r="KO532" s="53"/>
      <c r="KP532" s="53"/>
      <c r="KQ532" s="53"/>
      <c r="KR532" s="53"/>
      <c r="KS532" s="53"/>
      <c r="KT532" s="53"/>
      <c r="KU532" s="53"/>
      <c r="KV532" s="53"/>
      <c r="KW532" s="53"/>
      <c r="KX532" s="53"/>
      <c r="KY532" s="53"/>
      <c r="KZ532" s="53"/>
      <c r="LA532" s="53"/>
      <c r="LB532" s="53"/>
      <c r="LC532" s="53"/>
      <c r="LD532" s="53"/>
      <c r="LE532" s="53"/>
      <c r="LF532" s="53"/>
      <c r="LG532" s="53"/>
      <c r="LH532" s="53"/>
      <c r="LI532" s="53"/>
      <c r="LJ532" s="53"/>
      <c r="LK532" s="53"/>
      <c r="LL532" s="53"/>
      <c r="LM532" s="53"/>
      <c r="LN532" s="53"/>
      <c r="LO532" s="53"/>
      <c r="LP532" s="53"/>
      <c r="LQ532" s="53"/>
      <c r="LR532" s="53"/>
      <c r="LS532" s="53"/>
      <c r="LT532" s="53"/>
      <c r="LU532" s="53"/>
      <c r="LV532" s="53"/>
      <c r="LW532" s="53"/>
      <c r="LX532" s="53"/>
      <c r="LY532" s="53"/>
      <c r="LZ532" s="53"/>
      <c r="MA532" s="53"/>
      <c r="MB532" s="53"/>
      <c r="MC532" s="53"/>
      <c r="MD532" s="53"/>
      <c r="ME532" s="53"/>
      <c r="MF532" s="53"/>
      <c r="MG532" s="53"/>
      <c r="MH532" s="53"/>
      <c r="MI532" s="53"/>
      <c r="MJ532" s="53"/>
      <c r="MK532" s="53"/>
      <c r="ML532" s="53"/>
      <c r="MM532" s="53"/>
      <c r="MN532" s="53"/>
      <c r="MO532" s="53"/>
      <c r="MP532" s="53"/>
      <c r="MQ532" s="53"/>
      <c r="MR532" s="53"/>
      <c r="MS532" s="53"/>
      <c r="MT532" s="53"/>
      <c r="MU532" s="53"/>
      <c r="MV532" s="53"/>
      <c r="MW532" s="53"/>
      <c r="MX532" s="53"/>
      <c r="MY532" s="53"/>
      <c r="MZ532" s="53"/>
      <c r="NA532" s="53"/>
      <c r="NB532" s="53"/>
      <c r="NC532" s="53"/>
      <c r="ND532" s="53"/>
      <c r="NE532" s="53"/>
      <c r="NF532" s="53"/>
      <c r="NG532" s="53"/>
      <c r="NH532" s="53"/>
      <c r="NI532" s="53"/>
      <c r="NJ532" s="53"/>
      <c r="NK532" s="53"/>
      <c r="NL532" s="53"/>
      <c r="NM532" s="53"/>
      <c r="NN532" s="53"/>
      <c r="NO532" s="53"/>
      <c r="NP532" s="53"/>
      <c r="NQ532" s="53"/>
      <c r="NR532" s="53"/>
      <c r="NS532" s="53"/>
      <c r="NT532" s="53"/>
      <c r="NU532" s="53"/>
      <c r="NV532" s="53"/>
      <c r="NW532" s="53"/>
      <c r="NX532" s="53"/>
      <c r="NY532" s="53"/>
      <c r="NZ532" s="53"/>
      <c r="OA532" s="53"/>
      <c r="OB532" s="53"/>
      <c r="OC532" s="53"/>
      <c r="OD532" s="53"/>
      <c r="OE532" s="53"/>
      <c r="OF532" s="53"/>
      <c r="OG532" s="53"/>
      <c r="OH532" s="53"/>
      <c r="OI532" s="53"/>
      <c r="OJ532" s="53"/>
      <c r="OK532" s="53"/>
      <c r="OL532" s="53"/>
      <c r="OM532" s="53"/>
      <c r="ON532" s="53"/>
      <c r="OO532" s="53"/>
      <c r="OP532" s="53"/>
      <c r="OQ532" s="53"/>
      <c r="OR532" s="53"/>
      <c r="OS532" s="53"/>
      <c r="OT532" s="53"/>
      <c r="OU532" s="53"/>
      <c r="OV532" s="53"/>
      <c r="OW532" s="53"/>
      <c r="OX532" s="53"/>
      <c r="OY532" s="53"/>
      <c r="OZ532" s="53"/>
      <c r="PA532" s="53"/>
      <c r="PB532" s="53"/>
      <c r="PC532" s="53"/>
      <c r="PD532" s="53"/>
      <c r="PE532" s="53"/>
      <c r="PF532" s="53"/>
      <c r="PG532" s="53"/>
      <c r="PH532" s="53"/>
      <c r="PI532" s="53"/>
      <c r="PJ532" s="53"/>
      <c r="PK532" s="53"/>
      <c r="PL532" s="53"/>
      <c r="PM532" s="53"/>
      <c r="PN532" s="53"/>
      <c r="PO532" s="53"/>
      <c r="PP532" s="53"/>
      <c r="PQ532" s="53"/>
      <c r="PR532" s="53"/>
      <c r="PS532" s="53"/>
      <c r="PT532" s="53"/>
      <c r="PU532" s="53"/>
      <c r="PV532" s="53"/>
      <c r="PW532" s="53"/>
      <c r="PX532" s="53"/>
      <c r="PY532" s="53"/>
      <c r="PZ532" s="53"/>
      <c r="QA532" s="53"/>
      <c r="QB532" s="53"/>
      <c r="QC532" s="53"/>
      <c r="QD532" s="53"/>
      <c r="QE532" s="53"/>
      <c r="QF532" s="53"/>
      <c r="QG532" s="53"/>
      <c r="QH532" s="53"/>
      <c r="QI532" s="53"/>
      <c r="QJ532" s="53"/>
      <c r="QK532" s="53"/>
      <c r="QL532" s="53"/>
      <c r="QM532" s="53"/>
      <c r="QN532" s="53"/>
      <c r="QO532" s="53"/>
      <c r="QP532" s="53"/>
      <c r="QQ532" s="53"/>
      <c r="QR532" s="53"/>
      <c r="QS532" s="53"/>
      <c r="QT532" s="53"/>
      <c r="QU532" s="53"/>
      <c r="QV532" s="53"/>
      <c r="QW532" s="53"/>
      <c r="QX532" s="53"/>
      <c r="QY532" s="53"/>
      <c r="QZ532" s="53"/>
      <c r="RA532" s="53"/>
      <c r="RB532" s="53"/>
      <c r="RC532" s="53"/>
      <c r="RD532" s="53"/>
      <c r="RE532" s="53"/>
      <c r="RF532" s="53"/>
      <c r="RG532" s="53"/>
      <c r="RH532" s="53"/>
      <c r="RI532" s="53"/>
      <c r="RJ532" s="53"/>
      <c r="RK532" s="53"/>
      <c r="RL532" s="53"/>
      <c r="RM532" s="53"/>
      <c r="RN532" s="53"/>
      <c r="RO532" s="53"/>
      <c r="RP532" s="53"/>
      <c r="RQ532" s="53"/>
      <c r="RR532" s="53"/>
      <c r="RS532" s="53"/>
      <c r="RT532" s="53"/>
      <c r="RU532" s="53"/>
      <c r="RV532" s="53"/>
      <c r="RW532" s="53"/>
      <c r="RX532" s="53"/>
      <c r="RY532" s="53"/>
      <c r="RZ532" s="53"/>
      <c r="SA532" s="53"/>
      <c r="SB532" s="53"/>
      <c r="SC532" s="53"/>
      <c r="SD532" s="53"/>
      <c r="SE532" s="53"/>
      <c r="SF532" s="53"/>
      <c r="SG532" s="53"/>
      <c r="SH532" s="53"/>
      <c r="SI532" s="53"/>
      <c r="SJ532" s="53"/>
      <c r="SK532" s="53"/>
      <c r="SL532" s="53"/>
      <c r="SM532" s="53"/>
      <c r="SN532" s="53"/>
      <c r="SO532" s="53"/>
      <c r="SP532" s="53"/>
      <c r="SQ532" s="53"/>
      <c r="SR532" s="53"/>
      <c r="SS532" s="53"/>
      <c r="ST532" s="53"/>
      <c r="SU532" s="53"/>
      <c r="SV532" s="53"/>
      <c r="SW532" s="53"/>
      <c r="SX532" s="53"/>
      <c r="SY532" s="53"/>
      <c r="SZ532" s="53"/>
      <c r="TA532" s="53"/>
      <c r="TB532" s="53"/>
      <c r="TC532" s="53"/>
      <c r="TD532" s="53"/>
      <c r="TE532" s="53"/>
      <c r="TF532" s="53"/>
      <c r="TG532" s="53"/>
      <c r="TH532" s="53"/>
      <c r="TI532" s="53"/>
      <c r="TJ532" s="53"/>
      <c r="TK532" s="53"/>
      <c r="TL532" s="53"/>
      <c r="TM532" s="53"/>
      <c r="TN532" s="53"/>
      <c r="TO532" s="53"/>
      <c r="TP532" s="53"/>
      <c r="TQ532" s="53"/>
      <c r="TR532" s="53"/>
      <c r="TS532" s="53"/>
      <c r="TT532" s="53"/>
      <c r="TU532" s="53"/>
      <c r="TV532" s="53"/>
      <c r="TW532" s="53"/>
      <c r="TX532" s="53"/>
      <c r="TY532" s="53"/>
      <c r="TZ532" s="53"/>
      <c r="UA532" s="53"/>
      <c r="UB532" s="53"/>
      <c r="UC532" s="53"/>
      <c r="UD532" s="53"/>
      <c r="UE532" s="53"/>
      <c r="UF532" s="53"/>
      <c r="UG532" s="53"/>
    </row>
    <row r="533" spans="12:553" s="19" customFormat="1" ht="15.75" customHeight="1" x14ac:dyDescent="0.2">
      <c r="L533" s="66"/>
      <c r="M533" s="66"/>
      <c r="N533" s="52"/>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c r="DB533" s="53"/>
      <c r="DC533" s="53"/>
      <c r="DD533" s="53"/>
      <c r="DE533" s="53"/>
      <c r="DF533" s="53"/>
      <c r="DG533" s="53"/>
      <c r="DH533" s="53"/>
      <c r="DI533" s="53"/>
      <c r="DJ533" s="53"/>
      <c r="DK533" s="53"/>
      <c r="DL533" s="53"/>
      <c r="DM533" s="53"/>
      <c r="DN533" s="53"/>
      <c r="DO533" s="53"/>
      <c r="DP533" s="53"/>
      <c r="DQ533" s="53"/>
      <c r="DR533" s="53"/>
      <c r="DS533" s="53"/>
      <c r="DT533" s="53"/>
      <c r="DU533" s="53"/>
      <c r="DV533" s="53"/>
      <c r="DW533" s="53"/>
      <c r="DX533" s="53"/>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3"/>
      <c r="FK533" s="53"/>
      <c r="FL533" s="53"/>
      <c r="FM533" s="53"/>
      <c r="FN533" s="53"/>
      <c r="FO533" s="53"/>
      <c r="FP533" s="53"/>
      <c r="FQ533" s="53"/>
      <c r="FR533" s="53"/>
      <c r="FS533" s="53"/>
      <c r="FT533" s="53"/>
      <c r="FU533" s="53"/>
      <c r="FV533" s="53"/>
      <c r="FW533" s="53"/>
      <c r="FX533" s="53"/>
      <c r="FY533" s="53"/>
      <c r="FZ533" s="53"/>
      <c r="GA533" s="53"/>
      <c r="GB533" s="53"/>
      <c r="GC533" s="53"/>
      <c r="GD533" s="53"/>
      <c r="GE533" s="53"/>
      <c r="GF533" s="53"/>
      <c r="GG533" s="53"/>
      <c r="GH533" s="53"/>
      <c r="GI533" s="53"/>
      <c r="GJ533" s="53"/>
      <c r="GK533" s="53"/>
      <c r="GL533" s="53"/>
      <c r="GM533" s="53"/>
      <c r="GN533" s="53"/>
      <c r="GO533" s="53"/>
      <c r="GP533" s="53"/>
      <c r="GQ533" s="53"/>
      <c r="GR533" s="53"/>
      <c r="GS533" s="53"/>
      <c r="GT533" s="53"/>
      <c r="GU533" s="53"/>
      <c r="GV533" s="53"/>
      <c r="GW533" s="53"/>
      <c r="GX533" s="53"/>
      <c r="GY533" s="53"/>
      <c r="GZ533" s="53"/>
      <c r="HA533" s="53"/>
      <c r="HB533" s="53"/>
      <c r="HC533" s="53"/>
      <c r="HD533" s="53"/>
      <c r="HE533" s="53"/>
      <c r="HF533" s="53"/>
      <c r="HG533" s="53"/>
      <c r="HH533" s="53"/>
      <c r="HI533" s="53"/>
      <c r="HJ533" s="53"/>
      <c r="HK533" s="53"/>
      <c r="HL533" s="53"/>
      <c r="HM533" s="53"/>
      <c r="HN533" s="53"/>
      <c r="HO533" s="53"/>
      <c r="HP533" s="53"/>
      <c r="HQ533" s="53"/>
      <c r="HR533" s="53"/>
      <c r="HS533" s="53"/>
      <c r="HT533" s="53"/>
      <c r="HU533" s="53"/>
      <c r="HV533" s="53"/>
      <c r="HW533" s="53"/>
      <c r="HX533" s="53"/>
      <c r="HY533" s="53"/>
      <c r="HZ533" s="53"/>
      <c r="IA533" s="53"/>
      <c r="IB533" s="53"/>
      <c r="IC533" s="53"/>
      <c r="ID533" s="53"/>
      <c r="IE533" s="53"/>
      <c r="IF533" s="53"/>
      <c r="IG533" s="53"/>
      <c r="IH533" s="53"/>
      <c r="II533" s="53"/>
      <c r="IJ533" s="53"/>
      <c r="IK533" s="53"/>
      <c r="IL533" s="53"/>
      <c r="IM533" s="53"/>
      <c r="IN533" s="53"/>
      <c r="IO533" s="53"/>
      <c r="IP533" s="53"/>
      <c r="IQ533" s="53"/>
      <c r="IR533" s="53"/>
      <c r="IS533" s="53"/>
      <c r="IT533" s="53"/>
      <c r="IU533" s="53"/>
      <c r="IV533" s="53"/>
      <c r="IW533" s="53"/>
      <c r="IX533" s="53"/>
      <c r="IY533" s="53"/>
      <c r="IZ533" s="53"/>
      <c r="JA533" s="53"/>
      <c r="JB533" s="53"/>
      <c r="JC533" s="53"/>
      <c r="JD533" s="53"/>
      <c r="JE533" s="53"/>
      <c r="JF533" s="53"/>
      <c r="JG533" s="53"/>
      <c r="JH533" s="53"/>
      <c r="JI533" s="53"/>
      <c r="JJ533" s="53"/>
      <c r="JK533" s="53"/>
      <c r="JL533" s="53"/>
      <c r="JM533" s="53"/>
      <c r="JN533" s="53"/>
      <c r="JO533" s="53"/>
      <c r="JP533" s="53"/>
      <c r="JQ533" s="53"/>
      <c r="JR533" s="53"/>
      <c r="JS533" s="53"/>
      <c r="JT533" s="53"/>
      <c r="JU533" s="53"/>
      <c r="JV533" s="53"/>
      <c r="JW533" s="53"/>
      <c r="JX533" s="53"/>
      <c r="JY533" s="53"/>
      <c r="JZ533" s="53"/>
      <c r="KA533" s="53"/>
      <c r="KB533" s="53"/>
      <c r="KC533" s="53"/>
      <c r="KD533" s="53"/>
      <c r="KE533" s="53"/>
      <c r="KF533" s="53"/>
      <c r="KG533" s="53"/>
      <c r="KH533" s="53"/>
      <c r="KI533" s="53"/>
      <c r="KJ533" s="53"/>
      <c r="KK533" s="53"/>
      <c r="KL533" s="53"/>
      <c r="KM533" s="53"/>
      <c r="KN533" s="53"/>
      <c r="KO533" s="53"/>
      <c r="KP533" s="53"/>
      <c r="KQ533" s="53"/>
      <c r="KR533" s="53"/>
      <c r="KS533" s="53"/>
      <c r="KT533" s="53"/>
      <c r="KU533" s="53"/>
      <c r="KV533" s="53"/>
      <c r="KW533" s="53"/>
      <c r="KX533" s="53"/>
      <c r="KY533" s="53"/>
      <c r="KZ533" s="53"/>
      <c r="LA533" s="53"/>
      <c r="LB533" s="53"/>
      <c r="LC533" s="53"/>
      <c r="LD533" s="53"/>
      <c r="LE533" s="53"/>
      <c r="LF533" s="53"/>
      <c r="LG533" s="53"/>
      <c r="LH533" s="53"/>
      <c r="LI533" s="53"/>
      <c r="LJ533" s="53"/>
      <c r="LK533" s="53"/>
      <c r="LL533" s="53"/>
      <c r="LM533" s="53"/>
      <c r="LN533" s="53"/>
      <c r="LO533" s="53"/>
      <c r="LP533" s="53"/>
      <c r="LQ533" s="53"/>
      <c r="LR533" s="53"/>
      <c r="LS533" s="53"/>
      <c r="LT533" s="53"/>
      <c r="LU533" s="53"/>
      <c r="LV533" s="53"/>
      <c r="LW533" s="53"/>
      <c r="LX533" s="53"/>
      <c r="LY533" s="53"/>
      <c r="LZ533" s="53"/>
      <c r="MA533" s="53"/>
      <c r="MB533" s="53"/>
      <c r="MC533" s="53"/>
      <c r="MD533" s="53"/>
      <c r="ME533" s="53"/>
      <c r="MF533" s="53"/>
      <c r="MG533" s="53"/>
      <c r="MH533" s="53"/>
      <c r="MI533" s="53"/>
      <c r="MJ533" s="53"/>
      <c r="MK533" s="53"/>
      <c r="ML533" s="53"/>
      <c r="MM533" s="53"/>
      <c r="MN533" s="53"/>
      <c r="MO533" s="53"/>
      <c r="MP533" s="53"/>
      <c r="MQ533" s="53"/>
      <c r="MR533" s="53"/>
      <c r="MS533" s="53"/>
      <c r="MT533" s="53"/>
      <c r="MU533" s="53"/>
      <c r="MV533" s="53"/>
      <c r="MW533" s="53"/>
      <c r="MX533" s="53"/>
      <c r="MY533" s="53"/>
      <c r="MZ533" s="53"/>
      <c r="NA533" s="53"/>
      <c r="NB533" s="53"/>
      <c r="NC533" s="53"/>
      <c r="ND533" s="53"/>
      <c r="NE533" s="53"/>
      <c r="NF533" s="53"/>
      <c r="NG533" s="53"/>
      <c r="NH533" s="53"/>
      <c r="NI533" s="53"/>
      <c r="NJ533" s="53"/>
      <c r="NK533" s="53"/>
      <c r="NL533" s="53"/>
      <c r="NM533" s="53"/>
      <c r="NN533" s="53"/>
      <c r="NO533" s="53"/>
      <c r="NP533" s="53"/>
      <c r="NQ533" s="53"/>
      <c r="NR533" s="53"/>
      <c r="NS533" s="53"/>
      <c r="NT533" s="53"/>
      <c r="NU533" s="53"/>
      <c r="NV533" s="53"/>
      <c r="NW533" s="53"/>
      <c r="NX533" s="53"/>
      <c r="NY533" s="53"/>
      <c r="NZ533" s="53"/>
      <c r="OA533" s="53"/>
      <c r="OB533" s="53"/>
      <c r="OC533" s="53"/>
      <c r="OD533" s="53"/>
      <c r="OE533" s="53"/>
      <c r="OF533" s="53"/>
      <c r="OG533" s="53"/>
      <c r="OH533" s="53"/>
      <c r="OI533" s="53"/>
      <c r="OJ533" s="53"/>
      <c r="OK533" s="53"/>
      <c r="OL533" s="53"/>
      <c r="OM533" s="53"/>
      <c r="ON533" s="53"/>
      <c r="OO533" s="53"/>
      <c r="OP533" s="53"/>
      <c r="OQ533" s="53"/>
      <c r="OR533" s="53"/>
      <c r="OS533" s="53"/>
      <c r="OT533" s="53"/>
      <c r="OU533" s="53"/>
      <c r="OV533" s="53"/>
      <c r="OW533" s="53"/>
      <c r="OX533" s="53"/>
      <c r="OY533" s="53"/>
      <c r="OZ533" s="53"/>
      <c r="PA533" s="53"/>
      <c r="PB533" s="53"/>
      <c r="PC533" s="53"/>
      <c r="PD533" s="53"/>
      <c r="PE533" s="53"/>
      <c r="PF533" s="53"/>
      <c r="PG533" s="53"/>
      <c r="PH533" s="53"/>
      <c r="PI533" s="53"/>
      <c r="PJ533" s="53"/>
      <c r="PK533" s="53"/>
      <c r="PL533" s="53"/>
      <c r="PM533" s="53"/>
      <c r="PN533" s="53"/>
      <c r="PO533" s="53"/>
      <c r="PP533" s="53"/>
      <c r="PQ533" s="53"/>
      <c r="PR533" s="53"/>
      <c r="PS533" s="53"/>
      <c r="PT533" s="53"/>
      <c r="PU533" s="53"/>
      <c r="PV533" s="53"/>
      <c r="PW533" s="53"/>
      <c r="PX533" s="53"/>
      <c r="PY533" s="53"/>
      <c r="PZ533" s="53"/>
      <c r="QA533" s="53"/>
      <c r="QB533" s="53"/>
      <c r="QC533" s="53"/>
      <c r="QD533" s="53"/>
      <c r="QE533" s="53"/>
      <c r="QF533" s="53"/>
      <c r="QG533" s="53"/>
      <c r="QH533" s="53"/>
      <c r="QI533" s="53"/>
      <c r="QJ533" s="53"/>
      <c r="QK533" s="53"/>
      <c r="QL533" s="53"/>
      <c r="QM533" s="53"/>
      <c r="QN533" s="53"/>
      <c r="QO533" s="53"/>
      <c r="QP533" s="53"/>
      <c r="QQ533" s="53"/>
      <c r="QR533" s="53"/>
      <c r="QS533" s="53"/>
      <c r="QT533" s="53"/>
      <c r="QU533" s="53"/>
      <c r="QV533" s="53"/>
      <c r="QW533" s="53"/>
      <c r="QX533" s="53"/>
      <c r="QY533" s="53"/>
      <c r="QZ533" s="53"/>
      <c r="RA533" s="53"/>
      <c r="RB533" s="53"/>
      <c r="RC533" s="53"/>
      <c r="RD533" s="53"/>
      <c r="RE533" s="53"/>
      <c r="RF533" s="53"/>
      <c r="RG533" s="53"/>
      <c r="RH533" s="53"/>
      <c r="RI533" s="53"/>
      <c r="RJ533" s="53"/>
      <c r="RK533" s="53"/>
      <c r="RL533" s="53"/>
      <c r="RM533" s="53"/>
      <c r="RN533" s="53"/>
      <c r="RO533" s="53"/>
      <c r="RP533" s="53"/>
      <c r="RQ533" s="53"/>
      <c r="RR533" s="53"/>
      <c r="RS533" s="53"/>
      <c r="RT533" s="53"/>
      <c r="RU533" s="53"/>
      <c r="RV533" s="53"/>
      <c r="RW533" s="53"/>
      <c r="RX533" s="53"/>
      <c r="RY533" s="53"/>
      <c r="RZ533" s="53"/>
      <c r="SA533" s="53"/>
      <c r="SB533" s="53"/>
      <c r="SC533" s="53"/>
      <c r="SD533" s="53"/>
      <c r="SE533" s="53"/>
      <c r="SF533" s="53"/>
      <c r="SG533" s="53"/>
      <c r="SH533" s="53"/>
      <c r="SI533" s="53"/>
      <c r="SJ533" s="53"/>
      <c r="SK533" s="53"/>
      <c r="SL533" s="53"/>
      <c r="SM533" s="53"/>
      <c r="SN533" s="53"/>
      <c r="SO533" s="53"/>
      <c r="SP533" s="53"/>
      <c r="SQ533" s="53"/>
      <c r="SR533" s="53"/>
      <c r="SS533" s="53"/>
      <c r="ST533" s="53"/>
      <c r="SU533" s="53"/>
      <c r="SV533" s="53"/>
      <c r="SW533" s="53"/>
      <c r="SX533" s="53"/>
      <c r="SY533" s="53"/>
      <c r="SZ533" s="53"/>
      <c r="TA533" s="53"/>
      <c r="TB533" s="53"/>
      <c r="TC533" s="53"/>
      <c r="TD533" s="53"/>
      <c r="TE533" s="53"/>
      <c r="TF533" s="53"/>
      <c r="TG533" s="53"/>
      <c r="TH533" s="53"/>
      <c r="TI533" s="53"/>
      <c r="TJ533" s="53"/>
      <c r="TK533" s="53"/>
      <c r="TL533" s="53"/>
      <c r="TM533" s="53"/>
      <c r="TN533" s="53"/>
      <c r="TO533" s="53"/>
      <c r="TP533" s="53"/>
      <c r="TQ533" s="53"/>
      <c r="TR533" s="53"/>
      <c r="TS533" s="53"/>
      <c r="TT533" s="53"/>
      <c r="TU533" s="53"/>
      <c r="TV533" s="53"/>
      <c r="TW533" s="53"/>
      <c r="TX533" s="53"/>
      <c r="TY533" s="53"/>
      <c r="TZ533" s="53"/>
      <c r="UA533" s="53"/>
      <c r="UB533" s="53"/>
      <c r="UC533" s="53"/>
      <c r="UD533" s="53"/>
      <c r="UE533" s="53"/>
      <c r="UF533" s="53"/>
      <c r="UG533" s="53"/>
    </row>
    <row r="534" spans="12:553" s="19" customFormat="1" ht="15.75" customHeight="1" x14ac:dyDescent="0.2">
      <c r="L534" s="66"/>
      <c r="M534" s="66"/>
      <c r="N534" s="52"/>
      <c r="O534" s="53"/>
      <c r="P534" s="53"/>
      <c r="Q534" s="53"/>
      <c r="R534" s="53"/>
      <c r="S534" s="53"/>
      <c r="T534" s="53"/>
      <c r="U534" s="53"/>
      <c r="V534" s="53"/>
      <c r="W534" s="53"/>
      <c r="X534" s="53"/>
      <c r="Y534" s="53"/>
      <c r="Z534" s="53"/>
      <c r="AA534" s="53"/>
      <c r="AB534" s="53"/>
      <c r="AC534" s="53"/>
      <c r="AD534" s="53"/>
      <c r="AE534" s="53"/>
      <c r="AF534" s="53"/>
      <c r="AG534" s="53"/>
      <c r="AH534" s="53"/>
      <c r="AI534" s="53"/>
      <c r="AJ534" s="53"/>
      <c r="AK534" s="53"/>
      <c r="AL534" s="53"/>
      <c r="AM534" s="53"/>
      <c r="AN534" s="53"/>
      <c r="AO534" s="53"/>
      <c r="AP534" s="53"/>
      <c r="AQ534" s="53"/>
      <c r="AR534" s="53"/>
      <c r="AS534" s="53"/>
      <c r="AT534" s="53"/>
      <c r="AU534" s="53"/>
      <c r="AV534" s="53"/>
      <c r="AW534" s="53"/>
      <c r="AX534" s="53"/>
      <c r="AY534" s="53"/>
      <c r="AZ534" s="53"/>
      <c r="BA534" s="53"/>
      <c r="BB534" s="53"/>
      <c r="BC534" s="53"/>
      <c r="BD534" s="53"/>
      <c r="BE534" s="53"/>
      <c r="BF534" s="53"/>
      <c r="BG534" s="53"/>
      <c r="BH534" s="53"/>
      <c r="BI534" s="53"/>
      <c r="BJ534" s="53"/>
      <c r="BK534" s="53"/>
      <c r="BL534" s="53"/>
      <c r="BM534" s="53"/>
      <c r="BN534" s="53"/>
      <c r="BO534" s="53"/>
      <c r="BP534" s="53"/>
      <c r="BQ534" s="53"/>
      <c r="BR534" s="53"/>
      <c r="BS534" s="53"/>
      <c r="BT534" s="53"/>
      <c r="BU534" s="53"/>
      <c r="BV534" s="53"/>
      <c r="BW534" s="53"/>
      <c r="BX534" s="53"/>
      <c r="BY534" s="53"/>
      <c r="BZ534" s="53"/>
      <c r="CA534" s="53"/>
      <c r="CB534" s="53"/>
      <c r="CC534" s="53"/>
      <c r="CD534" s="53"/>
      <c r="CE534" s="53"/>
      <c r="CF534" s="53"/>
      <c r="CG534" s="53"/>
      <c r="CH534" s="53"/>
      <c r="CI534" s="53"/>
      <c r="CJ534" s="53"/>
      <c r="CK534" s="53"/>
      <c r="CL534" s="53"/>
      <c r="CM534" s="53"/>
      <c r="CN534" s="53"/>
      <c r="CO534" s="53"/>
      <c r="CP534" s="53"/>
      <c r="CQ534" s="53"/>
      <c r="CR534" s="53"/>
      <c r="CS534" s="53"/>
      <c r="CT534" s="53"/>
      <c r="CU534" s="53"/>
      <c r="CV534" s="53"/>
      <c r="CW534" s="53"/>
      <c r="CX534" s="53"/>
      <c r="CY534" s="53"/>
      <c r="CZ534" s="53"/>
      <c r="DA534" s="53"/>
      <c r="DB534" s="53"/>
      <c r="DC534" s="53"/>
      <c r="DD534" s="53"/>
      <c r="DE534" s="53"/>
      <c r="DF534" s="53"/>
      <c r="DG534" s="53"/>
      <c r="DH534" s="53"/>
      <c r="DI534" s="53"/>
      <c r="DJ534" s="53"/>
      <c r="DK534" s="53"/>
      <c r="DL534" s="53"/>
      <c r="DM534" s="53"/>
      <c r="DN534" s="53"/>
      <c r="DO534" s="53"/>
      <c r="DP534" s="53"/>
      <c r="DQ534" s="53"/>
      <c r="DR534" s="53"/>
      <c r="DS534" s="53"/>
      <c r="DT534" s="53"/>
      <c r="DU534" s="53"/>
      <c r="DV534" s="53"/>
      <c r="DW534" s="53"/>
      <c r="DX534" s="53"/>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3"/>
      <c r="FK534" s="53"/>
      <c r="FL534" s="53"/>
      <c r="FM534" s="53"/>
      <c r="FN534" s="53"/>
      <c r="FO534" s="53"/>
      <c r="FP534" s="53"/>
      <c r="FQ534" s="53"/>
      <c r="FR534" s="53"/>
      <c r="FS534" s="53"/>
      <c r="FT534" s="53"/>
      <c r="FU534" s="53"/>
      <c r="FV534" s="53"/>
      <c r="FW534" s="53"/>
      <c r="FX534" s="53"/>
      <c r="FY534" s="53"/>
      <c r="FZ534" s="53"/>
      <c r="GA534" s="53"/>
      <c r="GB534" s="53"/>
      <c r="GC534" s="53"/>
      <c r="GD534" s="53"/>
      <c r="GE534" s="53"/>
      <c r="GF534" s="53"/>
      <c r="GG534" s="53"/>
      <c r="GH534" s="53"/>
      <c r="GI534" s="53"/>
      <c r="GJ534" s="53"/>
      <c r="GK534" s="53"/>
      <c r="GL534" s="53"/>
      <c r="GM534" s="53"/>
      <c r="GN534" s="53"/>
      <c r="GO534" s="53"/>
      <c r="GP534" s="53"/>
      <c r="GQ534" s="53"/>
      <c r="GR534" s="53"/>
      <c r="GS534" s="53"/>
      <c r="GT534" s="53"/>
      <c r="GU534" s="53"/>
      <c r="GV534" s="53"/>
      <c r="GW534" s="53"/>
      <c r="GX534" s="53"/>
      <c r="GY534" s="53"/>
      <c r="GZ534" s="53"/>
      <c r="HA534" s="53"/>
      <c r="HB534" s="53"/>
      <c r="HC534" s="53"/>
      <c r="HD534" s="53"/>
      <c r="HE534" s="53"/>
      <c r="HF534" s="53"/>
      <c r="HG534" s="53"/>
      <c r="HH534" s="53"/>
      <c r="HI534" s="53"/>
      <c r="HJ534" s="53"/>
      <c r="HK534" s="53"/>
      <c r="HL534" s="53"/>
      <c r="HM534" s="53"/>
      <c r="HN534" s="53"/>
      <c r="HO534" s="53"/>
      <c r="HP534" s="53"/>
      <c r="HQ534" s="53"/>
      <c r="HR534" s="53"/>
      <c r="HS534" s="53"/>
      <c r="HT534" s="53"/>
      <c r="HU534" s="53"/>
      <c r="HV534" s="53"/>
      <c r="HW534" s="53"/>
      <c r="HX534" s="53"/>
      <c r="HY534" s="53"/>
      <c r="HZ534" s="53"/>
      <c r="IA534" s="53"/>
      <c r="IB534" s="53"/>
      <c r="IC534" s="53"/>
      <c r="ID534" s="53"/>
      <c r="IE534" s="53"/>
      <c r="IF534" s="53"/>
      <c r="IG534" s="53"/>
      <c r="IH534" s="53"/>
      <c r="II534" s="53"/>
      <c r="IJ534" s="53"/>
      <c r="IK534" s="53"/>
      <c r="IL534" s="53"/>
      <c r="IM534" s="53"/>
      <c r="IN534" s="53"/>
      <c r="IO534" s="53"/>
      <c r="IP534" s="53"/>
      <c r="IQ534" s="53"/>
      <c r="IR534" s="53"/>
      <c r="IS534" s="53"/>
      <c r="IT534" s="53"/>
      <c r="IU534" s="53"/>
      <c r="IV534" s="53"/>
      <c r="IW534" s="53"/>
      <c r="IX534" s="53"/>
      <c r="IY534" s="53"/>
      <c r="IZ534" s="53"/>
      <c r="JA534" s="53"/>
      <c r="JB534" s="53"/>
      <c r="JC534" s="53"/>
      <c r="JD534" s="53"/>
      <c r="JE534" s="53"/>
      <c r="JF534" s="53"/>
      <c r="JG534" s="53"/>
      <c r="JH534" s="53"/>
      <c r="JI534" s="53"/>
      <c r="JJ534" s="53"/>
      <c r="JK534" s="53"/>
      <c r="JL534" s="53"/>
      <c r="JM534" s="53"/>
      <c r="JN534" s="53"/>
      <c r="JO534" s="53"/>
      <c r="JP534" s="53"/>
      <c r="JQ534" s="53"/>
      <c r="JR534" s="53"/>
      <c r="JS534" s="53"/>
      <c r="JT534" s="53"/>
      <c r="JU534" s="53"/>
      <c r="JV534" s="53"/>
      <c r="JW534" s="53"/>
      <c r="JX534" s="53"/>
      <c r="JY534" s="53"/>
      <c r="JZ534" s="53"/>
      <c r="KA534" s="53"/>
      <c r="KB534" s="53"/>
      <c r="KC534" s="53"/>
      <c r="KD534" s="53"/>
      <c r="KE534" s="53"/>
      <c r="KF534" s="53"/>
      <c r="KG534" s="53"/>
      <c r="KH534" s="53"/>
      <c r="KI534" s="53"/>
      <c r="KJ534" s="53"/>
      <c r="KK534" s="53"/>
      <c r="KL534" s="53"/>
      <c r="KM534" s="53"/>
      <c r="KN534" s="53"/>
      <c r="KO534" s="53"/>
      <c r="KP534" s="53"/>
      <c r="KQ534" s="53"/>
      <c r="KR534" s="53"/>
      <c r="KS534" s="53"/>
      <c r="KT534" s="53"/>
      <c r="KU534" s="53"/>
      <c r="KV534" s="53"/>
      <c r="KW534" s="53"/>
      <c r="KX534" s="53"/>
      <c r="KY534" s="53"/>
      <c r="KZ534" s="53"/>
      <c r="LA534" s="53"/>
      <c r="LB534" s="53"/>
      <c r="LC534" s="53"/>
      <c r="LD534" s="53"/>
      <c r="LE534" s="53"/>
      <c r="LF534" s="53"/>
      <c r="LG534" s="53"/>
      <c r="LH534" s="53"/>
      <c r="LI534" s="53"/>
      <c r="LJ534" s="53"/>
      <c r="LK534" s="53"/>
      <c r="LL534" s="53"/>
      <c r="LM534" s="53"/>
      <c r="LN534" s="53"/>
      <c r="LO534" s="53"/>
      <c r="LP534" s="53"/>
      <c r="LQ534" s="53"/>
      <c r="LR534" s="53"/>
      <c r="LS534" s="53"/>
      <c r="LT534" s="53"/>
      <c r="LU534" s="53"/>
      <c r="LV534" s="53"/>
      <c r="LW534" s="53"/>
      <c r="LX534" s="53"/>
      <c r="LY534" s="53"/>
      <c r="LZ534" s="53"/>
      <c r="MA534" s="53"/>
      <c r="MB534" s="53"/>
      <c r="MC534" s="53"/>
      <c r="MD534" s="53"/>
      <c r="ME534" s="53"/>
      <c r="MF534" s="53"/>
      <c r="MG534" s="53"/>
      <c r="MH534" s="53"/>
      <c r="MI534" s="53"/>
      <c r="MJ534" s="53"/>
      <c r="MK534" s="53"/>
      <c r="ML534" s="53"/>
      <c r="MM534" s="53"/>
      <c r="MN534" s="53"/>
      <c r="MO534" s="53"/>
      <c r="MP534" s="53"/>
      <c r="MQ534" s="53"/>
      <c r="MR534" s="53"/>
      <c r="MS534" s="53"/>
      <c r="MT534" s="53"/>
      <c r="MU534" s="53"/>
      <c r="MV534" s="53"/>
      <c r="MW534" s="53"/>
      <c r="MX534" s="53"/>
      <c r="MY534" s="53"/>
      <c r="MZ534" s="53"/>
      <c r="NA534" s="53"/>
      <c r="NB534" s="53"/>
      <c r="NC534" s="53"/>
      <c r="ND534" s="53"/>
      <c r="NE534" s="53"/>
      <c r="NF534" s="53"/>
      <c r="NG534" s="53"/>
      <c r="NH534" s="53"/>
      <c r="NI534" s="53"/>
      <c r="NJ534" s="53"/>
      <c r="NK534" s="53"/>
      <c r="NL534" s="53"/>
      <c r="NM534" s="53"/>
      <c r="NN534" s="53"/>
      <c r="NO534" s="53"/>
      <c r="NP534" s="53"/>
      <c r="NQ534" s="53"/>
      <c r="NR534" s="53"/>
      <c r="NS534" s="53"/>
      <c r="NT534" s="53"/>
      <c r="NU534" s="53"/>
      <c r="NV534" s="53"/>
      <c r="NW534" s="53"/>
      <c r="NX534" s="53"/>
      <c r="NY534" s="53"/>
      <c r="NZ534" s="53"/>
      <c r="OA534" s="53"/>
      <c r="OB534" s="53"/>
      <c r="OC534" s="53"/>
      <c r="OD534" s="53"/>
      <c r="OE534" s="53"/>
      <c r="OF534" s="53"/>
      <c r="OG534" s="53"/>
      <c r="OH534" s="53"/>
      <c r="OI534" s="53"/>
      <c r="OJ534" s="53"/>
      <c r="OK534" s="53"/>
      <c r="OL534" s="53"/>
      <c r="OM534" s="53"/>
      <c r="ON534" s="53"/>
      <c r="OO534" s="53"/>
      <c r="OP534" s="53"/>
      <c r="OQ534" s="53"/>
      <c r="OR534" s="53"/>
      <c r="OS534" s="53"/>
      <c r="OT534" s="53"/>
      <c r="OU534" s="53"/>
      <c r="OV534" s="53"/>
      <c r="OW534" s="53"/>
      <c r="OX534" s="53"/>
      <c r="OY534" s="53"/>
      <c r="OZ534" s="53"/>
      <c r="PA534" s="53"/>
      <c r="PB534" s="53"/>
      <c r="PC534" s="53"/>
      <c r="PD534" s="53"/>
      <c r="PE534" s="53"/>
      <c r="PF534" s="53"/>
      <c r="PG534" s="53"/>
      <c r="PH534" s="53"/>
      <c r="PI534" s="53"/>
      <c r="PJ534" s="53"/>
      <c r="PK534" s="53"/>
      <c r="PL534" s="53"/>
      <c r="PM534" s="53"/>
      <c r="PN534" s="53"/>
      <c r="PO534" s="53"/>
      <c r="PP534" s="53"/>
      <c r="PQ534" s="53"/>
      <c r="PR534" s="53"/>
      <c r="PS534" s="53"/>
      <c r="PT534" s="53"/>
      <c r="PU534" s="53"/>
      <c r="PV534" s="53"/>
      <c r="PW534" s="53"/>
      <c r="PX534" s="53"/>
      <c r="PY534" s="53"/>
      <c r="PZ534" s="53"/>
      <c r="QA534" s="53"/>
      <c r="QB534" s="53"/>
      <c r="QC534" s="53"/>
      <c r="QD534" s="53"/>
      <c r="QE534" s="53"/>
      <c r="QF534" s="53"/>
      <c r="QG534" s="53"/>
      <c r="QH534" s="53"/>
      <c r="QI534" s="53"/>
      <c r="QJ534" s="53"/>
      <c r="QK534" s="53"/>
      <c r="QL534" s="53"/>
      <c r="QM534" s="53"/>
      <c r="QN534" s="53"/>
      <c r="QO534" s="53"/>
      <c r="QP534" s="53"/>
      <c r="QQ534" s="53"/>
      <c r="QR534" s="53"/>
      <c r="QS534" s="53"/>
      <c r="QT534" s="53"/>
      <c r="QU534" s="53"/>
      <c r="QV534" s="53"/>
      <c r="QW534" s="53"/>
      <c r="QX534" s="53"/>
      <c r="QY534" s="53"/>
      <c r="QZ534" s="53"/>
      <c r="RA534" s="53"/>
      <c r="RB534" s="53"/>
      <c r="RC534" s="53"/>
      <c r="RD534" s="53"/>
      <c r="RE534" s="53"/>
      <c r="RF534" s="53"/>
      <c r="RG534" s="53"/>
      <c r="RH534" s="53"/>
      <c r="RI534" s="53"/>
      <c r="RJ534" s="53"/>
      <c r="RK534" s="53"/>
      <c r="RL534" s="53"/>
      <c r="RM534" s="53"/>
      <c r="RN534" s="53"/>
      <c r="RO534" s="53"/>
      <c r="RP534" s="53"/>
      <c r="RQ534" s="53"/>
      <c r="RR534" s="53"/>
      <c r="RS534" s="53"/>
      <c r="RT534" s="53"/>
      <c r="RU534" s="53"/>
      <c r="RV534" s="53"/>
      <c r="RW534" s="53"/>
      <c r="RX534" s="53"/>
      <c r="RY534" s="53"/>
      <c r="RZ534" s="53"/>
      <c r="SA534" s="53"/>
      <c r="SB534" s="53"/>
      <c r="SC534" s="53"/>
      <c r="SD534" s="53"/>
      <c r="SE534" s="53"/>
      <c r="SF534" s="53"/>
      <c r="SG534" s="53"/>
      <c r="SH534" s="53"/>
      <c r="SI534" s="53"/>
      <c r="SJ534" s="53"/>
      <c r="SK534" s="53"/>
      <c r="SL534" s="53"/>
      <c r="SM534" s="53"/>
      <c r="SN534" s="53"/>
      <c r="SO534" s="53"/>
      <c r="SP534" s="53"/>
      <c r="SQ534" s="53"/>
      <c r="SR534" s="53"/>
      <c r="SS534" s="53"/>
      <c r="ST534" s="53"/>
      <c r="SU534" s="53"/>
      <c r="SV534" s="53"/>
      <c r="SW534" s="53"/>
      <c r="SX534" s="53"/>
      <c r="SY534" s="53"/>
      <c r="SZ534" s="53"/>
      <c r="TA534" s="53"/>
      <c r="TB534" s="53"/>
      <c r="TC534" s="53"/>
      <c r="TD534" s="53"/>
      <c r="TE534" s="53"/>
      <c r="TF534" s="53"/>
      <c r="TG534" s="53"/>
      <c r="TH534" s="53"/>
      <c r="TI534" s="53"/>
      <c r="TJ534" s="53"/>
      <c r="TK534" s="53"/>
      <c r="TL534" s="53"/>
      <c r="TM534" s="53"/>
      <c r="TN534" s="53"/>
      <c r="TO534" s="53"/>
      <c r="TP534" s="53"/>
      <c r="TQ534" s="53"/>
      <c r="TR534" s="53"/>
      <c r="TS534" s="53"/>
      <c r="TT534" s="53"/>
      <c r="TU534" s="53"/>
      <c r="TV534" s="53"/>
      <c r="TW534" s="53"/>
      <c r="TX534" s="53"/>
      <c r="TY534" s="53"/>
      <c r="TZ534" s="53"/>
      <c r="UA534" s="53"/>
      <c r="UB534" s="53"/>
      <c r="UC534" s="53"/>
      <c r="UD534" s="53"/>
      <c r="UE534" s="53"/>
      <c r="UF534" s="53"/>
      <c r="UG534" s="53"/>
    </row>
    <row r="535" spans="12:553" s="19" customFormat="1" ht="15.75" customHeight="1" x14ac:dyDescent="0.2">
      <c r="L535" s="66"/>
      <c r="M535" s="66"/>
      <c r="N535" s="52"/>
      <c r="O535" s="53"/>
      <c r="P535" s="53"/>
      <c r="Q535" s="53"/>
      <c r="R535" s="53"/>
      <c r="S535" s="53"/>
      <c r="T535" s="53"/>
      <c r="U535" s="53"/>
      <c r="V535" s="53"/>
      <c r="W535" s="53"/>
      <c r="X535" s="53"/>
      <c r="Y535" s="53"/>
      <c r="Z535" s="53"/>
      <c r="AA535" s="53"/>
      <c r="AB535" s="53"/>
      <c r="AC535" s="53"/>
      <c r="AD535" s="53"/>
      <c r="AE535" s="53"/>
      <c r="AF535" s="53"/>
      <c r="AG535" s="53"/>
      <c r="AH535" s="53"/>
      <c r="AI535" s="53"/>
      <c r="AJ535" s="53"/>
      <c r="AK535" s="53"/>
      <c r="AL535" s="53"/>
      <c r="AM535" s="53"/>
      <c r="AN535" s="53"/>
      <c r="AO535" s="53"/>
      <c r="AP535" s="53"/>
      <c r="AQ535" s="53"/>
      <c r="AR535" s="53"/>
      <c r="AS535" s="53"/>
      <c r="AT535" s="53"/>
      <c r="AU535" s="53"/>
      <c r="AV535" s="53"/>
      <c r="AW535" s="53"/>
      <c r="AX535" s="53"/>
      <c r="AY535" s="53"/>
      <c r="AZ535" s="53"/>
      <c r="BA535" s="53"/>
      <c r="BB535" s="53"/>
      <c r="BC535" s="53"/>
      <c r="BD535" s="53"/>
      <c r="BE535" s="53"/>
      <c r="BF535" s="53"/>
      <c r="BG535" s="53"/>
      <c r="BH535" s="53"/>
      <c r="BI535" s="53"/>
      <c r="BJ535" s="53"/>
      <c r="BK535" s="53"/>
      <c r="BL535" s="53"/>
      <c r="BM535" s="53"/>
      <c r="BN535" s="53"/>
      <c r="BO535" s="53"/>
      <c r="BP535" s="53"/>
      <c r="BQ535" s="53"/>
      <c r="BR535" s="53"/>
      <c r="BS535" s="53"/>
      <c r="BT535" s="53"/>
      <c r="BU535" s="53"/>
      <c r="BV535" s="53"/>
      <c r="BW535" s="53"/>
      <c r="BX535" s="53"/>
      <c r="BY535" s="53"/>
      <c r="BZ535" s="53"/>
      <c r="CA535" s="53"/>
      <c r="CB535" s="53"/>
      <c r="CC535" s="53"/>
      <c r="CD535" s="53"/>
      <c r="CE535" s="53"/>
      <c r="CF535" s="53"/>
      <c r="CG535" s="53"/>
      <c r="CH535" s="53"/>
      <c r="CI535" s="53"/>
      <c r="CJ535" s="53"/>
      <c r="CK535" s="53"/>
      <c r="CL535" s="53"/>
      <c r="CM535" s="53"/>
      <c r="CN535" s="53"/>
      <c r="CO535" s="53"/>
      <c r="CP535" s="53"/>
      <c r="CQ535" s="53"/>
      <c r="CR535" s="53"/>
      <c r="CS535" s="53"/>
      <c r="CT535" s="53"/>
      <c r="CU535" s="53"/>
      <c r="CV535" s="53"/>
      <c r="CW535" s="53"/>
      <c r="CX535" s="53"/>
      <c r="CY535" s="53"/>
      <c r="CZ535" s="53"/>
      <c r="DA535" s="53"/>
      <c r="DB535" s="53"/>
      <c r="DC535" s="53"/>
      <c r="DD535" s="53"/>
      <c r="DE535" s="53"/>
      <c r="DF535" s="53"/>
      <c r="DG535" s="53"/>
      <c r="DH535" s="53"/>
      <c r="DI535" s="53"/>
      <c r="DJ535" s="53"/>
      <c r="DK535" s="53"/>
      <c r="DL535" s="53"/>
      <c r="DM535" s="53"/>
      <c r="DN535" s="53"/>
      <c r="DO535" s="53"/>
      <c r="DP535" s="53"/>
      <c r="DQ535" s="53"/>
      <c r="DR535" s="53"/>
      <c r="DS535" s="53"/>
      <c r="DT535" s="53"/>
      <c r="DU535" s="53"/>
      <c r="DV535" s="53"/>
      <c r="DW535" s="53"/>
      <c r="DX535" s="53"/>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3"/>
      <c r="FK535" s="53"/>
      <c r="FL535" s="53"/>
      <c r="FM535" s="53"/>
      <c r="FN535" s="53"/>
      <c r="FO535" s="53"/>
      <c r="FP535" s="53"/>
      <c r="FQ535" s="53"/>
      <c r="FR535" s="53"/>
      <c r="FS535" s="53"/>
      <c r="FT535" s="53"/>
      <c r="FU535" s="53"/>
      <c r="FV535" s="53"/>
      <c r="FW535" s="53"/>
      <c r="FX535" s="53"/>
      <c r="FY535" s="53"/>
      <c r="FZ535" s="53"/>
      <c r="GA535" s="53"/>
      <c r="GB535" s="53"/>
      <c r="GC535" s="53"/>
      <c r="GD535" s="53"/>
      <c r="GE535" s="53"/>
      <c r="GF535" s="53"/>
      <c r="GG535" s="53"/>
      <c r="GH535" s="53"/>
      <c r="GI535" s="53"/>
      <c r="GJ535" s="53"/>
      <c r="GK535" s="53"/>
      <c r="GL535" s="53"/>
      <c r="GM535" s="53"/>
      <c r="GN535" s="53"/>
      <c r="GO535" s="53"/>
      <c r="GP535" s="53"/>
      <c r="GQ535" s="53"/>
      <c r="GR535" s="53"/>
      <c r="GS535" s="53"/>
      <c r="GT535" s="53"/>
      <c r="GU535" s="53"/>
      <c r="GV535" s="53"/>
      <c r="GW535" s="53"/>
      <c r="GX535" s="53"/>
      <c r="GY535" s="53"/>
      <c r="GZ535" s="53"/>
      <c r="HA535" s="53"/>
      <c r="HB535" s="53"/>
      <c r="HC535" s="53"/>
      <c r="HD535" s="53"/>
      <c r="HE535" s="53"/>
      <c r="HF535" s="53"/>
      <c r="HG535" s="53"/>
      <c r="HH535" s="53"/>
      <c r="HI535" s="53"/>
      <c r="HJ535" s="53"/>
      <c r="HK535" s="53"/>
      <c r="HL535" s="53"/>
      <c r="HM535" s="53"/>
      <c r="HN535" s="53"/>
      <c r="HO535" s="53"/>
      <c r="HP535" s="53"/>
      <c r="HQ535" s="53"/>
      <c r="HR535" s="53"/>
      <c r="HS535" s="53"/>
      <c r="HT535" s="53"/>
      <c r="HU535" s="53"/>
      <c r="HV535" s="53"/>
      <c r="HW535" s="53"/>
      <c r="HX535" s="53"/>
      <c r="HY535" s="53"/>
      <c r="HZ535" s="53"/>
      <c r="IA535" s="53"/>
      <c r="IB535" s="53"/>
      <c r="IC535" s="53"/>
      <c r="ID535" s="53"/>
      <c r="IE535" s="53"/>
      <c r="IF535" s="53"/>
      <c r="IG535" s="53"/>
      <c r="IH535" s="53"/>
      <c r="II535" s="53"/>
      <c r="IJ535" s="53"/>
      <c r="IK535" s="53"/>
      <c r="IL535" s="53"/>
      <c r="IM535" s="53"/>
      <c r="IN535" s="53"/>
      <c r="IO535" s="53"/>
      <c r="IP535" s="53"/>
      <c r="IQ535" s="53"/>
      <c r="IR535" s="53"/>
      <c r="IS535" s="53"/>
      <c r="IT535" s="53"/>
      <c r="IU535" s="53"/>
      <c r="IV535" s="53"/>
      <c r="IW535" s="53"/>
      <c r="IX535" s="53"/>
      <c r="IY535" s="53"/>
      <c r="IZ535" s="53"/>
      <c r="JA535" s="53"/>
      <c r="JB535" s="53"/>
      <c r="JC535" s="53"/>
      <c r="JD535" s="53"/>
      <c r="JE535" s="53"/>
      <c r="JF535" s="53"/>
      <c r="JG535" s="53"/>
      <c r="JH535" s="53"/>
      <c r="JI535" s="53"/>
      <c r="JJ535" s="53"/>
      <c r="JK535" s="53"/>
      <c r="JL535" s="53"/>
      <c r="JM535" s="53"/>
      <c r="JN535" s="53"/>
      <c r="JO535" s="53"/>
      <c r="JP535" s="53"/>
      <c r="JQ535" s="53"/>
      <c r="JR535" s="53"/>
      <c r="JS535" s="53"/>
      <c r="JT535" s="53"/>
      <c r="JU535" s="53"/>
      <c r="JV535" s="53"/>
      <c r="JW535" s="53"/>
      <c r="JX535" s="53"/>
      <c r="JY535" s="53"/>
      <c r="JZ535" s="53"/>
      <c r="KA535" s="53"/>
      <c r="KB535" s="53"/>
      <c r="KC535" s="53"/>
      <c r="KD535" s="53"/>
      <c r="KE535" s="53"/>
      <c r="KF535" s="53"/>
      <c r="KG535" s="53"/>
      <c r="KH535" s="53"/>
      <c r="KI535" s="53"/>
      <c r="KJ535" s="53"/>
      <c r="KK535" s="53"/>
      <c r="KL535" s="53"/>
      <c r="KM535" s="53"/>
      <c r="KN535" s="53"/>
      <c r="KO535" s="53"/>
      <c r="KP535" s="53"/>
      <c r="KQ535" s="53"/>
      <c r="KR535" s="53"/>
      <c r="KS535" s="53"/>
      <c r="KT535" s="53"/>
      <c r="KU535" s="53"/>
      <c r="KV535" s="53"/>
      <c r="KW535" s="53"/>
      <c r="KX535" s="53"/>
      <c r="KY535" s="53"/>
      <c r="KZ535" s="53"/>
      <c r="LA535" s="53"/>
      <c r="LB535" s="53"/>
      <c r="LC535" s="53"/>
      <c r="LD535" s="53"/>
      <c r="LE535" s="53"/>
      <c r="LF535" s="53"/>
      <c r="LG535" s="53"/>
      <c r="LH535" s="53"/>
      <c r="LI535" s="53"/>
      <c r="LJ535" s="53"/>
      <c r="LK535" s="53"/>
      <c r="LL535" s="53"/>
      <c r="LM535" s="53"/>
      <c r="LN535" s="53"/>
      <c r="LO535" s="53"/>
      <c r="LP535" s="53"/>
      <c r="LQ535" s="53"/>
      <c r="LR535" s="53"/>
      <c r="LS535" s="53"/>
      <c r="LT535" s="53"/>
      <c r="LU535" s="53"/>
      <c r="LV535" s="53"/>
      <c r="LW535" s="53"/>
      <c r="LX535" s="53"/>
      <c r="LY535" s="53"/>
      <c r="LZ535" s="53"/>
      <c r="MA535" s="53"/>
      <c r="MB535" s="53"/>
      <c r="MC535" s="53"/>
      <c r="MD535" s="53"/>
      <c r="ME535" s="53"/>
      <c r="MF535" s="53"/>
      <c r="MG535" s="53"/>
      <c r="MH535" s="53"/>
      <c r="MI535" s="53"/>
      <c r="MJ535" s="53"/>
      <c r="MK535" s="53"/>
      <c r="ML535" s="53"/>
      <c r="MM535" s="53"/>
      <c r="MN535" s="53"/>
      <c r="MO535" s="53"/>
      <c r="MP535" s="53"/>
      <c r="MQ535" s="53"/>
      <c r="MR535" s="53"/>
      <c r="MS535" s="53"/>
      <c r="MT535" s="53"/>
      <c r="MU535" s="53"/>
      <c r="MV535" s="53"/>
      <c r="MW535" s="53"/>
      <c r="MX535" s="53"/>
      <c r="MY535" s="53"/>
      <c r="MZ535" s="53"/>
      <c r="NA535" s="53"/>
      <c r="NB535" s="53"/>
      <c r="NC535" s="53"/>
      <c r="ND535" s="53"/>
      <c r="NE535" s="53"/>
      <c r="NF535" s="53"/>
      <c r="NG535" s="53"/>
      <c r="NH535" s="53"/>
      <c r="NI535" s="53"/>
      <c r="NJ535" s="53"/>
      <c r="NK535" s="53"/>
      <c r="NL535" s="53"/>
      <c r="NM535" s="53"/>
      <c r="NN535" s="53"/>
      <c r="NO535" s="53"/>
      <c r="NP535" s="53"/>
      <c r="NQ535" s="53"/>
      <c r="NR535" s="53"/>
      <c r="NS535" s="53"/>
      <c r="NT535" s="53"/>
      <c r="NU535" s="53"/>
      <c r="NV535" s="53"/>
      <c r="NW535" s="53"/>
      <c r="NX535" s="53"/>
      <c r="NY535" s="53"/>
      <c r="NZ535" s="53"/>
      <c r="OA535" s="53"/>
      <c r="OB535" s="53"/>
      <c r="OC535" s="53"/>
      <c r="OD535" s="53"/>
      <c r="OE535" s="53"/>
      <c r="OF535" s="53"/>
      <c r="OG535" s="53"/>
      <c r="OH535" s="53"/>
      <c r="OI535" s="53"/>
      <c r="OJ535" s="53"/>
      <c r="OK535" s="53"/>
      <c r="OL535" s="53"/>
      <c r="OM535" s="53"/>
      <c r="ON535" s="53"/>
      <c r="OO535" s="53"/>
      <c r="OP535" s="53"/>
      <c r="OQ535" s="53"/>
      <c r="OR535" s="53"/>
      <c r="OS535" s="53"/>
      <c r="OT535" s="53"/>
      <c r="OU535" s="53"/>
      <c r="OV535" s="53"/>
      <c r="OW535" s="53"/>
      <c r="OX535" s="53"/>
      <c r="OY535" s="53"/>
      <c r="OZ535" s="53"/>
      <c r="PA535" s="53"/>
      <c r="PB535" s="53"/>
      <c r="PC535" s="53"/>
      <c r="PD535" s="53"/>
      <c r="PE535" s="53"/>
      <c r="PF535" s="53"/>
      <c r="PG535" s="53"/>
      <c r="PH535" s="53"/>
      <c r="PI535" s="53"/>
      <c r="PJ535" s="53"/>
      <c r="PK535" s="53"/>
      <c r="PL535" s="53"/>
      <c r="PM535" s="53"/>
      <c r="PN535" s="53"/>
      <c r="PO535" s="53"/>
      <c r="PP535" s="53"/>
      <c r="PQ535" s="53"/>
      <c r="PR535" s="53"/>
      <c r="PS535" s="53"/>
      <c r="PT535" s="53"/>
      <c r="PU535" s="53"/>
      <c r="PV535" s="53"/>
      <c r="PW535" s="53"/>
      <c r="PX535" s="53"/>
      <c r="PY535" s="53"/>
      <c r="PZ535" s="53"/>
      <c r="QA535" s="53"/>
      <c r="QB535" s="53"/>
      <c r="QC535" s="53"/>
      <c r="QD535" s="53"/>
      <c r="QE535" s="53"/>
      <c r="QF535" s="53"/>
      <c r="QG535" s="53"/>
      <c r="QH535" s="53"/>
      <c r="QI535" s="53"/>
      <c r="QJ535" s="53"/>
      <c r="QK535" s="53"/>
      <c r="QL535" s="53"/>
      <c r="QM535" s="53"/>
      <c r="QN535" s="53"/>
      <c r="QO535" s="53"/>
      <c r="QP535" s="53"/>
      <c r="QQ535" s="53"/>
      <c r="QR535" s="53"/>
      <c r="QS535" s="53"/>
      <c r="QT535" s="53"/>
      <c r="QU535" s="53"/>
      <c r="QV535" s="53"/>
      <c r="QW535" s="53"/>
      <c r="QX535" s="53"/>
      <c r="QY535" s="53"/>
      <c r="QZ535" s="53"/>
      <c r="RA535" s="53"/>
      <c r="RB535" s="53"/>
      <c r="RC535" s="53"/>
      <c r="RD535" s="53"/>
      <c r="RE535" s="53"/>
      <c r="RF535" s="53"/>
      <c r="RG535" s="53"/>
      <c r="RH535" s="53"/>
      <c r="RI535" s="53"/>
      <c r="RJ535" s="53"/>
      <c r="RK535" s="53"/>
      <c r="RL535" s="53"/>
      <c r="RM535" s="53"/>
      <c r="RN535" s="53"/>
      <c r="RO535" s="53"/>
      <c r="RP535" s="53"/>
      <c r="RQ535" s="53"/>
      <c r="RR535" s="53"/>
      <c r="RS535" s="53"/>
      <c r="RT535" s="53"/>
      <c r="RU535" s="53"/>
      <c r="RV535" s="53"/>
      <c r="RW535" s="53"/>
      <c r="RX535" s="53"/>
      <c r="RY535" s="53"/>
      <c r="RZ535" s="53"/>
      <c r="SA535" s="53"/>
      <c r="SB535" s="53"/>
      <c r="SC535" s="53"/>
      <c r="SD535" s="53"/>
      <c r="SE535" s="53"/>
      <c r="SF535" s="53"/>
      <c r="SG535" s="53"/>
      <c r="SH535" s="53"/>
      <c r="SI535" s="53"/>
      <c r="SJ535" s="53"/>
      <c r="SK535" s="53"/>
      <c r="SL535" s="53"/>
      <c r="SM535" s="53"/>
      <c r="SN535" s="53"/>
      <c r="SO535" s="53"/>
      <c r="SP535" s="53"/>
      <c r="SQ535" s="53"/>
      <c r="SR535" s="53"/>
      <c r="SS535" s="53"/>
      <c r="ST535" s="53"/>
      <c r="SU535" s="53"/>
      <c r="SV535" s="53"/>
      <c r="SW535" s="53"/>
      <c r="SX535" s="53"/>
      <c r="SY535" s="53"/>
      <c r="SZ535" s="53"/>
      <c r="TA535" s="53"/>
      <c r="TB535" s="53"/>
      <c r="TC535" s="53"/>
      <c r="TD535" s="53"/>
      <c r="TE535" s="53"/>
      <c r="TF535" s="53"/>
      <c r="TG535" s="53"/>
      <c r="TH535" s="53"/>
      <c r="TI535" s="53"/>
      <c r="TJ535" s="53"/>
      <c r="TK535" s="53"/>
      <c r="TL535" s="53"/>
      <c r="TM535" s="53"/>
      <c r="TN535" s="53"/>
      <c r="TO535" s="53"/>
      <c r="TP535" s="53"/>
      <c r="TQ535" s="53"/>
      <c r="TR535" s="53"/>
      <c r="TS535" s="53"/>
      <c r="TT535" s="53"/>
      <c r="TU535" s="53"/>
      <c r="TV535" s="53"/>
      <c r="TW535" s="53"/>
      <c r="TX535" s="53"/>
      <c r="TY535" s="53"/>
      <c r="TZ535" s="53"/>
      <c r="UA535" s="53"/>
      <c r="UB535" s="53"/>
      <c r="UC535" s="53"/>
      <c r="UD535" s="53"/>
      <c r="UE535" s="53"/>
      <c r="UF535" s="53"/>
      <c r="UG535" s="53"/>
    </row>
    <row r="536" spans="12:553" s="19" customFormat="1" ht="15.75" customHeight="1" x14ac:dyDescent="0.2">
      <c r="L536" s="66"/>
      <c r="M536" s="66"/>
      <c r="N536" s="52"/>
      <c r="O536" s="53"/>
      <c r="P536" s="53"/>
      <c r="Q536" s="53"/>
      <c r="R536" s="53"/>
      <c r="S536" s="53"/>
      <c r="T536" s="53"/>
      <c r="U536" s="53"/>
      <c r="V536" s="53"/>
      <c r="W536" s="53"/>
      <c r="X536" s="53"/>
      <c r="Y536" s="53"/>
      <c r="Z536" s="53"/>
      <c r="AA536" s="53"/>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c r="BD536" s="53"/>
      <c r="BE536" s="53"/>
      <c r="BF536" s="53"/>
      <c r="BG536" s="53"/>
      <c r="BH536" s="53"/>
      <c r="BI536" s="53"/>
      <c r="BJ536" s="53"/>
      <c r="BK536" s="53"/>
      <c r="BL536" s="53"/>
      <c r="BM536" s="53"/>
      <c r="BN536" s="53"/>
      <c r="BO536" s="53"/>
      <c r="BP536" s="53"/>
      <c r="BQ536" s="53"/>
      <c r="BR536" s="53"/>
      <c r="BS536" s="53"/>
      <c r="BT536" s="53"/>
      <c r="BU536" s="53"/>
      <c r="BV536" s="53"/>
      <c r="BW536" s="53"/>
      <c r="BX536" s="53"/>
      <c r="BY536" s="53"/>
      <c r="BZ536" s="53"/>
      <c r="CA536" s="53"/>
      <c r="CB536" s="53"/>
      <c r="CC536" s="53"/>
      <c r="CD536" s="53"/>
      <c r="CE536" s="53"/>
      <c r="CF536" s="53"/>
      <c r="CG536" s="53"/>
      <c r="CH536" s="53"/>
      <c r="CI536" s="53"/>
      <c r="CJ536" s="53"/>
      <c r="CK536" s="53"/>
      <c r="CL536" s="53"/>
      <c r="CM536" s="53"/>
      <c r="CN536" s="53"/>
      <c r="CO536" s="53"/>
      <c r="CP536" s="53"/>
      <c r="CQ536" s="53"/>
      <c r="CR536" s="53"/>
      <c r="CS536" s="53"/>
      <c r="CT536" s="53"/>
      <c r="CU536" s="53"/>
      <c r="CV536" s="53"/>
      <c r="CW536" s="53"/>
      <c r="CX536" s="53"/>
      <c r="CY536" s="53"/>
      <c r="CZ536" s="53"/>
      <c r="DA536" s="53"/>
      <c r="DB536" s="53"/>
      <c r="DC536" s="53"/>
      <c r="DD536" s="53"/>
      <c r="DE536" s="53"/>
      <c r="DF536" s="53"/>
      <c r="DG536" s="53"/>
      <c r="DH536" s="53"/>
      <c r="DI536" s="53"/>
      <c r="DJ536" s="53"/>
      <c r="DK536" s="53"/>
      <c r="DL536" s="53"/>
      <c r="DM536" s="53"/>
      <c r="DN536" s="53"/>
      <c r="DO536" s="53"/>
      <c r="DP536" s="53"/>
      <c r="DQ536" s="53"/>
      <c r="DR536" s="53"/>
      <c r="DS536" s="53"/>
      <c r="DT536" s="53"/>
      <c r="DU536" s="53"/>
      <c r="DV536" s="53"/>
      <c r="DW536" s="53"/>
      <c r="DX536" s="53"/>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3"/>
      <c r="FK536" s="53"/>
      <c r="FL536" s="53"/>
      <c r="FM536" s="53"/>
      <c r="FN536" s="53"/>
      <c r="FO536" s="53"/>
      <c r="FP536" s="53"/>
      <c r="FQ536" s="53"/>
      <c r="FR536" s="53"/>
      <c r="FS536" s="53"/>
      <c r="FT536" s="53"/>
      <c r="FU536" s="53"/>
      <c r="FV536" s="53"/>
      <c r="FW536" s="53"/>
      <c r="FX536" s="53"/>
      <c r="FY536" s="53"/>
      <c r="FZ536" s="53"/>
      <c r="GA536" s="53"/>
      <c r="GB536" s="53"/>
      <c r="GC536" s="53"/>
      <c r="GD536" s="53"/>
      <c r="GE536" s="53"/>
      <c r="GF536" s="53"/>
      <c r="GG536" s="53"/>
      <c r="GH536" s="53"/>
      <c r="GI536" s="53"/>
      <c r="GJ536" s="53"/>
      <c r="GK536" s="53"/>
      <c r="GL536" s="53"/>
      <c r="GM536" s="53"/>
      <c r="GN536" s="53"/>
      <c r="GO536" s="53"/>
      <c r="GP536" s="53"/>
      <c r="GQ536" s="53"/>
      <c r="GR536" s="53"/>
      <c r="GS536" s="53"/>
      <c r="GT536" s="53"/>
      <c r="GU536" s="53"/>
      <c r="GV536" s="53"/>
      <c r="GW536" s="53"/>
      <c r="GX536" s="53"/>
      <c r="GY536" s="53"/>
      <c r="GZ536" s="53"/>
      <c r="HA536" s="53"/>
      <c r="HB536" s="53"/>
      <c r="HC536" s="53"/>
      <c r="HD536" s="53"/>
      <c r="HE536" s="53"/>
      <c r="HF536" s="53"/>
      <c r="HG536" s="53"/>
      <c r="HH536" s="53"/>
      <c r="HI536" s="53"/>
      <c r="HJ536" s="53"/>
      <c r="HK536" s="53"/>
      <c r="HL536" s="53"/>
      <c r="HM536" s="53"/>
      <c r="HN536" s="53"/>
      <c r="HO536" s="53"/>
      <c r="HP536" s="53"/>
      <c r="HQ536" s="53"/>
      <c r="HR536" s="53"/>
      <c r="HS536" s="53"/>
      <c r="HT536" s="53"/>
      <c r="HU536" s="53"/>
      <c r="HV536" s="53"/>
      <c r="HW536" s="53"/>
      <c r="HX536" s="53"/>
      <c r="HY536" s="53"/>
      <c r="HZ536" s="53"/>
      <c r="IA536" s="53"/>
      <c r="IB536" s="53"/>
      <c r="IC536" s="53"/>
      <c r="ID536" s="53"/>
      <c r="IE536" s="53"/>
      <c r="IF536" s="53"/>
      <c r="IG536" s="53"/>
      <c r="IH536" s="53"/>
      <c r="II536" s="53"/>
      <c r="IJ536" s="53"/>
      <c r="IK536" s="53"/>
      <c r="IL536" s="53"/>
      <c r="IM536" s="53"/>
      <c r="IN536" s="53"/>
      <c r="IO536" s="53"/>
      <c r="IP536" s="53"/>
      <c r="IQ536" s="53"/>
      <c r="IR536" s="53"/>
      <c r="IS536" s="53"/>
      <c r="IT536" s="53"/>
      <c r="IU536" s="53"/>
      <c r="IV536" s="53"/>
      <c r="IW536" s="53"/>
      <c r="IX536" s="53"/>
      <c r="IY536" s="53"/>
      <c r="IZ536" s="53"/>
      <c r="JA536" s="53"/>
      <c r="JB536" s="53"/>
      <c r="JC536" s="53"/>
      <c r="JD536" s="53"/>
      <c r="JE536" s="53"/>
      <c r="JF536" s="53"/>
      <c r="JG536" s="53"/>
      <c r="JH536" s="53"/>
      <c r="JI536" s="53"/>
      <c r="JJ536" s="53"/>
      <c r="JK536" s="53"/>
      <c r="JL536" s="53"/>
      <c r="JM536" s="53"/>
      <c r="JN536" s="53"/>
      <c r="JO536" s="53"/>
      <c r="JP536" s="53"/>
      <c r="JQ536" s="53"/>
      <c r="JR536" s="53"/>
      <c r="JS536" s="53"/>
      <c r="JT536" s="53"/>
      <c r="JU536" s="53"/>
      <c r="JV536" s="53"/>
      <c r="JW536" s="53"/>
      <c r="JX536" s="53"/>
      <c r="JY536" s="53"/>
      <c r="JZ536" s="53"/>
      <c r="KA536" s="53"/>
      <c r="KB536" s="53"/>
      <c r="KC536" s="53"/>
      <c r="KD536" s="53"/>
      <c r="KE536" s="53"/>
      <c r="KF536" s="53"/>
      <c r="KG536" s="53"/>
      <c r="KH536" s="53"/>
      <c r="KI536" s="53"/>
      <c r="KJ536" s="53"/>
      <c r="KK536" s="53"/>
      <c r="KL536" s="53"/>
      <c r="KM536" s="53"/>
      <c r="KN536" s="53"/>
      <c r="KO536" s="53"/>
      <c r="KP536" s="53"/>
      <c r="KQ536" s="53"/>
      <c r="KR536" s="53"/>
      <c r="KS536" s="53"/>
      <c r="KT536" s="53"/>
      <c r="KU536" s="53"/>
      <c r="KV536" s="53"/>
      <c r="KW536" s="53"/>
      <c r="KX536" s="53"/>
      <c r="KY536" s="53"/>
      <c r="KZ536" s="53"/>
      <c r="LA536" s="53"/>
      <c r="LB536" s="53"/>
      <c r="LC536" s="53"/>
      <c r="LD536" s="53"/>
      <c r="LE536" s="53"/>
      <c r="LF536" s="53"/>
      <c r="LG536" s="53"/>
      <c r="LH536" s="53"/>
      <c r="LI536" s="53"/>
      <c r="LJ536" s="53"/>
      <c r="LK536" s="53"/>
      <c r="LL536" s="53"/>
      <c r="LM536" s="53"/>
      <c r="LN536" s="53"/>
      <c r="LO536" s="53"/>
      <c r="LP536" s="53"/>
      <c r="LQ536" s="53"/>
      <c r="LR536" s="53"/>
      <c r="LS536" s="53"/>
      <c r="LT536" s="53"/>
      <c r="LU536" s="53"/>
      <c r="LV536" s="53"/>
      <c r="LW536" s="53"/>
      <c r="LX536" s="53"/>
      <c r="LY536" s="53"/>
      <c r="LZ536" s="53"/>
      <c r="MA536" s="53"/>
      <c r="MB536" s="53"/>
      <c r="MC536" s="53"/>
      <c r="MD536" s="53"/>
      <c r="ME536" s="53"/>
      <c r="MF536" s="53"/>
      <c r="MG536" s="53"/>
      <c r="MH536" s="53"/>
      <c r="MI536" s="53"/>
      <c r="MJ536" s="53"/>
      <c r="MK536" s="53"/>
      <c r="ML536" s="53"/>
      <c r="MM536" s="53"/>
      <c r="MN536" s="53"/>
      <c r="MO536" s="53"/>
      <c r="MP536" s="53"/>
      <c r="MQ536" s="53"/>
      <c r="MR536" s="53"/>
      <c r="MS536" s="53"/>
      <c r="MT536" s="53"/>
      <c r="MU536" s="53"/>
      <c r="MV536" s="53"/>
      <c r="MW536" s="53"/>
      <c r="MX536" s="53"/>
      <c r="MY536" s="53"/>
      <c r="MZ536" s="53"/>
      <c r="NA536" s="53"/>
      <c r="NB536" s="53"/>
      <c r="NC536" s="53"/>
      <c r="ND536" s="53"/>
      <c r="NE536" s="53"/>
      <c r="NF536" s="53"/>
      <c r="NG536" s="53"/>
      <c r="NH536" s="53"/>
      <c r="NI536" s="53"/>
      <c r="NJ536" s="53"/>
      <c r="NK536" s="53"/>
      <c r="NL536" s="53"/>
      <c r="NM536" s="53"/>
      <c r="NN536" s="53"/>
      <c r="NO536" s="53"/>
      <c r="NP536" s="53"/>
      <c r="NQ536" s="53"/>
      <c r="NR536" s="53"/>
      <c r="NS536" s="53"/>
      <c r="NT536" s="53"/>
      <c r="NU536" s="53"/>
      <c r="NV536" s="53"/>
      <c r="NW536" s="53"/>
      <c r="NX536" s="53"/>
      <c r="NY536" s="53"/>
      <c r="NZ536" s="53"/>
      <c r="OA536" s="53"/>
      <c r="OB536" s="53"/>
      <c r="OC536" s="53"/>
      <c r="OD536" s="53"/>
      <c r="OE536" s="53"/>
      <c r="OF536" s="53"/>
      <c r="OG536" s="53"/>
      <c r="OH536" s="53"/>
      <c r="OI536" s="53"/>
      <c r="OJ536" s="53"/>
      <c r="OK536" s="53"/>
      <c r="OL536" s="53"/>
      <c r="OM536" s="53"/>
      <c r="ON536" s="53"/>
      <c r="OO536" s="53"/>
      <c r="OP536" s="53"/>
      <c r="OQ536" s="53"/>
      <c r="OR536" s="53"/>
      <c r="OS536" s="53"/>
      <c r="OT536" s="53"/>
      <c r="OU536" s="53"/>
      <c r="OV536" s="53"/>
      <c r="OW536" s="53"/>
      <c r="OX536" s="53"/>
      <c r="OY536" s="53"/>
      <c r="OZ536" s="53"/>
      <c r="PA536" s="53"/>
      <c r="PB536" s="53"/>
      <c r="PC536" s="53"/>
      <c r="PD536" s="53"/>
      <c r="PE536" s="53"/>
      <c r="PF536" s="53"/>
      <c r="PG536" s="53"/>
      <c r="PH536" s="53"/>
      <c r="PI536" s="53"/>
      <c r="PJ536" s="53"/>
      <c r="PK536" s="53"/>
      <c r="PL536" s="53"/>
      <c r="PM536" s="53"/>
      <c r="PN536" s="53"/>
      <c r="PO536" s="53"/>
      <c r="PP536" s="53"/>
      <c r="PQ536" s="53"/>
      <c r="PR536" s="53"/>
      <c r="PS536" s="53"/>
      <c r="PT536" s="53"/>
      <c r="PU536" s="53"/>
      <c r="PV536" s="53"/>
      <c r="PW536" s="53"/>
      <c r="PX536" s="53"/>
      <c r="PY536" s="53"/>
      <c r="PZ536" s="53"/>
      <c r="QA536" s="53"/>
      <c r="QB536" s="53"/>
      <c r="QC536" s="53"/>
      <c r="QD536" s="53"/>
      <c r="QE536" s="53"/>
      <c r="QF536" s="53"/>
      <c r="QG536" s="53"/>
      <c r="QH536" s="53"/>
      <c r="QI536" s="53"/>
      <c r="QJ536" s="53"/>
      <c r="QK536" s="53"/>
      <c r="QL536" s="53"/>
      <c r="QM536" s="53"/>
      <c r="QN536" s="53"/>
      <c r="QO536" s="53"/>
      <c r="QP536" s="53"/>
      <c r="QQ536" s="53"/>
      <c r="QR536" s="53"/>
      <c r="QS536" s="53"/>
      <c r="QT536" s="53"/>
      <c r="QU536" s="53"/>
      <c r="QV536" s="53"/>
      <c r="QW536" s="53"/>
      <c r="QX536" s="53"/>
      <c r="QY536" s="53"/>
      <c r="QZ536" s="53"/>
      <c r="RA536" s="53"/>
      <c r="RB536" s="53"/>
      <c r="RC536" s="53"/>
      <c r="RD536" s="53"/>
      <c r="RE536" s="53"/>
      <c r="RF536" s="53"/>
      <c r="RG536" s="53"/>
      <c r="RH536" s="53"/>
      <c r="RI536" s="53"/>
      <c r="RJ536" s="53"/>
      <c r="RK536" s="53"/>
      <c r="RL536" s="53"/>
      <c r="RM536" s="53"/>
      <c r="RN536" s="53"/>
      <c r="RO536" s="53"/>
      <c r="RP536" s="53"/>
      <c r="RQ536" s="53"/>
      <c r="RR536" s="53"/>
      <c r="RS536" s="53"/>
      <c r="RT536" s="53"/>
      <c r="RU536" s="53"/>
      <c r="RV536" s="53"/>
      <c r="RW536" s="53"/>
      <c r="RX536" s="53"/>
      <c r="RY536" s="53"/>
      <c r="RZ536" s="53"/>
      <c r="SA536" s="53"/>
      <c r="SB536" s="53"/>
      <c r="SC536" s="53"/>
      <c r="SD536" s="53"/>
      <c r="SE536" s="53"/>
      <c r="SF536" s="53"/>
      <c r="SG536" s="53"/>
      <c r="SH536" s="53"/>
      <c r="SI536" s="53"/>
      <c r="SJ536" s="53"/>
      <c r="SK536" s="53"/>
      <c r="SL536" s="53"/>
      <c r="SM536" s="53"/>
      <c r="SN536" s="53"/>
      <c r="SO536" s="53"/>
      <c r="SP536" s="53"/>
      <c r="SQ536" s="53"/>
      <c r="SR536" s="53"/>
      <c r="SS536" s="53"/>
      <c r="ST536" s="53"/>
      <c r="SU536" s="53"/>
      <c r="SV536" s="53"/>
      <c r="SW536" s="53"/>
      <c r="SX536" s="53"/>
      <c r="SY536" s="53"/>
      <c r="SZ536" s="53"/>
      <c r="TA536" s="53"/>
      <c r="TB536" s="53"/>
      <c r="TC536" s="53"/>
      <c r="TD536" s="53"/>
      <c r="TE536" s="53"/>
      <c r="TF536" s="53"/>
      <c r="TG536" s="53"/>
      <c r="TH536" s="53"/>
      <c r="TI536" s="53"/>
      <c r="TJ536" s="53"/>
      <c r="TK536" s="53"/>
      <c r="TL536" s="53"/>
      <c r="TM536" s="53"/>
      <c r="TN536" s="53"/>
      <c r="TO536" s="53"/>
      <c r="TP536" s="53"/>
      <c r="TQ536" s="53"/>
      <c r="TR536" s="53"/>
      <c r="TS536" s="53"/>
      <c r="TT536" s="53"/>
      <c r="TU536" s="53"/>
      <c r="TV536" s="53"/>
      <c r="TW536" s="53"/>
      <c r="TX536" s="53"/>
      <c r="TY536" s="53"/>
      <c r="TZ536" s="53"/>
      <c r="UA536" s="53"/>
      <c r="UB536" s="53"/>
      <c r="UC536" s="53"/>
      <c r="UD536" s="53"/>
      <c r="UE536" s="53"/>
      <c r="UF536" s="53"/>
      <c r="UG536" s="53"/>
    </row>
    <row r="537" spans="12:553" s="19" customFormat="1" ht="15.75" customHeight="1" x14ac:dyDescent="0.2">
      <c r="L537" s="66"/>
      <c r="M537" s="66"/>
      <c r="N537" s="52"/>
      <c r="O537" s="53"/>
      <c r="P537" s="53"/>
      <c r="Q537" s="53"/>
      <c r="R537" s="53"/>
      <c r="S537" s="53"/>
      <c r="T537" s="53"/>
      <c r="U537" s="53"/>
      <c r="V537" s="53"/>
      <c r="W537" s="53"/>
      <c r="X537" s="53"/>
      <c r="Y537" s="53"/>
      <c r="Z537" s="53"/>
      <c r="AA537" s="53"/>
      <c r="AB537" s="53"/>
      <c r="AC537" s="53"/>
      <c r="AD537" s="53"/>
      <c r="AE537" s="53"/>
      <c r="AF537" s="53"/>
      <c r="AG537" s="53"/>
      <c r="AH537" s="53"/>
      <c r="AI537" s="53"/>
      <c r="AJ537" s="53"/>
      <c r="AK537" s="53"/>
      <c r="AL537" s="53"/>
      <c r="AM537" s="53"/>
      <c r="AN537" s="53"/>
      <c r="AO537" s="53"/>
      <c r="AP537" s="53"/>
      <c r="AQ537" s="53"/>
      <c r="AR537" s="53"/>
      <c r="AS537" s="53"/>
      <c r="AT537" s="53"/>
      <c r="AU537" s="53"/>
      <c r="AV537" s="53"/>
      <c r="AW537" s="53"/>
      <c r="AX537" s="53"/>
      <c r="AY537" s="53"/>
      <c r="AZ537" s="53"/>
      <c r="BA537" s="53"/>
      <c r="BB537" s="53"/>
      <c r="BC537" s="53"/>
      <c r="BD537" s="53"/>
      <c r="BE537" s="53"/>
      <c r="BF537" s="53"/>
      <c r="BG537" s="53"/>
      <c r="BH537" s="53"/>
      <c r="BI537" s="53"/>
      <c r="BJ537" s="53"/>
      <c r="BK537" s="53"/>
      <c r="BL537" s="53"/>
      <c r="BM537" s="53"/>
      <c r="BN537" s="53"/>
      <c r="BO537" s="53"/>
      <c r="BP537" s="53"/>
      <c r="BQ537" s="53"/>
      <c r="BR537" s="53"/>
      <c r="BS537" s="53"/>
      <c r="BT537" s="53"/>
      <c r="BU537" s="53"/>
      <c r="BV537" s="53"/>
      <c r="BW537" s="53"/>
      <c r="BX537" s="53"/>
      <c r="BY537" s="53"/>
      <c r="BZ537" s="53"/>
      <c r="CA537" s="53"/>
      <c r="CB537" s="53"/>
      <c r="CC537" s="53"/>
      <c r="CD537" s="53"/>
      <c r="CE537" s="53"/>
      <c r="CF537" s="53"/>
      <c r="CG537" s="53"/>
      <c r="CH537" s="53"/>
      <c r="CI537" s="53"/>
      <c r="CJ537" s="53"/>
      <c r="CK537" s="53"/>
      <c r="CL537" s="53"/>
      <c r="CM537" s="53"/>
      <c r="CN537" s="53"/>
      <c r="CO537" s="53"/>
      <c r="CP537" s="53"/>
      <c r="CQ537" s="53"/>
      <c r="CR537" s="53"/>
      <c r="CS537" s="53"/>
      <c r="CT537" s="53"/>
      <c r="CU537" s="53"/>
      <c r="CV537" s="53"/>
      <c r="CW537" s="53"/>
      <c r="CX537" s="53"/>
      <c r="CY537" s="53"/>
      <c r="CZ537" s="53"/>
      <c r="DA537" s="53"/>
      <c r="DB537" s="53"/>
      <c r="DC537" s="53"/>
      <c r="DD537" s="53"/>
      <c r="DE537" s="53"/>
      <c r="DF537" s="53"/>
      <c r="DG537" s="53"/>
      <c r="DH537" s="53"/>
      <c r="DI537" s="53"/>
      <c r="DJ537" s="53"/>
      <c r="DK537" s="53"/>
      <c r="DL537" s="53"/>
      <c r="DM537" s="53"/>
      <c r="DN537" s="53"/>
      <c r="DO537" s="53"/>
      <c r="DP537" s="53"/>
      <c r="DQ537" s="53"/>
      <c r="DR537" s="53"/>
      <c r="DS537" s="53"/>
      <c r="DT537" s="53"/>
      <c r="DU537" s="53"/>
      <c r="DV537" s="53"/>
      <c r="DW537" s="53"/>
      <c r="DX537" s="53"/>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3"/>
      <c r="FK537" s="53"/>
      <c r="FL537" s="53"/>
      <c r="FM537" s="53"/>
      <c r="FN537" s="53"/>
      <c r="FO537" s="53"/>
      <c r="FP537" s="53"/>
      <c r="FQ537" s="53"/>
      <c r="FR537" s="53"/>
      <c r="FS537" s="53"/>
      <c r="FT537" s="53"/>
      <c r="FU537" s="53"/>
      <c r="FV537" s="53"/>
      <c r="FW537" s="53"/>
      <c r="FX537" s="53"/>
      <c r="FY537" s="53"/>
      <c r="FZ537" s="53"/>
      <c r="GA537" s="53"/>
      <c r="GB537" s="53"/>
      <c r="GC537" s="53"/>
      <c r="GD537" s="53"/>
      <c r="GE537" s="53"/>
      <c r="GF537" s="53"/>
      <c r="GG537" s="53"/>
      <c r="GH537" s="53"/>
      <c r="GI537" s="53"/>
      <c r="GJ537" s="53"/>
      <c r="GK537" s="53"/>
      <c r="GL537" s="53"/>
      <c r="GM537" s="53"/>
      <c r="GN537" s="53"/>
      <c r="GO537" s="53"/>
      <c r="GP537" s="53"/>
      <c r="GQ537" s="53"/>
      <c r="GR537" s="53"/>
      <c r="GS537" s="53"/>
      <c r="GT537" s="53"/>
      <c r="GU537" s="53"/>
      <c r="GV537" s="53"/>
      <c r="GW537" s="53"/>
      <c r="GX537" s="53"/>
      <c r="GY537" s="53"/>
      <c r="GZ537" s="53"/>
      <c r="HA537" s="53"/>
      <c r="HB537" s="53"/>
      <c r="HC537" s="53"/>
      <c r="HD537" s="53"/>
      <c r="HE537" s="53"/>
      <c r="HF537" s="53"/>
      <c r="HG537" s="53"/>
      <c r="HH537" s="53"/>
      <c r="HI537" s="53"/>
      <c r="HJ537" s="53"/>
      <c r="HK537" s="53"/>
      <c r="HL537" s="53"/>
      <c r="HM537" s="53"/>
      <c r="HN537" s="53"/>
      <c r="HO537" s="53"/>
      <c r="HP537" s="53"/>
      <c r="HQ537" s="53"/>
      <c r="HR537" s="53"/>
      <c r="HS537" s="53"/>
      <c r="HT537" s="53"/>
      <c r="HU537" s="53"/>
      <c r="HV537" s="53"/>
      <c r="HW537" s="53"/>
      <c r="HX537" s="53"/>
      <c r="HY537" s="53"/>
      <c r="HZ537" s="53"/>
      <c r="IA537" s="53"/>
      <c r="IB537" s="53"/>
      <c r="IC537" s="53"/>
      <c r="ID537" s="53"/>
      <c r="IE537" s="53"/>
      <c r="IF537" s="53"/>
      <c r="IG537" s="53"/>
      <c r="IH537" s="53"/>
      <c r="II537" s="53"/>
      <c r="IJ537" s="53"/>
      <c r="IK537" s="53"/>
      <c r="IL537" s="53"/>
      <c r="IM537" s="53"/>
      <c r="IN537" s="53"/>
      <c r="IO537" s="53"/>
      <c r="IP537" s="53"/>
      <c r="IQ537" s="53"/>
      <c r="IR537" s="53"/>
      <c r="IS537" s="53"/>
      <c r="IT537" s="53"/>
      <c r="IU537" s="53"/>
      <c r="IV537" s="53"/>
      <c r="IW537" s="53"/>
      <c r="IX537" s="53"/>
      <c r="IY537" s="53"/>
      <c r="IZ537" s="53"/>
      <c r="JA537" s="53"/>
      <c r="JB537" s="53"/>
      <c r="JC537" s="53"/>
      <c r="JD537" s="53"/>
      <c r="JE537" s="53"/>
      <c r="JF537" s="53"/>
      <c r="JG537" s="53"/>
      <c r="JH537" s="53"/>
      <c r="JI537" s="53"/>
      <c r="JJ537" s="53"/>
      <c r="JK537" s="53"/>
      <c r="JL537" s="53"/>
      <c r="JM537" s="53"/>
      <c r="JN537" s="53"/>
      <c r="JO537" s="53"/>
      <c r="JP537" s="53"/>
      <c r="JQ537" s="53"/>
      <c r="JR537" s="53"/>
      <c r="JS537" s="53"/>
      <c r="JT537" s="53"/>
      <c r="JU537" s="53"/>
      <c r="JV537" s="53"/>
      <c r="JW537" s="53"/>
      <c r="JX537" s="53"/>
      <c r="JY537" s="53"/>
      <c r="JZ537" s="53"/>
      <c r="KA537" s="53"/>
      <c r="KB537" s="53"/>
      <c r="KC537" s="53"/>
      <c r="KD537" s="53"/>
      <c r="KE537" s="53"/>
      <c r="KF537" s="53"/>
      <c r="KG537" s="53"/>
      <c r="KH537" s="53"/>
      <c r="KI537" s="53"/>
      <c r="KJ537" s="53"/>
      <c r="KK537" s="53"/>
      <c r="KL537" s="53"/>
      <c r="KM537" s="53"/>
      <c r="KN537" s="53"/>
      <c r="KO537" s="53"/>
      <c r="KP537" s="53"/>
      <c r="KQ537" s="53"/>
      <c r="KR537" s="53"/>
      <c r="KS537" s="53"/>
      <c r="KT537" s="53"/>
      <c r="KU537" s="53"/>
      <c r="KV537" s="53"/>
      <c r="KW537" s="53"/>
      <c r="KX537" s="53"/>
      <c r="KY537" s="53"/>
      <c r="KZ537" s="53"/>
      <c r="LA537" s="53"/>
      <c r="LB537" s="53"/>
      <c r="LC537" s="53"/>
      <c r="LD537" s="53"/>
      <c r="LE537" s="53"/>
      <c r="LF537" s="53"/>
      <c r="LG537" s="53"/>
      <c r="LH537" s="53"/>
      <c r="LI537" s="53"/>
      <c r="LJ537" s="53"/>
      <c r="LK537" s="53"/>
      <c r="LL537" s="53"/>
      <c r="LM537" s="53"/>
      <c r="LN537" s="53"/>
      <c r="LO537" s="53"/>
      <c r="LP537" s="53"/>
      <c r="LQ537" s="53"/>
      <c r="LR537" s="53"/>
      <c r="LS537" s="53"/>
      <c r="LT537" s="53"/>
      <c r="LU537" s="53"/>
      <c r="LV537" s="53"/>
      <c r="LW537" s="53"/>
      <c r="LX537" s="53"/>
      <c r="LY537" s="53"/>
      <c r="LZ537" s="53"/>
      <c r="MA537" s="53"/>
      <c r="MB537" s="53"/>
      <c r="MC537" s="53"/>
      <c r="MD537" s="53"/>
      <c r="ME537" s="53"/>
      <c r="MF537" s="53"/>
      <c r="MG537" s="53"/>
      <c r="MH537" s="53"/>
      <c r="MI537" s="53"/>
      <c r="MJ537" s="53"/>
      <c r="MK537" s="53"/>
      <c r="ML537" s="53"/>
      <c r="MM537" s="53"/>
      <c r="MN537" s="53"/>
      <c r="MO537" s="53"/>
      <c r="MP537" s="53"/>
      <c r="MQ537" s="53"/>
      <c r="MR537" s="53"/>
      <c r="MS537" s="53"/>
      <c r="MT537" s="53"/>
      <c r="MU537" s="53"/>
      <c r="MV537" s="53"/>
      <c r="MW537" s="53"/>
      <c r="MX537" s="53"/>
      <c r="MY537" s="53"/>
      <c r="MZ537" s="53"/>
      <c r="NA537" s="53"/>
      <c r="NB537" s="53"/>
      <c r="NC537" s="53"/>
      <c r="ND537" s="53"/>
      <c r="NE537" s="53"/>
      <c r="NF537" s="53"/>
      <c r="NG537" s="53"/>
      <c r="NH537" s="53"/>
      <c r="NI537" s="53"/>
      <c r="NJ537" s="53"/>
      <c r="NK537" s="53"/>
      <c r="NL537" s="53"/>
      <c r="NM537" s="53"/>
      <c r="NN537" s="53"/>
      <c r="NO537" s="53"/>
      <c r="NP537" s="53"/>
      <c r="NQ537" s="53"/>
      <c r="NR537" s="53"/>
      <c r="NS537" s="53"/>
      <c r="NT537" s="53"/>
      <c r="NU537" s="53"/>
      <c r="NV537" s="53"/>
      <c r="NW537" s="53"/>
      <c r="NX537" s="53"/>
      <c r="NY537" s="53"/>
      <c r="NZ537" s="53"/>
      <c r="OA537" s="53"/>
      <c r="OB537" s="53"/>
      <c r="OC537" s="53"/>
      <c r="OD537" s="53"/>
      <c r="OE537" s="53"/>
      <c r="OF537" s="53"/>
      <c r="OG537" s="53"/>
      <c r="OH537" s="53"/>
      <c r="OI537" s="53"/>
      <c r="OJ537" s="53"/>
      <c r="OK537" s="53"/>
      <c r="OL537" s="53"/>
      <c r="OM537" s="53"/>
      <c r="ON537" s="53"/>
      <c r="OO537" s="53"/>
      <c r="OP537" s="53"/>
      <c r="OQ537" s="53"/>
      <c r="OR537" s="53"/>
      <c r="OS537" s="53"/>
      <c r="OT537" s="53"/>
      <c r="OU537" s="53"/>
      <c r="OV537" s="53"/>
      <c r="OW537" s="53"/>
      <c r="OX537" s="53"/>
      <c r="OY537" s="53"/>
      <c r="OZ537" s="53"/>
      <c r="PA537" s="53"/>
      <c r="PB537" s="53"/>
      <c r="PC537" s="53"/>
      <c r="PD537" s="53"/>
      <c r="PE537" s="53"/>
      <c r="PF537" s="53"/>
      <c r="PG537" s="53"/>
      <c r="PH537" s="53"/>
      <c r="PI537" s="53"/>
      <c r="PJ537" s="53"/>
      <c r="PK537" s="53"/>
      <c r="PL537" s="53"/>
      <c r="PM537" s="53"/>
      <c r="PN537" s="53"/>
      <c r="PO537" s="53"/>
      <c r="PP537" s="53"/>
      <c r="PQ537" s="53"/>
      <c r="PR537" s="53"/>
      <c r="PS537" s="53"/>
      <c r="PT537" s="53"/>
      <c r="PU537" s="53"/>
      <c r="PV537" s="53"/>
      <c r="PW537" s="53"/>
      <c r="PX537" s="53"/>
      <c r="PY537" s="53"/>
      <c r="PZ537" s="53"/>
      <c r="QA537" s="53"/>
      <c r="QB537" s="53"/>
      <c r="QC537" s="53"/>
      <c r="QD537" s="53"/>
      <c r="QE537" s="53"/>
      <c r="QF537" s="53"/>
      <c r="QG537" s="53"/>
      <c r="QH537" s="53"/>
      <c r="QI537" s="53"/>
      <c r="QJ537" s="53"/>
      <c r="QK537" s="53"/>
      <c r="QL537" s="53"/>
      <c r="QM537" s="53"/>
      <c r="QN537" s="53"/>
      <c r="QO537" s="53"/>
      <c r="QP537" s="53"/>
      <c r="QQ537" s="53"/>
      <c r="QR537" s="53"/>
      <c r="QS537" s="53"/>
      <c r="QT537" s="53"/>
      <c r="QU537" s="53"/>
      <c r="QV537" s="53"/>
      <c r="QW537" s="53"/>
      <c r="QX537" s="53"/>
      <c r="QY537" s="53"/>
      <c r="QZ537" s="53"/>
      <c r="RA537" s="53"/>
      <c r="RB537" s="53"/>
      <c r="RC537" s="53"/>
      <c r="RD537" s="53"/>
      <c r="RE537" s="53"/>
      <c r="RF537" s="53"/>
      <c r="RG537" s="53"/>
      <c r="RH537" s="53"/>
      <c r="RI537" s="53"/>
      <c r="RJ537" s="53"/>
      <c r="RK537" s="53"/>
      <c r="RL537" s="53"/>
      <c r="RM537" s="53"/>
      <c r="RN537" s="53"/>
      <c r="RO537" s="53"/>
      <c r="RP537" s="53"/>
      <c r="RQ537" s="53"/>
      <c r="RR537" s="53"/>
      <c r="RS537" s="53"/>
      <c r="RT537" s="53"/>
      <c r="RU537" s="53"/>
      <c r="RV537" s="53"/>
      <c r="RW537" s="53"/>
      <c r="RX537" s="53"/>
      <c r="RY537" s="53"/>
      <c r="RZ537" s="53"/>
      <c r="SA537" s="53"/>
      <c r="SB537" s="53"/>
      <c r="SC537" s="53"/>
      <c r="SD537" s="53"/>
      <c r="SE537" s="53"/>
      <c r="SF537" s="53"/>
      <c r="SG537" s="53"/>
      <c r="SH537" s="53"/>
      <c r="SI537" s="53"/>
      <c r="SJ537" s="53"/>
      <c r="SK537" s="53"/>
      <c r="SL537" s="53"/>
      <c r="SM537" s="53"/>
      <c r="SN537" s="53"/>
      <c r="SO537" s="53"/>
      <c r="SP537" s="53"/>
      <c r="SQ537" s="53"/>
      <c r="SR537" s="53"/>
      <c r="SS537" s="53"/>
      <c r="ST537" s="53"/>
      <c r="SU537" s="53"/>
      <c r="SV537" s="53"/>
      <c r="SW537" s="53"/>
      <c r="SX537" s="53"/>
      <c r="SY537" s="53"/>
      <c r="SZ537" s="53"/>
      <c r="TA537" s="53"/>
      <c r="TB537" s="53"/>
      <c r="TC537" s="53"/>
      <c r="TD537" s="53"/>
      <c r="TE537" s="53"/>
      <c r="TF537" s="53"/>
      <c r="TG537" s="53"/>
      <c r="TH537" s="53"/>
      <c r="TI537" s="53"/>
      <c r="TJ537" s="53"/>
      <c r="TK537" s="53"/>
      <c r="TL537" s="53"/>
      <c r="TM537" s="53"/>
      <c r="TN537" s="53"/>
      <c r="TO537" s="53"/>
      <c r="TP537" s="53"/>
      <c r="TQ537" s="53"/>
      <c r="TR537" s="53"/>
      <c r="TS537" s="53"/>
      <c r="TT537" s="53"/>
      <c r="TU537" s="53"/>
      <c r="TV537" s="53"/>
      <c r="TW537" s="53"/>
      <c r="TX537" s="53"/>
      <c r="TY537" s="53"/>
      <c r="TZ537" s="53"/>
      <c r="UA537" s="53"/>
      <c r="UB537" s="53"/>
      <c r="UC537" s="53"/>
      <c r="UD537" s="53"/>
      <c r="UE537" s="53"/>
      <c r="UF537" s="53"/>
      <c r="UG537" s="53"/>
    </row>
    <row r="538" spans="12:553" s="19" customFormat="1" ht="15.75" customHeight="1" x14ac:dyDescent="0.2">
      <c r="L538" s="66"/>
      <c r="M538" s="66"/>
      <c r="N538" s="52"/>
      <c r="O538" s="53"/>
      <c r="P538" s="53"/>
      <c r="Q538" s="53"/>
      <c r="R538" s="53"/>
      <c r="S538" s="53"/>
      <c r="T538" s="53"/>
      <c r="U538" s="53"/>
      <c r="V538" s="53"/>
      <c r="W538" s="53"/>
      <c r="X538" s="53"/>
      <c r="Y538" s="53"/>
      <c r="Z538" s="53"/>
      <c r="AA538" s="53"/>
      <c r="AB538" s="53"/>
      <c r="AC538" s="53"/>
      <c r="AD538" s="53"/>
      <c r="AE538" s="53"/>
      <c r="AF538" s="53"/>
      <c r="AG538" s="53"/>
      <c r="AH538" s="53"/>
      <c r="AI538" s="53"/>
      <c r="AJ538" s="53"/>
      <c r="AK538" s="53"/>
      <c r="AL538" s="53"/>
      <c r="AM538" s="53"/>
      <c r="AN538" s="53"/>
      <c r="AO538" s="53"/>
      <c r="AP538" s="53"/>
      <c r="AQ538" s="53"/>
      <c r="AR538" s="53"/>
      <c r="AS538" s="53"/>
      <c r="AT538" s="53"/>
      <c r="AU538" s="53"/>
      <c r="AV538" s="53"/>
      <c r="AW538" s="53"/>
      <c r="AX538" s="53"/>
      <c r="AY538" s="53"/>
      <c r="AZ538" s="53"/>
      <c r="BA538" s="53"/>
      <c r="BB538" s="53"/>
      <c r="BC538" s="53"/>
      <c r="BD538" s="53"/>
      <c r="BE538" s="53"/>
      <c r="BF538" s="53"/>
      <c r="BG538" s="53"/>
      <c r="BH538" s="53"/>
      <c r="BI538" s="53"/>
      <c r="BJ538" s="53"/>
      <c r="BK538" s="53"/>
      <c r="BL538" s="53"/>
      <c r="BM538" s="53"/>
      <c r="BN538" s="53"/>
      <c r="BO538" s="53"/>
      <c r="BP538" s="53"/>
      <c r="BQ538" s="53"/>
      <c r="BR538" s="53"/>
      <c r="BS538" s="53"/>
      <c r="BT538" s="53"/>
      <c r="BU538" s="53"/>
      <c r="BV538" s="53"/>
      <c r="BW538" s="53"/>
      <c r="BX538" s="53"/>
      <c r="BY538" s="53"/>
      <c r="BZ538" s="53"/>
      <c r="CA538" s="53"/>
      <c r="CB538" s="53"/>
      <c r="CC538" s="53"/>
      <c r="CD538" s="53"/>
      <c r="CE538" s="53"/>
      <c r="CF538" s="53"/>
      <c r="CG538" s="53"/>
      <c r="CH538" s="53"/>
      <c r="CI538" s="53"/>
      <c r="CJ538" s="53"/>
      <c r="CK538" s="53"/>
      <c r="CL538" s="53"/>
      <c r="CM538" s="53"/>
      <c r="CN538" s="53"/>
      <c r="CO538" s="53"/>
      <c r="CP538" s="53"/>
      <c r="CQ538" s="53"/>
      <c r="CR538" s="53"/>
      <c r="CS538" s="53"/>
      <c r="CT538" s="53"/>
      <c r="CU538" s="53"/>
      <c r="CV538" s="53"/>
      <c r="CW538" s="53"/>
      <c r="CX538" s="53"/>
      <c r="CY538" s="53"/>
      <c r="CZ538" s="53"/>
      <c r="DA538" s="53"/>
      <c r="DB538" s="53"/>
      <c r="DC538" s="53"/>
      <c r="DD538" s="53"/>
      <c r="DE538" s="53"/>
      <c r="DF538" s="53"/>
      <c r="DG538" s="53"/>
      <c r="DH538" s="53"/>
      <c r="DI538" s="53"/>
      <c r="DJ538" s="53"/>
      <c r="DK538" s="53"/>
      <c r="DL538" s="53"/>
      <c r="DM538" s="53"/>
      <c r="DN538" s="53"/>
      <c r="DO538" s="53"/>
      <c r="DP538" s="53"/>
      <c r="DQ538" s="53"/>
      <c r="DR538" s="53"/>
      <c r="DS538" s="53"/>
      <c r="DT538" s="53"/>
      <c r="DU538" s="53"/>
      <c r="DV538" s="53"/>
      <c r="DW538" s="53"/>
      <c r="DX538" s="53"/>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3"/>
      <c r="FK538" s="53"/>
      <c r="FL538" s="53"/>
      <c r="FM538" s="53"/>
      <c r="FN538" s="53"/>
      <c r="FO538" s="53"/>
      <c r="FP538" s="53"/>
      <c r="FQ538" s="53"/>
      <c r="FR538" s="53"/>
      <c r="FS538" s="53"/>
      <c r="FT538" s="53"/>
      <c r="FU538" s="53"/>
      <c r="FV538" s="53"/>
      <c r="FW538" s="53"/>
      <c r="FX538" s="53"/>
      <c r="FY538" s="53"/>
      <c r="FZ538" s="53"/>
      <c r="GA538" s="53"/>
      <c r="GB538" s="53"/>
      <c r="GC538" s="53"/>
      <c r="GD538" s="53"/>
      <c r="GE538" s="53"/>
      <c r="GF538" s="53"/>
      <c r="GG538" s="53"/>
      <c r="GH538" s="53"/>
      <c r="GI538" s="53"/>
      <c r="GJ538" s="53"/>
      <c r="GK538" s="53"/>
      <c r="GL538" s="53"/>
      <c r="GM538" s="53"/>
      <c r="GN538" s="53"/>
      <c r="GO538" s="53"/>
      <c r="GP538" s="53"/>
      <c r="GQ538" s="53"/>
      <c r="GR538" s="53"/>
      <c r="GS538" s="53"/>
      <c r="GT538" s="53"/>
      <c r="GU538" s="53"/>
      <c r="GV538" s="53"/>
      <c r="GW538" s="53"/>
      <c r="GX538" s="53"/>
      <c r="GY538" s="53"/>
      <c r="GZ538" s="53"/>
      <c r="HA538" s="53"/>
      <c r="HB538" s="53"/>
      <c r="HC538" s="53"/>
      <c r="HD538" s="53"/>
      <c r="HE538" s="53"/>
      <c r="HF538" s="53"/>
      <c r="HG538" s="53"/>
      <c r="HH538" s="53"/>
      <c r="HI538" s="53"/>
      <c r="HJ538" s="53"/>
      <c r="HK538" s="53"/>
      <c r="HL538" s="53"/>
      <c r="HM538" s="53"/>
      <c r="HN538" s="53"/>
      <c r="HO538" s="53"/>
      <c r="HP538" s="53"/>
      <c r="HQ538" s="53"/>
      <c r="HR538" s="53"/>
      <c r="HS538" s="53"/>
      <c r="HT538" s="53"/>
      <c r="HU538" s="53"/>
      <c r="HV538" s="53"/>
      <c r="HW538" s="53"/>
      <c r="HX538" s="53"/>
      <c r="HY538" s="53"/>
      <c r="HZ538" s="53"/>
      <c r="IA538" s="53"/>
      <c r="IB538" s="53"/>
      <c r="IC538" s="53"/>
      <c r="ID538" s="53"/>
      <c r="IE538" s="53"/>
      <c r="IF538" s="53"/>
      <c r="IG538" s="53"/>
      <c r="IH538" s="53"/>
      <c r="II538" s="53"/>
      <c r="IJ538" s="53"/>
      <c r="IK538" s="53"/>
      <c r="IL538" s="53"/>
      <c r="IM538" s="53"/>
      <c r="IN538" s="53"/>
      <c r="IO538" s="53"/>
      <c r="IP538" s="53"/>
      <c r="IQ538" s="53"/>
      <c r="IR538" s="53"/>
      <c r="IS538" s="53"/>
      <c r="IT538" s="53"/>
      <c r="IU538" s="53"/>
      <c r="IV538" s="53"/>
      <c r="IW538" s="53"/>
      <c r="IX538" s="53"/>
      <c r="IY538" s="53"/>
      <c r="IZ538" s="53"/>
      <c r="JA538" s="53"/>
      <c r="JB538" s="53"/>
      <c r="JC538" s="53"/>
      <c r="JD538" s="53"/>
      <c r="JE538" s="53"/>
      <c r="JF538" s="53"/>
      <c r="JG538" s="53"/>
      <c r="JH538" s="53"/>
      <c r="JI538" s="53"/>
      <c r="JJ538" s="53"/>
      <c r="JK538" s="53"/>
      <c r="JL538" s="53"/>
      <c r="JM538" s="53"/>
      <c r="JN538" s="53"/>
      <c r="JO538" s="53"/>
      <c r="JP538" s="53"/>
      <c r="JQ538" s="53"/>
      <c r="JR538" s="53"/>
      <c r="JS538" s="53"/>
      <c r="JT538" s="53"/>
      <c r="JU538" s="53"/>
      <c r="JV538" s="53"/>
      <c r="JW538" s="53"/>
      <c r="JX538" s="53"/>
      <c r="JY538" s="53"/>
      <c r="JZ538" s="53"/>
      <c r="KA538" s="53"/>
      <c r="KB538" s="53"/>
      <c r="KC538" s="53"/>
      <c r="KD538" s="53"/>
      <c r="KE538" s="53"/>
      <c r="KF538" s="53"/>
      <c r="KG538" s="53"/>
      <c r="KH538" s="53"/>
      <c r="KI538" s="53"/>
      <c r="KJ538" s="53"/>
      <c r="KK538" s="53"/>
      <c r="KL538" s="53"/>
      <c r="KM538" s="53"/>
      <c r="KN538" s="53"/>
      <c r="KO538" s="53"/>
      <c r="KP538" s="53"/>
      <c r="KQ538" s="53"/>
      <c r="KR538" s="53"/>
      <c r="KS538" s="53"/>
      <c r="KT538" s="53"/>
      <c r="KU538" s="53"/>
      <c r="KV538" s="53"/>
      <c r="KW538" s="53"/>
      <c r="KX538" s="53"/>
      <c r="KY538" s="53"/>
      <c r="KZ538" s="53"/>
      <c r="LA538" s="53"/>
      <c r="LB538" s="53"/>
      <c r="LC538" s="53"/>
      <c r="LD538" s="53"/>
      <c r="LE538" s="53"/>
      <c r="LF538" s="53"/>
      <c r="LG538" s="53"/>
      <c r="LH538" s="53"/>
      <c r="LI538" s="53"/>
      <c r="LJ538" s="53"/>
      <c r="LK538" s="53"/>
      <c r="LL538" s="53"/>
      <c r="LM538" s="53"/>
      <c r="LN538" s="53"/>
      <c r="LO538" s="53"/>
      <c r="LP538" s="53"/>
      <c r="LQ538" s="53"/>
      <c r="LR538" s="53"/>
      <c r="LS538" s="53"/>
      <c r="LT538" s="53"/>
      <c r="LU538" s="53"/>
      <c r="LV538" s="53"/>
      <c r="LW538" s="53"/>
      <c r="LX538" s="53"/>
      <c r="LY538" s="53"/>
      <c r="LZ538" s="53"/>
      <c r="MA538" s="53"/>
      <c r="MB538" s="53"/>
      <c r="MC538" s="53"/>
      <c r="MD538" s="53"/>
      <c r="ME538" s="53"/>
      <c r="MF538" s="53"/>
      <c r="MG538" s="53"/>
      <c r="MH538" s="53"/>
      <c r="MI538" s="53"/>
      <c r="MJ538" s="53"/>
      <c r="MK538" s="53"/>
      <c r="ML538" s="53"/>
      <c r="MM538" s="53"/>
      <c r="MN538" s="53"/>
      <c r="MO538" s="53"/>
      <c r="MP538" s="53"/>
      <c r="MQ538" s="53"/>
      <c r="MR538" s="53"/>
      <c r="MS538" s="53"/>
      <c r="MT538" s="53"/>
      <c r="MU538" s="53"/>
      <c r="MV538" s="53"/>
      <c r="MW538" s="53"/>
      <c r="MX538" s="53"/>
      <c r="MY538" s="53"/>
      <c r="MZ538" s="53"/>
      <c r="NA538" s="53"/>
      <c r="NB538" s="53"/>
      <c r="NC538" s="53"/>
      <c r="ND538" s="53"/>
      <c r="NE538" s="53"/>
      <c r="NF538" s="53"/>
      <c r="NG538" s="53"/>
      <c r="NH538" s="53"/>
      <c r="NI538" s="53"/>
      <c r="NJ538" s="53"/>
      <c r="NK538" s="53"/>
      <c r="NL538" s="53"/>
      <c r="NM538" s="53"/>
      <c r="NN538" s="53"/>
      <c r="NO538" s="53"/>
      <c r="NP538" s="53"/>
      <c r="NQ538" s="53"/>
      <c r="NR538" s="53"/>
      <c r="NS538" s="53"/>
      <c r="NT538" s="53"/>
      <c r="NU538" s="53"/>
      <c r="NV538" s="53"/>
      <c r="NW538" s="53"/>
      <c r="NX538" s="53"/>
      <c r="NY538" s="53"/>
      <c r="NZ538" s="53"/>
      <c r="OA538" s="53"/>
      <c r="OB538" s="53"/>
      <c r="OC538" s="53"/>
      <c r="OD538" s="53"/>
      <c r="OE538" s="53"/>
      <c r="OF538" s="53"/>
      <c r="OG538" s="53"/>
      <c r="OH538" s="53"/>
      <c r="OI538" s="53"/>
      <c r="OJ538" s="53"/>
      <c r="OK538" s="53"/>
      <c r="OL538" s="53"/>
      <c r="OM538" s="53"/>
      <c r="ON538" s="53"/>
      <c r="OO538" s="53"/>
      <c r="OP538" s="53"/>
      <c r="OQ538" s="53"/>
      <c r="OR538" s="53"/>
      <c r="OS538" s="53"/>
      <c r="OT538" s="53"/>
      <c r="OU538" s="53"/>
      <c r="OV538" s="53"/>
      <c r="OW538" s="53"/>
      <c r="OX538" s="53"/>
      <c r="OY538" s="53"/>
      <c r="OZ538" s="53"/>
      <c r="PA538" s="53"/>
      <c r="PB538" s="53"/>
      <c r="PC538" s="53"/>
      <c r="PD538" s="53"/>
      <c r="PE538" s="53"/>
      <c r="PF538" s="53"/>
      <c r="PG538" s="53"/>
      <c r="PH538" s="53"/>
      <c r="PI538" s="53"/>
      <c r="PJ538" s="53"/>
      <c r="PK538" s="53"/>
      <c r="PL538" s="53"/>
      <c r="PM538" s="53"/>
      <c r="PN538" s="53"/>
      <c r="PO538" s="53"/>
      <c r="PP538" s="53"/>
      <c r="PQ538" s="53"/>
      <c r="PR538" s="53"/>
      <c r="PS538" s="53"/>
      <c r="PT538" s="53"/>
      <c r="PU538" s="53"/>
      <c r="PV538" s="53"/>
      <c r="PW538" s="53"/>
      <c r="PX538" s="53"/>
      <c r="PY538" s="53"/>
      <c r="PZ538" s="53"/>
      <c r="QA538" s="53"/>
      <c r="QB538" s="53"/>
      <c r="QC538" s="53"/>
      <c r="QD538" s="53"/>
      <c r="QE538" s="53"/>
      <c r="QF538" s="53"/>
      <c r="QG538" s="53"/>
      <c r="QH538" s="53"/>
      <c r="QI538" s="53"/>
      <c r="QJ538" s="53"/>
      <c r="QK538" s="53"/>
      <c r="QL538" s="53"/>
      <c r="QM538" s="53"/>
      <c r="QN538" s="53"/>
      <c r="QO538" s="53"/>
      <c r="QP538" s="53"/>
      <c r="QQ538" s="53"/>
      <c r="QR538" s="53"/>
      <c r="QS538" s="53"/>
      <c r="QT538" s="53"/>
      <c r="QU538" s="53"/>
      <c r="QV538" s="53"/>
      <c r="QW538" s="53"/>
      <c r="QX538" s="53"/>
      <c r="QY538" s="53"/>
      <c r="QZ538" s="53"/>
      <c r="RA538" s="53"/>
      <c r="RB538" s="53"/>
      <c r="RC538" s="53"/>
      <c r="RD538" s="53"/>
      <c r="RE538" s="53"/>
      <c r="RF538" s="53"/>
      <c r="RG538" s="53"/>
      <c r="RH538" s="53"/>
      <c r="RI538" s="53"/>
      <c r="RJ538" s="53"/>
      <c r="RK538" s="53"/>
      <c r="RL538" s="53"/>
      <c r="RM538" s="53"/>
      <c r="RN538" s="53"/>
      <c r="RO538" s="53"/>
      <c r="RP538" s="53"/>
      <c r="RQ538" s="53"/>
      <c r="RR538" s="53"/>
      <c r="RS538" s="53"/>
      <c r="RT538" s="53"/>
      <c r="RU538" s="53"/>
      <c r="RV538" s="53"/>
      <c r="RW538" s="53"/>
      <c r="RX538" s="53"/>
      <c r="RY538" s="53"/>
      <c r="RZ538" s="53"/>
      <c r="SA538" s="53"/>
      <c r="SB538" s="53"/>
      <c r="SC538" s="53"/>
      <c r="SD538" s="53"/>
      <c r="SE538" s="53"/>
      <c r="SF538" s="53"/>
      <c r="SG538" s="53"/>
      <c r="SH538" s="53"/>
      <c r="SI538" s="53"/>
      <c r="SJ538" s="53"/>
      <c r="SK538" s="53"/>
      <c r="SL538" s="53"/>
      <c r="SM538" s="53"/>
      <c r="SN538" s="53"/>
      <c r="SO538" s="53"/>
      <c r="SP538" s="53"/>
      <c r="SQ538" s="53"/>
      <c r="SR538" s="53"/>
      <c r="SS538" s="53"/>
      <c r="ST538" s="53"/>
      <c r="SU538" s="53"/>
      <c r="SV538" s="53"/>
      <c r="SW538" s="53"/>
      <c r="SX538" s="53"/>
      <c r="SY538" s="53"/>
      <c r="SZ538" s="53"/>
      <c r="TA538" s="53"/>
      <c r="TB538" s="53"/>
      <c r="TC538" s="53"/>
      <c r="TD538" s="53"/>
      <c r="TE538" s="53"/>
      <c r="TF538" s="53"/>
      <c r="TG538" s="53"/>
      <c r="TH538" s="53"/>
      <c r="TI538" s="53"/>
      <c r="TJ538" s="53"/>
      <c r="TK538" s="53"/>
      <c r="TL538" s="53"/>
      <c r="TM538" s="53"/>
      <c r="TN538" s="53"/>
      <c r="TO538" s="53"/>
      <c r="TP538" s="53"/>
      <c r="TQ538" s="53"/>
      <c r="TR538" s="53"/>
      <c r="TS538" s="53"/>
      <c r="TT538" s="53"/>
      <c r="TU538" s="53"/>
      <c r="TV538" s="53"/>
      <c r="TW538" s="53"/>
      <c r="TX538" s="53"/>
      <c r="TY538" s="53"/>
      <c r="TZ538" s="53"/>
      <c r="UA538" s="53"/>
      <c r="UB538" s="53"/>
      <c r="UC538" s="53"/>
      <c r="UD538" s="53"/>
      <c r="UE538" s="53"/>
      <c r="UF538" s="53"/>
      <c r="UG538" s="53"/>
    </row>
    <row r="539" spans="12:553" s="19" customFormat="1" ht="15.75" customHeight="1" x14ac:dyDescent="0.2">
      <c r="L539" s="66"/>
      <c r="M539" s="66"/>
      <c r="N539" s="52"/>
      <c r="O539" s="53"/>
      <c r="P539" s="53"/>
      <c r="Q539" s="53"/>
      <c r="R539" s="53"/>
      <c r="S539" s="53"/>
      <c r="T539" s="53"/>
      <c r="U539" s="53"/>
      <c r="V539" s="53"/>
      <c r="W539" s="53"/>
      <c r="X539" s="53"/>
      <c r="Y539" s="53"/>
      <c r="Z539" s="53"/>
      <c r="AA539" s="53"/>
      <c r="AB539" s="53"/>
      <c r="AC539" s="53"/>
      <c r="AD539" s="53"/>
      <c r="AE539" s="53"/>
      <c r="AF539" s="53"/>
      <c r="AG539" s="53"/>
      <c r="AH539" s="53"/>
      <c r="AI539" s="53"/>
      <c r="AJ539" s="53"/>
      <c r="AK539" s="53"/>
      <c r="AL539" s="53"/>
      <c r="AM539" s="53"/>
      <c r="AN539" s="53"/>
      <c r="AO539" s="53"/>
      <c r="AP539" s="53"/>
      <c r="AQ539" s="53"/>
      <c r="AR539" s="53"/>
      <c r="AS539" s="53"/>
      <c r="AT539" s="53"/>
      <c r="AU539" s="53"/>
      <c r="AV539" s="53"/>
      <c r="AW539" s="53"/>
      <c r="AX539" s="53"/>
      <c r="AY539" s="53"/>
      <c r="AZ539" s="53"/>
      <c r="BA539" s="53"/>
      <c r="BB539" s="53"/>
      <c r="BC539" s="53"/>
      <c r="BD539" s="53"/>
      <c r="BE539" s="53"/>
      <c r="BF539" s="53"/>
      <c r="BG539" s="53"/>
      <c r="BH539" s="53"/>
      <c r="BI539" s="53"/>
      <c r="BJ539" s="53"/>
      <c r="BK539" s="53"/>
      <c r="BL539" s="53"/>
      <c r="BM539" s="53"/>
      <c r="BN539" s="53"/>
      <c r="BO539" s="53"/>
      <c r="BP539" s="53"/>
      <c r="BQ539" s="53"/>
      <c r="BR539" s="53"/>
      <c r="BS539" s="53"/>
      <c r="BT539" s="53"/>
      <c r="BU539" s="53"/>
      <c r="BV539" s="53"/>
      <c r="BW539" s="53"/>
      <c r="BX539" s="53"/>
      <c r="BY539" s="53"/>
      <c r="BZ539" s="53"/>
      <c r="CA539" s="53"/>
      <c r="CB539" s="53"/>
      <c r="CC539" s="53"/>
      <c r="CD539" s="53"/>
      <c r="CE539" s="53"/>
      <c r="CF539" s="53"/>
      <c r="CG539" s="53"/>
      <c r="CH539" s="53"/>
      <c r="CI539" s="53"/>
      <c r="CJ539" s="53"/>
      <c r="CK539" s="53"/>
      <c r="CL539" s="53"/>
      <c r="CM539" s="53"/>
      <c r="CN539" s="53"/>
      <c r="CO539" s="53"/>
      <c r="CP539" s="53"/>
      <c r="CQ539" s="53"/>
      <c r="CR539" s="53"/>
      <c r="CS539" s="53"/>
      <c r="CT539" s="53"/>
      <c r="CU539" s="53"/>
      <c r="CV539" s="53"/>
      <c r="CW539" s="53"/>
      <c r="CX539" s="53"/>
      <c r="CY539" s="53"/>
      <c r="CZ539" s="53"/>
      <c r="DA539" s="53"/>
      <c r="DB539" s="53"/>
      <c r="DC539" s="53"/>
      <c r="DD539" s="53"/>
      <c r="DE539" s="53"/>
      <c r="DF539" s="53"/>
      <c r="DG539" s="53"/>
      <c r="DH539" s="53"/>
      <c r="DI539" s="53"/>
      <c r="DJ539" s="53"/>
      <c r="DK539" s="53"/>
      <c r="DL539" s="53"/>
      <c r="DM539" s="53"/>
      <c r="DN539" s="53"/>
      <c r="DO539" s="53"/>
      <c r="DP539" s="53"/>
      <c r="DQ539" s="53"/>
      <c r="DR539" s="53"/>
      <c r="DS539" s="53"/>
      <c r="DT539" s="53"/>
      <c r="DU539" s="53"/>
      <c r="DV539" s="53"/>
      <c r="DW539" s="53"/>
      <c r="DX539" s="53"/>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3"/>
      <c r="FK539" s="53"/>
      <c r="FL539" s="53"/>
      <c r="FM539" s="53"/>
      <c r="FN539" s="53"/>
      <c r="FO539" s="53"/>
      <c r="FP539" s="53"/>
      <c r="FQ539" s="53"/>
      <c r="FR539" s="53"/>
      <c r="FS539" s="53"/>
      <c r="FT539" s="53"/>
      <c r="FU539" s="53"/>
      <c r="FV539" s="53"/>
      <c r="FW539" s="53"/>
      <c r="FX539" s="53"/>
      <c r="FY539" s="53"/>
      <c r="FZ539" s="53"/>
      <c r="GA539" s="53"/>
      <c r="GB539" s="53"/>
      <c r="GC539" s="53"/>
      <c r="GD539" s="53"/>
      <c r="GE539" s="53"/>
      <c r="GF539" s="53"/>
      <c r="GG539" s="53"/>
      <c r="GH539" s="53"/>
      <c r="GI539" s="53"/>
      <c r="GJ539" s="53"/>
      <c r="GK539" s="53"/>
      <c r="GL539" s="53"/>
      <c r="GM539" s="53"/>
      <c r="GN539" s="53"/>
      <c r="GO539" s="53"/>
      <c r="GP539" s="53"/>
      <c r="GQ539" s="53"/>
      <c r="GR539" s="53"/>
      <c r="GS539" s="53"/>
      <c r="GT539" s="53"/>
      <c r="GU539" s="53"/>
      <c r="GV539" s="53"/>
      <c r="GW539" s="53"/>
      <c r="GX539" s="53"/>
      <c r="GY539" s="53"/>
      <c r="GZ539" s="53"/>
      <c r="HA539" s="53"/>
      <c r="HB539" s="53"/>
      <c r="HC539" s="53"/>
      <c r="HD539" s="53"/>
      <c r="HE539" s="53"/>
      <c r="HF539" s="53"/>
      <c r="HG539" s="53"/>
      <c r="HH539" s="53"/>
      <c r="HI539" s="53"/>
      <c r="HJ539" s="53"/>
      <c r="HK539" s="53"/>
      <c r="HL539" s="53"/>
      <c r="HM539" s="53"/>
      <c r="HN539" s="53"/>
      <c r="HO539" s="53"/>
      <c r="HP539" s="53"/>
      <c r="HQ539" s="53"/>
      <c r="HR539" s="53"/>
      <c r="HS539" s="53"/>
      <c r="HT539" s="53"/>
      <c r="HU539" s="53"/>
      <c r="HV539" s="53"/>
      <c r="HW539" s="53"/>
      <c r="HX539" s="53"/>
      <c r="HY539" s="53"/>
      <c r="HZ539" s="53"/>
      <c r="IA539" s="53"/>
      <c r="IB539" s="53"/>
      <c r="IC539" s="53"/>
      <c r="ID539" s="53"/>
      <c r="IE539" s="53"/>
      <c r="IF539" s="53"/>
      <c r="IG539" s="53"/>
      <c r="IH539" s="53"/>
      <c r="II539" s="53"/>
      <c r="IJ539" s="53"/>
      <c r="IK539" s="53"/>
      <c r="IL539" s="53"/>
      <c r="IM539" s="53"/>
      <c r="IN539" s="53"/>
      <c r="IO539" s="53"/>
      <c r="IP539" s="53"/>
      <c r="IQ539" s="53"/>
      <c r="IR539" s="53"/>
      <c r="IS539" s="53"/>
      <c r="IT539" s="53"/>
      <c r="IU539" s="53"/>
      <c r="IV539" s="53"/>
      <c r="IW539" s="53"/>
      <c r="IX539" s="53"/>
      <c r="IY539" s="53"/>
      <c r="IZ539" s="53"/>
      <c r="JA539" s="53"/>
      <c r="JB539" s="53"/>
      <c r="JC539" s="53"/>
      <c r="JD539" s="53"/>
      <c r="JE539" s="53"/>
      <c r="JF539" s="53"/>
      <c r="JG539" s="53"/>
      <c r="JH539" s="53"/>
      <c r="JI539" s="53"/>
      <c r="JJ539" s="53"/>
      <c r="JK539" s="53"/>
      <c r="JL539" s="53"/>
      <c r="JM539" s="53"/>
      <c r="JN539" s="53"/>
      <c r="JO539" s="53"/>
      <c r="JP539" s="53"/>
      <c r="JQ539" s="53"/>
      <c r="JR539" s="53"/>
      <c r="JS539" s="53"/>
      <c r="JT539" s="53"/>
      <c r="JU539" s="53"/>
      <c r="JV539" s="53"/>
      <c r="JW539" s="53"/>
      <c r="JX539" s="53"/>
      <c r="JY539" s="53"/>
      <c r="JZ539" s="53"/>
      <c r="KA539" s="53"/>
      <c r="KB539" s="53"/>
      <c r="KC539" s="53"/>
      <c r="KD539" s="53"/>
      <c r="KE539" s="53"/>
      <c r="KF539" s="53"/>
      <c r="KG539" s="53"/>
      <c r="KH539" s="53"/>
      <c r="KI539" s="53"/>
      <c r="KJ539" s="53"/>
      <c r="KK539" s="53"/>
      <c r="KL539" s="53"/>
      <c r="KM539" s="53"/>
      <c r="KN539" s="53"/>
      <c r="KO539" s="53"/>
      <c r="KP539" s="53"/>
      <c r="KQ539" s="53"/>
      <c r="KR539" s="53"/>
      <c r="KS539" s="53"/>
      <c r="KT539" s="53"/>
      <c r="KU539" s="53"/>
      <c r="KV539" s="53"/>
      <c r="KW539" s="53"/>
      <c r="KX539" s="53"/>
      <c r="KY539" s="53"/>
      <c r="KZ539" s="53"/>
      <c r="LA539" s="53"/>
      <c r="LB539" s="53"/>
      <c r="LC539" s="53"/>
      <c r="LD539" s="53"/>
      <c r="LE539" s="53"/>
      <c r="LF539" s="53"/>
      <c r="LG539" s="53"/>
      <c r="LH539" s="53"/>
      <c r="LI539" s="53"/>
      <c r="LJ539" s="53"/>
      <c r="LK539" s="53"/>
      <c r="LL539" s="53"/>
      <c r="LM539" s="53"/>
      <c r="LN539" s="53"/>
      <c r="LO539" s="53"/>
      <c r="LP539" s="53"/>
      <c r="LQ539" s="53"/>
      <c r="LR539" s="53"/>
      <c r="LS539" s="53"/>
      <c r="LT539" s="53"/>
      <c r="LU539" s="53"/>
      <c r="LV539" s="53"/>
      <c r="LW539" s="53"/>
      <c r="LX539" s="53"/>
      <c r="LY539" s="53"/>
      <c r="LZ539" s="53"/>
      <c r="MA539" s="53"/>
      <c r="MB539" s="53"/>
      <c r="MC539" s="53"/>
      <c r="MD539" s="53"/>
      <c r="ME539" s="53"/>
      <c r="MF539" s="53"/>
      <c r="MG539" s="53"/>
      <c r="MH539" s="53"/>
      <c r="MI539" s="53"/>
      <c r="MJ539" s="53"/>
      <c r="MK539" s="53"/>
      <c r="ML539" s="53"/>
      <c r="MM539" s="53"/>
      <c r="MN539" s="53"/>
      <c r="MO539" s="53"/>
      <c r="MP539" s="53"/>
      <c r="MQ539" s="53"/>
      <c r="MR539" s="53"/>
      <c r="MS539" s="53"/>
      <c r="MT539" s="53"/>
      <c r="MU539" s="53"/>
      <c r="MV539" s="53"/>
      <c r="MW539" s="53"/>
      <c r="MX539" s="53"/>
      <c r="MY539" s="53"/>
      <c r="MZ539" s="53"/>
      <c r="NA539" s="53"/>
      <c r="NB539" s="53"/>
      <c r="NC539" s="53"/>
      <c r="ND539" s="53"/>
      <c r="NE539" s="53"/>
      <c r="NF539" s="53"/>
      <c r="NG539" s="53"/>
      <c r="NH539" s="53"/>
      <c r="NI539" s="53"/>
      <c r="NJ539" s="53"/>
      <c r="NK539" s="53"/>
      <c r="NL539" s="53"/>
      <c r="NM539" s="53"/>
      <c r="NN539" s="53"/>
      <c r="NO539" s="53"/>
      <c r="NP539" s="53"/>
      <c r="NQ539" s="53"/>
      <c r="NR539" s="53"/>
      <c r="NS539" s="53"/>
      <c r="NT539" s="53"/>
      <c r="NU539" s="53"/>
      <c r="NV539" s="53"/>
      <c r="NW539" s="53"/>
      <c r="NX539" s="53"/>
      <c r="NY539" s="53"/>
      <c r="NZ539" s="53"/>
      <c r="OA539" s="53"/>
      <c r="OB539" s="53"/>
      <c r="OC539" s="53"/>
      <c r="OD539" s="53"/>
      <c r="OE539" s="53"/>
      <c r="OF539" s="53"/>
      <c r="OG539" s="53"/>
      <c r="OH539" s="53"/>
      <c r="OI539" s="53"/>
      <c r="OJ539" s="53"/>
      <c r="OK539" s="53"/>
      <c r="OL539" s="53"/>
      <c r="OM539" s="53"/>
      <c r="ON539" s="53"/>
      <c r="OO539" s="53"/>
      <c r="OP539" s="53"/>
      <c r="OQ539" s="53"/>
      <c r="OR539" s="53"/>
      <c r="OS539" s="53"/>
      <c r="OT539" s="53"/>
      <c r="OU539" s="53"/>
      <c r="OV539" s="53"/>
      <c r="OW539" s="53"/>
      <c r="OX539" s="53"/>
      <c r="OY539" s="53"/>
      <c r="OZ539" s="53"/>
      <c r="PA539" s="53"/>
      <c r="PB539" s="53"/>
      <c r="PC539" s="53"/>
      <c r="PD539" s="53"/>
      <c r="PE539" s="53"/>
      <c r="PF539" s="53"/>
      <c r="PG539" s="53"/>
      <c r="PH539" s="53"/>
      <c r="PI539" s="53"/>
      <c r="PJ539" s="53"/>
      <c r="PK539" s="53"/>
      <c r="PL539" s="53"/>
      <c r="PM539" s="53"/>
      <c r="PN539" s="53"/>
      <c r="PO539" s="53"/>
      <c r="PP539" s="53"/>
      <c r="PQ539" s="53"/>
      <c r="PR539" s="53"/>
      <c r="PS539" s="53"/>
      <c r="PT539" s="53"/>
      <c r="PU539" s="53"/>
      <c r="PV539" s="53"/>
      <c r="PW539" s="53"/>
      <c r="PX539" s="53"/>
      <c r="PY539" s="53"/>
      <c r="PZ539" s="53"/>
      <c r="QA539" s="53"/>
      <c r="QB539" s="53"/>
      <c r="QC539" s="53"/>
      <c r="QD539" s="53"/>
      <c r="QE539" s="53"/>
      <c r="QF539" s="53"/>
      <c r="QG539" s="53"/>
      <c r="QH539" s="53"/>
      <c r="QI539" s="53"/>
      <c r="QJ539" s="53"/>
      <c r="QK539" s="53"/>
      <c r="QL539" s="53"/>
      <c r="QM539" s="53"/>
      <c r="QN539" s="53"/>
      <c r="QO539" s="53"/>
      <c r="QP539" s="53"/>
      <c r="QQ539" s="53"/>
      <c r="QR539" s="53"/>
      <c r="QS539" s="53"/>
      <c r="QT539" s="53"/>
      <c r="QU539" s="53"/>
      <c r="QV539" s="53"/>
      <c r="QW539" s="53"/>
      <c r="QX539" s="53"/>
      <c r="QY539" s="53"/>
      <c r="QZ539" s="53"/>
      <c r="RA539" s="53"/>
      <c r="RB539" s="53"/>
      <c r="RC539" s="53"/>
      <c r="RD539" s="53"/>
      <c r="RE539" s="53"/>
      <c r="RF539" s="53"/>
      <c r="RG539" s="53"/>
      <c r="RH539" s="53"/>
      <c r="RI539" s="53"/>
      <c r="RJ539" s="53"/>
      <c r="RK539" s="53"/>
      <c r="RL539" s="53"/>
      <c r="RM539" s="53"/>
      <c r="RN539" s="53"/>
      <c r="RO539" s="53"/>
      <c r="RP539" s="53"/>
      <c r="RQ539" s="53"/>
      <c r="RR539" s="53"/>
      <c r="RS539" s="53"/>
      <c r="RT539" s="53"/>
      <c r="RU539" s="53"/>
      <c r="RV539" s="53"/>
      <c r="RW539" s="53"/>
      <c r="RX539" s="53"/>
      <c r="RY539" s="53"/>
      <c r="RZ539" s="53"/>
      <c r="SA539" s="53"/>
      <c r="SB539" s="53"/>
      <c r="SC539" s="53"/>
      <c r="SD539" s="53"/>
      <c r="SE539" s="53"/>
      <c r="SF539" s="53"/>
      <c r="SG539" s="53"/>
      <c r="SH539" s="53"/>
      <c r="SI539" s="53"/>
      <c r="SJ539" s="53"/>
      <c r="SK539" s="53"/>
      <c r="SL539" s="53"/>
      <c r="SM539" s="53"/>
      <c r="SN539" s="53"/>
      <c r="SO539" s="53"/>
      <c r="SP539" s="53"/>
      <c r="SQ539" s="53"/>
      <c r="SR539" s="53"/>
      <c r="SS539" s="53"/>
      <c r="ST539" s="53"/>
      <c r="SU539" s="53"/>
      <c r="SV539" s="53"/>
      <c r="SW539" s="53"/>
      <c r="SX539" s="53"/>
      <c r="SY539" s="53"/>
      <c r="SZ539" s="53"/>
      <c r="TA539" s="53"/>
      <c r="TB539" s="53"/>
      <c r="TC539" s="53"/>
      <c r="TD539" s="53"/>
      <c r="TE539" s="53"/>
      <c r="TF539" s="53"/>
      <c r="TG539" s="53"/>
      <c r="TH539" s="53"/>
      <c r="TI539" s="53"/>
      <c r="TJ539" s="53"/>
      <c r="TK539" s="53"/>
      <c r="TL539" s="53"/>
      <c r="TM539" s="53"/>
      <c r="TN539" s="53"/>
      <c r="TO539" s="53"/>
      <c r="TP539" s="53"/>
      <c r="TQ539" s="53"/>
      <c r="TR539" s="53"/>
      <c r="TS539" s="53"/>
      <c r="TT539" s="53"/>
      <c r="TU539" s="53"/>
      <c r="TV539" s="53"/>
      <c r="TW539" s="53"/>
      <c r="TX539" s="53"/>
      <c r="TY539" s="53"/>
      <c r="TZ539" s="53"/>
      <c r="UA539" s="53"/>
      <c r="UB539" s="53"/>
      <c r="UC539" s="53"/>
      <c r="UD539" s="53"/>
      <c r="UE539" s="53"/>
      <c r="UF539" s="53"/>
      <c r="UG539" s="53"/>
    </row>
    <row r="540" spans="12:553" s="19" customFormat="1" ht="15.75" customHeight="1" x14ac:dyDescent="0.2">
      <c r="L540" s="66"/>
      <c r="M540" s="66"/>
      <c r="N540" s="52"/>
      <c r="O540" s="53"/>
      <c r="P540" s="53"/>
      <c r="Q540" s="53"/>
      <c r="R540" s="53"/>
      <c r="S540" s="53"/>
      <c r="T540" s="53"/>
      <c r="U540" s="53"/>
      <c r="V540" s="53"/>
      <c r="W540" s="53"/>
      <c r="X540" s="53"/>
      <c r="Y540" s="53"/>
      <c r="Z540" s="53"/>
      <c r="AA540" s="53"/>
      <c r="AB540" s="53"/>
      <c r="AC540" s="53"/>
      <c r="AD540" s="53"/>
      <c r="AE540" s="53"/>
      <c r="AF540" s="53"/>
      <c r="AG540" s="53"/>
      <c r="AH540" s="53"/>
      <c r="AI540" s="53"/>
      <c r="AJ540" s="53"/>
      <c r="AK540" s="53"/>
      <c r="AL540" s="53"/>
      <c r="AM540" s="53"/>
      <c r="AN540" s="53"/>
      <c r="AO540" s="53"/>
      <c r="AP540" s="53"/>
      <c r="AQ540" s="53"/>
      <c r="AR540" s="53"/>
      <c r="AS540" s="53"/>
      <c r="AT540" s="53"/>
      <c r="AU540" s="53"/>
      <c r="AV540" s="53"/>
      <c r="AW540" s="53"/>
      <c r="AX540" s="53"/>
      <c r="AY540" s="53"/>
      <c r="AZ540" s="53"/>
      <c r="BA540" s="53"/>
      <c r="BB540" s="53"/>
      <c r="BC540" s="53"/>
      <c r="BD540" s="53"/>
      <c r="BE540" s="53"/>
      <c r="BF540" s="53"/>
      <c r="BG540" s="53"/>
      <c r="BH540" s="53"/>
      <c r="BI540" s="53"/>
      <c r="BJ540" s="53"/>
      <c r="BK540" s="53"/>
      <c r="BL540" s="53"/>
      <c r="BM540" s="53"/>
      <c r="BN540" s="53"/>
      <c r="BO540" s="53"/>
      <c r="BP540" s="53"/>
      <c r="BQ540" s="53"/>
      <c r="BR540" s="53"/>
      <c r="BS540" s="53"/>
      <c r="BT540" s="53"/>
      <c r="BU540" s="53"/>
      <c r="BV540" s="53"/>
      <c r="BW540" s="53"/>
      <c r="BX540" s="53"/>
      <c r="BY540" s="53"/>
      <c r="BZ540" s="53"/>
      <c r="CA540" s="53"/>
      <c r="CB540" s="53"/>
      <c r="CC540" s="53"/>
      <c r="CD540" s="53"/>
      <c r="CE540" s="53"/>
      <c r="CF540" s="53"/>
      <c r="CG540" s="53"/>
      <c r="CH540" s="53"/>
      <c r="CI540" s="53"/>
      <c r="CJ540" s="53"/>
      <c r="CK540" s="53"/>
      <c r="CL540" s="53"/>
      <c r="CM540" s="53"/>
      <c r="CN540" s="53"/>
      <c r="CO540" s="53"/>
      <c r="CP540" s="53"/>
      <c r="CQ540" s="53"/>
      <c r="CR540" s="53"/>
      <c r="CS540" s="53"/>
      <c r="CT540" s="53"/>
      <c r="CU540" s="53"/>
      <c r="CV540" s="53"/>
      <c r="CW540" s="53"/>
      <c r="CX540" s="53"/>
      <c r="CY540" s="53"/>
      <c r="CZ540" s="53"/>
      <c r="DA540" s="53"/>
      <c r="DB540" s="53"/>
      <c r="DC540" s="53"/>
      <c r="DD540" s="53"/>
      <c r="DE540" s="53"/>
      <c r="DF540" s="53"/>
      <c r="DG540" s="53"/>
      <c r="DH540" s="53"/>
      <c r="DI540" s="53"/>
      <c r="DJ540" s="53"/>
      <c r="DK540" s="53"/>
      <c r="DL540" s="53"/>
      <c r="DM540" s="53"/>
      <c r="DN540" s="53"/>
      <c r="DO540" s="53"/>
      <c r="DP540" s="53"/>
      <c r="DQ540" s="53"/>
      <c r="DR540" s="53"/>
      <c r="DS540" s="53"/>
      <c r="DT540" s="53"/>
      <c r="DU540" s="53"/>
      <c r="DV540" s="53"/>
      <c r="DW540" s="53"/>
      <c r="DX540" s="53"/>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3"/>
      <c r="FK540" s="53"/>
      <c r="FL540" s="53"/>
      <c r="FM540" s="53"/>
      <c r="FN540" s="53"/>
      <c r="FO540" s="53"/>
      <c r="FP540" s="53"/>
      <c r="FQ540" s="53"/>
      <c r="FR540" s="53"/>
      <c r="FS540" s="53"/>
      <c r="FT540" s="53"/>
      <c r="FU540" s="53"/>
      <c r="FV540" s="53"/>
      <c r="FW540" s="53"/>
      <c r="FX540" s="53"/>
      <c r="FY540" s="53"/>
      <c r="FZ540" s="53"/>
      <c r="GA540" s="53"/>
      <c r="GB540" s="53"/>
      <c r="GC540" s="53"/>
      <c r="GD540" s="53"/>
      <c r="GE540" s="53"/>
      <c r="GF540" s="53"/>
      <c r="GG540" s="53"/>
      <c r="GH540" s="53"/>
      <c r="GI540" s="53"/>
      <c r="GJ540" s="53"/>
      <c r="GK540" s="53"/>
      <c r="GL540" s="53"/>
      <c r="GM540" s="53"/>
      <c r="GN540" s="53"/>
      <c r="GO540" s="53"/>
      <c r="GP540" s="53"/>
      <c r="GQ540" s="53"/>
      <c r="GR540" s="53"/>
      <c r="GS540" s="53"/>
      <c r="GT540" s="53"/>
      <c r="GU540" s="53"/>
      <c r="GV540" s="53"/>
      <c r="GW540" s="53"/>
      <c r="GX540" s="53"/>
      <c r="GY540" s="53"/>
      <c r="GZ540" s="53"/>
      <c r="HA540" s="53"/>
      <c r="HB540" s="53"/>
      <c r="HC540" s="53"/>
      <c r="HD540" s="53"/>
      <c r="HE540" s="53"/>
      <c r="HF540" s="53"/>
      <c r="HG540" s="53"/>
      <c r="HH540" s="53"/>
      <c r="HI540" s="53"/>
      <c r="HJ540" s="53"/>
      <c r="HK540" s="53"/>
      <c r="HL540" s="53"/>
      <c r="HM540" s="53"/>
      <c r="HN540" s="53"/>
      <c r="HO540" s="53"/>
      <c r="HP540" s="53"/>
      <c r="HQ540" s="53"/>
      <c r="HR540" s="53"/>
      <c r="HS540" s="53"/>
      <c r="HT540" s="53"/>
      <c r="HU540" s="53"/>
      <c r="HV540" s="53"/>
      <c r="HW540" s="53"/>
      <c r="HX540" s="53"/>
      <c r="HY540" s="53"/>
      <c r="HZ540" s="53"/>
      <c r="IA540" s="53"/>
      <c r="IB540" s="53"/>
      <c r="IC540" s="53"/>
      <c r="ID540" s="53"/>
      <c r="IE540" s="53"/>
      <c r="IF540" s="53"/>
      <c r="IG540" s="53"/>
      <c r="IH540" s="53"/>
      <c r="II540" s="53"/>
      <c r="IJ540" s="53"/>
      <c r="IK540" s="53"/>
      <c r="IL540" s="53"/>
      <c r="IM540" s="53"/>
      <c r="IN540" s="53"/>
      <c r="IO540" s="53"/>
      <c r="IP540" s="53"/>
      <c r="IQ540" s="53"/>
      <c r="IR540" s="53"/>
      <c r="IS540" s="53"/>
      <c r="IT540" s="53"/>
      <c r="IU540" s="53"/>
      <c r="IV540" s="53"/>
      <c r="IW540" s="53"/>
      <c r="IX540" s="53"/>
      <c r="IY540" s="53"/>
      <c r="IZ540" s="53"/>
      <c r="JA540" s="53"/>
      <c r="JB540" s="53"/>
      <c r="JC540" s="53"/>
      <c r="JD540" s="53"/>
      <c r="JE540" s="53"/>
      <c r="JF540" s="53"/>
      <c r="JG540" s="53"/>
      <c r="JH540" s="53"/>
      <c r="JI540" s="53"/>
      <c r="JJ540" s="53"/>
      <c r="JK540" s="53"/>
      <c r="JL540" s="53"/>
      <c r="JM540" s="53"/>
      <c r="JN540" s="53"/>
      <c r="JO540" s="53"/>
      <c r="JP540" s="53"/>
      <c r="JQ540" s="53"/>
      <c r="JR540" s="53"/>
      <c r="JS540" s="53"/>
      <c r="JT540" s="53"/>
      <c r="JU540" s="53"/>
      <c r="JV540" s="53"/>
      <c r="JW540" s="53"/>
      <c r="JX540" s="53"/>
      <c r="JY540" s="53"/>
      <c r="JZ540" s="53"/>
      <c r="KA540" s="53"/>
      <c r="KB540" s="53"/>
      <c r="KC540" s="53"/>
      <c r="KD540" s="53"/>
      <c r="KE540" s="53"/>
      <c r="KF540" s="53"/>
      <c r="KG540" s="53"/>
      <c r="KH540" s="53"/>
      <c r="KI540" s="53"/>
      <c r="KJ540" s="53"/>
      <c r="KK540" s="53"/>
      <c r="KL540" s="53"/>
      <c r="KM540" s="53"/>
      <c r="KN540" s="53"/>
      <c r="KO540" s="53"/>
      <c r="KP540" s="53"/>
      <c r="KQ540" s="53"/>
      <c r="KR540" s="53"/>
      <c r="KS540" s="53"/>
      <c r="KT540" s="53"/>
      <c r="KU540" s="53"/>
      <c r="KV540" s="53"/>
      <c r="KW540" s="53"/>
      <c r="KX540" s="53"/>
      <c r="KY540" s="53"/>
      <c r="KZ540" s="53"/>
      <c r="LA540" s="53"/>
      <c r="LB540" s="53"/>
      <c r="LC540" s="53"/>
      <c r="LD540" s="53"/>
      <c r="LE540" s="53"/>
      <c r="LF540" s="53"/>
      <c r="LG540" s="53"/>
      <c r="LH540" s="53"/>
      <c r="LI540" s="53"/>
      <c r="LJ540" s="53"/>
      <c r="LK540" s="53"/>
      <c r="LL540" s="53"/>
      <c r="LM540" s="53"/>
      <c r="LN540" s="53"/>
      <c r="LO540" s="53"/>
      <c r="LP540" s="53"/>
      <c r="LQ540" s="53"/>
      <c r="LR540" s="53"/>
      <c r="LS540" s="53"/>
      <c r="LT540" s="53"/>
      <c r="LU540" s="53"/>
      <c r="LV540" s="53"/>
      <c r="LW540" s="53"/>
      <c r="LX540" s="53"/>
      <c r="LY540" s="53"/>
      <c r="LZ540" s="53"/>
      <c r="MA540" s="53"/>
      <c r="MB540" s="53"/>
      <c r="MC540" s="53"/>
      <c r="MD540" s="53"/>
      <c r="ME540" s="53"/>
      <c r="MF540" s="53"/>
      <c r="MG540" s="53"/>
      <c r="MH540" s="53"/>
      <c r="MI540" s="53"/>
      <c r="MJ540" s="53"/>
      <c r="MK540" s="53"/>
      <c r="ML540" s="53"/>
      <c r="MM540" s="53"/>
      <c r="MN540" s="53"/>
      <c r="MO540" s="53"/>
      <c r="MP540" s="53"/>
      <c r="MQ540" s="53"/>
      <c r="MR540" s="53"/>
      <c r="MS540" s="53"/>
      <c r="MT540" s="53"/>
      <c r="MU540" s="53"/>
      <c r="MV540" s="53"/>
      <c r="MW540" s="53"/>
      <c r="MX540" s="53"/>
      <c r="MY540" s="53"/>
      <c r="MZ540" s="53"/>
      <c r="NA540" s="53"/>
      <c r="NB540" s="53"/>
      <c r="NC540" s="53"/>
      <c r="ND540" s="53"/>
      <c r="NE540" s="53"/>
      <c r="NF540" s="53"/>
      <c r="NG540" s="53"/>
      <c r="NH540" s="53"/>
      <c r="NI540" s="53"/>
      <c r="NJ540" s="53"/>
      <c r="NK540" s="53"/>
      <c r="NL540" s="53"/>
      <c r="NM540" s="53"/>
      <c r="NN540" s="53"/>
      <c r="NO540" s="53"/>
      <c r="NP540" s="53"/>
      <c r="NQ540" s="53"/>
      <c r="NR540" s="53"/>
      <c r="NS540" s="53"/>
      <c r="NT540" s="53"/>
      <c r="NU540" s="53"/>
      <c r="NV540" s="53"/>
      <c r="NW540" s="53"/>
      <c r="NX540" s="53"/>
      <c r="NY540" s="53"/>
      <c r="NZ540" s="53"/>
      <c r="OA540" s="53"/>
      <c r="OB540" s="53"/>
      <c r="OC540" s="53"/>
      <c r="OD540" s="53"/>
      <c r="OE540" s="53"/>
      <c r="OF540" s="53"/>
      <c r="OG540" s="53"/>
      <c r="OH540" s="53"/>
      <c r="OI540" s="53"/>
      <c r="OJ540" s="53"/>
      <c r="OK540" s="53"/>
      <c r="OL540" s="53"/>
      <c r="OM540" s="53"/>
      <c r="ON540" s="53"/>
      <c r="OO540" s="53"/>
      <c r="OP540" s="53"/>
      <c r="OQ540" s="53"/>
      <c r="OR540" s="53"/>
      <c r="OS540" s="53"/>
      <c r="OT540" s="53"/>
      <c r="OU540" s="53"/>
      <c r="OV540" s="53"/>
      <c r="OW540" s="53"/>
      <c r="OX540" s="53"/>
      <c r="OY540" s="53"/>
      <c r="OZ540" s="53"/>
      <c r="PA540" s="53"/>
      <c r="PB540" s="53"/>
      <c r="PC540" s="53"/>
      <c r="PD540" s="53"/>
      <c r="PE540" s="53"/>
      <c r="PF540" s="53"/>
      <c r="PG540" s="53"/>
      <c r="PH540" s="53"/>
      <c r="PI540" s="53"/>
      <c r="PJ540" s="53"/>
      <c r="PK540" s="53"/>
      <c r="PL540" s="53"/>
      <c r="PM540" s="53"/>
      <c r="PN540" s="53"/>
      <c r="PO540" s="53"/>
      <c r="PP540" s="53"/>
      <c r="PQ540" s="53"/>
      <c r="PR540" s="53"/>
      <c r="PS540" s="53"/>
      <c r="PT540" s="53"/>
      <c r="PU540" s="53"/>
      <c r="PV540" s="53"/>
      <c r="PW540" s="53"/>
      <c r="PX540" s="53"/>
      <c r="PY540" s="53"/>
      <c r="PZ540" s="53"/>
      <c r="QA540" s="53"/>
      <c r="QB540" s="53"/>
      <c r="QC540" s="53"/>
      <c r="QD540" s="53"/>
      <c r="QE540" s="53"/>
      <c r="QF540" s="53"/>
      <c r="QG540" s="53"/>
      <c r="QH540" s="53"/>
      <c r="QI540" s="53"/>
      <c r="QJ540" s="53"/>
      <c r="QK540" s="53"/>
      <c r="QL540" s="53"/>
      <c r="QM540" s="53"/>
      <c r="QN540" s="53"/>
      <c r="QO540" s="53"/>
      <c r="QP540" s="53"/>
      <c r="QQ540" s="53"/>
      <c r="QR540" s="53"/>
      <c r="QS540" s="53"/>
      <c r="QT540" s="53"/>
      <c r="QU540" s="53"/>
      <c r="QV540" s="53"/>
      <c r="QW540" s="53"/>
      <c r="QX540" s="53"/>
      <c r="QY540" s="53"/>
      <c r="QZ540" s="53"/>
      <c r="RA540" s="53"/>
      <c r="RB540" s="53"/>
      <c r="RC540" s="53"/>
      <c r="RD540" s="53"/>
      <c r="RE540" s="53"/>
      <c r="RF540" s="53"/>
      <c r="RG540" s="53"/>
      <c r="RH540" s="53"/>
      <c r="RI540" s="53"/>
      <c r="RJ540" s="53"/>
      <c r="RK540" s="53"/>
      <c r="RL540" s="53"/>
      <c r="RM540" s="53"/>
      <c r="RN540" s="53"/>
      <c r="RO540" s="53"/>
      <c r="RP540" s="53"/>
      <c r="RQ540" s="53"/>
      <c r="RR540" s="53"/>
      <c r="RS540" s="53"/>
      <c r="RT540" s="53"/>
      <c r="RU540" s="53"/>
      <c r="RV540" s="53"/>
      <c r="RW540" s="53"/>
      <c r="RX540" s="53"/>
      <c r="RY540" s="53"/>
      <c r="RZ540" s="53"/>
      <c r="SA540" s="53"/>
      <c r="SB540" s="53"/>
      <c r="SC540" s="53"/>
      <c r="SD540" s="53"/>
      <c r="SE540" s="53"/>
      <c r="SF540" s="53"/>
      <c r="SG540" s="53"/>
      <c r="SH540" s="53"/>
      <c r="SI540" s="53"/>
      <c r="SJ540" s="53"/>
      <c r="SK540" s="53"/>
      <c r="SL540" s="53"/>
      <c r="SM540" s="53"/>
      <c r="SN540" s="53"/>
      <c r="SO540" s="53"/>
      <c r="SP540" s="53"/>
      <c r="SQ540" s="53"/>
      <c r="SR540" s="53"/>
      <c r="SS540" s="53"/>
      <c r="ST540" s="53"/>
      <c r="SU540" s="53"/>
      <c r="SV540" s="53"/>
      <c r="SW540" s="53"/>
      <c r="SX540" s="53"/>
      <c r="SY540" s="53"/>
      <c r="SZ540" s="53"/>
      <c r="TA540" s="53"/>
      <c r="TB540" s="53"/>
      <c r="TC540" s="53"/>
      <c r="TD540" s="53"/>
      <c r="TE540" s="53"/>
      <c r="TF540" s="53"/>
      <c r="TG540" s="53"/>
      <c r="TH540" s="53"/>
      <c r="TI540" s="53"/>
      <c r="TJ540" s="53"/>
      <c r="TK540" s="53"/>
      <c r="TL540" s="53"/>
      <c r="TM540" s="53"/>
      <c r="TN540" s="53"/>
      <c r="TO540" s="53"/>
      <c r="TP540" s="53"/>
      <c r="TQ540" s="53"/>
      <c r="TR540" s="53"/>
      <c r="TS540" s="53"/>
      <c r="TT540" s="53"/>
      <c r="TU540" s="53"/>
      <c r="TV540" s="53"/>
      <c r="TW540" s="53"/>
      <c r="TX540" s="53"/>
      <c r="TY540" s="53"/>
      <c r="TZ540" s="53"/>
      <c r="UA540" s="53"/>
      <c r="UB540" s="53"/>
      <c r="UC540" s="53"/>
      <c r="UD540" s="53"/>
      <c r="UE540" s="53"/>
      <c r="UF540" s="53"/>
      <c r="UG540" s="53"/>
    </row>
    <row r="541" spans="12:553" s="19" customFormat="1" ht="15.75" customHeight="1" x14ac:dyDescent="0.2">
      <c r="L541" s="66"/>
      <c r="M541" s="66"/>
      <c r="N541" s="52"/>
      <c r="O541" s="53"/>
      <c r="P541" s="53"/>
      <c r="Q541" s="53"/>
      <c r="R541" s="53"/>
      <c r="S541" s="53"/>
      <c r="T541" s="53"/>
      <c r="U541" s="53"/>
      <c r="V541" s="53"/>
      <c r="W541" s="53"/>
      <c r="X541" s="53"/>
      <c r="Y541" s="53"/>
      <c r="Z541" s="53"/>
      <c r="AA541" s="53"/>
      <c r="AB541" s="53"/>
      <c r="AC541" s="53"/>
      <c r="AD541" s="53"/>
      <c r="AE541" s="53"/>
      <c r="AF541" s="53"/>
      <c r="AG541" s="53"/>
      <c r="AH541" s="53"/>
      <c r="AI541" s="53"/>
      <c r="AJ541" s="53"/>
      <c r="AK541" s="53"/>
      <c r="AL541" s="53"/>
      <c r="AM541" s="53"/>
      <c r="AN541" s="53"/>
      <c r="AO541" s="53"/>
      <c r="AP541" s="53"/>
      <c r="AQ541" s="53"/>
      <c r="AR541" s="53"/>
      <c r="AS541" s="53"/>
      <c r="AT541" s="53"/>
      <c r="AU541" s="53"/>
      <c r="AV541" s="53"/>
      <c r="AW541" s="53"/>
      <c r="AX541" s="53"/>
      <c r="AY541" s="53"/>
      <c r="AZ541" s="53"/>
      <c r="BA541" s="53"/>
      <c r="BB541" s="53"/>
      <c r="BC541" s="53"/>
      <c r="BD541" s="53"/>
      <c r="BE541" s="53"/>
      <c r="BF541" s="53"/>
      <c r="BG541" s="53"/>
      <c r="BH541" s="53"/>
      <c r="BI541" s="53"/>
      <c r="BJ541" s="53"/>
      <c r="BK541" s="53"/>
      <c r="BL541" s="53"/>
      <c r="BM541" s="53"/>
      <c r="BN541" s="53"/>
      <c r="BO541" s="53"/>
      <c r="BP541" s="53"/>
      <c r="BQ541" s="53"/>
      <c r="BR541" s="53"/>
      <c r="BS541" s="53"/>
      <c r="BT541" s="53"/>
      <c r="BU541" s="53"/>
      <c r="BV541" s="53"/>
      <c r="BW541" s="53"/>
      <c r="BX541" s="53"/>
      <c r="BY541" s="53"/>
      <c r="BZ541" s="53"/>
      <c r="CA541" s="53"/>
      <c r="CB541" s="53"/>
      <c r="CC541" s="53"/>
      <c r="CD541" s="53"/>
      <c r="CE541" s="53"/>
      <c r="CF541" s="53"/>
      <c r="CG541" s="53"/>
      <c r="CH541" s="53"/>
      <c r="CI541" s="53"/>
      <c r="CJ541" s="53"/>
      <c r="CK541" s="53"/>
      <c r="CL541" s="53"/>
      <c r="CM541" s="53"/>
      <c r="CN541" s="53"/>
      <c r="CO541" s="53"/>
      <c r="CP541" s="53"/>
      <c r="CQ541" s="53"/>
      <c r="CR541" s="53"/>
      <c r="CS541" s="53"/>
      <c r="CT541" s="53"/>
      <c r="CU541" s="53"/>
      <c r="CV541" s="53"/>
      <c r="CW541" s="53"/>
      <c r="CX541" s="53"/>
      <c r="CY541" s="53"/>
      <c r="CZ541" s="53"/>
      <c r="DA541" s="53"/>
      <c r="DB541" s="53"/>
      <c r="DC541" s="53"/>
      <c r="DD541" s="53"/>
      <c r="DE541" s="53"/>
      <c r="DF541" s="53"/>
      <c r="DG541" s="53"/>
      <c r="DH541" s="53"/>
      <c r="DI541" s="53"/>
      <c r="DJ541" s="53"/>
      <c r="DK541" s="53"/>
      <c r="DL541" s="53"/>
      <c r="DM541" s="53"/>
      <c r="DN541" s="53"/>
      <c r="DO541" s="53"/>
      <c r="DP541" s="53"/>
      <c r="DQ541" s="53"/>
      <c r="DR541" s="53"/>
      <c r="DS541" s="53"/>
      <c r="DT541" s="53"/>
      <c r="DU541" s="53"/>
      <c r="DV541" s="53"/>
      <c r="DW541" s="53"/>
      <c r="DX541" s="53"/>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3"/>
      <c r="FK541" s="53"/>
      <c r="FL541" s="53"/>
      <c r="FM541" s="53"/>
      <c r="FN541" s="53"/>
      <c r="FO541" s="53"/>
      <c r="FP541" s="53"/>
      <c r="FQ541" s="53"/>
      <c r="FR541" s="53"/>
      <c r="FS541" s="53"/>
      <c r="FT541" s="53"/>
      <c r="FU541" s="53"/>
      <c r="FV541" s="53"/>
      <c r="FW541" s="53"/>
      <c r="FX541" s="53"/>
      <c r="FY541" s="53"/>
      <c r="FZ541" s="53"/>
      <c r="GA541" s="53"/>
      <c r="GB541" s="53"/>
      <c r="GC541" s="53"/>
      <c r="GD541" s="53"/>
      <c r="GE541" s="53"/>
      <c r="GF541" s="53"/>
      <c r="GG541" s="53"/>
      <c r="GH541" s="53"/>
      <c r="GI541" s="53"/>
      <c r="GJ541" s="53"/>
      <c r="GK541" s="53"/>
      <c r="GL541" s="53"/>
      <c r="GM541" s="53"/>
      <c r="GN541" s="53"/>
      <c r="GO541" s="53"/>
      <c r="GP541" s="53"/>
      <c r="GQ541" s="53"/>
      <c r="GR541" s="53"/>
      <c r="GS541" s="53"/>
      <c r="GT541" s="53"/>
      <c r="GU541" s="53"/>
      <c r="GV541" s="53"/>
      <c r="GW541" s="53"/>
      <c r="GX541" s="53"/>
      <c r="GY541" s="53"/>
      <c r="GZ541" s="53"/>
      <c r="HA541" s="53"/>
      <c r="HB541" s="53"/>
      <c r="HC541" s="53"/>
      <c r="HD541" s="53"/>
      <c r="HE541" s="53"/>
      <c r="HF541" s="53"/>
      <c r="HG541" s="53"/>
      <c r="HH541" s="53"/>
      <c r="HI541" s="53"/>
      <c r="HJ541" s="53"/>
      <c r="HK541" s="53"/>
      <c r="HL541" s="53"/>
      <c r="HM541" s="53"/>
      <c r="HN541" s="53"/>
      <c r="HO541" s="53"/>
      <c r="HP541" s="53"/>
      <c r="HQ541" s="53"/>
      <c r="HR541" s="53"/>
      <c r="HS541" s="53"/>
      <c r="HT541" s="53"/>
      <c r="HU541" s="53"/>
      <c r="HV541" s="53"/>
      <c r="HW541" s="53"/>
      <c r="HX541" s="53"/>
      <c r="HY541" s="53"/>
      <c r="HZ541" s="53"/>
      <c r="IA541" s="53"/>
      <c r="IB541" s="53"/>
      <c r="IC541" s="53"/>
      <c r="ID541" s="53"/>
      <c r="IE541" s="53"/>
      <c r="IF541" s="53"/>
      <c r="IG541" s="53"/>
      <c r="IH541" s="53"/>
      <c r="II541" s="53"/>
      <c r="IJ541" s="53"/>
      <c r="IK541" s="53"/>
      <c r="IL541" s="53"/>
      <c r="IM541" s="53"/>
      <c r="IN541" s="53"/>
      <c r="IO541" s="53"/>
      <c r="IP541" s="53"/>
      <c r="IQ541" s="53"/>
      <c r="IR541" s="53"/>
      <c r="IS541" s="53"/>
      <c r="IT541" s="53"/>
      <c r="IU541" s="53"/>
      <c r="IV541" s="53"/>
      <c r="IW541" s="53"/>
      <c r="IX541" s="53"/>
      <c r="IY541" s="53"/>
      <c r="IZ541" s="53"/>
      <c r="JA541" s="53"/>
      <c r="JB541" s="53"/>
      <c r="JC541" s="53"/>
      <c r="JD541" s="53"/>
      <c r="JE541" s="53"/>
      <c r="JF541" s="53"/>
      <c r="JG541" s="53"/>
      <c r="JH541" s="53"/>
      <c r="JI541" s="53"/>
      <c r="JJ541" s="53"/>
      <c r="JK541" s="53"/>
      <c r="JL541" s="53"/>
      <c r="JM541" s="53"/>
      <c r="JN541" s="53"/>
      <c r="JO541" s="53"/>
      <c r="JP541" s="53"/>
      <c r="JQ541" s="53"/>
      <c r="JR541" s="53"/>
      <c r="JS541" s="53"/>
      <c r="JT541" s="53"/>
      <c r="JU541" s="53"/>
      <c r="JV541" s="53"/>
      <c r="JW541" s="53"/>
      <c r="JX541" s="53"/>
      <c r="JY541" s="53"/>
      <c r="JZ541" s="53"/>
      <c r="KA541" s="53"/>
      <c r="KB541" s="53"/>
      <c r="KC541" s="53"/>
      <c r="KD541" s="53"/>
      <c r="KE541" s="53"/>
      <c r="KF541" s="53"/>
      <c r="KG541" s="53"/>
      <c r="KH541" s="53"/>
      <c r="KI541" s="53"/>
      <c r="KJ541" s="53"/>
      <c r="KK541" s="53"/>
      <c r="KL541" s="53"/>
      <c r="KM541" s="53"/>
      <c r="KN541" s="53"/>
      <c r="KO541" s="53"/>
      <c r="KP541" s="53"/>
      <c r="KQ541" s="53"/>
      <c r="KR541" s="53"/>
      <c r="KS541" s="53"/>
      <c r="KT541" s="53"/>
      <c r="KU541" s="53"/>
      <c r="KV541" s="53"/>
      <c r="KW541" s="53"/>
      <c r="KX541" s="53"/>
      <c r="KY541" s="53"/>
      <c r="KZ541" s="53"/>
      <c r="LA541" s="53"/>
      <c r="LB541" s="53"/>
      <c r="LC541" s="53"/>
      <c r="LD541" s="53"/>
      <c r="LE541" s="53"/>
      <c r="LF541" s="53"/>
      <c r="LG541" s="53"/>
      <c r="LH541" s="53"/>
      <c r="LI541" s="53"/>
      <c r="LJ541" s="53"/>
      <c r="LK541" s="53"/>
      <c r="LL541" s="53"/>
      <c r="LM541" s="53"/>
      <c r="LN541" s="53"/>
      <c r="LO541" s="53"/>
      <c r="LP541" s="53"/>
      <c r="LQ541" s="53"/>
      <c r="LR541" s="53"/>
      <c r="LS541" s="53"/>
      <c r="LT541" s="53"/>
      <c r="LU541" s="53"/>
      <c r="LV541" s="53"/>
      <c r="LW541" s="53"/>
      <c r="LX541" s="53"/>
      <c r="LY541" s="53"/>
      <c r="LZ541" s="53"/>
      <c r="MA541" s="53"/>
      <c r="MB541" s="53"/>
      <c r="MC541" s="53"/>
      <c r="MD541" s="53"/>
      <c r="ME541" s="53"/>
      <c r="MF541" s="53"/>
      <c r="MG541" s="53"/>
      <c r="MH541" s="53"/>
      <c r="MI541" s="53"/>
      <c r="MJ541" s="53"/>
      <c r="MK541" s="53"/>
      <c r="ML541" s="53"/>
      <c r="MM541" s="53"/>
      <c r="MN541" s="53"/>
      <c r="MO541" s="53"/>
      <c r="MP541" s="53"/>
      <c r="MQ541" s="53"/>
      <c r="MR541" s="53"/>
      <c r="MS541" s="53"/>
      <c r="MT541" s="53"/>
      <c r="MU541" s="53"/>
      <c r="MV541" s="53"/>
      <c r="MW541" s="53"/>
      <c r="MX541" s="53"/>
      <c r="MY541" s="53"/>
      <c r="MZ541" s="53"/>
      <c r="NA541" s="53"/>
      <c r="NB541" s="53"/>
      <c r="NC541" s="53"/>
      <c r="ND541" s="53"/>
      <c r="NE541" s="53"/>
      <c r="NF541" s="53"/>
      <c r="NG541" s="53"/>
      <c r="NH541" s="53"/>
      <c r="NI541" s="53"/>
      <c r="NJ541" s="53"/>
      <c r="NK541" s="53"/>
      <c r="NL541" s="53"/>
      <c r="NM541" s="53"/>
      <c r="NN541" s="53"/>
      <c r="NO541" s="53"/>
      <c r="NP541" s="53"/>
      <c r="NQ541" s="53"/>
      <c r="NR541" s="53"/>
      <c r="NS541" s="53"/>
      <c r="NT541" s="53"/>
      <c r="NU541" s="53"/>
      <c r="NV541" s="53"/>
      <c r="NW541" s="53"/>
      <c r="NX541" s="53"/>
      <c r="NY541" s="53"/>
      <c r="NZ541" s="53"/>
      <c r="OA541" s="53"/>
      <c r="OB541" s="53"/>
      <c r="OC541" s="53"/>
      <c r="OD541" s="53"/>
      <c r="OE541" s="53"/>
      <c r="OF541" s="53"/>
      <c r="OG541" s="53"/>
      <c r="OH541" s="53"/>
      <c r="OI541" s="53"/>
      <c r="OJ541" s="53"/>
      <c r="OK541" s="53"/>
      <c r="OL541" s="53"/>
      <c r="OM541" s="53"/>
      <c r="ON541" s="53"/>
      <c r="OO541" s="53"/>
      <c r="OP541" s="53"/>
      <c r="OQ541" s="53"/>
      <c r="OR541" s="53"/>
      <c r="OS541" s="53"/>
      <c r="OT541" s="53"/>
      <c r="OU541" s="53"/>
      <c r="OV541" s="53"/>
      <c r="OW541" s="53"/>
      <c r="OX541" s="53"/>
      <c r="OY541" s="53"/>
      <c r="OZ541" s="53"/>
      <c r="PA541" s="53"/>
      <c r="PB541" s="53"/>
      <c r="PC541" s="53"/>
      <c r="PD541" s="53"/>
      <c r="PE541" s="53"/>
      <c r="PF541" s="53"/>
      <c r="PG541" s="53"/>
      <c r="PH541" s="53"/>
      <c r="PI541" s="53"/>
      <c r="PJ541" s="53"/>
      <c r="PK541" s="53"/>
      <c r="PL541" s="53"/>
      <c r="PM541" s="53"/>
      <c r="PN541" s="53"/>
      <c r="PO541" s="53"/>
      <c r="PP541" s="53"/>
      <c r="PQ541" s="53"/>
      <c r="PR541" s="53"/>
      <c r="PS541" s="53"/>
      <c r="PT541" s="53"/>
      <c r="PU541" s="53"/>
      <c r="PV541" s="53"/>
      <c r="PW541" s="53"/>
      <c r="PX541" s="53"/>
      <c r="PY541" s="53"/>
      <c r="PZ541" s="53"/>
      <c r="QA541" s="53"/>
      <c r="QB541" s="53"/>
      <c r="QC541" s="53"/>
      <c r="QD541" s="53"/>
      <c r="QE541" s="53"/>
      <c r="QF541" s="53"/>
      <c r="QG541" s="53"/>
      <c r="QH541" s="53"/>
      <c r="QI541" s="53"/>
      <c r="QJ541" s="53"/>
      <c r="QK541" s="53"/>
      <c r="QL541" s="53"/>
      <c r="QM541" s="53"/>
      <c r="QN541" s="53"/>
      <c r="QO541" s="53"/>
      <c r="QP541" s="53"/>
      <c r="QQ541" s="53"/>
      <c r="QR541" s="53"/>
      <c r="QS541" s="53"/>
      <c r="QT541" s="53"/>
      <c r="QU541" s="53"/>
      <c r="QV541" s="53"/>
      <c r="QW541" s="53"/>
      <c r="QX541" s="53"/>
      <c r="QY541" s="53"/>
      <c r="QZ541" s="53"/>
      <c r="RA541" s="53"/>
      <c r="RB541" s="53"/>
      <c r="RC541" s="53"/>
      <c r="RD541" s="53"/>
      <c r="RE541" s="53"/>
      <c r="RF541" s="53"/>
      <c r="RG541" s="53"/>
      <c r="RH541" s="53"/>
      <c r="RI541" s="53"/>
      <c r="RJ541" s="53"/>
      <c r="RK541" s="53"/>
      <c r="RL541" s="53"/>
      <c r="RM541" s="53"/>
      <c r="RN541" s="53"/>
      <c r="RO541" s="53"/>
      <c r="RP541" s="53"/>
      <c r="RQ541" s="53"/>
      <c r="RR541" s="53"/>
      <c r="RS541" s="53"/>
      <c r="RT541" s="53"/>
      <c r="RU541" s="53"/>
      <c r="RV541" s="53"/>
      <c r="RW541" s="53"/>
      <c r="RX541" s="53"/>
      <c r="RY541" s="53"/>
      <c r="RZ541" s="53"/>
      <c r="SA541" s="53"/>
      <c r="SB541" s="53"/>
      <c r="SC541" s="53"/>
      <c r="SD541" s="53"/>
      <c r="SE541" s="53"/>
      <c r="SF541" s="53"/>
      <c r="SG541" s="53"/>
      <c r="SH541" s="53"/>
      <c r="SI541" s="53"/>
      <c r="SJ541" s="53"/>
      <c r="SK541" s="53"/>
      <c r="SL541" s="53"/>
      <c r="SM541" s="53"/>
      <c r="SN541" s="53"/>
      <c r="SO541" s="53"/>
      <c r="SP541" s="53"/>
      <c r="SQ541" s="53"/>
      <c r="SR541" s="53"/>
      <c r="SS541" s="53"/>
      <c r="ST541" s="53"/>
      <c r="SU541" s="53"/>
      <c r="SV541" s="53"/>
      <c r="SW541" s="53"/>
      <c r="SX541" s="53"/>
      <c r="SY541" s="53"/>
      <c r="SZ541" s="53"/>
      <c r="TA541" s="53"/>
      <c r="TB541" s="53"/>
      <c r="TC541" s="53"/>
      <c r="TD541" s="53"/>
      <c r="TE541" s="53"/>
      <c r="TF541" s="53"/>
      <c r="TG541" s="53"/>
      <c r="TH541" s="53"/>
      <c r="TI541" s="53"/>
      <c r="TJ541" s="53"/>
      <c r="TK541" s="53"/>
      <c r="TL541" s="53"/>
      <c r="TM541" s="53"/>
      <c r="TN541" s="53"/>
      <c r="TO541" s="53"/>
      <c r="TP541" s="53"/>
      <c r="TQ541" s="53"/>
      <c r="TR541" s="53"/>
      <c r="TS541" s="53"/>
      <c r="TT541" s="53"/>
      <c r="TU541" s="53"/>
      <c r="TV541" s="53"/>
      <c r="TW541" s="53"/>
      <c r="TX541" s="53"/>
      <c r="TY541" s="53"/>
      <c r="TZ541" s="53"/>
      <c r="UA541" s="53"/>
      <c r="UB541" s="53"/>
      <c r="UC541" s="53"/>
      <c r="UD541" s="53"/>
      <c r="UE541" s="53"/>
      <c r="UF541" s="53"/>
      <c r="UG541" s="53"/>
    </row>
    <row r="542" spans="12:553" s="19" customFormat="1" ht="15.75" customHeight="1" x14ac:dyDescent="0.2">
      <c r="L542" s="66"/>
      <c r="M542" s="66"/>
      <c r="N542" s="52"/>
      <c r="O542" s="53"/>
      <c r="P542" s="53"/>
      <c r="Q542" s="53"/>
      <c r="R542" s="53"/>
      <c r="S542" s="53"/>
      <c r="T542" s="53"/>
      <c r="U542" s="53"/>
      <c r="V542" s="53"/>
      <c r="W542" s="53"/>
      <c r="X542" s="53"/>
      <c r="Y542" s="53"/>
      <c r="Z542" s="53"/>
      <c r="AA542" s="53"/>
      <c r="AB542" s="53"/>
      <c r="AC542" s="53"/>
      <c r="AD542" s="53"/>
      <c r="AE542" s="53"/>
      <c r="AF542" s="53"/>
      <c r="AG542" s="53"/>
      <c r="AH542" s="53"/>
      <c r="AI542" s="53"/>
      <c r="AJ542" s="53"/>
      <c r="AK542" s="53"/>
      <c r="AL542" s="53"/>
      <c r="AM542" s="53"/>
      <c r="AN542" s="53"/>
      <c r="AO542" s="53"/>
      <c r="AP542" s="53"/>
      <c r="AQ542" s="53"/>
      <c r="AR542" s="53"/>
      <c r="AS542" s="53"/>
      <c r="AT542" s="53"/>
      <c r="AU542" s="53"/>
      <c r="AV542" s="53"/>
      <c r="AW542" s="53"/>
      <c r="AX542" s="53"/>
      <c r="AY542" s="53"/>
      <c r="AZ542" s="53"/>
      <c r="BA542" s="53"/>
      <c r="BB542" s="53"/>
      <c r="BC542" s="53"/>
      <c r="BD542" s="53"/>
      <c r="BE542" s="53"/>
      <c r="BF542" s="53"/>
      <c r="BG542" s="53"/>
      <c r="BH542" s="53"/>
      <c r="BI542" s="53"/>
      <c r="BJ542" s="53"/>
      <c r="BK542" s="53"/>
      <c r="BL542" s="53"/>
      <c r="BM542" s="53"/>
      <c r="BN542" s="53"/>
      <c r="BO542" s="53"/>
      <c r="BP542" s="53"/>
      <c r="BQ542" s="53"/>
      <c r="BR542" s="53"/>
      <c r="BS542" s="53"/>
      <c r="BT542" s="53"/>
      <c r="BU542" s="53"/>
      <c r="BV542" s="53"/>
      <c r="BW542" s="53"/>
      <c r="BX542" s="53"/>
      <c r="BY542" s="53"/>
      <c r="BZ542" s="53"/>
      <c r="CA542" s="53"/>
      <c r="CB542" s="53"/>
      <c r="CC542" s="53"/>
      <c r="CD542" s="53"/>
      <c r="CE542" s="53"/>
      <c r="CF542" s="53"/>
      <c r="CG542" s="53"/>
      <c r="CH542" s="53"/>
      <c r="CI542" s="53"/>
      <c r="CJ542" s="53"/>
      <c r="CK542" s="53"/>
      <c r="CL542" s="53"/>
      <c r="CM542" s="53"/>
      <c r="CN542" s="53"/>
      <c r="CO542" s="53"/>
      <c r="CP542" s="53"/>
      <c r="CQ542" s="53"/>
      <c r="CR542" s="53"/>
      <c r="CS542" s="53"/>
      <c r="CT542" s="53"/>
      <c r="CU542" s="53"/>
      <c r="CV542" s="53"/>
      <c r="CW542" s="53"/>
      <c r="CX542" s="53"/>
      <c r="CY542" s="53"/>
      <c r="CZ542" s="53"/>
      <c r="DA542" s="53"/>
      <c r="DB542" s="53"/>
      <c r="DC542" s="53"/>
      <c r="DD542" s="53"/>
      <c r="DE542" s="53"/>
      <c r="DF542" s="53"/>
      <c r="DG542" s="53"/>
      <c r="DH542" s="53"/>
      <c r="DI542" s="53"/>
      <c r="DJ542" s="53"/>
      <c r="DK542" s="53"/>
      <c r="DL542" s="53"/>
      <c r="DM542" s="53"/>
      <c r="DN542" s="53"/>
      <c r="DO542" s="53"/>
      <c r="DP542" s="53"/>
      <c r="DQ542" s="53"/>
      <c r="DR542" s="53"/>
      <c r="DS542" s="53"/>
      <c r="DT542" s="53"/>
      <c r="DU542" s="53"/>
      <c r="DV542" s="53"/>
      <c r="DW542" s="53"/>
      <c r="DX542" s="53"/>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3"/>
      <c r="FK542" s="53"/>
      <c r="FL542" s="53"/>
      <c r="FM542" s="53"/>
      <c r="FN542" s="53"/>
      <c r="FO542" s="53"/>
      <c r="FP542" s="53"/>
      <c r="FQ542" s="53"/>
      <c r="FR542" s="53"/>
      <c r="FS542" s="53"/>
      <c r="FT542" s="53"/>
      <c r="FU542" s="53"/>
      <c r="FV542" s="53"/>
      <c r="FW542" s="53"/>
      <c r="FX542" s="53"/>
      <c r="FY542" s="53"/>
      <c r="FZ542" s="53"/>
      <c r="GA542" s="53"/>
      <c r="GB542" s="53"/>
      <c r="GC542" s="53"/>
      <c r="GD542" s="53"/>
      <c r="GE542" s="53"/>
      <c r="GF542" s="53"/>
      <c r="GG542" s="53"/>
      <c r="GH542" s="53"/>
      <c r="GI542" s="53"/>
      <c r="GJ542" s="53"/>
      <c r="GK542" s="53"/>
      <c r="GL542" s="53"/>
      <c r="GM542" s="53"/>
      <c r="GN542" s="53"/>
      <c r="GO542" s="53"/>
      <c r="GP542" s="53"/>
      <c r="GQ542" s="53"/>
      <c r="GR542" s="53"/>
      <c r="GS542" s="53"/>
      <c r="GT542" s="53"/>
      <c r="GU542" s="53"/>
      <c r="GV542" s="53"/>
      <c r="GW542" s="53"/>
      <c r="GX542" s="53"/>
      <c r="GY542" s="53"/>
      <c r="GZ542" s="53"/>
      <c r="HA542" s="53"/>
      <c r="HB542" s="53"/>
      <c r="HC542" s="53"/>
      <c r="HD542" s="53"/>
      <c r="HE542" s="53"/>
      <c r="HF542" s="53"/>
      <c r="HG542" s="53"/>
      <c r="HH542" s="53"/>
      <c r="HI542" s="53"/>
      <c r="HJ542" s="53"/>
      <c r="HK542" s="53"/>
      <c r="HL542" s="53"/>
      <c r="HM542" s="53"/>
      <c r="HN542" s="53"/>
      <c r="HO542" s="53"/>
      <c r="HP542" s="53"/>
      <c r="HQ542" s="53"/>
      <c r="HR542" s="53"/>
      <c r="HS542" s="53"/>
      <c r="HT542" s="53"/>
      <c r="HU542" s="53"/>
      <c r="HV542" s="53"/>
      <c r="HW542" s="53"/>
      <c r="HX542" s="53"/>
      <c r="HY542" s="53"/>
      <c r="HZ542" s="53"/>
      <c r="IA542" s="53"/>
      <c r="IB542" s="53"/>
      <c r="IC542" s="53"/>
      <c r="ID542" s="53"/>
      <c r="IE542" s="53"/>
      <c r="IF542" s="53"/>
      <c r="IG542" s="53"/>
      <c r="IH542" s="53"/>
      <c r="II542" s="53"/>
      <c r="IJ542" s="53"/>
      <c r="IK542" s="53"/>
      <c r="IL542" s="53"/>
      <c r="IM542" s="53"/>
      <c r="IN542" s="53"/>
      <c r="IO542" s="53"/>
      <c r="IP542" s="53"/>
      <c r="IQ542" s="53"/>
      <c r="IR542" s="53"/>
      <c r="IS542" s="53"/>
      <c r="IT542" s="53"/>
      <c r="IU542" s="53"/>
      <c r="IV542" s="53"/>
      <c r="IW542" s="53"/>
      <c r="IX542" s="53"/>
      <c r="IY542" s="53"/>
      <c r="IZ542" s="53"/>
      <c r="JA542" s="53"/>
      <c r="JB542" s="53"/>
      <c r="JC542" s="53"/>
      <c r="JD542" s="53"/>
      <c r="JE542" s="53"/>
      <c r="JF542" s="53"/>
      <c r="JG542" s="53"/>
      <c r="JH542" s="53"/>
      <c r="JI542" s="53"/>
      <c r="JJ542" s="53"/>
      <c r="JK542" s="53"/>
      <c r="JL542" s="53"/>
      <c r="JM542" s="53"/>
      <c r="JN542" s="53"/>
      <c r="JO542" s="53"/>
      <c r="JP542" s="53"/>
      <c r="JQ542" s="53"/>
      <c r="JR542" s="53"/>
      <c r="JS542" s="53"/>
      <c r="JT542" s="53"/>
      <c r="JU542" s="53"/>
      <c r="JV542" s="53"/>
      <c r="JW542" s="53"/>
      <c r="JX542" s="53"/>
      <c r="JY542" s="53"/>
      <c r="JZ542" s="53"/>
      <c r="KA542" s="53"/>
      <c r="KB542" s="53"/>
      <c r="KC542" s="53"/>
      <c r="KD542" s="53"/>
      <c r="KE542" s="53"/>
      <c r="KF542" s="53"/>
      <c r="KG542" s="53"/>
      <c r="KH542" s="53"/>
      <c r="KI542" s="53"/>
      <c r="KJ542" s="53"/>
      <c r="KK542" s="53"/>
      <c r="KL542" s="53"/>
      <c r="KM542" s="53"/>
      <c r="KN542" s="53"/>
      <c r="KO542" s="53"/>
      <c r="KP542" s="53"/>
      <c r="KQ542" s="53"/>
      <c r="KR542" s="53"/>
      <c r="KS542" s="53"/>
      <c r="KT542" s="53"/>
      <c r="KU542" s="53"/>
      <c r="KV542" s="53"/>
      <c r="KW542" s="53"/>
      <c r="KX542" s="53"/>
      <c r="KY542" s="53"/>
      <c r="KZ542" s="53"/>
      <c r="LA542" s="53"/>
      <c r="LB542" s="53"/>
      <c r="LC542" s="53"/>
      <c r="LD542" s="53"/>
      <c r="LE542" s="53"/>
      <c r="LF542" s="53"/>
      <c r="LG542" s="53"/>
      <c r="LH542" s="53"/>
      <c r="LI542" s="53"/>
      <c r="LJ542" s="53"/>
      <c r="LK542" s="53"/>
      <c r="LL542" s="53"/>
      <c r="LM542" s="53"/>
      <c r="LN542" s="53"/>
      <c r="LO542" s="53"/>
      <c r="LP542" s="53"/>
      <c r="LQ542" s="53"/>
      <c r="LR542" s="53"/>
      <c r="LS542" s="53"/>
      <c r="LT542" s="53"/>
      <c r="LU542" s="53"/>
      <c r="LV542" s="53"/>
      <c r="LW542" s="53"/>
      <c r="LX542" s="53"/>
      <c r="LY542" s="53"/>
      <c r="LZ542" s="53"/>
      <c r="MA542" s="53"/>
      <c r="MB542" s="53"/>
      <c r="MC542" s="53"/>
      <c r="MD542" s="53"/>
      <c r="ME542" s="53"/>
      <c r="MF542" s="53"/>
      <c r="MG542" s="53"/>
      <c r="MH542" s="53"/>
      <c r="MI542" s="53"/>
      <c r="MJ542" s="53"/>
      <c r="MK542" s="53"/>
      <c r="ML542" s="53"/>
      <c r="MM542" s="53"/>
      <c r="MN542" s="53"/>
      <c r="MO542" s="53"/>
      <c r="MP542" s="53"/>
      <c r="MQ542" s="53"/>
      <c r="MR542" s="53"/>
      <c r="MS542" s="53"/>
      <c r="MT542" s="53"/>
      <c r="MU542" s="53"/>
      <c r="MV542" s="53"/>
      <c r="MW542" s="53"/>
      <c r="MX542" s="53"/>
      <c r="MY542" s="53"/>
      <c r="MZ542" s="53"/>
      <c r="NA542" s="53"/>
      <c r="NB542" s="53"/>
      <c r="NC542" s="53"/>
      <c r="ND542" s="53"/>
      <c r="NE542" s="53"/>
      <c r="NF542" s="53"/>
      <c r="NG542" s="53"/>
      <c r="NH542" s="53"/>
      <c r="NI542" s="53"/>
      <c r="NJ542" s="53"/>
      <c r="NK542" s="53"/>
      <c r="NL542" s="53"/>
      <c r="NM542" s="53"/>
      <c r="NN542" s="53"/>
      <c r="NO542" s="53"/>
      <c r="NP542" s="53"/>
      <c r="NQ542" s="53"/>
      <c r="NR542" s="53"/>
      <c r="NS542" s="53"/>
      <c r="NT542" s="53"/>
      <c r="NU542" s="53"/>
      <c r="NV542" s="53"/>
      <c r="NW542" s="53"/>
      <c r="NX542" s="53"/>
      <c r="NY542" s="53"/>
      <c r="NZ542" s="53"/>
      <c r="OA542" s="53"/>
      <c r="OB542" s="53"/>
      <c r="OC542" s="53"/>
      <c r="OD542" s="53"/>
      <c r="OE542" s="53"/>
      <c r="OF542" s="53"/>
      <c r="OG542" s="53"/>
      <c r="OH542" s="53"/>
      <c r="OI542" s="53"/>
      <c r="OJ542" s="53"/>
      <c r="OK542" s="53"/>
      <c r="OL542" s="53"/>
      <c r="OM542" s="53"/>
      <c r="ON542" s="53"/>
      <c r="OO542" s="53"/>
      <c r="OP542" s="53"/>
      <c r="OQ542" s="53"/>
      <c r="OR542" s="53"/>
      <c r="OS542" s="53"/>
      <c r="OT542" s="53"/>
      <c r="OU542" s="53"/>
      <c r="OV542" s="53"/>
      <c r="OW542" s="53"/>
      <c r="OX542" s="53"/>
      <c r="OY542" s="53"/>
      <c r="OZ542" s="53"/>
      <c r="PA542" s="53"/>
      <c r="PB542" s="53"/>
      <c r="PC542" s="53"/>
      <c r="PD542" s="53"/>
      <c r="PE542" s="53"/>
      <c r="PF542" s="53"/>
      <c r="PG542" s="53"/>
      <c r="PH542" s="53"/>
      <c r="PI542" s="53"/>
      <c r="PJ542" s="53"/>
      <c r="PK542" s="53"/>
      <c r="PL542" s="53"/>
      <c r="PM542" s="53"/>
      <c r="PN542" s="53"/>
      <c r="PO542" s="53"/>
      <c r="PP542" s="53"/>
      <c r="PQ542" s="53"/>
      <c r="PR542" s="53"/>
      <c r="PS542" s="53"/>
      <c r="PT542" s="53"/>
      <c r="PU542" s="53"/>
      <c r="PV542" s="53"/>
      <c r="PW542" s="53"/>
      <c r="PX542" s="53"/>
      <c r="PY542" s="53"/>
      <c r="PZ542" s="53"/>
      <c r="QA542" s="53"/>
      <c r="QB542" s="53"/>
      <c r="QC542" s="53"/>
      <c r="QD542" s="53"/>
      <c r="QE542" s="53"/>
      <c r="QF542" s="53"/>
      <c r="QG542" s="53"/>
      <c r="QH542" s="53"/>
      <c r="QI542" s="53"/>
      <c r="QJ542" s="53"/>
      <c r="QK542" s="53"/>
      <c r="QL542" s="53"/>
      <c r="QM542" s="53"/>
      <c r="QN542" s="53"/>
      <c r="QO542" s="53"/>
      <c r="QP542" s="53"/>
      <c r="QQ542" s="53"/>
      <c r="QR542" s="53"/>
      <c r="QS542" s="53"/>
      <c r="QT542" s="53"/>
      <c r="QU542" s="53"/>
      <c r="QV542" s="53"/>
      <c r="QW542" s="53"/>
      <c r="QX542" s="53"/>
      <c r="QY542" s="53"/>
      <c r="QZ542" s="53"/>
      <c r="RA542" s="53"/>
      <c r="RB542" s="53"/>
      <c r="RC542" s="53"/>
      <c r="RD542" s="53"/>
      <c r="RE542" s="53"/>
      <c r="RF542" s="53"/>
      <c r="RG542" s="53"/>
      <c r="RH542" s="53"/>
      <c r="RI542" s="53"/>
      <c r="RJ542" s="53"/>
      <c r="RK542" s="53"/>
      <c r="RL542" s="53"/>
      <c r="RM542" s="53"/>
      <c r="RN542" s="53"/>
      <c r="RO542" s="53"/>
      <c r="RP542" s="53"/>
      <c r="RQ542" s="53"/>
      <c r="RR542" s="53"/>
      <c r="RS542" s="53"/>
      <c r="RT542" s="53"/>
      <c r="RU542" s="53"/>
      <c r="RV542" s="53"/>
      <c r="RW542" s="53"/>
      <c r="RX542" s="53"/>
      <c r="RY542" s="53"/>
      <c r="RZ542" s="53"/>
      <c r="SA542" s="53"/>
      <c r="SB542" s="53"/>
      <c r="SC542" s="53"/>
      <c r="SD542" s="53"/>
      <c r="SE542" s="53"/>
      <c r="SF542" s="53"/>
      <c r="SG542" s="53"/>
      <c r="SH542" s="53"/>
      <c r="SI542" s="53"/>
      <c r="SJ542" s="53"/>
      <c r="SK542" s="53"/>
      <c r="SL542" s="53"/>
      <c r="SM542" s="53"/>
      <c r="SN542" s="53"/>
      <c r="SO542" s="53"/>
      <c r="SP542" s="53"/>
      <c r="SQ542" s="53"/>
      <c r="SR542" s="53"/>
      <c r="SS542" s="53"/>
      <c r="ST542" s="53"/>
      <c r="SU542" s="53"/>
      <c r="SV542" s="53"/>
      <c r="SW542" s="53"/>
      <c r="SX542" s="53"/>
      <c r="SY542" s="53"/>
      <c r="SZ542" s="53"/>
      <c r="TA542" s="53"/>
      <c r="TB542" s="53"/>
      <c r="TC542" s="53"/>
      <c r="TD542" s="53"/>
      <c r="TE542" s="53"/>
      <c r="TF542" s="53"/>
      <c r="TG542" s="53"/>
      <c r="TH542" s="53"/>
      <c r="TI542" s="53"/>
      <c r="TJ542" s="53"/>
      <c r="TK542" s="53"/>
      <c r="TL542" s="53"/>
      <c r="TM542" s="53"/>
      <c r="TN542" s="53"/>
      <c r="TO542" s="53"/>
      <c r="TP542" s="53"/>
      <c r="TQ542" s="53"/>
      <c r="TR542" s="53"/>
      <c r="TS542" s="53"/>
      <c r="TT542" s="53"/>
      <c r="TU542" s="53"/>
      <c r="TV542" s="53"/>
      <c r="TW542" s="53"/>
      <c r="TX542" s="53"/>
      <c r="TY542" s="53"/>
      <c r="TZ542" s="53"/>
      <c r="UA542" s="53"/>
      <c r="UB542" s="53"/>
      <c r="UC542" s="53"/>
      <c r="UD542" s="53"/>
      <c r="UE542" s="53"/>
      <c r="UF542" s="53"/>
      <c r="UG542" s="53"/>
    </row>
    <row r="543" spans="12:553" s="19" customFormat="1" ht="15.75" customHeight="1" x14ac:dyDescent="0.2">
      <c r="L543" s="66"/>
      <c r="M543" s="66"/>
      <c r="N543" s="52"/>
      <c r="O543" s="53"/>
      <c r="P543" s="53"/>
      <c r="Q543" s="53"/>
      <c r="R543" s="53"/>
      <c r="S543" s="53"/>
      <c r="T543" s="53"/>
      <c r="U543" s="53"/>
      <c r="V543" s="53"/>
      <c r="W543" s="53"/>
      <c r="X543" s="53"/>
      <c r="Y543" s="53"/>
      <c r="Z543" s="53"/>
      <c r="AA543" s="53"/>
      <c r="AB543" s="53"/>
      <c r="AC543" s="53"/>
      <c r="AD543" s="53"/>
      <c r="AE543" s="53"/>
      <c r="AF543" s="53"/>
      <c r="AG543" s="53"/>
      <c r="AH543" s="53"/>
      <c r="AI543" s="53"/>
      <c r="AJ543" s="53"/>
      <c r="AK543" s="53"/>
      <c r="AL543" s="53"/>
      <c r="AM543" s="53"/>
      <c r="AN543" s="53"/>
      <c r="AO543" s="53"/>
      <c r="AP543" s="53"/>
      <c r="AQ543" s="53"/>
      <c r="AR543" s="53"/>
      <c r="AS543" s="53"/>
      <c r="AT543" s="53"/>
      <c r="AU543" s="53"/>
      <c r="AV543" s="53"/>
      <c r="AW543" s="53"/>
      <c r="AX543" s="53"/>
      <c r="AY543" s="53"/>
      <c r="AZ543" s="53"/>
      <c r="BA543" s="53"/>
      <c r="BB543" s="53"/>
      <c r="BC543" s="53"/>
      <c r="BD543" s="53"/>
      <c r="BE543" s="53"/>
      <c r="BF543" s="53"/>
      <c r="BG543" s="53"/>
      <c r="BH543" s="53"/>
      <c r="BI543" s="53"/>
      <c r="BJ543" s="53"/>
      <c r="BK543" s="53"/>
      <c r="BL543" s="53"/>
      <c r="BM543" s="53"/>
      <c r="BN543" s="53"/>
      <c r="BO543" s="53"/>
      <c r="BP543" s="53"/>
      <c r="BQ543" s="53"/>
      <c r="BR543" s="53"/>
      <c r="BS543" s="53"/>
      <c r="BT543" s="53"/>
      <c r="BU543" s="53"/>
      <c r="BV543" s="53"/>
      <c r="BW543" s="53"/>
      <c r="BX543" s="53"/>
      <c r="BY543" s="53"/>
      <c r="BZ543" s="53"/>
      <c r="CA543" s="53"/>
      <c r="CB543" s="53"/>
      <c r="CC543" s="53"/>
      <c r="CD543" s="53"/>
      <c r="CE543" s="53"/>
      <c r="CF543" s="53"/>
      <c r="CG543" s="53"/>
      <c r="CH543" s="53"/>
      <c r="CI543" s="53"/>
      <c r="CJ543" s="53"/>
      <c r="CK543" s="53"/>
      <c r="CL543" s="53"/>
      <c r="CM543" s="53"/>
      <c r="CN543" s="53"/>
      <c r="CO543" s="53"/>
      <c r="CP543" s="53"/>
      <c r="CQ543" s="53"/>
      <c r="CR543" s="53"/>
      <c r="CS543" s="53"/>
      <c r="CT543" s="53"/>
      <c r="CU543" s="53"/>
      <c r="CV543" s="53"/>
      <c r="CW543" s="53"/>
      <c r="CX543" s="53"/>
      <c r="CY543" s="53"/>
      <c r="CZ543" s="53"/>
      <c r="DA543" s="53"/>
      <c r="DB543" s="53"/>
      <c r="DC543" s="53"/>
      <c r="DD543" s="53"/>
      <c r="DE543" s="53"/>
      <c r="DF543" s="53"/>
      <c r="DG543" s="53"/>
      <c r="DH543" s="53"/>
      <c r="DI543" s="53"/>
      <c r="DJ543" s="53"/>
      <c r="DK543" s="53"/>
      <c r="DL543" s="53"/>
      <c r="DM543" s="53"/>
      <c r="DN543" s="53"/>
      <c r="DO543" s="53"/>
      <c r="DP543" s="53"/>
      <c r="DQ543" s="53"/>
      <c r="DR543" s="53"/>
      <c r="DS543" s="53"/>
      <c r="DT543" s="53"/>
      <c r="DU543" s="53"/>
      <c r="DV543" s="53"/>
      <c r="DW543" s="53"/>
      <c r="DX543" s="53"/>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3"/>
      <c r="FK543" s="53"/>
      <c r="FL543" s="53"/>
      <c r="FM543" s="53"/>
      <c r="FN543" s="53"/>
      <c r="FO543" s="53"/>
      <c r="FP543" s="53"/>
      <c r="FQ543" s="53"/>
      <c r="FR543" s="53"/>
      <c r="FS543" s="53"/>
      <c r="FT543" s="53"/>
      <c r="FU543" s="53"/>
      <c r="FV543" s="53"/>
      <c r="FW543" s="53"/>
      <c r="FX543" s="53"/>
      <c r="FY543" s="53"/>
      <c r="FZ543" s="53"/>
      <c r="GA543" s="53"/>
      <c r="GB543" s="53"/>
      <c r="GC543" s="53"/>
      <c r="GD543" s="53"/>
      <c r="GE543" s="53"/>
      <c r="GF543" s="53"/>
      <c r="GG543" s="53"/>
      <c r="GH543" s="53"/>
      <c r="GI543" s="53"/>
      <c r="GJ543" s="53"/>
      <c r="GK543" s="53"/>
      <c r="GL543" s="53"/>
      <c r="GM543" s="53"/>
      <c r="GN543" s="53"/>
      <c r="GO543" s="53"/>
      <c r="GP543" s="53"/>
      <c r="GQ543" s="53"/>
      <c r="GR543" s="53"/>
      <c r="GS543" s="53"/>
      <c r="GT543" s="53"/>
      <c r="GU543" s="53"/>
      <c r="GV543" s="53"/>
      <c r="GW543" s="53"/>
      <c r="GX543" s="53"/>
      <c r="GY543" s="53"/>
      <c r="GZ543" s="53"/>
      <c r="HA543" s="53"/>
      <c r="HB543" s="53"/>
      <c r="HC543" s="53"/>
      <c r="HD543" s="53"/>
      <c r="HE543" s="53"/>
      <c r="HF543" s="53"/>
      <c r="HG543" s="53"/>
      <c r="HH543" s="53"/>
      <c r="HI543" s="53"/>
      <c r="HJ543" s="53"/>
      <c r="HK543" s="53"/>
      <c r="HL543" s="53"/>
      <c r="HM543" s="53"/>
      <c r="HN543" s="53"/>
      <c r="HO543" s="53"/>
      <c r="HP543" s="53"/>
      <c r="HQ543" s="53"/>
      <c r="HR543" s="53"/>
      <c r="HS543" s="53"/>
      <c r="HT543" s="53"/>
      <c r="HU543" s="53"/>
      <c r="HV543" s="53"/>
      <c r="HW543" s="53"/>
      <c r="HX543" s="53"/>
      <c r="HY543" s="53"/>
      <c r="HZ543" s="53"/>
      <c r="IA543" s="53"/>
      <c r="IB543" s="53"/>
      <c r="IC543" s="53"/>
      <c r="ID543" s="53"/>
      <c r="IE543" s="53"/>
      <c r="IF543" s="53"/>
      <c r="IG543" s="53"/>
      <c r="IH543" s="53"/>
      <c r="II543" s="53"/>
      <c r="IJ543" s="53"/>
      <c r="IK543" s="53"/>
      <c r="IL543" s="53"/>
      <c r="IM543" s="53"/>
      <c r="IN543" s="53"/>
      <c r="IO543" s="53"/>
      <c r="IP543" s="53"/>
      <c r="IQ543" s="53"/>
      <c r="IR543" s="53"/>
      <c r="IS543" s="53"/>
      <c r="IT543" s="53"/>
      <c r="IU543" s="53"/>
      <c r="IV543" s="53"/>
      <c r="IW543" s="53"/>
      <c r="IX543" s="53"/>
      <c r="IY543" s="53"/>
      <c r="IZ543" s="53"/>
      <c r="JA543" s="53"/>
      <c r="JB543" s="53"/>
      <c r="JC543" s="53"/>
      <c r="JD543" s="53"/>
      <c r="JE543" s="53"/>
      <c r="JF543" s="53"/>
      <c r="JG543" s="53"/>
      <c r="JH543" s="53"/>
      <c r="JI543" s="53"/>
      <c r="JJ543" s="53"/>
      <c r="JK543" s="53"/>
      <c r="JL543" s="53"/>
      <c r="JM543" s="53"/>
      <c r="JN543" s="53"/>
      <c r="JO543" s="53"/>
      <c r="JP543" s="53"/>
      <c r="JQ543" s="53"/>
      <c r="JR543" s="53"/>
      <c r="JS543" s="53"/>
      <c r="JT543" s="53"/>
      <c r="JU543" s="53"/>
      <c r="JV543" s="53"/>
      <c r="JW543" s="53"/>
      <c r="JX543" s="53"/>
      <c r="JY543" s="53"/>
      <c r="JZ543" s="53"/>
      <c r="KA543" s="53"/>
      <c r="KB543" s="53"/>
      <c r="KC543" s="53"/>
      <c r="KD543" s="53"/>
      <c r="KE543" s="53"/>
      <c r="KF543" s="53"/>
      <c r="KG543" s="53"/>
      <c r="KH543" s="53"/>
      <c r="KI543" s="53"/>
      <c r="KJ543" s="53"/>
      <c r="KK543" s="53"/>
      <c r="KL543" s="53"/>
      <c r="KM543" s="53"/>
      <c r="KN543" s="53"/>
      <c r="KO543" s="53"/>
      <c r="KP543" s="53"/>
      <c r="KQ543" s="53"/>
      <c r="KR543" s="53"/>
      <c r="KS543" s="53"/>
      <c r="KT543" s="53"/>
      <c r="KU543" s="53"/>
      <c r="KV543" s="53"/>
      <c r="KW543" s="53"/>
      <c r="KX543" s="53"/>
      <c r="KY543" s="53"/>
      <c r="KZ543" s="53"/>
      <c r="LA543" s="53"/>
      <c r="LB543" s="53"/>
      <c r="LC543" s="53"/>
      <c r="LD543" s="53"/>
      <c r="LE543" s="53"/>
      <c r="LF543" s="53"/>
      <c r="LG543" s="53"/>
      <c r="LH543" s="53"/>
      <c r="LI543" s="53"/>
      <c r="LJ543" s="53"/>
      <c r="LK543" s="53"/>
      <c r="LL543" s="53"/>
      <c r="LM543" s="53"/>
      <c r="LN543" s="53"/>
      <c r="LO543" s="53"/>
      <c r="LP543" s="53"/>
      <c r="LQ543" s="53"/>
      <c r="LR543" s="53"/>
      <c r="LS543" s="53"/>
      <c r="LT543" s="53"/>
      <c r="LU543" s="53"/>
      <c r="LV543" s="53"/>
      <c r="LW543" s="53"/>
      <c r="LX543" s="53"/>
      <c r="LY543" s="53"/>
      <c r="LZ543" s="53"/>
      <c r="MA543" s="53"/>
      <c r="MB543" s="53"/>
      <c r="MC543" s="53"/>
      <c r="MD543" s="53"/>
      <c r="ME543" s="53"/>
      <c r="MF543" s="53"/>
      <c r="MG543" s="53"/>
      <c r="MH543" s="53"/>
      <c r="MI543" s="53"/>
      <c r="MJ543" s="53"/>
      <c r="MK543" s="53"/>
      <c r="ML543" s="53"/>
      <c r="MM543" s="53"/>
      <c r="MN543" s="53"/>
      <c r="MO543" s="53"/>
      <c r="MP543" s="53"/>
      <c r="MQ543" s="53"/>
      <c r="MR543" s="53"/>
      <c r="MS543" s="53"/>
      <c r="MT543" s="53"/>
      <c r="MU543" s="53"/>
      <c r="MV543" s="53"/>
      <c r="MW543" s="53"/>
      <c r="MX543" s="53"/>
      <c r="MY543" s="53"/>
      <c r="MZ543" s="53"/>
      <c r="NA543" s="53"/>
      <c r="NB543" s="53"/>
      <c r="NC543" s="53"/>
      <c r="ND543" s="53"/>
      <c r="NE543" s="53"/>
      <c r="NF543" s="53"/>
      <c r="NG543" s="53"/>
      <c r="NH543" s="53"/>
      <c r="NI543" s="53"/>
      <c r="NJ543" s="53"/>
      <c r="NK543" s="53"/>
      <c r="NL543" s="53"/>
      <c r="NM543" s="53"/>
      <c r="NN543" s="53"/>
      <c r="NO543" s="53"/>
      <c r="NP543" s="53"/>
      <c r="NQ543" s="53"/>
      <c r="NR543" s="53"/>
      <c r="NS543" s="53"/>
      <c r="NT543" s="53"/>
      <c r="NU543" s="53"/>
      <c r="NV543" s="53"/>
      <c r="NW543" s="53"/>
      <c r="NX543" s="53"/>
      <c r="NY543" s="53"/>
      <c r="NZ543" s="53"/>
      <c r="OA543" s="53"/>
      <c r="OB543" s="53"/>
      <c r="OC543" s="53"/>
      <c r="OD543" s="53"/>
      <c r="OE543" s="53"/>
      <c r="OF543" s="53"/>
      <c r="OG543" s="53"/>
      <c r="OH543" s="53"/>
      <c r="OI543" s="53"/>
      <c r="OJ543" s="53"/>
      <c r="OK543" s="53"/>
      <c r="OL543" s="53"/>
      <c r="OM543" s="53"/>
      <c r="ON543" s="53"/>
      <c r="OO543" s="53"/>
      <c r="OP543" s="53"/>
      <c r="OQ543" s="53"/>
      <c r="OR543" s="53"/>
      <c r="OS543" s="53"/>
      <c r="OT543" s="53"/>
      <c r="OU543" s="53"/>
      <c r="OV543" s="53"/>
      <c r="OW543" s="53"/>
      <c r="OX543" s="53"/>
      <c r="OY543" s="53"/>
      <c r="OZ543" s="53"/>
      <c r="PA543" s="53"/>
      <c r="PB543" s="53"/>
      <c r="PC543" s="53"/>
      <c r="PD543" s="53"/>
      <c r="PE543" s="53"/>
      <c r="PF543" s="53"/>
      <c r="PG543" s="53"/>
      <c r="PH543" s="53"/>
      <c r="PI543" s="53"/>
      <c r="PJ543" s="53"/>
      <c r="PK543" s="53"/>
      <c r="PL543" s="53"/>
      <c r="PM543" s="53"/>
      <c r="PN543" s="53"/>
      <c r="PO543" s="53"/>
      <c r="PP543" s="53"/>
      <c r="PQ543" s="53"/>
      <c r="PR543" s="53"/>
      <c r="PS543" s="53"/>
      <c r="PT543" s="53"/>
      <c r="PU543" s="53"/>
      <c r="PV543" s="53"/>
      <c r="PW543" s="53"/>
      <c r="PX543" s="53"/>
      <c r="PY543" s="53"/>
      <c r="PZ543" s="53"/>
      <c r="QA543" s="53"/>
      <c r="QB543" s="53"/>
      <c r="QC543" s="53"/>
      <c r="QD543" s="53"/>
      <c r="QE543" s="53"/>
      <c r="QF543" s="53"/>
      <c r="QG543" s="53"/>
      <c r="QH543" s="53"/>
      <c r="QI543" s="53"/>
      <c r="QJ543" s="53"/>
      <c r="QK543" s="53"/>
      <c r="QL543" s="53"/>
      <c r="QM543" s="53"/>
      <c r="QN543" s="53"/>
      <c r="QO543" s="53"/>
      <c r="QP543" s="53"/>
      <c r="QQ543" s="53"/>
      <c r="QR543" s="53"/>
      <c r="QS543" s="53"/>
      <c r="QT543" s="53"/>
      <c r="QU543" s="53"/>
      <c r="QV543" s="53"/>
      <c r="QW543" s="53"/>
      <c r="QX543" s="53"/>
      <c r="QY543" s="53"/>
      <c r="QZ543" s="53"/>
      <c r="RA543" s="53"/>
      <c r="RB543" s="53"/>
      <c r="RC543" s="53"/>
      <c r="RD543" s="53"/>
      <c r="RE543" s="53"/>
      <c r="RF543" s="53"/>
      <c r="RG543" s="53"/>
      <c r="RH543" s="53"/>
      <c r="RI543" s="53"/>
      <c r="RJ543" s="53"/>
      <c r="RK543" s="53"/>
      <c r="RL543" s="53"/>
      <c r="RM543" s="53"/>
      <c r="RN543" s="53"/>
      <c r="RO543" s="53"/>
      <c r="RP543" s="53"/>
      <c r="RQ543" s="53"/>
      <c r="RR543" s="53"/>
      <c r="RS543" s="53"/>
      <c r="RT543" s="53"/>
      <c r="RU543" s="53"/>
      <c r="RV543" s="53"/>
      <c r="RW543" s="53"/>
      <c r="RX543" s="53"/>
      <c r="RY543" s="53"/>
      <c r="RZ543" s="53"/>
      <c r="SA543" s="53"/>
      <c r="SB543" s="53"/>
      <c r="SC543" s="53"/>
      <c r="SD543" s="53"/>
      <c r="SE543" s="53"/>
      <c r="SF543" s="53"/>
      <c r="SG543" s="53"/>
      <c r="SH543" s="53"/>
      <c r="SI543" s="53"/>
      <c r="SJ543" s="53"/>
      <c r="SK543" s="53"/>
      <c r="SL543" s="53"/>
      <c r="SM543" s="53"/>
      <c r="SN543" s="53"/>
      <c r="SO543" s="53"/>
      <c r="SP543" s="53"/>
      <c r="SQ543" s="53"/>
      <c r="SR543" s="53"/>
      <c r="SS543" s="53"/>
      <c r="ST543" s="53"/>
      <c r="SU543" s="53"/>
      <c r="SV543" s="53"/>
      <c r="SW543" s="53"/>
      <c r="SX543" s="53"/>
      <c r="SY543" s="53"/>
      <c r="SZ543" s="53"/>
      <c r="TA543" s="53"/>
      <c r="TB543" s="53"/>
      <c r="TC543" s="53"/>
      <c r="TD543" s="53"/>
      <c r="TE543" s="53"/>
      <c r="TF543" s="53"/>
      <c r="TG543" s="53"/>
      <c r="TH543" s="53"/>
      <c r="TI543" s="53"/>
      <c r="TJ543" s="53"/>
      <c r="TK543" s="53"/>
      <c r="TL543" s="53"/>
      <c r="TM543" s="53"/>
      <c r="TN543" s="53"/>
      <c r="TO543" s="53"/>
      <c r="TP543" s="53"/>
      <c r="TQ543" s="53"/>
      <c r="TR543" s="53"/>
      <c r="TS543" s="53"/>
      <c r="TT543" s="53"/>
      <c r="TU543" s="53"/>
      <c r="TV543" s="53"/>
      <c r="TW543" s="53"/>
      <c r="TX543" s="53"/>
      <c r="TY543" s="53"/>
      <c r="TZ543" s="53"/>
      <c r="UA543" s="53"/>
      <c r="UB543" s="53"/>
      <c r="UC543" s="53"/>
      <c r="UD543" s="53"/>
      <c r="UE543" s="53"/>
      <c r="UF543" s="53"/>
      <c r="UG543" s="53"/>
    </row>
    <row r="544" spans="12:553" s="19" customFormat="1" ht="15.75" customHeight="1" x14ac:dyDescent="0.2">
      <c r="L544" s="66"/>
      <c r="M544" s="66"/>
      <c r="N544" s="52"/>
      <c r="O544" s="53"/>
      <c r="P544" s="53"/>
      <c r="Q544" s="53"/>
      <c r="R544" s="53"/>
      <c r="S544" s="53"/>
      <c r="T544" s="53"/>
      <c r="U544" s="53"/>
      <c r="V544" s="53"/>
      <c r="W544" s="53"/>
      <c r="X544" s="53"/>
      <c r="Y544" s="53"/>
      <c r="Z544" s="53"/>
      <c r="AA544" s="53"/>
      <c r="AB544" s="53"/>
      <c r="AC544" s="53"/>
      <c r="AD544" s="53"/>
      <c r="AE544" s="53"/>
      <c r="AF544" s="53"/>
      <c r="AG544" s="53"/>
      <c r="AH544" s="53"/>
      <c r="AI544" s="53"/>
      <c r="AJ544" s="53"/>
      <c r="AK544" s="53"/>
      <c r="AL544" s="53"/>
      <c r="AM544" s="53"/>
      <c r="AN544" s="53"/>
      <c r="AO544" s="53"/>
      <c r="AP544" s="53"/>
      <c r="AQ544" s="53"/>
      <c r="AR544" s="53"/>
      <c r="AS544" s="53"/>
      <c r="AT544" s="53"/>
      <c r="AU544" s="53"/>
      <c r="AV544" s="53"/>
      <c r="AW544" s="53"/>
      <c r="AX544" s="53"/>
      <c r="AY544" s="53"/>
      <c r="AZ544" s="53"/>
      <c r="BA544" s="53"/>
      <c r="BB544" s="53"/>
      <c r="BC544" s="53"/>
      <c r="BD544" s="53"/>
      <c r="BE544" s="53"/>
      <c r="BF544" s="53"/>
      <c r="BG544" s="53"/>
      <c r="BH544" s="53"/>
      <c r="BI544" s="53"/>
      <c r="BJ544" s="53"/>
      <c r="BK544" s="53"/>
      <c r="BL544" s="53"/>
      <c r="BM544" s="53"/>
      <c r="BN544" s="53"/>
      <c r="BO544" s="53"/>
      <c r="BP544" s="53"/>
      <c r="BQ544" s="53"/>
      <c r="BR544" s="53"/>
      <c r="BS544" s="53"/>
      <c r="BT544" s="53"/>
      <c r="BU544" s="53"/>
      <c r="BV544" s="53"/>
      <c r="BW544" s="53"/>
      <c r="BX544" s="53"/>
      <c r="BY544" s="53"/>
      <c r="BZ544" s="53"/>
      <c r="CA544" s="53"/>
      <c r="CB544" s="53"/>
      <c r="CC544" s="53"/>
      <c r="CD544" s="53"/>
      <c r="CE544" s="53"/>
      <c r="CF544" s="53"/>
      <c r="CG544" s="53"/>
      <c r="CH544" s="53"/>
      <c r="CI544" s="53"/>
      <c r="CJ544" s="53"/>
      <c r="CK544" s="53"/>
      <c r="CL544" s="53"/>
      <c r="CM544" s="53"/>
      <c r="CN544" s="53"/>
      <c r="CO544" s="53"/>
      <c r="CP544" s="53"/>
      <c r="CQ544" s="53"/>
      <c r="CR544" s="53"/>
      <c r="CS544" s="53"/>
      <c r="CT544" s="53"/>
      <c r="CU544" s="53"/>
      <c r="CV544" s="53"/>
      <c r="CW544" s="53"/>
      <c r="CX544" s="53"/>
      <c r="CY544" s="53"/>
      <c r="CZ544" s="53"/>
      <c r="DA544" s="53"/>
      <c r="DB544" s="53"/>
      <c r="DC544" s="53"/>
      <c r="DD544" s="53"/>
      <c r="DE544" s="53"/>
      <c r="DF544" s="53"/>
      <c r="DG544" s="53"/>
      <c r="DH544" s="53"/>
      <c r="DI544" s="53"/>
      <c r="DJ544" s="53"/>
      <c r="DK544" s="53"/>
      <c r="DL544" s="53"/>
      <c r="DM544" s="53"/>
      <c r="DN544" s="53"/>
      <c r="DO544" s="53"/>
      <c r="DP544" s="53"/>
      <c r="DQ544" s="53"/>
      <c r="DR544" s="53"/>
      <c r="DS544" s="53"/>
      <c r="DT544" s="53"/>
      <c r="DU544" s="53"/>
      <c r="DV544" s="53"/>
      <c r="DW544" s="53"/>
      <c r="DX544" s="53"/>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3"/>
      <c r="FK544" s="53"/>
      <c r="FL544" s="53"/>
      <c r="FM544" s="53"/>
      <c r="FN544" s="53"/>
      <c r="FO544" s="53"/>
      <c r="FP544" s="53"/>
      <c r="FQ544" s="53"/>
      <c r="FR544" s="53"/>
      <c r="FS544" s="53"/>
      <c r="FT544" s="53"/>
      <c r="FU544" s="53"/>
      <c r="FV544" s="53"/>
      <c r="FW544" s="53"/>
      <c r="FX544" s="53"/>
      <c r="FY544" s="53"/>
      <c r="FZ544" s="53"/>
      <c r="GA544" s="53"/>
      <c r="GB544" s="53"/>
      <c r="GC544" s="53"/>
      <c r="GD544" s="53"/>
      <c r="GE544" s="53"/>
      <c r="GF544" s="53"/>
      <c r="GG544" s="53"/>
      <c r="GH544" s="53"/>
      <c r="GI544" s="53"/>
      <c r="GJ544" s="53"/>
      <c r="GK544" s="53"/>
      <c r="GL544" s="53"/>
      <c r="GM544" s="53"/>
      <c r="GN544" s="53"/>
      <c r="GO544" s="53"/>
      <c r="GP544" s="53"/>
      <c r="GQ544" s="53"/>
      <c r="GR544" s="53"/>
      <c r="GS544" s="53"/>
      <c r="GT544" s="53"/>
      <c r="GU544" s="53"/>
      <c r="GV544" s="53"/>
      <c r="GW544" s="53"/>
      <c r="GX544" s="53"/>
      <c r="GY544" s="53"/>
      <c r="GZ544" s="53"/>
      <c r="HA544" s="53"/>
      <c r="HB544" s="53"/>
      <c r="HC544" s="53"/>
      <c r="HD544" s="53"/>
      <c r="HE544" s="53"/>
      <c r="HF544" s="53"/>
      <c r="HG544" s="53"/>
      <c r="HH544" s="53"/>
      <c r="HI544" s="53"/>
      <c r="HJ544" s="53"/>
      <c r="HK544" s="53"/>
      <c r="HL544" s="53"/>
      <c r="HM544" s="53"/>
      <c r="HN544" s="53"/>
      <c r="HO544" s="53"/>
      <c r="HP544" s="53"/>
      <c r="HQ544" s="53"/>
      <c r="HR544" s="53"/>
      <c r="HS544" s="53"/>
      <c r="HT544" s="53"/>
      <c r="HU544" s="53"/>
      <c r="HV544" s="53"/>
      <c r="HW544" s="53"/>
      <c r="HX544" s="53"/>
      <c r="HY544" s="53"/>
      <c r="HZ544" s="53"/>
      <c r="IA544" s="53"/>
      <c r="IB544" s="53"/>
      <c r="IC544" s="53"/>
      <c r="ID544" s="53"/>
      <c r="IE544" s="53"/>
      <c r="IF544" s="53"/>
      <c r="IG544" s="53"/>
      <c r="IH544" s="53"/>
      <c r="II544" s="53"/>
      <c r="IJ544" s="53"/>
      <c r="IK544" s="53"/>
      <c r="IL544" s="53"/>
      <c r="IM544" s="53"/>
      <c r="IN544" s="53"/>
      <c r="IO544" s="53"/>
      <c r="IP544" s="53"/>
      <c r="IQ544" s="53"/>
      <c r="IR544" s="53"/>
      <c r="IS544" s="53"/>
      <c r="IT544" s="53"/>
      <c r="IU544" s="53"/>
      <c r="IV544" s="53"/>
      <c r="IW544" s="53"/>
      <c r="IX544" s="53"/>
      <c r="IY544" s="53"/>
      <c r="IZ544" s="53"/>
      <c r="JA544" s="53"/>
      <c r="JB544" s="53"/>
      <c r="JC544" s="53"/>
      <c r="JD544" s="53"/>
      <c r="JE544" s="53"/>
      <c r="JF544" s="53"/>
      <c r="JG544" s="53"/>
      <c r="JH544" s="53"/>
      <c r="JI544" s="53"/>
      <c r="JJ544" s="53"/>
      <c r="JK544" s="53"/>
      <c r="JL544" s="53"/>
      <c r="JM544" s="53"/>
      <c r="JN544" s="53"/>
      <c r="JO544" s="53"/>
      <c r="JP544" s="53"/>
      <c r="JQ544" s="53"/>
      <c r="JR544" s="53"/>
      <c r="JS544" s="53"/>
      <c r="JT544" s="53"/>
      <c r="JU544" s="53"/>
      <c r="JV544" s="53"/>
      <c r="JW544" s="53"/>
      <c r="JX544" s="53"/>
      <c r="JY544" s="53"/>
      <c r="JZ544" s="53"/>
      <c r="KA544" s="53"/>
      <c r="KB544" s="53"/>
      <c r="KC544" s="53"/>
      <c r="KD544" s="53"/>
      <c r="KE544" s="53"/>
      <c r="KF544" s="53"/>
      <c r="KG544" s="53"/>
      <c r="KH544" s="53"/>
      <c r="KI544" s="53"/>
      <c r="KJ544" s="53"/>
      <c r="KK544" s="53"/>
      <c r="KL544" s="53"/>
      <c r="KM544" s="53"/>
      <c r="KN544" s="53"/>
      <c r="KO544" s="53"/>
      <c r="KP544" s="53"/>
      <c r="KQ544" s="53"/>
      <c r="KR544" s="53"/>
      <c r="KS544" s="53"/>
      <c r="KT544" s="53"/>
      <c r="KU544" s="53"/>
      <c r="KV544" s="53"/>
      <c r="KW544" s="53"/>
      <c r="KX544" s="53"/>
      <c r="KY544" s="53"/>
      <c r="KZ544" s="53"/>
      <c r="LA544" s="53"/>
      <c r="LB544" s="53"/>
      <c r="LC544" s="53"/>
      <c r="LD544" s="53"/>
      <c r="LE544" s="53"/>
      <c r="LF544" s="53"/>
      <c r="LG544" s="53"/>
      <c r="LH544" s="53"/>
      <c r="LI544" s="53"/>
      <c r="LJ544" s="53"/>
      <c r="LK544" s="53"/>
      <c r="LL544" s="53"/>
      <c r="LM544" s="53"/>
      <c r="LN544" s="53"/>
      <c r="LO544" s="53"/>
      <c r="LP544" s="53"/>
      <c r="LQ544" s="53"/>
      <c r="LR544" s="53"/>
      <c r="LS544" s="53"/>
      <c r="LT544" s="53"/>
      <c r="LU544" s="53"/>
      <c r="LV544" s="53"/>
      <c r="LW544" s="53"/>
      <c r="LX544" s="53"/>
      <c r="LY544" s="53"/>
      <c r="LZ544" s="53"/>
      <c r="MA544" s="53"/>
      <c r="MB544" s="53"/>
      <c r="MC544" s="53"/>
      <c r="MD544" s="53"/>
      <c r="ME544" s="53"/>
      <c r="MF544" s="53"/>
      <c r="MG544" s="53"/>
      <c r="MH544" s="53"/>
      <c r="MI544" s="53"/>
      <c r="MJ544" s="53"/>
      <c r="MK544" s="53"/>
      <c r="ML544" s="53"/>
      <c r="MM544" s="53"/>
      <c r="MN544" s="53"/>
      <c r="MO544" s="53"/>
      <c r="MP544" s="53"/>
      <c r="MQ544" s="53"/>
      <c r="MR544" s="53"/>
      <c r="MS544" s="53"/>
      <c r="MT544" s="53"/>
      <c r="MU544" s="53"/>
      <c r="MV544" s="53"/>
      <c r="MW544" s="53"/>
      <c r="MX544" s="53"/>
      <c r="MY544" s="53"/>
      <c r="MZ544" s="53"/>
      <c r="NA544" s="53"/>
      <c r="NB544" s="53"/>
      <c r="NC544" s="53"/>
      <c r="ND544" s="53"/>
      <c r="NE544" s="53"/>
      <c r="NF544" s="53"/>
      <c r="NG544" s="53"/>
      <c r="NH544" s="53"/>
      <c r="NI544" s="53"/>
      <c r="NJ544" s="53"/>
      <c r="NK544" s="53"/>
      <c r="NL544" s="53"/>
      <c r="NM544" s="53"/>
      <c r="NN544" s="53"/>
      <c r="NO544" s="53"/>
      <c r="NP544" s="53"/>
      <c r="NQ544" s="53"/>
      <c r="NR544" s="53"/>
      <c r="NS544" s="53"/>
      <c r="NT544" s="53"/>
      <c r="NU544" s="53"/>
      <c r="NV544" s="53"/>
      <c r="NW544" s="53"/>
      <c r="NX544" s="53"/>
      <c r="NY544" s="53"/>
      <c r="NZ544" s="53"/>
      <c r="OA544" s="53"/>
      <c r="OB544" s="53"/>
      <c r="OC544" s="53"/>
      <c r="OD544" s="53"/>
      <c r="OE544" s="53"/>
      <c r="OF544" s="53"/>
      <c r="OG544" s="53"/>
      <c r="OH544" s="53"/>
      <c r="OI544" s="53"/>
      <c r="OJ544" s="53"/>
      <c r="OK544" s="53"/>
      <c r="OL544" s="53"/>
      <c r="OM544" s="53"/>
      <c r="ON544" s="53"/>
      <c r="OO544" s="53"/>
      <c r="OP544" s="53"/>
      <c r="OQ544" s="53"/>
      <c r="OR544" s="53"/>
      <c r="OS544" s="53"/>
      <c r="OT544" s="53"/>
      <c r="OU544" s="53"/>
      <c r="OV544" s="53"/>
      <c r="OW544" s="53"/>
      <c r="OX544" s="53"/>
      <c r="OY544" s="53"/>
      <c r="OZ544" s="53"/>
      <c r="PA544" s="53"/>
      <c r="PB544" s="53"/>
      <c r="PC544" s="53"/>
      <c r="PD544" s="53"/>
      <c r="PE544" s="53"/>
      <c r="PF544" s="53"/>
      <c r="PG544" s="53"/>
      <c r="PH544" s="53"/>
      <c r="PI544" s="53"/>
      <c r="PJ544" s="53"/>
      <c r="PK544" s="53"/>
      <c r="PL544" s="53"/>
      <c r="PM544" s="53"/>
      <c r="PN544" s="53"/>
      <c r="PO544" s="53"/>
      <c r="PP544" s="53"/>
      <c r="PQ544" s="53"/>
      <c r="PR544" s="53"/>
      <c r="PS544" s="53"/>
      <c r="PT544" s="53"/>
      <c r="PU544" s="53"/>
      <c r="PV544" s="53"/>
      <c r="PW544" s="53"/>
      <c r="PX544" s="53"/>
      <c r="PY544" s="53"/>
      <c r="PZ544" s="53"/>
      <c r="QA544" s="53"/>
      <c r="QB544" s="53"/>
      <c r="QC544" s="53"/>
      <c r="QD544" s="53"/>
      <c r="QE544" s="53"/>
      <c r="QF544" s="53"/>
      <c r="QG544" s="53"/>
      <c r="QH544" s="53"/>
      <c r="QI544" s="53"/>
      <c r="QJ544" s="53"/>
      <c r="QK544" s="53"/>
      <c r="QL544" s="53"/>
      <c r="QM544" s="53"/>
      <c r="QN544" s="53"/>
      <c r="QO544" s="53"/>
      <c r="QP544" s="53"/>
      <c r="QQ544" s="53"/>
      <c r="QR544" s="53"/>
      <c r="QS544" s="53"/>
      <c r="QT544" s="53"/>
      <c r="QU544" s="53"/>
      <c r="QV544" s="53"/>
      <c r="QW544" s="53"/>
      <c r="QX544" s="53"/>
      <c r="QY544" s="53"/>
      <c r="QZ544" s="53"/>
      <c r="RA544" s="53"/>
      <c r="RB544" s="53"/>
      <c r="RC544" s="53"/>
      <c r="RD544" s="53"/>
      <c r="RE544" s="53"/>
      <c r="RF544" s="53"/>
      <c r="RG544" s="53"/>
      <c r="RH544" s="53"/>
      <c r="RI544" s="53"/>
      <c r="RJ544" s="53"/>
      <c r="RK544" s="53"/>
      <c r="RL544" s="53"/>
      <c r="RM544" s="53"/>
      <c r="RN544" s="53"/>
      <c r="RO544" s="53"/>
      <c r="RP544" s="53"/>
      <c r="RQ544" s="53"/>
      <c r="RR544" s="53"/>
      <c r="RS544" s="53"/>
      <c r="RT544" s="53"/>
      <c r="RU544" s="53"/>
      <c r="RV544" s="53"/>
      <c r="RW544" s="53"/>
      <c r="RX544" s="53"/>
      <c r="RY544" s="53"/>
      <c r="RZ544" s="53"/>
      <c r="SA544" s="53"/>
      <c r="SB544" s="53"/>
      <c r="SC544" s="53"/>
      <c r="SD544" s="53"/>
      <c r="SE544" s="53"/>
      <c r="SF544" s="53"/>
      <c r="SG544" s="53"/>
      <c r="SH544" s="53"/>
      <c r="SI544" s="53"/>
      <c r="SJ544" s="53"/>
      <c r="SK544" s="53"/>
      <c r="SL544" s="53"/>
      <c r="SM544" s="53"/>
      <c r="SN544" s="53"/>
      <c r="SO544" s="53"/>
      <c r="SP544" s="53"/>
      <c r="SQ544" s="53"/>
      <c r="SR544" s="53"/>
      <c r="SS544" s="53"/>
      <c r="ST544" s="53"/>
      <c r="SU544" s="53"/>
      <c r="SV544" s="53"/>
      <c r="SW544" s="53"/>
      <c r="SX544" s="53"/>
      <c r="SY544" s="53"/>
      <c r="SZ544" s="53"/>
      <c r="TA544" s="53"/>
      <c r="TB544" s="53"/>
      <c r="TC544" s="53"/>
      <c r="TD544" s="53"/>
      <c r="TE544" s="53"/>
      <c r="TF544" s="53"/>
      <c r="TG544" s="53"/>
      <c r="TH544" s="53"/>
      <c r="TI544" s="53"/>
      <c r="TJ544" s="53"/>
      <c r="TK544" s="53"/>
      <c r="TL544" s="53"/>
      <c r="TM544" s="53"/>
      <c r="TN544" s="53"/>
      <c r="TO544" s="53"/>
      <c r="TP544" s="53"/>
      <c r="TQ544" s="53"/>
      <c r="TR544" s="53"/>
      <c r="TS544" s="53"/>
      <c r="TT544" s="53"/>
      <c r="TU544" s="53"/>
      <c r="TV544" s="53"/>
      <c r="TW544" s="53"/>
      <c r="TX544" s="53"/>
      <c r="TY544" s="53"/>
      <c r="TZ544" s="53"/>
      <c r="UA544" s="53"/>
      <c r="UB544" s="53"/>
      <c r="UC544" s="53"/>
      <c r="UD544" s="53"/>
      <c r="UE544" s="53"/>
      <c r="UF544" s="53"/>
      <c r="UG544" s="53"/>
    </row>
    <row r="545" spans="12:553" s="19" customFormat="1" ht="15.75" customHeight="1" x14ac:dyDescent="0.2">
      <c r="L545" s="66"/>
      <c r="M545" s="66"/>
      <c r="N545" s="52"/>
      <c r="O545" s="53"/>
      <c r="P545" s="53"/>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c r="AP545" s="53"/>
      <c r="AQ545" s="53"/>
      <c r="AR545" s="53"/>
      <c r="AS545" s="53"/>
      <c r="AT545" s="53"/>
      <c r="AU545" s="53"/>
      <c r="AV545" s="53"/>
      <c r="AW545" s="53"/>
      <c r="AX545" s="53"/>
      <c r="AY545" s="53"/>
      <c r="AZ545" s="53"/>
      <c r="BA545" s="53"/>
      <c r="BB545" s="53"/>
      <c r="BC545" s="53"/>
      <c r="BD545" s="53"/>
      <c r="BE545" s="53"/>
      <c r="BF545" s="53"/>
      <c r="BG545" s="53"/>
      <c r="BH545" s="53"/>
      <c r="BI545" s="53"/>
      <c r="BJ545" s="53"/>
      <c r="BK545" s="53"/>
      <c r="BL545" s="53"/>
      <c r="BM545" s="53"/>
      <c r="BN545" s="53"/>
      <c r="BO545" s="53"/>
      <c r="BP545" s="53"/>
      <c r="BQ545" s="53"/>
      <c r="BR545" s="53"/>
      <c r="BS545" s="53"/>
      <c r="BT545" s="53"/>
      <c r="BU545" s="53"/>
      <c r="BV545" s="53"/>
      <c r="BW545" s="53"/>
      <c r="BX545" s="53"/>
      <c r="BY545" s="53"/>
      <c r="BZ545" s="53"/>
      <c r="CA545" s="53"/>
      <c r="CB545" s="53"/>
      <c r="CC545" s="53"/>
      <c r="CD545" s="53"/>
      <c r="CE545" s="53"/>
      <c r="CF545" s="53"/>
      <c r="CG545" s="53"/>
      <c r="CH545" s="53"/>
      <c r="CI545" s="53"/>
      <c r="CJ545" s="53"/>
      <c r="CK545" s="53"/>
      <c r="CL545" s="53"/>
      <c r="CM545" s="53"/>
      <c r="CN545" s="53"/>
      <c r="CO545" s="53"/>
      <c r="CP545" s="53"/>
      <c r="CQ545" s="53"/>
      <c r="CR545" s="53"/>
      <c r="CS545" s="53"/>
      <c r="CT545" s="53"/>
      <c r="CU545" s="53"/>
      <c r="CV545" s="53"/>
      <c r="CW545" s="53"/>
      <c r="CX545" s="53"/>
      <c r="CY545" s="53"/>
      <c r="CZ545" s="53"/>
      <c r="DA545" s="53"/>
      <c r="DB545" s="53"/>
      <c r="DC545" s="53"/>
      <c r="DD545" s="53"/>
      <c r="DE545" s="53"/>
      <c r="DF545" s="53"/>
      <c r="DG545" s="53"/>
      <c r="DH545" s="53"/>
      <c r="DI545" s="53"/>
      <c r="DJ545" s="53"/>
      <c r="DK545" s="53"/>
      <c r="DL545" s="53"/>
      <c r="DM545" s="53"/>
      <c r="DN545" s="53"/>
      <c r="DO545" s="53"/>
      <c r="DP545" s="53"/>
      <c r="DQ545" s="53"/>
      <c r="DR545" s="53"/>
      <c r="DS545" s="53"/>
      <c r="DT545" s="53"/>
      <c r="DU545" s="53"/>
      <c r="DV545" s="53"/>
      <c r="DW545" s="53"/>
      <c r="DX545" s="53"/>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3"/>
      <c r="FK545" s="53"/>
      <c r="FL545" s="53"/>
      <c r="FM545" s="53"/>
      <c r="FN545" s="53"/>
      <c r="FO545" s="53"/>
      <c r="FP545" s="53"/>
      <c r="FQ545" s="53"/>
      <c r="FR545" s="53"/>
      <c r="FS545" s="53"/>
      <c r="FT545" s="53"/>
      <c r="FU545" s="53"/>
      <c r="FV545" s="53"/>
      <c r="FW545" s="53"/>
      <c r="FX545" s="53"/>
      <c r="FY545" s="53"/>
      <c r="FZ545" s="53"/>
      <c r="GA545" s="53"/>
      <c r="GB545" s="53"/>
      <c r="GC545" s="53"/>
      <c r="GD545" s="53"/>
      <c r="GE545" s="53"/>
      <c r="GF545" s="53"/>
      <c r="GG545" s="53"/>
      <c r="GH545" s="53"/>
      <c r="GI545" s="53"/>
      <c r="GJ545" s="53"/>
      <c r="GK545" s="53"/>
      <c r="GL545" s="53"/>
      <c r="GM545" s="53"/>
      <c r="GN545" s="53"/>
      <c r="GO545" s="53"/>
      <c r="GP545" s="53"/>
      <c r="GQ545" s="53"/>
      <c r="GR545" s="53"/>
      <c r="GS545" s="53"/>
      <c r="GT545" s="53"/>
      <c r="GU545" s="53"/>
      <c r="GV545" s="53"/>
      <c r="GW545" s="53"/>
      <c r="GX545" s="53"/>
      <c r="GY545" s="53"/>
      <c r="GZ545" s="53"/>
      <c r="HA545" s="53"/>
      <c r="HB545" s="53"/>
      <c r="HC545" s="53"/>
      <c r="HD545" s="53"/>
      <c r="HE545" s="53"/>
      <c r="HF545" s="53"/>
      <c r="HG545" s="53"/>
      <c r="HH545" s="53"/>
      <c r="HI545" s="53"/>
      <c r="HJ545" s="53"/>
      <c r="HK545" s="53"/>
      <c r="HL545" s="53"/>
      <c r="HM545" s="53"/>
      <c r="HN545" s="53"/>
      <c r="HO545" s="53"/>
      <c r="HP545" s="53"/>
      <c r="HQ545" s="53"/>
      <c r="HR545" s="53"/>
      <c r="HS545" s="53"/>
      <c r="HT545" s="53"/>
      <c r="HU545" s="53"/>
      <c r="HV545" s="53"/>
      <c r="HW545" s="53"/>
      <c r="HX545" s="53"/>
      <c r="HY545" s="53"/>
      <c r="HZ545" s="53"/>
      <c r="IA545" s="53"/>
      <c r="IB545" s="53"/>
      <c r="IC545" s="53"/>
      <c r="ID545" s="53"/>
      <c r="IE545" s="53"/>
      <c r="IF545" s="53"/>
      <c r="IG545" s="53"/>
      <c r="IH545" s="53"/>
      <c r="II545" s="53"/>
      <c r="IJ545" s="53"/>
      <c r="IK545" s="53"/>
      <c r="IL545" s="53"/>
      <c r="IM545" s="53"/>
      <c r="IN545" s="53"/>
      <c r="IO545" s="53"/>
      <c r="IP545" s="53"/>
      <c r="IQ545" s="53"/>
      <c r="IR545" s="53"/>
      <c r="IS545" s="53"/>
      <c r="IT545" s="53"/>
      <c r="IU545" s="53"/>
      <c r="IV545" s="53"/>
      <c r="IW545" s="53"/>
      <c r="IX545" s="53"/>
      <c r="IY545" s="53"/>
      <c r="IZ545" s="53"/>
      <c r="JA545" s="53"/>
      <c r="JB545" s="53"/>
      <c r="JC545" s="53"/>
      <c r="JD545" s="53"/>
      <c r="JE545" s="53"/>
      <c r="JF545" s="53"/>
      <c r="JG545" s="53"/>
      <c r="JH545" s="53"/>
      <c r="JI545" s="53"/>
      <c r="JJ545" s="53"/>
      <c r="JK545" s="53"/>
      <c r="JL545" s="53"/>
      <c r="JM545" s="53"/>
      <c r="JN545" s="53"/>
      <c r="JO545" s="53"/>
      <c r="JP545" s="53"/>
      <c r="JQ545" s="53"/>
      <c r="JR545" s="53"/>
      <c r="JS545" s="53"/>
      <c r="JT545" s="53"/>
      <c r="JU545" s="53"/>
      <c r="JV545" s="53"/>
      <c r="JW545" s="53"/>
      <c r="JX545" s="53"/>
      <c r="JY545" s="53"/>
      <c r="JZ545" s="53"/>
      <c r="KA545" s="53"/>
      <c r="KB545" s="53"/>
      <c r="KC545" s="53"/>
      <c r="KD545" s="53"/>
      <c r="KE545" s="53"/>
      <c r="KF545" s="53"/>
      <c r="KG545" s="53"/>
      <c r="KH545" s="53"/>
      <c r="KI545" s="53"/>
      <c r="KJ545" s="53"/>
      <c r="KK545" s="53"/>
      <c r="KL545" s="53"/>
      <c r="KM545" s="53"/>
      <c r="KN545" s="53"/>
      <c r="KO545" s="53"/>
      <c r="KP545" s="53"/>
      <c r="KQ545" s="53"/>
      <c r="KR545" s="53"/>
      <c r="KS545" s="53"/>
      <c r="KT545" s="53"/>
      <c r="KU545" s="53"/>
      <c r="KV545" s="53"/>
      <c r="KW545" s="53"/>
      <c r="KX545" s="53"/>
      <c r="KY545" s="53"/>
      <c r="KZ545" s="53"/>
      <c r="LA545" s="53"/>
      <c r="LB545" s="53"/>
      <c r="LC545" s="53"/>
      <c r="LD545" s="53"/>
      <c r="LE545" s="53"/>
      <c r="LF545" s="53"/>
      <c r="LG545" s="53"/>
      <c r="LH545" s="53"/>
      <c r="LI545" s="53"/>
      <c r="LJ545" s="53"/>
      <c r="LK545" s="53"/>
      <c r="LL545" s="53"/>
      <c r="LM545" s="53"/>
      <c r="LN545" s="53"/>
      <c r="LO545" s="53"/>
      <c r="LP545" s="53"/>
      <c r="LQ545" s="53"/>
      <c r="LR545" s="53"/>
      <c r="LS545" s="53"/>
      <c r="LT545" s="53"/>
      <c r="LU545" s="53"/>
      <c r="LV545" s="53"/>
      <c r="LW545" s="53"/>
      <c r="LX545" s="53"/>
      <c r="LY545" s="53"/>
      <c r="LZ545" s="53"/>
      <c r="MA545" s="53"/>
      <c r="MB545" s="53"/>
      <c r="MC545" s="53"/>
      <c r="MD545" s="53"/>
      <c r="ME545" s="53"/>
      <c r="MF545" s="53"/>
      <c r="MG545" s="53"/>
      <c r="MH545" s="53"/>
      <c r="MI545" s="53"/>
      <c r="MJ545" s="53"/>
      <c r="MK545" s="53"/>
      <c r="ML545" s="53"/>
      <c r="MM545" s="53"/>
      <c r="MN545" s="53"/>
      <c r="MO545" s="53"/>
      <c r="MP545" s="53"/>
      <c r="MQ545" s="53"/>
      <c r="MR545" s="53"/>
      <c r="MS545" s="53"/>
      <c r="MT545" s="53"/>
      <c r="MU545" s="53"/>
      <c r="MV545" s="53"/>
      <c r="MW545" s="53"/>
      <c r="MX545" s="53"/>
      <c r="MY545" s="53"/>
      <c r="MZ545" s="53"/>
      <c r="NA545" s="53"/>
      <c r="NB545" s="53"/>
      <c r="NC545" s="53"/>
      <c r="ND545" s="53"/>
      <c r="NE545" s="53"/>
      <c r="NF545" s="53"/>
      <c r="NG545" s="53"/>
      <c r="NH545" s="53"/>
      <c r="NI545" s="53"/>
      <c r="NJ545" s="53"/>
      <c r="NK545" s="53"/>
      <c r="NL545" s="53"/>
      <c r="NM545" s="53"/>
      <c r="NN545" s="53"/>
      <c r="NO545" s="53"/>
      <c r="NP545" s="53"/>
      <c r="NQ545" s="53"/>
      <c r="NR545" s="53"/>
      <c r="NS545" s="53"/>
      <c r="NT545" s="53"/>
      <c r="NU545" s="53"/>
      <c r="NV545" s="53"/>
      <c r="NW545" s="53"/>
      <c r="NX545" s="53"/>
      <c r="NY545" s="53"/>
      <c r="NZ545" s="53"/>
      <c r="OA545" s="53"/>
      <c r="OB545" s="53"/>
      <c r="OC545" s="53"/>
      <c r="OD545" s="53"/>
      <c r="OE545" s="53"/>
      <c r="OF545" s="53"/>
      <c r="OG545" s="53"/>
      <c r="OH545" s="53"/>
      <c r="OI545" s="53"/>
      <c r="OJ545" s="53"/>
      <c r="OK545" s="53"/>
      <c r="OL545" s="53"/>
      <c r="OM545" s="53"/>
      <c r="ON545" s="53"/>
      <c r="OO545" s="53"/>
      <c r="OP545" s="53"/>
      <c r="OQ545" s="53"/>
      <c r="OR545" s="53"/>
      <c r="OS545" s="53"/>
      <c r="OT545" s="53"/>
      <c r="OU545" s="53"/>
      <c r="OV545" s="53"/>
      <c r="OW545" s="53"/>
      <c r="OX545" s="53"/>
      <c r="OY545" s="53"/>
      <c r="OZ545" s="53"/>
      <c r="PA545" s="53"/>
      <c r="PB545" s="53"/>
      <c r="PC545" s="53"/>
      <c r="PD545" s="53"/>
      <c r="PE545" s="53"/>
      <c r="PF545" s="53"/>
      <c r="PG545" s="53"/>
      <c r="PH545" s="53"/>
      <c r="PI545" s="53"/>
      <c r="PJ545" s="53"/>
      <c r="PK545" s="53"/>
      <c r="PL545" s="53"/>
      <c r="PM545" s="53"/>
      <c r="PN545" s="53"/>
      <c r="PO545" s="53"/>
      <c r="PP545" s="53"/>
      <c r="PQ545" s="53"/>
      <c r="PR545" s="53"/>
      <c r="PS545" s="53"/>
      <c r="PT545" s="53"/>
      <c r="PU545" s="53"/>
      <c r="PV545" s="53"/>
      <c r="PW545" s="53"/>
      <c r="PX545" s="53"/>
      <c r="PY545" s="53"/>
      <c r="PZ545" s="53"/>
      <c r="QA545" s="53"/>
      <c r="QB545" s="53"/>
      <c r="QC545" s="53"/>
      <c r="QD545" s="53"/>
      <c r="QE545" s="53"/>
      <c r="QF545" s="53"/>
      <c r="QG545" s="53"/>
      <c r="QH545" s="53"/>
      <c r="QI545" s="53"/>
      <c r="QJ545" s="53"/>
      <c r="QK545" s="53"/>
      <c r="QL545" s="53"/>
      <c r="QM545" s="53"/>
      <c r="QN545" s="53"/>
      <c r="QO545" s="53"/>
      <c r="QP545" s="53"/>
      <c r="QQ545" s="53"/>
      <c r="QR545" s="53"/>
      <c r="QS545" s="53"/>
      <c r="QT545" s="53"/>
      <c r="QU545" s="53"/>
      <c r="QV545" s="53"/>
      <c r="QW545" s="53"/>
      <c r="QX545" s="53"/>
      <c r="QY545" s="53"/>
      <c r="QZ545" s="53"/>
      <c r="RA545" s="53"/>
      <c r="RB545" s="53"/>
      <c r="RC545" s="53"/>
      <c r="RD545" s="53"/>
      <c r="RE545" s="53"/>
      <c r="RF545" s="53"/>
      <c r="RG545" s="53"/>
      <c r="RH545" s="53"/>
      <c r="RI545" s="53"/>
      <c r="RJ545" s="53"/>
      <c r="RK545" s="53"/>
      <c r="RL545" s="53"/>
      <c r="RM545" s="53"/>
      <c r="RN545" s="53"/>
      <c r="RO545" s="53"/>
      <c r="RP545" s="53"/>
      <c r="RQ545" s="53"/>
      <c r="RR545" s="53"/>
      <c r="RS545" s="53"/>
      <c r="RT545" s="53"/>
      <c r="RU545" s="53"/>
      <c r="RV545" s="53"/>
      <c r="RW545" s="53"/>
      <c r="RX545" s="53"/>
      <c r="RY545" s="53"/>
      <c r="RZ545" s="53"/>
      <c r="SA545" s="53"/>
      <c r="SB545" s="53"/>
      <c r="SC545" s="53"/>
      <c r="SD545" s="53"/>
      <c r="SE545" s="53"/>
      <c r="SF545" s="53"/>
      <c r="SG545" s="53"/>
      <c r="SH545" s="53"/>
      <c r="SI545" s="53"/>
      <c r="SJ545" s="53"/>
      <c r="SK545" s="53"/>
      <c r="SL545" s="53"/>
      <c r="SM545" s="53"/>
      <c r="SN545" s="53"/>
      <c r="SO545" s="53"/>
      <c r="SP545" s="53"/>
      <c r="SQ545" s="53"/>
      <c r="SR545" s="53"/>
      <c r="SS545" s="53"/>
      <c r="ST545" s="53"/>
      <c r="SU545" s="53"/>
      <c r="SV545" s="53"/>
      <c r="SW545" s="53"/>
      <c r="SX545" s="53"/>
      <c r="SY545" s="53"/>
      <c r="SZ545" s="53"/>
      <c r="TA545" s="53"/>
      <c r="TB545" s="53"/>
      <c r="TC545" s="53"/>
      <c r="TD545" s="53"/>
      <c r="TE545" s="53"/>
      <c r="TF545" s="53"/>
      <c r="TG545" s="53"/>
      <c r="TH545" s="53"/>
      <c r="TI545" s="53"/>
      <c r="TJ545" s="53"/>
      <c r="TK545" s="53"/>
      <c r="TL545" s="53"/>
      <c r="TM545" s="53"/>
      <c r="TN545" s="53"/>
      <c r="TO545" s="53"/>
      <c r="TP545" s="53"/>
      <c r="TQ545" s="53"/>
      <c r="TR545" s="53"/>
      <c r="TS545" s="53"/>
      <c r="TT545" s="53"/>
      <c r="TU545" s="53"/>
      <c r="TV545" s="53"/>
      <c r="TW545" s="53"/>
      <c r="TX545" s="53"/>
      <c r="TY545" s="53"/>
      <c r="TZ545" s="53"/>
      <c r="UA545" s="53"/>
      <c r="UB545" s="53"/>
      <c r="UC545" s="53"/>
      <c r="UD545" s="53"/>
      <c r="UE545" s="53"/>
      <c r="UF545" s="53"/>
      <c r="UG545" s="53"/>
    </row>
    <row r="546" spans="12:553" s="19" customFormat="1" ht="15.75" customHeight="1" x14ac:dyDescent="0.2">
      <c r="L546" s="66"/>
      <c r="M546" s="66"/>
      <c r="N546" s="52"/>
      <c r="O546" s="53"/>
      <c r="P546" s="53"/>
      <c r="Q546" s="53"/>
      <c r="R546" s="53"/>
      <c r="S546" s="53"/>
      <c r="T546" s="53"/>
      <c r="U546" s="53"/>
      <c r="V546" s="53"/>
      <c r="W546" s="53"/>
      <c r="X546" s="53"/>
      <c r="Y546" s="53"/>
      <c r="Z546" s="53"/>
      <c r="AA546" s="53"/>
      <c r="AB546" s="53"/>
      <c r="AC546" s="53"/>
      <c r="AD546" s="53"/>
      <c r="AE546" s="53"/>
      <c r="AF546" s="53"/>
      <c r="AG546" s="53"/>
      <c r="AH546" s="53"/>
      <c r="AI546" s="53"/>
      <c r="AJ546" s="53"/>
      <c r="AK546" s="53"/>
      <c r="AL546" s="53"/>
      <c r="AM546" s="53"/>
      <c r="AN546" s="53"/>
      <c r="AO546" s="53"/>
      <c r="AP546" s="53"/>
      <c r="AQ546" s="53"/>
      <c r="AR546" s="53"/>
      <c r="AS546" s="53"/>
      <c r="AT546" s="53"/>
      <c r="AU546" s="53"/>
      <c r="AV546" s="53"/>
      <c r="AW546" s="53"/>
      <c r="AX546" s="53"/>
      <c r="AY546" s="53"/>
      <c r="AZ546" s="53"/>
      <c r="BA546" s="53"/>
      <c r="BB546" s="53"/>
      <c r="BC546" s="53"/>
      <c r="BD546" s="53"/>
      <c r="BE546" s="53"/>
      <c r="BF546" s="53"/>
      <c r="BG546" s="53"/>
      <c r="BH546" s="53"/>
      <c r="BI546" s="53"/>
      <c r="BJ546" s="53"/>
      <c r="BK546" s="53"/>
      <c r="BL546" s="53"/>
      <c r="BM546" s="53"/>
      <c r="BN546" s="53"/>
      <c r="BO546" s="53"/>
      <c r="BP546" s="53"/>
      <c r="BQ546" s="53"/>
      <c r="BR546" s="53"/>
      <c r="BS546" s="53"/>
      <c r="BT546" s="53"/>
      <c r="BU546" s="53"/>
      <c r="BV546" s="53"/>
      <c r="BW546" s="53"/>
      <c r="BX546" s="53"/>
      <c r="BY546" s="53"/>
      <c r="BZ546" s="53"/>
      <c r="CA546" s="53"/>
      <c r="CB546" s="53"/>
      <c r="CC546" s="53"/>
      <c r="CD546" s="53"/>
      <c r="CE546" s="53"/>
      <c r="CF546" s="53"/>
      <c r="CG546" s="53"/>
      <c r="CH546" s="53"/>
      <c r="CI546" s="53"/>
      <c r="CJ546" s="53"/>
      <c r="CK546" s="53"/>
      <c r="CL546" s="53"/>
      <c r="CM546" s="53"/>
      <c r="CN546" s="53"/>
      <c r="CO546" s="53"/>
      <c r="CP546" s="53"/>
      <c r="CQ546" s="53"/>
      <c r="CR546" s="53"/>
      <c r="CS546" s="53"/>
      <c r="CT546" s="53"/>
      <c r="CU546" s="53"/>
      <c r="CV546" s="53"/>
      <c r="CW546" s="53"/>
      <c r="CX546" s="53"/>
      <c r="CY546" s="53"/>
      <c r="CZ546" s="53"/>
      <c r="DA546" s="53"/>
      <c r="DB546" s="53"/>
      <c r="DC546" s="53"/>
      <c r="DD546" s="53"/>
      <c r="DE546" s="53"/>
      <c r="DF546" s="53"/>
      <c r="DG546" s="53"/>
      <c r="DH546" s="53"/>
      <c r="DI546" s="53"/>
      <c r="DJ546" s="53"/>
      <c r="DK546" s="53"/>
      <c r="DL546" s="53"/>
      <c r="DM546" s="53"/>
      <c r="DN546" s="53"/>
      <c r="DO546" s="53"/>
      <c r="DP546" s="53"/>
      <c r="DQ546" s="53"/>
      <c r="DR546" s="53"/>
      <c r="DS546" s="53"/>
      <c r="DT546" s="53"/>
      <c r="DU546" s="53"/>
      <c r="DV546" s="53"/>
      <c r="DW546" s="53"/>
      <c r="DX546" s="53"/>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3"/>
      <c r="FK546" s="53"/>
      <c r="FL546" s="53"/>
      <c r="FM546" s="53"/>
      <c r="FN546" s="53"/>
      <c r="FO546" s="53"/>
      <c r="FP546" s="53"/>
      <c r="FQ546" s="53"/>
      <c r="FR546" s="53"/>
      <c r="FS546" s="53"/>
      <c r="FT546" s="53"/>
      <c r="FU546" s="53"/>
      <c r="FV546" s="53"/>
      <c r="FW546" s="53"/>
      <c r="FX546" s="53"/>
      <c r="FY546" s="53"/>
      <c r="FZ546" s="53"/>
      <c r="GA546" s="53"/>
      <c r="GB546" s="53"/>
      <c r="GC546" s="53"/>
      <c r="GD546" s="53"/>
      <c r="GE546" s="53"/>
      <c r="GF546" s="53"/>
      <c r="GG546" s="53"/>
      <c r="GH546" s="53"/>
      <c r="GI546" s="53"/>
      <c r="GJ546" s="53"/>
      <c r="GK546" s="53"/>
      <c r="GL546" s="53"/>
      <c r="GM546" s="53"/>
      <c r="GN546" s="53"/>
      <c r="GO546" s="53"/>
      <c r="GP546" s="53"/>
      <c r="GQ546" s="53"/>
      <c r="GR546" s="53"/>
      <c r="GS546" s="53"/>
      <c r="GT546" s="53"/>
      <c r="GU546" s="53"/>
      <c r="GV546" s="53"/>
      <c r="GW546" s="53"/>
      <c r="GX546" s="53"/>
      <c r="GY546" s="53"/>
      <c r="GZ546" s="53"/>
      <c r="HA546" s="53"/>
      <c r="HB546" s="53"/>
      <c r="HC546" s="53"/>
      <c r="HD546" s="53"/>
      <c r="HE546" s="53"/>
      <c r="HF546" s="53"/>
      <c r="HG546" s="53"/>
      <c r="HH546" s="53"/>
      <c r="HI546" s="53"/>
      <c r="HJ546" s="53"/>
      <c r="HK546" s="53"/>
      <c r="HL546" s="53"/>
      <c r="HM546" s="53"/>
      <c r="HN546" s="53"/>
      <c r="HO546" s="53"/>
      <c r="HP546" s="53"/>
      <c r="HQ546" s="53"/>
      <c r="HR546" s="53"/>
      <c r="HS546" s="53"/>
      <c r="HT546" s="53"/>
      <c r="HU546" s="53"/>
      <c r="HV546" s="53"/>
      <c r="HW546" s="53"/>
      <c r="HX546" s="53"/>
      <c r="HY546" s="53"/>
      <c r="HZ546" s="53"/>
      <c r="IA546" s="53"/>
      <c r="IB546" s="53"/>
      <c r="IC546" s="53"/>
      <c r="ID546" s="53"/>
      <c r="IE546" s="53"/>
      <c r="IF546" s="53"/>
      <c r="IG546" s="53"/>
      <c r="IH546" s="53"/>
      <c r="II546" s="53"/>
      <c r="IJ546" s="53"/>
      <c r="IK546" s="53"/>
      <c r="IL546" s="53"/>
      <c r="IM546" s="53"/>
      <c r="IN546" s="53"/>
      <c r="IO546" s="53"/>
      <c r="IP546" s="53"/>
      <c r="IQ546" s="53"/>
      <c r="IR546" s="53"/>
      <c r="IS546" s="53"/>
      <c r="IT546" s="53"/>
      <c r="IU546" s="53"/>
      <c r="IV546" s="53"/>
      <c r="IW546" s="53"/>
      <c r="IX546" s="53"/>
      <c r="IY546" s="53"/>
      <c r="IZ546" s="53"/>
      <c r="JA546" s="53"/>
      <c r="JB546" s="53"/>
      <c r="JC546" s="53"/>
      <c r="JD546" s="53"/>
      <c r="JE546" s="53"/>
      <c r="JF546" s="53"/>
      <c r="JG546" s="53"/>
      <c r="JH546" s="53"/>
      <c r="JI546" s="53"/>
      <c r="JJ546" s="53"/>
      <c r="JK546" s="53"/>
      <c r="JL546" s="53"/>
      <c r="JM546" s="53"/>
      <c r="JN546" s="53"/>
      <c r="JO546" s="53"/>
      <c r="JP546" s="53"/>
      <c r="JQ546" s="53"/>
      <c r="JR546" s="53"/>
      <c r="JS546" s="53"/>
      <c r="JT546" s="53"/>
      <c r="JU546" s="53"/>
      <c r="JV546" s="53"/>
      <c r="JW546" s="53"/>
      <c r="JX546" s="53"/>
      <c r="JY546" s="53"/>
      <c r="JZ546" s="53"/>
      <c r="KA546" s="53"/>
      <c r="KB546" s="53"/>
      <c r="KC546" s="53"/>
      <c r="KD546" s="53"/>
      <c r="KE546" s="53"/>
      <c r="KF546" s="53"/>
      <c r="KG546" s="53"/>
      <c r="KH546" s="53"/>
      <c r="KI546" s="53"/>
      <c r="KJ546" s="53"/>
      <c r="KK546" s="53"/>
      <c r="KL546" s="53"/>
      <c r="KM546" s="53"/>
      <c r="KN546" s="53"/>
      <c r="KO546" s="53"/>
      <c r="KP546" s="53"/>
      <c r="KQ546" s="53"/>
      <c r="KR546" s="53"/>
      <c r="KS546" s="53"/>
      <c r="KT546" s="53"/>
      <c r="KU546" s="53"/>
      <c r="KV546" s="53"/>
      <c r="KW546" s="53"/>
      <c r="KX546" s="53"/>
      <c r="KY546" s="53"/>
      <c r="KZ546" s="53"/>
      <c r="LA546" s="53"/>
      <c r="LB546" s="53"/>
      <c r="LC546" s="53"/>
      <c r="LD546" s="53"/>
      <c r="LE546" s="53"/>
      <c r="LF546" s="53"/>
      <c r="LG546" s="53"/>
      <c r="LH546" s="53"/>
      <c r="LI546" s="53"/>
      <c r="LJ546" s="53"/>
      <c r="LK546" s="53"/>
      <c r="LL546" s="53"/>
      <c r="LM546" s="53"/>
      <c r="LN546" s="53"/>
      <c r="LO546" s="53"/>
      <c r="LP546" s="53"/>
      <c r="LQ546" s="53"/>
      <c r="LR546" s="53"/>
      <c r="LS546" s="53"/>
      <c r="LT546" s="53"/>
      <c r="LU546" s="53"/>
      <c r="LV546" s="53"/>
      <c r="LW546" s="53"/>
      <c r="LX546" s="53"/>
      <c r="LY546" s="53"/>
      <c r="LZ546" s="53"/>
      <c r="MA546" s="53"/>
      <c r="MB546" s="53"/>
      <c r="MC546" s="53"/>
      <c r="MD546" s="53"/>
      <c r="ME546" s="53"/>
      <c r="MF546" s="53"/>
      <c r="MG546" s="53"/>
      <c r="MH546" s="53"/>
      <c r="MI546" s="53"/>
      <c r="MJ546" s="53"/>
      <c r="MK546" s="53"/>
      <c r="ML546" s="53"/>
      <c r="MM546" s="53"/>
      <c r="MN546" s="53"/>
      <c r="MO546" s="53"/>
      <c r="MP546" s="53"/>
      <c r="MQ546" s="53"/>
      <c r="MR546" s="53"/>
      <c r="MS546" s="53"/>
      <c r="MT546" s="53"/>
      <c r="MU546" s="53"/>
      <c r="MV546" s="53"/>
      <c r="MW546" s="53"/>
      <c r="MX546" s="53"/>
      <c r="MY546" s="53"/>
      <c r="MZ546" s="53"/>
      <c r="NA546" s="53"/>
      <c r="NB546" s="53"/>
      <c r="NC546" s="53"/>
      <c r="ND546" s="53"/>
      <c r="NE546" s="53"/>
      <c r="NF546" s="53"/>
      <c r="NG546" s="53"/>
      <c r="NH546" s="53"/>
      <c r="NI546" s="53"/>
      <c r="NJ546" s="53"/>
      <c r="NK546" s="53"/>
      <c r="NL546" s="53"/>
      <c r="NM546" s="53"/>
      <c r="NN546" s="53"/>
      <c r="NO546" s="53"/>
      <c r="NP546" s="53"/>
      <c r="NQ546" s="53"/>
      <c r="NR546" s="53"/>
      <c r="NS546" s="53"/>
      <c r="NT546" s="53"/>
      <c r="NU546" s="53"/>
      <c r="NV546" s="53"/>
      <c r="NW546" s="53"/>
      <c r="NX546" s="53"/>
      <c r="NY546" s="53"/>
      <c r="NZ546" s="53"/>
      <c r="OA546" s="53"/>
      <c r="OB546" s="53"/>
      <c r="OC546" s="53"/>
      <c r="OD546" s="53"/>
      <c r="OE546" s="53"/>
      <c r="OF546" s="53"/>
      <c r="OG546" s="53"/>
      <c r="OH546" s="53"/>
      <c r="OI546" s="53"/>
      <c r="OJ546" s="53"/>
      <c r="OK546" s="53"/>
      <c r="OL546" s="53"/>
      <c r="OM546" s="53"/>
      <c r="ON546" s="53"/>
      <c r="OO546" s="53"/>
      <c r="OP546" s="53"/>
      <c r="OQ546" s="53"/>
      <c r="OR546" s="53"/>
      <c r="OS546" s="53"/>
      <c r="OT546" s="53"/>
      <c r="OU546" s="53"/>
      <c r="OV546" s="53"/>
      <c r="OW546" s="53"/>
      <c r="OX546" s="53"/>
      <c r="OY546" s="53"/>
      <c r="OZ546" s="53"/>
      <c r="PA546" s="53"/>
      <c r="PB546" s="53"/>
      <c r="PC546" s="53"/>
      <c r="PD546" s="53"/>
      <c r="PE546" s="53"/>
      <c r="PF546" s="53"/>
      <c r="PG546" s="53"/>
      <c r="PH546" s="53"/>
      <c r="PI546" s="53"/>
      <c r="PJ546" s="53"/>
      <c r="PK546" s="53"/>
      <c r="PL546" s="53"/>
      <c r="PM546" s="53"/>
      <c r="PN546" s="53"/>
      <c r="PO546" s="53"/>
      <c r="PP546" s="53"/>
      <c r="PQ546" s="53"/>
      <c r="PR546" s="53"/>
      <c r="PS546" s="53"/>
      <c r="PT546" s="53"/>
      <c r="PU546" s="53"/>
      <c r="PV546" s="53"/>
      <c r="PW546" s="53"/>
      <c r="PX546" s="53"/>
      <c r="PY546" s="53"/>
      <c r="PZ546" s="53"/>
      <c r="QA546" s="53"/>
      <c r="QB546" s="53"/>
      <c r="QC546" s="53"/>
      <c r="QD546" s="53"/>
      <c r="QE546" s="53"/>
      <c r="QF546" s="53"/>
      <c r="QG546" s="53"/>
      <c r="QH546" s="53"/>
      <c r="QI546" s="53"/>
      <c r="QJ546" s="53"/>
      <c r="QK546" s="53"/>
      <c r="QL546" s="53"/>
      <c r="QM546" s="53"/>
      <c r="QN546" s="53"/>
      <c r="QO546" s="53"/>
      <c r="QP546" s="53"/>
      <c r="QQ546" s="53"/>
      <c r="QR546" s="53"/>
      <c r="QS546" s="53"/>
      <c r="QT546" s="53"/>
      <c r="QU546" s="53"/>
      <c r="QV546" s="53"/>
      <c r="QW546" s="53"/>
      <c r="QX546" s="53"/>
      <c r="QY546" s="53"/>
      <c r="QZ546" s="53"/>
      <c r="RA546" s="53"/>
      <c r="RB546" s="53"/>
      <c r="RC546" s="53"/>
      <c r="RD546" s="53"/>
      <c r="RE546" s="53"/>
      <c r="RF546" s="53"/>
      <c r="RG546" s="53"/>
      <c r="RH546" s="53"/>
      <c r="RI546" s="53"/>
      <c r="RJ546" s="53"/>
      <c r="RK546" s="53"/>
      <c r="RL546" s="53"/>
      <c r="RM546" s="53"/>
      <c r="RN546" s="53"/>
      <c r="RO546" s="53"/>
      <c r="RP546" s="53"/>
      <c r="RQ546" s="53"/>
      <c r="RR546" s="53"/>
      <c r="RS546" s="53"/>
      <c r="RT546" s="53"/>
      <c r="RU546" s="53"/>
      <c r="RV546" s="53"/>
      <c r="RW546" s="53"/>
      <c r="RX546" s="53"/>
      <c r="RY546" s="53"/>
      <c r="RZ546" s="53"/>
      <c r="SA546" s="53"/>
      <c r="SB546" s="53"/>
      <c r="SC546" s="53"/>
      <c r="SD546" s="53"/>
      <c r="SE546" s="53"/>
      <c r="SF546" s="53"/>
      <c r="SG546" s="53"/>
      <c r="SH546" s="53"/>
      <c r="SI546" s="53"/>
      <c r="SJ546" s="53"/>
      <c r="SK546" s="53"/>
      <c r="SL546" s="53"/>
      <c r="SM546" s="53"/>
      <c r="SN546" s="53"/>
      <c r="SO546" s="53"/>
      <c r="SP546" s="53"/>
      <c r="SQ546" s="53"/>
      <c r="SR546" s="53"/>
      <c r="SS546" s="53"/>
      <c r="ST546" s="53"/>
      <c r="SU546" s="53"/>
      <c r="SV546" s="53"/>
      <c r="SW546" s="53"/>
      <c r="SX546" s="53"/>
      <c r="SY546" s="53"/>
      <c r="SZ546" s="53"/>
      <c r="TA546" s="53"/>
      <c r="TB546" s="53"/>
      <c r="TC546" s="53"/>
      <c r="TD546" s="53"/>
      <c r="TE546" s="53"/>
      <c r="TF546" s="53"/>
      <c r="TG546" s="53"/>
      <c r="TH546" s="53"/>
      <c r="TI546" s="53"/>
      <c r="TJ546" s="53"/>
      <c r="TK546" s="53"/>
      <c r="TL546" s="53"/>
      <c r="TM546" s="53"/>
      <c r="TN546" s="53"/>
      <c r="TO546" s="53"/>
      <c r="TP546" s="53"/>
      <c r="TQ546" s="53"/>
      <c r="TR546" s="53"/>
      <c r="TS546" s="53"/>
      <c r="TT546" s="53"/>
      <c r="TU546" s="53"/>
      <c r="TV546" s="53"/>
      <c r="TW546" s="53"/>
      <c r="TX546" s="53"/>
      <c r="TY546" s="53"/>
      <c r="TZ546" s="53"/>
      <c r="UA546" s="53"/>
      <c r="UB546" s="53"/>
      <c r="UC546" s="53"/>
      <c r="UD546" s="53"/>
      <c r="UE546" s="53"/>
      <c r="UF546" s="53"/>
      <c r="UG546" s="53"/>
    </row>
    <row r="547" spans="12:553" s="19" customFormat="1" ht="15.75" customHeight="1" x14ac:dyDescent="0.2">
      <c r="L547" s="66"/>
      <c r="M547" s="66"/>
      <c r="N547" s="52"/>
      <c r="O547" s="53"/>
      <c r="P547" s="53"/>
      <c r="Q547" s="53"/>
      <c r="R547" s="53"/>
      <c r="S547" s="53"/>
      <c r="T547" s="53"/>
      <c r="U547" s="53"/>
      <c r="V547" s="53"/>
      <c r="W547" s="53"/>
      <c r="X547" s="53"/>
      <c r="Y547" s="53"/>
      <c r="Z547" s="53"/>
      <c r="AA547" s="53"/>
      <c r="AB547" s="53"/>
      <c r="AC547" s="53"/>
      <c r="AD547" s="53"/>
      <c r="AE547" s="53"/>
      <c r="AF547" s="53"/>
      <c r="AG547" s="53"/>
      <c r="AH547" s="53"/>
      <c r="AI547" s="53"/>
      <c r="AJ547" s="53"/>
      <c r="AK547" s="53"/>
      <c r="AL547" s="53"/>
      <c r="AM547" s="53"/>
      <c r="AN547" s="53"/>
      <c r="AO547" s="53"/>
      <c r="AP547" s="53"/>
      <c r="AQ547" s="53"/>
      <c r="AR547" s="53"/>
      <c r="AS547" s="53"/>
      <c r="AT547" s="53"/>
      <c r="AU547" s="53"/>
      <c r="AV547" s="53"/>
      <c r="AW547" s="53"/>
      <c r="AX547" s="53"/>
      <c r="AY547" s="53"/>
      <c r="AZ547" s="53"/>
      <c r="BA547" s="53"/>
      <c r="BB547" s="53"/>
      <c r="BC547" s="53"/>
      <c r="BD547" s="53"/>
      <c r="BE547" s="53"/>
      <c r="BF547" s="53"/>
      <c r="BG547" s="53"/>
      <c r="BH547" s="53"/>
      <c r="BI547" s="53"/>
      <c r="BJ547" s="53"/>
      <c r="BK547" s="53"/>
      <c r="BL547" s="53"/>
      <c r="BM547" s="53"/>
      <c r="BN547" s="53"/>
      <c r="BO547" s="53"/>
      <c r="BP547" s="53"/>
      <c r="BQ547" s="53"/>
      <c r="BR547" s="53"/>
      <c r="BS547" s="53"/>
      <c r="BT547" s="53"/>
      <c r="BU547" s="53"/>
      <c r="BV547" s="53"/>
      <c r="BW547" s="53"/>
      <c r="BX547" s="53"/>
      <c r="BY547" s="53"/>
      <c r="BZ547" s="53"/>
      <c r="CA547" s="53"/>
      <c r="CB547" s="53"/>
      <c r="CC547" s="53"/>
      <c r="CD547" s="53"/>
      <c r="CE547" s="53"/>
      <c r="CF547" s="53"/>
      <c r="CG547" s="53"/>
      <c r="CH547" s="53"/>
      <c r="CI547" s="53"/>
      <c r="CJ547" s="53"/>
      <c r="CK547" s="53"/>
      <c r="CL547" s="53"/>
      <c r="CM547" s="53"/>
      <c r="CN547" s="53"/>
      <c r="CO547" s="53"/>
      <c r="CP547" s="53"/>
      <c r="CQ547" s="53"/>
      <c r="CR547" s="53"/>
      <c r="CS547" s="53"/>
      <c r="CT547" s="53"/>
      <c r="CU547" s="53"/>
      <c r="CV547" s="53"/>
      <c r="CW547" s="53"/>
      <c r="CX547" s="53"/>
      <c r="CY547" s="53"/>
      <c r="CZ547" s="53"/>
      <c r="DA547" s="53"/>
      <c r="DB547" s="53"/>
      <c r="DC547" s="53"/>
      <c r="DD547" s="53"/>
      <c r="DE547" s="53"/>
      <c r="DF547" s="53"/>
      <c r="DG547" s="53"/>
      <c r="DH547" s="53"/>
      <c r="DI547" s="53"/>
      <c r="DJ547" s="53"/>
      <c r="DK547" s="53"/>
      <c r="DL547" s="53"/>
      <c r="DM547" s="53"/>
      <c r="DN547" s="53"/>
      <c r="DO547" s="53"/>
      <c r="DP547" s="53"/>
      <c r="DQ547" s="53"/>
      <c r="DR547" s="53"/>
      <c r="DS547" s="53"/>
      <c r="DT547" s="53"/>
      <c r="DU547" s="53"/>
      <c r="DV547" s="53"/>
      <c r="DW547" s="53"/>
      <c r="DX547" s="53"/>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3"/>
      <c r="FK547" s="53"/>
      <c r="FL547" s="53"/>
      <c r="FM547" s="53"/>
      <c r="FN547" s="53"/>
      <c r="FO547" s="53"/>
      <c r="FP547" s="53"/>
      <c r="FQ547" s="53"/>
      <c r="FR547" s="53"/>
      <c r="FS547" s="53"/>
      <c r="FT547" s="53"/>
      <c r="FU547" s="53"/>
      <c r="FV547" s="53"/>
      <c r="FW547" s="53"/>
      <c r="FX547" s="53"/>
      <c r="FY547" s="53"/>
      <c r="FZ547" s="53"/>
      <c r="GA547" s="53"/>
      <c r="GB547" s="53"/>
      <c r="GC547" s="53"/>
      <c r="GD547" s="53"/>
      <c r="GE547" s="53"/>
      <c r="GF547" s="53"/>
      <c r="GG547" s="53"/>
      <c r="GH547" s="53"/>
      <c r="GI547" s="53"/>
      <c r="GJ547" s="53"/>
      <c r="GK547" s="53"/>
      <c r="GL547" s="53"/>
      <c r="GM547" s="53"/>
      <c r="GN547" s="53"/>
      <c r="GO547" s="53"/>
      <c r="GP547" s="53"/>
      <c r="GQ547" s="53"/>
      <c r="GR547" s="53"/>
      <c r="GS547" s="53"/>
      <c r="GT547" s="53"/>
      <c r="GU547" s="53"/>
      <c r="GV547" s="53"/>
      <c r="GW547" s="53"/>
      <c r="GX547" s="53"/>
      <c r="GY547" s="53"/>
      <c r="GZ547" s="53"/>
      <c r="HA547" s="53"/>
      <c r="HB547" s="53"/>
      <c r="HC547" s="53"/>
      <c r="HD547" s="53"/>
      <c r="HE547" s="53"/>
      <c r="HF547" s="53"/>
      <c r="HG547" s="53"/>
      <c r="HH547" s="53"/>
      <c r="HI547" s="53"/>
      <c r="HJ547" s="53"/>
      <c r="HK547" s="53"/>
      <c r="HL547" s="53"/>
      <c r="HM547" s="53"/>
      <c r="HN547" s="53"/>
      <c r="HO547" s="53"/>
      <c r="HP547" s="53"/>
      <c r="HQ547" s="53"/>
      <c r="HR547" s="53"/>
      <c r="HS547" s="53"/>
      <c r="HT547" s="53"/>
      <c r="HU547" s="53"/>
      <c r="HV547" s="53"/>
      <c r="HW547" s="53"/>
      <c r="HX547" s="53"/>
      <c r="HY547" s="53"/>
      <c r="HZ547" s="53"/>
      <c r="IA547" s="53"/>
      <c r="IB547" s="53"/>
      <c r="IC547" s="53"/>
      <c r="ID547" s="53"/>
      <c r="IE547" s="53"/>
      <c r="IF547" s="53"/>
      <c r="IG547" s="53"/>
      <c r="IH547" s="53"/>
      <c r="II547" s="53"/>
      <c r="IJ547" s="53"/>
      <c r="IK547" s="53"/>
      <c r="IL547" s="53"/>
      <c r="IM547" s="53"/>
      <c r="IN547" s="53"/>
      <c r="IO547" s="53"/>
      <c r="IP547" s="53"/>
      <c r="IQ547" s="53"/>
      <c r="IR547" s="53"/>
      <c r="IS547" s="53"/>
      <c r="IT547" s="53"/>
      <c r="IU547" s="53"/>
      <c r="IV547" s="53"/>
      <c r="IW547" s="53"/>
      <c r="IX547" s="53"/>
      <c r="IY547" s="53"/>
      <c r="IZ547" s="53"/>
      <c r="JA547" s="53"/>
      <c r="JB547" s="53"/>
      <c r="JC547" s="53"/>
      <c r="JD547" s="53"/>
      <c r="JE547" s="53"/>
      <c r="JF547" s="53"/>
      <c r="JG547" s="53"/>
      <c r="JH547" s="53"/>
      <c r="JI547" s="53"/>
      <c r="JJ547" s="53"/>
      <c r="JK547" s="53"/>
      <c r="JL547" s="53"/>
      <c r="JM547" s="53"/>
      <c r="JN547" s="53"/>
      <c r="JO547" s="53"/>
      <c r="JP547" s="53"/>
      <c r="JQ547" s="53"/>
      <c r="JR547" s="53"/>
      <c r="JS547" s="53"/>
      <c r="JT547" s="53"/>
      <c r="JU547" s="53"/>
      <c r="JV547" s="53"/>
      <c r="JW547" s="53"/>
      <c r="JX547" s="53"/>
      <c r="JY547" s="53"/>
      <c r="JZ547" s="53"/>
      <c r="KA547" s="53"/>
      <c r="KB547" s="53"/>
      <c r="KC547" s="53"/>
      <c r="KD547" s="53"/>
      <c r="KE547" s="53"/>
      <c r="KF547" s="53"/>
      <c r="KG547" s="53"/>
      <c r="KH547" s="53"/>
      <c r="KI547" s="53"/>
      <c r="KJ547" s="53"/>
      <c r="KK547" s="53"/>
      <c r="KL547" s="53"/>
      <c r="KM547" s="53"/>
      <c r="KN547" s="53"/>
      <c r="KO547" s="53"/>
      <c r="KP547" s="53"/>
      <c r="KQ547" s="53"/>
      <c r="KR547" s="53"/>
      <c r="KS547" s="53"/>
      <c r="KT547" s="53"/>
      <c r="KU547" s="53"/>
      <c r="KV547" s="53"/>
      <c r="KW547" s="53"/>
      <c r="KX547" s="53"/>
      <c r="KY547" s="53"/>
      <c r="KZ547" s="53"/>
      <c r="LA547" s="53"/>
      <c r="LB547" s="53"/>
      <c r="LC547" s="53"/>
      <c r="LD547" s="53"/>
      <c r="LE547" s="53"/>
      <c r="LF547" s="53"/>
      <c r="LG547" s="53"/>
      <c r="LH547" s="53"/>
      <c r="LI547" s="53"/>
      <c r="LJ547" s="53"/>
      <c r="LK547" s="53"/>
      <c r="LL547" s="53"/>
      <c r="LM547" s="53"/>
      <c r="LN547" s="53"/>
      <c r="LO547" s="53"/>
      <c r="LP547" s="53"/>
      <c r="LQ547" s="53"/>
      <c r="LR547" s="53"/>
      <c r="LS547" s="53"/>
      <c r="LT547" s="53"/>
      <c r="LU547" s="53"/>
      <c r="LV547" s="53"/>
      <c r="LW547" s="53"/>
      <c r="LX547" s="53"/>
      <c r="LY547" s="53"/>
      <c r="LZ547" s="53"/>
      <c r="MA547" s="53"/>
      <c r="MB547" s="53"/>
      <c r="MC547" s="53"/>
      <c r="MD547" s="53"/>
      <c r="ME547" s="53"/>
      <c r="MF547" s="53"/>
      <c r="MG547" s="53"/>
      <c r="MH547" s="53"/>
      <c r="MI547" s="53"/>
      <c r="MJ547" s="53"/>
      <c r="MK547" s="53"/>
      <c r="ML547" s="53"/>
      <c r="MM547" s="53"/>
      <c r="MN547" s="53"/>
      <c r="MO547" s="53"/>
      <c r="MP547" s="53"/>
      <c r="MQ547" s="53"/>
      <c r="MR547" s="53"/>
      <c r="MS547" s="53"/>
      <c r="MT547" s="53"/>
      <c r="MU547" s="53"/>
      <c r="MV547" s="53"/>
      <c r="MW547" s="53"/>
      <c r="MX547" s="53"/>
      <c r="MY547" s="53"/>
      <c r="MZ547" s="53"/>
      <c r="NA547" s="53"/>
      <c r="NB547" s="53"/>
      <c r="NC547" s="53"/>
      <c r="ND547" s="53"/>
      <c r="NE547" s="53"/>
      <c r="NF547" s="53"/>
      <c r="NG547" s="53"/>
      <c r="NH547" s="53"/>
      <c r="NI547" s="53"/>
      <c r="NJ547" s="53"/>
      <c r="NK547" s="53"/>
      <c r="NL547" s="53"/>
      <c r="NM547" s="53"/>
      <c r="NN547" s="53"/>
      <c r="NO547" s="53"/>
      <c r="NP547" s="53"/>
      <c r="NQ547" s="53"/>
      <c r="NR547" s="53"/>
      <c r="NS547" s="53"/>
      <c r="NT547" s="53"/>
      <c r="NU547" s="53"/>
      <c r="NV547" s="53"/>
      <c r="NW547" s="53"/>
      <c r="NX547" s="53"/>
      <c r="NY547" s="53"/>
      <c r="NZ547" s="53"/>
      <c r="OA547" s="53"/>
      <c r="OB547" s="53"/>
      <c r="OC547" s="53"/>
      <c r="OD547" s="53"/>
      <c r="OE547" s="53"/>
      <c r="OF547" s="53"/>
      <c r="OG547" s="53"/>
      <c r="OH547" s="53"/>
      <c r="OI547" s="53"/>
      <c r="OJ547" s="53"/>
      <c r="OK547" s="53"/>
      <c r="OL547" s="53"/>
      <c r="OM547" s="53"/>
      <c r="ON547" s="53"/>
      <c r="OO547" s="53"/>
      <c r="OP547" s="53"/>
      <c r="OQ547" s="53"/>
      <c r="OR547" s="53"/>
      <c r="OS547" s="53"/>
      <c r="OT547" s="53"/>
      <c r="OU547" s="53"/>
      <c r="OV547" s="53"/>
      <c r="OW547" s="53"/>
      <c r="OX547" s="53"/>
      <c r="OY547" s="53"/>
      <c r="OZ547" s="53"/>
      <c r="PA547" s="53"/>
      <c r="PB547" s="53"/>
      <c r="PC547" s="53"/>
      <c r="PD547" s="53"/>
      <c r="PE547" s="53"/>
      <c r="PF547" s="53"/>
      <c r="PG547" s="53"/>
      <c r="PH547" s="53"/>
      <c r="PI547" s="53"/>
      <c r="PJ547" s="53"/>
      <c r="PK547" s="53"/>
      <c r="PL547" s="53"/>
      <c r="PM547" s="53"/>
      <c r="PN547" s="53"/>
      <c r="PO547" s="53"/>
      <c r="PP547" s="53"/>
      <c r="PQ547" s="53"/>
      <c r="PR547" s="53"/>
      <c r="PS547" s="53"/>
      <c r="PT547" s="53"/>
      <c r="PU547" s="53"/>
      <c r="PV547" s="53"/>
      <c r="PW547" s="53"/>
      <c r="PX547" s="53"/>
      <c r="PY547" s="53"/>
      <c r="PZ547" s="53"/>
      <c r="QA547" s="53"/>
      <c r="QB547" s="53"/>
      <c r="QC547" s="53"/>
      <c r="QD547" s="53"/>
      <c r="QE547" s="53"/>
      <c r="QF547" s="53"/>
      <c r="QG547" s="53"/>
      <c r="QH547" s="53"/>
      <c r="QI547" s="53"/>
      <c r="QJ547" s="53"/>
      <c r="QK547" s="53"/>
      <c r="QL547" s="53"/>
      <c r="QM547" s="53"/>
      <c r="QN547" s="53"/>
      <c r="QO547" s="53"/>
      <c r="QP547" s="53"/>
      <c r="QQ547" s="53"/>
      <c r="QR547" s="53"/>
      <c r="QS547" s="53"/>
      <c r="QT547" s="53"/>
      <c r="QU547" s="53"/>
      <c r="QV547" s="53"/>
      <c r="QW547" s="53"/>
      <c r="QX547" s="53"/>
      <c r="QY547" s="53"/>
      <c r="QZ547" s="53"/>
      <c r="RA547" s="53"/>
      <c r="RB547" s="53"/>
      <c r="RC547" s="53"/>
      <c r="RD547" s="53"/>
      <c r="RE547" s="53"/>
      <c r="RF547" s="53"/>
      <c r="RG547" s="53"/>
      <c r="RH547" s="53"/>
      <c r="RI547" s="53"/>
      <c r="RJ547" s="53"/>
      <c r="RK547" s="53"/>
      <c r="RL547" s="53"/>
      <c r="RM547" s="53"/>
      <c r="RN547" s="53"/>
      <c r="RO547" s="53"/>
      <c r="RP547" s="53"/>
      <c r="RQ547" s="53"/>
      <c r="RR547" s="53"/>
      <c r="RS547" s="53"/>
      <c r="RT547" s="53"/>
      <c r="RU547" s="53"/>
      <c r="RV547" s="53"/>
      <c r="RW547" s="53"/>
      <c r="RX547" s="53"/>
      <c r="RY547" s="53"/>
      <c r="RZ547" s="53"/>
      <c r="SA547" s="53"/>
      <c r="SB547" s="53"/>
      <c r="SC547" s="53"/>
      <c r="SD547" s="53"/>
      <c r="SE547" s="53"/>
      <c r="SF547" s="53"/>
      <c r="SG547" s="53"/>
      <c r="SH547" s="53"/>
      <c r="SI547" s="53"/>
      <c r="SJ547" s="53"/>
      <c r="SK547" s="53"/>
      <c r="SL547" s="53"/>
      <c r="SM547" s="53"/>
      <c r="SN547" s="53"/>
      <c r="SO547" s="53"/>
      <c r="SP547" s="53"/>
      <c r="SQ547" s="53"/>
      <c r="SR547" s="53"/>
      <c r="SS547" s="53"/>
      <c r="ST547" s="53"/>
      <c r="SU547" s="53"/>
      <c r="SV547" s="53"/>
      <c r="SW547" s="53"/>
      <c r="SX547" s="53"/>
      <c r="SY547" s="53"/>
      <c r="SZ547" s="53"/>
      <c r="TA547" s="53"/>
      <c r="TB547" s="53"/>
      <c r="TC547" s="53"/>
      <c r="TD547" s="53"/>
      <c r="TE547" s="53"/>
      <c r="TF547" s="53"/>
      <c r="TG547" s="53"/>
      <c r="TH547" s="53"/>
      <c r="TI547" s="53"/>
      <c r="TJ547" s="53"/>
      <c r="TK547" s="53"/>
      <c r="TL547" s="53"/>
      <c r="TM547" s="53"/>
      <c r="TN547" s="53"/>
      <c r="TO547" s="53"/>
      <c r="TP547" s="53"/>
      <c r="TQ547" s="53"/>
      <c r="TR547" s="53"/>
      <c r="TS547" s="53"/>
      <c r="TT547" s="53"/>
      <c r="TU547" s="53"/>
      <c r="TV547" s="53"/>
      <c r="TW547" s="53"/>
      <c r="TX547" s="53"/>
      <c r="TY547" s="53"/>
      <c r="TZ547" s="53"/>
      <c r="UA547" s="53"/>
      <c r="UB547" s="53"/>
      <c r="UC547" s="53"/>
      <c r="UD547" s="53"/>
      <c r="UE547" s="53"/>
      <c r="UF547" s="53"/>
      <c r="UG547" s="53"/>
    </row>
    <row r="548" spans="12:553" s="19" customFormat="1" ht="15.75" customHeight="1" x14ac:dyDescent="0.2">
      <c r="L548" s="66"/>
      <c r="M548" s="66"/>
      <c r="N548" s="52"/>
      <c r="O548" s="53"/>
      <c r="P548" s="53"/>
      <c r="Q548" s="53"/>
      <c r="R548" s="53"/>
      <c r="S548" s="53"/>
      <c r="T548" s="53"/>
      <c r="U548" s="53"/>
      <c r="V548" s="53"/>
      <c r="W548" s="53"/>
      <c r="X548" s="53"/>
      <c r="Y548" s="53"/>
      <c r="Z548" s="53"/>
      <c r="AA548" s="53"/>
      <c r="AB548" s="53"/>
      <c r="AC548" s="53"/>
      <c r="AD548" s="53"/>
      <c r="AE548" s="53"/>
      <c r="AF548" s="53"/>
      <c r="AG548" s="53"/>
      <c r="AH548" s="53"/>
      <c r="AI548" s="53"/>
      <c r="AJ548" s="53"/>
      <c r="AK548" s="53"/>
      <c r="AL548" s="53"/>
      <c r="AM548" s="53"/>
      <c r="AN548" s="53"/>
      <c r="AO548" s="53"/>
      <c r="AP548" s="53"/>
      <c r="AQ548" s="53"/>
      <c r="AR548" s="53"/>
      <c r="AS548" s="53"/>
      <c r="AT548" s="53"/>
      <c r="AU548" s="53"/>
      <c r="AV548" s="53"/>
      <c r="AW548" s="53"/>
      <c r="AX548" s="53"/>
      <c r="AY548" s="53"/>
      <c r="AZ548" s="53"/>
      <c r="BA548" s="53"/>
      <c r="BB548" s="53"/>
      <c r="BC548" s="53"/>
      <c r="BD548" s="53"/>
      <c r="BE548" s="53"/>
      <c r="BF548" s="53"/>
      <c r="BG548" s="53"/>
      <c r="BH548" s="53"/>
      <c r="BI548" s="53"/>
      <c r="BJ548" s="53"/>
      <c r="BK548" s="53"/>
      <c r="BL548" s="53"/>
      <c r="BM548" s="53"/>
      <c r="BN548" s="53"/>
      <c r="BO548" s="53"/>
      <c r="BP548" s="53"/>
      <c r="BQ548" s="53"/>
      <c r="BR548" s="53"/>
      <c r="BS548" s="53"/>
      <c r="BT548" s="53"/>
      <c r="BU548" s="53"/>
      <c r="BV548" s="53"/>
      <c r="BW548" s="53"/>
      <c r="BX548" s="53"/>
      <c r="BY548" s="53"/>
      <c r="BZ548" s="53"/>
      <c r="CA548" s="53"/>
      <c r="CB548" s="53"/>
      <c r="CC548" s="53"/>
      <c r="CD548" s="53"/>
      <c r="CE548" s="53"/>
      <c r="CF548" s="53"/>
      <c r="CG548" s="53"/>
      <c r="CH548" s="53"/>
      <c r="CI548" s="53"/>
      <c r="CJ548" s="53"/>
      <c r="CK548" s="53"/>
      <c r="CL548" s="53"/>
      <c r="CM548" s="53"/>
      <c r="CN548" s="53"/>
      <c r="CO548" s="53"/>
      <c r="CP548" s="53"/>
      <c r="CQ548" s="53"/>
      <c r="CR548" s="53"/>
      <c r="CS548" s="53"/>
      <c r="CT548" s="53"/>
      <c r="CU548" s="53"/>
      <c r="CV548" s="53"/>
      <c r="CW548" s="53"/>
      <c r="CX548" s="53"/>
      <c r="CY548" s="53"/>
      <c r="CZ548" s="53"/>
      <c r="DA548" s="53"/>
      <c r="DB548" s="53"/>
      <c r="DC548" s="53"/>
      <c r="DD548" s="53"/>
      <c r="DE548" s="53"/>
      <c r="DF548" s="53"/>
      <c r="DG548" s="53"/>
      <c r="DH548" s="53"/>
      <c r="DI548" s="53"/>
      <c r="DJ548" s="53"/>
      <c r="DK548" s="53"/>
      <c r="DL548" s="53"/>
      <c r="DM548" s="53"/>
      <c r="DN548" s="53"/>
      <c r="DO548" s="53"/>
      <c r="DP548" s="53"/>
      <c r="DQ548" s="53"/>
      <c r="DR548" s="53"/>
      <c r="DS548" s="53"/>
      <c r="DT548" s="53"/>
      <c r="DU548" s="53"/>
      <c r="DV548" s="53"/>
      <c r="DW548" s="53"/>
      <c r="DX548" s="53"/>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3"/>
      <c r="FK548" s="53"/>
      <c r="FL548" s="53"/>
      <c r="FM548" s="53"/>
      <c r="FN548" s="53"/>
      <c r="FO548" s="53"/>
      <c r="FP548" s="53"/>
      <c r="FQ548" s="53"/>
      <c r="FR548" s="53"/>
      <c r="FS548" s="53"/>
      <c r="FT548" s="53"/>
      <c r="FU548" s="53"/>
      <c r="FV548" s="53"/>
      <c r="FW548" s="53"/>
      <c r="FX548" s="53"/>
      <c r="FY548" s="53"/>
      <c r="FZ548" s="53"/>
      <c r="GA548" s="53"/>
      <c r="GB548" s="53"/>
      <c r="GC548" s="53"/>
      <c r="GD548" s="53"/>
      <c r="GE548" s="53"/>
      <c r="GF548" s="53"/>
      <c r="GG548" s="53"/>
      <c r="GH548" s="53"/>
      <c r="GI548" s="53"/>
      <c r="GJ548" s="53"/>
      <c r="GK548" s="53"/>
      <c r="GL548" s="53"/>
      <c r="GM548" s="53"/>
      <c r="GN548" s="53"/>
      <c r="GO548" s="53"/>
      <c r="GP548" s="53"/>
      <c r="GQ548" s="53"/>
      <c r="GR548" s="53"/>
      <c r="GS548" s="53"/>
      <c r="GT548" s="53"/>
      <c r="GU548" s="53"/>
      <c r="GV548" s="53"/>
      <c r="GW548" s="53"/>
      <c r="GX548" s="53"/>
      <c r="GY548" s="53"/>
      <c r="GZ548" s="53"/>
      <c r="HA548" s="53"/>
      <c r="HB548" s="53"/>
      <c r="HC548" s="53"/>
      <c r="HD548" s="53"/>
      <c r="HE548" s="53"/>
      <c r="HF548" s="53"/>
      <c r="HG548" s="53"/>
      <c r="HH548" s="53"/>
      <c r="HI548" s="53"/>
      <c r="HJ548" s="53"/>
      <c r="HK548" s="53"/>
      <c r="HL548" s="53"/>
      <c r="HM548" s="53"/>
      <c r="HN548" s="53"/>
      <c r="HO548" s="53"/>
      <c r="HP548" s="53"/>
      <c r="HQ548" s="53"/>
      <c r="HR548" s="53"/>
      <c r="HS548" s="53"/>
      <c r="HT548" s="53"/>
      <c r="HU548" s="53"/>
      <c r="HV548" s="53"/>
      <c r="HW548" s="53"/>
      <c r="HX548" s="53"/>
      <c r="HY548" s="53"/>
      <c r="HZ548" s="53"/>
      <c r="IA548" s="53"/>
      <c r="IB548" s="53"/>
      <c r="IC548" s="53"/>
      <c r="ID548" s="53"/>
      <c r="IE548" s="53"/>
      <c r="IF548" s="53"/>
      <c r="IG548" s="53"/>
      <c r="IH548" s="53"/>
      <c r="II548" s="53"/>
      <c r="IJ548" s="53"/>
      <c r="IK548" s="53"/>
      <c r="IL548" s="53"/>
      <c r="IM548" s="53"/>
      <c r="IN548" s="53"/>
      <c r="IO548" s="53"/>
      <c r="IP548" s="53"/>
      <c r="IQ548" s="53"/>
      <c r="IR548" s="53"/>
      <c r="IS548" s="53"/>
      <c r="IT548" s="53"/>
      <c r="IU548" s="53"/>
      <c r="IV548" s="53"/>
      <c r="IW548" s="53"/>
      <c r="IX548" s="53"/>
      <c r="IY548" s="53"/>
      <c r="IZ548" s="53"/>
      <c r="JA548" s="53"/>
      <c r="JB548" s="53"/>
      <c r="JC548" s="53"/>
      <c r="JD548" s="53"/>
      <c r="JE548" s="53"/>
      <c r="JF548" s="53"/>
      <c r="JG548" s="53"/>
      <c r="JH548" s="53"/>
      <c r="JI548" s="53"/>
      <c r="JJ548" s="53"/>
      <c r="JK548" s="53"/>
      <c r="JL548" s="53"/>
      <c r="JM548" s="53"/>
      <c r="JN548" s="53"/>
      <c r="JO548" s="53"/>
      <c r="JP548" s="53"/>
      <c r="JQ548" s="53"/>
      <c r="JR548" s="53"/>
      <c r="JS548" s="53"/>
      <c r="JT548" s="53"/>
      <c r="JU548" s="53"/>
      <c r="JV548" s="53"/>
      <c r="JW548" s="53"/>
      <c r="JX548" s="53"/>
      <c r="JY548" s="53"/>
      <c r="JZ548" s="53"/>
      <c r="KA548" s="53"/>
      <c r="KB548" s="53"/>
      <c r="KC548" s="53"/>
      <c r="KD548" s="53"/>
      <c r="KE548" s="53"/>
      <c r="KF548" s="53"/>
      <c r="KG548" s="53"/>
      <c r="KH548" s="53"/>
      <c r="KI548" s="53"/>
      <c r="KJ548" s="53"/>
      <c r="KK548" s="53"/>
      <c r="KL548" s="53"/>
      <c r="KM548" s="53"/>
      <c r="KN548" s="53"/>
      <c r="KO548" s="53"/>
      <c r="KP548" s="53"/>
      <c r="KQ548" s="53"/>
      <c r="KR548" s="53"/>
      <c r="KS548" s="53"/>
      <c r="KT548" s="53"/>
      <c r="KU548" s="53"/>
      <c r="KV548" s="53"/>
      <c r="KW548" s="53"/>
      <c r="KX548" s="53"/>
      <c r="KY548" s="53"/>
      <c r="KZ548" s="53"/>
      <c r="LA548" s="53"/>
      <c r="LB548" s="53"/>
      <c r="LC548" s="53"/>
      <c r="LD548" s="53"/>
      <c r="LE548" s="53"/>
      <c r="LF548" s="53"/>
      <c r="LG548" s="53"/>
      <c r="LH548" s="53"/>
      <c r="LI548" s="53"/>
      <c r="LJ548" s="53"/>
      <c r="LK548" s="53"/>
      <c r="LL548" s="53"/>
      <c r="LM548" s="53"/>
      <c r="LN548" s="53"/>
      <c r="LO548" s="53"/>
      <c r="LP548" s="53"/>
      <c r="LQ548" s="53"/>
      <c r="LR548" s="53"/>
      <c r="LS548" s="53"/>
      <c r="LT548" s="53"/>
      <c r="LU548" s="53"/>
      <c r="LV548" s="53"/>
      <c r="LW548" s="53"/>
      <c r="LX548" s="53"/>
      <c r="LY548" s="53"/>
      <c r="LZ548" s="53"/>
      <c r="MA548" s="53"/>
      <c r="MB548" s="53"/>
      <c r="MC548" s="53"/>
      <c r="MD548" s="53"/>
      <c r="ME548" s="53"/>
      <c r="MF548" s="53"/>
      <c r="MG548" s="53"/>
      <c r="MH548" s="53"/>
      <c r="MI548" s="53"/>
      <c r="MJ548" s="53"/>
      <c r="MK548" s="53"/>
      <c r="ML548" s="53"/>
      <c r="MM548" s="53"/>
      <c r="MN548" s="53"/>
      <c r="MO548" s="53"/>
      <c r="MP548" s="53"/>
      <c r="MQ548" s="53"/>
      <c r="MR548" s="53"/>
      <c r="MS548" s="53"/>
      <c r="MT548" s="53"/>
      <c r="MU548" s="53"/>
      <c r="MV548" s="53"/>
      <c r="MW548" s="53"/>
      <c r="MX548" s="53"/>
      <c r="MY548" s="53"/>
      <c r="MZ548" s="53"/>
      <c r="NA548" s="53"/>
      <c r="NB548" s="53"/>
      <c r="NC548" s="53"/>
      <c r="ND548" s="53"/>
      <c r="NE548" s="53"/>
      <c r="NF548" s="53"/>
      <c r="NG548" s="53"/>
      <c r="NH548" s="53"/>
      <c r="NI548" s="53"/>
      <c r="NJ548" s="53"/>
      <c r="NK548" s="53"/>
      <c r="NL548" s="53"/>
      <c r="NM548" s="53"/>
      <c r="NN548" s="53"/>
      <c r="NO548" s="53"/>
      <c r="NP548" s="53"/>
      <c r="NQ548" s="53"/>
      <c r="NR548" s="53"/>
      <c r="NS548" s="53"/>
      <c r="NT548" s="53"/>
      <c r="NU548" s="53"/>
      <c r="NV548" s="53"/>
      <c r="NW548" s="53"/>
      <c r="NX548" s="53"/>
      <c r="NY548" s="53"/>
      <c r="NZ548" s="53"/>
      <c r="OA548" s="53"/>
      <c r="OB548" s="53"/>
      <c r="OC548" s="53"/>
      <c r="OD548" s="53"/>
      <c r="OE548" s="53"/>
      <c r="OF548" s="53"/>
      <c r="OG548" s="53"/>
      <c r="OH548" s="53"/>
      <c r="OI548" s="53"/>
      <c r="OJ548" s="53"/>
      <c r="OK548" s="53"/>
      <c r="OL548" s="53"/>
      <c r="OM548" s="53"/>
      <c r="ON548" s="53"/>
      <c r="OO548" s="53"/>
      <c r="OP548" s="53"/>
      <c r="OQ548" s="53"/>
      <c r="OR548" s="53"/>
      <c r="OS548" s="53"/>
      <c r="OT548" s="53"/>
      <c r="OU548" s="53"/>
      <c r="OV548" s="53"/>
      <c r="OW548" s="53"/>
      <c r="OX548" s="53"/>
      <c r="OY548" s="53"/>
      <c r="OZ548" s="53"/>
      <c r="PA548" s="53"/>
      <c r="PB548" s="53"/>
      <c r="PC548" s="53"/>
      <c r="PD548" s="53"/>
      <c r="PE548" s="53"/>
      <c r="PF548" s="53"/>
      <c r="PG548" s="53"/>
      <c r="PH548" s="53"/>
      <c r="PI548" s="53"/>
      <c r="PJ548" s="53"/>
      <c r="PK548" s="53"/>
      <c r="PL548" s="53"/>
      <c r="PM548" s="53"/>
      <c r="PN548" s="53"/>
      <c r="PO548" s="53"/>
      <c r="PP548" s="53"/>
      <c r="PQ548" s="53"/>
      <c r="PR548" s="53"/>
      <c r="PS548" s="53"/>
      <c r="PT548" s="53"/>
      <c r="PU548" s="53"/>
      <c r="PV548" s="53"/>
      <c r="PW548" s="53"/>
      <c r="PX548" s="53"/>
      <c r="PY548" s="53"/>
      <c r="PZ548" s="53"/>
      <c r="QA548" s="53"/>
      <c r="QB548" s="53"/>
      <c r="QC548" s="53"/>
      <c r="QD548" s="53"/>
      <c r="QE548" s="53"/>
      <c r="QF548" s="53"/>
      <c r="QG548" s="53"/>
      <c r="QH548" s="53"/>
      <c r="QI548" s="53"/>
      <c r="QJ548" s="53"/>
      <c r="QK548" s="53"/>
      <c r="QL548" s="53"/>
      <c r="QM548" s="53"/>
      <c r="QN548" s="53"/>
      <c r="QO548" s="53"/>
      <c r="QP548" s="53"/>
      <c r="QQ548" s="53"/>
      <c r="QR548" s="53"/>
      <c r="QS548" s="53"/>
      <c r="QT548" s="53"/>
      <c r="QU548" s="53"/>
      <c r="QV548" s="53"/>
      <c r="QW548" s="53"/>
      <c r="QX548" s="53"/>
      <c r="QY548" s="53"/>
      <c r="QZ548" s="53"/>
      <c r="RA548" s="53"/>
      <c r="RB548" s="53"/>
      <c r="RC548" s="53"/>
      <c r="RD548" s="53"/>
      <c r="RE548" s="53"/>
      <c r="RF548" s="53"/>
      <c r="RG548" s="53"/>
      <c r="RH548" s="53"/>
      <c r="RI548" s="53"/>
      <c r="RJ548" s="53"/>
      <c r="RK548" s="53"/>
      <c r="RL548" s="53"/>
      <c r="RM548" s="53"/>
      <c r="RN548" s="53"/>
      <c r="RO548" s="53"/>
      <c r="RP548" s="53"/>
      <c r="RQ548" s="53"/>
      <c r="RR548" s="53"/>
      <c r="RS548" s="53"/>
      <c r="RT548" s="53"/>
      <c r="RU548" s="53"/>
      <c r="RV548" s="53"/>
      <c r="RW548" s="53"/>
      <c r="RX548" s="53"/>
      <c r="RY548" s="53"/>
      <c r="RZ548" s="53"/>
      <c r="SA548" s="53"/>
      <c r="SB548" s="53"/>
      <c r="SC548" s="53"/>
      <c r="SD548" s="53"/>
      <c r="SE548" s="53"/>
      <c r="SF548" s="53"/>
      <c r="SG548" s="53"/>
      <c r="SH548" s="53"/>
      <c r="SI548" s="53"/>
      <c r="SJ548" s="53"/>
      <c r="SK548" s="53"/>
      <c r="SL548" s="53"/>
      <c r="SM548" s="53"/>
      <c r="SN548" s="53"/>
      <c r="SO548" s="53"/>
      <c r="SP548" s="53"/>
      <c r="SQ548" s="53"/>
      <c r="SR548" s="53"/>
      <c r="SS548" s="53"/>
      <c r="ST548" s="53"/>
      <c r="SU548" s="53"/>
      <c r="SV548" s="53"/>
      <c r="SW548" s="53"/>
      <c r="SX548" s="53"/>
      <c r="SY548" s="53"/>
      <c r="SZ548" s="53"/>
      <c r="TA548" s="53"/>
      <c r="TB548" s="53"/>
      <c r="TC548" s="53"/>
      <c r="TD548" s="53"/>
      <c r="TE548" s="53"/>
      <c r="TF548" s="53"/>
      <c r="TG548" s="53"/>
      <c r="TH548" s="53"/>
      <c r="TI548" s="53"/>
      <c r="TJ548" s="53"/>
      <c r="TK548" s="53"/>
      <c r="TL548" s="53"/>
      <c r="TM548" s="53"/>
      <c r="TN548" s="53"/>
      <c r="TO548" s="53"/>
      <c r="TP548" s="53"/>
      <c r="TQ548" s="53"/>
      <c r="TR548" s="53"/>
      <c r="TS548" s="53"/>
      <c r="TT548" s="53"/>
      <c r="TU548" s="53"/>
      <c r="TV548" s="53"/>
      <c r="TW548" s="53"/>
      <c r="TX548" s="53"/>
      <c r="TY548" s="53"/>
      <c r="TZ548" s="53"/>
      <c r="UA548" s="53"/>
      <c r="UB548" s="53"/>
      <c r="UC548" s="53"/>
      <c r="UD548" s="53"/>
      <c r="UE548" s="53"/>
      <c r="UF548" s="53"/>
      <c r="UG548" s="53"/>
    </row>
    <row r="549" spans="12:553" s="19" customFormat="1" ht="15.75" customHeight="1" x14ac:dyDescent="0.2">
      <c r="L549" s="66"/>
      <c r="M549" s="66"/>
      <c r="N549" s="52"/>
      <c r="O549" s="53"/>
      <c r="P549" s="53"/>
      <c r="Q549" s="53"/>
      <c r="R549" s="53"/>
      <c r="S549" s="53"/>
      <c r="T549" s="53"/>
      <c r="U549" s="53"/>
      <c r="V549" s="53"/>
      <c r="W549" s="53"/>
      <c r="X549" s="53"/>
      <c r="Y549" s="53"/>
      <c r="Z549" s="53"/>
      <c r="AA549" s="53"/>
      <c r="AB549" s="53"/>
      <c r="AC549" s="53"/>
      <c r="AD549" s="53"/>
      <c r="AE549" s="53"/>
      <c r="AF549" s="53"/>
      <c r="AG549" s="53"/>
      <c r="AH549" s="53"/>
      <c r="AI549" s="53"/>
      <c r="AJ549" s="53"/>
      <c r="AK549" s="53"/>
      <c r="AL549" s="53"/>
      <c r="AM549" s="53"/>
      <c r="AN549" s="53"/>
      <c r="AO549" s="53"/>
      <c r="AP549" s="53"/>
      <c r="AQ549" s="53"/>
      <c r="AR549" s="53"/>
      <c r="AS549" s="53"/>
      <c r="AT549" s="53"/>
      <c r="AU549" s="53"/>
      <c r="AV549" s="53"/>
      <c r="AW549" s="53"/>
      <c r="AX549" s="53"/>
      <c r="AY549" s="53"/>
      <c r="AZ549" s="53"/>
      <c r="BA549" s="53"/>
      <c r="BB549" s="53"/>
      <c r="BC549" s="53"/>
      <c r="BD549" s="53"/>
      <c r="BE549" s="53"/>
      <c r="BF549" s="53"/>
      <c r="BG549" s="53"/>
      <c r="BH549" s="53"/>
      <c r="BI549" s="53"/>
      <c r="BJ549" s="53"/>
      <c r="BK549" s="53"/>
      <c r="BL549" s="53"/>
      <c r="BM549" s="53"/>
      <c r="BN549" s="53"/>
      <c r="BO549" s="53"/>
      <c r="BP549" s="53"/>
      <c r="BQ549" s="53"/>
      <c r="BR549" s="53"/>
      <c r="BS549" s="53"/>
      <c r="BT549" s="53"/>
      <c r="BU549" s="53"/>
      <c r="BV549" s="53"/>
      <c r="BW549" s="53"/>
      <c r="BX549" s="53"/>
      <c r="BY549" s="53"/>
      <c r="BZ549" s="53"/>
      <c r="CA549" s="53"/>
      <c r="CB549" s="53"/>
      <c r="CC549" s="53"/>
      <c r="CD549" s="53"/>
      <c r="CE549" s="53"/>
      <c r="CF549" s="53"/>
      <c r="CG549" s="53"/>
      <c r="CH549" s="53"/>
      <c r="CI549" s="53"/>
      <c r="CJ549" s="53"/>
      <c r="CK549" s="53"/>
      <c r="CL549" s="53"/>
      <c r="CM549" s="53"/>
      <c r="CN549" s="53"/>
      <c r="CO549" s="53"/>
      <c r="CP549" s="53"/>
      <c r="CQ549" s="53"/>
      <c r="CR549" s="53"/>
      <c r="CS549" s="53"/>
      <c r="CT549" s="53"/>
      <c r="CU549" s="53"/>
      <c r="CV549" s="53"/>
      <c r="CW549" s="53"/>
      <c r="CX549" s="53"/>
      <c r="CY549" s="53"/>
      <c r="CZ549" s="53"/>
      <c r="DA549" s="53"/>
      <c r="DB549" s="53"/>
      <c r="DC549" s="53"/>
      <c r="DD549" s="53"/>
      <c r="DE549" s="53"/>
      <c r="DF549" s="53"/>
      <c r="DG549" s="53"/>
      <c r="DH549" s="53"/>
      <c r="DI549" s="53"/>
      <c r="DJ549" s="53"/>
      <c r="DK549" s="53"/>
      <c r="DL549" s="53"/>
      <c r="DM549" s="53"/>
      <c r="DN549" s="53"/>
      <c r="DO549" s="53"/>
      <c r="DP549" s="53"/>
      <c r="DQ549" s="53"/>
      <c r="DR549" s="53"/>
      <c r="DS549" s="53"/>
      <c r="DT549" s="53"/>
      <c r="DU549" s="53"/>
      <c r="DV549" s="53"/>
      <c r="DW549" s="53"/>
      <c r="DX549" s="53"/>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3"/>
      <c r="FK549" s="53"/>
      <c r="FL549" s="53"/>
      <c r="FM549" s="53"/>
      <c r="FN549" s="53"/>
      <c r="FO549" s="53"/>
      <c r="FP549" s="53"/>
      <c r="FQ549" s="53"/>
      <c r="FR549" s="53"/>
      <c r="FS549" s="53"/>
      <c r="FT549" s="53"/>
      <c r="FU549" s="53"/>
      <c r="FV549" s="53"/>
      <c r="FW549" s="53"/>
      <c r="FX549" s="53"/>
      <c r="FY549" s="53"/>
      <c r="FZ549" s="53"/>
      <c r="GA549" s="53"/>
      <c r="GB549" s="53"/>
      <c r="GC549" s="53"/>
      <c r="GD549" s="53"/>
      <c r="GE549" s="53"/>
      <c r="GF549" s="53"/>
      <c r="GG549" s="53"/>
      <c r="GH549" s="53"/>
      <c r="GI549" s="53"/>
      <c r="GJ549" s="53"/>
      <c r="GK549" s="53"/>
      <c r="GL549" s="53"/>
      <c r="GM549" s="53"/>
      <c r="GN549" s="53"/>
      <c r="GO549" s="53"/>
      <c r="GP549" s="53"/>
      <c r="GQ549" s="53"/>
      <c r="GR549" s="53"/>
      <c r="GS549" s="53"/>
      <c r="GT549" s="53"/>
      <c r="GU549" s="53"/>
      <c r="GV549" s="53"/>
      <c r="GW549" s="53"/>
      <c r="GX549" s="53"/>
      <c r="GY549" s="53"/>
      <c r="GZ549" s="53"/>
      <c r="HA549" s="53"/>
      <c r="HB549" s="53"/>
      <c r="HC549" s="53"/>
      <c r="HD549" s="53"/>
      <c r="HE549" s="53"/>
      <c r="HF549" s="53"/>
      <c r="HG549" s="53"/>
      <c r="HH549" s="53"/>
      <c r="HI549" s="53"/>
      <c r="HJ549" s="53"/>
      <c r="HK549" s="53"/>
      <c r="HL549" s="53"/>
      <c r="HM549" s="53"/>
      <c r="HN549" s="53"/>
      <c r="HO549" s="53"/>
      <c r="HP549" s="53"/>
      <c r="HQ549" s="53"/>
      <c r="HR549" s="53"/>
      <c r="HS549" s="53"/>
      <c r="HT549" s="53"/>
      <c r="HU549" s="53"/>
      <c r="HV549" s="53"/>
      <c r="HW549" s="53"/>
      <c r="HX549" s="53"/>
      <c r="HY549" s="53"/>
      <c r="HZ549" s="53"/>
      <c r="IA549" s="53"/>
      <c r="IB549" s="53"/>
      <c r="IC549" s="53"/>
      <c r="ID549" s="53"/>
      <c r="IE549" s="53"/>
      <c r="IF549" s="53"/>
      <c r="IG549" s="53"/>
      <c r="IH549" s="53"/>
      <c r="II549" s="53"/>
      <c r="IJ549" s="53"/>
      <c r="IK549" s="53"/>
      <c r="IL549" s="53"/>
      <c r="IM549" s="53"/>
      <c r="IN549" s="53"/>
      <c r="IO549" s="53"/>
      <c r="IP549" s="53"/>
      <c r="IQ549" s="53"/>
      <c r="IR549" s="53"/>
      <c r="IS549" s="53"/>
      <c r="IT549" s="53"/>
      <c r="IU549" s="53"/>
      <c r="IV549" s="53"/>
      <c r="IW549" s="53"/>
      <c r="IX549" s="53"/>
      <c r="IY549" s="53"/>
      <c r="IZ549" s="53"/>
      <c r="JA549" s="53"/>
      <c r="JB549" s="53"/>
      <c r="JC549" s="53"/>
      <c r="JD549" s="53"/>
      <c r="JE549" s="53"/>
      <c r="JF549" s="53"/>
      <c r="JG549" s="53"/>
      <c r="JH549" s="53"/>
      <c r="JI549" s="53"/>
      <c r="JJ549" s="53"/>
      <c r="JK549" s="53"/>
      <c r="JL549" s="53"/>
      <c r="JM549" s="53"/>
      <c r="JN549" s="53"/>
      <c r="JO549" s="53"/>
      <c r="JP549" s="53"/>
      <c r="JQ549" s="53"/>
      <c r="JR549" s="53"/>
      <c r="JS549" s="53"/>
      <c r="JT549" s="53"/>
      <c r="JU549" s="53"/>
      <c r="JV549" s="53"/>
      <c r="JW549" s="53"/>
      <c r="JX549" s="53"/>
      <c r="JY549" s="53"/>
      <c r="JZ549" s="53"/>
      <c r="KA549" s="53"/>
      <c r="KB549" s="53"/>
      <c r="KC549" s="53"/>
      <c r="KD549" s="53"/>
      <c r="KE549" s="53"/>
      <c r="KF549" s="53"/>
      <c r="KG549" s="53"/>
      <c r="KH549" s="53"/>
      <c r="KI549" s="53"/>
      <c r="KJ549" s="53"/>
      <c r="KK549" s="53"/>
      <c r="KL549" s="53"/>
      <c r="KM549" s="53"/>
      <c r="KN549" s="53"/>
      <c r="KO549" s="53"/>
      <c r="KP549" s="53"/>
      <c r="KQ549" s="53"/>
      <c r="KR549" s="53"/>
      <c r="KS549" s="53"/>
      <c r="KT549" s="53"/>
      <c r="KU549" s="53"/>
      <c r="KV549" s="53"/>
      <c r="KW549" s="53"/>
      <c r="KX549" s="53"/>
      <c r="KY549" s="53"/>
      <c r="KZ549" s="53"/>
      <c r="LA549" s="53"/>
      <c r="LB549" s="53"/>
      <c r="LC549" s="53"/>
      <c r="LD549" s="53"/>
      <c r="LE549" s="53"/>
      <c r="LF549" s="53"/>
      <c r="LG549" s="53"/>
      <c r="LH549" s="53"/>
      <c r="LI549" s="53"/>
      <c r="LJ549" s="53"/>
      <c r="LK549" s="53"/>
      <c r="LL549" s="53"/>
      <c r="LM549" s="53"/>
      <c r="LN549" s="53"/>
      <c r="LO549" s="53"/>
      <c r="LP549" s="53"/>
      <c r="LQ549" s="53"/>
      <c r="LR549" s="53"/>
      <c r="LS549" s="53"/>
      <c r="LT549" s="53"/>
      <c r="LU549" s="53"/>
      <c r="LV549" s="53"/>
      <c r="LW549" s="53"/>
      <c r="LX549" s="53"/>
      <c r="LY549" s="53"/>
      <c r="LZ549" s="53"/>
      <c r="MA549" s="53"/>
      <c r="MB549" s="53"/>
      <c r="MC549" s="53"/>
      <c r="MD549" s="53"/>
      <c r="ME549" s="53"/>
      <c r="MF549" s="53"/>
      <c r="MG549" s="53"/>
      <c r="MH549" s="53"/>
      <c r="MI549" s="53"/>
      <c r="MJ549" s="53"/>
      <c r="MK549" s="53"/>
      <c r="ML549" s="53"/>
      <c r="MM549" s="53"/>
      <c r="MN549" s="53"/>
      <c r="MO549" s="53"/>
      <c r="MP549" s="53"/>
      <c r="MQ549" s="53"/>
      <c r="MR549" s="53"/>
      <c r="MS549" s="53"/>
      <c r="MT549" s="53"/>
      <c r="MU549" s="53"/>
      <c r="MV549" s="53"/>
      <c r="MW549" s="53"/>
      <c r="MX549" s="53"/>
      <c r="MY549" s="53"/>
      <c r="MZ549" s="53"/>
      <c r="NA549" s="53"/>
      <c r="NB549" s="53"/>
      <c r="NC549" s="53"/>
      <c r="ND549" s="53"/>
      <c r="NE549" s="53"/>
      <c r="NF549" s="53"/>
      <c r="NG549" s="53"/>
      <c r="NH549" s="53"/>
      <c r="NI549" s="53"/>
      <c r="NJ549" s="53"/>
      <c r="NK549" s="53"/>
      <c r="NL549" s="53"/>
      <c r="NM549" s="53"/>
      <c r="NN549" s="53"/>
      <c r="NO549" s="53"/>
      <c r="NP549" s="53"/>
      <c r="NQ549" s="53"/>
      <c r="NR549" s="53"/>
      <c r="NS549" s="53"/>
      <c r="NT549" s="53"/>
      <c r="NU549" s="53"/>
      <c r="NV549" s="53"/>
      <c r="NW549" s="53"/>
      <c r="NX549" s="53"/>
      <c r="NY549" s="53"/>
      <c r="NZ549" s="53"/>
      <c r="OA549" s="53"/>
      <c r="OB549" s="53"/>
      <c r="OC549" s="53"/>
      <c r="OD549" s="53"/>
      <c r="OE549" s="53"/>
      <c r="OF549" s="53"/>
      <c r="OG549" s="53"/>
      <c r="OH549" s="53"/>
      <c r="OI549" s="53"/>
      <c r="OJ549" s="53"/>
      <c r="OK549" s="53"/>
      <c r="OL549" s="53"/>
      <c r="OM549" s="53"/>
      <c r="ON549" s="53"/>
      <c r="OO549" s="53"/>
      <c r="OP549" s="53"/>
      <c r="OQ549" s="53"/>
      <c r="OR549" s="53"/>
      <c r="OS549" s="53"/>
      <c r="OT549" s="53"/>
      <c r="OU549" s="53"/>
      <c r="OV549" s="53"/>
      <c r="OW549" s="53"/>
      <c r="OX549" s="53"/>
      <c r="OY549" s="53"/>
      <c r="OZ549" s="53"/>
      <c r="PA549" s="53"/>
      <c r="PB549" s="53"/>
      <c r="PC549" s="53"/>
      <c r="PD549" s="53"/>
      <c r="PE549" s="53"/>
      <c r="PF549" s="53"/>
      <c r="PG549" s="53"/>
      <c r="PH549" s="53"/>
      <c r="PI549" s="53"/>
      <c r="PJ549" s="53"/>
      <c r="PK549" s="53"/>
      <c r="PL549" s="53"/>
      <c r="PM549" s="53"/>
      <c r="PN549" s="53"/>
      <c r="PO549" s="53"/>
      <c r="PP549" s="53"/>
      <c r="PQ549" s="53"/>
      <c r="PR549" s="53"/>
      <c r="PS549" s="53"/>
      <c r="PT549" s="53"/>
      <c r="PU549" s="53"/>
      <c r="PV549" s="53"/>
      <c r="PW549" s="53"/>
      <c r="PX549" s="53"/>
      <c r="PY549" s="53"/>
      <c r="PZ549" s="53"/>
      <c r="QA549" s="53"/>
      <c r="QB549" s="53"/>
      <c r="QC549" s="53"/>
      <c r="QD549" s="53"/>
      <c r="QE549" s="53"/>
      <c r="QF549" s="53"/>
      <c r="QG549" s="53"/>
      <c r="QH549" s="53"/>
      <c r="QI549" s="53"/>
      <c r="QJ549" s="53"/>
      <c r="QK549" s="53"/>
      <c r="QL549" s="53"/>
      <c r="QM549" s="53"/>
      <c r="QN549" s="53"/>
      <c r="QO549" s="53"/>
      <c r="QP549" s="53"/>
      <c r="QQ549" s="53"/>
      <c r="QR549" s="53"/>
      <c r="QS549" s="53"/>
      <c r="QT549" s="53"/>
      <c r="QU549" s="53"/>
      <c r="QV549" s="53"/>
      <c r="QW549" s="53"/>
      <c r="QX549" s="53"/>
      <c r="QY549" s="53"/>
      <c r="QZ549" s="53"/>
      <c r="RA549" s="53"/>
      <c r="RB549" s="53"/>
      <c r="RC549" s="53"/>
      <c r="RD549" s="53"/>
      <c r="RE549" s="53"/>
      <c r="RF549" s="53"/>
      <c r="RG549" s="53"/>
      <c r="RH549" s="53"/>
      <c r="RI549" s="53"/>
      <c r="RJ549" s="53"/>
      <c r="RK549" s="53"/>
      <c r="RL549" s="53"/>
      <c r="RM549" s="53"/>
      <c r="RN549" s="53"/>
      <c r="RO549" s="53"/>
      <c r="RP549" s="53"/>
      <c r="RQ549" s="53"/>
      <c r="RR549" s="53"/>
      <c r="RS549" s="53"/>
      <c r="RT549" s="53"/>
      <c r="RU549" s="53"/>
      <c r="RV549" s="53"/>
      <c r="RW549" s="53"/>
      <c r="RX549" s="53"/>
      <c r="RY549" s="53"/>
      <c r="RZ549" s="53"/>
      <c r="SA549" s="53"/>
      <c r="SB549" s="53"/>
      <c r="SC549" s="53"/>
      <c r="SD549" s="53"/>
      <c r="SE549" s="53"/>
      <c r="SF549" s="53"/>
      <c r="SG549" s="53"/>
      <c r="SH549" s="53"/>
      <c r="SI549" s="53"/>
      <c r="SJ549" s="53"/>
      <c r="SK549" s="53"/>
      <c r="SL549" s="53"/>
      <c r="SM549" s="53"/>
      <c r="SN549" s="53"/>
      <c r="SO549" s="53"/>
      <c r="SP549" s="53"/>
      <c r="SQ549" s="53"/>
      <c r="SR549" s="53"/>
      <c r="SS549" s="53"/>
      <c r="ST549" s="53"/>
      <c r="SU549" s="53"/>
      <c r="SV549" s="53"/>
      <c r="SW549" s="53"/>
      <c r="SX549" s="53"/>
      <c r="SY549" s="53"/>
      <c r="SZ549" s="53"/>
      <c r="TA549" s="53"/>
      <c r="TB549" s="53"/>
      <c r="TC549" s="53"/>
      <c r="TD549" s="53"/>
      <c r="TE549" s="53"/>
      <c r="TF549" s="53"/>
      <c r="TG549" s="53"/>
      <c r="TH549" s="53"/>
      <c r="TI549" s="53"/>
      <c r="TJ549" s="53"/>
      <c r="TK549" s="53"/>
      <c r="TL549" s="53"/>
      <c r="TM549" s="53"/>
      <c r="TN549" s="53"/>
      <c r="TO549" s="53"/>
      <c r="TP549" s="53"/>
      <c r="TQ549" s="53"/>
      <c r="TR549" s="53"/>
      <c r="TS549" s="53"/>
      <c r="TT549" s="53"/>
      <c r="TU549" s="53"/>
      <c r="TV549" s="53"/>
      <c r="TW549" s="53"/>
      <c r="TX549" s="53"/>
      <c r="TY549" s="53"/>
      <c r="TZ549" s="53"/>
      <c r="UA549" s="53"/>
      <c r="UB549" s="53"/>
      <c r="UC549" s="53"/>
      <c r="UD549" s="53"/>
      <c r="UE549" s="53"/>
      <c r="UF549" s="53"/>
      <c r="UG549" s="53"/>
    </row>
    <row r="550" spans="12:553" s="19" customFormat="1" ht="15.75" customHeight="1" x14ac:dyDescent="0.2">
      <c r="L550" s="66"/>
      <c r="M550" s="66"/>
      <c r="N550" s="52"/>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c r="DB550" s="53"/>
      <c r="DC550" s="53"/>
      <c r="DD550" s="53"/>
      <c r="DE550" s="53"/>
      <c r="DF550" s="53"/>
      <c r="DG550" s="53"/>
      <c r="DH550" s="53"/>
      <c r="DI550" s="53"/>
      <c r="DJ550" s="53"/>
      <c r="DK550" s="53"/>
      <c r="DL550" s="53"/>
      <c r="DM550" s="53"/>
      <c r="DN550" s="53"/>
      <c r="DO550" s="53"/>
      <c r="DP550" s="53"/>
      <c r="DQ550" s="53"/>
      <c r="DR550" s="53"/>
      <c r="DS550" s="53"/>
      <c r="DT550" s="53"/>
      <c r="DU550" s="53"/>
      <c r="DV550" s="53"/>
      <c r="DW550" s="53"/>
      <c r="DX550" s="53"/>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3"/>
      <c r="FK550" s="53"/>
      <c r="FL550" s="53"/>
      <c r="FM550" s="53"/>
      <c r="FN550" s="53"/>
      <c r="FO550" s="53"/>
      <c r="FP550" s="53"/>
      <c r="FQ550" s="53"/>
      <c r="FR550" s="53"/>
      <c r="FS550" s="53"/>
      <c r="FT550" s="53"/>
      <c r="FU550" s="53"/>
      <c r="FV550" s="53"/>
      <c r="FW550" s="53"/>
      <c r="FX550" s="53"/>
      <c r="FY550" s="53"/>
      <c r="FZ550" s="53"/>
      <c r="GA550" s="53"/>
      <c r="GB550" s="53"/>
      <c r="GC550" s="53"/>
      <c r="GD550" s="53"/>
      <c r="GE550" s="53"/>
      <c r="GF550" s="53"/>
      <c r="GG550" s="53"/>
      <c r="GH550" s="53"/>
      <c r="GI550" s="53"/>
      <c r="GJ550" s="53"/>
      <c r="GK550" s="53"/>
      <c r="GL550" s="53"/>
      <c r="GM550" s="53"/>
      <c r="GN550" s="53"/>
      <c r="GO550" s="53"/>
      <c r="GP550" s="53"/>
      <c r="GQ550" s="53"/>
      <c r="GR550" s="53"/>
      <c r="GS550" s="53"/>
      <c r="GT550" s="53"/>
      <c r="GU550" s="53"/>
      <c r="GV550" s="53"/>
      <c r="GW550" s="53"/>
      <c r="GX550" s="53"/>
      <c r="GY550" s="53"/>
      <c r="GZ550" s="53"/>
      <c r="HA550" s="53"/>
      <c r="HB550" s="53"/>
      <c r="HC550" s="53"/>
      <c r="HD550" s="53"/>
      <c r="HE550" s="53"/>
      <c r="HF550" s="53"/>
      <c r="HG550" s="53"/>
      <c r="HH550" s="53"/>
      <c r="HI550" s="53"/>
      <c r="HJ550" s="53"/>
      <c r="HK550" s="53"/>
      <c r="HL550" s="53"/>
      <c r="HM550" s="53"/>
      <c r="HN550" s="53"/>
      <c r="HO550" s="53"/>
      <c r="HP550" s="53"/>
      <c r="HQ550" s="53"/>
      <c r="HR550" s="53"/>
      <c r="HS550" s="53"/>
      <c r="HT550" s="53"/>
      <c r="HU550" s="53"/>
      <c r="HV550" s="53"/>
      <c r="HW550" s="53"/>
      <c r="HX550" s="53"/>
      <c r="HY550" s="53"/>
      <c r="HZ550" s="53"/>
      <c r="IA550" s="53"/>
      <c r="IB550" s="53"/>
      <c r="IC550" s="53"/>
      <c r="ID550" s="53"/>
      <c r="IE550" s="53"/>
      <c r="IF550" s="53"/>
      <c r="IG550" s="53"/>
      <c r="IH550" s="53"/>
      <c r="II550" s="53"/>
      <c r="IJ550" s="53"/>
      <c r="IK550" s="53"/>
      <c r="IL550" s="53"/>
      <c r="IM550" s="53"/>
      <c r="IN550" s="53"/>
      <c r="IO550" s="53"/>
      <c r="IP550" s="53"/>
      <c r="IQ550" s="53"/>
      <c r="IR550" s="53"/>
      <c r="IS550" s="53"/>
      <c r="IT550" s="53"/>
      <c r="IU550" s="53"/>
      <c r="IV550" s="53"/>
      <c r="IW550" s="53"/>
      <c r="IX550" s="53"/>
      <c r="IY550" s="53"/>
      <c r="IZ550" s="53"/>
      <c r="JA550" s="53"/>
      <c r="JB550" s="53"/>
      <c r="JC550" s="53"/>
      <c r="JD550" s="53"/>
      <c r="JE550" s="53"/>
      <c r="JF550" s="53"/>
      <c r="JG550" s="53"/>
      <c r="JH550" s="53"/>
      <c r="JI550" s="53"/>
      <c r="JJ550" s="53"/>
      <c r="JK550" s="53"/>
      <c r="JL550" s="53"/>
      <c r="JM550" s="53"/>
      <c r="JN550" s="53"/>
      <c r="JO550" s="53"/>
      <c r="JP550" s="53"/>
      <c r="JQ550" s="53"/>
      <c r="JR550" s="53"/>
      <c r="JS550" s="53"/>
      <c r="JT550" s="53"/>
      <c r="JU550" s="53"/>
      <c r="JV550" s="53"/>
      <c r="JW550" s="53"/>
      <c r="JX550" s="53"/>
      <c r="JY550" s="53"/>
      <c r="JZ550" s="53"/>
      <c r="KA550" s="53"/>
      <c r="KB550" s="53"/>
      <c r="KC550" s="53"/>
      <c r="KD550" s="53"/>
      <c r="KE550" s="53"/>
      <c r="KF550" s="53"/>
      <c r="KG550" s="53"/>
      <c r="KH550" s="53"/>
      <c r="KI550" s="53"/>
      <c r="KJ550" s="53"/>
      <c r="KK550" s="53"/>
      <c r="KL550" s="53"/>
      <c r="KM550" s="53"/>
      <c r="KN550" s="53"/>
      <c r="KO550" s="53"/>
      <c r="KP550" s="53"/>
      <c r="KQ550" s="53"/>
      <c r="KR550" s="53"/>
      <c r="KS550" s="53"/>
      <c r="KT550" s="53"/>
      <c r="KU550" s="53"/>
      <c r="KV550" s="53"/>
      <c r="KW550" s="53"/>
      <c r="KX550" s="53"/>
      <c r="KY550" s="53"/>
      <c r="KZ550" s="53"/>
      <c r="LA550" s="53"/>
      <c r="LB550" s="53"/>
      <c r="LC550" s="53"/>
      <c r="LD550" s="53"/>
      <c r="LE550" s="53"/>
      <c r="LF550" s="53"/>
      <c r="LG550" s="53"/>
      <c r="LH550" s="53"/>
      <c r="LI550" s="53"/>
      <c r="LJ550" s="53"/>
      <c r="LK550" s="53"/>
      <c r="LL550" s="53"/>
      <c r="LM550" s="53"/>
      <c r="LN550" s="53"/>
      <c r="LO550" s="53"/>
      <c r="LP550" s="53"/>
      <c r="LQ550" s="53"/>
      <c r="LR550" s="53"/>
      <c r="LS550" s="53"/>
      <c r="LT550" s="53"/>
      <c r="LU550" s="53"/>
      <c r="LV550" s="53"/>
      <c r="LW550" s="53"/>
      <c r="LX550" s="53"/>
      <c r="LY550" s="53"/>
      <c r="LZ550" s="53"/>
      <c r="MA550" s="53"/>
      <c r="MB550" s="53"/>
      <c r="MC550" s="53"/>
      <c r="MD550" s="53"/>
      <c r="ME550" s="53"/>
      <c r="MF550" s="53"/>
      <c r="MG550" s="53"/>
      <c r="MH550" s="53"/>
      <c r="MI550" s="53"/>
      <c r="MJ550" s="53"/>
      <c r="MK550" s="53"/>
      <c r="ML550" s="53"/>
      <c r="MM550" s="53"/>
      <c r="MN550" s="53"/>
      <c r="MO550" s="53"/>
      <c r="MP550" s="53"/>
      <c r="MQ550" s="53"/>
      <c r="MR550" s="53"/>
      <c r="MS550" s="53"/>
      <c r="MT550" s="53"/>
      <c r="MU550" s="53"/>
      <c r="MV550" s="53"/>
      <c r="MW550" s="53"/>
      <c r="MX550" s="53"/>
      <c r="MY550" s="53"/>
      <c r="MZ550" s="53"/>
      <c r="NA550" s="53"/>
      <c r="NB550" s="53"/>
      <c r="NC550" s="53"/>
      <c r="ND550" s="53"/>
      <c r="NE550" s="53"/>
      <c r="NF550" s="53"/>
      <c r="NG550" s="53"/>
      <c r="NH550" s="53"/>
      <c r="NI550" s="53"/>
      <c r="NJ550" s="53"/>
      <c r="NK550" s="53"/>
      <c r="NL550" s="53"/>
      <c r="NM550" s="53"/>
      <c r="NN550" s="53"/>
      <c r="NO550" s="53"/>
      <c r="NP550" s="53"/>
      <c r="NQ550" s="53"/>
      <c r="NR550" s="53"/>
      <c r="NS550" s="53"/>
      <c r="NT550" s="53"/>
      <c r="NU550" s="53"/>
      <c r="NV550" s="53"/>
      <c r="NW550" s="53"/>
      <c r="NX550" s="53"/>
      <c r="NY550" s="53"/>
      <c r="NZ550" s="53"/>
      <c r="OA550" s="53"/>
      <c r="OB550" s="53"/>
      <c r="OC550" s="53"/>
      <c r="OD550" s="53"/>
      <c r="OE550" s="53"/>
      <c r="OF550" s="53"/>
      <c r="OG550" s="53"/>
      <c r="OH550" s="53"/>
      <c r="OI550" s="53"/>
      <c r="OJ550" s="53"/>
      <c r="OK550" s="53"/>
      <c r="OL550" s="53"/>
      <c r="OM550" s="53"/>
      <c r="ON550" s="53"/>
      <c r="OO550" s="53"/>
      <c r="OP550" s="53"/>
      <c r="OQ550" s="53"/>
      <c r="OR550" s="53"/>
      <c r="OS550" s="53"/>
      <c r="OT550" s="53"/>
      <c r="OU550" s="53"/>
      <c r="OV550" s="53"/>
      <c r="OW550" s="53"/>
      <c r="OX550" s="53"/>
      <c r="OY550" s="53"/>
      <c r="OZ550" s="53"/>
      <c r="PA550" s="53"/>
      <c r="PB550" s="53"/>
      <c r="PC550" s="53"/>
      <c r="PD550" s="53"/>
      <c r="PE550" s="53"/>
      <c r="PF550" s="53"/>
      <c r="PG550" s="53"/>
      <c r="PH550" s="53"/>
      <c r="PI550" s="53"/>
      <c r="PJ550" s="53"/>
      <c r="PK550" s="53"/>
      <c r="PL550" s="53"/>
      <c r="PM550" s="53"/>
      <c r="PN550" s="53"/>
      <c r="PO550" s="53"/>
      <c r="PP550" s="53"/>
      <c r="PQ550" s="53"/>
      <c r="PR550" s="53"/>
      <c r="PS550" s="53"/>
      <c r="PT550" s="53"/>
      <c r="PU550" s="53"/>
      <c r="PV550" s="53"/>
      <c r="PW550" s="53"/>
      <c r="PX550" s="53"/>
      <c r="PY550" s="53"/>
      <c r="PZ550" s="53"/>
      <c r="QA550" s="53"/>
      <c r="QB550" s="53"/>
      <c r="QC550" s="53"/>
      <c r="QD550" s="53"/>
      <c r="QE550" s="53"/>
      <c r="QF550" s="53"/>
      <c r="QG550" s="53"/>
      <c r="QH550" s="53"/>
      <c r="QI550" s="53"/>
      <c r="QJ550" s="53"/>
      <c r="QK550" s="53"/>
      <c r="QL550" s="53"/>
      <c r="QM550" s="53"/>
      <c r="QN550" s="53"/>
      <c r="QO550" s="53"/>
      <c r="QP550" s="53"/>
      <c r="QQ550" s="53"/>
      <c r="QR550" s="53"/>
      <c r="QS550" s="53"/>
      <c r="QT550" s="53"/>
      <c r="QU550" s="53"/>
      <c r="QV550" s="53"/>
      <c r="QW550" s="53"/>
      <c r="QX550" s="53"/>
      <c r="QY550" s="53"/>
      <c r="QZ550" s="53"/>
      <c r="RA550" s="53"/>
      <c r="RB550" s="53"/>
      <c r="RC550" s="53"/>
      <c r="RD550" s="53"/>
      <c r="RE550" s="53"/>
      <c r="RF550" s="53"/>
      <c r="RG550" s="53"/>
      <c r="RH550" s="53"/>
      <c r="RI550" s="53"/>
      <c r="RJ550" s="53"/>
      <c r="RK550" s="53"/>
      <c r="RL550" s="53"/>
      <c r="RM550" s="53"/>
      <c r="RN550" s="53"/>
      <c r="RO550" s="53"/>
      <c r="RP550" s="53"/>
      <c r="RQ550" s="53"/>
      <c r="RR550" s="53"/>
      <c r="RS550" s="53"/>
      <c r="RT550" s="53"/>
      <c r="RU550" s="53"/>
      <c r="RV550" s="53"/>
      <c r="RW550" s="53"/>
      <c r="RX550" s="53"/>
      <c r="RY550" s="53"/>
      <c r="RZ550" s="53"/>
      <c r="SA550" s="53"/>
      <c r="SB550" s="53"/>
      <c r="SC550" s="53"/>
      <c r="SD550" s="53"/>
      <c r="SE550" s="53"/>
      <c r="SF550" s="53"/>
      <c r="SG550" s="53"/>
      <c r="SH550" s="53"/>
      <c r="SI550" s="53"/>
      <c r="SJ550" s="53"/>
      <c r="SK550" s="53"/>
      <c r="SL550" s="53"/>
      <c r="SM550" s="53"/>
      <c r="SN550" s="53"/>
      <c r="SO550" s="53"/>
      <c r="SP550" s="53"/>
      <c r="SQ550" s="53"/>
      <c r="SR550" s="53"/>
      <c r="SS550" s="53"/>
      <c r="ST550" s="53"/>
      <c r="SU550" s="53"/>
      <c r="SV550" s="53"/>
      <c r="SW550" s="53"/>
      <c r="SX550" s="53"/>
      <c r="SY550" s="53"/>
      <c r="SZ550" s="53"/>
      <c r="TA550" s="53"/>
      <c r="TB550" s="53"/>
      <c r="TC550" s="53"/>
      <c r="TD550" s="53"/>
      <c r="TE550" s="53"/>
      <c r="TF550" s="53"/>
      <c r="TG550" s="53"/>
      <c r="TH550" s="53"/>
      <c r="TI550" s="53"/>
      <c r="TJ550" s="53"/>
      <c r="TK550" s="53"/>
      <c r="TL550" s="53"/>
      <c r="TM550" s="53"/>
      <c r="TN550" s="53"/>
      <c r="TO550" s="53"/>
      <c r="TP550" s="53"/>
      <c r="TQ550" s="53"/>
      <c r="TR550" s="53"/>
      <c r="TS550" s="53"/>
      <c r="TT550" s="53"/>
      <c r="TU550" s="53"/>
      <c r="TV550" s="53"/>
      <c r="TW550" s="53"/>
      <c r="TX550" s="53"/>
      <c r="TY550" s="53"/>
      <c r="TZ550" s="53"/>
      <c r="UA550" s="53"/>
      <c r="UB550" s="53"/>
      <c r="UC550" s="53"/>
      <c r="UD550" s="53"/>
      <c r="UE550" s="53"/>
      <c r="UF550" s="53"/>
      <c r="UG550" s="53"/>
    </row>
    <row r="551" spans="12:553" s="19" customFormat="1" ht="15.75" customHeight="1" x14ac:dyDescent="0.2">
      <c r="L551" s="66"/>
      <c r="M551" s="66"/>
      <c r="N551" s="52"/>
      <c r="O551" s="53"/>
      <c r="P551" s="53"/>
      <c r="Q551" s="53"/>
      <c r="R551" s="53"/>
      <c r="S551" s="53"/>
      <c r="T551" s="53"/>
      <c r="U551" s="53"/>
      <c r="V551" s="53"/>
      <c r="W551" s="53"/>
      <c r="X551" s="53"/>
      <c r="Y551" s="53"/>
      <c r="Z551" s="53"/>
      <c r="AA551" s="53"/>
      <c r="AB551" s="53"/>
      <c r="AC551" s="53"/>
      <c r="AD551" s="53"/>
      <c r="AE551" s="53"/>
      <c r="AF551" s="53"/>
      <c r="AG551" s="53"/>
      <c r="AH551" s="53"/>
      <c r="AI551" s="53"/>
      <c r="AJ551" s="53"/>
      <c r="AK551" s="53"/>
      <c r="AL551" s="53"/>
      <c r="AM551" s="53"/>
      <c r="AN551" s="53"/>
      <c r="AO551" s="53"/>
      <c r="AP551" s="53"/>
      <c r="AQ551" s="53"/>
      <c r="AR551" s="53"/>
      <c r="AS551" s="53"/>
      <c r="AT551" s="53"/>
      <c r="AU551" s="53"/>
      <c r="AV551" s="53"/>
      <c r="AW551" s="53"/>
      <c r="AX551" s="53"/>
      <c r="AY551" s="53"/>
      <c r="AZ551" s="53"/>
      <c r="BA551" s="53"/>
      <c r="BB551" s="53"/>
      <c r="BC551" s="53"/>
      <c r="BD551" s="53"/>
      <c r="BE551" s="53"/>
      <c r="BF551" s="53"/>
      <c r="BG551" s="53"/>
      <c r="BH551" s="53"/>
      <c r="BI551" s="53"/>
      <c r="BJ551" s="53"/>
      <c r="BK551" s="53"/>
      <c r="BL551" s="53"/>
      <c r="BM551" s="53"/>
      <c r="BN551" s="53"/>
      <c r="BO551" s="53"/>
      <c r="BP551" s="53"/>
      <c r="BQ551" s="53"/>
      <c r="BR551" s="53"/>
      <c r="BS551" s="53"/>
      <c r="BT551" s="53"/>
      <c r="BU551" s="53"/>
      <c r="BV551" s="53"/>
      <c r="BW551" s="53"/>
      <c r="BX551" s="53"/>
      <c r="BY551" s="53"/>
      <c r="BZ551" s="53"/>
      <c r="CA551" s="53"/>
      <c r="CB551" s="53"/>
      <c r="CC551" s="53"/>
      <c r="CD551" s="53"/>
      <c r="CE551" s="53"/>
      <c r="CF551" s="53"/>
      <c r="CG551" s="53"/>
      <c r="CH551" s="53"/>
      <c r="CI551" s="53"/>
      <c r="CJ551" s="53"/>
      <c r="CK551" s="53"/>
      <c r="CL551" s="53"/>
      <c r="CM551" s="53"/>
      <c r="CN551" s="53"/>
      <c r="CO551" s="53"/>
      <c r="CP551" s="53"/>
      <c r="CQ551" s="53"/>
      <c r="CR551" s="53"/>
      <c r="CS551" s="53"/>
      <c r="CT551" s="53"/>
      <c r="CU551" s="53"/>
      <c r="CV551" s="53"/>
      <c r="CW551" s="53"/>
      <c r="CX551" s="53"/>
      <c r="CY551" s="53"/>
      <c r="CZ551" s="53"/>
      <c r="DA551" s="53"/>
      <c r="DB551" s="53"/>
      <c r="DC551" s="53"/>
      <c r="DD551" s="53"/>
      <c r="DE551" s="53"/>
      <c r="DF551" s="53"/>
      <c r="DG551" s="53"/>
      <c r="DH551" s="53"/>
      <c r="DI551" s="53"/>
      <c r="DJ551" s="53"/>
      <c r="DK551" s="53"/>
      <c r="DL551" s="53"/>
      <c r="DM551" s="53"/>
      <c r="DN551" s="53"/>
      <c r="DO551" s="53"/>
      <c r="DP551" s="53"/>
      <c r="DQ551" s="53"/>
      <c r="DR551" s="53"/>
      <c r="DS551" s="53"/>
      <c r="DT551" s="53"/>
      <c r="DU551" s="53"/>
      <c r="DV551" s="53"/>
      <c r="DW551" s="53"/>
      <c r="DX551" s="53"/>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3"/>
      <c r="FK551" s="53"/>
      <c r="FL551" s="53"/>
      <c r="FM551" s="53"/>
      <c r="FN551" s="53"/>
      <c r="FO551" s="53"/>
      <c r="FP551" s="53"/>
      <c r="FQ551" s="53"/>
      <c r="FR551" s="53"/>
      <c r="FS551" s="53"/>
      <c r="FT551" s="53"/>
      <c r="FU551" s="53"/>
      <c r="FV551" s="53"/>
      <c r="FW551" s="53"/>
      <c r="FX551" s="53"/>
      <c r="FY551" s="53"/>
      <c r="FZ551" s="53"/>
      <c r="GA551" s="53"/>
      <c r="GB551" s="53"/>
      <c r="GC551" s="53"/>
      <c r="GD551" s="53"/>
      <c r="GE551" s="53"/>
      <c r="GF551" s="53"/>
      <c r="GG551" s="53"/>
      <c r="GH551" s="53"/>
      <c r="GI551" s="53"/>
      <c r="GJ551" s="53"/>
      <c r="GK551" s="53"/>
      <c r="GL551" s="53"/>
      <c r="GM551" s="53"/>
      <c r="GN551" s="53"/>
      <c r="GO551" s="53"/>
      <c r="GP551" s="53"/>
      <c r="GQ551" s="53"/>
      <c r="GR551" s="53"/>
      <c r="GS551" s="53"/>
      <c r="GT551" s="53"/>
      <c r="GU551" s="53"/>
      <c r="GV551" s="53"/>
      <c r="GW551" s="53"/>
      <c r="GX551" s="53"/>
      <c r="GY551" s="53"/>
      <c r="GZ551" s="53"/>
      <c r="HA551" s="53"/>
      <c r="HB551" s="53"/>
      <c r="HC551" s="53"/>
      <c r="HD551" s="53"/>
      <c r="HE551" s="53"/>
      <c r="HF551" s="53"/>
      <c r="HG551" s="53"/>
      <c r="HH551" s="53"/>
      <c r="HI551" s="53"/>
      <c r="HJ551" s="53"/>
      <c r="HK551" s="53"/>
      <c r="HL551" s="53"/>
      <c r="HM551" s="53"/>
      <c r="HN551" s="53"/>
      <c r="HO551" s="53"/>
      <c r="HP551" s="53"/>
      <c r="HQ551" s="53"/>
      <c r="HR551" s="53"/>
      <c r="HS551" s="53"/>
      <c r="HT551" s="53"/>
      <c r="HU551" s="53"/>
      <c r="HV551" s="53"/>
      <c r="HW551" s="53"/>
      <c r="HX551" s="53"/>
      <c r="HY551" s="53"/>
      <c r="HZ551" s="53"/>
      <c r="IA551" s="53"/>
      <c r="IB551" s="53"/>
      <c r="IC551" s="53"/>
      <c r="ID551" s="53"/>
      <c r="IE551" s="53"/>
      <c r="IF551" s="53"/>
      <c r="IG551" s="53"/>
      <c r="IH551" s="53"/>
      <c r="II551" s="53"/>
      <c r="IJ551" s="53"/>
      <c r="IK551" s="53"/>
      <c r="IL551" s="53"/>
      <c r="IM551" s="53"/>
      <c r="IN551" s="53"/>
      <c r="IO551" s="53"/>
      <c r="IP551" s="53"/>
      <c r="IQ551" s="53"/>
      <c r="IR551" s="53"/>
      <c r="IS551" s="53"/>
      <c r="IT551" s="53"/>
      <c r="IU551" s="53"/>
      <c r="IV551" s="53"/>
      <c r="IW551" s="53"/>
      <c r="IX551" s="53"/>
      <c r="IY551" s="53"/>
      <c r="IZ551" s="53"/>
      <c r="JA551" s="53"/>
      <c r="JB551" s="53"/>
      <c r="JC551" s="53"/>
      <c r="JD551" s="53"/>
      <c r="JE551" s="53"/>
      <c r="JF551" s="53"/>
      <c r="JG551" s="53"/>
      <c r="JH551" s="53"/>
      <c r="JI551" s="53"/>
      <c r="JJ551" s="53"/>
      <c r="JK551" s="53"/>
      <c r="JL551" s="53"/>
      <c r="JM551" s="53"/>
      <c r="JN551" s="53"/>
      <c r="JO551" s="53"/>
      <c r="JP551" s="53"/>
      <c r="JQ551" s="53"/>
      <c r="JR551" s="53"/>
      <c r="JS551" s="53"/>
      <c r="JT551" s="53"/>
      <c r="JU551" s="53"/>
      <c r="JV551" s="53"/>
      <c r="JW551" s="53"/>
      <c r="JX551" s="53"/>
      <c r="JY551" s="53"/>
      <c r="JZ551" s="53"/>
      <c r="KA551" s="53"/>
      <c r="KB551" s="53"/>
      <c r="KC551" s="53"/>
      <c r="KD551" s="53"/>
      <c r="KE551" s="53"/>
      <c r="KF551" s="53"/>
      <c r="KG551" s="53"/>
      <c r="KH551" s="53"/>
      <c r="KI551" s="53"/>
      <c r="KJ551" s="53"/>
      <c r="KK551" s="53"/>
      <c r="KL551" s="53"/>
      <c r="KM551" s="53"/>
      <c r="KN551" s="53"/>
      <c r="KO551" s="53"/>
      <c r="KP551" s="53"/>
      <c r="KQ551" s="53"/>
      <c r="KR551" s="53"/>
      <c r="KS551" s="53"/>
      <c r="KT551" s="53"/>
      <c r="KU551" s="53"/>
      <c r="KV551" s="53"/>
      <c r="KW551" s="53"/>
      <c r="KX551" s="53"/>
      <c r="KY551" s="53"/>
      <c r="KZ551" s="53"/>
      <c r="LA551" s="53"/>
      <c r="LB551" s="53"/>
      <c r="LC551" s="53"/>
      <c r="LD551" s="53"/>
      <c r="LE551" s="53"/>
      <c r="LF551" s="53"/>
      <c r="LG551" s="53"/>
      <c r="LH551" s="53"/>
      <c r="LI551" s="53"/>
      <c r="LJ551" s="53"/>
      <c r="LK551" s="53"/>
      <c r="LL551" s="53"/>
      <c r="LM551" s="53"/>
      <c r="LN551" s="53"/>
      <c r="LO551" s="53"/>
      <c r="LP551" s="53"/>
      <c r="LQ551" s="53"/>
      <c r="LR551" s="53"/>
      <c r="LS551" s="53"/>
      <c r="LT551" s="53"/>
      <c r="LU551" s="53"/>
      <c r="LV551" s="53"/>
      <c r="LW551" s="53"/>
      <c r="LX551" s="53"/>
      <c r="LY551" s="53"/>
      <c r="LZ551" s="53"/>
      <c r="MA551" s="53"/>
      <c r="MB551" s="53"/>
      <c r="MC551" s="53"/>
      <c r="MD551" s="53"/>
      <c r="ME551" s="53"/>
      <c r="MF551" s="53"/>
      <c r="MG551" s="53"/>
      <c r="MH551" s="53"/>
      <c r="MI551" s="53"/>
      <c r="MJ551" s="53"/>
      <c r="MK551" s="53"/>
      <c r="ML551" s="53"/>
      <c r="MM551" s="53"/>
      <c r="MN551" s="53"/>
      <c r="MO551" s="53"/>
      <c r="MP551" s="53"/>
      <c r="MQ551" s="53"/>
      <c r="MR551" s="53"/>
      <c r="MS551" s="53"/>
      <c r="MT551" s="53"/>
      <c r="MU551" s="53"/>
      <c r="MV551" s="53"/>
      <c r="MW551" s="53"/>
      <c r="MX551" s="53"/>
      <c r="MY551" s="53"/>
      <c r="MZ551" s="53"/>
      <c r="NA551" s="53"/>
      <c r="NB551" s="53"/>
      <c r="NC551" s="53"/>
      <c r="ND551" s="53"/>
      <c r="NE551" s="53"/>
      <c r="NF551" s="53"/>
      <c r="NG551" s="53"/>
      <c r="NH551" s="53"/>
      <c r="NI551" s="53"/>
      <c r="NJ551" s="53"/>
      <c r="NK551" s="53"/>
      <c r="NL551" s="53"/>
      <c r="NM551" s="53"/>
      <c r="NN551" s="53"/>
      <c r="NO551" s="53"/>
      <c r="NP551" s="53"/>
      <c r="NQ551" s="53"/>
      <c r="NR551" s="53"/>
      <c r="NS551" s="53"/>
      <c r="NT551" s="53"/>
      <c r="NU551" s="53"/>
      <c r="NV551" s="53"/>
      <c r="NW551" s="53"/>
      <c r="NX551" s="53"/>
      <c r="NY551" s="53"/>
      <c r="NZ551" s="53"/>
      <c r="OA551" s="53"/>
      <c r="OB551" s="53"/>
      <c r="OC551" s="53"/>
      <c r="OD551" s="53"/>
      <c r="OE551" s="53"/>
      <c r="OF551" s="53"/>
      <c r="OG551" s="53"/>
      <c r="OH551" s="53"/>
      <c r="OI551" s="53"/>
      <c r="OJ551" s="53"/>
      <c r="OK551" s="53"/>
      <c r="OL551" s="53"/>
      <c r="OM551" s="53"/>
      <c r="ON551" s="53"/>
      <c r="OO551" s="53"/>
      <c r="OP551" s="53"/>
      <c r="OQ551" s="53"/>
      <c r="OR551" s="53"/>
      <c r="OS551" s="53"/>
      <c r="OT551" s="53"/>
      <c r="OU551" s="53"/>
      <c r="OV551" s="53"/>
      <c r="OW551" s="53"/>
      <c r="OX551" s="53"/>
      <c r="OY551" s="53"/>
      <c r="OZ551" s="53"/>
      <c r="PA551" s="53"/>
      <c r="PB551" s="53"/>
      <c r="PC551" s="53"/>
      <c r="PD551" s="53"/>
      <c r="PE551" s="53"/>
      <c r="PF551" s="53"/>
      <c r="PG551" s="53"/>
      <c r="PH551" s="53"/>
      <c r="PI551" s="53"/>
      <c r="PJ551" s="53"/>
      <c r="PK551" s="53"/>
      <c r="PL551" s="53"/>
      <c r="PM551" s="53"/>
      <c r="PN551" s="53"/>
      <c r="PO551" s="53"/>
      <c r="PP551" s="53"/>
      <c r="PQ551" s="53"/>
      <c r="PR551" s="53"/>
      <c r="PS551" s="53"/>
      <c r="PT551" s="53"/>
      <c r="PU551" s="53"/>
      <c r="PV551" s="53"/>
      <c r="PW551" s="53"/>
      <c r="PX551" s="53"/>
      <c r="PY551" s="53"/>
      <c r="PZ551" s="53"/>
      <c r="QA551" s="53"/>
      <c r="QB551" s="53"/>
      <c r="QC551" s="53"/>
      <c r="QD551" s="53"/>
      <c r="QE551" s="53"/>
      <c r="QF551" s="53"/>
      <c r="QG551" s="53"/>
      <c r="QH551" s="53"/>
      <c r="QI551" s="53"/>
      <c r="QJ551" s="53"/>
      <c r="QK551" s="53"/>
      <c r="QL551" s="53"/>
      <c r="QM551" s="53"/>
      <c r="QN551" s="53"/>
      <c r="QO551" s="53"/>
      <c r="QP551" s="53"/>
      <c r="QQ551" s="53"/>
      <c r="QR551" s="53"/>
      <c r="QS551" s="53"/>
      <c r="QT551" s="53"/>
      <c r="QU551" s="53"/>
      <c r="QV551" s="53"/>
      <c r="QW551" s="53"/>
      <c r="QX551" s="53"/>
      <c r="QY551" s="53"/>
      <c r="QZ551" s="53"/>
      <c r="RA551" s="53"/>
      <c r="RB551" s="53"/>
      <c r="RC551" s="53"/>
      <c r="RD551" s="53"/>
      <c r="RE551" s="53"/>
      <c r="RF551" s="53"/>
      <c r="RG551" s="53"/>
      <c r="RH551" s="53"/>
      <c r="RI551" s="53"/>
      <c r="RJ551" s="53"/>
      <c r="RK551" s="53"/>
      <c r="RL551" s="53"/>
      <c r="RM551" s="53"/>
      <c r="RN551" s="53"/>
      <c r="RO551" s="53"/>
      <c r="RP551" s="53"/>
      <c r="RQ551" s="53"/>
      <c r="RR551" s="53"/>
      <c r="RS551" s="53"/>
      <c r="RT551" s="53"/>
      <c r="RU551" s="53"/>
      <c r="RV551" s="53"/>
      <c r="RW551" s="53"/>
      <c r="RX551" s="53"/>
      <c r="RY551" s="53"/>
      <c r="RZ551" s="53"/>
      <c r="SA551" s="53"/>
      <c r="SB551" s="53"/>
      <c r="SC551" s="53"/>
      <c r="SD551" s="53"/>
      <c r="SE551" s="53"/>
      <c r="SF551" s="53"/>
      <c r="SG551" s="53"/>
      <c r="SH551" s="53"/>
      <c r="SI551" s="53"/>
      <c r="SJ551" s="53"/>
      <c r="SK551" s="53"/>
      <c r="SL551" s="53"/>
      <c r="SM551" s="53"/>
      <c r="SN551" s="53"/>
      <c r="SO551" s="53"/>
      <c r="SP551" s="53"/>
      <c r="SQ551" s="53"/>
      <c r="SR551" s="53"/>
      <c r="SS551" s="53"/>
      <c r="ST551" s="53"/>
      <c r="SU551" s="53"/>
      <c r="SV551" s="53"/>
      <c r="SW551" s="53"/>
      <c r="SX551" s="53"/>
      <c r="SY551" s="53"/>
      <c r="SZ551" s="53"/>
      <c r="TA551" s="53"/>
      <c r="TB551" s="53"/>
      <c r="TC551" s="53"/>
      <c r="TD551" s="53"/>
      <c r="TE551" s="53"/>
      <c r="TF551" s="53"/>
      <c r="TG551" s="53"/>
      <c r="TH551" s="53"/>
      <c r="TI551" s="53"/>
      <c r="TJ551" s="53"/>
      <c r="TK551" s="53"/>
      <c r="TL551" s="53"/>
      <c r="TM551" s="53"/>
      <c r="TN551" s="53"/>
      <c r="TO551" s="53"/>
      <c r="TP551" s="53"/>
      <c r="TQ551" s="53"/>
      <c r="TR551" s="53"/>
      <c r="TS551" s="53"/>
      <c r="TT551" s="53"/>
      <c r="TU551" s="53"/>
      <c r="TV551" s="53"/>
      <c r="TW551" s="53"/>
      <c r="TX551" s="53"/>
      <c r="TY551" s="53"/>
      <c r="TZ551" s="53"/>
      <c r="UA551" s="53"/>
      <c r="UB551" s="53"/>
      <c r="UC551" s="53"/>
      <c r="UD551" s="53"/>
      <c r="UE551" s="53"/>
      <c r="UF551" s="53"/>
      <c r="UG551" s="53"/>
    </row>
    <row r="552" spans="12:553" s="19" customFormat="1" ht="15.75" customHeight="1" x14ac:dyDescent="0.2">
      <c r="L552" s="66"/>
      <c r="M552" s="66"/>
      <c r="N552" s="52"/>
      <c r="O552" s="53"/>
      <c r="P552" s="53"/>
      <c r="Q552" s="53"/>
      <c r="R552" s="53"/>
      <c r="S552" s="53"/>
      <c r="T552" s="53"/>
      <c r="U552" s="53"/>
      <c r="V552" s="53"/>
      <c r="W552" s="53"/>
      <c r="X552" s="53"/>
      <c r="Y552" s="53"/>
      <c r="Z552" s="53"/>
      <c r="AA552" s="53"/>
      <c r="AB552" s="53"/>
      <c r="AC552" s="53"/>
      <c r="AD552" s="53"/>
      <c r="AE552" s="53"/>
      <c r="AF552" s="53"/>
      <c r="AG552" s="53"/>
      <c r="AH552" s="53"/>
      <c r="AI552" s="53"/>
      <c r="AJ552" s="53"/>
      <c r="AK552" s="53"/>
      <c r="AL552" s="53"/>
      <c r="AM552" s="53"/>
      <c r="AN552" s="53"/>
      <c r="AO552" s="53"/>
      <c r="AP552" s="53"/>
      <c r="AQ552" s="53"/>
      <c r="AR552" s="53"/>
      <c r="AS552" s="53"/>
      <c r="AT552" s="53"/>
      <c r="AU552" s="53"/>
      <c r="AV552" s="53"/>
      <c r="AW552" s="53"/>
      <c r="AX552" s="53"/>
      <c r="AY552" s="53"/>
      <c r="AZ552" s="53"/>
      <c r="BA552" s="53"/>
      <c r="BB552" s="53"/>
      <c r="BC552" s="53"/>
      <c r="BD552" s="53"/>
      <c r="BE552" s="53"/>
      <c r="BF552" s="53"/>
      <c r="BG552" s="53"/>
      <c r="BH552" s="53"/>
      <c r="BI552" s="53"/>
      <c r="BJ552" s="53"/>
      <c r="BK552" s="53"/>
      <c r="BL552" s="53"/>
      <c r="BM552" s="53"/>
      <c r="BN552" s="53"/>
      <c r="BO552" s="53"/>
      <c r="BP552" s="53"/>
      <c r="BQ552" s="53"/>
      <c r="BR552" s="53"/>
      <c r="BS552" s="53"/>
      <c r="BT552" s="53"/>
      <c r="BU552" s="53"/>
      <c r="BV552" s="53"/>
      <c r="BW552" s="53"/>
      <c r="BX552" s="53"/>
      <c r="BY552" s="53"/>
      <c r="BZ552" s="53"/>
      <c r="CA552" s="53"/>
      <c r="CB552" s="53"/>
      <c r="CC552" s="53"/>
      <c r="CD552" s="53"/>
      <c r="CE552" s="53"/>
      <c r="CF552" s="53"/>
      <c r="CG552" s="53"/>
      <c r="CH552" s="53"/>
      <c r="CI552" s="53"/>
      <c r="CJ552" s="53"/>
      <c r="CK552" s="53"/>
      <c r="CL552" s="53"/>
      <c r="CM552" s="53"/>
      <c r="CN552" s="53"/>
      <c r="CO552" s="53"/>
      <c r="CP552" s="53"/>
      <c r="CQ552" s="53"/>
      <c r="CR552" s="53"/>
      <c r="CS552" s="53"/>
      <c r="CT552" s="53"/>
      <c r="CU552" s="53"/>
      <c r="CV552" s="53"/>
      <c r="CW552" s="53"/>
      <c r="CX552" s="53"/>
      <c r="CY552" s="53"/>
      <c r="CZ552" s="53"/>
      <c r="DA552" s="53"/>
      <c r="DB552" s="53"/>
      <c r="DC552" s="53"/>
      <c r="DD552" s="53"/>
      <c r="DE552" s="53"/>
      <c r="DF552" s="53"/>
      <c r="DG552" s="53"/>
      <c r="DH552" s="53"/>
      <c r="DI552" s="53"/>
      <c r="DJ552" s="53"/>
      <c r="DK552" s="53"/>
      <c r="DL552" s="53"/>
      <c r="DM552" s="53"/>
      <c r="DN552" s="53"/>
      <c r="DO552" s="53"/>
      <c r="DP552" s="53"/>
      <c r="DQ552" s="53"/>
      <c r="DR552" s="53"/>
      <c r="DS552" s="53"/>
      <c r="DT552" s="53"/>
      <c r="DU552" s="53"/>
      <c r="DV552" s="53"/>
      <c r="DW552" s="53"/>
      <c r="DX552" s="53"/>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3"/>
      <c r="FK552" s="53"/>
      <c r="FL552" s="53"/>
      <c r="FM552" s="53"/>
      <c r="FN552" s="53"/>
      <c r="FO552" s="53"/>
      <c r="FP552" s="53"/>
      <c r="FQ552" s="53"/>
      <c r="FR552" s="53"/>
      <c r="FS552" s="53"/>
      <c r="FT552" s="53"/>
      <c r="FU552" s="53"/>
      <c r="FV552" s="53"/>
      <c r="FW552" s="53"/>
      <c r="FX552" s="53"/>
      <c r="FY552" s="53"/>
      <c r="FZ552" s="53"/>
      <c r="GA552" s="53"/>
      <c r="GB552" s="53"/>
      <c r="GC552" s="53"/>
      <c r="GD552" s="53"/>
      <c r="GE552" s="53"/>
      <c r="GF552" s="53"/>
      <c r="GG552" s="53"/>
      <c r="GH552" s="53"/>
      <c r="GI552" s="53"/>
      <c r="GJ552" s="53"/>
      <c r="GK552" s="53"/>
      <c r="GL552" s="53"/>
      <c r="GM552" s="53"/>
      <c r="GN552" s="53"/>
      <c r="GO552" s="53"/>
      <c r="GP552" s="53"/>
      <c r="GQ552" s="53"/>
      <c r="GR552" s="53"/>
      <c r="GS552" s="53"/>
      <c r="GT552" s="53"/>
      <c r="GU552" s="53"/>
      <c r="GV552" s="53"/>
      <c r="GW552" s="53"/>
      <c r="GX552" s="53"/>
      <c r="GY552" s="53"/>
      <c r="GZ552" s="53"/>
      <c r="HA552" s="53"/>
      <c r="HB552" s="53"/>
      <c r="HC552" s="53"/>
      <c r="HD552" s="53"/>
      <c r="HE552" s="53"/>
      <c r="HF552" s="53"/>
      <c r="HG552" s="53"/>
      <c r="HH552" s="53"/>
      <c r="HI552" s="53"/>
      <c r="HJ552" s="53"/>
      <c r="HK552" s="53"/>
      <c r="HL552" s="53"/>
      <c r="HM552" s="53"/>
      <c r="HN552" s="53"/>
      <c r="HO552" s="53"/>
      <c r="HP552" s="53"/>
      <c r="HQ552" s="53"/>
      <c r="HR552" s="53"/>
      <c r="HS552" s="53"/>
      <c r="HT552" s="53"/>
      <c r="HU552" s="53"/>
      <c r="HV552" s="53"/>
      <c r="HW552" s="53"/>
      <c r="HX552" s="53"/>
      <c r="HY552" s="53"/>
      <c r="HZ552" s="53"/>
      <c r="IA552" s="53"/>
      <c r="IB552" s="53"/>
      <c r="IC552" s="53"/>
      <c r="ID552" s="53"/>
      <c r="IE552" s="53"/>
      <c r="IF552" s="53"/>
      <c r="IG552" s="53"/>
      <c r="IH552" s="53"/>
      <c r="II552" s="53"/>
      <c r="IJ552" s="53"/>
      <c r="IK552" s="53"/>
      <c r="IL552" s="53"/>
      <c r="IM552" s="53"/>
      <c r="IN552" s="53"/>
      <c r="IO552" s="53"/>
      <c r="IP552" s="53"/>
      <c r="IQ552" s="53"/>
      <c r="IR552" s="53"/>
      <c r="IS552" s="53"/>
      <c r="IT552" s="53"/>
      <c r="IU552" s="53"/>
      <c r="IV552" s="53"/>
      <c r="IW552" s="53"/>
      <c r="IX552" s="53"/>
      <c r="IY552" s="53"/>
      <c r="IZ552" s="53"/>
      <c r="JA552" s="53"/>
      <c r="JB552" s="53"/>
      <c r="JC552" s="53"/>
      <c r="JD552" s="53"/>
      <c r="JE552" s="53"/>
      <c r="JF552" s="53"/>
      <c r="JG552" s="53"/>
      <c r="JH552" s="53"/>
      <c r="JI552" s="53"/>
      <c r="JJ552" s="53"/>
      <c r="JK552" s="53"/>
      <c r="JL552" s="53"/>
      <c r="JM552" s="53"/>
      <c r="JN552" s="53"/>
      <c r="JO552" s="53"/>
      <c r="JP552" s="53"/>
      <c r="JQ552" s="53"/>
      <c r="JR552" s="53"/>
      <c r="JS552" s="53"/>
      <c r="JT552" s="53"/>
      <c r="JU552" s="53"/>
      <c r="JV552" s="53"/>
      <c r="JW552" s="53"/>
      <c r="JX552" s="53"/>
      <c r="JY552" s="53"/>
      <c r="JZ552" s="53"/>
      <c r="KA552" s="53"/>
      <c r="KB552" s="53"/>
      <c r="KC552" s="53"/>
      <c r="KD552" s="53"/>
      <c r="KE552" s="53"/>
      <c r="KF552" s="53"/>
      <c r="KG552" s="53"/>
      <c r="KH552" s="53"/>
      <c r="KI552" s="53"/>
      <c r="KJ552" s="53"/>
      <c r="KK552" s="53"/>
      <c r="KL552" s="53"/>
      <c r="KM552" s="53"/>
      <c r="KN552" s="53"/>
      <c r="KO552" s="53"/>
      <c r="KP552" s="53"/>
      <c r="KQ552" s="53"/>
      <c r="KR552" s="53"/>
      <c r="KS552" s="53"/>
      <c r="KT552" s="53"/>
      <c r="KU552" s="53"/>
      <c r="KV552" s="53"/>
      <c r="KW552" s="53"/>
      <c r="KX552" s="53"/>
      <c r="KY552" s="53"/>
      <c r="KZ552" s="53"/>
      <c r="LA552" s="53"/>
      <c r="LB552" s="53"/>
      <c r="LC552" s="53"/>
      <c r="LD552" s="53"/>
      <c r="LE552" s="53"/>
      <c r="LF552" s="53"/>
      <c r="LG552" s="53"/>
      <c r="LH552" s="53"/>
      <c r="LI552" s="53"/>
      <c r="LJ552" s="53"/>
      <c r="LK552" s="53"/>
      <c r="LL552" s="53"/>
      <c r="LM552" s="53"/>
      <c r="LN552" s="53"/>
      <c r="LO552" s="53"/>
      <c r="LP552" s="53"/>
      <c r="LQ552" s="53"/>
      <c r="LR552" s="53"/>
      <c r="LS552" s="53"/>
      <c r="LT552" s="53"/>
      <c r="LU552" s="53"/>
      <c r="LV552" s="53"/>
      <c r="LW552" s="53"/>
      <c r="LX552" s="53"/>
      <c r="LY552" s="53"/>
      <c r="LZ552" s="53"/>
      <c r="MA552" s="53"/>
      <c r="MB552" s="53"/>
      <c r="MC552" s="53"/>
      <c r="MD552" s="53"/>
      <c r="ME552" s="53"/>
      <c r="MF552" s="53"/>
      <c r="MG552" s="53"/>
      <c r="MH552" s="53"/>
      <c r="MI552" s="53"/>
      <c r="MJ552" s="53"/>
      <c r="MK552" s="53"/>
      <c r="ML552" s="53"/>
      <c r="MM552" s="53"/>
      <c r="MN552" s="53"/>
      <c r="MO552" s="53"/>
      <c r="MP552" s="53"/>
      <c r="MQ552" s="53"/>
      <c r="MR552" s="53"/>
      <c r="MS552" s="53"/>
      <c r="MT552" s="53"/>
      <c r="MU552" s="53"/>
      <c r="MV552" s="53"/>
      <c r="MW552" s="53"/>
      <c r="MX552" s="53"/>
      <c r="MY552" s="53"/>
      <c r="MZ552" s="53"/>
      <c r="NA552" s="53"/>
      <c r="NB552" s="53"/>
      <c r="NC552" s="53"/>
      <c r="ND552" s="53"/>
      <c r="NE552" s="53"/>
      <c r="NF552" s="53"/>
      <c r="NG552" s="53"/>
      <c r="NH552" s="53"/>
      <c r="NI552" s="53"/>
      <c r="NJ552" s="53"/>
      <c r="NK552" s="53"/>
      <c r="NL552" s="53"/>
      <c r="NM552" s="53"/>
      <c r="NN552" s="53"/>
      <c r="NO552" s="53"/>
      <c r="NP552" s="53"/>
      <c r="NQ552" s="53"/>
      <c r="NR552" s="53"/>
      <c r="NS552" s="53"/>
      <c r="NT552" s="53"/>
      <c r="NU552" s="53"/>
      <c r="NV552" s="53"/>
      <c r="NW552" s="53"/>
      <c r="NX552" s="53"/>
      <c r="NY552" s="53"/>
      <c r="NZ552" s="53"/>
      <c r="OA552" s="53"/>
      <c r="OB552" s="53"/>
      <c r="OC552" s="53"/>
      <c r="OD552" s="53"/>
      <c r="OE552" s="53"/>
      <c r="OF552" s="53"/>
      <c r="OG552" s="53"/>
      <c r="OH552" s="53"/>
      <c r="OI552" s="53"/>
      <c r="OJ552" s="53"/>
      <c r="OK552" s="53"/>
      <c r="OL552" s="53"/>
      <c r="OM552" s="53"/>
      <c r="ON552" s="53"/>
      <c r="OO552" s="53"/>
      <c r="OP552" s="53"/>
      <c r="OQ552" s="53"/>
      <c r="OR552" s="53"/>
      <c r="OS552" s="53"/>
      <c r="OT552" s="53"/>
      <c r="OU552" s="53"/>
      <c r="OV552" s="53"/>
      <c r="OW552" s="53"/>
      <c r="OX552" s="53"/>
      <c r="OY552" s="53"/>
      <c r="OZ552" s="53"/>
      <c r="PA552" s="53"/>
      <c r="PB552" s="53"/>
      <c r="PC552" s="53"/>
      <c r="PD552" s="53"/>
      <c r="PE552" s="53"/>
      <c r="PF552" s="53"/>
      <c r="PG552" s="53"/>
      <c r="PH552" s="53"/>
      <c r="PI552" s="53"/>
      <c r="PJ552" s="53"/>
      <c r="PK552" s="53"/>
      <c r="PL552" s="53"/>
      <c r="PM552" s="53"/>
      <c r="PN552" s="53"/>
      <c r="PO552" s="53"/>
      <c r="PP552" s="53"/>
      <c r="PQ552" s="53"/>
      <c r="PR552" s="53"/>
      <c r="PS552" s="53"/>
      <c r="PT552" s="53"/>
      <c r="PU552" s="53"/>
      <c r="PV552" s="53"/>
      <c r="PW552" s="53"/>
      <c r="PX552" s="53"/>
      <c r="PY552" s="53"/>
      <c r="PZ552" s="53"/>
      <c r="QA552" s="53"/>
      <c r="QB552" s="53"/>
      <c r="QC552" s="53"/>
      <c r="QD552" s="53"/>
      <c r="QE552" s="53"/>
      <c r="QF552" s="53"/>
      <c r="QG552" s="53"/>
      <c r="QH552" s="53"/>
      <c r="QI552" s="53"/>
      <c r="QJ552" s="53"/>
      <c r="QK552" s="53"/>
      <c r="QL552" s="53"/>
      <c r="QM552" s="53"/>
      <c r="QN552" s="53"/>
      <c r="QO552" s="53"/>
      <c r="QP552" s="53"/>
      <c r="QQ552" s="53"/>
      <c r="QR552" s="53"/>
      <c r="QS552" s="53"/>
      <c r="QT552" s="53"/>
      <c r="QU552" s="53"/>
      <c r="QV552" s="53"/>
      <c r="QW552" s="53"/>
      <c r="QX552" s="53"/>
      <c r="QY552" s="53"/>
      <c r="QZ552" s="53"/>
      <c r="RA552" s="53"/>
      <c r="RB552" s="53"/>
      <c r="RC552" s="53"/>
      <c r="RD552" s="53"/>
      <c r="RE552" s="53"/>
      <c r="RF552" s="53"/>
      <c r="RG552" s="53"/>
      <c r="RH552" s="53"/>
      <c r="RI552" s="53"/>
      <c r="RJ552" s="53"/>
      <c r="RK552" s="53"/>
      <c r="RL552" s="53"/>
      <c r="RM552" s="53"/>
      <c r="RN552" s="53"/>
      <c r="RO552" s="53"/>
      <c r="RP552" s="53"/>
      <c r="RQ552" s="53"/>
      <c r="RR552" s="53"/>
      <c r="RS552" s="53"/>
      <c r="RT552" s="53"/>
      <c r="RU552" s="53"/>
      <c r="RV552" s="53"/>
      <c r="RW552" s="53"/>
      <c r="RX552" s="53"/>
      <c r="RY552" s="53"/>
      <c r="RZ552" s="53"/>
      <c r="SA552" s="53"/>
      <c r="SB552" s="53"/>
      <c r="SC552" s="53"/>
      <c r="SD552" s="53"/>
      <c r="SE552" s="53"/>
      <c r="SF552" s="53"/>
      <c r="SG552" s="53"/>
      <c r="SH552" s="53"/>
      <c r="SI552" s="53"/>
      <c r="SJ552" s="53"/>
      <c r="SK552" s="53"/>
      <c r="SL552" s="53"/>
      <c r="SM552" s="53"/>
      <c r="SN552" s="53"/>
      <c r="SO552" s="53"/>
      <c r="SP552" s="53"/>
      <c r="SQ552" s="53"/>
      <c r="SR552" s="53"/>
      <c r="SS552" s="53"/>
      <c r="ST552" s="53"/>
      <c r="SU552" s="53"/>
      <c r="SV552" s="53"/>
      <c r="SW552" s="53"/>
      <c r="SX552" s="53"/>
      <c r="SY552" s="53"/>
      <c r="SZ552" s="53"/>
      <c r="TA552" s="53"/>
      <c r="TB552" s="53"/>
      <c r="TC552" s="53"/>
      <c r="TD552" s="53"/>
      <c r="TE552" s="53"/>
      <c r="TF552" s="53"/>
      <c r="TG552" s="53"/>
      <c r="TH552" s="53"/>
      <c r="TI552" s="53"/>
      <c r="TJ552" s="53"/>
      <c r="TK552" s="53"/>
      <c r="TL552" s="53"/>
      <c r="TM552" s="53"/>
      <c r="TN552" s="53"/>
      <c r="TO552" s="53"/>
      <c r="TP552" s="53"/>
      <c r="TQ552" s="53"/>
      <c r="TR552" s="53"/>
      <c r="TS552" s="53"/>
      <c r="TT552" s="53"/>
      <c r="TU552" s="53"/>
      <c r="TV552" s="53"/>
      <c r="TW552" s="53"/>
      <c r="TX552" s="53"/>
      <c r="TY552" s="53"/>
      <c r="TZ552" s="53"/>
      <c r="UA552" s="53"/>
      <c r="UB552" s="53"/>
      <c r="UC552" s="53"/>
      <c r="UD552" s="53"/>
      <c r="UE552" s="53"/>
      <c r="UF552" s="53"/>
      <c r="UG552" s="53"/>
    </row>
    <row r="553" spans="12:553" s="19" customFormat="1" ht="15.75" customHeight="1" x14ac:dyDescent="0.2">
      <c r="L553" s="66"/>
      <c r="M553" s="66"/>
      <c r="N553" s="52"/>
      <c r="O553" s="53"/>
      <c r="P553" s="53"/>
      <c r="Q553" s="53"/>
      <c r="R553" s="53"/>
      <c r="S553" s="53"/>
      <c r="T553" s="53"/>
      <c r="U553" s="53"/>
      <c r="V553" s="53"/>
      <c r="W553" s="53"/>
      <c r="X553" s="53"/>
      <c r="Y553" s="53"/>
      <c r="Z553" s="53"/>
      <c r="AA553" s="53"/>
      <c r="AB553" s="53"/>
      <c r="AC553" s="53"/>
      <c r="AD553" s="53"/>
      <c r="AE553" s="53"/>
      <c r="AF553" s="53"/>
      <c r="AG553" s="53"/>
      <c r="AH553" s="53"/>
      <c r="AI553" s="53"/>
      <c r="AJ553" s="53"/>
      <c r="AK553" s="53"/>
      <c r="AL553" s="53"/>
      <c r="AM553" s="53"/>
      <c r="AN553" s="53"/>
      <c r="AO553" s="53"/>
      <c r="AP553" s="53"/>
      <c r="AQ553" s="53"/>
      <c r="AR553" s="53"/>
      <c r="AS553" s="53"/>
      <c r="AT553" s="53"/>
      <c r="AU553" s="53"/>
      <c r="AV553" s="53"/>
      <c r="AW553" s="53"/>
      <c r="AX553" s="53"/>
      <c r="AY553" s="53"/>
      <c r="AZ553" s="53"/>
      <c r="BA553" s="53"/>
      <c r="BB553" s="53"/>
      <c r="BC553" s="53"/>
      <c r="BD553" s="53"/>
      <c r="BE553" s="53"/>
      <c r="BF553" s="53"/>
      <c r="BG553" s="53"/>
      <c r="BH553" s="53"/>
      <c r="BI553" s="53"/>
      <c r="BJ553" s="53"/>
      <c r="BK553" s="53"/>
      <c r="BL553" s="53"/>
      <c r="BM553" s="53"/>
      <c r="BN553" s="53"/>
      <c r="BO553" s="53"/>
      <c r="BP553" s="53"/>
      <c r="BQ553" s="53"/>
      <c r="BR553" s="53"/>
      <c r="BS553" s="53"/>
      <c r="BT553" s="53"/>
      <c r="BU553" s="53"/>
      <c r="BV553" s="53"/>
      <c r="BW553" s="53"/>
      <c r="BX553" s="53"/>
      <c r="BY553" s="53"/>
      <c r="BZ553" s="53"/>
      <c r="CA553" s="53"/>
      <c r="CB553" s="53"/>
      <c r="CC553" s="53"/>
      <c r="CD553" s="53"/>
      <c r="CE553" s="53"/>
      <c r="CF553" s="53"/>
      <c r="CG553" s="53"/>
      <c r="CH553" s="53"/>
      <c r="CI553" s="53"/>
      <c r="CJ553" s="53"/>
      <c r="CK553" s="53"/>
      <c r="CL553" s="53"/>
      <c r="CM553" s="53"/>
      <c r="CN553" s="53"/>
      <c r="CO553" s="53"/>
      <c r="CP553" s="53"/>
      <c r="CQ553" s="53"/>
      <c r="CR553" s="53"/>
      <c r="CS553" s="53"/>
      <c r="CT553" s="53"/>
      <c r="CU553" s="53"/>
      <c r="CV553" s="53"/>
      <c r="CW553" s="53"/>
      <c r="CX553" s="53"/>
      <c r="CY553" s="53"/>
      <c r="CZ553" s="53"/>
      <c r="DA553" s="53"/>
      <c r="DB553" s="53"/>
      <c r="DC553" s="53"/>
      <c r="DD553" s="53"/>
      <c r="DE553" s="53"/>
      <c r="DF553" s="53"/>
      <c r="DG553" s="53"/>
      <c r="DH553" s="53"/>
      <c r="DI553" s="53"/>
      <c r="DJ553" s="53"/>
      <c r="DK553" s="53"/>
      <c r="DL553" s="53"/>
      <c r="DM553" s="53"/>
      <c r="DN553" s="53"/>
      <c r="DO553" s="53"/>
      <c r="DP553" s="53"/>
      <c r="DQ553" s="53"/>
      <c r="DR553" s="53"/>
      <c r="DS553" s="53"/>
      <c r="DT553" s="53"/>
      <c r="DU553" s="53"/>
      <c r="DV553" s="53"/>
      <c r="DW553" s="53"/>
      <c r="DX553" s="53"/>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3"/>
      <c r="FK553" s="53"/>
      <c r="FL553" s="53"/>
      <c r="FM553" s="53"/>
      <c r="FN553" s="53"/>
      <c r="FO553" s="53"/>
      <c r="FP553" s="53"/>
      <c r="FQ553" s="53"/>
      <c r="FR553" s="53"/>
      <c r="FS553" s="53"/>
      <c r="FT553" s="53"/>
      <c r="FU553" s="53"/>
      <c r="FV553" s="53"/>
      <c r="FW553" s="53"/>
      <c r="FX553" s="53"/>
      <c r="FY553" s="53"/>
      <c r="FZ553" s="53"/>
      <c r="GA553" s="53"/>
      <c r="GB553" s="53"/>
      <c r="GC553" s="53"/>
      <c r="GD553" s="53"/>
      <c r="GE553" s="53"/>
      <c r="GF553" s="53"/>
      <c r="GG553" s="53"/>
      <c r="GH553" s="53"/>
      <c r="GI553" s="53"/>
      <c r="GJ553" s="53"/>
      <c r="GK553" s="53"/>
      <c r="GL553" s="53"/>
      <c r="GM553" s="53"/>
      <c r="GN553" s="53"/>
      <c r="GO553" s="53"/>
      <c r="GP553" s="53"/>
      <c r="GQ553" s="53"/>
      <c r="GR553" s="53"/>
      <c r="GS553" s="53"/>
      <c r="GT553" s="53"/>
      <c r="GU553" s="53"/>
      <c r="GV553" s="53"/>
      <c r="GW553" s="53"/>
      <c r="GX553" s="53"/>
      <c r="GY553" s="53"/>
      <c r="GZ553" s="53"/>
      <c r="HA553" s="53"/>
      <c r="HB553" s="53"/>
      <c r="HC553" s="53"/>
      <c r="HD553" s="53"/>
      <c r="HE553" s="53"/>
      <c r="HF553" s="53"/>
      <c r="HG553" s="53"/>
      <c r="HH553" s="53"/>
      <c r="HI553" s="53"/>
      <c r="HJ553" s="53"/>
      <c r="HK553" s="53"/>
      <c r="HL553" s="53"/>
      <c r="HM553" s="53"/>
      <c r="HN553" s="53"/>
      <c r="HO553" s="53"/>
      <c r="HP553" s="53"/>
      <c r="HQ553" s="53"/>
      <c r="HR553" s="53"/>
      <c r="HS553" s="53"/>
      <c r="HT553" s="53"/>
      <c r="HU553" s="53"/>
      <c r="HV553" s="53"/>
      <c r="HW553" s="53"/>
      <c r="HX553" s="53"/>
      <c r="HY553" s="53"/>
      <c r="HZ553" s="53"/>
      <c r="IA553" s="53"/>
      <c r="IB553" s="53"/>
      <c r="IC553" s="53"/>
      <c r="ID553" s="53"/>
      <c r="IE553" s="53"/>
      <c r="IF553" s="53"/>
      <c r="IG553" s="53"/>
      <c r="IH553" s="53"/>
      <c r="II553" s="53"/>
      <c r="IJ553" s="53"/>
      <c r="IK553" s="53"/>
      <c r="IL553" s="53"/>
      <c r="IM553" s="53"/>
      <c r="IN553" s="53"/>
      <c r="IO553" s="53"/>
      <c r="IP553" s="53"/>
      <c r="IQ553" s="53"/>
      <c r="IR553" s="53"/>
      <c r="IS553" s="53"/>
      <c r="IT553" s="53"/>
      <c r="IU553" s="53"/>
      <c r="IV553" s="53"/>
      <c r="IW553" s="53"/>
      <c r="IX553" s="53"/>
      <c r="IY553" s="53"/>
      <c r="IZ553" s="53"/>
      <c r="JA553" s="53"/>
      <c r="JB553" s="53"/>
      <c r="JC553" s="53"/>
      <c r="JD553" s="53"/>
      <c r="JE553" s="53"/>
      <c r="JF553" s="53"/>
      <c r="JG553" s="53"/>
      <c r="JH553" s="53"/>
      <c r="JI553" s="53"/>
      <c r="JJ553" s="53"/>
      <c r="JK553" s="53"/>
      <c r="JL553" s="53"/>
      <c r="JM553" s="53"/>
      <c r="JN553" s="53"/>
      <c r="JO553" s="53"/>
      <c r="JP553" s="53"/>
      <c r="JQ553" s="53"/>
      <c r="JR553" s="53"/>
      <c r="JS553" s="53"/>
      <c r="JT553" s="53"/>
      <c r="JU553" s="53"/>
      <c r="JV553" s="53"/>
      <c r="JW553" s="53"/>
      <c r="JX553" s="53"/>
      <c r="JY553" s="53"/>
      <c r="JZ553" s="53"/>
      <c r="KA553" s="53"/>
      <c r="KB553" s="53"/>
      <c r="KC553" s="53"/>
      <c r="KD553" s="53"/>
      <c r="KE553" s="53"/>
      <c r="KF553" s="53"/>
      <c r="KG553" s="53"/>
      <c r="KH553" s="53"/>
      <c r="KI553" s="53"/>
      <c r="KJ553" s="53"/>
      <c r="KK553" s="53"/>
      <c r="KL553" s="53"/>
      <c r="KM553" s="53"/>
      <c r="KN553" s="53"/>
      <c r="KO553" s="53"/>
      <c r="KP553" s="53"/>
      <c r="KQ553" s="53"/>
      <c r="KR553" s="53"/>
      <c r="KS553" s="53"/>
      <c r="KT553" s="53"/>
      <c r="KU553" s="53"/>
      <c r="KV553" s="53"/>
      <c r="KW553" s="53"/>
      <c r="KX553" s="53"/>
      <c r="KY553" s="53"/>
      <c r="KZ553" s="53"/>
      <c r="LA553" s="53"/>
      <c r="LB553" s="53"/>
      <c r="LC553" s="53"/>
      <c r="LD553" s="53"/>
      <c r="LE553" s="53"/>
      <c r="LF553" s="53"/>
      <c r="LG553" s="53"/>
      <c r="LH553" s="53"/>
      <c r="LI553" s="53"/>
      <c r="LJ553" s="53"/>
      <c r="LK553" s="53"/>
      <c r="LL553" s="53"/>
      <c r="LM553" s="53"/>
      <c r="LN553" s="53"/>
      <c r="LO553" s="53"/>
      <c r="LP553" s="53"/>
      <c r="LQ553" s="53"/>
      <c r="LR553" s="53"/>
      <c r="LS553" s="53"/>
      <c r="LT553" s="53"/>
      <c r="LU553" s="53"/>
      <c r="LV553" s="53"/>
      <c r="LW553" s="53"/>
      <c r="LX553" s="53"/>
      <c r="LY553" s="53"/>
      <c r="LZ553" s="53"/>
      <c r="MA553" s="53"/>
      <c r="MB553" s="53"/>
      <c r="MC553" s="53"/>
      <c r="MD553" s="53"/>
      <c r="ME553" s="53"/>
      <c r="MF553" s="53"/>
      <c r="MG553" s="53"/>
      <c r="MH553" s="53"/>
      <c r="MI553" s="53"/>
      <c r="MJ553" s="53"/>
      <c r="MK553" s="53"/>
      <c r="ML553" s="53"/>
      <c r="MM553" s="53"/>
      <c r="MN553" s="53"/>
      <c r="MO553" s="53"/>
      <c r="MP553" s="53"/>
      <c r="MQ553" s="53"/>
      <c r="MR553" s="53"/>
      <c r="MS553" s="53"/>
      <c r="MT553" s="53"/>
      <c r="MU553" s="53"/>
      <c r="MV553" s="53"/>
      <c r="MW553" s="53"/>
      <c r="MX553" s="53"/>
      <c r="MY553" s="53"/>
      <c r="MZ553" s="53"/>
      <c r="NA553" s="53"/>
      <c r="NB553" s="53"/>
      <c r="NC553" s="53"/>
      <c r="ND553" s="53"/>
      <c r="NE553" s="53"/>
      <c r="NF553" s="53"/>
      <c r="NG553" s="53"/>
      <c r="NH553" s="53"/>
      <c r="NI553" s="53"/>
      <c r="NJ553" s="53"/>
      <c r="NK553" s="53"/>
      <c r="NL553" s="53"/>
      <c r="NM553" s="53"/>
      <c r="NN553" s="53"/>
      <c r="NO553" s="53"/>
      <c r="NP553" s="53"/>
      <c r="NQ553" s="53"/>
      <c r="NR553" s="53"/>
      <c r="NS553" s="53"/>
      <c r="NT553" s="53"/>
      <c r="NU553" s="53"/>
      <c r="NV553" s="53"/>
      <c r="NW553" s="53"/>
      <c r="NX553" s="53"/>
      <c r="NY553" s="53"/>
      <c r="NZ553" s="53"/>
      <c r="OA553" s="53"/>
      <c r="OB553" s="53"/>
      <c r="OC553" s="53"/>
      <c r="OD553" s="53"/>
      <c r="OE553" s="53"/>
      <c r="OF553" s="53"/>
      <c r="OG553" s="53"/>
      <c r="OH553" s="53"/>
      <c r="OI553" s="53"/>
      <c r="OJ553" s="53"/>
      <c r="OK553" s="53"/>
      <c r="OL553" s="53"/>
      <c r="OM553" s="53"/>
      <c r="ON553" s="53"/>
      <c r="OO553" s="53"/>
      <c r="OP553" s="53"/>
      <c r="OQ553" s="53"/>
      <c r="OR553" s="53"/>
      <c r="OS553" s="53"/>
      <c r="OT553" s="53"/>
      <c r="OU553" s="53"/>
      <c r="OV553" s="53"/>
      <c r="OW553" s="53"/>
      <c r="OX553" s="53"/>
      <c r="OY553" s="53"/>
      <c r="OZ553" s="53"/>
      <c r="PA553" s="53"/>
      <c r="PB553" s="53"/>
      <c r="PC553" s="53"/>
      <c r="PD553" s="53"/>
      <c r="PE553" s="53"/>
      <c r="PF553" s="53"/>
      <c r="PG553" s="53"/>
      <c r="PH553" s="53"/>
      <c r="PI553" s="53"/>
      <c r="PJ553" s="53"/>
      <c r="PK553" s="53"/>
      <c r="PL553" s="53"/>
      <c r="PM553" s="53"/>
      <c r="PN553" s="53"/>
      <c r="PO553" s="53"/>
      <c r="PP553" s="53"/>
      <c r="PQ553" s="53"/>
      <c r="PR553" s="53"/>
      <c r="PS553" s="53"/>
      <c r="PT553" s="53"/>
      <c r="PU553" s="53"/>
      <c r="PV553" s="53"/>
      <c r="PW553" s="53"/>
      <c r="PX553" s="53"/>
      <c r="PY553" s="53"/>
      <c r="PZ553" s="53"/>
      <c r="QA553" s="53"/>
      <c r="QB553" s="53"/>
      <c r="QC553" s="53"/>
      <c r="QD553" s="53"/>
      <c r="QE553" s="53"/>
      <c r="QF553" s="53"/>
      <c r="QG553" s="53"/>
      <c r="QH553" s="53"/>
      <c r="QI553" s="53"/>
      <c r="QJ553" s="53"/>
      <c r="QK553" s="53"/>
      <c r="QL553" s="53"/>
      <c r="QM553" s="53"/>
      <c r="QN553" s="53"/>
      <c r="QO553" s="53"/>
      <c r="QP553" s="53"/>
      <c r="QQ553" s="53"/>
      <c r="QR553" s="53"/>
      <c r="QS553" s="53"/>
      <c r="QT553" s="53"/>
      <c r="QU553" s="53"/>
      <c r="QV553" s="53"/>
      <c r="QW553" s="53"/>
      <c r="QX553" s="53"/>
      <c r="QY553" s="53"/>
      <c r="QZ553" s="53"/>
      <c r="RA553" s="53"/>
      <c r="RB553" s="53"/>
      <c r="RC553" s="53"/>
      <c r="RD553" s="53"/>
      <c r="RE553" s="53"/>
      <c r="RF553" s="53"/>
      <c r="RG553" s="53"/>
      <c r="RH553" s="53"/>
      <c r="RI553" s="53"/>
      <c r="RJ553" s="53"/>
      <c r="RK553" s="53"/>
      <c r="RL553" s="53"/>
      <c r="RM553" s="53"/>
      <c r="RN553" s="53"/>
      <c r="RO553" s="53"/>
      <c r="RP553" s="53"/>
      <c r="RQ553" s="53"/>
      <c r="RR553" s="53"/>
      <c r="RS553" s="53"/>
      <c r="RT553" s="53"/>
      <c r="RU553" s="53"/>
      <c r="RV553" s="53"/>
      <c r="RW553" s="53"/>
      <c r="RX553" s="53"/>
      <c r="RY553" s="53"/>
      <c r="RZ553" s="53"/>
      <c r="SA553" s="53"/>
      <c r="SB553" s="53"/>
      <c r="SC553" s="53"/>
      <c r="SD553" s="53"/>
      <c r="SE553" s="53"/>
      <c r="SF553" s="53"/>
      <c r="SG553" s="53"/>
      <c r="SH553" s="53"/>
      <c r="SI553" s="53"/>
      <c r="SJ553" s="53"/>
      <c r="SK553" s="53"/>
      <c r="SL553" s="53"/>
      <c r="SM553" s="53"/>
      <c r="SN553" s="53"/>
      <c r="SO553" s="53"/>
      <c r="SP553" s="53"/>
      <c r="SQ553" s="53"/>
      <c r="SR553" s="53"/>
      <c r="SS553" s="53"/>
      <c r="ST553" s="53"/>
      <c r="SU553" s="53"/>
      <c r="SV553" s="53"/>
      <c r="SW553" s="53"/>
      <c r="SX553" s="53"/>
      <c r="SY553" s="53"/>
      <c r="SZ553" s="53"/>
      <c r="TA553" s="53"/>
      <c r="TB553" s="53"/>
      <c r="TC553" s="53"/>
      <c r="TD553" s="53"/>
      <c r="TE553" s="53"/>
      <c r="TF553" s="53"/>
      <c r="TG553" s="53"/>
      <c r="TH553" s="53"/>
      <c r="TI553" s="53"/>
      <c r="TJ553" s="53"/>
      <c r="TK553" s="53"/>
      <c r="TL553" s="53"/>
      <c r="TM553" s="53"/>
      <c r="TN553" s="53"/>
      <c r="TO553" s="53"/>
      <c r="TP553" s="53"/>
      <c r="TQ553" s="53"/>
      <c r="TR553" s="53"/>
      <c r="TS553" s="53"/>
      <c r="TT553" s="53"/>
      <c r="TU553" s="53"/>
      <c r="TV553" s="53"/>
      <c r="TW553" s="53"/>
      <c r="TX553" s="53"/>
      <c r="TY553" s="53"/>
      <c r="TZ553" s="53"/>
      <c r="UA553" s="53"/>
      <c r="UB553" s="53"/>
      <c r="UC553" s="53"/>
      <c r="UD553" s="53"/>
      <c r="UE553" s="53"/>
      <c r="UF553" s="53"/>
      <c r="UG553" s="53"/>
    </row>
    <row r="554" spans="12:553" s="19" customFormat="1" ht="15.75" customHeight="1" x14ac:dyDescent="0.2">
      <c r="L554" s="66"/>
      <c r="M554" s="66"/>
      <c r="N554" s="52"/>
      <c r="O554" s="53"/>
      <c r="P554" s="53"/>
      <c r="Q554" s="53"/>
      <c r="R554" s="53"/>
      <c r="S554" s="53"/>
      <c r="T554" s="53"/>
      <c r="U554" s="53"/>
      <c r="V554" s="53"/>
      <c r="W554" s="53"/>
      <c r="X554" s="53"/>
      <c r="Y554" s="53"/>
      <c r="Z554" s="53"/>
      <c r="AA554" s="53"/>
      <c r="AB554" s="53"/>
      <c r="AC554" s="53"/>
      <c r="AD554" s="53"/>
      <c r="AE554" s="53"/>
      <c r="AF554" s="53"/>
      <c r="AG554" s="53"/>
      <c r="AH554" s="53"/>
      <c r="AI554" s="53"/>
      <c r="AJ554" s="53"/>
      <c r="AK554" s="53"/>
      <c r="AL554" s="53"/>
      <c r="AM554" s="53"/>
      <c r="AN554" s="53"/>
      <c r="AO554" s="53"/>
      <c r="AP554" s="53"/>
      <c r="AQ554" s="53"/>
      <c r="AR554" s="53"/>
      <c r="AS554" s="53"/>
      <c r="AT554" s="53"/>
      <c r="AU554" s="53"/>
      <c r="AV554" s="53"/>
      <c r="AW554" s="53"/>
      <c r="AX554" s="53"/>
      <c r="AY554" s="53"/>
      <c r="AZ554" s="53"/>
      <c r="BA554" s="53"/>
      <c r="BB554" s="53"/>
      <c r="BC554" s="53"/>
      <c r="BD554" s="53"/>
      <c r="BE554" s="53"/>
      <c r="BF554" s="53"/>
      <c r="BG554" s="53"/>
      <c r="BH554" s="53"/>
      <c r="BI554" s="53"/>
      <c r="BJ554" s="53"/>
      <c r="BK554" s="53"/>
      <c r="BL554" s="53"/>
      <c r="BM554" s="53"/>
      <c r="BN554" s="53"/>
      <c r="BO554" s="53"/>
      <c r="BP554" s="53"/>
      <c r="BQ554" s="53"/>
      <c r="BR554" s="53"/>
      <c r="BS554" s="53"/>
      <c r="BT554" s="53"/>
      <c r="BU554" s="53"/>
      <c r="BV554" s="53"/>
      <c r="BW554" s="53"/>
      <c r="BX554" s="53"/>
      <c r="BY554" s="53"/>
      <c r="BZ554" s="53"/>
      <c r="CA554" s="53"/>
      <c r="CB554" s="53"/>
      <c r="CC554" s="53"/>
      <c r="CD554" s="53"/>
      <c r="CE554" s="53"/>
      <c r="CF554" s="53"/>
      <c r="CG554" s="53"/>
      <c r="CH554" s="53"/>
      <c r="CI554" s="53"/>
      <c r="CJ554" s="53"/>
      <c r="CK554" s="53"/>
      <c r="CL554" s="53"/>
      <c r="CM554" s="53"/>
      <c r="CN554" s="53"/>
      <c r="CO554" s="53"/>
      <c r="CP554" s="53"/>
      <c r="CQ554" s="53"/>
      <c r="CR554" s="53"/>
      <c r="CS554" s="53"/>
      <c r="CT554" s="53"/>
      <c r="CU554" s="53"/>
      <c r="CV554" s="53"/>
      <c r="CW554" s="53"/>
      <c r="CX554" s="53"/>
      <c r="CY554" s="53"/>
      <c r="CZ554" s="53"/>
      <c r="DA554" s="53"/>
      <c r="DB554" s="53"/>
      <c r="DC554" s="53"/>
      <c r="DD554" s="53"/>
      <c r="DE554" s="53"/>
      <c r="DF554" s="53"/>
      <c r="DG554" s="53"/>
      <c r="DH554" s="53"/>
      <c r="DI554" s="53"/>
      <c r="DJ554" s="53"/>
      <c r="DK554" s="53"/>
      <c r="DL554" s="53"/>
      <c r="DM554" s="53"/>
      <c r="DN554" s="53"/>
      <c r="DO554" s="53"/>
      <c r="DP554" s="53"/>
      <c r="DQ554" s="53"/>
      <c r="DR554" s="53"/>
      <c r="DS554" s="53"/>
      <c r="DT554" s="53"/>
      <c r="DU554" s="53"/>
      <c r="DV554" s="53"/>
      <c r="DW554" s="53"/>
      <c r="DX554" s="53"/>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3"/>
      <c r="FK554" s="53"/>
      <c r="FL554" s="53"/>
      <c r="FM554" s="53"/>
      <c r="FN554" s="53"/>
      <c r="FO554" s="53"/>
      <c r="FP554" s="53"/>
      <c r="FQ554" s="53"/>
      <c r="FR554" s="53"/>
      <c r="FS554" s="53"/>
      <c r="FT554" s="53"/>
      <c r="FU554" s="53"/>
      <c r="FV554" s="53"/>
      <c r="FW554" s="53"/>
      <c r="FX554" s="53"/>
      <c r="FY554" s="53"/>
      <c r="FZ554" s="53"/>
      <c r="GA554" s="53"/>
      <c r="GB554" s="53"/>
      <c r="GC554" s="53"/>
      <c r="GD554" s="53"/>
      <c r="GE554" s="53"/>
      <c r="GF554" s="53"/>
      <c r="GG554" s="53"/>
      <c r="GH554" s="53"/>
      <c r="GI554" s="53"/>
      <c r="GJ554" s="53"/>
      <c r="GK554" s="53"/>
      <c r="GL554" s="53"/>
      <c r="GM554" s="53"/>
      <c r="GN554" s="53"/>
      <c r="GO554" s="53"/>
      <c r="GP554" s="53"/>
      <c r="GQ554" s="53"/>
      <c r="GR554" s="53"/>
      <c r="GS554" s="53"/>
      <c r="GT554" s="53"/>
      <c r="GU554" s="53"/>
      <c r="GV554" s="53"/>
      <c r="GW554" s="53"/>
      <c r="GX554" s="53"/>
      <c r="GY554" s="53"/>
      <c r="GZ554" s="53"/>
      <c r="HA554" s="53"/>
      <c r="HB554" s="53"/>
      <c r="HC554" s="53"/>
      <c r="HD554" s="53"/>
      <c r="HE554" s="53"/>
      <c r="HF554" s="53"/>
      <c r="HG554" s="53"/>
      <c r="HH554" s="53"/>
      <c r="HI554" s="53"/>
      <c r="HJ554" s="53"/>
      <c r="HK554" s="53"/>
      <c r="HL554" s="53"/>
      <c r="HM554" s="53"/>
      <c r="HN554" s="53"/>
      <c r="HO554" s="53"/>
      <c r="HP554" s="53"/>
      <c r="HQ554" s="53"/>
      <c r="HR554" s="53"/>
      <c r="HS554" s="53"/>
      <c r="HT554" s="53"/>
      <c r="HU554" s="53"/>
      <c r="HV554" s="53"/>
      <c r="HW554" s="53"/>
      <c r="HX554" s="53"/>
      <c r="HY554" s="53"/>
      <c r="HZ554" s="53"/>
      <c r="IA554" s="53"/>
      <c r="IB554" s="53"/>
      <c r="IC554" s="53"/>
      <c r="ID554" s="53"/>
      <c r="IE554" s="53"/>
      <c r="IF554" s="53"/>
      <c r="IG554" s="53"/>
      <c r="IH554" s="53"/>
      <c r="II554" s="53"/>
      <c r="IJ554" s="53"/>
      <c r="IK554" s="53"/>
      <c r="IL554" s="53"/>
      <c r="IM554" s="53"/>
      <c r="IN554" s="53"/>
      <c r="IO554" s="53"/>
      <c r="IP554" s="53"/>
      <c r="IQ554" s="53"/>
      <c r="IR554" s="53"/>
      <c r="IS554" s="53"/>
      <c r="IT554" s="53"/>
      <c r="IU554" s="53"/>
      <c r="IV554" s="53"/>
      <c r="IW554" s="53"/>
      <c r="IX554" s="53"/>
      <c r="IY554" s="53"/>
      <c r="IZ554" s="53"/>
      <c r="JA554" s="53"/>
      <c r="JB554" s="53"/>
      <c r="JC554" s="53"/>
      <c r="JD554" s="53"/>
      <c r="JE554" s="53"/>
      <c r="JF554" s="53"/>
      <c r="JG554" s="53"/>
      <c r="JH554" s="53"/>
      <c r="JI554" s="53"/>
      <c r="JJ554" s="53"/>
      <c r="JK554" s="53"/>
      <c r="JL554" s="53"/>
      <c r="JM554" s="53"/>
      <c r="JN554" s="53"/>
      <c r="JO554" s="53"/>
      <c r="JP554" s="53"/>
      <c r="JQ554" s="53"/>
      <c r="JR554" s="53"/>
      <c r="JS554" s="53"/>
      <c r="JT554" s="53"/>
      <c r="JU554" s="53"/>
      <c r="JV554" s="53"/>
      <c r="JW554" s="53"/>
      <c r="JX554" s="53"/>
      <c r="JY554" s="53"/>
      <c r="JZ554" s="53"/>
      <c r="KA554" s="53"/>
      <c r="KB554" s="53"/>
      <c r="KC554" s="53"/>
      <c r="KD554" s="53"/>
      <c r="KE554" s="53"/>
      <c r="KF554" s="53"/>
      <c r="KG554" s="53"/>
      <c r="KH554" s="53"/>
      <c r="KI554" s="53"/>
      <c r="KJ554" s="53"/>
      <c r="KK554" s="53"/>
      <c r="KL554" s="53"/>
      <c r="KM554" s="53"/>
      <c r="KN554" s="53"/>
      <c r="KO554" s="53"/>
      <c r="KP554" s="53"/>
      <c r="KQ554" s="53"/>
      <c r="KR554" s="53"/>
      <c r="KS554" s="53"/>
      <c r="KT554" s="53"/>
      <c r="KU554" s="53"/>
      <c r="KV554" s="53"/>
      <c r="KW554" s="53"/>
      <c r="KX554" s="53"/>
      <c r="KY554" s="53"/>
      <c r="KZ554" s="53"/>
      <c r="LA554" s="53"/>
      <c r="LB554" s="53"/>
      <c r="LC554" s="53"/>
      <c r="LD554" s="53"/>
      <c r="LE554" s="53"/>
      <c r="LF554" s="53"/>
      <c r="LG554" s="53"/>
      <c r="LH554" s="53"/>
      <c r="LI554" s="53"/>
      <c r="LJ554" s="53"/>
      <c r="LK554" s="53"/>
      <c r="LL554" s="53"/>
      <c r="LM554" s="53"/>
      <c r="LN554" s="53"/>
      <c r="LO554" s="53"/>
      <c r="LP554" s="53"/>
      <c r="LQ554" s="53"/>
      <c r="LR554" s="53"/>
      <c r="LS554" s="53"/>
      <c r="LT554" s="53"/>
      <c r="LU554" s="53"/>
      <c r="LV554" s="53"/>
      <c r="LW554" s="53"/>
      <c r="LX554" s="53"/>
      <c r="LY554" s="53"/>
      <c r="LZ554" s="53"/>
      <c r="MA554" s="53"/>
      <c r="MB554" s="53"/>
      <c r="MC554" s="53"/>
      <c r="MD554" s="53"/>
      <c r="ME554" s="53"/>
      <c r="MF554" s="53"/>
      <c r="MG554" s="53"/>
      <c r="MH554" s="53"/>
      <c r="MI554" s="53"/>
      <c r="MJ554" s="53"/>
      <c r="MK554" s="53"/>
      <c r="ML554" s="53"/>
      <c r="MM554" s="53"/>
      <c r="MN554" s="53"/>
      <c r="MO554" s="53"/>
      <c r="MP554" s="53"/>
      <c r="MQ554" s="53"/>
      <c r="MR554" s="53"/>
      <c r="MS554" s="53"/>
      <c r="MT554" s="53"/>
      <c r="MU554" s="53"/>
      <c r="MV554" s="53"/>
      <c r="MW554" s="53"/>
      <c r="MX554" s="53"/>
      <c r="MY554" s="53"/>
      <c r="MZ554" s="53"/>
      <c r="NA554" s="53"/>
      <c r="NB554" s="53"/>
      <c r="NC554" s="53"/>
      <c r="ND554" s="53"/>
      <c r="NE554" s="53"/>
      <c r="NF554" s="53"/>
      <c r="NG554" s="53"/>
      <c r="NH554" s="53"/>
      <c r="NI554" s="53"/>
      <c r="NJ554" s="53"/>
      <c r="NK554" s="53"/>
      <c r="NL554" s="53"/>
      <c r="NM554" s="53"/>
      <c r="NN554" s="53"/>
      <c r="NO554" s="53"/>
      <c r="NP554" s="53"/>
      <c r="NQ554" s="53"/>
      <c r="NR554" s="53"/>
      <c r="NS554" s="53"/>
      <c r="NT554" s="53"/>
      <c r="NU554" s="53"/>
      <c r="NV554" s="53"/>
      <c r="NW554" s="53"/>
      <c r="NX554" s="53"/>
      <c r="NY554" s="53"/>
      <c r="NZ554" s="53"/>
      <c r="OA554" s="53"/>
      <c r="OB554" s="53"/>
      <c r="OC554" s="53"/>
      <c r="OD554" s="53"/>
      <c r="OE554" s="53"/>
      <c r="OF554" s="53"/>
      <c r="OG554" s="53"/>
      <c r="OH554" s="53"/>
      <c r="OI554" s="53"/>
      <c r="OJ554" s="53"/>
      <c r="OK554" s="53"/>
      <c r="OL554" s="53"/>
      <c r="OM554" s="53"/>
      <c r="ON554" s="53"/>
      <c r="OO554" s="53"/>
      <c r="OP554" s="53"/>
      <c r="OQ554" s="53"/>
      <c r="OR554" s="53"/>
      <c r="OS554" s="53"/>
      <c r="OT554" s="53"/>
      <c r="OU554" s="53"/>
      <c r="OV554" s="53"/>
      <c r="OW554" s="53"/>
      <c r="OX554" s="53"/>
      <c r="OY554" s="53"/>
      <c r="OZ554" s="53"/>
      <c r="PA554" s="53"/>
      <c r="PB554" s="53"/>
      <c r="PC554" s="53"/>
      <c r="PD554" s="53"/>
      <c r="PE554" s="53"/>
      <c r="PF554" s="53"/>
      <c r="PG554" s="53"/>
      <c r="PH554" s="53"/>
      <c r="PI554" s="53"/>
      <c r="PJ554" s="53"/>
      <c r="PK554" s="53"/>
      <c r="PL554" s="53"/>
      <c r="PM554" s="53"/>
      <c r="PN554" s="53"/>
      <c r="PO554" s="53"/>
      <c r="PP554" s="53"/>
      <c r="PQ554" s="53"/>
      <c r="PR554" s="53"/>
      <c r="PS554" s="53"/>
      <c r="PT554" s="53"/>
      <c r="PU554" s="53"/>
      <c r="PV554" s="53"/>
      <c r="PW554" s="53"/>
      <c r="PX554" s="53"/>
      <c r="PY554" s="53"/>
      <c r="PZ554" s="53"/>
      <c r="QA554" s="53"/>
      <c r="QB554" s="53"/>
      <c r="QC554" s="53"/>
      <c r="QD554" s="53"/>
      <c r="QE554" s="53"/>
      <c r="QF554" s="53"/>
      <c r="QG554" s="53"/>
      <c r="QH554" s="53"/>
      <c r="QI554" s="53"/>
      <c r="QJ554" s="53"/>
      <c r="QK554" s="53"/>
      <c r="QL554" s="53"/>
      <c r="QM554" s="53"/>
      <c r="QN554" s="53"/>
      <c r="QO554" s="53"/>
      <c r="QP554" s="53"/>
      <c r="QQ554" s="53"/>
      <c r="QR554" s="53"/>
      <c r="QS554" s="53"/>
      <c r="QT554" s="53"/>
      <c r="QU554" s="53"/>
      <c r="QV554" s="53"/>
      <c r="QW554" s="53"/>
      <c r="QX554" s="53"/>
      <c r="QY554" s="53"/>
      <c r="QZ554" s="53"/>
      <c r="RA554" s="53"/>
      <c r="RB554" s="53"/>
      <c r="RC554" s="53"/>
      <c r="RD554" s="53"/>
      <c r="RE554" s="53"/>
      <c r="RF554" s="53"/>
      <c r="RG554" s="53"/>
      <c r="RH554" s="53"/>
      <c r="RI554" s="53"/>
      <c r="RJ554" s="53"/>
      <c r="RK554" s="53"/>
      <c r="RL554" s="53"/>
      <c r="RM554" s="53"/>
      <c r="RN554" s="53"/>
      <c r="RO554" s="53"/>
      <c r="RP554" s="53"/>
      <c r="RQ554" s="53"/>
      <c r="RR554" s="53"/>
      <c r="RS554" s="53"/>
      <c r="RT554" s="53"/>
      <c r="RU554" s="53"/>
      <c r="RV554" s="53"/>
      <c r="RW554" s="53"/>
      <c r="RX554" s="53"/>
      <c r="RY554" s="53"/>
      <c r="RZ554" s="53"/>
      <c r="SA554" s="53"/>
      <c r="SB554" s="53"/>
      <c r="SC554" s="53"/>
      <c r="SD554" s="53"/>
      <c r="SE554" s="53"/>
      <c r="SF554" s="53"/>
      <c r="SG554" s="53"/>
      <c r="SH554" s="53"/>
      <c r="SI554" s="53"/>
      <c r="SJ554" s="53"/>
      <c r="SK554" s="53"/>
      <c r="SL554" s="53"/>
      <c r="SM554" s="53"/>
      <c r="SN554" s="53"/>
      <c r="SO554" s="53"/>
      <c r="SP554" s="53"/>
      <c r="SQ554" s="53"/>
      <c r="SR554" s="53"/>
      <c r="SS554" s="53"/>
      <c r="ST554" s="53"/>
      <c r="SU554" s="53"/>
      <c r="SV554" s="53"/>
      <c r="SW554" s="53"/>
      <c r="SX554" s="53"/>
      <c r="SY554" s="53"/>
      <c r="SZ554" s="53"/>
      <c r="TA554" s="53"/>
      <c r="TB554" s="53"/>
      <c r="TC554" s="53"/>
      <c r="TD554" s="53"/>
      <c r="TE554" s="53"/>
      <c r="TF554" s="53"/>
      <c r="TG554" s="53"/>
      <c r="TH554" s="53"/>
      <c r="TI554" s="53"/>
      <c r="TJ554" s="53"/>
      <c r="TK554" s="53"/>
      <c r="TL554" s="53"/>
      <c r="TM554" s="53"/>
      <c r="TN554" s="53"/>
      <c r="TO554" s="53"/>
      <c r="TP554" s="53"/>
      <c r="TQ554" s="53"/>
      <c r="TR554" s="53"/>
      <c r="TS554" s="53"/>
      <c r="TT554" s="53"/>
      <c r="TU554" s="53"/>
      <c r="TV554" s="53"/>
      <c r="TW554" s="53"/>
      <c r="TX554" s="53"/>
      <c r="TY554" s="53"/>
      <c r="TZ554" s="53"/>
      <c r="UA554" s="53"/>
      <c r="UB554" s="53"/>
      <c r="UC554" s="53"/>
      <c r="UD554" s="53"/>
      <c r="UE554" s="53"/>
      <c r="UF554" s="53"/>
      <c r="UG554" s="53"/>
    </row>
    <row r="555" spans="12:553" s="19" customFormat="1" ht="15.75" customHeight="1" x14ac:dyDescent="0.2">
      <c r="L555" s="66"/>
      <c r="M555" s="66"/>
      <c r="N555" s="52"/>
      <c r="O555" s="53"/>
      <c r="P555" s="53"/>
      <c r="Q555" s="53"/>
      <c r="R555" s="53"/>
      <c r="S555" s="53"/>
      <c r="T555" s="53"/>
      <c r="U555" s="53"/>
      <c r="V555" s="53"/>
      <c r="W555" s="53"/>
      <c r="X555" s="53"/>
      <c r="Y555" s="53"/>
      <c r="Z555" s="53"/>
      <c r="AA555" s="53"/>
      <c r="AB555" s="53"/>
      <c r="AC555" s="53"/>
      <c r="AD555" s="53"/>
      <c r="AE555" s="53"/>
      <c r="AF555" s="53"/>
      <c r="AG555" s="53"/>
      <c r="AH555" s="53"/>
      <c r="AI555" s="53"/>
      <c r="AJ555" s="53"/>
      <c r="AK555" s="53"/>
      <c r="AL555" s="53"/>
      <c r="AM555" s="53"/>
      <c r="AN555" s="53"/>
      <c r="AO555" s="53"/>
      <c r="AP555" s="53"/>
      <c r="AQ555" s="53"/>
      <c r="AR555" s="53"/>
      <c r="AS555" s="53"/>
      <c r="AT555" s="53"/>
      <c r="AU555" s="53"/>
      <c r="AV555" s="53"/>
      <c r="AW555" s="53"/>
      <c r="AX555" s="53"/>
      <c r="AY555" s="53"/>
      <c r="AZ555" s="53"/>
      <c r="BA555" s="53"/>
      <c r="BB555" s="53"/>
      <c r="BC555" s="53"/>
      <c r="BD555" s="53"/>
      <c r="BE555" s="53"/>
      <c r="BF555" s="53"/>
      <c r="BG555" s="53"/>
      <c r="BH555" s="53"/>
      <c r="BI555" s="53"/>
      <c r="BJ555" s="53"/>
      <c r="BK555" s="53"/>
      <c r="BL555" s="53"/>
      <c r="BM555" s="53"/>
      <c r="BN555" s="53"/>
      <c r="BO555" s="53"/>
      <c r="BP555" s="53"/>
      <c r="BQ555" s="53"/>
      <c r="BR555" s="53"/>
      <c r="BS555" s="53"/>
      <c r="BT555" s="53"/>
      <c r="BU555" s="53"/>
      <c r="BV555" s="53"/>
      <c r="BW555" s="53"/>
      <c r="BX555" s="53"/>
      <c r="BY555" s="53"/>
      <c r="BZ555" s="53"/>
      <c r="CA555" s="53"/>
      <c r="CB555" s="53"/>
      <c r="CC555" s="53"/>
      <c r="CD555" s="53"/>
      <c r="CE555" s="53"/>
      <c r="CF555" s="53"/>
      <c r="CG555" s="53"/>
      <c r="CH555" s="53"/>
      <c r="CI555" s="53"/>
      <c r="CJ555" s="53"/>
      <c r="CK555" s="53"/>
      <c r="CL555" s="53"/>
      <c r="CM555" s="53"/>
      <c r="CN555" s="53"/>
      <c r="CO555" s="53"/>
      <c r="CP555" s="53"/>
      <c r="CQ555" s="53"/>
      <c r="CR555" s="53"/>
      <c r="CS555" s="53"/>
      <c r="CT555" s="53"/>
      <c r="CU555" s="53"/>
      <c r="CV555" s="53"/>
      <c r="CW555" s="53"/>
      <c r="CX555" s="53"/>
      <c r="CY555" s="53"/>
      <c r="CZ555" s="53"/>
      <c r="DA555" s="53"/>
      <c r="DB555" s="53"/>
      <c r="DC555" s="53"/>
      <c r="DD555" s="53"/>
      <c r="DE555" s="53"/>
      <c r="DF555" s="53"/>
      <c r="DG555" s="53"/>
      <c r="DH555" s="53"/>
      <c r="DI555" s="53"/>
      <c r="DJ555" s="53"/>
      <c r="DK555" s="53"/>
      <c r="DL555" s="53"/>
      <c r="DM555" s="53"/>
      <c r="DN555" s="53"/>
      <c r="DO555" s="53"/>
      <c r="DP555" s="53"/>
      <c r="DQ555" s="53"/>
      <c r="DR555" s="53"/>
      <c r="DS555" s="53"/>
      <c r="DT555" s="53"/>
      <c r="DU555" s="53"/>
      <c r="DV555" s="53"/>
      <c r="DW555" s="53"/>
      <c r="DX555" s="53"/>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3"/>
      <c r="FK555" s="53"/>
      <c r="FL555" s="53"/>
      <c r="FM555" s="53"/>
      <c r="FN555" s="53"/>
      <c r="FO555" s="53"/>
      <c r="FP555" s="53"/>
      <c r="FQ555" s="53"/>
      <c r="FR555" s="53"/>
      <c r="FS555" s="53"/>
      <c r="FT555" s="53"/>
      <c r="FU555" s="53"/>
      <c r="FV555" s="53"/>
      <c r="FW555" s="53"/>
      <c r="FX555" s="53"/>
      <c r="FY555" s="53"/>
      <c r="FZ555" s="53"/>
      <c r="GA555" s="53"/>
      <c r="GB555" s="53"/>
      <c r="GC555" s="53"/>
      <c r="GD555" s="53"/>
      <c r="GE555" s="53"/>
      <c r="GF555" s="53"/>
      <c r="GG555" s="53"/>
      <c r="GH555" s="53"/>
      <c r="GI555" s="53"/>
      <c r="GJ555" s="53"/>
      <c r="GK555" s="53"/>
      <c r="GL555" s="53"/>
      <c r="GM555" s="53"/>
      <c r="GN555" s="53"/>
      <c r="GO555" s="53"/>
      <c r="GP555" s="53"/>
      <c r="GQ555" s="53"/>
      <c r="GR555" s="53"/>
      <c r="GS555" s="53"/>
      <c r="GT555" s="53"/>
      <c r="GU555" s="53"/>
      <c r="GV555" s="53"/>
      <c r="GW555" s="53"/>
      <c r="GX555" s="53"/>
      <c r="GY555" s="53"/>
      <c r="GZ555" s="53"/>
      <c r="HA555" s="53"/>
      <c r="HB555" s="53"/>
      <c r="HC555" s="53"/>
      <c r="HD555" s="53"/>
      <c r="HE555" s="53"/>
      <c r="HF555" s="53"/>
      <c r="HG555" s="53"/>
      <c r="HH555" s="53"/>
      <c r="HI555" s="53"/>
      <c r="HJ555" s="53"/>
      <c r="HK555" s="53"/>
      <c r="HL555" s="53"/>
      <c r="HM555" s="53"/>
      <c r="HN555" s="53"/>
      <c r="HO555" s="53"/>
      <c r="HP555" s="53"/>
      <c r="HQ555" s="53"/>
      <c r="HR555" s="53"/>
      <c r="HS555" s="53"/>
      <c r="HT555" s="53"/>
      <c r="HU555" s="53"/>
      <c r="HV555" s="53"/>
      <c r="HW555" s="53"/>
      <c r="HX555" s="53"/>
      <c r="HY555" s="53"/>
      <c r="HZ555" s="53"/>
      <c r="IA555" s="53"/>
      <c r="IB555" s="53"/>
      <c r="IC555" s="53"/>
      <c r="ID555" s="53"/>
      <c r="IE555" s="53"/>
      <c r="IF555" s="53"/>
      <c r="IG555" s="53"/>
      <c r="IH555" s="53"/>
      <c r="II555" s="53"/>
      <c r="IJ555" s="53"/>
      <c r="IK555" s="53"/>
      <c r="IL555" s="53"/>
      <c r="IM555" s="53"/>
      <c r="IN555" s="53"/>
      <c r="IO555" s="53"/>
      <c r="IP555" s="53"/>
      <c r="IQ555" s="53"/>
      <c r="IR555" s="53"/>
      <c r="IS555" s="53"/>
      <c r="IT555" s="53"/>
      <c r="IU555" s="53"/>
      <c r="IV555" s="53"/>
      <c r="IW555" s="53"/>
      <c r="IX555" s="53"/>
      <c r="IY555" s="53"/>
      <c r="IZ555" s="53"/>
      <c r="JA555" s="53"/>
      <c r="JB555" s="53"/>
      <c r="JC555" s="53"/>
      <c r="JD555" s="53"/>
      <c r="JE555" s="53"/>
      <c r="JF555" s="53"/>
      <c r="JG555" s="53"/>
      <c r="JH555" s="53"/>
      <c r="JI555" s="53"/>
      <c r="JJ555" s="53"/>
      <c r="JK555" s="53"/>
      <c r="JL555" s="53"/>
      <c r="JM555" s="53"/>
      <c r="JN555" s="53"/>
      <c r="JO555" s="53"/>
      <c r="JP555" s="53"/>
      <c r="JQ555" s="53"/>
      <c r="JR555" s="53"/>
      <c r="JS555" s="53"/>
      <c r="JT555" s="53"/>
      <c r="JU555" s="53"/>
      <c r="JV555" s="53"/>
      <c r="JW555" s="53"/>
      <c r="JX555" s="53"/>
      <c r="JY555" s="53"/>
      <c r="JZ555" s="53"/>
      <c r="KA555" s="53"/>
      <c r="KB555" s="53"/>
      <c r="KC555" s="53"/>
      <c r="KD555" s="53"/>
      <c r="KE555" s="53"/>
      <c r="KF555" s="53"/>
      <c r="KG555" s="53"/>
      <c r="KH555" s="53"/>
      <c r="KI555" s="53"/>
      <c r="KJ555" s="53"/>
      <c r="KK555" s="53"/>
      <c r="KL555" s="53"/>
      <c r="KM555" s="53"/>
      <c r="KN555" s="53"/>
      <c r="KO555" s="53"/>
      <c r="KP555" s="53"/>
      <c r="KQ555" s="53"/>
      <c r="KR555" s="53"/>
      <c r="KS555" s="53"/>
      <c r="KT555" s="53"/>
      <c r="KU555" s="53"/>
      <c r="KV555" s="53"/>
      <c r="KW555" s="53"/>
      <c r="KX555" s="53"/>
      <c r="KY555" s="53"/>
      <c r="KZ555" s="53"/>
      <c r="LA555" s="53"/>
      <c r="LB555" s="53"/>
      <c r="LC555" s="53"/>
      <c r="LD555" s="53"/>
      <c r="LE555" s="53"/>
      <c r="LF555" s="53"/>
      <c r="LG555" s="53"/>
      <c r="LH555" s="53"/>
      <c r="LI555" s="53"/>
      <c r="LJ555" s="53"/>
      <c r="LK555" s="53"/>
      <c r="LL555" s="53"/>
      <c r="LM555" s="53"/>
      <c r="LN555" s="53"/>
      <c r="LO555" s="53"/>
      <c r="LP555" s="53"/>
      <c r="LQ555" s="53"/>
      <c r="LR555" s="53"/>
      <c r="LS555" s="53"/>
      <c r="LT555" s="53"/>
      <c r="LU555" s="53"/>
      <c r="LV555" s="53"/>
      <c r="LW555" s="53"/>
      <c r="LX555" s="53"/>
      <c r="LY555" s="53"/>
      <c r="LZ555" s="53"/>
      <c r="MA555" s="53"/>
      <c r="MB555" s="53"/>
      <c r="MC555" s="53"/>
      <c r="MD555" s="53"/>
      <c r="ME555" s="53"/>
      <c r="MF555" s="53"/>
      <c r="MG555" s="53"/>
      <c r="MH555" s="53"/>
      <c r="MI555" s="53"/>
      <c r="MJ555" s="53"/>
      <c r="MK555" s="53"/>
      <c r="ML555" s="53"/>
      <c r="MM555" s="53"/>
      <c r="MN555" s="53"/>
      <c r="MO555" s="53"/>
      <c r="MP555" s="53"/>
      <c r="MQ555" s="53"/>
      <c r="MR555" s="53"/>
      <c r="MS555" s="53"/>
      <c r="MT555" s="53"/>
      <c r="MU555" s="53"/>
      <c r="MV555" s="53"/>
      <c r="MW555" s="53"/>
      <c r="MX555" s="53"/>
      <c r="MY555" s="53"/>
      <c r="MZ555" s="53"/>
      <c r="NA555" s="53"/>
      <c r="NB555" s="53"/>
      <c r="NC555" s="53"/>
      <c r="ND555" s="53"/>
      <c r="NE555" s="53"/>
      <c r="NF555" s="53"/>
      <c r="NG555" s="53"/>
      <c r="NH555" s="53"/>
      <c r="NI555" s="53"/>
      <c r="NJ555" s="53"/>
      <c r="NK555" s="53"/>
      <c r="NL555" s="53"/>
      <c r="NM555" s="53"/>
      <c r="NN555" s="53"/>
      <c r="NO555" s="53"/>
      <c r="NP555" s="53"/>
      <c r="NQ555" s="53"/>
      <c r="NR555" s="53"/>
      <c r="NS555" s="53"/>
      <c r="NT555" s="53"/>
      <c r="NU555" s="53"/>
      <c r="NV555" s="53"/>
      <c r="NW555" s="53"/>
      <c r="NX555" s="53"/>
      <c r="NY555" s="53"/>
      <c r="NZ555" s="53"/>
      <c r="OA555" s="53"/>
      <c r="OB555" s="53"/>
      <c r="OC555" s="53"/>
      <c r="OD555" s="53"/>
      <c r="OE555" s="53"/>
      <c r="OF555" s="53"/>
      <c r="OG555" s="53"/>
      <c r="OH555" s="53"/>
      <c r="OI555" s="53"/>
      <c r="OJ555" s="53"/>
      <c r="OK555" s="53"/>
      <c r="OL555" s="53"/>
      <c r="OM555" s="53"/>
      <c r="ON555" s="53"/>
      <c r="OO555" s="53"/>
      <c r="OP555" s="53"/>
      <c r="OQ555" s="53"/>
      <c r="OR555" s="53"/>
      <c r="OS555" s="53"/>
      <c r="OT555" s="53"/>
      <c r="OU555" s="53"/>
      <c r="OV555" s="53"/>
      <c r="OW555" s="53"/>
      <c r="OX555" s="53"/>
      <c r="OY555" s="53"/>
      <c r="OZ555" s="53"/>
      <c r="PA555" s="53"/>
      <c r="PB555" s="53"/>
      <c r="PC555" s="53"/>
      <c r="PD555" s="53"/>
      <c r="PE555" s="53"/>
      <c r="PF555" s="53"/>
      <c r="PG555" s="53"/>
      <c r="PH555" s="53"/>
      <c r="PI555" s="53"/>
      <c r="PJ555" s="53"/>
      <c r="PK555" s="53"/>
      <c r="PL555" s="53"/>
      <c r="PM555" s="53"/>
      <c r="PN555" s="53"/>
      <c r="PO555" s="53"/>
      <c r="PP555" s="53"/>
      <c r="PQ555" s="53"/>
      <c r="PR555" s="53"/>
      <c r="PS555" s="53"/>
      <c r="PT555" s="53"/>
      <c r="PU555" s="53"/>
      <c r="PV555" s="53"/>
      <c r="PW555" s="53"/>
      <c r="PX555" s="53"/>
      <c r="PY555" s="53"/>
      <c r="PZ555" s="53"/>
      <c r="QA555" s="53"/>
      <c r="QB555" s="53"/>
      <c r="QC555" s="53"/>
      <c r="QD555" s="53"/>
      <c r="QE555" s="53"/>
      <c r="QF555" s="53"/>
      <c r="QG555" s="53"/>
      <c r="QH555" s="53"/>
      <c r="QI555" s="53"/>
      <c r="QJ555" s="53"/>
      <c r="QK555" s="53"/>
      <c r="QL555" s="53"/>
      <c r="QM555" s="53"/>
      <c r="QN555" s="53"/>
      <c r="QO555" s="53"/>
      <c r="QP555" s="53"/>
      <c r="QQ555" s="53"/>
      <c r="QR555" s="53"/>
      <c r="QS555" s="53"/>
      <c r="QT555" s="53"/>
      <c r="QU555" s="53"/>
      <c r="QV555" s="53"/>
      <c r="QW555" s="53"/>
      <c r="QX555" s="53"/>
      <c r="QY555" s="53"/>
      <c r="QZ555" s="53"/>
      <c r="RA555" s="53"/>
      <c r="RB555" s="53"/>
      <c r="RC555" s="53"/>
      <c r="RD555" s="53"/>
      <c r="RE555" s="53"/>
      <c r="RF555" s="53"/>
      <c r="RG555" s="53"/>
      <c r="RH555" s="53"/>
      <c r="RI555" s="53"/>
      <c r="RJ555" s="53"/>
      <c r="RK555" s="53"/>
      <c r="RL555" s="53"/>
      <c r="RM555" s="53"/>
      <c r="RN555" s="53"/>
      <c r="RO555" s="53"/>
      <c r="RP555" s="53"/>
      <c r="RQ555" s="53"/>
      <c r="RR555" s="53"/>
      <c r="RS555" s="53"/>
      <c r="RT555" s="53"/>
      <c r="RU555" s="53"/>
      <c r="RV555" s="53"/>
      <c r="RW555" s="53"/>
      <c r="RX555" s="53"/>
      <c r="RY555" s="53"/>
      <c r="RZ555" s="53"/>
      <c r="SA555" s="53"/>
      <c r="SB555" s="53"/>
      <c r="SC555" s="53"/>
      <c r="SD555" s="53"/>
      <c r="SE555" s="53"/>
      <c r="SF555" s="53"/>
      <c r="SG555" s="53"/>
      <c r="SH555" s="53"/>
      <c r="SI555" s="53"/>
      <c r="SJ555" s="53"/>
      <c r="SK555" s="53"/>
      <c r="SL555" s="53"/>
      <c r="SM555" s="53"/>
      <c r="SN555" s="53"/>
      <c r="SO555" s="53"/>
      <c r="SP555" s="53"/>
      <c r="SQ555" s="53"/>
      <c r="SR555" s="53"/>
      <c r="SS555" s="53"/>
      <c r="ST555" s="53"/>
      <c r="SU555" s="53"/>
      <c r="SV555" s="53"/>
      <c r="SW555" s="53"/>
      <c r="SX555" s="53"/>
      <c r="SY555" s="53"/>
      <c r="SZ555" s="53"/>
      <c r="TA555" s="53"/>
      <c r="TB555" s="53"/>
      <c r="TC555" s="53"/>
      <c r="TD555" s="53"/>
      <c r="TE555" s="53"/>
      <c r="TF555" s="53"/>
      <c r="TG555" s="53"/>
      <c r="TH555" s="53"/>
      <c r="TI555" s="53"/>
      <c r="TJ555" s="53"/>
      <c r="TK555" s="53"/>
      <c r="TL555" s="53"/>
      <c r="TM555" s="53"/>
      <c r="TN555" s="53"/>
      <c r="TO555" s="53"/>
      <c r="TP555" s="53"/>
      <c r="TQ555" s="53"/>
      <c r="TR555" s="53"/>
      <c r="TS555" s="53"/>
      <c r="TT555" s="53"/>
      <c r="TU555" s="53"/>
      <c r="TV555" s="53"/>
      <c r="TW555" s="53"/>
      <c r="TX555" s="53"/>
      <c r="TY555" s="53"/>
      <c r="TZ555" s="53"/>
      <c r="UA555" s="53"/>
      <c r="UB555" s="53"/>
      <c r="UC555" s="53"/>
      <c r="UD555" s="53"/>
      <c r="UE555" s="53"/>
      <c r="UF555" s="53"/>
      <c r="UG555" s="53"/>
    </row>
    <row r="556" spans="12:553" s="19" customFormat="1" ht="15.75" customHeight="1" x14ac:dyDescent="0.2">
      <c r="L556" s="66"/>
      <c r="M556" s="66"/>
      <c r="N556" s="52"/>
      <c r="O556" s="53"/>
      <c r="P556" s="53"/>
      <c r="Q556" s="53"/>
      <c r="R556" s="53"/>
      <c r="S556" s="53"/>
      <c r="T556" s="53"/>
      <c r="U556" s="53"/>
      <c r="V556" s="53"/>
      <c r="W556" s="53"/>
      <c r="X556" s="53"/>
      <c r="Y556" s="53"/>
      <c r="Z556" s="53"/>
      <c r="AA556" s="53"/>
      <c r="AB556" s="53"/>
      <c r="AC556" s="53"/>
      <c r="AD556" s="53"/>
      <c r="AE556" s="53"/>
      <c r="AF556" s="53"/>
      <c r="AG556" s="53"/>
      <c r="AH556" s="53"/>
      <c r="AI556" s="53"/>
      <c r="AJ556" s="53"/>
      <c r="AK556" s="53"/>
      <c r="AL556" s="53"/>
      <c r="AM556" s="53"/>
      <c r="AN556" s="53"/>
      <c r="AO556" s="53"/>
      <c r="AP556" s="53"/>
      <c r="AQ556" s="53"/>
      <c r="AR556" s="53"/>
      <c r="AS556" s="53"/>
      <c r="AT556" s="53"/>
      <c r="AU556" s="53"/>
      <c r="AV556" s="53"/>
      <c r="AW556" s="53"/>
      <c r="AX556" s="53"/>
      <c r="AY556" s="53"/>
      <c r="AZ556" s="53"/>
      <c r="BA556" s="53"/>
      <c r="BB556" s="53"/>
      <c r="BC556" s="53"/>
      <c r="BD556" s="53"/>
      <c r="BE556" s="53"/>
      <c r="BF556" s="53"/>
      <c r="BG556" s="53"/>
      <c r="BH556" s="53"/>
      <c r="BI556" s="53"/>
      <c r="BJ556" s="53"/>
      <c r="BK556" s="53"/>
      <c r="BL556" s="53"/>
      <c r="BM556" s="53"/>
      <c r="BN556" s="53"/>
      <c r="BO556" s="53"/>
      <c r="BP556" s="53"/>
      <c r="BQ556" s="53"/>
      <c r="BR556" s="53"/>
      <c r="BS556" s="53"/>
      <c r="BT556" s="53"/>
      <c r="BU556" s="53"/>
      <c r="BV556" s="53"/>
      <c r="BW556" s="53"/>
      <c r="BX556" s="53"/>
      <c r="BY556" s="53"/>
      <c r="BZ556" s="53"/>
      <c r="CA556" s="53"/>
      <c r="CB556" s="53"/>
      <c r="CC556" s="53"/>
      <c r="CD556" s="53"/>
      <c r="CE556" s="53"/>
      <c r="CF556" s="53"/>
      <c r="CG556" s="53"/>
      <c r="CH556" s="53"/>
      <c r="CI556" s="53"/>
      <c r="CJ556" s="53"/>
      <c r="CK556" s="53"/>
      <c r="CL556" s="53"/>
      <c r="CM556" s="53"/>
      <c r="CN556" s="53"/>
      <c r="CO556" s="53"/>
      <c r="CP556" s="53"/>
      <c r="CQ556" s="53"/>
      <c r="CR556" s="53"/>
      <c r="CS556" s="53"/>
      <c r="CT556" s="53"/>
      <c r="CU556" s="53"/>
      <c r="CV556" s="53"/>
      <c r="CW556" s="53"/>
      <c r="CX556" s="53"/>
      <c r="CY556" s="53"/>
      <c r="CZ556" s="53"/>
      <c r="DA556" s="53"/>
      <c r="DB556" s="53"/>
      <c r="DC556" s="53"/>
      <c r="DD556" s="53"/>
      <c r="DE556" s="53"/>
      <c r="DF556" s="53"/>
      <c r="DG556" s="53"/>
      <c r="DH556" s="53"/>
      <c r="DI556" s="53"/>
      <c r="DJ556" s="53"/>
      <c r="DK556" s="53"/>
      <c r="DL556" s="53"/>
      <c r="DM556" s="53"/>
      <c r="DN556" s="53"/>
      <c r="DO556" s="53"/>
      <c r="DP556" s="53"/>
      <c r="DQ556" s="53"/>
      <c r="DR556" s="53"/>
      <c r="DS556" s="53"/>
      <c r="DT556" s="53"/>
      <c r="DU556" s="53"/>
      <c r="DV556" s="53"/>
      <c r="DW556" s="53"/>
      <c r="DX556" s="53"/>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3"/>
      <c r="FK556" s="53"/>
      <c r="FL556" s="53"/>
      <c r="FM556" s="53"/>
      <c r="FN556" s="53"/>
      <c r="FO556" s="53"/>
      <c r="FP556" s="53"/>
      <c r="FQ556" s="53"/>
      <c r="FR556" s="53"/>
      <c r="FS556" s="53"/>
      <c r="FT556" s="53"/>
      <c r="FU556" s="53"/>
      <c r="FV556" s="53"/>
      <c r="FW556" s="53"/>
      <c r="FX556" s="53"/>
      <c r="FY556" s="53"/>
      <c r="FZ556" s="53"/>
      <c r="GA556" s="53"/>
      <c r="GB556" s="53"/>
      <c r="GC556" s="53"/>
      <c r="GD556" s="53"/>
      <c r="GE556" s="53"/>
      <c r="GF556" s="53"/>
      <c r="GG556" s="53"/>
      <c r="GH556" s="53"/>
      <c r="GI556" s="53"/>
      <c r="GJ556" s="53"/>
      <c r="GK556" s="53"/>
      <c r="GL556" s="53"/>
      <c r="GM556" s="53"/>
      <c r="GN556" s="53"/>
      <c r="GO556" s="53"/>
      <c r="GP556" s="53"/>
      <c r="GQ556" s="53"/>
      <c r="GR556" s="53"/>
      <c r="GS556" s="53"/>
      <c r="GT556" s="53"/>
      <c r="GU556" s="53"/>
      <c r="GV556" s="53"/>
      <c r="GW556" s="53"/>
      <c r="GX556" s="53"/>
      <c r="GY556" s="53"/>
      <c r="GZ556" s="53"/>
      <c r="HA556" s="53"/>
      <c r="HB556" s="53"/>
      <c r="HC556" s="53"/>
      <c r="HD556" s="53"/>
      <c r="HE556" s="53"/>
      <c r="HF556" s="53"/>
      <c r="HG556" s="53"/>
      <c r="HH556" s="53"/>
      <c r="HI556" s="53"/>
      <c r="HJ556" s="53"/>
      <c r="HK556" s="53"/>
      <c r="HL556" s="53"/>
      <c r="HM556" s="53"/>
      <c r="HN556" s="53"/>
      <c r="HO556" s="53"/>
      <c r="HP556" s="53"/>
      <c r="HQ556" s="53"/>
      <c r="HR556" s="53"/>
      <c r="HS556" s="53"/>
      <c r="HT556" s="53"/>
      <c r="HU556" s="53"/>
      <c r="HV556" s="53"/>
      <c r="HW556" s="53"/>
      <c r="HX556" s="53"/>
      <c r="HY556" s="53"/>
      <c r="HZ556" s="53"/>
      <c r="IA556" s="53"/>
      <c r="IB556" s="53"/>
      <c r="IC556" s="53"/>
      <c r="ID556" s="53"/>
      <c r="IE556" s="53"/>
      <c r="IF556" s="53"/>
      <c r="IG556" s="53"/>
      <c r="IH556" s="53"/>
      <c r="II556" s="53"/>
      <c r="IJ556" s="53"/>
      <c r="IK556" s="53"/>
      <c r="IL556" s="53"/>
      <c r="IM556" s="53"/>
      <c r="IN556" s="53"/>
      <c r="IO556" s="53"/>
      <c r="IP556" s="53"/>
      <c r="IQ556" s="53"/>
      <c r="IR556" s="53"/>
      <c r="IS556" s="53"/>
      <c r="IT556" s="53"/>
      <c r="IU556" s="53"/>
      <c r="IV556" s="53"/>
      <c r="IW556" s="53"/>
      <c r="IX556" s="53"/>
      <c r="IY556" s="53"/>
      <c r="IZ556" s="53"/>
      <c r="JA556" s="53"/>
      <c r="JB556" s="53"/>
      <c r="JC556" s="53"/>
      <c r="JD556" s="53"/>
      <c r="JE556" s="53"/>
      <c r="JF556" s="53"/>
      <c r="JG556" s="53"/>
      <c r="JH556" s="53"/>
      <c r="JI556" s="53"/>
      <c r="JJ556" s="53"/>
      <c r="JK556" s="53"/>
      <c r="JL556" s="53"/>
      <c r="JM556" s="53"/>
      <c r="JN556" s="53"/>
      <c r="JO556" s="53"/>
      <c r="JP556" s="53"/>
      <c r="JQ556" s="53"/>
      <c r="JR556" s="53"/>
      <c r="JS556" s="53"/>
      <c r="JT556" s="53"/>
      <c r="JU556" s="53"/>
      <c r="JV556" s="53"/>
      <c r="JW556" s="53"/>
      <c r="JX556" s="53"/>
      <c r="JY556" s="53"/>
      <c r="JZ556" s="53"/>
      <c r="KA556" s="53"/>
      <c r="KB556" s="53"/>
      <c r="KC556" s="53"/>
      <c r="KD556" s="53"/>
      <c r="KE556" s="53"/>
      <c r="KF556" s="53"/>
      <c r="KG556" s="53"/>
      <c r="KH556" s="53"/>
      <c r="KI556" s="53"/>
      <c r="KJ556" s="53"/>
      <c r="KK556" s="53"/>
      <c r="KL556" s="53"/>
      <c r="KM556" s="53"/>
      <c r="KN556" s="53"/>
      <c r="KO556" s="53"/>
      <c r="KP556" s="53"/>
      <c r="KQ556" s="53"/>
      <c r="KR556" s="53"/>
      <c r="KS556" s="53"/>
      <c r="KT556" s="53"/>
      <c r="KU556" s="53"/>
      <c r="KV556" s="53"/>
      <c r="KW556" s="53"/>
      <c r="KX556" s="53"/>
      <c r="KY556" s="53"/>
      <c r="KZ556" s="53"/>
      <c r="LA556" s="53"/>
      <c r="LB556" s="53"/>
      <c r="LC556" s="53"/>
      <c r="LD556" s="53"/>
      <c r="LE556" s="53"/>
      <c r="LF556" s="53"/>
      <c r="LG556" s="53"/>
      <c r="LH556" s="53"/>
      <c r="LI556" s="53"/>
      <c r="LJ556" s="53"/>
      <c r="LK556" s="53"/>
      <c r="LL556" s="53"/>
      <c r="LM556" s="53"/>
      <c r="LN556" s="53"/>
      <c r="LO556" s="53"/>
      <c r="LP556" s="53"/>
      <c r="LQ556" s="53"/>
      <c r="LR556" s="53"/>
      <c r="LS556" s="53"/>
      <c r="LT556" s="53"/>
      <c r="LU556" s="53"/>
      <c r="LV556" s="53"/>
      <c r="LW556" s="53"/>
      <c r="LX556" s="53"/>
      <c r="LY556" s="53"/>
      <c r="LZ556" s="53"/>
      <c r="MA556" s="53"/>
      <c r="MB556" s="53"/>
      <c r="MC556" s="53"/>
      <c r="MD556" s="53"/>
      <c r="ME556" s="53"/>
      <c r="MF556" s="53"/>
      <c r="MG556" s="53"/>
      <c r="MH556" s="53"/>
      <c r="MI556" s="53"/>
      <c r="MJ556" s="53"/>
      <c r="MK556" s="53"/>
      <c r="ML556" s="53"/>
      <c r="MM556" s="53"/>
      <c r="MN556" s="53"/>
      <c r="MO556" s="53"/>
      <c r="MP556" s="53"/>
      <c r="MQ556" s="53"/>
      <c r="MR556" s="53"/>
      <c r="MS556" s="53"/>
      <c r="MT556" s="53"/>
      <c r="MU556" s="53"/>
      <c r="MV556" s="53"/>
      <c r="MW556" s="53"/>
      <c r="MX556" s="53"/>
      <c r="MY556" s="53"/>
      <c r="MZ556" s="53"/>
      <c r="NA556" s="53"/>
      <c r="NB556" s="53"/>
      <c r="NC556" s="53"/>
      <c r="ND556" s="53"/>
      <c r="NE556" s="53"/>
      <c r="NF556" s="53"/>
      <c r="NG556" s="53"/>
      <c r="NH556" s="53"/>
      <c r="NI556" s="53"/>
      <c r="NJ556" s="53"/>
      <c r="NK556" s="53"/>
      <c r="NL556" s="53"/>
      <c r="NM556" s="53"/>
      <c r="NN556" s="53"/>
      <c r="NO556" s="53"/>
      <c r="NP556" s="53"/>
      <c r="NQ556" s="53"/>
      <c r="NR556" s="53"/>
      <c r="NS556" s="53"/>
      <c r="NT556" s="53"/>
      <c r="NU556" s="53"/>
      <c r="NV556" s="53"/>
      <c r="NW556" s="53"/>
      <c r="NX556" s="53"/>
      <c r="NY556" s="53"/>
      <c r="NZ556" s="53"/>
      <c r="OA556" s="53"/>
      <c r="OB556" s="53"/>
      <c r="OC556" s="53"/>
      <c r="OD556" s="53"/>
      <c r="OE556" s="53"/>
      <c r="OF556" s="53"/>
      <c r="OG556" s="53"/>
      <c r="OH556" s="53"/>
      <c r="OI556" s="53"/>
      <c r="OJ556" s="53"/>
      <c r="OK556" s="53"/>
      <c r="OL556" s="53"/>
      <c r="OM556" s="53"/>
      <c r="ON556" s="53"/>
      <c r="OO556" s="53"/>
      <c r="OP556" s="53"/>
      <c r="OQ556" s="53"/>
      <c r="OR556" s="53"/>
      <c r="OS556" s="53"/>
      <c r="OT556" s="53"/>
      <c r="OU556" s="53"/>
      <c r="OV556" s="53"/>
      <c r="OW556" s="53"/>
      <c r="OX556" s="53"/>
      <c r="OY556" s="53"/>
      <c r="OZ556" s="53"/>
      <c r="PA556" s="53"/>
      <c r="PB556" s="53"/>
      <c r="PC556" s="53"/>
      <c r="PD556" s="53"/>
      <c r="PE556" s="53"/>
      <c r="PF556" s="53"/>
      <c r="PG556" s="53"/>
      <c r="PH556" s="53"/>
      <c r="PI556" s="53"/>
      <c r="PJ556" s="53"/>
      <c r="PK556" s="53"/>
      <c r="PL556" s="53"/>
      <c r="PM556" s="53"/>
      <c r="PN556" s="53"/>
      <c r="PO556" s="53"/>
      <c r="PP556" s="53"/>
      <c r="PQ556" s="53"/>
      <c r="PR556" s="53"/>
      <c r="PS556" s="53"/>
      <c r="PT556" s="53"/>
      <c r="PU556" s="53"/>
      <c r="PV556" s="53"/>
      <c r="PW556" s="53"/>
      <c r="PX556" s="53"/>
      <c r="PY556" s="53"/>
      <c r="PZ556" s="53"/>
      <c r="QA556" s="53"/>
      <c r="QB556" s="53"/>
      <c r="QC556" s="53"/>
      <c r="QD556" s="53"/>
      <c r="QE556" s="53"/>
      <c r="QF556" s="53"/>
      <c r="QG556" s="53"/>
      <c r="QH556" s="53"/>
      <c r="QI556" s="53"/>
      <c r="QJ556" s="53"/>
      <c r="QK556" s="53"/>
      <c r="QL556" s="53"/>
      <c r="QM556" s="53"/>
      <c r="QN556" s="53"/>
      <c r="QO556" s="53"/>
      <c r="QP556" s="53"/>
      <c r="QQ556" s="53"/>
      <c r="QR556" s="53"/>
      <c r="QS556" s="53"/>
      <c r="QT556" s="53"/>
      <c r="QU556" s="53"/>
      <c r="QV556" s="53"/>
      <c r="QW556" s="53"/>
      <c r="QX556" s="53"/>
      <c r="QY556" s="53"/>
      <c r="QZ556" s="53"/>
      <c r="RA556" s="53"/>
      <c r="RB556" s="53"/>
      <c r="RC556" s="53"/>
      <c r="RD556" s="53"/>
      <c r="RE556" s="53"/>
      <c r="RF556" s="53"/>
      <c r="RG556" s="53"/>
      <c r="RH556" s="53"/>
      <c r="RI556" s="53"/>
      <c r="RJ556" s="53"/>
      <c r="RK556" s="53"/>
      <c r="RL556" s="53"/>
      <c r="RM556" s="53"/>
      <c r="RN556" s="53"/>
      <c r="RO556" s="53"/>
      <c r="RP556" s="53"/>
      <c r="RQ556" s="53"/>
      <c r="RR556" s="53"/>
      <c r="RS556" s="53"/>
      <c r="RT556" s="53"/>
      <c r="RU556" s="53"/>
      <c r="RV556" s="53"/>
      <c r="RW556" s="53"/>
      <c r="RX556" s="53"/>
      <c r="RY556" s="53"/>
      <c r="RZ556" s="53"/>
      <c r="SA556" s="53"/>
      <c r="SB556" s="53"/>
      <c r="SC556" s="53"/>
      <c r="SD556" s="53"/>
      <c r="SE556" s="53"/>
      <c r="SF556" s="53"/>
      <c r="SG556" s="53"/>
      <c r="SH556" s="53"/>
      <c r="SI556" s="53"/>
      <c r="SJ556" s="53"/>
      <c r="SK556" s="53"/>
      <c r="SL556" s="53"/>
      <c r="SM556" s="53"/>
      <c r="SN556" s="53"/>
      <c r="SO556" s="53"/>
      <c r="SP556" s="53"/>
      <c r="SQ556" s="53"/>
      <c r="SR556" s="53"/>
      <c r="SS556" s="53"/>
      <c r="ST556" s="53"/>
      <c r="SU556" s="53"/>
      <c r="SV556" s="53"/>
      <c r="SW556" s="53"/>
      <c r="SX556" s="53"/>
      <c r="SY556" s="53"/>
      <c r="SZ556" s="53"/>
      <c r="TA556" s="53"/>
      <c r="TB556" s="53"/>
      <c r="TC556" s="53"/>
      <c r="TD556" s="53"/>
      <c r="TE556" s="53"/>
      <c r="TF556" s="53"/>
      <c r="TG556" s="53"/>
      <c r="TH556" s="53"/>
      <c r="TI556" s="53"/>
      <c r="TJ556" s="53"/>
      <c r="TK556" s="53"/>
      <c r="TL556" s="53"/>
      <c r="TM556" s="53"/>
      <c r="TN556" s="53"/>
      <c r="TO556" s="53"/>
      <c r="TP556" s="53"/>
      <c r="TQ556" s="53"/>
      <c r="TR556" s="53"/>
      <c r="TS556" s="53"/>
      <c r="TT556" s="53"/>
      <c r="TU556" s="53"/>
      <c r="TV556" s="53"/>
      <c r="TW556" s="53"/>
      <c r="TX556" s="53"/>
      <c r="TY556" s="53"/>
      <c r="TZ556" s="53"/>
      <c r="UA556" s="53"/>
      <c r="UB556" s="53"/>
      <c r="UC556" s="53"/>
      <c r="UD556" s="53"/>
      <c r="UE556" s="53"/>
      <c r="UF556" s="53"/>
      <c r="UG556" s="53"/>
    </row>
    <row r="557" spans="12:553" s="19" customFormat="1" ht="15.75" customHeight="1" x14ac:dyDescent="0.2">
      <c r="L557" s="66"/>
      <c r="M557" s="66"/>
      <c r="N557" s="52"/>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c r="DB557" s="53"/>
      <c r="DC557" s="53"/>
      <c r="DD557" s="53"/>
      <c r="DE557" s="53"/>
      <c r="DF557" s="53"/>
      <c r="DG557" s="53"/>
      <c r="DH557" s="53"/>
      <c r="DI557" s="53"/>
      <c r="DJ557" s="53"/>
      <c r="DK557" s="53"/>
      <c r="DL557" s="53"/>
      <c r="DM557" s="53"/>
      <c r="DN557" s="53"/>
      <c r="DO557" s="53"/>
      <c r="DP557" s="53"/>
      <c r="DQ557" s="53"/>
      <c r="DR557" s="53"/>
      <c r="DS557" s="53"/>
      <c r="DT557" s="53"/>
      <c r="DU557" s="53"/>
      <c r="DV557" s="53"/>
      <c r="DW557" s="53"/>
      <c r="DX557" s="53"/>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3"/>
      <c r="FK557" s="53"/>
      <c r="FL557" s="53"/>
      <c r="FM557" s="53"/>
      <c r="FN557" s="53"/>
      <c r="FO557" s="53"/>
      <c r="FP557" s="53"/>
      <c r="FQ557" s="53"/>
      <c r="FR557" s="53"/>
      <c r="FS557" s="53"/>
      <c r="FT557" s="53"/>
      <c r="FU557" s="53"/>
      <c r="FV557" s="53"/>
      <c r="FW557" s="53"/>
      <c r="FX557" s="53"/>
      <c r="FY557" s="53"/>
      <c r="FZ557" s="53"/>
      <c r="GA557" s="53"/>
      <c r="GB557" s="53"/>
      <c r="GC557" s="53"/>
      <c r="GD557" s="53"/>
      <c r="GE557" s="53"/>
      <c r="GF557" s="53"/>
      <c r="GG557" s="53"/>
      <c r="GH557" s="53"/>
      <c r="GI557" s="53"/>
      <c r="GJ557" s="53"/>
      <c r="GK557" s="53"/>
      <c r="GL557" s="53"/>
      <c r="GM557" s="53"/>
      <c r="GN557" s="53"/>
      <c r="GO557" s="53"/>
      <c r="GP557" s="53"/>
      <c r="GQ557" s="53"/>
      <c r="GR557" s="53"/>
      <c r="GS557" s="53"/>
      <c r="GT557" s="53"/>
      <c r="GU557" s="53"/>
      <c r="GV557" s="53"/>
      <c r="GW557" s="53"/>
      <c r="GX557" s="53"/>
      <c r="GY557" s="53"/>
      <c r="GZ557" s="53"/>
      <c r="HA557" s="53"/>
      <c r="HB557" s="53"/>
      <c r="HC557" s="53"/>
      <c r="HD557" s="53"/>
      <c r="HE557" s="53"/>
      <c r="HF557" s="53"/>
      <c r="HG557" s="53"/>
      <c r="HH557" s="53"/>
      <c r="HI557" s="53"/>
      <c r="HJ557" s="53"/>
      <c r="HK557" s="53"/>
      <c r="HL557" s="53"/>
      <c r="HM557" s="53"/>
      <c r="HN557" s="53"/>
      <c r="HO557" s="53"/>
      <c r="HP557" s="53"/>
      <c r="HQ557" s="53"/>
      <c r="HR557" s="53"/>
      <c r="HS557" s="53"/>
      <c r="HT557" s="53"/>
      <c r="HU557" s="53"/>
      <c r="HV557" s="53"/>
      <c r="HW557" s="53"/>
      <c r="HX557" s="53"/>
      <c r="HY557" s="53"/>
      <c r="HZ557" s="53"/>
      <c r="IA557" s="53"/>
      <c r="IB557" s="53"/>
      <c r="IC557" s="53"/>
      <c r="ID557" s="53"/>
      <c r="IE557" s="53"/>
      <c r="IF557" s="53"/>
      <c r="IG557" s="53"/>
      <c r="IH557" s="53"/>
      <c r="II557" s="53"/>
      <c r="IJ557" s="53"/>
      <c r="IK557" s="53"/>
      <c r="IL557" s="53"/>
      <c r="IM557" s="53"/>
      <c r="IN557" s="53"/>
      <c r="IO557" s="53"/>
      <c r="IP557" s="53"/>
      <c r="IQ557" s="53"/>
      <c r="IR557" s="53"/>
      <c r="IS557" s="53"/>
      <c r="IT557" s="53"/>
      <c r="IU557" s="53"/>
      <c r="IV557" s="53"/>
      <c r="IW557" s="53"/>
      <c r="IX557" s="53"/>
      <c r="IY557" s="53"/>
      <c r="IZ557" s="53"/>
      <c r="JA557" s="53"/>
      <c r="JB557" s="53"/>
      <c r="JC557" s="53"/>
      <c r="JD557" s="53"/>
      <c r="JE557" s="53"/>
      <c r="JF557" s="53"/>
      <c r="JG557" s="53"/>
      <c r="JH557" s="53"/>
      <c r="JI557" s="53"/>
      <c r="JJ557" s="53"/>
      <c r="JK557" s="53"/>
      <c r="JL557" s="53"/>
      <c r="JM557" s="53"/>
      <c r="JN557" s="53"/>
      <c r="JO557" s="53"/>
      <c r="JP557" s="53"/>
      <c r="JQ557" s="53"/>
      <c r="JR557" s="53"/>
      <c r="JS557" s="53"/>
      <c r="JT557" s="53"/>
      <c r="JU557" s="53"/>
      <c r="JV557" s="53"/>
      <c r="JW557" s="53"/>
      <c r="JX557" s="53"/>
      <c r="JY557" s="53"/>
      <c r="JZ557" s="53"/>
      <c r="KA557" s="53"/>
      <c r="KB557" s="53"/>
      <c r="KC557" s="53"/>
      <c r="KD557" s="53"/>
      <c r="KE557" s="53"/>
      <c r="KF557" s="53"/>
      <c r="KG557" s="53"/>
      <c r="KH557" s="53"/>
      <c r="KI557" s="53"/>
      <c r="KJ557" s="53"/>
      <c r="KK557" s="53"/>
      <c r="KL557" s="53"/>
      <c r="KM557" s="53"/>
      <c r="KN557" s="53"/>
      <c r="KO557" s="53"/>
      <c r="KP557" s="53"/>
      <c r="KQ557" s="53"/>
      <c r="KR557" s="53"/>
      <c r="KS557" s="53"/>
      <c r="KT557" s="53"/>
      <c r="KU557" s="53"/>
      <c r="KV557" s="53"/>
      <c r="KW557" s="53"/>
      <c r="KX557" s="53"/>
      <c r="KY557" s="53"/>
      <c r="KZ557" s="53"/>
      <c r="LA557" s="53"/>
      <c r="LB557" s="53"/>
      <c r="LC557" s="53"/>
      <c r="LD557" s="53"/>
      <c r="LE557" s="53"/>
      <c r="LF557" s="53"/>
      <c r="LG557" s="53"/>
      <c r="LH557" s="53"/>
      <c r="LI557" s="53"/>
      <c r="LJ557" s="53"/>
      <c r="LK557" s="53"/>
      <c r="LL557" s="53"/>
      <c r="LM557" s="53"/>
      <c r="LN557" s="53"/>
      <c r="LO557" s="53"/>
      <c r="LP557" s="53"/>
      <c r="LQ557" s="53"/>
      <c r="LR557" s="53"/>
      <c r="LS557" s="53"/>
      <c r="LT557" s="53"/>
      <c r="LU557" s="53"/>
      <c r="LV557" s="53"/>
      <c r="LW557" s="53"/>
      <c r="LX557" s="53"/>
      <c r="LY557" s="53"/>
      <c r="LZ557" s="53"/>
      <c r="MA557" s="53"/>
      <c r="MB557" s="53"/>
      <c r="MC557" s="53"/>
      <c r="MD557" s="53"/>
      <c r="ME557" s="53"/>
      <c r="MF557" s="53"/>
      <c r="MG557" s="53"/>
      <c r="MH557" s="53"/>
      <c r="MI557" s="53"/>
      <c r="MJ557" s="53"/>
      <c r="MK557" s="53"/>
      <c r="ML557" s="53"/>
      <c r="MM557" s="53"/>
      <c r="MN557" s="53"/>
      <c r="MO557" s="53"/>
      <c r="MP557" s="53"/>
      <c r="MQ557" s="53"/>
      <c r="MR557" s="53"/>
      <c r="MS557" s="53"/>
      <c r="MT557" s="53"/>
      <c r="MU557" s="53"/>
      <c r="MV557" s="53"/>
      <c r="MW557" s="53"/>
      <c r="MX557" s="53"/>
      <c r="MY557" s="53"/>
      <c r="MZ557" s="53"/>
      <c r="NA557" s="53"/>
      <c r="NB557" s="53"/>
      <c r="NC557" s="53"/>
      <c r="ND557" s="53"/>
      <c r="NE557" s="53"/>
      <c r="NF557" s="53"/>
      <c r="NG557" s="53"/>
      <c r="NH557" s="53"/>
      <c r="NI557" s="53"/>
      <c r="NJ557" s="53"/>
      <c r="NK557" s="53"/>
      <c r="NL557" s="53"/>
      <c r="NM557" s="53"/>
      <c r="NN557" s="53"/>
      <c r="NO557" s="53"/>
      <c r="NP557" s="53"/>
      <c r="NQ557" s="53"/>
      <c r="NR557" s="53"/>
      <c r="NS557" s="53"/>
      <c r="NT557" s="53"/>
      <c r="NU557" s="53"/>
      <c r="NV557" s="53"/>
      <c r="NW557" s="53"/>
      <c r="NX557" s="53"/>
      <c r="NY557" s="53"/>
      <c r="NZ557" s="53"/>
      <c r="OA557" s="53"/>
      <c r="OB557" s="53"/>
      <c r="OC557" s="53"/>
      <c r="OD557" s="53"/>
      <c r="OE557" s="53"/>
      <c r="OF557" s="53"/>
      <c r="OG557" s="53"/>
      <c r="OH557" s="53"/>
      <c r="OI557" s="53"/>
      <c r="OJ557" s="53"/>
      <c r="OK557" s="53"/>
      <c r="OL557" s="53"/>
      <c r="OM557" s="53"/>
      <c r="ON557" s="53"/>
      <c r="OO557" s="53"/>
      <c r="OP557" s="53"/>
      <c r="OQ557" s="53"/>
      <c r="OR557" s="53"/>
      <c r="OS557" s="53"/>
      <c r="OT557" s="53"/>
      <c r="OU557" s="53"/>
      <c r="OV557" s="53"/>
      <c r="OW557" s="53"/>
      <c r="OX557" s="53"/>
      <c r="OY557" s="53"/>
      <c r="OZ557" s="53"/>
      <c r="PA557" s="53"/>
      <c r="PB557" s="53"/>
      <c r="PC557" s="53"/>
      <c r="PD557" s="53"/>
      <c r="PE557" s="53"/>
      <c r="PF557" s="53"/>
      <c r="PG557" s="53"/>
      <c r="PH557" s="53"/>
      <c r="PI557" s="53"/>
      <c r="PJ557" s="53"/>
      <c r="PK557" s="53"/>
      <c r="PL557" s="53"/>
      <c r="PM557" s="53"/>
      <c r="PN557" s="53"/>
      <c r="PO557" s="53"/>
      <c r="PP557" s="53"/>
      <c r="PQ557" s="53"/>
      <c r="PR557" s="53"/>
      <c r="PS557" s="53"/>
      <c r="PT557" s="53"/>
      <c r="PU557" s="53"/>
      <c r="PV557" s="53"/>
      <c r="PW557" s="53"/>
      <c r="PX557" s="53"/>
      <c r="PY557" s="53"/>
      <c r="PZ557" s="53"/>
      <c r="QA557" s="53"/>
      <c r="QB557" s="53"/>
      <c r="QC557" s="53"/>
      <c r="QD557" s="53"/>
      <c r="QE557" s="53"/>
      <c r="QF557" s="53"/>
      <c r="QG557" s="53"/>
      <c r="QH557" s="53"/>
      <c r="QI557" s="53"/>
      <c r="QJ557" s="53"/>
      <c r="QK557" s="53"/>
      <c r="QL557" s="53"/>
      <c r="QM557" s="53"/>
      <c r="QN557" s="53"/>
      <c r="QO557" s="53"/>
      <c r="QP557" s="53"/>
      <c r="QQ557" s="53"/>
      <c r="QR557" s="53"/>
      <c r="QS557" s="53"/>
      <c r="QT557" s="53"/>
      <c r="QU557" s="53"/>
      <c r="QV557" s="53"/>
      <c r="QW557" s="53"/>
      <c r="QX557" s="53"/>
      <c r="QY557" s="53"/>
      <c r="QZ557" s="53"/>
      <c r="RA557" s="53"/>
      <c r="RB557" s="53"/>
      <c r="RC557" s="53"/>
      <c r="RD557" s="53"/>
      <c r="RE557" s="53"/>
      <c r="RF557" s="53"/>
      <c r="RG557" s="53"/>
      <c r="RH557" s="53"/>
      <c r="RI557" s="53"/>
      <c r="RJ557" s="53"/>
      <c r="RK557" s="53"/>
      <c r="RL557" s="53"/>
      <c r="RM557" s="53"/>
      <c r="RN557" s="53"/>
      <c r="RO557" s="53"/>
      <c r="RP557" s="53"/>
      <c r="RQ557" s="53"/>
      <c r="RR557" s="53"/>
      <c r="RS557" s="53"/>
      <c r="RT557" s="53"/>
      <c r="RU557" s="53"/>
      <c r="RV557" s="53"/>
      <c r="RW557" s="53"/>
      <c r="RX557" s="53"/>
      <c r="RY557" s="53"/>
      <c r="RZ557" s="53"/>
      <c r="SA557" s="53"/>
      <c r="SB557" s="53"/>
      <c r="SC557" s="53"/>
      <c r="SD557" s="53"/>
      <c r="SE557" s="53"/>
      <c r="SF557" s="53"/>
      <c r="SG557" s="53"/>
      <c r="SH557" s="53"/>
      <c r="SI557" s="53"/>
      <c r="SJ557" s="53"/>
      <c r="SK557" s="53"/>
      <c r="SL557" s="53"/>
      <c r="SM557" s="53"/>
      <c r="SN557" s="53"/>
      <c r="SO557" s="53"/>
      <c r="SP557" s="53"/>
      <c r="SQ557" s="53"/>
      <c r="SR557" s="53"/>
      <c r="SS557" s="53"/>
      <c r="ST557" s="53"/>
      <c r="SU557" s="53"/>
      <c r="SV557" s="53"/>
      <c r="SW557" s="53"/>
      <c r="SX557" s="53"/>
      <c r="SY557" s="53"/>
      <c r="SZ557" s="53"/>
      <c r="TA557" s="53"/>
      <c r="TB557" s="53"/>
      <c r="TC557" s="53"/>
      <c r="TD557" s="53"/>
      <c r="TE557" s="53"/>
      <c r="TF557" s="53"/>
      <c r="TG557" s="53"/>
      <c r="TH557" s="53"/>
      <c r="TI557" s="53"/>
      <c r="TJ557" s="53"/>
      <c r="TK557" s="53"/>
      <c r="TL557" s="53"/>
      <c r="TM557" s="53"/>
      <c r="TN557" s="53"/>
      <c r="TO557" s="53"/>
      <c r="TP557" s="53"/>
      <c r="TQ557" s="53"/>
      <c r="TR557" s="53"/>
      <c r="TS557" s="53"/>
      <c r="TT557" s="53"/>
      <c r="TU557" s="53"/>
      <c r="TV557" s="53"/>
      <c r="TW557" s="53"/>
      <c r="TX557" s="53"/>
      <c r="TY557" s="53"/>
      <c r="TZ557" s="53"/>
      <c r="UA557" s="53"/>
      <c r="UB557" s="53"/>
      <c r="UC557" s="53"/>
      <c r="UD557" s="53"/>
      <c r="UE557" s="53"/>
      <c r="UF557" s="53"/>
      <c r="UG557" s="53"/>
    </row>
    <row r="558" spans="12:553" s="19" customFormat="1" ht="15.75" customHeight="1" x14ac:dyDescent="0.2">
      <c r="L558" s="66"/>
      <c r="M558" s="66"/>
      <c r="N558" s="52"/>
      <c r="O558" s="53"/>
      <c r="P558" s="53"/>
      <c r="Q558" s="53"/>
      <c r="R558" s="53"/>
      <c r="S558" s="53"/>
      <c r="T558" s="53"/>
      <c r="U558" s="53"/>
      <c r="V558" s="53"/>
      <c r="W558" s="53"/>
      <c r="X558" s="53"/>
      <c r="Y558" s="53"/>
      <c r="Z558" s="53"/>
      <c r="AA558" s="53"/>
      <c r="AB558" s="53"/>
      <c r="AC558" s="53"/>
      <c r="AD558" s="53"/>
      <c r="AE558" s="53"/>
      <c r="AF558" s="53"/>
      <c r="AG558" s="53"/>
      <c r="AH558" s="53"/>
      <c r="AI558" s="53"/>
      <c r="AJ558" s="53"/>
      <c r="AK558" s="53"/>
      <c r="AL558" s="53"/>
      <c r="AM558" s="53"/>
      <c r="AN558" s="53"/>
      <c r="AO558" s="53"/>
      <c r="AP558" s="53"/>
      <c r="AQ558" s="53"/>
      <c r="AR558" s="53"/>
      <c r="AS558" s="53"/>
      <c r="AT558" s="53"/>
      <c r="AU558" s="53"/>
      <c r="AV558" s="53"/>
      <c r="AW558" s="53"/>
      <c r="AX558" s="53"/>
      <c r="AY558" s="53"/>
      <c r="AZ558" s="53"/>
      <c r="BA558" s="53"/>
      <c r="BB558" s="53"/>
      <c r="BC558" s="53"/>
      <c r="BD558" s="53"/>
      <c r="BE558" s="53"/>
      <c r="BF558" s="53"/>
      <c r="BG558" s="53"/>
      <c r="BH558" s="53"/>
      <c r="BI558" s="53"/>
      <c r="BJ558" s="53"/>
      <c r="BK558" s="53"/>
      <c r="BL558" s="53"/>
      <c r="BM558" s="53"/>
      <c r="BN558" s="53"/>
      <c r="BO558" s="53"/>
      <c r="BP558" s="53"/>
      <c r="BQ558" s="53"/>
      <c r="BR558" s="53"/>
      <c r="BS558" s="53"/>
      <c r="BT558" s="53"/>
      <c r="BU558" s="53"/>
      <c r="BV558" s="53"/>
      <c r="BW558" s="53"/>
      <c r="BX558" s="53"/>
      <c r="BY558" s="53"/>
      <c r="BZ558" s="53"/>
      <c r="CA558" s="53"/>
      <c r="CB558" s="53"/>
      <c r="CC558" s="53"/>
      <c r="CD558" s="53"/>
      <c r="CE558" s="53"/>
      <c r="CF558" s="53"/>
      <c r="CG558" s="53"/>
      <c r="CH558" s="53"/>
      <c r="CI558" s="53"/>
      <c r="CJ558" s="53"/>
      <c r="CK558" s="53"/>
      <c r="CL558" s="53"/>
      <c r="CM558" s="53"/>
      <c r="CN558" s="53"/>
      <c r="CO558" s="53"/>
      <c r="CP558" s="53"/>
      <c r="CQ558" s="53"/>
      <c r="CR558" s="53"/>
      <c r="CS558" s="53"/>
      <c r="CT558" s="53"/>
      <c r="CU558" s="53"/>
      <c r="CV558" s="53"/>
      <c r="CW558" s="53"/>
      <c r="CX558" s="53"/>
      <c r="CY558" s="53"/>
      <c r="CZ558" s="53"/>
      <c r="DA558" s="53"/>
      <c r="DB558" s="53"/>
      <c r="DC558" s="53"/>
      <c r="DD558" s="53"/>
      <c r="DE558" s="53"/>
      <c r="DF558" s="53"/>
      <c r="DG558" s="53"/>
      <c r="DH558" s="53"/>
      <c r="DI558" s="53"/>
      <c r="DJ558" s="53"/>
      <c r="DK558" s="53"/>
      <c r="DL558" s="53"/>
      <c r="DM558" s="53"/>
      <c r="DN558" s="53"/>
      <c r="DO558" s="53"/>
      <c r="DP558" s="53"/>
      <c r="DQ558" s="53"/>
      <c r="DR558" s="53"/>
      <c r="DS558" s="53"/>
      <c r="DT558" s="53"/>
      <c r="DU558" s="53"/>
      <c r="DV558" s="53"/>
      <c r="DW558" s="53"/>
      <c r="DX558" s="53"/>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3"/>
      <c r="FK558" s="53"/>
      <c r="FL558" s="53"/>
      <c r="FM558" s="53"/>
      <c r="FN558" s="53"/>
      <c r="FO558" s="53"/>
      <c r="FP558" s="53"/>
      <c r="FQ558" s="53"/>
      <c r="FR558" s="53"/>
      <c r="FS558" s="53"/>
      <c r="FT558" s="53"/>
      <c r="FU558" s="53"/>
      <c r="FV558" s="53"/>
      <c r="FW558" s="53"/>
      <c r="FX558" s="53"/>
      <c r="FY558" s="53"/>
      <c r="FZ558" s="53"/>
      <c r="GA558" s="53"/>
      <c r="GB558" s="53"/>
      <c r="GC558" s="53"/>
      <c r="GD558" s="53"/>
      <c r="GE558" s="53"/>
      <c r="GF558" s="53"/>
      <c r="GG558" s="53"/>
      <c r="GH558" s="53"/>
      <c r="GI558" s="53"/>
      <c r="GJ558" s="53"/>
      <c r="GK558" s="53"/>
      <c r="GL558" s="53"/>
      <c r="GM558" s="53"/>
      <c r="GN558" s="53"/>
      <c r="GO558" s="53"/>
      <c r="GP558" s="53"/>
      <c r="GQ558" s="53"/>
      <c r="GR558" s="53"/>
      <c r="GS558" s="53"/>
      <c r="GT558" s="53"/>
      <c r="GU558" s="53"/>
      <c r="GV558" s="53"/>
      <c r="GW558" s="53"/>
      <c r="GX558" s="53"/>
      <c r="GY558" s="53"/>
      <c r="GZ558" s="53"/>
      <c r="HA558" s="53"/>
      <c r="HB558" s="53"/>
      <c r="HC558" s="53"/>
      <c r="HD558" s="53"/>
      <c r="HE558" s="53"/>
      <c r="HF558" s="53"/>
      <c r="HG558" s="53"/>
      <c r="HH558" s="53"/>
      <c r="HI558" s="53"/>
      <c r="HJ558" s="53"/>
      <c r="HK558" s="53"/>
      <c r="HL558" s="53"/>
      <c r="HM558" s="53"/>
      <c r="HN558" s="53"/>
      <c r="HO558" s="53"/>
      <c r="HP558" s="53"/>
      <c r="HQ558" s="53"/>
      <c r="HR558" s="53"/>
      <c r="HS558" s="53"/>
      <c r="HT558" s="53"/>
      <c r="HU558" s="53"/>
      <c r="HV558" s="53"/>
      <c r="HW558" s="53"/>
      <c r="HX558" s="53"/>
      <c r="HY558" s="53"/>
      <c r="HZ558" s="53"/>
      <c r="IA558" s="53"/>
      <c r="IB558" s="53"/>
      <c r="IC558" s="53"/>
      <c r="ID558" s="53"/>
      <c r="IE558" s="53"/>
      <c r="IF558" s="53"/>
      <c r="IG558" s="53"/>
      <c r="IH558" s="53"/>
      <c r="II558" s="53"/>
      <c r="IJ558" s="53"/>
      <c r="IK558" s="53"/>
      <c r="IL558" s="53"/>
      <c r="IM558" s="53"/>
      <c r="IN558" s="53"/>
      <c r="IO558" s="53"/>
      <c r="IP558" s="53"/>
      <c r="IQ558" s="53"/>
      <c r="IR558" s="53"/>
      <c r="IS558" s="53"/>
      <c r="IT558" s="53"/>
      <c r="IU558" s="53"/>
      <c r="IV558" s="53"/>
      <c r="IW558" s="53"/>
      <c r="IX558" s="53"/>
      <c r="IY558" s="53"/>
      <c r="IZ558" s="53"/>
      <c r="JA558" s="53"/>
      <c r="JB558" s="53"/>
      <c r="JC558" s="53"/>
      <c r="JD558" s="53"/>
      <c r="JE558" s="53"/>
      <c r="JF558" s="53"/>
      <c r="JG558" s="53"/>
      <c r="JH558" s="53"/>
      <c r="JI558" s="53"/>
      <c r="JJ558" s="53"/>
      <c r="JK558" s="53"/>
      <c r="JL558" s="53"/>
      <c r="JM558" s="53"/>
      <c r="JN558" s="53"/>
      <c r="JO558" s="53"/>
      <c r="JP558" s="53"/>
      <c r="JQ558" s="53"/>
      <c r="JR558" s="53"/>
      <c r="JS558" s="53"/>
      <c r="JT558" s="53"/>
      <c r="JU558" s="53"/>
      <c r="JV558" s="53"/>
      <c r="JW558" s="53"/>
      <c r="JX558" s="53"/>
      <c r="JY558" s="53"/>
      <c r="JZ558" s="53"/>
      <c r="KA558" s="53"/>
      <c r="KB558" s="53"/>
      <c r="KC558" s="53"/>
      <c r="KD558" s="53"/>
      <c r="KE558" s="53"/>
      <c r="KF558" s="53"/>
      <c r="KG558" s="53"/>
      <c r="KH558" s="53"/>
      <c r="KI558" s="53"/>
      <c r="KJ558" s="53"/>
      <c r="KK558" s="53"/>
      <c r="KL558" s="53"/>
      <c r="KM558" s="53"/>
      <c r="KN558" s="53"/>
      <c r="KO558" s="53"/>
      <c r="KP558" s="53"/>
      <c r="KQ558" s="53"/>
      <c r="KR558" s="53"/>
      <c r="KS558" s="53"/>
      <c r="KT558" s="53"/>
      <c r="KU558" s="53"/>
      <c r="KV558" s="53"/>
      <c r="KW558" s="53"/>
      <c r="KX558" s="53"/>
      <c r="KY558" s="53"/>
      <c r="KZ558" s="53"/>
      <c r="LA558" s="53"/>
      <c r="LB558" s="53"/>
      <c r="LC558" s="53"/>
      <c r="LD558" s="53"/>
      <c r="LE558" s="53"/>
      <c r="LF558" s="53"/>
      <c r="LG558" s="53"/>
      <c r="LH558" s="53"/>
      <c r="LI558" s="53"/>
      <c r="LJ558" s="53"/>
      <c r="LK558" s="53"/>
      <c r="LL558" s="53"/>
      <c r="LM558" s="53"/>
      <c r="LN558" s="53"/>
      <c r="LO558" s="53"/>
      <c r="LP558" s="53"/>
      <c r="LQ558" s="53"/>
      <c r="LR558" s="53"/>
      <c r="LS558" s="53"/>
      <c r="LT558" s="53"/>
      <c r="LU558" s="53"/>
      <c r="LV558" s="53"/>
      <c r="LW558" s="53"/>
      <c r="LX558" s="53"/>
      <c r="LY558" s="53"/>
      <c r="LZ558" s="53"/>
      <c r="MA558" s="53"/>
      <c r="MB558" s="53"/>
      <c r="MC558" s="53"/>
      <c r="MD558" s="53"/>
      <c r="ME558" s="53"/>
      <c r="MF558" s="53"/>
      <c r="MG558" s="53"/>
      <c r="MH558" s="53"/>
      <c r="MI558" s="53"/>
      <c r="MJ558" s="53"/>
      <c r="MK558" s="53"/>
      <c r="ML558" s="53"/>
      <c r="MM558" s="53"/>
      <c r="MN558" s="53"/>
      <c r="MO558" s="53"/>
      <c r="MP558" s="53"/>
      <c r="MQ558" s="53"/>
      <c r="MR558" s="53"/>
      <c r="MS558" s="53"/>
      <c r="MT558" s="53"/>
      <c r="MU558" s="53"/>
      <c r="MV558" s="53"/>
      <c r="MW558" s="53"/>
      <c r="MX558" s="53"/>
      <c r="MY558" s="53"/>
      <c r="MZ558" s="53"/>
      <c r="NA558" s="53"/>
      <c r="NB558" s="53"/>
      <c r="NC558" s="53"/>
      <c r="ND558" s="53"/>
      <c r="NE558" s="53"/>
      <c r="NF558" s="53"/>
      <c r="NG558" s="53"/>
      <c r="NH558" s="53"/>
      <c r="NI558" s="53"/>
      <c r="NJ558" s="53"/>
      <c r="NK558" s="53"/>
      <c r="NL558" s="53"/>
      <c r="NM558" s="53"/>
      <c r="NN558" s="53"/>
      <c r="NO558" s="53"/>
      <c r="NP558" s="53"/>
      <c r="NQ558" s="53"/>
      <c r="NR558" s="53"/>
      <c r="NS558" s="53"/>
      <c r="NT558" s="53"/>
      <c r="NU558" s="53"/>
      <c r="NV558" s="53"/>
      <c r="NW558" s="53"/>
      <c r="NX558" s="53"/>
      <c r="NY558" s="53"/>
      <c r="NZ558" s="53"/>
      <c r="OA558" s="53"/>
      <c r="OB558" s="53"/>
      <c r="OC558" s="53"/>
      <c r="OD558" s="53"/>
      <c r="OE558" s="53"/>
      <c r="OF558" s="53"/>
      <c r="OG558" s="53"/>
      <c r="OH558" s="53"/>
      <c r="OI558" s="53"/>
      <c r="OJ558" s="53"/>
      <c r="OK558" s="53"/>
      <c r="OL558" s="53"/>
      <c r="OM558" s="53"/>
      <c r="ON558" s="53"/>
      <c r="OO558" s="53"/>
      <c r="OP558" s="53"/>
      <c r="OQ558" s="53"/>
      <c r="OR558" s="53"/>
      <c r="OS558" s="53"/>
      <c r="OT558" s="53"/>
      <c r="OU558" s="53"/>
      <c r="OV558" s="53"/>
      <c r="OW558" s="53"/>
      <c r="OX558" s="53"/>
      <c r="OY558" s="53"/>
      <c r="OZ558" s="53"/>
      <c r="PA558" s="53"/>
      <c r="PB558" s="53"/>
      <c r="PC558" s="53"/>
      <c r="PD558" s="53"/>
      <c r="PE558" s="53"/>
      <c r="PF558" s="53"/>
      <c r="PG558" s="53"/>
      <c r="PH558" s="53"/>
      <c r="PI558" s="53"/>
      <c r="PJ558" s="53"/>
      <c r="PK558" s="53"/>
      <c r="PL558" s="53"/>
      <c r="PM558" s="53"/>
      <c r="PN558" s="53"/>
      <c r="PO558" s="53"/>
      <c r="PP558" s="53"/>
      <c r="PQ558" s="53"/>
      <c r="PR558" s="53"/>
      <c r="PS558" s="53"/>
      <c r="PT558" s="53"/>
      <c r="PU558" s="53"/>
      <c r="PV558" s="53"/>
      <c r="PW558" s="53"/>
      <c r="PX558" s="53"/>
      <c r="PY558" s="53"/>
      <c r="PZ558" s="53"/>
      <c r="QA558" s="53"/>
      <c r="QB558" s="53"/>
      <c r="QC558" s="53"/>
      <c r="QD558" s="53"/>
      <c r="QE558" s="53"/>
      <c r="QF558" s="53"/>
      <c r="QG558" s="53"/>
      <c r="QH558" s="53"/>
      <c r="QI558" s="53"/>
      <c r="QJ558" s="53"/>
      <c r="QK558" s="53"/>
      <c r="QL558" s="53"/>
      <c r="QM558" s="53"/>
      <c r="QN558" s="53"/>
      <c r="QO558" s="53"/>
      <c r="QP558" s="53"/>
      <c r="QQ558" s="53"/>
      <c r="QR558" s="53"/>
      <c r="QS558" s="53"/>
      <c r="QT558" s="53"/>
      <c r="QU558" s="53"/>
      <c r="QV558" s="53"/>
      <c r="QW558" s="53"/>
      <c r="QX558" s="53"/>
      <c r="QY558" s="53"/>
      <c r="QZ558" s="53"/>
      <c r="RA558" s="53"/>
      <c r="RB558" s="53"/>
      <c r="RC558" s="53"/>
      <c r="RD558" s="53"/>
      <c r="RE558" s="53"/>
      <c r="RF558" s="53"/>
      <c r="RG558" s="53"/>
      <c r="RH558" s="53"/>
      <c r="RI558" s="53"/>
      <c r="RJ558" s="53"/>
      <c r="RK558" s="53"/>
      <c r="RL558" s="53"/>
      <c r="RM558" s="53"/>
      <c r="RN558" s="53"/>
      <c r="RO558" s="53"/>
      <c r="RP558" s="53"/>
      <c r="RQ558" s="53"/>
      <c r="RR558" s="53"/>
      <c r="RS558" s="53"/>
      <c r="RT558" s="53"/>
      <c r="RU558" s="53"/>
      <c r="RV558" s="53"/>
      <c r="RW558" s="53"/>
      <c r="RX558" s="53"/>
      <c r="RY558" s="53"/>
      <c r="RZ558" s="53"/>
      <c r="SA558" s="53"/>
      <c r="SB558" s="53"/>
      <c r="SC558" s="53"/>
      <c r="SD558" s="53"/>
      <c r="SE558" s="53"/>
      <c r="SF558" s="53"/>
      <c r="SG558" s="53"/>
      <c r="SH558" s="53"/>
      <c r="SI558" s="53"/>
      <c r="SJ558" s="53"/>
      <c r="SK558" s="53"/>
      <c r="SL558" s="53"/>
      <c r="SM558" s="53"/>
      <c r="SN558" s="53"/>
      <c r="SO558" s="53"/>
      <c r="SP558" s="53"/>
      <c r="SQ558" s="53"/>
      <c r="SR558" s="53"/>
      <c r="SS558" s="53"/>
      <c r="ST558" s="53"/>
      <c r="SU558" s="53"/>
      <c r="SV558" s="53"/>
      <c r="SW558" s="53"/>
      <c r="SX558" s="53"/>
      <c r="SY558" s="53"/>
      <c r="SZ558" s="53"/>
      <c r="TA558" s="53"/>
      <c r="TB558" s="53"/>
      <c r="TC558" s="53"/>
      <c r="TD558" s="53"/>
      <c r="TE558" s="53"/>
      <c r="TF558" s="53"/>
      <c r="TG558" s="53"/>
      <c r="TH558" s="53"/>
      <c r="TI558" s="53"/>
      <c r="TJ558" s="53"/>
      <c r="TK558" s="53"/>
      <c r="TL558" s="53"/>
      <c r="TM558" s="53"/>
      <c r="TN558" s="53"/>
      <c r="TO558" s="53"/>
      <c r="TP558" s="53"/>
      <c r="TQ558" s="53"/>
      <c r="TR558" s="53"/>
      <c r="TS558" s="53"/>
      <c r="TT558" s="53"/>
      <c r="TU558" s="53"/>
      <c r="TV558" s="53"/>
      <c r="TW558" s="53"/>
      <c r="TX558" s="53"/>
      <c r="TY558" s="53"/>
      <c r="TZ558" s="53"/>
      <c r="UA558" s="53"/>
      <c r="UB558" s="53"/>
      <c r="UC558" s="53"/>
      <c r="UD558" s="53"/>
      <c r="UE558" s="53"/>
      <c r="UF558" s="53"/>
      <c r="UG558" s="53"/>
    </row>
    <row r="559" spans="12:553" s="19" customFormat="1" ht="15.75" customHeight="1" x14ac:dyDescent="0.2">
      <c r="L559" s="66"/>
      <c r="M559" s="66"/>
      <c r="N559" s="52"/>
      <c r="O559" s="53"/>
      <c r="P559" s="53"/>
      <c r="Q559" s="53"/>
      <c r="R559" s="53"/>
      <c r="S559" s="53"/>
      <c r="T559" s="53"/>
      <c r="U559" s="53"/>
      <c r="V559" s="53"/>
      <c r="W559" s="53"/>
      <c r="X559" s="53"/>
      <c r="Y559" s="53"/>
      <c r="Z559" s="53"/>
      <c r="AA559" s="53"/>
      <c r="AB559" s="53"/>
      <c r="AC559" s="53"/>
      <c r="AD559" s="53"/>
      <c r="AE559" s="53"/>
      <c r="AF559" s="53"/>
      <c r="AG559" s="53"/>
      <c r="AH559" s="53"/>
      <c r="AI559" s="53"/>
      <c r="AJ559" s="53"/>
      <c r="AK559" s="53"/>
      <c r="AL559" s="53"/>
      <c r="AM559" s="53"/>
      <c r="AN559" s="53"/>
      <c r="AO559" s="53"/>
      <c r="AP559" s="53"/>
      <c r="AQ559" s="53"/>
      <c r="AR559" s="53"/>
      <c r="AS559" s="53"/>
      <c r="AT559" s="53"/>
      <c r="AU559" s="53"/>
      <c r="AV559" s="53"/>
      <c r="AW559" s="53"/>
      <c r="AX559" s="53"/>
      <c r="AY559" s="53"/>
      <c r="AZ559" s="53"/>
      <c r="BA559" s="53"/>
      <c r="BB559" s="53"/>
      <c r="BC559" s="53"/>
      <c r="BD559" s="53"/>
      <c r="BE559" s="53"/>
      <c r="BF559" s="53"/>
      <c r="BG559" s="53"/>
      <c r="BH559" s="53"/>
      <c r="BI559" s="53"/>
      <c r="BJ559" s="53"/>
      <c r="BK559" s="53"/>
      <c r="BL559" s="53"/>
      <c r="BM559" s="53"/>
      <c r="BN559" s="53"/>
      <c r="BO559" s="53"/>
      <c r="BP559" s="53"/>
      <c r="BQ559" s="53"/>
      <c r="BR559" s="53"/>
      <c r="BS559" s="53"/>
      <c r="BT559" s="53"/>
      <c r="BU559" s="53"/>
      <c r="BV559" s="53"/>
      <c r="BW559" s="53"/>
      <c r="BX559" s="53"/>
      <c r="BY559" s="53"/>
      <c r="BZ559" s="53"/>
      <c r="CA559" s="53"/>
      <c r="CB559" s="53"/>
      <c r="CC559" s="53"/>
      <c r="CD559" s="53"/>
      <c r="CE559" s="53"/>
      <c r="CF559" s="53"/>
      <c r="CG559" s="53"/>
      <c r="CH559" s="53"/>
      <c r="CI559" s="53"/>
      <c r="CJ559" s="53"/>
      <c r="CK559" s="53"/>
      <c r="CL559" s="53"/>
      <c r="CM559" s="53"/>
      <c r="CN559" s="53"/>
      <c r="CO559" s="53"/>
      <c r="CP559" s="53"/>
      <c r="CQ559" s="53"/>
      <c r="CR559" s="53"/>
      <c r="CS559" s="53"/>
      <c r="CT559" s="53"/>
      <c r="CU559" s="53"/>
      <c r="CV559" s="53"/>
      <c r="CW559" s="53"/>
      <c r="CX559" s="53"/>
      <c r="CY559" s="53"/>
      <c r="CZ559" s="53"/>
      <c r="DA559" s="53"/>
      <c r="DB559" s="53"/>
      <c r="DC559" s="53"/>
      <c r="DD559" s="53"/>
      <c r="DE559" s="53"/>
      <c r="DF559" s="53"/>
      <c r="DG559" s="53"/>
      <c r="DH559" s="53"/>
      <c r="DI559" s="53"/>
      <c r="DJ559" s="53"/>
      <c r="DK559" s="53"/>
      <c r="DL559" s="53"/>
      <c r="DM559" s="53"/>
      <c r="DN559" s="53"/>
      <c r="DO559" s="53"/>
      <c r="DP559" s="53"/>
      <c r="DQ559" s="53"/>
      <c r="DR559" s="53"/>
      <c r="DS559" s="53"/>
      <c r="DT559" s="53"/>
      <c r="DU559" s="53"/>
      <c r="DV559" s="53"/>
      <c r="DW559" s="53"/>
      <c r="DX559" s="53"/>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3"/>
      <c r="FK559" s="53"/>
      <c r="FL559" s="53"/>
      <c r="FM559" s="53"/>
      <c r="FN559" s="53"/>
      <c r="FO559" s="53"/>
      <c r="FP559" s="53"/>
      <c r="FQ559" s="53"/>
      <c r="FR559" s="53"/>
      <c r="FS559" s="53"/>
      <c r="FT559" s="53"/>
      <c r="FU559" s="53"/>
      <c r="FV559" s="53"/>
      <c r="FW559" s="53"/>
      <c r="FX559" s="53"/>
      <c r="FY559" s="53"/>
      <c r="FZ559" s="53"/>
      <c r="GA559" s="53"/>
      <c r="GB559" s="53"/>
      <c r="GC559" s="53"/>
      <c r="GD559" s="53"/>
      <c r="GE559" s="53"/>
      <c r="GF559" s="53"/>
      <c r="GG559" s="53"/>
      <c r="GH559" s="53"/>
      <c r="GI559" s="53"/>
      <c r="GJ559" s="53"/>
      <c r="GK559" s="53"/>
      <c r="GL559" s="53"/>
      <c r="GM559" s="53"/>
      <c r="GN559" s="53"/>
      <c r="GO559" s="53"/>
      <c r="GP559" s="53"/>
      <c r="GQ559" s="53"/>
      <c r="GR559" s="53"/>
      <c r="GS559" s="53"/>
      <c r="GT559" s="53"/>
      <c r="GU559" s="53"/>
      <c r="GV559" s="53"/>
      <c r="GW559" s="53"/>
      <c r="GX559" s="53"/>
      <c r="GY559" s="53"/>
      <c r="GZ559" s="53"/>
      <c r="HA559" s="53"/>
      <c r="HB559" s="53"/>
      <c r="HC559" s="53"/>
      <c r="HD559" s="53"/>
      <c r="HE559" s="53"/>
      <c r="HF559" s="53"/>
      <c r="HG559" s="53"/>
      <c r="HH559" s="53"/>
      <c r="HI559" s="53"/>
      <c r="HJ559" s="53"/>
      <c r="HK559" s="53"/>
      <c r="HL559" s="53"/>
      <c r="HM559" s="53"/>
      <c r="HN559" s="53"/>
      <c r="HO559" s="53"/>
      <c r="HP559" s="53"/>
      <c r="HQ559" s="53"/>
      <c r="HR559" s="53"/>
      <c r="HS559" s="53"/>
      <c r="HT559" s="53"/>
      <c r="HU559" s="53"/>
      <c r="HV559" s="53"/>
      <c r="HW559" s="53"/>
      <c r="HX559" s="53"/>
      <c r="HY559" s="53"/>
      <c r="HZ559" s="53"/>
      <c r="IA559" s="53"/>
      <c r="IB559" s="53"/>
      <c r="IC559" s="53"/>
      <c r="ID559" s="53"/>
      <c r="IE559" s="53"/>
      <c r="IF559" s="53"/>
      <c r="IG559" s="53"/>
      <c r="IH559" s="53"/>
      <c r="II559" s="53"/>
      <c r="IJ559" s="53"/>
      <c r="IK559" s="53"/>
      <c r="IL559" s="53"/>
      <c r="IM559" s="53"/>
      <c r="IN559" s="53"/>
      <c r="IO559" s="53"/>
      <c r="IP559" s="53"/>
      <c r="IQ559" s="53"/>
      <c r="IR559" s="53"/>
      <c r="IS559" s="53"/>
      <c r="IT559" s="53"/>
      <c r="IU559" s="53"/>
      <c r="IV559" s="53"/>
      <c r="IW559" s="53"/>
      <c r="IX559" s="53"/>
      <c r="IY559" s="53"/>
      <c r="IZ559" s="53"/>
      <c r="JA559" s="53"/>
      <c r="JB559" s="53"/>
      <c r="JC559" s="53"/>
      <c r="JD559" s="53"/>
      <c r="JE559" s="53"/>
      <c r="JF559" s="53"/>
      <c r="JG559" s="53"/>
      <c r="JH559" s="53"/>
      <c r="JI559" s="53"/>
      <c r="JJ559" s="53"/>
      <c r="JK559" s="53"/>
      <c r="JL559" s="53"/>
      <c r="JM559" s="53"/>
      <c r="JN559" s="53"/>
      <c r="JO559" s="53"/>
      <c r="JP559" s="53"/>
      <c r="JQ559" s="53"/>
      <c r="JR559" s="53"/>
      <c r="JS559" s="53"/>
      <c r="JT559" s="53"/>
      <c r="JU559" s="53"/>
      <c r="JV559" s="53"/>
      <c r="JW559" s="53"/>
      <c r="JX559" s="53"/>
      <c r="JY559" s="53"/>
      <c r="JZ559" s="53"/>
      <c r="KA559" s="53"/>
      <c r="KB559" s="53"/>
      <c r="KC559" s="53"/>
      <c r="KD559" s="53"/>
      <c r="KE559" s="53"/>
      <c r="KF559" s="53"/>
      <c r="KG559" s="53"/>
      <c r="KH559" s="53"/>
      <c r="KI559" s="53"/>
      <c r="KJ559" s="53"/>
      <c r="KK559" s="53"/>
      <c r="KL559" s="53"/>
      <c r="KM559" s="53"/>
      <c r="KN559" s="53"/>
      <c r="KO559" s="53"/>
      <c r="KP559" s="53"/>
      <c r="KQ559" s="53"/>
      <c r="KR559" s="53"/>
      <c r="KS559" s="53"/>
      <c r="KT559" s="53"/>
      <c r="KU559" s="53"/>
      <c r="KV559" s="53"/>
      <c r="KW559" s="53"/>
      <c r="KX559" s="53"/>
      <c r="KY559" s="53"/>
      <c r="KZ559" s="53"/>
      <c r="LA559" s="53"/>
      <c r="LB559" s="53"/>
      <c r="LC559" s="53"/>
      <c r="LD559" s="53"/>
      <c r="LE559" s="53"/>
      <c r="LF559" s="53"/>
      <c r="LG559" s="53"/>
      <c r="LH559" s="53"/>
      <c r="LI559" s="53"/>
      <c r="LJ559" s="53"/>
      <c r="LK559" s="53"/>
      <c r="LL559" s="53"/>
      <c r="LM559" s="53"/>
      <c r="LN559" s="53"/>
      <c r="LO559" s="53"/>
      <c r="LP559" s="53"/>
      <c r="LQ559" s="53"/>
      <c r="LR559" s="53"/>
      <c r="LS559" s="53"/>
      <c r="LT559" s="53"/>
      <c r="LU559" s="53"/>
      <c r="LV559" s="53"/>
      <c r="LW559" s="53"/>
      <c r="LX559" s="53"/>
      <c r="LY559" s="53"/>
      <c r="LZ559" s="53"/>
      <c r="MA559" s="53"/>
      <c r="MB559" s="53"/>
      <c r="MC559" s="53"/>
      <c r="MD559" s="53"/>
      <c r="ME559" s="53"/>
      <c r="MF559" s="53"/>
      <c r="MG559" s="53"/>
      <c r="MH559" s="53"/>
      <c r="MI559" s="53"/>
      <c r="MJ559" s="53"/>
      <c r="MK559" s="53"/>
      <c r="ML559" s="53"/>
      <c r="MM559" s="53"/>
      <c r="MN559" s="53"/>
      <c r="MO559" s="53"/>
      <c r="MP559" s="53"/>
      <c r="MQ559" s="53"/>
      <c r="MR559" s="53"/>
      <c r="MS559" s="53"/>
      <c r="MT559" s="53"/>
      <c r="MU559" s="53"/>
      <c r="MV559" s="53"/>
      <c r="MW559" s="53"/>
      <c r="MX559" s="53"/>
      <c r="MY559" s="53"/>
      <c r="MZ559" s="53"/>
      <c r="NA559" s="53"/>
      <c r="NB559" s="53"/>
      <c r="NC559" s="53"/>
      <c r="ND559" s="53"/>
      <c r="NE559" s="53"/>
      <c r="NF559" s="53"/>
      <c r="NG559" s="53"/>
      <c r="NH559" s="53"/>
      <c r="NI559" s="53"/>
      <c r="NJ559" s="53"/>
      <c r="NK559" s="53"/>
      <c r="NL559" s="53"/>
      <c r="NM559" s="53"/>
      <c r="NN559" s="53"/>
      <c r="NO559" s="53"/>
      <c r="NP559" s="53"/>
      <c r="NQ559" s="53"/>
      <c r="NR559" s="53"/>
      <c r="NS559" s="53"/>
      <c r="NT559" s="53"/>
      <c r="NU559" s="53"/>
      <c r="NV559" s="53"/>
      <c r="NW559" s="53"/>
      <c r="NX559" s="53"/>
      <c r="NY559" s="53"/>
      <c r="NZ559" s="53"/>
      <c r="OA559" s="53"/>
      <c r="OB559" s="53"/>
      <c r="OC559" s="53"/>
      <c r="OD559" s="53"/>
      <c r="OE559" s="53"/>
      <c r="OF559" s="53"/>
      <c r="OG559" s="53"/>
      <c r="OH559" s="53"/>
      <c r="OI559" s="53"/>
      <c r="OJ559" s="53"/>
      <c r="OK559" s="53"/>
      <c r="OL559" s="53"/>
      <c r="OM559" s="53"/>
      <c r="ON559" s="53"/>
      <c r="OO559" s="53"/>
      <c r="OP559" s="53"/>
      <c r="OQ559" s="53"/>
      <c r="OR559" s="53"/>
      <c r="OS559" s="53"/>
      <c r="OT559" s="53"/>
      <c r="OU559" s="53"/>
      <c r="OV559" s="53"/>
      <c r="OW559" s="53"/>
      <c r="OX559" s="53"/>
      <c r="OY559" s="53"/>
      <c r="OZ559" s="53"/>
      <c r="PA559" s="53"/>
      <c r="PB559" s="53"/>
      <c r="PC559" s="53"/>
      <c r="PD559" s="53"/>
      <c r="PE559" s="53"/>
      <c r="PF559" s="53"/>
      <c r="PG559" s="53"/>
      <c r="PH559" s="53"/>
      <c r="PI559" s="53"/>
      <c r="PJ559" s="53"/>
      <c r="PK559" s="53"/>
      <c r="PL559" s="53"/>
      <c r="PM559" s="53"/>
      <c r="PN559" s="53"/>
      <c r="PO559" s="53"/>
      <c r="PP559" s="53"/>
      <c r="PQ559" s="53"/>
      <c r="PR559" s="53"/>
      <c r="PS559" s="53"/>
      <c r="PT559" s="53"/>
      <c r="PU559" s="53"/>
      <c r="PV559" s="53"/>
      <c r="PW559" s="53"/>
      <c r="PX559" s="53"/>
      <c r="PY559" s="53"/>
      <c r="PZ559" s="53"/>
      <c r="QA559" s="53"/>
      <c r="QB559" s="53"/>
      <c r="QC559" s="53"/>
      <c r="QD559" s="53"/>
      <c r="QE559" s="53"/>
      <c r="QF559" s="53"/>
      <c r="QG559" s="53"/>
      <c r="QH559" s="53"/>
      <c r="QI559" s="53"/>
      <c r="QJ559" s="53"/>
      <c r="QK559" s="53"/>
      <c r="QL559" s="53"/>
      <c r="QM559" s="53"/>
      <c r="QN559" s="53"/>
      <c r="QO559" s="53"/>
      <c r="QP559" s="53"/>
      <c r="QQ559" s="53"/>
      <c r="QR559" s="53"/>
      <c r="QS559" s="53"/>
      <c r="QT559" s="53"/>
      <c r="QU559" s="53"/>
      <c r="QV559" s="53"/>
      <c r="QW559" s="53"/>
      <c r="QX559" s="53"/>
      <c r="QY559" s="53"/>
      <c r="QZ559" s="53"/>
      <c r="RA559" s="53"/>
      <c r="RB559" s="53"/>
      <c r="RC559" s="53"/>
      <c r="RD559" s="53"/>
      <c r="RE559" s="53"/>
      <c r="RF559" s="53"/>
      <c r="RG559" s="53"/>
      <c r="RH559" s="53"/>
      <c r="RI559" s="53"/>
      <c r="RJ559" s="53"/>
      <c r="RK559" s="53"/>
      <c r="RL559" s="53"/>
      <c r="RM559" s="53"/>
      <c r="RN559" s="53"/>
      <c r="RO559" s="53"/>
      <c r="RP559" s="53"/>
      <c r="RQ559" s="53"/>
      <c r="RR559" s="53"/>
      <c r="RS559" s="53"/>
      <c r="RT559" s="53"/>
      <c r="RU559" s="53"/>
      <c r="RV559" s="53"/>
      <c r="RW559" s="53"/>
      <c r="RX559" s="53"/>
      <c r="RY559" s="53"/>
      <c r="RZ559" s="53"/>
      <c r="SA559" s="53"/>
      <c r="SB559" s="53"/>
      <c r="SC559" s="53"/>
      <c r="SD559" s="53"/>
      <c r="SE559" s="53"/>
      <c r="SF559" s="53"/>
      <c r="SG559" s="53"/>
      <c r="SH559" s="53"/>
      <c r="SI559" s="53"/>
      <c r="SJ559" s="53"/>
      <c r="SK559" s="53"/>
      <c r="SL559" s="53"/>
      <c r="SM559" s="53"/>
      <c r="SN559" s="53"/>
      <c r="SO559" s="53"/>
      <c r="SP559" s="53"/>
      <c r="SQ559" s="53"/>
      <c r="SR559" s="53"/>
      <c r="SS559" s="53"/>
      <c r="ST559" s="53"/>
      <c r="SU559" s="53"/>
      <c r="SV559" s="53"/>
      <c r="SW559" s="53"/>
      <c r="SX559" s="53"/>
      <c r="SY559" s="53"/>
      <c r="SZ559" s="53"/>
      <c r="TA559" s="53"/>
      <c r="TB559" s="53"/>
      <c r="TC559" s="53"/>
      <c r="TD559" s="53"/>
      <c r="TE559" s="53"/>
      <c r="TF559" s="53"/>
      <c r="TG559" s="53"/>
      <c r="TH559" s="53"/>
      <c r="TI559" s="53"/>
      <c r="TJ559" s="53"/>
      <c r="TK559" s="53"/>
      <c r="TL559" s="53"/>
      <c r="TM559" s="53"/>
      <c r="TN559" s="53"/>
      <c r="TO559" s="53"/>
      <c r="TP559" s="53"/>
      <c r="TQ559" s="53"/>
      <c r="TR559" s="53"/>
      <c r="TS559" s="53"/>
      <c r="TT559" s="53"/>
      <c r="TU559" s="53"/>
      <c r="TV559" s="53"/>
      <c r="TW559" s="53"/>
      <c r="TX559" s="53"/>
      <c r="TY559" s="53"/>
      <c r="TZ559" s="53"/>
      <c r="UA559" s="53"/>
      <c r="UB559" s="53"/>
      <c r="UC559" s="53"/>
      <c r="UD559" s="53"/>
      <c r="UE559" s="53"/>
      <c r="UF559" s="53"/>
      <c r="UG559" s="53"/>
    </row>
    <row r="560" spans="12:553" s="19" customFormat="1" ht="15.75" customHeight="1" x14ac:dyDescent="0.2">
      <c r="L560" s="66"/>
      <c r="M560" s="66"/>
      <c r="N560" s="52"/>
      <c r="O560" s="53"/>
      <c r="P560" s="53"/>
      <c r="Q560" s="53"/>
      <c r="R560" s="53"/>
      <c r="S560" s="53"/>
      <c r="T560" s="53"/>
      <c r="U560" s="53"/>
      <c r="V560" s="53"/>
      <c r="W560" s="53"/>
      <c r="X560" s="53"/>
      <c r="Y560" s="53"/>
      <c r="Z560" s="53"/>
      <c r="AA560" s="53"/>
      <c r="AB560" s="53"/>
      <c r="AC560" s="53"/>
      <c r="AD560" s="53"/>
      <c r="AE560" s="53"/>
      <c r="AF560" s="53"/>
      <c r="AG560" s="53"/>
      <c r="AH560" s="53"/>
      <c r="AI560" s="53"/>
      <c r="AJ560" s="53"/>
      <c r="AK560" s="53"/>
      <c r="AL560" s="53"/>
      <c r="AM560" s="53"/>
      <c r="AN560" s="53"/>
      <c r="AO560" s="53"/>
      <c r="AP560" s="53"/>
      <c r="AQ560" s="53"/>
      <c r="AR560" s="53"/>
      <c r="AS560" s="53"/>
      <c r="AT560" s="53"/>
      <c r="AU560" s="53"/>
      <c r="AV560" s="53"/>
      <c r="AW560" s="53"/>
      <c r="AX560" s="53"/>
      <c r="AY560" s="53"/>
      <c r="AZ560" s="53"/>
      <c r="BA560" s="53"/>
      <c r="BB560" s="53"/>
      <c r="BC560" s="53"/>
      <c r="BD560" s="53"/>
      <c r="BE560" s="53"/>
      <c r="BF560" s="53"/>
      <c r="BG560" s="53"/>
      <c r="BH560" s="53"/>
      <c r="BI560" s="53"/>
      <c r="BJ560" s="53"/>
      <c r="BK560" s="53"/>
      <c r="BL560" s="53"/>
      <c r="BM560" s="53"/>
      <c r="BN560" s="53"/>
      <c r="BO560" s="53"/>
      <c r="BP560" s="53"/>
      <c r="BQ560" s="53"/>
      <c r="BR560" s="53"/>
      <c r="BS560" s="53"/>
      <c r="BT560" s="53"/>
      <c r="BU560" s="53"/>
      <c r="BV560" s="53"/>
      <c r="BW560" s="53"/>
      <c r="BX560" s="53"/>
      <c r="BY560" s="53"/>
      <c r="BZ560" s="53"/>
      <c r="CA560" s="53"/>
      <c r="CB560" s="53"/>
      <c r="CC560" s="53"/>
      <c r="CD560" s="53"/>
      <c r="CE560" s="53"/>
      <c r="CF560" s="53"/>
      <c r="CG560" s="53"/>
      <c r="CH560" s="53"/>
      <c r="CI560" s="53"/>
      <c r="CJ560" s="53"/>
      <c r="CK560" s="53"/>
      <c r="CL560" s="53"/>
      <c r="CM560" s="53"/>
      <c r="CN560" s="53"/>
      <c r="CO560" s="53"/>
      <c r="CP560" s="53"/>
      <c r="CQ560" s="53"/>
      <c r="CR560" s="53"/>
      <c r="CS560" s="53"/>
      <c r="CT560" s="53"/>
      <c r="CU560" s="53"/>
      <c r="CV560" s="53"/>
      <c r="CW560" s="53"/>
      <c r="CX560" s="53"/>
      <c r="CY560" s="53"/>
      <c r="CZ560" s="53"/>
      <c r="DA560" s="53"/>
      <c r="DB560" s="53"/>
      <c r="DC560" s="53"/>
      <c r="DD560" s="53"/>
      <c r="DE560" s="53"/>
      <c r="DF560" s="53"/>
      <c r="DG560" s="53"/>
      <c r="DH560" s="53"/>
      <c r="DI560" s="53"/>
      <c r="DJ560" s="53"/>
      <c r="DK560" s="53"/>
      <c r="DL560" s="53"/>
      <c r="DM560" s="53"/>
      <c r="DN560" s="53"/>
      <c r="DO560" s="53"/>
      <c r="DP560" s="53"/>
      <c r="DQ560" s="53"/>
      <c r="DR560" s="53"/>
      <c r="DS560" s="53"/>
      <c r="DT560" s="53"/>
      <c r="DU560" s="53"/>
      <c r="DV560" s="53"/>
      <c r="DW560" s="53"/>
      <c r="DX560" s="53"/>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3"/>
      <c r="FK560" s="53"/>
      <c r="FL560" s="53"/>
      <c r="FM560" s="53"/>
      <c r="FN560" s="53"/>
      <c r="FO560" s="53"/>
      <c r="FP560" s="53"/>
      <c r="FQ560" s="53"/>
      <c r="FR560" s="53"/>
      <c r="FS560" s="53"/>
      <c r="FT560" s="53"/>
      <c r="FU560" s="53"/>
      <c r="FV560" s="53"/>
      <c r="FW560" s="53"/>
      <c r="FX560" s="53"/>
      <c r="FY560" s="53"/>
      <c r="FZ560" s="53"/>
      <c r="GA560" s="53"/>
      <c r="GB560" s="53"/>
      <c r="GC560" s="53"/>
      <c r="GD560" s="53"/>
      <c r="GE560" s="53"/>
      <c r="GF560" s="53"/>
      <c r="GG560" s="53"/>
      <c r="GH560" s="53"/>
      <c r="GI560" s="53"/>
      <c r="GJ560" s="53"/>
      <c r="GK560" s="53"/>
      <c r="GL560" s="53"/>
      <c r="GM560" s="53"/>
      <c r="GN560" s="53"/>
      <c r="GO560" s="53"/>
      <c r="GP560" s="53"/>
      <c r="GQ560" s="53"/>
      <c r="GR560" s="53"/>
      <c r="GS560" s="53"/>
      <c r="GT560" s="53"/>
      <c r="GU560" s="53"/>
      <c r="GV560" s="53"/>
      <c r="GW560" s="53"/>
      <c r="GX560" s="53"/>
      <c r="GY560" s="53"/>
      <c r="GZ560" s="53"/>
      <c r="HA560" s="53"/>
      <c r="HB560" s="53"/>
      <c r="HC560" s="53"/>
      <c r="HD560" s="53"/>
      <c r="HE560" s="53"/>
      <c r="HF560" s="53"/>
      <c r="HG560" s="53"/>
      <c r="HH560" s="53"/>
      <c r="HI560" s="53"/>
      <c r="HJ560" s="53"/>
      <c r="HK560" s="53"/>
      <c r="HL560" s="53"/>
      <c r="HM560" s="53"/>
      <c r="HN560" s="53"/>
      <c r="HO560" s="53"/>
      <c r="HP560" s="53"/>
      <c r="HQ560" s="53"/>
      <c r="HR560" s="53"/>
      <c r="HS560" s="53"/>
      <c r="HT560" s="53"/>
      <c r="HU560" s="53"/>
      <c r="HV560" s="53"/>
      <c r="HW560" s="53"/>
      <c r="HX560" s="53"/>
      <c r="HY560" s="53"/>
      <c r="HZ560" s="53"/>
      <c r="IA560" s="53"/>
      <c r="IB560" s="53"/>
      <c r="IC560" s="53"/>
      <c r="ID560" s="53"/>
      <c r="IE560" s="53"/>
      <c r="IF560" s="53"/>
      <c r="IG560" s="53"/>
      <c r="IH560" s="53"/>
      <c r="II560" s="53"/>
      <c r="IJ560" s="53"/>
      <c r="IK560" s="53"/>
      <c r="IL560" s="53"/>
      <c r="IM560" s="53"/>
      <c r="IN560" s="53"/>
      <c r="IO560" s="53"/>
      <c r="IP560" s="53"/>
      <c r="IQ560" s="53"/>
      <c r="IR560" s="53"/>
      <c r="IS560" s="53"/>
      <c r="IT560" s="53"/>
      <c r="IU560" s="53"/>
      <c r="IV560" s="53"/>
      <c r="IW560" s="53"/>
      <c r="IX560" s="53"/>
      <c r="IY560" s="53"/>
      <c r="IZ560" s="53"/>
      <c r="JA560" s="53"/>
      <c r="JB560" s="53"/>
      <c r="JC560" s="53"/>
      <c r="JD560" s="53"/>
      <c r="JE560" s="53"/>
      <c r="JF560" s="53"/>
      <c r="JG560" s="53"/>
      <c r="JH560" s="53"/>
      <c r="JI560" s="53"/>
      <c r="JJ560" s="53"/>
      <c r="JK560" s="53"/>
      <c r="JL560" s="53"/>
      <c r="JM560" s="53"/>
      <c r="JN560" s="53"/>
      <c r="JO560" s="53"/>
      <c r="JP560" s="53"/>
      <c r="JQ560" s="53"/>
      <c r="JR560" s="53"/>
      <c r="JS560" s="53"/>
      <c r="JT560" s="53"/>
      <c r="JU560" s="53"/>
      <c r="JV560" s="53"/>
      <c r="JW560" s="53"/>
      <c r="JX560" s="53"/>
      <c r="JY560" s="53"/>
      <c r="JZ560" s="53"/>
      <c r="KA560" s="53"/>
      <c r="KB560" s="53"/>
      <c r="KC560" s="53"/>
      <c r="KD560" s="53"/>
      <c r="KE560" s="53"/>
      <c r="KF560" s="53"/>
      <c r="KG560" s="53"/>
      <c r="KH560" s="53"/>
      <c r="KI560" s="53"/>
      <c r="KJ560" s="53"/>
      <c r="KK560" s="53"/>
      <c r="KL560" s="53"/>
      <c r="KM560" s="53"/>
      <c r="KN560" s="53"/>
      <c r="KO560" s="53"/>
      <c r="KP560" s="53"/>
      <c r="KQ560" s="53"/>
      <c r="KR560" s="53"/>
      <c r="KS560" s="53"/>
      <c r="KT560" s="53"/>
      <c r="KU560" s="53"/>
      <c r="KV560" s="53"/>
      <c r="KW560" s="53"/>
      <c r="KX560" s="53"/>
      <c r="KY560" s="53"/>
      <c r="KZ560" s="53"/>
      <c r="LA560" s="53"/>
      <c r="LB560" s="53"/>
      <c r="LC560" s="53"/>
      <c r="LD560" s="53"/>
      <c r="LE560" s="53"/>
      <c r="LF560" s="53"/>
      <c r="LG560" s="53"/>
      <c r="LH560" s="53"/>
      <c r="LI560" s="53"/>
      <c r="LJ560" s="53"/>
      <c r="LK560" s="53"/>
      <c r="LL560" s="53"/>
      <c r="LM560" s="53"/>
      <c r="LN560" s="53"/>
      <c r="LO560" s="53"/>
      <c r="LP560" s="53"/>
      <c r="LQ560" s="53"/>
      <c r="LR560" s="53"/>
      <c r="LS560" s="53"/>
      <c r="LT560" s="53"/>
      <c r="LU560" s="53"/>
      <c r="LV560" s="53"/>
      <c r="LW560" s="53"/>
      <c r="LX560" s="53"/>
      <c r="LY560" s="53"/>
      <c r="LZ560" s="53"/>
      <c r="MA560" s="53"/>
      <c r="MB560" s="53"/>
      <c r="MC560" s="53"/>
      <c r="MD560" s="53"/>
      <c r="ME560" s="53"/>
      <c r="MF560" s="53"/>
      <c r="MG560" s="53"/>
      <c r="MH560" s="53"/>
      <c r="MI560" s="53"/>
      <c r="MJ560" s="53"/>
      <c r="MK560" s="53"/>
      <c r="ML560" s="53"/>
      <c r="MM560" s="53"/>
      <c r="MN560" s="53"/>
      <c r="MO560" s="53"/>
      <c r="MP560" s="53"/>
      <c r="MQ560" s="53"/>
      <c r="MR560" s="53"/>
      <c r="MS560" s="53"/>
      <c r="MT560" s="53"/>
      <c r="MU560" s="53"/>
      <c r="MV560" s="53"/>
      <c r="MW560" s="53"/>
      <c r="MX560" s="53"/>
      <c r="MY560" s="53"/>
      <c r="MZ560" s="53"/>
      <c r="NA560" s="53"/>
      <c r="NB560" s="53"/>
      <c r="NC560" s="53"/>
      <c r="ND560" s="53"/>
      <c r="NE560" s="53"/>
      <c r="NF560" s="53"/>
      <c r="NG560" s="53"/>
      <c r="NH560" s="53"/>
      <c r="NI560" s="53"/>
      <c r="NJ560" s="53"/>
      <c r="NK560" s="53"/>
      <c r="NL560" s="53"/>
      <c r="NM560" s="53"/>
      <c r="NN560" s="53"/>
      <c r="NO560" s="53"/>
      <c r="NP560" s="53"/>
      <c r="NQ560" s="53"/>
      <c r="NR560" s="53"/>
      <c r="NS560" s="53"/>
      <c r="NT560" s="53"/>
      <c r="NU560" s="53"/>
      <c r="NV560" s="53"/>
      <c r="NW560" s="53"/>
      <c r="NX560" s="53"/>
      <c r="NY560" s="53"/>
      <c r="NZ560" s="53"/>
      <c r="OA560" s="53"/>
      <c r="OB560" s="53"/>
      <c r="OC560" s="53"/>
      <c r="OD560" s="53"/>
      <c r="OE560" s="53"/>
      <c r="OF560" s="53"/>
      <c r="OG560" s="53"/>
      <c r="OH560" s="53"/>
      <c r="OI560" s="53"/>
      <c r="OJ560" s="53"/>
      <c r="OK560" s="53"/>
      <c r="OL560" s="53"/>
      <c r="OM560" s="53"/>
      <c r="ON560" s="53"/>
      <c r="OO560" s="53"/>
      <c r="OP560" s="53"/>
      <c r="OQ560" s="53"/>
      <c r="OR560" s="53"/>
      <c r="OS560" s="53"/>
      <c r="OT560" s="53"/>
      <c r="OU560" s="53"/>
      <c r="OV560" s="53"/>
      <c r="OW560" s="53"/>
      <c r="OX560" s="53"/>
      <c r="OY560" s="53"/>
      <c r="OZ560" s="53"/>
      <c r="PA560" s="53"/>
      <c r="PB560" s="53"/>
      <c r="PC560" s="53"/>
      <c r="PD560" s="53"/>
      <c r="PE560" s="53"/>
      <c r="PF560" s="53"/>
      <c r="PG560" s="53"/>
      <c r="PH560" s="53"/>
      <c r="PI560" s="53"/>
      <c r="PJ560" s="53"/>
      <c r="PK560" s="53"/>
      <c r="PL560" s="53"/>
      <c r="PM560" s="53"/>
      <c r="PN560" s="53"/>
      <c r="PO560" s="53"/>
      <c r="PP560" s="53"/>
      <c r="PQ560" s="53"/>
      <c r="PR560" s="53"/>
      <c r="PS560" s="53"/>
      <c r="PT560" s="53"/>
      <c r="PU560" s="53"/>
      <c r="PV560" s="53"/>
      <c r="PW560" s="53"/>
      <c r="PX560" s="53"/>
      <c r="PY560" s="53"/>
      <c r="PZ560" s="53"/>
      <c r="QA560" s="53"/>
      <c r="QB560" s="53"/>
      <c r="QC560" s="53"/>
      <c r="QD560" s="53"/>
      <c r="QE560" s="53"/>
      <c r="QF560" s="53"/>
      <c r="QG560" s="53"/>
      <c r="QH560" s="53"/>
      <c r="QI560" s="53"/>
      <c r="QJ560" s="53"/>
      <c r="QK560" s="53"/>
      <c r="QL560" s="53"/>
      <c r="QM560" s="53"/>
      <c r="QN560" s="53"/>
      <c r="QO560" s="53"/>
      <c r="QP560" s="53"/>
      <c r="QQ560" s="53"/>
      <c r="QR560" s="53"/>
      <c r="QS560" s="53"/>
      <c r="QT560" s="53"/>
      <c r="QU560" s="53"/>
      <c r="QV560" s="53"/>
      <c r="QW560" s="53"/>
      <c r="QX560" s="53"/>
      <c r="QY560" s="53"/>
      <c r="QZ560" s="53"/>
      <c r="RA560" s="53"/>
      <c r="RB560" s="53"/>
      <c r="RC560" s="53"/>
      <c r="RD560" s="53"/>
      <c r="RE560" s="53"/>
      <c r="RF560" s="53"/>
      <c r="RG560" s="53"/>
      <c r="RH560" s="53"/>
      <c r="RI560" s="53"/>
      <c r="RJ560" s="53"/>
      <c r="RK560" s="53"/>
      <c r="RL560" s="53"/>
      <c r="RM560" s="53"/>
      <c r="RN560" s="53"/>
      <c r="RO560" s="53"/>
      <c r="RP560" s="53"/>
      <c r="RQ560" s="53"/>
      <c r="RR560" s="53"/>
      <c r="RS560" s="53"/>
      <c r="RT560" s="53"/>
      <c r="RU560" s="53"/>
      <c r="RV560" s="53"/>
      <c r="RW560" s="53"/>
      <c r="RX560" s="53"/>
      <c r="RY560" s="53"/>
      <c r="RZ560" s="53"/>
      <c r="SA560" s="53"/>
      <c r="SB560" s="53"/>
      <c r="SC560" s="53"/>
      <c r="SD560" s="53"/>
      <c r="SE560" s="53"/>
      <c r="SF560" s="53"/>
      <c r="SG560" s="53"/>
      <c r="SH560" s="53"/>
      <c r="SI560" s="53"/>
      <c r="SJ560" s="53"/>
      <c r="SK560" s="53"/>
      <c r="SL560" s="53"/>
      <c r="SM560" s="53"/>
      <c r="SN560" s="53"/>
      <c r="SO560" s="53"/>
      <c r="SP560" s="53"/>
      <c r="SQ560" s="53"/>
      <c r="SR560" s="53"/>
      <c r="SS560" s="53"/>
      <c r="ST560" s="53"/>
      <c r="SU560" s="53"/>
      <c r="SV560" s="53"/>
      <c r="SW560" s="53"/>
      <c r="SX560" s="53"/>
      <c r="SY560" s="53"/>
      <c r="SZ560" s="53"/>
      <c r="TA560" s="53"/>
      <c r="TB560" s="53"/>
      <c r="TC560" s="53"/>
      <c r="TD560" s="53"/>
      <c r="TE560" s="53"/>
      <c r="TF560" s="53"/>
      <c r="TG560" s="53"/>
      <c r="TH560" s="53"/>
      <c r="TI560" s="53"/>
      <c r="TJ560" s="53"/>
      <c r="TK560" s="53"/>
      <c r="TL560" s="53"/>
      <c r="TM560" s="53"/>
      <c r="TN560" s="53"/>
      <c r="TO560" s="53"/>
      <c r="TP560" s="53"/>
      <c r="TQ560" s="53"/>
      <c r="TR560" s="53"/>
      <c r="TS560" s="53"/>
      <c r="TT560" s="53"/>
      <c r="TU560" s="53"/>
      <c r="TV560" s="53"/>
      <c r="TW560" s="53"/>
      <c r="TX560" s="53"/>
      <c r="TY560" s="53"/>
      <c r="TZ560" s="53"/>
      <c r="UA560" s="53"/>
      <c r="UB560" s="53"/>
      <c r="UC560" s="53"/>
      <c r="UD560" s="53"/>
      <c r="UE560" s="53"/>
      <c r="UF560" s="53"/>
      <c r="UG560" s="53"/>
    </row>
    <row r="561" spans="12:553" s="19" customFormat="1" ht="15.75" customHeight="1" x14ac:dyDescent="0.2">
      <c r="L561" s="66"/>
      <c r="M561" s="66"/>
      <c r="N561" s="52"/>
      <c r="O561" s="53"/>
      <c r="P561" s="53"/>
      <c r="Q561" s="53"/>
      <c r="R561" s="53"/>
      <c r="S561" s="53"/>
      <c r="T561" s="53"/>
      <c r="U561" s="53"/>
      <c r="V561" s="53"/>
      <c r="W561" s="53"/>
      <c r="X561" s="53"/>
      <c r="Y561" s="53"/>
      <c r="Z561" s="53"/>
      <c r="AA561" s="53"/>
      <c r="AB561" s="53"/>
      <c r="AC561" s="53"/>
      <c r="AD561" s="53"/>
      <c r="AE561" s="53"/>
      <c r="AF561" s="53"/>
      <c r="AG561" s="53"/>
      <c r="AH561" s="53"/>
      <c r="AI561" s="53"/>
      <c r="AJ561" s="53"/>
      <c r="AK561" s="53"/>
      <c r="AL561" s="53"/>
      <c r="AM561" s="53"/>
      <c r="AN561" s="53"/>
      <c r="AO561" s="53"/>
      <c r="AP561" s="53"/>
      <c r="AQ561" s="53"/>
      <c r="AR561" s="53"/>
      <c r="AS561" s="53"/>
      <c r="AT561" s="53"/>
      <c r="AU561" s="53"/>
      <c r="AV561" s="53"/>
      <c r="AW561" s="53"/>
      <c r="AX561" s="53"/>
      <c r="AY561" s="53"/>
      <c r="AZ561" s="53"/>
      <c r="BA561" s="53"/>
      <c r="BB561" s="53"/>
      <c r="BC561" s="53"/>
      <c r="BD561" s="53"/>
      <c r="BE561" s="53"/>
      <c r="BF561" s="53"/>
      <c r="BG561" s="53"/>
      <c r="BH561" s="53"/>
      <c r="BI561" s="53"/>
      <c r="BJ561" s="53"/>
      <c r="BK561" s="53"/>
      <c r="BL561" s="53"/>
      <c r="BM561" s="53"/>
      <c r="BN561" s="53"/>
      <c r="BO561" s="53"/>
      <c r="BP561" s="53"/>
      <c r="BQ561" s="53"/>
      <c r="BR561" s="53"/>
      <c r="BS561" s="53"/>
      <c r="BT561" s="53"/>
      <c r="BU561" s="53"/>
      <c r="BV561" s="53"/>
      <c r="BW561" s="53"/>
      <c r="BX561" s="53"/>
      <c r="BY561" s="53"/>
      <c r="BZ561" s="53"/>
      <c r="CA561" s="53"/>
      <c r="CB561" s="53"/>
      <c r="CC561" s="53"/>
      <c r="CD561" s="53"/>
      <c r="CE561" s="53"/>
      <c r="CF561" s="53"/>
      <c r="CG561" s="53"/>
      <c r="CH561" s="53"/>
      <c r="CI561" s="53"/>
      <c r="CJ561" s="53"/>
      <c r="CK561" s="53"/>
      <c r="CL561" s="53"/>
      <c r="CM561" s="53"/>
      <c r="CN561" s="53"/>
      <c r="CO561" s="53"/>
      <c r="CP561" s="53"/>
      <c r="CQ561" s="53"/>
      <c r="CR561" s="53"/>
      <c r="CS561" s="53"/>
      <c r="CT561" s="53"/>
      <c r="CU561" s="53"/>
      <c r="CV561" s="53"/>
      <c r="CW561" s="53"/>
      <c r="CX561" s="53"/>
      <c r="CY561" s="53"/>
      <c r="CZ561" s="53"/>
      <c r="DA561" s="53"/>
      <c r="DB561" s="53"/>
      <c r="DC561" s="53"/>
      <c r="DD561" s="53"/>
      <c r="DE561" s="53"/>
      <c r="DF561" s="53"/>
      <c r="DG561" s="53"/>
      <c r="DH561" s="53"/>
      <c r="DI561" s="53"/>
      <c r="DJ561" s="53"/>
      <c r="DK561" s="53"/>
      <c r="DL561" s="53"/>
      <c r="DM561" s="53"/>
      <c r="DN561" s="53"/>
      <c r="DO561" s="53"/>
      <c r="DP561" s="53"/>
      <c r="DQ561" s="53"/>
      <c r="DR561" s="53"/>
      <c r="DS561" s="53"/>
      <c r="DT561" s="53"/>
      <c r="DU561" s="53"/>
      <c r="DV561" s="53"/>
      <c r="DW561" s="53"/>
      <c r="DX561" s="53"/>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3"/>
      <c r="FK561" s="53"/>
      <c r="FL561" s="53"/>
      <c r="FM561" s="53"/>
      <c r="FN561" s="53"/>
      <c r="FO561" s="53"/>
      <c r="FP561" s="53"/>
      <c r="FQ561" s="53"/>
      <c r="FR561" s="53"/>
      <c r="FS561" s="53"/>
      <c r="FT561" s="53"/>
      <c r="FU561" s="53"/>
      <c r="FV561" s="53"/>
      <c r="FW561" s="53"/>
      <c r="FX561" s="53"/>
      <c r="FY561" s="53"/>
      <c r="FZ561" s="53"/>
      <c r="GA561" s="53"/>
      <c r="GB561" s="53"/>
      <c r="GC561" s="53"/>
      <c r="GD561" s="53"/>
      <c r="GE561" s="53"/>
      <c r="GF561" s="53"/>
      <c r="GG561" s="53"/>
      <c r="GH561" s="53"/>
      <c r="GI561" s="53"/>
      <c r="GJ561" s="53"/>
      <c r="GK561" s="53"/>
      <c r="GL561" s="53"/>
      <c r="GM561" s="53"/>
      <c r="GN561" s="53"/>
      <c r="GO561" s="53"/>
      <c r="GP561" s="53"/>
      <c r="GQ561" s="53"/>
      <c r="GR561" s="53"/>
      <c r="GS561" s="53"/>
      <c r="GT561" s="53"/>
      <c r="GU561" s="53"/>
      <c r="GV561" s="53"/>
      <c r="GW561" s="53"/>
      <c r="GX561" s="53"/>
      <c r="GY561" s="53"/>
      <c r="GZ561" s="53"/>
      <c r="HA561" s="53"/>
      <c r="HB561" s="53"/>
      <c r="HC561" s="53"/>
      <c r="HD561" s="53"/>
      <c r="HE561" s="53"/>
      <c r="HF561" s="53"/>
      <c r="HG561" s="53"/>
      <c r="HH561" s="53"/>
      <c r="HI561" s="53"/>
      <c r="HJ561" s="53"/>
      <c r="HK561" s="53"/>
      <c r="HL561" s="53"/>
      <c r="HM561" s="53"/>
      <c r="HN561" s="53"/>
      <c r="HO561" s="53"/>
      <c r="HP561" s="53"/>
      <c r="HQ561" s="53"/>
      <c r="HR561" s="53"/>
      <c r="HS561" s="53"/>
      <c r="HT561" s="53"/>
      <c r="HU561" s="53"/>
      <c r="HV561" s="53"/>
      <c r="HW561" s="53"/>
      <c r="HX561" s="53"/>
      <c r="HY561" s="53"/>
      <c r="HZ561" s="53"/>
      <c r="IA561" s="53"/>
      <c r="IB561" s="53"/>
      <c r="IC561" s="53"/>
      <c r="ID561" s="53"/>
      <c r="IE561" s="53"/>
      <c r="IF561" s="53"/>
      <c r="IG561" s="53"/>
      <c r="IH561" s="53"/>
      <c r="II561" s="53"/>
      <c r="IJ561" s="53"/>
      <c r="IK561" s="53"/>
      <c r="IL561" s="53"/>
      <c r="IM561" s="53"/>
      <c r="IN561" s="53"/>
      <c r="IO561" s="53"/>
      <c r="IP561" s="53"/>
      <c r="IQ561" s="53"/>
      <c r="IR561" s="53"/>
      <c r="IS561" s="53"/>
      <c r="IT561" s="53"/>
      <c r="IU561" s="53"/>
      <c r="IV561" s="53"/>
      <c r="IW561" s="53"/>
      <c r="IX561" s="53"/>
      <c r="IY561" s="53"/>
      <c r="IZ561" s="53"/>
      <c r="JA561" s="53"/>
      <c r="JB561" s="53"/>
      <c r="JC561" s="53"/>
      <c r="JD561" s="53"/>
      <c r="JE561" s="53"/>
      <c r="JF561" s="53"/>
      <c r="JG561" s="53"/>
      <c r="JH561" s="53"/>
      <c r="JI561" s="53"/>
      <c r="JJ561" s="53"/>
      <c r="JK561" s="53"/>
      <c r="JL561" s="53"/>
      <c r="JM561" s="53"/>
      <c r="JN561" s="53"/>
      <c r="JO561" s="53"/>
      <c r="JP561" s="53"/>
      <c r="JQ561" s="53"/>
      <c r="JR561" s="53"/>
      <c r="JS561" s="53"/>
      <c r="JT561" s="53"/>
      <c r="JU561" s="53"/>
      <c r="JV561" s="53"/>
      <c r="JW561" s="53"/>
      <c r="JX561" s="53"/>
      <c r="JY561" s="53"/>
      <c r="JZ561" s="53"/>
      <c r="KA561" s="53"/>
      <c r="KB561" s="53"/>
      <c r="KC561" s="53"/>
      <c r="KD561" s="53"/>
      <c r="KE561" s="53"/>
      <c r="KF561" s="53"/>
      <c r="KG561" s="53"/>
      <c r="KH561" s="53"/>
      <c r="KI561" s="53"/>
      <c r="KJ561" s="53"/>
      <c r="KK561" s="53"/>
      <c r="KL561" s="53"/>
      <c r="KM561" s="53"/>
      <c r="KN561" s="53"/>
      <c r="KO561" s="53"/>
      <c r="KP561" s="53"/>
      <c r="KQ561" s="53"/>
      <c r="KR561" s="53"/>
      <c r="KS561" s="53"/>
      <c r="KT561" s="53"/>
      <c r="KU561" s="53"/>
      <c r="KV561" s="53"/>
      <c r="KW561" s="53"/>
      <c r="KX561" s="53"/>
      <c r="KY561" s="53"/>
      <c r="KZ561" s="53"/>
      <c r="LA561" s="53"/>
      <c r="LB561" s="53"/>
      <c r="LC561" s="53"/>
      <c r="LD561" s="53"/>
      <c r="LE561" s="53"/>
      <c r="LF561" s="53"/>
      <c r="LG561" s="53"/>
      <c r="LH561" s="53"/>
      <c r="LI561" s="53"/>
      <c r="LJ561" s="53"/>
      <c r="LK561" s="53"/>
      <c r="LL561" s="53"/>
      <c r="LM561" s="53"/>
      <c r="LN561" s="53"/>
      <c r="LO561" s="53"/>
      <c r="LP561" s="53"/>
      <c r="LQ561" s="53"/>
      <c r="LR561" s="53"/>
      <c r="LS561" s="53"/>
      <c r="LT561" s="53"/>
      <c r="LU561" s="53"/>
      <c r="LV561" s="53"/>
      <c r="LW561" s="53"/>
      <c r="LX561" s="53"/>
      <c r="LY561" s="53"/>
      <c r="LZ561" s="53"/>
      <c r="MA561" s="53"/>
      <c r="MB561" s="53"/>
      <c r="MC561" s="53"/>
      <c r="MD561" s="53"/>
      <c r="ME561" s="53"/>
      <c r="MF561" s="53"/>
      <c r="MG561" s="53"/>
      <c r="MH561" s="53"/>
      <c r="MI561" s="53"/>
      <c r="MJ561" s="53"/>
      <c r="MK561" s="53"/>
      <c r="ML561" s="53"/>
      <c r="MM561" s="53"/>
      <c r="MN561" s="53"/>
      <c r="MO561" s="53"/>
      <c r="MP561" s="53"/>
      <c r="MQ561" s="53"/>
      <c r="MR561" s="53"/>
      <c r="MS561" s="53"/>
      <c r="MT561" s="53"/>
      <c r="MU561" s="53"/>
      <c r="MV561" s="53"/>
      <c r="MW561" s="53"/>
      <c r="MX561" s="53"/>
      <c r="MY561" s="53"/>
      <c r="MZ561" s="53"/>
      <c r="NA561" s="53"/>
      <c r="NB561" s="53"/>
      <c r="NC561" s="53"/>
      <c r="ND561" s="53"/>
      <c r="NE561" s="53"/>
      <c r="NF561" s="53"/>
      <c r="NG561" s="53"/>
      <c r="NH561" s="53"/>
      <c r="NI561" s="53"/>
      <c r="NJ561" s="53"/>
      <c r="NK561" s="53"/>
      <c r="NL561" s="53"/>
      <c r="NM561" s="53"/>
      <c r="NN561" s="53"/>
      <c r="NO561" s="53"/>
      <c r="NP561" s="53"/>
      <c r="NQ561" s="53"/>
      <c r="NR561" s="53"/>
      <c r="NS561" s="53"/>
      <c r="NT561" s="53"/>
      <c r="NU561" s="53"/>
      <c r="NV561" s="53"/>
      <c r="NW561" s="53"/>
      <c r="NX561" s="53"/>
      <c r="NY561" s="53"/>
      <c r="NZ561" s="53"/>
      <c r="OA561" s="53"/>
      <c r="OB561" s="53"/>
      <c r="OC561" s="53"/>
      <c r="OD561" s="53"/>
      <c r="OE561" s="53"/>
      <c r="OF561" s="53"/>
      <c r="OG561" s="53"/>
      <c r="OH561" s="53"/>
      <c r="OI561" s="53"/>
      <c r="OJ561" s="53"/>
      <c r="OK561" s="53"/>
      <c r="OL561" s="53"/>
      <c r="OM561" s="53"/>
      <c r="ON561" s="53"/>
      <c r="OO561" s="53"/>
      <c r="OP561" s="53"/>
      <c r="OQ561" s="53"/>
      <c r="OR561" s="53"/>
      <c r="OS561" s="53"/>
      <c r="OT561" s="53"/>
      <c r="OU561" s="53"/>
      <c r="OV561" s="53"/>
      <c r="OW561" s="53"/>
      <c r="OX561" s="53"/>
      <c r="OY561" s="53"/>
      <c r="OZ561" s="53"/>
      <c r="PA561" s="53"/>
      <c r="PB561" s="53"/>
      <c r="PC561" s="53"/>
      <c r="PD561" s="53"/>
      <c r="PE561" s="53"/>
      <c r="PF561" s="53"/>
      <c r="PG561" s="53"/>
      <c r="PH561" s="53"/>
      <c r="PI561" s="53"/>
      <c r="PJ561" s="53"/>
      <c r="PK561" s="53"/>
      <c r="PL561" s="53"/>
      <c r="PM561" s="53"/>
      <c r="PN561" s="53"/>
      <c r="PO561" s="53"/>
      <c r="PP561" s="53"/>
      <c r="PQ561" s="53"/>
      <c r="PR561" s="53"/>
      <c r="PS561" s="53"/>
      <c r="PT561" s="53"/>
      <c r="PU561" s="53"/>
      <c r="PV561" s="53"/>
      <c r="PW561" s="53"/>
      <c r="PX561" s="53"/>
      <c r="PY561" s="53"/>
      <c r="PZ561" s="53"/>
      <c r="QA561" s="53"/>
      <c r="QB561" s="53"/>
      <c r="QC561" s="53"/>
      <c r="QD561" s="53"/>
      <c r="QE561" s="53"/>
      <c r="QF561" s="53"/>
      <c r="QG561" s="53"/>
      <c r="QH561" s="53"/>
      <c r="QI561" s="53"/>
      <c r="QJ561" s="53"/>
      <c r="QK561" s="53"/>
      <c r="QL561" s="53"/>
      <c r="QM561" s="53"/>
      <c r="QN561" s="53"/>
      <c r="QO561" s="53"/>
      <c r="QP561" s="53"/>
      <c r="QQ561" s="53"/>
      <c r="QR561" s="53"/>
      <c r="QS561" s="53"/>
      <c r="QT561" s="53"/>
      <c r="QU561" s="53"/>
      <c r="QV561" s="53"/>
      <c r="QW561" s="53"/>
      <c r="QX561" s="53"/>
      <c r="QY561" s="53"/>
      <c r="QZ561" s="53"/>
      <c r="RA561" s="53"/>
      <c r="RB561" s="53"/>
      <c r="RC561" s="53"/>
      <c r="RD561" s="53"/>
      <c r="RE561" s="53"/>
      <c r="RF561" s="53"/>
      <c r="RG561" s="53"/>
      <c r="RH561" s="53"/>
      <c r="RI561" s="53"/>
      <c r="RJ561" s="53"/>
      <c r="RK561" s="53"/>
      <c r="RL561" s="53"/>
      <c r="RM561" s="53"/>
      <c r="RN561" s="53"/>
      <c r="RO561" s="53"/>
      <c r="RP561" s="53"/>
      <c r="RQ561" s="53"/>
      <c r="RR561" s="53"/>
      <c r="RS561" s="53"/>
      <c r="RT561" s="53"/>
      <c r="RU561" s="53"/>
      <c r="RV561" s="53"/>
      <c r="RW561" s="53"/>
      <c r="RX561" s="53"/>
      <c r="RY561" s="53"/>
      <c r="RZ561" s="53"/>
      <c r="SA561" s="53"/>
      <c r="SB561" s="53"/>
      <c r="SC561" s="53"/>
      <c r="SD561" s="53"/>
      <c r="SE561" s="53"/>
      <c r="SF561" s="53"/>
      <c r="SG561" s="53"/>
      <c r="SH561" s="53"/>
      <c r="SI561" s="53"/>
      <c r="SJ561" s="53"/>
      <c r="SK561" s="53"/>
      <c r="SL561" s="53"/>
      <c r="SM561" s="53"/>
      <c r="SN561" s="53"/>
      <c r="SO561" s="53"/>
      <c r="SP561" s="53"/>
      <c r="SQ561" s="53"/>
      <c r="SR561" s="53"/>
      <c r="SS561" s="53"/>
      <c r="ST561" s="53"/>
      <c r="SU561" s="53"/>
      <c r="SV561" s="53"/>
      <c r="SW561" s="53"/>
      <c r="SX561" s="53"/>
      <c r="SY561" s="53"/>
      <c r="SZ561" s="53"/>
      <c r="TA561" s="53"/>
      <c r="TB561" s="53"/>
      <c r="TC561" s="53"/>
      <c r="TD561" s="53"/>
      <c r="TE561" s="53"/>
      <c r="TF561" s="53"/>
      <c r="TG561" s="53"/>
      <c r="TH561" s="53"/>
      <c r="TI561" s="53"/>
      <c r="TJ561" s="53"/>
      <c r="TK561" s="53"/>
      <c r="TL561" s="53"/>
      <c r="TM561" s="53"/>
      <c r="TN561" s="53"/>
      <c r="TO561" s="53"/>
      <c r="TP561" s="53"/>
      <c r="TQ561" s="53"/>
      <c r="TR561" s="53"/>
      <c r="TS561" s="53"/>
      <c r="TT561" s="53"/>
      <c r="TU561" s="53"/>
      <c r="TV561" s="53"/>
      <c r="TW561" s="53"/>
      <c r="TX561" s="53"/>
      <c r="TY561" s="53"/>
      <c r="TZ561" s="53"/>
      <c r="UA561" s="53"/>
      <c r="UB561" s="53"/>
      <c r="UC561" s="53"/>
      <c r="UD561" s="53"/>
      <c r="UE561" s="53"/>
      <c r="UF561" s="53"/>
      <c r="UG561" s="53"/>
    </row>
    <row r="562" spans="12:553" s="19" customFormat="1" ht="15.75" customHeight="1" x14ac:dyDescent="0.2">
      <c r="L562" s="66"/>
      <c r="M562" s="66"/>
      <c r="N562" s="52"/>
      <c r="O562" s="53"/>
      <c r="P562" s="53"/>
      <c r="Q562" s="53"/>
      <c r="R562" s="53"/>
      <c r="S562" s="53"/>
      <c r="T562" s="53"/>
      <c r="U562" s="53"/>
      <c r="V562" s="53"/>
      <c r="W562" s="53"/>
      <c r="X562" s="53"/>
      <c r="Y562" s="53"/>
      <c r="Z562" s="53"/>
      <c r="AA562" s="53"/>
      <c r="AB562" s="53"/>
      <c r="AC562" s="53"/>
      <c r="AD562" s="53"/>
      <c r="AE562" s="53"/>
      <c r="AF562" s="53"/>
      <c r="AG562" s="53"/>
      <c r="AH562" s="53"/>
      <c r="AI562" s="53"/>
      <c r="AJ562" s="53"/>
      <c r="AK562" s="53"/>
      <c r="AL562" s="53"/>
      <c r="AM562" s="53"/>
      <c r="AN562" s="53"/>
      <c r="AO562" s="53"/>
      <c r="AP562" s="53"/>
      <c r="AQ562" s="53"/>
      <c r="AR562" s="53"/>
      <c r="AS562" s="53"/>
      <c r="AT562" s="53"/>
      <c r="AU562" s="53"/>
      <c r="AV562" s="53"/>
      <c r="AW562" s="53"/>
      <c r="AX562" s="53"/>
      <c r="AY562" s="53"/>
      <c r="AZ562" s="53"/>
      <c r="BA562" s="53"/>
      <c r="BB562" s="53"/>
      <c r="BC562" s="53"/>
      <c r="BD562" s="53"/>
      <c r="BE562" s="53"/>
      <c r="BF562" s="53"/>
      <c r="BG562" s="53"/>
      <c r="BH562" s="53"/>
      <c r="BI562" s="53"/>
      <c r="BJ562" s="53"/>
      <c r="BK562" s="53"/>
      <c r="BL562" s="53"/>
      <c r="BM562" s="53"/>
      <c r="BN562" s="53"/>
      <c r="BO562" s="53"/>
      <c r="BP562" s="53"/>
      <c r="BQ562" s="53"/>
      <c r="BR562" s="53"/>
      <c r="BS562" s="53"/>
      <c r="BT562" s="53"/>
      <c r="BU562" s="53"/>
      <c r="BV562" s="53"/>
      <c r="BW562" s="53"/>
      <c r="BX562" s="53"/>
      <c r="BY562" s="53"/>
      <c r="BZ562" s="53"/>
      <c r="CA562" s="53"/>
      <c r="CB562" s="53"/>
      <c r="CC562" s="53"/>
      <c r="CD562" s="53"/>
      <c r="CE562" s="53"/>
      <c r="CF562" s="53"/>
      <c r="CG562" s="53"/>
      <c r="CH562" s="53"/>
      <c r="CI562" s="53"/>
      <c r="CJ562" s="53"/>
      <c r="CK562" s="53"/>
      <c r="CL562" s="53"/>
      <c r="CM562" s="53"/>
      <c r="CN562" s="53"/>
      <c r="CO562" s="53"/>
      <c r="CP562" s="53"/>
      <c r="CQ562" s="53"/>
      <c r="CR562" s="53"/>
      <c r="CS562" s="53"/>
      <c r="CT562" s="53"/>
      <c r="CU562" s="53"/>
      <c r="CV562" s="53"/>
      <c r="CW562" s="53"/>
      <c r="CX562" s="53"/>
      <c r="CY562" s="53"/>
      <c r="CZ562" s="53"/>
      <c r="DA562" s="53"/>
      <c r="DB562" s="53"/>
      <c r="DC562" s="53"/>
      <c r="DD562" s="53"/>
      <c r="DE562" s="53"/>
      <c r="DF562" s="53"/>
      <c r="DG562" s="53"/>
      <c r="DH562" s="53"/>
      <c r="DI562" s="53"/>
      <c r="DJ562" s="53"/>
      <c r="DK562" s="53"/>
      <c r="DL562" s="53"/>
      <c r="DM562" s="53"/>
      <c r="DN562" s="53"/>
      <c r="DO562" s="53"/>
      <c r="DP562" s="53"/>
      <c r="DQ562" s="53"/>
      <c r="DR562" s="53"/>
      <c r="DS562" s="53"/>
      <c r="DT562" s="53"/>
      <c r="DU562" s="53"/>
      <c r="DV562" s="53"/>
      <c r="DW562" s="53"/>
      <c r="DX562" s="53"/>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3"/>
      <c r="FK562" s="53"/>
      <c r="FL562" s="53"/>
      <c r="FM562" s="53"/>
      <c r="FN562" s="53"/>
      <c r="FO562" s="53"/>
      <c r="FP562" s="53"/>
      <c r="FQ562" s="53"/>
      <c r="FR562" s="53"/>
      <c r="FS562" s="53"/>
      <c r="FT562" s="53"/>
      <c r="FU562" s="53"/>
      <c r="FV562" s="53"/>
      <c r="FW562" s="53"/>
      <c r="FX562" s="53"/>
      <c r="FY562" s="53"/>
      <c r="FZ562" s="53"/>
      <c r="GA562" s="53"/>
      <c r="GB562" s="53"/>
      <c r="GC562" s="53"/>
      <c r="GD562" s="53"/>
      <c r="GE562" s="53"/>
      <c r="GF562" s="53"/>
      <c r="GG562" s="53"/>
      <c r="GH562" s="53"/>
      <c r="GI562" s="53"/>
      <c r="GJ562" s="53"/>
      <c r="GK562" s="53"/>
      <c r="GL562" s="53"/>
      <c r="GM562" s="53"/>
      <c r="GN562" s="53"/>
      <c r="GO562" s="53"/>
      <c r="GP562" s="53"/>
      <c r="GQ562" s="53"/>
      <c r="GR562" s="53"/>
      <c r="GS562" s="53"/>
      <c r="GT562" s="53"/>
      <c r="GU562" s="53"/>
      <c r="GV562" s="53"/>
      <c r="GW562" s="53"/>
      <c r="GX562" s="53"/>
      <c r="GY562" s="53"/>
      <c r="GZ562" s="53"/>
      <c r="HA562" s="53"/>
      <c r="HB562" s="53"/>
      <c r="HC562" s="53"/>
      <c r="HD562" s="53"/>
      <c r="HE562" s="53"/>
      <c r="HF562" s="53"/>
      <c r="HG562" s="53"/>
      <c r="HH562" s="53"/>
      <c r="HI562" s="53"/>
      <c r="HJ562" s="53"/>
      <c r="HK562" s="53"/>
      <c r="HL562" s="53"/>
      <c r="HM562" s="53"/>
      <c r="HN562" s="53"/>
      <c r="HO562" s="53"/>
      <c r="HP562" s="53"/>
      <c r="HQ562" s="53"/>
      <c r="HR562" s="53"/>
      <c r="HS562" s="53"/>
      <c r="HT562" s="53"/>
      <c r="HU562" s="53"/>
      <c r="HV562" s="53"/>
      <c r="HW562" s="53"/>
      <c r="HX562" s="53"/>
      <c r="HY562" s="53"/>
      <c r="HZ562" s="53"/>
      <c r="IA562" s="53"/>
      <c r="IB562" s="53"/>
      <c r="IC562" s="53"/>
      <c r="ID562" s="53"/>
      <c r="IE562" s="53"/>
      <c r="IF562" s="53"/>
      <c r="IG562" s="53"/>
      <c r="IH562" s="53"/>
      <c r="II562" s="53"/>
      <c r="IJ562" s="53"/>
      <c r="IK562" s="53"/>
      <c r="IL562" s="53"/>
      <c r="IM562" s="53"/>
      <c r="IN562" s="53"/>
      <c r="IO562" s="53"/>
      <c r="IP562" s="53"/>
      <c r="IQ562" s="53"/>
      <c r="IR562" s="53"/>
      <c r="IS562" s="53"/>
      <c r="IT562" s="53"/>
      <c r="IU562" s="53"/>
      <c r="IV562" s="53"/>
      <c r="IW562" s="53"/>
      <c r="IX562" s="53"/>
      <c r="IY562" s="53"/>
      <c r="IZ562" s="53"/>
      <c r="JA562" s="53"/>
      <c r="JB562" s="53"/>
      <c r="JC562" s="53"/>
      <c r="JD562" s="53"/>
      <c r="JE562" s="53"/>
      <c r="JF562" s="53"/>
      <c r="JG562" s="53"/>
      <c r="JH562" s="53"/>
      <c r="JI562" s="53"/>
      <c r="JJ562" s="53"/>
      <c r="JK562" s="53"/>
      <c r="JL562" s="53"/>
      <c r="JM562" s="53"/>
      <c r="JN562" s="53"/>
      <c r="JO562" s="53"/>
      <c r="JP562" s="53"/>
      <c r="JQ562" s="53"/>
      <c r="JR562" s="53"/>
      <c r="JS562" s="53"/>
      <c r="JT562" s="53"/>
      <c r="JU562" s="53"/>
      <c r="JV562" s="53"/>
      <c r="JW562" s="53"/>
      <c r="JX562" s="53"/>
      <c r="JY562" s="53"/>
      <c r="JZ562" s="53"/>
      <c r="KA562" s="53"/>
      <c r="KB562" s="53"/>
      <c r="KC562" s="53"/>
      <c r="KD562" s="53"/>
      <c r="KE562" s="53"/>
      <c r="KF562" s="53"/>
      <c r="KG562" s="53"/>
      <c r="KH562" s="53"/>
      <c r="KI562" s="53"/>
      <c r="KJ562" s="53"/>
      <c r="KK562" s="53"/>
      <c r="KL562" s="53"/>
      <c r="KM562" s="53"/>
      <c r="KN562" s="53"/>
      <c r="KO562" s="53"/>
      <c r="KP562" s="53"/>
      <c r="KQ562" s="53"/>
      <c r="KR562" s="53"/>
      <c r="KS562" s="53"/>
      <c r="KT562" s="53"/>
      <c r="KU562" s="53"/>
      <c r="KV562" s="53"/>
      <c r="KW562" s="53"/>
      <c r="KX562" s="53"/>
      <c r="KY562" s="53"/>
      <c r="KZ562" s="53"/>
      <c r="LA562" s="53"/>
      <c r="LB562" s="53"/>
      <c r="LC562" s="53"/>
      <c r="LD562" s="53"/>
      <c r="LE562" s="53"/>
      <c r="LF562" s="53"/>
      <c r="LG562" s="53"/>
      <c r="LH562" s="53"/>
      <c r="LI562" s="53"/>
      <c r="LJ562" s="53"/>
      <c r="LK562" s="53"/>
      <c r="LL562" s="53"/>
      <c r="LM562" s="53"/>
      <c r="LN562" s="53"/>
      <c r="LO562" s="53"/>
      <c r="LP562" s="53"/>
      <c r="LQ562" s="53"/>
      <c r="LR562" s="53"/>
      <c r="LS562" s="53"/>
      <c r="LT562" s="53"/>
      <c r="LU562" s="53"/>
      <c r="LV562" s="53"/>
      <c r="LW562" s="53"/>
      <c r="LX562" s="53"/>
      <c r="LY562" s="53"/>
      <c r="LZ562" s="53"/>
      <c r="MA562" s="53"/>
      <c r="MB562" s="53"/>
      <c r="MC562" s="53"/>
      <c r="MD562" s="53"/>
      <c r="ME562" s="53"/>
      <c r="MF562" s="53"/>
      <c r="MG562" s="53"/>
      <c r="MH562" s="53"/>
      <c r="MI562" s="53"/>
      <c r="MJ562" s="53"/>
      <c r="MK562" s="53"/>
      <c r="ML562" s="53"/>
      <c r="MM562" s="53"/>
      <c r="MN562" s="53"/>
      <c r="MO562" s="53"/>
      <c r="MP562" s="53"/>
      <c r="MQ562" s="53"/>
      <c r="MR562" s="53"/>
      <c r="MS562" s="53"/>
      <c r="MT562" s="53"/>
      <c r="MU562" s="53"/>
      <c r="MV562" s="53"/>
      <c r="MW562" s="53"/>
      <c r="MX562" s="53"/>
      <c r="MY562" s="53"/>
      <c r="MZ562" s="53"/>
      <c r="NA562" s="53"/>
      <c r="NB562" s="53"/>
      <c r="NC562" s="53"/>
      <c r="ND562" s="53"/>
      <c r="NE562" s="53"/>
      <c r="NF562" s="53"/>
      <c r="NG562" s="53"/>
      <c r="NH562" s="53"/>
      <c r="NI562" s="53"/>
      <c r="NJ562" s="53"/>
      <c r="NK562" s="53"/>
      <c r="NL562" s="53"/>
      <c r="NM562" s="53"/>
      <c r="NN562" s="53"/>
      <c r="NO562" s="53"/>
      <c r="NP562" s="53"/>
      <c r="NQ562" s="53"/>
      <c r="NR562" s="53"/>
      <c r="NS562" s="53"/>
      <c r="NT562" s="53"/>
      <c r="NU562" s="53"/>
      <c r="NV562" s="53"/>
      <c r="NW562" s="53"/>
      <c r="NX562" s="53"/>
      <c r="NY562" s="53"/>
      <c r="NZ562" s="53"/>
      <c r="OA562" s="53"/>
      <c r="OB562" s="53"/>
      <c r="OC562" s="53"/>
      <c r="OD562" s="53"/>
      <c r="OE562" s="53"/>
      <c r="OF562" s="53"/>
      <c r="OG562" s="53"/>
      <c r="OH562" s="53"/>
      <c r="OI562" s="53"/>
      <c r="OJ562" s="53"/>
      <c r="OK562" s="53"/>
      <c r="OL562" s="53"/>
      <c r="OM562" s="53"/>
      <c r="ON562" s="53"/>
      <c r="OO562" s="53"/>
      <c r="OP562" s="53"/>
      <c r="OQ562" s="53"/>
      <c r="OR562" s="53"/>
      <c r="OS562" s="53"/>
      <c r="OT562" s="53"/>
      <c r="OU562" s="53"/>
      <c r="OV562" s="53"/>
      <c r="OW562" s="53"/>
      <c r="OX562" s="53"/>
      <c r="OY562" s="53"/>
      <c r="OZ562" s="53"/>
      <c r="PA562" s="53"/>
      <c r="PB562" s="53"/>
      <c r="PC562" s="53"/>
      <c r="PD562" s="53"/>
      <c r="PE562" s="53"/>
      <c r="PF562" s="53"/>
      <c r="PG562" s="53"/>
      <c r="PH562" s="53"/>
      <c r="PI562" s="53"/>
      <c r="PJ562" s="53"/>
      <c r="PK562" s="53"/>
      <c r="PL562" s="53"/>
      <c r="PM562" s="53"/>
      <c r="PN562" s="53"/>
      <c r="PO562" s="53"/>
      <c r="PP562" s="53"/>
      <c r="PQ562" s="53"/>
      <c r="PR562" s="53"/>
      <c r="PS562" s="53"/>
      <c r="PT562" s="53"/>
      <c r="PU562" s="53"/>
      <c r="PV562" s="53"/>
      <c r="PW562" s="53"/>
      <c r="PX562" s="53"/>
      <c r="PY562" s="53"/>
      <c r="PZ562" s="53"/>
      <c r="QA562" s="53"/>
      <c r="QB562" s="53"/>
      <c r="QC562" s="53"/>
      <c r="QD562" s="53"/>
      <c r="QE562" s="53"/>
      <c r="QF562" s="53"/>
      <c r="QG562" s="53"/>
      <c r="QH562" s="53"/>
      <c r="QI562" s="53"/>
      <c r="QJ562" s="53"/>
      <c r="QK562" s="53"/>
      <c r="QL562" s="53"/>
      <c r="QM562" s="53"/>
      <c r="QN562" s="53"/>
      <c r="QO562" s="53"/>
      <c r="QP562" s="53"/>
      <c r="QQ562" s="53"/>
      <c r="QR562" s="53"/>
      <c r="QS562" s="53"/>
      <c r="QT562" s="53"/>
      <c r="QU562" s="53"/>
      <c r="QV562" s="53"/>
      <c r="QW562" s="53"/>
      <c r="QX562" s="53"/>
      <c r="QY562" s="53"/>
      <c r="QZ562" s="53"/>
      <c r="RA562" s="53"/>
      <c r="RB562" s="53"/>
      <c r="RC562" s="53"/>
      <c r="RD562" s="53"/>
      <c r="RE562" s="53"/>
      <c r="RF562" s="53"/>
      <c r="RG562" s="53"/>
      <c r="RH562" s="53"/>
      <c r="RI562" s="53"/>
      <c r="RJ562" s="53"/>
      <c r="RK562" s="53"/>
      <c r="RL562" s="53"/>
      <c r="RM562" s="53"/>
      <c r="RN562" s="53"/>
      <c r="RO562" s="53"/>
      <c r="RP562" s="53"/>
      <c r="RQ562" s="53"/>
      <c r="RR562" s="53"/>
      <c r="RS562" s="53"/>
      <c r="RT562" s="53"/>
      <c r="RU562" s="53"/>
      <c r="RV562" s="53"/>
      <c r="RW562" s="53"/>
      <c r="RX562" s="53"/>
      <c r="RY562" s="53"/>
      <c r="RZ562" s="53"/>
      <c r="SA562" s="53"/>
      <c r="SB562" s="53"/>
      <c r="SC562" s="53"/>
      <c r="SD562" s="53"/>
      <c r="SE562" s="53"/>
      <c r="SF562" s="53"/>
      <c r="SG562" s="53"/>
      <c r="SH562" s="53"/>
      <c r="SI562" s="53"/>
      <c r="SJ562" s="53"/>
      <c r="SK562" s="53"/>
      <c r="SL562" s="53"/>
      <c r="SM562" s="53"/>
      <c r="SN562" s="53"/>
      <c r="SO562" s="53"/>
      <c r="SP562" s="53"/>
      <c r="SQ562" s="53"/>
      <c r="SR562" s="53"/>
      <c r="SS562" s="53"/>
      <c r="ST562" s="53"/>
      <c r="SU562" s="53"/>
      <c r="SV562" s="53"/>
      <c r="SW562" s="53"/>
      <c r="SX562" s="53"/>
      <c r="SY562" s="53"/>
      <c r="SZ562" s="53"/>
      <c r="TA562" s="53"/>
      <c r="TB562" s="53"/>
      <c r="TC562" s="53"/>
      <c r="TD562" s="53"/>
      <c r="TE562" s="53"/>
      <c r="TF562" s="53"/>
      <c r="TG562" s="53"/>
      <c r="TH562" s="53"/>
      <c r="TI562" s="53"/>
      <c r="TJ562" s="53"/>
      <c r="TK562" s="53"/>
      <c r="TL562" s="53"/>
      <c r="TM562" s="53"/>
      <c r="TN562" s="53"/>
      <c r="TO562" s="53"/>
      <c r="TP562" s="53"/>
      <c r="TQ562" s="53"/>
      <c r="TR562" s="53"/>
      <c r="TS562" s="53"/>
      <c r="TT562" s="53"/>
      <c r="TU562" s="53"/>
      <c r="TV562" s="53"/>
      <c r="TW562" s="53"/>
      <c r="TX562" s="53"/>
      <c r="TY562" s="53"/>
      <c r="TZ562" s="53"/>
      <c r="UA562" s="53"/>
      <c r="UB562" s="53"/>
      <c r="UC562" s="53"/>
      <c r="UD562" s="53"/>
      <c r="UE562" s="53"/>
      <c r="UF562" s="53"/>
      <c r="UG562" s="53"/>
    </row>
    <row r="563" spans="12:553" s="19" customFormat="1" ht="15.75" customHeight="1" x14ac:dyDescent="0.2">
      <c r="L563" s="66"/>
      <c r="M563" s="66"/>
      <c r="N563" s="52"/>
      <c r="O563" s="53"/>
      <c r="P563" s="53"/>
      <c r="Q563" s="53"/>
      <c r="R563" s="53"/>
      <c r="S563" s="53"/>
      <c r="T563" s="53"/>
      <c r="U563" s="53"/>
      <c r="V563" s="53"/>
      <c r="W563" s="53"/>
      <c r="X563" s="53"/>
      <c r="Y563" s="53"/>
      <c r="Z563" s="53"/>
      <c r="AA563" s="53"/>
      <c r="AB563" s="53"/>
      <c r="AC563" s="53"/>
      <c r="AD563" s="53"/>
      <c r="AE563" s="53"/>
      <c r="AF563" s="53"/>
      <c r="AG563" s="53"/>
      <c r="AH563" s="53"/>
      <c r="AI563" s="53"/>
      <c r="AJ563" s="53"/>
      <c r="AK563" s="53"/>
      <c r="AL563" s="53"/>
      <c r="AM563" s="53"/>
      <c r="AN563" s="53"/>
      <c r="AO563" s="53"/>
      <c r="AP563" s="53"/>
      <c r="AQ563" s="53"/>
      <c r="AR563" s="53"/>
      <c r="AS563" s="53"/>
      <c r="AT563" s="53"/>
      <c r="AU563" s="53"/>
      <c r="AV563" s="53"/>
      <c r="AW563" s="53"/>
      <c r="AX563" s="53"/>
      <c r="AY563" s="53"/>
      <c r="AZ563" s="53"/>
      <c r="BA563" s="53"/>
      <c r="BB563" s="53"/>
      <c r="BC563" s="53"/>
      <c r="BD563" s="53"/>
      <c r="BE563" s="53"/>
      <c r="BF563" s="53"/>
      <c r="BG563" s="53"/>
      <c r="BH563" s="53"/>
      <c r="BI563" s="53"/>
      <c r="BJ563" s="53"/>
      <c r="BK563" s="53"/>
      <c r="BL563" s="53"/>
      <c r="BM563" s="53"/>
      <c r="BN563" s="53"/>
      <c r="BO563" s="53"/>
      <c r="BP563" s="53"/>
      <c r="BQ563" s="53"/>
      <c r="BR563" s="53"/>
      <c r="BS563" s="53"/>
      <c r="BT563" s="53"/>
      <c r="BU563" s="53"/>
      <c r="BV563" s="53"/>
      <c r="BW563" s="53"/>
      <c r="BX563" s="53"/>
      <c r="BY563" s="53"/>
      <c r="BZ563" s="53"/>
      <c r="CA563" s="53"/>
      <c r="CB563" s="53"/>
      <c r="CC563" s="53"/>
      <c r="CD563" s="53"/>
      <c r="CE563" s="53"/>
      <c r="CF563" s="53"/>
      <c r="CG563" s="53"/>
      <c r="CH563" s="53"/>
      <c r="CI563" s="53"/>
      <c r="CJ563" s="53"/>
      <c r="CK563" s="53"/>
      <c r="CL563" s="53"/>
      <c r="CM563" s="53"/>
      <c r="CN563" s="53"/>
      <c r="CO563" s="53"/>
      <c r="CP563" s="53"/>
      <c r="CQ563" s="53"/>
      <c r="CR563" s="53"/>
      <c r="CS563" s="53"/>
      <c r="CT563" s="53"/>
      <c r="CU563" s="53"/>
      <c r="CV563" s="53"/>
      <c r="CW563" s="53"/>
      <c r="CX563" s="53"/>
      <c r="CY563" s="53"/>
      <c r="CZ563" s="53"/>
      <c r="DA563" s="53"/>
      <c r="DB563" s="53"/>
      <c r="DC563" s="53"/>
      <c r="DD563" s="53"/>
      <c r="DE563" s="53"/>
      <c r="DF563" s="53"/>
      <c r="DG563" s="53"/>
      <c r="DH563" s="53"/>
      <c r="DI563" s="53"/>
      <c r="DJ563" s="53"/>
      <c r="DK563" s="53"/>
      <c r="DL563" s="53"/>
      <c r="DM563" s="53"/>
      <c r="DN563" s="53"/>
      <c r="DO563" s="53"/>
      <c r="DP563" s="53"/>
      <c r="DQ563" s="53"/>
      <c r="DR563" s="53"/>
      <c r="DS563" s="53"/>
      <c r="DT563" s="53"/>
      <c r="DU563" s="53"/>
      <c r="DV563" s="53"/>
      <c r="DW563" s="53"/>
      <c r="DX563" s="53"/>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3"/>
      <c r="FK563" s="53"/>
      <c r="FL563" s="53"/>
      <c r="FM563" s="53"/>
      <c r="FN563" s="53"/>
      <c r="FO563" s="53"/>
      <c r="FP563" s="53"/>
      <c r="FQ563" s="53"/>
      <c r="FR563" s="53"/>
      <c r="FS563" s="53"/>
      <c r="FT563" s="53"/>
      <c r="FU563" s="53"/>
      <c r="FV563" s="53"/>
      <c r="FW563" s="53"/>
      <c r="FX563" s="53"/>
      <c r="FY563" s="53"/>
      <c r="FZ563" s="53"/>
      <c r="GA563" s="53"/>
      <c r="GB563" s="53"/>
      <c r="GC563" s="53"/>
      <c r="GD563" s="53"/>
      <c r="GE563" s="53"/>
      <c r="GF563" s="53"/>
      <c r="GG563" s="53"/>
      <c r="GH563" s="53"/>
      <c r="GI563" s="53"/>
      <c r="GJ563" s="53"/>
      <c r="GK563" s="53"/>
      <c r="GL563" s="53"/>
      <c r="GM563" s="53"/>
      <c r="GN563" s="53"/>
      <c r="GO563" s="53"/>
      <c r="GP563" s="53"/>
      <c r="GQ563" s="53"/>
      <c r="GR563" s="53"/>
      <c r="GS563" s="53"/>
      <c r="GT563" s="53"/>
      <c r="GU563" s="53"/>
      <c r="GV563" s="53"/>
      <c r="GW563" s="53"/>
      <c r="GX563" s="53"/>
      <c r="GY563" s="53"/>
      <c r="GZ563" s="53"/>
      <c r="HA563" s="53"/>
      <c r="HB563" s="53"/>
      <c r="HC563" s="53"/>
      <c r="HD563" s="53"/>
      <c r="HE563" s="53"/>
      <c r="HF563" s="53"/>
      <c r="HG563" s="53"/>
      <c r="HH563" s="53"/>
      <c r="HI563" s="53"/>
      <c r="HJ563" s="53"/>
      <c r="HK563" s="53"/>
      <c r="HL563" s="53"/>
      <c r="HM563" s="53"/>
      <c r="HN563" s="53"/>
      <c r="HO563" s="53"/>
      <c r="HP563" s="53"/>
      <c r="HQ563" s="53"/>
      <c r="HR563" s="53"/>
      <c r="HS563" s="53"/>
      <c r="HT563" s="53"/>
      <c r="HU563" s="53"/>
      <c r="HV563" s="53"/>
      <c r="HW563" s="53"/>
      <c r="HX563" s="53"/>
      <c r="HY563" s="53"/>
      <c r="HZ563" s="53"/>
      <c r="IA563" s="53"/>
      <c r="IB563" s="53"/>
      <c r="IC563" s="53"/>
      <c r="ID563" s="53"/>
      <c r="IE563" s="53"/>
      <c r="IF563" s="53"/>
      <c r="IG563" s="53"/>
      <c r="IH563" s="53"/>
      <c r="II563" s="53"/>
      <c r="IJ563" s="53"/>
      <c r="IK563" s="53"/>
      <c r="IL563" s="53"/>
      <c r="IM563" s="53"/>
      <c r="IN563" s="53"/>
      <c r="IO563" s="53"/>
      <c r="IP563" s="53"/>
      <c r="IQ563" s="53"/>
      <c r="IR563" s="53"/>
      <c r="IS563" s="53"/>
      <c r="IT563" s="53"/>
      <c r="IU563" s="53"/>
      <c r="IV563" s="53"/>
      <c r="IW563" s="53"/>
      <c r="IX563" s="53"/>
      <c r="IY563" s="53"/>
      <c r="IZ563" s="53"/>
      <c r="JA563" s="53"/>
      <c r="JB563" s="53"/>
      <c r="JC563" s="53"/>
      <c r="JD563" s="53"/>
      <c r="JE563" s="53"/>
      <c r="JF563" s="53"/>
      <c r="JG563" s="53"/>
      <c r="JH563" s="53"/>
      <c r="JI563" s="53"/>
      <c r="JJ563" s="53"/>
      <c r="JK563" s="53"/>
      <c r="JL563" s="53"/>
      <c r="JM563" s="53"/>
      <c r="JN563" s="53"/>
      <c r="JO563" s="53"/>
      <c r="JP563" s="53"/>
      <c r="JQ563" s="53"/>
      <c r="JR563" s="53"/>
      <c r="JS563" s="53"/>
      <c r="JT563" s="53"/>
      <c r="JU563" s="53"/>
      <c r="JV563" s="53"/>
      <c r="JW563" s="53"/>
      <c r="JX563" s="53"/>
      <c r="JY563" s="53"/>
      <c r="JZ563" s="53"/>
      <c r="KA563" s="53"/>
      <c r="KB563" s="53"/>
      <c r="KC563" s="53"/>
      <c r="KD563" s="53"/>
      <c r="KE563" s="53"/>
      <c r="KF563" s="53"/>
      <c r="KG563" s="53"/>
      <c r="KH563" s="53"/>
      <c r="KI563" s="53"/>
      <c r="KJ563" s="53"/>
      <c r="KK563" s="53"/>
      <c r="KL563" s="53"/>
      <c r="KM563" s="53"/>
      <c r="KN563" s="53"/>
      <c r="KO563" s="53"/>
      <c r="KP563" s="53"/>
      <c r="KQ563" s="53"/>
      <c r="KR563" s="53"/>
      <c r="KS563" s="53"/>
      <c r="KT563" s="53"/>
      <c r="KU563" s="53"/>
      <c r="KV563" s="53"/>
      <c r="KW563" s="53"/>
      <c r="KX563" s="53"/>
      <c r="KY563" s="53"/>
      <c r="KZ563" s="53"/>
      <c r="LA563" s="53"/>
      <c r="LB563" s="53"/>
      <c r="LC563" s="53"/>
      <c r="LD563" s="53"/>
      <c r="LE563" s="53"/>
      <c r="LF563" s="53"/>
      <c r="LG563" s="53"/>
      <c r="LH563" s="53"/>
      <c r="LI563" s="53"/>
      <c r="LJ563" s="53"/>
      <c r="LK563" s="53"/>
      <c r="LL563" s="53"/>
      <c r="LM563" s="53"/>
      <c r="LN563" s="53"/>
      <c r="LO563" s="53"/>
      <c r="LP563" s="53"/>
      <c r="LQ563" s="53"/>
      <c r="LR563" s="53"/>
      <c r="LS563" s="53"/>
      <c r="LT563" s="53"/>
      <c r="LU563" s="53"/>
      <c r="LV563" s="53"/>
      <c r="LW563" s="53"/>
      <c r="LX563" s="53"/>
      <c r="LY563" s="53"/>
      <c r="LZ563" s="53"/>
      <c r="MA563" s="53"/>
      <c r="MB563" s="53"/>
      <c r="MC563" s="53"/>
      <c r="MD563" s="53"/>
      <c r="ME563" s="53"/>
      <c r="MF563" s="53"/>
      <c r="MG563" s="53"/>
      <c r="MH563" s="53"/>
      <c r="MI563" s="53"/>
      <c r="MJ563" s="53"/>
      <c r="MK563" s="53"/>
      <c r="ML563" s="53"/>
      <c r="MM563" s="53"/>
      <c r="MN563" s="53"/>
      <c r="MO563" s="53"/>
      <c r="MP563" s="53"/>
      <c r="MQ563" s="53"/>
      <c r="MR563" s="53"/>
      <c r="MS563" s="53"/>
      <c r="MT563" s="53"/>
      <c r="MU563" s="53"/>
      <c r="MV563" s="53"/>
      <c r="MW563" s="53"/>
      <c r="MX563" s="53"/>
      <c r="MY563" s="53"/>
      <c r="MZ563" s="53"/>
      <c r="NA563" s="53"/>
      <c r="NB563" s="53"/>
      <c r="NC563" s="53"/>
      <c r="ND563" s="53"/>
      <c r="NE563" s="53"/>
      <c r="NF563" s="53"/>
      <c r="NG563" s="53"/>
      <c r="NH563" s="53"/>
      <c r="NI563" s="53"/>
      <c r="NJ563" s="53"/>
      <c r="NK563" s="53"/>
      <c r="NL563" s="53"/>
      <c r="NM563" s="53"/>
      <c r="NN563" s="53"/>
      <c r="NO563" s="53"/>
      <c r="NP563" s="53"/>
      <c r="NQ563" s="53"/>
      <c r="NR563" s="53"/>
      <c r="NS563" s="53"/>
      <c r="NT563" s="53"/>
      <c r="NU563" s="53"/>
      <c r="NV563" s="53"/>
      <c r="NW563" s="53"/>
      <c r="NX563" s="53"/>
      <c r="NY563" s="53"/>
      <c r="NZ563" s="53"/>
      <c r="OA563" s="53"/>
      <c r="OB563" s="53"/>
      <c r="OC563" s="53"/>
      <c r="OD563" s="53"/>
      <c r="OE563" s="53"/>
      <c r="OF563" s="53"/>
      <c r="OG563" s="53"/>
      <c r="OH563" s="53"/>
      <c r="OI563" s="53"/>
      <c r="OJ563" s="53"/>
      <c r="OK563" s="53"/>
      <c r="OL563" s="53"/>
      <c r="OM563" s="53"/>
      <c r="ON563" s="53"/>
      <c r="OO563" s="53"/>
      <c r="OP563" s="53"/>
      <c r="OQ563" s="53"/>
      <c r="OR563" s="53"/>
      <c r="OS563" s="53"/>
      <c r="OT563" s="53"/>
      <c r="OU563" s="53"/>
      <c r="OV563" s="53"/>
      <c r="OW563" s="53"/>
      <c r="OX563" s="53"/>
      <c r="OY563" s="53"/>
      <c r="OZ563" s="53"/>
      <c r="PA563" s="53"/>
      <c r="PB563" s="53"/>
      <c r="PC563" s="53"/>
      <c r="PD563" s="53"/>
      <c r="PE563" s="53"/>
      <c r="PF563" s="53"/>
      <c r="PG563" s="53"/>
      <c r="PH563" s="53"/>
      <c r="PI563" s="53"/>
      <c r="PJ563" s="53"/>
      <c r="PK563" s="53"/>
      <c r="PL563" s="53"/>
      <c r="PM563" s="53"/>
      <c r="PN563" s="53"/>
      <c r="PO563" s="53"/>
      <c r="PP563" s="53"/>
      <c r="PQ563" s="53"/>
      <c r="PR563" s="53"/>
      <c r="PS563" s="53"/>
      <c r="PT563" s="53"/>
      <c r="PU563" s="53"/>
      <c r="PV563" s="53"/>
      <c r="PW563" s="53"/>
      <c r="PX563" s="53"/>
      <c r="PY563" s="53"/>
      <c r="PZ563" s="53"/>
      <c r="QA563" s="53"/>
      <c r="QB563" s="53"/>
      <c r="QC563" s="53"/>
      <c r="QD563" s="53"/>
      <c r="QE563" s="53"/>
      <c r="QF563" s="53"/>
      <c r="QG563" s="53"/>
      <c r="QH563" s="53"/>
      <c r="QI563" s="53"/>
      <c r="QJ563" s="53"/>
      <c r="QK563" s="53"/>
      <c r="QL563" s="53"/>
      <c r="QM563" s="53"/>
      <c r="QN563" s="53"/>
      <c r="QO563" s="53"/>
      <c r="QP563" s="53"/>
      <c r="QQ563" s="53"/>
      <c r="QR563" s="53"/>
      <c r="QS563" s="53"/>
      <c r="QT563" s="53"/>
      <c r="QU563" s="53"/>
      <c r="QV563" s="53"/>
      <c r="QW563" s="53"/>
      <c r="QX563" s="53"/>
      <c r="QY563" s="53"/>
      <c r="QZ563" s="53"/>
      <c r="RA563" s="53"/>
      <c r="RB563" s="53"/>
      <c r="RC563" s="53"/>
      <c r="RD563" s="53"/>
      <c r="RE563" s="53"/>
      <c r="RF563" s="53"/>
      <c r="RG563" s="53"/>
      <c r="RH563" s="53"/>
      <c r="RI563" s="53"/>
      <c r="RJ563" s="53"/>
      <c r="RK563" s="53"/>
      <c r="RL563" s="53"/>
      <c r="RM563" s="53"/>
      <c r="RN563" s="53"/>
      <c r="RO563" s="53"/>
      <c r="RP563" s="53"/>
      <c r="RQ563" s="53"/>
      <c r="RR563" s="53"/>
      <c r="RS563" s="53"/>
      <c r="RT563" s="53"/>
      <c r="RU563" s="53"/>
      <c r="RV563" s="53"/>
      <c r="RW563" s="53"/>
      <c r="RX563" s="53"/>
      <c r="RY563" s="53"/>
      <c r="RZ563" s="53"/>
      <c r="SA563" s="53"/>
      <c r="SB563" s="53"/>
      <c r="SC563" s="53"/>
      <c r="SD563" s="53"/>
      <c r="SE563" s="53"/>
      <c r="SF563" s="53"/>
      <c r="SG563" s="53"/>
      <c r="SH563" s="53"/>
      <c r="SI563" s="53"/>
      <c r="SJ563" s="53"/>
      <c r="SK563" s="53"/>
      <c r="SL563" s="53"/>
      <c r="SM563" s="53"/>
      <c r="SN563" s="53"/>
      <c r="SO563" s="53"/>
      <c r="SP563" s="53"/>
      <c r="SQ563" s="53"/>
      <c r="SR563" s="53"/>
      <c r="SS563" s="53"/>
      <c r="ST563" s="53"/>
      <c r="SU563" s="53"/>
      <c r="SV563" s="53"/>
      <c r="SW563" s="53"/>
      <c r="SX563" s="53"/>
      <c r="SY563" s="53"/>
      <c r="SZ563" s="53"/>
      <c r="TA563" s="53"/>
      <c r="TB563" s="53"/>
      <c r="TC563" s="53"/>
      <c r="TD563" s="53"/>
      <c r="TE563" s="53"/>
      <c r="TF563" s="53"/>
      <c r="TG563" s="53"/>
      <c r="TH563" s="53"/>
      <c r="TI563" s="53"/>
      <c r="TJ563" s="53"/>
      <c r="TK563" s="53"/>
      <c r="TL563" s="53"/>
      <c r="TM563" s="53"/>
      <c r="TN563" s="53"/>
      <c r="TO563" s="53"/>
      <c r="TP563" s="53"/>
      <c r="TQ563" s="53"/>
      <c r="TR563" s="53"/>
      <c r="TS563" s="53"/>
      <c r="TT563" s="53"/>
      <c r="TU563" s="53"/>
      <c r="TV563" s="53"/>
      <c r="TW563" s="53"/>
      <c r="TX563" s="53"/>
      <c r="TY563" s="53"/>
      <c r="TZ563" s="53"/>
      <c r="UA563" s="53"/>
      <c r="UB563" s="53"/>
      <c r="UC563" s="53"/>
      <c r="UD563" s="53"/>
      <c r="UE563" s="53"/>
      <c r="UF563" s="53"/>
      <c r="UG563" s="53"/>
    </row>
    <row r="564" spans="12:553" s="19" customFormat="1" ht="15.75" customHeight="1" x14ac:dyDescent="0.2">
      <c r="L564" s="66"/>
      <c r="M564" s="66"/>
      <c r="N564" s="52"/>
      <c r="O564" s="53"/>
      <c r="P564" s="53"/>
      <c r="Q564" s="53"/>
      <c r="R564" s="53"/>
      <c r="S564" s="53"/>
      <c r="T564" s="53"/>
      <c r="U564" s="53"/>
      <c r="V564" s="53"/>
      <c r="W564" s="53"/>
      <c r="X564" s="53"/>
      <c r="Y564" s="53"/>
      <c r="Z564" s="53"/>
      <c r="AA564" s="53"/>
      <c r="AB564" s="53"/>
      <c r="AC564" s="53"/>
      <c r="AD564" s="53"/>
      <c r="AE564" s="53"/>
      <c r="AF564" s="53"/>
      <c r="AG564" s="53"/>
      <c r="AH564" s="53"/>
      <c r="AI564" s="53"/>
      <c r="AJ564" s="53"/>
      <c r="AK564" s="53"/>
      <c r="AL564" s="53"/>
      <c r="AM564" s="53"/>
      <c r="AN564" s="53"/>
      <c r="AO564" s="53"/>
      <c r="AP564" s="53"/>
      <c r="AQ564" s="53"/>
      <c r="AR564" s="53"/>
      <c r="AS564" s="53"/>
      <c r="AT564" s="53"/>
      <c r="AU564" s="53"/>
      <c r="AV564" s="53"/>
      <c r="AW564" s="53"/>
      <c r="AX564" s="53"/>
      <c r="AY564" s="53"/>
      <c r="AZ564" s="53"/>
      <c r="BA564" s="53"/>
      <c r="BB564" s="53"/>
      <c r="BC564" s="53"/>
      <c r="BD564" s="53"/>
      <c r="BE564" s="53"/>
      <c r="BF564" s="53"/>
      <c r="BG564" s="53"/>
      <c r="BH564" s="53"/>
      <c r="BI564" s="53"/>
      <c r="BJ564" s="53"/>
      <c r="BK564" s="53"/>
      <c r="BL564" s="53"/>
      <c r="BM564" s="53"/>
      <c r="BN564" s="53"/>
      <c r="BO564" s="53"/>
      <c r="BP564" s="53"/>
      <c r="BQ564" s="53"/>
      <c r="BR564" s="53"/>
      <c r="BS564" s="53"/>
      <c r="BT564" s="53"/>
      <c r="BU564" s="53"/>
      <c r="BV564" s="53"/>
      <c r="BW564" s="53"/>
      <c r="BX564" s="53"/>
      <c r="BY564" s="53"/>
      <c r="BZ564" s="53"/>
      <c r="CA564" s="53"/>
      <c r="CB564" s="53"/>
      <c r="CC564" s="53"/>
      <c r="CD564" s="53"/>
      <c r="CE564" s="53"/>
      <c r="CF564" s="53"/>
      <c r="CG564" s="53"/>
      <c r="CH564" s="53"/>
      <c r="CI564" s="53"/>
      <c r="CJ564" s="53"/>
      <c r="CK564" s="53"/>
      <c r="CL564" s="53"/>
      <c r="CM564" s="53"/>
      <c r="CN564" s="53"/>
      <c r="CO564" s="53"/>
      <c r="CP564" s="53"/>
      <c r="CQ564" s="53"/>
      <c r="CR564" s="53"/>
      <c r="CS564" s="53"/>
      <c r="CT564" s="53"/>
      <c r="CU564" s="53"/>
      <c r="CV564" s="53"/>
      <c r="CW564" s="53"/>
      <c r="CX564" s="53"/>
      <c r="CY564" s="53"/>
      <c r="CZ564" s="53"/>
      <c r="DA564" s="53"/>
      <c r="DB564" s="53"/>
      <c r="DC564" s="53"/>
      <c r="DD564" s="53"/>
      <c r="DE564" s="53"/>
      <c r="DF564" s="53"/>
      <c r="DG564" s="53"/>
      <c r="DH564" s="53"/>
      <c r="DI564" s="53"/>
      <c r="DJ564" s="53"/>
      <c r="DK564" s="53"/>
      <c r="DL564" s="53"/>
      <c r="DM564" s="53"/>
      <c r="DN564" s="53"/>
      <c r="DO564" s="53"/>
      <c r="DP564" s="53"/>
      <c r="DQ564" s="53"/>
      <c r="DR564" s="53"/>
      <c r="DS564" s="53"/>
      <c r="DT564" s="53"/>
      <c r="DU564" s="53"/>
      <c r="DV564" s="53"/>
      <c r="DW564" s="53"/>
      <c r="DX564" s="53"/>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3"/>
      <c r="FK564" s="53"/>
      <c r="FL564" s="53"/>
      <c r="FM564" s="53"/>
      <c r="FN564" s="53"/>
      <c r="FO564" s="53"/>
      <c r="FP564" s="53"/>
      <c r="FQ564" s="53"/>
      <c r="FR564" s="53"/>
      <c r="FS564" s="53"/>
      <c r="FT564" s="53"/>
      <c r="FU564" s="53"/>
      <c r="FV564" s="53"/>
      <c r="FW564" s="53"/>
      <c r="FX564" s="53"/>
      <c r="FY564" s="53"/>
      <c r="FZ564" s="53"/>
      <c r="GA564" s="53"/>
      <c r="GB564" s="53"/>
      <c r="GC564" s="53"/>
      <c r="GD564" s="53"/>
      <c r="GE564" s="53"/>
      <c r="GF564" s="53"/>
      <c r="GG564" s="53"/>
      <c r="GH564" s="53"/>
      <c r="GI564" s="53"/>
      <c r="GJ564" s="53"/>
      <c r="GK564" s="53"/>
      <c r="GL564" s="53"/>
      <c r="GM564" s="53"/>
      <c r="GN564" s="53"/>
      <c r="GO564" s="53"/>
      <c r="GP564" s="53"/>
      <c r="GQ564" s="53"/>
      <c r="GR564" s="53"/>
      <c r="GS564" s="53"/>
      <c r="GT564" s="53"/>
      <c r="GU564" s="53"/>
      <c r="GV564" s="53"/>
      <c r="GW564" s="53"/>
      <c r="GX564" s="53"/>
      <c r="GY564" s="53"/>
      <c r="GZ564" s="53"/>
      <c r="HA564" s="53"/>
      <c r="HB564" s="53"/>
      <c r="HC564" s="53"/>
      <c r="HD564" s="53"/>
      <c r="HE564" s="53"/>
      <c r="HF564" s="53"/>
      <c r="HG564" s="53"/>
      <c r="HH564" s="53"/>
      <c r="HI564" s="53"/>
      <c r="HJ564" s="53"/>
      <c r="HK564" s="53"/>
      <c r="HL564" s="53"/>
      <c r="HM564" s="53"/>
      <c r="HN564" s="53"/>
      <c r="HO564" s="53"/>
      <c r="HP564" s="53"/>
      <c r="HQ564" s="53"/>
      <c r="HR564" s="53"/>
      <c r="HS564" s="53"/>
      <c r="HT564" s="53"/>
      <c r="HU564" s="53"/>
      <c r="HV564" s="53"/>
      <c r="HW564" s="53"/>
      <c r="HX564" s="53"/>
      <c r="HY564" s="53"/>
      <c r="HZ564" s="53"/>
      <c r="IA564" s="53"/>
      <c r="IB564" s="53"/>
      <c r="IC564" s="53"/>
      <c r="ID564" s="53"/>
      <c r="IE564" s="53"/>
      <c r="IF564" s="53"/>
      <c r="IG564" s="53"/>
      <c r="IH564" s="53"/>
      <c r="II564" s="53"/>
      <c r="IJ564" s="53"/>
      <c r="IK564" s="53"/>
      <c r="IL564" s="53"/>
      <c r="IM564" s="53"/>
      <c r="IN564" s="53"/>
      <c r="IO564" s="53"/>
      <c r="IP564" s="53"/>
      <c r="IQ564" s="53"/>
      <c r="IR564" s="53"/>
      <c r="IS564" s="53"/>
      <c r="IT564" s="53"/>
      <c r="IU564" s="53"/>
      <c r="IV564" s="53"/>
      <c r="IW564" s="53"/>
      <c r="IX564" s="53"/>
      <c r="IY564" s="53"/>
      <c r="IZ564" s="53"/>
      <c r="JA564" s="53"/>
      <c r="JB564" s="53"/>
      <c r="JC564" s="53"/>
      <c r="JD564" s="53"/>
      <c r="JE564" s="53"/>
      <c r="JF564" s="53"/>
      <c r="JG564" s="53"/>
      <c r="JH564" s="53"/>
      <c r="JI564" s="53"/>
      <c r="JJ564" s="53"/>
      <c r="JK564" s="53"/>
      <c r="JL564" s="53"/>
      <c r="JM564" s="53"/>
      <c r="JN564" s="53"/>
      <c r="JO564" s="53"/>
      <c r="JP564" s="53"/>
      <c r="JQ564" s="53"/>
      <c r="JR564" s="53"/>
      <c r="JS564" s="53"/>
      <c r="JT564" s="53"/>
      <c r="JU564" s="53"/>
      <c r="JV564" s="53"/>
      <c r="JW564" s="53"/>
      <c r="JX564" s="53"/>
      <c r="JY564" s="53"/>
      <c r="JZ564" s="53"/>
      <c r="KA564" s="53"/>
      <c r="KB564" s="53"/>
      <c r="KC564" s="53"/>
      <c r="KD564" s="53"/>
      <c r="KE564" s="53"/>
      <c r="KF564" s="53"/>
      <c r="KG564" s="53"/>
      <c r="KH564" s="53"/>
      <c r="KI564" s="53"/>
      <c r="KJ564" s="53"/>
      <c r="KK564" s="53"/>
      <c r="KL564" s="53"/>
      <c r="KM564" s="53"/>
      <c r="KN564" s="53"/>
      <c r="KO564" s="53"/>
      <c r="KP564" s="53"/>
      <c r="KQ564" s="53"/>
      <c r="KR564" s="53"/>
      <c r="KS564" s="53"/>
      <c r="KT564" s="53"/>
      <c r="KU564" s="53"/>
      <c r="KV564" s="53"/>
      <c r="KW564" s="53"/>
      <c r="KX564" s="53"/>
      <c r="KY564" s="53"/>
      <c r="KZ564" s="53"/>
      <c r="LA564" s="53"/>
      <c r="LB564" s="53"/>
      <c r="LC564" s="53"/>
      <c r="LD564" s="53"/>
      <c r="LE564" s="53"/>
      <c r="LF564" s="53"/>
      <c r="LG564" s="53"/>
      <c r="LH564" s="53"/>
      <c r="LI564" s="53"/>
      <c r="LJ564" s="53"/>
      <c r="LK564" s="53"/>
      <c r="LL564" s="53"/>
      <c r="LM564" s="53"/>
      <c r="LN564" s="53"/>
      <c r="LO564" s="53"/>
      <c r="LP564" s="53"/>
      <c r="LQ564" s="53"/>
      <c r="LR564" s="53"/>
      <c r="LS564" s="53"/>
      <c r="LT564" s="53"/>
      <c r="LU564" s="53"/>
      <c r="LV564" s="53"/>
      <c r="LW564" s="53"/>
      <c r="LX564" s="53"/>
      <c r="LY564" s="53"/>
      <c r="LZ564" s="53"/>
      <c r="MA564" s="53"/>
      <c r="MB564" s="53"/>
      <c r="MC564" s="53"/>
      <c r="MD564" s="53"/>
      <c r="ME564" s="53"/>
      <c r="MF564" s="53"/>
      <c r="MG564" s="53"/>
      <c r="MH564" s="53"/>
      <c r="MI564" s="53"/>
      <c r="MJ564" s="53"/>
      <c r="MK564" s="53"/>
      <c r="ML564" s="53"/>
      <c r="MM564" s="53"/>
      <c r="MN564" s="53"/>
      <c r="MO564" s="53"/>
      <c r="MP564" s="53"/>
      <c r="MQ564" s="53"/>
      <c r="MR564" s="53"/>
      <c r="MS564" s="53"/>
      <c r="MT564" s="53"/>
      <c r="MU564" s="53"/>
      <c r="MV564" s="53"/>
      <c r="MW564" s="53"/>
      <c r="MX564" s="53"/>
      <c r="MY564" s="53"/>
      <c r="MZ564" s="53"/>
      <c r="NA564" s="53"/>
      <c r="NB564" s="53"/>
      <c r="NC564" s="53"/>
      <c r="ND564" s="53"/>
      <c r="NE564" s="53"/>
      <c r="NF564" s="53"/>
      <c r="NG564" s="53"/>
      <c r="NH564" s="53"/>
      <c r="NI564" s="53"/>
      <c r="NJ564" s="53"/>
      <c r="NK564" s="53"/>
      <c r="NL564" s="53"/>
      <c r="NM564" s="53"/>
      <c r="NN564" s="53"/>
      <c r="NO564" s="53"/>
      <c r="NP564" s="53"/>
      <c r="NQ564" s="53"/>
      <c r="NR564" s="53"/>
      <c r="NS564" s="53"/>
      <c r="NT564" s="53"/>
      <c r="NU564" s="53"/>
      <c r="NV564" s="53"/>
      <c r="NW564" s="53"/>
      <c r="NX564" s="53"/>
      <c r="NY564" s="53"/>
      <c r="NZ564" s="53"/>
      <c r="OA564" s="53"/>
      <c r="OB564" s="53"/>
      <c r="OC564" s="53"/>
      <c r="OD564" s="53"/>
      <c r="OE564" s="53"/>
      <c r="OF564" s="53"/>
      <c r="OG564" s="53"/>
      <c r="OH564" s="53"/>
      <c r="OI564" s="53"/>
      <c r="OJ564" s="53"/>
      <c r="OK564" s="53"/>
      <c r="OL564" s="53"/>
      <c r="OM564" s="53"/>
      <c r="ON564" s="53"/>
      <c r="OO564" s="53"/>
      <c r="OP564" s="53"/>
      <c r="OQ564" s="53"/>
      <c r="OR564" s="53"/>
      <c r="OS564" s="53"/>
      <c r="OT564" s="53"/>
      <c r="OU564" s="53"/>
      <c r="OV564" s="53"/>
      <c r="OW564" s="53"/>
      <c r="OX564" s="53"/>
      <c r="OY564" s="53"/>
      <c r="OZ564" s="53"/>
      <c r="PA564" s="53"/>
      <c r="PB564" s="53"/>
      <c r="PC564" s="53"/>
      <c r="PD564" s="53"/>
      <c r="PE564" s="53"/>
      <c r="PF564" s="53"/>
      <c r="PG564" s="53"/>
      <c r="PH564" s="53"/>
      <c r="PI564" s="53"/>
      <c r="PJ564" s="53"/>
      <c r="PK564" s="53"/>
      <c r="PL564" s="53"/>
      <c r="PM564" s="53"/>
      <c r="PN564" s="53"/>
      <c r="PO564" s="53"/>
      <c r="PP564" s="53"/>
      <c r="PQ564" s="53"/>
      <c r="PR564" s="53"/>
      <c r="PS564" s="53"/>
      <c r="PT564" s="53"/>
      <c r="PU564" s="53"/>
      <c r="PV564" s="53"/>
      <c r="PW564" s="53"/>
      <c r="PX564" s="53"/>
      <c r="PY564" s="53"/>
      <c r="PZ564" s="53"/>
      <c r="QA564" s="53"/>
      <c r="QB564" s="53"/>
      <c r="QC564" s="53"/>
      <c r="QD564" s="53"/>
      <c r="QE564" s="53"/>
      <c r="QF564" s="53"/>
      <c r="QG564" s="53"/>
      <c r="QH564" s="53"/>
      <c r="QI564" s="53"/>
      <c r="QJ564" s="53"/>
      <c r="QK564" s="53"/>
      <c r="QL564" s="53"/>
      <c r="QM564" s="53"/>
      <c r="QN564" s="53"/>
      <c r="QO564" s="53"/>
      <c r="QP564" s="53"/>
      <c r="QQ564" s="53"/>
      <c r="QR564" s="53"/>
      <c r="QS564" s="53"/>
      <c r="QT564" s="53"/>
      <c r="QU564" s="53"/>
      <c r="QV564" s="53"/>
      <c r="QW564" s="53"/>
      <c r="QX564" s="53"/>
      <c r="QY564" s="53"/>
      <c r="QZ564" s="53"/>
      <c r="RA564" s="53"/>
      <c r="RB564" s="53"/>
      <c r="RC564" s="53"/>
      <c r="RD564" s="53"/>
      <c r="RE564" s="53"/>
      <c r="RF564" s="53"/>
      <c r="RG564" s="53"/>
      <c r="RH564" s="53"/>
      <c r="RI564" s="53"/>
      <c r="RJ564" s="53"/>
      <c r="RK564" s="53"/>
      <c r="RL564" s="53"/>
      <c r="RM564" s="53"/>
      <c r="RN564" s="53"/>
      <c r="RO564" s="53"/>
      <c r="RP564" s="53"/>
      <c r="RQ564" s="53"/>
      <c r="RR564" s="53"/>
      <c r="RS564" s="53"/>
      <c r="RT564" s="53"/>
      <c r="RU564" s="53"/>
      <c r="RV564" s="53"/>
      <c r="RW564" s="53"/>
      <c r="RX564" s="53"/>
      <c r="RY564" s="53"/>
      <c r="RZ564" s="53"/>
      <c r="SA564" s="53"/>
      <c r="SB564" s="53"/>
      <c r="SC564" s="53"/>
      <c r="SD564" s="53"/>
      <c r="SE564" s="53"/>
      <c r="SF564" s="53"/>
      <c r="SG564" s="53"/>
      <c r="SH564" s="53"/>
      <c r="SI564" s="53"/>
      <c r="SJ564" s="53"/>
      <c r="SK564" s="53"/>
      <c r="SL564" s="53"/>
      <c r="SM564" s="53"/>
      <c r="SN564" s="53"/>
      <c r="SO564" s="53"/>
      <c r="SP564" s="53"/>
      <c r="SQ564" s="53"/>
      <c r="SR564" s="53"/>
      <c r="SS564" s="53"/>
      <c r="ST564" s="53"/>
      <c r="SU564" s="53"/>
      <c r="SV564" s="53"/>
      <c r="SW564" s="53"/>
      <c r="SX564" s="53"/>
      <c r="SY564" s="53"/>
      <c r="SZ564" s="53"/>
      <c r="TA564" s="53"/>
      <c r="TB564" s="53"/>
      <c r="TC564" s="53"/>
      <c r="TD564" s="53"/>
      <c r="TE564" s="53"/>
      <c r="TF564" s="53"/>
      <c r="TG564" s="53"/>
      <c r="TH564" s="53"/>
      <c r="TI564" s="53"/>
      <c r="TJ564" s="53"/>
      <c r="TK564" s="53"/>
      <c r="TL564" s="53"/>
      <c r="TM564" s="53"/>
      <c r="TN564" s="53"/>
      <c r="TO564" s="53"/>
      <c r="TP564" s="53"/>
      <c r="TQ564" s="53"/>
      <c r="TR564" s="53"/>
      <c r="TS564" s="53"/>
      <c r="TT564" s="53"/>
      <c r="TU564" s="53"/>
      <c r="TV564" s="53"/>
      <c r="TW564" s="53"/>
      <c r="TX564" s="53"/>
      <c r="TY564" s="53"/>
      <c r="TZ564" s="53"/>
      <c r="UA564" s="53"/>
      <c r="UB564" s="53"/>
      <c r="UC564" s="53"/>
      <c r="UD564" s="53"/>
      <c r="UE564" s="53"/>
      <c r="UF564" s="53"/>
      <c r="UG564" s="53"/>
    </row>
    <row r="565" spans="12:553" s="19" customFormat="1" ht="15.75" customHeight="1" x14ac:dyDescent="0.2">
      <c r="L565" s="66"/>
      <c r="M565" s="66"/>
      <c r="N565" s="52"/>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c r="DB565" s="53"/>
      <c r="DC565" s="53"/>
      <c r="DD565" s="53"/>
      <c r="DE565" s="53"/>
      <c r="DF565" s="53"/>
      <c r="DG565" s="53"/>
      <c r="DH565" s="53"/>
      <c r="DI565" s="53"/>
      <c r="DJ565" s="53"/>
      <c r="DK565" s="53"/>
      <c r="DL565" s="53"/>
      <c r="DM565" s="53"/>
      <c r="DN565" s="53"/>
      <c r="DO565" s="53"/>
      <c r="DP565" s="53"/>
      <c r="DQ565" s="53"/>
      <c r="DR565" s="53"/>
      <c r="DS565" s="53"/>
      <c r="DT565" s="53"/>
      <c r="DU565" s="53"/>
      <c r="DV565" s="53"/>
      <c r="DW565" s="53"/>
      <c r="DX565" s="53"/>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3"/>
      <c r="FK565" s="53"/>
      <c r="FL565" s="53"/>
      <c r="FM565" s="53"/>
      <c r="FN565" s="53"/>
      <c r="FO565" s="53"/>
      <c r="FP565" s="53"/>
      <c r="FQ565" s="53"/>
      <c r="FR565" s="53"/>
      <c r="FS565" s="53"/>
      <c r="FT565" s="53"/>
      <c r="FU565" s="53"/>
      <c r="FV565" s="53"/>
      <c r="FW565" s="53"/>
      <c r="FX565" s="53"/>
      <c r="FY565" s="53"/>
      <c r="FZ565" s="53"/>
      <c r="GA565" s="53"/>
      <c r="GB565" s="53"/>
      <c r="GC565" s="53"/>
      <c r="GD565" s="53"/>
      <c r="GE565" s="53"/>
      <c r="GF565" s="53"/>
      <c r="GG565" s="53"/>
      <c r="GH565" s="53"/>
      <c r="GI565" s="53"/>
      <c r="GJ565" s="53"/>
      <c r="GK565" s="53"/>
      <c r="GL565" s="53"/>
      <c r="GM565" s="53"/>
      <c r="GN565" s="53"/>
      <c r="GO565" s="53"/>
      <c r="GP565" s="53"/>
      <c r="GQ565" s="53"/>
      <c r="GR565" s="53"/>
      <c r="GS565" s="53"/>
      <c r="GT565" s="53"/>
      <c r="GU565" s="53"/>
      <c r="GV565" s="53"/>
      <c r="GW565" s="53"/>
      <c r="GX565" s="53"/>
      <c r="GY565" s="53"/>
      <c r="GZ565" s="53"/>
      <c r="HA565" s="53"/>
      <c r="HB565" s="53"/>
      <c r="HC565" s="53"/>
      <c r="HD565" s="53"/>
      <c r="HE565" s="53"/>
      <c r="HF565" s="53"/>
      <c r="HG565" s="53"/>
      <c r="HH565" s="53"/>
      <c r="HI565" s="53"/>
      <c r="HJ565" s="53"/>
      <c r="HK565" s="53"/>
      <c r="HL565" s="53"/>
      <c r="HM565" s="53"/>
      <c r="HN565" s="53"/>
      <c r="HO565" s="53"/>
      <c r="HP565" s="53"/>
      <c r="HQ565" s="53"/>
      <c r="HR565" s="53"/>
      <c r="HS565" s="53"/>
      <c r="HT565" s="53"/>
      <c r="HU565" s="53"/>
      <c r="HV565" s="53"/>
      <c r="HW565" s="53"/>
      <c r="HX565" s="53"/>
      <c r="HY565" s="53"/>
      <c r="HZ565" s="53"/>
      <c r="IA565" s="53"/>
      <c r="IB565" s="53"/>
      <c r="IC565" s="53"/>
      <c r="ID565" s="53"/>
      <c r="IE565" s="53"/>
      <c r="IF565" s="53"/>
      <c r="IG565" s="53"/>
      <c r="IH565" s="53"/>
      <c r="II565" s="53"/>
      <c r="IJ565" s="53"/>
      <c r="IK565" s="53"/>
      <c r="IL565" s="53"/>
      <c r="IM565" s="53"/>
      <c r="IN565" s="53"/>
      <c r="IO565" s="53"/>
      <c r="IP565" s="53"/>
      <c r="IQ565" s="53"/>
      <c r="IR565" s="53"/>
      <c r="IS565" s="53"/>
      <c r="IT565" s="53"/>
      <c r="IU565" s="53"/>
      <c r="IV565" s="53"/>
      <c r="IW565" s="53"/>
      <c r="IX565" s="53"/>
      <c r="IY565" s="53"/>
      <c r="IZ565" s="53"/>
      <c r="JA565" s="53"/>
      <c r="JB565" s="53"/>
      <c r="JC565" s="53"/>
      <c r="JD565" s="53"/>
      <c r="JE565" s="53"/>
      <c r="JF565" s="53"/>
      <c r="JG565" s="53"/>
      <c r="JH565" s="53"/>
      <c r="JI565" s="53"/>
      <c r="JJ565" s="53"/>
      <c r="JK565" s="53"/>
      <c r="JL565" s="53"/>
      <c r="JM565" s="53"/>
      <c r="JN565" s="53"/>
      <c r="JO565" s="53"/>
      <c r="JP565" s="53"/>
      <c r="JQ565" s="53"/>
      <c r="JR565" s="53"/>
      <c r="JS565" s="53"/>
      <c r="JT565" s="53"/>
      <c r="JU565" s="53"/>
      <c r="JV565" s="53"/>
      <c r="JW565" s="53"/>
      <c r="JX565" s="53"/>
      <c r="JY565" s="53"/>
      <c r="JZ565" s="53"/>
      <c r="KA565" s="53"/>
      <c r="KB565" s="53"/>
      <c r="KC565" s="53"/>
      <c r="KD565" s="53"/>
      <c r="KE565" s="53"/>
      <c r="KF565" s="53"/>
      <c r="KG565" s="53"/>
      <c r="KH565" s="53"/>
      <c r="KI565" s="53"/>
      <c r="KJ565" s="53"/>
      <c r="KK565" s="53"/>
      <c r="KL565" s="53"/>
      <c r="KM565" s="53"/>
      <c r="KN565" s="53"/>
      <c r="KO565" s="53"/>
      <c r="KP565" s="53"/>
      <c r="KQ565" s="53"/>
      <c r="KR565" s="53"/>
      <c r="KS565" s="53"/>
      <c r="KT565" s="53"/>
      <c r="KU565" s="53"/>
      <c r="KV565" s="53"/>
      <c r="KW565" s="53"/>
      <c r="KX565" s="53"/>
      <c r="KY565" s="53"/>
      <c r="KZ565" s="53"/>
      <c r="LA565" s="53"/>
      <c r="LB565" s="53"/>
      <c r="LC565" s="53"/>
      <c r="LD565" s="53"/>
      <c r="LE565" s="53"/>
      <c r="LF565" s="53"/>
      <c r="LG565" s="53"/>
      <c r="LH565" s="53"/>
      <c r="LI565" s="53"/>
      <c r="LJ565" s="53"/>
      <c r="LK565" s="53"/>
      <c r="LL565" s="53"/>
      <c r="LM565" s="53"/>
      <c r="LN565" s="53"/>
      <c r="LO565" s="53"/>
      <c r="LP565" s="53"/>
      <c r="LQ565" s="53"/>
      <c r="LR565" s="53"/>
      <c r="LS565" s="53"/>
      <c r="LT565" s="53"/>
      <c r="LU565" s="53"/>
      <c r="LV565" s="53"/>
      <c r="LW565" s="53"/>
      <c r="LX565" s="53"/>
      <c r="LY565" s="53"/>
      <c r="LZ565" s="53"/>
      <c r="MA565" s="53"/>
      <c r="MB565" s="53"/>
      <c r="MC565" s="53"/>
      <c r="MD565" s="53"/>
      <c r="ME565" s="53"/>
      <c r="MF565" s="53"/>
      <c r="MG565" s="53"/>
      <c r="MH565" s="53"/>
      <c r="MI565" s="53"/>
      <c r="MJ565" s="53"/>
      <c r="MK565" s="53"/>
      <c r="ML565" s="53"/>
      <c r="MM565" s="53"/>
      <c r="MN565" s="53"/>
      <c r="MO565" s="53"/>
      <c r="MP565" s="53"/>
      <c r="MQ565" s="53"/>
      <c r="MR565" s="53"/>
      <c r="MS565" s="53"/>
      <c r="MT565" s="53"/>
      <c r="MU565" s="53"/>
      <c r="MV565" s="53"/>
      <c r="MW565" s="53"/>
      <c r="MX565" s="53"/>
      <c r="MY565" s="53"/>
      <c r="MZ565" s="53"/>
      <c r="NA565" s="53"/>
      <c r="NB565" s="53"/>
      <c r="NC565" s="53"/>
      <c r="ND565" s="53"/>
      <c r="NE565" s="53"/>
      <c r="NF565" s="53"/>
      <c r="NG565" s="53"/>
      <c r="NH565" s="53"/>
      <c r="NI565" s="53"/>
      <c r="NJ565" s="53"/>
      <c r="NK565" s="53"/>
      <c r="NL565" s="53"/>
      <c r="NM565" s="53"/>
      <c r="NN565" s="53"/>
      <c r="NO565" s="53"/>
      <c r="NP565" s="53"/>
      <c r="NQ565" s="53"/>
      <c r="NR565" s="53"/>
      <c r="NS565" s="53"/>
      <c r="NT565" s="53"/>
      <c r="NU565" s="53"/>
      <c r="NV565" s="53"/>
      <c r="NW565" s="53"/>
      <c r="NX565" s="53"/>
      <c r="NY565" s="53"/>
      <c r="NZ565" s="53"/>
      <c r="OA565" s="53"/>
      <c r="OB565" s="53"/>
      <c r="OC565" s="53"/>
      <c r="OD565" s="53"/>
      <c r="OE565" s="53"/>
      <c r="OF565" s="53"/>
      <c r="OG565" s="53"/>
      <c r="OH565" s="53"/>
      <c r="OI565" s="53"/>
      <c r="OJ565" s="53"/>
      <c r="OK565" s="53"/>
      <c r="OL565" s="53"/>
      <c r="OM565" s="53"/>
      <c r="ON565" s="53"/>
      <c r="OO565" s="53"/>
      <c r="OP565" s="53"/>
      <c r="OQ565" s="53"/>
      <c r="OR565" s="53"/>
      <c r="OS565" s="53"/>
      <c r="OT565" s="53"/>
      <c r="OU565" s="53"/>
      <c r="OV565" s="53"/>
      <c r="OW565" s="53"/>
      <c r="OX565" s="53"/>
      <c r="OY565" s="53"/>
      <c r="OZ565" s="53"/>
      <c r="PA565" s="53"/>
      <c r="PB565" s="53"/>
      <c r="PC565" s="53"/>
      <c r="PD565" s="53"/>
      <c r="PE565" s="53"/>
      <c r="PF565" s="53"/>
      <c r="PG565" s="53"/>
      <c r="PH565" s="53"/>
      <c r="PI565" s="53"/>
      <c r="PJ565" s="53"/>
      <c r="PK565" s="53"/>
      <c r="PL565" s="53"/>
      <c r="PM565" s="53"/>
      <c r="PN565" s="53"/>
      <c r="PO565" s="53"/>
      <c r="PP565" s="53"/>
      <c r="PQ565" s="53"/>
      <c r="PR565" s="53"/>
      <c r="PS565" s="53"/>
      <c r="PT565" s="53"/>
      <c r="PU565" s="53"/>
      <c r="PV565" s="53"/>
      <c r="PW565" s="53"/>
      <c r="PX565" s="53"/>
      <c r="PY565" s="53"/>
      <c r="PZ565" s="53"/>
      <c r="QA565" s="53"/>
      <c r="QB565" s="53"/>
      <c r="QC565" s="53"/>
      <c r="QD565" s="53"/>
      <c r="QE565" s="53"/>
      <c r="QF565" s="53"/>
      <c r="QG565" s="53"/>
      <c r="QH565" s="53"/>
      <c r="QI565" s="53"/>
      <c r="QJ565" s="53"/>
      <c r="QK565" s="53"/>
      <c r="QL565" s="53"/>
      <c r="QM565" s="53"/>
      <c r="QN565" s="53"/>
      <c r="QO565" s="53"/>
      <c r="QP565" s="53"/>
      <c r="QQ565" s="53"/>
      <c r="QR565" s="53"/>
      <c r="QS565" s="53"/>
      <c r="QT565" s="53"/>
      <c r="QU565" s="53"/>
      <c r="QV565" s="53"/>
      <c r="QW565" s="53"/>
      <c r="QX565" s="53"/>
      <c r="QY565" s="53"/>
      <c r="QZ565" s="53"/>
      <c r="RA565" s="53"/>
      <c r="RB565" s="53"/>
      <c r="RC565" s="53"/>
      <c r="RD565" s="53"/>
      <c r="RE565" s="53"/>
      <c r="RF565" s="53"/>
      <c r="RG565" s="53"/>
      <c r="RH565" s="53"/>
      <c r="RI565" s="53"/>
      <c r="RJ565" s="53"/>
      <c r="RK565" s="53"/>
      <c r="RL565" s="53"/>
      <c r="RM565" s="53"/>
      <c r="RN565" s="53"/>
      <c r="RO565" s="53"/>
      <c r="RP565" s="53"/>
      <c r="RQ565" s="53"/>
      <c r="RR565" s="53"/>
      <c r="RS565" s="53"/>
      <c r="RT565" s="53"/>
      <c r="RU565" s="53"/>
      <c r="RV565" s="53"/>
      <c r="RW565" s="53"/>
      <c r="RX565" s="53"/>
      <c r="RY565" s="53"/>
      <c r="RZ565" s="53"/>
      <c r="SA565" s="53"/>
      <c r="SB565" s="53"/>
      <c r="SC565" s="53"/>
      <c r="SD565" s="53"/>
      <c r="SE565" s="53"/>
      <c r="SF565" s="53"/>
      <c r="SG565" s="53"/>
      <c r="SH565" s="53"/>
      <c r="SI565" s="53"/>
      <c r="SJ565" s="53"/>
      <c r="SK565" s="53"/>
      <c r="SL565" s="53"/>
      <c r="SM565" s="53"/>
      <c r="SN565" s="53"/>
      <c r="SO565" s="53"/>
      <c r="SP565" s="53"/>
      <c r="SQ565" s="53"/>
      <c r="SR565" s="53"/>
      <c r="SS565" s="53"/>
      <c r="ST565" s="53"/>
      <c r="SU565" s="53"/>
      <c r="SV565" s="53"/>
      <c r="SW565" s="53"/>
      <c r="SX565" s="53"/>
      <c r="SY565" s="53"/>
      <c r="SZ565" s="53"/>
      <c r="TA565" s="53"/>
      <c r="TB565" s="53"/>
      <c r="TC565" s="53"/>
      <c r="TD565" s="53"/>
      <c r="TE565" s="53"/>
      <c r="TF565" s="53"/>
      <c r="TG565" s="53"/>
      <c r="TH565" s="53"/>
      <c r="TI565" s="53"/>
      <c r="TJ565" s="53"/>
      <c r="TK565" s="53"/>
      <c r="TL565" s="53"/>
      <c r="TM565" s="53"/>
      <c r="TN565" s="53"/>
      <c r="TO565" s="53"/>
      <c r="TP565" s="53"/>
      <c r="TQ565" s="53"/>
      <c r="TR565" s="53"/>
      <c r="TS565" s="53"/>
      <c r="TT565" s="53"/>
      <c r="TU565" s="53"/>
      <c r="TV565" s="53"/>
      <c r="TW565" s="53"/>
      <c r="TX565" s="53"/>
      <c r="TY565" s="53"/>
      <c r="TZ565" s="53"/>
      <c r="UA565" s="53"/>
      <c r="UB565" s="53"/>
      <c r="UC565" s="53"/>
      <c r="UD565" s="53"/>
      <c r="UE565" s="53"/>
      <c r="UF565" s="53"/>
      <c r="UG565" s="53"/>
    </row>
    <row r="566" spans="12:553" s="19" customFormat="1" ht="15.75" customHeight="1" x14ac:dyDescent="0.2">
      <c r="L566" s="66"/>
      <c r="M566" s="66"/>
      <c r="N566" s="52"/>
      <c r="O566" s="53"/>
      <c r="P566" s="53"/>
      <c r="Q566" s="53"/>
      <c r="R566" s="53"/>
      <c r="S566" s="53"/>
      <c r="T566" s="53"/>
      <c r="U566" s="53"/>
      <c r="V566" s="53"/>
      <c r="W566" s="53"/>
      <c r="X566" s="53"/>
      <c r="Y566" s="53"/>
      <c r="Z566" s="53"/>
      <c r="AA566" s="53"/>
      <c r="AB566" s="53"/>
      <c r="AC566" s="53"/>
      <c r="AD566" s="53"/>
      <c r="AE566" s="53"/>
      <c r="AF566" s="53"/>
      <c r="AG566" s="53"/>
      <c r="AH566" s="53"/>
      <c r="AI566" s="53"/>
      <c r="AJ566" s="53"/>
      <c r="AK566" s="53"/>
      <c r="AL566" s="53"/>
      <c r="AM566" s="53"/>
      <c r="AN566" s="53"/>
      <c r="AO566" s="53"/>
      <c r="AP566" s="53"/>
      <c r="AQ566" s="53"/>
      <c r="AR566" s="53"/>
      <c r="AS566" s="53"/>
      <c r="AT566" s="53"/>
      <c r="AU566" s="53"/>
      <c r="AV566" s="53"/>
      <c r="AW566" s="53"/>
      <c r="AX566" s="53"/>
      <c r="AY566" s="53"/>
      <c r="AZ566" s="53"/>
      <c r="BA566" s="53"/>
      <c r="BB566" s="53"/>
      <c r="BC566" s="53"/>
      <c r="BD566" s="53"/>
      <c r="BE566" s="53"/>
      <c r="BF566" s="53"/>
      <c r="BG566" s="53"/>
      <c r="BH566" s="53"/>
      <c r="BI566" s="53"/>
      <c r="BJ566" s="53"/>
      <c r="BK566" s="53"/>
      <c r="BL566" s="53"/>
      <c r="BM566" s="53"/>
      <c r="BN566" s="53"/>
      <c r="BO566" s="53"/>
      <c r="BP566" s="53"/>
      <c r="BQ566" s="53"/>
      <c r="BR566" s="53"/>
      <c r="BS566" s="53"/>
      <c r="BT566" s="53"/>
      <c r="BU566" s="53"/>
      <c r="BV566" s="53"/>
      <c r="BW566" s="53"/>
      <c r="BX566" s="53"/>
      <c r="BY566" s="53"/>
      <c r="BZ566" s="53"/>
      <c r="CA566" s="53"/>
      <c r="CB566" s="53"/>
      <c r="CC566" s="53"/>
      <c r="CD566" s="53"/>
      <c r="CE566" s="53"/>
      <c r="CF566" s="53"/>
      <c r="CG566" s="53"/>
      <c r="CH566" s="53"/>
      <c r="CI566" s="53"/>
      <c r="CJ566" s="53"/>
      <c r="CK566" s="53"/>
      <c r="CL566" s="53"/>
      <c r="CM566" s="53"/>
      <c r="CN566" s="53"/>
      <c r="CO566" s="53"/>
      <c r="CP566" s="53"/>
      <c r="CQ566" s="53"/>
      <c r="CR566" s="53"/>
      <c r="CS566" s="53"/>
      <c r="CT566" s="53"/>
      <c r="CU566" s="53"/>
      <c r="CV566" s="53"/>
      <c r="CW566" s="53"/>
      <c r="CX566" s="53"/>
      <c r="CY566" s="53"/>
      <c r="CZ566" s="53"/>
      <c r="DA566" s="53"/>
      <c r="DB566" s="53"/>
      <c r="DC566" s="53"/>
      <c r="DD566" s="53"/>
      <c r="DE566" s="53"/>
      <c r="DF566" s="53"/>
      <c r="DG566" s="53"/>
      <c r="DH566" s="53"/>
      <c r="DI566" s="53"/>
      <c r="DJ566" s="53"/>
      <c r="DK566" s="53"/>
      <c r="DL566" s="53"/>
      <c r="DM566" s="53"/>
      <c r="DN566" s="53"/>
      <c r="DO566" s="53"/>
      <c r="DP566" s="53"/>
      <c r="DQ566" s="53"/>
      <c r="DR566" s="53"/>
      <c r="DS566" s="53"/>
      <c r="DT566" s="53"/>
      <c r="DU566" s="53"/>
      <c r="DV566" s="53"/>
      <c r="DW566" s="53"/>
      <c r="DX566" s="53"/>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3"/>
      <c r="FK566" s="53"/>
      <c r="FL566" s="53"/>
      <c r="FM566" s="53"/>
      <c r="FN566" s="53"/>
      <c r="FO566" s="53"/>
      <c r="FP566" s="53"/>
      <c r="FQ566" s="53"/>
      <c r="FR566" s="53"/>
      <c r="FS566" s="53"/>
      <c r="FT566" s="53"/>
      <c r="FU566" s="53"/>
      <c r="FV566" s="53"/>
      <c r="FW566" s="53"/>
      <c r="FX566" s="53"/>
      <c r="FY566" s="53"/>
      <c r="FZ566" s="53"/>
      <c r="GA566" s="53"/>
      <c r="GB566" s="53"/>
      <c r="GC566" s="53"/>
      <c r="GD566" s="53"/>
      <c r="GE566" s="53"/>
      <c r="GF566" s="53"/>
      <c r="GG566" s="53"/>
      <c r="GH566" s="53"/>
      <c r="GI566" s="53"/>
      <c r="GJ566" s="53"/>
      <c r="GK566" s="53"/>
      <c r="GL566" s="53"/>
      <c r="GM566" s="53"/>
      <c r="GN566" s="53"/>
      <c r="GO566" s="53"/>
      <c r="GP566" s="53"/>
      <c r="GQ566" s="53"/>
      <c r="GR566" s="53"/>
      <c r="GS566" s="53"/>
      <c r="GT566" s="53"/>
      <c r="GU566" s="53"/>
      <c r="GV566" s="53"/>
      <c r="GW566" s="53"/>
      <c r="GX566" s="53"/>
      <c r="GY566" s="53"/>
      <c r="GZ566" s="53"/>
      <c r="HA566" s="53"/>
      <c r="HB566" s="53"/>
      <c r="HC566" s="53"/>
      <c r="HD566" s="53"/>
      <c r="HE566" s="53"/>
      <c r="HF566" s="53"/>
      <c r="HG566" s="53"/>
      <c r="HH566" s="53"/>
      <c r="HI566" s="53"/>
      <c r="HJ566" s="53"/>
      <c r="HK566" s="53"/>
      <c r="HL566" s="53"/>
      <c r="HM566" s="53"/>
      <c r="HN566" s="53"/>
      <c r="HO566" s="53"/>
      <c r="HP566" s="53"/>
      <c r="HQ566" s="53"/>
      <c r="HR566" s="53"/>
      <c r="HS566" s="53"/>
      <c r="HT566" s="53"/>
      <c r="HU566" s="53"/>
      <c r="HV566" s="53"/>
      <c r="HW566" s="53"/>
      <c r="HX566" s="53"/>
      <c r="HY566" s="53"/>
      <c r="HZ566" s="53"/>
      <c r="IA566" s="53"/>
      <c r="IB566" s="53"/>
      <c r="IC566" s="53"/>
      <c r="ID566" s="53"/>
      <c r="IE566" s="53"/>
      <c r="IF566" s="53"/>
      <c r="IG566" s="53"/>
      <c r="IH566" s="53"/>
      <c r="II566" s="53"/>
      <c r="IJ566" s="53"/>
      <c r="IK566" s="53"/>
      <c r="IL566" s="53"/>
      <c r="IM566" s="53"/>
      <c r="IN566" s="53"/>
      <c r="IO566" s="53"/>
      <c r="IP566" s="53"/>
      <c r="IQ566" s="53"/>
      <c r="IR566" s="53"/>
      <c r="IS566" s="53"/>
      <c r="IT566" s="53"/>
      <c r="IU566" s="53"/>
      <c r="IV566" s="53"/>
      <c r="IW566" s="53"/>
      <c r="IX566" s="53"/>
      <c r="IY566" s="53"/>
      <c r="IZ566" s="53"/>
      <c r="JA566" s="53"/>
      <c r="JB566" s="53"/>
      <c r="JC566" s="53"/>
      <c r="JD566" s="53"/>
      <c r="JE566" s="53"/>
      <c r="JF566" s="53"/>
      <c r="JG566" s="53"/>
      <c r="JH566" s="53"/>
      <c r="JI566" s="53"/>
      <c r="JJ566" s="53"/>
      <c r="JK566" s="53"/>
      <c r="JL566" s="53"/>
      <c r="JM566" s="53"/>
      <c r="JN566" s="53"/>
      <c r="JO566" s="53"/>
      <c r="JP566" s="53"/>
      <c r="JQ566" s="53"/>
      <c r="JR566" s="53"/>
      <c r="JS566" s="53"/>
      <c r="JT566" s="53"/>
      <c r="JU566" s="53"/>
      <c r="JV566" s="53"/>
      <c r="JW566" s="53"/>
      <c r="JX566" s="53"/>
      <c r="JY566" s="53"/>
      <c r="JZ566" s="53"/>
      <c r="KA566" s="53"/>
      <c r="KB566" s="53"/>
      <c r="KC566" s="53"/>
      <c r="KD566" s="53"/>
      <c r="KE566" s="53"/>
      <c r="KF566" s="53"/>
      <c r="KG566" s="53"/>
      <c r="KH566" s="53"/>
      <c r="KI566" s="53"/>
      <c r="KJ566" s="53"/>
      <c r="KK566" s="53"/>
      <c r="KL566" s="53"/>
      <c r="KM566" s="53"/>
      <c r="KN566" s="53"/>
      <c r="KO566" s="53"/>
      <c r="KP566" s="53"/>
      <c r="KQ566" s="53"/>
      <c r="KR566" s="53"/>
      <c r="KS566" s="53"/>
      <c r="KT566" s="53"/>
      <c r="KU566" s="53"/>
      <c r="KV566" s="53"/>
      <c r="KW566" s="53"/>
      <c r="KX566" s="53"/>
      <c r="KY566" s="53"/>
      <c r="KZ566" s="53"/>
      <c r="LA566" s="53"/>
      <c r="LB566" s="53"/>
      <c r="LC566" s="53"/>
      <c r="LD566" s="53"/>
      <c r="LE566" s="53"/>
      <c r="LF566" s="53"/>
      <c r="LG566" s="53"/>
      <c r="LH566" s="53"/>
      <c r="LI566" s="53"/>
      <c r="LJ566" s="53"/>
      <c r="LK566" s="53"/>
      <c r="LL566" s="53"/>
      <c r="LM566" s="53"/>
      <c r="LN566" s="53"/>
      <c r="LO566" s="53"/>
      <c r="LP566" s="53"/>
      <c r="LQ566" s="53"/>
      <c r="LR566" s="53"/>
      <c r="LS566" s="53"/>
      <c r="LT566" s="53"/>
      <c r="LU566" s="53"/>
      <c r="LV566" s="53"/>
      <c r="LW566" s="53"/>
      <c r="LX566" s="53"/>
      <c r="LY566" s="53"/>
      <c r="LZ566" s="53"/>
      <c r="MA566" s="53"/>
      <c r="MB566" s="53"/>
      <c r="MC566" s="53"/>
      <c r="MD566" s="53"/>
      <c r="ME566" s="53"/>
      <c r="MF566" s="53"/>
      <c r="MG566" s="53"/>
      <c r="MH566" s="53"/>
      <c r="MI566" s="53"/>
      <c r="MJ566" s="53"/>
      <c r="MK566" s="53"/>
      <c r="ML566" s="53"/>
      <c r="MM566" s="53"/>
      <c r="MN566" s="53"/>
      <c r="MO566" s="53"/>
      <c r="MP566" s="53"/>
      <c r="MQ566" s="53"/>
      <c r="MR566" s="53"/>
      <c r="MS566" s="53"/>
      <c r="MT566" s="53"/>
      <c r="MU566" s="53"/>
      <c r="MV566" s="53"/>
      <c r="MW566" s="53"/>
      <c r="MX566" s="53"/>
      <c r="MY566" s="53"/>
      <c r="MZ566" s="53"/>
      <c r="NA566" s="53"/>
      <c r="NB566" s="53"/>
      <c r="NC566" s="53"/>
      <c r="ND566" s="53"/>
      <c r="NE566" s="53"/>
      <c r="NF566" s="53"/>
      <c r="NG566" s="53"/>
      <c r="NH566" s="53"/>
      <c r="NI566" s="53"/>
      <c r="NJ566" s="53"/>
      <c r="NK566" s="53"/>
      <c r="NL566" s="53"/>
      <c r="NM566" s="53"/>
      <c r="NN566" s="53"/>
      <c r="NO566" s="53"/>
      <c r="NP566" s="53"/>
      <c r="NQ566" s="53"/>
      <c r="NR566" s="53"/>
      <c r="NS566" s="53"/>
      <c r="NT566" s="53"/>
      <c r="NU566" s="53"/>
      <c r="NV566" s="53"/>
      <c r="NW566" s="53"/>
      <c r="NX566" s="53"/>
      <c r="NY566" s="53"/>
      <c r="NZ566" s="53"/>
      <c r="OA566" s="53"/>
      <c r="OB566" s="53"/>
      <c r="OC566" s="53"/>
      <c r="OD566" s="53"/>
      <c r="OE566" s="53"/>
      <c r="OF566" s="53"/>
      <c r="OG566" s="53"/>
      <c r="OH566" s="53"/>
      <c r="OI566" s="53"/>
      <c r="OJ566" s="53"/>
      <c r="OK566" s="53"/>
      <c r="OL566" s="53"/>
      <c r="OM566" s="53"/>
      <c r="ON566" s="53"/>
      <c r="OO566" s="53"/>
      <c r="OP566" s="53"/>
      <c r="OQ566" s="53"/>
      <c r="OR566" s="53"/>
      <c r="OS566" s="53"/>
      <c r="OT566" s="53"/>
      <c r="OU566" s="53"/>
      <c r="OV566" s="53"/>
      <c r="OW566" s="53"/>
      <c r="OX566" s="53"/>
      <c r="OY566" s="53"/>
      <c r="OZ566" s="53"/>
      <c r="PA566" s="53"/>
      <c r="PB566" s="53"/>
      <c r="PC566" s="53"/>
      <c r="PD566" s="53"/>
      <c r="PE566" s="53"/>
      <c r="PF566" s="53"/>
      <c r="PG566" s="53"/>
      <c r="PH566" s="53"/>
      <c r="PI566" s="53"/>
      <c r="PJ566" s="53"/>
      <c r="PK566" s="53"/>
      <c r="PL566" s="53"/>
      <c r="PM566" s="53"/>
      <c r="PN566" s="53"/>
      <c r="PO566" s="53"/>
      <c r="PP566" s="53"/>
      <c r="PQ566" s="53"/>
      <c r="PR566" s="53"/>
      <c r="PS566" s="53"/>
      <c r="PT566" s="53"/>
      <c r="PU566" s="53"/>
      <c r="PV566" s="53"/>
      <c r="PW566" s="53"/>
      <c r="PX566" s="53"/>
      <c r="PY566" s="53"/>
      <c r="PZ566" s="53"/>
      <c r="QA566" s="53"/>
      <c r="QB566" s="53"/>
      <c r="QC566" s="53"/>
      <c r="QD566" s="53"/>
      <c r="QE566" s="53"/>
      <c r="QF566" s="53"/>
      <c r="QG566" s="53"/>
      <c r="QH566" s="53"/>
      <c r="QI566" s="53"/>
      <c r="QJ566" s="53"/>
      <c r="QK566" s="53"/>
      <c r="QL566" s="53"/>
      <c r="QM566" s="53"/>
      <c r="QN566" s="53"/>
      <c r="QO566" s="53"/>
      <c r="QP566" s="53"/>
      <c r="QQ566" s="53"/>
      <c r="QR566" s="53"/>
      <c r="QS566" s="53"/>
      <c r="QT566" s="53"/>
      <c r="QU566" s="53"/>
      <c r="QV566" s="53"/>
      <c r="QW566" s="53"/>
      <c r="QX566" s="53"/>
      <c r="QY566" s="53"/>
      <c r="QZ566" s="53"/>
      <c r="RA566" s="53"/>
      <c r="RB566" s="53"/>
      <c r="RC566" s="53"/>
      <c r="RD566" s="53"/>
      <c r="RE566" s="53"/>
      <c r="RF566" s="53"/>
      <c r="RG566" s="53"/>
      <c r="RH566" s="53"/>
      <c r="RI566" s="53"/>
      <c r="RJ566" s="53"/>
      <c r="RK566" s="53"/>
      <c r="RL566" s="53"/>
      <c r="RM566" s="53"/>
      <c r="RN566" s="53"/>
      <c r="RO566" s="53"/>
      <c r="RP566" s="53"/>
      <c r="RQ566" s="53"/>
      <c r="RR566" s="53"/>
      <c r="RS566" s="53"/>
      <c r="RT566" s="53"/>
      <c r="RU566" s="53"/>
      <c r="RV566" s="53"/>
      <c r="RW566" s="53"/>
      <c r="RX566" s="53"/>
      <c r="RY566" s="53"/>
      <c r="RZ566" s="53"/>
      <c r="SA566" s="53"/>
      <c r="SB566" s="53"/>
      <c r="SC566" s="53"/>
      <c r="SD566" s="53"/>
      <c r="SE566" s="53"/>
      <c r="SF566" s="53"/>
      <c r="SG566" s="53"/>
      <c r="SH566" s="53"/>
      <c r="SI566" s="53"/>
      <c r="SJ566" s="53"/>
      <c r="SK566" s="53"/>
      <c r="SL566" s="53"/>
      <c r="SM566" s="53"/>
      <c r="SN566" s="53"/>
      <c r="SO566" s="53"/>
      <c r="SP566" s="53"/>
      <c r="SQ566" s="53"/>
      <c r="SR566" s="53"/>
      <c r="SS566" s="53"/>
      <c r="ST566" s="53"/>
      <c r="SU566" s="53"/>
      <c r="SV566" s="53"/>
      <c r="SW566" s="53"/>
      <c r="SX566" s="53"/>
      <c r="SY566" s="53"/>
      <c r="SZ566" s="53"/>
      <c r="TA566" s="53"/>
      <c r="TB566" s="53"/>
      <c r="TC566" s="53"/>
      <c r="TD566" s="53"/>
      <c r="TE566" s="53"/>
      <c r="TF566" s="53"/>
      <c r="TG566" s="53"/>
      <c r="TH566" s="53"/>
      <c r="TI566" s="53"/>
      <c r="TJ566" s="53"/>
      <c r="TK566" s="53"/>
      <c r="TL566" s="53"/>
      <c r="TM566" s="53"/>
      <c r="TN566" s="53"/>
      <c r="TO566" s="53"/>
      <c r="TP566" s="53"/>
      <c r="TQ566" s="53"/>
      <c r="TR566" s="53"/>
      <c r="TS566" s="53"/>
      <c r="TT566" s="53"/>
      <c r="TU566" s="53"/>
      <c r="TV566" s="53"/>
      <c r="TW566" s="53"/>
      <c r="TX566" s="53"/>
      <c r="TY566" s="53"/>
      <c r="TZ566" s="53"/>
      <c r="UA566" s="53"/>
      <c r="UB566" s="53"/>
      <c r="UC566" s="53"/>
      <c r="UD566" s="53"/>
      <c r="UE566" s="53"/>
      <c r="UF566" s="53"/>
      <c r="UG566" s="53"/>
    </row>
    <row r="567" spans="12:553" s="19" customFormat="1" ht="15.75" customHeight="1" x14ac:dyDescent="0.2">
      <c r="L567" s="66"/>
      <c r="M567" s="66"/>
      <c r="N567" s="52"/>
      <c r="O567" s="53"/>
      <c r="P567" s="53"/>
      <c r="Q567" s="53"/>
      <c r="R567" s="53"/>
      <c r="S567" s="53"/>
      <c r="T567" s="53"/>
      <c r="U567" s="53"/>
      <c r="V567" s="53"/>
      <c r="W567" s="53"/>
      <c r="X567" s="53"/>
      <c r="Y567" s="53"/>
      <c r="Z567" s="53"/>
      <c r="AA567" s="53"/>
      <c r="AB567" s="53"/>
      <c r="AC567" s="53"/>
      <c r="AD567" s="53"/>
      <c r="AE567" s="53"/>
      <c r="AF567" s="53"/>
      <c r="AG567" s="53"/>
      <c r="AH567" s="53"/>
      <c r="AI567" s="53"/>
      <c r="AJ567" s="53"/>
      <c r="AK567" s="53"/>
      <c r="AL567" s="53"/>
      <c r="AM567" s="53"/>
      <c r="AN567" s="53"/>
      <c r="AO567" s="53"/>
      <c r="AP567" s="53"/>
      <c r="AQ567" s="53"/>
      <c r="AR567" s="53"/>
      <c r="AS567" s="53"/>
      <c r="AT567" s="53"/>
      <c r="AU567" s="53"/>
      <c r="AV567" s="53"/>
      <c r="AW567" s="53"/>
      <c r="AX567" s="53"/>
      <c r="AY567" s="53"/>
      <c r="AZ567" s="53"/>
      <c r="BA567" s="53"/>
      <c r="BB567" s="53"/>
      <c r="BC567" s="53"/>
      <c r="BD567" s="53"/>
      <c r="BE567" s="53"/>
      <c r="BF567" s="53"/>
      <c r="BG567" s="53"/>
      <c r="BH567" s="53"/>
      <c r="BI567" s="53"/>
      <c r="BJ567" s="53"/>
      <c r="BK567" s="53"/>
      <c r="BL567" s="53"/>
      <c r="BM567" s="53"/>
      <c r="BN567" s="53"/>
      <c r="BO567" s="53"/>
      <c r="BP567" s="53"/>
      <c r="BQ567" s="53"/>
      <c r="BR567" s="53"/>
      <c r="BS567" s="53"/>
      <c r="BT567" s="53"/>
      <c r="BU567" s="53"/>
      <c r="BV567" s="53"/>
      <c r="BW567" s="53"/>
      <c r="BX567" s="53"/>
      <c r="BY567" s="53"/>
      <c r="BZ567" s="53"/>
      <c r="CA567" s="53"/>
      <c r="CB567" s="53"/>
      <c r="CC567" s="53"/>
      <c r="CD567" s="53"/>
      <c r="CE567" s="53"/>
      <c r="CF567" s="53"/>
      <c r="CG567" s="53"/>
      <c r="CH567" s="53"/>
      <c r="CI567" s="53"/>
      <c r="CJ567" s="53"/>
      <c r="CK567" s="53"/>
      <c r="CL567" s="53"/>
      <c r="CM567" s="53"/>
      <c r="CN567" s="53"/>
      <c r="CO567" s="53"/>
      <c r="CP567" s="53"/>
      <c r="CQ567" s="53"/>
      <c r="CR567" s="53"/>
      <c r="CS567" s="53"/>
      <c r="CT567" s="53"/>
      <c r="CU567" s="53"/>
      <c r="CV567" s="53"/>
      <c r="CW567" s="53"/>
      <c r="CX567" s="53"/>
      <c r="CY567" s="53"/>
      <c r="CZ567" s="53"/>
      <c r="DA567" s="53"/>
      <c r="DB567" s="53"/>
      <c r="DC567" s="53"/>
      <c r="DD567" s="53"/>
      <c r="DE567" s="53"/>
      <c r="DF567" s="53"/>
      <c r="DG567" s="53"/>
      <c r="DH567" s="53"/>
      <c r="DI567" s="53"/>
      <c r="DJ567" s="53"/>
      <c r="DK567" s="53"/>
      <c r="DL567" s="53"/>
      <c r="DM567" s="53"/>
      <c r="DN567" s="53"/>
      <c r="DO567" s="53"/>
      <c r="DP567" s="53"/>
      <c r="DQ567" s="53"/>
      <c r="DR567" s="53"/>
      <c r="DS567" s="53"/>
      <c r="DT567" s="53"/>
      <c r="DU567" s="53"/>
      <c r="DV567" s="53"/>
      <c r="DW567" s="53"/>
      <c r="DX567" s="53"/>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3"/>
      <c r="FK567" s="53"/>
      <c r="FL567" s="53"/>
      <c r="FM567" s="53"/>
      <c r="FN567" s="53"/>
      <c r="FO567" s="53"/>
      <c r="FP567" s="53"/>
      <c r="FQ567" s="53"/>
      <c r="FR567" s="53"/>
      <c r="FS567" s="53"/>
      <c r="FT567" s="53"/>
      <c r="FU567" s="53"/>
      <c r="FV567" s="53"/>
      <c r="FW567" s="53"/>
      <c r="FX567" s="53"/>
      <c r="FY567" s="53"/>
      <c r="FZ567" s="53"/>
      <c r="GA567" s="53"/>
      <c r="GB567" s="53"/>
      <c r="GC567" s="53"/>
      <c r="GD567" s="53"/>
      <c r="GE567" s="53"/>
      <c r="GF567" s="53"/>
      <c r="GG567" s="53"/>
      <c r="GH567" s="53"/>
      <c r="GI567" s="53"/>
      <c r="GJ567" s="53"/>
      <c r="GK567" s="53"/>
      <c r="GL567" s="53"/>
      <c r="GM567" s="53"/>
      <c r="GN567" s="53"/>
      <c r="GO567" s="53"/>
      <c r="GP567" s="53"/>
      <c r="GQ567" s="53"/>
      <c r="GR567" s="53"/>
      <c r="GS567" s="53"/>
      <c r="GT567" s="53"/>
      <c r="GU567" s="53"/>
      <c r="GV567" s="53"/>
      <c r="GW567" s="53"/>
      <c r="GX567" s="53"/>
      <c r="GY567" s="53"/>
      <c r="GZ567" s="53"/>
      <c r="HA567" s="53"/>
      <c r="HB567" s="53"/>
      <c r="HC567" s="53"/>
      <c r="HD567" s="53"/>
      <c r="HE567" s="53"/>
      <c r="HF567" s="53"/>
      <c r="HG567" s="53"/>
      <c r="HH567" s="53"/>
      <c r="HI567" s="53"/>
      <c r="HJ567" s="53"/>
      <c r="HK567" s="53"/>
      <c r="HL567" s="53"/>
      <c r="HM567" s="53"/>
      <c r="HN567" s="53"/>
      <c r="HO567" s="53"/>
      <c r="HP567" s="53"/>
      <c r="HQ567" s="53"/>
      <c r="HR567" s="53"/>
      <c r="HS567" s="53"/>
      <c r="HT567" s="53"/>
      <c r="HU567" s="53"/>
      <c r="HV567" s="53"/>
      <c r="HW567" s="53"/>
      <c r="HX567" s="53"/>
      <c r="HY567" s="53"/>
      <c r="HZ567" s="53"/>
      <c r="IA567" s="53"/>
      <c r="IB567" s="53"/>
      <c r="IC567" s="53"/>
      <c r="ID567" s="53"/>
      <c r="IE567" s="53"/>
      <c r="IF567" s="53"/>
      <c r="IG567" s="53"/>
      <c r="IH567" s="53"/>
      <c r="II567" s="53"/>
      <c r="IJ567" s="53"/>
      <c r="IK567" s="53"/>
      <c r="IL567" s="53"/>
      <c r="IM567" s="53"/>
      <c r="IN567" s="53"/>
      <c r="IO567" s="53"/>
      <c r="IP567" s="53"/>
      <c r="IQ567" s="53"/>
      <c r="IR567" s="53"/>
      <c r="IS567" s="53"/>
      <c r="IT567" s="53"/>
      <c r="IU567" s="53"/>
      <c r="IV567" s="53"/>
      <c r="IW567" s="53"/>
      <c r="IX567" s="53"/>
      <c r="IY567" s="53"/>
      <c r="IZ567" s="53"/>
      <c r="JA567" s="53"/>
      <c r="JB567" s="53"/>
      <c r="JC567" s="53"/>
      <c r="JD567" s="53"/>
      <c r="JE567" s="53"/>
      <c r="JF567" s="53"/>
      <c r="JG567" s="53"/>
      <c r="JH567" s="53"/>
      <c r="JI567" s="53"/>
      <c r="JJ567" s="53"/>
      <c r="JK567" s="53"/>
      <c r="JL567" s="53"/>
      <c r="JM567" s="53"/>
      <c r="JN567" s="53"/>
      <c r="JO567" s="53"/>
      <c r="JP567" s="53"/>
      <c r="JQ567" s="53"/>
      <c r="JR567" s="53"/>
      <c r="JS567" s="53"/>
      <c r="JT567" s="53"/>
      <c r="JU567" s="53"/>
      <c r="JV567" s="53"/>
      <c r="JW567" s="53"/>
      <c r="JX567" s="53"/>
      <c r="JY567" s="53"/>
      <c r="JZ567" s="53"/>
      <c r="KA567" s="53"/>
      <c r="KB567" s="53"/>
      <c r="KC567" s="53"/>
      <c r="KD567" s="53"/>
      <c r="KE567" s="53"/>
      <c r="KF567" s="53"/>
      <c r="KG567" s="53"/>
      <c r="KH567" s="53"/>
      <c r="KI567" s="53"/>
      <c r="KJ567" s="53"/>
      <c r="KK567" s="53"/>
      <c r="KL567" s="53"/>
      <c r="KM567" s="53"/>
      <c r="KN567" s="53"/>
      <c r="KO567" s="53"/>
      <c r="KP567" s="53"/>
      <c r="KQ567" s="53"/>
      <c r="KR567" s="53"/>
      <c r="KS567" s="53"/>
      <c r="KT567" s="53"/>
      <c r="KU567" s="53"/>
      <c r="KV567" s="53"/>
      <c r="KW567" s="53"/>
      <c r="KX567" s="53"/>
      <c r="KY567" s="53"/>
      <c r="KZ567" s="53"/>
      <c r="LA567" s="53"/>
      <c r="LB567" s="53"/>
      <c r="LC567" s="53"/>
      <c r="LD567" s="53"/>
      <c r="LE567" s="53"/>
      <c r="LF567" s="53"/>
      <c r="LG567" s="53"/>
      <c r="LH567" s="53"/>
      <c r="LI567" s="53"/>
      <c r="LJ567" s="53"/>
      <c r="LK567" s="53"/>
      <c r="LL567" s="53"/>
      <c r="LM567" s="53"/>
      <c r="LN567" s="53"/>
      <c r="LO567" s="53"/>
      <c r="LP567" s="53"/>
      <c r="LQ567" s="53"/>
      <c r="LR567" s="53"/>
      <c r="LS567" s="53"/>
      <c r="LT567" s="53"/>
      <c r="LU567" s="53"/>
      <c r="LV567" s="53"/>
      <c r="LW567" s="53"/>
      <c r="LX567" s="53"/>
      <c r="LY567" s="53"/>
      <c r="LZ567" s="53"/>
      <c r="MA567" s="53"/>
      <c r="MB567" s="53"/>
      <c r="MC567" s="53"/>
      <c r="MD567" s="53"/>
      <c r="ME567" s="53"/>
      <c r="MF567" s="53"/>
      <c r="MG567" s="53"/>
      <c r="MH567" s="53"/>
      <c r="MI567" s="53"/>
      <c r="MJ567" s="53"/>
      <c r="MK567" s="53"/>
      <c r="ML567" s="53"/>
      <c r="MM567" s="53"/>
      <c r="MN567" s="53"/>
      <c r="MO567" s="53"/>
      <c r="MP567" s="53"/>
      <c r="MQ567" s="53"/>
      <c r="MR567" s="53"/>
      <c r="MS567" s="53"/>
      <c r="MT567" s="53"/>
      <c r="MU567" s="53"/>
      <c r="MV567" s="53"/>
      <c r="MW567" s="53"/>
      <c r="MX567" s="53"/>
      <c r="MY567" s="53"/>
      <c r="MZ567" s="53"/>
      <c r="NA567" s="53"/>
      <c r="NB567" s="53"/>
      <c r="NC567" s="53"/>
      <c r="ND567" s="53"/>
      <c r="NE567" s="53"/>
      <c r="NF567" s="53"/>
      <c r="NG567" s="53"/>
      <c r="NH567" s="53"/>
      <c r="NI567" s="53"/>
      <c r="NJ567" s="53"/>
      <c r="NK567" s="53"/>
      <c r="NL567" s="53"/>
      <c r="NM567" s="53"/>
      <c r="NN567" s="53"/>
      <c r="NO567" s="53"/>
      <c r="NP567" s="53"/>
      <c r="NQ567" s="53"/>
      <c r="NR567" s="53"/>
      <c r="NS567" s="53"/>
      <c r="NT567" s="53"/>
      <c r="NU567" s="53"/>
      <c r="NV567" s="53"/>
      <c r="NW567" s="53"/>
      <c r="NX567" s="53"/>
      <c r="NY567" s="53"/>
      <c r="NZ567" s="53"/>
      <c r="OA567" s="53"/>
      <c r="OB567" s="53"/>
      <c r="OC567" s="53"/>
      <c r="OD567" s="53"/>
      <c r="OE567" s="53"/>
      <c r="OF567" s="53"/>
      <c r="OG567" s="53"/>
      <c r="OH567" s="53"/>
      <c r="OI567" s="53"/>
      <c r="OJ567" s="53"/>
      <c r="OK567" s="53"/>
      <c r="OL567" s="53"/>
      <c r="OM567" s="53"/>
      <c r="ON567" s="53"/>
      <c r="OO567" s="53"/>
      <c r="OP567" s="53"/>
      <c r="OQ567" s="53"/>
      <c r="OR567" s="53"/>
      <c r="OS567" s="53"/>
      <c r="OT567" s="53"/>
      <c r="OU567" s="53"/>
      <c r="OV567" s="53"/>
      <c r="OW567" s="53"/>
      <c r="OX567" s="53"/>
      <c r="OY567" s="53"/>
      <c r="OZ567" s="53"/>
      <c r="PA567" s="53"/>
      <c r="PB567" s="53"/>
      <c r="PC567" s="53"/>
      <c r="PD567" s="53"/>
      <c r="PE567" s="53"/>
      <c r="PF567" s="53"/>
      <c r="PG567" s="53"/>
      <c r="PH567" s="53"/>
      <c r="PI567" s="53"/>
      <c r="PJ567" s="53"/>
      <c r="PK567" s="53"/>
      <c r="PL567" s="53"/>
      <c r="PM567" s="53"/>
      <c r="PN567" s="53"/>
      <c r="PO567" s="53"/>
      <c r="PP567" s="53"/>
      <c r="PQ567" s="53"/>
      <c r="PR567" s="53"/>
      <c r="PS567" s="53"/>
      <c r="PT567" s="53"/>
      <c r="PU567" s="53"/>
      <c r="PV567" s="53"/>
      <c r="PW567" s="53"/>
      <c r="PX567" s="53"/>
      <c r="PY567" s="53"/>
      <c r="PZ567" s="53"/>
      <c r="QA567" s="53"/>
      <c r="QB567" s="53"/>
      <c r="QC567" s="53"/>
      <c r="QD567" s="53"/>
      <c r="QE567" s="53"/>
      <c r="QF567" s="53"/>
      <c r="QG567" s="53"/>
      <c r="QH567" s="53"/>
      <c r="QI567" s="53"/>
      <c r="QJ567" s="53"/>
      <c r="QK567" s="53"/>
      <c r="QL567" s="53"/>
      <c r="QM567" s="53"/>
      <c r="QN567" s="53"/>
      <c r="QO567" s="53"/>
      <c r="QP567" s="53"/>
      <c r="QQ567" s="53"/>
      <c r="QR567" s="53"/>
      <c r="QS567" s="53"/>
      <c r="QT567" s="53"/>
      <c r="QU567" s="53"/>
      <c r="QV567" s="53"/>
      <c r="QW567" s="53"/>
      <c r="QX567" s="53"/>
      <c r="QY567" s="53"/>
      <c r="QZ567" s="53"/>
      <c r="RA567" s="53"/>
      <c r="RB567" s="53"/>
      <c r="RC567" s="53"/>
      <c r="RD567" s="53"/>
      <c r="RE567" s="53"/>
      <c r="RF567" s="53"/>
      <c r="RG567" s="53"/>
      <c r="RH567" s="53"/>
      <c r="RI567" s="53"/>
      <c r="RJ567" s="53"/>
      <c r="RK567" s="53"/>
      <c r="RL567" s="53"/>
      <c r="RM567" s="53"/>
      <c r="RN567" s="53"/>
      <c r="RO567" s="53"/>
      <c r="RP567" s="53"/>
      <c r="RQ567" s="53"/>
      <c r="RR567" s="53"/>
      <c r="RS567" s="53"/>
      <c r="RT567" s="53"/>
      <c r="RU567" s="53"/>
      <c r="RV567" s="53"/>
      <c r="RW567" s="53"/>
      <c r="RX567" s="53"/>
      <c r="RY567" s="53"/>
      <c r="RZ567" s="53"/>
      <c r="SA567" s="53"/>
      <c r="SB567" s="53"/>
      <c r="SC567" s="53"/>
      <c r="SD567" s="53"/>
      <c r="SE567" s="53"/>
      <c r="SF567" s="53"/>
      <c r="SG567" s="53"/>
      <c r="SH567" s="53"/>
      <c r="SI567" s="53"/>
      <c r="SJ567" s="53"/>
      <c r="SK567" s="53"/>
      <c r="SL567" s="53"/>
      <c r="SM567" s="53"/>
      <c r="SN567" s="53"/>
      <c r="SO567" s="53"/>
      <c r="SP567" s="53"/>
      <c r="SQ567" s="53"/>
      <c r="SR567" s="53"/>
      <c r="SS567" s="53"/>
      <c r="ST567" s="53"/>
      <c r="SU567" s="53"/>
      <c r="SV567" s="53"/>
      <c r="SW567" s="53"/>
      <c r="SX567" s="53"/>
      <c r="SY567" s="53"/>
      <c r="SZ567" s="53"/>
      <c r="TA567" s="53"/>
      <c r="TB567" s="53"/>
      <c r="TC567" s="53"/>
      <c r="TD567" s="53"/>
      <c r="TE567" s="53"/>
      <c r="TF567" s="53"/>
      <c r="TG567" s="53"/>
      <c r="TH567" s="53"/>
      <c r="TI567" s="53"/>
      <c r="TJ567" s="53"/>
      <c r="TK567" s="53"/>
      <c r="TL567" s="53"/>
      <c r="TM567" s="53"/>
      <c r="TN567" s="53"/>
      <c r="TO567" s="53"/>
      <c r="TP567" s="53"/>
      <c r="TQ567" s="53"/>
      <c r="TR567" s="53"/>
      <c r="TS567" s="53"/>
      <c r="TT567" s="53"/>
      <c r="TU567" s="53"/>
      <c r="TV567" s="53"/>
      <c r="TW567" s="53"/>
      <c r="TX567" s="53"/>
      <c r="TY567" s="53"/>
      <c r="TZ567" s="53"/>
      <c r="UA567" s="53"/>
      <c r="UB567" s="53"/>
      <c r="UC567" s="53"/>
      <c r="UD567" s="53"/>
      <c r="UE567" s="53"/>
      <c r="UF567" s="53"/>
      <c r="UG567" s="53"/>
    </row>
    <row r="568" spans="12:553" s="19" customFormat="1" ht="15.75" customHeight="1" x14ac:dyDescent="0.2">
      <c r="L568" s="66"/>
      <c r="M568" s="66"/>
      <c r="N568" s="52"/>
      <c r="O568" s="53"/>
      <c r="P568" s="53"/>
      <c r="Q568" s="53"/>
      <c r="R568" s="53"/>
      <c r="S568" s="53"/>
      <c r="T568" s="53"/>
      <c r="U568" s="53"/>
      <c r="V568" s="53"/>
      <c r="W568" s="53"/>
      <c r="X568" s="53"/>
      <c r="Y568" s="53"/>
      <c r="Z568" s="53"/>
      <c r="AA568" s="53"/>
      <c r="AB568" s="53"/>
      <c r="AC568" s="53"/>
      <c r="AD568" s="53"/>
      <c r="AE568" s="53"/>
      <c r="AF568" s="53"/>
      <c r="AG568" s="53"/>
      <c r="AH568" s="53"/>
      <c r="AI568" s="53"/>
      <c r="AJ568" s="53"/>
      <c r="AK568" s="53"/>
      <c r="AL568" s="53"/>
      <c r="AM568" s="53"/>
      <c r="AN568" s="53"/>
      <c r="AO568" s="53"/>
      <c r="AP568" s="53"/>
      <c r="AQ568" s="53"/>
      <c r="AR568" s="53"/>
      <c r="AS568" s="53"/>
      <c r="AT568" s="53"/>
      <c r="AU568" s="53"/>
      <c r="AV568" s="53"/>
      <c r="AW568" s="53"/>
      <c r="AX568" s="53"/>
      <c r="AY568" s="53"/>
      <c r="AZ568" s="53"/>
      <c r="BA568" s="53"/>
      <c r="BB568" s="53"/>
      <c r="BC568" s="53"/>
      <c r="BD568" s="53"/>
      <c r="BE568" s="53"/>
      <c r="BF568" s="53"/>
      <c r="BG568" s="53"/>
      <c r="BH568" s="53"/>
      <c r="BI568" s="53"/>
      <c r="BJ568" s="53"/>
      <c r="BK568" s="53"/>
      <c r="BL568" s="53"/>
      <c r="BM568" s="53"/>
      <c r="BN568" s="53"/>
      <c r="BO568" s="53"/>
      <c r="BP568" s="53"/>
      <c r="BQ568" s="53"/>
      <c r="BR568" s="53"/>
      <c r="BS568" s="53"/>
      <c r="BT568" s="53"/>
      <c r="BU568" s="53"/>
      <c r="BV568" s="53"/>
      <c r="BW568" s="53"/>
      <c r="BX568" s="53"/>
      <c r="BY568" s="53"/>
      <c r="BZ568" s="53"/>
      <c r="CA568" s="53"/>
      <c r="CB568" s="53"/>
      <c r="CC568" s="53"/>
      <c r="CD568" s="53"/>
      <c r="CE568" s="53"/>
      <c r="CF568" s="53"/>
      <c r="CG568" s="53"/>
      <c r="CH568" s="53"/>
      <c r="CI568" s="53"/>
      <c r="CJ568" s="53"/>
      <c r="CK568" s="53"/>
      <c r="CL568" s="53"/>
      <c r="CM568" s="53"/>
      <c r="CN568" s="53"/>
      <c r="CO568" s="53"/>
      <c r="CP568" s="53"/>
      <c r="CQ568" s="53"/>
      <c r="CR568" s="53"/>
      <c r="CS568" s="53"/>
      <c r="CT568" s="53"/>
      <c r="CU568" s="53"/>
      <c r="CV568" s="53"/>
      <c r="CW568" s="53"/>
      <c r="CX568" s="53"/>
      <c r="CY568" s="53"/>
      <c r="CZ568" s="53"/>
      <c r="DA568" s="53"/>
      <c r="DB568" s="53"/>
      <c r="DC568" s="53"/>
      <c r="DD568" s="53"/>
      <c r="DE568" s="53"/>
      <c r="DF568" s="53"/>
      <c r="DG568" s="53"/>
      <c r="DH568" s="53"/>
      <c r="DI568" s="53"/>
      <c r="DJ568" s="53"/>
      <c r="DK568" s="53"/>
      <c r="DL568" s="53"/>
      <c r="DM568" s="53"/>
      <c r="DN568" s="53"/>
      <c r="DO568" s="53"/>
      <c r="DP568" s="53"/>
      <c r="DQ568" s="53"/>
      <c r="DR568" s="53"/>
      <c r="DS568" s="53"/>
      <c r="DT568" s="53"/>
      <c r="DU568" s="53"/>
      <c r="DV568" s="53"/>
      <c r="DW568" s="53"/>
      <c r="DX568" s="53"/>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3"/>
      <c r="FK568" s="53"/>
      <c r="FL568" s="53"/>
      <c r="FM568" s="53"/>
      <c r="FN568" s="53"/>
      <c r="FO568" s="53"/>
      <c r="FP568" s="53"/>
      <c r="FQ568" s="53"/>
      <c r="FR568" s="53"/>
      <c r="FS568" s="53"/>
      <c r="FT568" s="53"/>
      <c r="FU568" s="53"/>
      <c r="FV568" s="53"/>
      <c r="FW568" s="53"/>
      <c r="FX568" s="53"/>
      <c r="FY568" s="53"/>
      <c r="FZ568" s="53"/>
      <c r="GA568" s="53"/>
      <c r="GB568" s="53"/>
      <c r="GC568" s="53"/>
      <c r="GD568" s="53"/>
      <c r="GE568" s="53"/>
      <c r="GF568" s="53"/>
      <c r="GG568" s="53"/>
      <c r="GH568" s="53"/>
      <c r="GI568" s="53"/>
      <c r="GJ568" s="53"/>
      <c r="GK568" s="53"/>
      <c r="GL568" s="53"/>
      <c r="GM568" s="53"/>
      <c r="GN568" s="53"/>
      <c r="GO568" s="53"/>
      <c r="GP568" s="53"/>
      <c r="GQ568" s="53"/>
      <c r="GR568" s="53"/>
      <c r="GS568" s="53"/>
      <c r="GT568" s="53"/>
      <c r="GU568" s="53"/>
      <c r="GV568" s="53"/>
      <c r="GW568" s="53"/>
      <c r="GX568" s="53"/>
      <c r="GY568" s="53"/>
      <c r="GZ568" s="53"/>
      <c r="HA568" s="53"/>
      <c r="HB568" s="53"/>
      <c r="HC568" s="53"/>
      <c r="HD568" s="53"/>
      <c r="HE568" s="53"/>
      <c r="HF568" s="53"/>
      <c r="HG568" s="53"/>
      <c r="HH568" s="53"/>
      <c r="HI568" s="53"/>
      <c r="HJ568" s="53"/>
      <c r="HK568" s="53"/>
      <c r="HL568" s="53"/>
      <c r="HM568" s="53"/>
      <c r="HN568" s="53"/>
      <c r="HO568" s="53"/>
      <c r="HP568" s="53"/>
      <c r="HQ568" s="53"/>
      <c r="HR568" s="53"/>
      <c r="HS568" s="53"/>
      <c r="HT568" s="53"/>
      <c r="HU568" s="53"/>
      <c r="HV568" s="53"/>
      <c r="HW568" s="53"/>
      <c r="HX568" s="53"/>
      <c r="HY568" s="53"/>
      <c r="HZ568" s="53"/>
      <c r="IA568" s="53"/>
      <c r="IB568" s="53"/>
      <c r="IC568" s="53"/>
      <c r="ID568" s="53"/>
      <c r="IE568" s="53"/>
      <c r="IF568" s="53"/>
      <c r="IG568" s="53"/>
      <c r="IH568" s="53"/>
      <c r="II568" s="53"/>
      <c r="IJ568" s="53"/>
      <c r="IK568" s="53"/>
      <c r="IL568" s="53"/>
      <c r="IM568" s="53"/>
      <c r="IN568" s="53"/>
      <c r="IO568" s="53"/>
      <c r="IP568" s="53"/>
      <c r="IQ568" s="53"/>
      <c r="IR568" s="53"/>
      <c r="IS568" s="53"/>
      <c r="IT568" s="53"/>
      <c r="IU568" s="53"/>
      <c r="IV568" s="53"/>
      <c r="IW568" s="53"/>
      <c r="IX568" s="53"/>
      <c r="IY568" s="53"/>
      <c r="IZ568" s="53"/>
      <c r="JA568" s="53"/>
      <c r="JB568" s="53"/>
      <c r="JC568" s="53"/>
      <c r="JD568" s="53"/>
      <c r="JE568" s="53"/>
      <c r="JF568" s="53"/>
      <c r="JG568" s="53"/>
      <c r="JH568" s="53"/>
      <c r="JI568" s="53"/>
      <c r="JJ568" s="53"/>
      <c r="JK568" s="53"/>
      <c r="JL568" s="53"/>
      <c r="JM568" s="53"/>
      <c r="JN568" s="53"/>
      <c r="JO568" s="53"/>
      <c r="JP568" s="53"/>
      <c r="JQ568" s="53"/>
      <c r="JR568" s="53"/>
      <c r="JS568" s="53"/>
      <c r="JT568" s="53"/>
      <c r="JU568" s="53"/>
      <c r="JV568" s="53"/>
      <c r="JW568" s="53"/>
      <c r="JX568" s="53"/>
      <c r="JY568" s="53"/>
      <c r="JZ568" s="53"/>
      <c r="KA568" s="53"/>
      <c r="KB568" s="53"/>
      <c r="KC568" s="53"/>
      <c r="KD568" s="53"/>
      <c r="KE568" s="53"/>
      <c r="KF568" s="53"/>
      <c r="KG568" s="53"/>
      <c r="KH568" s="53"/>
      <c r="KI568" s="53"/>
      <c r="KJ568" s="53"/>
      <c r="KK568" s="53"/>
      <c r="KL568" s="53"/>
      <c r="KM568" s="53"/>
      <c r="KN568" s="53"/>
      <c r="KO568" s="53"/>
      <c r="KP568" s="53"/>
      <c r="KQ568" s="53"/>
      <c r="KR568" s="53"/>
      <c r="KS568" s="53"/>
      <c r="KT568" s="53"/>
      <c r="KU568" s="53"/>
      <c r="KV568" s="53"/>
      <c r="KW568" s="53"/>
      <c r="KX568" s="53"/>
      <c r="KY568" s="53"/>
      <c r="KZ568" s="53"/>
      <c r="LA568" s="53"/>
      <c r="LB568" s="53"/>
      <c r="LC568" s="53"/>
      <c r="LD568" s="53"/>
      <c r="LE568" s="53"/>
      <c r="LF568" s="53"/>
      <c r="LG568" s="53"/>
      <c r="LH568" s="53"/>
      <c r="LI568" s="53"/>
      <c r="LJ568" s="53"/>
      <c r="LK568" s="53"/>
      <c r="LL568" s="53"/>
      <c r="LM568" s="53"/>
      <c r="LN568" s="53"/>
      <c r="LO568" s="53"/>
      <c r="LP568" s="53"/>
      <c r="LQ568" s="53"/>
      <c r="LR568" s="53"/>
      <c r="LS568" s="53"/>
      <c r="LT568" s="53"/>
      <c r="LU568" s="53"/>
      <c r="LV568" s="53"/>
      <c r="LW568" s="53"/>
      <c r="LX568" s="53"/>
      <c r="LY568" s="53"/>
      <c r="LZ568" s="53"/>
      <c r="MA568" s="53"/>
      <c r="MB568" s="53"/>
      <c r="MC568" s="53"/>
      <c r="MD568" s="53"/>
      <c r="ME568" s="53"/>
      <c r="MF568" s="53"/>
      <c r="MG568" s="53"/>
      <c r="MH568" s="53"/>
      <c r="MI568" s="53"/>
      <c r="MJ568" s="53"/>
      <c r="MK568" s="53"/>
      <c r="ML568" s="53"/>
      <c r="MM568" s="53"/>
      <c r="MN568" s="53"/>
      <c r="MO568" s="53"/>
      <c r="MP568" s="53"/>
      <c r="MQ568" s="53"/>
      <c r="MR568" s="53"/>
      <c r="MS568" s="53"/>
      <c r="MT568" s="53"/>
      <c r="MU568" s="53"/>
      <c r="MV568" s="53"/>
      <c r="MW568" s="53"/>
      <c r="MX568" s="53"/>
      <c r="MY568" s="53"/>
      <c r="MZ568" s="53"/>
      <c r="NA568" s="53"/>
      <c r="NB568" s="53"/>
      <c r="NC568" s="53"/>
      <c r="ND568" s="53"/>
      <c r="NE568" s="53"/>
      <c r="NF568" s="53"/>
      <c r="NG568" s="53"/>
      <c r="NH568" s="53"/>
      <c r="NI568" s="53"/>
      <c r="NJ568" s="53"/>
      <c r="NK568" s="53"/>
      <c r="NL568" s="53"/>
      <c r="NM568" s="53"/>
      <c r="NN568" s="53"/>
      <c r="NO568" s="53"/>
      <c r="NP568" s="53"/>
      <c r="NQ568" s="53"/>
      <c r="NR568" s="53"/>
      <c r="NS568" s="53"/>
      <c r="NT568" s="53"/>
      <c r="NU568" s="53"/>
      <c r="NV568" s="53"/>
      <c r="NW568" s="53"/>
      <c r="NX568" s="53"/>
      <c r="NY568" s="53"/>
      <c r="NZ568" s="53"/>
      <c r="OA568" s="53"/>
      <c r="OB568" s="53"/>
      <c r="OC568" s="53"/>
      <c r="OD568" s="53"/>
      <c r="OE568" s="53"/>
      <c r="OF568" s="53"/>
      <c r="OG568" s="53"/>
      <c r="OH568" s="53"/>
      <c r="OI568" s="53"/>
      <c r="OJ568" s="53"/>
      <c r="OK568" s="53"/>
      <c r="OL568" s="53"/>
      <c r="OM568" s="53"/>
      <c r="ON568" s="53"/>
      <c r="OO568" s="53"/>
      <c r="OP568" s="53"/>
      <c r="OQ568" s="53"/>
      <c r="OR568" s="53"/>
      <c r="OS568" s="53"/>
      <c r="OT568" s="53"/>
      <c r="OU568" s="53"/>
      <c r="OV568" s="53"/>
      <c r="OW568" s="53"/>
      <c r="OX568" s="53"/>
      <c r="OY568" s="53"/>
      <c r="OZ568" s="53"/>
      <c r="PA568" s="53"/>
      <c r="PB568" s="53"/>
      <c r="PC568" s="53"/>
      <c r="PD568" s="53"/>
      <c r="PE568" s="53"/>
      <c r="PF568" s="53"/>
      <c r="PG568" s="53"/>
      <c r="PH568" s="53"/>
      <c r="PI568" s="53"/>
      <c r="PJ568" s="53"/>
      <c r="PK568" s="53"/>
      <c r="PL568" s="53"/>
      <c r="PM568" s="53"/>
      <c r="PN568" s="53"/>
      <c r="PO568" s="53"/>
      <c r="PP568" s="53"/>
      <c r="PQ568" s="53"/>
      <c r="PR568" s="53"/>
      <c r="PS568" s="53"/>
      <c r="PT568" s="53"/>
      <c r="PU568" s="53"/>
      <c r="PV568" s="53"/>
      <c r="PW568" s="53"/>
      <c r="PX568" s="53"/>
      <c r="PY568" s="53"/>
      <c r="PZ568" s="53"/>
      <c r="QA568" s="53"/>
      <c r="QB568" s="53"/>
      <c r="QC568" s="53"/>
      <c r="QD568" s="53"/>
      <c r="QE568" s="53"/>
      <c r="QF568" s="53"/>
      <c r="QG568" s="53"/>
      <c r="QH568" s="53"/>
      <c r="QI568" s="53"/>
      <c r="QJ568" s="53"/>
      <c r="QK568" s="53"/>
      <c r="QL568" s="53"/>
      <c r="QM568" s="53"/>
      <c r="QN568" s="53"/>
      <c r="QO568" s="53"/>
      <c r="QP568" s="53"/>
      <c r="QQ568" s="53"/>
      <c r="QR568" s="53"/>
      <c r="QS568" s="53"/>
      <c r="QT568" s="53"/>
      <c r="QU568" s="53"/>
      <c r="QV568" s="53"/>
      <c r="QW568" s="53"/>
      <c r="QX568" s="53"/>
      <c r="QY568" s="53"/>
      <c r="QZ568" s="53"/>
      <c r="RA568" s="53"/>
      <c r="RB568" s="53"/>
      <c r="RC568" s="53"/>
      <c r="RD568" s="53"/>
      <c r="RE568" s="53"/>
      <c r="RF568" s="53"/>
      <c r="RG568" s="53"/>
      <c r="RH568" s="53"/>
      <c r="RI568" s="53"/>
      <c r="RJ568" s="53"/>
      <c r="RK568" s="53"/>
      <c r="RL568" s="53"/>
      <c r="RM568" s="53"/>
      <c r="RN568" s="53"/>
      <c r="RO568" s="53"/>
      <c r="RP568" s="53"/>
      <c r="RQ568" s="53"/>
      <c r="RR568" s="53"/>
      <c r="RS568" s="53"/>
      <c r="RT568" s="53"/>
      <c r="RU568" s="53"/>
      <c r="RV568" s="53"/>
      <c r="RW568" s="53"/>
      <c r="RX568" s="53"/>
      <c r="RY568" s="53"/>
      <c r="RZ568" s="53"/>
      <c r="SA568" s="53"/>
      <c r="SB568" s="53"/>
      <c r="SC568" s="53"/>
      <c r="SD568" s="53"/>
      <c r="SE568" s="53"/>
      <c r="SF568" s="53"/>
      <c r="SG568" s="53"/>
      <c r="SH568" s="53"/>
      <c r="SI568" s="53"/>
      <c r="SJ568" s="53"/>
      <c r="SK568" s="53"/>
      <c r="SL568" s="53"/>
      <c r="SM568" s="53"/>
      <c r="SN568" s="53"/>
      <c r="SO568" s="53"/>
      <c r="SP568" s="53"/>
      <c r="SQ568" s="53"/>
      <c r="SR568" s="53"/>
      <c r="SS568" s="53"/>
      <c r="ST568" s="53"/>
      <c r="SU568" s="53"/>
      <c r="SV568" s="53"/>
      <c r="SW568" s="53"/>
      <c r="SX568" s="53"/>
      <c r="SY568" s="53"/>
      <c r="SZ568" s="53"/>
      <c r="TA568" s="53"/>
      <c r="TB568" s="53"/>
      <c r="TC568" s="53"/>
      <c r="TD568" s="53"/>
      <c r="TE568" s="53"/>
      <c r="TF568" s="53"/>
      <c r="TG568" s="53"/>
      <c r="TH568" s="53"/>
      <c r="TI568" s="53"/>
      <c r="TJ568" s="53"/>
      <c r="TK568" s="53"/>
      <c r="TL568" s="53"/>
      <c r="TM568" s="53"/>
      <c r="TN568" s="53"/>
      <c r="TO568" s="53"/>
      <c r="TP568" s="53"/>
      <c r="TQ568" s="53"/>
      <c r="TR568" s="53"/>
      <c r="TS568" s="53"/>
      <c r="TT568" s="53"/>
      <c r="TU568" s="53"/>
      <c r="TV568" s="53"/>
      <c r="TW568" s="53"/>
      <c r="TX568" s="53"/>
      <c r="TY568" s="53"/>
      <c r="TZ568" s="53"/>
      <c r="UA568" s="53"/>
      <c r="UB568" s="53"/>
      <c r="UC568" s="53"/>
      <c r="UD568" s="53"/>
      <c r="UE568" s="53"/>
      <c r="UF568" s="53"/>
      <c r="UG568" s="53"/>
    </row>
    <row r="569" spans="12:553" s="19" customFormat="1" ht="15.75" customHeight="1" x14ac:dyDescent="0.2">
      <c r="L569" s="66"/>
      <c r="M569" s="66"/>
      <c r="N569" s="52"/>
      <c r="O569" s="53"/>
      <c r="P569" s="53"/>
      <c r="Q569" s="53"/>
      <c r="R569" s="53"/>
      <c r="S569" s="53"/>
      <c r="T569" s="53"/>
      <c r="U569" s="53"/>
      <c r="V569" s="53"/>
      <c r="W569" s="53"/>
      <c r="X569" s="53"/>
      <c r="Y569" s="53"/>
      <c r="Z569" s="53"/>
      <c r="AA569" s="53"/>
      <c r="AB569" s="53"/>
      <c r="AC569" s="53"/>
      <c r="AD569" s="53"/>
      <c r="AE569" s="53"/>
      <c r="AF569" s="53"/>
      <c r="AG569" s="53"/>
      <c r="AH569" s="53"/>
      <c r="AI569" s="53"/>
      <c r="AJ569" s="53"/>
      <c r="AK569" s="53"/>
      <c r="AL569" s="53"/>
      <c r="AM569" s="53"/>
      <c r="AN569" s="53"/>
      <c r="AO569" s="53"/>
      <c r="AP569" s="53"/>
      <c r="AQ569" s="53"/>
      <c r="AR569" s="53"/>
      <c r="AS569" s="53"/>
      <c r="AT569" s="53"/>
      <c r="AU569" s="53"/>
      <c r="AV569" s="53"/>
      <c r="AW569" s="53"/>
      <c r="AX569" s="53"/>
      <c r="AY569" s="53"/>
      <c r="AZ569" s="53"/>
      <c r="BA569" s="53"/>
      <c r="BB569" s="53"/>
      <c r="BC569" s="53"/>
      <c r="BD569" s="53"/>
      <c r="BE569" s="53"/>
      <c r="BF569" s="53"/>
      <c r="BG569" s="53"/>
      <c r="BH569" s="53"/>
      <c r="BI569" s="53"/>
      <c r="BJ569" s="53"/>
      <c r="BK569" s="53"/>
      <c r="BL569" s="53"/>
      <c r="BM569" s="53"/>
      <c r="BN569" s="53"/>
      <c r="BO569" s="53"/>
      <c r="BP569" s="53"/>
      <c r="BQ569" s="53"/>
      <c r="BR569" s="53"/>
      <c r="BS569" s="53"/>
      <c r="BT569" s="53"/>
      <c r="BU569" s="53"/>
      <c r="BV569" s="53"/>
      <c r="BW569" s="53"/>
      <c r="BX569" s="53"/>
      <c r="BY569" s="53"/>
      <c r="BZ569" s="53"/>
      <c r="CA569" s="53"/>
      <c r="CB569" s="53"/>
      <c r="CC569" s="53"/>
      <c r="CD569" s="53"/>
      <c r="CE569" s="53"/>
      <c r="CF569" s="53"/>
      <c r="CG569" s="53"/>
      <c r="CH569" s="53"/>
      <c r="CI569" s="53"/>
      <c r="CJ569" s="53"/>
      <c r="CK569" s="53"/>
      <c r="CL569" s="53"/>
      <c r="CM569" s="53"/>
      <c r="CN569" s="53"/>
      <c r="CO569" s="53"/>
      <c r="CP569" s="53"/>
      <c r="CQ569" s="53"/>
      <c r="CR569" s="53"/>
      <c r="CS569" s="53"/>
      <c r="CT569" s="53"/>
      <c r="CU569" s="53"/>
      <c r="CV569" s="53"/>
      <c r="CW569" s="53"/>
      <c r="CX569" s="53"/>
      <c r="CY569" s="53"/>
      <c r="CZ569" s="53"/>
      <c r="DA569" s="53"/>
      <c r="DB569" s="53"/>
      <c r="DC569" s="53"/>
      <c r="DD569" s="53"/>
      <c r="DE569" s="53"/>
      <c r="DF569" s="53"/>
      <c r="DG569" s="53"/>
      <c r="DH569" s="53"/>
      <c r="DI569" s="53"/>
      <c r="DJ569" s="53"/>
      <c r="DK569" s="53"/>
      <c r="DL569" s="53"/>
      <c r="DM569" s="53"/>
      <c r="DN569" s="53"/>
      <c r="DO569" s="53"/>
      <c r="DP569" s="53"/>
      <c r="DQ569" s="53"/>
      <c r="DR569" s="53"/>
      <c r="DS569" s="53"/>
      <c r="DT569" s="53"/>
      <c r="DU569" s="53"/>
      <c r="DV569" s="53"/>
      <c r="DW569" s="53"/>
      <c r="DX569" s="53"/>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3"/>
      <c r="FK569" s="53"/>
      <c r="FL569" s="53"/>
      <c r="FM569" s="53"/>
      <c r="FN569" s="53"/>
      <c r="FO569" s="53"/>
      <c r="FP569" s="53"/>
      <c r="FQ569" s="53"/>
      <c r="FR569" s="53"/>
      <c r="FS569" s="53"/>
      <c r="FT569" s="53"/>
      <c r="FU569" s="53"/>
      <c r="FV569" s="53"/>
      <c r="FW569" s="53"/>
      <c r="FX569" s="53"/>
      <c r="FY569" s="53"/>
      <c r="FZ569" s="53"/>
      <c r="GA569" s="53"/>
      <c r="GB569" s="53"/>
      <c r="GC569" s="53"/>
      <c r="GD569" s="53"/>
      <c r="GE569" s="53"/>
      <c r="GF569" s="53"/>
      <c r="GG569" s="53"/>
      <c r="GH569" s="53"/>
      <c r="GI569" s="53"/>
      <c r="GJ569" s="53"/>
      <c r="GK569" s="53"/>
      <c r="GL569" s="53"/>
      <c r="GM569" s="53"/>
      <c r="GN569" s="53"/>
      <c r="GO569" s="53"/>
      <c r="GP569" s="53"/>
      <c r="GQ569" s="53"/>
      <c r="GR569" s="53"/>
      <c r="GS569" s="53"/>
      <c r="GT569" s="53"/>
      <c r="GU569" s="53"/>
      <c r="GV569" s="53"/>
      <c r="GW569" s="53"/>
      <c r="GX569" s="53"/>
      <c r="GY569" s="53"/>
      <c r="GZ569" s="53"/>
      <c r="HA569" s="53"/>
      <c r="HB569" s="53"/>
      <c r="HC569" s="53"/>
      <c r="HD569" s="53"/>
      <c r="HE569" s="53"/>
      <c r="HF569" s="53"/>
      <c r="HG569" s="53"/>
      <c r="HH569" s="53"/>
      <c r="HI569" s="53"/>
      <c r="HJ569" s="53"/>
      <c r="HK569" s="53"/>
      <c r="HL569" s="53"/>
      <c r="HM569" s="53"/>
      <c r="HN569" s="53"/>
      <c r="HO569" s="53"/>
      <c r="HP569" s="53"/>
      <c r="HQ569" s="53"/>
      <c r="HR569" s="53"/>
      <c r="HS569" s="53"/>
      <c r="HT569" s="53"/>
      <c r="HU569" s="53"/>
      <c r="HV569" s="53"/>
      <c r="HW569" s="53"/>
      <c r="HX569" s="53"/>
      <c r="HY569" s="53"/>
      <c r="HZ569" s="53"/>
      <c r="IA569" s="53"/>
      <c r="IB569" s="53"/>
      <c r="IC569" s="53"/>
      <c r="ID569" s="53"/>
      <c r="IE569" s="53"/>
      <c r="IF569" s="53"/>
      <c r="IG569" s="53"/>
      <c r="IH569" s="53"/>
      <c r="II569" s="53"/>
      <c r="IJ569" s="53"/>
      <c r="IK569" s="53"/>
      <c r="IL569" s="53"/>
      <c r="IM569" s="53"/>
      <c r="IN569" s="53"/>
      <c r="IO569" s="53"/>
      <c r="IP569" s="53"/>
      <c r="IQ569" s="53"/>
      <c r="IR569" s="53"/>
      <c r="IS569" s="53"/>
      <c r="IT569" s="53"/>
      <c r="IU569" s="53"/>
      <c r="IV569" s="53"/>
      <c r="IW569" s="53"/>
      <c r="IX569" s="53"/>
      <c r="IY569" s="53"/>
      <c r="IZ569" s="53"/>
      <c r="JA569" s="53"/>
      <c r="JB569" s="53"/>
      <c r="JC569" s="53"/>
      <c r="JD569" s="53"/>
      <c r="JE569" s="53"/>
      <c r="JF569" s="53"/>
      <c r="JG569" s="53"/>
      <c r="JH569" s="53"/>
      <c r="JI569" s="53"/>
      <c r="JJ569" s="53"/>
      <c r="JK569" s="53"/>
      <c r="JL569" s="53"/>
      <c r="JM569" s="53"/>
      <c r="JN569" s="53"/>
      <c r="JO569" s="53"/>
      <c r="JP569" s="53"/>
      <c r="JQ569" s="53"/>
      <c r="JR569" s="53"/>
      <c r="JS569" s="53"/>
      <c r="JT569" s="53"/>
      <c r="JU569" s="53"/>
      <c r="JV569" s="53"/>
      <c r="JW569" s="53"/>
      <c r="JX569" s="53"/>
      <c r="JY569" s="53"/>
      <c r="JZ569" s="53"/>
      <c r="KA569" s="53"/>
      <c r="KB569" s="53"/>
      <c r="KC569" s="53"/>
      <c r="KD569" s="53"/>
      <c r="KE569" s="53"/>
      <c r="KF569" s="53"/>
      <c r="KG569" s="53"/>
      <c r="KH569" s="53"/>
      <c r="KI569" s="53"/>
      <c r="KJ569" s="53"/>
      <c r="KK569" s="53"/>
      <c r="KL569" s="53"/>
      <c r="KM569" s="53"/>
      <c r="KN569" s="53"/>
      <c r="KO569" s="53"/>
      <c r="KP569" s="53"/>
      <c r="KQ569" s="53"/>
      <c r="KR569" s="53"/>
      <c r="KS569" s="53"/>
      <c r="KT569" s="53"/>
      <c r="KU569" s="53"/>
      <c r="KV569" s="53"/>
      <c r="KW569" s="53"/>
      <c r="KX569" s="53"/>
      <c r="KY569" s="53"/>
      <c r="KZ569" s="53"/>
      <c r="LA569" s="53"/>
      <c r="LB569" s="53"/>
      <c r="LC569" s="53"/>
      <c r="LD569" s="53"/>
      <c r="LE569" s="53"/>
      <c r="LF569" s="53"/>
      <c r="LG569" s="53"/>
      <c r="LH569" s="53"/>
      <c r="LI569" s="53"/>
      <c r="LJ569" s="53"/>
      <c r="LK569" s="53"/>
      <c r="LL569" s="53"/>
      <c r="LM569" s="53"/>
      <c r="LN569" s="53"/>
      <c r="LO569" s="53"/>
      <c r="LP569" s="53"/>
      <c r="LQ569" s="53"/>
      <c r="LR569" s="53"/>
      <c r="LS569" s="53"/>
      <c r="LT569" s="53"/>
      <c r="LU569" s="53"/>
      <c r="LV569" s="53"/>
      <c r="LW569" s="53"/>
      <c r="LX569" s="53"/>
      <c r="LY569" s="53"/>
      <c r="LZ569" s="53"/>
      <c r="MA569" s="53"/>
      <c r="MB569" s="53"/>
      <c r="MC569" s="53"/>
      <c r="MD569" s="53"/>
      <c r="ME569" s="53"/>
      <c r="MF569" s="53"/>
      <c r="MG569" s="53"/>
      <c r="MH569" s="53"/>
      <c r="MI569" s="53"/>
      <c r="MJ569" s="53"/>
      <c r="MK569" s="53"/>
      <c r="ML569" s="53"/>
      <c r="MM569" s="53"/>
      <c r="MN569" s="53"/>
      <c r="MO569" s="53"/>
      <c r="MP569" s="53"/>
      <c r="MQ569" s="53"/>
      <c r="MR569" s="53"/>
      <c r="MS569" s="53"/>
      <c r="MT569" s="53"/>
      <c r="MU569" s="53"/>
      <c r="MV569" s="53"/>
      <c r="MW569" s="53"/>
      <c r="MX569" s="53"/>
      <c r="MY569" s="53"/>
      <c r="MZ569" s="53"/>
      <c r="NA569" s="53"/>
      <c r="NB569" s="53"/>
      <c r="NC569" s="53"/>
      <c r="ND569" s="53"/>
      <c r="NE569" s="53"/>
      <c r="NF569" s="53"/>
      <c r="NG569" s="53"/>
      <c r="NH569" s="53"/>
      <c r="NI569" s="53"/>
      <c r="NJ569" s="53"/>
      <c r="NK569" s="53"/>
      <c r="NL569" s="53"/>
      <c r="NM569" s="53"/>
      <c r="NN569" s="53"/>
      <c r="NO569" s="53"/>
      <c r="NP569" s="53"/>
      <c r="NQ569" s="53"/>
      <c r="NR569" s="53"/>
      <c r="NS569" s="53"/>
      <c r="NT569" s="53"/>
      <c r="NU569" s="53"/>
      <c r="NV569" s="53"/>
      <c r="NW569" s="53"/>
      <c r="NX569" s="53"/>
      <c r="NY569" s="53"/>
      <c r="NZ569" s="53"/>
      <c r="OA569" s="53"/>
      <c r="OB569" s="53"/>
      <c r="OC569" s="53"/>
      <c r="OD569" s="53"/>
      <c r="OE569" s="53"/>
      <c r="OF569" s="53"/>
      <c r="OG569" s="53"/>
      <c r="OH569" s="53"/>
      <c r="OI569" s="53"/>
      <c r="OJ569" s="53"/>
      <c r="OK569" s="53"/>
      <c r="OL569" s="53"/>
      <c r="OM569" s="53"/>
      <c r="ON569" s="53"/>
      <c r="OO569" s="53"/>
      <c r="OP569" s="53"/>
      <c r="OQ569" s="53"/>
      <c r="OR569" s="53"/>
      <c r="OS569" s="53"/>
      <c r="OT569" s="53"/>
      <c r="OU569" s="53"/>
      <c r="OV569" s="53"/>
      <c r="OW569" s="53"/>
      <c r="OX569" s="53"/>
      <c r="OY569" s="53"/>
      <c r="OZ569" s="53"/>
      <c r="PA569" s="53"/>
      <c r="PB569" s="53"/>
      <c r="PC569" s="53"/>
      <c r="PD569" s="53"/>
      <c r="PE569" s="53"/>
      <c r="PF569" s="53"/>
      <c r="PG569" s="53"/>
      <c r="PH569" s="53"/>
      <c r="PI569" s="53"/>
      <c r="PJ569" s="53"/>
      <c r="PK569" s="53"/>
      <c r="PL569" s="53"/>
      <c r="PM569" s="53"/>
      <c r="PN569" s="53"/>
      <c r="PO569" s="53"/>
      <c r="PP569" s="53"/>
      <c r="PQ569" s="53"/>
      <c r="PR569" s="53"/>
      <c r="PS569" s="53"/>
      <c r="PT569" s="53"/>
      <c r="PU569" s="53"/>
      <c r="PV569" s="53"/>
      <c r="PW569" s="53"/>
      <c r="PX569" s="53"/>
      <c r="PY569" s="53"/>
      <c r="PZ569" s="53"/>
      <c r="QA569" s="53"/>
      <c r="QB569" s="53"/>
      <c r="QC569" s="53"/>
      <c r="QD569" s="53"/>
      <c r="QE569" s="53"/>
      <c r="QF569" s="53"/>
      <c r="QG569" s="53"/>
      <c r="QH569" s="53"/>
      <c r="QI569" s="53"/>
      <c r="QJ569" s="53"/>
      <c r="QK569" s="53"/>
      <c r="QL569" s="53"/>
      <c r="QM569" s="53"/>
      <c r="QN569" s="53"/>
      <c r="QO569" s="53"/>
      <c r="QP569" s="53"/>
      <c r="QQ569" s="53"/>
      <c r="QR569" s="53"/>
      <c r="QS569" s="53"/>
      <c r="QT569" s="53"/>
      <c r="QU569" s="53"/>
      <c r="QV569" s="53"/>
      <c r="QW569" s="53"/>
      <c r="QX569" s="53"/>
      <c r="QY569" s="53"/>
      <c r="QZ569" s="53"/>
      <c r="RA569" s="53"/>
      <c r="RB569" s="53"/>
      <c r="RC569" s="53"/>
      <c r="RD569" s="53"/>
      <c r="RE569" s="53"/>
      <c r="RF569" s="53"/>
      <c r="RG569" s="53"/>
      <c r="RH569" s="53"/>
      <c r="RI569" s="53"/>
      <c r="RJ569" s="53"/>
      <c r="RK569" s="53"/>
      <c r="RL569" s="53"/>
      <c r="RM569" s="53"/>
      <c r="RN569" s="53"/>
      <c r="RO569" s="53"/>
      <c r="RP569" s="53"/>
      <c r="RQ569" s="53"/>
      <c r="RR569" s="53"/>
      <c r="RS569" s="53"/>
      <c r="RT569" s="53"/>
      <c r="RU569" s="53"/>
      <c r="RV569" s="53"/>
      <c r="RW569" s="53"/>
      <c r="RX569" s="53"/>
      <c r="RY569" s="53"/>
      <c r="RZ569" s="53"/>
      <c r="SA569" s="53"/>
      <c r="SB569" s="53"/>
      <c r="SC569" s="53"/>
      <c r="SD569" s="53"/>
      <c r="SE569" s="53"/>
      <c r="SF569" s="53"/>
      <c r="SG569" s="53"/>
      <c r="SH569" s="53"/>
      <c r="SI569" s="53"/>
      <c r="SJ569" s="53"/>
      <c r="SK569" s="53"/>
      <c r="SL569" s="53"/>
      <c r="SM569" s="53"/>
      <c r="SN569" s="53"/>
      <c r="SO569" s="53"/>
      <c r="SP569" s="53"/>
      <c r="SQ569" s="53"/>
      <c r="SR569" s="53"/>
      <c r="SS569" s="53"/>
      <c r="ST569" s="53"/>
      <c r="SU569" s="53"/>
      <c r="SV569" s="53"/>
      <c r="SW569" s="53"/>
      <c r="SX569" s="53"/>
      <c r="SY569" s="53"/>
      <c r="SZ569" s="53"/>
      <c r="TA569" s="53"/>
      <c r="TB569" s="53"/>
      <c r="TC569" s="53"/>
      <c r="TD569" s="53"/>
      <c r="TE569" s="53"/>
      <c r="TF569" s="53"/>
      <c r="TG569" s="53"/>
      <c r="TH569" s="53"/>
      <c r="TI569" s="53"/>
      <c r="TJ569" s="53"/>
      <c r="TK569" s="53"/>
      <c r="TL569" s="53"/>
      <c r="TM569" s="53"/>
      <c r="TN569" s="53"/>
      <c r="TO569" s="53"/>
      <c r="TP569" s="53"/>
      <c r="TQ569" s="53"/>
      <c r="TR569" s="53"/>
      <c r="TS569" s="53"/>
      <c r="TT569" s="53"/>
      <c r="TU569" s="53"/>
      <c r="TV569" s="53"/>
      <c r="TW569" s="53"/>
      <c r="TX569" s="53"/>
      <c r="TY569" s="53"/>
      <c r="TZ569" s="53"/>
      <c r="UA569" s="53"/>
      <c r="UB569" s="53"/>
      <c r="UC569" s="53"/>
      <c r="UD569" s="53"/>
      <c r="UE569" s="53"/>
      <c r="UF569" s="53"/>
      <c r="UG569" s="53"/>
    </row>
    <row r="570" spans="12:553" s="19" customFormat="1" ht="15.75" customHeight="1" x14ac:dyDescent="0.2">
      <c r="L570" s="66"/>
      <c r="M570" s="66"/>
      <c r="N570" s="52"/>
      <c r="O570" s="53"/>
      <c r="P570" s="53"/>
      <c r="Q570" s="53"/>
      <c r="R570" s="53"/>
      <c r="S570" s="53"/>
      <c r="T570" s="53"/>
      <c r="U570" s="53"/>
      <c r="V570" s="53"/>
      <c r="W570" s="53"/>
      <c r="X570" s="53"/>
      <c r="Y570" s="53"/>
      <c r="Z570" s="53"/>
      <c r="AA570" s="53"/>
      <c r="AB570" s="53"/>
      <c r="AC570" s="53"/>
      <c r="AD570" s="53"/>
      <c r="AE570" s="53"/>
      <c r="AF570" s="53"/>
      <c r="AG570" s="53"/>
      <c r="AH570" s="53"/>
      <c r="AI570" s="53"/>
      <c r="AJ570" s="53"/>
      <c r="AK570" s="53"/>
      <c r="AL570" s="53"/>
      <c r="AM570" s="53"/>
      <c r="AN570" s="53"/>
      <c r="AO570" s="53"/>
      <c r="AP570" s="53"/>
      <c r="AQ570" s="53"/>
      <c r="AR570" s="53"/>
      <c r="AS570" s="53"/>
      <c r="AT570" s="53"/>
      <c r="AU570" s="53"/>
      <c r="AV570" s="53"/>
      <c r="AW570" s="53"/>
      <c r="AX570" s="53"/>
      <c r="AY570" s="53"/>
      <c r="AZ570" s="53"/>
      <c r="BA570" s="53"/>
      <c r="BB570" s="53"/>
      <c r="BC570" s="53"/>
      <c r="BD570" s="53"/>
      <c r="BE570" s="53"/>
      <c r="BF570" s="53"/>
      <c r="BG570" s="53"/>
      <c r="BH570" s="53"/>
      <c r="BI570" s="53"/>
      <c r="BJ570" s="53"/>
      <c r="BK570" s="53"/>
      <c r="BL570" s="53"/>
      <c r="BM570" s="53"/>
      <c r="BN570" s="53"/>
      <c r="BO570" s="53"/>
      <c r="BP570" s="53"/>
      <c r="BQ570" s="53"/>
      <c r="BR570" s="53"/>
      <c r="BS570" s="53"/>
      <c r="BT570" s="53"/>
      <c r="BU570" s="53"/>
      <c r="BV570" s="53"/>
      <c r="BW570" s="53"/>
      <c r="BX570" s="53"/>
      <c r="BY570" s="53"/>
      <c r="BZ570" s="53"/>
      <c r="CA570" s="53"/>
      <c r="CB570" s="53"/>
      <c r="CC570" s="53"/>
      <c r="CD570" s="53"/>
      <c r="CE570" s="53"/>
      <c r="CF570" s="53"/>
      <c r="CG570" s="53"/>
      <c r="CH570" s="53"/>
      <c r="CI570" s="53"/>
      <c r="CJ570" s="53"/>
      <c r="CK570" s="53"/>
      <c r="CL570" s="53"/>
      <c r="CM570" s="53"/>
      <c r="CN570" s="53"/>
      <c r="CO570" s="53"/>
      <c r="CP570" s="53"/>
      <c r="CQ570" s="53"/>
      <c r="CR570" s="53"/>
      <c r="CS570" s="53"/>
      <c r="CT570" s="53"/>
      <c r="CU570" s="53"/>
      <c r="CV570" s="53"/>
      <c r="CW570" s="53"/>
      <c r="CX570" s="53"/>
      <c r="CY570" s="53"/>
      <c r="CZ570" s="53"/>
      <c r="DA570" s="53"/>
      <c r="DB570" s="53"/>
      <c r="DC570" s="53"/>
      <c r="DD570" s="53"/>
      <c r="DE570" s="53"/>
      <c r="DF570" s="53"/>
      <c r="DG570" s="53"/>
      <c r="DH570" s="53"/>
      <c r="DI570" s="53"/>
      <c r="DJ570" s="53"/>
      <c r="DK570" s="53"/>
      <c r="DL570" s="53"/>
      <c r="DM570" s="53"/>
      <c r="DN570" s="53"/>
      <c r="DO570" s="53"/>
      <c r="DP570" s="53"/>
      <c r="DQ570" s="53"/>
      <c r="DR570" s="53"/>
      <c r="DS570" s="53"/>
      <c r="DT570" s="53"/>
      <c r="DU570" s="53"/>
      <c r="DV570" s="53"/>
      <c r="DW570" s="53"/>
      <c r="DX570" s="53"/>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3"/>
      <c r="FK570" s="53"/>
      <c r="FL570" s="53"/>
      <c r="FM570" s="53"/>
      <c r="FN570" s="53"/>
      <c r="FO570" s="53"/>
      <c r="FP570" s="53"/>
      <c r="FQ570" s="53"/>
      <c r="FR570" s="53"/>
      <c r="FS570" s="53"/>
      <c r="FT570" s="53"/>
      <c r="FU570" s="53"/>
      <c r="FV570" s="53"/>
      <c r="FW570" s="53"/>
      <c r="FX570" s="53"/>
      <c r="FY570" s="53"/>
      <c r="FZ570" s="53"/>
      <c r="GA570" s="53"/>
      <c r="GB570" s="53"/>
      <c r="GC570" s="53"/>
      <c r="GD570" s="53"/>
      <c r="GE570" s="53"/>
      <c r="GF570" s="53"/>
      <c r="GG570" s="53"/>
      <c r="GH570" s="53"/>
      <c r="GI570" s="53"/>
      <c r="GJ570" s="53"/>
      <c r="GK570" s="53"/>
      <c r="GL570" s="53"/>
      <c r="GM570" s="53"/>
      <c r="GN570" s="53"/>
      <c r="GO570" s="53"/>
      <c r="GP570" s="53"/>
      <c r="GQ570" s="53"/>
      <c r="GR570" s="53"/>
      <c r="GS570" s="53"/>
      <c r="GT570" s="53"/>
      <c r="GU570" s="53"/>
      <c r="GV570" s="53"/>
      <c r="GW570" s="53"/>
      <c r="GX570" s="53"/>
      <c r="GY570" s="53"/>
      <c r="GZ570" s="53"/>
      <c r="HA570" s="53"/>
      <c r="HB570" s="53"/>
      <c r="HC570" s="53"/>
      <c r="HD570" s="53"/>
      <c r="HE570" s="53"/>
      <c r="HF570" s="53"/>
      <c r="HG570" s="53"/>
      <c r="HH570" s="53"/>
      <c r="HI570" s="53"/>
      <c r="HJ570" s="53"/>
      <c r="HK570" s="53"/>
      <c r="HL570" s="53"/>
      <c r="HM570" s="53"/>
      <c r="HN570" s="53"/>
      <c r="HO570" s="53"/>
      <c r="HP570" s="53"/>
      <c r="HQ570" s="53"/>
      <c r="HR570" s="53"/>
      <c r="HS570" s="53"/>
      <c r="HT570" s="53"/>
      <c r="HU570" s="53"/>
      <c r="HV570" s="53"/>
      <c r="HW570" s="53"/>
      <c r="HX570" s="53"/>
      <c r="HY570" s="53"/>
      <c r="HZ570" s="53"/>
      <c r="IA570" s="53"/>
      <c r="IB570" s="53"/>
      <c r="IC570" s="53"/>
      <c r="ID570" s="53"/>
      <c r="IE570" s="53"/>
      <c r="IF570" s="53"/>
      <c r="IG570" s="53"/>
      <c r="IH570" s="53"/>
      <c r="II570" s="53"/>
      <c r="IJ570" s="53"/>
      <c r="IK570" s="53"/>
      <c r="IL570" s="53"/>
      <c r="IM570" s="53"/>
      <c r="IN570" s="53"/>
      <c r="IO570" s="53"/>
      <c r="IP570" s="53"/>
      <c r="IQ570" s="53"/>
      <c r="IR570" s="53"/>
      <c r="IS570" s="53"/>
      <c r="IT570" s="53"/>
      <c r="IU570" s="53"/>
      <c r="IV570" s="53"/>
      <c r="IW570" s="53"/>
      <c r="IX570" s="53"/>
      <c r="IY570" s="53"/>
      <c r="IZ570" s="53"/>
      <c r="JA570" s="53"/>
      <c r="JB570" s="53"/>
      <c r="JC570" s="53"/>
      <c r="JD570" s="53"/>
      <c r="JE570" s="53"/>
      <c r="JF570" s="53"/>
      <c r="JG570" s="53"/>
      <c r="JH570" s="53"/>
      <c r="JI570" s="53"/>
      <c r="JJ570" s="53"/>
      <c r="JK570" s="53"/>
      <c r="JL570" s="53"/>
      <c r="JM570" s="53"/>
      <c r="JN570" s="53"/>
      <c r="JO570" s="53"/>
      <c r="JP570" s="53"/>
      <c r="JQ570" s="53"/>
      <c r="JR570" s="53"/>
      <c r="JS570" s="53"/>
      <c r="JT570" s="53"/>
      <c r="JU570" s="53"/>
      <c r="JV570" s="53"/>
      <c r="JW570" s="53"/>
      <c r="JX570" s="53"/>
      <c r="JY570" s="53"/>
      <c r="JZ570" s="53"/>
      <c r="KA570" s="53"/>
      <c r="KB570" s="53"/>
      <c r="KC570" s="53"/>
      <c r="KD570" s="53"/>
      <c r="KE570" s="53"/>
      <c r="KF570" s="53"/>
      <c r="KG570" s="53"/>
      <c r="KH570" s="53"/>
      <c r="KI570" s="53"/>
      <c r="KJ570" s="53"/>
      <c r="KK570" s="53"/>
      <c r="KL570" s="53"/>
      <c r="KM570" s="53"/>
      <c r="KN570" s="53"/>
      <c r="KO570" s="53"/>
      <c r="KP570" s="53"/>
      <c r="KQ570" s="53"/>
      <c r="KR570" s="53"/>
      <c r="KS570" s="53"/>
      <c r="KT570" s="53"/>
      <c r="KU570" s="53"/>
      <c r="KV570" s="53"/>
      <c r="KW570" s="53"/>
      <c r="KX570" s="53"/>
      <c r="KY570" s="53"/>
      <c r="KZ570" s="53"/>
      <c r="LA570" s="53"/>
      <c r="LB570" s="53"/>
      <c r="LC570" s="53"/>
      <c r="LD570" s="53"/>
      <c r="LE570" s="53"/>
      <c r="LF570" s="53"/>
      <c r="LG570" s="53"/>
      <c r="LH570" s="53"/>
      <c r="LI570" s="53"/>
      <c r="LJ570" s="53"/>
      <c r="LK570" s="53"/>
      <c r="LL570" s="53"/>
      <c r="LM570" s="53"/>
      <c r="LN570" s="53"/>
      <c r="LO570" s="53"/>
      <c r="LP570" s="53"/>
      <c r="LQ570" s="53"/>
      <c r="LR570" s="53"/>
      <c r="LS570" s="53"/>
      <c r="LT570" s="53"/>
      <c r="LU570" s="53"/>
      <c r="LV570" s="53"/>
      <c r="LW570" s="53"/>
      <c r="LX570" s="53"/>
      <c r="LY570" s="53"/>
      <c r="LZ570" s="53"/>
      <c r="MA570" s="53"/>
      <c r="MB570" s="53"/>
      <c r="MC570" s="53"/>
      <c r="MD570" s="53"/>
      <c r="ME570" s="53"/>
      <c r="MF570" s="53"/>
      <c r="MG570" s="53"/>
      <c r="MH570" s="53"/>
      <c r="MI570" s="53"/>
      <c r="MJ570" s="53"/>
      <c r="MK570" s="53"/>
      <c r="ML570" s="53"/>
      <c r="MM570" s="53"/>
      <c r="MN570" s="53"/>
      <c r="MO570" s="53"/>
      <c r="MP570" s="53"/>
      <c r="MQ570" s="53"/>
      <c r="MR570" s="53"/>
      <c r="MS570" s="53"/>
      <c r="MT570" s="53"/>
      <c r="MU570" s="53"/>
      <c r="MV570" s="53"/>
      <c r="MW570" s="53"/>
      <c r="MX570" s="53"/>
      <c r="MY570" s="53"/>
      <c r="MZ570" s="53"/>
      <c r="NA570" s="53"/>
      <c r="NB570" s="53"/>
      <c r="NC570" s="53"/>
      <c r="ND570" s="53"/>
      <c r="NE570" s="53"/>
      <c r="NF570" s="53"/>
      <c r="NG570" s="53"/>
      <c r="NH570" s="53"/>
      <c r="NI570" s="53"/>
      <c r="NJ570" s="53"/>
      <c r="NK570" s="53"/>
      <c r="NL570" s="53"/>
      <c r="NM570" s="53"/>
      <c r="NN570" s="53"/>
      <c r="NO570" s="53"/>
      <c r="NP570" s="53"/>
      <c r="NQ570" s="53"/>
      <c r="NR570" s="53"/>
      <c r="NS570" s="53"/>
      <c r="NT570" s="53"/>
      <c r="NU570" s="53"/>
      <c r="NV570" s="53"/>
      <c r="NW570" s="53"/>
      <c r="NX570" s="53"/>
      <c r="NY570" s="53"/>
      <c r="NZ570" s="53"/>
      <c r="OA570" s="53"/>
      <c r="OB570" s="53"/>
      <c r="OC570" s="53"/>
      <c r="OD570" s="53"/>
      <c r="OE570" s="53"/>
      <c r="OF570" s="53"/>
      <c r="OG570" s="53"/>
      <c r="OH570" s="53"/>
      <c r="OI570" s="53"/>
      <c r="OJ570" s="53"/>
      <c r="OK570" s="53"/>
      <c r="OL570" s="53"/>
      <c r="OM570" s="53"/>
      <c r="ON570" s="53"/>
      <c r="OO570" s="53"/>
      <c r="OP570" s="53"/>
      <c r="OQ570" s="53"/>
      <c r="OR570" s="53"/>
      <c r="OS570" s="53"/>
      <c r="OT570" s="53"/>
      <c r="OU570" s="53"/>
      <c r="OV570" s="53"/>
      <c r="OW570" s="53"/>
      <c r="OX570" s="53"/>
      <c r="OY570" s="53"/>
      <c r="OZ570" s="53"/>
      <c r="PA570" s="53"/>
      <c r="PB570" s="53"/>
      <c r="PC570" s="53"/>
      <c r="PD570" s="53"/>
      <c r="PE570" s="53"/>
      <c r="PF570" s="53"/>
      <c r="PG570" s="53"/>
      <c r="PH570" s="53"/>
      <c r="PI570" s="53"/>
      <c r="PJ570" s="53"/>
      <c r="PK570" s="53"/>
      <c r="PL570" s="53"/>
      <c r="PM570" s="53"/>
      <c r="PN570" s="53"/>
      <c r="PO570" s="53"/>
      <c r="PP570" s="53"/>
      <c r="PQ570" s="53"/>
      <c r="PR570" s="53"/>
      <c r="PS570" s="53"/>
      <c r="PT570" s="53"/>
      <c r="PU570" s="53"/>
      <c r="PV570" s="53"/>
      <c r="PW570" s="53"/>
      <c r="PX570" s="53"/>
      <c r="PY570" s="53"/>
      <c r="PZ570" s="53"/>
      <c r="QA570" s="53"/>
      <c r="QB570" s="53"/>
      <c r="QC570" s="53"/>
      <c r="QD570" s="53"/>
      <c r="QE570" s="53"/>
      <c r="QF570" s="53"/>
      <c r="QG570" s="53"/>
      <c r="QH570" s="53"/>
      <c r="QI570" s="53"/>
      <c r="QJ570" s="53"/>
      <c r="QK570" s="53"/>
      <c r="QL570" s="53"/>
      <c r="QM570" s="53"/>
      <c r="QN570" s="53"/>
      <c r="QO570" s="53"/>
      <c r="QP570" s="53"/>
      <c r="QQ570" s="53"/>
      <c r="QR570" s="53"/>
      <c r="QS570" s="53"/>
      <c r="QT570" s="53"/>
      <c r="QU570" s="53"/>
      <c r="QV570" s="53"/>
      <c r="QW570" s="53"/>
      <c r="QX570" s="53"/>
      <c r="QY570" s="53"/>
      <c r="QZ570" s="53"/>
      <c r="RA570" s="53"/>
      <c r="RB570" s="53"/>
      <c r="RC570" s="53"/>
      <c r="RD570" s="53"/>
      <c r="RE570" s="53"/>
      <c r="RF570" s="53"/>
      <c r="RG570" s="53"/>
      <c r="RH570" s="53"/>
      <c r="RI570" s="53"/>
      <c r="RJ570" s="53"/>
      <c r="RK570" s="53"/>
      <c r="RL570" s="53"/>
      <c r="RM570" s="53"/>
      <c r="RN570" s="53"/>
      <c r="RO570" s="53"/>
      <c r="RP570" s="53"/>
      <c r="RQ570" s="53"/>
      <c r="RR570" s="53"/>
      <c r="RS570" s="53"/>
      <c r="RT570" s="53"/>
      <c r="RU570" s="53"/>
      <c r="RV570" s="53"/>
      <c r="RW570" s="53"/>
      <c r="RX570" s="53"/>
      <c r="RY570" s="53"/>
      <c r="RZ570" s="53"/>
      <c r="SA570" s="53"/>
      <c r="SB570" s="53"/>
      <c r="SC570" s="53"/>
      <c r="SD570" s="53"/>
      <c r="SE570" s="53"/>
      <c r="SF570" s="53"/>
      <c r="SG570" s="53"/>
      <c r="SH570" s="53"/>
      <c r="SI570" s="53"/>
      <c r="SJ570" s="53"/>
      <c r="SK570" s="53"/>
      <c r="SL570" s="53"/>
      <c r="SM570" s="53"/>
      <c r="SN570" s="53"/>
      <c r="SO570" s="53"/>
      <c r="SP570" s="53"/>
      <c r="SQ570" s="53"/>
      <c r="SR570" s="53"/>
      <c r="SS570" s="53"/>
      <c r="ST570" s="53"/>
      <c r="SU570" s="53"/>
      <c r="SV570" s="53"/>
      <c r="SW570" s="53"/>
      <c r="SX570" s="53"/>
      <c r="SY570" s="53"/>
      <c r="SZ570" s="53"/>
      <c r="TA570" s="53"/>
      <c r="TB570" s="53"/>
      <c r="TC570" s="53"/>
      <c r="TD570" s="53"/>
      <c r="TE570" s="53"/>
      <c r="TF570" s="53"/>
      <c r="TG570" s="53"/>
      <c r="TH570" s="53"/>
      <c r="TI570" s="53"/>
      <c r="TJ570" s="53"/>
      <c r="TK570" s="53"/>
      <c r="TL570" s="53"/>
      <c r="TM570" s="53"/>
      <c r="TN570" s="53"/>
      <c r="TO570" s="53"/>
      <c r="TP570" s="53"/>
      <c r="TQ570" s="53"/>
      <c r="TR570" s="53"/>
      <c r="TS570" s="53"/>
      <c r="TT570" s="53"/>
      <c r="TU570" s="53"/>
      <c r="TV570" s="53"/>
      <c r="TW570" s="53"/>
      <c r="TX570" s="53"/>
      <c r="TY570" s="53"/>
      <c r="TZ570" s="53"/>
      <c r="UA570" s="53"/>
      <c r="UB570" s="53"/>
      <c r="UC570" s="53"/>
      <c r="UD570" s="53"/>
      <c r="UE570" s="53"/>
      <c r="UF570" s="53"/>
      <c r="UG570" s="53"/>
    </row>
    <row r="571" spans="12:553" s="19" customFormat="1" ht="15.75" customHeight="1" x14ac:dyDescent="0.2">
      <c r="L571" s="66"/>
      <c r="M571" s="66"/>
      <c r="N571" s="52"/>
      <c r="O571" s="53"/>
      <c r="P571" s="53"/>
      <c r="Q571" s="53"/>
      <c r="R571" s="53"/>
      <c r="S571" s="53"/>
      <c r="T571" s="53"/>
      <c r="U571" s="53"/>
      <c r="V571" s="53"/>
      <c r="W571" s="53"/>
      <c r="X571" s="53"/>
      <c r="Y571" s="53"/>
      <c r="Z571" s="53"/>
      <c r="AA571" s="53"/>
      <c r="AB571" s="53"/>
      <c r="AC571" s="53"/>
      <c r="AD571" s="53"/>
      <c r="AE571" s="53"/>
      <c r="AF571" s="53"/>
      <c r="AG571" s="53"/>
      <c r="AH571" s="53"/>
      <c r="AI571" s="53"/>
      <c r="AJ571" s="53"/>
      <c r="AK571" s="53"/>
      <c r="AL571" s="53"/>
      <c r="AM571" s="53"/>
      <c r="AN571" s="53"/>
      <c r="AO571" s="53"/>
      <c r="AP571" s="53"/>
      <c r="AQ571" s="53"/>
      <c r="AR571" s="53"/>
      <c r="AS571" s="53"/>
      <c r="AT571" s="53"/>
      <c r="AU571" s="53"/>
      <c r="AV571" s="53"/>
      <c r="AW571" s="53"/>
      <c r="AX571" s="53"/>
      <c r="AY571" s="53"/>
      <c r="AZ571" s="53"/>
      <c r="BA571" s="53"/>
      <c r="BB571" s="53"/>
      <c r="BC571" s="53"/>
      <c r="BD571" s="53"/>
      <c r="BE571" s="53"/>
      <c r="BF571" s="53"/>
      <c r="BG571" s="53"/>
      <c r="BH571" s="53"/>
      <c r="BI571" s="53"/>
      <c r="BJ571" s="53"/>
      <c r="BK571" s="53"/>
      <c r="BL571" s="53"/>
      <c r="BM571" s="53"/>
      <c r="BN571" s="53"/>
      <c r="BO571" s="53"/>
      <c r="BP571" s="53"/>
      <c r="BQ571" s="53"/>
      <c r="BR571" s="53"/>
      <c r="BS571" s="53"/>
      <c r="BT571" s="53"/>
      <c r="BU571" s="53"/>
      <c r="BV571" s="53"/>
      <c r="BW571" s="53"/>
      <c r="BX571" s="53"/>
      <c r="BY571" s="53"/>
      <c r="BZ571" s="53"/>
      <c r="CA571" s="53"/>
      <c r="CB571" s="53"/>
      <c r="CC571" s="53"/>
      <c r="CD571" s="53"/>
      <c r="CE571" s="53"/>
      <c r="CF571" s="53"/>
      <c r="CG571" s="53"/>
      <c r="CH571" s="53"/>
      <c r="CI571" s="53"/>
      <c r="CJ571" s="53"/>
      <c r="CK571" s="53"/>
      <c r="CL571" s="53"/>
      <c r="CM571" s="53"/>
      <c r="CN571" s="53"/>
      <c r="CO571" s="53"/>
      <c r="CP571" s="53"/>
      <c r="CQ571" s="53"/>
      <c r="CR571" s="53"/>
      <c r="CS571" s="53"/>
      <c r="CT571" s="53"/>
      <c r="CU571" s="53"/>
      <c r="CV571" s="53"/>
      <c r="CW571" s="53"/>
      <c r="CX571" s="53"/>
      <c r="CY571" s="53"/>
      <c r="CZ571" s="53"/>
      <c r="DA571" s="53"/>
      <c r="DB571" s="53"/>
      <c r="DC571" s="53"/>
      <c r="DD571" s="53"/>
      <c r="DE571" s="53"/>
      <c r="DF571" s="53"/>
      <c r="DG571" s="53"/>
      <c r="DH571" s="53"/>
      <c r="DI571" s="53"/>
      <c r="DJ571" s="53"/>
      <c r="DK571" s="53"/>
      <c r="DL571" s="53"/>
      <c r="DM571" s="53"/>
      <c r="DN571" s="53"/>
      <c r="DO571" s="53"/>
      <c r="DP571" s="53"/>
      <c r="DQ571" s="53"/>
      <c r="DR571" s="53"/>
      <c r="DS571" s="53"/>
      <c r="DT571" s="53"/>
      <c r="DU571" s="53"/>
      <c r="DV571" s="53"/>
      <c r="DW571" s="53"/>
      <c r="DX571" s="53"/>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3"/>
      <c r="FK571" s="53"/>
      <c r="FL571" s="53"/>
      <c r="FM571" s="53"/>
      <c r="FN571" s="53"/>
      <c r="FO571" s="53"/>
      <c r="FP571" s="53"/>
      <c r="FQ571" s="53"/>
      <c r="FR571" s="53"/>
      <c r="FS571" s="53"/>
      <c r="FT571" s="53"/>
      <c r="FU571" s="53"/>
      <c r="FV571" s="53"/>
      <c r="FW571" s="53"/>
      <c r="FX571" s="53"/>
      <c r="FY571" s="53"/>
      <c r="FZ571" s="53"/>
      <c r="GA571" s="53"/>
      <c r="GB571" s="53"/>
      <c r="GC571" s="53"/>
      <c r="GD571" s="53"/>
      <c r="GE571" s="53"/>
      <c r="GF571" s="53"/>
      <c r="GG571" s="53"/>
      <c r="GH571" s="53"/>
      <c r="GI571" s="53"/>
      <c r="GJ571" s="53"/>
      <c r="GK571" s="53"/>
      <c r="GL571" s="53"/>
      <c r="GM571" s="53"/>
      <c r="GN571" s="53"/>
      <c r="GO571" s="53"/>
      <c r="GP571" s="53"/>
      <c r="GQ571" s="53"/>
      <c r="GR571" s="53"/>
      <c r="GS571" s="53"/>
      <c r="GT571" s="53"/>
      <c r="GU571" s="53"/>
      <c r="GV571" s="53"/>
      <c r="GW571" s="53"/>
      <c r="GX571" s="53"/>
      <c r="GY571" s="53"/>
      <c r="GZ571" s="53"/>
      <c r="HA571" s="53"/>
      <c r="HB571" s="53"/>
      <c r="HC571" s="53"/>
      <c r="HD571" s="53"/>
      <c r="HE571" s="53"/>
      <c r="HF571" s="53"/>
      <c r="HG571" s="53"/>
      <c r="HH571" s="53"/>
      <c r="HI571" s="53"/>
      <c r="HJ571" s="53"/>
      <c r="HK571" s="53"/>
      <c r="HL571" s="53"/>
      <c r="HM571" s="53"/>
      <c r="HN571" s="53"/>
      <c r="HO571" s="53"/>
      <c r="HP571" s="53"/>
      <c r="HQ571" s="53"/>
      <c r="HR571" s="53"/>
      <c r="HS571" s="53"/>
      <c r="HT571" s="53"/>
      <c r="HU571" s="53"/>
      <c r="HV571" s="53"/>
      <c r="HW571" s="53"/>
      <c r="HX571" s="53"/>
      <c r="HY571" s="53"/>
      <c r="HZ571" s="53"/>
      <c r="IA571" s="53"/>
      <c r="IB571" s="53"/>
      <c r="IC571" s="53"/>
      <c r="ID571" s="53"/>
      <c r="IE571" s="53"/>
      <c r="IF571" s="53"/>
      <c r="IG571" s="53"/>
      <c r="IH571" s="53"/>
      <c r="II571" s="53"/>
      <c r="IJ571" s="53"/>
      <c r="IK571" s="53"/>
      <c r="IL571" s="53"/>
      <c r="IM571" s="53"/>
      <c r="IN571" s="53"/>
      <c r="IO571" s="53"/>
      <c r="IP571" s="53"/>
      <c r="IQ571" s="53"/>
      <c r="IR571" s="53"/>
      <c r="IS571" s="53"/>
      <c r="IT571" s="53"/>
      <c r="IU571" s="53"/>
      <c r="IV571" s="53"/>
      <c r="IW571" s="53"/>
      <c r="IX571" s="53"/>
      <c r="IY571" s="53"/>
      <c r="IZ571" s="53"/>
      <c r="JA571" s="53"/>
      <c r="JB571" s="53"/>
      <c r="JC571" s="53"/>
      <c r="JD571" s="53"/>
      <c r="JE571" s="53"/>
      <c r="JF571" s="53"/>
      <c r="JG571" s="53"/>
      <c r="JH571" s="53"/>
      <c r="JI571" s="53"/>
      <c r="JJ571" s="53"/>
      <c r="JK571" s="53"/>
      <c r="JL571" s="53"/>
      <c r="JM571" s="53"/>
      <c r="JN571" s="53"/>
      <c r="JO571" s="53"/>
      <c r="JP571" s="53"/>
      <c r="JQ571" s="53"/>
      <c r="JR571" s="53"/>
      <c r="JS571" s="53"/>
      <c r="JT571" s="53"/>
      <c r="JU571" s="53"/>
      <c r="JV571" s="53"/>
      <c r="JW571" s="53"/>
      <c r="JX571" s="53"/>
      <c r="JY571" s="53"/>
      <c r="JZ571" s="53"/>
      <c r="KA571" s="53"/>
      <c r="KB571" s="53"/>
      <c r="KC571" s="53"/>
      <c r="KD571" s="53"/>
      <c r="KE571" s="53"/>
      <c r="KF571" s="53"/>
      <c r="KG571" s="53"/>
      <c r="KH571" s="53"/>
      <c r="KI571" s="53"/>
      <c r="KJ571" s="53"/>
      <c r="KK571" s="53"/>
      <c r="KL571" s="53"/>
      <c r="KM571" s="53"/>
      <c r="KN571" s="53"/>
      <c r="KO571" s="53"/>
      <c r="KP571" s="53"/>
      <c r="KQ571" s="53"/>
      <c r="KR571" s="53"/>
      <c r="KS571" s="53"/>
      <c r="KT571" s="53"/>
      <c r="KU571" s="53"/>
      <c r="KV571" s="53"/>
      <c r="KW571" s="53"/>
      <c r="KX571" s="53"/>
      <c r="KY571" s="53"/>
      <c r="KZ571" s="53"/>
      <c r="LA571" s="53"/>
      <c r="LB571" s="53"/>
      <c r="LC571" s="53"/>
      <c r="LD571" s="53"/>
      <c r="LE571" s="53"/>
      <c r="LF571" s="53"/>
      <c r="LG571" s="53"/>
      <c r="LH571" s="53"/>
      <c r="LI571" s="53"/>
      <c r="LJ571" s="53"/>
      <c r="LK571" s="53"/>
      <c r="LL571" s="53"/>
      <c r="LM571" s="53"/>
      <c r="LN571" s="53"/>
      <c r="LO571" s="53"/>
      <c r="LP571" s="53"/>
      <c r="LQ571" s="53"/>
      <c r="LR571" s="53"/>
      <c r="LS571" s="53"/>
      <c r="LT571" s="53"/>
      <c r="LU571" s="53"/>
      <c r="LV571" s="53"/>
      <c r="LW571" s="53"/>
      <c r="LX571" s="53"/>
      <c r="LY571" s="53"/>
      <c r="LZ571" s="53"/>
      <c r="MA571" s="53"/>
      <c r="MB571" s="53"/>
      <c r="MC571" s="53"/>
      <c r="MD571" s="53"/>
      <c r="ME571" s="53"/>
      <c r="MF571" s="53"/>
      <c r="MG571" s="53"/>
      <c r="MH571" s="53"/>
      <c r="MI571" s="53"/>
      <c r="MJ571" s="53"/>
      <c r="MK571" s="53"/>
      <c r="ML571" s="53"/>
      <c r="MM571" s="53"/>
      <c r="MN571" s="53"/>
      <c r="MO571" s="53"/>
      <c r="MP571" s="53"/>
      <c r="MQ571" s="53"/>
      <c r="MR571" s="53"/>
      <c r="MS571" s="53"/>
      <c r="MT571" s="53"/>
      <c r="MU571" s="53"/>
      <c r="MV571" s="53"/>
      <c r="MW571" s="53"/>
      <c r="MX571" s="53"/>
      <c r="MY571" s="53"/>
      <c r="MZ571" s="53"/>
      <c r="NA571" s="53"/>
      <c r="NB571" s="53"/>
      <c r="NC571" s="53"/>
      <c r="ND571" s="53"/>
      <c r="NE571" s="53"/>
      <c r="NF571" s="53"/>
      <c r="NG571" s="53"/>
      <c r="NH571" s="53"/>
      <c r="NI571" s="53"/>
      <c r="NJ571" s="53"/>
      <c r="NK571" s="53"/>
      <c r="NL571" s="53"/>
      <c r="NM571" s="53"/>
      <c r="NN571" s="53"/>
      <c r="NO571" s="53"/>
      <c r="NP571" s="53"/>
      <c r="NQ571" s="53"/>
      <c r="NR571" s="53"/>
      <c r="NS571" s="53"/>
      <c r="NT571" s="53"/>
      <c r="NU571" s="53"/>
      <c r="NV571" s="53"/>
      <c r="NW571" s="53"/>
      <c r="NX571" s="53"/>
      <c r="NY571" s="53"/>
      <c r="NZ571" s="53"/>
      <c r="OA571" s="53"/>
      <c r="OB571" s="53"/>
      <c r="OC571" s="53"/>
      <c r="OD571" s="53"/>
      <c r="OE571" s="53"/>
      <c r="OF571" s="53"/>
      <c r="OG571" s="53"/>
      <c r="OH571" s="53"/>
      <c r="OI571" s="53"/>
      <c r="OJ571" s="53"/>
      <c r="OK571" s="53"/>
      <c r="OL571" s="53"/>
      <c r="OM571" s="53"/>
      <c r="ON571" s="53"/>
      <c r="OO571" s="53"/>
      <c r="OP571" s="53"/>
      <c r="OQ571" s="53"/>
      <c r="OR571" s="53"/>
      <c r="OS571" s="53"/>
      <c r="OT571" s="53"/>
      <c r="OU571" s="53"/>
      <c r="OV571" s="53"/>
      <c r="OW571" s="53"/>
      <c r="OX571" s="53"/>
      <c r="OY571" s="53"/>
      <c r="OZ571" s="53"/>
      <c r="PA571" s="53"/>
      <c r="PB571" s="53"/>
      <c r="PC571" s="53"/>
      <c r="PD571" s="53"/>
      <c r="PE571" s="53"/>
      <c r="PF571" s="53"/>
      <c r="PG571" s="53"/>
      <c r="PH571" s="53"/>
      <c r="PI571" s="53"/>
      <c r="PJ571" s="53"/>
      <c r="PK571" s="53"/>
      <c r="PL571" s="53"/>
      <c r="PM571" s="53"/>
      <c r="PN571" s="53"/>
      <c r="PO571" s="53"/>
      <c r="PP571" s="53"/>
      <c r="PQ571" s="53"/>
      <c r="PR571" s="53"/>
      <c r="PS571" s="53"/>
      <c r="PT571" s="53"/>
      <c r="PU571" s="53"/>
      <c r="PV571" s="53"/>
      <c r="PW571" s="53"/>
      <c r="PX571" s="53"/>
      <c r="PY571" s="53"/>
      <c r="PZ571" s="53"/>
      <c r="QA571" s="53"/>
      <c r="QB571" s="53"/>
      <c r="QC571" s="53"/>
      <c r="QD571" s="53"/>
      <c r="QE571" s="53"/>
      <c r="QF571" s="53"/>
      <c r="QG571" s="53"/>
      <c r="QH571" s="53"/>
      <c r="QI571" s="53"/>
      <c r="QJ571" s="53"/>
      <c r="QK571" s="53"/>
      <c r="QL571" s="53"/>
      <c r="QM571" s="53"/>
      <c r="QN571" s="53"/>
      <c r="QO571" s="53"/>
      <c r="QP571" s="53"/>
      <c r="QQ571" s="53"/>
      <c r="QR571" s="53"/>
      <c r="QS571" s="53"/>
      <c r="QT571" s="53"/>
      <c r="QU571" s="53"/>
      <c r="QV571" s="53"/>
      <c r="QW571" s="53"/>
      <c r="QX571" s="53"/>
      <c r="QY571" s="53"/>
      <c r="QZ571" s="53"/>
      <c r="RA571" s="53"/>
      <c r="RB571" s="53"/>
      <c r="RC571" s="53"/>
      <c r="RD571" s="53"/>
      <c r="RE571" s="53"/>
      <c r="RF571" s="53"/>
      <c r="RG571" s="53"/>
      <c r="RH571" s="53"/>
      <c r="RI571" s="53"/>
      <c r="RJ571" s="53"/>
      <c r="RK571" s="53"/>
      <c r="RL571" s="53"/>
      <c r="RM571" s="53"/>
      <c r="RN571" s="53"/>
      <c r="RO571" s="53"/>
      <c r="RP571" s="53"/>
      <c r="RQ571" s="53"/>
      <c r="RR571" s="53"/>
      <c r="RS571" s="53"/>
      <c r="RT571" s="53"/>
      <c r="RU571" s="53"/>
      <c r="RV571" s="53"/>
      <c r="RW571" s="53"/>
      <c r="RX571" s="53"/>
      <c r="RY571" s="53"/>
      <c r="RZ571" s="53"/>
      <c r="SA571" s="53"/>
      <c r="SB571" s="53"/>
      <c r="SC571" s="53"/>
      <c r="SD571" s="53"/>
      <c r="SE571" s="53"/>
      <c r="SF571" s="53"/>
      <c r="SG571" s="53"/>
      <c r="SH571" s="53"/>
      <c r="SI571" s="53"/>
      <c r="SJ571" s="53"/>
      <c r="SK571" s="53"/>
      <c r="SL571" s="53"/>
      <c r="SM571" s="53"/>
      <c r="SN571" s="53"/>
      <c r="SO571" s="53"/>
      <c r="SP571" s="53"/>
      <c r="SQ571" s="53"/>
      <c r="SR571" s="53"/>
      <c r="SS571" s="53"/>
      <c r="ST571" s="53"/>
      <c r="SU571" s="53"/>
      <c r="SV571" s="53"/>
      <c r="SW571" s="53"/>
      <c r="SX571" s="53"/>
      <c r="SY571" s="53"/>
      <c r="SZ571" s="53"/>
      <c r="TA571" s="53"/>
      <c r="TB571" s="53"/>
      <c r="TC571" s="53"/>
      <c r="TD571" s="53"/>
      <c r="TE571" s="53"/>
      <c r="TF571" s="53"/>
      <c r="TG571" s="53"/>
      <c r="TH571" s="53"/>
      <c r="TI571" s="53"/>
      <c r="TJ571" s="53"/>
      <c r="TK571" s="53"/>
      <c r="TL571" s="53"/>
      <c r="TM571" s="53"/>
      <c r="TN571" s="53"/>
      <c r="TO571" s="53"/>
      <c r="TP571" s="53"/>
      <c r="TQ571" s="53"/>
      <c r="TR571" s="53"/>
      <c r="TS571" s="53"/>
      <c r="TT571" s="53"/>
      <c r="TU571" s="53"/>
      <c r="TV571" s="53"/>
      <c r="TW571" s="53"/>
      <c r="TX571" s="53"/>
      <c r="TY571" s="53"/>
      <c r="TZ571" s="53"/>
      <c r="UA571" s="53"/>
      <c r="UB571" s="53"/>
      <c r="UC571" s="53"/>
      <c r="UD571" s="53"/>
      <c r="UE571" s="53"/>
      <c r="UF571" s="53"/>
      <c r="UG571" s="53"/>
    </row>
    <row r="572" spans="12:553" s="19" customFormat="1" ht="15.75" customHeight="1" x14ac:dyDescent="0.2">
      <c r="L572" s="66"/>
      <c r="M572" s="66"/>
      <c r="N572" s="52"/>
      <c r="O572" s="53"/>
      <c r="P572" s="53"/>
      <c r="Q572" s="53"/>
      <c r="R572" s="53"/>
      <c r="S572" s="53"/>
      <c r="T572" s="53"/>
      <c r="U572" s="53"/>
      <c r="V572" s="53"/>
      <c r="W572" s="53"/>
      <c r="X572" s="53"/>
      <c r="Y572" s="53"/>
      <c r="Z572" s="53"/>
      <c r="AA572" s="53"/>
      <c r="AB572" s="53"/>
      <c r="AC572" s="53"/>
      <c r="AD572" s="53"/>
      <c r="AE572" s="53"/>
      <c r="AF572" s="53"/>
      <c r="AG572" s="53"/>
      <c r="AH572" s="53"/>
      <c r="AI572" s="53"/>
      <c r="AJ572" s="53"/>
      <c r="AK572" s="53"/>
      <c r="AL572" s="53"/>
      <c r="AM572" s="53"/>
      <c r="AN572" s="53"/>
      <c r="AO572" s="53"/>
      <c r="AP572" s="53"/>
      <c r="AQ572" s="53"/>
      <c r="AR572" s="53"/>
      <c r="AS572" s="53"/>
      <c r="AT572" s="53"/>
      <c r="AU572" s="53"/>
      <c r="AV572" s="53"/>
      <c r="AW572" s="53"/>
      <c r="AX572" s="53"/>
      <c r="AY572" s="53"/>
      <c r="AZ572" s="53"/>
      <c r="BA572" s="53"/>
      <c r="BB572" s="53"/>
      <c r="BC572" s="53"/>
      <c r="BD572" s="53"/>
      <c r="BE572" s="53"/>
      <c r="BF572" s="53"/>
      <c r="BG572" s="53"/>
      <c r="BH572" s="53"/>
      <c r="BI572" s="53"/>
      <c r="BJ572" s="53"/>
      <c r="BK572" s="53"/>
      <c r="BL572" s="53"/>
      <c r="BM572" s="53"/>
      <c r="BN572" s="53"/>
      <c r="BO572" s="53"/>
      <c r="BP572" s="53"/>
      <c r="BQ572" s="53"/>
      <c r="BR572" s="53"/>
      <c r="BS572" s="53"/>
      <c r="BT572" s="53"/>
      <c r="BU572" s="53"/>
      <c r="BV572" s="53"/>
      <c r="BW572" s="53"/>
      <c r="BX572" s="53"/>
      <c r="BY572" s="53"/>
      <c r="BZ572" s="53"/>
      <c r="CA572" s="53"/>
      <c r="CB572" s="53"/>
      <c r="CC572" s="53"/>
      <c r="CD572" s="53"/>
      <c r="CE572" s="53"/>
      <c r="CF572" s="53"/>
      <c r="CG572" s="53"/>
      <c r="CH572" s="53"/>
      <c r="CI572" s="53"/>
      <c r="CJ572" s="53"/>
      <c r="CK572" s="53"/>
      <c r="CL572" s="53"/>
      <c r="CM572" s="53"/>
      <c r="CN572" s="53"/>
      <c r="CO572" s="53"/>
      <c r="CP572" s="53"/>
      <c r="CQ572" s="53"/>
      <c r="CR572" s="53"/>
      <c r="CS572" s="53"/>
      <c r="CT572" s="53"/>
      <c r="CU572" s="53"/>
      <c r="CV572" s="53"/>
      <c r="CW572" s="53"/>
      <c r="CX572" s="53"/>
      <c r="CY572" s="53"/>
      <c r="CZ572" s="53"/>
      <c r="DA572" s="53"/>
      <c r="DB572" s="53"/>
      <c r="DC572" s="53"/>
      <c r="DD572" s="53"/>
      <c r="DE572" s="53"/>
      <c r="DF572" s="53"/>
      <c r="DG572" s="53"/>
      <c r="DH572" s="53"/>
      <c r="DI572" s="53"/>
      <c r="DJ572" s="53"/>
      <c r="DK572" s="53"/>
      <c r="DL572" s="53"/>
      <c r="DM572" s="53"/>
      <c r="DN572" s="53"/>
      <c r="DO572" s="53"/>
      <c r="DP572" s="53"/>
      <c r="DQ572" s="53"/>
      <c r="DR572" s="53"/>
      <c r="DS572" s="53"/>
      <c r="DT572" s="53"/>
      <c r="DU572" s="53"/>
      <c r="DV572" s="53"/>
      <c r="DW572" s="53"/>
      <c r="DX572" s="53"/>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3"/>
      <c r="FK572" s="53"/>
      <c r="FL572" s="53"/>
      <c r="FM572" s="53"/>
      <c r="FN572" s="53"/>
      <c r="FO572" s="53"/>
      <c r="FP572" s="53"/>
      <c r="FQ572" s="53"/>
      <c r="FR572" s="53"/>
      <c r="FS572" s="53"/>
      <c r="FT572" s="53"/>
      <c r="FU572" s="53"/>
      <c r="FV572" s="53"/>
      <c r="FW572" s="53"/>
      <c r="FX572" s="53"/>
      <c r="FY572" s="53"/>
      <c r="FZ572" s="53"/>
      <c r="GA572" s="53"/>
      <c r="GB572" s="53"/>
      <c r="GC572" s="53"/>
      <c r="GD572" s="53"/>
      <c r="GE572" s="53"/>
      <c r="GF572" s="53"/>
      <c r="GG572" s="53"/>
      <c r="GH572" s="53"/>
      <c r="GI572" s="53"/>
      <c r="GJ572" s="53"/>
      <c r="GK572" s="53"/>
      <c r="GL572" s="53"/>
      <c r="GM572" s="53"/>
      <c r="GN572" s="53"/>
      <c r="GO572" s="53"/>
      <c r="GP572" s="53"/>
      <c r="GQ572" s="53"/>
      <c r="GR572" s="53"/>
      <c r="GS572" s="53"/>
      <c r="GT572" s="53"/>
      <c r="GU572" s="53"/>
      <c r="GV572" s="53"/>
      <c r="GW572" s="53"/>
      <c r="GX572" s="53"/>
      <c r="GY572" s="53"/>
      <c r="GZ572" s="53"/>
      <c r="HA572" s="53"/>
      <c r="HB572" s="53"/>
      <c r="HC572" s="53"/>
      <c r="HD572" s="53"/>
      <c r="HE572" s="53"/>
      <c r="HF572" s="53"/>
      <c r="HG572" s="53"/>
      <c r="HH572" s="53"/>
      <c r="HI572" s="53"/>
      <c r="HJ572" s="53"/>
      <c r="HK572" s="53"/>
      <c r="HL572" s="53"/>
      <c r="HM572" s="53"/>
      <c r="HN572" s="53"/>
      <c r="HO572" s="53"/>
      <c r="HP572" s="53"/>
      <c r="HQ572" s="53"/>
      <c r="HR572" s="53"/>
      <c r="HS572" s="53"/>
      <c r="HT572" s="53"/>
      <c r="HU572" s="53"/>
      <c r="HV572" s="53"/>
      <c r="HW572" s="53"/>
      <c r="HX572" s="53"/>
      <c r="HY572" s="53"/>
      <c r="HZ572" s="53"/>
      <c r="IA572" s="53"/>
      <c r="IB572" s="53"/>
      <c r="IC572" s="53"/>
      <c r="ID572" s="53"/>
      <c r="IE572" s="53"/>
      <c r="IF572" s="53"/>
      <c r="IG572" s="53"/>
      <c r="IH572" s="53"/>
      <c r="II572" s="53"/>
      <c r="IJ572" s="53"/>
      <c r="IK572" s="53"/>
      <c r="IL572" s="53"/>
      <c r="IM572" s="53"/>
      <c r="IN572" s="53"/>
      <c r="IO572" s="53"/>
      <c r="IP572" s="53"/>
      <c r="IQ572" s="53"/>
      <c r="IR572" s="53"/>
      <c r="IS572" s="53"/>
      <c r="IT572" s="53"/>
      <c r="IU572" s="53"/>
      <c r="IV572" s="53"/>
      <c r="IW572" s="53"/>
      <c r="IX572" s="53"/>
      <c r="IY572" s="53"/>
      <c r="IZ572" s="53"/>
      <c r="JA572" s="53"/>
      <c r="JB572" s="53"/>
      <c r="JC572" s="53"/>
      <c r="JD572" s="53"/>
      <c r="JE572" s="53"/>
      <c r="JF572" s="53"/>
      <c r="JG572" s="53"/>
      <c r="JH572" s="53"/>
      <c r="JI572" s="53"/>
      <c r="JJ572" s="53"/>
      <c r="JK572" s="53"/>
      <c r="JL572" s="53"/>
      <c r="JM572" s="53"/>
      <c r="JN572" s="53"/>
      <c r="JO572" s="53"/>
      <c r="JP572" s="53"/>
      <c r="JQ572" s="53"/>
      <c r="JR572" s="53"/>
      <c r="JS572" s="53"/>
      <c r="JT572" s="53"/>
      <c r="JU572" s="53"/>
      <c r="JV572" s="53"/>
      <c r="JW572" s="53"/>
      <c r="JX572" s="53"/>
      <c r="JY572" s="53"/>
      <c r="JZ572" s="53"/>
      <c r="KA572" s="53"/>
      <c r="KB572" s="53"/>
      <c r="KC572" s="53"/>
      <c r="KD572" s="53"/>
      <c r="KE572" s="53"/>
      <c r="KF572" s="53"/>
      <c r="KG572" s="53"/>
      <c r="KH572" s="53"/>
      <c r="KI572" s="53"/>
      <c r="KJ572" s="53"/>
      <c r="KK572" s="53"/>
      <c r="KL572" s="53"/>
      <c r="KM572" s="53"/>
      <c r="KN572" s="53"/>
      <c r="KO572" s="53"/>
      <c r="KP572" s="53"/>
      <c r="KQ572" s="53"/>
      <c r="KR572" s="53"/>
      <c r="KS572" s="53"/>
      <c r="KT572" s="53"/>
      <c r="KU572" s="53"/>
      <c r="KV572" s="53"/>
      <c r="KW572" s="53"/>
      <c r="KX572" s="53"/>
      <c r="KY572" s="53"/>
      <c r="KZ572" s="53"/>
      <c r="LA572" s="53"/>
      <c r="LB572" s="53"/>
      <c r="LC572" s="53"/>
      <c r="LD572" s="53"/>
      <c r="LE572" s="53"/>
      <c r="LF572" s="53"/>
      <c r="LG572" s="53"/>
      <c r="LH572" s="53"/>
      <c r="LI572" s="53"/>
      <c r="LJ572" s="53"/>
      <c r="LK572" s="53"/>
      <c r="LL572" s="53"/>
      <c r="LM572" s="53"/>
      <c r="LN572" s="53"/>
      <c r="LO572" s="53"/>
      <c r="LP572" s="53"/>
      <c r="LQ572" s="53"/>
      <c r="LR572" s="53"/>
      <c r="LS572" s="53"/>
      <c r="LT572" s="53"/>
      <c r="LU572" s="53"/>
      <c r="LV572" s="53"/>
      <c r="LW572" s="53"/>
      <c r="LX572" s="53"/>
      <c r="LY572" s="53"/>
      <c r="LZ572" s="53"/>
      <c r="MA572" s="53"/>
      <c r="MB572" s="53"/>
      <c r="MC572" s="53"/>
      <c r="MD572" s="53"/>
      <c r="ME572" s="53"/>
      <c r="MF572" s="53"/>
      <c r="MG572" s="53"/>
      <c r="MH572" s="53"/>
      <c r="MI572" s="53"/>
      <c r="MJ572" s="53"/>
      <c r="MK572" s="53"/>
      <c r="ML572" s="53"/>
      <c r="MM572" s="53"/>
      <c r="MN572" s="53"/>
      <c r="MO572" s="53"/>
      <c r="MP572" s="53"/>
      <c r="MQ572" s="53"/>
      <c r="MR572" s="53"/>
      <c r="MS572" s="53"/>
      <c r="MT572" s="53"/>
      <c r="MU572" s="53"/>
      <c r="MV572" s="53"/>
      <c r="MW572" s="53"/>
      <c r="MX572" s="53"/>
      <c r="MY572" s="53"/>
      <c r="MZ572" s="53"/>
      <c r="NA572" s="53"/>
      <c r="NB572" s="53"/>
      <c r="NC572" s="53"/>
      <c r="ND572" s="53"/>
      <c r="NE572" s="53"/>
      <c r="NF572" s="53"/>
      <c r="NG572" s="53"/>
      <c r="NH572" s="53"/>
      <c r="NI572" s="53"/>
      <c r="NJ572" s="53"/>
      <c r="NK572" s="53"/>
      <c r="NL572" s="53"/>
      <c r="NM572" s="53"/>
      <c r="NN572" s="53"/>
      <c r="NO572" s="53"/>
      <c r="NP572" s="53"/>
      <c r="NQ572" s="53"/>
      <c r="NR572" s="53"/>
      <c r="NS572" s="53"/>
      <c r="NT572" s="53"/>
      <c r="NU572" s="53"/>
      <c r="NV572" s="53"/>
      <c r="NW572" s="53"/>
      <c r="NX572" s="53"/>
      <c r="NY572" s="53"/>
      <c r="NZ572" s="53"/>
      <c r="OA572" s="53"/>
      <c r="OB572" s="53"/>
      <c r="OC572" s="53"/>
      <c r="OD572" s="53"/>
      <c r="OE572" s="53"/>
      <c r="OF572" s="53"/>
      <c r="OG572" s="53"/>
      <c r="OH572" s="53"/>
      <c r="OI572" s="53"/>
      <c r="OJ572" s="53"/>
      <c r="OK572" s="53"/>
      <c r="OL572" s="53"/>
      <c r="OM572" s="53"/>
      <c r="ON572" s="53"/>
      <c r="OO572" s="53"/>
      <c r="OP572" s="53"/>
      <c r="OQ572" s="53"/>
      <c r="OR572" s="53"/>
      <c r="OS572" s="53"/>
      <c r="OT572" s="53"/>
      <c r="OU572" s="53"/>
      <c r="OV572" s="53"/>
      <c r="OW572" s="53"/>
      <c r="OX572" s="53"/>
      <c r="OY572" s="53"/>
      <c r="OZ572" s="53"/>
      <c r="PA572" s="53"/>
      <c r="PB572" s="53"/>
      <c r="PC572" s="53"/>
      <c r="PD572" s="53"/>
      <c r="PE572" s="53"/>
      <c r="PF572" s="53"/>
      <c r="PG572" s="53"/>
      <c r="PH572" s="53"/>
      <c r="PI572" s="53"/>
      <c r="PJ572" s="53"/>
      <c r="PK572" s="53"/>
      <c r="PL572" s="53"/>
      <c r="PM572" s="53"/>
      <c r="PN572" s="53"/>
      <c r="PO572" s="53"/>
      <c r="PP572" s="53"/>
      <c r="PQ572" s="53"/>
      <c r="PR572" s="53"/>
      <c r="PS572" s="53"/>
      <c r="PT572" s="53"/>
      <c r="PU572" s="53"/>
      <c r="PV572" s="53"/>
      <c r="PW572" s="53"/>
      <c r="PX572" s="53"/>
      <c r="PY572" s="53"/>
      <c r="PZ572" s="53"/>
      <c r="QA572" s="53"/>
      <c r="QB572" s="53"/>
      <c r="QC572" s="53"/>
      <c r="QD572" s="53"/>
      <c r="QE572" s="53"/>
      <c r="QF572" s="53"/>
      <c r="QG572" s="53"/>
      <c r="QH572" s="53"/>
      <c r="QI572" s="53"/>
      <c r="QJ572" s="53"/>
      <c r="QK572" s="53"/>
      <c r="QL572" s="53"/>
      <c r="QM572" s="53"/>
      <c r="QN572" s="53"/>
      <c r="QO572" s="53"/>
      <c r="QP572" s="53"/>
      <c r="QQ572" s="53"/>
      <c r="QR572" s="53"/>
      <c r="QS572" s="53"/>
      <c r="QT572" s="53"/>
      <c r="QU572" s="53"/>
      <c r="QV572" s="53"/>
      <c r="QW572" s="53"/>
      <c r="QX572" s="53"/>
      <c r="QY572" s="53"/>
      <c r="QZ572" s="53"/>
      <c r="RA572" s="53"/>
      <c r="RB572" s="53"/>
      <c r="RC572" s="53"/>
      <c r="RD572" s="53"/>
      <c r="RE572" s="53"/>
      <c r="RF572" s="53"/>
      <c r="RG572" s="53"/>
      <c r="RH572" s="53"/>
      <c r="RI572" s="53"/>
      <c r="RJ572" s="53"/>
      <c r="RK572" s="53"/>
      <c r="RL572" s="53"/>
      <c r="RM572" s="53"/>
      <c r="RN572" s="53"/>
      <c r="RO572" s="53"/>
      <c r="RP572" s="53"/>
      <c r="RQ572" s="53"/>
      <c r="RR572" s="53"/>
      <c r="RS572" s="53"/>
      <c r="RT572" s="53"/>
      <c r="RU572" s="53"/>
      <c r="RV572" s="53"/>
      <c r="RW572" s="53"/>
      <c r="RX572" s="53"/>
      <c r="RY572" s="53"/>
      <c r="RZ572" s="53"/>
      <c r="SA572" s="53"/>
      <c r="SB572" s="53"/>
      <c r="SC572" s="53"/>
      <c r="SD572" s="53"/>
      <c r="SE572" s="53"/>
      <c r="SF572" s="53"/>
      <c r="SG572" s="53"/>
      <c r="SH572" s="53"/>
      <c r="SI572" s="53"/>
      <c r="SJ572" s="53"/>
      <c r="SK572" s="53"/>
      <c r="SL572" s="53"/>
      <c r="SM572" s="53"/>
      <c r="SN572" s="53"/>
      <c r="SO572" s="53"/>
      <c r="SP572" s="53"/>
      <c r="SQ572" s="53"/>
      <c r="SR572" s="53"/>
      <c r="SS572" s="53"/>
      <c r="ST572" s="53"/>
      <c r="SU572" s="53"/>
      <c r="SV572" s="53"/>
      <c r="SW572" s="53"/>
      <c r="SX572" s="53"/>
      <c r="SY572" s="53"/>
      <c r="SZ572" s="53"/>
      <c r="TA572" s="53"/>
      <c r="TB572" s="53"/>
      <c r="TC572" s="53"/>
      <c r="TD572" s="53"/>
      <c r="TE572" s="53"/>
      <c r="TF572" s="53"/>
      <c r="TG572" s="53"/>
      <c r="TH572" s="53"/>
      <c r="TI572" s="53"/>
      <c r="TJ572" s="53"/>
      <c r="TK572" s="53"/>
      <c r="TL572" s="53"/>
      <c r="TM572" s="53"/>
      <c r="TN572" s="53"/>
      <c r="TO572" s="53"/>
      <c r="TP572" s="53"/>
      <c r="TQ572" s="53"/>
      <c r="TR572" s="53"/>
      <c r="TS572" s="53"/>
      <c r="TT572" s="53"/>
      <c r="TU572" s="53"/>
      <c r="TV572" s="53"/>
      <c r="TW572" s="53"/>
      <c r="TX572" s="53"/>
      <c r="TY572" s="53"/>
      <c r="TZ572" s="53"/>
      <c r="UA572" s="53"/>
      <c r="UB572" s="53"/>
      <c r="UC572" s="53"/>
      <c r="UD572" s="53"/>
      <c r="UE572" s="53"/>
      <c r="UF572" s="53"/>
      <c r="UG572" s="53"/>
    </row>
    <row r="573" spans="12:553" s="19" customFormat="1" ht="15.75" customHeight="1" x14ac:dyDescent="0.2">
      <c r="L573" s="66"/>
      <c r="M573" s="66"/>
      <c r="N573" s="52"/>
      <c r="O573" s="53"/>
      <c r="P573" s="53"/>
      <c r="Q573" s="53"/>
      <c r="R573" s="53"/>
      <c r="S573" s="53"/>
      <c r="T573" s="53"/>
      <c r="U573" s="53"/>
      <c r="V573" s="53"/>
      <c r="W573" s="53"/>
      <c r="X573" s="53"/>
      <c r="Y573" s="53"/>
      <c r="Z573" s="53"/>
      <c r="AA573" s="53"/>
      <c r="AB573" s="53"/>
      <c r="AC573" s="53"/>
      <c r="AD573" s="53"/>
      <c r="AE573" s="53"/>
      <c r="AF573" s="53"/>
      <c r="AG573" s="53"/>
      <c r="AH573" s="53"/>
      <c r="AI573" s="53"/>
      <c r="AJ573" s="53"/>
      <c r="AK573" s="53"/>
      <c r="AL573" s="53"/>
      <c r="AM573" s="53"/>
      <c r="AN573" s="53"/>
      <c r="AO573" s="53"/>
      <c r="AP573" s="53"/>
      <c r="AQ573" s="53"/>
      <c r="AR573" s="53"/>
      <c r="AS573" s="53"/>
      <c r="AT573" s="53"/>
      <c r="AU573" s="53"/>
      <c r="AV573" s="53"/>
      <c r="AW573" s="53"/>
      <c r="AX573" s="53"/>
      <c r="AY573" s="53"/>
      <c r="AZ573" s="53"/>
      <c r="BA573" s="53"/>
      <c r="BB573" s="53"/>
      <c r="BC573" s="53"/>
      <c r="BD573" s="53"/>
      <c r="BE573" s="53"/>
      <c r="BF573" s="53"/>
      <c r="BG573" s="53"/>
      <c r="BH573" s="53"/>
      <c r="BI573" s="53"/>
      <c r="BJ573" s="53"/>
      <c r="BK573" s="53"/>
      <c r="BL573" s="53"/>
      <c r="BM573" s="53"/>
      <c r="BN573" s="53"/>
      <c r="BO573" s="53"/>
      <c r="BP573" s="53"/>
      <c r="BQ573" s="53"/>
      <c r="BR573" s="53"/>
      <c r="BS573" s="53"/>
      <c r="BT573" s="53"/>
      <c r="BU573" s="53"/>
      <c r="BV573" s="53"/>
      <c r="BW573" s="53"/>
      <c r="BX573" s="53"/>
      <c r="BY573" s="53"/>
      <c r="BZ573" s="53"/>
      <c r="CA573" s="53"/>
      <c r="CB573" s="53"/>
      <c r="CC573" s="53"/>
      <c r="CD573" s="53"/>
      <c r="CE573" s="53"/>
      <c r="CF573" s="53"/>
      <c r="CG573" s="53"/>
      <c r="CH573" s="53"/>
      <c r="CI573" s="53"/>
      <c r="CJ573" s="53"/>
      <c r="CK573" s="53"/>
      <c r="CL573" s="53"/>
      <c r="CM573" s="53"/>
      <c r="CN573" s="53"/>
      <c r="CO573" s="53"/>
      <c r="CP573" s="53"/>
      <c r="CQ573" s="53"/>
      <c r="CR573" s="53"/>
      <c r="CS573" s="53"/>
      <c r="CT573" s="53"/>
      <c r="CU573" s="53"/>
      <c r="CV573" s="53"/>
      <c r="CW573" s="53"/>
      <c r="CX573" s="53"/>
      <c r="CY573" s="53"/>
      <c r="CZ573" s="53"/>
      <c r="DA573" s="53"/>
      <c r="DB573" s="53"/>
      <c r="DC573" s="53"/>
      <c r="DD573" s="53"/>
      <c r="DE573" s="53"/>
      <c r="DF573" s="53"/>
      <c r="DG573" s="53"/>
      <c r="DH573" s="53"/>
      <c r="DI573" s="53"/>
      <c r="DJ573" s="53"/>
      <c r="DK573" s="53"/>
      <c r="DL573" s="53"/>
      <c r="DM573" s="53"/>
      <c r="DN573" s="53"/>
      <c r="DO573" s="53"/>
      <c r="DP573" s="53"/>
      <c r="DQ573" s="53"/>
      <c r="DR573" s="53"/>
      <c r="DS573" s="53"/>
      <c r="DT573" s="53"/>
      <c r="DU573" s="53"/>
      <c r="DV573" s="53"/>
      <c r="DW573" s="53"/>
      <c r="DX573" s="53"/>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3"/>
      <c r="FK573" s="53"/>
      <c r="FL573" s="53"/>
      <c r="FM573" s="53"/>
      <c r="FN573" s="53"/>
      <c r="FO573" s="53"/>
      <c r="FP573" s="53"/>
      <c r="FQ573" s="53"/>
      <c r="FR573" s="53"/>
      <c r="FS573" s="53"/>
      <c r="FT573" s="53"/>
      <c r="FU573" s="53"/>
      <c r="FV573" s="53"/>
      <c r="FW573" s="53"/>
      <c r="FX573" s="53"/>
      <c r="FY573" s="53"/>
      <c r="FZ573" s="53"/>
      <c r="GA573" s="53"/>
      <c r="GB573" s="53"/>
      <c r="GC573" s="53"/>
      <c r="GD573" s="53"/>
      <c r="GE573" s="53"/>
      <c r="GF573" s="53"/>
      <c r="GG573" s="53"/>
      <c r="GH573" s="53"/>
      <c r="GI573" s="53"/>
      <c r="GJ573" s="53"/>
      <c r="GK573" s="53"/>
      <c r="GL573" s="53"/>
      <c r="GM573" s="53"/>
      <c r="GN573" s="53"/>
      <c r="GO573" s="53"/>
      <c r="GP573" s="53"/>
      <c r="GQ573" s="53"/>
      <c r="GR573" s="53"/>
      <c r="GS573" s="53"/>
      <c r="GT573" s="53"/>
      <c r="GU573" s="53"/>
      <c r="GV573" s="53"/>
      <c r="GW573" s="53"/>
      <c r="GX573" s="53"/>
      <c r="GY573" s="53"/>
      <c r="GZ573" s="53"/>
      <c r="HA573" s="53"/>
      <c r="HB573" s="53"/>
      <c r="HC573" s="53"/>
      <c r="HD573" s="53"/>
      <c r="HE573" s="53"/>
      <c r="HF573" s="53"/>
      <c r="HG573" s="53"/>
      <c r="HH573" s="53"/>
      <c r="HI573" s="53"/>
      <c r="HJ573" s="53"/>
      <c r="HK573" s="53"/>
      <c r="HL573" s="53"/>
      <c r="HM573" s="53"/>
      <c r="HN573" s="53"/>
      <c r="HO573" s="53"/>
      <c r="HP573" s="53"/>
      <c r="HQ573" s="53"/>
      <c r="HR573" s="53"/>
      <c r="HS573" s="53"/>
      <c r="HT573" s="53"/>
      <c r="HU573" s="53"/>
      <c r="HV573" s="53"/>
      <c r="HW573" s="53"/>
      <c r="HX573" s="53"/>
      <c r="HY573" s="53"/>
      <c r="HZ573" s="53"/>
      <c r="IA573" s="53"/>
      <c r="IB573" s="53"/>
      <c r="IC573" s="53"/>
      <c r="ID573" s="53"/>
      <c r="IE573" s="53"/>
      <c r="IF573" s="53"/>
      <c r="IG573" s="53"/>
      <c r="IH573" s="53"/>
      <c r="II573" s="53"/>
      <c r="IJ573" s="53"/>
      <c r="IK573" s="53"/>
      <c r="IL573" s="53"/>
      <c r="IM573" s="53"/>
      <c r="IN573" s="53"/>
      <c r="IO573" s="53"/>
      <c r="IP573" s="53"/>
      <c r="IQ573" s="53"/>
      <c r="IR573" s="53"/>
      <c r="IS573" s="53"/>
      <c r="IT573" s="53"/>
      <c r="IU573" s="53"/>
      <c r="IV573" s="53"/>
      <c r="IW573" s="53"/>
      <c r="IX573" s="53"/>
      <c r="IY573" s="53"/>
      <c r="IZ573" s="53"/>
      <c r="JA573" s="53"/>
      <c r="JB573" s="53"/>
      <c r="JC573" s="53"/>
      <c r="JD573" s="53"/>
      <c r="JE573" s="53"/>
      <c r="JF573" s="53"/>
      <c r="JG573" s="53"/>
      <c r="JH573" s="53"/>
      <c r="JI573" s="53"/>
      <c r="JJ573" s="53"/>
      <c r="JK573" s="53"/>
      <c r="JL573" s="53"/>
      <c r="JM573" s="53"/>
      <c r="JN573" s="53"/>
      <c r="JO573" s="53"/>
      <c r="JP573" s="53"/>
      <c r="JQ573" s="53"/>
      <c r="JR573" s="53"/>
      <c r="JS573" s="53"/>
      <c r="JT573" s="53"/>
      <c r="JU573" s="53"/>
      <c r="JV573" s="53"/>
      <c r="JW573" s="53"/>
      <c r="JX573" s="53"/>
      <c r="JY573" s="53"/>
      <c r="JZ573" s="53"/>
      <c r="KA573" s="53"/>
      <c r="KB573" s="53"/>
      <c r="KC573" s="53"/>
      <c r="KD573" s="53"/>
      <c r="KE573" s="53"/>
      <c r="KF573" s="53"/>
      <c r="KG573" s="53"/>
      <c r="KH573" s="53"/>
      <c r="KI573" s="53"/>
      <c r="KJ573" s="53"/>
      <c r="KK573" s="53"/>
      <c r="KL573" s="53"/>
      <c r="KM573" s="53"/>
      <c r="KN573" s="53"/>
      <c r="KO573" s="53"/>
      <c r="KP573" s="53"/>
      <c r="KQ573" s="53"/>
      <c r="KR573" s="53"/>
      <c r="KS573" s="53"/>
      <c r="KT573" s="53"/>
      <c r="KU573" s="53"/>
      <c r="KV573" s="53"/>
      <c r="KW573" s="53"/>
      <c r="KX573" s="53"/>
      <c r="KY573" s="53"/>
      <c r="KZ573" s="53"/>
      <c r="LA573" s="53"/>
      <c r="LB573" s="53"/>
      <c r="LC573" s="53"/>
      <c r="LD573" s="53"/>
      <c r="LE573" s="53"/>
      <c r="LF573" s="53"/>
      <c r="LG573" s="53"/>
      <c r="LH573" s="53"/>
      <c r="LI573" s="53"/>
      <c r="LJ573" s="53"/>
      <c r="LK573" s="53"/>
      <c r="LL573" s="53"/>
      <c r="LM573" s="53"/>
      <c r="LN573" s="53"/>
      <c r="LO573" s="53"/>
      <c r="LP573" s="53"/>
      <c r="LQ573" s="53"/>
      <c r="LR573" s="53"/>
      <c r="LS573" s="53"/>
      <c r="LT573" s="53"/>
      <c r="LU573" s="53"/>
      <c r="LV573" s="53"/>
      <c r="LW573" s="53"/>
      <c r="LX573" s="53"/>
      <c r="LY573" s="53"/>
      <c r="LZ573" s="53"/>
      <c r="MA573" s="53"/>
      <c r="MB573" s="53"/>
      <c r="MC573" s="53"/>
      <c r="MD573" s="53"/>
      <c r="ME573" s="53"/>
      <c r="MF573" s="53"/>
      <c r="MG573" s="53"/>
      <c r="MH573" s="53"/>
      <c r="MI573" s="53"/>
      <c r="MJ573" s="53"/>
      <c r="MK573" s="53"/>
      <c r="ML573" s="53"/>
      <c r="MM573" s="53"/>
      <c r="MN573" s="53"/>
      <c r="MO573" s="53"/>
      <c r="MP573" s="53"/>
      <c r="MQ573" s="53"/>
      <c r="MR573" s="53"/>
      <c r="MS573" s="53"/>
      <c r="MT573" s="53"/>
      <c r="MU573" s="53"/>
      <c r="MV573" s="53"/>
      <c r="MW573" s="53"/>
      <c r="MX573" s="53"/>
      <c r="MY573" s="53"/>
      <c r="MZ573" s="53"/>
      <c r="NA573" s="53"/>
      <c r="NB573" s="53"/>
      <c r="NC573" s="53"/>
      <c r="ND573" s="53"/>
      <c r="NE573" s="53"/>
      <c r="NF573" s="53"/>
      <c r="NG573" s="53"/>
      <c r="NH573" s="53"/>
      <c r="NI573" s="53"/>
      <c r="NJ573" s="53"/>
      <c r="NK573" s="53"/>
      <c r="NL573" s="53"/>
      <c r="NM573" s="53"/>
      <c r="NN573" s="53"/>
      <c r="NO573" s="53"/>
      <c r="NP573" s="53"/>
      <c r="NQ573" s="53"/>
      <c r="NR573" s="53"/>
      <c r="NS573" s="53"/>
      <c r="NT573" s="53"/>
      <c r="NU573" s="53"/>
      <c r="NV573" s="53"/>
      <c r="NW573" s="53"/>
      <c r="NX573" s="53"/>
      <c r="NY573" s="53"/>
      <c r="NZ573" s="53"/>
      <c r="OA573" s="53"/>
      <c r="OB573" s="53"/>
      <c r="OC573" s="53"/>
      <c r="OD573" s="53"/>
      <c r="OE573" s="53"/>
      <c r="OF573" s="53"/>
      <c r="OG573" s="53"/>
      <c r="OH573" s="53"/>
      <c r="OI573" s="53"/>
      <c r="OJ573" s="53"/>
      <c r="OK573" s="53"/>
      <c r="OL573" s="53"/>
      <c r="OM573" s="53"/>
      <c r="ON573" s="53"/>
      <c r="OO573" s="53"/>
      <c r="OP573" s="53"/>
      <c r="OQ573" s="53"/>
      <c r="OR573" s="53"/>
      <c r="OS573" s="53"/>
      <c r="OT573" s="53"/>
      <c r="OU573" s="53"/>
      <c r="OV573" s="53"/>
      <c r="OW573" s="53"/>
      <c r="OX573" s="53"/>
      <c r="OY573" s="53"/>
      <c r="OZ573" s="53"/>
      <c r="PA573" s="53"/>
      <c r="PB573" s="53"/>
      <c r="PC573" s="53"/>
      <c r="PD573" s="53"/>
      <c r="PE573" s="53"/>
      <c r="PF573" s="53"/>
      <c r="PG573" s="53"/>
      <c r="PH573" s="53"/>
      <c r="PI573" s="53"/>
      <c r="PJ573" s="53"/>
      <c r="PK573" s="53"/>
      <c r="PL573" s="53"/>
      <c r="PM573" s="53"/>
      <c r="PN573" s="53"/>
      <c r="PO573" s="53"/>
      <c r="PP573" s="53"/>
      <c r="PQ573" s="53"/>
      <c r="PR573" s="53"/>
      <c r="PS573" s="53"/>
      <c r="PT573" s="53"/>
      <c r="PU573" s="53"/>
      <c r="PV573" s="53"/>
      <c r="PW573" s="53"/>
      <c r="PX573" s="53"/>
      <c r="PY573" s="53"/>
      <c r="PZ573" s="53"/>
      <c r="QA573" s="53"/>
      <c r="QB573" s="53"/>
      <c r="QC573" s="53"/>
      <c r="QD573" s="53"/>
      <c r="QE573" s="53"/>
      <c r="QF573" s="53"/>
      <c r="QG573" s="53"/>
      <c r="QH573" s="53"/>
      <c r="QI573" s="53"/>
      <c r="QJ573" s="53"/>
      <c r="QK573" s="53"/>
      <c r="QL573" s="53"/>
      <c r="QM573" s="53"/>
      <c r="QN573" s="53"/>
      <c r="QO573" s="53"/>
      <c r="QP573" s="53"/>
      <c r="QQ573" s="53"/>
      <c r="QR573" s="53"/>
      <c r="QS573" s="53"/>
      <c r="QT573" s="53"/>
      <c r="QU573" s="53"/>
      <c r="QV573" s="53"/>
      <c r="QW573" s="53"/>
      <c r="QX573" s="53"/>
      <c r="QY573" s="53"/>
      <c r="QZ573" s="53"/>
      <c r="RA573" s="53"/>
      <c r="RB573" s="53"/>
      <c r="RC573" s="53"/>
      <c r="RD573" s="53"/>
      <c r="RE573" s="53"/>
      <c r="RF573" s="53"/>
      <c r="RG573" s="53"/>
      <c r="RH573" s="53"/>
      <c r="RI573" s="53"/>
      <c r="RJ573" s="53"/>
      <c r="RK573" s="53"/>
      <c r="RL573" s="53"/>
      <c r="RM573" s="53"/>
      <c r="RN573" s="53"/>
      <c r="RO573" s="53"/>
      <c r="RP573" s="53"/>
      <c r="RQ573" s="53"/>
      <c r="RR573" s="53"/>
      <c r="RS573" s="53"/>
      <c r="RT573" s="53"/>
      <c r="RU573" s="53"/>
      <c r="RV573" s="53"/>
      <c r="RW573" s="53"/>
      <c r="RX573" s="53"/>
      <c r="RY573" s="53"/>
      <c r="RZ573" s="53"/>
      <c r="SA573" s="53"/>
      <c r="SB573" s="53"/>
      <c r="SC573" s="53"/>
      <c r="SD573" s="53"/>
      <c r="SE573" s="53"/>
      <c r="SF573" s="53"/>
      <c r="SG573" s="53"/>
      <c r="SH573" s="53"/>
      <c r="SI573" s="53"/>
      <c r="SJ573" s="53"/>
      <c r="SK573" s="53"/>
      <c r="SL573" s="53"/>
      <c r="SM573" s="53"/>
      <c r="SN573" s="53"/>
      <c r="SO573" s="53"/>
      <c r="SP573" s="53"/>
      <c r="SQ573" s="53"/>
      <c r="SR573" s="53"/>
      <c r="SS573" s="53"/>
      <c r="ST573" s="53"/>
      <c r="SU573" s="53"/>
      <c r="SV573" s="53"/>
      <c r="SW573" s="53"/>
      <c r="SX573" s="53"/>
      <c r="SY573" s="53"/>
      <c r="SZ573" s="53"/>
      <c r="TA573" s="53"/>
      <c r="TB573" s="53"/>
      <c r="TC573" s="53"/>
      <c r="TD573" s="53"/>
      <c r="TE573" s="53"/>
      <c r="TF573" s="53"/>
      <c r="TG573" s="53"/>
      <c r="TH573" s="53"/>
      <c r="TI573" s="53"/>
      <c r="TJ573" s="53"/>
      <c r="TK573" s="53"/>
      <c r="TL573" s="53"/>
      <c r="TM573" s="53"/>
      <c r="TN573" s="53"/>
      <c r="TO573" s="53"/>
      <c r="TP573" s="53"/>
      <c r="TQ573" s="53"/>
      <c r="TR573" s="53"/>
      <c r="TS573" s="53"/>
      <c r="TT573" s="53"/>
      <c r="TU573" s="53"/>
      <c r="TV573" s="53"/>
      <c r="TW573" s="53"/>
      <c r="TX573" s="53"/>
      <c r="TY573" s="53"/>
      <c r="TZ573" s="53"/>
      <c r="UA573" s="53"/>
      <c r="UB573" s="53"/>
      <c r="UC573" s="53"/>
      <c r="UD573" s="53"/>
      <c r="UE573" s="53"/>
      <c r="UF573" s="53"/>
      <c r="UG573" s="53"/>
    </row>
    <row r="574" spans="12:553" s="19" customFormat="1" ht="15.75" customHeight="1" x14ac:dyDescent="0.2">
      <c r="L574" s="66"/>
      <c r="M574" s="66"/>
      <c r="N574" s="52"/>
      <c r="O574" s="53"/>
      <c r="P574" s="53"/>
      <c r="Q574" s="53"/>
      <c r="R574" s="53"/>
      <c r="S574" s="53"/>
      <c r="T574" s="53"/>
      <c r="U574" s="53"/>
      <c r="V574" s="53"/>
      <c r="W574" s="53"/>
      <c r="X574" s="53"/>
      <c r="Y574" s="53"/>
      <c r="Z574" s="53"/>
      <c r="AA574" s="53"/>
      <c r="AB574" s="53"/>
      <c r="AC574" s="53"/>
      <c r="AD574" s="53"/>
      <c r="AE574" s="53"/>
      <c r="AF574" s="53"/>
      <c r="AG574" s="53"/>
      <c r="AH574" s="53"/>
      <c r="AI574" s="53"/>
      <c r="AJ574" s="53"/>
      <c r="AK574" s="53"/>
      <c r="AL574" s="53"/>
      <c r="AM574" s="53"/>
      <c r="AN574" s="53"/>
      <c r="AO574" s="53"/>
      <c r="AP574" s="53"/>
      <c r="AQ574" s="53"/>
      <c r="AR574" s="53"/>
      <c r="AS574" s="53"/>
      <c r="AT574" s="53"/>
      <c r="AU574" s="53"/>
      <c r="AV574" s="53"/>
      <c r="AW574" s="53"/>
      <c r="AX574" s="53"/>
      <c r="AY574" s="53"/>
      <c r="AZ574" s="53"/>
      <c r="BA574" s="53"/>
      <c r="BB574" s="53"/>
      <c r="BC574" s="53"/>
      <c r="BD574" s="53"/>
      <c r="BE574" s="53"/>
      <c r="BF574" s="53"/>
      <c r="BG574" s="53"/>
      <c r="BH574" s="53"/>
      <c r="BI574" s="53"/>
      <c r="BJ574" s="53"/>
      <c r="BK574" s="53"/>
      <c r="BL574" s="53"/>
      <c r="BM574" s="53"/>
      <c r="BN574" s="53"/>
      <c r="BO574" s="53"/>
      <c r="BP574" s="53"/>
      <c r="BQ574" s="53"/>
      <c r="BR574" s="53"/>
      <c r="BS574" s="53"/>
      <c r="BT574" s="53"/>
      <c r="BU574" s="53"/>
      <c r="BV574" s="53"/>
      <c r="BW574" s="53"/>
      <c r="BX574" s="53"/>
      <c r="BY574" s="53"/>
      <c r="BZ574" s="53"/>
      <c r="CA574" s="53"/>
      <c r="CB574" s="53"/>
      <c r="CC574" s="53"/>
      <c r="CD574" s="53"/>
      <c r="CE574" s="53"/>
      <c r="CF574" s="53"/>
      <c r="CG574" s="53"/>
      <c r="CH574" s="53"/>
      <c r="CI574" s="53"/>
      <c r="CJ574" s="53"/>
      <c r="CK574" s="53"/>
      <c r="CL574" s="53"/>
      <c r="CM574" s="53"/>
      <c r="CN574" s="53"/>
      <c r="CO574" s="53"/>
      <c r="CP574" s="53"/>
      <c r="CQ574" s="53"/>
      <c r="CR574" s="53"/>
      <c r="CS574" s="53"/>
      <c r="CT574" s="53"/>
      <c r="CU574" s="53"/>
      <c r="CV574" s="53"/>
      <c r="CW574" s="53"/>
      <c r="CX574" s="53"/>
      <c r="CY574" s="53"/>
      <c r="CZ574" s="53"/>
      <c r="DA574" s="53"/>
      <c r="DB574" s="53"/>
      <c r="DC574" s="53"/>
      <c r="DD574" s="53"/>
      <c r="DE574" s="53"/>
      <c r="DF574" s="53"/>
      <c r="DG574" s="53"/>
      <c r="DH574" s="53"/>
      <c r="DI574" s="53"/>
      <c r="DJ574" s="53"/>
      <c r="DK574" s="53"/>
      <c r="DL574" s="53"/>
      <c r="DM574" s="53"/>
      <c r="DN574" s="53"/>
      <c r="DO574" s="53"/>
      <c r="DP574" s="53"/>
      <c r="DQ574" s="53"/>
      <c r="DR574" s="53"/>
      <c r="DS574" s="53"/>
      <c r="DT574" s="53"/>
      <c r="DU574" s="53"/>
      <c r="DV574" s="53"/>
      <c r="DW574" s="53"/>
      <c r="DX574" s="53"/>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3"/>
      <c r="FK574" s="53"/>
      <c r="FL574" s="53"/>
      <c r="FM574" s="53"/>
      <c r="FN574" s="53"/>
      <c r="FO574" s="53"/>
      <c r="FP574" s="53"/>
      <c r="FQ574" s="53"/>
      <c r="FR574" s="53"/>
      <c r="FS574" s="53"/>
      <c r="FT574" s="53"/>
      <c r="FU574" s="53"/>
      <c r="FV574" s="53"/>
      <c r="FW574" s="53"/>
      <c r="FX574" s="53"/>
      <c r="FY574" s="53"/>
      <c r="FZ574" s="53"/>
      <c r="GA574" s="53"/>
      <c r="GB574" s="53"/>
      <c r="GC574" s="53"/>
      <c r="GD574" s="53"/>
      <c r="GE574" s="53"/>
      <c r="GF574" s="53"/>
      <c r="GG574" s="53"/>
      <c r="GH574" s="53"/>
      <c r="GI574" s="53"/>
      <c r="GJ574" s="53"/>
      <c r="GK574" s="53"/>
      <c r="GL574" s="53"/>
      <c r="GM574" s="53"/>
      <c r="GN574" s="53"/>
      <c r="GO574" s="53"/>
      <c r="GP574" s="53"/>
      <c r="GQ574" s="53"/>
      <c r="GR574" s="53"/>
      <c r="GS574" s="53"/>
      <c r="GT574" s="53"/>
      <c r="GU574" s="53"/>
      <c r="GV574" s="53"/>
      <c r="GW574" s="53"/>
      <c r="GX574" s="53"/>
      <c r="GY574" s="53"/>
      <c r="GZ574" s="53"/>
      <c r="HA574" s="53"/>
      <c r="HB574" s="53"/>
      <c r="HC574" s="53"/>
      <c r="HD574" s="53"/>
      <c r="HE574" s="53"/>
      <c r="HF574" s="53"/>
      <c r="HG574" s="53"/>
      <c r="HH574" s="53"/>
      <c r="HI574" s="53"/>
      <c r="HJ574" s="53"/>
      <c r="HK574" s="53"/>
      <c r="HL574" s="53"/>
      <c r="HM574" s="53"/>
      <c r="HN574" s="53"/>
      <c r="HO574" s="53"/>
      <c r="HP574" s="53"/>
      <c r="HQ574" s="53"/>
      <c r="HR574" s="53"/>
      <c r="HS574" s="53"/>
      <c r="HT574" s="53"/>
      <c r="HU574" s="53"/>
      <c r="HV574" s="53"/>
      <c r="HW574" s="53"/>
      <c r="HX574" s="53"/>
      <c r="HY574" s="53"/>
      <c r="HZ574" s="53"/>
      <c r="IA574" s="53"/>
      <c r="IB574" s="53"/>
      <c r="IC574" s="53"/>
      <c r="ID574" s="53"/>
      <c r="IE574" s="53"/>
      <c r="IF574" s="53"/>
      <c r="IG574" s="53"/>
      <c r="IH574" s="53"/>
      <c r="II574" s="53"/>
      <c r="IJ574" s="53"/>
      <c r="IK574" s="53"/>
      <c r="IL574" s="53"/>
      <c r="IM574" s="53"/>
      <c r="IN574" s="53"/>
      <c r="IO574" s="53"/>
      <c r="IP574" s="53"/>
      <c r="IQ574" s="53"/>
      <c r="IR574" s="53"/>
      <c r="IS574" s="53"/>
      <c r="IT574" s="53"/>
      <c r="IU574" s="53"/>
      <c r="IV574" s="53"/>
      <c r="IW574" s="53"/>
      <c r="IX574" s="53"/>
      <c r="IY574" s="53"/>
      <c r="IZ574" s="53"/>
      <c r="JA574" s="53"/>
      <c r="JB574" s="53"/>
      <c r="JC574" s="53"/>
      <c r="JD574" s="53"/>
      <c r="JE574" s="53"/>
      <c r="JF574" s="53"/>
      <c r="JG574" s="53"/>
      <c r="JH574" s="53"/>
      <c r="JI574" s="53"/>
      <c r="JJ574" s="53"/>
      <c r="JK574" s="53"/>
      <c r="JL574" s="53"/>
      <c r="JM574" s="53"/>
      <c r="JN574" s="53"/>
      <c r="JO574" s="53"/>
      <c r="JP574" s="53"/>
      <c r="JQ574" s="53"/>
      <c r="JR574" s="53"/>
      <c r="JS574" s="53"/>
      <c r="JT574" s="53"/>
      <c r="JU574" s="53"/>
      <c r="JV574" s="53"/>
      <c r="JW574" s="53"/>
      <c r="JX574" s="53"/>
      <c r="JY574" s="53"/>
      <c r="JZ574" s="53"/>
      <c r="KA574" s="53"/>
      <c r="KB574" s="53"/>
      <c r="KC574" s="53"/>
      <c r="KD574" s="53"/>
      <c r="KE574" s="53"/>
      <c r="KF574" s="53"/>
      <c r="KG574" s="53"/>
      <c r="KH574" s="53"/>
      <c r="KI574" s="53"/>
      <c r="KJ574" s="53"/>
      <c r="KK574" s="53"/>
      <c r="KL574" s="53"/>
      <c r="KM574" s="53"/>
      <c r="KN574" s="53"/>
      <c r="KO574" s="53"/>
      <c r="KP574" s="53"/>
      <c r="KQ574" s="53"/>
      <c r="KR574" s="53"/>
      <c r="KS574" s="53"/>
      <c r="KT574" s="53"/>
      <c r="KU574" s="53"/>
      <c r="KV574" s="53"/>
      <c r="KW574" s="53"/>
      <c r="KX574" s="53"/>
      <c r="KY574" s="53"/>
      <c r="KZ574" s="53"/>
      <c r="LA574" s="53"/>
      <c r="LB574" s="53"/>
      <c r="LC574" s="53"/>
      <c r="LD574" s="53"/>
      <c r="LE574" s="53"/>
      <c r="LF574" s="53"/>
      <c r="LG574" s="53"/>
      <c r="LH574" s="53"/>
      <c r="LI574" s="53"/>
      <c r="LJ574" s="53"/>
      <c r="LK574" s="53"/>
      <c r="LL574" s="53"/>
      <c r="LM574" s="53"/>
      <c r="LN574" s="53"/>
      <c r="LO574" s="53"/>
      <c r="LP574" s="53"/>
      <c r="LQ574" s="53"/>
      <c r="LR574" s="53"/>
      <c r="LS574" s="53"/>
      <c r="LT574" s="53"/>
      <c r="LU574" s="53"/>
      <c r="LV574" s="53"/>
      <c r="LW574" s="53"/>
      <c r="LX574" s="53"/>
      <c r="LY574" s="53"/>
      <c r="LZ574" s="53"/>
      <c r="MA574" s="53"/>
      <c r="MB574" s="53"/>
      <c r="MC574" s="53"/>
      <c r="MD574" s="53"/>
      <c r="ME574" s="53"/>
      <c r="MF574" s="53"/>
      <c r="MG574" s="53"/>
      <c r="MH574" s="53"/>
      <c r="MI574" s="53"/>
      <c r="MJ574" s="53"/>
      <c r="MK574" s="53"/>
      <c r="ML574" s="53"/>
      <c r="MM574" s="53"/>
      <c r="MN574" s="53"/>
      <c r="MO574" s="53"/>
      <c r="MP574" s="53"/>
      <c r="MQ574" s="53"/>
      <c r="MR574" s="53"/>
      <c r="MS574" s="53"/>
      <c r="MT574" s="53"/>
      <c r="MU574" s="53"/>
      <c r="MV574" s="53"/>
      <c r="MW574" s="53"/>
      <c r="MX574" s="53"/>
      <c r="MY574" s="53"/>
      <c r="MZ574" s="53"/>
      <c r="NA574" s="53"/>
      <c r="NB574" s="53"/>
      <c r="NC574" s="53"/>
      <c r="ND574" s="53"/>
      <c r="NE574" s="53"/>
      <c r="NF574" s="53"/>
      <c r="NG574" s="53"/>
      <c r="NH574" s="53"/>
      <c r="NI574" s="53"/>
      <c r="NJ574" s="53"/>
      <c r="NK574" s="53"/>
      <c r="NL574" s="53"/>
      <c r="NM574" s="53"/>
      <c r="NN574" s="53"/>
      <c r="NO574" s="53"/>
      <c r="NP574" s="53"/>
      <c r="NQ574" s="53"/>
      <c r="NR574" s="53"/>
      <c r="NS574" s="53"/>
      <c r="NT574" s="53"/>
      <c r="NU574" s="53"/>
      <c r="NV574" s="53"/>
      <c r="NW574" s="53"/>
      <c r="NX574" s="53"/>
      <c r="NY574" s="53"/>
      <c r="NZ574" s="53"/>
      <c r="OA574" s="53"/>
      <c r="OB574" s="53"/>
      <c r="OC574" s="53"/>
      <c r="OD574" s="53"/>
      <c r="OE574" s="53"/>
      <c r="OF574" s="53"/>
      <c r="OG574" s="53"/>
      <c r="OH574" s="53"/>
      <c r="OI574" s="53"/>
      <c r="OJ574" s="53"/>
      <c r="OK574" s="53"/>
      <c r="OL574" s="53"/>
      <c r="OM574" s="53"/>
      <c r="ON574" s="53"/>
      <c r="OO574" s="53"/>
      <c r="OP574" s="53"/>
      <c r="OQ574" s="53"/>
      <c r="OR574" s="53"/>
      <c r="OS574" s="53"/>
      <c r="OT574" s="53"/>
      <c r="OU574" s="53"/>
      <c r="OV574" s="53"/>
      <c r="OW574" s="53"/>
      <c r="OX574" s="53"/>
      <c r="OY574" s="53"/>
      <c r="OZ574" s="53"/>
      <c r="PA574" s="53"/>
      <c r="PB574" s="53"/>
      <c r="PC574" s="53"/>
      <c r="PD574" s="53"/>
      <c r="PE574" s="53"/>
      <c r="PF574" s="53"/>
      <c r="PG574" s="53"/>
      <c r="PH574" s="53"/>
      <c r="PI574" s="53"/>
      <c r="PJ574" s="53"/>
      <c r="PK574" s="53"/>
      <c r="PL574" s="53"/>
      <c r="PM574" s="53"/>
      <c r="PN574" s="53"/>
      <c r="PO574" s="53"/>
      <c r="PP574" s="53"/>
      <c r="PQ574" s="53"/>
      <c r="PR574" s="53"/>
      <c r="PS574" s="53"/>
      <c r="PT574" s="53"/>
      <c r="PU574" s="53"/>
      <c r="PV574" s="53"/>
      <c r="PW574" s="53"/>
      <c r="PX574" s="53"/>
      <c r="PY574" s="53"/>
      <c r="PZ574" s="53"/>
      <c r="QA574" s="53"/>
      <c r="QB574" s="53"/>
      <c r="QC574" s="53"/>
      <c r="QD574" s="53"/>
      <c r="QE574" s="53"/>
      <c r="QF574" s="53"/>
      <c r="QG574" s="53"/>
      <c r="QH574" s="53"/>
      <c r="QI574" s="53"/>
      <c r="QJ574" s="53"/>
      <c r="QK574" s="53"/>
      <c r="QL574" s="53"/>
      <c r="QM574" s="53"/>
      <c r="QN574" s="53"/>
      <c r="QO574" s="53"/>
      <c r="QP574" s="53"/>
      <c r="QQ574" s="53"/>
      <c r="QR574" s="53"/>
      <c r="QS574" s="53"/>
      <c r="QT574" s="53"/>
      <c r="QU574" s="53"/>
      <c r="QV574" s="53"/>
      <c r="QW574" s="53"/>
      <c r="QX574" s="53"/>
      <c r="QY574" s="53"/>
      <c r="QZ574" s="53"/>
      <c r="RA574" s="53"/>
      <c r="RB574" s="53"/>
      <c r="RC574" s="53"/>
      <c r="RD574" s="53"/>
      <c r="RE574" s="53"/>
      <c r="RF574" s="53"/>
      <c r="RG574" s="53"/>
      <c r="RH574" s="53"/>
      <c r="RI574" s="53"/>
      <c r="RJ574" s="53"/>
      <c r="RK574" s="53"/>
      <c r="RL574" s="53"/>
      <c r="RM574" s="53"/>
      <c r="RN574" s="53"/>
      <c r="RO574" s="53"/>
      <c r="RP574" s="53"/>
      <c r="RQ574" s="53"/>
      <c r="RR574" s="53"/>
      <c r="RS574" s="53"/>
      <c r="RT574" s="53"/>
      <c r="RU574" s="53"/>
      <c r="RV574" s="53"/>
      <c r="RW574" s="53"/>
      <c r="RX574" s="53"/>
      <c r="RY574" s="53"/>
      <c r="RZ574" s="53"/>
      <c r="SA574" s="53"/>
      <c r="SB574" s="53"/>
      <c r="SC574" s="53"/>
      <c r="SD574" s="53"/>
      <c r="SE574" s="53"/>
      <c r="SF574" s="53"/>
      <c r="SG574" s="53"/>
      <c r="SH574" s="53"/>
      <c r="SI574" s="53"/>
      <c r="SJ574" s="53"/>
      <c r="SK574" s="53"/>
      <c r="SL574" s="53"/>
      <c r="SM574" s="53"/>
      <c r="SN574" s="53"/>
      <c r="SO574" s="53"/>
      <c r="SP574" s="53"/>
      <c r="SQ574" s="53"/>
      <c r="SR574" s="53"/>
      <c r="SS574" s="53"/>
      <c r="ST574" s="53"/>
      <c r="SU574" s="53"/>
      <c r="SV574" s="53"/>
      <c r="SW574" s="53"/>
      <c r="SX574" s="53"/>
      <c r="SY574" s="53"/>
      <c r="SZ574" s="53"/>
      <c r="TA574" s="53"/>
      <c r="TB574" s="53"/>
      <c r="TC574" s="53"/>
      <c r="TD574" s="53"/>
      <c r="TE574" s="53"/>
      <c r="TF574" s="53"/>
      <c r="TG574" s="53"/>
      <c r="TH574" s="53"/>
      <c r="TI574" s="53"/>
      <c r="TJ574" s="53"/>
      <c r="TK574" s="53"/>
      <c r="TL574" s="53"/>
      <c r="TM574" s="53"/>
      <c r="TN574" s="53"/>
      <c r="TO574" s="53"/>
      <c r="TP574" s="53"/>
      <c r="TQ574" s="53"/>
      <c r="TR574" s="53"/>
      <c r="TS574" s="53"/>
      <c r="TT574" s="53"/>
      <c r="TU574" s="53"/>
      <c r="TV574" s="53"/>
      <c r="TW574" s="53"/>
      <c r="TX574" s="53"/>
      <c r="TY574" s="53"/>
      <c r="TZ574" s="53"/>
      <c r="UA574" s="53"/>
      <c r="UB574" s="53"/>
      <c r="UC574" s="53"/>
      <c r="UD574" s="53"/>
      <c r="UE574" s="53"/>
      <c r="UF574" s="53"/>
      <c r="UG574" s="53"/>
    </row>
    <row r="575" spans="12:553" s="19" customFormat="1" ht="15.75" customHeight="1" x14ac:dyDescent="0.2">
      <c r="L575" s="66"/>
      <c r="M575" s="66"/>
      <c r="N575" s="52"/>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c r="DB575" s="53"/>
      <c r="DC575" s="53"/>
      <c r="DD575" s="53"/>
      <c r="DE575" s="53"/>
      <c r="DF575" s="53"/>
      <c r="DG575" s="53"/>
      <c r="DH575" s="53"/>
      <c r="DI575" s="53"/>
      <c r="DJ575" s="53"/>
      <c r="DK575" s="53"/>
      <c r="DL575" s="53"/>
      <c r="DM575" s="53"/>
      <c r="DN575" s="53"/>
      <c r="DO575" s="53"/>
      <c r="DP575" s="53"/>
      <c r="DQ575" s="53"/>
      <c r="DR575" s="53"/>
      <c r="DS575" s="53"/>
      <c r="DT575" s="53"/>
      <c r="DU575" s="53"/>
      <c r="DV575" s="53"/>
      <c r="DW575" s="53"/>
      <c r="DX575" s="53"/>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3"/>
      <c r="FK575" s="53"/>
      <c r="FL575" s="53"/>
      <c r="FM575" s="53"/>
      <c r="FN575" s="53"/>
      <c r="FO575" s="53"/>
      <c r="FP575" s="53"/>
      <c r="FQ575" s="53"/>
      <c r="FR575" s="53"/>
      <c r="FS575" s="53"/>
      <c r="FT575" s="53"/>
      <c r="FU575" s="53"/>
      <c r="FV575" s="53"/>
      <c r="FW575" s="53"/>
      <c r="FX575" s="53"/>
      <c r="FY575" s="53"/>
      <c r="FZ575" s="53"/>
      <c r="GA575" s="53"/>
      <c r="GB575" s="53"/>
      <c r="GC575" s="53"/>
      <c r="GD575" s="53"/>
      <c r="GE575" s="53"/>
      <c r="GF575" s="53"/>
      <c r="GG575" s="53"/>
      <c r="GH575" s="53"/>
      <c r="GI575" s="53"/>
      <c r="GJ575" s="53"/>
      <c r="GK575" s="53"/>
      <c r="GL575" s="53"/>
      <c r="GM575" s="53"/>
      <c r="GN575" s="53"/>
      <c r="GO575" s="53"/>
      <c r="GP575" s="53"/>
      <c r="GQ575" s="53"/>
      <c r="GR575" s="53"/>
      <c r="GS575" s="53"/>
      <c r="GT575" s="53"/>
      <c r="GU575" s="53"/>
      <c r="GV575" s="53"/>
      <c r="GW575" s="53"/>
      <c r="GX575" s="53"/>
      <c r="GY575" s="53"/>
      <c r="GZ575" s="53"/>
      <c r="HA575" s="53"/>
      <c r="HB575" s="53"/>
      <c r="HC575" s="53"/>
      <c r="HD575" s="53"/>
      <c r="HE575" s="53"/>
      <c r="HF575" s="53"/>
      <c r="HG575" s="53"/>
      <c r="HH575" s="53"/>
      <c r="HI575" s="53"/>
      <c r="HJ575" s="53"/>
      <c r="HK575" s="53"/>
      <c r="HL575" s="53"/>
      <c r="HM575" s="53"/>
      <c r="HN575" s="53"/>
      <c r="HO575" s="53"/>
      <c r="HP575" s="53"/>
      <c r="HQ575" s="53"/>
      <c r="HR575" s="53"/>
      <c r="HS575" s="53"/>
      <c r="HT575" s="53"/>
      <c r="HU575" s="53"/>
      <c r="HV575" s="53"/>
      <c r="HW575" s="53"/>
      <c r="HX575" s="53"/>
      <c r="HY575" s="53"/>
      <c r="HZ575" s="53"/>
      <c r="IA575" s="53"/>
      <c r="IB575" s="53"/>
      <c r="IC575" s="53"/>
      <c r="ID575" s="53"/>
      <c r="IE575" s="53"/>
      <c r="IF575" s="53"/>
      <c r="IG575" s="53"/>
      <c r="IH575" s="53"/>
      <c r="II575" s="53"/>
      <c r="IJ575" s="53"/>
      <c r="IK575" s="53"/>
      <c r="IL575" s="53"/>
      <c r="IM575" s="53"/>
      <c r="IN575" s="53"/>
      <c r="IO575" s="53"/>
      <c r="IP575" s="53"/>
      <c r="IQ575" s="53"/>
      <c r="IR575" s="53"/>
      <c r="IS575" s="53"/>
      <c r="IT575" s="53"/>
      <c r="IU575" s="53"/>
      <c r="IV575" s="53"/>
      <c r="IW575" s="53"/>
      <c r="IX575" s="53"/>
      <c r="IY575" s="53"/>
      <c r="IZ575" s="53"/>
      <c r="JA575" s="53"/>
      <c r="JB575" s="53"/>
      <c r="JC575" s="53"/>
      <c r="JD575" s="53"/>
      <c r="JE575" s="53"/>
      <c r="JF575" s="53"/>
      <c r="JG575" s="53"/>
      <c r="JH575" s="53"/>
      <c r="JI575" s="53"/>
      <c r="JJ575" s="53"/>
      <c r="JK575" s="53"/>
      <c r="JL575" s="53"/>
      <c r="JM575" s="53"/>
      <c r="JN575" s="53"/>
      <c r="JO575" s="53"/>
      <c r="JP575" s="53"/>
      <c r="JQ575" s="53"/>
      <c r="JR575" s="53"/>
      <c r="JS575" s="53"/>
      <c r="JT575" s="53"/>
      <c r="JU575" s="53"/>
      <c r="JV575" s="53"/>
      <c r="JW575" s="53"/>
      <c r="JX575" s="53"/>
      <c r="JY575" s="53"/>
      <c r="JZ575" s="53"/>
      <c r="KA575" s="53"/>
      <c r="KB575" s="53"/>
      <c r="KC575" s="53"/>
      <c r="KD575" s="53"/>
      <c r="KE575" s="53"/>
      <c r="KF575" s="53"/>
      <c r="KG575" s="53"/>
      <c r="KH575" s="53"/>
      <c r="KI575" s="53"/>
      <c r="KJ575" s="53"/>
      <c r="KK575" s="53"/>
      <c r="KL575" s="53"/>
      <c r="KM575" s="53"/>
      <c r="KN575" s="53"/>
      <c r="KO575" s="53"/>
      <c r="KP575" s="53"/>
      <c r="KQ575" s="53"/>
      <c r="KR575" s="53"/>
      <c r="KS575" s="53"/>
      <c r="KT575" s="53"/>
      <c r="KU575" s="53"/>
      <c r="KV575" s="53"/>
      <c r="KW575" s="53"/>
      <c r="KX575" s="53"/>
      <c r="KY575" s="53"/>
      <c r="KZ575" s="53"/>
      <c r="LA575" s="53"/>
      <c r="LB575" s="53"/>
      <c r="LC575" s="53"/>
      <c r="LD575" s="53"/>
      <c r="LE575" s="53"/>
      <c r="LF575" s="53"/>
      <c r="LG575" s="53"/>
      <c r="LH575" s="53"/>
      <c r="LI575" s="53"/>
      <c r="LJ575" s="53"/>
      <c r="LK575" s="53"/>
      <c r="LL575" s="53"/>
      <c r="LM575" s="53"/>
      <c r="LN575" s="53"/>
      <c r="LO575" s="53"/>
      <c r="LP575" s="53"/>
      <c r="LQ575" s="53"/>
      <c r="LR575" s="53"/>
      <c r="LS575" s="53"/>
      <c r="LT575" s="53"/>
      <c r="LU575" s="53"/>
      <c r="LV575" s="53"/>
      <c r="LW575" s="53"/>
      <c r="LX575" s="53"/>
      <c r="LY575" s="53"/>
      <c r="LZ575" s="53"/>
      <c r="MA575" s="53"/>
      <c r="MB575" s="53"/>
      <c r="MC575" s="53"/>
      <c r="MD575" s="53"/>
      <c r="ME575" s="53"/>
      <c r="MF575" s="53"/>
      <c r="MG575" s="53"/>
      <c r="MH575" s="53"/>
      <c r="MI575" s="53"/>
      <c r="MJ575" s="53"/>
      <c r="MK575" s="53"/>
      <c r="ML575" s="53"/>
      <c r="MM575" s="53"/>
      <c r="MN575" s="53"/>
      <c r="MO575" s="53"/>
      <c r="MP575" s="53"/>
      <c r="MQ575" s="53"/>
      <c r="MR575" s="53"/>
      <c r="MS575" s="53"/>
      <c r="MT575" s="53"/>
      <c r="MU575" s="53"/>
      <c r="MV575" s="53"/>
      <c r="MW575" s="53"/>
      <c r="MX575" s="53"/>
      <c r="MY575" s="53"/>
      <c r="MZ575" s="53"/>
      <c r="NA575" s="53"/>
      <c r="NB575" s="53"/>
      <c r="NC575" s="53"/>
      <c r="ND575" s="53"/>
      <c r="NE575" s="53"/>
      <c r="NF575" s="53"/>
      <c r="NG575" s="53"/>
      <c r="NH575" s="53"/>
      <c r="NI575" s="53"/>
      <c r="NJ575" s="53"/>
      <c r="NK575" s="53"/>
      <c r="NL575" s="53"/>
      <c r="NM575" s="53"/>
      <c r="NN575" s="53"/>
      <c r="NO575" s="53"/>
      <c r="NP575" s="53"/>
      <c r="NQ575" s="53"/>
      <c r="NR575" s="53"/>
      <c r="NS575" s="53"/>
      <c r="NT575" s="53"/>
      <c r="NU575" s="53"/>
      <c r="NV575" s="53"/>
      <c r="NW575" s="53"/>
      <c r="NX575" s="53"/>
      <c r="NY575" s="53"/>
      <c r="NZ575" s="53"/>
      <c r="OA575" s="53"/>
      <c r="OB575" s="53"/>
      <c r="OC575" s="53"/>
      <c r="OD575" s="53"/>
      <c r="OE575" s="53"/>
      <c r="OF575" s="53"/>
      <c r="OG575" s="53"/>
      <c r="OH575" s="53"/>
      <c r="OI575" s="53"/>
      <c r="OJ575" s="53"/>
      <c r="OK575" s="53"/>
      <c r="OL575" s="53"/>
      <c r="OM575" s="53"/>
      <c r="ON575" s="53"/>
      <c r="OO575" s="53"/>
      <c r="OP575" s="53"/>
      <c r="OQ575" s="53"/>
      <c r="OR575" s="53"/>
      <c r="OS575" s="53"/>
      <c r="OT575" s="53"/>
      <c r="OU575" s="53"/>
      <c r="OV575" s="53"/>
      <c r="OW575" s="53"/>
      <c r="OX575" s="53"/>
      <c r="OY575" s="53"/>
      <c r="OZ575" s="53"/>
      <c r="PA575" s="53"/>
      <c r="PB575" s="53"/>
      <c r="PC575" s="53"/>
      <c r="PD575" s="53"/>
      <c r="PE575" s="53"/>
      <c r="PF575" s="53"/>
      <c r="PG575" s="53"/>
      <c r="PH575" s="53"/>
      <c r="PI575" s="53"/>
      <c r="PJ575" s="53"/>
      <c r="PK575" s="53"/>
      <c r="PL575" s="53"/>
      <c r="PM575" s="53"/>
      <c r="PN575" s="53"/>
      <c r="PO575" s="53"/>
      <c r="PP575" s="53"/>
      <c r="PQ575" s="53"/>
      <c r="PR575" s="53"/>
      <c r="PS575" s="53"/>
      <c r="PT575" s="53"/>
      <c r="PU575" s="53"/>
      <c r="PV575" s="53"/>
      <c r="PW575" s="53"/>
      <c r="PX575" s="53"/>
      <c r="PY575" s="53"/>
      <c r="PZ575" s="53"/>
      <c r="QA575" s="53"/>
      <c r="QB575" s="53"/>
      <c r="QC575" s="53"/>
      <c r="QD575" s="53"/>
      <c r="QE575" s="53"/>
      <c r="QF575" s="53"/>
      <c r="QG575" s="53"/>
      <c r="QH575" s="53"/>
      <c r="QI575" s="53"/>
      <c r="QJ575" s="53"/>
      <c r="QK575" s="53"/>
      <c r="QL575" s="53"/>
      <c r="QM575" s="53"/>
      <c r="QN575" s="53"/>
      <c r="QO575" s="53"/>
      <c r="QP575" s="53"/>
      <c r="QQ575" s="53"/>
      <c r="QR575" s="53"/>
      <c r="QS575" s="53"/>
      <c r="QT575" s="53"/>
      <c r="QU575" s="53"/>
      <c r="QV575" s="53"/>
      <c r="QW575" s="53"/>
      <c r="QX575" s="53"/>
      <c r="QY575" s="53"/>
      <c r="QZ575" s="53"/>
      <c r="RA575" s="53"/>
      <c r="RB575" s="53"/>
      <c r="RC575" s="53"/>
      <c r="RD575" s="53"/>
      <c r="RE575" s="53"/>
      <c r="RF575" s="53"/>
      <c r="RG575" s="53"/>
      <c r="RH575" s="53"/>
      <c r="RI575" s="53"/>
      <c r="RJ575" s="53"/>
      <c r="RK575" s="53"/>
      <c r="RL575" s="53"/>
      <c r="RM575" s="53"/>
      <c r="RN575" s="53"/>
      <c r="RO575" s="53"/>
      <c r="RP575" s="53"/>
      <c r="RQ575" s="53"/>
      <c r="RR575" s="53"/>
      <c r="RS575" s="53"/>
      <c r="RT575" s="53"/>
      <c r="RU575" s="53"/>
      <c r="RV575" s="53"/>
      <c r="RW575" s="53"/>
      <c r="RX575" s="53"/>
      <c r="RY575" s="53"/>
      <c r="RZ575" s="53"/>
      <c r="SA575" s="53"/>
      <c r="SB575" s="53"/>
      <c r="SC575" s="53"/>
      <c r="SD575" s="53"/>
      <c r="SE575" s="53"/>
      <c r="SF575" s="53"/>
      <c r="SG575" s="53"/>
      <c r="SH575" s="53"/>
      <c r="SI575" s="53"/>
      <c r="SJ575" s="53"/>
      <c r="SK575" s="53"/>
      <c r="SL575" s="53"/>
      <c r="SM575" s="53"/>
      <c r="SN575" s="53"/>
      <c r="SO575" s="53"/>
      <c r="SP575" s="53"/>
      <c r="SQ575" s="53"/>
      <c r="SR575" s="53"/>
      <c r="SS575" s="53"/>
      <c r="ST575" s="53"/>
      <c r="SU575" s="53"/>
      <c r="SV575" s="53"/>
      <c r="SW575" s="53"/>
      <c r="SX575" s="53"/>
      <c r="SY575" s="53"/>
      <c r="SZ575" s="53"/>
      <c r="TA575" s="53"/>
      <c r="TB575" s="53"/>
      <c r="TC575" s="53"/>
      <c r="TD575" s="53"/>
      <c r="TE575" s="53"/>
      <c r="TF575" s="53"/>
      <c r="TG575" s="53"/>
      <c r="TH575" s="53"/>
      <c r="TI575" s="53"/>
      <c r="TJ575" s="53"/>
      <c r="TK575" s="53"/>
      <c r="TL575" s="53"/>
      <c r="TM575" s="53"/>
      <c r="TN575" s="53"/>
      <c r="TO575" s="53"/>
      <c r="TP575" s="53"/>
      <c r="TQ575" s="53"/>
      <c r="TR575" s="53"/>
      <c r="TS575" s="53"/>
      <c r="TT575" s="53"/>
      <c r="TU575" s="53"/>
      <c r="TV575" s="53"/>
      <c r="TW575" s="53"/>
      <c r="TX575" s="53"/>
      <c r="TY575" s="53"/>
      <c r="TZ575" s="53"/>
      <c r="UA575" s="53"/>
      <c r="UB575" s="53"/>
      <c r="UC575" s="53"/>
      <c r="UD575" s="53"/>
      <c r="UE575" s="53"/>
      <c r="UF575" s="53"/>
      <c r="UG575" s="53"/>
    </row>
    <row r="576" spans="12:553" s="19" customFormat="1" ht="15.75" customHeight="1" x14ac:dyDescent="0.2">
      <c r="L576" s="66"/>
      <c r="M576" s="66"/>
      <c r="N576" s="52"/>
      <c r="O576" s="53"/>
      <c r="P576" s="53"/>
      <c r="Q576" s="53"/>
      <c r="R576" s="53"/>
      <c r="S576" s="53"/>
      <c r="T576" s="53"/>
      <c r="U576" s="53"/>
      <c r="V576" s="53"/>
      <c r="W576" s="53"/>
      <c r="X576" s="53"/>
      <c r="Y576" s="53"/>
      <c r="Z576" s="53"/>
      <c r="AA576" s="53"/>
      <c r="AB576" s="53"/>
      <c r="AC576" s="53"/>
      <c r="AD576" s="53"/>
      <c r="AE576" s="53"/>
      <c r="AF576" s="53"/>
      <c r="AG576" s="53"/>
      <c r="AH576" s="53"/>
      <c r="AI576" s="53"/>
      <c r="AJ576" s="53"/>
      <c r="AK576" s="53"/>
      <c r="AL576" s="53"/>
      <c r="AM576" s="53"/>
      <c r="AN576" s="53"/>
      <c r="AO576" s="53"/>
      <c r="AP576" s="53"/>
      <c r="AQ576" s="53"/>
      <c r="AR576" s="53"/>
      <c r="AS576" s="53"/>
      <c r="AT576" s="53"/>
      <c r="AU576" s="53"/>
      <c r="AV576" s="53"/>
      <c r="AW576" s="53"/>
      <c r="AX576" s="53"/>
      <c r="AY576" s="53"/>
      <c r="AZ576" s="53"/>
      <c r="BA576" s="53"/>
      <c r="BB576" s="53"/>
      <c r="BC576" s="53"/>
      <c r="BD576" s="53"/>
      <c r="BE576" s="53"/>
      <c r="BF576" s="53"/>
      <c r="BG576" s="53"/>
      <c r="BH576" s="53"/>
      <c r="BI576" s="53"/>
      <c r="BJ576" s="53"/>
      <c r="BK576" s="53"/>
      <c r="BL576" s="53"/>
      <c r="BM576" s="53"/>
      <c r="BN576" s="53"/>
      <c r="BO576" s="53"/>
      <c r="BP576" s="53"/>
      <c r="BQ576" s="53"/>
      <c r="BR576" s="53"/>
      <c r="BS576" s="53"/>
      <c r="BT576" s="53"/>
      <c r="BU576" s="53"/>
      <c r="BV576" s="53"/>
      <c r="BW576" s="53"/>
      <c r="BX576" s="53"/>
      <c r="BY576" s="53"/>
      <c r="BZ576" s="53"/>
      <c r="CA576" s="53"/>
      <c r="CB576" s="53"/>
      <c r="CC576" s="53"/>
      <c r="CD576" s="53"/>
      <c r="CE576" s="53"/>
      <c r="CF576" s="53"/>
      <c r="CG576" s="53"/>
      <c r="CH576" s="53"/>
      <c r="CI576" s="53"/>
      <c r="CJ576" s="53"/>
      <c r="CK576" s="53"/>
      <c r="CL576" s="53"/>
      <c r="CM576" s="53"/>
      <c r="CN576" s="53"/>
      <c r="CO576" s="53"/>
      <c r="CP576" s="53"/>
      <c r="CQ576" s="53"/>
      <c r="CR576" s="53"/>
      <c r="CS576" s="53"/>
      <c r="CT576" s="53"/>
      <c r="CU576" s="53"/>
      <c r="CV576" s="53"/>
      <c r="CW576" s="53"/>
      <c r="CX576" s="53"/>
      <c r="CY576" s="53"/>
      <c r="CZ576" s="53"/>
      <c r="DA576" s="53"/>
      <c r="DB576" s="53"/>
      <c r="DC576" s="53"/>
      <c r="DD576" s="53"/>
      <c r="DE576" s="53"/>
      <c r="DF576" s="53"/>
      <c r="DG576" s="53"/>
      <c r="DH576" s="53"/>
      <c r="DI576" s="53"/>
      <c r="DJ576" s="53"/>
      <c r="DK576" s="53"/>
      <c r="DL576" s="53"/>
      <c r="DM576" s="53"/>
      <c r="DN576" s="53"/>
      <c r="DO576" s="53"/>
      <c r="DP576" s="53"/>
      <c r="DQ576" s="53"/>
      <c r="DR576" s="53"/>
      <c r="DS576" s="53"/>
      <c r="DT576" s="53"/>
      <c r="DU576" s="53"/>
      <c r="DV576" s="53"/>
      <c r="DW576" s="53"/>
      <c r="DX576" s="53"/>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3"/>
      <c r="FK576" s="53"/>
      <c r="FL576" s="53"/>
      <c r="FM576" s="53"/>
      <c r="FN576" s="53"/>
      <c r="FO576" s="53"/>
      <c r="FP576" s="53"/>
      <c r="FQ576" s="53"/>
      <c r="FR576" s="53"/>
      <c r="FS576" s="53"/>
      <c r="FT576" s="53"/>
      <c r="FU576" s="53"/>
      <c r="FV576" s="53"/>
      <c r="FW576" s="53"/>
      <c r="FX576" s="53"/>
      <c r="FY576" s="53"/>
      <c r="FZ576" s="53"/>
      <c r="GA576" s="53"/>
      <c r="GB576" s="53"/>
      <c r="GC576" s="53"/>
      <c r="GD576" s="53"/>
      <c r="GE576" s="53"/>
      <c r="GF576" s="53"/>
      <c r="GG576" s="53"/>
      <c r="GH576" s="53"/>
      <c r="GI576" s="53"/>
      <c r="GJ576" s="53"/>
      <c r="GK576" s="53"/>
      <c r="GL576" s="53"/>
      <c r="GM576" s="53"/>
      <c r="GN576" s="53"/>
      <c r="GO576" s="53"/>
      <c r="GP576" s="53"/>
      <c r="GQ576" s="53"/>
      <c r="GR576" s="53"/>
      <c r="GS576" s="53"/>
      <c r="GT576" s="53"/>
      <c r="GU576" s="53"/>
      <c r="GV576" s="53"/>
      <c r="GW576" s="53"/>
      <c r="GX576" s="53"/>
      <c r="GY576" s="53"/>
      <c r="GZ576" s="53"/>
      <c r="HA576" s="53"/>
      <c r="HB576" s="53"/>
      <c r="HC576" s="53"/>
      <c r="HD576" s="53"/>
      <c r="HE576" s="53"/>
      <c r="HF576" s="53"/>
      <c r="HG576" s="53"/>
      <c r="HH576" s="53"/>
      <c r="HI576" s="53"/>
      <c r="HJ576" s="53"/>
      <c r="HK576" s="53"/>
      <c r="HL576" s="53"/>
      <c r="HM576" s="53"/>
      <c r="HN576" s="53"/>
      <c r="HO576" s="53"/>
      <c r="HP576" s="53"/>
      <c r="HQ576" s="53"/>
      <c r="HR576" s="53"/>
      <c r="HS576" s="53"/>
      <c r="HT576" s="53"/>
      <c r="HU576" s="53"/>
      <c r="HV576" s="53"/>
      <c r="HW576" s="53"/>
      <c r="HX576" s="53"/>
      <c r="HY576" s="53"/>
      <c r="HZ576" s="53"/>
      <c r="IA576" s="53"/>
      <c r="IB576" s="53"/>
      <c r="IC576" s="53"/>
      <c r="ID576" s="53"/>
      <c r="IE576" s="53"/>
      <c r="IF576" s="53"/>
      <c r="IG576" s="53"/>
      <c r="IH576" s="53"/>
      <c r="II576" s="53"/>
      <c r="IJ576" s="53"/>
      <c r="IK576" s="53"/>
      <c r="IL576" s="53"/>
      <c r="IM576" s="53"/>
      <c r="IN576" s="53"/>
      <c r="IO576" s="53"/>
      <c r="IP576" s="53"/>
      <c r="IQ576" s="53"/>
      <c r="IR576" s="53"/>
      <c r="IS576" s="53"/>
      <c r="IT576" s="53"/>
      <c r="IU576" s="53"/>
      <c r="IV576" s="53"/>
      <c r="IW576" s="53"/>
      <c r="IX576" s="53"/>
      <c r="IY576" s="53"/>
      <c r="IZ576" s="53"/>
      <c r="JA576" s="53"/>
      <c r="JB576" s="53"/>
      <c r="JC576" s="53"/>
      <c r="JD576" s="53"/>
      <c r="JE576" s="53"/>
      <c r="JF576" s="53"/>
      <c r="JG576" s="53"/>
      <c r="JH576" s="53"/>
      <c r="JI576" s="53"/>
      <c r="JJ576" s="53"/>
      <c r="JK576" s="53"/>
      <c r="JL576" s="53"/>
      <c r="JM576" s="53"/>
      <c r="JN576" s="53"/>
      <c r="JO576" s="53"/>
      <c r="JP576" s="53"/>
      <c r="JQ576" s="53"/>
      <c r="JR576" s="53"/>
      <c r="JS576" s="53"/>
      <c r="JT576" s="53"/>
      <c r="JU576" s="53"/>
      <c r="JV576" s="53"/>
      <c r="JW576" s="53"/>
      <c r="JX576" s="53"/>
      <c r="JY576" s="53"/>
      <c r="JZ576" s="53"/>
      <c r="KA576" s="53"/>
      <c r="KB576" s="53"/>
      <c r="KC576" s="53"/>
      <c r="KD576" s="53"/>
      <c r="KE576" s="53"/>
      <c r="KF576" s="53"/>
      <c r="KG576" s="53"/>
      <c r="KH576" s="53"/>
      <c r="KI576" s="53"/>
      <c r="KJ576" s="53"/>
      <c r="KK576" s="53"/>
      <c r="KL576" s="53"/>
      <c r="KM576" s="53"/>
      <c r="KN576" s="53"/>
      <c r="KO576" s="53"/>
      <c r="KP576" s="53"/>
      <c r="KQ576" s="53"/>
      <c r="KR576" s="53"/>
      <c r="KS576" s="53"/>
      <c r="KT576" s="53"/>
      <c r="KU576" s="53"/>
      <c r="KV576" s="53"/>
      <c r="KW576" s="53"/>
      <c r="KX576" s="53"/>
      <c r="KY576" s="53"/>
      <c r="KZ576" s="53"/>
      <c r="LA576" s="53"/>
      <c r="LB576" s="53"/>
      <c r="LC576" s="53"/>
      <c r="LD576" s="53"/>
      <c r="LE576" s="53"/>
      <c r="LF576" s="53"/>
      <c r="LG576" s="53"/>
      <c r="LH576" s="53"/>
      <c r="LI576" s="53"/>
      <c r="LJ576" s="53"/>
      <c r="LK576" s="53"/>
      <c r="LL576" s="53"/>
      <c r="LM576" s="53"/>
      <c r="LN576" s="53"/>
      <c r="LO576" s="53"/>
      <c r="LP576" s="53"/>
      <c r="LQ576" s="53"/>
      <c r="LR576" s="53"/>
      <c r="LS576" s="53"/>
      <c r="LT576" s="53"/>
      <c r="LU576" s="53"/>
      <c r="LV576" s="53"/>
      <c r="LW576" s="53"/>
      <c r="LX576" s="53"/>
      <c r="LY576" s="53"/>
      <c r="LZ576" s="53"/>
      <c r="MA576" s="53"/>
      <c r="MB576" s="53"/>
      <c r="MC576" s="53"/>
      <c r="MD576" s="53"/>
      <c r="ME576" s="53"/>
      <c r="MF576" s="53"/>
      <c r="MG576" s="53"/>
      <c r="MH576" s="53"/>
      <c r="MI576" s="53"/>
      <c r="MJ576" s="53"/>
      <c r="MK576" s="53"/>
      <c r="ML576" s="53"/>
      <c r="MM576" s="53"/>
      <c r="MN576" s="53"/>
      <c r="MO576" s="53"/>
      <c r="MP576" s="53"/>
      <c r="MQ576" s="53"/>
      <c r="MR576" s="53"/>
      <c r="MS576" s="53"/>
      <c r="MT576" s="53"/>
      <c r="MU576" s="53"/>
      <c r="MV576" s="53"/>
      <c r="MW576" s="53"/>
      <c r="MX576" s="53"/>
      <c r="MY576" s="53"/>
      <c r="MZ576" s="53"/>
      <c r="NA576" s="53"/>
      <c r="NB576" s="53"/>
      <c r="NC576" s="53"/>
      <c r="ND576" s="53"/>
      <c r="NE576" s="53"/>
      <c r="NF576" s="53"/>
      <c r="NG576" s="53"/>
      <c r="NH576" s="53"/>
      <c r="NI576" s="53"/>
      <c r="NJ576" s="53"/>
      <c r="NK576" s="53"/>
      <c r="NL576" s="53"/>
      <c r="NM576" s="53"/>
      <c r="NN576" s="53"/>
      <c r="NO576" s="53"/>
      <c r="NP576" s="53"/>
      <c r="NQ576" s="53"/>
      <c r="NR576" s="53"/>
      <c r="NS576" s="53"/>
      <c r="NT576" s="53"/>
      <c r="NU576" s="53"/>
      <c r="NV576" s="53"/>
      <c r="NW576" s="53"/>
      <c r="NX576" s="53"/>
      <c r="NY576" s="53"/>
      <c r="NZ576" s="53"/>
      <c r="OA576" s="53"/>
      <c r="OB576" s="53"/>
      <c r="OC576" s="53"/>
      <c r="OD576" s="53"/>
      <c r="OE576" s="53"/>
      <c r="OF576" s="53"/>
      <c r="OG576" s="53"/>
      <c r="OH576" s="53"/>
      <c r="OI576" s="53"/>
      <c r="OJ576" s="53"/>
      <c r="OK576" s="53"/>
      <c r="OL576" s="53"/>
      <c r="OM576" s="53"/>
      <c r="ON576" s="53"/>
      <c r="OO576" s="53"/>
      <c r="OP576" s="53"/>
      <c r="OQ576" s="53"/>
      <c r="OR576" s="53"/>
      <c r="OS576" s="53"/>
      <c r="OT576" s="53"/>
      <c r="OU576" s="53"/>
      <c r="OV576" s="53"/>
      <c r="OW576" s="53"/>
      <c r="OX576" s="53"/>
      <c r="OY576" s="53"/>
      <c r="OZ576" s="53"/>
      <c r="PA576" s="53"/>
      <c r="PB576" s="53"/>
      <c r="PC576" s="53"/>
      <c r="PD576" s="53"/>
      <c r="PE576" s="53"/>
      <c r="PF576" s="53"/>
      <c r="PG576" s="53"/>
      <c r="PH576" s="53"/>
      <c r="PI576" s="53"/>
      <c r="PJ576" s="53"/>
      <c r="PK576" s="53"/>
      <c r="PL576" s="53"/>
      <c r="PM576" s="53"/>
      <c r="PN576" s="53"/>
      <c r="PO576" s="53"/>
      <c r="PP576" s="53"/>
      <c r="PQ576" s="53"/>
      <c r="PR576" s="53"/>
      <c r="PS576" s="53"/>
      <c r="PT576" s="53"/>
      <c r="PU576" s="53"/>
      <c r="PV576" s="53"/>
      <c r="PW576" s="53"/>
      <c r="PX576" s="53"/>
      <c r="PY576" s="53"/>
      <c r="PZ576" s="53"/>
      <c r="QA576" s="53"/>
      <c r="QB576" s="53"/>
      <c r="QC576" s="53"/>
      <c r="QD576" s="53"/>
      <c r="QE576" s="53"/>
      <c r="QF576" s="53"/>
      <c r="QG576" s="53"/>
      <c r="QH576" s="53"/>
      <c r="QI576" s="53"/>
      <c r="QJ576" s="53"/>
      <c r="QK576" s="53"/>
      <c r="QL576" s="53"/>
      <c r="QM576" s="53"/>
      <c r="QN576" s="53"/>
      <c r="QO576" s="53"/>
      <c r="QP576" s="53"/>
      <c r="QQ576" s="53"/>
      <c r="QR576" s="53"/>
      <c r="QS576" s="53"/>
      <c r="QT576" s="53"/>
      <c r="QU576" s="53"/>
      <c r="QV576" s="53"/>
      <c r="QW576" s="53"/>
      <c r="QX576" s="53"/>
      <c r="QY576" s="53"/>
      <c r="QZ576" s="53"/>
      <c r="RA576" s="53"/>
      <c r="RB576" s="53"/>
      <c r="RC576" s="53"/>
      <c r="RD576" s="53"/>
      <c r="RE576" s="53"/>
      <c r="RF576" s="53"/>
      <c r="RG576" s="53"/>
      <c r="RH576" s="53"/>
      <c r="RI576" s="53"/>
      <c r="RJ576" s="53"/>
      <c r="RK576" s="53"/>
      <c r="RL576" s="53"/>
      <c r="RM576" s="53"/>
      <c r="RN576" s="53"/>
      <c r="RO576" s="53"/>
      <c r="RP576" s="53"/>
      <c r="RQ576" s="53"/>
      <c r="RR576" s="53"/>
      <c r="RS576" s="53"/>
      <c r="RT576" s="53"/>
      <c r="RU576" s="53"/>
      <c r="RV576" s="53"/>
      <c r="RW576" s="53"/>
      <c r="RX576" s="53"/>
      <c r="RY576" s="53"/>
      <c r="RZ576" s="53"/>
      <c r="SA576" s="53"/>
      <c r="SB576" s="53"/>
      <c r="SC576" s="53"/>
      <c r="SD576" s="53"/>
      <c r="SE576" s="53"/>
      <c r="SF576" s="53"/>
      <c r="SG576" s="53"/>
      <c r="SH576" s="53"/>
      <c r="SI576" s="53"/>
      <c r="SJ576" s="53"/>
      <c r="SK576" s="53"/>
      <c r="SL576" s="53"/>
      <c r="SM576" s="53"/>
      <c r="SN576" s="53"/>
      <c r="SO576" s="53"/>
      <c r="SP576" s="53"/>
      <c r="SQ576" s="53"/>
      <c r="SR576" s="53"/>
      <c r="SS576" s="53"/>
      <c r="ST576" s="53"/>
      <c r="SU576" s="53"/>
      <c r="SV576" s="53"/>
      <c r="SW576" s="53"/>
      <c r="SX576" s="53"/>
      <c r="SY576" s="53"/>
      <c r="SZ576" s="53"/>
      <c r="TA576" s="53"/>
      <c r="TB576" s="53"/>
      <c r="TC576" s="53"/>
      <c r="TD576" s="53"/>
      <c r="TE576" s="53"/>
      <c r="TF576" s="53"/>
      <c r="TG576" s="53"/>
      <c r="TH576" s="53"/>
      <c r="TI576" s="53"/>
      <c r="TJ576" s="53"/>
      <c r="TK576" s="53"/>
      <c r="TL576" s="53"/>
      <c r="TM576" s="53"/>
      <c r="TN576" s="53"/>
      <c r="TO576" s="53"/>
      <c r="TP576" s="53"/>
      <c r="TQ576" s="53"/>
      <c r="TR576" s="53"/>
      <c r="TS576" s="53"/>
      <c r="TT576" s="53"/>
      <c r="TU576" s="53"/>
      <c r="TV576" s="53"/>
      <c r="TW576" s="53"/>
      <c r="TX576" s="53"/>
      <c r="TY576" s="53"/>
      <c r="TZ576" s="53"/>
      <c r="UA576" s="53"/>
      <c r="UB576" s="53"/>
      <c r="UC576" s="53"/>
      <c r="UD576" s="53"/>
      <c r="UE576" s="53"/>
      <c r="UF576" s="53"/>
      <c r="UG576" s="53"/>
    </row>
    <row r="577" spans="12:553" s="19" customFormat="1" ht="15.75" customHeight="1" x14ac:dyDescent="0.2">
      <c r="L577" s="66"/>
      <c r="M577" s="66"/>
      <c r="N577" s="52"/>
      <c r="O577" s="53"/>
      <c r="P577" s="53"/>
      <c r="Q577" s="53"/>
      <c r="R577" s="53"/>
      <c r="S577" s="53"/>
      <c r="T577" s="53"/>
      <c r="U577" s="53"/>
      <c r="V577" s="53"/>
      <c r="W577" s="53"/>
      <c r="X577" s="53"/>
      <c r="Y577" s="53"/>
      <c r="Z577" s="53"/>
      <c r="AA577" s="53"/>
      <c r="AB577" s="53"/>
      <c r="AC577" s="53"/>
      <c r="AD577" s="53"/>
      <c r="AE577" s="53"/>
      <c r="AF577" s="53"/>
      <c r="AG577" s="53"/>
      <c r="AH577" s="53"/>
      <c r="AI577" s="53"/>
      <c r="AJ577" s="53"/>
      <c r="AK577" s="53"/>
      <c r="AL577" s="53"/>
      <c r="AM577" s="53"/>
      <c r="AN577" s="53"/>
      <c r="AO577" s="53"/>
      <c r="AP577" s="53"/>
      <c r="AQ577" s="53"/>
      <c r="AR577" s="53"/>
      <c r="AS577" s="53"/>
      <c r="AT577" s="53"/>
      <c r="AU577" s="53"/>
      <c r="AV577" s="53"/>
      <c r="AW577" s="53"/>
      <c r="AX577" s="53"/>
      <c r="AY577" s="53"/>
      <c r="AZ577" s="53"/>
      <c r="BA577" s="53"/>
      <c r="BB577" s="53"/>
      <c r="BC577" s="53"/>
      <c r="BD577" s="53"/>
      <c r="BE577" s="53"/>
      <c r="BF577" s="53"/>
      <c r="BG577" s="53"/>
      <c r="BH577" s="53"/>
      <c r="BI577" s="53"/>
      <c r="BJ577" s="53"/>
      <c r="BK577" s="53"/>
      <c r="BL577" s="53"/>
      <c r="BM577" s="53"/>
      <c r="BN577" s="53"/>
      <c r="BO577" s="53"/>
      <c r="BP577" s="53"/>
      <c r="BQ577" s="53"/>
      <c r="BR577" s="53"/>
      <c r="BS577" s="53"/>
      <c r="BT577" s="53"/>
      <c r="BU577" s="53"/>
      <c r="BV577" s="53"/>
      <c r="BW577" s="53"/>
      <c r="BX577" s="53"/>
      <c r="BY577" s="53"/>
      <c r="BZ577" s="53"/>
      <c r="CA577" s="53"/>
      <c r="CB577" s="53"/>
      <c r="CC577" s="53"/>
      <c r="CD577" s="53"/>
      <c r="CE577" s="53"/>
      <c r="CF577" s="53"/>
      <c r="CG577" s="53"/>
      <c r="CH577" s="53"/>
      <c r="CI577" s="53"/>
      <c r="CJ577" s="53"/>
      <c r="CK577" s="53"/>
      <c r="CL577" s="53"/>
      <c r="CM577" s="53"/>
      <c r="CN577" s="53"/>
      <c r="CO577" s="53"/>
      <c r="CP577" s="53"/>
      <c r="CQ577" s="53"/>
      <c r="CR577" s="53"/>
      <c r="CS577" s="53"/>
      <c r="CT577" s="53"/>
      <c r="CU577" s="53"/>
      <c r="CV577" s="53"/>
      <c r="CW577" s="53"/>
      <c r="CX577" s="53"/>
      <c r="CY577" s="53"/>
      <c r="CZ577" s="53"/>
      <c r="DA577" s="53"/>
      <c r="DB577" s="53"/>
      <c r="DC577" s="53"/>
      <c r="DD577" s="53"/>
      <c r="DE577" s="53"/>
      <c r="DF577" s="53"/>
      <c r="DG577" s="53"/>
      <c r="DH577" s="53"/>
      <c r="DI577" s="53"/>
      <c r="DJ577" s="53"/>
      <c r="DK577" s="53"/>
      <c r="DL577" s="53"/>
      <c r="DM577" s="53"/>
      <c r="DN577" s="53"/>
      <c r="DO577" s="53"/>
      <c r="DP577" s="53"/>
      <c r="DQ577" s="53"/>
      <c r="DR577" s="53"/>
      <c r="DS577" s="53"/>
      <c r="DT577" s="53"/>
      <c r="DU577" s="53"/>
      <c r="DV577" s="53"/>
      <c r="DW577" s="53"/>
      <c r="DX577" s="53"/>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3"/>
      <c r="FK577" s="53"/>
      <c r="FL577" s="53"/>
      <c r="FM577" s="53"/>
      <c r="FN577" s="53"/>
      <c r="FO577" s="53"/>
      <c r="FP577" s="53"/>
      <c r="FQ577" s="53"/>
      <c r="FR577" s="53"/>
      <c r="FS577" s="53"/>
      <c r="FT577" s="53"/>
      <c r="FU577" s="53"/>
      <c r="FV577" s="53"/>
      <c r="FW577" s="53"/>
      <c r="FX577" s="53"/>
      <c r="FY577" s="53"/>
      <c r="FZ577" s="53"/>
      <c r="GA577" s="53"/>
      <c r="GB577" s="53"/>
      <c r="GC577" s="53"/>
      <c r="GD577" s="53"/>
      <c r="GE577" s="53"/>
      <c r="GF577" s="53"/>
      <c r="GG577" s="53"/>
      <c r="GH577" s="53"/>
      <c r="GI577" s="53"/>
      <c r="GJ577" s="53"/>
      <c r="GK577" s="53"/>
      <c r="GL577" s="53"/>
      <c r="GM577" s="53"/>
      <c r="GN577" s="53"/>
      <c r="GO577" s="53"/>
      <c r="GP577" s="53"/>
      <c r="GQ577" s="53"/>
      <c r="GR577" s="53"/>
      <c r="GS577" s="53"/>
      <c r="GT577" s="53"/>
      <c r="GU577" s="53"/>
      <c r="GV577" s="53"/>
      <c r="GW577" s="53"/>
      <c r="GX577" s="53"/>
      <c r="GY577" s="53"/>
      <c r="GZ577" s="53"/>
      <c r="HA577" s="53"/>
      <c r="HB577" s="53"/>
      <c r="HC577" s="53"/>
      <c r="HD577" s="53"/>
      <c r="HE577" s="53"/>
      <c r="HF577" s="53"/>
      <c r="HG577" s="53"/>
      <c r="HH577" s="53"/>
      <c r="HI577" s="53"/>
      <c r="HJ577" s="53"/>
      <c r="HK577" s="53"/>
      <c r="HL577" s="53"/>
      <c r="HM577" s="53"/>
      <c r="HN577" s="53"/>
      <c r="HO577" s="53"/>
      <c r="HP577" s="53"/>
      <c r="HQ577" s="53"/>
      <c r="HR577" s="53"/>
      <c r="HS577" s="53"/>
      <c r="HT577" s="53"/>
      <c r="HU577" s="53"/>
      <c r="HV577" s="53"/>
      <c r="HW577" s="53"/>
      <c r="HX577" s="53"/>
      <c r="HY577" s="53"/>
      <c r="HZ577" s="53"/>
      <c r="IA577" s="53"/>
      <c r="IB577" s="53"/>
      <c r="IC577" s="53"/>
      <c r="ID577" s="53"/>
      <c r="IE577" s="53"/>
      <c r="IF577" s="53"/>
      <c r="IG577" s="53"/>
      <c r="IH577" s="53"/>
      <c r="II577" s="53"/>
      <c r="IJ577" s="53"/>
      <c r="IK577" s="53"/>
      <c r="IL577" s="53"/>
      <c r="IM577" s="53"/>
      <c r="IN577" s="53"/>
      <c r="IO577" s="53"/>
      <c r="IP577" s="53"/>
      <c r="IQ577" s="53"/>
      <c r="IR577" s="53"/>
      <c r="IS577" s="53"/>
      <c r="IT577" s="53"/>
      <c r="IU577" s="53"/>
      <c r="IV577" s="53"/>
      <c r="IW577" s="53"/>
      <c r="IX577" s="53"/>
      <c r="IY577" s="53"/>
      <c r="IZ577" s="53"/>
      <c r="JA577" s="53"/>
      <c r="JB577" s="53"/>
      <c r="JC577" s="53"/>
      <c r="JD577" s="53"/>
      <c r="JE577" s="53"/>
      <c r="JF577" s="53"/>
      <c r="JG577" s="53"/>
      <c r="JH577" s="53"/>
      <c r="JI577" s="53"/>
      <c r="JJ577" s="53"/>
      <c r="JK577" s="53"/>
      <c r="JL577" s="53"/>
      <c r="JM577" s="53"/>
      <c r="JN577" s="53"/>
      <c r="JO577" s="53"/>
      <c r="JP577" s="53"/>
      <c r="JQ577" s="53"/>
      <c r="JR577" s="53"/>
      <c r="JS577" s="53"/>
      <c r="JT577" s="53"/>
      <c r="JU577" s="53"/>
      <c r="JV577" s="53"/>
      <c r="JW577" s="53"/>
      <c r="JX577" s="53"/>
      <c r="JY577" s="53"/>
      <c r="JZ577" s="53"/>
      <c r="KA577" s="53"/>
      <c r="KB577" s="53"/>
      <c r="KC577" s="53"/>
      <c r="KD577" s="53"/>
      <c r="KE577" s="53"/>
      <c r="KF577" s="53"/>
      <c r="KG577" s="53"/>
      <c r="KH577" s="53"/>
      <c r="KI577" s="53"/>
      <c r="KJ577" s="53"/>
      <c r="KK577" s="53"/>
      <c r="KL577" s="53"/>
      <c r="KM577" s="53"/>
      <c r="KN577" s="53"/>
      <c r="KO577" s="53"/>
      <c r="KP577" s="53"/>
      <c r="KQ577" s="53"/>
      <c r="KR577" s="53"/>
      <c r="KS577" s="53"/>
      <c r="KT577" s="53"/>
      <c r="KU577" s="53"/>
      <c r="KV577" s="53"/>
      <c r="KW577" s="53"/>
      <c r="KX577" s="53"/>
      <c r="KY577" s="53"/>
      <c r="KZ577" s="53"/>
      <c r="LA577" s="53"/>
      <c r="LB577" s="53"/>
      <c r="LC577" s="53"/>
      <c r="LD577" s="53"/>
      <c r="LE577" s="53"/>
      <c r="LF577" s="53"/>
      <c r="LG577" s="53"/>
      <c r="LH577" s="53"/>
      <c r="LI577" s="53"/>
      <c r="LJ577" s="53"/>
      <c r="LK577" s="53"/>
      <c r="LL577" s="53"/>
      <c r="LM577" s="53"/>
      <c r="LN577" s="53"/>
      <c r="LO577" s="53"/>
      <c r="LP577" s="53"/>
      <c r="LQ577" s="53"/>
      <c r="LR577" s="53"/>
      <c r="LS577" s="53"/>
      <c r="LT577" s="53"/>
      <c r="LU577" s="53"/>
      <c r="LV577" s="53"/>
      <c r="LW577" s="53"/>
      <c r="LX577" s="53"/>
      <c r="LY577" s="53"/>
      <c r="LZ577" s="53"/>
      <c r="MA577" s="53"/>
      <c r="MB577" s="53"/>
      <c r="MC577" s="53"/>
      <c r="MD577" s="53"/>
      <c r="ME577" s="53"/>
      <c r="MF577" s="53"/>
      <c r="MG577" s="53"/>
      <c r="MH577" s="53"/>
      <c r="MI577" s="53"/>
      <c r="MJ577" s="53"/>
      <c r="MK577" s="53"/>
      <c r="ML577" s="53"/>
      <c r="MM577" s="53"/>
      <c r="MN577" s="53"/>
      <c r="MO577" s="53"/>
      <c r="MP577" s="53"/>
      <c r="MQ577" s="53"/>
      <c r="MR577" s="53"/>
      <c r="MS577" s="53"/>
      <c r="MT577" s="53"/>
      <c r="MU577" s="53"/>
      <c r="MV577" s="53"/>
      <c r="MW577" s="53"/>
      <c r="MX577" s="53"/>
      <c r="MY577" s="53"/>
      <c r="MZ577" s="53"/>
      <c r="NA577" s="53"/>
      <c r="NB577" s="53"/>
      <c r="NC577" s="53"/>
      <c r="ND577" s="53"/>
      <c r="NE577" s="53"/>
      <c r="NF577" s="53"/>
      <c r="NG577" s="53"/>
      <c r="NH577" s="53"/>
      <c r="NI577" s="53"/>
      <c r="NJ577" s="53"/>
      <c r="NK577" s="53"/>
      <c r="NL577" s="53"/>
      <c r="NM577" s="53"/>
      <c r="NN577" s="53"/>
      <c r="NO577" s="53"/>
      <c r="NP577" s="53"/>
      <c r="NQ577" s="53"/>
      <c r="NR577" s="53"/>
      <c r="NS577" s="53"/>
      <c r="NT577" s="53"/>
      <c r="NU577" s="53"/>
      <c r="NV577" s="53"/>
      <c r="NW577" s="53"/>
      <c r="NX577" s="53"/>
      <c r="NY577" s="53"/>
      <c r="NZ577" s="53"/>
      <c r="OA577" s="53"/>
      <c r="OB577" s="53"/>
      <c r="OC577" s="53"/>
      <c r="OD577" s="53"/>
      <c r="OE577" s="53"/>
      <c r="OF577" s="53"/>
      <c r="OG577" s="53"/>
      <c r="OH577" s="53"/>
      <c r="OI577" s="53"/>
      <c r="OJ577" s="53"/>
      <c r="OK577" s="53"/>
      <c r="OL577" s="53"/>
      <c r="OM577" s="53"/>
      <c r="ON577" s="53"/>
      <c r="OO577" s="53"/>
      <c r="OP577" s="53"/>
      <c r="OQ577" s="53"/>
      <c r="OR577" s="53"/>
      <c r="OS577" s="53"/>
      <c r="OT577" s="53"/>
      <c r="OU577" s="53"/>
      <c r="OV577" s="53"/>
      <c r="OW577" s="53"/>
      <c r="OX577" s="53"/>
      <c r="OY577" s="53"/>
      <c r="OZ577" s="53"/>
      <c r="PA577" s="53"/>
      <c r="PB577" s="53"/>
      <c r="PC577" s="53"/>
      <c r="PD577" s="53"/>
      <c r="PE577" s="53"/>
      <c r="PF577" s="53"/>
      <c r="PG577" s="53"/>
      <c r="PH577" s="53"/>
      <c r="PI577" s="53"/>
      <c r="PJ577" s="53"/>
      <c r="PK577" s="53"/>
      <c r="PL577" s="53"/>
      <c r="PM577" s="53"/>
      <c r="PN577" s="53"/>
      <c r="PO577" s="53"/>
      <c r="PP577" s="53"/>
      <c r="PQ577" s="53"/>
      <c r="PR577" s="53"/>
      <c r="PS577" s="53"/>
      <c r="PT577" s="53"/>
      <c r="PU577" s="53"/>
      <c r="PV577" s="53"/>
      <c r="PW577" s="53"/>
      <c r="PX577" s="53"/>
      <c r="PY577" s="53"/>
      <c r="PZ577" s="53"/>
      <c r="QA577" s="53"/>
      <c r="QB577" s="53"/>
      <c r="QC577" s="53"/>
      <c r="QD577" s="53"/>
      <c r="QE577" s="53"/>
      <c r="QF577" s="53"/>
      <c r="QG577" s="53"/>
      <c r="QH577" s="53"/>
      <c r="QI577" s="53"/>
      <c r="QJ577" s="53"/>
      <c r="QK577" s="53"/>
      <c r="QL577" s="53"/>
      <c r="QM577" s="53"/>
      <c r="QN577" s="53"/>
      <c r="QO577" s="53"/>
      <c r="QP577" s="53"/>
      <c r="QQ577" s="53"/>
      <c r="QR577" s="53"/>
      <c r="QS577" s="53"/>
      <c r="QT577" s="53"/>
      <c r="QU577" s="53"/>
      <c r="QV577" s="53"/>
      <c r="QW577" s="53"/>
      <c r="QX577" s="53"/>
      <c r="QY577" s="53"/>
      <c r="QZ577" s="53"/>
      <c r="RA577" s="53"/>
      <c r="RB577" s="53"/>
      <c r="RC577" s="53"/>
      <c r="RD577" s="53"/>
      <c r="RE577" s="53"/>
      <c r="RF577" s="53"/>
      <c r="RG577" s="53"/>
      <c r="RH577" s="53"/>
      <c r="RI577" s="53"/>
      <c r="RJ577" s="53"/>
      <c r="RK577" s="53"/>
      <c r="RL577" s="53"/>
      <c r="RM577" s="53"/>
      <c r="RN577" s="53"/>
      <c r="RO577" s="53"/>
      <c r="RP577" s="53"/>
      <c r="RQ577" s="53"/>
      <c r="RR577" s="53"/>
      <c r="RS577" s="53"/>
      <c r="RT577" s="53"/>
      <c r="RU577" s="53"/>
      <c r="RV577" s="53"/>
      <c r="RW577" s="53"/>
      <c r="RX577" s="53"/>
      <c r="RY577" s="53"/>
      <c r="RZ577" s="53"/>
      <c r="SA577" s="53"/>
      <c r="SB577" s="53"/>
      <c r="SC577" s="53"/>
      <c r="SD577" s="53"/>
      <c r="SE577" s="53"/>
      <c r="SF577" s="53"/>
      <c r="SG577" s="53"/>
      <c r="SH577" s="53"/>
      <c r="SI577" s="53"/>
      <c r="SJ577" s="53"/>
      <c r="SK577" s="53"/>
      <c r="SL577" s="53"/>
      <c r="SM577" s="53"/>
      <c r="SN577" s="53"/>
      <c r="SO577" s="53"/>
      <c r="SP577" s="53"/>
      <c r="SQ577" s="53"/>
      <c r="SR577" s="53"/>
      <c r="SS577" s="53"/>
      <c r="ST577" s="53"/>
      <c r="SU577" s="53"/>
      <c r="SV577" s="53"/>
      <c r="SW577" s="53"/>
      <c r="SX577" s="53"/>
      <c r="SY577" s="53"/>
      <c r="SZ577" s="53"/>
      <c r="TA577" s="53"/>
      <c r="TB577" s="53"/>
      <c r="TC577" s="53"/>
      <c r="TD577" s="53"/>
      <c r="TE577" s="53"/>
      <c r="TF577" s="53"/>
      <c r="TG577" s="53"/>
      <c r="TH577" s="53"/>
      <c r="TI577" s="53"/>
      <c r="TJ577" s="53"/>
      <c r="TK577" s="53"/>
      <c r="TL577" s="53"/>
      <c r="TM577" s="53"/>
      <c r="TN577" s="53"/>
      <c r="TO577" s="53"/>
      <c r="TP577" s="53"/>
      <c r="TQ577" s="53"/>
      <c r="TR577" s="53"/>
      <c r="TS577" s="53"/>
      <c r="TT577" s="53"/>
      <c r="TU577" s="53"/>
      <c r="TV577" s="53"/>
      <c r="TW577" s="53"/>
      <c r="TX577" s="53"/>
      <c r="TY577" s="53"/>
      <c r="TZ577" s="53"/>
      <c r="UA577" s="53"/>
      <c r="UB577" s="53"/>
      <c r="UC577" s="53"/>
      <c r="UD577" s="53"/>
      <c r="UE577" s="53"/>
      <c r="UF577" s="53"/>
      <c r="UG577" s="53"/>
    </row>
    <row r="578" spans="12:553" s="19" customFormat="1" ht="15.75" customHeight="1" x14ac:dyDescent="0.2">
      <c r="L578" s="66"/>
      <c r="M578" s="66"/>
      <c r="N578" s="52"/>
      <c r="O578" s="53"/>
      <c r="P578" s="53"/>
      <c r="Q578" s="53"/>
      <c r="R578" s="53"/>
      <c r="S578" s="53"/>
      <c r="T578" s="53"/>
      <c r="U578" s="53"/>
      <c r="V578" s="53"/>
      <c r="W578" s="53"/>
      <c r="X578" s="53"/>
      <c r="Y578" s="53"/>
      <c r="Z578" s="53"/>
      <c r="AA578" s="53"/>
      <c r="AB578" s="53"/>
      <c r="AC578" s="53"/>
      <c r="AD578" s="53"/>
      <c r="AE578" s="53"/>
      <c r="AF578" s="53"/>
      <c r="AG578" s="53"/>
      <c r="AH578" s="53"/>
      <c r="AI578" s="53"/>
      <c r="AJ578" s="53"/>
      <c r="AK578" s="53"/>
      <c r="AL578" s="53"/>
      <c r="AM578" s="53"/>
      <c r="AN578" s="53"/>
      <c r="AO578" s="53"/>
      <c r="AP578" s="53"/>
      <c r="AQ578" s="53"/>
      <c r="AR578" s="53"/>
      <c r="AS578" s="53"/>
      <c r="AT578" s="53"/>
      <c r="AU578" s="53"/>
      <c r="AV578" s="53"/>
      <c r="AW578" s="53"/>
      <c r="AX578" s="53"/>
      <c r="AY578" s="53"/>
      <c r="AZ578" s="53"/>
      <c r="BA578" s="53"/>
      <c r="BB578" s="53"/>
      <c r="BC578" s="53"/>
      <c r="BD578" s="53"/>
      <c r="BE578" s="53"/>
      <c r="BF578" s="53"/>
      <c r="BG578" s="53"/>
      <c r="BH578" s="53"/>
      <c r="BI578" s="53"/>
      <c r="BJ578" s="53"/>
      <c r="BK578" s="53"/>
      <c r="BL578" s="53"/>
      <c r="BM578" s="53"/>
      <c r="BN578" s="53"/>
      <c r="BO578" s="53"/>
      <c r="BP578" s="53"/>
      <c r="BQ578" s="53"/>
      <c r="BR578" s="53"/>
      <c r="BS578" s="53"/>
      <c r="BT578" s="53"/>
      <c r="BU578" s="53"/>
      <c r="BV578" s="53"/>
      <c r="BW578" s="53"/>
      <c r="BX578" s="53"/>
      <c r="BY578" s="53"/>
      <c r="BZ578" s="53"/>
      <c r="CA578" s="53"/>
      <c r="CB578" s="53"/>
      <c r="CC578" s="53"/>
      <c r="CD578" s="53"/>
      <c r="CE578" s="53"/>
      <c r="CF578" s="53"/>
      <c r="CG578" s="53"/>
      <c r="CH578" s="53"/>
      <c r="CI578" s="53"/>
      <c r="CJ578" s="53"/>
      <c r="CK578" s="53"/>
      <c r="CL578" s="53"/>
      <c r="CM578" s="53"/>
      <c r="CN578" s="53"/>
      <c r="CO578" s="53"/>
      <c r="CP578" s="53"/>
      <c r="CQ578" s="53"/>
      <c r="CR578" s="53"/>
      <c r="CS578" s="53"/>
      <c r="CT578" s="53"/>
      <c r="CU578" s="53"/>
      <c r="CV578" s="53"/>
      <c r="CW578" s="53"/>
      <c r="CX578" s="53"/>
      <c r="CY578" s="53"/>
      <c r="CZ578" s="53"/>
      <c r="DA578" s="53"/>
      <c r="DB578" s="53"/>
      <c r="DC578" s="53"/>
      <c r="DD578" s="53"/>
      <c r="DE578" s="53"/>
      <c r="DF578" s="53"/>
      <c r="DG578" s="53"/>
      <c r="DH578" s="53"/>
      <c r="DI578" s="53"/>
      <c r="DJ578" s="53"/>
      <c r="DK578" s="53"/>
      <c r="DL578" s="53"/>
      <c r="DM578" s="53"/>
      <c r="DN578" s="53"/>
      <c r="DO578" s="53"/>
      <c r="DP578" s="53"/>
      <c r="DQ578" s="53"/>
      <c r="DR578" s="53"/>
      <c r="DS578" s="53"/>
      <c r="DT578" s="53"/>
      <c r="DU578" s="53"/>
      <c r="DV578" s="53"/>
      <c r="DW578" s="53"/>
      <c r="DX578" s="53"/>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3"/>
      <c r="FK578" s="53"/>
      <c r="FL578" s="53"/>
      <c r="FM578" s="53"/>
      <c r="FN578" s="53"/>
      <c r="FO578" s="53"/>
      <c r="FP578" s="53"/>
      <c r="FQ578" s="53"/>
      <c r="FR578" s="53"/>
      <c r="FS578" s="53"/>
      <c r="FT578" s="53"/>
      <c r="FU578" s="53"/>
      <c r="FV578" s="53"/>
      <c r="FW578" s="53"/>
      <c r="FX578" s="53"/>
      <c r="FY578" s="53"/>
      <c r="FZ578" s="53"/>
      <c r="GA578" s="53"/>
      <c r="GB578" s="53"/>
      <c r="GC578" s="53"/>
      <c r="GD578" s="53"/>
      <c r="GE578" s="53"/>
      <c r="GF578" s="53"/>
      <c r="GG578" s="53"/>
      <c r="GH578" s="53"/>
      <c r="GI578" s="53"/>
      <c r="GJ578" s="53"/>
      <c r="GK578" s="53"/>
      <c r="GL578" s="53"/>
      <c r="GM578" s="53"/>
      <c r="GN578" s="53"/>
      <c r="GO578" s="53"/>
      <c r="GP578" s="53"/>
      <c r="GQ578" s="53"/>
      <c r="GR578" s="53"/>
      <c r="GS578" s="53"/>
      <c r="GT578" s="53"/>
      <c r="GU578" s="53"/>
      <c r="GV578" s="53"/>
      <c r="GW578" s="53"/>
      <c r="GX578" s="53"/>
      <c r="GY578" s="53"/>
      <c r="GZ578" s="53"/>
      <c r="HA578" s="53"/>
      <c r="HB578" s="53"/>
      <c r="HC578" s="53"/>
      <c r="HD578" s="53"/>
      <c r="HE578" s="53"/>
      <c r="HF578" s="53"/>
      <c r="HG578" s="53"/>
      <c r="HH578" s="53"/>
      <c r="HI578" s="53"/>
      <c r="HJ578" s="53"/>
      <c r="HK578" s="53"/>
      <c r="HL578" s="53"/>
      <c r="HM578" s="53"/>
      <c r="HN578" s="53"/>
      <c r="HO578" s="53"/>
      <c r="HP578" s="53"/>
      <c r="HQ578" s="53"/>
      <c r="HR578" s="53"/>
      <c r="HS578" s="53"/>
      <c r="HT578" s="53"/>
      <c r="HU578" s="53"/>
      <c r="HV578" s="53"/>
      <c r="HW578" s="53"/>
      <c r="HX578" s="53"/>
      <c r="HY578" s="53"/>
      <c r="HZ578" s="53"/>
      <c r="IA578" s="53"/>
      <c r="IB578" s="53"/>
      <c r="IC578" s="53"/>
      <c r="ID578" s="53"/>
      <c r="IE578" s="53"/>
      <c r="IF578" s="53"/>
      <c r="IG578" s="53"/>
      <c r="IH578" s="53"/>
      <c r="II578" s="53"/>
      <c r="IJ578" s="53"/>
      <c r="IK578" s="53"/>
      <c r="IL578" s="53"/>
      <c r="IM578" s="53"/>
      <c r="IN578" s="53"/>
      <c r="IO578" s="53"/>
      <c r="IP578" s="53"/>
      <c r="IQ578" s="53"/>
      <c r="IR578" s="53"/>
      <c r="IS578" s="53"/>
      <c r="IT578" s="53"/>
      <c r="IU578" s="53"/>
      <c r="IV578" s="53"/>
      <c r="IW578" s="53"/>
      <c r="IX578" s="53"/>
      <c r="IY578" s="53"/>
      <c r="IZ578" s="53"/>
      <c r="JA578" s="53"/>
      <c r="JB578" s="53"/>
      <c r="JC578" s="53"/>
      <c r="JD578" s="53"/>
      <c r="JE578" s="53"/>
      <c r="JF578" s="53"/>
      <c r="JG578" s="53"/>
      <c r="JH578" s="53"/>
      <c r="JI578" s="53"/>
      <c r="JJ578" s="53"/>
      <c r="JK578" s="53"/>
      <c r="JL578" s="53"/>
      <c r="JM578" s="53"/>
      <c r="JN578" s="53"/>
      <c r="JO578" s="53"/>
      <c r="JP578" s="53"/>
      <c r="JQ578" s="53"/>
      <c r="JR578" s="53"/>
      <c r="JS578" s="53"/>
      <c r="JT578" s="53"/>
      <c r="JU578" s="53"/>
      <c r="JV578" s="53"/>
      <c r="JW578" s="53"/>
      <c r="JX578" s="53"/>
      <c r="JY578" s="53"/>
      <c r="JZ578" s="53"/>
      <c r="KA578" s="53"/>
      <c r="KB578" s="53"/>
      <c r="KC578" s="53"/>
      <c r="KD578" s="53"/>
      <c r="KE578" s="53"/>
      <c r="KF578" s="53"/>
      <c r="KG578" s="53"/>
      <c r="KH578" s="53"/>
      <c r="KI578" s="53"/>
      <c r="KJ578" s="53"/>
      <c r="KK578" s="53"/>
      <c r="KL578" s="53"/>
      <c r="KM578" s="53"/>
      <c r="KN578" s="53"/>
      <c r="KO578" s="53"/>
      <c r="KP578" s="53"/>
      <c r="KQ578" s="53"/>
      <c r="KR578" s="53"/>
      <c r="KS578" s="53"/>
      <c r="KT578" s="53"/>
      <c r="KU578" s="53"/>
      <c r="KV578" s="53"/>
      <c r="KW578" s="53"/>
      <c r="KX578" s="53"/>
      <c r="KY578" s="53"/>
      <c r="KZ578" s="53"/>
      <c r="LA578" s="53"/>
      <c r="LB578" s="53"/>
      <c r="LC578" s="53"/>
      <c r="LD578" s="53"/>
      <c r="LE578" s="53"/>
      <c r="LF578" s="53"/>
      <c r="LG578" s="53"/>
      <c r="LH578" s="53"/>
      <c r="LI578" s="53"/>
      <c r="LJ578" s="53"/>
      <c r="LK578" s="53"/>
      <c r="LL578" s="53"/>
      <c r="LM578" s="53"/>
      <c r="LN578" s="53"/>
      <c r="LO578" s="53"/>
      <c r="LP578" s="53"/>
      <c r="LQ578" s="53"/>
      <c r="LR578" s="53"/>
      <c r="LS578" s="53"/>
      <c r="LT578" s="53"/>
      <c r="LU578" s="53"/>
      <c r="LV578" s="53"/>
      <c r="LW578" s="53"/>
      <c r="LX578" s="53"/>
      <c r="LY578" s="53"/>
      <c r="LZ578" s="53"/>
      <c r="MA578" s="53"/>
      <c r="MB578" s="53"/>
      <c r="MC578" s="53"/>
      <c r="MD578" s="53"/>
      <c r="ME578" s="53"/>
      <c r="MF578" s="53"/>
      <c r="MG578" s="53"/>
      <c r="MH578" s="53"/>
      <c r="MI578" s="53"/>
      <c r="MJ578" s="53"/>
      <c r="MK578" s="53"/>
      <c r="ML578" s="53"/>
      <c r="MM578" s="53"/>
      <c r="MN578" s="53"/>
      <c r="MO578" s="53"/>
      <c r="MP578" s="53"/>
      <c r="MQ578" s="53"/>
      <c r="MR578" s="53"/>
      <c r="MS578" s="53"/>
      <c r="MT578" s="53"/>
      <c r="MU578" s="53"/>
      <c r="MV578" s="53"/>
      <c r="MW578" s="53"/>
      <c r="MX578" s="53"/>
      <c r="MY578" s="53"/>
      <c r="MZ578" s="53"/>
      <c r="NA578" s="53"/>
      <c r="NB578" s="53"/>
      <c r="NC578" s="53"/>
      <c r="ND578" s="53"/>
      <c r="NE578" s="53"/>
      <c r="NF578" s="53"/>
      <c r="NG578" s="53"/>
      <c r="NH578" s="53"/>
      <c r="NI578" s="53"/>
      <c r="NJ578" s="53"/>
      <c r="NK578" s="53"/>
      <c r="NL578" s="53"/>
      <c r="NM578" s="53"/>
      <c r="NN578" s="53"/>
      <c r="NO578" s="53"/>
      <c r="NP578" s="53"/>
      <c r="NQ578" s="53"/>
      <c r="NR578" s="53"/>
      <c r="NS578" s="53"/>
      <c r="NT578" s="53"/>
      <c r="NU578" s="53"/>
      <c r="NV578" s="53"/>
      <c r="NW578" s="53"/>
      <c r="NX578" s="53"/>
      <c r="NY578" s="53"/>
      <c r="NZ578" s="53"/>
      <c r="OA578" s="53"/>
      <c r="OB578" s="53"/>
      <c r="OC578" s="53"/>
      <c r="OD578" s="53"/>
      <c r="OE578" s="53"/>
      <c r="OF578" s="53"/>
      <c r="OG578" s="53"/>
      <c r="OH578" s="53"/>
      <c r="OI578" s="53"/>
      <c r="OJ578" s="53"/>
      <c r="OK578" s="53"/>
      <c r="OL578" s="53"/>
      <c r="OM578" s="53"/>
      <c r="ON578" s="53"/>
      <c r="OO578" s="53"/>
      <c r="OP578" s="53"/>
      <c r="OQ578" s="53"/>
      <c r="OR578" s="53"/>
      <c r="OS578" s="53"/>
      <c r="OT578" s="53"/>
      <c r="OU578" s="53"/>
      <c r="OV578" s="53"/>
      <c r="OW578" s="53"/>
      <c r="OX578" s="53"/>
      <c r="OY578" s="53"/>
      <c r="OZ578" s="53"/>
      <c r="PA578" s="53"/>
      <c r="PB578" s="53"/>
      <c r="PC578" s="53"/>
      <c r="PD578" s="53"/>
      <c r="PE578" s="53"/>
      <c r="PF578" s="53"/>
      <c r="PG578" s="53"/>
      <c r="PH578" s="53"/>
      <c r="PI578" s="53"/>
      <c r="PJ578" s="53"/>
      <c r="PK578" s="53"/>
      <c r="PL578" s="53"/>
      <c r="PM578" s="53"/>
      <c r="PN578" s="53"/>
      <c r="PO578" s="53"/>
      <c r="PP578" s="53"/>
      <c r="PQ578" s="53"/>
      <c r="PR578" s="53"/>
      <c r="PS578" s="53"/>
      <c r="PT578" s="53"/>
      <c r="PU578" s="53"/>
      <c r="PV578" s="53"/>
      <c r="PW578" s="53"/>
      <c r="PX578" s="53"/>
      <c r="PY578" s="53"/>
      <c r="PZ578" s="53"/>
      <c r="QA578" s="53"/>
      <c r="QB578" s="53"/>
      <c r="QC578" s="53"/>
      <c r="QD578" s="53"/>
      <c r="QE578" s="53"/>
      <c r="QF578" s="53"/>
      <c r="QG578" s="53"/>
      <c r="QH578" s="53"/>
      <c r="QI578" s="53"/>
      <c r="QJ578" s="53"/>
      <c r="QK578" s="53"/>
      <c r="QL578" s="53"/>
      <c r="QM578" s="53"/>
      <c r="QN578" s="53"/>
      <c r="QO578" s="53"/>
      <c r="QP578" s="53"/>
      <c r="QQ578" s="53"/>
      <c r="QR578" s="53"/>
      <c r="QS578" s="53"/>
      <c r="QT578" s="53"/>
      <c r="QU578" s="53"/>
      <c r="QV578" s="53"/>
      <c r="QW578" s="53"/>
      <c r="QX578" s="53"/>
      <c r="QY578" s="53"/>
      <c r="QZ578" s="53"/>
      <c r="RA578" s="53"/>
      <c r="RB578" s="53"/>
      <c r="RC578" s="53"/>
      <c r="RD578" s="53"/>
      <c r="RE578" s="53"/>
      <c r="RF578" s="53"/>
      <c r="RG578" s="53"/>
      <c r="RH578" s="53"/>
      <c r="RI578" s="53"/>
      <c r="RJ578" s="53"/>
      <c r="RK578" s="53"/>
      <c r="RL578" s="53"/>
      <c r="RM578" s="53"/>
      <c r="RN578" s="53"/>
      <c r="RO578" s="53"/>
      <c r="RP578" s="53"/>
      <c r="RQ578" s="53"/>
      <c r="RR578" s="53"/>
      <c r="RS578" s="53"/>
      <c r="RT578" s="53"/>
      <c r="RU578" s="53"/>
      <c r="RV578" s="53"/>
      <c r="RW578" s="53"/>
      <c r="RX578" s="53"/>
      <c r="RY578" s="53"/>
      <c r="RZ578" s="53"/>
      <c r="SA578" s="53"/>
      <c r="SB578" s="53"/>
      <c r="SC578" s="53"/>
      <c r="SD578" s="53"/>
      <c r="SE578" s="53"/>
      <c r="SF578" s="53"/>
      <c r="SG578" s="53"/>
      <c r="SH578" s="53"/>
      <c r="SI578" s="53"/>
      <c r="SJ578" s="53"/>
      <c r="SK578" s="53"/>
      <c r="SL578" s="53"/>
      <c r="SM578" s="53"/>
      <c r="SN578" s="53"/>
      <c r="SO578" s="53"/>
      <c r="SP578" s="53"/>
      <c r="SQ578" s="53"/>
      <c r="SR578" s="53"/>
      <c r="SS578" s="53"/>
      <c r="ST578" s="53"/>
      <c r="SU578" s="53"/>
      <c r="SV578" s="53"/>
      <c r="SW578" s="53"/>
      <c r="SX578" s="53"/>
      <c r="SY578" s="53"/>
      <c r="SZ578" s="53"/>
      <c r="TA578" s="53"/>
      <c r="TB578" s="53"/>
      <c r="TC578" s="53"/>
      <c r="TD578" s="53"/>
      <c r="TE578" s="53"/>
      <c r="TF578" s="53"/>
      <c r="TG578" s="53"/>
      <c r="TH578" s="53"/>
      <c r="TI578" s="53"/>
      <c r="TJ578" s="53"/>
      <c r="TK578" s="53"/>
      <c r="TL578" s="53"/>
      <c r="TM578" s="53"/>
      <c r="TN578" s="53"/>
      <c r="TO578" s="53"/>
      <c r="TP578" s="53"/>
      <c r="TQ578" s="53"/>
      <c r="TR578" s="53"/>
      <c r="TS578" s="53"/>
      <c r="TT578" s="53"/>
      <c r="TU578" s="53"/>
      <c r="TV578" s="53"/>
      <c r="TW578" s="53"/>
      <c r="TX578" s="53"/>
      <c r="TY578" s="53"/>
      <c r="TZ578" s="53"/>
      <c r="UA578" s="53"/>
      <c r="UB578" s="53"/>
      <c r="UC578" s="53"/>
      <c r="UD578" s="53"/>
      <c r="UE578" s="53"/>
      <c r="UF578" s="53"/>
      <c r="UG578" s="53"/>
    </row>
    <row r="579" spans="12:553" s="19" customFormat="1" ht="15.75" customHeight="1" x14ac:dyDescent="0.2">
      <c r="L579" s="66"/>
      <c r="M579" s="66"/>
      <c r="N579" s="52"/>
      <c r="O579" s="53"/>
      <c r="P579" s="53"/>
      <c r="Q579" s="53"/>
      <c r="R579" s="53"/>
      <c r="S579" s="53"/>
      <c r="T579" s="53"/>
      <c r="U579" s="53"/>
      <c r="V579" s="53"/>
      <c r="W579" s="53"/>
      <c r="X579" s="53"/>
      <c r="Y579" s="53"/>
      <c r="Z579" s="53"/>
      <c r="AA579" s="53"/>
      <c r="AB579" s="53"/>
      <c r="AC579" s="53"/>
      <c r="AD579" s="53"/>
      <c r="AE579" s="53"/>
      <c r="AF579" s="53"/>
      <c r="AG579" s="53"/>
      <c r="AH579" s="53"/>
      <c r="AI579" s="53"/>
      <c r="AJ579" s="53"/>
      <c r="AK579" s="53"/>
      <c r="AL579" s="53"/>
      <c r="AM579" s="53"/>
      <c r="AN579" s="53"/>
      <c r="AO579" s="53"/>
      <c r="AP579" s="53"/>
      <c r="AQ579" s="53"/>
      <c r="AR579" s="53"/>
      <c r="AS579" s="53"/>
      <c r="AT579" s="53"/>
      <c r="AU579" s="53"/>
      <c r="AV579" s="53"/>
      <c r="AW579" s="53"/>
      <c r="AX579" s="53"/>
      <c r="AY579" s="53"/>
      <c r="AZ579" s="53"/>
      <c r="BA579" s="53"/>
      <c r="BB579" s="53"/>
      <c r="BC579" s="53"/>
      <c r="BD579" s="53"/>
      <c r="BE579" s="53"/>
      <c r="BF579" s="53"/>
      <c r="BG579" s="53"/>
      <c r="BH579" s="53"/>
      <c r="BI579" s="53"/>
      <c r="BJ579" s="53"/>
      <c r="BK579" s="53"/>
      <c r="BL579" s="53"/>
      <c r="BM579" s="53"/>
      <c r="BN579" s="53"/>
      <c r="BO579" s="53"/>
      <c r="BP579" s="53"/>
      <c r="BQ579" s="53"/>
      <c r="BR579" s="53"/>
      <c r="BS579" s="53"/>
      <c r="BT579" s="53"/>
      <c r="BU579" s="53"/>
      <c r="BV579" s="53"/>
      <c r="BW579" s="53"/>
      <c r="BX579" s="53"/>
      <c r="BY579" s="53"/>
      <c r="BZ579" s="53"/>
      <c r="CA579" s="53"/>
      <c r="CB579" s="53"/>
      <c r="CC579" s="53"/>
      <c r="CD579" s="53"/>
      <c r="CE579" s="53"/>
      <c r="CF579" s="53"/>
      <c r="CG579" s="53"/>
      <c r="CH579" s="53"/>
      <c r="CI579" s="53"/>
      <c r="CJ579" s="53"/>
      <c r="CK579" s="53"/>
      <c r="CL579" s="53"/>
      <c r="CM579" s="53"/>
      <c r="CN579" s="53"/>
      <c r="CO579" s="53"/>
      <c r="CP579" s="53"/>
      <c r="CQ579" s="53"/>
      <c r="CR579" s="53"/>
      <c r="CS579" s="53"/>
      <c r="CT579" s="53"/>
      <c r="CU579" s="53"/>
      <c r="CV579" s="53"/>
      <c r="CW579" s="53"/>
      <c r="CX579" s="53"/>
      <c r="CY579" s="53"/>
      <c r="CZ579" s="53"/>
      <c r="DA579" s="53"/>
      <c r="DB579" s="53"/>
      <c r="DC579" s="53"/>
      <c r="DD579" s="53"/>
      <c r="DE579" s="53"/>
      <c r="DF579" s="53"/>
      <c r="DG579" s="53"/>
      <c r="DH579" s="53"/>
      <c r="DI579" s="53"/>
      <c r="DJ579" s="53"/>
      <c r="DK579" s="53"/>
      <c r="DL579" s="53"/>
      <c r="DM579" s="53"/>
      <c r="DN579" s="53"/>
      <c r="DO579" s="53"/>
      <c r="DP579" s="53"/>
      <c r="DQ579" s="53"/>
      <c r="DR579" s="53"/>
      <c r="DS579" s="53"/>
      <c r="DT579" s="53"/>
      <c r="DU579" s="53"/>
      <c r="DV579" s="53"/>
      <c r="DW579" s="53"/>
      <c r="DX579" s="53"/>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3"/>
      <c r="FK579" s="53"/>
      <c r="FL579" s="53"/>
      <c r="FM579" s="53"/>
      <c r="FN579" s="53"/>
      <c r="FO579" s="53"/>
      <c r="FP579" s="53"/>
      <c r="FQ579" s="53"/>
      <c r="FR579" s="53"/>
      <c r="FS579" s="53"/>
      <c r="FT579" s="53"/>
      <c r="FU579" s="53"/>
      <c r="FV579" s="53"/>
      <c r="FW579" s="53"/>
      <c r="FX579" s="53"/>
      <c r="FY579" s="53"/>
      <c r="FZ579" s="53"/>
      <c r="GA579" s="53"/>
      <c r="GB579" s="53"/>
      <c r="GC579" s="53"/>
      <c r="GD579" s="53"/>
      <c r="GE579" s="53"/>
      <c r="GF579" s="53"/>
      <c r="GG579" s="53"/>
      <c r="GH579" s="53"/>
      <c r="GI579" s="53"/>
      <c r="GJ579" s="53"/>
      <c r="GK579" s="53"/>
      <c r="GL579" s="53"/>
      <c r="GM579" s="53"/>
      <c r="GN579" s="53"/>
      <c r="GO579" s="53"/>
      <c r="GP579" s="53"/>
      <c r="GQ579" s="53"/>
      <c r="GR579" s="53"/>
      <c r="GS579" s="53"/>
      <c r="GT579" s="53"/>
      <c r="GU579" s="53"/>
      <c r="GV579" s="53"/>
      <c r="GW579" s="53"/>
      <c r="GX579" s="53"/>
      <c r="GY579" s="53"/>
      <c r="GZ579" s="53"/>
      <c r="HA579" s="53"/>
      <c r="HB579" s="53"/>
      <c r="HC579" s="53"/>
      <c r="HD579" s="53"/>
      <c r="HE579" s="53"/>
      <c r="HF579" s="53"/>
      <c r="HG579" s="53"/>
      <c r="HH579" s="53"/>
      <c r="HI579" s="53"/>
      <c r="HJ579" s="53"/>
      <c r="HK579" s="53"/>
      <c r="HL579" s="53"/>
      <c r="HM579" s="53"/>
      <c r="HN579" s="53"/>
      <c r="HO579" s="53"/>
      <c r="HP579" s="53"/>
      <c r="HQ579" s="53"/>
      <c r="HR579" s="53"/>
      <c r="HS579" s="53"/>
      <c r="HT579" s="53"/>
      <c r="HU579" s="53"/>
      <c r="HV579" s="53"/>
      <c r="HW579" s="53"/>
      <c r="HX579" s="53"/>
      <c r="HY579" s="53"/>
      <c r="HZ579" s="53"/>
      <c r="IA579" s="53"/>
      <c r="IB579" s="53"/>
      <c r="IC579" s="53"/>
      <c r="ID579" s="53"/>
      <c r="IE579" s="53"/>
      <c r="IF579" s="53"/>
      <c r="IG579" s="53"/>
      <c r="IH579" s="53"/>
      <c r="II579" s="53"/>
      <c r="IJ579" s="53"/>
      <c r="IK579" s="53"/>
      <c r="IL579" s="53"/>
      <c r="IM579" s="53"/>
      <c r="IN579" s="53"/>
      <c r="IO579" s="53"/>
      <c r="IP579" s="53"/>
      <c r="IQ579" s="53"/>
      <c r="IR579" s="53"/>
      <c r="IS579" s="53"/>
      <c r="IT579" s="53"/>
      <c r="IU579" s="53"/>
      <c r="IV579" s="53"/>
      <c r="IW579" s="53"/>
      <c r="IX579" s="53"/>
      <c r="IY579" s="53"/>
      <c r="IZ579" s="53"/>
      <c r="JA579" s="53"/>
      <c r="JB579" s="53"/>
      <c r="JC579" s="53"/>
      <c r="JD579" s="53"/>
      <c r="JE579" s="53"/>
      <c r="JF579" s="53"/>
      <c r="JG579" s="53"/>
      <c r="JH579" s="53"/>
      <c r="JI579" s="53"/>
      <c r="JJ579" s="53"/>
      <c r="JK579" s="53"/>
      <c r="JL579" s="53"/>
      <c r="JM579" s="53"/>
      <c r="JN579" s="53"/>
      <c r="JO579" s="53"/>
      <c r="JP579" s="53"/>
      <c r="JQ579" s="53"/>
      <c r="JR579" s="53"/>
      <c r="JS579" s="53"/>
      <c r="JT579" s="53"/>
      <c r="JU579" s="53"/>
      <c r="JV579" s="53"/>
      <c r="JW579" s="53"/>
      <c r="JX579" s="53"/>
      <c r="JY579" s="53"/>
      <c r="JZ579" s="53"/>
      <c r="KA579" s="53"/>
      <c r="KB579" s="53"/>
      <c r="KC579" s="53"/>
      <c r="KD579" s="53"/>
      <c r="KE579" s="53"/>
      <c r="KF579" s="53"/>
      <c r="KG579" s="53"/>
      <c r="KH579" s="53"/>
      <c r="KI579" s="53"/>
      <c r="KJ579" s="53"/>
      <c r="KK579" s="53"/>
      <c r="KL579" s="53"/>
      <c r="KM579" s="53"/>
      <c r="KN579" s="53"/>
      <c r="KO579" s="53"/>
      <c r="KP579" s="53"/>
      <c r="KQ579" s="53"/>
      <c r="KR579" s="53"/>
      <c r="KS579" s="53"/>
      <c r="KT579" s="53"/>
      <c r="KU579" s="53"/>
      <c r="KV579" s="53"/>
      <c r="KW579" s="53"/>
      <c r="KX579" s="53"/>
      <c r="KY579" s="53"/>
      <c r="KZ579" s="53"/>
      <c r="LA579" s="53"/>
      <c r="LB579" s="53"/>
      <c r="LC579" s="53"/>
      <c r="LD579" s="53"/>
      <c r="LE579" s="53"/>
      <c r="LF579" s="53"/>
      <c r="LG579" s="53"/>
      <c r="LH579" s="53"/>
      <c r="LI579" s="53"/>
      <c r="LJ579" s="53"/>
      <c r="LK579" s="53"/>
      <c r="LL579" s="53"/>
      <c r="LM579" s="53"/>
      <c r="LN579" s="53"/>
      <c r="LO579" s="53"/>
      <c r="LP579" s="53"/>
      <c r="LQ579" s="53"/>
      <c r="LR579" s="53"/>
      <c r="LS579" s="53"/>
      <c r="LT579" s="53"/>
      <c r="LU579" s="53"/>
      <c r="LV579" s="53"/>
      <c r="LW579" s="53"/>
      <c r="LX579" s="53"/>
      <c r="LY579" s="53"/>
      <c r="LZ579" s="53"/>
      <c r="MA579" s="53"/>
      <c r="MB579" s="53"/>
      <c r="MC579" s="53"/>
      <c r="MD579" s="53"/>
      <c r="ME579" s="53"/>
      <c r="MF579" s="53"/>
      <c r="MG579" s="53"/>
      <c r="MH579" s="53"/>
      <c r="MI579" s="53"/>
      <c r="MJ579" s="53"/>
      <c r="MK579" s="53"/>
      <c r="ML579" s="53"/>
      <c r="MM579" s="53"/>
      <c r="MN579" s="53"/>
      <c r="MO579" s="53"/>
      <c r="MP579" s="53"/>
      <c r="MQ579" s="53"/>
      <c r="MR579" s="53"/>
      <c r="MS579" s="53"/>
      <c r="MT579" s="53"/>
      <c r="MU579" s="53"/>
      <c r="MV579" s="53"/>
      <c r="MW579" s="53"/>
      <c r="MX579" s="53"/>
      <c r="MY579" s="53"/>
      <c r="MZ579" s="53"/>
      <c r="NA579" s="53"/>
      <c r="NB579" s="53"/>
      <c r="NC579" s="53"/>
      <c r="ND579" s="53"/>
      <c r="NE579" s="53"/>
      <c r="NF579" s="53"/>
      <c r="NG579" s="53"/>
      <c r="NH579" s="53"/>
      <c r="NI579" s="53"/>
      <c r="NJ579" s="53"/>
      <c r="NK579" s="53"/>
      <c r="NL579" s="53"/>
      <c r="NM579" s="53"/>
      <c r="NN579" s="53"/>
      <c r="NO579" s="53"/>
      <c r="NP579" s="53"/>
      <c r="NQ579" s="53"/>
      <c r="NR579" s="53"/>
      <c r="NS579" s="53"/>
      <c r="NT579" s="53"/>
      <c r="NU579" s="53"/>
      <c r="NV579" s="53"/>
      <c r="NW579" s="53"/>
      <c r="NX579" s="53"/>
      <c r="NY579" s="53"/>
      <c r="NZ579" s="53"/>
      <c r="OA579" s="53"/>
      <c r="OB579" s="53"/>
      <c r="OC579" s="53"/>
      <c r="OD579" s="53"/>
      <c r="OE579" s="53"/>
      <c r="OF579" s="53"/>
      <c r="OG579" s="53"/>
      <c r="OH579" s="53"/>
      <c r="OI579" s="53"/>
      <c r="OJ579" s="53"/>
      <c r="OK579" s="53"/>
      <c r="OL579" s="53"/>
      <c r="OM579" s="53"/>
      <c r="ON579" s="53"/>
      <c r="OO579" s="53"/>
      <c r="OP579" s="53"/>
      <c r="OQ579" s="53"/>
      <c r="OR579" s="53"/>
      <c r="OS579" s="53"/>
      <c r="OT579" s="53"/>
      <c r="OU579" s="53"/>
      <c r="OV579" s="53"/>
      <c r="OW579" s="53"/>
      <c r="OX579" s="53"/>
      <c r="OY579" s="53"/>
      <c r="OZ579" s="53"/>
      <c r="PA579" s="53"/>
      <c r="PB579" s="53"/>
      <c r="PC579" s="53"/>
      <c r="PD579" s="53"/>
      <c r="PE579" s="53"/>
      <c r="PF579" s="53"/>
      <c r="PG579" s="53"/>
      <c r="PH579" s="53"/>
      <c r="PI579" s="53"/>
      <c r="PJ579" s="53"/>
      <c r="PK579" s="53"/>
      <c r="PL579" s="53"/>
      <c r="PM579" s="53"/>
      <c r="PN579" s="53"/>
      <c r="PO579" s="53"/>
      <c r="PP579" s="53"/>
      <c r="PQ579" s="53"/>
      <c r="PR579" s="53"/>
      <c r="PS579" s="53"/>
      <c r="PT579" s="53"/>
      <c r="PU579" s="53"/>
      <c r="PV579" s="53"/>
      <c r="PW579" s="53"/>
      <c r="PX579" s="53"/>
      <c r="PY579" s="53"/>
      <c r="PZ579" s="53"/>
      <c r="QA579" s="53"/>
      <c r="QB579" s="53"/>
      <c r="QC579" s="53"/>
      <c r="QD579" s="53"/>
      <c r="QE579" s="53"/>
      <c r="QF579" s="53"/>
      <c r="QG579" s="53"/>
      <c r="QH579" s="53"/>
      <c r="QI579" s="53"/>
      <c r="QJ579" s="53"/>
      <c r="QK579" s="53"/>
      <c r="QL579" s="53"/>
      <c r="QM579" s="53"/>
      <c r="QN579" s="53"/>
      <c r="QO579" s="53"/>
      <c r="QP579" s="53"/>
      <c r="QQ579" s="53"/>
      <c r="QR579" s="53"/>
      <c r="QS579" s="53"/>
      <c r="QT579" s="53"/>
      <c r="QU579" s="53"/>
      <c r="QV579" s="53"/>
      <c r="QW579" s="53"/>
      <c r="QX579" s="53"/>
      <c r="QY579" s="53"/>
      <c r="QZ579" s="53"/>
      <c r="RA579" s="53"/>
      <c r="RB579" s="53"/>
      <c r="RC579" s="53"/>
      <c r="RD579" s="53"/>
      <c r="RE579" s="53"/>
      <c r="RF579" s="53"/>
      <c r="RG579" s="53"/>
      <c r="RH579" s="53"/>
      <c r="RI579" s="53"/>
      <c r="RJ579" s="53"/>
      <c r="RK579" s="53"/>
      <c r="RL579" s="53"/>
      <c r="RM579" s="53"/>
      <c r="RN579" s="53"/>
      <c r="RO579" s="53"/>
      <c r="RP579" s="53"/>
      <c r="RQ579" s="53"/>
      <c r="RR579" s="53"/>
      <c r="RS579" s="53"/>
      <c r="RT579" s="53"/>
      <c r="RU579" s="53"/>
      <c r="RV579" s="53"/>
      <c r="RW579" s="53"/>
      <c r="RX579" s="53"/>
      <c r="RY579" s="53"/>
      <c r="RZ579" s="53"/>
      <c r="SA579" s="53"/>
      <c r="SB579" s="53"/>
      <c r="SC579" s="53"/>
      <c r="SD579" s="53"/>
      <c r="SE579" s="53"/>
      <c r="SF579" s="53"/>
      <c r="SG579" s="53"/>
      <c r="SH579" s="53"/>
      <c r="SI579" s="53"/>
      <c r="SJ579" s="53"/>
      <c r="SK579" s="53"/>
      <c r="SL579" s="53"/>
      <c r="SM579" s="53"/>
      <c r="SN579" s="53"/>
      <c r="SO579" s="53"/>
      <c r="SP579" s="53"/>
      <c r="SQ579" s="53"/>
      <c r="SR579" s="53"/>
      <c r="SS579" s="53"/>
      <c r="ST579" s="53"/>
      <c r="SU579" s="53"/>
      <c r="SV579" s="53"/>
      <c r="SW579" s="53"/>
      <c r="SX579" s="53"/>
      <c r="SY579" s="53"/>
      <c r="SZ579" s="53"/>
      <c r="TA579" s="53"/>
      <c r="TB579" s="53"/>
      <c r="TC579" s="53"/>
      <c r="TD579" s="53"/>
      <c r="TE579" s="53"/>
      <c r="TF579" s="53"/>
      <c r="TG579" s="53"/>
      <c r="TH579" s="53"/>
      <c r="TI579" s="53"/>
      <c r="TJ579" s="53"/>
      <c r="TK579" s="53"/>
      <c r="TL579" s="53"/>
      <c r="TM579" s="53"/>
      <c r="TN579" s="53"/>
      <c r="TO579" s="53"/>
      <c r="TP579" s="53"/>
      <c r="TQ579" s="53"/>
      <c r="TR579" s="53"/>
      <c r="TS579" s="53"/>
      <c r="TT579" s="53"/>
      <c r="TU579" s="53"/>
      <c r="TV579" s="53"/>
      <c r="TW579" s="53"/>
      <c r="TX579" s="53"/>
      <c r="TY579" s="53"/>
      <c r="TZ579" s="53"/>
      <c r="UA579" s="53"/>
      <c r="UB579" s="53"/>
      <c r="UC579" s="53"/>
      <c r="UD579" s="53"/>
      <c r="UE579" s="53"/>
      <c r="UF579" s="53"/>
      <c r="UG579" s="53"/>
    </row>
    <row r="580" spans="12:553" s="19" customFormat="1" ht="15.75" customHeight="1" x14ac:dyDescent="0.2">
      <c r="L580" s="66"/>
      <c r="M580" s="66"/>
      <c r="N580" s="52"/>
      <c r="O580" s="53"/>
      <c r="P580" s="53"/>
      <c r="Q580" s="53"/>
      <c r="R580" s="53"/>
      <c r="S580" s="53"/>
      <c r="T580" s="53"/>
      <c r="U580" s="53"/>
      <c r="V580" s="53"/>
      <c r="W580" s="53"/>
      <c r="X580" s="53"/>
      <c r="Y580" s="53"/>
      <c r="Z580" s="53"/>
      <c r="AA580" s="53"/>
      <c r="AB580" s="53"/>
      <c r="AC580" s="53"/>
      <c r="AD580" s="53"/>
      <c r="AE580" s="53"/>
      <c r="AF580" s="53"/>
      <c r="AG580" s="53"/>
      <c r="AH580" s="53"/>
      <c r="AI580" s="53"/>
      <c r="AJ580" s="53"/>
      <c r="AK580" s="53"/>
      <c r="AL580" s="53"/>
      <c r="AM580" s="53"/>
      <c r="AN580" s="53"/>
      <c r="AO580" s="53"/>
      <c r="AP580" s="53"/>
      <c r="AQ580" s="53"/>
      <c r="AR580" s="53"/>
      <c r="AS580" s="53"/>
      <c r="AT580" s="53"/>
      <c r="AU580" s="53"/>
      <c r="AV580" s="53"/>
      <c r="AW580" s="53"/>
      <c r="AX580" s="53"/>
      <c r="AY580" s="53"/>
      <c r="AZ580" s="53"/>
      <c r="BA580" s="53"/>
      <c r="BB580" s="53"/>
      <c r="BC580" s="53"/>
      <c r="BD580" s="53"/>
      <c r="BE580" s="53"/>
      <c r="BF580" s="53"/>
      <c r="BG580" s="53"/>
      <c r="BH580" s="53"/>
      <c r="BI580" s="53"/>
      <c r="BJ580" s="53"/>
      <c r="BK580" s="53"/>
      <c r="BL580" s="53"/>
      <c r="BM580" s="53"/>
      <c r="BN580" s="53"/>
      <c r="BO580" s="53"/>
      <c r="BP580" s="53"/>
      <c r="BQ580" s="53"/>
      <c r="BR580" s="53"/>
      <c r="BS580" s="53"/>
      <c r="BT580" s="53"/>
      <c r="BU580" s="53"/>
      <c r="BV580" s="53"/>
      <c r="BW580" s="53"/>
      <c r="BX580" s="53"/>
      <c r="BY580" s="53"/>
      <c r="BZ580" s="53"/>
      <c r="CA580" s="53"/>
      <c r="CB580" s="53"/>
      <c r="CC580" s="53"/>
      <c r="CD580" s="53"/>
      <c r="CE580" s="53"/>
      <c r="CF580" s="53"/>
      <c r="CG580" s="53"/>
      <c r="CH580" s="53"/>
      <c r="CI580" s="53"/>
      <c r="CJ580" s="53"/>
      <c r="CK580" s="53"/>
      <c r="CL580" s="53"/>
      <c r="CM580" s="53"/>
      <c r="CN580" s="53"/>
      <c r="CO580" s="53"/>
      <c r="CP580" s="53"/>
      <c r="CQ580" s="53"/>
      <c r="CR580" s="53"/>
      <c r="CS580" s="53"/>
      <c r="CT580" s="53"/>
      <c r="CU580" s="53"/>
      <c r="CV580" s="53"/>
      <c r="CW580" s="53"/>
      <c r="CX580" s="53"/>
      <c r="CY580" s="53"/>
      <c r="CZ580" s="53"/>
      <c r="DA580" s="53"/>
      <c r="DB580" s="53"/>
      <c r="DC580" s="53"/>
      <c r="DD580" s="53"/>
      <c r="DE580" s="53"/>
      <c r="DF580" s="53"/>
      <c r="DG580" s="53"/>
      <c r="DH580" s="53"/>
      <c r="DI580" s="53"/>
      <c r="DJ580" s="53"/>
      <c r="DK580" s="53"/>
      <c r="DL580" s="53"/>
      <c r="DM580" s="53"/>
      <c r="DN580" s="53"/>
      <c r="DO580" s="53"/>
      <c r="DP580" s="53"/>
      <c r="DQ580" s="53"/>
      <c r="DR580" s="53"/>
      <c r="DS580" s="53"/>
      <c r="DT580" s="53"/>
      <c r="DU580" s="53"/>
      <c r="DV580" s="53"/>
      <c r="DW580" s="53"/>
      <c r="DX580" s="53"/>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3"/>
      <c r="FK580" s="53"/>
      <c r="FL580" s="53"/>
      <c r="FM580" s="53"/>
      <c r="FN580" s="53"/>
      <c r="FO580" s="53"/>
      <c r="FP580" s="53"/>
      <c r="FQ580" s="53"/>
      <c r="FR580" s="53"/>
      <c r="FS580" s="53"/>
      <c r="FT580" s="53"/>
      <c r="FU580" s="53"/>
      <c r="FV580" s="53"/>
      <c r="FW580" s="53"/>
      <c r="FX580" s="53"/>
      <c r="FY580" s="53"/>
      <c r="FZ580" s="53"/>
      <c r="GA580" s="53"/>
      <c r="GB580" s="53"/>
      <c r="GC580" s="53"/>
      <c r="GD580" s="53"/>
      <c r="GE580" s="53"/>
      <c r="GF580" s="53"/>
      <c r="GG580" s="53"/>
      <c r="GH580" s="53"/>
      <c r="GI580" s="53"/>
      <c r="GJ580" s="53"/>
      <c r="GK580" s="53"/>
      <c r="GL580" s="53"/>
      <c r="GM580" s="53"/>
      <c r="GN580" s="53"/>
      <c r="GO580" s="53"/>
      <c r="GP580" s="53"/>
      <c r="GQ580" s="53"/>
      <c r="GR580" s="53"/>
      <c r="GS580" s="53"/>
      <c r="GT580" s="53"/>
      <c r="GU580" s="53"/>
      <c r="GV580" s="53"/>
      <c r="GW580" s="53"/>
      <c r="GX580" s="53"/>
      <c r="GY580" s="53"/>
      <c r="GZ580" s="53"/>
      <c r="HA580" s="53"/>
      <c r="HB580" s="53"/>
      <c r="HC580" s="53"/>
      <c r="HD580" s="53"/>
      <c r="HE580" s="53"/>
      <c r="HF580" s="53"/>
      <c r="HG580" s="53"/>
      <c r="HH580" s="53"/>
      <c r="HI580" s="53"/>
      <c r="HJ580" s="53"/>
      <c r="HK580" s="53"/>
      <c r="HL580" s="53"/>
      <c r="HM580" s="53"/>
      <c r="HN580" s="53"/>
      <c r="HO580" s="53"/>
      <c r="HP580" s="53"/>
      <c r="HQ580" s="53"/>
      <c r="HR580" s="53"/>
      <c r="HS580" s="53"/>
      <c r="HT580" s="53"/>
      <c r="HU580" s="53"/>
      <c r="HV580" s="53"/>
      <c r="HW580" s="53"/>
      <c r="HX580" s="53"/>
      <c r="HY580" s="53"/>
      <c r="HZ580" s="53"/>
      <c r="IA580" s="53"/>
      <c r="IB580" s="53"/>
      <c r="IC580" s="53"/>
      <c r="ID580" s="53"/>
      <c r="IE580" s="53"/>
      <c r="IF580" s="53"/>
      <c r="IG580" s="53"/>
      <c r="IH580" s="53"/>
      <c r="II580" s="53"/>
      <c r="IJ580" s="53"/>
      <c r="IK580" s="53"/>
      <c r="IL580" s="53"/>
      <c r="IM580" s="53"/>
      <c r="IN580" s="53"/>
      <c r="IO580" s="53"/>
      <c r="IP580" s="53"/>
      <c r="IQ580" s="53"/>
      <c r="IR580" s="53"/>
      <c r="IS580" s="53"/>
      <c r="IT580" s="53"/>
      <c r="IU580" s="53"/>
      <c r="IV580" s="53"/>
      <c r="IW580" s="53"/>
      <c r="IX580" s="53"/>
      <c r="IY580" s="53"/>
      <c r="IZ580" s="53"/>
      <c r="JA580" s="53"/>
      <c r="JB580" s="53"/>
      <c r="JC580" s="53"/>
      <c r="JD580" s="53"/>
      <c r="JE580" s="53"/>
      <c r="JF580" s="53"/>
      <c r="JG580" s="53"/>
      <c r="JH580" s="53"/>
      <c r="JI580" s="53"/>
      <c r="JJ580" s="53"/>
      <c r="JK580" s="53"/>
      <c r="JL580" s="53"/>
      <c r="JM580" s="53"/>
      <c r="JN580" s="53"/>
      <c r="JO580" s="53"/>
      <c r="JP580" s="53"/>
      <c r="JQ580" s="53"/>
      <c r="JR580" s="53"/>
      <c r="JS580" s="53"/>
      <c r="JT580" s="53"/>
      <c r="JU580" s="53"/>
      <c r="JV580" s="53"/>
      <c r="JW580" s="53"/>
      <c r="JX580" s="53"/>
      <c r="JY580" s="53"/>
      <c r="JZ580" s="53"/>
      <c r="KA580" s="53"/>
      <c r="KB580" s="53"/>
      <c r="KC580" s="53"/>
      <c r="KD580" s="53"/>
      <c r="KE580" s="53"/>
      <c r="KF580" s="53"/>
      <c r="KG580" s="53"/>
      <c r="KH580" s="53"/>
      <c r="KI580" s="53"/>
      <c r="KJ580" s="53"/>
      <c r="KK580" s="53"/>
      <c r="KL580" s="53"/>
      <c r="KM580" s="53"/>
      <c r="KN580" s="53"/>
      <c r="KO580" s="53"/>
      <c r="KP580" s="53"/>
      <c r="KQ580" s="53"/>
      <c r="KR580" s="53"/>
      <c r="KS580" s="53"/>
      <c r="KT580" s="53"/>
      <c r="KU580" s="53"/>
      <c r="KV580" s="53"/>
      <c r="KW580" s="53"/>
      <c r="KX580" s="53"/>
      <c r="KY580" s="53"/>
      <c r="KZ580" s="53"/>
      <c r="LA580" s="53"/>
      <c r="LB580" s="53"/>
      <c r="LC580" s="53"/>
      <c r="LD580" s="53"/>
      <c r="LE580" s="53"/>
      <c r="LF580" s="53"/>
      <c r="LG580" s="53"/>
      <c r="LH580" s="53"/>
      <c r="LI580" s="53"/>
      <c r="LJ580" s="53"/>
      <c r="LK580" s="53"/>
      <c r="LL580" s="53"/>
      <c r="LM580" s="53"/>
      <c r="LN580" s="53"/>
      <c r="LO580" s="53"/>
      <c r="LP580" s="53"/>
      <c r="LQ580" s="53"/>
      <c r="LR580" s="53"/>
      <c r="LS580" s="53"/>
      <c r="LT580" s="53"/>
      <c r="LU580" s="53"/>
      <c r="LV580" s="53"/>
      <c r="LW580" s="53"/>
      <c r="LX580" s="53"/>
      <c r="LY580" s="53"/>
      <c r="LZ580" s="53"/>
      <c r="MA580" s="53"/>
      <c r="MB580" s="53"/>
      <c r="MC580" s="53"/>
      <c r="MD580" s="53"/>
      <c r="ME580" s="53"/>
      <c r="MF580" s="53"/>
      <c r="MG580" s="53"/>
      <c r="MH580" s="53"/>
      <c r="MI580" s="53"/>
      <c r="MJ580" s="53"/>
      <c r="MK580" s="53"/>
      <c r="ML580" s="53"/>
      <c r="MM580" s="53"/>
      <c r="MN580" s="53"/>
      <c r="MO580" s="53"/>
      <c r="MP580" s="53"/>
      <c r="MQ580" s="53"/>
      <c r="MR580" s="53"/>
      <c r="MS580" s="53"/>
      <c r="MT580" s="53"/>
      <c r="MU580" s="53"/>
      <c r="MV580" s="53"/>
      <c r="MW580" s="53"/>
      <c r="MX580" s="53"/>
      <c r="MY580" s="53"/>
      <c r="MZ580" s="53"/>
      <c r="NA580" s="53"/>
      <c r="NB580" s="53"/>
      <c r="NC580" s="53"/>
      <c r="ND580" s="53"/>
      <c r="NE580" s="53"/>
      <c r="NF580" s="53"/>
      <c r="NG580" s="53"/>
      <c r="NH580" s="53"/>
      <c r="NI580" s="53"/>
      <c r="NJ580" s="53"/>
      <c r="NK580" s="53"/>
      <c r="NL580" s="53"/>
      <c r="NM580" s="53"/>
      <c r="NN580" s="53"/>
      <c r="NO580" s="53"/>
      <c r="NP580" s="53"/>
      <c r="NQ580" s="53"/>
      <c r="NR580" s="53"/>
      <c r="NS580" s="53"/>
      <c r="NT580" s="53"/>
      <c r="NU580" s="53"/>
      <c r="NV580" s="53"/>
      <c r="NW580" s="53"/>
      <c r="NX580" s="53"/>
      <c r="NY580" s="53"/>
      <c r="NZ580" s="53"/>
      <c r="OA580" s="53"/>
      <c r="OB580" s="53"/>
      <c r="OC580" s="53"/>
      <c r="OD580" s="53"/>
      <c r="OE580" s="53"/>
      <c r="OF580" s="53"/>
      <c r="OG580" s="53"/>
      <c r="OH580" s="53"/>
      <c r="OI580" s="53"/>
      <c r="OJ580" s="53"/>
      <c r="OK580" s="53"/>
      <c r="OL580" s="53"/>
      <c r="OM580" s="53"/>
      <c r="ON580" s="53"/>
      <c r="OO580" s="53"/>
      <c r="OP580" s="53"/>
      <c r="OQ580" s="53"/>
      <c r="OR580" s="53"/>
      <c r="OS580" s="53"/>
      <c r="OT580" s="53"/>
      <c r="OU580" s="53"/>
      <c r="OV580" s="53"/>
      <c r="OW580" s="53"/>
      <c r="OX580" s="53"/>
      <c r="OY580" s="53"/>
      <c r="OZ580" s="53"/>
      <c r="PA580" s="53"/>
      <c r="PB580" s="53"/>
      <c r="PC580" s="53"/>
      <c r="PD580" s="53"/>
      <c r="PE580" s="53"/>
      <c r="PF580" s="53"/>
      <c r="PG580" s="53"/>
      <c r="PH580" s="53"/>
      <c r="PI580" s="53"/>
      <c r="PJ580" s="53"/>
      <c r="PK580" s="53"/>
      <c r="PL580" s="53"/>
      <c r="PM580" s="53"/>
      <c r="PN580" s="53"/>
      <c r="PO580" s="53"/>
      <c r="PP580" s="53"/>
      <c r="PQ580" s="53"/>
      <c r="PR580" s="53"/>
      <c r="PS580" s="53"/>
      <c r="PT580" s="53"/>
      <c r="PU580" s="53"/>
      <c r="PV580" s="53"/>
      <c r="PW580" s="53"/>
      <c r="PX580" s="53"/>
      <c r="PY580" s="53"/>
      <c r="PZ580" s="53"/>
      <c r="QA580" s="53"/>
      <c r="QB580" s="53"/>
      <c r="QC580" s="53"/>
      <c r="QD580" s="53"/>
      <c r="QE580" s="53"/>
      <c r="QF580" s="53"/>
      <c r="QG580" s="53"/>
      <c r="QH580" s="53"/>
      <c r="QI580" s="53"/>
      <c r="QJ580" s="53"/>
      <c r="QK580" s="53"/>
      <c r="QL580" s="53"/>
      <c r="QM580" s="53"/>
      <c r="QN580" s="53"/>
      <c r="QO580" s="53"/>
      <c r="QP580" s="53"/>
      <c r="QQ580" s="53"/>
      <c r="QR580" s="53"/>
      <c r="QS580" s="53"/>
      <c r="QT580" s="53"/>
      <c r="QU580" s="53"/>
      <c r="QV580" s="53"/>
      <c r="QW580" s="53"/>
      <c r="QX580" s="53"/>
      <c r="QY580" s="53"/>
      <c r="QZ580" s="53"/>
      <c r="RA580" s="53"/>
      <c r="RB580" s="53"/>
      <c r="RC580" s="53"/>
      <c r="RD580" s="53"/>
      <c r="RE580" s="53"/>
      <c r="RF580" s="53"/>
      <c r="RG580" s="53"/>
      <c r="RH580" s="53"/>
      <c r="RI580" s="53"/>
      <c r="RJ580" s="53"/>
      <c r="RK580" s="53"/>
      <c r="RL580" s="53"/>
      <c r="RM580" s="53"/>
      <c r="RN580" s="53"/>
      <c r="RO580" s="53"/>
      <c r="RP580" s="53"/>
      <c r="RQ580" s="53"/>
      <c r="RR580" s="53"/>
      <c r="RS580" s="53"/>
      <c r="RT580" s="53"/>
      <c r="RU580" s="53"/>
      <c r="RV580" s="53"/>
      <c r="RW580" s="53"/>
      <c r="RX580" s="53"/>
      <c r="RY580" s="53"/>
      <c r="RZ580" s="53"/>
      <c r="SA580" s="53"/>
      <c r="SB580" s="53"/>
      <c r="SC580" s="53"/>
      <c r="SD580" s="53"/>
      <c r="SE580" s="53"/>
      <c r="SF580" s="53"/>
      <c r="SG580" s="53"/>
      <c r="SH580" s="53"/>
      <c r="SI580" s="53"/>
      <c r="SJ580" s="53"/>
      <c r="SK580" s="53"/>
      <c r="SL580" s="53"/>
      <c r="SM580" s="53"/>
      <c r="SN580" s="53"/>
      <c r="SO580" s="53"/>
      <c r="SP580" s="53"/>
      <c r="SQ580" s="53"/>
      <c r="SR580" s="53"/>
      <c r="SS580" s="53"/>
      <c r="ST580" s="53"/>
      <c r="SU580" s="53"/>
      <c r="SV580" s="53"/>
      <c r="SW580" s="53"/>
      <c r="SX580" s="53"/>
      <c r="SY580" s="53"/>
      <c r="SZ580" s="53"/>
      <c r="TA580" s="53"/>
      <c r="TB580" s="53"/>
      <c r="TC580" s="53"/>
      <c r="TD580" s="53"/>
      <c r="TE580" s="53"/>
      <c r="TF580" s="53"/>
      <c r="TG580" s="53"/>
      <c r="TH580" s="53"/>
      <c r="TI580" s="53"/>
      <c r="TJ580" s="53"/>
      <c r="TK580" s="53"/>
      <c r="TL580" s="53"/>
      <c r="TM580" s="53"/>
      <c r="TN580" s="53"/>
      <c r="TO580" s="53"/>
      <c r="TP580" s="53"/>
      <c r="TQ580" s="53"/>
      <c r="TR580" s="53"/>
      <c r="TS580" s="53"/>
      <c r="TT580" s="53"/>
      <c r="TU580" s="53"/>
      <c r="TV580" s="53"/>
      <c r="TW580" s="53"/>
      <c r="TX580" s="53"/>
      <c r="TY580" s="53"/>
      <c r="TZ580" s="53"/>
      <c r="UA580" s="53"/>
      <c r="UB580" s="53"/>
      <c r="UC580" s="53"/>
      <c r="UD580" s="53"/>
      <c r="UE580" s="53"/>
      <c r="UF580" s="53"/>
      <c r="UG580" s="53"/>
    </row>
    <row r="581" spans="12:553" s="19" customFormat="1" ht="15.75" customHeight="1" x14ac:dyDescent="0.2">
      <c r="L581" s="66"/>
      <c r="M581" s="66"/>
      <c r="N581" s="52"/>
      <c r="O581" s="53"/>
      <c r="P581" s="53"/>
      <c r="Q581" s="53"/>
      <c r="R581" s="53"/>
      <c r="S581" s="53"/>
      <c r="T581" s="53"/>
      <c r="U581" s="53"/>
      <c r="V581" s="53"/>
      <c r="W581" s="53"/>
      <c r="X581" s="53"/>
      <c r="Y581" s="53"/>
      <c r="Z581" s="53"/>
      <c r="AA581" s="53"/>
      <c r="AB581" s="53"/>
      <c r="AC581" s="53"/>
      <c r="AD581" s="53"/>
      <c r="AE581" s="53"/>
      <c r="AF581" s="53"/>
      <c r="AG581" s="53"/>
      <c r="AH581" s="53"/>
      <c r="AI581" s="53"/>
      <c r="AJ581" s="53"/>
      <c r="AK581" s="53"/>
      <c r="AL581" s="53"/>
      <c r="AM581" s="53"/>
      <c r="AN581" s="53"/>
      <c r="AO581" s="53"/>
      <c r="AP581" s="53"/>
      <c r="AQ581" s="53"/>
      <c r="AR581" s="53"/>
      <c r="AS581" s="53"/>
      <c r="AT581" s="53"/>
      <c r="AU581" s="53"/>
      <c r="AV581" s="53"/>
      <c r="AW581" s="53"/>
      <c r="AX581" s="53"/>
      <c r="AY581" s="53"/>
      <c r="AZ581" s="53"/>
      <c r="BA581" s="53"/>
      <c r="BB581" s="53"/>
      <c r="BC581" s="53"/>
      <c r="BD581" s="53"/>
      <c r="BE581" s="53"/>
      <c r="BF581" s="53"/>
      <c r="BG581" s="53"/>
      <c r="BH581" s="53"/>
      <c r="BI581" s="53"/>
      <c r="BJ581" s="53"/>
      <c r="BK581" s="53"/>
      <c r="BL581" s="53"/>
      <c r="BM581" s="53"/>
      <c r="BN581" s="53"/>
      <c r="BO581" s="53"/>
      <c r="BP581" s="53"/>
      <c r="BQ581" s="53"/>
      <c r="BR581" s="53"/>
      <c r="BS581" s="53"/>
      <c r="BT581" s="53"/>
      <c r="BU581" s="53"/>
      <c r="BV581" s="53"/>
      <c r="BW581" s="53"/>
      <c r="BX581" s="53"/>
      <c r="BY581" s="53"/>
      <c r="BZ581" s="53"/>
      <c r="CA581" s="53"/>
      <c r="CB581" s="53"/>
      <c r="CC581" s="53"/>
      <c r="CD581" s="53"/>
      <c r="CE581" s="53"/>
      <c r="CF581" s="53"/>
      <c r="CG581" s="53"/>
      <c r="CH581" s="53"/>
      <c r="CI581" s="53"/>
      <c r="CJ581" s="53"/>
      <c r="CK581" s="53"/>
      <c r="CL581" s="53"/>
      <c r="CM581" s="53"/>
      <c r="CN581" s="53"/>
      <c r="CO581" s="53"/>
      <c r="CP581" s="53"/>
      <c r="CQ581" s="53"/>
      <c r="CR581" s="53"/>
      <c r="CS581" s="53"/>
      <c r="CT581" s="53"/>
      <c r="CU581" s="53"/>
      <c r="CV581" s="53"/>
      <c r="CW581" s="53"/>
      <c r="CX581" s="53"/>
      <c r="CY581" s="53"/>
      <c r="CZ581" s="53"/>
      <c r="DA581" s="53"/>
      <c r="DB581" s="53"/>
      <c r="DC581" s="53"/>
      <c r="DD581" s="53"/>
      <c r="DE581" s="53"/>
      <c r="DF581" s="53"/>
      <c r="DG581" s="53"/>
      <c r="DH581" s="53"/>
      <c r="DI581" s="53"/>
      <c r="DJ581" s="53"/>
      <c r="DK581" s="53"/>
      <c r="DL581" s="53"/>
      <c r="DM581" s="53"/>
      <c r="DN581" s="53"/>
      <c r="DO581" s="53"/>
      <c r="DP581" s="53"/>
      <c r="DQ581" s="53"/>
      <c r="DR581" s="53"/>
      <c r="DS581" s="53"/>
      <c r="DT581" s="53"/>
      <c r="DU581" s="53"/>
      <c r="DV581" s="53"/>
      <c r="DW581" s="53"/>
      <c r="DX581" s="53"/>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3"/>
      <c r="FK581" s="53"/>
      <c r="FL581" s="53"/>
      <c r="FM581" s="53"/>
      <c r="FN581" s="53"/>
      <c r="FO581" s="53"/>
      <c r="FP581" s="53"/>
      <c r="FQ581" s="53"/>
      <c r="FR581" s="53"/>
      <c r="FS581" s="53"/>
      <c r="FT581" s="53"/>
      <c r="FU581" s="53"/>
      <c r="FV581" s="53"/>
      <c r="FW581" s="53"/>
      <c r="FX581" s="53"/>
      <c r="FY581" s="53"/>
      <c r="FZ581" s="53"/>
      <c r="GA581" s="53"/>
      <c r="GB581" s="53"/>
      <c r="GC581" s="53"/>
      <c r="GD581" s="53"/>
      <c r="GE581" s="53"/>
      <c r="GF581" s="53"/>
      <c r="GG581" s="53"/>
      <c r="GH581" s="53"/>
      <c r="GI581" s="53"/>
      <c r="GJ581" s="53"/>
      <c r="GK581" s="53"/>
      <c r="GL581" s="53"/>
      <c r="GM581" s="53"/>
      <c r="GN581" s="53"/>
      <c r="GO581" s="53"/>
      <c r="GP581" s="53"/>
      <c r="GQ581" s="53"/>
      <c r="GR581" s="53"/>
      <c r="GS581" s="53"/>
      <c r="GT581" s="53"/>
      <c r="GU581" s="53"/>
      <c r="GV581" s="53"/>
      <c r="GW581" s="53"/>
      <c r="GX581" s="53"/>
      <c r="GY581" s="53"/>
      <c r="GZ581" s="53"/>
      <c r="HA581" s="53"/>
      <c r="HB581" s="53"/>
      <c r="HC581" s="53"/>
      <c r="HD581" s="53"/>
      <c r="HE581" s="53"/>
      <c r="HF581" s="53"/>
      <c r="HG581" s="53"/>
      <c r="HH581" s="53"/>
      <c r="HI581" s="53"/>
      <c r="HJ581" s="53"/>
      <c r="HK581" s="53"/>
      <c r="HL581" s="53"/>
      <c r="HM581" s="53"/>
      <c r="HN581" s="53"/>
      <c r="HO581" s="53"/>
      <c r="HP581" s="53"/>
      <c r="HQ581" s="53"/>
      <c r="HR581" s="53"/>
      <c r="HS581" s="53"/>
      <c r="HT581" s="53"/>
      <c r="HU581" s="53"/>
      <c r="HV581" s="53"/>
      <c r="HW581" s="53"/>
      <c r="HX581" s="53"/>
      <c r="HY581" s="53"/>
      <c r="HZ581" s="53"/>
      <c r="IA581" s="53"/>
      <c r="IB581" s="53"/>
      <c r="IC581" s="53"/>
      <c r="ID581" s="53"/>
      <c r="IE581" s="53"/>
      <c r="IF581" s="53"/>
      <c r="IG581" s="53"/>
      <c r="IH581" s="53"/>
      <c r="II581" s="53"/>
      <c r="IJ581" s="53"/>
      <c r="IK581" s="53"/>
      <c r="IL581" s="53"/>
      <c r="IM581" s="53"/>
      <c r="IN581" s="53"/>
      <c r="IO581" s="53"/>
      <c r="IP581" s="53"/>
      <c r="IQ581" s="53"/>
      <c r="IR581" s="53"/>
      <c r="IS581" s="53"/>
      <c r="IT581" s="53"/>
      <c r="IU581" s="53"/>
      <c r="IV581" s="53"/>
      <c r="IW581" s="53"/>
      <c r="IX581" s="53"/>
      <c r="IY581" s="53"/>
      <c r="IZ581" s="53"/>
      <c r="JA581" s="53"/>
      <c r="JB581" s="53"/>
      <c r="JC581" s="53"/>
      <c r="JD581" s="53"/>
      <c r="JE581" s="53"/>
      <c r="JF581" s="53"/>
      <c r="JG581" s="53"/>
      <c r="JH581" s="53"/>
      <c r="JI581" s="53"/>
      <c r="JJ581" s="53"/>
      <c r="JK581" s="53"/>
      <c r="JL581" s="53"/>
      <c r="JM581" s="53"/>
      <c r="JN581" s="53"/>
      <c r="JO581" s="53"/>
      <c r="JP581" s="53"/>
      <c r="JQ581" s="53"/>
      <c r="JR581" s="53"/>
      <c r="JS581" s="53"/>
      <c r="JT581" s="53"/>
      <c r="JU581" s="53"/>
      <c r="JV581" s="53"/>
      <c r="JW581" s="53"/>
      <c r="JX581" s="53"/>
      <c r="JY581" s="53"/>
      <c r="JZ581" s="53"/>
      <c r="KA581" s="53"/>
      <c r="KB581" s="53"/>
      <c r="KC581" s="53"/>
      <c r="KD581" s="53"/>
      <c r="KE581" s="53"/>
      <c r="KF581" s="53"/>
      <c r="KG581" s="53"/>
      <c r="KH581" s="53"/>
      <c r="KI581" s="53"/>
      <c r="KJ581" s="53"/>
      <c r="KK581" s="53"/>
      <c r="KL581" s="53"/>
      <c r="KM581" s="53"/>
      <c r="KN581" s="53"/>
      <c r="KO581" s="53"/>
      <c r="KP581" s="53"/>
      <c r="KQ581" s="53"/>
      <c r="KR581" s="53"/>
      <c r="KS581" s="53"/>
      <c r="KT581" s="53"/>
      <c r="KU581" s="53"/>
      <c r="KV581" s="53"/>
      <c r="KW581" s="53"/>
      <c r="KX581" s="53"/>
      <c r="KY581" s="53"/>
      <c r="KZ581" s="53"/>
      <c r="LA581" s="53"/>
      <c r="LB581" s="53"/>
      <c r="LC581" s="53"/>
      <c r="LD581" s="53"/>
      <c r="LE581" s="53"/>
      <c r="LF581" s="53"/>
      <c r="LG581" s="53"/>
      <c r="LH581" s="53"/>
      <c r="LI581" s="53"/>
      <c r="LJ581" s="53"/>
      <c r="LK581" s="53"/>
      <c r="LL581" s="53"/>
      <c r="LM581" s="53"/>
      <c r="LN581" s="53"/>
      <c r="LO581" s="53"/>
      <c r="LP581" s="53"/>
      <c r="LQ581" s="53"/>
      <c r="LR581" s="53"/>
      <c r="LS581" s="53"/>
      <c r="LT581" s="53"/>
      <c r="LU581" s="53"/>
      <c r="LV581" s="53"/>
      <c r="LW581" s="53"/>
      <c r="LX581" s="53"/>
      <c r="LY581" s="53"/>
      <c r="LZ581" s="53"/>
      <c r="MA581" s="53"/>
      <c r="MB581" s="53"/>
      <c r="MC581" s="53"/>
      <c r="MD581" s="53"/>
      <c r="ME581" s="53"/>
      <c r="MF581" s="53"/>
      <c r="MG581" s="53"/>
      <c r="MH581" s="53"/>
      <c r="MI581" s="53"/>
      <c r="MJ581" s="53"/>
      <c r="MK581" s="53"/>
      <c r="ML581" s="53"/>
      <c r="MM581" s="53"/>
      <c r="MN581" s="53"/>
      <c r="MO581" s="53"/>
      <c r="MP581" s="53"/>
      <c r="MQ581" s="53"/>
      <c r="MR581" s="53"/>
      <c r="MS581" s="53"/>
      <c r="MT581" s="53"/>
      <c r="MU581" s="53"/>
      <c r="MV581" s="53"/>
      <c r="MW581" s="53"/>
      <c r="MX581" s="53"/>
      <c r="MY581" s="53"/>
      <c r="MZ581" s="53"/>
      <c r="NA581" s="53"/>
      <c r="NB581" s="53"/>
      <c r="NC581" s="53"/>
      <c r="ND581" s="53"/>
      <c r="NE581" s="53"/>
      <c r="NF581" s="53"/>
      <c r="NG581" s="53"/>
      <c r="NH581" s="53"/>
      <c r="NI581" s="53"/>
      <c r="NJ581" s="53"/>
      <c r="NK581" s="53"/>
      <c r="NL581" s="53"/>
      <c r="NM581" s="53"/>
      <c r="NN581" s="53"/>
      <c r="NO581" s="53"/>
      <c r="NP581" s="53"/>
      <c r="NQ581" s="53"/>
      <c r="NR581" s="53"/>
      <c r="NS581" s="53"/>
      <c r="NT581" s="53"/>
      <c r="NU581" s="53"/>
      <c r="NV581" s="53"/>
      <c r="NW581" s="53"/>
      <c r="NX581" s="53"/>
      <c r="NY581" s="53"/>
      <c r="NZ581" s="53"/>
      <c r="OA581" s="53"/>
      <c r="OB581" s="53"/>
      <c r="OC581" s="53"/>
      <c r="OD581" s="53"/>
      <c r="OE581" s="53"/>
      <c r="OF581" s="53"/>
      <c r="OG581" s="53"/>
      <c r="OH581" s="53"/>
      <c r="OI581" s="53"/>
      <c r="OJ581" s="53"/>
      <c r="OK581" s="53"/>
      <c r="OL581" s="53"/>
      <c r="OM581" s="53"/>
      <c r="ON581" s="53"/>
      <c r="OO581" s="53"/>
      <c r="OP581" s="53"/>
      <c r="OQ581" s="53"/>
      <c r="OR581" s="53"/>
      <c r="OS581" s="53"/>
      <c r="OT581" s="53"/>
      <c r="OU581" s="53"/>
      <c r="OV581" s="53"/>
      <c r="OW581" s="53"/>
      <c r="OX581" s="53"/>
      <c r="OY581" s="53"/>
      <c r="OZ581" s="53"/>
      <c r="PA581" s="53"/>
      <c r="PB581" s="53"/>
      <c r="PC581" s="53"/>
      <c r="PD581" s="53"/>
      <c r="PE581" s="53"/>
      <c r="PF581" s="53"/>
      <c r="PG581" s="53"/>
      <c r="PH581" s="53"/>
      <c r="PI581" s="53"/>
      <c r="PJ581" s="53"/>
      <c r="PK581" s="53"/>
      <c r="PL581" s="53"/>
      <c r="PM581" s="53"/>
      <c r="PN581" s="53"/>
      <c r="PO581" s="53"/>
      <c r="PP581" s="53"/>
      <c r="PQ581" s="53"/>
      <c r="PR581" s="53"/>
      <c r="PS581" s="53"/>
      <c r="PT581" s="53"/>
      <c r="PU581" s="53"/>
      <c r="PV581" s="53"/>
      <c r="PW581" s="53"/>
      <c r="PX581" s="53"/>
      <c r="PY581" s="53"/>
      <c r="PZ581" s="53"/>
      <c r="QA581" s="53"/>
      <c r="QB581" s="53"/>
      <c r="QC581" s="53"/>
      <c r="QD581" s="53"/>
      <c r="QE581" s="53"/>
      <c r="QF581" s="53"/>
      <c r="QG581" s="53"/>
      <c r="QH581" s="53"/>
      <c r="QI581" s="53"/>
      <c r="QJ581" s="53"/>
      <c r="QK581" s="53"/>
      <c r="QL581" s="53"/>
      <c r="QM581" s="53"/>
      <c r="QN581" s="53"/>
      <c r="QO581" s="53"/>
      <c r="QP581" s="53"/>
      <c r="QQ581" s="53"/>
      <c r="QR581" s="53"/>
      <c r="QS581" s="53"/>
      <c r="QT581" s="53"/>
      <c r="QU581" s="53"/>
      <c r="QV581" s="53"/>
      <c r="QW581" s="53"/>
      <c r="QX581" s="53"/>
      <c r="QY581" s="53"/>
      <c r="QZ581" s="53"/>
      <c r="RA581" s="53"/>
      <c r="RB581" s="53"/>
      <c r="RC581" s="53"/>
      <c r="RD581" s="53"/>
      <c r="RE581" s="53"/>
      <c r="RF581" s="53"/>
      <c r="RG581" s="53"/>
      <c r="RH581" s="53"/>
      <c r="RI581" s="53"/>
      <c r="RJ581" s="53"/>
      <c r="RK581" s="53"/>
      <c r="RL581" s="53"/>
      <c r="RM581" s="53"/>
      <c r="RN581" s="53"/>
      <c r="RO581" s="53"/>
      <c r="RP581" s="53"/>
      <c r="RQ581" s="53"/>
      <c r="RR581" s="53"/>
      <c r="RS581" s="53"/>
      <c r="RT581" s="53"/>
      <c r="RU581" s="53"/>
      <c r="RV581" s="53"/>
      <c r="RW581" s="53"/>
      <c r="RX581" s="53"/>
      <c r="RY581" s="53"/>
      <c r="RZ581" s="53"/>
      <c r="SA581" s="53"/>
      <c r="SB581" s="53"/>
      <c r="SC581" s="53"/>
      <c r="SD581" s="53"/>
      <c r="SE581" s="53"/>
      <c r="SF581" s="53"/>
      <c r="SG581" s="53"/>
      <c r="SH581" s="53"/>
      <c r="SI581" s="53"/>
      <c r="SJ581" s="53"/>
      <c r="SK581" s="53"/>
      <c r="SL581" s="53"/>
      <c r="SM581" s="53"/>
      <c r="SN581" s="53"/>
      <c r="SO581" s="53"/>
      <c r="SP581" s="53"/>
      <c r="SQ581" s="53"/>
      <c r="SR581" s="53"/>
      <c r="SS581" s="53"/>
      <c r="ST581" s="53"/>
      <c r="SU581" s="53"/>
      <c r="SV581" s="53"/>
      <c r="SW581" s="53"/>
      <c r="SX581" s="53"/>
      <c r="SY581" s="53"/>
      <c r="SZ581" s="53"/>
      <c r="TA581" s="53"/>
      <c r="TB581" s="53"/>
      <c r="TC581" s="53"/>
      <c r="TD581" s="53"/>
      <c r="TE581" s="53"/>
      <c r="TF581" s="53"/>
      <c r="TG581" s="53"/>
      <c r="TH581" s="53"/>
      <c r="TI581" s="53"/>
      <c r="TJ581" s="53"/>
      <c r="TK581" s="53"/>
      <c r="TL581" s="53"/>
      <c r="TM581" s="53"/>
      <c r="TN581" s="53"/>
      <c r="TO581" s="53"/>
      <c r="TP581" s="53"/>
      <c r="TQ581" s="53"/>
      <c r="TR581" s="53"/>
      <c r="TS581" s="53"/>
      <c r="TT581" s="53"/>
      <c r="TU581" s="53"/>
      <c r="TV581" s="53"/>
      <c r="TW581" s="53"/>
      <c r="TX581" s="53"/>
      <c r="TY581" s="53"/>
      <c r="TZ581" s="53"/>
      <c r="UA581" s="53"/>
      <c r="UB581" s="53"/>
      <c r="UC581" s="53"/>
      <c r="UD581" s="53"/>
      <c r="UE581" s="53"/>
      <c r="UF581" s="53"/>
      <c r="UG581" s="53"/>
    </row>
    <row r="582" spans="12:553" s="19" customFormat="1" ht="15.75" customHeight="1" x14ac:dyDescent="0.2">
      <c r="L582" s="66"/>
      <c r="M582" s="66"/>
      <c r="N582" s="52"/>
      <c r="O582" s="53"/>
      <c r="P582" s="53"/>
      <c r="Q582" s="53"/>
      <c r="R582" s="53"/>
      <c r="S582" s="53"/>
      <c r="T582" s="53"/>
      <c r="U582" s="53"/>
      <c r="V582" s="53"/>
      <c r="W582" s="53"/>
      <c r="X582" s="53"/>
      <c r="Y582" s="53"/>
      <c r="Z582" s="53"/>
      <c r="AA582" s="53"/>
      <c r="AB582" s="53"/>
      <c r="AC582" s="53"/>
      <c r="AD582" s="53"/>
      <c r="AE582" s="53"/>
      <c r="AF582" s="53"/>
      <c r="AG582" s="53"/>
      <c r="AH582" s="53"/>
      <c r="AI582" s="53"/>
      <c r="AJ582" s="53"/>
      <c r="AK582" s="53"/>
      <c r="AL582" s="53"/>
      <c r="AM582" s="53"/>
      <c r="AN582" s="53"/>
      <c r="AO582" s="53"/>
      <c r="AP582" s="53"/>
      <c r="AQ582" s="53"/>
      <c r="AR582" s="53"/>
      <c r="AS582" s="53"/>
      <c r="AT582" s="53"/>
      <c r="AU582" s="53"/>
      <c r="AV582" s="53"/>
      <c r="AW582" s="53"/>
      <c r="AX582" s="53"/>
      <c r="AY582" s="53"/>
      <c r="AZ582" s="53"/>
      <c r="BA582" s="53"/>
      <c r="BB582" s="53"/>
      <c r="BC582" s="53"/>
      <c r="BD582" s="53"/>
      <c r="BE582" s="53"/>
      <c r="BF582" s="53"/>
      <c r="BG582" s="53"/>
      <c r="BH582" s="53"/>
      <c r="BI582" s="53"/>
      <c r="BJ582" s="53"/>
      <c r="BK582" s="53"/>
      <c r="BL582" s="53"/>
      <c r="BM582" s="53"/>
      <c r="BN582" s="53"/>
      <c r="BO582" s="53"/>
      <c r="BP582" s="53"/>
      <c r="BQ582" s="53"/>
      <c r="BR582" s="53"/>
      <c r="BS582" s="53"/>
      <c r="BT582" s="53"/>
      <c r="BU582" s="53"/>
      <c r="BV582" s="53"/>
      <c r="BW582" s="53"/>
      <c r="BX582" s="53"/>
      <c r="BY582" s="53"/>
      <c r="BZ582" s="53"/>
      <c r="CA582" s="53"/>
      <c r="CB582" s="53"/>
      <c r="CC582" s="53"/>
      <c r="CD582" s="53"/>
      <c r="CE582" s="53"/>
      <c r="CF582" s="53"/>
      <c r="CG582" s="53"/>
      <c r="CH582" s="53"/>
      <c r="CI582" s="53"/>
      <c r="CJ582" s="53"/>
      <c r="CK582" s="53"/>
      <c r="CL582" s="53"/>
      <c r="CM582" s="53"/>
      <c r="CN582" s="53"/>
      <c r="CO582" s="53"/>
      <c r="CP582" s="53"/>
      <c r="CQ582" s="53"/>
      <c r="CR582" s="53"/>
      <c r="CS582" s="53"/>
      <c r="CT582" s="53"/>
      <c r="CU582" s="53"/>
      <c r="CV582" s="53"/>
      <c r="CW582" s="53"/>
      <c r="CX582" s="53"/>
      <c r="CY582" s="53"/>
      <c r="CZ582" s="53"/>
      <c r="DA582" s="53"/>
      <c r="DB582" s="53"/>
      <c r="DC582" s="53"/>
      <c r="DD582" s="53"/>
      <c r="DE582" s="53"/>
      <c r="DF582" s="53"/>
      <c r="DG582" s="53"/>
      <c r="DH582" s="53"/>
      <c r="DI582" s="53"/>
      <c r="DJ582" s="53"/>
      <c r="DK582" s="53"/>
      <c r="DL582" s="53"/>
      <c r="DM582" s="53"/>
      <c r="DN582" s="53"/>
      <c r="DO582" s="53"/>
      <c r="DP582" s="53"/>
      <c r="DQ582" s="53"/>
      <c r="DR582" s="53"/>
      <c r="DS582" s="53"/>
      <c r="DT582" s="53"/>
      <c r="DU582" s="53"/>
      <c r="DV582" s="53"/>
      <c r="DW582" s="53"/>
      <c r="DX582" s="53"/>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3"/>
      <c r="FK582" s="53"/>
      <c r="FL582" s="53"/>
      <c r="FM582" s="53"/>
      <c r="FN582" s="53"/>
      <c r="FO582" s="53"/>
      <c r="FP582" s="53"/>
      <c r="FQ582" s="53"/>
      <c r="FR582" s="53"/>
      <c r="FS582" s="53"/>
      <c r="FT582" s="53"/>
      <c r="FU582" s="53"/>
      <c r="FV582" s="53"/>
      <c r="FW582" s="53"/>
      <c r="FX582" s="53"/>
      <c r="FY582" s="53"/>
      <c r="FZ582" s="53"/>
      <c r="GA582" s="53"/>
      <c r="GB582" s="53"/>
      <c r="GC582" s="53"/>
      <c r="GD582" s="53"/>
      <c r="GE582" s="53"/>
      <c r="GF582" s="53"/>
      <c r="GG582" s="53"/>
      <c r="GH582" s="53"/>
      <c r="GI582" s="53"/>
      <c r="GJ582" s="53"/>
      <c r="GK582" s="53"/>
      <c r="GL582" s="53"/>
      <c r="GM582" s="53"/>
      <c r="GN582" s="53"/>
      <c r="GO582" s="53"/>
      <c r="GP582" s="53"/>
      <c r="GQ582" s="53"/>
      <c r="GR582" s="53"/>
      <c r="GS582" s="53"/>
      <c r="GT582" s="53"/>
      <c r="GU582" s="53"/>
      <c r="GV582" s="53"/>
      <c r="GW582" s="53"/>
      <c r="GX582" s="53"/>
      <c r="GY582" s="53"/>
      <c r="GZ582" s="53"/>
      <c r="HA582" s="53"/>
      <c r="HB582" s="53"/>
      <c r="HC582" s="53"/>
      <c r="HD582" s="53"/>
      <c r="HE582" s="53"/>
      <c r="HF582" s="53"/>
      <c r="HG582" s="53"/>
      <c r="HH582" s="53"/>
      <c r="HI582" s="53"/>
      <c r="HJ582" s="53"/>
      <c r="HK582" s="53"/>
      <c r="HL582" s="53"/>
      <c r="HM582" s="53"/>
      <c r="HN582" s="53"/>
      <c r="HO582" s="53"/>
      <c r="HP582" s="53"/>
      <c r="HQ582" s="53"/>
      <c r="HR582" s="53"/>
      <c r="HS582" s="53"/>
      <c r="HT582" s="53"/>
      <c r="HU582" s="53"/>
      <c r="HV582" s="53"/>
      <c r="HW582" s="53"/>
      <c r="HX582" s="53"/>
      <c r="HY582" s="53"/>
      <c r="HZ582" s="53"/>
      <c r="IA582" s="53"/>
      <c r="IB582" s="53"/>
      <c r="IC582" s="53"/>
      <c r="ID582" s="53"/>
      <c r="IE582" s="53"/>
      <c r="IF582" s="53"/>
      <c r="IG582" s="53"/>
      <c r="IH582" s="53"/>
      <c r="II582" s="53"/>
      <c r="IJ582" s="53"/>
      <c r="IK582" s="53"/>
      <c r="IL582" s="53"/>
      <c r="IM582" s="53"/>
      <c r="IN582" s="53"/>
      <c r="IO582" s="53"/>
      <c r="IP582" s="53"/>
      <c r="IQ582" s="53"/>
      <c r="IR582" s="53"/>
      <c r="IS582" s="53"/>
      <c r="IT582" s="53"/>
      <c r="IU582" s="53"/>
      <c r="IV582" s="53"/>
      <c r="IW582" s="53"/>
      <c r="IX582" s="53"/>
      <c r="IY582" s="53"/>
      <c r="IZ582" s="53"/>
      <c r="JA582" s="53"/>
      <c r="JB582" s="53"/>
      <c r="JC582" s="53"/>
      <c r="JD582" s="53"/>
      <c r="JE582" s="53"/>
      <c r="JF582" s="53"/>
      <c r="JG582" s="53"/>
      <c r="JH582" s="53"/>
      <c r="JI582" s="53"/>
      <c r="JJ582" s="53"/>
      <c r="JK582" s="53"/>
      <c r="JL582" s="53"/>
      <c r="JM582" s="53"/>
      <c r="JN582" s="53"/>
      <c r="JO582" s="53"/>
      <c r="JP582" s="53"/>
      <c r="JQ582" s="53"/>
      <c r="JR582" s="53"/>
      <c r="JS582" s="53"/>
      <c r="JT582" s="53"/>
      <c r="JU582" s="53"/>
      <c r="JV582" s="53"/>
      <c r="JW582" s="53"/>
      <c r="JX582" s="53"/>
      <c r="JY582" s="53"/>
      <c r="JZ582" s="53"/>
      <c r="KA582" s="53"/>
      <c r="KB582" s="53"/>
      <c r="KC582" s="53"/>
      <c r="KD582" s="53"/>
      <c r="KE582" s="53"/>
      <c r="KF582" s="53"/>
      <c r="KG582" s="53"/>
      <c r="KH582" s="53"/>
      <c r="KI582" s="53"/>
      <c r="KJ582" s="53"/>
      <c r="KK582" s="53"/>
      <c r="KL582" s="53"/>
      <c r="KM582" s="53"/>
      <c r="KN582" s="53"/>
      <c r="KO582" s="53"/>
      <c r="KP582" s="53"/>
      <c r="KQ582" s="53"/>
      <c r="KR582" s="53"/>
      <c r="KS582" s="53"/>
      <c r="KT582" s="53"/>
      <c r="KU582" s="53"/>
      <c r="KV582" s="53"/>
      <c r="KW582" s="53"/>
      <c r="KX582" s="53"/>
      <c r="KY582" s="53"/>
      <c r="KZ582" s="53"/>
      <c r="LA582" s="53"/>
      <c r="LB582" s="53"/>
      <c r="LC582" s="53"/>
      <c r="LD582" s="53"/>
      <c r="LE582" s="53"/>
      <c r="LF582" s="53"/>
      <c r="LG582" s="53"/>
      <c r="LH582" s="53"/>
      <c r="LI582" s="53"/>
      <c r="LJ582" s="53"/>
      <c r="LK582" s="53"/>
      <c r="LL582" s="53"/>
      <c r="LM582" s="53"/>
      <c r="LN582" s="53"/>
      <c r="LO582" s="53"/>
      <c r="LP582" s="53"/>
      <c r="LQ582" s="53"/>
      <c r="LR582" s="53"/>
      <c r="LS582" s="53"/>
      <c r="LT582" s="53"/>
      <c r="LU582" s="53"/>
      <c r="LV582" s="53"/>
      <c r="LW582" s="53"/>
      <c r="LX582" s="53"/>
      <c r="LY582" s="53"/>
      <c r="LZ582" s="53"/>
      <c r="MA582" s="53"/>
      <c r="MB582" s="53"/>
      <c r="MC582" s="53"/>
      <c r="MD582" s="53"/>
      <c r="ME582" s="53"/>
      <c r="MF582" s="53"/>
      <c r="MG582" s="53"/>
      <c r="MH582" s="53"/>
      <c r="MI582" s="53"/>
      <c r="MJ582" s="53"/>
      <c r="MK582" s="53"/>
      <c r="ML582" s="53"/>
      <c r="MM582" s="53"/>
      <c r="MN582" s="53"/>
      <c r="MO582" s="53"/>
      <c r="MP582" s="53"/>
      <c r="MQ582" s="53"/>
      <c r="MR582" s="53"/>
      <c r="MS582" s="53"/>
      <c r="MT582" s="53"/>
      <c r="MU582" s="53"/>
      <c r="MV582" s="53"/>
      <c r="MW582" s="53"/>
      <c r="MX582" s="53"/>
      <c r="MY582" s="53"/>
      <c r="MZ582" s="53"/>
      <c r="NA582" s="53"/>
      <c r="NB582" s="53"/>
      <c r="NC582" s="53"/>
      <c r="ND582" s="53"/>
      <c r="NE582" s="53"/>
      <c r="NF582" s="53"/>
      <c r="NG582" s="53"/>
      <c r="NH582" s="53"/>
      <c r="NI582" s="53"/>
      <c r="NJ582" s="53"/>
      <c r="NK582" s="53"/>
      <c r="NL582" s="53"/>
      <c r="NM582" s="53"/>
      <c r="NN582" s="53"/>
      <c r="NO582" s="53"/>
      <c r="NP582" s="53"/>
      <c r="NQ582" s="53"/>
      <c r="NR582" s="53"/>
      <c r="NS582" s="53"/>
      <c r="NT582" s="53"/>
      <c r="NU582" s="53"/>
      <c r="NV582" s="53"/>
      <c r="NW582" s="53"/>
      <c r="NX582" s="53"/>
      <c r="NY582" s="53"/>
      <c r="NZ582" s="53"/>
      <c r="OA582" s="53"/>
      <c r="OB582" s="53"/>
      <c r="OC582" s="53"/>
      <c r="OD582" s="53"/>
      <c r="OE582" s="53"/>
      <c r="OF582" s="53"/>
      <c r="OG582" s="53"/>
      <c r="OH582" s="53"/>
      <c r="OI582" s="53"/>
      <c r="OJ582" s="53"/>
      <c r="OK582" s="53"/>
      <c r="OL582" s="53"/>
      <c r="OM582" s="53"/>
      <c r="ON582" s="53"/>
      <c r="OO582" s="53"/>
      <c r="OP582" s="53"/>
      <c r="OQ582" s="53"/>
      <c r="OR582" s="53"/>
      <c r="OS582" s="53"/>
      <c r="OT582" s="53"/>
      <c r="OU582" s="53"/>
      <c r="OV582" s="53"/>
      <c r="OW582" s="53"/>
      <c r="OX582" s="53"/>
      <c r="OY582" s="53"/>
      <c r="OZ582" s="53"/>
      <c r="PA582" s="53"/>
      <c r="PB582" s="53"/>
      <c r="PC582" s="53"/>
      <c r="PD582" s="53"/>
      <c r="PE582" s="53"/>
      <c r="PF582" s="53"/>
      <c r="PG582" s="53"/>
      <c r="PH582" s="53"/>
      <c r="PI582" s="53"/>
      <c r="PJ582" s="53"/>
      <c r="PK582" s="53"/>
      <c r="PL582" s="53"/>
      <c r="PM582" s="53"/>
      <c r="PN582" s="53"/>
      <c r="PO582" s="53"/>
      <c r="PP582" s="53"/>
      <c r="PQ582" s="53"/>
      <c r="PR582" s="53"/>
      <c r="PS582" s="53"/>
      <c r="PT582" s="53"/>
      <c r="PU582" s="53"/>
      <c r="PV582" s="53"/>
      <c r="PW582" s="53"/>
      <c r="PX582" s="53"/>
      <c r="PY582" s="53"/>
      <c r="PZ582" s="53"/>
      <c r="QA582" s="53"/>
      <c r="QB582" s="53"/>
      <c r="QC582" s="53"/>
      <c r="QD582" s="53"/>
      <c r="QE582" s="53"/>
      <c r="QF582" s="53"/>
      <c r="QG582" s="53"/>
      <c r="QH582" s="53"/>
      <c r="QI582" s="53"/>
      <c r="QJ582" s="53"/>
      <c r="QK582" s="53"/>
      <c r="QL582" s="53"/>
      <c r="QM582" s="53"/>
      <c r="QN582" s="53"/>
      <c r="QO582" s="53"/>
      <c r="QP582" s="53"/>
      <c r="QQ582" s="53"/>
      <c r="QR582" s="53"/>
      <c r="QS582" s="53"/>
      <c r="QT582" s="53"/>
      <c r="QU582" s="53"/>
      <c r="QV582" s="53"/>
      <c r="QW582" s="53"/>
      <c r="QX582" s="53"/>
      <c r="QY582" s="53"/>
      <c r="QZ582" s="53"/>
      <c r="RA582" s="53"/>
      <c r="RB582" s="53"/>
      <c r="RC582" s="53"/>
      <c r="RD582" s="53"/>
      <c r="RE582" s="53"/>
      <c r="RF582" s="53"/>
      <c r="RG582" s="53"/>
      <c r="RH582" s="53"/>
      <c r="RI582" s="53"/>
      <c r="RJ582" s="53"/>
      <c r="RK582" s="53"/>
      <c r="RL582" s="53"/>
      <c r="RM582" s="53"/>
      <c r="RN582" s="53"/>
      <c r="RO582" s="53"/>
      <c r="RP582" s="53"/>
      <c r="RQ582" s="53"/>
      <c r="RR582" s="53"/>
      <c r="RS582" s="53"/>
      <c r="RT582" s="53"/>
      <c r="RU582" s="53"/>
      <c r="RV582" s="53"/>
      <c r="RW582" s="53"/>
      <c r="RX582" s="53"/>
      <c r="RY582" s="53"/>
      <c r="RZ582" s="53"/>
      <c r="SA582" s="53"/>
      <c r="SB582" s="53"/>
      <c r="SC582" s="53"/>
      <c r="SD582" s="53"/>
      <c r="SE582" s="53"/>
      <c r="SF582" s="53"/>
      <c r="SG582" s="53"/>
      <c r="SH582" s="53"/>
      <c r="SI582" s="53"/>
      <c r="SJ582" s="53"/>
      <c r="SK582" s="53"/>
      <c r="SL582" s="53"/>
      <c r="SM582" s="53"/>
      <c r="SN582" s="53"/>
      <c r="SO582" s="53"/>
      <c r="SP582" s="53"/>
      <c r="SQ582" s="53"/>
      <c r="SR582" s="53"/>
      <c r="SS582" s="53"/>
      <c r="ST582" s="53"/>
      <c r="SU582" s="53"/>
      <c r="SV582" s="53"/>
      <c r="SW582" s="53"/>
      <c r="SX582" s="53"/>
      <c r="SY582" s="53"/>
      <c r="SZ582" s="53"/>
      <c r="TA582" s="53"/>
      <c r="TB582" s="53"/>
      <c r="TC582" s="53"/>
      <c r="TD582" s="53"/>
      <c r="TE582" s="53"/>
      <c r="TF582" s="53"/>
      <c r="TG582" s="53"/>
      <c r="TH582" s="53"/>
      <c r="TI582" s="53"/>
      <c r="TJ582" s="53"/>
      <c r="TK582" s="53"/>
      <c r="TL582" s="53"/>
      <c r="TM582" s="53"/>
      <c r="TN582" s="53"/>
      <c r="TO582" s="53"/>
      <c r="TP582" s="53"/>
      <c r="TQ582" s="53"/>
      <c r="TR582" s="53"/>
      <c r="TS582" s="53"/>
      <c r="TT582" s="53"/>
      <c r="TU582" s="53"/>
      <c r="TV582" s="53"/>
      <c r="TW582" s="53"/>
      <c r="TX582" s="53"/>
      <c r="TY582" s="53"/>
      <c r="TZ582" s="53"/>
      <c r="UA582" s="53"/>
      <c r="UB582" s="53"/>
      <c r="UC582" s="53"/>
      <c r="UD582" s="53"/>
      <c r="UE582" s="53"/>
      <c r="UF582" s="53"/>
      <c r="UG582" s="53"/>
    </row>
    <row r="583" spans="12:553" s="19" customFormat="1" ht="15.75" customHeight="1" x14ac:dyDescent="0.2">
      <c r="L583" s="66"/>
      <c r="M583" s="66"/>
      <c r="N583" s="52"/>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c r="DB583" s="53"/>
      <c r="DC583" s="53"/>
      <c r="DD583" s="53"/>
      <c r="DE583" s="53"/>
      <c r="DF583" s="53"/>
      <c r="DG583" s="53"/>
      <c r="DH583" s="53"/>
      <c r="DI583" s="53"/>
      <c r="DJ583" s="53"/>
      <c r="DK583" s="53"/>
      <c r="DL583" s="53"/>
      <c r="DM583" s="53"/>
      <c r="DN583" s="53"/>
      <c r="DO583" s="53"/>
      <c r="DP583" s="53"/>
      <c r="DQ583" s="53"/>
      <c r="DR583" s="53"/>
      <c r="DS583" s="53"/>
      <c r="DT583" s="53"/>
      <c r="DU583" s="53"/>
      <c r="DV583" s="53"/>
      <c r="DW583" s="53"/>
      <c r="DX583" s="53"/>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3"/>
      <c r="FK583" s="53"/>
      <c r="FL583" s="53"/>
      <c r="FM583" s="53"/>
      <c r="FN583" s="53"/>
      <c r="FO583" s="53"/>
      <c r="FP583" s="53"/>
      <c r="FQ583" s="53"/>
      <c r="FR583" s="53"/>
      <c r="FS583" s="53"/>
      <c r="FT583" s="53"/>
      <c r="FU583" s="53"/>
      <c r="FV583" s="53"/>
      <c r="FW583" s="53"/>
      <c r="FX583" s="53"/>
      <c r="FY583" s="53"/>
      <c r="FZ583" s="53"/>
      <c r="GA583" s="53"/>
      <c r="GB583" s="53"/>
      <c r="GC583" s="53"/>
      <c r="GD583" s="53"/>
      <c r="GE583" s="53"/>
      <c r="GF583" s="53"/>
      <c r="GG583" s="53"/>
      <c r="GH583" s="53"/>
      <c r="GI583" s="53"/>
      <c r="GJ583" s="53"/>
      <c r="GK583" s="53"/>
      <c r="GL583" s="53"/>
      <c r="GM583" s="53"/>
      <c r="GN583" s="53"/>
      <c r="GO583" s="53"/>
      <c r="GP583" s="53"/>
      <c r="GQ583" s="53"/>
      <c r="GR583" s="53"/>
      <c r="GS583" s="53"/>
      <c r="GT583" s="53"/>
      <c r="GU583" s="53"/>
      <c r="GV583" s="53"/>
      <c r="GW583" s="53"/>
      <c r="GX583" s="53"/>
      <c r="GY583" s="53"/>
      <c r="GZ583" s="53"/>
      <c r="HA583" s="53"/>
      <c r="HB583" s="53"/>
      <c r="HC583" s="53"/>
      <c r="HD583" s="53"/>
      <c r="HE583" s="53"/>
      <c r="HF583" s="53"/>
      <c r="HG583" s="53"/>
      <c r="HH583" s="53"/>
      <c r="HI583" s="53"/>
      <c r="HJ583" s="53"/>
      <c r="HK583" s="53"/>
      <c r="HL583" s="53"/>
      <c r="HM583" s="53"/>
      <c r="HN583" s="53"/>
      <c r="HO583" s="53"/>
      <c r="HP583" s="53"/>
      <c r="HQ583" s="53"/>
      <c r="HR583" s="53"/>
      <c r="HS583" s="53"/>
      <c r="HT583" s="53"/>
      <c r="HU583" s="53"/>
      <c r="HV583" s="53"/>
      <c r="HW583" s="53"/>
      <c r="HX583" s="53"/>
      <c r="HY583" s="53"/>
      <c r="HZ583" s="53"/>
      <c r="IA583" s="53"/>
      <c r="IB583" s="53"/>
      <c r="IC583" s="53"/>
      <c r="ID583" s="53"/>
      <c r="IE583" s="53"/>
      <c r="IF583" s="53"/>
      <c r="IG583" s="53"/>
      <c r="IH583" s="53"/>
      <c r="II583" s="53"/>
      <c r="IJ583" s="53"/>
      <c r="IK583" s="53"/>
      <c r="IL583" s="53"/>
      <c r="IM583" s="53"/>
      <c r="IN583" s="53"/>
      <c r="IO583" s="53"/>
      <c r="IP583" s="53"/>
      <c r="IQ583" s="53"/>
      <c r="IR583" s="53"/>
      <c r="IS583" s="53"/>
      <c r="IT583" s="53"/>
      <c r="IU583" s="53"/>
      <c r="IV583" s="53"/>
      <c r="IW583" s="53"/>
      <c r="IX583" s="53"/>
      <c r="IY583" s="53"/>
      <c r="IZ583" s="53"/>
      <c r="JA583" s="53"/>
      <c r="JB583" s="53"/>
      <c r="JC583" s="53"/>
      <c r="JD583" s="53"/>
      <c r="JE583" s="53"/>
      <c r="JF583" s="53"/>
      <c r="JG583" s="53"/>
      <c r="JH583" s="53"/>
      <c r="JI583" s="53"/>
      <c r="JJ583" s="53"/>
      <c r="JK583" s="53"/>
      <c r="JL583" s="53"/>
      <c r="JM583" s="53"/>
      <c r="JN583" s="53"/>
      <c r="JO583" s="53"/>
      <c r="JP583" s="53"/>
      <c r="JQ583" s="53"/>
      <c r="JR583" s="53"/>
      <c r="JS583" s="53"/>
      <c r="JT583" s="53"/>
      <c r="JU583" s="53"/>
      <c r="JV583" s="53"/>
      <c r="JW583" s="53"/>
      <c r="JX583" s="53"/>
      <c r="JY583" s="53"/>
      <c r="JZ583" s="53"/>
      <c r="KA583" s="53"/>
      <c r="KB583" s="53"/>
      <c r="KC583" s="53"/>
      <c r="KD583" s="53"/>
      <c r="KE583" s="53"/>
      <c r="KF583" s="53"/>
      <c r="KG583" s="53"/>
      <c r="KH583" s="53"/>
      <c r="KI583" s="53"/>
      <c r="KJ583" s="53"/>
      <c r="KK583" s="53"/>
      <c r="KL583" s="53"/>
      <c r="KM583" s="53"/>
      <c r="KN583" s="53"/>
      <c r="KO583" s="53"/>
      <c r="KP583" s="53"/>
      <c r="KQ583" s="53"/>
      <c r="KR583" s="53"/>
      <c r="KS583" s="53"/>
      <c r="KT583" s="53"/>
      <c r="KU583" s="53"/>
      <c r="KV583" s="53"/>
      <c r="KW583" s="53"/>
      <c r="KX583" s="53"/>
      <c r="KY583" s="53"/>
      <c r="KZ583" s="53"/>
      <c r="LA583" s="53"/>
      <c r="LB583" s="53"/>
      <c r="LC583" s="53"/>
      <c r="LD583" s="53"/>
      <c r="LE583" s="53"/>
      <c r="LF583" s="53"/>
      <c r="LG583" s="53"/>
      <c r="LH583" s="53"/>
      <c r="LI583" s="53"/>
      <c r="LJ583" s="53"/>
      <c r="LK583" s="53"/>
      <c r="LL583" s="53"/>
      <c r="LM583" s="53"/>
      <c r="LN583" s="53"/>
      <c r="LO583" s="53"/>
      <c r="LP583" s="53"/>
      <c r="LQ583" s="53"/>
      <c r="LR583" s="53"/>
      <c r="LS583" s="53"/>
      <c r="LT583" s="53"/>
      <c r="LU583" s="53"/>
      <c r="LV583" s="53"/>
      <c r="LW583" s="53"/>
      <c r="LX583" s="53"/>
      <c r="LY583" s="53"/>
      <c r="LZ583" s="53"/>
      <c r="MA583" s="53"/>
      <c r="MB583" s="53"/>
      <c r="MC583" s="53"/>
      <c r="MD583" s="53"/>
      <c r="ME583" s="53"/>
      <c r="MF583" s="53"/>
      <c r="MG583" s="53"/>
      <c r="MH583" s="53"/>
      <c r="MI583" s="53"/>
      <c r="MJ583" s="53"/>
      <c r="MK583" s="53"/>
      <c r="ML583" s="53"/>
      <c r="MM583" s="53"/>
      <c r="MN583" s="53"/>
      <c r="MO583" s="53"/>
      <c r="MP583" s="53"/>
      <c r="MQ583" s="53"/>
      <c r="MR583" s="53"/>
      <c r="MS583" s="53"/>
      <c r="MT583" s="53"/>
      <c r="MU583" s="53"/>
      <c r="MV583" s="53"/>
      <c r="MW583" s="53"/>
      <c r="MX583" s="53"/>
      <c r="MY583" s="53"/>
      <c r="MZ583" s="53"/>
      <c r="NA583" s="53"/>
      <c r="NB583" s="53"/>
      <c r="NC583" s="53"/>
      <c r="ND583" s="53"/>
      <c r="NE583" s="53"/>
      <c r="NF583" s="53"/>
      <c r="NG583" s="53"/>
      <c r="NH583" s="53"/>
      <c r="NI583" s="53"/>
      <c r="NJ583" s="53"/>
      <c r="NK583" s="53"/>
      <c r="NL583" s="53"/>
      <c r="NM583" s="53"/>
      <c r="NN583" s="53"/>
      <c r="NO583" s="53"/>
      <c r="NP583" s="53"/>
      <c r="NQ583" s="53"/>
      <c r="NR583" s="53"/>
      <c r="NS583" s="53"/>
      <c r="NT583" s="53"/>
      <c r="NU583" s="53"/>
      <c r="NV583" s="53"/>
      <c r="NW583" s="53"/>
      <c r="NX583" s="53"/>
      <c r="NY583" s="53"/>
      <c r="NZ583" s="53"/>
      <c r="OA583" s="53"/>
      <c r="OB583" s="53"/>
      <c r="OC583" s="53"/>
      <c r="OD583" s="53"/>
      <c r="OE583" s="53"/>
      <c r="OF583" s="53"/>
      <c r="OG583" s="53"/>
      <c r="OH583" s="53"/>
      <c r="OI583" s="53"/>
      <c r="OJ583" s="53"/>
      <c r="OK583" s="53"/>
      <c r="OL583" s="53"/>
      <c r="OM583" s="53"/>
      <c r="ON583" s="53"/>
      <c r="OO583" s="53"/>
      <c r="OP583" s="53"/>
      <c r="OQ583" s="53"/>
      <c r="OR583" s="53"/>
      <c r="OS583" s="53"/>
      <c r="OT583" s="53"/>
      <c r="OU583" s="53"/>
      <c r="OV583" s="53"/>
      <c r="OW583" s="53"/>
      <c r="OX583" s="53"/>
      <c r="OY583" s="53"/>
      <c r="OZ583" s="53"/>
      <c r="PA583" s="53"/>
      <c r="PB583" s="53"/>
      <c r="PC583" s="53"/>
      <c r="PD583" s="53"/>
      <c r="PE583" s="53"/>
      <c r="PF583" s="53"/>
      <c r="PG583" s="53"/>
      <c r="PH583" s="53"/>
      <c r="PI583" s="53"/>
      <c r="PJ583" s="53"/>
      <c r="PK583" s="53"/>
      <c r="PL583" s="53"/>
      <c r="PM583" s="53"/>
      <c r="PN583" s="53"/>
      <c r="PO583" s="53"/>
      <c r="PP583" s="53"/>
      <c r="PQ583" s="53"/>
      <c r="PR583" s="53"/>
      <c r="PS583" s="53"/>
      <c r="PT583" s="53"/>
      <c r="PU583" s="53"/>
      <c r="PV583" s="53"/>
      <c r="PW583" s="53"/>
      <c r="PX583" s="53"/>
      <c r="PY583" s="53"/>
      <c r="PZ583" s="53"/>
      <c r="QA583" s="53"/>
      <c r="QB583" s="53"/>
      <c r="QC583" s="53"/>
      <c r="QD583" s="53"/>
      <c r="QE583" s="53"/>
      <c r="QF583" s="53"/>
      <c r="QG583" s="53"/>
      <c r="QH583" s="53"/>
      <c r="QI583" s="53"/>
      <c r="QJ583" s="53"/>
      <c r="QK583" s="53"/>
      <c r="QL583" s="53"/>
      <c r="QM583" s="53"/>
      <c r="QN583" s="53"/>
      <c r="QO583" s="53"/>
      <c r="QP583" s="53"/>
      <c r="QQ583" s="53"/>
      <c r="QR583" s="53"/>
      <c r="QS583" s="53"/>
      <c r="QT583" s="53"/>
      <c r="QU583" s="53"/>
      <c r="QV583" s="53"/>
      <c r="QW583" s="53"/>
      <c r="QX583" s="53"/>
      <c r="QY583" s="53"/>
      <c r="QZ583" s="53"/>
      <c r="RA583" s="53"/>
      <c r="RB583" s="53"/>
      <c r="RC583" s="53"/>
      <c r="RD583" s="53"/>
      <c r="RE583" s="53"/>
      <c r="RF583" s="53"/>
      <c r="RG583" s="53"/>
      <c r="RH583" s="53"/>
      <c r="RI583" s="53"/>
      <c r="RJ583" s="53"/>
      <c r="RK583" s="53"/>
      <c r="RL583" s="53"/>
      <c r="RM583" s="53"/>
      <c r="RN583" s="53"/>
      <c r="RO583" s="53"/>
      <c r="RP583" s="53"/>
      <c r="RQ583" s="53"/>
      <c r="RR583" s="53"/>
      <c r="RS583" s="53"/>
      <c r="RT583" s="53"/>
      <c r="RU583" s="53"/>
      <c r="RV583" s="53"/>
      <c r="RW583" s="53"/>
      <c r="RX583" s="53"/>
      <c r="RY583" s="53"/>
      <c r="RZ583" s="53"/>
      <c r="SA583" s="53"/>
      <c r="SB583" s="53"/>
      <c r="SC583" s="53"/>
      <c r="SD583" s="53"/>
      <c r="SE583" s="53"/>
      <c r="SF583" s="53"/>
      <c r="SG583" s="53"/>
      <c r="SH583" s="53"/>
      <c r="SI583" s="53"/>
      <c r="SJ583" s="53"/>
      <c r="SK583" s="53"/>
      <c r="SL583" s="53"/>
      <c r="SM583" s="53"/>
      <c r="SN583" s="53"/>
      <c r="SO583" s="53"/>
      <c r="SP583" s="53"/>
      <c r="SQ583" s="53"/>
      <c r="SR583" s="53"/>
      <c r="SS583" s="53"/>
      <c r="ST583" s="53"/>
      <c r="SU583" s="53"/>
      <c r="SV583" s="53"/>
      <c r="SW583" s="53"/>
      <c r="SX583" s="53"/>
      <c r="SY583" s="53"/>
      <c r="SZ583" s="53"/>
      <c r="TA583" s="53"/>
      <c r="TB583" s="53"/>
      <c r="TC583" s="53"/>
      <c r="TD583" s="53"/>
      <c r="TE583" s="53"/>
      <c r="TF583" s="53"/>
      <c r="TG583" s="53"/>
      <c r="TH583" s="53"/>
      <c r="TI583" s="53"/>
      <c r="TJ583" s="53"/>
      <c r="TK583" s="53"/>
      <c r="TL583" s="53"/>
      <c r="TM583" s="53"/>
      <c r="TN583" s="53"/>
      <c r="TO583" s="53"/>
      <c r="TP583" s="53"/>
      <c r="TQ583" s="53"/>
      <c r="TR583" s="53"/>
      <c r="TS583" s="53"/>
      <c r="TT583" s="53"/>
      <c r="TU583" s="53"/>
      <c r="TV583" s="53"/>
      <c r="TW583" s="53"/>
      <c r="TX583" s="53"/>
      <c r="TY583" s="53"/>
      <c r="TZ583" s="53"/>
      <c r="UA583" s="53"/>
      <c r="UB583" s="53"/>
      <c r="UC583" s="53"/>
      <c r="UD583" s="53"/>
      <c r="UE583" s="53"/>
      <c r="UF583" s="53"/>
      <c r="UG583" s="53"/>
    </row>
    <row r="584" spans="12:553" s="19" customFormat="1" ht="15.75" customHeight="1" x14ac:dyDescent="0.2">
      <c r="L584" s="66"/>
      <c r="M584" s="66"/>
      <c r="N584" s="52"/>
      <c r="O584" s="53"/>
      <c r="P584" s="53"/>
      <c r="Q584" s="53"/>
      <c r="R584" s="53"/>
      <c r="S584" s="53"/>
      <c r="T584" s="53"/>
      <c r="U584" s="53"/>
      <c r="V584" s="53"/>
      <c r="W584" s="53"/>
      <c r="X584" s="53"/>
      <c r="Y584" s="53"/>
      <c r="Z584" s="53"/>
      <c r="AA584" s="53"/>
      <c r="AB584" s="53"/>
      <c r="AC584" s="53"/>
      <c r="AD584" s="53"/>
      <c r="AE584" s="53"/>
      <c r="AF584" s="53"/>
      <c r="AG584" s="53"/>
      <c r="AH584" s="53"/>
      <c r="AI584" s="53"/>
      <c r="AJ584" s="53"/>
      <c r="AK584" s="53"/>
      <c r="AL584" s="53"/>
      <c r="AM584" s="53"/>
      <c r="AN584" s="53"/>
      <c r="AO584" s="53"/>
      <c r="AP584" s="53"/>
      <c r="AQ584" s="53"/>
      <c r="AR584" s="53"/>
      <c r="AS584" s="53"/>
      <c r="AT584" s="53"/>
      <c r="AU584" s="53"/>
      <c r="AV584" s="53"/>
      <c r="AW584" s="53"/>
      <c r="AX584" s="53"/>
      <c r="AY584" s="53"/>
      <c r="AZ584" s="53"/>
      <c r="BA584" s="53"/>
      <c r="BB584" s="53"/>
      <c r="BC584" s="53"/>
      <c r="BD584" s="53"/>
      <c r="BE584" s="53"/>
      <c r="BF584" s="53"/>
      <c r="BG584" s="53"/>
      <c r="BH584" s="53"/>
      <c r="BI584" s="53"/>
      <c r="BJ584" s="53"/>
      <c r="BK584" s="53"/>
      <c r="BL584" s="53"/>
      <c r="BM584" s="53"/>
      <c r="BN584" s="53"/>
      <c r="BO584" s="53"/>
      <c r="BP584" s="53"/>
      <c r="BQ584" s="53"/>
      <c r="BR584" s="53"/>
      <c r="BS584" s="53"/>
      <c r="BT584" s="53"/>
      <c r="BU584" s="53"/>
      <c r="BV584" s="53"/>
      <c r="BW584" s="53"/>
      <c r="BX584" s="53"/>
      <c r="BY584" s="53"/>
      <c r="BZ584" s="53"/>
      <c r="CA584" s="53"/>
      <c r="CB584" s="53"/>
      <c r="CC584" s="53"/>
      <c r="CD584" s="53"/>
      <c r="CE584" s="53"/>
      <c r="CF584" s="53"/>
      <c r="CG584" s="53"/>
      <c r="CH584" s="53"/>
      <c r="CI584" s="53"/>
      <c r="CJ584" s="53"/>
      <c r="CK584" s="53"/>
      <c r="CL584" s="53"/>
      <c r="CM584" s="53"/>
      <c r="CN584" s="53"/>
      <c r="CO584" s="53"/>
      <c r="CP584" s="53"/>
      <c r="CQ584" s="53"/>
      <c r="CR584" s="53"/>
      <c r="CS584" s="53"/>
      <c r="CT584" s="53"/>
      <c r="CU584" s="53"/>
      <c r="CV584" s="53"/>
      <c r="CW584" s="53"/>
      <c r="CX584" s="53"/>
      <c r="CY584" s="53"/>
      <c r="CZ584" s="53"/>
      <c r="DA584" s="53"/>
      <c r="DB584" s="53"/>
      <c r="DC584" s="53"/>
      <c r="DD584" s="53"/>
      <c r="DE584" s="53"/>
      <c r="DF584" s="53"/>
      <c r="DG584" s="53"/>
      <c r="DH584" s="53"/>
      <c r="DI584" s="53"/>
      <c r="DJ584" s="53"/>
      <c r="DK584" s="53"/>
      <c r="DL584" s="53"/>
      <c r="DM584" s="53"/>
      <c r="DN584" s="53"/>
      <c r="DO584" s="53"/>
      <c r="DP584" s="53"/>
      <c r="DQ584" s="53"/>
      <c r="DR584" s="53"/>
      <c r="DS584" s="53"/>
      <c r="DT584" s="53"/>
      <c r="DU584" s="53"/>
      <c r="DV584" s="53"/>
      <c r="DW584" s="53"/>
      <c r="DX584" s="53"/>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3"/>
      <c r="FK584" s="53"/>
      <c r="FL584" s="53"/>
      <c r="FM584" s="53"/>
      <c r="FN584" s="53"/>
      <c r="FO584" s="53"/>
      <c r="FP584" s="53"/>
      <c r="FQ584" s="53"/>
      <c r="FR584" s="53"/>
      <c r="FS584" s="53"/>
      <c r="FT584" s="53"/>
      <c r="FU584" s="53"/>
      <c r="FV584" s="53"/>
      <c r="FW584" s="53"/>
      <c r="FX584" s="53"/>
      <c r="FY584" s="53"/>
      <c r="FZ584" s="53"/>
      <c r="GA584" s="53"/>
      <c r="GB584" s="53"/>
      <c r="GC584" s="53"/>
      <c r="GD584" s="53"/>
      <c r="GE584" s="53"/>
      <c r="GF584" s="53"/>
      <c r="GG584" s="53"/>
      <c r="GH584" s="53"/>
      <c r="GI584" s="53"/>
      <c r="GJ584" s="53"/>
      <c r="GK584" s="53"/>
      <c r="GL584" s="53"/>
      <c r="GM584" s="53"/>
      <c r="GN584" s="53"/>
      <c r="GO584" s="53"/>
      <c r="GP584" s="53"/>
      <c r="GQ584" s="53"/>
      <c r="GR584" s="53"/>
      <c r="GS584" s="53"/>
      <c r="GT584" s="53"/>
      <c r="GU584" s="53"/>
      <c r="GV584" s="53"/>
      <c r="GW584" s="53"/>
      <c r="GX584" s="53"/>
      <c r="GY584" s="53"/>
      <c r="GZ584" s="53"/>
      <c r="HA584" s="53"/>
      <c r="HB584" s="53"/>
      <c r="HC584" s="53"/>
      <c r="HD584" s="53"/>
      <c r="HE584" s="53"/>
      <c r="HF584" s="53"/>
      <c r="HG584" s="53"/>
      <c r="HH584" s="53"/>
      <c r="HI584" s="53"/>
      <c r="HJ584" s="53"/>
      <c r="HK584" s="53"/>
      <c r="HL584" s="53"/>
      <c r="HM584" s="53"/>
      <c r="HN584" s="53"/>
      <c r="HO584" s="53"/>
      <c r="HP584" s="53"/>
      <c r="HQ584" s="53"/>
      <c r="HR584" s="53"/>
      <c r="HS584" s="53"/>
      <c r="HT584" s="53"/>
      <c r="HU584" s="53"/>
      <c r="HV584" s="53"/>
      <c r="HW584" s="53"/>
      <c r="HX584" s="53"/>
      <c r="HY584" s="53"/>
      <c r="HZ584" s="53"/>
      <c r="IA584" s="53"/>
      <c r="IB584" s="53"/>
      <c r="IC584" s="53"/>
      <c r="ID584" s="53"/>
      <c r="IE584" s="53"/>
      <c r="IF584" s="53"/>
      <c r="IG584" s="53"/>
      <c r="IH584" s="53"/>
      <c r="II584" s="53"/>
      <c r="IJ584" s="53"/>
      <c r="IK584" s="53"/>
      <c r="IL584" s="53"/>
      <c r="IM584" s="53"/>
      <c r="IN584" s="53"/>
      <c r="IO584" s="53"/>
      <c r="IP584" s="53"/>
      <c r="IQ584" s="53"/>
      <c r="IR584" s="53"/>
      <c r="IS584" s="53"/>
      <c r="IT584" s="53"/>
      <c r="IU584" s="53"/>
      <c r="IV584" s="53"/>
      <c r="IW584" s="53"/>
      <c r="IX584" s="53"/>
      <c r="IY584" s="53"/>
      <c r="IZ584" s="53"/>
      <c r="JA584" s="53"/>
      <c r="JB584" s="53"/>
      <c r="JC584" s="53"/>
      <c r="JD584" s="53"/>
      <c r="JE584" s="53"/>
      <c r="JF584" s="53"/>
      <c r="JG584" s="53"/>
      <c r="JH584" s="53"/>
      <c r="JI584" s="53"/>
      <c r="JJ584" s="53"/>
      <c r="JK584" s="53"/>
      <c r="JL584" s="53"/>
      <c r="JM584" s="53"/>
      <c r="JN584" s="53"/>
      <c r="JO584" s="53"/>
      <c r="JP584" s="53"/>
      <c r="JQ584" s="53"/>
      <c r="JR584" s="53"/>
      <c r="JS584" s="53"/>
      <c r="JT584" s="53"/>
      <c r="JU584" s="53"/>
      <c r="JV584" s="53"/>
      <c r="JW584" s="53"/>
      <c r="JX584" s="53"/>
      <c r="JY584" s="53"/>
      <c r="JZ584" s="53"/>
      <c r="KA584" s="53"/>
      <c r="KB584" s="53"/>
      <c r="KC584" s="53"/>
      <c r="KD584" s="53"/>
      <c r="KE584" s="53"/>
      <c r="KF584" s="53"/>
      <c r="KG584" s="53"/>
      <c r="KH584" s="53"/>
      <c r="KI584" s="53"/>
      <c r="KJ584" s="53"/>
      <c r="KK584" s="53"/>
      <c r="KL584" s="53"/>
      <c r="KM584" s="53"/>
      <c r="KN584" s="53"/>
      <c r="KO584" s="53"/>
      <c r="KP584" s="53"/>
      <c r="KQ584" s="53"/>
      <c r="KR584" s="53"/>
      <c r="KS584" s="53"/>
      <c r="KT584" s="53"/>
      <c r="KU584" s="53"/>
      <c r="KV584" s="53"/>
      <c r="KW584" s="53"/>
      <c r="KX584" s="53"/>
      <c r="KY584" s="53"/>
      <c r="KZ584" s="53"/>
      <c r="LA584" s="53"/>
      <c r="LB584" s="53"/>
      <c r="LC584" s="53"/>
      <c r="LD584" s="53"/>
      <c r="LE584" s="53"/>
      <c r="LF584" s="53"/>
      <c r="LG584" s="53"/>
      <c r="LH584" s="53"/>
      <c r="LI584" s="53"/>
      <c r="LJ584" s="53"/>
      <c r="LK584" s="53"/>
      <c r="LL584" s="53"/>
      <c r="LM584" s="53"/>
      <c r="LN584" s="53"/>
      <c r="LO584" s="53"/>
      <c r="LP584" s="53"/>
      <c r="LQ584" s="53"/>
      <c r="LR584" s="53"/>
      <c r="LS584" s="53"/>
      <c r="LT584" s="53"/>
      <c r="LU584" s="53"/>
      <c r="LV584" s="53"/>
      <c r="LW584" s="53"/>
      <c r="LX584" s="53"/>
      <c r="LY584" s="53"/>
      <c r="LZ584" s="53"/>
      <c r="MA584" s="53"/>
      <c r="MB584" s="53"/>
      <c r="MC584" s="53"/>
      <c r="MD584" s="53"/>
      <c r="ME584" s="53"/>
      <c r="MF584" s="53"/>
      <c r="MG584" s="53"/>
      <c r="MH584" s="53"/>
      <c r="MI584" s="53"/>
      <c r="MJ584" s="53"/>
      <c r="MK584" s="53"/>
      <c r="ML584" s="53"/>
      <c r="MM584" s="53"/>
      <c r="MN584" s="53"/>
      <c r="MO584" s="53"/>
      <c r="MP584" s="53"/>
      <c r="MQ584" s="53"/>
      <c r="MR584" s="53"/>
      <c r="MS584" s="53"/>
      <c r="MT584" s="53"/>
      <c r="MU584" s="53"/>
      <c r="MV584" s="53"/>
      <c r="MW584" s="53"/>
      <c r="MX584" s="53"/>
      <c r="MY584" s="53"/>
      <c r="MZ584" s="53"/>
      <c r="NA584" s="53"/>
      <c r="NB584" s="53"/>
      <c r="NC584" s="53"/>
      <c r="ND584" s="53"/>
      <c r="NE584" s="53"/>
      <c r="NF584" s="53"/>
      <c r="NG584" s="53"/>
      <c r="NH584" s="53"/>
      <c r="NI584" s="53"/>
      <c r="NJ584" s="53"/>
      <c r="NK584" s="53"/>
      <c r="NL584" s="53"/>
      <c r="NM584" s="53"/>
      <c r="NN584" s="53"/>
      <c r="NO584" s="53"/>
      <c r="NP584" s="53"/>
      <c r="NQ584" s="53"/>
      <c r="NR584" s="53"/>
      <c r="NS584" s="53"/>
      <c r="NT584" s="53"/>
      <c r="NU584" s="53"/>
      <c r="NV584" s="53"/>
      <c r="NW584" s="53"/>
      <c r="NX584" s="53"/>
      <c r="NY584" s="53"/>
      <c r="NZ584" s="53"/>
      <c r="OA584" s="53"/>
      <c r="OB584" s="53"/>
      <c r="OC584" s="53"/>
      <c r="OD584" s="53"/>
      <c r="OE584" s="53"/>
      <c r="OF584" s="53"/>
      <c r="OG584" s="53"/>
      <c r="OH584" s="53"/>
      <c r="OI584" s="53"/>
      <c r="OJ584" s="53"/>
      <c r="OK584" s="53"/>
      <c r="OL584" s="53"/>
      <c r="OM584" s="53"/>
      <c r="ON584" s="53"/>
      <c r="OO584" s="53"/>
      <c r="OP584" s="53"/>
      <c r="OQ584" s="53"/>
      <c r="OR584" s="53"/>
      <c r="OS584" s="53"/>
      <c r="OT584" s="53"/>
      <c r="OU584" s="53"/>
      <c r="OV584" s="53"/>
      <c r="OW584" s="53"/>
      <c r="OX584" s="53"/>
      <c r="OY584" s="53"/>
      <c r="OZ584" s="53"/>
      <c r="PA584" s="53"/>
      <c r="PB584" s="53"/>
      <c r="PC584" s="53"/>
      <c r="PD584" s="53"/>
      <c r="PE584" s="53"/>
      <c r="PF584" s="53"/>
      <c r="PG584" s="53"/>
      <c r="PH584" s="53"/>
      <c r="PI584" s="53"/>
      <c r="PJ584" s="53"/>
      <c r="PK584" s="53"/>
      <c r="PL584" s="53"/>
      <c r="PM584" s="53"/>
      <c r="PN584" s="53"/>
      <c r="PO584" s="53"/>
      <c r="PP584" s="53"/>
      <c r="PQ584" s="53"/>
      <c r="PR584" s="53"/>
      <c r="PS584" s="53"/>
      <c r="PT584" s="53"/>
      <c r="PU584" s="53"/>
      <c r="PV584" s="53"/>
      <c r="PW584" s="53"/>
      <c r="PX584" s="53"/>
      <c r="PY584" s="53"/>
      <c r="PZ584" s="53"/>
      <c r="QA584" s="53"/>
      <c r="QB584" s="53"/>
      <c r="QC584" s="53"/>
      <c r="QD584" s="53"/>
      <c r="QE584" s="53"/>
      <c r="QF584" s="53"/>
      <c r="QG584" s="53"/>
      <c r="QH584" s="53"/>
      <c r="QI584" s="53"/>
      <c r="QJ584" s="53"/>
      <c r="QK584" s="53"/>
      <c r="QL584" s="53"/>
      <c r="QM584" s="53"/>
      <c r="QN584" s="53"/>
      <c r="QO584" s="53"/>
      <c r="QP584" s="53"/>
      <c r="QQ584" s="53"/>
      <c r="QR584" s="53"/>
      <c r="QS584" s="53"/>
      <c r="QT584" s="53"/>
      <c r="QU584" s="53"/>
      <c r="QV584" s="53"/>
      <c r="QW584" s="53"/>
      <c r="QX584" s="53"/>
      <c r="QY584" s="53"/>
      <c r="QZ584" s="53"/>
      <c r="RA584" s="53"/>
      <c r="RB584" s="53"/>
      <c r="RC584" s="53"/>
      <c r="RD584" s="53"/>
      <c r="RE584" s="53"/>
      <c r="RF584" s="53"/>
      <c r="RG584" s="53"/>
      <c r="RH584" s="53"/>
      <c r="RI584" s="53"/>
      <c r="RJ584" s="53"/>
      <c r="RK584" s="53"/>
      <c r="RL584" s="53"/>
      <c r="RM584" s="53"/>
      <c r="RN584" s="53"/>
      <c r="RO584" s="53"/>
      <c r="RP584" s="53"/>
      <c r="RQ584" s="53"/>
      <c r="RR584" s="53"/>
      <c r="RS584" s="53"/>
      <c r="RT584" s="53"/>
      <c r="RU584" s="53"/>
      <c r="RV584" s="53"/>
      <c r="RW584" s="53"/>
      <c r="RX584" s="53"/>
      <c r="RY584" s="53"/>
      <c r="RZ584" s="53"/>
      <c r="SA584" s="53"/>
      <c r="SB584" s="53"/>
      <c r="SC584" s="53"/>
      <c r="SD584" s="53"/>
      <c r="SE584" s="53"/>
      <c r="SF584" s="53"/>
      <c r="SG584" s="53"/>
      <c r="SH584" s="53"/>
      <c r="SI584" s="53"/>
      <c r="SJ584" s="53"/>
      <c r="SK584" s="53"/>
      <c r="SL584" s="53"/>
      <c r="SM584" s="53"/>
      <c r="SN584" s="53"/>
      <c r="SO584" s="53"/>
      <c r="SP584" s="53"/>
      <c r="SQ584" s="53"/>
      <c r="SR584" s="53"/>
      <c r="SS584" s="53"/>
      <c r="ST584" s="53"/>
      <c r="SU584" s="53"/>
      <c r="SV584" s="53"/>
      <c r="SW584" s="53"/>
      <c r="SX584" s="53"/>
      <c r="SY584" s="53"/>
      <c r="SZ584" s="53"/>
      <c r="TA584" s="53"/>
      <c r="TB584" s="53"/>
      <c r="TC584" s="53"/>
      <c r="TD584" s="53"/>
      <c r="TE584" s="53"/>
      <c r="TF584" s="53"/>
      <c r="TG584" s="53"/>
      <c r="TH584" s="53"/>
      <c r="TI584" s="53"/>
      <c r="TJ584" s="53"/>
      <c r="TK584" s="53"/>
      <c r="TL584" s="53"/>
      <c r="TM584" s="53"/>
      <c r="TN584" s="53"/>
      <c r="TO584" s="53"/>
      <c r="TP584" s="53"/>
      <c r="TQ584" s="53"/>
      <c r="TR584" s="53"/>
      <c r="TS584" s="53"/>
      <c r="TT584" s="53"/>
      <c r="TU584" s="53"/>
      <c r="TV584" s="53"/>
      <c r="TW584" s="53"/>
      <c r="TX584" s="53"/>
      <c r="TY584" s="53"/>
      <c r="TZ584" s="53"/>
      <c r="UA584" s="53"/>
      <c r="UB584" s="53"/>
      <c r="UC584" s="53"/>
      <c r="UD584" s="53"/>
      <c r="UE584" s="53"/>
      <c r="UF584" s="53"/>
      <c r="UG584" s="53"/>
    </row>
    <row r="585" spans="12:553" s="19" customFormat="1" ht="15.75" customHeight="1" x14ac:dyDescent="0.2">
      <c r="L585" s="66"/>
      <c r="M585" s="66"/>
      <c r="N585" s="52"/>
      <c r="O585" s="53"/>
      <c r="P585" s="53"/>
      <c r="Q585" s="53"/>
      <c r="R585" s="53"/>
      <c r="S585" s="53"/>
      <c r="T585" s="53"/>
      <c r="U585" s="53"/>
      <c r="V585" s="53"/>
      <c r="W585" s="53"/>
      <c r="X585" s="53"/>
      <c r="Y585" s="53"/>
      <c r="Z585" s="53"/>
      <c r="AA585" s="53"/>
      <c r="AB585" s="53"/>
      <c r="AC585" s="53"/>
      <c r="AD585" s="53"/>
      <c r="AE585" s="53"/>
      <c r="AF585" s="53"/>
      <c r="AG585" s="53"/>
      <c r="AH585" s="53"/>
      <c r="AI585" s="53"/>
      <c r="AJ585" s="53"/>
      <c r="AK585" s="53"/>
      <c r="AL585" s="53"/>
      <c r="AM585" s="53"/>
      <c r="AN585" s="53"/>
      <c r="AO585" s="53"/>
      <c r="AP585" s="53"/>
      <c r="AQ585" s="53"/>
      <c r="AR585" s="53"/>
      <c r="AS585" s="53"/>
      <c r="AT585" s="53"/>
      <c r="AU585" s="53"/>
      <c r="AV585" s="53"/>
      <c r="AW585" s="53"/>
      <c r="AX585" s="53"/>
      <c r="AY585" s="53"/>
      <c r="AZ585" s="53"/>
      <c r="BA585" s="53"/>
      <c r="BB585" s="53"/>
      <c r="BC585" s="53"/>
      <c r="BD585" s="53"/>
      <c r="BE585" s="53"/>
      <c r="BF585" s="53"/>
      <c r="BG585" s="53"/>
      <c r="BH585" s="53"/>
      <c r="BI585" s="53"/>
      <c r="BJ585" s="53"/>
      <c r="BK585" s="53"/>
      <c r="BL585" s="53"/>
      <c r="BM585" s="53"/>
      <c r="BN585" s="53"/>
      <c r="BO585" s="53"/>
      <c r="BP585" s="53"/>
      <c r="BQ585" s="53"/>
      <c r="BR585" s="53"/>
      <c r="BS585" s="53"/>
      <c r="BT585" s="53"/>
      <c r="BU585" s="53"/>
      <c r="BV585" s="53"/>
      <c r="BW585" s="53"/>
      <c r="BX585" s="53"/>
      <c r="BY585" s="53"/>
      <c r="BZ585" s="53"/>
      <c r="CA585" s="53"/>
      <c r="CB585" s="53"/>
      <c r="CC585" s="53"/>
      <c r="CD585" s="53"/>
      <c r="CE585" s="53"/>
      <c r="CF585" s="53"/>
      <c r="CG585" s="53"/>
      <c r="CH585" s="53"/>
      <c r="CI585" s="53"/>
      <c r="CJ585" s="53"/>
      <c r="CK585" s="53"/>
      <c r="CL585" s="53"/>
      <c r="CM585" s="53"/>
      <c r="CN585" s="53"/>
      <c r="CO585" s="53"/>
      <c r="CP585" s="53"/>
      <c r="CQ585" s="53"/>
      <c r="CR585" s="53"/>
      <c r="CS585" s="53"/>
      <c r="CT585" s="53"/>
      <c r="CU585" s="53"/>
      <c r="CV585" s="53"/>
      <c r="CW585" s="53"/>
      <c r="CX585" s="53"/>
      <c r="CY585" s="53"/>
      <c r="CZ585" s="53"/>
      <c r="DA585" s="53"/>
      <c r="DB585" s="53"/>
      <c r="DC585" s="53"/>
      <c r="DD585" s="53"/>
      <c r="DE585" s="53"/>
      <c r="DF585" s="53"/>
      <c r="DG585" s="53"/>
      <c r="DH585" s="53"/>
      <c r="DI585" s="53"/>
      <c r="DJ585" s="53"/>
      <c r="DK585" s="53"/>
      <c r="DL585" s="53"/>
      <c r="DM585" s="53"/>
      <c r="DN585" s="53"/>
      <c r="DO585" s="53"/>
      <c r="DP585" s="53"/>
      <c r="DQ585" s="53"/>
      <c r="DR585" s="53"/>
      <c r="DS585" s="53"/>
      <c r="DT585" s="53"/>
      <c r="DU585" s="53"/>
      <c r="DV585" s="53"/>
      <c r="DW585" s="53"/>
      <c r="DX585" s="53"/>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3"/>
      <c r="FK585" s="53"/>
      <c r="FL585" s="53"/>
      <c r="FM585" s="53"/>
      <c r="FN585" s="53"/>
      <c r="FO585" s="53"/>
      <c r="FP585" s="53"/>
      <c r="FQ585" s="53"/>
      <c r="FR585" s="53"/>
      <c r="FS585" s="53"/>
      <c r="FT585" s="53"/>
      <c r="FU585" s="53"/>
      <c r="FV585" s="53"/>
      <c r="FW585" s="53"/>
      <c r="FX585" s="53"/>
      <c r="FY585" s="53"/>
      <c r="FZ585" s="53"/>
      <c r="GA585" s="53"/>
      <c r="GB585" s="53"/>
      <c r="GC585" s="53"/>
      <c r="GD585" s="53"/>
      <c r="GE585" s="53"/>
      <c r="GF585" s="53"/>
      <c r="GG585" s="53"/>
      <c r="GH585" s="53"/>
      <c r="GI585" s="53"/>
      <c r="GJ585" s="53"/>
      <c r="GK585" s="53"/>
      <c r="GL585" s="53"/>
      <c r="GM585" s="53"/>
      <c r="GN585" s="53"/>
      <c r="GO585" s="53"/>
      <c r="GP585" s="53"/>
      <c r="GQ585" s="53"/>
      <c r="GR585" s="53"/>
      <c r="GS585" s="53"/>
      <c r="GT585" s="53"/>
      <c r="GU585" s="53"/>
      <c r="GV585" s="53"/>
      <c r="GW585" s="53"/>
      <c r="GX585" s="53"/>
      <c r="GY585" s="53"/>
      <c r="GZ585" s="53"/>
      <c r="HA585" s="53"/>
      <c r="HB585" s="53"/>
      <c r="HC585" s="53"/>
      <c r="HD585" s="53"/>
      <c r="HE585" s="53"/>
      <c r="HF585" s="53"/>
      <c r="HG585" s="53"/>
      <c r="HH585" s="53"/>
      <c r="HI585" s="53"/>
      <c r="HJ585" s="53"/>
      <c r="HK585" s="53"/>
      <c r="HL585" s="53"/>
      <c r="HM585" s="53"/>
      <c r="HN585" s="53"/>
      <c r="HO585" s="53"/>
      <c r="HP585" s="53"/>
      <c r="HQ585" s="53"/>
      <c r="HR585" s="53"/>
      <c r="HS585" s="53"/>
      <c r="HT585" s="53"/>
      <c r="HU585" s="53"/>
      <c r="HV585" s="53"/>
      <c r="HW585" s="53"/>
      <c r="HX585" s="53"/>
      <c r="HY585" s="53"/>
      <c r="HZ585" s="53"/>
      <c r="IA585" s="53"/>
      <c r="IB585" s="53"/>
      <c r="IC585" s="53"/>
      <c r="ID585" s="53"/>
      <c r="IE585" s="53"/>
      <c r="IF585" s="53"/>
      <c r="IG585" s="53"/>
      <c r="IH585" s="53"/>
      <c r="II585" s="53"/>
      <c r="IJ585" s="53"/>
      <c r="IK585" s="53"/>
      <c r="IL585" s="53"/>
      <c r="IM585" s="53"/>
      <c r="IN585" s="53"/>
      <c r="IO585" s="53"/>
      <c r="IP585" s="53"/>
      <c r="IQ585" s="53"/>
      <c r="IR585" s="53"/>
      <c r="IS585" s="53"/>
      <c r="IT585" s="53"/>
      <c r="IU585" s="53"/>
      <c r="IV585" s="53"/>
      <c r="IW585" s="53"/>
      <c r="IX585" s="53"/>
      <c r="IY585" s="53"/>
      <c r="IZ585" s="53"/>
      <c r="JA585" s="53"/>
      <c r="JB585" s="53"/>
      <c r="JC585" s="53"/>
      <c r="JD585" s="53"/>
      <c r="JE585" s="53"/>
      <c r="JF585" s="53"/>
      <c r="JG585" s="53"/>
      <c r="JH585" s="53"/>
      <c r="JI585" s="53"/>
      <c r="JJ585" s="53"/>
      <c r="JK585" s="53"/>
      <c r="JL585" s="53"/>
      <c r="JM585" s="53"/>
      <c r="JN585" s="53"/>
      <c r="JO585" s="53"/>
      <c r="JP585" s="53"/>
      <c r="JQ585" s="53"/>
      <c r="JR585" s="53"/>
      <c r="JS585" s="53"/>
      <c r="JT585" s="53"/>
      <c r="JU585" s="53"/>
      <c r="JV585" s="53"/>
      <c r="JW585" s="53"/>
      <c r="JX585" s="53"/>
      <c r="JY585" s="53"/>
      <c r="JZ585" s="53"/>
      <c r="KA585" s="53"/>
      <c r="KB585" s="53"/>
      <c r="KC585" s="53"/>
      <c r="KD585" s="53"/>
      <c r="KE585" s="53"/>
      <c r="KF585" s="53"/>
      <c r="KG585" s="53"/>
      <c r="KH585" s="53"/>
      <c r="KI585" s="53"/>
      <c r="KJ585" s="53"/>
      <c r="KK585" s="53"/>
      <c r="KL585" s="53"/>
      <c r="KM585" s="53"/>
      <c r="KN585" s="53"/>
      <c r="KO585" s="53"/>
      <c r="KP585" s="53"/>
      <c r="KQ585" s="53"/>
      <c r="KR585" s="53"/>
      <c r="KS585" s="53"/>
      <c r="KT585" s="53"/>
      <c r="KU585" s="53"/>
      <c r="KV585" s="53"/>
      <c r="KW585" s="53"/>
      <c r="KX585" s="53"/>
      <c r="KY585" s="53"/>
      <c r="KZ585" s="53"/>
      <c r="LA585" s="53"/>
      <c r="LB585" s="53"/>
      <c r="LC585" s="53"/>
      <c r="LD585" s="53"/>
      <c r="LE585" s="53"/>
      <c r="LF585" s="53"/>
      <c r="LG585" s="53"/>
      <c r="LH585" s="53"/>
      <c r="LI585" s="53"/>
      <c r="LJ585" s="53"/>
      <c r="LK585" s="53"/>
      <c r="LL585" s="53"/>
      <c r="LM585" s="53"/>
      <c r="LN585" s="53"/>
      <c r="LO585" s="53"/>
      <c r="LP585" s="53"/>
      <c r="LQ585" s="53"/>
      <c r="LR585" s="53"/>
      <c r="LS585" s="53"/>
      <c r="LT585" s="53"/>
      <c r="LU585" s="53"/>
      <c r="LV585" s="53"/>
      <c r="LW585" s="53"/>
      <c r="LX585" s="53"/>
      <c r="LY585" s="53"/>
      <c r="LZ585" s="53"/>
      <c r="MA585" s="53"/>
      <c r="MB585" s="53"/>
      <c r="MC585" s="53"/>
      <c r="MD585" s="53"/>
      <c r="ME585" s="53"/>
      <c r="MF585" s="53"/>
      <c r="MG585" s="53"/>
      <c r="MH585" s="53"/>
      <c r="MI585" s="53"/>
      <c r="MJ585" s="53"/>
      <c r="MK585" s="53"/>
      <c r="ML585" s="53"/>
      <c r="MM585" s="53"/>
      <c r="MN585" s="53"/>
      <c r="MO585" s="53"/>
      <c r="MP585" s="53"/>
      <c r="MQ585" s="53"/>
      <c r="MR585" s="53"/>
      <c r="MS585" s="53"/>
      <c r="MT585" s="53"/>
      <c r="MU585" s="53"/>
      <c r="MV585" s="53"/>
      <c r="MW585" s="53"/>
      <c r="MX585" s="53"/>
      <c r="MY585" s="53"/>
      <c r="MZ585" s="53"/>
      <c r="NA585" s="53"/>
      <c r="NB585" s="53"/>
      <c r="NC585" s="53"/>
      <c r="ND585" s="53"/>
      <c r="NE585" s="53"/>
      <c r="NF585" s="53"/>
      <c r="NG585" s="53"/>
      <c r="NH585" s="53"/>
      <c r="NI585" s="53"/>
      <c r="NJ585" s="53"/>
      <c r="NK585" s="53"/>
      <c r="NL585" s="53"/>
      <c r="NM585" s="53"/>
      <c r="NN585" s="53"/>
      <c r="NO585" s="53"/>
      <c r="NP585" s="53"/>
      <c r="NQ585" s="53"/>
      <c r="NR585" s="53"/>
      <c r="NS585" s="53"/>
      <c r="NT585" s="53"/>
      <c r="NU585" s="53"/>
      <c r="NV585" s="53"/>
      <c r="NW585" s="53"/>
      <c r="NX585" s="53"/>
      <c r="NY585" s="53"/>
      <c r="NZ585" s="53"/>
      <c r="OA585" s="53"/>
      <c r="OB585" s="53"/>
      <c r="OC585" s="53"/>
      <c r="OD585" s="53"/>
      <c r="OE585" s="53"/>
      <c r="OF585" s="53"/>
      <c r="OG585" s="53"/>
      <c r="OH585" s="53"/>
      <c r="OI585" s="53"/>
      <c r="OJ585" s="53"/>
      <c r="OK585" s="53"/>
      <c r="OL585" s="53"/>
      <c r="OM585" s="53"/>
      <c r="ON585" s="53"/>
      <c r="OO585" s="53"/>
      <c r="OP585" s="53"/>
      <c r="OQ585" s="53"/>
      <c r="OR585" s="53"/>
      <c r="OS585" s="53"/>
      <c r="OT585" s="53"/>
      <c r="OU585" s="53"/>
      <c r="OV585" s="53"/>
      <c r="OW585" s="53"/>
      <c r="OX585" s="53"/>
      <c r="OY585" s="53"/>
      <c r="OZ585" s="53"/>
      <c r="PA585" s="53"/>
      <c r="PB585" s="53"/>
      <c r="PC585" s="53"/>
      <c r="PD585" s="53"/>
      <c r="PE585" s="53"/>
      <c r="PF585" s="53"/>
      <c r="PG585" s="53"/>
      <c r="PH585" s="53"/>
      <c r="PI585" s="53"/>
      <c r="PJ585" s="53"/>
      <c r="PK585" s="53"/>
      <c r="PL585" s="53"/>
      <c r="PM585" s="53"/>
      <c r="PN585" s="53"/>
      <c r="PO585" s="53"/>
      <c r="PP585" s="53"/>
      <c r="PQ585" s="53"/>
      <c r="PR585" s="53"/>
      <c r="PS585" s="53"/>
      <c r="PT585" s="53"/>
      <c r="PU585" s="53"/>
      <c r="PV585" s="53"/>
      <c r="PW585" s="53"/>
      <c r="PX585" s="53"/>
      <c r="PY585" s="53"/>
      <c r="PZ585" s="53"/>
      <c r="QA585" s="53"/>
      <c r="QB585" s="53"/>
      <c r="QC585" s="53"/>
      <c r="QD585" s="53"/>
      <c r="QE585" s="53"/>
      <c r="QF585" s="53"/>
      <c r="QG585" s="53"/>
      <c r="QH585" s="53"/>
      <c r="QI585" s="53"/>
      <c r="QJ585" s="53"/>
      <c r="QK585" s="53"/>
      <c r="QL585" s="53"/>
      <c r="QM585" s="53"/>
      <c r="QN585" s="53"/>
      <c r="QO585" s="53"/>
      <c r="QP585" s="53"/>
      <c r="QQ585" s="53"/>
      <c r="QR585" s="53"/>
      <c r="QS585" s="53"/>
      <c r="QT585" s="53"/>
      <c r="QU585" s="53"/>
      <c r="QV585" s="53"/>
      <c r="QW585" s="53"/>
      <c r="QX585" s="53"/>
      <c r="QY585" s="53"/>
      <c r="QZ585" s="53"/>
      <c r="RA585" s="53"/>
      <c r="RB585" s="53"/>
      <c r="RC585" s="53"/>
      <c r="RD585" s="53"/>
      <c r="RE585" s="53"/>
      <c r="RF585" s="53"/>
      <c r="RG585" s="53"/>
      <c r="RH585" s="53"/>
      <c r="RI585" s="53"/>
      <c r="RJ585" s="53"/>
      <c r="RK585" s="53"/>
      <c r="RL585" s="53"/>
      <c r="RM585" s="53"/>
      <c r="RN585" s="53"/>
      <c r="RO585" s="53"/>
      <c r="RP585" s="53"/>
      <c r="RQ585" s="53"/>
      <c r="RR585" s="53"/>
      <c r="RS585" s="53"/>
      <c r="RT585" s="53"/>
      <c r="RU585" s="53"/>
      <c r="RV585" s="53"/>
      <c r="RW585" s="53"/>
      <c r="RX585" s="53"/>
      <c r="RY585" s="53"/>
      <c r="RZ585" s="53"/>
      <c r="SA585" s="53"/>
      <c r="SB585" s="53"/>
      <c r="SC585" s="53"/>
      <c r="SD585" s="53"/>
      <c r="SE585" s="53"/>
      <c r="SF585" s="53"/>
      <c r="SG585" s="53"/>
      <c r="SH585" s="53"/>
      <c r="SI585" s="53"/>
      <c r="SJ585" s="53"/>
      <c r="SK585" s="53"/>
      <c r="SL585" s="53"/>
      <c r="SM585" s="53"/>
      <c r="SN585" s="53"/>
      <c r="SO585" s="53"/>
      <c r="SP585" s="53"/>
      <c r="SQ585" s="53"/>
      <c r="SR585" s="53"/>
      <c r="SS585" s="53"/>
      <c r="ST585" s="53"/>
      <c r="SU585" s="53"/>
      <c r="SV585" s="53"/>
      <c r="SW585" s="53"/>
      <c r="SX585" s="53"/>
      <c r="SY585" s="53"/>
      <c r="SZ585" s="53"/>
      <c r="TA585" s="53"/>
      <c r="TB585" s="53"/>
      <c r="TC585" s="53"/>
      <c r="TD585" s="53"/>
      <c r="TE585" s="53"/>
      <c r="TF585" s="53"/>
      <c r="TG585" s="53"/>
      <c r="TH585" s="53"/>
      <c r="TI585" s="53"/>
      <c r="TJ585" s="53"/>
      <c r="TK585" s="53"/>
      <c r="TL585" s="53"/>
      <c r="TM585" s="53"/>
      <c r="TN585" s="53"/>
      <c r="TO585" s="53"/>
      <c r="TP585" s="53"/>
      <c r="TQ585" s="53"/>
      <c r="TR585" s="53"/>
      <c r="TS585" s="53"/>
      <c r="TT585" s="53"/>
      <c r="TU585" s="53"/>
      <c r="TV585" s="53"/>
      <c r="TW585" s="53"/>
      <c r="TX585" s="53"/>
      <c r="TY585" s="53"/>
      <c r="TZ585" s="53"/>
      <c r="UA585" s="53"/>
      <c r="UB585" s="53"/>
      <c r="UC585" s="53"/>
      <c r="UD585" s="53"/>
      <c r="UE585" s="53"/>
      <c r="UF585" s="53"/>
      <c r="UG585" s="53"/>
    </row>
    <row r="586" spans="12:553" s="19" customFormat="1" ht="15.75" customHeight="1" x14ac:dyDescent="0.2">
      <c r="L586" s="66"/>
      <c r="M586" s="66"/>
      <c r="N586" s="52"/>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c r="DB586" s="53"/>
      <c r="DC586" s="53"/>
      <c r="DD586" s="53"/>
      <c r="DE586" s="53"/>
      <c r="DF586" s="53"/>
      <c r="DG586" s="53"/>
      <c r="DH586" s="53"/>
      <c r="DI586" s="53"/>
      <c r="DJ586" s="53"/>
      <c r="DK586" s="53"/>
      <c r="DL586" s="53"/>
      <c r="DM586" s="53"/>
      <c r="DN586" s="53"/>
      <c r="DO586" s="53"/>
      <c r="DP586" s="53"/>
      <c r="DQ586" s="53"/>
      <c r="DR586" s="53"/>
      <c r="DS586" s="53"/>
      <c r="DT586" s="53"/>
      <c r="DU586" s="53"/>
      <c r="DV586" s="53"/>
      <c r="DW586" s="53"/>
      <c r="DX586" s="53"/>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3"/>
      <c r="FK586" s="53"/>
      <c r="FL586" s="53"/>
      <c r="FM586" s="53"/>
      <c r="FN586" s="53"/>
      <c r="FO586" s="53"/>
      <c r="FP586" s="53"/>
      <c r="FQ586" s="53"/>
      <c r="FR586" s="53"/>
      <c r="FS586" s="53"/>
      <c r="FT586" s="53"/>
      <c r="FU586" s="53"/>
      <c r="FV586" s="53"/>
      <c r="FW586" s="53"/>
      <c r="FX586" s="53"/>
      <c r="FY586" s="53"/>
      <c r="FZ586" s="53"/>
      <c r="GA586" s="53"/>
      <c r="GB586" s="53"/>
      <c r="GC586" s="53"/>
      <c r="GD586" s="53"/>
      <c r="GE586" s="53"/>
      <c r="GF586" s="53"/>
      <c r="GG586" s="53"/>
      <c r="GH586" s="53"/>
      <c r="GI586" s="53"/>
      <c r="GJ586" s="53"/>
      <c r="GK586" s="53"/>
      <c r="GL586" s="53"/>
      <c r="GM586" s="53"/>
      <c r="GN586" s="53"/>
      <c r="GO586" s="53"/>
      <c r="GP586" s="53"/>
      <c r="GQ586" s="53"/>
      <c r="GR586" s="53"/>
      <c r="GS586" s="53"/>
      <c r="GT586" s="53"/>
      <c r="GU586" s="53"/>
      <c r="GV586" s="53"/>
      <c r="GW586" s="53"/>
      <c r="GX586" s="53"/>
      <c r="GY586" s="53"/>
      <c r="GZ586" s="53"/>
      <c r="HA586" s="53"/>
      <c r="HB586" s="53"/>
      <c r="HC586" s="53"/>
      <c r="HD586" s="53"/>
      <c r="HE586" s="53"/>
      <c r="HF586" s="53"/>
      <c r="HG586" s="53"/>
      <c r="HH586" s="53"/>
      <c r="HI586" s="53"/>
      <c r="HJ586" s="53"/>
      <c r="HK586" s="53"/>
      <c r="HL586" s="53"/>
      <c r="HM586" s="53"/>
      <c r="HN586" s="53"/>
      <c r="HO586" s="53"/>
      <c r="HP586" s="53"/>
      <c r="HQ586" s="53"/>
      <c r="HR586" s="53"/>
      <c r="HS586" s="53"/>
      <c r="HT586" s="53"/>
      <c r="HU586" s="53"/>
      <c r="HV586" s="53"/>
      <c r="HW586" s="53"/>
      <c r="HX586" s="53"/>
      <c r="HY586" s="53"/>
      <c r="HZ586" s="53"/>
      <c r="IA586" s="53"/>
      <c r="IB586" s="53"/>
      <c r="IC586" s="53"/>
      <c r="ID586" s="53"/>
      <c r="IE586" s="53"/>
      <c r="IF586" s="53"/>
      <c r="IG586" s="53"/>
      <c r="IH586" s="53"/>
      <c r="II586" s="53"/>
      <c r="IJ586" s="53"/>
      <c r="IK586" s="53"/>
      <c r="IL586" s="53"/>
      <c r="IM586" s="53"/>
      <c r="IN586" s="53"/>
      <c r="IO586" s="53"/>
      <c r="IP586" s="53"/>
      <c r="IQ586" s="53"/>
      <c r="IR586" s="53"/>
      <c r="IS586" s="53"/>
      <c r="IT586" s="53"/>
      <c r="IU586" s="53"/>
      <c r="IV586" s="53"/>
      <c r="IW586" s="53"/>
      <c r="IX586" s="53"/>
      <c r="IY586" s="53"/>
      <c r="IZ586" s="53"/>
      <c r="JA586" s="53"/>
      <c r="JB586" s="53"/>
      <c r="JC586" s="53"/>
      <c r="JD586" s="53"/>
      <c r="JE586" s="53"/>
      <c r="JF586" s="53"/>
      <c r="JG586" s="53"/>
      <c r="JH586" s="53"/>
      <c r="JI586" s="53"/>
      <c r="JJ586" s="53"/>
      <c r="JK586" s="53"/>
      <c r="JL586" s="53"/>
      <c r="JM586" s="53"/>
      <c r="JN586" s="53"/>
      <c r="JO586" s="53"/>
      <c r="JP586" s="53"/>
      <c r="JQ586" s="53"/>
      <c r="JR586" s="53"/>
      <c r="JS586" s="53"/>
      <c r="JT586" s="53"/>
      <c r="JU586" s="53"/>
      <c r="JV586" s="53"/>
      <c r="JW586" s="53"/>
      <c r="JX586" s="53"/>
      <c r="JY586" s="53"/>
      <c r="JZ586" s="53"/>
      <c r="KA586" s="53"/>
      <c r="KB586" s="53"/>
      <c r="KC586" s="53"/>
      <c r="KD586" s="53"/>
      <c r="KE586" s="53"/>
      <c r="KF586" s="53"/>
      <c r="KG586" s="53"/>
      <c r="KH586" s="53"/>
      <c r="KI586" s="53"/>
      <c r="KJ586" s="53"/>
      <c r="KK586" s="53"/>
      <c r="KL586" s="53"/>
      <c r="KM586" s="53"/>
      <c r="KN586" s="53"/>
      <c r="KO586" s="53"/>
      <c r="KP586" s="53"/>
      <c r="KQ586" s="53"/>
      <c r="KR586" s="53"/>
      <c r="KS586" s="53"/>
      <c r="KT586" s="53"/>
      <c r="KU586" s="53"/>
      <c r="KV586" s="53"/>
      <c r="KW586" s="53"/>
      <c r="KX586" s="53"/>
      <c r="KY586" s="53"/>
      <c r="KZ586" s="53"/>
      <c r="LA586" s="53"/>
      <c r="LB586" s="53"/>
      <c r="LC586" s="53"/>
      <c r="LD586" s="53"/>
      <c r="LE586" s="53"/>
      <c r="LF586" s="53"/>
      <c r="LG586" s="53"/>
      <c r="LH586" s="53"/>
      <c r="LI586" s="53"/>
      <c r="LJ586" s="53"/>
      <c r="LK586" s="53"/>
      <c r="LL586" s="53"/>
      <c r="LM586" s="53"/>
      <c r="LN586" s="53"/>
      <c r="LO586" s="53"/>
      <c r="LP586" s="53"/>
      <c r="LQ586" s="53"/>
      <c r="LR586" s="53"/>
      <c r="LS586" s="53"/>
      <c r="LT586" s="53"/>
      <c r="LU586" s="53"/>
      <c r="LV586" s="53"/>
      <c r="LW586" s="53"/>
      <c r="LX586" s="53"/>
      <c r="LY586" s="53"/>
      <c r="LZ586" s="53"/>
      <c r="MA586" s="53"/>
      <c r="MB586" s="53"/>
      <c r="MC586" s="53"/>
      <c r="MD586" s="53"/>
      <c r="ME586" s="53"/>
      <c r="MF586" s="53"/>
      <c r="MG586" s="53"/>
      <c r="MH586" s="53"/>
      <c r="MI586" s="53"/>
      <c r="MJ586" s="53"/>
      <c r="MK586" s="53"/>
      <c r="ML586" s="53"/>
      <c r="MM586" s="53"/>
      <c r="MN586" s="53"/>
      <c r="MO586" s="53"/>
      <c r="MP586" s="53"/>
      <c r="MQ586" s="53"/>
      <c r="MR586" s="53"/>
      <c r="MS586" s="53"/>
      <c r="MT586" s="53"/>
      <c r="MU586" s="53"/>
      <c r="MV586" s="53"/>
      <c r="MW586" s="53"/>
      <c r="MX586" s="53"/>
      <c r="MY586" s="53"/>
      <c r="MZ586" s="53"/>
      <c r="NA586" s="53"/>
      <c r="NB586" s="53"/>
      <c r="NC586" s="53"/>
      <c r="ND586" s="53"/>
      <c r="NE586" s="53"/>
      <c r="NF586" s="53"/>
      <c r="NG586" s="53"/>
      <c r="NH586" s="53"/>
      <c r="NI586" s="53"/>
      <c r="NJ586" s="53"/>
      <c r="NK586" s="53"/>
      <c r="NL586" s="53"/>
      <c r="NM586" s="53"/>
      <c r="NN586" s="53"/>
      <c r="NO586" s="53"/>
      <c r="NP586" s="53"/>
      <c r="NQ586" s="53"/>
      <c r="NR586" s="53"/>
      <c r="NS586" s="53"/>
      <c r="NT586" s="53"/>
      <c r="NU586" s="53"/>
      <c r="NV586" s="53"/>
      <c r="NW586" s="53"/>
      <c r="NX586" s="53"/>
      <c r="NY586" s="53"/>
      <c r="NZ586" s="53"/>
      <c r="OA586" s="53"/>
      <c r="OB586" s="53"/>
      <c r="OC586" s="53"/>
      <c r="OD586" s="53"/>
      <c r="OE586" s="53"/>
      <c r="OF586" s="53"/>
      <c r="OG586" s="53"/>
      <c r="OH586" s="53"/>
      <c r="OI586" s="53"/>
      <c r="OJ586" s="53"/>
      <c r="OK586" s="53"/>
      <c r="OL586" s="53"/>
      <c r="OM586" s="53"/>
      <c r="ON586" s="53"/>
      <c r="OO586" s="53"/>
      <c r="OP586" s="53"/>
      <c r="OQ586" s="53"/>
      <c r="OR586" s="53"/>
      <c r="OS586" s="53"/>
      <c r="OT586" s="53"/>
      <c r="OU586" s="53"/>
      <c r="OV586" s="53"/>
      <c r="OW586" s="53"/>
      <c r="OX586" s="53"/>
      <c r="OY586" s="53"/>
      <c r="OZ586" s="53"/>
      <c r="PA586" s="53"/>
      <c r="PB586" s="53"/>
      <c r="PC586" s="53"/>
      <c r="PD586" s="53"/>
      <c r="PE586" s="53"/>
      <c r="PF586" s="53"/>
      <c r="PG586" s="53"/>
      <c r="PH586" s="53"/>
      <c r="PI586" s="53"/>
      <c r="PJ586" s="53"/>
      <c r="PK586" s="53"/>
      <c r="PL586" s="53"/>
      <c r="PM586" s="53"/>
      <c r="PN586" s="53"/>
      <c r="PO586" s="53"/>
      <c r="PP586" s="53"/>
      <c r="PQ586" s="53"/>
      <c r="PR586" s="53"/>
      <c r="PS586" s="53"/>
      <c r="PT586" s="53"/>
      <c r="PU586" s="53"/>
      <c r="PV586" s="53"/>
      <c r="PW586" s="53"/>
      <c r="PX586" s="53"/>
      <c r="PY586" s="53"/>
      <c r="PZ586" s="53"/>
      <c r="QA586" s="53"/>
      <c r="QB586" s="53"/>
      <c r="QC586" s="53"/>
      <c r="QD586" s="53"/>
      <c r="QE586" s="53"/>
      <c r="QF586" s="53"/>
      <c r="QG586" s="53"/>
      <c r="QH586" s="53"/>
      <c r="QI586" s="53"/>
      <c r="QJ586" s="53"/>
      <c r="QK586" s="53"/>
      <c r="QL586" s="53"/>
      <c r="QM586" s="53"/>
      <c r="QN586" s="53"/>
      <c r="QO586" s="53"/>
      <c r="QP586" s="53"/>
      <c r="QQ586" s="53"/>
      <c r="QR586" s="53"/>
      <c r="QS586" s="53"/>
      <c r="QT586" s="53"/>
      <c r="QU586" s="53"/>
      <c r="QV586" s="53"/>
      <c r="QW586" s="53"/>
      <c r="QX586" s="53"/>
      <c r="QY586" s="53"/>
      <c r="QZ586" s="53"/>
      <c r="RA586" s="53"/>
      <c r="RB586" s="53"/>
      <c r="RC586" s="53"/>
      <c r="RD586" s="53"/>
      <c r="RE586" s="53"/>
      <c r="RF586" s="53"/>
      <c r="RG586" s="53"/>
      <c r="RH586" s="53"/>
      <c r="RI586" s="53"/>
      <c r="RJ586" s="53"/>
      <c r="RK586" s="53"/>
      <c r="RL586" s="53"/>
      <c r="RM586" s="53"/>
      <c r="RN586" s="53"/>
      <c r="RO586" s="53"/>
      <c r="RP586" s="53"/>
      <c r="RQ586" s="53"/>
      <c r="RR586" s="53"/>
      <c r="RS586" s="53"/>
      <c r="RT586" s="53"/>
      <c r="RU586" s="53"/>
      <c r="RV586" s="53"/>
      <c r="RW586" s="53"/>
      <c r="RX586" s="53"/>
      <c r="RY586" s="53"/>
      <c r="RZ586" s="53"/>
      <c r="SA586" s="53"/>
      <c r="SB586" s="53"/>
      <c r="SC586" s="53"/>
      <c r="SD586" s="53"/>
      <c r="SE586" s="53"/>
      <c r="SF586" s="53"/>
      <c r="SG586" s="53"/>
      <c r="SH586" s="53"/>
      <c r="SI586" s="53"/>
      <c r="SJ586" s="53"/>
      <c r="SK586" s="53"/>
      <c r="SL586" s="53"/>
      <c r="SM586" s="53"/>
      <c r="SN586" s="53"/>
      <c r="SO586" s="53"/>
      <c r="SP586" s="53"/>
      <c r="SQ586" s="53"/>
      <c r="SR586" s="53"/>
      <c r="SS586" s="53"/>
      <c r="ST586" s="53"/>
      <c r="SU586" s="53"/>
      <c r="SV586" s="53"/>
      <c r="SW586" s="53"/>
      <c r="SX586" s="53"/>
      <c r="SY586" s="53"/>
      <c r="SZ586" s="53"/>
      <c r="TA586" s="53"/>
      <c r="TB586" s="53"/>
      <c r="TC586" s="53"/>
      <c r="TD586" s="53"/>
      <c r="TE586" s="53"/>
      <c r="TF586" s="53"/>
      <c r="TG586" s="53"/>
      <c r="TH586" s="53"/>
      <c r="TI586" s="53"/>
      <c r="TJ586" s="53"/>
      <c r="TK586" s="53"/>
      <c r="TL586" s="53"/>
      <c r="TM586" s="53"/>
      <c r="TN586" s="53"/>
      <c r="TO586" s="53"/>
      <c r="TP586" s="53"/>
      <c r="TQ586" s="53"/>
      <c r="TR586" s="53"/>
      <c r="TS586" s="53"/>
      <c r="TT586" s="53"/>
      <c r="TU586" s="53"/>
      <c r="TV586" s="53"/>
      <c r="TW586" s="53"/>
      <c r="TX586" s="53"/>
      <c r="TY586" s="53"/>
      <c r="TZ586" s="53"/>
      <c r="UA586" s="53"/>
      <c r="UB586" s="53"/>
      <c r="UC586" s="53"/>
      <c r="UD586" s="53"/>
      <c r="UE586" s="53"/>
      <c r="UF586" s="53"/>
      <c r="UG586" s="53"/>
    </row>
    <row r="587" spans="12:553" s="19" customFormat="1" ht="15.75" customHeight="1" x14ac:dyDescent="0.2">
      <c r="L587" s="66"/>
      <c r="M587" s="66"/>
      <c r="N587" s="52"/>
      <c r="O587" s="53"/>
      <c r="P587" s="53"/>
      <c r="Q587" s="53"/>
      <c r="R587" s="53"/>
      <c r="S587" s="53"/>
      <c r="T587" s="53"/>
      <c r="U587" s="53"/>
      <c r="V587" s="53"/>
      <c r="W587" s="53"/>
      <c r="X587" s="53"/>
      <c r="Y587" s="53"/>
      <c r="Z587" s="53"/>
      <c r="AA587" s="53"/>
      <c r="AB587" s="53"/>
      <c r="AC587" s="53"/>
      <c r="AD587" s="53"/>
      <c r="AE587" s="53"/>
      <c r="AF587" s="53"/>
      <c r="AG587" s="53"/>
      <c r="AH587" s="53"/>
      <c r="AI587" s="53"/>
      <c r="AJ587" s="53"/>
      <c r="AK587" s="53"/>
      <c r="AL587" s="53"/>
      <c r="AM587" s="53"/>
      <c r="AN587" s="53"/>
      <c r="AO587" s="53"/>
      <c r="AP587" s="53"/>
      <c r="AQ587" s="53"/>
      <c r="AR587" s="53"/>
      <c r="AS587" s="53"/>
      <c r="AT587" s="53"/>
      <c r="AU587" s="53"/>
      <c r="AV587" s="53"/>
      <c r="AW587" s="53"/>
      <c r="AX587" s="53"/>
      <c r="AY587" s="53"/>
      <c r="AZ587" s="53"/>
      <c r="BA587" s="53"/>
      <c r="BB587" s="53"/>
      <c r="BC587" s="53"/>
      <c r="BD587" s="53"/>
      <c r="BE587" s="53"/>
      <c r="BF587" s="53"/>
      <c r="BG587" s="53"/>
      <c r="BH587" s="53"/>
      <c r="BI587" s="53"/>
      <c r="BJ587" s="53"/>
      <c r="BK587" s="53"/>
      <c r="BL587" s="53"/>
      <c r="BM587" s="53"/>
      <c r="BN587" s="53"/>
      <c r="BO587" s="53"/>
      <c r="BP587" s="53"/>
      <c r="BQ587" s="53"/>
      <c r="BR587" s="53"/>
      <c r="BS587" s="53"/>
      <c r="BT587" s="53"/>
      <c r="BU587" s="53"/>
      <c r="BV587" s="53"/>
      <c r="BW587" s="53"/>
      <c r="BX587" s="53"/>
      <c r="BY587" s="53"/>
      <c r="BZ587" s="53"/>
      <c r="CA587" s="53"/>
      <c r="CB587" s="53"/>
      <c r="CC587" s="53"/>
      <c r="CD587" s="53"/>
      <c r="CE587" s="53"/>
      <c r="CF587" s="53"/>
      <c r="CG587" s="53"/>
      <c r="CH587" s="53"/>
      <c r="CI587" s="53"/>
      <c r="CJ587" s="53"/>
      <c r="CK587" s="53"/>
      <c r="CL587" s="53"/>
      <c r="CM587" s="53"/>
      <c r="CN587" s="53"/>
      <c r="CO587" s="53"/>
      <c r="CP587" s="53"/>
      <c r="CQ587" s="53"/>
      <c r="CR587" s="53"/>
      <c r="CS587" s="53"/>
      <c r="CT587" s="53"/>
      <c r="CU587" s="53"/>
      <c r="CV587" s="53"/>
      <c r="CW587" s="53"/>
      <c r="CX587" s="53"/>
      <c r="CY587" s="53"/>
      <c r="CZ587" s="53"/>
      <c r="DA587" s="53"/>
      <c r="DB587" s="53"/>
      <c r="DC587" s="53"/>
      <c r="DD587" s="53"/>
      <c r="DE587" s="53"/>
      <c r="DF587" s="53"/>
      <c r="DG587" s="53"/>
      <c r="DH587" s="53"/>
      <c r="DI587" s="53"/>
      <c r="DJ587" s="53"/>
      <c r="DK587" s="53"/>
      <c r="DL587" s="53"/>
      <c r="DM587" s="53"/>
      <c r="DN587" s="53"/>
      <c r="DO587" s="53"/>
      <c r="DP587" s="53"/>
      <c r="DQ587" s="53"/>
      <c r="DR587" s="53"/>
      <c r="DS587" s="53"/>
      <c r="DT587" s="53"/>
      <c r="DU587" s="53"/>
      <c r="DV587" s="53"/>
      <c r="DW587" s="53"/>
      <c r="DX587" s="53"/>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3"/>
      <c r="FK587" s="53"/>
      <c r="FL587" s="53"/>
      <c r="FM587" s="53"/>
      <c r="FN587" s="53"/>
      <c r="FO587" s="53"/>
      <c r="FP587" s="53"/>
      <c r="FQ587" s="53"/>
      <c r="FR587" s="53"/>
      <c r="FS587" s="53"/>
      <c r="FT587" s="53"/>
      <c r="FU587" s="53"/>
      <c r="FV587" s="53"/>
      <c r="FW587" s="53"/>
      <c r="FX587" s="53"/>
      <c r="FY587" s="53"/>
      <c r="FZ587" s="53"/>
      <c r="GA587" s="53"/>
      <c r="GB587" s="53"/>
      <c r="GC587" s="53"/>
      <c r="GD587" s="53"/>
      <c r="GE587" s="53"/>
      <c r="GF587" s="53"/>
      <c r="GG587" s="53"/>
      <c r="GH587" s="53"/>
      <c r="GI587" s="53"/>
      <c r="GJ587" s="53"/>
      <c r="GK587" s="53"/>
      <c r="GL587" s="53"/>
      <c r="GM587" s="53"/>
      <c r="GN587" s="53"/>
      <c r="GO587" s="53"/>
      <c r="GP587" s="53"/>
      <c r="GQ587" s="53"/>
      <c r="GR587" s="53"/>
      <c r="GS587" s="53"/>
      <c r="GT587" s="53"/>
      <c r="GU587" s="53"/>
      <c r="GV587" s="53"/>
      <c r="GW587" s="53"/>
      <c r="GX587" s="53"/>
      <c r="GY587" s="53"/>
      <c r="GZ587" s="53"/>
      <c r="HA587" s="53"/>
      <c r="HB587" s="53"/>
      <c r="HC587" s="53"/>
      <c r="HD587" s="53"/>
      <c r="HE587" s="53"/>
      <c r="HF587" s="53"/>
      <c r="HG587" s="53"/>
      <c r="HH587" s="53"/>
      <c r="HI587" s="53"/>
      <c r="HJ587" s="53"/>
      <c r="HK587" s="53"/>
      <c r="HL587" s="53"/>
      <c r="HM587" s="53"/>
      <c r="HN587" s="53"/>
      <c r="HO587" s="53"/>
      <c r="HP587" s="53"/>
      <c r="HQ587" s="53"/>
      <c r="HR587" s="53"/>
      <c r="HS587" s="53"/>
      <c r="HT587" s="53"/>
      <c r="HU587" s="53"/>
      <c r="HV587" s="53"/>
      <c r="HW587" s="53"/>
      <c r="HX587" s="53"/>
      <c r="HY587" s="53"/>
      <c r="HZ587" s="53"/>
      <c r="IA587" s="53"/>
      <c r="IB587" s="53"/>
      <c r="IC587" s="53"/>
      <c r="ID587" s="53"/>
      <c r="IE587" s="53"/>
      <c r="IF587" s="53"/>
      <c r="IG587" s="53"/>
      <c r="IH587" s="53"/>
      <c r="II587" s="53"/>
      <c r="IJ587" s="53"/>
      <c r="IK587" s="53"/>
      <c r="IL587" s="53"/>
      <c r="IM587" s="53"/>
      <c r="IN587" s="53"/>
      <c r="IO587" s="53"/>
      <c r="IP587" s="53"/>
      <c r="IQ587" s="53"/>
      <c r="IR587" s="53"/>
      <c r="IS587" s="53"/>
      <c r="IT587" s="53"/>
      <c r="IU587" s="53"/>
      <c r="IV587" s="53"/>
      <c r="IW587" s="53"/>
      <c r="IX587" s="53"/>
      <c r="IY587" s="53"/>
      <c r="IZ587" s="53"/>
      <c r="JA587" s="53"/>
      <c r="JB587" s="53"/>
      <c r="JC587" s="53"/>
      <c r="JD587" s="53"/>
      <c r="JE587" s="53"/>
      <c r="JF587" s="53"/>
      <c r="JG587" s="53"/>
      <c r="JH587" s="53"/>
      <c r="JI587" s="53"/>
      <c r="JJ587" s="53"/>
      <c r="JK587" s="53"/>
      <c r="JL587" s="53"/>
      <c r="JM587" s="53"/>
      <c r="JN587" s="53"/>
      <c r="JO587" s="53"/>
      <c r="JP587" s="53"/>
      <c r="JQ587" s="53"/>
      <c r="JR587" s="53"/>
      <c r="JS587" s="53"/>
      <c r="JT587" s="53"/>
      <c r="JU587" s="53"/>
      <c r="JV587" s="53"/>
      <c r="JW587" s="53"/>
      <c r="JX587" s="53"/>
      <c r="JY587" s="53"/>
      <c r="JZ587" s="53"/>
      <c r="KA587" s="53"/>
      <c r="KB587" s="53"/>
      <c r="KC587" s="53"/>
      <c r="KD587" s="53"/>
      <c r="KE587" s="53"/>
      <c r="KF587" s="53"/>
      <c r="KG587" s="53"/>
      <c r="KH587" s="53"/>
      <c r="KI587" s="53"/>
      <c r="KJ587" s="53"/>
      <c r="KK587" s="53"/>
      <c r="KL587" s="53"/>
      <c r="KM587" s="53"/>
      <c r="KN587" s="53"/>
      <c r="KO587" s="53"/>
      <c r="KP587" s="53"/>
      <c r="KQ587" s="53"/>
      <c r="KR587" s="53"/>
      <c r="KS587" s="53"/>
      <c r="KT587" s="53"/>
      <c r="KU587" s="53"/>
      <c r="KV587" s="53"/>
      <c r="KW587" s="53"/>
      <c r="KX587" s="53"/>
      <c r="KY587" s="53"/>
      <c r="KZ587" s="53"/>
      <c r="LA587" s="53"/>
      <c r="LB587" s="53"/>
      <c r="LC587" s="53"/>
      <c r="LD587" s="53"/>
      <c r="LE587" s="53"/>
      <c r="LF587" s="53"/>
      <c r="LG587" s="53"/>
      <c r="LH587" s="53"/>
      <c r="LI587" s="53"/>
      <c r="LJ587" s="53"/>
      <c r="LK587" s="53"/>
      <c r="LL587" s="53"/>
      <c r="LM587" s="53"/>
      <c r="LN587" s="53"/>
      <c r="LO587" s="53"/>
      <c r="LP587" s="53"/>
      <c r="LQ587" s="53"/>
      <c r="LR587" s="53"/>
      <c r="LS587" s="53"/>
      <c r="LT587" s="53"/>
      <c r="LU587" s="53"/>
      <c r="LV587" s="53"/>
      <c r="LW587" s="53"/>
      <c r="LX587" s="53"/>
      <c r="LY587" s="53"/>
      <c r="LZ587" s="53"/>
      <c r="MA587" s="53"/>
      <c r="MB587" s="53"/>
      <c r="MC587" s="53"/>
      <c r="MD587" s="53"/>
      <c r="ME587" s="53"/>
      <c r="MF587" s="53"/>
      <c r="MG587" s="53"/>
      <c r="MH587" s="53"/>
      <c r="MI587" s="53"/>
      <c r="MJ587" s="53"/>
      <c r="MK587" s="53"/>
      <c r="ML587" s="53"/>
      <c r="MM587" s="53"/>
      <c r="MN587" s="53"/>
      <c r="MO587" s="53"/>
      <c r="MP587" s="53"/>
      <c r="MQ587" s="53"/>
      <c r="MR587" s="53"/>
      <c r="MS587" s="53"/>
      <c r="MT587" s="53"/>
      <c r="MU587" s="53"/>
      <c r="MV587" s="53"/>
      <c r="MW587" s="53"/>
      <c r="MX587" s="53"/>
      <c r="MY587" s="53"/>
      <c r="MZ587" s="53"/>
      <c r="NA587" s="53"/>
      <c r="NB587" s="53"/>
      <c r="NC587" s="53"/>
      <c r="ND587" s="53"/>
      <c r="NE587" s="53"/>
      <c r="NF587" s="53"/>
      <c r="NG587" s="53"/>
      <c r="NH587" s="53"/>
      <c r="NI587" s="53"/>
      <c r="NJ587" s="53"/>
      <c r="NK587" s="53"/>
      <c r="NL587" s="53"/>
      <c r="NM587" s="53"/>
      <c r="NN587" s="53"/>
      <c r="NO587" s="53"/>
      <c r="NP587" s="53"/>
      <c r="NQ587" s="53"/>
      <c r="NR587" s="53"/>
      <c r="NS587" s="53"/>
      <c r="NT587" s="53"/>
      <c r="NU587" s="53"/>
      <c r="NV587" s="53"/>
      <c r="NW587" s="53"/>
      <c r="NX587" s="53"/>
      <c r="NY587" s="53"/>
      <c r="NZ587" s="53"/>
      <c r="OA587" s="53"/>
      <c r="OB587" s="53"/>
      <c r="OC587" s="53"/>
      <c r="OD587" s="53"/>
      <c r="OE587" s="53"/>
      <c r="OF587" s="53"/>
      <c r="OG587" s="53"/>
      <c r="OH587" s="53"/>
      <c r="OI587" s="53"/>
      <c r="OJ587" s="53"/>
      <c r="OK587" s="53"/>
      <c r="OL587" s="53"/>
      <c r="OM587" s="53"/>
      <c r="ON587" s="53"/>
      <c r="OO587" s="53"/>
      <c r="OP587" s="53"/>
      <c r="OQ587" s="53"/>
      <c r="OR587" s="53"/>
      <c r="OS587" s="53"/>
      <c r="OT587" s="53"/>
      <c r="OU587" s="53"/>
      <c r="OV587" s="53"/>
      <c r="OW587" s="53"/>
      <c r="OX587" s="53"/>
      <c r="OY587" s="53"/>
      <c r="OZ587" s="53"/>
      <c r="PA587" s="53"/>
      <c r="PB587" s="53"/>
      <c r="PC587" s="53"/>
      <c r="PD587" s="53"/>
      <c r="PE587" s="53"/>
      <c r="PF587" s="53"/>
      <c r="PG587" s="53"/>
      <c r="PH587" s="53"/>
      <c r="PI587" s="53"/>
      <c r="PJ587" s="53"/>
      <c r="PK587" s="53"/>
      <c r="PL587" s="53"/>
      <c r="PM587" s="53"/>
      <c r="PN587" s="53"/>
      <c r="PO587" s="53"/>
      <c r="PP587" s="53"/>
      <c r="PQ587" s="53"/>
      <c r="PR587" s="53"/>
      <c r="PS587" s="53"/>
      <c r="PT587" s="53"/>
      <c r="PU587" s="53"/>
      <c r="PV587" s="53"/>
      <c r="PW587" s="53"/>
      <c r="PX587" s="53"/>
      <c r="PY587" s="53"/>
      <c r="PZ587" s="53"/>
      <c r="QA587" s="53"/>
      <c r="QB587" s="53"/>
      <c r="QC587" s="53"/>
      <c r="QD587" s="53"/>
      <c r="QE587" s="53"/>
      <c r="QF587" s="53"/>
      <c r="QG587" s="53"/>
      <c r="QH587" s="53"/>
      <c r="QI587" s="53"/>
      <c r="QJ587" s="53"/>
      <c r="QK587" s="53"/>
      <c r="QL587" s="53"/>
      <c r="QM587" s="53"/>
      <c r="QN587" s="53"/>
      <c r="QO587" s="53"/>
      <c r="QP587" s="53"/>
      <c r="QQ587" s="53"/>
      <c r="QR587" s="53"/>
      <c r="QS587" s="53"/>
      <c r="QT587" s="53"/>
      <c r="QU587" s="53"/>
      <c r="QV587" s="53"/>
      <c r="QW587" s="53"/>
      <c r="QX587" s="53"/>
      <c r="QY587" s="53"/>
      <c r="QZ587" s="53"/>
      <c r="RA587" s="53"/>
      <c r="RB587" s="53"/>
      <c r="RC587" s="53"/>
      <c r="RD587" s="53"/>
      <c r="RE587" s="53"/>
      <c r="RF587" s="53"/>
      <c r="RG587" s="53"/>
      <c r="RH587" s="53"/>
      <c r="RI587" s="53"/>
      <c r="RJ587" s="53"/>
      <c r="RK587" s="53"/>
      <c r="RL587" s="53"/>
      <c r="RM587" s="53"/>
      <c r="RN587" s="53"/>
      <c r="RO587" s="53"/>
      <c r="RP587" s="53"/>
      <c r="RQ587" s="53"/>
      <c r="RR587" s="53"/>
      <c r="RS587" s="53"/>
      <c r="RT587" s="53"/>
      <c r="RU587" s="53"/>
      <c r="RV587" s="53"/>
      <c r="RW587" s="53"/>
      <c r="RX587" s="53"/>
      <c r="RY587" s="53"/>
      <c r="RZ587" s="53"/>
      <c r="SA587" s="53"/>
      <c r="SB587" s="53"/>
      <c r="SC587" s="53"/>
      <c r="SD587" s="53"/>
      <c r="SE587" s="53"/>
      <c r="SF587" s="53"/>
      <c r="SG587" s="53"/>
      <c r="SH587" s="53"/>
      <c r="SI587" s="53"/>
      <c r="SJ587" s="53"/>
      <c r="SK587" s="53"/>
      <c r="SL587" s="53"/>
      <c r="SM587" s="53"/>
      <c r="SN587" s="53"/>
      <c r="SO587" s="53"/>
      <c r="SP587" s="53"/>
      <c r="SQ587" s="53"/>
      <c r="SR587" s="53"/>
      <c r="SS587" s="53"/>
      <c r="ST587" s="53"/>
      <c r="SU587" s="53"/>
      <c r="SV587" s="53"/>
      <c r="SW587" s="53"/>
      <c r="SX587" s="53"/>
      <c r="SY587" s="53"/>
      <c r="SZ587" s="53"/>
      <c r="TA587" s="53"/>
      <c r="TB587" s="53"/>
      <c r="TC587" s="53"/>
      <c r="TD587" s="53"/>
      <c r="TE587" s="53"/>
      <c r="TF587" s="53"/>
      <c r="TG587" s="53"/>
      <c r="TH587" s="53"/>
      <c r="TI587" s="53"/>
      <c r="TJ587" s="53"/>
      <c r="TK587" s="53"/>
      <c r="TL587" s="53"/>
      <c r="TM587" s="53"/>
      <c r="TN587" s="53"/>
      <c r="TO587" s="53"/>
      <c r="TP587" s="53"/>
      <c r="TQ587" s="53"/>
      <c r="TR587" s="53"/>
      <c r="TS587" s="53"/>
      <c r="TT587" s="53"/>
      <c r="TU587" s="53"/>
      <c r="TV587" s="53"/>
      <c r="TW587" s="53"/>
      <c r="TX587" s="53"/>
      <c r="TY587" s="53"/>
      <c r="TZ587" s="53"/>
      <c r="UA587" s="53"/>
      <c r="UB587" s="53"/>
      <c r="UC587" s="53"/>
      <c r="UD587" s="53"/>
      <c r="UE587" s="53"/>
      <c r="UF587" s="53"/>
      <c r="UG587" s="53"/>
    </row>
    <row r="588" spans="12:553" s="19" customFormat="1" ht="15.75" customHeight="1" x14ac:dyDescent="0.2">
      <c r="L588" s="66"/>
      <c r="M588" s="66"/>
      <c r="N588" s="52"/>
      <c r="O588" s="53"/>
      <c r="P588" s="53"/>
      <c r="Q588" s="53"/>
      <c r="R588" s="53"/>
      <c r="S588" s="53"/>
      <c r="T588" s="53"/>
      <c r="U588" s="53"/>
      <c r="V588" s="53"/>
      <c r="W588" s="53"/>
      <c r="X588" s="53"/>
      <c r="Y588" s="53"/>
      <c r="Z588" s="53"/>
      <c r="AA588" s="53"/>
      <c r="AB588" s="53"/>
      <c r="AC588" s="53"/>
      <c r="AD588" s="53"/>
      <c r="AE588" s="53"/>
      <c r="AF588" s="53"/>
      <c r="AG588" s="53"/>
      <c r="AH588" s="53"/>
      <c r="AI588" s="53"/>
      <c r="AJ588" s="53"/>
      <c r="AK588" s="53"/>
      <c r="AL588" s="53"/>
      <c r="AM588" s="53"/>
      <c r="AN588" s="53"/>
      <c r="AO588" s="53"/>
      <c r="AP588" s="53"/>
      <c r="AQ588" s="53"/>
      <c r="AR588" s="53"/>
      <c r="AS588" s="53"/>
      <c r="AT588" s="53"/>
      <c r="AU588" s="53"/>
      <c r="AV588" s="53"/>
      <c r="AW588" s="53"/>
      <c r="AX588" s="53"/>
      <c r="AY588" s="53"/>
      <c r="AZ588" s="53"/>
      <c r="BA588" s="53"/>
      <c r="BB588" s="53"/>
      <c r="BC588" s="53"/>
      <c r="BD588" s="53"/>
      <c r="BE588" s="53"/>
      <c r="BF588" s="53"/>
      <c r="BG588" s="53"/>
      <c r="BH588" s="53"/>
      <c r="BI588" s="53"/>
      <c r="BJ588" s="53"/>
      <c r="BK588" s="53"/>
      <c r="BL588" s="53"/>
      <c r="BM588" s="53"/>
      <c r="BN588" s="53"/>
      <c r="BO588" s="53"/>
      <c r="BP588" s="53"/>
      <c r="BQ588" s="53"/>
      <c r="BR588" s="53"/>
      <c r="BS588" s="53"/>
      <c r="BT588" s="53"/>
      <c r="BU588" s="53"/>
      <c r="BV588" s="53"/>
      <c r="BW588" s="53"/>
      <c r="BX588" s="53"/>
      <c r="BY588" s="53"/>
      <c r="BZ588" s="53"/>
      <c r="CA588" s="53"/>
      <c r="CB588" s="53"/>
      <c r="CC588" s="53"/>
      <c r="CD588" s="53"/>
      <c r="CE588" s="53"/>
      <c r="CF588" s="53"/>
      <c r="CG588" s="53"/>
      <c r="CH588" s="53"/>
      <c r="CI588" s="53"/>
      <c r="CJ588" s="53"/>
      <c r="CK588" s="53"/>
      <c r="CL588" s="53"/>
      <c r="CM588" s="53"/>
      <c r="CN588" s="53"/>
      <c r="CO588" s="53"/>
      <c r="CP588" s="53"/>
      <c r="CQ588" s="53"/>
      <c r="CR588" s="53"/>
      <c r="CS588" s="53"/>
      <c r="CT588" s="53"/>
      <c r="CU588" s="53"/>
      <c r="CV588" s="53"/>
      <c r="CW588" s="53"/>
      <c r="CX588" s="53"/>
      <c r="CY588" s="53"/>
      <c r="CZ588" s="53"/>
      <c r="DA588" s="53"/>
      <c r="DB588" s="53"/>
      <c r="DC588" s="53"/>
      <c r="DD588" s="53"/>
      <c r="DE588" s="53"/>
      <c r="DF588" s="53"/>
      <c r="DG588" s="53"/>
      <c r="DH588" s="53"/>
      <c r="DI588" s="53"/>
      <c r="DJ588" s="53"/>
      <c r="DK588" s="53"/>
      <c r="DL588" s="53"/>
      <c r="DM588" s="53"/>
      <c r="DN588" s="53"/>
      <c r="DO588" s="53"/>
      <c r="DP588" s="53"/>
      <c r="DQ588" s="53"/>
      <c r="DR588" s="53"/>
      <c r="DS588" s="53"/>
      <c r="DT588" s="53"/>
      <c r="DU588" s="53"/>
      <c r="DV588" s="53"/>
      <c r="DW588" s="53"/>
      <c r="DX588" s="53"/>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3"/>
      <c r="FK588" s="53"/>
      <c r="FL588" s="53"/>
      <c r="FM588" s="53"/>
      <c r="FN588" s="53"/>
      <c r="FO588" s="53"/>
      <c r="FP588" s="53"/>
      <c r="FQ588" s="53"/>
      <c r="FR588" s="53"/>
      <c r="FS588" s="53"/>
      <c r="FT588" s="53"/>
      <c r="FU588" s="53"/>
      <c r="FV588" s="53"/>
      <c r="FW588" s="53"/>
      <c r="FX588" s="53"/>
      <c r="FY588" s="53"/>
      <c r="FZ588" s="53"/>
      <c r="GA588" s="53"/>
      <c r="GB588" s="53"/>
      <c r="GC588" s="53"/>
      <c r="GD588" s="53"/>
      <c r="GE588" s="53"/>
      <c r="GF588" s="53"/>
      <c r="GG588" s="53"/>
      <c r="GH588" s="53"/>
      <c r="GI588" s="53"/>
      <c r="GJ588" s="53"/>
      <c r="GK588" s="53"/>
      <c r="GL588" s="53"/>
      <c r="GM588" s="53"/>
      <c r="GN588" s="53"/>
      <c r="GO588" s="53"/>
      <c r="GP588" s="53"/>
      <c r="GQ588" s="53"/>
      <c r="GR588" s="53"/>
      <c r="GS588" s="53"/>
      <c r="GT588" s="53"/>
      <c r="GU588" s="53"/>
      <c r="GV588" s="53"/>
      <c r="GW588" s="53"/>
      <c r="GX588" s="53"/>
      <c r="GY588" s="53"/>
      <c r="GZ588" s="53"/>
      <c r="HA588" s="53"/>
      <c r="HB588" s="53"/>
      <c r="HC588" s="53"/>
      <c r="HD588" s="53"/>
      <c r="HE588" s="53"/>
      <c r="HF588" s="53"/>
      <c r="HG588" s="53"/>
      <c r="HH588" s="53"/>
      <c r="HI588" s="53"/>
      <c r="HJ588" s="53"/>
      <c r="HK588" s="53"/>
      <c r="HL588" s="53"/>
      <c r="HM588" s="53"/>
      <c r="HN588" s="53"/>
      <c r="HO588" s="53"/>
      <c r="HP588" s="53"/>
      <c r="HQ588" s="53"/>
      <c r="HR588" s="53"/>
      <c r="HS588" s="53"/>
      <c r="HT588" s="53"/>
      <c r="HU588" s="53"/>
      <c r="HV588" s="53"/>
      <c r="HW588" s="53"/>
      <c r="HX588" s="53"/>
      <c r="HY588" s="53"/>
      <c r="HZ588" s="53"/>
      <c r="IA588" s="53"/>
      <c r="IB588" s="53"/>
      <c r="IC588" s="53"/>
      <c r="ID588" s="53"/>
      <c r="IE588" s="53"/>
      <c r="IF588" s="53"/>
      <c r="IG588" s="53"/>
      <c r="IH588" s="53"/>
      <c r="II588" s="53"/>
      <c r="IJ588" s="53"/>
      <c r="IK588" s="53"/>
      <c r="IL588" s="53"/>
      <c r="IM588" s="53"/>
      <c r="IN588" s="53"/>
      <c r="IO588" s="53"/>
      <c r="IP588" s="53"/>
      <c r="IQ588" s="53"/>
      <c r="IR588" s="53"/>
      <c r="IS588" s="53"/>
      <c r="IT588" s="53"/>
      <c r="IU588" s="53"/>
      <c r="IV588" s="53"/>
      <c r="IW588" s="53"/>
      <c r="IX588" s="53"/>
      <c r="IY588" s="53"/>
      <c r="IZ588" s="53"/>
      <c r="JA588" s="53"/>
      <c r="JB588" s="53"/>
      <c r="JC588" s="53"/>
      <c r="JD588" s="53"/>
      <c r="JE588" s="53"/>
      <c r="JF588" s="53"/>
      <c r="JG588" s="53"/>
      <c r="JH588" s="53"/>
      <c r="JI588" s="53"/>
      <c r="JJ588" s="53"/>
      <c r="JK588" s="53"/>
      <c r="JL588" s="53"/>
      <c r="JM588" s="53"/>
      <c r="JN588" s="53"/>
      <c r="JO588" s="53"/>
      <c r="JP588" s="53"/>
      <c r="JQ588" s="53"/>
      <c r="JR588" s="53"/>
      <c r="JS588" s="53"/>
      <c r="JT588" s="53"/>
      <c r="JU588" s="53"/>
      <c r="JV588" s="53"/>
      <c r="JW588" s="53"/>
      <c r="JX588" s="53"/>
      <c r="JY588" s="53"/>
      <c r="JZ588" s="53"/>
      <c r="KA588" s="53"/>
      <c r="KB588" s="53"/>
      <c r="KC588" s="53"/>
      <c r="KD588" s="53"/>
      <c r="KE588" s="53"/>
      <c r="KF588" s="53"/>
      <c r="KG588" s="53"/>
      <c r="KH588" s="53"/>
      <c r="KI588" s="53"/>
      <c r="KJ588" s="53"/>
      <c r="KK588" s="53"/>
      <c r="KL588" s="53"/>
      <c r="KM588" s="53"/>
      <c r="KN588" s="53"/>
      <c r="KO588" s="53"/>
      <c r="KP588" s="53"/>
      <c r="KQ588" s="53"/>
      <c r="KR588" s="53"/>
      <c r="KS588" s="53"/>
      <c r="KT588" s="53"/>
      <c r="KU588" s="53"/>
      <c r="KV588" s="53"/>
      <c r="KW588" s="53"/>
      <c r="KX588" s="53"/>
      <c r="KY588" s="53"/>
      <c r="KZ588" s="53"/>
      <c r="LA588" s="53"/>
      <c r="LB588" s="53"/>
      <c r="LC588" s="53"/>
      <c r="LD588" s="53"/>
      <c r="LE588" s="53"/>
      <c r="LF588" s="53"/>
      <c r="LG588" s="53"/>
      <c r="LH588" s="53"/>
      <c r="LI588" s="53"/>
      <c r="LJ588" s="53"/>
      <c r="LK588" s="53"/>
      <c r="LL588" s="53"/>
      <c r="LM588" s="53"/>
      <c r="LN588" s="53"/>
      <c r="LO588" s="53"/>
      <c r="LP588" s="53"/>
      <c r="LQ588" s="53"/>
      <c r="LR588" s="53"/>
      <c r="LS588" s="53"/>
      <c r="LT588" s="53"/>
      <c r="LU588" s="53"/>
      <c r="LV588" s="53"/>
      <c r="LW588" s="53"/>
      <c r="LX588" s="53"/>
      <c r="LY588" s="53"/>
      <c r="LZ588" s="53"/>
      <c r="MA588" s="53"/>
      <c r="MB588" s="53"/>
      <c r="MC588" s="53"/>
      <c r="MD588" s="53"/>
      <c r="ME588" s="53"/>
      <c r="MF588" s="53"/>
      <c r="MG588" s="53"/>
      <c r="MH588" s="53"/>
      <c r="MI588" s="53"/>
      <c r="MJ588" s="53"/>
      <c r="MK588" s="53"/>
      <c r="ML588" s="53"/>
      <c r="MM588" s="53"/>
      <c r="MN588" s="53"/>
      <c r="MO588" s="53"/>
      <c r="MP588" s="53"/>
      <c r="MQ588" s="53"/>
      <c r="MR588" s="53"/>
      <c r="MS588" s="53"/>
      <c r="MT588" s="53"/>
      <c r="MU588" s="53"/>
      <c r="MV588" s="53"/>
      <c r="MW588" s="53"/>
      <c r="MX588" s="53"/>
      <c r="MY588" s="53"/>
      <c r="MZ588" s="53"/>
      <c r="NA588" s="53"/>
      <c r="NB588" s="53"/>
      <c r="NC588" s="53"/>
      <c r="ND588" s="53"/>
      <c r="NE588" s="53"/>
      <c r="NF588" s="53"/>
      <c r="NG588" s="53"/>
      <c r="NH588" s="53"/>
      <c r="NI588" s="53"/>
      <c r="NJ588" s="53"/>
      <c r="NK588" s="53"/>
      <c r="NL588" s="53"/>
      <c r="NM588" s="53"/>
      <c r="NN588" s="53"/>
      <c r="NO588" s="53"/>
      <c r="NP588" s="53"/>
      <c r="NQ588" s="53"/>
      <c r="NR588" s="53"/>
      <c r="NS588" s="53"/>
      <c r="NT588" s="53"/>
      <c r="NU588" s="53"/>
      <c r="NV588" s="53"/>
      <c r="NW588" s="53"/>
      <c r="NX588" s="53"/>
      <c r="NY588" s="53"/>
      <c r="NZ588" s="53"/>
      <c r="OA588" s="53"/>
      <c r="OB588" s="53"/>
      <c r="OC588" s="53"/>
      <c r="OD588" s="53"/>
      <c r="OE588" s="53"/>
      <c r="OF588" s="53"/>
      <c r="OG588" s="53"/>
      <c r="OH588" s="53"/>
      <c r="OI588" s="53"/>
      <c r="OJ588" s="53"/>
      <c r="OK588" s="53"/>
      <c r="OL588" s="53"/>
      <c r="OM588" s="53"/>
      <c r="ON588" s="53"/>
      <c r="OO588" s="53"/>
      <c r="OP588" s="53"/>
      <c r="OQ588" s="53"/>
      <c r="OR588" s="53"/>
      <c r="OS588" s="53"/>
      <c r="OT588" s="53"/>
      <c r="OU588" s="53"/>
      <c r="OV588" s="53"/>
      <c r="OW588" s="53"/>
      <c r="OX588" s="53"/>
      <c r="OY588" s="53"/>
      <c r="OZ588" s="53"/>
      <c r="PA588" s="53"/>
      <c r="PB588" s="53"/>
      <c r="PC588" s="53"/>
      <c r="PD588" s="53"/>
      <c r="PE588" s="53"/>
      <c r="PF588" s="53"/>
      <c r="PG588" s="53"/>
      <c r="PH588" s="53"/>
      <c r="PI588" s="53"/>
      <c r="PJ588" s="53"/>
      <c r="PK588" s="53"/>
      <c r="PL588" s="53"/>
      <c r="PM588" s="53"/>
      <c r="PN588" s="53"/>
      <c r="PO588" s="53"/>
      <c r="PP588" s="53"/>
      <c r="PQ588" s="53"/>
      <c r="PR588" s="53"/>
      <c r="PS588" s="53"/>
      <c r="PT588" s="53"/>
      <c r="PU588" s="53"/>
      <c r="PV588" s="53"/>
      <c r="PW588" s="53"/>
      <c r="PX588" s="53"/>
      <c r="PY588" s="53"/>
      <c r="PZ588" s="53"/>
      <c r="QA588" s="53"/>
      <c r="QB588" s="53"/>
      <c r="QC588" s="53"/>
      <c r="QD588" s="53"/>
      <c r="QE588" s="53"/>
      <c r="QF588" s="53"/>
      <c r="QG588" s="53"/>
      <c r="QH588" s="53"/>
      <c r="QI588" s="53"/>
      <c r="QJ588" s="53"/>
      <c r="QK588" s="53"/>
      <c r="QL588" s="53"/>
      <c r="QM588" s="53"/>
      <c r="QN588" s="53"/>
      <c r="QO588" s="53"/>
      <c r="QP588" s="53"/>
      <c r="QQ588" s="53"/>
      <c r="QR588" s="53"/>
      <c r="QS588" s="53"/>
      <c r="QT588" s="53"/>
      <c r="QU588" s="53"/>
      <c r="QV588" s="53"/>
      <c r="QW588" s="53"/>
      <c r="QX588" s="53"/>
      <c r="QY588" s="53"/>
      <c r="QZ588" s="53"/>
      <c r="RA588" s="53"/>
      <c r="RB588" s="53"/>
      <c r="RC588" s="53"/>
      <c r="RD588" s="53"/>
      <c r="RE588" s="53"/>
      <c r="RF588" s="53"/>
      <c r="RG588" s="53"/>
      <c r="RH588" s="53"/>
      <c r="RI588" s="53"/>
      <c r="RJ588" s="53"/>
      <c r="RK588" s="53"/>
      <c r="RL588" s="53"/>
      <c r="RM588" s="53"/>
      <c r="RN588" s="53"/>
      <c r="RO588" s="53"/>
      <c r="RP588" s="53"/>
      <c r="RQ588" s="53"/>
      <c r="RR588" s="53"/>
      <c r="RS588" s="53"/>
      <c r="RT588" s="53"/>
      <c r="RU588" s="53"/>
      <c r="RV588" s="53"/>
      <c r="RW588" s="53"/>
      <c r="RX588" s="53"/>
      <c r="RY588" s="53"/>
      <c r="RZ588" s="53"/>
      <c r="SA588" s="53"/>
      <c r="SB588" s="53"/>
      <c r="SC588" s="53"/>
      <c r="SD588" s="53"/>
      <c r="SE588" s="53"/>
      <c r="SF588" s="53"/>
      <c r="SG588" s="53"/>
      <c r="SH588" s="53"/>
      <c r="SI588" s="53"/>
      <c r="SJ588" s="53"/>
      <c r="SK588" s="53"/>
      <c r="SL588" s="53"/>
      <c r="SM588" s="53"/>
      <c r="SN588" s="53"/>
      <c r="SO588" s="53"/>
      <c r="SP588" s="53"/>
      <c r="SQ588" s="53"/>
      <c r="SR588" s="53"/>
      <c r="SS588" s="53"/>
      <c r="ST588" s="53"/>
      <c r="SU588" s="53"/>
      <c r="SV588" s="53"/>
      <c r="SW588" s="53"/>
      <c r="SX588" s="53"/>
      <c r="SY588" s="53"/>
      <c r="SZ588" s="53"/>
      <c r="TA588" s="53"/>
      <c r="TB588" s="53"/>
      <c r="TC588" s="53"/>
      <c r="TD588" s="53"/>
      <c r="TE588" s="53"/>
      <c r="TF588" s="53"/>
      <c r="TG588" s="53"/>
      <c r="TH588" s="53"/>
      <c r="TI588" s="53"/>
      <c r="TJ588" s="53"/>
      <c r="TK588" s="53"/>
      <c r="TL588" s="53"/>
      <c r="TM588" s="53"/>
      <c r="TN588" s="53"/>
      <c r="TO588" s="53"/>
      <c r="TP588" s="53"/>
      <c r="TQ588" s="53"/>
      <c r="TR588" s="53"/>
      <c r="TS588" s="53"/>
      <c r="TT588" s="53"/>
      <c r="TU588" s="53"/>
      <c r="TV588" s="53"/>
      <c r="TW588" s="53"/>
      <c r="TX588" s="53"/>
      <c r="TY588" s="53"/>
      <c r="TZ588" s="53"/>
      <c r="UA588" s="53"/>
      <c r="UB588" s="53"/>
      <c r="UC588" s="53"/>
      <c r="UD588" s="53"/>
      <c r="UE588" s="53"/>
      <c r="UF588" s="53"/>
      <c r="UG588" s="53"/>
    </row>
    <row r="589" spans="12:553" s="19" customFormat="1" ht="15.75" customHeight="1" x14ac:dyDescent="0.2">
      <c r="L589" s="66"/>
      <c r="M589" s="66"/>
      <c r="N589" s="52"/>
      <c r="O589" s="53"/>
      <c r="P589" s="53"/>
      <c r="Q589" s="53"/>
      <c r="R589" s="53"/>
      <c r="S589" s="53"/>
      <c r="T589" s="53"/>
      <c r="U589" s="53"/>
      <c r="V589" s="53"/>
      <c r="W589" s="53"/>
      <c r="X589" s="53"/>
      <c r="Y589" s="53"/>
      <c r="Z589" s="53"/>
      <c r="AA589" s="53"/>
      <c r="AB589" s="53"/>
      <c r="AC589" s="53"/>
      <c r="AD589" s="53"/>
      <c r="AE589" s="53"/>
      <c r="AF589" s="53"/>
      <c r="AG589" s="53"/>
      <c r="AH589" s="53"/>
      <c r="AI589" s="53"/>
      <c r="AJ589" s="53"/>
      <c r="AK589" s="53"/>
      <c r="AL589" s="53"/>
      <c r="AM589" s="53"/>
      <c r="AN589" s="53"/>
      <c r="AO589" s="53"/>
      <c r="AP589" s="53"/>
      <c r="AQ589" s="53"/>
      <c r="AR589" s="53"/>
      <c r="AS589" s="53"/>
      <c r="AT589" s="53"/>
      <c r="AU589" s="53"/>
      <c r="AV589" s="53"/>
      <c r="AW589" s="53"/>
      <c r="AX589" s="53"/>
      <c r="AY589" s="53"/>
      <c r="AZ589" s="53"/>
      <c r="BA589" s="53"/>
      <c r="BB589" s="53"/>
      <c r="BC589" s="53"/>
      <c r="BD589" s="53"/>
      <c r="BE589" s="53"/>
      <c r="BF589" s="53"/>
      <c r="BG589" s="53"/>
      <c r="BH589" s="53"/>
      <c r="BI589" s="53"/>
      <c r="BJ589" s="53"/>
      <c r="BK589" s="53"/>
      <c r="BL589" s="53"/>
      <c r="BM589" s="53"/>
      <c r="BN589" s="53"/>
      <c r="BO589" s="53"/>
      <c r="BP589" s="53"/>
      <c r="BQ589" s="53"/>
      <c r="BR589" s="53"/>
      <c r="BS589" s="53"/>
      <c r="BT589" s="53"/>
      <c r="BU589" s="53"/>
      <c r="BV589" s="53"/>
      <c r="BW589" s="53"/>
      <c r="BX589" s="53"/>
      <c r="BY589" s="53"/>
      <c r="BZ589" s="53"/>
      <c r="CA589" s="53"/>
      <c r="CB589" s="53"/>
      <c r="CC589" s="53"/>
      <c r="CD589" s="53"/>
      <c r="CE589" s="53"/>
      <c r="CF589" s="53"/>
      <c r="CG589" s="53"/>
      <c r="CH589" s="53"/>
      <c r="CI589" s="53"/>
      <c r="CJ589" s="53"/>
      <c r="CK589" s="53"/>
      <c r="CL589" s="53"/>
      <c r="CM589" s="53"/>
      <c r="CN589" s="53"/>
      <c r="CO589" s="53"/>
      <c r="CP589" s="53"/>
      <c r="CQ589" s="53"/>
      <c r="CR589" s="53"/>
      <c r="CS589" s="53"/>
      <c r="CT589" s="53"/>
      <c r="CU589" s="53"/>
      <c r="CV589" s="53"/>
      <c r="CW589" s="53"/>
      <c r="CX589" s="53"/>
      <c r="CY589" s="53"/>
      <c r="CZ589" s="53"/>
      <c r="DA589" s="53"/>
      <c r="DB589" s="53"/>
      <c r="DC589" s="53"/>
      <c r="DD589" s="53"/>
      <c r="DE589" s="53"/>
      <c r="DF589" s="53"/>
      <c r="DG589" s="53"/>
      <c r="DH589" s="53"/>
      <c r="DI589" s="53"/>
      <c r="DJ589" s="53"/>
      <c r="DK589" s="53"/>
      <c r="DL589" s="53"/>
      <c r="DM589" s="53"/>
      <c r="DN589" s="53"/>
      <c r="DO589" s="53"/>
      <c r="DP589" s="53"/>
      <c r="DQ589" s="53"/>
      <c r="DR589" s="53"/>
      <c r="DS589" s="53"/>
      <c r="DT589" s="53"/>
      <c r="DU589" s="53"/>
      <c r="DV589" s="53"/>
      <c r="DW589" s="53"/>
      <c r="DX589" s="53"/>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3"/>
      <c r="FK589" s="53"/>
      <c r="FL589" s="53"/>
      <c r="FM589" s="53"/>
      <c r="FN589" s="53"/>
      <c r="FO589" s="53"/>
      <c r="FP589" s="53"/>
      <c r="FQ589" s="53"/>
      <c r="FR589" s="53"/>
      <c r="FS589" s="53"/>
      <c r="FT589" s="53"/>
      <c r="FU589" s="53"/>
      <c r="FV589" s="53"/>
      <c r="FW589" s="53"/>
      <c r="FX589" s="53"/>
      <c r="FY589" s="53"/>
      <c r="FZ589" s="53"/>
      <c r="GA589" s="53"/>
      <c r="GB589" s="53"/>
      <c r="GC589" s="53"/>
      <c r="GD589" s="53"/>
      <c r="GE589" s="53"/>
      <c r="GF589" s="53"/>
      <c r="GG589" s="53"/>
      <c r="GH589" s="53"/>
      <c r="GI589" s="53"/>
      <c r="GJ589" s="53"/>
      <c r="GK589" s="53"/>
      <c r="GL589" s="53"/>
      <c r="GM589" s="53"/>
      <c r="GN589" s="53"/>
      <c r="GO589" s="53"/>
      <c r="GP589" s="53"/>
      <c r="GQ589" s="53"/>
      <c r="GR589" s="53"/>
      <c r="GS589" s="53"/>
      <c r="GT589" s="53"/>
      <c r="GU589" s="53"/>
      <c r="GV589" s="53"/>
      <c r="GW589" s="53"/>
      <c r="GX589" s="53"/>
      <c r="GY589" s="53"/>
      <c r="GZ589" s="53"/>
      <c r="HA589" s="53"/>
      <c r="HB589" s="53"/>
      <c r="HC589" s="53"/>
      <c r="HD589" s="53"/>
      <c r="HE589" s="53"/>
      <c r="HF589" s="53"/>
      <c r="HG589" s="53"/>
      <c r="HH589" s="53"/>
      <c r="HI589" s="53"/>
      <c r="HJ589" s="53"/>
      <c r="HK589" s="53"/>
      <c r="HL589" s="53"/>
      <c r="HM589" s="53"/>
      <c r="HN589" s="53"/>
      <c r="HO589" s="53"/>
      <c r="HP589" s="53"/>
      <c r="HQ589" s="53"/>
      <c r="HR589" s="53"/>
      <c r="HS589" s="53"/>
      <c r="HT589" s="53"/>
      <c r="HU589" s="53"/>
      <c r="HV589" s="53"/>
      <c r="HW589" s="53"/>
      <c r="HX589" s="53"/>
      <c r="HY589" s="53"/>
      <c r="HZ589" s="53"/>
      <c r="IA589" s="53"/>
      <c r="IB589" s="53"/>
      <c r="IC589" s="53"/>
      <c r="ID589" s="53"/>
      <c r="IE589" s="53"/>
      <c r="IF589" s="53"/>
      <c r="IG589" s="53"/>
      <c r="IH589" s="53"/>
      <c r="II589" s="53"/>
      <c r="IJ589" s="53"/>
      <c r="IK589" s="53"/>
      <c r="IL589" s="53"/>
      <c r="IM589" s="53"/>
      <c r="IN589" s="53"/>
      <c r="IO589" s="53"/>
      <c r="IP589" s="53"/>
      <c r="IQ589" s="53"/>
      <c r="IR589" s="53"/>
      <c r="IS589" s="53"/>
      <c r="IT589" s="53"/>
      <c r="IU589" s="53"/>
      <c r="IV589" s="53"/>
      <c r="IW589" s="53"/>
      <c r="IX589" s="53"/>
      <c r="IY589" s="53"/>
      <c r="IZ589" s="53"/>
      <c r="JA589" s="53"/>
      <c r="JB589" s="53"/>
      <c r="JC589" s="53"/>
      <c r="JD589" s="53"/>
      <c r="JE589" s="53"/>
      <c r="JF589" s="53"/>
      <c r="JG589" s="53"/>
      <c r="JH589" s="53"/>
      <c r="JI589" s="53"/>
      <c r="JJ589" s="53"/>
      <c r="JK589" s="53"/>
      <c r="JL589" s="53"/>
      <c r="JM589" s="53"/>
      <c r="JN589" s="53"/>
      <c r="JO589" s="53"/>
      <c r="JP589" s="53"/>
      <c r="JQ589" s="53"/>
      <c r="JR589" s="53"/>
      <c r="JS589" s="53"/>
      <c r="JT589" s="53"/>
      <c r="JU589" s="53"/>
      <c r="JV589" s="53"/>
      <c r="JW589" s="53"/>
      <c r="JX589" s="53"/>
      <c r="JY589" s="53"/>
      <c r="JZ589" s="53"/>
      <c r="KA589" s="53"/>
      <c r="KB589" s="53"/>
      <c r="KC589" s="53"/>
      <c r="KD589" s="53"/>
      <c r="KE589" s="53"/>
      <c r="KF589" s="53"/>
      <c r="KG589" s="53"/>
      <c r="KH589" s="53"/>
      <c r="KI589" s="53"/>
      <c r="KJ589" s="53"/>
      <c r="KK589" s="53"/>
      <c r="KL589" s="53"/>
      <c r="KM589" s="53"/>
      <c r="KN589" s="53"/>
      <c r="KO589" s="53"/>
      <c r="KP589" s="53"/>
      <c r="KQ589" s="53"/>
      <c r="KR589" s="53"/>
      <c r="KS589" s="53"/>
      <c r="KT589" s="53"/>
      <c r="KU589" s="53"/>
      <c r="KV589" s="53"/>
      <c r="KW589" s="53"/>
      <c r="KX589" s="53"/>
      <c r="KY589" s="53"/>
      <c r="KZ589" s="53"/>
      <c r="LA589" s="53"/>
      <c r="LB589" s="53"/>
      <c r="LC589" s="53"/>
      <c r="LD589" s="53"/>
      <c r="LE589" s="53"/>
      <c r="LF589" s="53"/>
      <c r="LG589" s="53"/>
      <c r="LH589" s="53"/>
      <c r="LI589" s="53"/>
      <c r="LJ589" s="53"/>
      <c r="LK589" s="53"/>
      <c r="LL589" s="53"/>
      <c r="LM589" s="53"/>
      <c r="LN589" s="53"/>
      <c r="LO589" s="53"/>
      <c r="LP589" s="53"/>
      <c r="LQ589" s="53"/>
      <c r="LR589" s="53"/>
      <c r="LS589" s="53"/>
      <c r="LT589" s="53"/>
      <c r="LU589" s="53"/>
      <c r="LV589" s="53"/>
      <c r="LW589" s="53"/>
      <c r="LX589" s="53"/>
      <c r="LY589" s="53"/>
      <c r="LZ589" s="53"/>
      <c r="MA589" s="53"/>
      <c r="MB589" s="53"/>
      <c r="MC589" s="53"/>
      <c r="MD589" s="53"/>
      <c r="ME589" s="53"/>
      <c r="MF589" s="53"/>
      <c r="MG589" s="53"/>
      <c r="MH589" s="53"/>
      <c r="MI589" s="53"/>
      <c r="MJ589" s="53"/>
      <c r="MK589" s="53"/>
      <c r="ML589" s="53"/>
      <c r="MM589" s="53"/>
      <c r="MN589" s="53"/>
      <c r="MO589" s="53"/>
      <c r="MP589" s="53"/>
      <c r="MQ589" s="53"/>
      <c r="MR589" s="53"/>
      <c r="MS589" s="53"/>
      <c r="MT589" s="53"/>
      <c r="MU589" s="53"/>
      <c r="MV589" s="53"/>
      <c r="MW589" s="53"/>
      <c r="MX589" s="53"/>
      <c r="MY589" s="53"/>
      <c r="MZ589" s="53"/>
      <c r="NA589" s="53"/>
      <c r="NB589" s="53"/>
      <c r="NC589" s="53"/>
      <c r="ND589" s="53"/>
      <c r="NE589" s="53"/>
      <c r="NF589" s="53"/>
      <c r="NG589" s="53"/>
      <c r="NH589" s="53"/>
      <c r="NI589" s="53"/>
      <c r="NJ589" s="53"/>
      <c r="NK589" s="53"/>
      <c r="NL589" s="53"/>
      <c r="NM589" s="53"/>
      <c r="NN589" s="53"/>
      <c r="NO589" s="53"/>
      <c r="NP589" s="53"/>
      <c r="NQ589" s="53"/>
      <c r="NR589" s="53"/>
      <c r="NS589" s="53"/>
      <c r="NT589" s="53"/>
      <c r="NU589" s="53"/>
      <c r="NV589" s="53"/>
      <c r="NW589" s="53"/>
      <c r="NX589" s="53"/>
      <c r="NY589" s="53"/>
      <c r="NZ589" s="53"/>
      <c r="OA589" s="53"/>
      <c r="OB589" s="53"/>
      <c r="OC589" s="53"/>
      <c r="OD589" s="53"/>
      <c r="OE589" s="53"/>
      <c r="OF589" s="53"/>
      <c r="OG589" s="53"/>
      <c r="OH589" s="53"/>
      <c r="OI589" s="53"/>
      <c r="OJ589" s="53"/>
      <c r="OK589" s="53"/>
      <c r="OL589" s="53"/>
      <c r="OM589" s="53"/>
      <c r="ON589" s="53"/>
      <c r="OO589" s="53"/>
      <c r="OP589" s="53"/>
      <c r="OQ589" s="53"/>
      <c r="OR589" s="53"/>
      <c r="OS589" s="53"/>
      <c r="OT589" s="53"/>
      <c r="OU589" s="53"/>
      <c r="OV589" s="53"/>
      <c r="OW589" s="53"/>
      <c r="OX589" s="53"/>
      <c r="OY589" s="53"/>
      <c r="OZ589" s="53"/>
      <c r="PA589" s="53"/>
      <c r="PB589" s="53"/>
      <c r="PC589" s="53"/>
      <c r="PD589" s="53"/>
      <c r="PE589" s="53"/>
      <c r="PF589" s="53"/>
      <c r="PG589" s="53"/>
      <c r="PH589" s="53"/>
      <c r="PI589" s="53"/>
      <c r="PJ589" s="53"/>
      <c r="PK589" s="53"/>
      <c r="PL589" s="53"/>
      <c r="PM589" s="53"/>
      <c r="PN589" s="53"/>
      <c r="PO589" s="53"/>
      <c r="PP589" s="53"/>
      <c r="PQ589" s="53"/>
      <c r="PR589" s="53"/>
      <c r="PS589" s="53"/>
      <c r="PT589" s="53"/>
      <c r="PU589" s="53"/>
      <c r="PV589" s="53"/>
      <c r="PW589" s="53"/>
      <c r="PX589" s="53"/>
      <c r="PY589" s="53"/>
      <c r="PZ589" s="53"/>
      <c r="QA589" s="53"/>
      <c r="QB589" s="53"/>
      <c r="QC589" s="53"/>
      <c r="QD589" s="53"/>
      <c r="QE589" s="53"/>
      <c r="QF589" s="53"/>
      <c r="QG589" s="53"/>
      <c r="QH589" s="53"/>
      <c r="QI589" s="53"/>
      <c r="QJ589" s="53"/>
      <c r="QK589" s="53"/>
      <c r="QL589" s="53"/>
      <c r="QM589" s="53"/>
      <c r="QN589" s="53"/>
      <c r="QO589" s="53"/>
      <c r="QP589" s="53"/>
      <c r="QQ589" s="53"/>
      <c r="QR589" s="53"/>
      <c r="QS589" s="53"/>
      <c r="QT589" s="53"/>
      <c r="QU589" s="53"/>
      <c r="QV589" s="53"/>
      <c r="QW589" s="53"/>
      <c r="QX589" s="53"/>
      <c r="QY589" s="53"/>
      <c r="QZ589" s="53"/>
      <c r="RA589" s="53"/>
      <c r="RB589" s="53"/>
      <c r="RC589" s="53"/>
      <c r="RD589" s="53"/>
      <c r="RE589" s="53"/>
      <c r="RF589" s="53"/>
      <c r="RG589" s="53"/>
      <c r="RH589" s="53"/>
      <c r="RI589" s="53"/>
      <c r="RJ589" s="53"/>
      <c r="RK589" s="53"/>
      <c r="RL589" s="53"/>
      <c r="RM589" s="53"/>
      <c r="RN589" s="53"/>
      <c r="RO589" s="53"/>
      <c r="RP589" s="53"/>
      <c r="RQ589" s="53"/>
      <c r="RR589" s="53"/>
      <c r="RS589" s="53"/>
      <c r="RT589" s="53"/>
      <c r="RU589" s="53"/>
      <c r="RV589" s="53"/>
      <c r="RW589" s="53"/>
      <c r="RX589" s="53"/>
      <c r="RY589" s="53"/>
      <c r="RZ589" s="53"/>
      <c r="SA589" s="53"/>
      <c r="SB589" s="53"/>
      <c r="SC589" s="53"/>
      <c r="SD589" s="53"/>
      <c r="SE589" s="53"/>
      <c r="SF589" s="53"/>
      <c r="SG589" s="53"/>
      <c r="SH589" s="53"/>
      <c r="SI589" s="53"/>
      <c r="SJ589" s="53"/>
      <c r="SK589" s="53"/>
      <c r="SL589" s="53"/>
      <c r="SM589" s="53"/>
      <c r="SN589" s="53"/>
      <c r="SO589" s="53"/>
      <c r="SP589" s="53"/>
      <c r="SQ589" s="53"/>
      <c r="SR589" s="53"/>
      <c r="SS589" s="53"/>
      <c r="ST589" s="53"/>
      <c r="SU589" s="53"/>
      <c r="SV589" s="53"/>
      <c r="SW589" s="53"/>
      <c r="SX589" s="53"/>
      <c r="SY589" s="53"/>
      <c r="SZ589" s="53"/>
      <c r="TA589" s="53"/>
      <c r="TB589" s="53"/>
      <c r="TC589" s="53"/>
      <c r="TD589" s="53"/>
      <c r="TE589" s="53"/>
      <c r="TF589" s="53"/>
      <c r="TG589" s="53"/>
      <c r="TH589" s="53"/>
      <c r="TI589" s="53"/>
      <c r="TJ589" s="53"/>
      <c r="TK589" s="53"/>
      <c r="TL589" s="53"/>
      <c r="TM589" s="53"/>
      <c r="TN589" s="53"/>
      <c r="TO589" s="53"/>
      <c r="TP589" s="53"/>
      <c r="TQ589" s="53"/>
      <c r="TR589" s="53"/>
      <c r="TS589" s="53"/>
      <c r="TT589" s="53"/>
      <c r="TU589" s="53"/>
      <c r="TV589" s="53"/>
      <c r="TW589" s="53"/>
      <c r="TX589" s="53"/>
      <c r="TY589" s="53"/>
      <c r="TZ589" s="53"/>
      <c r="UA589" s="53"/>
      <c r="UB589" s="53"/>
      <c r="UC589" s="53"/>
      <c r="UD589" s="53"/>
      <c r="UE589" s="53"/>
      <c r="UF589" s="53"/>
      <c r="UG589" s="53"/>
    </row>
    <row r="590" spans="12:553" s="19" customFormat="1" ht="15.75" customHeight="1" x14ac:dyDescent="0.2">
      <c r="L590" s="66"/>
      <c r="M590" s="66"/>
      <c r="N590" s="52"/>
      <c r="O590" s="53"/>
      <c r="P590" s="53"/>
      <c r="Q590" s="53"/>
      <c r="R590" s="53"/>
      <c r="S590" s="53"/>
      <c r="T590" s="53"/>
      <c r="U590" s="53"/>
      <c r="V590" s="53"/>
      <c r="W590" s="53"/>
      <c r="X590" s="53"/>
      <c r="Y590" s="53"/>
      <c r="Z590" s="53"/>
      <c r="AA590" s="53"/>
      <c r="AB590" s="53"/>
      <c r="AC590" s="53"/>
      <c r="AD590" s="53"/>
      <c r="AE590" s="53"/>
      <c r="AF590" s="53"/>
      <c r="AG590" s="53"/>
      <c r="AH590" s="53"/>
      <c r="AI590" s="53"/>
      <c r="AJ590" s="53"/>
      <c r="AK590" s="53"/>
      <c r="AL590" s="53"/>
      <c r="AM590" s="53"/>
      <c r="AN590" s="53"/>
      <c r="AO590" s="53"/>
      <c r="AP590" s="53"/>
      <c r="AQ590" s="53"/>
      <c r="AR590" s="53"/>
      <c r="AS590" s="53"/>
      <c r="AT590" s="53"/>
      <c r="AU590" s="53"/>
      <c r="AV590" s="53"/>
      <c r="AW590" s="53"/>
      <c r="AX590" s="53"/>
      <c r="AY590" s="53"/>
      <c r="AZ590" s="53"/>
      <c r="BA590" s="53"/>
      <c r="BB590" s="53"/>
      <c r="BC590" s="53"/>
      <c r="BD590" s="53"/>
      <c r="BE590" s="53"/>
      <c r="BF590" s="53"/>
      <c r="BG590" s="53"/>
      <c r="BH590" s="53"/>
      <c r="BI590" s="53"/>
      <c r="BJ590" s="53"/>
      <c r="BK590" s="53"/>
      <c r="BL590" s="53"/>
      <c r="BM590" s="53"/>
      <c r="BN590" s="53"/>
      <c r="BO590" s="53"/>
      <c r="BP590" s="53"/>
      <c r="BQ590" s="53"/>
      <c r="BR590" s="53"/>
      <c r="BS590" s="53"/>
      <c r="BT590" s="53"/>
      <c r="BU590" s="53"/>
      <c r="BV590" s="53"/>
      <c r="BW590" s="53"/>
      <c r="BX590" s="53"/>
      <c r="BY590" s="53"/>
      <c r="BZ590" s="53"/>
      <c r="CA590" s="53"/>
      <c r="CB590" s="53"/>
      <c r="CC590" s="53"/>
      <c r="CD590" s="53"/>
      <c r="CE590" s="53"/>
      <c r="CF590" s="53"/>
      <c r="CG590" s="53"/>
      <c r="CH590" s="53"/>
      <c r="CI590" s="53"/>
      <c r="CJ590" s="53"/>
      <c r="CK590" s="53"/>
      <c r="CL590" s="53"/>
      <c r="CM590" s="53"/>
      <c r="CN590" s="53"/>
      <c r="CO590" s="53"/>
      <c r="CP590" s="53"/>
      <c r="CQ590" s="53"/>
      <c r="CR590" s="53"/>
      <c r="CS590" s="53"/>
      <c r="CT590" s="53"/>
      <c r="CU590" s="53"/>
      <c r="CV590" s="53"/>
      <c r="CW590" s="53"/>
      <c r="CX590" s="53"/>
      <c r="CY590" s="53"/>
      <c r="CZ590" s="53"/>
      <c r="DA590" s="53"/>
      <c r="DB590" s="53"/>
      <c r="DC590" s="53"/>
      <c r="DD590" s="53"/>
      <c r="DE590" s="53"/>
      <c r="DF590" s="53"/>
      <c r="DG590" s="53"/>
      <c r="DH590" s="53"/>
      <c r="DI590" s="53"/>
      <c r="DJ590" s="53"/>
      <c r="DK590" s="53"/>
      <c r="DL590" s="53"/>
      <c r="DM590" s="53"/>
      <c r="DN590" s="53"/>
      <c r="DO590" s="53"/>
      <c r="DP590" s="53"/>
      <c r="DQ590" s="53"/>
      <c r="DR590" s="53"/>
      <c r="DS590" s="53"/>
      <c r="DT590" s="53"/>
      <c r="DU590" s="53"/>
      <c r="DV590" s="53"/>
      <c r="DW590" s="53"/>
      <c r="DX590" s="53"/>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3"/>
      <c r="FK590" s="53"/>
      <c r="FL590" s="53"/>
      <c r="FM590" s="53"/>
      <c r="FN590" s="53"/>
      <c r="FO590" s="53"/>
      <c r="FP590" s="53"/>
      <c r="FQ590" s="53"/>
      <c r="FR590" s="53"/>
      <c r="FS590" s="53"/>
      <c r="FT590" s="53"/>
      <c r="FU590" s="53"/>
      <c r="FV590" s="53"/>
      <c r="FW590" s="53"/>
      <c r="FX590" s="53"/>
      <c r="FY590" s="53"/>
      <c r="FZ590" s="53"/>
      <c r="GA590" s="53"/>
      <c r="GB590" s="53"/>
      <c r="GC590" s="53"/>
      <c r="GD590" s="53"/>
      <c r="GE590" s="53"/>
      <c r="GF590" s="53"/>
      <c r="GG590" s="53"/>
      <c r="GH590" s="53"/>
      <c r="GI590" s="53"/>
      <c r="GJ590" s="53"/>
      <c r="GK590" s="53"/>
      <c r="GL590" s="53"/>
      <c r="GM590" s="53"/>
      <c r="GN590" s="53"/>
      <c r="GO590" s="53"/>
      <c r="GP590" s="53"/>
      <c r="GQ590" s="53"/>
      <c r="GR590" s="53"/>
      <c r="GS590" s="53"/>
      <c r="GT590" s="53"/>
      <c r="GU590" s="53"/>
      <c r="GV590" s="53"/>
      <c r="GW590" s="53"/>
      <c r="GX590" s="53"/>
      <c r="GY590" s="53"/>
      <c r="GZ590" s="53"/>
      <c r="HA590" s="53"/>
      <c r="HB590" s="53"/>
      <c r="HC590" s="53"/>
      <c r="HD590" s="53"/>
      <c r="HE590" s="53"/>
      <c r="HF590" s="53"/>
      <c r="HG590" s="53"/>
      <c r="HH590" s="53"/>
      <c r="HI590" s="53"/>
      <c r="HJ590" s="53"/>
      <c r="HK590" s="53"/>
      <c r="HL590" s="53"/>
      <c r="HM590" s="53"/>
      <c r="HN590" s="53"/>
      <c r="HO590" s="53"/>
      <c r="HP590" s="53"/>
      <c r="HQ590" s="53"/>
      <c r="HR590" s="53"/>
      <c r="HS590" s="53"/>
      <c r="HT590" s="53"/>
      <c r="HU590" s="53"/>
      <c r="HV590" s="53"/>
      <c r="HW590" s="53"/>
      <c r="HX590" s="53"/>
      <c r="HY590" s="53"/>
      <c r="HZ590" s="53"/>
      <c r="IA590" s="53"/>
      <c r="IB590" s="53"/>
      <c r="IC590" s="53"/>
      <c r="ID590" s="53"/>
      <c r="IE590" s="53"/>
      <c r="IF590" s="53"/>
      <c r="IG590" s="53"/>
      <c r="IH590" s="53"/>
      <c r="II590" s="53"/>
      <c r="IJ590" s="53"/>
      <c r="IK590" s="53"/>
      <c r="IL590" s="53"/>
      <c r="IM590" s="53"/>
      <c r="IN590" s="53"/>
      <c r="IO590" s="53"/>
      <c r="IP590" s="53"/>
      <c r="IQ590" s="53"/>
      <c r="IR590" s="53"/>
      <c r="IS590" s="53"/>
      <c r="IT590" s="53"/>
      <c r="IU590" s="53"/>
      <c r="IV590" s="53"/>
      <c r="IW590" s="53"/>
      <c r="IX590" s="53"/>
      <c r="IY590" s="53"/>
      <c r="IZ590" s="53"/>
      <c r="JA590" s="53"/>
      <c r="JB590" s="53"/>
      <c r="JC590" s="53"/>
      <c r="JD590" s="53"/>
      <c r="JE590" s="53"/>
      <c r="JF590" s="53"/>
      <c r="JG590" s="53"/>
      <c r="JH590" s="53"/>
      <c r="JI590" s="53"/>
      <c r="JJ590" s="53"/>
      <c r="JK590" s="53"/>
      <c r="JL590" s="53"/>
      <c r="JM590" s="53"/>
      <c r="JN590" s="53"/>
      <c r="JO590" s="53"/>
      <c r="JP590" s="53"/>
      <c r="JQ590" s="53"/>
      <c r="JR590" s="53"/>
      <c r="JS590" s="53"/>
      <c r="JT590" s="53"/>
      <c r="JU590" s="53"/>
      <c r="JV590" s="53"/>
      <c r="JW590" s="53"/>
      <c r="JX590" s="53"/>
      <c r="JY590" s="53"/>
      <c r="JZ590" s="53"/>
      <c r="KA590" s="53"/>
      <c r="KB590" s="53"/>
      <c r="KC590" s="53"/>
      <c r="KD590" s="53"/>
      <c r="KE590" s="53"/>
      <c r="KF590" s="53"/>
      <c r="KG590" s="53"/>
      <c r="KH590" s="53"/>
      <c r="KI590" s="53"/>
      <c r="KJ590" s="53"/>
      <c r="KK590" s="53"/>
      <c r="KL590" s="53"/>
      <c r="KM590" s="53"/>
      <c r="KN590" s="53"/>
      <c r="KO590" s="53"/>
      <c r="KP590" s="53"/>
      <c r="KQ590" s="53"/>
      <c r="KR590" s="53"/>
      <c r="KS590" s="53"/>
      <c r="KT590" s="53"/>
      <c r="KU590" s="53"/>
      <c r="KV590" s="53"/>
      <c r="KW590" s="53"/>
      <c r="KX590" s="53"/>
      <c r="KY590" s="53"/>
      <c r="KZ590" s="53"/>
      <c r="LA590" s="53"/>
      <c r="LB590" s="53"/>
      <c r="LC590" s="53"/>
      <c r="LD590" s="53"/>
      <c r="LE590" s="53"/>
      <c r="LF590" s="53"/>
      <c r="LG590" s="53"/>
      <c r="LH590" s="53"/>
      <c r="LI590" s="53"/>
      <c r="LJ590" s="53"/>
      <c r="LK590" s="53"/>
      <c r="LL590" s="53"/>
      <c r="LM590" s="53"/>
      <c r="LN590" s="53"/>
      <c r="LO590" s="53"/>
      <c r="LP590" s="53"/>
      <c r="LQ590" s="53"/>
      <c r="LR590" s="53"/>
      <c r="LS590" s="53"/>
      <c r="LT590" s="53"/>
      <c r="LU590" s="53"/>
      <c r="LV590" s="53"/>
      <c r="LW590" s="53"/>
      <c r="LX590" s="53"/>
      <c r="LY590" s="53"/>
      <c r="LZ590" s="53"/>
      <c r="MA590" s="53"/>
      <c r="MB590" s="53"/>
      <c r="MC590" s="53"/>
      <c r="MD590" s="53"/>
      <c r="ME590" s="53"/>
      <c r="MF590" s="53"/>
      <c r="MG590" s="53"/>
      <c r="MH590" s="53"/>
      <c r="MI590" s="53"/>
      <c r="MJ590" s="53"/>
      <c r="MK590" s="53"/>
      <c r="ML590" s="53"/>
      <c r="MM590" s="53"/>
      <c r="MN590" s="53"/>
      <c r="MO590" s="53"/>
      <c r="MP590" s="53"/>
      <c r="MQ590" s="53"/>
      <c r="MR590" s="53"/>
      <c r="MS590" s="53"/>
      <c r="MT590" s="53"/>
      <c r="MU590" s="53"/>
      <c r="MV590" s="53"/>
      <c r="MW590" s="53"/>
      <c r="MX590" s="53"/>
      <c r="MY590" s="53"/>
      <c r="MZ590" s="53"/>
      <c r="NA590" s="53"/>
      <c r="NB590" s="53"/>
      <c r="NC590" s="53"/>
      <c r="ND590" s="53"/>
      <c r="NE590" s="53"/>
      <c r="NF590" s="53"/>
      <c r="NG590" s="53"/>
      <c r="NH590" s="53"/>
      <c r="NI590" s="53"/>
      <c r="NJ590" s="53"/>
      <c r="NK590" s="53"/>
      <c r="NL590" s="53"/>
      <c r="NM590" s="53"/>
      <c r="NN590" s="53"/>
      <c r="NO590" s="53"/>
      <c r="NP590" s="53"/>
      <c r="NQ590" s="53"/>
      <c r="NR590" s="53"/>
      <c r="NS590" s="53"/>
      <c r="NT590" s="53"/>
      <c r="NU590" s="53"/>
      <c r="NV590" s="53"/>
      <c r="NW590" s="53"/>
      <c r="NX590" s="53"/>
      <c r="NY590" s="53"/>
      <c r="NZ590" s="53"/>
      <c r="OA590" s="53"/>
      <c r="OB590" s="53"/>
      <c r="OC590" s="53"/>
      <c r="OD590" s="53"/>
      <c r="OE590" s="53"/>
      <c r="OF590" s="53"/>
      <c r="OG590" s="53"/>
      <c r="OH590" s="53"/>
      <c r="OI590" s="53"/>
      <c r="OJ590" s="53"/>
      <c r="OK590" s="53"/>
      <c r="OL590" s="53"/>
      <c r="OM590" s="53"/>
      <c r="ON590" s="53"/>
      <c r="OO590" s="53"/>
      <c r="OP590" s="53"/>
      <c r="OQ590" s="53"/>
      <c r="OR590" s="53"/>
      <c r="OS590" s="53"/>
      <c r="OT590" s="53"/>
      <c r="OU590" s="53"/>
      <c r="OV590" s="53"/>
      <c r="OW590" s="53"/>
      <c r="OX590" s="53"/>
      <c r="OY590" s="53"/>
      <c r="OZ590" s="53"/>
      <c r="PA590" s="53"/>
      <c r="PB590" s="53"/>
      <c r="PC590" s="53"/>
      <c r="PD590" s="53"/>
      <c r="PE590" s="53"/>
      <c r="PF590" s="53"/>
      <c r="PG590" s="53"/>
      <c r="PH590" s="53"/>
      <c r="PI590" s="53"/>
      <c r="PJ590" s="53"/>
      <c r="PK590" s="53"/>
      <c r="PL590" s="53"/>
      <c r="PM590" s="53"/>
      <c r="PN590" s="53"/>
      <c r="PO590" s="53"/>
      <c r="PP590" s="53"/>
      <c r="PQ590" s="53"/>
      <c r="PR590" s="53"/>
      <c r="PS590" s="53"/>
      <c r="PT590" s="53"/>
      <c r="PU590" s="53"/>
      <c r="PV590" s="53"/>
      <c r="PW590" s="53"/>
      <c r="PX590" s="53"/>
      <c r="PY590" s="53"/>
      <c r="PZ590" s="53"/>
      <c r="QA590" s="53"/>
      <c r="QB590" s="53"/>
      <c r="QC590" s="53"/>
      <c r="QD590" s="53"/>
      <c r="QE590" s="53"/>
      <c r="QF590" s="53"/>
      <c r="QG590" s="53"/>
      <c r="QH590" s="53"/>
      <c r="QI590" s="53"/>
      <c r="QJ590" s="53"/>
      <c r="QK590" s="53"/>
      <c r="QL590" s="53"/>
      <c r="QM590" s="53"/>
      <c r="QN590" s="53"/>
      <c r="QO590" s="53"/>
      <c r="QP590" s="53"/>
      <c r="QQ590" s="53"/>
      <c r="QR590" s="53"/>
      <c r="QS590" s="53"/>
      <c r="QT590" s="53"/>
      <c r="QU590" s="53"/>
      <c r="QV590" s="53"/>
      <c r="QW590" s="53"/>
      <c r="QX590" s="53"/>
      <c r="QY590" s="53"/>
      <c r="QZ590" s="53"/>
      <c r="RA590" s="53"/>
      <c r="RB590" s="53"/>
      <c r="RC590" s="53"/>
      <c r="RD590" s="53"/>
      <c r="RE590" s="53"/>
      <c r="RF590" s="53"/>
      <c r="RG590" s="53"/>
      <c r="RH590" s="53"/>
      <c r="RI590" s="53"/>
      <c r="RJ590" s="53"/>
      <c r="RK590" s="53"/>
      <c r="RL590" s="53"/>
      <c r="RM590" s="53"/>
      <c r="RN590" s="53"/>
      <c r="RO590" s="53"/>
      <c r="RP590" s="53"/>
      <c r="RQ590" s="53"/>
      <c r="RR590" s="53"/>
      <c r="RS590" s="53"/>
      <c r="RT590" s="53"/>
      <c r="RU590" s="53"/>
      <c r="RV590" s="53"/>
      <c r="RW590" s="53"/>
      <c r="RX590" s="53"/>
      <c r="RY590" s="53"/>
      <c r="RZ590" s="53"/>
      <c r="SA590" s="53"/>
      <c r="SB590" s="53"/>
      <c r="SC590" s="53"/>
      <c r="SD590" s="53"/>
      <c r="SE590" s="53"/>
      <c r="SF590" s="53"/>
      <c r="SG590" s="53"/>
      <c r="SH590" s="53"/>
      <c r="SI590" s="53"/>
      <c r="SJ590" s="53"/>
      <c r="SK590" s="53"/>
      <c r="SL590" s="53"/>
      <c r="SM590" s="53"/>
      <c r="SN590" s="53"/>
      <c r="SO590" s="53"/>
      <c r="SP590" s="53"/>
      <c r="SQ590" s="53"/>
      <c r="SR590" s="53"/>
      <c r="SS590" s="53"/>
      <c r="ST590" s="53"/>
      <c r="SU590" s="53"/>
      <c r="SV590" s="53"/>
      <c r="SW590" s="53"/>
      <c r="SX590" s="53"/>
      <c r="SY590" s="53"/>
      <c r="SZ590" s="53"/>
      <c r="TA590" s="53"/>
      <c r="TB590" s="53"/>
      <c r="TC590" s="53"/>
      <c r="TD590" s="53"/>
      <c r="TE590" s="53"/>
      <c r="TF590" s="53"/>
      <c r="TG590" s="53"/>
      <c r="TH590" s="53"/>
      <c r="TI590" s="53"/>
      <c r="TJ590" s="53"/>
      <c r="TK590" s="53"/>
      <c r="TL590" s="53"/>
      <c r="TM590" s="53"/>
      <c r="TN590" s="53"/>
      <c r="TO590" s="53"/>
      <c r="TP590" s="53"/>
      <c r="TQ590" s="53"/>
      <c r="TR590" s="53"/>
      <c r="TS590" s="53"/>
      <c r="TT590" s="53"/>
      <c r="TU590" s="53"/>
      <c r="TV590" s="53"/>
      <c r="TW590" s="53"/>
      <c r="TX590" s="53"/>
      <c r="TY590" s="53"/>
      <c r="TZ590" s="53"/>
      <c r="UA590" s="53"/>
      <c r="UB590" s="53"/>
      <c r="UC590" s="53"/>
      <c r="UD590" s="53"/>
      <c r="UE590" s="53"/>
      <c r="UF590" s="53"/>
      <c r="UG590" s="53"/>
    </row>
    <row r="591" spans="12:553" s="19" customFormat="1" ht="15.75" customHeight="1" x14ac:dyDescent="0.2">
      <c r="L591" s="66"/>
      <c r="M591" s="66"/>
      <c r="N591" s="52"/>
      <c r="O591" s="53"/>
      <c r="P591" s="53"/>
      <c r="Q591" s="53"/>
      <c r="R591" s="53"/>
      <c r="S591" s="53"/>
      <c r="T591" s="53"/>
      <c r="U591" s="53"/>
      <c r="V591" s="53"/>
      <c r="W591" s="53"/>
      <c r="X591" s="53"/>
      <c r="Y591" s="53"/>
      <c r="Z591" s="53"/>
      <c r="AA591" s="53"/>
      <c r="AB591" s="53"/>
      <c r="AC591" s="53"/>
      <c r="AD591" s="53"/>
      <c r="AE591" s="53"/>
      <c r="AF591" s="53"/>
      <c r="AG591" s="53"/>
      <c r="AH591" s="53"/>
      <c r="AI591" s="53"/>
      <c r="AJ591" s="53"/>
      <c r="AK591" s="53"/>
      <c r="AL591" s="53"/>
      <c r="AM591" s="53"/>
      <c r="AN591" s="53"/>
      <c r="AO591" s="53"/>
      <c r="AP591" s="53"/>
      <c r="AQ591" s="53"/>
      <c r="AR591" s="53"/>
      <c r="AS591" s="53"/>
      <c r="AT591" s="53"/>
      <c r="AU591" s="53"/>
      <c r="AV591" s="53"/>
      <c r="AW591" s="53"/>
      <c r="AX591" s="53"/>
      <c r="AY591" s="53"/>
      <c r="AZ591" s="53"/>
      <c r="BA591" s="53"/>
      <c r="BB591" s="53"/>
      <c r="BC591" s="53"/>
      <c r="BD591" s="53"/>
      <c r="BE591" s="53"/>
      <c r="BF591" s="53"/>
      <c r="BG591" s="53"/>
      <c r="BH591" s="53"/>
      <c r="BI591" s="53"/>
      <c r="BJ591" s="53"/>
      <c r="BK591" s="53"/>
      <c r="BL591" s="53"/>
      <c r="BM591" s="53"/>
      <c r="BN591" s="53"/>
      <c r="BO591" s="53"/>
      <c r="BP591" s="53"/>
      <c r="BQ591" s="53"/>
      <c r="BR591" s="53"/>
      <c r="BS591" s="53"/>
      <c r="BT591" s="53"/>
      <c r="BU591" s="53"/>
      <c r="BV591" s="53"/>
      <c r="BW591" s="53"/>
      <c r="BX591" s="53"/>
      <c r="BY591" s="53"/>
      <c r="BZ591" s="53"/>
      <c r="CA591" s="53"/>
      <c r="CB591" s="53"/>
      <c r="CC591" s="53"/>
      <c r="CD591" s="53"/>
      <c r="CE591" s="53"/>
      <c r="CF591" s="53"/>
      <c r="CG591" s="53"/>
      <c r="CH591" s="53"/>
      <c r="CI591" s="53"/>
      <c r="CJ591" s="53"/>
      <c r="CK591" s="53"/>
      <c r="CL591" s="53"/>
      <c r="CM591" s="53"/>
      <c r="CN591" s="53"/>
      <c r="CO591" s="53"/>
      <c r="CP591" s="53"/>
      <c r="CQ591" s="53"/>
      <c r="CR591" s="53"/>
      <c r="CS591" s="53"/>
      <c r="CT591" s="53"/>
      <c r="CU591" s="53"/>
      <c r="CV591" s="53"/>
      <c r="CW591" s="53"/>
      <c r="CX591" s="53"/>
      <c r="CY591" s="53"/>
      <c r="CZ591" s="53"/>
      <c r="DA591" s="53"/>
      <c r="DB591" s="53"/>
      <c r="DC591" s="53"/>
      <c r="DD591" s="53"/>
      <c r="DE591" s="53"/>
      <c r="DF591" s="53"/>
      <c r="DG591" s="53"/>
      <c r="DH591" s="53"/>
      <c r="DI591" s="53"/>
      <c r="DJ591" s="53"/>
      <c r="DK591" s="53"/>
      <c r="DL591" s="53"/>
      <c r="DM591" s="53"/>
      <c r="DN591" s="53"/>
      <c r="DO591" s="53"/>
      <c r="DP591" s="53"/>
      <c r="DQ591" s="53"/>
      <c r="DR591" s="53"/>
      <c r="DS591" s="53"/>
      <c r="DT591" s="53"/>
      <c r="DU591" s="53"/>
      <c r="DV591" s="53"/>
      <c r="DW591" s="53"/>
      <c r="DX591" s="53"/>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3"/>
      <c r="FK591" s="53"/>
      <c r="FL591" s="53"/>
      <c r="FM591" s="53"/>
      <c r="FN591" s="53"/>
      <c r="FO591" s="53"/>
      <c r="FP591" s="53"/>
      <c r="FQ591" s="53"/>
      <c r="FR591" s="53"/>
      <c r="FS591" s="53"/>
      <c r="FT591" s="53"/>
      <c r="FU591" s="53"/>
      <c r="FV591" s="53"/>
      <c r="FW591" s="53"/>
      <c r="FX591" s="53"/>
      <c r="FY591" s="53"/>
      <c r="FZ591" s="53"/>
      <c r="GA591" s="53"/>
      <c r="GB591" s="53"/>
      <c r="GC591" s="53"/>
      <c r="GD591" s="53"/>
      <c r="GE591" s="53"/>
      <c r="GF591" s="53"/>
      <c r="GG591" s="53"/>
      <c r="GH591" s="53"/>
      <c r="GI591" s="53"/>
      <c r="GJ591" s="53"/>
      <c r="GK591" s="53"/>
      <c r="GL591" s="53"/>
      <c r="GM591" s="53"/>
      <c r="GN591" s="53"/>
      <c r="GO591" s="53"/>
      <c r="GP591" s="53"/>
      <c r="GQ591" s="53"/>
      <c r="GR591" s="53"/>
      <c r="GS591" s="53"/>
      <c r="GT591" s="53"/>
      <c r="GU591" s="53"/>
      <c r="GV591" s="53"/>
      <c r="GW591" s="53"/>
      <c r="GX591" s="53"/>
      <c r="GY591" s="53"/>
      <c r="GZ591" s="53"/>
      <c r="HA591" s="53"/>
      <c r="HB591" s="53"/>
      <c r="HC591" s="53"/>
      <c r="HD591" s="53"/>
      <c r="HE591" s="53"/>
      <c r="HF591" s="53"/>
      <c r="HG591" s="53"/>
      <c r="HH591" s="53"/>
      <c r="HI591" s="53"/>
      <c r="HJ591" s="53"/>
      <c r="HK591" s="53"/>
      <c r="HL591" s="53"/>
      <c r="HM591" s="53"/>
      <c r="HN591" s="53"/>
      <c r="HO591" s="53"/>
      <c r="HP591" s="53"/>
      <c r="HQ591" s="53"/>
      <c r="HR591" s="53"/>
      <c r="HS591" s="53"/>
      <c r="HT591" s="53"/>
      <c r="HU591" s="53"/>
      <c r="HV591" s="53"/>
      <c r="HW591" s="53"/>
      <c r="HX591" s="53"/>
      <c r="HY591" s="53"/>
      <c r="HZ591" s="53"/>
      <c r="IA591" s="53"/>
      <c r="IB591" s="53"/>
      <c r="IC591" s="53"/>
      <c r="ID591" s="53"/>
      <c r="IE591" s="53"/>
      <c r="IF591" s="53"/>
      <c r="IG591" s="53"/>
      <c r="IH591" s="53"/>
      <c r="II591" s="53"/>
      <c r="IJ591" s="53"/>
      <c r="IK591" s="53"/>
      <c r="IL591" s="53"/>
      <c r="IM591" s="53"/>
      <c r="IN591" s="53"/>
      <c r="IO591" s="53"/>
      <c r="IP591" s="53"/>
      <c r="IQ591" s="53"/>
      <c r="IR591" s="53"/>
      <c r="IS591" s="53"/>
      <c r="IT591" s="53"/>
      <c r="IU591" s="53"/>
      <c r="IV591" s="53"/>
      <c r="IW591" s="53"/>
      <c r="IX591" s="53"/>
      <c r="IY591" s="53"/>
      <c r="IZ591" s="53"/>
      <c r="JA591" s="53"/>
      <c r="JB591" s="53"/>
      <c r="JC591" s="53"/>
      <c r="JD591" s="53"/>
      <c r="JE591" s="53"/>
      <c r="JF591" s="53"/>
      <c r="JG591" s="53"/>
      <c r="JH591" s="53"/>
      <c r="JI591" s="53"/>
      <c r="JJ591" s="53"/>
      <c r="JK591" s="53"/>
      <c r="JL591" s="53"/>
      <c r="JM591" s="53"/>
      <c r="JN591" s="53"/>
      <c r="JO591" s="53"/>
      <c r="JP591" s="53"/>
      <c r="JQ591" s="53"/>
      <c r="JR591" s="53"/>
      <c r="JS591" s="53"/>
      <c r="JT591" s="53"/>
      <c r="JU591" s="53"/>
      <c r="JV591" s="53"/>
      <c r="JW591" s="53"/>
      <c r="JX591" s="53"/>
      <c r="JY591" s="53"/>
      <c r="JZ591" s="53"/>
      <c r="KA591" s="53"/>
      <c r="KB591" s="53"/>
      <c r="KC591" s="53"/>
      <c r="KD591" s="53"/>
      <c r="KE591" s="53"/>
      <c r="KF591" s="53"/>
      <c r="KG591" s="53"/>
      <c r="KH591" s="53"/>
      <c r="KI591" s="53"/>
      <c r="KJ591" s="53"/>
      <c r="KK591" s="53"/>
      <c r="KL591" s="53"/>
      <c r="KM591" s="53"/>
      <c r="KN591" s="53"/>
      <c r="KO591" s="53"/>
      <c r="KP591" s="53"/>
      <c r="KQ591" s="53"/>
      <c r="KR591" s="53"/>
      <c r="KS591" s="53"/>
      <c r="KT591" s="53"/>
      <c r="KU591" s="53"/>
      <c r="KV591" s="53"/>
      <c r="KW591" s="53"/>
      <c r="KX591" s="53"/>
      <c r="KY591" s="53"/>
      <c r="KZ591" s="53"/>
      <c r="LA591" s="53"/>
      <c r="LB591" s="53"/>
      <c r="LC591" s="53"/>
      <c r="LD591" s="53"/>
      <c r="LE591" s="53"/>
      <c r="LF591" s="53"/>
      <c r="LG591" s="53"/>
      <c r="LH591" s="53"/>
      <c r="LI591" s="53"/>
      <c r="LJ591" s="53"/>
      <c r="LK591" s="53"/>
      <c r="LL591" s="53"/>
      <c r="LM591" s="53"/>
      <c r="LN591" s="53"/>
      <c r="LO591" s="53"/>
      <c r="LP591" s="53"/>
      <c r="LQ591" s="53"/>
      <c r="LR591" s="53"/>
      <c r="LS591" s="53"/>
      <c r="LT591" s="53"/>
      <c r="LU591" s="53"/>
      <c r="LV591" s="53"/>
      <c r="LW591" s="53"/>
      <c r="LX591" s="53"/>
      <c r="LY591" s="53"/>
      <c r="LZ591" s="53"/>
      <c r="MA591" s="53"/>
      <c r="MB591" s="53"/>
      <c r="MC591" s="53"/>
      <c r="MD591" s="53"/>
      <c r="ME591" s="53"/>
      <c r="MF591" s="53"/>
      <c r="MG591" s="53"/>
      <c r="MH591" s="53"/>
      <c r="MI591" s="53"/>
      <c r="MJ591" s="53"/>
      <c r="MK591" s="53"/>
      <c r="ML591" s="53"/>
      <c r="MM591" s="53"/>
      <c r="MN591" s="53"/>
      <c r="MO591" s="53"/>
      <c r="MP591" s="53"/>
      <c r="MQ591" s="53"/>
      <c r="MR591" s="53"/>
      <c r="MS591" s="53"/>
      <c r="MT591" s="53"/>
      <c r="MU591" s="53"/>
      <c r="MV591" s="53"/>
      <c r="MW591" s="53"/>
      <c r="MX591" s="53"/>
      <c r="MY591" s="53"/>
      <c r="MZ591" s="53"/>
      <c r="NA591" s="53"/>
      <c r="NB591" s="53"/>
      <c r="NC591" s="53"/>
      <c r="ND591" s="53"/>
      <c r="NE591" s="53"/>
      <c r="NF591" s="53"/>
      <c r="NG591" s="53"/>
      <c r="NH591" s="53"/>
      <c r="NI591" s="53"/>
      <c r="NJ591" s="53"/>
      <c r="NK591" s="53"/>
      <c r="NL591" s="53"/>
      <c r="NM591" s="53"/>
      <c r="NN591" s="53"/>
      <c r="NO591" s="53"/>
      <c r="NP591" s="53"/>
      <c r="NQ591" s="53"/>
      <c r="NR591" s="53"/>
      <c r="NS591" s="53"/>
      <c r="NT591" s="53"/>
      <c r="NU591" s="53"/>
      <c r="NV591" s="53"/>
      <c r="NW591" s="53"/>
      <c r="NX591" s="53"/>
      <c r="NY591" s="53"/>
      <c r="NZ591" s="53"/>
      <c r="OA591" s="53"/>
      <c r="OB591" s="53"/>
      <c r="OC591" s="53"/>
      <c r="OD591" s="53"/>
      <c r="OE591" s="53"/>
      <c r="OF591" s="53"/>
      <c r="OG591" s="53"/>
      <c r="OH591" s="53"/>
      <c r="OI591" s="53"/>
      <c r="OJ591" s="53"/>
      <c r="OK591" s="53"/>
      <c r="OL591" s="53"/>
      <c r="OM591" s="53"/>
      <c r="ON591" s="53"/>
      <c r="OO591" s="53"/>
      <c r="OP591" s="53"/>
      <c r="OQ591" s="53"/>
      <c r="OR591" s="53"/>
      <c r="OS591" s="53"/>
      <c r="OT591" s="53"/>
      <c r="OU591" s="53"/>
      <c r="OV591" s="53"/>
      <c r="OW591" s="53"/>
      <c r="OX591" s="53"/>
      <c r="OY591" s="53"/>
      <c r="OZ591" s="53"/>
      <c r="PA591" s="53"/>
      <c r="PB591" s="53"/>
      <c r="PC591" s="53"/>
      <c r="PD591" s="53"/>
      <c r="PE591" s="53"/>
      <c r="PF591" s="53"/>
      <c r="PG591" s="53"/>
      <c r="PH591" s="53"/>
      <c r="PI591" s="53"/>
      <c r="PJ591" s="53"/>
      <c r="PK591" s="53"/>
      <c r="PL591" s="53"/>
      <c r="PM591" s="53"/>
      <c r="PN591" s="53"/>
      <c r="PO591" s="53"/>
      <c r="PP591" s="53"/>
      <c r="PQ591" s="53"/>
      <c r="PR591" s="53"/>
      <c r="PS591" s="53"/>
      <c r="PT591" s="53"/>
      <c r="PU591" s="53"/>
      <c r="PV591" s="53"/>
      <c r="PW591" s="53"/>
      <c r="PX591" s="53"/>
      <c r="PY591" s="53"/>
      <c r="PZ591" s="53"/>
      <c r="QA591" s="53"/>
      <c r="QB591" s="53"/>
      <c r="QC591" s="53"/>
      <c r="QD591" s="53"/>
      <c r="QE591" s="53"/>
      <c r="QF591" s="53"/>
      <c r="QG591" s="53"/>
      <c r="QH591" s="53"/>
      <c r="QI591" s="53"/>
      <c r="QJ591" s="53"/>
      <c r="QK591" s="53"/>
      <c r="QL591" s="53"/>
      <c r="QM591" s="53"/>
      <c r="QN591" s="53"/>
      <c r="QO591" s="53"/>
      <c r="QP591" s="53"/>
      <c r="QQ591" s="53"/>
      <c r="QR591" s="53"/>
      <c r="QS591" s="53"/>
      <c r="QT591" s="53"/>
      <c r="QU591" s="53"/>
      <c r="QV591" s="53"/>
      <c r="QW591" s="53"/>
      <c r="QX591" s="53"/>
      <c r="QY591" s="53"/>
      <c r="QZ591" s="53"/>
      <c r="RA591" s="53"/>
      <c r="RB591" s="53"/>
      <c r="RC591" s="53"/>
      <c r="RD591" s="53"/>
      <c r="RE591" s="53"/>
      <c r="RF591" s="53"/>
      <c r="RG591" s="53"/>
      <c r="RH591" s="53"/>
      <c r="RI591" s="53"/>
      <c r="RJ591" s="53"/>
      <c r="RK591" s="53"/>
      <c r="RL591" s="53"/>
      <c r="RM591" s="53"/>
      <c r="RN591" s="53"/>
      <c r="RO591" s="53"/>
      <c r="RP591" s="53"/>
      <c r="RQ591" s="53"/>
      <c r="RR591" s="53"/>
      <c r="RS591" s="53"/>
      <c r="RT591" s="53"/>
      <c r="RU591" s="53"/>
      <c r="RV591" s="53"/>
      <c r="RW591" s="53"/>
      <c r="RX591" s="53"/>
      <c r="RY591" s="53"/>
      <c r="RZ591" s="53"/>
      <c r="SA591" s="53"/>
      <c r="SB591" s="53"/>
      <c r="SC591" s="53"/>
      <c r="SD591" s="53"/>
      <c r="SE591" s="53"/>
      <c r="SF591" s="53"/>
      <c r="SG591" s="53"/>
      <c r="SH591" s="53"/>
      <c r="SI591" s="53"/>
      <c r="SJ591" s="53"/>
      <c r="SK591" s="53"/>
      <c r="SL591" s="53"/>
      <c r="SM591" s="53"/>
      <c r="SN591" s="53"/>
      <c r="SO591" s="53"/>
      <c r="SP591" s="53"/>
      <c r="SQ591" s="53"/>
      <c r="SR591" s="53"/>
      <c r="SS591" s="53"/>
      <c r="ST591" s="53"/>
      <c r="SU591" s="53"/>
      <c r="SV591" s="53"/>
      <c r="SW591" s="53"/>
      <c r="SX591" s="53"/>
      <c r="SY591" s="53"/>
      <c r="SZ591" s="53"/>
      <c r="TA591" s="53"/>
      <c r="TB591" s="53"/>
      <c r="TC591" s="53"/>
      <c r="TD591" s="53"/>
      <c r="TE591" s="53"/>
      <c r="TF591" s="53"/>
      <c r="TG591" s="53"/>
      <c r="TH591" s="53"/>
      <c r="TI591" s="53"/>
      <c r="TJ591" s="53"/>
      <c r="TK591" s="53"/>
      <c r="TL591" s="53"/>
      <c r="TM591" s="53"/>
      <c r="TN591" s="53"/>
      <c r="TO591" s="53"/>
      <c r="TP591" s="53"/>
      <c r="TQ591" s="53"/>
      <c r="TR591" s="53"/>
      <c r="TS591" s="53"/>
      <c r="TT591" s="53"/>
      <c r="TU591" s="53"/>
      <c r="TV591" s="53"/>
      <c r="TW591" s="53"/>
      <c r="TX591" s="53"/>
      <c r="TY591" s="53"/>
      <c r="TZ591" s="53"/>
      <c r="UA591" s="53"/>
      <c r="UB591" s="53"/>
      <c r="UC591" s="53"/>
      <c r="UD591" s="53"/>
      <c r="UE591" s="53"/>
      <c r="UF591" s="53"/>
      <c r="UG591" s="53"/>
    </row>
    <row r="592" spans="12:553" s="19" customFormat="1" ht="15.75" customHeight="1" x14ac:dyDescent="0.2">
      <c r="L592" s="66"/>
      <c r="M592" s="66"/>
      <c r="N592" s="52"/>
      <c r="O592" s="53"/>
      <c r="P592" s="53"/>
      <c r="Q592" s="53"/>
      <c r="R592" s="53"/>
      <c r="S592" s="53"/>
      <c r="T592" s="53"/>
      <c r="U592" s="53"/>
      <c r="V592" s="53"/>
      <c r="W592" s="53"/>
      <c r="X592" s="53"/>
      <c r="Y592" s="53"/>
      <c r="Z592" s="53"/>
      <c r="AA592" s="53"/>
      <c r="AB592" s="53"/>
      <c r="AC592" s="53"/>
      <c r="AD592" s="53"/>
      <c r="AE592" s="53"/>
      <c r="AF592" s="53"/>
      <c r="AG592" s="53"/>
      <c r="AH592" s="53"/>
      <c r="AI592" s="53"/>
      <c r="AJ592" s="53"/>
      <c r="AK592" s="53"/>
      <c r="AL592" s="53"/>
      <c r="AM592" s="53"/>
      <c r="AN592" s="53"/>
      <c r="AO592" s="53"/>
      <c r="AP592" s="53"/>
      <c r="AQ592" s="53"/>
      <c r="AR592" s="53"/>
      <c r="AS592" s="53"/>
      <c r="AT592" s="53"/>
      <c r="AU592" s="53"/>
      <c r="AV592" s="53"/>
      <c r="AW592" s="53"/>
      <c r="AX592" s="53"/>
      <c r="AY592" s="53"/>
      <c r="AZ592" s="53"/>
      <c r="BA592" s="53"/>
      <c r="BB592" s="53"/>
      <c r="BC592" s="53"/>
      <c r="BD592" s="53"/>
      <c r="BE592" s="53"/>
      <c r="BF592" s="53"/>
      <c r="BG592" s="53"/>
      <c r="BH592" s="53"/>
      <c r="BI592" s="53"/>
      <c r="BJ592" s="53"/>
      <c r="BK592" s="53"/>
      <c r="BL592" s="53"/>
      <c r="BM592" s="53"/>
      <c r="BN592" s="53"/>
      <c r="BO592" s="53"/>
      <c r="BP592" s="53"/>
      <c r="BQ592" s="53"/>
      <c r="BR592" s="53"/>
      <c r="BS592" s="53"/>
      <c r="BT592" s="53"/>
      <c r="BU592" s="53"/>
      <c r="BV592" s="53"/>
      <c r="BW592" s="53"/>
      <c r="BX592" s="53"/>
      <c r="BY592" s="53"/>
      <c r="BZ592" s="53"/>
      <c r="CA592" s="53"/>
      <c r="CB592" s="53"/>
      <c r="CC592" s="53"/>
      <c r="CD592" s="53"/>
      <c r="CE592" s="53"/>
      <c r="CF592" s="53"/>
      <c r="CG592" s="53"/>
      <c r="CH592" s="53"/>
      <c r="CI592" s="53"/>
      <c r="CJ592" s="53"/>
      <c r="CK592" s="53"/>
      <c r="CL592" s="53"/>
      <c r="CM592" s="53"/>
      <c r="CN592" s="53"/>
      <c r="CO592" s="53"/>
      <c r="CP592" s="53"/>
      <c r="CQ592" s="53"/>
      <c r="CR592" s="53"/>
      <c r="CS592" s="53"/>
      <c r="CT592" s="53"/>
      <c r="CU592" s="53"/>
      <c r="CV592" s="53"/>
      <c r="CW592" s="53"/>
      <c r="CX592" s="53"/>
      <c r="CY592" s="53"/>
      <c r="CZ592" s="53"/>
      <c r="DA592" s="53"/>
      <c r="DB592" s="53"/>
      <c r="DC592" s="53"/>
      <c r="DD592" s="53"/>
      <c r="DE592" s="53"/>
      <c r="DF592" s="53"/>
      <c r="DG592" s="53"/>
      <c r="DH592" s="53"/>
      <c r="DI592" s="53"/>
      <c r="DJ592" s="53"/>
      <c r="DK592" s="53"/>
      <c r="DL592" s="53"/>
      <c r="DM592" s="53"/>
      <c r="DN592" s="53"/>
      <c r="DO592" s="53"/>
      <c r="DP592" s="53"/>
      <c r="DQ592" s="53"/>
      <c r="DR592" s="53"/>
      <c r="DS592" s="53"/>
      <c r="DT592" s="53"/>
      <c r="DU592" s="53"/>
      <c r="DV592" s="53"/>
      <c r="DW592" s="53"/>
      <c r="DX592" s="53"/>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3"/>
      <c r="FK592" s="53"/>
      <c r="FL592" s="53"/>
      <c r="FM592" s="53"/>
      <c r="FN592" s="53"/>
      <c r="FO592" s="53"/>
      <c r="FP592" s="53"/>
      <c r="FQ592" s="53"/>
      <c r="FR592" s="53"/>
      <c r="FS592" s="53"/>
      <c r="FT592" s="53"/>
      <c r="FU592" s="53"/>
      <c r="FV592" s="53"/>
      <c r="FW592" s="53"/>
      <c r="FX592" s="53"/>
      <c r="FY592" s="53"/>
      <c r="FZ592" s="53"/>
      <c r="GA592" s="53"/>
      <c r="GB592" s="53"/>
      <c r="GC592" s="53"/>
      <c r="GD592" s="53"/>
      <c r="GE592" s="53"/>
      <c r="GF592" s="53"/>
      <c r="GG592" s="53"/>
      <c r="GH592" s="53"/>
      <c r="GI592" s="53"/>
      <c r="GJ592" s="53"/>
      <c r="GK592" s="53"/>
      <c r="GL592" s="53"/>
      <c r="GM592" s="53"/>
      <c r="GN592" s="53"/>
      <c r="GO592" s="53"/>
      <c r="GP592" s="53"/>
      <c r="GQ592" s="53"/>
      <c r="GR592" s="53"/>
      <c r="GS592" s="53"/>
      <c r="GT592" s="53"/>
      <c r="GU592" s="53"/>
      <c r="GV592" s="53"/>
      <c r="GW592" s="53"/>
      <c r="GX592" s="53"/>
      <c r="GY592" s="53"/>
      <c r="GZ592" s="53"/>
      <c r="HA592" s="53"/>
      <c r="HB592" s="53"/>
      <c r="HC592" s="53"/>
      <c r="HD592" s="53"/>
      <c r="HE592" s="53"/>
      <c r="HF592" s="53"/>
      <c r="HG592" s="53"/>
      <c r="HH592" s="53"/>
      <c r="HI592" s="53"/>
      <c r="HJ592" s="53"/>
      <c r="HK592" s="53"/>
      <c r="HL592" s="53"/>
      <c r="HM592" s="53"/>
      <c r="HN592" s="53"/>
      <c r="HO592" s="53"/>
      <c r="HP592" s="53"/>
      <c r="HQ592" s="53"/>
      <c r="HR592" s="53"/>
      <c r="HS592" s="53"/>
      <c r="HT592" s="53"/>
      <c r="HU592" s="53"/>
      <c r="HV592" s="53"/>
      <c r="HW592" s="53"/>
      <c r="HX592" s="53"/>
      <c r="HY592" s="53"/>
      <c r="HZ592" s="53"/>
      <c r="IA592" s="53"/>
      <c r="IB592" s="53"/>
      <c r="IC592" s="53"/>
      <c r="ID592" s="53"/>
      <c r="IE592" s="53"/>
      <c r="IF592" s="53"/>
      <c r="IG592" s="53"/>
      <c r="IH592" s="53"/>
      <c r="II592" s="53"/>
      <c r="IJ592" s="53"/>
      <c r="IK592" s="53"/>
      <c r="IL592" s="53"/>
      <c r="IM592" s="53"/>
      <c r="IN592" s="53"/>
      <c r="IO592" s="53"/>
      <c r="IP592" s="53"/>
      <c r="IQ592" s="53"/>
      <c r="IR592" s="53"/>
      <c r="IS592" s="53"/>
      <c r="IT592" s="53"/>
      <c r="IU592" s="53"/>
      <c r="IV592" s="53"/>
      <c r="IW592" s="53"/>
      <c r="IX592" s="53"/>
      <c r="IY592" s="53"/>
      <c r="IZ592" s="53"/>
      <c r="JA592" s="53"/>
      <c r="JB592" s="53"/>
      <c r="JC592" s="53"/>
      <c r="JD592" s="53"/>
      <c r="JE592" s="53"/>
      <c r="JF592" s="53"/>
      <c r="JG592" s="53"/>
      <c r="JH592" s="53"/>
      <c r="JI592" s="53"/>
      <c r="JJ592" s="53"/>
      <c r="JK592" s="53"/>
      <c r="JL592" s="53"/>
      <c r="JM592" s="53"/>
      <c r="JN592" s="53"/>
      <c r="JO592" s="53"/>
      <c r="JP592" s="53"/>
      <c r="JQ592" s="53"/>
      <c r="JR592" s="53"/>
      <c r="JS592" s="53"/>
      <c r="JT592" s="53"/>
      <c r="JU592" s="53"/>
      <c r="JV592" s="53"/>
      <c r="JW592" s="53"/>
      <c r="JX592" s="53"/>
      <c r="JY592" s="53"/>
      <c r="JZ592" s="53"/>
      <c r="KA592" s="53"/>
      <c r="KB592" s="53"/>
      <c r="KC592" s="53"/>
      <c r="KD592" s="53"/>
      <c r="KE592" s="53"/>
      <c r="KF592" s="53"/>
      <c r="KG592" s="53"/>
      <c r="KH592" s="53"/>
      <c r="KI592" s="53"/>
      <c r="KJ592" s="53"/>
      <c r="KK592" s="53"/>
      <c r="KL592" s="53"/>
      <c r="KM592" s="53"/>
      <c r="KN592" s="53"/>
      <c r="KO592" s="53"/>
      <c r="KP592" s="53"/>
      <c r="KQ592" s="53"/>
      <c r="KR592" s="53"/>
      <c r="KS592" s="53"/>
      <c r="KT592" s="53"/>
      <c r="KU592" s="53"/>
      <c r="KV592" s="53"/>
      <c r="KW592" s="53"/>
      <c r="KX592" s="53"/>
      <c r="KY592" s="53"/>
      <c r="KZ592" s="53"/>
      <c r="LA592" s="53"/>
      <c r="LB592" s="53"/>
      <c r="LC592" s="53"/>
      <c r="LD592" s="53"/>
      <c r="LE592" s="53"/>
      <c r="LF592" s="53"/>
      <c r="LG592" s="53"/>
      <c r="LH592" s="53"/>
      <c r="LI592" s="53"/>
      <c r="LJ592" s="53"/>
      <c r="LK592" s="53"/>
      <c r="LL592" s="53"/>
      <c r="LM592" s="53"/>
      <c r="LN592" s="53"/>
      <c r="LO592" s="53"/>
      <c r="LP592" s="53"/>
      <c r="LQ592" s="53"/>
      <c r="LR592" s="53"/>
      <c r="LS592" s="53"/>
      <c r="LT592" s="53"/>
      <c r="LU592" s="53"/>
      <c r="LV592" s="53"/>
      <c r="LW592" s="53"/>
      <c r="LX592" s="53"/>
      <c r="LY592" s="53"/>
      <c r="LZ592" s="53"/>
      <c r="MA592" s="53"/>
      <c r="MB592" s="53"/>
      <c r="MC592" s="53"/>
      <c r="MD592" s="53"/>
      <c r="ME592" s="53"/>
      <c r="MF592" s="53"/>
      <c r="MG592" s="53"/>
      <c r="MH592" s="53"/>
      <c r="MI592" s="53"/>
      <c r="MJ592" s="53"/>
      <c r="MK592" s="53"/>
      <c r="ML592" s="53"/>
      <c r="MM592" s="53"/>
      <c r="MN592" s="53"/>
      <c r="MO592" s="53"/>
      <c r="MP592" s="53"/>
      <c r="MQ592" s="53"/>
      <c r="MR592" s="53"/>
      <c r="MS592" s="53"/>
      <c r="MT592" s="53"/>
      <c r="MU592" s="53"/>
      <c r="MV592" s="53"/>
      <c r="MW592" s="53"/>
      <c r="MX592" s="53"/>
      <c r="MY592" s="53"/>
      <c r="MZ592" s="53"/>
      <c r="NA592" s="53"/>
      <c r="NB592" s="53"/>
      <c r="NC592" s="53"/>
      <c r="ND592" s="53"/>
      <c r="NE592" s="53"/>
      <c r="NF592" s="53"/>
      <c r="NG592" s="53"/>
      <c r="NH592" s="53"/>
      <c r="NI592" s="53"/>
      <c r="NJ592" s="53"/>
      <c r="NK592" s="53"/>
      <c r="NL592" s="53"/>
      <c r="NM592" s="53"/>
      <c r="NN592" s="53"/>
      <c r="NO592" s="53"/>
      <c r="NP592" s="53"/>
      <c r="NQ592" s="53"/>
      <c r="NR592" s="53"/>
      <c r="NS592" s="53"/>
      <c r="NT592" s="53"/>
      <c r="NU592" s="53"/>
      <c r="NV592" s="53"/>
      <c r="NW592" s="53"/>
      <c r="NX592" s="53"/>
      <c r="NY592" s="53"/>
      <c r="NZ592" s="53"/>
      <c r="OA592" s="53"/>
      <c r="OB592" s="53"/>
      <c r="OC592" s="53"/>
      <c r="OD592" s="53"/>
      <c r="OE592" s="53"/>
      <c r="OF592" s="53"/>
      <c r="OG592" s="53"/>
      <c r="OH592" s="53"/>
      <c r="OI592" s="53"/>
      <c r="OJ592" s="53"/>
      <c r="OK592" s="53"/>
      <c r="OL592" s="53"/>
      <c r="OM592" s="53"/>
      <c r="ON592" s="53"/>
      <c r="OO592" s="53"/>
      <c r="OP592" s="53"/>
      <c r="OQ592" s="53"/>
      <c r="OR592" s="53"/>
      <c r="OS592" s="53"/>
      <c r="OT592" s="53"/>
      <c r="OU592" s="53"/>
      <c r="OV592" s="53"/>
      <c r="OW592" s="53"/>
      <c r="OX592" s="53"/>
      <c r="OY592" s="53"/>
      <c r="OZ592" s="53"/>
      <c r="PA592" s="53"/>
      <c r="PB592" s="53"/>
      <c r="PC592" s="53"/>
      <c r="PD592" s="53"/>
      <c r="PE592" s="53"/>
      <c r="PF592" s="53"/>
      <c r="PG592" s="53"/>
      <c r="PH592" s="53"/>
      <c r="PI592" s="53"/>
      <c r="PJ592" s="53"/>
      <c r="PK592" s="53"/>
      <c r="PL592" s="53"/>
      <c r="PM592" s="53"/>
      <c r="PN592" s="53"/>
      <c r="PO592" s="53"/>
      <c r="PP592" s="53"/>
      <c r="PQ592" s="53"/>
      <c r="PR592" s="53"/>
      <c r="PS592" s="53"/>
      <c r="PT592" s="53"/>
      <c r="PU592" s="53"/>
      <c r="PV592" s="53"/>
      <c r="PW592" s="53"/>
      <c r="PX592" s="53"/>
      <c r="PY592" s="53"/>
      <c r="PZ592" s="53"/>
      <c r="QA592" s="53"/>
      <c r="QB592" s="53"/>
      <c r="QC592" s="53"/>
      <c r="QD592" s="53"/>
      <c r="QE592" s="53"/>
      <c r="QF592" s="53"/>
      <c r="QG592" s="53"/>
      <c r="QH592" s="53"/>
      <c r="QI592" s="53"/>
      <c r="QJ592" s="53"/>
      <c r="QK592" s="53"/>
      <c r="QL592" s="53"/>
      <c r="QM592" s="53"/>
      <c r="QN592" s="53"/>
      <c r="QO592" s="53"/>
      <c r="QP592" s="53"/>
      <c r="QQ592" s="53"/>
      <c r="QR592" s="53"/>
      <c r="QS592" s="53"/>
      <c r="QT592" s="53"/>
      <c r="QU592" s="53"/>
      <c r="QV592" s="53"/>
      <c r="QW592" s="53"/>
      <c r="QX592" s="53"/>
      <c r="QY592" s="53"/>
      <c r="QZ592" s="53"/>
      <c r="RA592" s="53"/>
      <c r="RB592" s="53"/>
      <c r="RC592" s="53"/>
      <c r="RD592" s="53"/>
      <c r="RE592" s="53"/>
      <c r="RF592" s="53"/>
      <c r="RG592" s="53"/>
      <c r="RH592" s="53"/>
      <c r="RI592" s="53"/>
      <c r="RJ592" s="53"/>
      <c r="RK592" s="53"/>
      <c r="RL592" s="53"/>
      <c r="RM592" s="53"/>
      <c r="RN592" s="53"/>
      <c r="RO592" s="53"/>
      <c r="RP592" s="53"/>
      <c r="RQ592" s="53"/>
      <c r="RR592" s="53"/>
      <c r="RS592" s="53"/>
      <c r="RT592" s="53"/>
      <c r="RU592" s="53"/>
      <c r="RV592" s="53"/>
      <c r="RW592" s="53"/>
      <c r="RX592" s="53"/>
      <c r="RY592" s="53"/>
      <c r="RZ592" s="53"/>
      <c r="SA592" s="53"/>
      <c r="SB592" s="53"/>
      <c r="SC592" s="53"/>
      <c r="SD592" s="53"/>
      <c r="SE592" s="53"/>
      <c r="SF592" s="53"/>
      <c r="SG592" s="53"/>
      <c r="SH592" s="53"/>
      <c r="SI592" s="53"/>
      <c r="SJ592" s="53"/>
      <c r="SK592" s="53"/>
      <c r="SL592" s="53"/>
      <c r="SM592" s="53"/>
      <c r="SN592" s="53"/>
      <c r="SO592" s="53"/>
      <c r="SP592" s="53"/>
      <c r="SQ592" s="53"/>
      <c r="SR592" s="53"/>
      <c r="SS592" s="53"/>
      <c r="ST592" s="53"/>
      <c r="SU592" s="53"/>
      <c r="SV592" s="53"/>
      <c r="SW592" s="53"/>
      <c r="SX592" s="53"/>
      <c r="SY592" s="53"/>
      <c r="SZ592" s="53"/>
      <c r="TA592" s="53"/>
      <c r="TB592" s="53"/>
      <c r="TC592" s="53"/>
      <c r="TD592" s="53"/>
      <c r="TE592" s="53"/>
      <c r="TF592" s="53"/>
      <c r="TG592" s="53"/>
      <c r="TH592" s="53"/>
      <c r="TI592" s="53"/>
      <c r="TJ592" s="53"/>
      <c r="TK592" s="53"/>
      <c r="TL592" s="53"/>
      <c r="TM592" s="53"/>
      <c r="TN592" s="53"/>
      <c r="TO592" s="53"/>
      <c r="TP592" s="53"/>
      <c r="TQ592" s="53"/>
      <c r="TR592" s="53"/>
      <c r="TS592" s="53"/>
      <c r="TT592" s="53"/>
      <c r="TU592" s="53"/>
      <c r="TV592" s="53"/>
      <c r="TW592" s="53"/>
      <c r="TX592" s="53"/>
      <c r="TY592" s="53"/>
      <c r="TZ592" s="53"/>
      <c r="UA592" s="53"/>
      <c r="UB592" s="53"/>
      <c r="UC592" s="53"/>
      <c r="UD592" s="53"/>
      <c r="UE592" s="53"/>
      <c r="UF592" s="53"/>
      <c r="UG592" s="53"/>
    </row>
    <row r="593" spans="12:553" s="19" customFormat="1" ht="15.75" customHeight="1" x14ac:dyDescent="0.2">
      <c r="L593" s="66"/>
      <c r="M593" s="66"/>
      <c r="N593" s="52"/>
      <c r="O593" s="53"/>
      <c r="P593" s="53"/>
      <c r="Q593" s="53"/>
      <c r="R593" s="53"/>
      <c r="S593" s="53"/>
      <c r="T593" s="53"/>
      <c r="U593" s="53"/>
      <c r="V593" s="53"/>
      <c r="W593" s="53"/>
      <c r="X593" s="53"/>
      <c r="Y593" s="53"/>
      <c r="Z593" s="53"/>
      <c r="AA593" s="53"/>
      <c r="AB593" s="53"/>
      <c r="AC593" s="53"/>
      <c r="AD593" s="53"/>
      <c r="AE593" s="53"/>
      <c r="AF593" s="53"/>
      <c r="AG593" s="53"/>
      <c r="AH593" s="53"/>
      <c r="AI593" s="53"/>
      <c r="AJ593" s="53"/>
      <c r="AK593" s="53"/>
      <c r="AL593" s="53"/>
      <c r="AM593" s="53"/>
      <c r="AN593" s="53"/>
      <c r="AO593" s="53"/>
      <c r="AP593" s="53"/>
      <c r="AQ593" s="53"/>
      <c r="AR593" s="53"/>
      <c r="AS593" s="53"/>
      <c r="AT593" s="53"/>
      <c r="AU593" s="53"/>
      <c r="AV593" s="53"/>
      <c r="AW593" s="53"/>
      <c r="AX593" s="53"/>
      <c r="AY593" s="53"/>
      <c r="AZ593" s="53"/>
      <c r="BA593" s="53"/>
      <c r="BB593" s="53"/>
      <c r="BC593" s="53"/>
      <c r="BD593" s="53"/>
      <c r="BE593" s="53"/>
      <c r="BF593" s="53"/>
      <c r="BG593" s="53"/>
      <c r="BH593" s="53"/>
      <c r="BI593" s="53"/>
      <c r="BJ593" s="53"/>
      <c r="BK593" s="53"/>
      <c r="BL593" s="53"/>
      <c r="BM593" s="53"/>
      <c r="BN593" s="53"/>
      <c r="BO593" s="53"/>
      <c r="BP593" s="53"/>
      <c r="BQ593" s="53"/>
      <c r="BR593" s="53"/>
      <c r="BS593" s="53"/>
      <c r="BT593" s="53"/>
      <c r="BU593" s="53"/>
      <c r="BV593" s="53"/>
      <c r="BW593" s="53"/>
      <c r="BX593" s="53"/>
      <c r="BY593" s="53"/>
      <c r="BZ593" s="53"/>
      <c r="CA593" s="53"/>
      <c r="CB593" s="53"/>
      <c r="CC593" s="53"/>
      <c r="CD593" s="53"/>
      <c r="CE593" s="53"/>
      <c r="CF593" s="53"/>
      <c r="CG593" s="53"/>
      <c r="CH593" s="53"/>
      <c r="CI593" s="53"/>
      <c r="CJ593" s="53"/>
      <c r="CK593" s="53"/>
      <c r="CL593" s="53"/>
      <c r="CM593" s="53"/>
      <c r="CN593" s="53"/>
      <c r="CO593" s="53"/>
      <c r="CP593" s="53"/>
      <c r="CQ593" s="53"/>
      <c r="CR593" s="53"/>
      <c r="CS593" s="53"/>
      <c r="CT593" s="53"/>
      <c r="CU593" s="53"/>
      <c r="CV593" s="53"/>
      <c r="CW593" s="53"/>
      <c r="CX593" s="53"/>
      <c r="CY593" s="53"/>
      <c r="CZ593" s="53"/>
      <c r="DA593" s="53"/>
      <c r="DB593" s="53"/>
      <c r="DC593" s="53"/>
      <c r="DD593" s="53"/>
      <c r="DE593" s="53"/>
      <c r="DF593" s="53"/>
      <c r="DG593" s="53"/>
      <c r="DH593" s="53"/>
      <c r="DI593" s="53"/>
      <c r="DJ593" s="53"/>
      <c r="DK593" s="53"/>
      <c r="DL593" s="53"/>
      <c r="DM593" s="53"/>
      <c r="DN593" s="53"/>
      <c r="DO593" s="53"/>
      <c r="DP593" s="53"/>
      <c r="DQ593" s="53"/>
      <c r="DR593" s="53"/>
      <c r="DS593" s="53"/>
      <c r="DT593" s="53"/>
      <c r="DU593" s="53"/>
      <c r="DV593" s="53"/>
      <c r="DW593" s="53"/>
      <c r="DX593" s="53"/>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3"/>
      <c r="FK593" s="53"/>
      <c r="FL593" s="53"/>
      <c r="FM593" s="53"/>
      <c r="FN593" s="53"/>
      <c r="FO593" s="53"/>
      <c r="FP593" s="53"/>
      <c r="FQ593" s="53"/>
      <c r="FR593" s="53"/>
      <c r="FS593" s="53"/>
      <c r="FT593" s="53"/>
      <c r="FU593" s="53"/>
      <c r="FV593" s="53"/>
      <c r="FW593" s="53"/>
      <c r="FX593" s="53"/>
      <c r="FY593" s="53"/>
      <c r="FZ593" s="53"/>
      <c r="GA593" s="53"/>
      <c r="GB593" s="53"/>
      <c r="GC593" s="53"/>
      <c r="GD593" s="53"/>
      <c r="GE593" s="53"/>
      <c r="GF593" s="53"/>
      <c r="GG593" s="53"/>
      <c r="GH593" s="53"/>
      <c r="GI593" s="53"/>
      <c r="GJ593" s="53"/>
      <c r="GK593" s="53"/>
      <c r="GL593" s="53"/>
      <c r="GM593" s="53"/>
      <c r="GN593" s="53"/>
      <c r="GO593" s="53"/>
      <c r="GP593" s="53"/>
      <c r="GQ593" s="53"/>
      <c r="GR593" s="53"/>
      <c r="GS593" s="53"/>
      <c r="GT593" s="53"/>
      <c r="GU593" s="53"/>
      <c r="GV593" s="53"/>
      <c r="GW593" s="53"/>
      <c r="GX593" s="53"/>
      <c r="GY593" s="53"/>
      <c r="GZ593" s="53"/>
      <c r="HA593" s="53"/>
      <c r="HB593" s="53"/>
      <c r="HC593" s="53"/>
      <c r="HD593" s="53"/>
      <c r="HE593" s="53"/>
      <c r="HF593" s="53"/>
      <c r="HG593" s="53"/>
      <c r="HH593" s="53"/>
      <c r="HI593" s="53"/>
      <c r="HJ593" s="53"/>
      <c r="HK593" s="53"/>
      <c r="HL593" s="53"/>
      <c r="HM593" s="53"/>
      <c r="HN593" s="53"/>
      <c r="HO593" s="53"/>
      <c r="HP593" s="53"/>
      <c r="HQ593" s="53"/>
      <c r="HR593" s="53"/>
      <c r="HS593" s="53"/>
      <c r="HT593" s="53"/>
      <c r="HU593" s="53"/>
      <c r="HV593" s="53"/>
      <c r="HW593" s="53"/>
      <c r="HX593" s="53"/>
      <c r="HY593" s="53"/>
      <c r="HZ593" s="53"/>
      <c r="IA593" s="53"/>
      <c r="IB593" s="53"/>
      <c r="IC593" s="53"/>
      <c r="ID593" s="53"/>
      <c r="IE593" s="53"/>
      <c r="IF593" s="53"/>
      <c r="IG593" s="53"/>
      <c r="IH593" s="53"/>
      <c r="II593" s="53"/>
      <c r="IJ593" s="53"/>
      <c r="IK593" s="53"/>
      <c r="IL593" s="53"/>
      <c r="IM593" s="53"/>
      <c r="IN593" s="53"/>
      <c r="IO593" s="53"/>
      <c r="IP593" s="53"/>
      <c r="IQ593" s="53"/>
      <c r="IR593" s="53"/>
      <c r="IS593" s="53"/>
      <c r="IT593" s="53"/>
      <c r="IU593" s="53"/>
      <c r="IV593" s="53"/>
      <c r="IW593" s="53"/>
      <c r="IX593" s="53"/>
      <c r="IY593" s="53"/>
      <c r="IZ593" s="53"/>
      <c r="JA593" s="53"/>
      <c r="JB593" s="53"/>
      <c r="JC593" s="53"/>
      <c r="JD593" s="53"/>
      <c r="JE593" s="53"/>
      <c r="JF593" s="53"/>
      <c r="JG593" s="53"/>
      <c r="JH593" s="53"/>
      <c r="JI593" s="53"/>
      <c r="JJ593" s="53"/>
      <c r="JK593" s="53"/>
      <c r="JL593" s="53"/>
      <c r="JM593" s="53"/>
      <c r="JN593" s="53"/>
      <c r="JO593" s="53"/>
      <c r="JP593" s="53"/>
      <c r="JQ593" s="53"/>
      <c r="JR593" s="53"/>
      <c r="JS593" s="53"/>
      <c r="JT593" s="53"/>
      <c r="JU593" s="53"/>
      <c r="JV593" s="53"/>
      <c r="JW593" s="53"/>
      <c r="JX593" s="53"/>
      <c r="JY593" s="53"/>
      <c r="JZ593" s="53"/>
      <c r="KA593" s="53"/>
      <c r="KB593" s="53"/>
      <c r="KC593" s="53"/>
      <c r="KD593" s="53"/>
      <c r="KE593" s="53"/>
      <c r="KF593" s="53"/>
      <c r="KG593" s="53"/>
      <c r="KH593" s="53"/>
      <c r="KI593" s="53"/>
      <c r="KJ593" s="53"/>
      <c r="KK593" s="53"/>
      <c r="KL593" s="53"/>
      <c r="KM593" s="53"/>
      <c r="KN593" s="53"/>
      <c r="KO593" s="53"/>
      <c r="KP593" s="53"/>
      <c r="KQ593" s="53"/>
      <c r="KR593" s="53"/>
      <c r="KS593" s="53"/>
      <c r="KT593" s="53"/>
      <c r="KU593" s="53"/>
      <c r="KV593" s="53"/>
      <c r="KW593" s="53"/>
      <c r="KX593" s="53"/>
      <c r="KY593" s="53"/>
      <c r="KZ593" s="53"/>
      <c r="LA593" s="53"/>
      <c r="LB593" s="53"/>
      <c r="LC593" s="53"/>
      <c r="LD593" s="53"/>
      <c r="LE593" s="53"/>
      <c r="LF593" s="53"/>
      <c r="LG593" s="53"/>
      <c r="LH593" s="53"/>
      <c r="LI593" s="53"/>
      <c r="LJ593" s="53"/>
      <c r="LK593" s="53"/>
      <c r="LL593" s="53"/>
      <c r="LM593" s="53"/>
      <c r="LN593" s="53"/>
      <c r="LO593" s="53"/>
      <c r="LP593" s="53"/>
      <c r="LQ593" s="53"/>
      <c r="LR593" s="53"/>
      <c r="LS593" s="53"/>
      <c r="LT593" s="53"/>
      <c r="LU593" s="53"/>
      <c r="LV593" s="53"/>
      <c r="LW593" s="53"/>
      <c r="LX593" s="53"/>
      <c r="LY593" s="53"/>
      <c r="LZ593" s="53"/>
      <c r="MA593" s="53"/>
      <c r="MB593" s="53"/>
      <c r="MC593" s="53"/>
      <c r="MD593" s="53"/>
      <c r="ME593" s="53"/>
      <c r="MF593" s="53"/>
      <c r="MG593" s="53"/>
      <c r="MH593" s="53"/>
      <c r="MI593" s="53"/>
      <c r="MJ593" s="53"/>
      <c r="MK593" s="53"/>
      <c r="ML593" s="53"/>
      <c r="MM593" s="53"/>
      <c r="MN593" s="53"/>
      <c r="MO593" s="53"/>
      <c r="MP593" s="53"/>
      <c r="MQ593" s="53"/>
      <c r="MR593" s="53"/>
      <c r="MS593" s="53"/>
      <c r="MT593" s="53"/>
      <c r="MU593" s="53"/>
      <c r="MV593" s="53"/>
      <c r="MW593" s="53"/>
      <c r="MX593" s="53"/>
      <c r="MY593" s="53"/>
      <c r="MZ593" s="53"/>
      <c r="NA593" s="53"/>
      <c r="NB593" s="53"/>
      <c r="NC593" s="53"/>
      <c r="ND593" s="53"/>
      <c r="NE593" s="53"/>
      <c r="NF593" s="53"/>
      <c r="NG593" s="53"/>
      <c r="NH593" s="53"/>
      <c r="NI593" s="53"/>
      <c r="NJ593" s="53"/>
      <c r="NK593" s="53"/>
      <c r="NL593" s="53"/>
      <c r="NM593" s="53"/>
      <c r="NN593" s="53"/>
      <c r="NO593" s="53"/>
      <c r="NP593" s="53"/>
      <c r="NQ593" s="53"/>
      <c r="NR593" s="53"/>
      <c r="NS593" s="53"/>
      <c r="NT593" s="53"/>
      <c r="NU593" s="53"/>
      <c r="NV593" s="53"/>
      <c r="NW593" s="53"/>
      <c r="NX593" s="53"/>
      <c r="NY593" s="53"/>
      <c r="NZ593" s="53"/>
      <c r="OA593" s="53"/>
      <c r="OB593" s="53"/>
      <c r="OC593" s="53"/>
      <c r="OD593" s="53"/>
      <c r="OE593" s="53"/>
      <c r="OF593" s="53"/>
      <c r="OG593" s="53"/>
      <c r="OH593" s="53"/>
      <c r="OI593" s="53"/>
      <c r="OJ593" s="53"/>
      <c r="OK593" s="53"/>
      <c r="OL593" s="53"/>
      <c r="OM593" s="53"/>
      <c r="ON593" s="53"/>
      <c r="OO593" s="53"/>
      <c r="OP593" s="53"/>
      <c r="OQ593" s="53"/>
      <c r="OR593" s="53"/>
      <c r="OS593" s="53"/>
      <c r="OT593" s="53"/>
      <c r="OU593" s="53"/>
      <c r="OV593" s="53"/>
      <c r="OW593" s="53"/>
      <c r="OX593" s="53"/>
      <c r="OY593" s="53"/>
      <c r="OZ593" s="53"/>
      <c r="PA593" s="53"/>
      <c r="PB593" s="53"/>
      <c r="PC593" s="53"/>
      <c r="PD593" s="53"/>
      <c r="PE593" s="53"/>
      <c r="PF593" s="53"/>
      <c r="PG593" s="53"/>
      <c r="PH593" s="53"/>
      <c r="PI593" s="53"/>
      <c r="PJ593" s="53"/>
      <c r="PK593" s="53"/>
      <c r="PL593" s="53"/>
      <c r="PM593" s="53"/>
      <c r="PN593" s="53"/>
      <c r="PO593" s="53"/>
      <c r="PP593" s="53"/>
      <c r="PQ593" s="53"/>
      <c r="PR593" s="53"/>
      <c r="PS593" s="53"/>
      <c r="PT593" s="53"/>
      <c r="PU593" s="53"/>
      <c r="PV593" s="53"/>
      <c r="PW593" s="53"/>
      <c r="PX593" s="53"/>
      <c r="PY593" s="53"/>
      <c r="PZ593" s="53"/>
      <c r="QA593" s="53"/>
      <c r="QB593" s="53"/>
      <c r="QC593" s="53"/>
      <c r="QD593" s="53"/>
      <c r="QE593" s="53"/>
      <c r="QF593" s="53"/>
      <c r="QG593" s="53"/>
      <c r="QH593" s="53"/>
      <c r="QI593" s="53"/>
      <c r="QJ593" s="53"/>
      <c r="QK593" s="53"/>
      <c r="QL593" s="53"/>
      <c r="QM593" s="53"/>
      <c r="QN593" s="53"/>
      <c r="QO593" s="53"/>
      <c r="QP593" s="53"/>
      <c r="QQ593" s="53"/>
      <c r="QR593" s="53"/>
      <c r="QS593" s="53"/>
      <c r="QT593" s="53"/>
      <c r="QU593" s="53"/>
      <c r="QV593" s="53"/>
      <c r="QW593" s="53"/>
      <c r="QX593" s="53"/>
      <c r="QY593" s="53"/>
      <c r="QZ593" s="53"/>
      <c r="RA593" s="53"/>
      <c r="RB593" s="53"/>
      <c r="RC593" s="53"/>
      <c r="RD593" s="53"/>
      <c r="RE593" s="53"/>
      <c r="RF593" s="53"/>
      <c r="RG593" s="53"/>
      <c r="RH593" s="53"/>
      <c r="RI593" s="53"/>
      <c r="RJ593" s="53"/>
      <c r="RK593" s="53"/>
      <c r="RL593" s="53"/>
      <c r="RM593" s="53"/>
      <c r="RN593" s="53"/>
      <c r="RO593" s="53"/>
      <c r="RP593" s="53"/>
      <c r="RQ593" s="53"/>
      <c r="RR593" s="53"/>
      <c r="RS593" s="53"/>
      <c r="RT593" s="53"/>
      <c r="RU593" s="53"/>
      <c r="RV593" s="53"/>
      <c r="RW593" s="53"/>
      <c r="RX593" s="53"/>
      <c r="RY593" s="53"/>
      <c r="RZ593" s="53"/>
      <c r="SA593" s="53"/>
      <c r="SB593" s="53"/>
      <c r="SC593" s="53"/>
      <c r="SD593" s="53"/>
      <c r="SE593" s="53"/>
      <c r="SF593" s="53"/>
      <c r="SG593" s="53"/>
      <c r="SH593" s="53"/>
      <c r="SI593" s="53"/>
      <c r="SJ593" s="53"/>
      <c r="SK593" s="53"/>
      <c r="SL593" s="53"/>
      <c r="SM593" s="53"/>
      <c r="SN593" s="53"/>
      <c r="SO593" s="53"/>
      <c r="SP593" s="53"/>
      <c r="SQ593" s="53"/>
      <c r="SR593" s="53"/>
      <c r="SS593" s="53"/>
      <c r="ST593" s="53"/>
      <c r="SU593" s="53"/>
      <c r="SV593" s="53"/>
      <c r="SW593" s="53"/>
      <c r="SX593" s="53"/>
      <c r="SY593" s="53"/>
      <c r="SZ593" s="53"/>
      <c r="TA593" s="53"/>
      <c r="TB593" s="53"/>
      <c r="TC593" s="53"/>
      <c r="TD593" s="53"/>
      <c r="TE593" s="53"/>
      <c r="TF593" s="53"/>
      <c r="TG593" s="53"/>
      <c r="TH593" s="53"/>
      <c r="TI593" s="53"/>
      <c r="TJ593" s="53"/>
      <c r="TK593" s="53"/>
      <c r="TL593" s="53"/>
      <c r="TM593" s="53"/>
      <c r="TN593" s="53"/>
      <c r="TO593" s="53"/>
      <c r="TP593" s="53"/>
      <c r="TQ593" s="53"/>
      <c r="TR593" s="53"/>
      <c r="TS593" s="53"/>
      <c r="TT593" s="53"/>
      <c r="TU593" s="53"/>
      <c r="TV593" s="53"/>
      <c r="TW593" s="53"/>
      <c r="TX593" s="53"/>
      <c r="TY593" s="53"/>
      <c r="TZ593" s="53"/>
      <c r="UA593" s="53"/>
      <c r="UB593" s="53"/>
      <c r="UC593" s="53"/>
      <c r="UD593" s="53"/>
      <c r="UE593" s="53"/>
      <c r="UF593" s="53"/>
      <c r="UG593" s="53"/>
    </row>
    <row r="594" spans="12:553" s="19" customFormat="1" ht="15.75" customHeight="1" x14ac:dyDescent="0.2">
      <c r="L594" s="66"/>
      <c r="M594" s="66"/>
      <c r="N594" s="52"/>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c r="DB594" s="53"/>
      <c r="DC594" s="53"/>
      <c r="DD594" s="53"/>
      <c r="DE594" s="53"/>
      <c r="DF594" s="53"/>
      <c r="DG594" s="53"/>
      <c r="DH594" s="53"/>
      <c r="DI594" s="53"/>
      <c r="DJ594" s="53"/>
      <c r="DK594" s="53"/>
      <c r="DL594" s="53"/>
      <c r="DM594" s="53"/>
      <c r="DN594" s="53"/>
      <c r="DO594" s="53"/>
      <c r="DP594" s="53"/>
      <c r="DQ594" s="53"/>
      <c r="DR594" s="53"/>
      <c r="DS594" s="53"/>
      <c r="DT594" s="53"/>
      <c r="DU594" s="53"/>
      <c r="DV594" s="53"/>
      <c r="DW594" s="53"/>
      <c r="DX594" s="53"/>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3"/>
      <c r="FK594" s="53"/>
      <c r="FL594" s="53"/>
      <c r="FM594" s="53"/>
      <c r="FN594" s="53"/>
      <c r="FO594" s="53"/>
      <c r="FP594" s="53"/>
      <c r="FQ594" s="53"/>
      <c r="FR594" s="53"/>
      <c r="FS594" s="53"/>
      <c r="FT594" s="53"/>
      <c r="FU594" s="53"/>
      <c r="FV594" s="53"/>
      <c r="FW594" s="53"/>
      <c r="FX594" s="53"/>
      <c r="FY594" s="53"/>
      <c r="FZ594" s="53"/>
      <c r="GA594" s="53"/>
      <c r="GB594" s="53"/>
      <c r="GC594" s="53"/>
      <c r="GD594" s="53"/>
      <c r="GE594" s="53"/>
      <c r="GF594" s="53"/>
      <c r="GG594" s="53"/>
      <c r="GH594" s="53"/>
      <c r="GI594" s="53"/>
      <c r="GJ594" s="53"/>
      <c r="GK594" s="53"/>
      <c r="GL594" s="53"/>
      <c r="GM594" s="53"/>
      <c r="GN594" s="53"/>
      <c r="GO594" s="53"/>
      <c r="GP594" s="53"/>
      <c r="GQ594" s="53"/>
      <c r="GR594" s="53"/>
      <c r="GS594" s="53"/>
      <c r="GT594" s="53"/>
      <c r="GU594" s="53"/>
      <c r="GV594" s="53"/>
      <c r="GW594" s="53"/>
      <c r="GX594" s="53"/>
      <c r="GY594" s="53"/>
      <c r="GZ594" s="53"/>
      <c r="HA594" s="53"/>
      <c r="HB594" s="53"/>
      <c r="HC594" s="53"/>
      <c r="HD594" s="53"/>
      <c r="HE594" s="53"/>
      <c r="HF594" s="53"/>
      <c r="HG594" s="53"/>
      <c r="HH594" s="53"/>
      <c r="HI594" s="53"/>
      <c r="HJ594" s="53"/>
      <c r="HK594" s="53"/>
      <c r="HL594" s="53"/>
      <c r="HM594" s="53"/>
      <c r="HN594" s="53"/>
      <c r="HO594" s="53"/>
      <c r="HP594" s="53"/>
      <c r="HQ594" s="53"/>
      <c r="HR594" s="53"/>
      <c r="HS594" s="53"/>
      <c r="HT594" s="53"/>
      <c r="HU594" s="53"/>
      <c r="HV594" s="53"/>
      <c r="HW594" s="53"/>
      <c r="HX594" s="53"/>
      <c r="HY594" s="53"/>
      <c r="HZ594" s="53"/>
      <c r="IA594" s="53"/>
      <c r="IB594" s="53"/>
      <c r="IC594" s="53"/>
      <c r="ID594" s="53"/>
      <c r="IE594" s="53"/>
      <c r="IF594" s="53"/>
      <c r="IG594" s="53"/>
      <c r="IH594" s="53"/>
      <c r="II594" s="53"/>
      <c r="IJ594" s="53"/>
      <c r="IK594" s="53"/>
      <c r="IL594" s="53"/>
      <c r="IM594" s="53"/>
      <c r="IN594" s="53"/>
      <c r="IO594" s="53"/>
      <c r="IP594" s="53"/>
      <c r="IQ594" s="53"/>
      <c r="IR594" s="53"/>
      <c r="IS594" s="53"/>
      <c r="IT594" s="53"/>
      <c r="IU594" s="53"/>
      <c r="IV594" s="53"/>
      <c r="IW594" s="53"/>
      <c r="IX594" s="53"/>
      <c r="IY594" s="53"/>
      <c r="IZ594" s="53"/>
      <c r="JA594" s="53"/>
      <c r="JB594" s="53"/>
      <c r="JC594" s="53"/>
      <c r="JD594" s="53"/>
      <c r="JE594" s="53"/>
      <c r="JF594" s="53"/>
      <c r="JG594" s="53"/>
      <c r="JH594" s="53"/>
      <c r="JI594" s="53"/>
      <c r="JJ594" s="53"/>
      <c r="JK594" s="53"/>
      <c r="JL594" s="53"/>
      <c r="JM594" s="53"/>
      <c r="JN594" s="53"/>
      <c r="JO594" s="53"/>
      <c r="JP594" s="53"/>
      <c r="JQ594" s="53"/>
      <c r="JR594" s="53"/>
      <c r="JS594" s="53"/>
      <c r="JT594" s="53"/>
      <c r="JU594" s="53"/>
      <c r="JV594" s="53"/>
      <c r="JW594" s="53"/>
      <c r="JX594" s="53"/>
      <c r="JY594" s="53"/>
      <c r="JZ594" s="53"/>
      <c r="KA594" s="53"/>
      <c r="KB594" s="53"/>
      <c r="KC594" s="53"/>
      <c r="KD594" s="53"/>
      <c r="KE594" s="53"/>
      <c r="KF594" s="53"/>
      <c r="KG594" s="53"/>
      <c r="KH594" s="53"/>
      <c r="KI594" s="53"/>
      <c r="KJ594" s="53"/>
      <c r="KK594" s="53"/>
      <c r="KL594" s="53"/>
      <c r="KM594" s="53"/>
      <c r="KN594" s="53"/>
      <c r="KO594" s="53"/>
      <c r="KP594" s="53"/>
      <c r="KQ594" s="53"/>
      <c r="KR594" s="53"/>
      <c r="KS594" s="53"/>
      <c r="KT594" s="53"/>
      <c r="KU594" s="53"/>
      <c r="KV594" s="53"/>
      <c r="KW594" s="53"/>
      <c r="KX594" s="53"/>
      <c r="KY594" s="53"/>
      <c r="KZ594" s="53"/>
      <c r="LA594" s="53"/>
      <c r="LB594" s="53"/>
      <c r="LC594" s="53"/>
      <c r="LD594" s="53"/>
      <c r="LE594" s="53"/>
      <c r="LF594" s="53"/>
      <c r="LG594" s="53"/>
      <c r="LH594" s="53"/>
      <c r="LI594" s="53"/>
      <c r="LJ594" s="53"/>
      <c r="LK594" s="53"/>
      <c r="LL594" s="53"/>
      <c r="LM594" s="53"/>
      <c r="LN594" s="53"/>
      <c r="LO594" s="53"/>
      <c r="LP594" s="53"/>
      <c r="LQ594" s="53"/>
      <c r="LR594" s="53"/>
      <c r="LS594" s="53"/>
      <c r="LT594" s="53"/>
      <c r="LU594" s="53"/>
      <c r="LV594" s="53"/>
      <c r="LW594" s="53"/>
      <c r="LX594" s="53"/>
      <c r="LY594" s="53"/>
      <c r="LZ594" s="53"/>
      <c r="MA594" s="53"/>
      <c r="MB594" s="53"/>
      <c r="MC594" s="53"/>
      <c r="MD594" s="53"/>
      <c r="ME594" s="53"/>
      <c r="MF594" s="53"/>
      <c r="MG594" s="53"/>
      <c r="MH594" s="53"/>
      <c r="MI594" s="53"/>
      <c r="MJ594" s="53"/>
      <c r="MK594" s="53"/>
      <c r="ML594" s="53"/>
      <c r="MM594" s="53"/>
      <c r="MN594" s="53"/>
      <c r="MO594" s="53"/>
      <c r="MP594" s="53"/>
      <c r="MQ594" s="53"/>
      <c r="MR594" s="53"/>
      <c r="MS594" s="53"/>
      <c r="MT594" s="53"/>
      <c r="MU594" s="53"/>
      <c r="MV594" s="53"/>
      <c r="MW594" s="53"/>
      <c r="MX594" s="53"/>
      <c r="MY594" s="53"/>
      <c r="MZ594" s="53"/>
      <c r="NA594" s="53"/>
      <c r="NB594" s="53"/>
      <c r="NC594" s="53"/>
      <c r="ND594" s="53"/>
      <c r="NE594" s="53"/>
      <c r="NF594" s="53"/>
      <c r="NG594" s="53"/>
      <c r="NH594" s="53"/>
      <c r="NI594" s="53"/>
      <c r="NJ594" s="53"/>
      <c r="NK594" s="53"/>
      <c r="NL594" s="53"/>
      <c r="NM594" s="53"/>
      <c r="NN594" s="53"/>
      <c r="NO594" s="53"/>
      <c r="NP594" s="53"/>
      <c r="NQ594" s="53"/>
      <c r="NR594" s="53"/>
      <c r="NS594" s="53"/>
      <c r="NT594" s="53"/>
      <c r="NU594" s="53"/>
      <c r="NV594" s="53"/>
      <c r="NW594" s="53"/>
      <c r="NX594" s="53"/>
      <c r="NY594" s="53"/>
      <c r="NZ594" s="53"/>
      <c r="OA594" s="53"/>
      <c r="OB594" s="53"/>
      <c r="OC594" s="53"/>
      <c r="OD594" s="53"/>
      <c r="OE594" s="53"/>
      <c r="OF594" s="53"/>
      <c r="OG594" s="53"/>
      <c r="OH594" s="53"/>
      <c r="OI594" s="53"/>
      <c r="OJ594" s="53"/>
      <c r="OK594" s="53"/>
      <c r="OL594" s="53"/>
      <c r="OM594" s="53"/>
      <c r="ON594" s="53"/>
      <c r="OO594" s="53"/>
      <c r="OP594" s="53"/>
      <c r="OQ594" s="53"/>
      <c r="OR594" s="53"/>
      <c r="OS594" s="53"/>
      <c r="OT594" s="53"/>
      <c r="OU594" s="53"/>
      <c r="OV594" s="53"/>
      <c r="OW594" s="53"/>
      <c r="OX594" s="53"/>
      <c r="OY594" s="53"/>
      <c r="OZ594" s="53"/>
      <c r="PA594" s="53"/>
      <c r="PB594" s="53"/>
      <c r="PC594" s="53"/>
      <c r="PD594" s="53"/>
      <c r="PE594" s="53"/>
      <c r="PF594" s="53"/>
      <c r="PG594" s="53"/>
      <c r="PH594" s="53"/>
      <c r="PI594" s="53"/>
      <c r="PJ594" s="53"/>
      <c r="PK594" s="53"/>
      <c r="PL594" s="53"/>
      <c r="PM594" s="53"/>
      <c r="PN594" s="53"/>
      <c r="PO594" s="53"/>
      <c r="PP594" s="53"/>
      <c r="PQ594" s="53"/>
      <c r="PR594" s="53"/>
      <c r="PS594" s="53"/>
      <c r="PT594" s="53"/>
      <c r="PU594" s="53"/>
      <c r="PV594" s="53"/>
      <c r="PW594" s="53"/>
      <c r="PX594" s="53"/>
      <c r="PY594" s="53"/>
      <c r="PZ594" s="53"/>
      <c r="QA594" s="53"/>
      <c r="QB594" s="53"/>
      <c r="QC594" s="53"/>
      <c r="QD594" s="53"/>
      <c r="QE594" s="53"/>
      <c r="QF594" s="53"/>
      <c r="QG594" s="53"/>
      <c r="QH594" s="53"/>
      <c r="QI594" s="53"/>
      <c r="QJ594" s="53"/>
      <c r="QK594" s="53"/>
      <c r="QL594" s="53"/>
      <c r="QM594" s="53"/>
      <c r="QN594" s="53"/>
      <c r="QO594" s="53"/>
      <c r="QP594" s="53"/>
      <c r="QQ594" s="53"/>
      <c r="QR594" s="53"/>
      <c r="QS594" s="53"/>
      <c r="QT594" s="53"/>
      <c r="QU594" s="53"/>
      <c r="QV594" s="53"/>
      <c r="QW594" s="53"/>
      <c r="QX594" s="53"/>
      <c r="QY594" s="53"/>
      <c r="QZ594" s="53"/>
      <c r="RA594" s="53"/>
      <c r="RB594" s="53"/>
      <c r="RC594" s="53"/>
      <c r="RD594" s="53"/>
      <c r="RE594" s="53"/>
      <c r="RF594" s="53"/>
      <c r="RG594" s="53"/>
      <c r="RH594" s="53"/>
      <c r="RI594" s="53"/>
      <c r="RJ594" s="53"/>
      <c r="RK594" s="53"/>
      <c r="RL594" s="53"/>
      <c r="RM594" s="53"/>
      <c r="RN594" s="53"/>
      <c r="RO594" s="53"/>
      <c r="RP594" s="53"/>
      <c r="RQ594" s="53"/>
      <c r="RR594" s="53"/>
      <c r="RS594" s="53"/>
      <c r="RT594" s="53"/>
      <c r="RU594" s="53"/>
      <c r="RV594" s="53"/>
      <c r="RW594" s="53"/>
      <c r="RX594" s="53"/>
      <c r="RY594" s="53"/>
      <c r="RZ594" s="53"/>
      <c r="SA594" s="53"/>
      <c r="SB594" s="53"/>
      <c r="SC594" s="53"/>
      <c r="SD594" s="53"/>
      <c r="SE594" s="53"/>
      <c r="SF594" s="53"/>
      <c r="SG594" s="53"/>
      <c r="SH594" s="53"/>
      <c r="SI594" s="53"/>
      <c r="SJ594" s="53"/>
      <c r="SK594" s="53"/>
      <c r="SL594" s="53"/>
      <c r="SM594" s="53"/>
      <c r="SN594" s="53"/>
      <c r="SO594" s="53"/>
      <c r="SP594" s="53"/>
      <c r="SQ594" s="53"/>
      <c r="SR594" s="53"/>
      <c r="SS594" s="53"/>
      <c r="ST594" s="53"/>
      <c r="SU594" s="53"/>
      <c r="SV594" s="53"/>
      <c r="SW594" s="53"/>
      <c r="SX594" s="53"/>
      <c r="SY594" s="53"/>
      <c r="SZ594" s="53"/>
      <c r="TA594" s="53"/>
      <c r="TB594" s="53"/>
      <c r="TC594" s="53"/>
      <c r="TD594" s="53"/>
      <c r="TE594" s="53"/>
      <c r="TF594" s="53"/>
      <c r="TG594" s="53"/>
      <c r="TH594" s="53"/>
      <c r="TI594" s="53"/>
      <c r="TJ594" s="53"/>
      <c r="TK594" s="53"/>
      <c r="TL594" s="53"/>
      <c r="TM594" s="53"/>
      <c r="TN594" s="53"/>
      <c r="TO594" s="53"/>
      <c r="TP594" s="53"/>
      <c r="TQ594" s="53"/>
      <c r="TR594" s="53"/>
      <c r="TS594" s="53"/>
      <c r="TT594" s="53"/>
      <c r="TU594" s="53"/>
      <c r="TV594" s="53"/>
      <c r="TW594" s="53"/>
      <c r="TX594" s="53"/>
      <c r="TY594" s="53"/>
      <c r="TZ594" s="53"/>
      <c r="UA594" s="53"/>
      <c r="UB594" s="53"/>
      <c r="UC594" s="53"/>
      <c r="UD594" s="53"/>
      <c r="UE594" s="53"/>
      <c r="UF594" s="53"/>
      <c r="UG594" s="53"/>
    </row>
    <row r="595" spans="12:553" s="19" customFormat="1" ht="15.75" customHeight="1" x14ac:dyDescent="0.2">
      <c r="L595" s="66"/>
      <c r="M595" s="66"/>
      <c r="N595" s="52"/>
      <c r="O595" s="53"/>
      <c r="P595" s="53"/>
      <c r="Q595" s="53"/>
      <c r="R595" s="53"/>
      <c r="S595" s="53"/>
      <c r="T595" s="53"/>
      <c r="U595" s="53"/>
      <c r="V595" s="53"/>
      <c r="W595" s="53"/>
      <c r="X595" s="53"/>
      <c r="Y595" s="53"/>
      <c r="Z595" s="53"/>
      <c r="AA595" s="53"/>
      <c r="AB595" s="53"/>
      <c r="AC595" s="53"/>
      <c r="AD595" s="53"/>
      <c r="AE595" s="53"/>
      <c r="AF595" s="53"/>
      <c r="AG595" s="53"/>
      <c r="AH595" s="53"/>
      <c r="AI595" s="53"/>
      <c r="AJ595" s="53"/>
      <c r="AK595" s="53"/>
      <c r="AL595" s="53"/>
      <c r="AM595" s="53"/>
      <c r="AN595" s="53"/>
      <c r="AO595" s="53"/>
      <c r="AP595" s="53"/>
      <c r="AQ595" s="53"/>
      <c r="AR595" s="53"/>
      <c r="AS595" s="53"/>
      <c r="AT595" s="53"/>
      <c r="AU595" s="53"/>
      <c r="AV595" s="53"/>
      <c r="AW595" s="53"/>
      <c r="AX595" s="53"/>
      <c r="AY595" s="53"/>
      <c r="AZ595" s="53"/>
      <c r="BA595" s="53"/>
      <c r="BB595" s="53"/>
      <c r="BC595" s="53"/>
      <c r="BD595" s="53"/>
      <c r="BE595" s="53"/>
      <c r="BF595" s="53"/>
      <c r="BG595" s="53"/>
      <c r="BH595" s="53"/>
      <c r="BI595" s="53"/>
      <c r="BJ595" s="53"/>
      <c r="BK595" s="53"/>
      <c r="BL595" s="53"/>
      <c r="BM595" s="53"/>
      <c r="BN595" s="53"/>
      <c r="BO595" s="53"/>
      <c r="BP595" s="53"/>
      <c r="BQ595" s="53"/>
      <c r="BR595" s="53"/>
      <c r="BS595" s="53"/>
      <c r="BT595" s="53"/>
      <c r="BU595" s="53"/>
      <c r="BV595" s="53"/>
      <c r="BW595" s="53"/>
      <c r="BX595" s="53"/>
      <c r="BY595" s="53"/>
      <c r="BZ595" s="53"/>
      <c r="CA595" s="53"/>
      <c r="CB595" s="53"/>
      <c r="CC595" s="53"/>
      <c r="CD595" s="53"/>
      <c r="CE595" s="53"/>
      <c r="CF595" s="53"/>
      <c r="CG595" s="53"/>
      <c r="CH595" s="53"/>
      <c r="CI595" s="53"/>
      <c r="CJ595" s="53"/>
      <c r="CK595" s="53"/>
      <c r="CL595" s="53"/>
      <c r="CM595" s="53"/>
      <c r="CN595" s="53"/>
      <c r="CO595" s="53"/>
      <c r="CP595" s="53"/>
      <c r="CQ595" s="53"/>
      <c r="CR595" s="53"/>
      <c r="CS595" s="53"/>
      <c r="CT595" s="53"/>
      <c r="CU595" s="53"/>
      <c r="CV595" s="53"/>
      <c r="CW595" s="53"/>
      <c r="CX595" s="53"/>
      <c r="CY595" s="53"/>
      <c r="CZ595" s="53"/>
      <c r="DA595" s="53"/>
      <c r="DB595" s="53"/>
      <c r="DC595" s="53"/>
      <c r="DD595" s="53"/>
      <c r="DE595" s="53"/>
      <c r="DF595" s="53"/>
      <c r="DG595" s="53"/>
      <c r="DH595" s="53"/>
      <c r="DI595" s="53"/>
      <c r="DJ595" s="53"/>
      <c r="DK595" s="53"/>
      <c r="DL595" s="53"/>
      <c r="DM595" s="53"/>
      <c r="DN595" s="53"/>
      <c r="DO595" s="53"/>
      <c r="DP595" s="53"/>
      <c r="DQ595" s="53"/>
      <c r="DR595" s="53"/>
      <c r="DS595" s="53"/>
      <c r="DT595" s="53"/>
      <c r="DU595" s="53"/>
      <c r="DV595" s="53"/>
      <c r="DW595" s="53"/>
      <c r="DX595" s="53"/>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3"/>
      <c r="FK595" s="53"/>
      <c r="FL595" s="53"/>
      <c r="FM595" s="53"/>
      <c r="FN595" s="53"/>
      <c r="FO595" s="53"/>
      <c r="FP595" s="53"/>
      <c r="FQ595" s="53"/>
      <c r="FR595" s="53"/>
      <c r="FS595" s="53"/>
      <c r="FT595" s="53"/>
      <c r="FU595" s="53"/>
      <c r="FV595" s="53"/>
      <c r="FW595" s="53"/>
      <c r="FX595" s="53"/>
      <c r="FY595" s="53"/>
      <c r="FZ595" s="53"/>
      <c r="GA595" s="53"/>
      <c r="GB595" s="53"/>
      <c r="GC595" s="53"/>
      <c r="GD595" s="53"/>
      <c r="GE595" s="53"/>
      <c r="GF595" s="53"/>
      <c r="GG595" s="53"/>
      <c r="GH595" s="53"/>
      <c r="GI595" s="53"/>
      <c r="GJ595" s="53"/>
      <c r="GK595" s="53"/>
      <c r="GL595" s="53"/>
      <c r="GM595" s="53"/>
      <c r="GN595" s="53"/>
      <c r="GO595" s="53"/>
      <c r="GP595" s="53"/>
      <c r="GQ595" s="53"/>
      <c r="GR595" s="53"/>
      <c r="GS595" s="53"/>
      <c r="GT595" s="53"/>
      <c r="GU595" s="53"/>
      <c r="GV595" s="53"/>
      <c r="GW595" s="53"/>
      <c r="GX595" s="53"/>
      <c r="GY595" s="53"/>
      <c r="GZ595" s="53"/>
      <c r="HA595" s="53"/>
      <c r="HB595" s="53"/>
      <c r="HC595" s="53"/>
      <c r="HD595" s="53"/>
      <c r="HE595" s="53"/>
      <c r="HF595" s="53"/>
      <c r="HG595" s="53"/>
      <c r="HH595" s="53"/>
      <c r="HI595" s="53"/>
      <c r="HJ595" s="53"/>
      <c r="HK595" s="53"/>
      <c r="HL595" s="53"/>
      <c r="HM595" s="53"/>
      <c r="HN595" s="53"/>
      <c r="HO595" s="53"/>
      <c r="HP595" s="53"/>
      <c r="HQ595" s="53"/>
      <c r="HR595" s="53"/>
      <c r="HS595" s="53"/>
      <c r="HT595" s="53"/>
      <c r="HU595" s="53"/>
      <c r="HV595" s="53"/>
      <c r="HW595" s="53"/>
      <c r="HX595" s="53"/>
      <c r="HY595" s="53"/>
      <c r="HZ595" s="53"/>
      <c r="IA595" s="53"/>
      <c r="IB595" s="53"/>
      <c r="IC595" s="53"/>
      <c r="ID595" s="53"/>
      <c r="IE595" s="53"/>
      <c r="IF595" s="53"/>
      <c r="IG595" s="53"/>
      <c r="IH595" s="53"/>
      <c r="II595" s="53"/>
      <c r="IJ595" s="53"/>
      <c r="IK595" s="53"/>
      <c r="IL595" s="53"/>
      <c r="IM595" s="53"/>
      <c r="IN595" s="53"/>
      <c r="IO595" s="53"/>
      <c r="IP595" s="53"/>
      <c r="IQ595" s="53"/>
      <c r="IR595" s="53"/>
      <c r="IS595" s="53"/>
      <c r="IT595" s="53"/>
      <c r="IU595" s="53"/>
      <c r="IV595" s="53"/>
      <c r="IW595" s="53"/>
      <c r="IX595" s="53"/>
      <c r="IY595" s="53"/>
      <c r="IZ595" s="53"/>
      <c r="JA595" s="53"/>
      <c r="JB595" s="53"/>
      <c r="JC595" s="53"/>
      <c r="JD595" s="53"/>
      <c r="JE595" s="53"/>
      <c r="JF595" s="53"/>
      <c r="JG595" s="53"/>
      <c r="JH595" s="53"/>
      <c r="JI595" s="53"/>
      <c r="JJ595" s="53"/>
      <c r="JK595" s="53"/>
      <c r="JL595" s="53"/>
      <c r="JM595" s="53"/>
      <c r="JN595" s="53"/>
      <c r="JO595" s="53"/>
      <c r="JP595" s="53"/>
      <c r="JQ595" s="53"/>
      <c r="JR595" s="53"/>
      <c r="JS595" s="53"/>
      <c r="JT595" s="53"/>
      <c r="JU595" s="53"/>
      <c r="JV595" s="53"/>
      <c r="JW595" s="53"/>
      <c r="JX595" s="53"/>
      <c r="JY595" s="53"/>
      <c r="JZ595" s="53"/>
      <c r="KA595" s="53"/>
      <c r="KB595" s="53"/>
      <c r="KC595" s="53"/>
      <c r="KD595" s="53"/>
      <c r="KE595" s="53"/>
      <c r="KF595" s="53"/>
      <c r="KG595" s="53"/>
      <c r="KH595" s="53"/>
      <c r="KI595" s="53"/>
      <c r="KJ595" s="53"/>
      <c r="KK595" s="53"/>
      <c r="KL595" s="53"/>
      <c r="KM595" s="53"/>
      <c r="KN595" s="53"/>
      <c r="KO595" s="53"/>
      <c r="KP595" s="53"/>
      <c r="KQ595" s="53"/>
      <c r="KR595" s="53"/>
      <c r="KS595" s="53"/>
      <c r="KT595" s="53"/>
      <c r="KU595" s="53"/>
      <c r="KV595" s="53"/>
      <c r="KW595" s="53"/>
      <c r="KX595" s="53"/>
      <c r="KY595" s="53"/>
      <c r="KZ595" s="53"/>
      <c r="LA595" s="53"/>
      <c r="LB595" s="53"/>
      <c r="LC595" s="53"/>
      <c r="LD595" s="53"/>
      <c r="LE595" s="53"/>
      <c r="LF595" s="53"/>
      <c r="LG595" s="53"/>
      <c r="LH595" s="53"/>
      <c r="LI595" s="53"/>
      <c r="LJ595" s="53"/>
      <c r="LK595" s="53"/>
      <c r="LL595" s="53"/>
      <c r="LM595" s="53"/>
      <c r="LN595" s="53"/>
      <c r="LO595" s="53"/>
      <c r="LP595" s="53"/>
      <c r="LQ595" s="53"/>
      <c r="LR595" s="53"/>
      <c r="LS595" s="53"/>
      <c r="LT595" s="53"/>
      <c r="LU595" s="53"/>
      <c r="LV595" s="53"/>
      <c r="LW595" s="53"/>
      <c r="LX595" s="53"/>
      <c r="LY595" s="53"/>
      <c r="LZ595" s="53"/>
      <c r="MA595" s="53"/>
      <c r="MB595" s="53"/>
      <c r="MC595" s="53"/>
      <c r="MD595" s="53"/>
      <c r="ME595" s="53"/>
      <c r="MF595" s="53"/>
      <c r="MG595" s="53"/>
      <c r="MH595" s="53"/>
      <c r="MI595" s="53"/>
      <c r="MJ595" s="53"/>
      <c r="MK595" s="53"/>
      <c r="ML595" s="53"/>
      <c r="MM595" s="53"/>
      <c r="MN595" s="53"/>
      <c r="MO595" s="53"/>
      <c r="MP595" s="53"/>
      <c r="MQ595" s="53"/>
      <c r="MR595" s="53"/>
      <c r="MS595" s="53"/>
      <c r="MT595" s="53"/>
      <c r="MU595" s="53"/>
      <c r="MV595" s="53"/>
      <c r="MW595" s="53"/>
      <c r="MX595" s="53"/>
      <c r="MY595" s="53"/>
      <c r="MZ595" s="53"/>
      <c r="NA595" s="53"/>
      <c r="NB595" s="53"/>
      <c r="NC595" s="53"/>
      <c r="ND595" s="53"/>
      <c r="NE595" s="53"/>
      <c r="NF595" s="53"/>
      <c r="NG595" s="53"/>
      <c r="NH595" s="53"/>
      <c r="NI595" s="53"/>
      <c r="NJ595" s="53"/>
      <c r="NK595" s="53"/>
      <c r="NL595" s="53"/>
      <c r="NM595" s="53"/>
      <c r="NN595" s="53"/>
      <c r="NO595" s="53"/>
      <c r="NP595" s="53"/>
      <c r="NQ595" s="53"/>
      <c r="NR595" s="53"/>
      <c r="NS595" s="53"/>
      <c r="NT595" s="53"/>
      <c r="NU595" s="53"/>
      <c r="NV595" s="53"/>
      <c r="NW595" s="53"/>
      <c r="NX595" s="53"/>
      <c r="NY595" s="53"/>
      <c r="NZ595" s="53"/>
      <c r="OA595" s="53"/>
      <c r="OB595" s="53"/>
      <c r="OC595" s="53"/>
      <c r="OD595" s="53"/>
      <c r="OE595" s="53"/>
      <c r="OF595" s="53"/>
      <c r="OG595" s="53"/>
      <c r="OH595" s="53"/>
      <c r="OI595" s="53"/>
      <c r="OJ595" s="53"/>
      <c r="OK595" s="53"/>
      <c r="OL595" s="53"/>
      <c r="OM595" s="53"/>
      <c r="ON595" s="53"/>
      <c r="OO595" s="53"/>
      <c r="OP595" s="53"/>
      <c r="OQ595" s="53"/>
      <c r="OR595" s="53"/>
      <c r="OS595" s="53"/>
      <c r="OT595" s="53"/>
      <c r="OU595" s="53"/>
      <c r="OV595" s="53"/>
      <c r="OW595" s="53"/>
      <c r="OX595" s="53"/>
      <c r="OY595" s="53"/>
      <c r="OZ595" s="53"/>
      <c r="PA595" s="53"/>
      <c r="PB595" s="53"/>
      <c r="PC595" s="53"/>
      <c r="PD595" s="53"/>
      <c r="PE595" s="53"/>
      <c r="PF595" s="53"/>
      <c r="PG595" s="53"/>
      <c r="PH595" s="53"/>
      <c r="PI595" s="53"/>
      <c r="PJ595" s="53"/>
      <c r="PK595" s="53"/>
      <c r="PL595" s="53"/>
      <c r="PM595" s="53"/>
      <c r="PN595" s="53"/>
      <c r="PO595" s="53"/>
      <c r="PP595" s="53"/>
      <c r="PQ595" s="53"/>
      <c r="PR595" s="53"/>
      <c r="PS595" s="53"/>
      <c r="PT595" s="53"/>
      <c r="PU595" s="53"/>
      <c r="PV595" s="53"/>
      <c r="PW595" s="53"/>
      <c r="PX595" s="53"/>
      <c r="PY595" s="53"/>
      <c r="PZ595" s="53"/>
      <c r="QA595" s="53"/>
      <c r="QB595" s="53"/>
      <c r="QC595" s="53"/>
      <c r="QD595" s="53"/>
      <c r="QE595" s="53"/>
      <c r="QF595" s="53"/>
      <c r="QG595" s="53"/>
      <c r="QH595" s="53"/>
      <c r="QI595" s="53"/>
      <c r="QJ595" s="53"/>
      <c r="QK595" s="53"/>
      <c r="QL595" s="53"/>
      <c r="QM595" s="53"/>
      <c r="QN595" s="53"/>
      <c r="QO595" s="53"/>
      <c r="QP595" s="53"/>
      <c r="QQ595" s="53"/>
      <c r="QR595" s="53"/>
      <c r="QS595" s="53"/>
      <c r="QT595" s="53"/>
      <c r="QU595" s="53"/>
      <c r="QV595" s="53"/>
      <c r="QW595" s="53"/>
      <c r="QX595" s="53"/>
      <c r="QY595" s="53"/>
      <c r="QZ595" s="53"/>
      <c r="RA595" s="53"/>
      <c r="RB595" s="53"/>
      <c r="RC595" s="53"/>
      <c r="RD595" s="53"/>
      <c r="RE595" s="53"/>
      <c r="RF595" s="53"/>
      <c r="RG595" s="53"/>
      <c r="RH595" s="53"/>
      <c r="RI595" s="53"/>
      <c r="RJ595" s="53"/>
      <c r="RK595" s="53"/>
      <c r="RL595" s="53"/>
      <c r="RM595" s="53"/>
      <c r="RN595" s="53"/>
      <c r="RO595" s="53"/>
      <c r="RP595" s="53"/>
      <c r="RQ595" s="53"/>
      <c r="RR595" s="53"/>
      <c r="RS595" s="53"/>
      <c r="RT595" s="53"/>
      <c r="RU595" s="53"/>
      <c r="RV595" s="53"/>
      <c r="RW595" s="53"/>
      <c r="RX595" s="53"/>
      <c r="RY595" s="53"/>
      <c r="RZ595" s="53"/>
      <c r="SA595" s="53"/>
      <c r="SB595" s="53"/>
      <c r="SC595" s="53"/>
      <c r="SD595" s="53"/>
      <c r="SE595" s="53"/>
      <c r="SF595" s="53"/>
      <c r="SG595" s="53"/>
      <c r="SH595" s="53"/>
      <c r="SI595" s="53"/>
      <c r="SJ595" s="53"/>
      <c r="SK595" s="53"/>
      <c r="SL595" s="53"/>
      <c r="SM595" s="53"/>
      <c r="SN595" s="53"/>
      <c r="SO595" s="53"/>
      <c r="SP595" s="53"/>
      <c r="SQ595" s="53"/>
      <c r="SR595" s="53"/>
      <c r="SS595" s="53"/>
      <c r="ST595" s="53"/>
      <c r="SU595" s="53"/>
      <c r="SV595" s="53"/>
      <c r="SW595" s="53"/>
      <c r="SX595" s="53"/>
      <c r="SY595" s="53"/>
      <c r="SZ595" s="53"/>
      <c r="TA595" s="53"/>
      <c r="TB595" s="53"/>
      <c r="TC595" s="53"/>
      <c r="TD595" s="53"/>
      <c r="TE595" s="53"/>
      <c r="TF595" s="53"/>
      <c r="TG595" s="53"/>
      <c r="TH595" s="53"/>
      <c r="TI595" s="53"/>
      <c r="TJ595" s="53"/>
      <c r="TK595" s="53"/>
      <c r="TL595" s="53"/>
      <c r="TM595" s="53"/>
      <c r="TN595" s="53"/>
      <c r="TO595" s="53"/>
      <c r="TP595" s="53"/>
      <c r="TQ595" s="53"/>
      <c r="TR595" s="53"/>
      <c r="TS595" s="53"/>
      <c r="TT595" s="53"/>
      <c r="TU595" s="53"/>
      <c r="TV595" s="53"/>
      <c r="TW595" s="53"/>
      <c r="TX595" s="53"/>
      <c r="TY595" s="53"/>
      <c r="TZ595" s="53"/>
      <c r="UA595" s="53"/>
      <c r="UB595" s="53"/>
      <c r="UC595" s="53"/>
      <c r="UD595" s="53"/>
      <c r="UE595" s="53"/>
      <c r="UF595" s="53"/>
      <c r="UG595" s="53"/>
    </row>
    <row r="596" spans="12:553" s="19" customFormat="1" ht="15.75" customHeight="1" x14ac:dyDescent="0.2">
      <c r="L596" s="66"/>
      <c r="M596" s="66"/>
      <c r="N596" s="52"/>
      <c r="O596" s="53"/>
      <c r="P596" s="53"/>
      <c r="Q596" s="53"/>
      <c r="R596" s="53"/>
      <c r="S596" s="53"/>
      <c r="T596" s="53"/>
      <c r="U596" s="53"/>
      <c r="V596" s="53"/>
      <c r="W596" s="53"/>
      <c r="X596" s="53"/>
      <c r="Y596" s="53"/>
      <c r="Z596" s="53"/>
      <c r="AA596" s="53"/>
      <c r="AB596" s="53"/>
      <c r="AC596" s="53"/>
      <c r="AD596" s="53"/>
      <c r="AE596" s="53"/>
      <c r="AF596" s="53"/>
      <c r="AG596" s="53"/>
      <c r="AH596" s="53"/>
      <c r="AI596" s="53"/>
      <c r="AJ596" s="53"/>
      <c r="AK596" s="53"/>
      <c r="AL596" s="53"/>
      <c r="AM596" s="53"/>
      <c r="AN596" s="53"/>
      <c r="AO596" s="53"/>
      <c r="AP596" s="53"/>
      <c r="AQ596" s="53"/>
      <c r="AR596" s="53"/>
      <c r="AS596" s="53"/>
      <c r="AT596" s="53"/>
      <c r="AU596" s="53"/>
      <c r="AV596" s="53"/>
      <c r="AW596" s="53"/>
      <c r="AX596" s="53"/>
      <c r="AY596" s="53"/>
      <c r="AZ596" s="53"/>
      <c r="BA596" s="53"/>
      <c r="BB596" s="53"/>
      <c r="BC596" s="53"/>
      <c r="BD596" s="53"/>
      <c r="BE596" s="53"/>
      <c r="BF596" s="53"/>
      <c r="BG596" s="53"/>
      <c r="BH596" s="53"/>
      <c r="BI596" s="53"/>
      <c r="BJ596" s="53"/>
      <c r="BK596" s="53"/>
      <c r="BL596" s="53"/>
      <c r="BM596" s="53"/>
      <c r="BN596" s="53"/>
      <c r="BO596" s="53"/>
      <c r="BP596" s="53"/>
      <c r="BQ596" s="53"/>
      <c r="BR596" s="53"/>
      <c r="BS596" s="53"/>
      <c r="BT596" s="53"/>
      <c r="BU596" s="53"/>
      <c r="BV596" s="53"/>
      <c r="BW596" s="53"/>
      <c r="BX596" s="53"/>
      <c r="BY596" s="53"/>
      <c r="BZ596" s="53"/>
      <c r="CA596" s="53"/>
      <c r="CB596" s="53"/>
      <c r="CC596" s="53"/>
      <c r="CD596" s="53"/>
      <c r="CE596" s="53"/>
      <c r="CF596" s="53"/>
      <c r="CG596" s="53"/>
      <c r="CH596" s="53"/>
      <c r="CI596" s="53"/>
      <c r="CJ596" s="53"/>
      <c r="CK596" s="53"/>
      <c r="CL596" s="53"/>
      <c r="CM596" s="53"/>
      <c r="CN596" s="53"/>
      <c r="CO596" s="53"/>
      <c r="CP596" s="53"/>
      <c r="CQ596" s="53"/>
      <c r="CR596" s="53"/>
      <c r="CS596" s="53"/>
      <c r="CT596" s="53"/>
      <c r="CU596" s="53"/>
      <c r="CV596" s="53"/>
      <c r="CW596" s="53"/>
      <c r="CX596" s="53"/>
      <c r="CY596" s="53"/>
      <c r="CZ596" s="53"/>
      <c r="DA596" s="53"/>
      <c r="DB596" s="53"/>
      <c r="DC596" s="53"/>
      <c r="DD596" s="53"/>
      <c r="DE596" s="53"/>
      <c r="DF596" s="53"/>
      <c r="DG596" s="53"/>
      <c r="DH596" s="53"/>
      <c r="DI596" s="53"/>
      <c r="DJ596" s="53"/>
      <c r="DK596" s="53"/>
      <c r="DL596" s="53"/>
      <c r="DM596" s="53"/>
      <c r="DN596" s="53"/>
      <c r="DO596" s="53"/>
      <c r="DP596" s="53"/>
      <c r="DQ596" s="53"/>
      <c r="DR596" s="53"/>
      <c r="DS596" s="53"/>
      <c r="DT596" s="53"/>
      <c r="DU596" s="53"/>
      <c r="DV596" s="53"/>
      <c r="DW596" s="53"/>
      <c r="DX596" s="53"/>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3"/>
      <c r="FK596" s="53"/>
      <c r="FL596" s="53"/>
      <c r="FM596" s="53"/>
      <c r="FN596" s="53"/>
      <c r="FO596" s="53"/>
      <c r="FP596" s="53"/>
      <c r="FQ596" s="53"/>
      <c r="FR596" s="53"/>
      <c r="FS596" s="53"/>
      <c r="FT596" s="53"/>
      <c r="FU596" s="53"/>
      <c r="FV596" s="53"/>
      <c r="FW596" s="53"/>
      <c r="FX596" s="53"/>
      <c r="FY596" s="53"/>
      <c r="FZ596" s="53"/>
      <c r="GA596" s="53"/>
      <c r="GB596" s="53"/>
      <c r="GC596" s="53"/>
      <c r="GD596" s="53"/>
      <c r="GE596" s="53"/>
      <c r="GF596" s="53"/>
      <c r="GG596" s="53"/>
      <c r="GH596" s="53"/>
      <c r="GI596" s="53"/>
      <c r="GJ596" s="53"/>
      <c r="GK596" s="53"/>
      <c r="GL596" s="53"/>
      <c r="GM596" s="53"/>
      <c r="GN596" s="53"/>
      <c r="GO596" s="53"/>
      <c r="GP596" s="53"/>
      <c r="GQ596" s="53"/>
      <c r="GR596" s="53"/>
      <c r="GS596" s="53"/>
      <c r="GT596" s="53"/>
      <c r="GU596" s="53"/>
      <c r="GV596" s="53"/>
      <c r="GW596" s="53"/>
      <c r="GX596" s="53"/>
      <c r="GY596" s="53"/>
      <c r="GZ596" s="53"/>
      <c r="HA596" s="53"/>
      <c r="HB596" s="53"/>
      <c r="HC596" s="53"/>
      <c r="HD596" s="53"/>
      <c r="HE596" s="53"/>
      <c r="HF596" s="53"/>
      <c r="HG596" s="53"/>
      <c r="HH596" s="53"/>
      <c r="HI596" s="53"/>
      <c r="HJ596" s="53"/>
      <c r="HK596" s="53"/>
      <c r="HL596" s="53"/>
      <c r="HM596" s="53"/>
      <c r="HN596" s="53"/>
      <c r="HO596" s="53"/>
      <c r="HP596" s="53"/>
      <c r="HQ596" s="53"/>
      <c r="HR596" s="53"/>
      <c r="HS596" s="53"/>
      <c r="HT596" s="53"/>
      <c r="HU596" s="53"/>
      <c r="HV596" s="53"/>
      <c r="HW596" s="53"/>
      <c r="HX596" s="53"/>
      <c r="HY596" s="53"/>
      <c r="HZ596" s="53"/>
      <c r="IA596" s="53"/>
      <c r="IB596" s="53"/>
      <c r="IC596" s="53"/>
      <c r="ID596" s="53"/>
      <c r="IE596" s="53"/>
      <c r="IF596" s="53"/>
      <c r="IG596" s="53"/>
      <c r="IH596" s="53"/>
      <c r="II596" s="53"/>
      <c r="IJ596" s="53"/>
      <c r="IK596" s="53"/>
      <c r="IL596" s="53"/>
      <c r="IM596" s="53"/>
      <c r="IN596" s="53"/>
      <c r="IO596" s="53"/>
      <c r="IP596" s="53"/>
      <c r="IQ596" s="53"/>
      <c r="IR596" s="53"/>
      <c r="IS596" s="53"/>
      <c r="IT596" s="53"/>
      <c r="IU596" s="53"/>
      <c r="IV596" s="53"/>
      <c r="IW596" s="53"/>
      <c r="IX596" s="53"/>
      <c r="IY596" s="53"/>
      <c r="IZ596" s="53"/>
      <c r="JA596" s="53"/>
      <c r="JB596" s="53"/>
      <c r="JC596" s="53"/>
      <c r="JD596" s="53"/>
      <c r="JE596" s="53"/>
      <c r="JF596" s="53"/>
      <c r="JG596" s="53"/>
      <c r="JH596" s="53"/>
      <c r="JI596" s="53"/>
      <c r="JJ596" s="53"/>
      <c r="JK596" s="53"/>
      <c r="JL596" s="53"/>
      <c r="JM596" s="53"/>
      <c r="JN596" s="53"/>
      <c r="JO596" s="53"/>
      <c r="JP596" s="53"/>
      <c r="JQ596" s="53"/>
      <c r="JR596" s="53"/>
      <c r="JS596" s="53"/>
      <c r="JT596" s="53"/>
      <c r="JU596" s="53"/>
      <c r="JV596" s="53"/>
      <c r="JW596" s="53"/>
      <c r="JX596" s="53"/>
      <c r="JY596" s="53"/>
      <c r="JZ596" s="53"/>
      <c r="KA596" s="53"/>
      <c r="KB596" s="53"/>
      <c r="KC596" s="53"/>
      <c r="KD596" s="53"/>
      <c r="KE596" s="53"/>
      <c r="KF596" s="53"/>
      <c r="KG596" s="53"/>
      <c r="KH596" s="53"/>
      <c r="KI596" s="53"/>
      <c r="KJ596" s="53"/>
      <c r="KK596" s="53"/>
      <c r="KL596" s="53"/>
      <c r="KM596" s="53"/>
      <c r="KN596" s="53"/>
      <c r="KO596" s="53"/>
      <c r="KP596" s="53"/>
      <c r="KQ596" s="53"/>
      <c r="KR596" s="53"/>
      <c r="KS596" s="53"/>
      <c r="KT596" s="53"/>
      <c r="KU596" s="53"/>
      <c r="KV596" s="53"/>
      <c r="KW596" s="53"/>
      <c r="KX596" s="53"/>
      <c r="KY596" s="53"/>
      <c r="KZ596" s="53"/>
      <c r="LA596" s="53"/>
      <c r="LB596" s="53"/>
      <c r="LC596" s="53"/>
      <c r="LD596" s="53"/>
      <c r="LE596" s="53"/>
      <c r="LF596" s="53"/>
      <c r="LG596" s="53"/>
      <c r="LH596" s="53"/>
      <c r="LI596" s="53"/>
      <c r="LJ596" s="53"/>
      <c r="LK596" s="53"/>
      <c r="LL596" s="53"/>
      <c r="LM596" s="53"/>
      <c r="LN596" s="53"/>
      <c r="LO596" s="53"/>
      <c r="LP596" s="53"/>
      <c r="LQ596" s="53"/>
      <c r="LR596" s="53"/>
      <c r="LS596" s="53"/>
      <c r="LT596" s="53"/>
      <c r="LU596" s="53"/>
      <c r="LV596" s="53"/>
      <c r="LW596" s="53"/>
      <c r="LX596" s="53"/>
      <c r="LY596" s="53"/>
      <c r="LZ596" s="53"/>
      <c r="MA596" s="53"/>
      <c r="MB596" s="53"/>
      <c r="MC596" s="53"/>
      <c r="MD596" s="53"/>
      <c r="ME596" s="53"/>
      <c r="MF596" s="53"/>
      <c r="MG596" s="53"/>
      <c r="MH596" s="53"/>
      <c r="MI596" s="53"/>
      <c r="MJ596" s="53"/>
      <c r="MK596" s="53"/>
      <c r="ML596" s="53"/>
      <c r="MM596" s="53"/>
      <c r="MN596" s="53"/>
      <c r="MO596" s="53"/>
      <c r="MP596" s="53"/>
      <c r="MQ596" s="53"/>
      <c r="MR596" s="53"/>
      <c r="MS596" s="53"/>
      <c r="MT596" s="53"/>
      <c r="MU596" s="53"/>
      <c r="MV596" s="53"/>
      <c r="MW596" s="53"/>
      <c r="MX596" s="53"/>
      <c r="MY596" s="53"/>
      <c r="MZ596" s="53"/>
      <c r="NA596" s="53"/>
      <c r="NB596" s="53"/>
      <c r="NC596" s="53"/>
      <c r="ND596" s="53"/>
      <c r="NE596" s="53"/>
      <c r="NF596" s="53"/>
      <c r="NG596" s="53"/>
      <c r="NH596" s="53"/>
      <c r="NI596" s="53"/>
      <c r="NJ596" s="53"/>
      <c r="NK596" s="53"/>
      <c r="NL596" s="53"/>
      <c r="NM596" s="53"/>
      <c r="NN596" s="53"/>
      <c r="NO596" s="53"/>
      <c r="NP596" s="53"/>
      <c r="NQ596" s="53"/>
      <c r="NR596" s="53"/>
      <c r="NS596" s="53"/>
      <c r="NT596" s="53"/>
      <c r="NU596" s="53"/>
      <c r="NV596" s="53"/>
      <c r="NW596" s="53"/>
      <c r="NX596" s="53"/>
      <c r="NY596" s="53"/>
      <c r="NZ596" s="53"/>
      <c r="OA596" s="53"/>
      <c r="OB596" s="53"/>
      <c r="OC596" s="53"/>
      <c r="OD596" s="53"/>
      <c r="OE596" s="53"/>
      <c r="OF596" s="53"/>
      <c r="OG596" s="53"/>
      <c r="OH596" s="53"/>
      <c r="OI596" s="53"/>
      <c r="OJ596" s="53"/>
      <c r="OK596" s="53"/>
      <c r="OL596" s="53"/>
      <c r="OM596" s="53"/>
      <c r="ON596" s="53"/>
      <c r="OO596" s="53"/>
      <c r="OP596" s="53"/>
      <c r="OQ596" s="53"/>
      <c r="OR596" s="53"/>
      <c r="OS596" s="53"/>
      <c r="OT596" s="53"/>
      <c r="OU596" s="53"/>
      <c r="OV596" s="53"/>
      <c r="OW596" s="53"/>
      <c r="OX596" s="53"/>
      <c r="OY596" s="53"/>
      <c r="OZ596" s="53"/>
      <c r="PA596" s="53"/>
      <c r="PB596" s="53"/>
      <c r="PC596" s="53"/>
      <c r="PD596" s="53"/>
      <c r="PE596" s="53"/>
      <c r="PF596" s="53"/>
      <c r="PG596" s="53"/>
      <c r="PH596" s="53"/>
      <c r="PI596" s="53"/>
      <c r="PJ596" s="53"/>
      <c r="PK596" s="53"/>
      <c r="PL596" s="53"/>
      <c r="PM596" s="53"/>
      <c r="PN596" s="53"/>
      <c r="PO596" s="53"/>
      <c r="PP596" s="53"/>
      <c r="PQ596" s="53"/>
      <c r="PR596" s="53"/>
      <c r="PS596" s="53"/>
      <c r="PT596" s="53"/>
      <c r="PU596" s="53"/>
      <c r="PV596" s="53"/>
      <c r="PW596" s="53"/>
      <c r="PX596" s="53"/>
      <c r="PY596" s="53"/>
      <c r="PZ596" s="53"/>
      <c r="QA596" s="53"/>
      <c r="QB596" s="53"/>
      <c r="QC596" s="53"/>
      <c r="QD596" s="53"/>
      <c r="QE596" s="53"/>
      <c r="QF596" s="53"/>
      <c r="QG596" s="53"/>
      <c r="QH596" s="53"/>
      <c r="QI596" s="53"/>
      <c r="QJ596" s="53"/>
      <c r="QK596" s="53"/>
      <c r="QL596" s="53"/>
      <c r="QM596" s="53"/>
      <c r="QN596" s="53"/>
      <c r="QO596" s="53"/>
      <c r="QP596" s="53"/>
      <c r="QQ596" s="53"/>
      <c r="QR596" s="53"/>
      <c r="QS596" s="53"/>
      <c r="QT596" s="53"/>
      <c r="QU596" s="53"/>
      <c r="QV596" s="53"/>
      <c r="QW596" s="53"/>
      <c r="QX596" s="53"/>
      <c r="QY596" s="53"/>
      <c r="QZ596" s="53"/>
      <c r="RA596" s="53"/>
      <c r="RB596" s="53"/>
      <c r="RC596" s="53"/>
      <c r="RD596" s="53"/>
      <c r="RE596" s="53"/>
      <c r="RF596" s="53"/>
      <c r="RG596" s="53"/>
      <c r="RH596" s="53"/>
      <c r="RI596" s="53"/>
      <c r="RJ596" s="53"/>
      <c r="RK596" s="53"/>
      <c r="RL596" s="53"/>
      <c r="RM596" s="53"/>
      <c r="RN596" s="53"/>
      <c r="RO596" s="53"/>
      <c r="RP596" s="53"/>
      <c r="RQ596" s="53"/>
      <c r="RR596" s="53"/>
      <c r="RS596" s="53"/>
      <c r="RT596" s="53"/>
      <c r="RU596" s="53"/>
      <c r="RV596" s="53"/>
      <c r="RW596" s="53"/>
      <c r="RX596" s="53"/>
      <c r="RY596" s="53"/>
      <c r="RZ596" s="53"/>
      <c r="SA596" s="53"/>
      <c r="SB596" s="53"/>
      <c r="SC596" s="53"/>
      <c r="SD596" s="53"/>
      <c r="SE596" s="53"/>
      <c r="SF596" s="53"/>
      <c r="SG596" s="53"/>
      <c r="SH596" s="53"/>
      <c r="SI596" s="53"/>
      <c r="SJ596" s="53"/>
      <c r="SK596" s="53"/>
      <c r="SL596" s="53"/>
      <c r="SM596" s="53"/>
      <c r="SN596" s="53"/>
      <c r="SO596" s="53"/>
      <c r="SP596" s="53"/>
      <c r="SQ596" s="53"/>
      <c r="SR596" s="53"/>
      <c r="SS596" s="53"/>
      <c r="ST596" s="53"/>
      <c r="SU596" s="53"/>
      <c r="SV596" s="53"/>
      <c r="SW596" s="53"/>
      <c r="SX596" s="53"/>
      <c r="SY596" s="53"/>
      <c r="SZ596" s="53"/>
      <c r="TA596" s="53"/>
      <c r="TB596" s="53"/>
      <c r="TC596" s="53"/>
      <c r="TD596" s="53"/>
      <c r="TE596" s="53"/>
      <c r="TF596" s="53"/>
      <c r="TG596" s="53"/>
      <c r="TH596" s="53"/>
      <c r="TI596" s="53"/>
      <c r="TJ596" s="53"/>
      <c r="TK596" s="53"/>
      <c r="TL596" s="53"/>
      <c r="TM596" s="53"/>
      <c r="TN596" s="53"/>
      <c r="TO596" s="53"/>
      <c r="TP596" s="53"/>
      <c r="TQ596" s="53"/>
      <c r="TR596" s="53"/>
      <c r="TS596" s="53"/>
      <c r="TT596" s="53"/>
      <c r="TU596" s="53"/>
      <c r="TV596" s="53"/>
      <c r="TW596" s="53"/>
      <c r="TX596" s="53"/>
      <c r="TY596" s="53"/>
      <c r="TZ596" s="53"/>
      <c r="UA596" s="53"/>
      <c r="UB596" s="53"/>
      <c r="UC596" s="53"/>
      <c r="UD596" s="53"/>
      <c r="UE596" s="53"/>
      <c r="UF596" s="53"/>
      <c r="UG596" s="53"/>
    </row>
    <row r="597" spans="12:553" s="19" customFormat="1" ht="15.75" customHeight="1" x14ac:dyDescent="0.2">
      <c r="L597" s="66"/>
      <c r="M597" s="66"/>
      <c r="N597" s="52"/>
      <c r="O597" s="53"/>
      <c r="P597" s="53"/>
      <c r="Q597" s="53"/>
      <c r="R597" s="53"/>
      <c r="S597" s="53"/>
      <c r="T597" s="53"/>
      <c r="U597" s="53"/>
      <c r="V597" s="53"/>
      <c r="W597" s="53"/>
      <c r="X597" s="53"/>
      <c r="Y597" s="53"/>
      <c r="Z597" s="53"/>
      <c r="AA597" s="53"/>
      <c r="AB597" s="53"/>
      <c r="AC597" s="53"/>
      <c r="AD597" s="53"/>
      <c r="AE597" s="53"/>
      <c r="AF597" s="53"/>
      <c r="AG597" s="53"/>
      <c r="AH597" s="53"/>
      <c r="AI597" s="53"/>
      <c r="AJ597" s="53"/>
      <c r="AK597" s="53"/>
      <c r="AL597" s="53"/>
      <c r="AM597" s="53"/>
      <c r="AN597" s="53"/>
      <c r="AO597" s="53"/>
      <c r="AP597" s="53"/>
      <c r="AQ597" s="53"/>
      <c r="AR597" s="53"/>
      <c r="AS597" s="53"/>
      <c r="AT597" s="53"/>
      <c r="AU597" s="53"/>
      <c r="AV597" s="53"/>
      <c r="AW597" s="53"/>
      <c r="AX597" s="53"/>
      <c r="AY597" s="53"/>
      <c r="AZ597" s="53"/>
      <c r="BA597" s="53"/>
      <c r="BB597" s="53"/>
      <c r="BC597" s="53"/>
      <c r="BD597" s="53"/>
      <c r="BE597" s="53"/>
      <c r="BF597" s="53"/>
      <c r="BG597" s="53"/>
      <c r="BH597" s="53"/>
      <c r="BI597" s="53"/>
      <c r="BJ597" s="53"/>
      <c r="BK597" s="53"/>
      <c r="BL597" s="53"/>
      <c r="BM597" s="53"/>
      <c r="BN597" s="53"/>
      <c r="BO597" s="53"/>
      <c r="BP597" s="53"/>
      <c r="BQ597" s="53"/>
      <c r="BR597" s="53"/>
      <c r="BS597" s="53"/>
      <c r="BT597" s="53"/>
      <c r="BU597" s="53"/>
      <c r="BV597" s="53"/>
      <c r="BW597" s="53"/>
      <c r="BX597" s="53"/>
      <c r="BY597" s="53"/>
      <c r="BZ597" s="53"/>
      <c r="CA597" s="53"/>
      <c r="CB597" s="53"/>
      <c r="CC597" s="53"/>
      <c r="CD597" s="53"/>
      <c r="CE597" s="53"/>
      <c r="CF597" s="53"/>
      <c r="CG597" s="53"/>
      <c r="CH597" s="53"/>
      <c r="CI597" s="53"/>
      <c r="CJ597" s="53"/>
      <c r="CK597" s="53"/>
      <c r="CL597" s="53"/>
      <c r="CM597" s="53"/>
      <c r="CN597" s="53"/>
      <c r="CO597" s="53"/>
      <c r="CP597" s="53"/>
      <c r="CQ597" s="53"/>
      <c r="CR597" s="53"/>
      <c r="CS597" s="53"/>
      <c r="CT597" s="53"/>
      <c r="CU597" s="53"/>
      <c r="CV597" s="53"/>
      <c r="CW597" s="53"/>
      <c r="CX597" s="53"/>
      <c r="CY597" s="53"/>
      <c r="CZ597" s="53"/>
      <c r="DA597" s="53"/>
      <c r="DB597" s="53"/>
      <c r="DC597" s="53"/>
      <c r="DD597" s="53"/>
      <c r="DE597" s="53"/>
      <c r="DF597" s="53"/>
      <c r="DG597" s="53"/>
      <c r="DH597" s="53"/>
      <c r="DI597" s="53"/>
      <c r="DJ597" s="53"/>
      <c r="DK597" s="53"/>
      <c r="DL597" s="53"/>
      <c r="DM597" s="53"/>
      <c r="DN597" s="53"/>
      <c r="DO597" s="53"/>
      <c r="DP597" s="53"/>
      <c r="DQ597" s="53"/>
      <c r="DR597" s="53"/>
      <c r="DS597" s="53"/>
      <c r="DT597" s="53"/>
      <c r="DU597" s="53"/>
      <c r="DV597" s="53"/>
      <c r="DW597" s="53"/>
      <c r="DX597" s="53"/>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3"/>
      <c r="FK597" s="53"/>
      <c r="FL597" s="53"/>
      <c r="FM597" s="53"/>
      <c r="FN597" s="53"/>
      <c r="FO597" s="53"/>
      <c r="FP597" s="53"/>
      <c r="FQ597" s="53"/>
      <c r="FR597" s="53"/>
      <c r="FS597" s="53"/>
      <c r="FT597" s="53"/>
      <c r="FU597" s="53"/>
      <c r="FV597" s="53"/>
      <c r="FW597" s="53"/>
      <c r="FX597" s="53"/>
      <c r="FY597" s="53"/>
      <c r="FZ597" s="53"/>
      <c r="GA597" s="53"/>
      <c r="GB597" s="53"/>
      <c r="GC597" s="53"/>
      <c r="GD597" s="53"/>
      <c r="GE597" s="53"/>
      <c r="GF597" s="53"/>
      <c r="GG597" s="53"/>
      <c r="GH597" s="53"/>
      <c r="GI597" s="53"/>
      <c r="GJ597" s="53"/>
      <c r="GK597" s="53"/>
      <c r="GL597" s="53"/>
      <c r="GM597" s="53"/>
      <c r="GN597" s="53"/>
      <c r="GO597" s="53"/>
      <c r="GP597" s="53"/>
      <c r="GQ597" s="53"/>
      <c r="GR597" s="53"/>
      <c r="GS597" s="53"/>
      <c r="GT597" s="53"/>
      <c r="GU597" s="53"/>
      <c r="GV597" s="53"/>
      <c r="GW597" s="53"/>
      <c r="GX597" s="53"/>
      <c r="GY597" s="53"/>
      <c r="GZ597" s="53"/>
      <c r="HA597" s="53"/>
      <c r="HB597" s="53"/>
      <c r="HC597" s="53"/>
      <c r="HD597" s="53"/>
      <c r="HE597" s="53"/>
      <c r="HF597" s="53"/>
      <c r="HG597" s="53"/>
      <c r="HH597" s="53"/>
      <c r="HI597" s="53"/>
      <c r="HJ597" s="53"/>
      <c r="HK597" s="53"/>
      <c r="HL597" s="53"/>
      <c r="HM597" s="53"/>
      <c r="HN597" s="53"/>
      <c r="HO597" s="53"/>
      <c r="HP597" s="53"/>
      <c r="HQ597" s="53"/>
      <c r="HR597" s="53"/>
      <c r="HS597" s="53"/>
      <c r="HT597" s="53"/>
      <c r="HU597" s="53"/>
      <c r="HV597" s="53"/>
      <c r="HW597" s="53"/>
      <c r="HX597" s="53"/>
      <c r="HY597" s="53"/>
      <c r="HZ597" s="53"/>
      <c r="IA597" s="53"/>
      <c r="IB597" s="53"/>
      <c r="IC597" s="53"/>
      <c r="ID597" s="53"/>
      <c r="IE597" s="53"/>
      <c r="IF597" s="53"/>
      <c r="IG597" s="53"/>
      <c r="IH597" s="53"/>
      <c r="II597" s="53"/>
      <c r="IJ597" s="53"/>
      <c r="IK597" s="53"/>
      <c r="IL597" s="53"/>
      <c r="IM597" s="53"/>
      <c r="IN597" s="53"/>
      <c r="IO597" s="53"/>
      <c r="IP597" s="53"/>
      <c r="IQ597" s="53"/>
      <c r="IR597" s="53"/>
      <c r="IS597" s="53"/>
      <c r="IT597" s="53"/>
      <c r="IU597" s="53"/>
      <c r="IV597" s="53"/>
      <c r="IW597" s="53"/>
      <c r="IX597" s="53"/>
      <c r="IY597" s="53"/>
      <c r="IZ597" s="53"/>
      <c r="JA597" s="53"/>
      <c r="JB597" s="53"/>
      <c r="JC597" s="53"/>
      <c r="JD597" s="53"/>
      <c r="JE597" s="53"/>
      <c r="JF597" s="53"/>
      <c r="JG597" s="53"/>
      <c r="JH597" s="53"/>
      <c r="JI597" s="53"/>
      <c r="JJ597" s="53"/>
      <c r="JK597" s="53"/>
      <c r="JL597" s="53"/>
      <c r="JM597" s="53"/>
      <c r="JN597" s="53"/>
      <c r="JO597" s="53"/>
      <c r="JP597" s="53"/>
      <c r="JQ597" s="53"/>
      <c r="JR597" s="53"/>
      <c r="JS597" s="53"/>
      <c r="JT597" s="53"/>
      <c r="JU597" s="53"/>
      <c r="JV597" s="53"/>
      <c r="JW597" s="53"/>
      <c r="JX597" s="53"/>
      <c r="JY597" s="53"/>
      <c r="JZ597" s="53"/>
      <c r="KA597" s="53"/>
      <c r="KB597" s="53"/>
      <c r="KC597" s="53"/>
      <c r="KD597" s="53"/>
      <c r="KE597" s="53"/>
      <c r="KF597" s="53"/>
      <c r="KG597" s="53"/>
      <c r="KH597" s="53"/>
      <c r="KI597" s="53"/>
      <c r="KJ597" s="53"/>
      <c r="KK597" s="53"/>
      <c r="KL597" s="53"/>
      <c r="KM597" s="53"/>
      <c r="KN597" s="53"/>
      <c r="KO597" s="53"/>
      <c r="KP597" s="53"/>
      <c r="KQ597" s="53"/>
      <c r="KR597" s="53"/>
      <c r="KS597" s="53"/>
      <c r="KT597" s="53"/>
      <c r="KU597" s="53"/>
      <c r="KV597" s="53"/>
      <c r="KW597" s="53"/>
      <c r="KX597" s="53"/>
      <c r="KY597" s="53"/>
      <c r="KZ597" s="53"/>
      <c r="LA597" s="53"/>
      <c r="LB597" s="53"/>
      <c r="LC597" s="53"/>
      <c r="LD597" s="53"/>
      <c r="LE597" s="53"/>
      <c r="LF597" s="53"/>
      <c r="LG597" s="53"/>
      <c r="LH597" s="53"/>
      <c r="LI597" s="53"/>
      <c r="LJ597" s="53"/>
      <c r="LK597" s="53"/>
      <c r="LL597" s="53"/>
      <c r="LM597" s="53"/>
      <c r="LN597" s="53"/>
      <c r="LO597" s="53"/>
      <c r="LP597" s="53"/>
      <c r="LQ597" s="53"/>
      <c r="LR597" s="53"/>
      <c r="LS597" s="53"/>
      <c r="LT597" s="53"/>
      <c r="LU597" s="53"/>
      <c r="LV597" s="53"/>
      <c r="LW597" s="53"/>
      <c r="LX597" s="53"/>
      <c r="LY597" s="53"/>
      <c r="LZ597" s="53"/>
      <c r="MA597" s="53"/>
      <c r="MB597" s="53"/>
      <c r="MC597" s="53"/>
      <c r="MD597" s="53"/>
      <c r="ME597" s="53"/>
      <c r="MF597" s="53"/>
      <c r="MG597" s="53"/>
      <c r="MH597" s="53"/>
      <c r="MI597" s="53"/>
      <c r="MJ597" s="53"/>
      <c r="MK597" s="53"/>
      <c r="ML597" s="53"/>
      <c r="MM597" s="53"/>
      <c r="MN597" s="53"/>
      <c r="MO597" s="53"/>
      <c r="MP597" s="53"/>
      <c r="MQ597" s="53"/>
      <c r="MR597" s="53"/>
      <c r="MS597" s="53"/>
      <c r="MT597" s="53"/>
      <c r="MU597" s="53"/>
      <c r="MV597" s="53"/>
      <c r="MW597" s="53"/>
      <c r="MX597" s="53"/>
      <c r="MY597" s="53"/>
      <c r="MZ597" s="53"/>
      <c r="NA597" s="53"/>
      <c r="NB597" s="53"/>
      <c r="NC597" s="53"/>
      <c r="ND597" s="53"/>
      <c r="NE597" s="53"/>
      <c r="NF597" s="53"/>
      <c r="NG597" s="53"/>
      <c r="NH597" s="53"/>
      <c r="NI597" s="53"/>
      <c r="NJ597" s="53"/>
      <c r="NK597" s="53"/>
      <c r="NL597" s="53"/>
      <c r="NM597" s="53"/>
      <c r="NN597" s="53"/>
      <c r="NO597" s="53"/>
      <c r="NP597" s="53"/>
      <c r="NQ597" s="53"/>
      <c r="NR597" s="53"/>
      <c r="NS597" s="53"/>
      <c r="NT597" s="53"/>
      <c r="NU597" s="53"/>
      <c r="NV597" s="53"/>
      <c r="NW597" s="53"/>
      <c r="NX597" s="53"/>
      <c r="NY597" s="53"/>
      <c r="NZ597" s="53"/>
      <c r="OA597" s="53"/>
      <c r="OB597" s="53"/>
      <c r="OC597" s="53"/>
      <c r="OD597" s="53"/>
      <c r="OE597" s="53"/>
      <c r="OF597" s="53"/>
      <c r="OG597" s="53"/>
      <c r="OH597" s="53"/>
      <c r="OI597" s="53"/>
      <c r="OJ597" s="53"/>
      <c r="OK597" s="53"/>
      <c r="OL597" s="53"/>
      <c r="OM597" s="53"/>
      <c r="ON597" s="53"/>
      <c r="OO597" s="53"/>
      <c r="OP597" s="53"/>
      <c r="OQ597" s="53"/>
      <c r="OR597" s="53"/>
      <c r="OS597" s="53"/>
      <c r="OT597" s="53"/>
      <c r="OU597" s="53"/>
      <c r="OV597" s="53"/>
      <c r="OW597" s="53"/>
      <c r="OX597" s="53"/>
      <c r="OY597" s="53"/>
      <c r="OZ597" s="53"/>
      <c r="PA597" s="53"/>
      <c r="PB597" s="53"/>
      <c r="PC597" s="53"/>
      <c r="PD597" s="53"/>
      <c r="PE597" s="53"/>
      <c r="PF597" s="53"/>
      <c r="PG597" s="53"/>
      <c r="PH597" s="53"/>
      <c r="PI597" s="53"/>
      <c r="PJ597" s="53"/>
      <c r="PK597" s="53"/>
      <c r="PL597" s="53"/>
      <c r="PM597" s="53"/>
      <c r="PN597" s="53"/>
      <c r="PO597" s="53"/>
      <c r="PP597" s="53"/>
      <c r="PQ597" s="53"/>
      <c r="PR597" s="53"/>
      <c r="PS597" s="53"/>
      <c r="PT597" s="53"/>
      <c r="PU597" s="53"/>
      <c r="PV597" s="53"/>
      <c r="PW597" s="53"/>
      <c r="PX597" s="53"/>
      <c r="PY597" s="53"/>
      <c r="PZ597" s="53"/>
      <c r="QA597" s="53"/>
      <c r="QB597" s="53"/>
      <c r="QC597" s="53"/>
      <c r="QD597" s="53"/>
      <c r="QE597" s="53"/>
      <c r="QF597" s="53"/>
      <c r="QG597" s="53"/>
      <c r="QH597" s="53"/>
      <c r="QI597" s="53"/>
      <c r="QJ597" s="53"/>
      <c r="QK597" s="53"/>
      <c r="QL597" s="53"/>
      <c r="QM597" s="53"/>
      <c r="QN597" s="53"/>
      <c r="QO597" s="53"/>
      <c r="QP597" s="53"/>
      <c r="QQ597" s="53"/>
      <c r="QR597" s="53"/>
      <c r="QS597" s="53"/>
      <c r="QT597" s="53"/>
      <c r="QU597" s="53"/>
      <c r="QV597" s="53"/>
      <c r="QW597" s="53"/>
      <c r="QX597" s="53"/>
      <c r="QY597" s="53"/>
      <c r="QZ597" s="53"/>
      <c r="RA597" s="53"/>
      <c r="RB597" s="53"/>
      <c r="RC597" s="53"/>
      <c r="RD597" s="53"/>
      <c r="RE597" s="53"/>
      <c r="RF597" s="53"/>
      <c r="RG597" s="53"/>
      <c r="RH597" s="53"/>
      <c r="RI597" s="53"/>
      <c r="RJ597" s="53"/>
      <c r="RK597" s="53"/>
      <c r="RL597" s="53"/>
      <c r="RM597" s="53"/>
      <c r="RN597" s="53"/>
      <c r="RO597" s="53"/>
      <c r="RP597" s="53"/>
      <c r="RQ597" s="53"/>
      <c r="RR597" s="53"/>
      <c r="RS597" s="53"/>
      <c r="RT597" s="53"/>
      <c r="RU597" s="53"/>
      <c r="RV597" s="53"/>
      <c r="RW597" s="53"/>
      <c r="RX597" s="53"/>
      <c r="RY597" s="53"/>
      <c r="RZ597" s="53"/>
      <c r="SA597" s="53"/>
      <c r="SB597" s="53"/>
      <c r="SC597" s="53"/>
      <c r="SD597" s="53"/>
      <c r="SE597" s="53"/>
      <c r="SF597" s="53"/>
      <c r="SG597" s="53"/>
      <c r="SH597" s="53"/>
      <c r="SI597" s="53"/>
      <c r="SJ597" s="53"/>
      <c r="SK597" s="53"/>
      <c r="SL597" s="53"/>
      <c r="SM597" s="53"/>
      <c r="SN597" s="53"/>
      <c r="SO597" s="53"/>
      <c r="SP597" s="53"/>
      <c r="SQ597" s="53"/>
      <c r="SR597" s="53"/>
      <c r="SS597" s="53"/>
      <c r="ST597" s="53"/>
      <c r="SU597" s="53"/>
      <c r="SV597" s="53"/>
      <c r="SW597" s="53"/>
      <c r="SX597" s="53"/>
      <c r="SY597" s="53"/>
      <c r="SZ597" s="53"/>
      <c r="TA597" s="53"/>
      <c r="TB597" s="53"/>
      <c r="TC597" s="53"/>
      <c r="TD597" s="53"/>
      <c r="TE597" s="53"/>
      <c r="TF597" s="53"/>
      <c r="TG597" s="53"/>
      <c r="TH597" s="53"/>
      <c r="TI597" s="53"/>
      <c r="TJ597" s="53"/>
      <c r="TK597" s="53"/>
      <c r="TL597" s="53"/>
      <c r="TM597" s="53"/>
      <c r="TN597" s="53"/>
      <c r="TO597" s="53"/>
      <c r="TP597" s="53"/>
      <c r="TQ597" s="53"/>
      <c r="TR597" s="53"/>
      <c r="TS597" s="53"/>
      <c r="TT597" s="53"/>
      <c r="TU597" s="53"/>
      <c r="TV597" s="53"/>
      <c r="TW597" s="53"/>
      <c r="TX597" s="53"/>
      <c r="TY597" s="53"/>
      <c r="TZ597" s="53"/>
      <c r="UA597" s="53"/>
      <c r="UB597" s="53"/>
      <c r="UC597" s="53"/>
      <c r="UD597" s="53"/>
      <c r="UE597" s="53"/>
      <c r="UF597" s="53"/>
      <c r="UG597" s="53"/>
    </row>
    <row r="598" spans="12:553" s="19" customFormat="1" ht="15.75" customHeight="1" x14ac:dyDescent="0.2">
      <c r="L598" s="66"/>
      <c r="M598" s="66"/>
      <c r="N598" s="52"/>
      <c r="O598" s="53"/>
      <c r="P598" s="53"/>
      <c r="Q598" s="53"/>
      <c r="R598" s="53"/>
      <c r="S598" s="53"/>
      <c r="T598" s="53"/>
      <c r="U598" s="53"/>
      <c r="V598" s="53"/>
      <c r="W598" s="53"/>
      <c r="X598" s="53"/>
      <c r="Y598" s="53"/>
      <c r="Z598" s="53"/>
      <c r="AA598" s="53"/>
      <c r="AB598" s="53"/>
      <c r="AC598" s="53"/>
      <c r="AD598" s="53"/>
      <c r="AE598" s="53"/>
      <c r="AF598" s="53"/>
      <c r="AG598" s="53"/>
      <c r="AH598" s="53"/>
      <c r="AI598" s="53"/>
      <c r="AJ598" s="53"/>
      <c r="AK598" s="53"/>
      <c r="AL598" s="53"/>
      <c r="AM598" s="53"/>
      <c r="AN598" s="53"/>
      <c r="AO598" s="53"/>
      <c r="AP598" s="53"/>
      <c r="AQ598" s="53"/>
      <c r="AR598" s="53"/>
      <c r="AS598" s="53"/>
      <c r="AT598" s="53"/>
      <c r="AU598" s="53"/>
      <c r="AV598" s="53"/>
      <c r="AW598" s="53"/>
      <c r="AX598" s="53"/>
      <c r="AY598" s="53"/>
      <c r="AZ598" s="53"/>
      <c r="BA598" s="53"/>
      <c r="BB598" s="53"/>
      <c r="BC598" s="53"/>
      <c r="BD598" s="53"/>
      <c r="BE598" s="53"/>
      <c r="BF598" s="53"/>
      <c r="BG598" s="53"/>
      <c r="BH598" s="53"/>
      <c r="BI598" s="53"/>
      <c r="BJ598" s="53"/>
      <c r="BK598" s="53"/>
      <c r="BL598" s="53"/>
      <c r="BM598" s="53"/>
      <c r="BN598" s="53"/>
      <c r="BO598" s="53"/>
      <c r="BP598" s="53"/>
      <c r="BQ598" s="53"/>
      <c r="BR598" s="53"/>
      <c r="BS598" s="53"/>
      <c r="BT598" s="53"/>
      <c r="BU598" s="53"/>
      <c r="BV598" s="53"/>
      <c r="BW598" s="53"/>
      <c r="BX598" s="53"/>
      <c r="BY598" s="53"/>
      <c r="BZ598" s="53"/>
      <c r="CA598" s="53"/>
      <c r="CB598" s="53"/>
      <c r="CC598" s="53"/>
      <c r="CD598" s="53"/>
      <c r="CE598" s="53"/>
      <c r="CF598" s="53"/>
      <c r="CG598" s="53"/>
      <c r="CH598" s="53"/>
      <c r="CI598" s="53"/>
      <c r="CJ598" s="53"/>
      <c r="CK598" s="53"/>
      <c r="CL598" s="53"/>
      <c r="CM598" s="53"/>
      <c r="CN598" s="53"/>
      <c r="CO598" s="53"/>
      <c r="CP598" s="53"/>
      <c r="CQ598" s="53"/>
      <c r="CR598" s="53"/>
      <c r="CS598" s="53"/>
      <c r="CT598" s="53"/>
      <c r="CU598" s="53"/>
      <c r="CV598" s="53"/>
      <c r="CW598" s="53"/>
      <c r="CX598" s="53"/>
      <c r="CY598" s="53"/>
      <c r="CZ598" s="53"/>
      <c r="DA598" s="53"/>
      <c r="DB598" s="53"/>
      <c r="DC598" s="53"/>
      <c r="DD598" s="53"/>
      <c r="DE598" s="53"/>
      <c r="DF598" s="53"/>
      <c r="DG598" s="53"/>
      <c r="DH598" s="53"/>
      <c r="DI598" s="53"/>
      <c r="DJ598" s="53"/>
      <c r="DK598" s="53"/>
      <c r="DL598" s="53"/>
      <c r="DM598" s="53"/>
      <c r="DN598" s="53"/>
      <c r="DO598" s="53"/>
      <c r="DP598" s="53"/>
      <c r="DQ598" s="53"/>
      <c r="DR598" s="53"/>
      <c r="DS598" s="53"/>
      <c r="DT598" s="53"/>
      <c r="DU598" s="53"/>
      <c r="DV598" s="53"/>
      <c r="DW598" s="53"/>
      <c r="DX598" s="53"/>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3"/>
      <c r="FK598" s="53"/>
      <c r="FL598" s="53"/>
      <c r="FM598" s="53"/>
      <c r="FN598" s="53"/>
      <c r="FO598" s="53"/>
      <c r="FP598" s="53"/>
      <c r="FQ598" s="53"/>
      <c r="FR598" s="53"/>
      <c r="FS598" s="53"/>
      <c r="FT598" s="53"/>
      <c r="FU598" s="53"/>
      <c r="FV598" s="53"/>
      <c r="FW598" s="53"/>
      <c r="FX598" s="53"/>
      <c r="FY598" s="53"/>
      <c r="FZ598" s="53"/>
      <c r="GA598" s="53"/>
      <c r="GB598" s="53"/>
      <c r="GC598" s="53"/>
      <c r="GD598" s="53"/>
      <c r="GE598" s="53"/>
      <c r="GF598" s="53"/>
      <c r="GG598" s="53"/>
      <c r="GH598" s="53"/>
      <c r="GI598" s="53"/>
      <c r="GJ598" s="53"/>
      <c r="GK598" s="53"/>
      <c r="GL598" s="53"/>
      <c r="GM598" s="53"/>
      <c r="GN598" s="53"/>
      <c r="GO598" s="53"/>
      <c r="GP598" s="53"/>
      <c r="GQ598" s="53"/>
      <c r="GR598" s="53"/>
      <c r="GS598" s="53"/>
      <c r="GT598" s="53"/>
      <c r="GU598" s="53"/>
      <c r="GV598" s="53"/>
      <c r="GW598" s="53"/>
      <c r="GX598" s="53"/>
      <c r="GY598" s="53"/>
      <c r="GZ598" s="53"/>
      <c r="HA598" s="53"/>
      <c r="HB598" s="53"/>
      <c r="HC598" s="53"/>
      <c r="HD598" s="53"/>
      <c r="HE598" s="53"/>
      <c r="HF598" s="53"/>
      <c r="HG598" s="53"/>
      <c r="HH598" s="53"/>
      <c r="HI598" s="53"/>
      <c r="HJ598" s="53"/>
      <c r="HK598" s="53"/>
      <c r="HL598" s="53"/>
      <c r="HM598" s="53"/>
      <c r="HN598" s="53"/>
      <c r="HO598" s="53"/>
      <c r="HP598" s="53"/>
      <c r="HQ598" s="53"/>
      <c r="HR598" s="53"/>
      <c r="HS598" s="53"/>
      <c r="HT598" s="53"/>
      <c r="HU598" s="53"/>
      <c r="HV598" s="53"/>
      <c r="HW598" s="53"/>
      <c r="HX598" s="53"/>
      <c r="HY598" s="53"/>
      <c r="HZ598" s="53"/>
      <c r="IA598" s="53"/>
      <c r="IB598" s="53"/>
      <c r="IC598" s="53"/>
      <c r="ID598" s="53"/>
      <c r="IE598" s="53"/>
      <c r="IF598" s="53"/>
      <c r="IG598" s="53"/>
      <c r="IH598" s="53"/>
      <c r="II598" s="53"/>
      <c r="IJ598" s="53"/>
      <c r="IK598" s="53"/>
      <c r="IL598" s="53"/>
      <c r="IM598" s="53"/>
      <c r="IN598" s="53"/>
      <c r="IO598" s="53"/>
      <c r="IP598" s="53"/>
      <c r="IQ598" s="53"/>
      <c r="IR598" s="53"/>
      <c r="IS598" s="53"/>
      <c r="IT598" s="53"/>
      <c r="IU598" s="53"/>
      <c r="IV598" s="53"/>
      <c r="IW598" s="53"/>
      <c r="IX598" s="53"/>
      <c r="IY598" s="53"/>
      <c r="IZ598" s="53"/>
      <c r="JA598" s="53"/>
      <c r="JB598" s="53"/>
      <c r="JC598" s="53"/>
      <c r="JD598" s="53"/>
      <c r="JE598" s="53"/>
      <c r="JF598" s="53"/>
      <c r="JG598" s="53"/>
      <c r="JH598" s="53"/>
      <c r="JI598" s="53"/>
      <c r="JJ598" s="53"/>
      <c r="JK598" s="53"/>
      <c r="JL598" s="53"/>
      <c r="JM598" s="53"/>
      <c r="JN598" s="53"/>
      <c r="JO598" s="53"/>
      <c r="JP598" s="53"/>
      <c r="JQ598" s="53"/>
      <c r="JR598" s="53"/>
      <c r="JS598" s="53"/>
      <c r="JT598" s="53"/>
      <c r="JU598" s="53"/>
      <c r="JV598" s="53"/>
      <c r="JW598" s="53"/>
      <c r="JX598" s="53"/>
      <c r="JY598" s="53"/>
      <c r="JZ598" s="53"/>
      <c r="KA598" s="53"/>
      <c r="KB598" s="53"/>
      <c r="KC598" s="53"/>
      <c r="KD598" s="53"/>
      <c r="KE598" s="53"/>
      <c r="KF598" s="53"/>
      <c r="KG598" s="53"/>
      <c r="KH598" s="53"/>
      <c r="KI598" s="53"/>
      <c r="KJ598" s="53"/>
      <c r="KK598" s="53"/>
      <c r="KL598" s="53"/>
      <c r="KM598" s="53"/>
      <c r="KN598" s="53"/>
      <c r="KO598" s="53"/>
      <c r="KP598" s="53"/>
      <c r="KQ598" s="53"/>
      <c r="KR598" s="53"/>
      <c r="KS598" s="53"/>
      <c r="KT598" s="53"/>
      <c r="KU598" s="53"/>
      <c r="KV598" s="53"/>
      <c r="KW598" s="53"/>
      <c r="KX598" s="53"/>
      <c r="KY598" s="53"/>
      <c r="KZ598" s="53"/>
      <c r="LA598" s="53"/>
      <c r="LB598" s="53"/>
      <c r="LC598" s="53"/>
      <c r="LD598" s="53"/>
      <c r="LE598" s="53"/>
      <c r="LF598" s="53"/>
      <c r="LG598" s="53"/>
      <c r="LH598" s="53"/>
      <c r="LI598" s="53"/>
      <c r="LJ598" s="53"/>
      <c r="LK598" s="53"/>
      <c r="LL598" s="53"/>
      <c r="LM598" s="53"/>
      <c r="LN598" s="53"/>
      <c r="LO598" s="53"/>
      <c r="LP598" s="53"/>
      <c r="LQ598" s="53"/>
      <c r="LR598" s="53"/>
      <c r="LS598" s="53"/>
      <c r="LT598" s="53"/>
      <c r="LU598" s="53"/>
      <c r="LV598" s="53"/>
      <c r="LW598" s="53"/>
      <c r="LX598" s="53"/>
      <c r="LY598" s="53"/>
      <c r="LZ598" s="53"/>
      <c r="MA598" s="53"/>
      <c r="MB598" s="53"/>
      <c r="MC598" s="53"/>
      <c r="MD598" s="53"/>
      <c r="ME598" s="53"/>
      <c r="MF598" s="53"/>
      <c r="MG598" s="53"/>
      <c r="MH598" s="53"/>
      <c r="MI598" s="53"/>
      <c r="MJ598" s="53"/>
      <c r="MK598" s="53"/>
      <c r="ML598" s="53"/>
      <c r="MM598" s="53"/>
      <c r="MN598" s="53"/>
      <c r="MO598" s="53"/>
      <c r="MP598" s="53"/>
      <c r="MQ598" s="53"/>
      <c r="MR598" s="53"/>
      <c r="MS598" s="53"/>
      <c r="MT598" s="53"/>
      <c r="MU598" s="53"/>
      <c r="MV598" s="53"/>
      <c r="MW598" s="53"/>
      <c r="MX598" s="53"/>
      <c r="MY598" s="53"/>
      <c r="MZ598" s="53"/>
      <c r="NA598" s="53"/>
      <c r="NB598" s="53"/>
      <c r="NC598" s="53"/>
      <c r="ND598" s="53"/>
      <c r="NE598" s="53"/>
      <c r="NF598" s="53"/>
      <c r="NG598" s="53"/>
      <c r="NH598" s="53"/>
      <c r="NI598" s="53"/>
      <c r="NJ598" s="53"/>
      <c r="NK598" s="53"/>
      <c r="NL598" s="53"/>
      <c r="NM598" s="53"/>
      <c r="NN598" s="53"/>
      <c r="NO598" s="53"/>
      <c r="NP598" s="53"/>
      <c r="NQ598" s="53"/>
      <c r="NR598" s="53"/>
      <c r="NS598" s="53"/>
      <c r="NT598" s="53"/>
      <c r="NU598" s="53"/>
      <c r="NV598" s="53"/>
      <c r="NW598" s="53"/>
      <c r="NX598" s="53"/>
      <c r="NY598" s="53"/>
      <c r="NZ598" s="53"/>
      <c r="OA598" s="53"/>
      <c r="OB598" s="53"/>
      <c r="OC598" s="53"/>
      <c r="OD598" s="53"/>
      <c r="OE598" s="53"/>
      <c r="OF598" s="53"/>
      <c r="OG598" s="53"/>
      <c r="OH598" s="53"/>
      <c r="OI598" s="53"/>
      <c r="OJ598" s="53"/>
      <c r="OK598" s="53"/>
      <c r="OL598" s="53"/>
      <c r="OM598" s="53"/>
      <c r="ON598" s="53"/>
      <c r="OO598" s="53"/>
      <c r="OP598" s="53"/>
      <c r="OQ598" s="53"/>
      <c r="OR598" s="53"/>
      <c r="OS598" s="53"/>
      <c r="OT598" s="53"/>
      <c r="OU598" s="53"/>
      <c r="OV598" s="53"/>
      <c r="OW598" s="53"/>
      <c r="OX598" s="53"/>
      <c r="OY598" s="53"/>
      <c r="OZ598" s="53"/>
      <c r="PA598" s="53"/>
      <c r="PB598" s="53"/>
      <c r="PC598" s="53"/>
      <c r="PD598" s="53"/>
      <c r="PE598" s="53"/>
      <c r="PF598" s="53"/>
      <c r="PG598" s="53"/>
      <c r="PH598" s="53"/>
      <c r="PI598" s="53"/>
      <c r="PJ598" s="53"/>
      <c r="PK598" s="53"/>
      <c r="PL598" s="53"/>
      <c r="PM598" s="53"/>
      <c r="PN598" s="53"/>
      <c r="PO598" s="53"/>
      <c r="PP598" s="53"/>
      <c r="PQ598" s="53"/>
      <c r="PR598" s="53"/>
      <c r="PS598" s="53"/>
      <c r="PT598" s="53"/>
      <c r="PU598" s="53"/>
      <c r="PV598" s="53"/>
      <c r="PW598" s="53"/>
      <c r="PX598" s="53"/>
      <c r="PY598" s="53"/>
      <c r="PZ598" s="53"/>
      <c r="QA598" s="53"/>
      <c r="QB598" s="53"/>
      <c r="QC598" s="53"/>
      <c r="QD598" s="53"/>
      <c r="QE598" s="53"/>
      <c r="QF598" s="53"/>
      <c r="QG598" s="53"/>
      <c r="QH598" s="53"/>
      <c r="QI598" s="53"/>
      <c r="QJ598" s="53"/>
      <c r="QK598" s="53"/>
      <c r="QL598" s="53"/>
      <c r="QM598" s="53"/>
      <c r="QN598" s="53"/>
      <c r="QO598" s="53"/>
      <c r="QP598" s="53"/>
      <c r="QQ598" s="53"/>
      <c r="QR598" s="53"/>
      <c r="QS598" s="53"/>
      <c r="QT598" s="53"/>
      <c r="QU598" s="53"/>
      <c r="QV598" s="53"/>
      <c r="QW598" s="53"/>
      <c r="QX598" s="53"/>
      <c r="QY598" s="53"/>
      <c r="QZ598" s="53"/>
      <c r="RA598" s="53"/>
      <c r="RB598" s="53"/>
      <c r="RC598" s="53"/>
      <c r="RD598" s="53"/>
      <c r="RE598" s="53"/>
      <c r="RF598" s="53"/>
      <c r="RG598" s="53"/>
      <c r="RH598" s="53"/>
      <c r="RI598" s="53"/>
      <c r="RJ598" s="53"/>
      <c r="RK598" s="53"/>
      <c r="RL598" s="53"/>
      <c r="RM598" s="53"/>
      <c r="RN598" s="53"/>
      <c r="RO598" s="53"/>
      <c r="RP598" s="53"/>
      <c r="RQ598" s="53"/>
      <c r="RR598" s="53"/>
      <c r="RS598" s="53"/>
      <c r="RT598" s="53"/>
      <c r="RU598" s="53"/>
      <c r="RV598" s="53"/>
      <c r="RW598" s="53"/>
      <c r="RX598" s="53"/>
      <c r="RY598" s="53"/>
      <c r="RZ598" s="53"/>
      <c r="SA598" s="53"/>
      <c r="SB598" s="53"/>
      <c r="SC598" s="53"/>
      <c r="SD598" s="53"/>
      <c r="SE598" s="53"/>
      <c r="SF598" s="53"/>
      <c r="SG598" s="53"/>
      <c r="SH598" s="53"/>
      <c r="SI598" s="53"/>
      <c r="SJ598" s="53"/>
      <c r="SK598" s="53"/>
      <c r="SL598" s="53"/>
      <c r="SM598" s="53"/>
      <c r="SN598" s="53"/>
      <c r="SO598" s="53"/>
      <c r="SP598" s="53"/>
      <c r="SQ598" s="53"/>
      <c r="SR598" s="53"/>
      <c r="SS598" s="53"/>
      <c r="ST598" s="53"/>
      <c r="SU598" s="53"/>
      <c r="SV598" s="53"/>
      <c r="SW598" s="53"/>
      <c r="SX598" s="53"/>
      <c r="SY598" s="53"/>
      <c r="SZ598" s="53"/>
      <c r="TA598" s="53"/>
      <c r="TB598" s="53"/>
      <c r="TC598" s="53"/>
      <c r="TD598" s="53"/>
      <c r="TE598" s="53"/>
      <c r="TF598" s="53"/>
      <c r="TG598" s="53"/>
      <c r="TH598" s="53"/>
      <c r="TI598" s="53"/>
      <c r="TJ598" s="53"/>
      <c r="TK598" s="53"/>
      <c r="TL598" s="53"/>
      <c r="TM598" s="53"/>
      <c r="TN598" s="53"/>
      <c r="TO598" s="53"/>
      <c r="TP598" s="53"/>
      <c r="TQ598" s="53"/>
      <c r="TR598" s="53"/>
      <c r="TS598" s="53"/>
      <c r="TT598" s="53"/>
      <c r="TU598" s="53"/>
      <c r="TV598" s="53"/>
      <c r="TW598" s="53"/>
      <c r="TX598" s="53"/>
      <c r="TY598" s="53"/>
      <c r="TZ598" s="53"/>
      <c r="UA598" s="53"/>
      <c r="UB598" s="53"/>
      <c r="UC598" s="53"/>
      <c r="UD598" s="53"/>
      <c r="UE598" s="53"/>
      <c r="UF598" s="53"/>
      <c r="UG598" s="53"/>
    </row>
    <row r="599" spans="12:553" s="19" customFormat="1" ht="15.75" customHeight="1" x14ac:dyDescent="0.2">
      <c r="L599" s="66"/>
      <c r="M599" s="66"/>
      <c r="N599" s="52"/>
      <c r="O599" s="53"/>
      <c r="P599" s="53"/>
      <c r="Q599" s="53"/>
      <c r="R599" s="53"/>
      <c r="S599" s="53"/>
      <c r="T599" s="53"/>
      <c r="U599" s="53"/>
      <c r="V599" s="53"/>
      <c r="W599" s="53"/>
      <c r="X599" s="53"/>
      <c r="Y599" s="53"/>
      <c r="Z599" s="53"/>
      <c r="AA599" s="53"/>
      <c r="AB599" s="53"/>
      <c r="AC599" s="53"/>
      <c r="AD599" s="53"/>
      <c r="AE599" s="53"/>
      <c r="AF599" s="53"/>
      <c r="AG599" s="53"/>
      <c r="AH599" s="53"/>
      <c r="AI599" s="53"/>
      <c r="AJ599" s="53"/>
      <c r="AK599" s="53"/>
      <c r="AL599" s="53"/>
      <c r="AM599" s="53"/>
      <c r="AN599" s="53"/>
      <c r="AO599" s="53"/>
      <c r="AP599" s="53"/>
      <c r="AQ599" s="53"/>
      <c r="AR599" s="53"/>
      <c r="AS599" s="53"/>
      <c r="AT599" s="53"/>
      <c r="AU599" s="53"/>
      <c r="AV599" s="53"/>
      <c r="AW599" s="53"/>
      <c r="AX599" s="53"/>
      <c r="AY599" s="53"/>
      <c r="AZ599" s="53"/>
      <c r="BA599" s="53"/>
      <c r="BB599" s="53"/>
      <c r="BC599" s="53"/>
      <c r="BD599" s="53"/>
      <c r="BE599" s="53"/>
      <c r="BF599" s="53"/>
      <c r="BG599" s="53"/>
      <c r="BH599" s="53"/>
      <c r="BI599" s="53"/>
      <c r="BJ599" s="53"/>
      <c r="BK599" s="53"/>
      <c r="BL599" s="53"/>
      <c r="BM599" s="53"/>
      <c r="BN599" s="53"/>
      <c r="BO599" s="53"/>
      <c r="BP599" s="53"/>
      <c r="BQ599" s="53"/>
      <c r="BR599" s="53"/>
      <c r="BS599" s="53"/>
      <c r="BT599" s="53"/>
      <c r="BU599" s="53"/>
      <c r="BV599" s="53"/>
      <c r="BW599" s="53"/>
      <c r="BX599" s="53"/>
      <c r="BY599" s="53"/>
      <c r="BZ599" s="53"/>
      <c r="CA599" s="53"/>
      <c r="CB599" s="53"/>
      <c r="CC599" s="53"/>
      <c r="CD599" s="53"/>
      <c r="CE599" s="53"/>
      <c r="CF599" s="53"/>
      <c r="CG599" s="53"/>
      <c r="CH599" s="53"/>
      <c r="CI599" s="53"/>
      <c r="CJ599" s="53"/>
      <c r="CK599" s="53"/>
      <c r="CL599" s="53"/>
      <c r="CM599" s="53"/>
      <c r="CN599" s="53"/>
      <c r="CO599" s="53"/>
      <c r="CP599" s="53"/>
      <c r="CQ599" s="53"/>
      <c r="CR599" s="53"/>
      <c r="CS599" s="53"/>
      <c r="CT599" s="53"/>
      <c r="CU599" s="53"/>
      <c r="CV599" s="53"/>
      <c r="CW599" s="53"/>
      <c r="CX599" s="53"/>
      <c r="CY599" s="53"/>
      <c r="CZ599" s="53"/>
      <c r="DA599" s="53"/>
      <c r="DB599" s="53"/>
      <c r="DC599" s="53"/>
      <c r="DD599" s="53"/>
      <c r="DE599" s="53"/>
      <c r="DF599" s="53"/>
      <c r="DG599" s="53"/>
      <c r="DH599" s="53"/>
      <c r="DI599" s="53"/>
      <c r="DJ599" s="53"/>
      <c r="DK599" s="53"/>
      <c r="DL599" s="53"/>
      <c r="DM599" s="53"/>
      <c r="DN599" s="53"/>
      <c r="DO599" s="53"/>
      <c r="DP599" s="53"/>
      <c r="DQ599" s="53"/>
      <c r="DR599" s="53"/>
      <c r="DS599" s="53"/>
      <c r="DT599" s="53"/>
      <c r="DU599" s="53"/>
      <c r="DV599" s="53"/>
      <c r="DW599" s="53"/>
      <c r="DX599" s="53"/>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3"/>
      <c r="FK599" s="53"/>
      <c r="FL599" s="53"/>
      <c r="FM599" s="53"/>
      <c r="FN599" s="53"/>
      <c r="FO599" s="53"/>
      <c r="FP599" s="53"/>
      <c r="FQ599" s="53"/>
      <c r="FR599" s="53"/>
      <c r="FS599" s="53"/>
      <c r="FT599" s="53"/>
      <c r="FU599" s="53"/>
      <c r="FV599" s="53"/>
      <c r="FW599" s="53"/>
      <c r="FX599" s="53"/>
      <c r="FY599" s="53"/>
      <c r="FZ599" s="53"/>
      <c r="GA599" s="53"/>
      <c r="GB599" s="53"/>
      <c r="GC599" s="53"/>
      <c r="GD599" s="53"/>
      <c r="GE599" s="53"/>
      <c r="GF599" s="53"/>
      <c r="GG599" s="53"/>
      <c r="GH599" s="53"/>
      <c r="GI599" s="53"/>
      <c r="GJ599" s="53"/>
      <c r="GK599" s="53"/>
      <c r="GL599" s="53"/>
      <c r="GM599" s="53"/>
      <c r="GN599" s="53"/>
      <c r="GO599" s="53"/>
      <c r="GP599" s="53"/>
      <c r="GQ599" s="53"/>
      <c r="GR599" s="53"/>
      <c r="GS599" s="53"/>
      <c r="GT599" s="53"/>
      <c r="GU599" s="53"/>
      <c r="GV599" s="53"/>
      <c r="GW599" s="53"/>
      <c r="GX599" s="53"/>
      <c r="GY599" s="53"/>
      <c r="GZ599" s="53"/>
      <c r="HA599" s="53"/>
      <c r="HB599" s="53"/>
      <c r="HC599" s="53"/>
      <c r="HD599" s="53"/>
      <c r="HE599" s="53"/>
      <c r="HF599" s="53"/>
      <c r="HG599" s="53"/>
      <c r="HH599" s="53"/>
      <c r="HI599" s="53"/>
      <c r="HJ599" s="53"/>
      <c r="HK599" s="53"/>
      <c r="HL599" s="53"/>
      <c r="HM599" s="53"/>
      <c r="HN599" s="53"/>
      <c r="HO599" s="53"/>
      <c r="HP599" s="53"/>
      <c r="HQ599" s="53"/>
      <c r="HR599" s="53"/>
      <c r="HS599" s="53"/>
      <c r="HT599" s="53"/>
      <c r="HU599" s="53"/>
      <c r="HV599" s="53"/>
      <c r="HW599" s="53"/>
      <c r="HX599" s="53"/>
      <c r="HY599" s="53"/>
      <c r="HZ599" s="53"/>
      <c r="IA599" s="53"/>
      <c r="IB599" s="53"/>
      <c r="IC599" s="53"/>
      <c r="ID599" s="53"/>
      <c r="IE599" s="53"/>
      <c r="IF599" s="53"/>
      <c r="IG599" s="53"/>
      <c r="IH599" s="53"/>
      <c r="II599" s="53"/>
      <c r="IJ599" s="53"/>
      <c r="IK599" s="53"/>
      <c r="IL599" s="53"/>
      <c r="IM599" s="53"/>
      <c r="IN599" s="53"/>
      <c r="IO599" s="53"/>
      <c r="IP599" s="53"/>
      <c r="IQ599" s="53"/>
      <c r="IR599" s="53"/>
      <c r="IS599" s="53"/>
      <c r="IT599" s="53"/>
      <c r="IU599" s="53"/>
      <c r="IV599" s="53"/>
      <c r="IW599" s="53"/>
      <c r="IX599" s="53"/>
      <c r="IY599" s="53"/>
      <c r="IZ599" s="53"/>
      <c r="JA599" s="53"/>
      <c r="JB599" s="53"/>
      <c r="JC599" s="53"/>
      <c r="JD599" s="53"/>
      <c r="JE599" s="53"/>
      <c r="JF599" s="53"/>
      <c r="JG599" s="53"/>
      <c r="JH599" s="53"/>
      <c r="JI599" s="53"/>
      <c r="JJ599" s="53"/>
      <c r="JK599" s="53"/>
      <c r="JL599" s="53"/>
      <c r="JM599" s="53"/>
      <c r="JN599" s="53"/>
      <c r="JO599" s="53"/>
      <c r="JP599" s="53"/>
      <c r="JQ599" s="53"/>
      <c r="JR599" s="53"/>
      <c r="JS599" s="53"/>
      <c r="JT599" s="53"/>
      <c r="JU599" s="53"/>
      <c r="JV599" s="53"/>
      <c r="JW599" s="53"/>
      <c r="JX599" s="53"/>
      <c r="JY599" s="53"/>
      <c r="JZ599" s="53"/>
      <c r="KA599" s="53"/>
      <c r="KB599" s="53"/>
      <c r="KC599" s="53"/>
      <c r="KD599" s="53"/>
      <c r="KE599" s="53"/>
      <c r="KF599" s="53"/>
      <c r="KG599" s="53"/>
      <c r="KH599" s="53"/>
      <c r="KI599" s="53"/>
      <c r="KJ599" s="53"/>
      <c r="KK599" s="53"/>
      <c r="KL599" s="53"/>
      <c r="KM599" s="53"/>
      <c r="KN599" s="53"/>
      <c r="KO599" s="53"/>
      <c r="KP599" s="53"/>
      <c r="KQ599" s="53"/>
      <c r="KR599" s="53"/>
      <c r="KS599" s="53"/>
      <c r="KT599" s="53"/>
      <c r="KU599" s="53"/>
      <c r="KV599" s="53"/>
      <c r="KW599" s="53"/>
      <c r="KX599" s="53"/>
      <c r="KY599" s="53"/>
      <c r="KZ599" s="53"/>
      <c r="LA599" s="53"/>
      <c r="LB599" s="53"/>
      <c r="LC599" s="53"/>
      <c r="LD599" s="53"/>
      <c r="LE599" s="53"/>
      <c r="LF599" s="53"/>
      <c r="LG599" s="53"/>
      <c r="LH599" s="53"/>
      <c r="LI599" s="53"/>
      <c r="LJ599" s="53"/>
      <c r="LK599" s="53"/>
      <c r="LL599" s="53"/>
      <c r="LM599" s="53"/>
      <c r="LN599" s="53"/>
      <c r="LO599" s="53"/>
      <c r="LP599" s="53"/>
      <c r="LQ599" s="53"/>
      <c r="LR599" s="53"/>
      <c r="LS599" s="53"/>
      <c r="LT599" s="53"/>
      <c r="LU599" s="53"/>
      <c r="LV599" s="53"/>
      <c r="LW599" s="53"/>
      <c r="LX599" s="53"/>
      <c r="LY599" s="53"/>
      <c r="LZ599" s="53"/>
      <c r="MA599" s="53"/>
      <c r="MB599" s="53"/>
      <c r="MC599" s="53"/>
      <c r="MD599" s="53"/>
      <c r="ME599" s="53"/>
      <c r="MF599" s="53"/>
      <c r="MG599" s="53"/>
      <c r="MH599" s="53"/>
      <c r="MI599" s="53"/>
      <c r="MJ599" s="53"/>
      <c r="MK599" s="53"/>
      <c r="ML599" s="53"/>
      <c r="MM599" s="53"/>
      <c r="MN599" s="53"/>
      <c r="MO599" s="53"/>
      <c r="MP599" s="53"/>
      <c r="MQ599" s="53"/>
      <c r="MR599" s="53"/>
      <c r="MS599" s="53"/>
      <c r="MT599" s="53"/>
      <c r="MU599" s="53"/>
      <c r="MV599" s="53"/>
      <c r="MW599" s="53"/>
      <c r="MX599" s="53"/>
      <c r="MY599" s="53"/>
      <c r="MZ599" s="53"/>
      <c r="NA599" s="53"/>
      <c r="NB599" s="53"/>
      <c r="NC599" s="53"/>
      <c r="ND599" s="53"/>
      <c r="NE599" s="53"/>
      <c r="NF599" s="53"/>
      <c r="NG599" s="53"/>
      <c r="NH599" s="53"/>
      <c r="NI599" s="53"/>
      <c r="NJ599" s="53"/>
      <c r="NK599" s="53"/>
      <c r="NL599" s="53"/>
      <c r="NM599" s="53"/>
      <c r="NN599" s="53"/>
      <c r="NO599" s="53"/>
      <c r="NP599" s="53"/>
      <c r="NQ599" s="53"/>
      <c r="NR599" s="53"/>
      <c r="NS599" s="53"/>
      <c r="NT599" s="53"/>
      <c r="NU599" s="53"/>
      <c r="NV599" s="53"/>
      <c r="NW599" s="53"/>
      <c r="NX599" s="53"/>
      <c r="NY599" s="53"/>
      <c r="NZ599" s="53"/>
      <c r="OA599" s="53"/>
      <c r="OB599" s="53"/>
      <c r="OC599" s="53"/>
      <c r="OD599" s="53"/>
      <c r="OE599" s="53"/>
      <c r="OF599" s="53"/>
      <c r="OG599" s="53"/>
      <c r="OH599" s="53"/>
      <c r="OI599" s="53"/>
      <c r="OJ599" s="53"/>
      <c r="OK599" s="53"/>
      <c r="OL599" s="53"/>
      <c r="OM599" s="53"/>
      <c r="ON599" s="53"/>
      <c r="OO599" s="53"/>
      <c r="OP599" s="53"/>
      <c r="OQ599" s="53"/>
      <c r="OR599" s="53"/>
      <c r="OS599" s="53"/>
      <c r="OT599" s="53"/>
      <c r="OU599" s="53"/>
      <c r="OV599" s="53"/>
      <c r="OW599" s="53"/>
      <c r="OX599" s="53"/>
      <c r="OY599" s="53"/>
      <c r="OZ599" s="53"/>
      <c r="PA599" s="53"/>
      <c r="PB599" s="53"/>
      <c r="PC599" s="53"/>
      <c r="PD599" s="53"/>
      <c r="PE599" s="53"/>
      <c r="PF599" s="53"/>
      <c r="PG599" s="53"/>
      <c r="PH599" s="53"/>
      <c r="PI599" s="53"/>
      <c r="PJ599" s="53"/>
      <c r="PK599" s="53"/>
      <c r="PL599" s="53"/>
      <c r="PM599" s="53"/>
      <c r="PN599" s="53"/>
      <c r="PO599" s="53"/>
      <c r="PP599" s="53"/>
      <c r="PQ599" s="53"/>
      <c r="PR599" s="53"/>
      <c r="PS599" s="53"/>
      <c r="PT599" s="53"/>
      <c r="PU599" s="53"/>
      <c r="PV599" s="53"/>
      <c r="PW599" s="53"/>
      <c r="PX599" s="53"/>
      <c r="PY599" s="53"/>
      <c r="PZ599" s="53"/>
      <c r="QA599" s="53"/>
      <c r="QB599" s="53"/>
      <c r="QC599" s="53"/>
      <c r="QD599" s="53"/>
      <c r="QE599" s="53"/>
      <c r="QF599" s="53"/>
      <c r="QG599" s="53"/>
      <c r="QH599" s="53"/>
      <c r="QI599" s="53"/>
      <c r="QJ599" s="53"/>
      <c r="QK599" s="53"/>
      <c r="QL599" s="53"/>
      <c r="QM599" s="53"/>
      <c r="QN599" s="53"/>
      <c r="QO599" s="53"/>
      <c r="QP599" s="53"/>
      <c r="QQ599" s="53"/>
      <c r="QR599" s="53"/>
      <c r="QS599" s="53"/>
      <c r="QT599" s="53"/>
      <c r="QU599" s="53"/>
      <c r="QV599" s="53"/>
      <c r="QW599" s="53"/>
      <c r="QX599" s="53"/>
      <c r="QY599" s="53"/>
      <c r="QZ599" s="53"/>
      <c r="RA599" s="53"/>
      <c r="RB599" s="53"/>
      <c r="RC599" s="53"/>
      <c r="RD599" s="53"/>
      <c r="RE599" s="53"/>
      <c r="RF599" s="53"/>
      <c r="RG599" s="53"/>
      <c r="RH599" s="53"/>
      <c r="RI599" s="53"/>
      <c r="RJ599" s="53"/>
      <c r="RK599" s="53"/>
      <c r="RL599" s="53"/>
      <c r="RM599" s="53"/>
      <c r="RN599" s="53"/>
      <c r="RO599" s="53"/>
      <c r="RP599" s="53"/>
      <c r="RQ599" s="53"/>
      <c r="RR599" s="53"/>
      <c r="RS599" s="53"/>
      <c r="RT599" s="53"/>
      <c r="RU599" s="53"/>
      <c r="RV599" s="53"/>
      <c r="RW599" s="53"/>
      <c r="RX599" s="53"/>
      <c r="RY599" s="53"/>
      <c r="RZ599" s="53"/>
      <c r="SA599" s="53"/>
      <c r="SB599" s="53"/>
      <c r="SC599" s="53"/>
      <c r="SD599" s="53"/>
      <c r="SE599" s="53"/>
      <c r="SF599" s="53"/>
      <c r="SG599" s="53"/>
      <c r="SH599" s="53"/>
      <c r="SI599" s="53"/>
      <c r="SJ599" s="53"/>
      <c r="SK599" s="53"/>
      <c r="SL599" s="53"/>
      <c r="SM599" s="53"/>
      <c r="SN599" s="53"/>
      <c r="SO599" s="53"/>
      <c r="SP599" s="53"/>
      <c r="SQ599" s="53"/>
      <c r="SR599" s="53"/>
      <c r="SS599" s="53"/>
      <c r="ST599" s="53"/>
      <c r="SU599" s="53"/>
      <c r="SV599" s="53"/>
      <c r="SW599" s="53"/>
      <c r="SX599" s="53"/>
      <c r="SY599" s="53"/>
      <c r="SZ599" s="53"/>
      <c r="TA599" s="53"/>
      <c r="TB599" s="53"/>
      <c r="TC599" s="53"/>
      <c r="TD599" s="53"/>
      <c r="TE599" s="53"/>
      <c r="TF599" s="53"/>
      <c r="TG599" s="53"/>
      <c r="TH599" s="53"/>
      <c r="TI599" s="53"/>
      <c r="TJ599" s="53"/>
      <c r="TK599" s="53"/>
      <c r="TL599" s="53"/>
      <c r="TM599" s="53"/>
      <c r="TN599" s="53"/>
      <c r="TO599" s="53"/>
      <c r="TP599" s="53"/>
      <c r="TQ599" s="53"/>
      <c r="TR599" s="53"/>
      <c r="TS599" s="53"/>
      <c r="TT599" s="53"/>
      <c r="TU599" s="53"/>
      <c r="TV599" s="53"/>
      <c r="TW599" s="53"/>
      <c r="TX599" s="53"/>
      <c r="TY599" s="53"/>
      <c r="TZ599" s="53"/>
      <c r="UA599" s="53"/>
      <c r="UB599" s="53"/>
      <c r="UC599" s="53"/>
      <c r="UD599" s="53"/>
      <c r="UE599" s="53"/>
      <c r="UF599" s="53"/>
      <c r="UG599" s="53"/>
    </row>
    <row r="600" spans="12:553" s="19" customFormat="1" ht="15.75" customHeight="1" x14ac:dyDescent="0.2">
      <c r="L600" s="66"/>
      <c r="M600" s="66"/>
      <c r="N600" s="52"/>
      <c r="O600" s="53"/>
      <c r="P600" s="53"/>
      <c r="Q600" s="53"/>
      <c r="R600" s="53"/>
      <c r="S600" s="53"/>
      <c r="T600" s="53"/>
      <c r="U600" s="53"/>
      <c r="V600" s="53"/>
      <c r="W600" s="53"/>
      <c r="X600" s="53"/>
      <c r="Y600" s="53"/>
      <c r="Z600" s="53"/>
      <c r="AA600" s="53"/>
      <c r="AB600" s="53"/>
      <c r="AC600" s="53"/>
      <c r="AD600" s="53"/>
      <c r="AE600" s="53"/>
      <c r="AF600" s="53"/>
      <c r="AG600" s="53"/>
      <c r="AH600" s="53"/>
      <c r="AI600" s="53"/>
      <c r="AJ600" s="53"/>
      <c r="AK600" s="53"/>
      <c r="AL600" s="53"/>
      <c r="AM600" s="53"/>
      <c r="AN600" s="53"/>
      <c r="AO600" s="53"/>
      <c r="AP600" s="53"/>
      <c r="AQ600" s="53"/>
      <c r="AR600" s="53"/>
      <c r="AS600" s="53"/>
      <c r="AT600" s="53"/>
      <c r="AU600" s="53"/>
      <c r="AV600" s="53"/>
      <c r="AW600" s="53"/>
      <c r="AX600" s="53"/>
      <c r="AY600" s="53"/>
      <c r="AZ600" s="53"/>
      <c r="BA600" s="53"/>
      <c r="BB600" s="53"/>
      <c r="BC600" s="53"/>
      <c r="BD600" s="53"/>
      <c r="BE600" s="53"/>
      <c r="BF600" s="53"/>
      <c r="BG600" s="53"/>
      <c r="BH600" s="53"/>
      <c r="BI600" s="53"/>
      <c r="BJ600" s="53"/>
      <c r="BK600" s="53"/>
      <c r="BL600" s="53"/>
      <c r="BM600" s="53"/>
      <c r="BN600" s="53"/>
      <c r="BO600" s="53"/>
      <c r="BP600" s="53"/>
      <c r="BQ600" s="53"/>
      <c r="BR600" s="53"/>
      <c r="BS600" s="53"/>
      <c r="BT600" s="53"/>
      <c r="BU600" s="53"/>
      <c r="BV600" s="53"/>
      <c r="BW600" s="53"/>
      <c r="BX600" s="53"/>
      <c r="BY600" s="53"/>
      <c r="BZ600" s="53"/>
      <c r="CA600" s="53"/>
      <c r="CB600" s="53"/>
      <c r="CC600" s="53"/>
      <c r="CD600" s="53"/>
      <c r="CE600" s="53"/>
      <c r="CF600" s="53"/>
      <c r="CG600" s="53"/>
      <c r="CH600" s="53"/>
      <c r="CI600" s="53"/>
      <c r="CJ600" s="53"/>
      <c r="CK600" s="53"/>
      <c r="CL600" s="53"/>
      <c r="CM600" s="53"/>
      <c r="CN600" s="53"/>
      <c r="CO600" s="53"/>
      <c r="CP600" s="53"/>
      <c r="CQ600" s="53"/>
      <c r="CR600" s="53"/>
      <c r="CS600" s="53"/>
      <c r="CT600" s="53"/>
      <c r="CU600" s="53"/>
      <c r="CV600" s="53"/>
      <c r="CW600" s="53"/>
      <c r="CX600" s="53"/>
      <c r="CY600" s="53"/>
      <c r="CZ600" s="53"/>
      <c r="DA600" s="53"/>
      <c r="DB600" s="53"/>
      <c r="DC600" s="53"/>
      <c r="DD600" s="53"/>
      <c r="DE600" s="53"/>
      <c r="DF600" s="53"/>
      <c r="DG600" s="53"/>
      <c r="DH600" s="53"/>
      <c r="DI600" s="53"/>
      <c r="DJ600" s="53"/>
      <c r="DK600" s="53"/>
      <c r="DL600" s="53"/>
      <c r="DM600" s="53"/>
      <c r="DN600" s="53"/>
      <c r="DO600" s="53"/>
      <c r="DP600" s="53"/>
      <c r="DQ600" s="53"/>
      <c r="DR600" s="53"/>
      <c r="DS600" s="53"/>
      <c r="DT600" s="53"/>
      <c r="DU600" s="53"/>
      <c r="DV600" s="53"/>
      <c r="DW600" s="53"/>
      <c r="DX600" s="53"/>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3"/>
      <c r="FK600" s="53"/>
      <c r="FL600" s="53"/>
      <c r="FM600" s="53"/>
      <c r="FN600" s="53"/>
      <c r="FO600" s="53"/>
      <c r="FP600" s="53"/>
      <c r="FQ600" s="53"/>
      <c r="FR600" s="53"/>
      <c r="FS600" s="53"/>
      <c r="FT600" s="53"/>
      <c r="FU600" s="53"/>
      <c r="FV600" s="53"/>
      <c r="FW600" s="53"/>
      <c r="FX600" s="53"/>
      <c r="FY600" s="53"/>
      <c r="FZ600" s="53"/>
      <c r="GA600" s="53"/>
      <c r="GB600" s="53"/>
      <c r="GC600" s="53"/>
      <c r="GD600" s="53"/>
      <c r="GE600" s="53"/>
      <c r="GF600" s="53"/>
      <c r="GG600" s="53"/>
      <c r="GH600" s="53"/>
      <c r="GI600" s="53"/>
      <c r="GJ600" s="53"/>
      <c r="GK600" s="53"/>
      <c r="GL600" s="53"/>
      <c r="GM600" s="53"/>
      <c r="GN600" s="53"/>
      <c r="GO600" s="53"/>
      <c r="GP600" s="53"/>
      <c r="GQ600" s="53"/>
      <c r="GR600" s="53"/>
      <c r="GS600" s="53"/>
      <c r="GT600" s="53"/>
      <c r="GU600" s="53"/>
      <c r="GV600" s="53"/>
      <c r="GW600" s="53"/>
      <c r="GX600" s="53"/>
      <c r="GY600" s="53"/>
      <c r="GZ600" s="53"/>
      <c r="HA600" s="53"/>
      <c r="HB600" s="53"/>
      <c r="HC600" s="53"/>
      <c r="HD600" s="53"/>
      <c r="HE600" s="53"/>
      <c r="HF600" s="53"/>
      <c r="HG600" s="53"/>
      <c r="HH600" s="53"/>
      <c r="HI600" s="53"/>
      <c r="HJ600" s="53"/>
      <c r="HK600" s="53"/>
      <c r="HL600" s="53"/>
      <c r="HM600" s="53"/>
      <c r="HN600" s="53"/>
      <c r="HO600" s="53"/>
      <c r="HP600" s="53"/>
      <c r="HQ600" s="53"/>
      <c r="HR600" s="53"/>
      <c r="HS600" s="53"/>
      <c r="HT600" s="53"/>
      <c r="HU600" s="53"/>
      <c r="HV600" s="53"/>
      <c r="HW600" s="53"/>
      <c r="HX600" s="53"/>
      <c r="HY600" s="53"/>
      <c r="HZ600" s="53"/>
      <c r="IA600" s="53"/>
      <c r="IB600" s="53"/>
      <c r="IC600" s="53"/>
      <c r="ID600" s="53"/>
      <c r="IE600" s="53"/>
      <c r="IF600" s="53"/>
      <c r="IG600" s="53"/>
      <c r="IH600" s="53"/>
      <c r="II600" s="53"/>
      <c r="IJ600" s="53"/>
      <c r="IK600" s="53"/>
      <c r="IL600" s="53"/>
      <c r="IM600" s="53"/>
      <c r="IN600" s="53"/>
      <c r="IO600" s="53"/>
      <c r="IP600" s="53"/>
      <c r="IQ600" s="53"/>
      <c r="IR600" s="53"/>
      <c r="IS600" s="53"/>
      <c r="IT600" s="53"/>
      <c r="IU600" s="53"/>
      <c r="IV600" s="53"/>
      <c r="IW600" s="53"/>
      <c r="IX600" s="53"/>
      <c r="IY600" s="53"/>
      <c r="IZ600" s="53"/>
      <c r="JA600" s="53"/>
      <c r="JB600" s="53"/>
      <c r="JC600" s="53"/>
      <c r="JD600" s="53"/>
      <c r="JE600" s="53"/>
      <c r="JF600" s="53"/>
      <c r="JG600" s="53"/>
      <c r="JH600" s="53"/>
      <c r="JI600" s="53"/>
      <c r="JJ600" s="53"/>
      <c r="JK600" s="53"/>
      <c r="JL600" s="53"/>
      <c r="JM600" s="53"/>
      <c r="JN600" s="53"/>
      <c r="JO600" s="53"/>
      <c r="JP600" s="53"/>
      <c r="JQ600" s="53"/>
      <c r="JR600" s="53"/>
      <c r="JS600" s="53"/>
      <c r="JT600" s="53"/>
      <c r="JU600" s="53"/>
      <c r="JV600" s="53"/>
      <c r="JW600" s="53"/>
      <c r="JX600" s="53"/>
      <c r="JY600" s="53"/>
      <c r="JZ600" s="53"/>
      <c r="KA600" s="53"/>
      <c r="KB600" s="53"/>
      <c r="KC600" s="53"/>
      <c r="KD600" s="53"/>
      <c r="KE600" s="53"/>
      <c r="KF600" s="53"/>
      <c r="KG600" s="53"/>
      <c r="KH600" s="53"/>
      <c r="KI600" s="53"/>
      <c r="KJ600" s="53"/>
      <c r="KK600" s="53"/>
      <c r="KL600" s="53"/>
      <c r="KM600" s="53"/>
      <c r="KN600" s="53"/>
      <c r="KO600" s="53"/>
      <c r="KP600" s="53"/>
      <c r="KQ600" s="53"/>
      <c r="KR600" s="53"/>
      <c r="KS600" s="53"/>
      <c r="KT600" s="53"/>
      <c r="KU600" s="53"/>
      <c r="KV600" s="53"/>
      <c r="KW600" s="53"/>
      <c r="KX600" s="53"/>
      <c r="KY600" s="53"/>
      <c r="KZ600" s="53"/>
      <c r="LA600" s="53"/>
      <c r="LB600" s="53"/>
      <c r="LC600" s="53"/>
      <c r="LD600" s="53"/>
      <c r="LE600" s="53"/>
      <c r="LF600" s="53"/>
      <c r="LG600" s="53"/>
      <c r="LH600" s="53"/>
      <c r="LI600" s="53"/>
      <c r="LJ600" s="53"/>
      <c r="LK600" s="53"/>
      <c r="LL600" s="53"/>
      <c r="LM600" s="53"/>
      <c r="LN600" s="53"/>
      <c r="LO600" s="53"/>
      <c r="LP600" s="53"/>
      <c r="LQ600" s="53"/>
      <c r="LR600" s="53"/>
      <c r="LS600" s="53"/>
      <c r="LT600" s="53"/>
      <c r="LU600" s="53"/>
      <c r="LV600" s="53"/>
      <c r="LW600" s="53"/>
      <c r="LX600" s="53"/>
      <c r="LY600" s="53"/>
      <c r="LZ600" s="53"/>
      <c r="MA600" s="53"/>
      <c r="MB600" s="53"/>
      <c r="MC600" s="53"/>
      <c r="MD600" s="53"/>
      <c r="ME600" s="53"/>
      <c r="MF600" s="53"/>
      <c r="MG600" s="53"/>
      <c r="MH600" s="53"/>
      <c r="MI600" s="53"/>
      <c r="MJ600" s="53"/>
      <c r="MK600" s="53"/>
      <c r="ML600" s="53"/>
      <c r="MM600" s="53"/>
      <c r="MN600" s="53"/>
      <c r="MO600" s="53"/>
      <c r="MP600" s="53"/>
      <c r="MQ600" s="53"/>
      <c r="MR600" s="53"/>
      <c r="MS600" s="53"/>
      <c r="MT600" s="53"/>
      <c r="MU600" s="53"/>
      <c r="MV600" s="53"/>
      <c r="MW600" s="53"/>
      <c r="MX600" s="53"/>
      <c r="MY600" s="53"/>
      <c r="MZ600" s="53"/>
      <c r="NA600" s="53"/>
      <c r="NB600" s="53"/>
      <c r="NC600" s="53"/>
      <c r="ND600" s="53"/>
      <c r="NE600" s="53"/>
      <c r="NF600" s="53"/>
      <c r="NG600" s="53"/>
      <c r="NH600" s="53"/>
      <c r="NI600" s="53"/>
      <c r="NJ600" s="53"/>
      <c r="NK600" s="53"/>
      <c r="NL600" s="53"/>
      <c r="NM600" s="53"/>
      <c r="NN600" s="53"/>
      <c r="NO600" s="53"/>
      <c r="NP600" s="53"/>
      <c r="NQ600" s="53"/>
      <c r="NR600" s="53"/>
      <c r="NS600" s="53"/>
      <c r="NT600" s="53"/>
      <c r="NU600" s="53"/>
      <c r="NV600" s="53"/>
      <c r="NW600" s="53"/>
      <c r="NX600" s="53"/>
      <c r="NY600" s="53"/>
      <c r="NZ600" s="53"/>
      <c r="OA600" s="53"/>
      <c r="OB600" s="53"/>
      <c r="OC600" s="53"/>
      <c r="OD600" s="53"/>
      <c r="OE600" s="53"/>
      <c r="OF600" s="53"/>
      <c r="OG600" s="53"/>
      <c r="OH600" s="53"/>
      <c r="OI600" s="53"/>
      <c r="OJ600" s="53"/>
      <c r="OK600" s="53"/>
      <c r="OL600" s="53"/>
      <c r="OM600" s="53"/>
      <c r="ON600" s="53"/>
      <c r="OO600" s="53"/>
      <c r="OP600" s="53"/>
      <c r="OQ600" s="53"/>
      <c r="OR600" s="53"/>
      <c r="OS600" s="53"/>
      <c r="OT600" s="53"/>
      <c r="OU600" s="53"/>
      <c r="OV600" s="53"/>
      <c r="OW600" s="53"/>
      <c r="OX600" s="53"/>
      <c r="OY600" s="53"/>
      <c r="OZ600" s="53"/>
      <c r="PA600" s="53"/>
      <c r="PB600" s="53"/>
      <c r="PC600" s="53"/>
      <c r="PD600" s="53"/>
      <c r="PE600" s="53"/>
      <c r="PF600" s="53"/>
      <c r="PG600" s="53"/>
      <c r="PH600" s="53"/>
      <c r="PI600" s="53"/>
      <c r="PJ600" s="53"/>
      <c r="PK600" s="53"/>
      <c r="PL600" s="53"/>
      <c r="PM600" s="53"/>
      <c r="PN600" s="53"/>
      <c r="PO600" s="53"/>
      <c r="PP600" s="53"/>
      <c r="PQ600" s="53"/>
      <c r="PR600" s="53"/>
      <c r="PS600" s="53"/>
      <c r="PT600" s="53"/>
      <c r="PU600" s="53"/>
      <c r="PV600" s="53"/>
      <c r="PW600" s="53"/>
      <c r="PX600" s="53"/>
      <c r="PY600" s="53"/>
      <c r="PZ600" s="53"/>
      <c r="QA600" s="53"/>
      <c r="QB600" s="53"/>
      <c r="QC600" s="53"/>
      <c r="QD600" s="53"/>
      <c r="QE600" s="53"/>
      <c r="QF600" s="53"/>
      <c r="QG600" s="53"/>
      <c r="QH600" s="53"/>
      <c r="QI600" s="53"/>
      <c r="QJ600" s="53"/>
      <c r="QK600" s="53"/>
      <c r="QL600" s="53"/>
      <c r="QM600" s="53"/>
      <c r="QN600" s="53"/>
      <c r="QO600" s="53"/>
      <c r="QP600" s="53"/>
      <c r="QQ600" s="53"/>
      <c r="QR600" s="53"/>
      <c r="QS600" s="53"/>
      <c r="QT600" s="53"/>
      <c r="QU600" s="53"/>
      <c r="QV600" s="53"/>
      <c r="QW600" s="53"/>
      <c r="QX600" s="53"/>
      <c r="QY600" s="53"/>
      <c r="QZ600" s="53"/>
      <c r="RA600" s="53"/>
      <c r="RB600" s="53"/>
      <c r="RC600" s="53"/>
      <c r="RD600" s="53"/>
      <c r="RE600" s="53"/>
      <c r="RF600" s="53"/>
      <c r="RG600" s="53"/>
      <c r="RH600" s="53"/>
      <c r="RI600" s="53"/>
      <c r="RJ600" s="53"/>
      <c r="RK600" s="53"/>
      <c r="RL600" s="53"/>
      <c r="RM600" s="53"/>
      <c r="RN600" s="53"/>
      <c r="RO600" s="53"/>
      <c r="RP600" s="53"/>
      <c r="RQ600" s="53"/>
      <c r="RR600" s="53"/>
      <c r="RS600" s="53"/>
      <c r="RT600" s="53"/>
      <c r="RU600" s="53"/>
      <c r="RV600" s="53"/>
      <c r="RW600" s="53"/>
      <c r="RX600" s="53"/>
      <c r="RY600" s="53"/>
      <c r="RZ600" s="53"/>
      <c r="SA600" s="53"/>
      <c r="SB600" s="53"/>
      <c r="SC600" s="53"/>
      <c r="SD600" s="53"/>
      <c r="SE600" s="53"/>
      <c r="SF600" s="53"/>
      <c r="SG600" s="53"/>
      <c r="SH600" s="53"/>
      <c r="SI600" s="53"/>
      <c r="SJ600" s="53"/>
      <c r="SK600" s="53"/>
      <c r="SL600" s="53"/>
      <c r="SM600" s="53"/>
      <c r="SN600" s="53"/>
      <c r="SO600" s="53"/>
      <c r="SP600" s="53"/>
      <c r="SQ600" s="53"/>
      <c r="SR600" s="53"/>
      <c r="SS600" s="53"/>
      <c r="ST600" s="53"/>
      <c r="SU600" s="53"/>
      <c r="SV600" s="53"/>
      <c r="SW600" s="53"/>
      <c r="SX600" s="53"/>
      <c r="SY600" s="53"/>
      <c r="SZ600" s="53"/>
      <c r="TA600" s="53"/>
      <c r="TB600" s="53"/>
      <c r="TC600" s="53"/>
      <c r="TD600" s="53"/>
      <c r="TE600" s="53"/>
      <c r="TF600" s="53"/>
      <c r="TG600" s="53"/>
      <c r="TH600" s="53"/>
      <c r="TI600" s="53"/>
      <c r="TJ600" s="53"/>
      <c r="TK600" s="53"/>
      <c r="TL600" s="53"/>
      <c r="TM600" s="53"/>
      <c r="TN600" s="53"/>
      <c r="TO600" s="53"/>
      <c r="TP600" s="53"/>
      <c r="TQ600" s="53"/>
      <c r="TR600" s="53"/>
      <c r="TS600" s="53"/>
      <c r="TT600" s="53"/>
      <c r="TU600" s="53"/>
      <c r="TV600" s="53"/>
      <c r="TW600" s="53"/>
      <c r="TX600" s="53"/>
      <c r="TY600" s="53"/>
      <c r="TZ600" s="53"/>
      <c r="UA600" s="53"/>
      <c r="UB600" s="53"/>
      <c r="UC600" s="53"/>
      <c r="UD600" s="53"/>
      <c r="UE600" s="53"/>
      <c r="UF600" s="53"/>
      <c r="UG600" s="53"/>
    </row>
    <row r="601" spans="12:553" s="19" customFormat="1" ht="15.75" customHeight="1" x14ac:dyDescent="0.2">
      <c r="L601" s="66"/>
      <c r="M601" s="66"/>
      <c r="N601" s="52"/>
      <c r="O601" s="53"/>
      <c r="P601" s="53"/>
      <c r="Q601" s="53"/>
      <c r="R601" s="53"/>
      <c r="S601" s="53"/>
      <c r="T601" s="53"/>
      <c r="U601" s="53"/>
      <c r="V601" s="53"/>
      <c r="W601" s="53"/>
      <c r="X601" s="53"/>
      <c r="Y601" s="53"/>
      <c r="Z601" s="53"/>
      <c r="AA601" s="53"/>
      <c r="AB601" s="53"/>
      <c r="AC601" s="53"/>
      <c r="AD601" s="53"/>
      <c r="AE601" s="53"/>
      <c r="AF601" s="53"/>
      <c r="AG601" s="53"/>
      <c r="AH601" s="53"/>
      <c r="AI601" s="53"/>
      <c r="AJ601" s="53"/>
      <c r="AK601" s="53"/>
      <c r="AL601" s="53"/>
      <c r="AM601" s="53"/>
      <c r="AN601" s="53"/>
      <c r="AO601" s="53"/>
      <c r="AP601" s="53"/>
      <c r="AQ601" s="53"/>
      <c r="AR601" s="53"/>
      <c r="AS601" s="53"/>
      <c r="AT601" s="53"/>
      <c r="AU601" s="53"/>
      <c r="AV601" s="53"/>
      <c r="AW601" s="53"/>
      <c r="AX601" s="53"/>
      <c r="AY601" s="53"/>
      <c r="AZ601" s="53"/>
      <c r="BA601" s="53"/>
      <c r="BB601" s="53"/>
      <c r="BC601" s="53"/>
      <c r="BD601" s="53"/>
      <c r="BE601" s="53"/>
      <c r="BF601" s="53"/>
      <c r="BG601" s="53"/>
      <c r="BH601" s="53"/>
      <c r="BI601" s="53"/>
      <c r="BJ601" s="53"/>
      <c r="BK601" s="53"/>
      <c r="BL601" s="53"/>
      <c r="BM601" s="53"/>
      <c r="BN601" s="53"/>
      <c r="BO601" s="53"/>
      <c r="BP601" s="53"/>
      <c r="BQ601" s="53"/>
      <c r="BR601" s="53"/>
      <c r="BS601" s="53"/>
      <c r="BT601" s="53"/>
      <c r="BU601" s="53"/>
      <c r="BV601" s="53"/>
      <c r="BW601" s="53"/>
      <c r="BX601" s="53"/>
      <c r="BY601" s="53"/>
      <c r="BZ601" s="53"/>
      <c r="CA601" s="53"/>
      <c r="CB601" s="53"/>
      <c r="CC601" s="53"/>
      <c r="CD601" s="53"/>
      <c r="CE601" s="53"/>
      <c r="CF601" s="53"/>
      <c r="CG601" s="53"/>
      <c r="CH601" s="53"/>
      <c r="CI601" s="53"/>
      <c r="CJ601" s="53"/>
      <c r="CK601" s="53"/>
      <c r="CL601" s="53"/>
      <c r="CM601" s="53"/>
      <c r="CN601" s="53"/>
      <c r="CO601" s="53"/>
      <c r="CP601" s="53"/>
      <c r="CQ601" s="53"/>
      <c r="CR601" s="53"/>
      <c r="CS601" s="53"/>
      <c r="CT601" s="53"/>
      <c r="CU601" s="53"/>
      <c r="CV601" s="53"/>
      <c r="CW601" s="53"/>
      <c r="CX601" s="53"/>
      <c r="CY601" s="53"/>
      <c r="CZ601" s="53"/>
      <c r="DA601" s="53"/>
      <c r="DB601" s="53"/>
      <c r="DC601" s="53"/>
      <c r="DD601" s="53"/>
      <c r="DE601" s="53"/>
      <c r="DF601" s="53"/>
      <c r="DG601" s="53"/>
      <c r="DH601" s="53"/>
      <c r="DI601" s="53"/>
      <c r="DJ601" s="53"/>
      <c r="DK601" s="53"/>
      <c r="DL601" s="53"/>
      <c r="DM601" s="53"/>
      <c r="DN601" s="53"/>
      <c r="DO601" s="53"/>
      <c r="DP601" s="53"/>
      <c r="DQ601" s="53"/>
      <c r="DR601" s="53"/>
      <c r="DS601" s="53"/>
      <c r="DT601" s="53"/>
      <c r="DU601" s="53"/>
      <c r="DV601" s="53"/>
      <c r="DW601" s="53"/>
      <c r="DX601" s="53"/>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3"/>
      <c r="FK601" s="53"/>
      <c r="FL601" s="53"/>
      <c r="FM601" s="53"/>
      <c r="FN601" s="53"/>
      <c r="FO601" s="53"/>
      <c r="FP601" s="53"/>
      <c r="FQ601" s="53"/>
      <c r="FR601" s="53"/>
      <c r="FS601" s="53"/>
      <c r="FT601" s="53"/>
      <c r="FU601" s="53"/>
      <c r="FV601" s="53"/>
      <c r="FW601" s="53"/>
      <c r="FX601" s="53"/>
      <c r="FY601" s="53"/>
      <c r="FZ601" s="53"/>
      <c r="GA601" s="53"/>
      <c r="GB601" s="53"/>
      <c r="GC601" s="53"/>
      <c r="GD601" s="53"/>
      <c r="GE601" s="53"/>
      <c r="GF601" s="53"/>
      <c r="GG601" s="53"/>
      <c r="GH601" s="53"/>
      <c r="GI601" s="53"/>
      <c r="GJ601" s="53"/>
      <c r="GK601" s="53"/>
      <c r="GL601" s="53"/>
      <c r="GM601" s="53"/>
      <c r="GN601" s="53"/>
      <c r="GO601" s="53"/>
      <c r="GP601" s="53"/>
      <c r="GQ601" s="53"/>
      <c r="GR601" s="53"/>
      <c r="GS601" s="53"/>
      <c r="GT601" s="53"/>
      <c r="GU601" s="53"/>
      <c r="GV601" s="53"/>
      <c r="GW601" s="53"/>
      <c r="GX601" s="53"/>
      <c r="GY601" s="53"/>
      <c r="GZ601" s="53"/>
      <c r="HA601" s="53"/>
      <c r="HB601" s="53"/>
      <c r="HC601" s="53"/>
      <c r="HD601" s="53"/>
      <c r="HE601" s="53"/>
      <c r="HF601" s="53"/>
      <c r="HG601" s="53"/>
      <c r="HH601" s="53"/>
      <c r="HI601" s="53"/>
      <c r="HJ601" s="53"/>
      <c r="HK601" s="53"/>
      <c r="HL601" s="53"/>
      <c r="HM601" s="53"/>
      <c r="HN601" s="53"/>
      <c r="HO601" s="53"/>
      <c r="HP601" s="53"/>
      <c r="HQ601" s="53"/>
      <c r="HR601" s="53"/>
      <c r="HS601" s="53"/>
      <c r="HT601" s="53"/>
      <c r="HU601" s="53"/>
      <c r="HV601" s="53"/>
      <c r="HW601" s="53"/>
      <c r="HX601" s="53"/>
      <c r="HY601" s="53"/>
      <c r="HZ601" s="53"/>
      <c r="IA601" s="53"/>
      <c r="IB601" s="53"/>
      <c r="IC601" s="53"/>
      <c r="ID601" s="53"/>
      <c r="IE601" s="53"/>
      <c r="IF601" s="53"/>
      <c r="IG601" s="53"/>
      <c r="IH601" s="53"/>
      <c r="II601" s="53"/>
      <c r="IJ601" s="53"/>
      <c r="IK601" s="53"/>
      <c r="IL601" s="53"/>
      <c r="IM601" s="53"/>
      <c r="IN601" s="53"/>
      <c r="IO601" s="53"/>
      <c r="IP601" s="53"/>
      <c r="IQ601" s="53"/>
      <c r="IR601" s="53"/>
      <c r="IS601" s="53"/>
      <c r="IT601" s="53"/>
      <c r="IU601" s="53"/>
      <c r="IV601" s="53"/>
      <c r="IW601" s="53"/>
      <c r="IX601" s="53"/>
      <c r="IY601" s="53"/>
      <c r="IZ601" s="53"/>
      <c r="JA601" s="53"/>
      <c r="JB601" s="53"/>
      <c r="JC601" s="53"/>
      <c r="JD601" s="53"/>
      <c r="JE601" s="53"/>
      <c r="JF601" s="53"/>
      <c r="JG601" s="53"/>
      <c r="JH601" s="53"/>
      <c r="JI601" s="53"/>
      <c r="JJ601" s="53"/>
      <c r="JK601" s="53"/>
      <c r="JL601" s="53"/>
      <c r="JM601" s="53"/>
      <c r="JN601" s="53"/>
      <c r="JO601" s="53"/>
      <c r="JP601" s="53"/>
      <c r="JQ601" s="53"/>
      <c r="JR601" s="53"/>
      <c r="JS601" s="53"/>
      <c r="JT601" s="53"/>
      <c r="JU601" s="53"/>
      <c r="JV601" s="53"/>
      <c r="JW601" s="53"/>
      <c r="JX601" s="53"/>
      <c r="JY601" s="53"/>
      <c r="JZ601" s="53"/>
      <c r="KA601" s="53"/>
      <c r="KB601" s="53"/>
      <c r="KC601" s="53"/>
      <c r="KD601" s="53"/>
      <c r="KE601" s="53"/>
      <c r="KF601" s="53"/>
      <c r="KG601" s="53"/>
      <c r="KH601" s="53"/>
      <c r="KI601" s="53"/>
      <c r="KJ601" s="53"/>
      <c r="KK601" s="53"/>
      <c r="KL601" s="53"/>
      <c r="KM601" s="53"/>
      <c r="KN601" s="53"/>
      <c r="KO601" s="53"/>
      <c r="KP601" s="53"/>
      <c r="KQ601" s="53"/>
      <c r="KR601" s="53"/>
      <c r="KS601" s="53"/>
      <c r="KT601" s="53"/>
      <c r="KU601" s="53"/>
      <c r="KV601" s="53"/>
      <c r="KW601" s="53"/>
      <c r="KX601" s="53"/>
      <c r="KY601" s="53"/>
      <c r="KZ601" s="53"/>
      <c r="LA601" s="53"/>
      <c r="LB601" s="53"/>
      <c r="LC601" s="53"/>
      <c r="LD601" s="53"/>
      <c r="LE601" s="53"/>
      <c r="LF601" s="53"/>
      <c r="LG601" s="53"/>
      <c r="LH601" s="53"/>
      <c r="LI601" s="53"/>
      <c r="LJ601" s="53"/>
      <c r="LK601" s="53"/>
      <c r="LL601" s="53"/>
      <c r="LM601" s="53"/>
      <c r="LN601" s="53"/>
      <c r="LO601" s="53"/>
      <c r="LP601" s="53"/>
      <c r="LQ601" s="53"/>
      <c r="LR601" s="53"/>
      <c r="LS601" s="53"/>
      <c r="LT601" s="53"/>
      <c r="LU601" s="53"/>
      <c r="LV601" s="53"/>
      <c r="LW601" s="53"/>
      <c r="LX601" s="53"/>
      <c r="LY601" s="53"/>
      <c r="LZ601" s="53"/>
      <c r="MA601" s="53"/>
      <c r="MB601" s="53"/>
      <c r="MC601" s="53"/>
      <c r="MD601" s="53"/>
      <c r="ME601" s="53"/>
      <c r="MF601" s="53"/>
      <c r="MG601" s="53"/>
      <c r="MH601" s="53"/>
      <c r="MI601" s="53"/>
      <c r="MJ601" s="53"/>
      <c r="MK601" s="53"/>
      <c r="ML601" s="53"/>
      <c r="MM601" s="53"/>
      <c r="MN601" s="53"/>
      <c r="MO601" s="53"/>
      <c r="MP601" s="53"/>
      <c r="MQ601" s="53"/>
      <c r="MR601" s="53"/>
      <c r="MS601" s="53"/>
      <c r="MT601" s="53"/>
      <c r="MU601" s="53"/>
      <c r="MV601" s="53"/>
      <c r="MW601" s="53"/>
      <c r="MX601" s="53"/>
      <c r="MY601" s="53"/>
      <c r="MZ601" s="53"/>
      <c r="NA601" s="53"/>
      <c r="NB601" s="53"/>
      <c r="NC601" s="53"/>
      <c r="ND601" s="53"/>
      <c r="NE601" s="53"/>
      <c r="NF601" s="53"/>
      <c r="NG601" s="53"/>
      <c r="NH601" s="53"/>
      <c r="NI601" s="53"/>
      <c r="NJ601" s="53"/>
      <c r="NK601" s="53"/>
      <c r="NL601" s="53"/>
      <c r="NM601" s="53"/>
      <c r="NN601" s="53"/>
      <c r="NO601" s="53"/>
      <c r="NP601" s="53"/>
      <c r="NQ601" s="53"/>
      <c r="NR601" s="53"/>
      <c r="NS601" s="53"/>
      <c r="NT601" s="53"/>
      <c r="NU601" s="53"/>
      <c r="NV601" s="53"/>
      <c r="NW601" s="53"/>
      <c r="NX601" s="53"/>
      <c r="NY601" s="53"/>
      <c r="NZ601" s="53"/>
      <c r="OA601" s="53"/>
      <c r="OB601" s="53"/>
      <c r="OC601" s="53"/>
      <c r="OD601" s="53"/>
      <c r="OE601" s="53"/>
      <c r="OF601" s="53"/>
      <c r="OG601" s="53"/>
      <c r="OH601" s="53"/>
      <c r="OI601" s="53"/>
      <c r="OJ601" s="53"/>
      <c r="OK601" s="53"/>
      <c r="OL601" s="53"/>
      <c r="OM601" s="53"/>
      <c r="ON601" s="53"/>
      <c r="OO601" s="53"/>
      <c r="OP601" s="53"/>
      <c r="OQ601" s="53"/>
      <c r="OR601" s="53"/>
      <c r="OS601" s="53"/>
      <c r="OT601" s="53"/>
      <c r="OU601" s="53"/>
      <c r="OV601" s="53"/>
      <c r="OW601" s="53"/>
      <c r="OX601" s="53"/>
      <c r="OY601" s="53"/>
      <c r="OZ601" s="53"/>
      <c r="PA601" s="53"/>
      <c r="PB601" s="53"/>
      <c r="PC601" s="53"/>
      <c r="PD601" s="53"/>
      <c r="PE601" s="53"/>
      <c r="PF601" s="53"/>
      <c r="PG601" s="53"/>
      <c r="PH601" s="53"/>
      <c r="PI601" s="53"/>
      <c r="PJ601" s="53"/>
      <c r="PK601" s="53"/>
      <c r="PL601" s="53"/>
      <c r="PM601" s="53"/>
      <c r="PN601" s="53"/>
      <c r="PO601" s="53"/>
      <c r="PP601" s="53"/>
      <c r="PQ601" s="53"/>
      <c r="PR601" s="53"/>
      <c r="PS601" s="53"/>
      <c r="PT601" s="53"/>
      <c r="PU601" s="53"/>
      <c r="PV601" s="53"/>
      <c r="PW601" s="53"/>
      <c r="PX601" s="53"/>
      <c r="PY601" s="53"/>
      <c r="PZ601" s="53"/>
      <c r="QA601" s="53"/>
      <c r="QB601" s="53"/>
      <c r="QC601" s="53"/>
      <c r="QD601" s="53"/>
      <c r="QE601" s="53"/>
      <c r="QF601" s="53"/>
      <c r="QG601" s="53"/>
      <c r="QH601" s="53"/>
      <c r="QI601" s="53"/>
      <c r="QJ601" s="53"/>
      <c r="QK601" s="53"/>
      <c r="QL601" s="53"/>
      <c r="QM601" s="53"/>
      <c r="QN601" s="53"/>
      <c r="QO601" s="53"/>
      <c r="QP601" s="53"/>
      <c r="QQ601" s="53"/>
      <c r="QR601" s="53"/>
      <c r="QS601" s="53"/>
      <c r="QT601" s="53"/>
      <c r="QU601" s="53"/>
      <c r="QV601" s="53"/>
      <c r="QW601" s="53"/>
      <c r="QX601" s="53"/>
      <c r="QY601" s="53"/>
      <c r="QZ601" s="53"/>
      <c r="RA601" s="53"/>
      <c r="RB601" s="53"/>
      <c r="RC601" s="53"/>
      <c r="RD601" s="53"/>
      <c r="RE601" s="53"/>
      <c r="RF601" s="53"/>
      <c r="RG601" s="53"/>
      <c r="RH601" s="53"/>
      <c r="RI601" s="53"/>
      <c r="RJ601" s="53"/>
      <c r="RK601" s="53"/>
      <c r="RL601" s="53"/>
      <c r="RM601" s="53"/>
      <c r="RN601" s="53"/>
      <c r="RO601" s="53"/>
      <c r="RP601" s="53"/>
      <c r="RQ601" s="53"/>
      <c r="RR601" s="53"/>
      <c r="RS601" s="53"/>
      <c r="RT601" s="53"/>
      <c r="RU601" s="53"/>
      <c r="RV601" s="53"/>
      <c r="RW601" s="53"/>
      <c r="RX601" s="53"/>
      <c r="RY601" s="53"/>
      <c r="RZ601" s="53"/>
      <c r="SA601" s="53"/>
      <c r="SB601" s="53"/>
      <c r="SC601" s="53"/>
      <c r="SD601" s="53"/>
      <c r="SE601" s="53"/>
      <c r="SF601" s="53"/>
      <c r="SG601" s="53"/>
      <c r="SH601" s="53"/>
      <c r="SI601" s="53"/>
      <c r="SJ601" s="53"/>
      <c r="SK601" s="53"/>
      <c r="SL601" s="53"/>
      <c r="SM601" s="53"/>
      <c r="SN601" s="53"/>
      <c r="SO601" s="53"/>
      <c r="SP601" s="53"/>
      <c r="SQ601" s="53"/>
      <c r="SR601" s="53"/>
      <c r="SS601" s="53"/>
      <c r="ST601" s="53"/>
      <c r="SU601" s="53"/>
      <c r="SV601" s="53"/>
      <c r="SW601" s="53"/>
      <c r="SX601" s="53"/>
      <c r="SY601" s="53"/>
      <c r="SZ601" s="53"/>
      <c r="TA601" s="53"/>
      <c r="TB601" s="53"/>
      <c r="TC601" s="53"/>
      <c r="TD601" s="53"/>
      <c r="TE601" s="53"/>
      <c r="TF601" s="53"/>
      <c r="TG601" s="53"/>
      <c r="TH601" s="53"/>
      <c r="TI601" s="53"/>
      <c r="TJ601" s="53"/>
      <c r="TK601" s="53"/>
      <c r="TL601" s="53"/>
      <c r="TM601" s="53"/>
      <c r="TN601" s="53"/>
      <c r="TO601" s="53"/>
      <c r="TP601" s="53"/>
      <c r="TQ601" s="53"/>
      <c r="TR601" s="53"/>
      <c r="TS601" s="53"/>
      <c r="TT601" s="53"/>
      <c r="TU601" s="53"/>
      <c r="TV601" s="53"/>
      <c r="TW601" s="53"/>
      <c r="TX601" s="53"/>
      <c r="TY601" s="53"/>
      <c r="TZ601" s="53"/>
      <c r="UA601" s="53"/>
      <c r="UB601" s="53"/>
      <c r="UC601" s="53"/>
      <c r="UD601" s="53"/>
      <c r="UE601" s="53"/>
      <c r="UF601" s="53"/>
      <c r="UG601" s="53"/>
    </row>
    <row r="602" spans="12:553" s="19" customFormat="1" ht="15.75" customHeight="1" x14ac:dyDescent="0.2">
      <c r="L602" s="66"/>
      <c r="M602" s="66"/>
      <c r="N602" s="52"/>
      <c r="O602" s="53"/>
      <c r="P602" s="53"/>
      <c r="Q602" s="53"/>
      <c r="R602" s="53"/>
      <c r="S602" s="53"/>
      <c r="T602" s="53"/>
      <c r="U602" s="53"/>
      <c r="V602" s="53"/>
      <c r="W602" s="53"/>
      <c r="X602" s="53"/>
      <c r="Y602" s="53"/>
      <c r="Z602" s="53"/>
      <c r="AA602" s="53"/>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c r="BD602" s="53"/>
      <c r="BE602" s="53"/>
      <c r="BF602" s="53"/>
      <c r="BG602" s="53"/>
      <c r="BH602" s="53"/>
      <c r="BI602" s="53"/>
      <c r="BJ602" s="53"/>
      <c r="BK602" s="53"/>
      <c r="BL602" s="53"/>
      <c r="BM602" s="53"/>
      <c r="BN602" s="53"/>
      <c r="BO602" s="53"/>
      <c r="BP602" s="53"/>
      <c r="BQ602" s="53"/>
      <c r="BR602" s="53"/>
      <c r="BS602" s="53"/>
      <c r="BT602" s="53"/>
      <c r="BU602" s="53"/>
      <c r="BV602" s="53"/>
      <c r="BW602" s="53"/>
      <c r="BX602" s="53"/>
      <c r="BY602" s="53"/>
      <c r="BZ602" s="53"/>
      <c r="CA602" s="53"/>
      <c r="CB602" s="53"/>
      <c r="CC602" s="53"/>
      <c r="CD602" s="53"/>
      <c r="CE602" s="53"/>
      <c r="CF602" s="53"/>
      <c r="CG602" s="53"/>
      <c r="CH602" s="53"/>
      <c r="CI602" s="53"/>
      <c r="CJ602" s="53"/>
      <c r="CK602" s="53"/>
      <c r="CL602" s="53"/>
      <c r="CM602" s="53"/>
      <c r="CN602" s="53"/>
      <c r="CO602" s="53"/>
      <c r="CP602" s="53"/>
      <c r="CQ602" s="53"/>
      <c r="CR602" s="53"/>
      <c r="CS602" s="53"/>
      <c r="CT602" s="53"/>
      <c r="CU602" s="53"/>
      <c r="CV602" s="53"/>
      <c r="CW602" s="53"/>
      <c r="CX602" s="53"/>
      <c r="CY602" s="53"/>
      <c r="CZ602" s="53"/>
      <c r="DA602" s="53"/>
      <c r="DB602" s="53"/>
      <c r="DC602" s="53"/>
      <c r="DD602" s="53"/>
      <c r="DE602" s="53"/>
      <c r="DF602" s="53"/>
      <c r="DG602" s="53"/>
      <c r="DH602" s="53"/>
      <c r="DI602" s="53"/>
      <c r="DJ602" s="53"/>
      <c r="DK602" s="53"/>
      <c r="DL602" s="53"/>
      <c r="DM602" s="53"/>
      <c r="DN602" s="53"/>
      <c r="DO602" s="53"/>
      <c r="DP602" s="53"/>
      <c r="DQ602" s="53"/>
      <c r="DR602" s="53"/>
      <c r="DS602" s="53"/>
      <c r="DT602" s="53"/>
      <c r="DU602" s="53"/>
      <c r="DV602" s="53"/>
      <c r="DW602" s="53"/>
      <c r="DX602" s="53"/>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3"/>
      <c r="FK602" s="53"/>
      <c r="FL602" s="53"/>
      <c r="FM602" s="53"/>
      <c r="FN602" s="53"/>
      <c r="FO602" s="53"/>
      <c r="FP602" s="53"/>
      <c r="FQ602" s="53"/>
      <c r="FR602" s="53"/>
      <c r="FS602" s="53"/>
      <c r="FT602" s="53"/>
      <c r="FU602" s="53"/>
      <c r="FV602" s="53"/>
      <c r="FW602" s="53"/>
      <c r="FX602" s="53"/>
      <c r="FY602" s="53"/>
      <c r="FZ602" s="53"/>
      <c r="GA602" s="53"/>
      <c r="GB602" s="53"/>
      <c r="GC602" s="53"/>
      <c r="GD602" s="53"/>
      <c r="GE602" s="53"/>
      <c r="GF602" s="53"/>
      <c r="GG602" s="53"/>
      <c r="GH602" s="53"/>
      <c r="GI602" s="53"/>
      <c r="GJ602" s="53"/>
      <c r="GK602" s="53"/>
      <c r="GL602" s="53"/>
      <c r="GM602" s="53"/>
      <c r="GN602" s="53"/>
      <c r="GO602" s="53"/>
      <c r="GP602" s="53"/>
      <c r="GQ602" s="53"/>
      <c r="GR602" s="53"/>
      <c r="GS602" s="53"/>
      <c r="GT602" s="53"/>
      <c r="GU602" s="53"/>
      <c r="GV602" s="53"/>
      <c r="GW602" s="53"/>
      <c r="GX602" s="53"/>
      <c r="GY602" s="53"/>
      <c r="GZ602" s="53"/>
      <c r="HA602" s="53"/>
      <c r="HB602" s="53"/>
      <c r="HC602" s="53"/>
      <c r="HD602" s="53"/>
      <c r="HE602" s="53"/>
      <c r="HF602" s="53"/>
      <c r="HG602" s="53"/>
      <c r="HH602" s="53"/>
      <c r="HI602" s="53"/>
      <c r="HJ602" s="53"/>
      <c r="HK602" s="53"/>
      <c r="HL602" s="53"/>
      <c r="HM602" s="53"/>
      <c r="HN602" s="53"/>
      <c r="HO602" s="53"/>
      <c r="HP602" s="53"/>
      <c r="HQ602" s="53"/>
      <c r="HR602" s="53"/>
      <c r="HS602" s="53"/>
      <c r="HT602" s="53"/>
      <c r="HU602" s="53"/>
      <c r="HV602" s="53"/>
      <c r="HW602" s="53"/>
      <c r="HX602" s="53"/>
      <c r="HY602" s="53"/>
      <c r="HZ602" s="53"/>
      <c r="IA602" s="53"/>
      <c r="IB602" s="53"/>
      <c r="IC602" s="53"/>
      <c r="ID602" s="53"/>
      <c r="IE602" s="53"/>
      <c r="IF602" s="53"/>
      <c r="IG602" s="53"/>
      <c r="IH602" s="53"/>
      <c r="II602" s="53"/>
      <c r="IJ602" s="53"/>
      <c r="IK602" s="53"/>
      <c r="IL602" s="53"/>
      <c r="IM602" s="53"/>
      <c r="IN602" s="53"/>
      <c r="IO602" s="53"/>
      <c r="IP602" s="53"/>
      <c r="IQ602" s="53"/>
      <c r="IR602" s="53"/>
      <c r="IS602" s="53"/>
      <c r="IT602" s="53"/>
      <c r="IU602" s="53"/>
      <c r="IV602" s="53"/>
      <c r="IW602" s="53"/>
      <c r="IX602" s="53"/>
      <c r="IY602" s="53"/>
      <c r="IZ602" s="53"/>
      <c r="JA602" s="53"/>
      <c r="JB602" s="53"/>
      <c r="JC602" s="53"/>
      <c r="JD602" s="53"/>
      <c r="JE602" s="53"/>
      <c r="JF602" s="53"/>
      <c r="JG602" s="53"/>
      <c r="JH602" s="53"/>
      <c r="JI602" s="53"/>
      <c r="JJ602" s="53"/>
      <c r="JK602" s="53"/>
      <c r="JL602" s="53"/>
      <c r="JM602" s="53"/>
      <c r="JN602" s="53"/>
      <c r="JO602" s="53"/>
      <c r="JP602" s="53"/>
      <c r="JQ602" s="53"/>
      <c r="JR602" s="53"/>
      <c r="JS602" s="53"/>
      <c r="JT602" s="53"/>
      <c r="JU602" s="53"/>
      <c r="JV602" s="53"/>
      <c r="JW602" s="53"/>
      <c r="JX602" s="53"/>
      <c r="JY602" s="53"/>
      <c r="JZ602" s="53"/>
      <c r="KA602" s="53"/>
      <c r="KB602" s="53"/>
      <c r="KC602" s="53"/>
      <c r="KD602" s="53"/>
      <c r="KE602" s="53"/>
      <c r="KF602" s="53"/>
      <c r="KG602" s="53"/>
      <c r="KH602" s="53"/>
      <c r="KI602" s="53"/>
      <c r="KJ602" s="53"/>
      <c r="KK602" s="53"/>
      <c r="KL602" s="53"/>
      <c r="KM602" s="53"/>
      <c r="KN602" s="53"/>
      <c r="KO602" s="53"/>
      <c r="KP602" s="53"/>
      <c r="KQ602" s="53"/>
      <c r="KR602" s="53"/>
      <c r="KS602" s="53"/>
      <c r="KT602" s="53"/>
      <c r="KU602" s="53"/>
      <c r="KV602" s="53"/>
      <c r="KW602" s="53"/>
      <c r="KX602" s="53"/>
      <c r="KY602" s="53"/>
      <c r="KZ602" s="53"/>
      <c r="LA602" s="53"/>
      <c r="LB602" s="53"/>
      <c r="LC602" s="53"/>
      <c r="LD602" s="53"/>
      <c r="LE602" s="53"/>
      <c r="LF602" s="53"/>
      <c r="LG602" s="53"/>
      <c r="LH602" s="53"/>
      <c r="LI602" s="53"/>
      <c r="LJ602" s="53"/>
      <c r="LK602" s="53"/>
      <c r="LL602" s="53"/>
      <c r="LM602" s="53"/>
      <c r="LN602" s="53"/>
      <c r="LO602" s="53"/>
      <c r="LP602" s="53"/>
      <c r="LQ602" s="53"/>
      <c r="LR602" s="53"/>
      <c r="LS602" s="53"/>
      <c r="LT602" s="53"/>
      <c r="LU602" s="53"/>
      <c r="LV602" s="53"/>
      <c r="LW602" s="53"/>
      <c r="LX602" s="53"/>
      <c r="LY602" s="53"/>
      <c r="LZ602" s="53"/>
      <c r="MA602" s="53"/>
      <c r="MB602" s="53"/>
      <c r="MC602" s="53"/>
      <c r="MD602" s="53"/>
      <c r="ME602" s="53"/>
      <c r="MF602" s="53"/>
      <c r="MG602" s="53"/>
      <c r="MH602" s="53"/>
      <c r="MI602" s="53"/>
      <c r="MJ602" s="53"/>
      <c r="MK602" s="53"/>
      <c r="ML602" s="53"/>
      <c r="MM602" s="53"/>
      <c r="MN602" s="53"/>
      <c r="MO602" s="53"/>
      <c r="MP602" s="53"/>
      <c r="MQ602" s="53"/>
      <c r="MR602" s="53"/>
      <c r="MS602" s="53"/>
      <c r="MT602" s="53"/>
      <c r="MU602" s="53"/>
      <c r="MV602" s="53"/>
      <c r="MW602" s="53"/>
      <c r="MX602" s="53"/>
      <c r="MY602" s="53"/>
      <c r="MZ602" s="53"/>
      <c r="NA602" s="53"/>
      <c r="NB602" s="53"/>
      <c r="NC602" s="53"/>
      <c r="ND602" s="53"/>
      <c r="NE602" s="53"/>
      <c r="NF602" s="53"/>
      <c r="NG602" s="53"/>
      <c r="NH602" s="53"/>
      <c r="NI602" s="53"/>
      <c r="NJ602" s="53"/>
      <c r="NK602" s="53"/>
      <c r="NL602" s="53"/>
      <c r="NM602" s="53"/>
      <c r="NN602" s="53"/>
      <c r="NO602" s="53"/>
      <c r="NP602" s="53"/>
      <c r="NQ602" s="53"/>
      <c r="NR602" s="53"/>
      <c r="NS602" s="53"/>
      <c r="NT602" s="53"/>
      <c r="NU602" s="53"/>
      <c r="NV602" s="53"/>
      <c r="NW602" s="53"/>
      <c r="NX602" s="53"/>
      <c r="NY602" s="53"/>
      <c r="NZ602" s="53"/>
      <c r="OA602" s="53"/>
      <c r="OB602" s="53"/>
      <c r="OC602" s="53"/>
      <c r="OD602" s="53"/>
      <c r="OE602" s="53"/>
      <c r="OF602" s="53"/>
      <c r="OG602" s="53"/>
      <c r="OH602" s="53"/>
      <c r="OI602" s="53"/>
      <c r="OJ602" s="53"/>
      <c r="OK602" s="53"/>
      <c r="OL602" s="53"/>
      <c r="OM602" s="53"/>
      <c r="ON602" s="53"/>
      <c r="OO602" s="53"/>
      <c r="OP602" s="53"/>
      <c r="OQ602" s="53"/>
      <c r="OR602" s="53"/>
      <c r="OS602" s="53"/>
      <c r="OT602" s="53"/>
      <c r="OU602" s="53"/>
      <c r="OV602" s="53"/>
      <c r="OW602" s="53"/>
      <c r="OX602" s="53"/>
      <c r="OY602" s="53"/>
      <c r="OZ602" s="53"/>
      <c r="PA602" s="53"/>
      <c r="PB602" s="53"/>
      <c r="PC602" s="53"/>
      <c r="PD602" s="53"/>
      <c r="PE602" s="53"/>
      <c r="PF602" s="53"/>
      <c r="PG602" s="53"/>
      <c r="PH602" s="53"/>
      <c r="PI602" s="53"/>
      <c r="PJ602" s="53"/>
      <c r="PK602" s="53"/>
      <c r="PL602" s="53"/>
      <c r="PM602" s="53"/>
      <c r="PN602" s="53"/>
      <c r="PO602" s="53"/>
      <c r="PP602" s="53"/>
      <c r="PQ602" s="53"/>
      <c r="PR602" s="53"/>
      <c r="PS602" s="53"/>
      <c r="PT602" s="53"/>
      <c r="PU602" s="53"/>
      <c r="PV602" s="53"/>
      <c r="PW602" s="53"/>
      <c r="PX602" s="53"/>
      <c r="PY602" s="53"/>
      <c r="PZ602" s="53"/>
      <c r="QA602" s="53"/>
      <c r="QB602" s="53"/>
      <c r="QC602" s="53"/>
      <c r="QD602" s="53"/>
      <c r="QE602" s="53"/>
      <c r="QF602" s="53"/>
      <c r="QG602" s="53"/>
      <c r="QH602" s="53"/>
      <c r="QI602" s="53"/>
      <c r="QJ602" s="53"/>
      <c r="QK602" s="53"/>
      <c r="QL602" s="53"/>
      <c r="QM602" s="53"/>
      <c r="QN602" s="53"/>
      <c r="QO602" s="53"/>
      <c r="QP602" s="53"/>
      <c r="QQ602" s="53"/>
      <c r="QR602" s="53"/>
      <c r="QS602" s="53"/>
      <c r="QT602" s="53"/>
      <c r="QU602" s="53"/>
      <c r="QV602" s="53"/>
      <c r="QW602" s="53"/>
      <c r="QX602" s="53"/>
      <c r="QY602" s="53"/>
      <c r="QZ602" s="53"/>
      <c r="RA602" s="53"/>
      <c r="RB602" s="53"/>
      <c r="RC602" s="53"/>
      <c r="RD602" s="53"/>
      <c r="RE602" s="53"/>
      <c r="RF602" s="53"/>
      <c r="RG602" s="53"/>
      <c r="RH602" s="53"/>
      <c r="RI602" s="53"/>
      <c r="RJ602" s="53"/>
      <c r="RK602" s="53"/>
      <c r="RL602" s="53"/>
      <c r="RM602" s="53"/>
      <c r="RN602" s="53"/>
      <c r="RO602" s="53"/>
      <c r="RP602" s="53"/>
      <c r="RQ602" s="53"/>
      <c r="RR602" s="53"/>
      <c r="RS602" s="53"/>
      <c r="RT602" s="53"/>
      <c r="RU602" s="53"/>
      <c r="RV602" s="53"/>
      <c r="RW602" s="53"/>
      <c r="RX602" s="53"/>
      <c r="RY602" s="53"/>
      <c r="RZ602" s="53"/>
      <c r="SA602" s="53"/>
      <c r="SB602" s="53"/>
      <c r="SC602" s="53"/>
      <c r="SD602" s="53"/>
      <c r="SE602" s="53"/>
      <c r="SF602" s="53"/>
      <c r="SG602" s="53"/>
      <c r="SH602" s="53"/>
      <c r="SI602" s="53"/>
      <c r="SJ602" s="53"/>
      <c r="SK602" s="53"/>
      <c r="SL602" s="53"/>
      <c r="SM602" s="53"/>
      <c r="SN602" s="53"/>
      <c r="SO602" s="53"/>
      <c r="SP602" s="53"/>
      <c r="SQ602" s="53"/>
      <c r="SR602" s="53"/>
      <c r="SS602" s="53"/>
      <c r="ST602" s="53"/>
      <c r="SU602" s="53"/>
      <c r="SV602" s="53"/>
      <c r="SW602" s="53"/>
      <c r="SX602" s="53"/>
      <c r="SY602" s="53"/>
      <c r="SZ602" s="53"/>
      <c r="TA602" s="53"/>
      <c r="TB602" s="53"/>
      <c r="TC602" s="53"/>
      <c r="TD602" s="53"/>
      <c r="TE602" s="53"/>
      <c r="TF602" s="53"/>
      <c r="TG602" s="53"/>
      <c r="TH602" s="53"/>
      <c r="TI602" s="53"/>
      <c r="TJ602" s="53"/>
      <c r="TK602" s="53"/>
      <c r="TL602" s="53"/>
      <c r="TM602" s="53"/>
      <c r="TN602" s="53"/>
      <c r="TO602" s="53"/>
      <c r="TP602" s="53"/>
      <c r="TQ602" s="53"/>
      <c r="TR602" s="53"/>
      <c r="TS602" s="53"/>
      <c r="TT602" s="53"/>
      <c r="TU602" s="53"/>
      <c r="TV602" s="53"/>
      <c r="TW602" s="53"/>
      <c r="TX602" s="53"/>
      <c r="TY602" s="53"/>
      <c r="TZ602" s="53"/>
      <c r="UA602" s="53"/>
      <c r="UB602" s="53"/>
      <c r="UC602" s="53"/>
      <c r="UD602" s="53"/>
      <c r="UE602" s="53"/>
      <c r="UF602" s="53"/>
      <c r="UG602" s="53"/>
    </row>
    <row r="603" spans="12:553" s="19" customFormat="1" ht="15.75" customHeight="1" x14ac:dyDescent="0.2">
      <c r="L603" s="66"/>
      <c r="M603" s="66"/>
      <c r="N603" s="52"/>
      <c r="O603" s="53"/>
      <c r="P603" s="53"/>
      <c r="Q603" s="53"/>
      <c r="R603" s="53"/>
      <c r="S603" s="53"/>
      <c r="T603" s="53"/>
      <c r="U603" s="53"/>
      <c r="V603" s="53"/>
      <c r="W603" s="53"/>
      <c r="X603" s="53"/>
      <c r="Y603" s="53"/>
      <c r="Z603" s="53"/>
      <c r="AA603" s="53"/>
      <c r="AB603" s="53"/>
      <c r="AC603" s="53"/>
      <c r="AD603" s="53"/>
      <c r="AE603" s="53"/>
      <c r="AF603" s="53"/>
      <c r="AG603" s="53"/>
      <c r="AH603" s="53"/>
      <c r="AI603" s="53"/>
      <c r="AJ603" s="53"/>
      <c r="AK603" s="53"/>
      <c r="AL603" s="53"/>
      <c r="AM603" s="53"/>
      <c r="AN603" s="53"/>
      <c r="AO603" s="53"/>
      <c r="AP603" s="53"/>
      <c r="AQ603" s="53"/>
      <c r="AR603" s="53"/>
      <c r="AS603" s="53"/>
      <c r="AT603" s="53"/>
      <c r="AU603" s="53"/>
      <c r="AV603" s="53"/>
      <c r="AW603" s="53"/>
      <c r="AX603" s="53"/>
      <c r="AY603" s="53"/>
      <c r="AZ603" s="53"/>
      <c r="BA603" s="53"/>
      <c r="BB603" s="53"/>
      <c r="BC603" s="53"/>
      <c r="BD603" s="53"/>
      <c r="BE603" s="53"/>
      <c r="BF603" s="53"/>
      <c r="BG603" s="53"/>
      <c r="BH603" s="53"/>
      <c r="BI603" s="53"/>
      <c r="BJ603" s="53"/>
      <c r="BK603" s="53"/>
      <c r="BL603" s="53"/>
      <c r="BM603" s="53"/>
      <c r="BN603" s="53"/>
      <c r="BO603" s="53"/>
      <c r="BP603" s="53"/>
      <c r="BQ603" s="53"/>
      <c r="BR603" s="53"/>
      <c r="BS603" s="53"/>
      <c r="BT603" s="53"/>
      <c r="BU603" s="53"/>
      <c r="BV603" s="53"/>
      <c r="BW603" s="53"/>
      <c r="BX603" s="53"/>
      <c r="BY603" s="53"/>
      <c r="BZ603" s="53"/>
      <c r="CA603" s="53"/>
      <c r="CB603" s="53"/>
      <c r="CC603" s="53"/>
      <c r="CD603" s="53"/>
      <c r="CE603" s="53"/>
      <c r="CF603" s="53"/>
      <c r="CG603" s="53"/>
      <c r="CH603" s="53"/>
      <c r="CI603" s="53"/>
      <c r="CJ603" s="53"/>
      <c r="CK603" s="53"/>
      <c r="CL603" s="53"/>
      <c r="CM603" s="53"/>
      <c r="CN603" s="53"/>
      <c r="CO603" s="53"/>
      <c r="CP603" s="53"/>
      <c r="CQ603" s="53"/>
      <c r="CR603" s="53"/>
      <c r="CS603" s="53"/>
      <c r="CT603" s="53"/>
      <c r="CU603" s="53"/>
      <c r="CV603" s="53"/>
      <c r="CW603" s="53"/>
      <c r="CX603" s="53"/>
      <c r="CY603" s="53"/>
      <c r="CZ603" s="53"/>
      <c r="DA603" s="53"/>
      <c r="DB603" s="53"/>
      <c r="DC603" s="53"/>
      <c r="DD603" s="53"/>
      <c r="DE603" s="53"/>
      <c r="DF603" s="53"/>
      <c r="DG603" s="53"/>
      <c r="DH603" s="53"/>
      <c r="DI603" s="53"/>
      <c r="DJ603" s="53"/>
      <c r="DK603" s="53"/>
      <c r="DL603" s="53"/>
      <c r="DM603" s="53"/>
      <c r="DN603" s="53"/>
      <c r="DO603" s="53"/>
      <c r="DP603" s="53"/>
      <c r="DQ603" s="53"/>
      <c r="DR603" s="53"/>
      <c r="DS603" s="53"/>
      <c r="DT603" s="53"/>
      <c r="DU603" s="53"/>
      <c r="DV603" s="53"/>
      <c r="DW603" s="53"/>
      <c r="DX603" s="53"/>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3"/>
      <c r="FK603" s="53"/>
      <c r="FL603" s="53"/>
      <c r="FM603" s="53"/>
      <c r="FN603" s="53"/>
      <c r="FO603" s="53"/>
      <c r="FP603" s="53"/>
      <c r="FQ603" s="53"/>
      <c r="FR603" s="53"/>
      <c r="FS603" s="53"/>
      <c r="FT603" s="53"/>
      <c r="FU603" s="53"/>
      <c r="FV603" s="53"/>
      <c r="FW603" s="53"/>
      <c r="FX603" s="53"/>
      <c r="FY603" s="53"/>
      <c r="FZ603" s="53"/>
      <c r="GA603" s="53"/>
      <c r="GB603" s="53"/>
      <c r="GC603" s="53"/>
      <c r="GD603" s="53"/>
      <c r="GE603" s="53"/>
      <c r="GF603" s="53"/>
      <c r="GG603" s="53"/>
      <c r="GH603" s="53"/>
      <c r="GI603" s="53"/>
      <c r="GJ603" s="53"/>
      <c r="GK603" s="53"/>
      <c r="GL603" s="53"/>
      <c r="GM603" s="53"/>
      <c r="GN603" s="53"/>
      <c r="GO603" s="53"/>
      <c r="GP603" s="53"/>
      <c r="GQ603" s="53"/>
      <c r="GR603" s="53"/>
      <c r="GS603" s="53"/>
      <c r="GT603" s="53"/>
      <c r="GU603" s="53"/>
      <c r="GV603" s="53"/>
      <c r="GW603" s="53"/>
      <c r="GX603" s="53"/>
      <c r="GY603" s="53"/>
      <c r="GZ603" s="53"/>
      <c r="HA603" s="53"/>
      <c r="HB603" s="53"/>
      <c r="HC603" s="53"/>
      <c r="HD603" s="53"/>
      <c r="HE603" s="53"/>
      <c r="HF603" s="53"/>
      <c r="HG603" s="53"/>
      <c r="HH603" s="53"/>
      <c r="HI603" s="53"/>
      <c r="HJ603" s="53"/>
      <c r="HK603" s="53"/>
      <c r="HL603" s="53"/>
      <c r="HM603" s="53"/>
      <c r="HN603" s="53"/>
      <c r="HO603" s="53"/>
      <c r="HP603" s="53"/>
      <c r="HQ603" s="53"/>
      <c r="HR603" s="53"/>
      <c r="HS603" s="53"/>
      <c r="HT603" s="53"/>
      <c r="HU603" s="53"/>
      <c r="HV603" s="53"/>
      <c r="HW603" s="53"/>
      <c r="HX603" s="53"/>
      <c r="HY603" s="53"/>
      <c r="HZ603" s="53"/>
      <c r="IA603" s="53"/>
      <c r="IB603" s="53"/>
      <c r="IC603" s="53"/>
      <c r="ID603" s="53"/>
      <c r="IE603" s="53"/>
      <c r="IF603" s="53"/>
      <c r="IG603" s="53"/>
      <c r="IH603" s="53"/>
      <c r="II603" s="53"/>
      <c r="IJ603" s="53"/>
      <c r="IK603" s="53"/>
      <c r="IL603" s="53"/>
      <c r="IM603" s="53"/>
      <c r="IN603" s="53"/>
      <c r="IO603" s="53"/>
      <c r="IP603" s="53"/>
      <c r="IQ603" s="53"/>
      <c r="IR603" s="53"/>
      <c r="IS603" s="53"/>
      <c r="IT603" s="53"/>
      <c r="IU603" s="53"/>
      <c r="IV603" s="53"/>
      <c r="IW603" s="53"/>
      <c r="IX603" s="53"/>
      <c r="IY603" s="53"/>
      <c r="IZ603" s="53"/>
      <c r="JA603" s="53"/>
      <c r="JB603" s="53"/>
      <c r="JC603" s="53"/>
      <c r="JD603" s="53"/>
      <c r="JE603" s="53"/>
      <c r="JF603" s="53"/>
      <c r="JG603" s="53"/>
      <c r="JH603" s="53"/>
      <c r="JI603" s="53"/>
      <c r="JJ603" s="53"/>
      <c r="JK603" s="53"/>
      <c r="JL603" s="53"/>
      <c r="JM603" s="53"/>
      <c r="JN603" s="53"/>
      <c r="JO603" s="53"/>
      <c r="JP603" s="53"/>
      <c r="JQ603" s="53"/>
      <c r="JR603" s="53"/>
      <c r="JS603" s="53"/>
      <c r="JT603" s="53"/>
      <c r="JU603" s="53"/>
      <c r="JV603" s="53"/>
      <c r="JW603" s="53"/>
      <c r="JX603" s="53"/>
      <c r="JY603" s="53"/>
      <c r="JZ603" s="53"/>
      <c r="KA603" s="53"/>
      <c r="KB603" s="53"/>
      <c r="KC603" s="53"/>
      <c r="KD603" s="53"/>
      <c r="KE603" s="53"/>
      <c r="KF603" s="53"/>
      <c r="KG603" s="53"/>
      <c r="KH603" s="53"/>
      <c r="KI603" s="53"/>
      <c r="KJ603" s="53"/>
      <c r="KK603" s="53"/>
      <c r="KL603" s="53"/>
      <c r="KM603" s="53"/>
      <c r="KN603" s="53"/>
      <c r="KO603" s="53"/>
      <c r="KP603" s="53"/>
      <c r="KQ603" s="53"/>
      <c r="KR603" s="53"/>
      <c r="KS603" s="53"/>
      <c r="KT603" s="53"/>
      <c r="KU603" s="53"/>
      <c r="KV603" s="53"/>
      <c r="KW603" s="53"/>
      <c r="KX603" s="53"/>
      <c r="KY603" s="53"/>
      <c r="KZ603" s="53"/>
      <c r="LA603" s="53"/>
      <c r="LB603" s="53"/>
      <c r="LC603" s="53"/>
      <c r="LD603" s="53"/>
      <c r="LE603" s="53"/>
      <c r="LF603" s="53"/>
      <c r="LG603" s="53"/>
      <c r="LH603" s="53"/>
      <c r="LI603" s="53"/>
      <c r="LJ603" s="53"/>
      <c r="LK603" s="53"/>
      <c r="LL603" s="53"/>
      <c r="LM603" s="53"/>
      <c r="LN603" s="53"/>
      <c r="LO603" s="53"/>
      <c r="LP603" s="53"/>
      <c r="LQ603" s="53"/>
      <c r="LR603" s="53"/>
      <c r="LS603" s="53"/>
      <c r="LT603" s="53"/>
      <c r="LU603" s="53"/>
      <c r="LV603" s="53"/>
      <c r="LW603" s="53"/>
      <c r="LX603" s="53"/>
      <c r="LY603" s="53"/>
      <c r="LZ603" s="53"/>
      <c r="MA603" s="53"/>
      <c r="MB603" s="53"/>
      <c r="MC603" s="53"/>
      <c r="MD603" s="53"/>
      <c r="ME603" s="53"/>
      <c r="MF603" s="53"/>
      <c r="MG603" s="53"/>
      <c r="MH603" s="53"/>
      <c r="MI603" s="53"/>
      <c r="MJ603" s="53"/>
      <c r="MK603" s="53"/>
      <c r="ML603" s="53"/>
      <c r="MM603" s="53"/>
      <c r="MN603" s="53"/>
      <c r="MO603" s="53"/>
      <c r="MP603" s="53"/>
      <c r="MQ603" s="53"/>
      <c r="MR603" s="53"/>
      <c r="MS603" s="53"/>
      <c r="MT603" s="53"/>
      <c r="MU603" s="53"/>
      <c r="MV603" s="53"/>
      <c r="MW603" s="53"/>
      <c r="MX603" s="53"/>
      <c r="MY603" s="53"/>
      <c r="MZ603" s="53"/>
      <c r="NA603" s="53"/>
      <c r="NB603" s="53"/>
      <c r="NC603" s="53"/>
      <c r="ND603" s="53"/>
      <c r="NE603" s="53"/>
      <c r="NF603" s="53"/>
      <c r="NG603" s="53"/>
      <c r="NH603" s="53"/>
      <c r="NI603" s="53"/>
      <c r="NJ603" s="53"/>
      <c r="NK603" s="53"/>
      <c r="NL603" s="53"/>
      <c r="NM603" s="53"/>
      <c r="NN603" s="53"/>
      <c r="NO603" s="53"/>
      <c r="NP603" s="53"/>
      <c r="NQ603" s="53"/>
      <c r="NR603" s="53"/>
      <c r="NS603" s="53"/>
      <c r="NT603" s="53"/>
      <c r="NU603" s="53"/>
      <c r="NV603" s="53"/>
      <c r="NW603" s="53"/>
      <c r="NX603" s="53"/>
      <c r="NY603" s="53"/>
      <c r="NZ603" s="53"/>
      <c r="OA603" s="53"/>
      <c r="OB603" s="53"/>
      <c r="OC603" s="53"/>
      <c r="OD603" s="53"/>
      <c r="OE603" s="53"/>
      <c r="OF603" s="53"/>
      <c r="OG603" s="53"/>
      <c r="OH603" s="53"/>
      <c r="OI603" s="53"/>
      <c r="OJ603" s="53"/>
      <c r="OK603" s="53"/>
      <c r="OL603" s="53"/>
      <c r="OM603" s="53"/>
      <c r="ON603" s="53"/>
      <c r="OO603" s="53"/>
      <c r="OP603" s="53"/>
      <c r="OQ603" s="53"/>
      <c r="OR603" s="53"/>
      <c r="OS603" s="53"/>
      <c r="OT603" s="53"/>
      <c r="OU603" s="53"/>
      <c r="OV603" s="53"/>
      <c r="OW603" s="53"/>
      <c r="OX603" s="53"/>
      <c r="OY603" s="53"/>
      <c r="OZ603" s="53"/>
      <c r="PA603" s="53"/>
      <c r="PB603" s="53"/>
      <c r="PC603" s="53"/>
      <c r="PD603" s="53"/>
      <c r="PE603" s="53"/>
      <c r="PF603" s="53"/>
      <c r="PG603" s="53"/>
      <c r="PH603" s="53"/>
      <c r="PI603" s="53"/>
      <c r="PJ603" s="53"/>
      <c r="PK603" s="53"/>
      <c r="PL603" s="53"/>
      <c r="PM603" s="53"/>
      <c r="PN603" s="53"/>
      <c r="PO603" s="53"/>
      <c r="PP603" s="53"/>
      <c r="PQ603" s="53"/>
      <c r="PR603" s="53"/>
      <c r="PS603" s="53"/>
      <c r="PT603" s="53"/>
      <c r="PU603" s="53"/>
      <c r="PV603" s="53"/>
      <c r="PW603" s="53"/>
      <c r="PX603" s="53"/>
      <c r="PY603" s="53"/>
      <c r="PZ603" s="53"/>
      <c r="QA603" s="53"/>
      <c r="QB603" s="53"/>
      <c r="QC603" s="53"/>
      <c r="QD603" s="53"/>
      <c r="QE603" s="53"/>
      <c r="QF603" s="53"/>
      <c r="QG603" s="53"/>
      <c r="QH603" s="53"/>
      <c r="QI603" s="53"/>
      <c r="QJ603" s="53"/>
      <c r="QK603" s="53"/>
      <c r="QL603" s="53"/>
      <c r="QM603" s="53"/>
      <c r="QN603" s="53"/>
      <c r="QO603" s="53"/>
      <c r="QP603" s="53"/>
      <c r="QQ603" s="53"/>
      <c r="QR603" s="53"/>
      <c r="QS603" s="53"/>
      <c r="QT603" s="53"/>
      <c r="QU603" s="53"/>
      <c r="QV603" s="53"/>
      <c r="QW603" s="53"/>
      <c r="QX603" s="53"/>
      <c r="QY603" s="53"/>
      <c r="QZ603" s="53"/>
      <c r="RA603" s="53"/>
      <c r="RB603" s="53"/>
      <c r="RC603" s="53"/>
      <c r="RD603" s="53"/>
      <c r="RE603" s="53"/>
      <c r="RF603" s="53"/>
      <c r="RG603" s="53"/>
      <c r="RH603" s="53"/>
      <c r="RI603" s="53"/>
      <c r="RJ603" s="53"/>
      <c r="RK603" s="53"/>
      <c r="RL603" s="53"/>
      <c r="RM603" s="53"/>
      <c r="RN603" s="53"/>
      <c r="RO603" s="53"/>
      <c r="RP603" s="53"/>
      <c r="RQ603" s="53"/>
      <c r="RR603" s="53"/>
      <c r="RS603" s="53"/>
      <c r="RT603" s="53"/>
      <c r="RU603" s="53"/>
      <c r="RV603" s="53"/>
      <c r="RW603" s="53"/>
      <c r="RX603" s="53"/>
      <c r="RY603" s="53"/>
      <c r="RZ603" s="53"/>
      <c r="SA603" s="53"/>
      <c r="SB603" s="53"/>
      <c r="SC603" s="53"/>
      <c r="SD603" s="53"/>
      <c r="SE603" s="53"/>
      <c r="SF603" s="53"/>
      <c r="SG603" s="53"/>
      <c r="SH603" s="53"/>
      <c r="SI603" s="53"/>
      <c r="SJ603" s="53"/>
      <c r="SK603" s="53"/>
      <c r="SL603" s="53"/>
      <c r="SM603" s="53"/>
      <c r="SN603" s="53"/>
      <c r="SO603" s="53"/>
      <c r="SP603" s="53"/>
      <c r="SQ603" s="53"/>
      <c r="SR603" s="53"/>
      <c r="SS603" s="53"/>
      <c r="ST603" s="53"/>
      <c r="SU603" s="53"/>
      <c r="SV603" s="53"/>
      <c r="SW603" s="53"/>
      <c r="SX603" s="53"/>
      <c r="SY603" s="53"/>
      <c r="SZ603" s="53"/>
      <c r="TA603" s="53"/>
      <c r="TB603" s="53"/>
      <c r="TC603" s="53"/>
      <c r="TD603" s="53"/>
      <c r="TE603" s="53"/>
      <c r="TF603" s="53"/>
      <c r="TG603" s="53"/>
      <c r="TH603" s="53"/>
      <c r="TI603" s="53"/>
      <c r="TJ603" s="53"/>
      <c r="TK603" s="53"/>
      <c r="TL603" s="53"/>
      <c r="TM603" s="53"/>
      <c r="TN603" s="53"/>
      <c r="TO603" s="53"/>
      <c r="TP603" s="53"/>
      <c r="TQ603" s="53"/>
      <c r="TR603" s="53"/>
      <c r="TS603" s="53"/>
      <c r="TT603" s="53"/>
      <c r="TU603" s="53"/>
      <c r="TV603" s="53"/>
      <c r="TW603" s="53"/>
      <c r="TX603" s="53"/>
      <c r="TY603" s="53"/>
      <c r="TZ603" s="53"/>
      <c r="UA603" s="53"/>
      <c r="UB603" s="53"/>
      <c r="UC603" s="53"/>
      <c r="UD603" s="53"/>
      <c r="UE603" s="53"/>
      <c r="UF603" s="53"/>
      <c r="UG603" s="53"/>
    </row>
    <row r="604" spans="12:553" s="19" customFormat="1" ht="15.75" customHeight="1" x14ac:dyDescent="0.2">
      <c r="L604" s="66"/>
      <c r="M604" s="66"/>
      <c r="N604" s="52"/>
      <c r="O604" s="53"/>
      <c r="P604" s="53"/>
      <c r="Q604" s="53"/>
      <c r="R604" s="53"/>
      <c r="S604" s="53"/>
      <c r="T604" s="53"/>
      <c r="U604" s="53"/>
      <c r="V604" s="53"/>
      <c r="W604" s="53"/>
      <c r="X604" s="53"/>
      <c r="Y604" s="53"/>
      <c r="Z604" s="53"/>
      <c r="AA604" s="53"/>
      <c r="AB604" s="53"/>
      <c r="AC604" s="53"/>
      <c r="AD604" s="53"/>
      <c r="AE604" s="53"/>
      <c r="AF604" s="53"/>
      <c r="AG604" s="53"/>
      <c r="AH604" s="53"/>
      <c r="AI604" s="53"/>
      <c r="AJ604" s="53"/>
      <c r="AK604" s="53"/>
      <c r="AL604" s="53"/>
      <c r="AM604" s="53"/>
      <c r="AN604" s="53"/>
      <c r="AO604" s="53"/>
      <c r="AP604" s="53"/>
      <c r="AQ604" s="53"/>
      <c r="AR604" s="53"/>
      <c r="AS604" s="53"/>
      <c r="AT604" s="53"/>
      <c r="AU604" s="53"/>
      <c r="AV604" s="53"/>
      <c r="AW604" s="53"/>
      <c r="AX604" s="53"/>
      <c r="AY604" s="53"/>
      <c r="AZ604" s="53"/>
      <c r="BA604" s="53"/>
      <c r="BB604" s="53"/>
      <c r="BC604" s="53"/>
      <c r="BD604" s="53"/>
      <c r="BE604" s="53"/>
      <c r="BF604" s="53"/>
      <c r="BG604" s="53"/>
      <c r="BH604" s="53"/>
      <c r="BI604" s="53"/>
      <c r="BJ604" s="53"/>
      <c r="BK604" s="53"/>
      <c r="BL604" s="53"/>
      <c r="BM604" s="53"/>
      <c r="BN604" s="53"/>
      <c r="BO604" s="53"/>
      <c r="BP604" s="53"/>
      <c r="BQ604" s="53"/>
      <c r="BR604" s="53"/>
      <c r="BS604" s="53"/>
      <c r="BT604" s="53"/>
      <c r="BU604" s="53"/>
      <c r="BV604" s="53"/>
      <c r="BW604" s="53"/>
      <c r="BX604" s="53"/>
      <c r="BY604" s="53"/>
      <c r="BZ604" s="53"/>
      <c r="CA604" s="53"/>
      <c r="CB604" s="53"/>
      <c r="CC604" s="53"/>
      <c r="CD604" s="53"/>
      <c r="CE604" s="53"/>
      <c r="CF604" s="53"/>
      <c r="CG604" s="53"/>
      <c r="CH604" s="53"/>
      <c r="CI604" s="53"/>
      <c r="CJ604" s="53"/>
      <c r="CK604" s="53"/>
      <c r="CL604" s="53"/>
      <c r="CM604" s="53"/>
      <c r="CN604" s="53"/>
      <c r="CO604" s="53"/>
      <c r="CP604" s="53"/>
      <c r="CQ604" s="53"/>
      <c r="CR604" s="53"/>
      <c r="CS604" s="53"/>
      <c r="CT604" s="53"/>
      <c r="CU604" s="53"/>
      <c r="CV604" s="53"/>
      <c r="CW604" s="53"/>
      <c r="CX604" s="53"/>
      <c r="CY604" s="53"/>
      <c r="CZ604" s="53"/>
      <c r="DA604" s="53"/>
      <c r="DB604" s="53"/>
      <c r="DC604" s="53"/>
      <c r="DD604" s="53"/>
      <c r="DE604" s="53"/>
      <c r="DF604" s="53"/>
      <c r="DG604" s="53"/>
      <c r="DH604" s="53"/>
      <c r="DI604" s="53"/>
      <c r="DJ604" s="53"/>
      <c r="DK604" s="53"/>
      <c r="DL604" s="53"/>
      <c r="DM604" s="53"/>
      <c r="DN604" s="53"/>
      <c r="DO604" s="53"/>
      <c r="DP604" s="53"/>
      <c r="DQ604" s="53"/>
      <c r="DR604" s="53"/>
      <c r="DS604" s="53"/>
      <c r="DT604" s="53"/>
      <c r="DU604" s="53"/>
      <c r="DV604" s="53"/>
      <c r="DW604" s="53"/>
      <c r="DX604" s="53"/>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3"/>
      <c r="FK604" s="53"/>
      <c r="FL604" s="53"/>
      <c r="FM604" s="53"/>
      <c r="FN604" s="53"/>
      <c r="FO604" s="53"/>
      <c r="FP604" s="53"/>
      <c r="FQ604" s="53"/>
      <c r="FR604" s="53"/>
      <c r="FS604" s="53"/>
      <c r="FT604" s="53"/>
      <c r="FU604" s="53"/>
      <c r="FV604" s="53"/>
      <c r="FW604" s="53"/>
      <c r="FX604" s="53"/>
      <c r="FY604" s="53"/>
      <c r="FZ604" s="53"/>
      <c r="GA604" s="53"/>
      <c r="GB604" s="53"/>
      <c r="GC604" s="53"/>
      <c r="GD604" s="53"/>
      <c r="GE604" s="53"/>
      <c r="GF604" s="53"/>
      <c r="GG604" s="53"/>
      <c r="GH604" s="53"/>
      <c r="GI604" s="53"/>
      <c r="GJ604" s="53"/>
      <c r="GK604" s="53"/>
      <c r="GL604" s="53"/>
      <c r="GM604" s="53"/>
      <c r="GN604" s="53"/>
      <c r="GO604" s="53"/>
      <c r="GP604" s="53"/>
      <c r="GQ604" s="53"/>
      <c r="GR604" s="53"/>
      <c r="GS604" s="53"/>
      <c r="GT604" s="53"/>
      <c r="GU604" s="53"/>
      <c r="GV604" s="53"/>
      <c r="GW604" s="53"/>
      <c r="GX604" s="53"/>
      <c r="GY604" s="53"/>
      <c r="GZ604" s="53"/>
      <c r="HA604" s="53"/>
      <c r="HB604" s="53"/>
      <c r="HC604" s="53"/>
      <c r="HD604" s="53"/>
      <c r="HE604" s="53"/>
      <c r="HF604" s="53"/>
      <c r="HG604" s="53"/>
      <c r="HH604" s="53"/>
      <c r="HI604" s="53"/>
      <c r="HJ604" s="53"/>
      <c r="HK604" s="53"/>
      <c r="HL604" s="53"/>
      <c r="HM604" s="53"/>
      <c r="HN604" s="53"/>
      <c r="HO604" s="53"/>
      <c r="HP604" s="53"/>
      <c r="HQ604" s="53"/>
      <c r="HR604" s="53"/>
      <c r="HS604" s="53"/>
      <c r="HT604" s="53"/>
      <c r="HU604" s="53"/>
      <c r="HV604" s="53"/>
      <c r="HW604" s="53"/>
      <c r="HX604" s="53"/>
      <c r="HY604" s="53"/>
      <c r="HZ604" s="53"/>
      <c r="IA604" s="53"/>
      <c r="IB604" s="53"/>
      <c r="IC604" s="53"/>
      <c r="ID604" s="53"/>
      <c r="IE604" s="53"/>
      <c r="IF604" s="53"/>
      <c r="IG604" s="53"/>
      <c r="IH604" s="53"/>
      <c r="II604" s="53"/>
      <c r="IJ604" s="53"/>
      <c r="IK604" s="53"/>
      <c r="IL604" s="53"/>
      <c r="IM604" s="53"/>
      <c r="IN604" s="53"/>
      <c r="IO604" s="53"/>
      <c r="IP604" s="53"/>
      <c r="IQ604" s="53"/>
      <c r="IR604" s="53"/>
      <c r="IS604" s="53"/>
      <c r="IT604" s="53"/>
      <c r="IU604" s="53"/>
      <c r="IV604" s="53"/>
      <c r="IW604" s="53"/>
      <c r="IX604" s="53"/>
      <c r="IY604" s="53"/>
      <c r="IZ604" s="53"/>
      <c r="JA604" s="53"/>
      <c r="JB604" s="53"/>
      <c r="JC604" s="53"/>
      <c r="JD604" s="53"/>
      <c r="JE604" s="53"/>
      <c r="JF604" s="53"/>
      <c r="JG604" s="53"/>
      <c r="JH604" s="53"/>
      <c r="JI604" s="53"/>
      <c r="JJ604" s="53"/>
      <c r="JK604" s="53"/>
      <c r="JL604" s="53"/>
      <c r="JM604" s="53"/>
      <c r="JN604" s="53"/>
      <c r="JO604" s="53"/>
      <c r="JP604" s="53"/>
      <c r="JQ604" s="53"/>
      <c r="JR604" s="53"/>
      <c r="JS604" s="53"/>
      <c r="JT604" s="53"/>
      <c r="JU604" s="53"/>
      <c r="JV604" s="53"/>
      <c r="JW604" s="53"/>
      <c r="JX604" s="53"/>
      <c r="JY604" s="53"/>
      <c r="JZ604" s="53"/>
      <c r="KA604" s="53"/>
      <c r="KB604" s="53"/>
      <c r="KC604" s="53"/>
      <c r="KD604" s="53"/>
      <c r="KE604" s="53"/>
      <c r="KF604" s="53"/>
      <c r="KG604" s="53"/>
      <c r="KH604" s="53"/>
      <c r="KI604" s="53"/>
      <c r="KJ604" s="53"/>
      <c r="KK604" s="53"/>
      <c r="KL604" s="53"/>
      <c r="KM604" s="53"/>
      <c r="KN604" s="53"/>
      <c r="KO604" s="53"/>
      <c r="KP604" s="53"/>
      <c r="KQ604" s="53"/>
      <c r="KR604" s="53"/>
      <c r="KS604" s="53"/>
      <c r="KT604" s="53"/>
      <c r="KU604" s="53"/>
      <c r="KV604" s="53"/>
      <c r="KW604" s="53"/>
      <c r="KX604" s="53"/>
      <c r="KY604" s="53"/>
      <c r="KZ604" s="53"/>
      <c r="LA604" s="53"/>
      <c r="LB604" s="53"/>
      <c r="LC604" s="53"/>
      <c r="LD604" s="53"/>
      <c r="LE604" s="53"/>
      <c r="LF604" s="53"/>
      <c r="LG604" s="53"/>
      <c r="LH604" s="53"/>
      <c r="LI604" s="53"/>
      <c r="LJ604" s="53"/>
      <c r="LK604" s="53"/>
      <c r="LL604" s="53"/>
      <c r="LM604" s="53"/>
      <c r="LN604" s="53"/>
      <c r="LO604" s="53"/>
      <c r="LP604" s="53"/>
      <c r="LQ604" s="53"/>
      <c r="LR604" s="53"/>
      <c r="LS604" s="53"/>
      <c r="LT604" s="53"/>
      <c r="LU604" s="53"/>
      <c r="LV604" s="53"/>
      <c r="LW604" s="53"/>
      <c r="LX604" s="53"/>
      <c r="LY604" s="53"/>
      <c r="LZ604" s="53"/>
      <c r="MA604" s="53"/>
      <c r="MB604" s="53"/>
      <c r="MC604" s="53"/>
      <c r="MD604" s="53"/>
      <c r="ME604" s="53"/>
      <c r="MF604" s="53"/>
      <c r="MG604" s="53"/>
      <c r="MH604" s="53"/>
      <c r="MI604" s="53"/>
      <c r="MJ604" s="53"/>
      <c r="MK604" s="53"/>
      <c r="ML604" s="53"/>
      <c r="MM604" s="53"/>
      <c r="MN604" s="53"/>
      <c r="MO604" s="53"/>
      <c r="MP604" s="53"/>
      <c r="MQ604" s="53"/>
      <c r="MR604" s="53"/>
      <c r="MS604" s="53"/>
      <c r="MT604" s="53"/>
      <c r="MU604" s="53"/>
      <c r="MV604" s="53"/>
      <c r="MW604" s="53"/>
      <c r="MX604" s="53"/>
      <c r="MY604" s="53"/>
      <c r="MZ604" s="53"/>
      <c r="NA604" s="53"/>
      <c r="NB604" s="53"/>
      <c r="NC604" s="53"/>
      <c r="ND604" s="53"/>
      <c r="NE604" s="53"/>
      <c r="NF604" s="53"/>
      <c r="NG604" s="53"/>
      <c r="NH604" s="53"/>
      <c r="NI604" s="53"/>
      <c r="NJ604" s="53"/>
      <c r="NK604" s="53"/>
      <c r="NL604" s="53"/>
      <c r="NM604" s="53"/>
      <c r="NN604" s="53"/>
      <c r="NO604" s="53"/>
      <c r="NP604" s="53"/>
      <c r="NQ604" s="53"/>
      <c r="NR604" s="53"/>
      <c r="NS604" s="53"/>
      <c r="NT604" s="53"/>
      <c r="NU604" s="53"/>
      <c r="NV604" s="53"/>
      <c r="NW604" s="53"/>
      <c r="NX604" s="53"/>
      <c r="NY604" s="53"/>
      <c r="NZ604" s="53"/>
      <c r="OA604" s="53"/>
      <c r="OB604" s="53"/>
      <c r="OC604" s="53"/>
      <c r="OD604" s="53"/>
      <c r="OE604" s="53"/>
      <c r="OF604" s="53"/>
      <c r="OG604" s="53"/>
      <c r="OH604" s="53"/>
      <c r="OI604" s="53"/>
      <c r="OJ604" s="53"/>
      <c r="OK604" s="53"/>
      <c r="OL604" s="53"/>
      <c r="OM604" s="53"/>
      <c r="ON604" s="53"/>
      <c r="OO604" s="53"/>
      <c r="OP604" s="53"/>
      <c r="OQ604" s="53"/>
      <c r="OR604" s="53"/>
      <c r="OS604" s="53"/>
      <c r="OT604" s="53"/>
      <c r="OU604" s="53"/>
      <c r="OV604" s="53"/>
      <c r="OW604" s="53"/>
      <c r="OX604" s="53"/>
      <c r="OY604" s="53"/>
      <c r="OZ604" s="53"/>
      <c r="PA604" s="53"/>
      <c r="PB604" s="53"/>
      <c r="PC604" s="53"/>
      <c r="PD604" s="53"/>
      <c r="PE604" s="53"/>
      <c r="PF604" s="53"/>
      <c r="PG604" s="53"/>
      <c r="PH604" s="53"/>
      <c r="PI604" s="53"/>
      <c r="PJ604" s="53"/>
      <c r="PK604" s="53"/>
      <c r="PL604" s="53"/>
      <c r="PM604" s="53"/>
      <c r="PN604" s="53"/>
      <c r="PO604" s="53"/>
      <c r="PP604" s="53"/>
      <c r="PQ604" s="53"/>
      <c r="PR604" s="53"/>
      <c r="PS604" s="53"/>
      <c r="PT604" s="53"/>
      <c r="PU604" s="53"/>
      <c r="PV604" s="53"/>
      <c r="PW604" s="53"/>
      <c r="PX604" s="53"/>
      <c r="PY604" s="53"/>
      <c r="PZ604" s="53"/>
      <c r="QA604" s="53"/>
      <c r="QB604" s="53"/>
      <c r="QC604" s="53"/>
      <c r="QD604" s="53"/>
      <c r="QE604" s="53"/>
      <c r="QF604" s="53"/>
      <c r="QG604" s="53"/>
      <c r="QH604" s="53"/>
      <c r="QI604" s="53"/>
      <c r="QJ604" s="53"/>
      <c r="QK604" s="53"/>
      <c r="QL604" s="53"/>
      <c r="QM604" s="53"/>
      <c r="QN604" s="53"/>
      <c r="QO604" s="53"/>
      <c r="QP604" s="53"/>
      <c r="QQ604" s="53"/>
      <c r="QR604" s="53"/>
      <c r="QS604" s="53"/>
      <c r="QT604" s="53"/>
      <c r="QU604" s="53"/>
      <c r="QV604" s="53"/>
      <c r="QW604" s="53"/>
      <c r="QX604" s="53"/>
      <c r="QY604" s="53"/>
      <c r="QZ604" s="53"/>
      <c r="RA604" s="53"/>
      <c r="RB604" s="53"/>
      <c r="RC604" s="53"/>
      <c r="RD604" s="53"/>
      <c r="RE604" s="53"/>
      <c r="RF604" s="53"/>
      <c r="RG604" s="53"/>
      <c r="RH604" s="53"/>
      <c r="RI604" s="53"/>
      <c r="RJ604" s="53"/>
      <c r="RK604" s="53"/>
      <c r="RL604" s="53"/>
      <c r="RM604" s="53"/>
      <c r="RN604" s="53"/>
      <c r="RO604" s="53"/>
      <c r="RP604" s="53"/>
      <c r="RQ604" s="53"/>
      <c r="RR604" s="53"/>
      <c r="RS604" s="53"/>
      <c r="RT604" s="53"/>
      <c r="RU604" s="53"/>
      <c r="RV604" s="53"/>
      <c r="RW604" s="53"/>
      <c r="RX604" s="53"/>
      <c r="RY604" s="53"/>
      <c r="RZ604" s="53"/>
      <c r="SA604" s="53"/>
      <c r="SB604" s="53"/>
      <c r="SC604" s="53"/>
      <c r="SD604" s="53"/>
      <c r="SE604" s="53"/>
      <c r="SF604" s="53"/>
      <c r="SG604" s="53"/>
      <c r="SH604" s="53"/>
      <c r="SI604" s="53"/>
      <c r="SJ604" s="53"/>
      <c r="SK604" s="53"/>
      <c r="SL604" s="53"/>
      <c r="SM604" s="53"/>
      <c r="SN604" s="53"/>
      <c r="SO604" s="53"/>
      <c r="SP604" s="53"/>
      <c r="SQ604" s="53"/>
      <c r="SR604" s="53"/>
      <c r="SS604" s="53"/>
      <c r="ST604" s="53"/>
      <c r="SU604" s="53"/>
      <c r="SV604" s="53"/>
      <c r="SW604" s="53"/>
      <c r="SX604" s="53"/>
      <c r="SY604" s="53"/>
      <c r="SZ604" s="53"/>
      <c r="TA604" s="53"/>
      <c r="TB604" s="53"/>
      <c r="TC604" s="53"/>
      <c r="TD604" s="53"/>
      <c r="TE604" s="53"/>
      <c r="TF604" s="53"/>
      <c r="TG604" s="53"/>
      <c r="TH604" s="53"/>
      <c r="TI604" s="53"/>
      <c r="TJ604" s="53"/>
      <c r="TK604" s="53"/>
      <c r="TL604" s="53"/>
      <c r="TM604" s="53"/>
      <c r="TN604" s="53"/>
      <c r="TO604" s="53"/>
      <c r="TP604" s="53"/>
      <c r="TQ604" s="53"/>
      <c r="TR604" s="53"/>
      <c r="TS604" s="53"/>
      <c r="TT604" s="53"/>
      <c r="TU604" s="53"/>
      <c r="TV604" s="53"/>
      <c r="TW604" s="53"/>
      <c r="TX604" s="53"/>
      <c r="TY604" s="53"/>
      <c r="TZ604" s="53"/>
      <c r="UA604" s="53"/>
      <c r="UB604" s="53"/>
      <c r="UC604" s="53"/>
      <c r="UD604" s="53"/>
      <c r="UE604" s="53"/>
      <c r="UF604" s="53"/>
      <c r="UG604" s="53"/>
    </row>
    <row r="605" spans="12:553" s="19" customFormat="1" ht="15.75" customHeight="1" x14ac:dyDescent="0.2">
      <c r="L605" s="66"/>
      <c r="M605" s="66"/>
      <c r="N605" s="52"/>
      <c r="O605" s="53"/>
      <c r="P605" s="53"/>
      <c r="Q605" s="53"/>
      <c r="R605" s="53"/>
      <c r="S605" s="53"/>
      <c r="T605" s="53"/>
      <c r="U605" s="53"/>
      <c r="V605" s="53"/>
      <c r="W605" s="53"/>
      <c r="X605" s="53"/>
      <c r="Y605" s="53"/>
      <c r="Z605" s="53"/>
      <c r="AA605" s="53"/>
      <c r="AB605" s="53"/>
      <c r="AC605" s="53"/>
      <c r="AD605" s="53"/>
      <c r="AE605" s="53"/>
      <c r="AF605" s="53"/>
      <c r="AG605" s="53"/>
      <c r="AH605" s="53"/>
      <c r="AI605" s="53"/>
      <c r="AJ605" s="53"/>
      <c r="AK605" s="53"/>
      <c r="AL605" s="53"/>
      <c r="AM605" s="53"/>
      <c r="AN605" s="53"/>
      <c r="AO605" s="53"/>
      <c r="AP605" s="53"/>
      <c r="AQ605" s="53"/>
      <c r="AR605" s="53"/>
      <c r="AS605" s="53"/>
      <c r="AT605" s="53"/>
      <c r="AU605" s="53"/>
      <c r="AV605" s="53"/>
      <c r="AW605" s="53"/>
      <c r="AX605" s="53"/>
      <c r="AY605" s="53"/>
      <c r="AZ605" s="53"/>
      <c r="BA605" s="53"/>
      <c r="BB605" s="53"/>
      <c r="BC605" s="53"/>
      <c r="BD605" s="53"/>
      <c r="BE605" s="53"/>
      <c r="BF605" s="53"/>
      <c r="BG605" s="53"/>
      <c r="BH605" s="53"/>
      <c r="BI605" s="53"/>
      <c r="BJ605" s="53"/>
      <c r="BK605" s="53"/>
      <c r="BL605" s="53"/>
      <c r="BM605" s="53"/>
      <c r="BN605" s="53"/>
      <c r="BO605" s="53"/>
      <c r="BP605" s="53"/>
      <c r="BQ605" s="53"/>
      <c r="BR605" s="53"/>
      <c r="BS605" s="53"/>
      <c r="BT605" s="53"/>
      <c r="BU605" s="53"/>
      <c r="BV605" s="53"/>
      <c r="BW605" s="53"/>
      <c r="BX605" s="53"/>
      <c r="BY605" s="53"/>
      <c r="BZ605" s="53"/>
      <c r="CA605" s="53"/>
      <c r="CB605" s="53"/>
      <c r="CC605" s="53"/>
      <c r="CD605" s="53"/>
      <c r="CE605" s="53"/>
      <c r="CF605" s="53"/>
      <c r="CG605" s="53"/>
      <c r="CH605" s="53"/>
      <c r="CI605" s="53"/>
      <c r="CJ605" s="53"/>
      <c r="CK605" s="53"/>
      <c r="CL605" s="53"/>
      <c r="CM605" s="53"/>
      <c r="CN605" s="53"/>
      <c r="CO605" s="53"/>
      <c r="CP605" s="53"/>
      <c r="CQ605" s="53"/>
      <c r="CR605" s="53"/>
      <c r="CS605" s="53"/>
      <c r="CT605" s="53"/>
      <c r="CU605" s="53"/>
      <c r="CV605" s="53"/>
      <c r="CW605" s="53"/>
      <c r="CX605" s="53"/>
      <c r="CY605" s="53"/>
      <c r="CZ605" s="53"/>
      <c r="DA605" s="53"/>
      <c r="DB605" s="53"/>
      <c r="DC605" s="53"/>
      <c r="DD605" s="53"/>
      <c r="DE605" s="53"/>
      <c r="DF605" s="53"/>
      <c r="DG605" s="53"/>
      <c r="DH605" s="53"/>
      <c r="DI605" s="53"/>
      <c r="DJ605" s="53"/>
      <c r="DK605" s="53"/>
      <c r="DL605" s="53"/>
      <c r="DM605" s="53"/>
      <c r="DN605" s="53"/>
      <c r="DO605" s="53"/>
      <c r="DP605" s="53"/>
      <c r="DQ605" s="53"/>
      <c r="DR605" s="53"/>
      <c r="DS605" s="53"/>
      <c r="DT605" s="53"/>
      <c r="DU605" s="53"/>
      <c r="DV605" s="53"/>
      <c r="DW605" s="53"/>
      <c r="DX605" s="53"/>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3"/>
      <c r="FK605" s="53"/>
      <c r="FL605" s="53"/>
      <c r="FM605" s="53"/>
      <c r="FN605" s="53"/>
      <c r="FO605" s="53"/>
      <c r="FP605" s="53"/>
      <c r="FQ605" s="53"/>
      <c r="FR605" s="53"/>
      <c r="FS605" s="53"/>
      <c r="FT605" s="53"/>
      <c r="FU605" s="53"/>
      <c r="FV605" s="53"/>
      <c r="FW605" s="53"/>
      <c r="FX605" s="53"/>
      <c r="FY605" s="53"/>
      <c r="FZ605" s="53"/>
      <c r="GA605" s="53"/>
      <c r="GB605" s="53"/>
      <c r="GC605" s="53"/>
      <c r="GD605" s="53"/>
      <c r="GE605" s="53"/>
      <c r="GF605" s="53"/>
      <c r="GG605" s="53"/>
      <c r="GH605" s="53"/>
      <c r="GI605" s="53"/>
      <c r="GJ605" s="53"/>
      <c r="GK605" s="53"/>
      <c r="GL605" s="53"/>
      <c r="GM605" s="53"/>
      <c r="GN605" s="53"/>
      <c r="GO605" s="53"/>
      <c r="GP605" s="53"/>
      <c r="GQ605" s="53"/>
      <c r="GR605" s="53"/>
      <c r="GS605" s="53"/>
      <c r="GT605" s="53"/>
      <c r="GU605" s="53"/>
      <c r="GV605" s="53"/>
      <c r="GW605" s="53"/>
      <c r="GX605" s="53"/>
      <c r="GY605" s="53"/>
      <c r="GZ605" s="53"/>
      <c r="HA605" s="53"/>
      <c r="HB605" s="53"/>
      <c r="HC605" s="53"/>
      <c r="HD605" s="53"/>
      <c r="HE605" s="53"/>
      <c r="HF605" s="53"/>
      <c r="HG605" s="53"/>
      <c r="HH605" s="53"/>
      <c r="HI605" s="53"/>
      <c r="HJ605" s="53"/>
      <c r="HK605" s="53"/>
      <c r="HL605" s="53"/>
      <c r="HM605" s="53"/>
      <c r="HN605" s="53"/>
      <c r="HO605" s="53"/>
      <c r="HP605" s="53"/>
      <c r="HQ605" s="53"/>
      <c r="HR605" s="53"/>
      <c r="HS605" s="53"/>
      <c r="HT605" s="53"/>
      <c r="HU605" s="53"/>
      <c r="HV605" s="53"/>
      <c r="HW605" s="53"/>
      <c r="HX605" s="53"/>
      <c r="HY605" s="53"/>
      <c r="HZ605" s="53"/>
      <c r="IA605" s="53"/>
      <c r="IB605" s="53"/>
      <c r="IC605" s="53"/>
      <c r="ID605" s="53"/>
      <c r="IE605" s="53"/>
      <c r="IF605" s="53"/>
      <c r="IG605" s="53"/>
      <c r="IH605" s="53"/>
      <c r="II605" s="53"/>
      <c r="IJ605" s="53"/>
      <c r="IK605" s="53"/>
      <c r="IL605" s="53"/>
      <c r="IM605" s="53"/>
      <c r="IN605" s="53"/>
      <c r="IO605" s="53"/>
      <c r="IP605" s="53"/>
      <c r="IQ605" s="53"/>
      <c r="IR605" s="53"/>
      <c r="IS605" s="53"/>
      <c r="IT605" s="53"/>
      <c r="IU605" s="53"/>
      <c r="IV605" s="53"/>
      <c r="IW605" s="53"/>
      <c r="IX605" s="53"/>
      <c r="IY605" s="53"/>
      <c r="IZ605" s="53"/>
      <c r="JA605" s="53"/>
      <c r="JB605" s="53"/>
      <c r="JC605" s="53"/>
      <c r="JD605" s="53"/>
      <c r="JE605" s="53"/>
      <c r="JF605" s="53"/>
      <c r="JG605" s="53"/>
      <c r="JH605" s="53"/>
      <c r="JI605" s="53"/>
      <c r="JJ605" s="53"/>
      <c r="JK605" s="53"/>
      <c r="JL605" s="53"/>
      <c r="JM605" s="53"/>
      <c r="JN605" s="53"/>
      <c r="JO605" s="53"/>
      <c r="JP605" s="53"/>
      <c r="JQ605" s="53"/>
      <c r="JR605" s="53"/>
      <c r="JS605" s="53"/>
      <c r="JT605" s="53"/>
      <c r="JU605" s="53"/>
      <c r="JV605" s="53"/>
      <c r="JW605" s="53"/>
      <c r="JX605" s="53"/>
      <c r="JY605" s="53"/>
      <c r="JZ605" s="53"/>
      <c r="KA605" s="53"/>
      <c r="KB605" s="53"/>
      <c r="KC605" s="53"/>
      <c r="KD605" s="53"/>
      <c r="KE605" s="53"/>
      <c r="KF605" s="53"/>
      <c r="KG605" s="53"/>
      <c r="KH605" s="53"/>
      <c r="KI605" s="53"/>
      <c r="KJ605" s="53"/>
      <c r="KK605" s="53"/>
      <c r="KL605" s="53"/>
      <c r="KM605" s="53"/>
      <c r="KN605" s="53"/>
      <c r="KO605" s="53"/>
      <c r="KP605" s="53"/>
      <c r="KQ605" s="53"/>
      <c r="KR605" s="53"/>
      <c r="KS605" s="53"/>
      <c r="KT605" s="53"/>
      <c r="KU605" s="53"/>
      <c r="KV605" s="53"/>
      <c r="KW605" s="53"/>
      <c r="KX605" s="53"/>
      <c r="KY605" s="53"/>
      <c r="KZ605" s="53"/>
      <c r="LA605" s="53"/>
      <c r="LB605" s="53"/>
      <c r="LC605" s="53"/>
      <c r="LD605" s="53"/>
      <c r="LE605" s="53"/>
      <c r="LF605" s="53"/>
      <c r="LG605" s="53"/>
      <c r="LH605" s="53"/>
      <c r="LI605" s="53"/>
      <c r="LJ605" s="53"/>
      <c r="LK605" s="53"/>
      <c r="LL605" s="53"/>
      <c r="LM605" s="53"/>
      <c r="LN605" s="53"/>
      <c r="LO605" s="53"/>
      <c r="LP605" s="53"/>
      <c r="LQ605" s="53"/>
      <c r="LR605" s="53"/>
      <c r="LS605" s="53"/>
      <c r="LT605" s="53"/>
      <c r="LU605" s="53"/>
      <c r="LV605" s="53"/>
      <c r="LW605" s="53"/>
      <c r="LX605" s="53"/>
      <c r="LY605" s="53"/>
      <c r="LZ605" s="53"/>
      <c r="MA605" s="53"/>
      <c r="MB605" s="53"/>
      <c r="MC605" s="53"/>
      <c r="MD605" s="53"/>
      <c r="ME605" s="53"/>
      <c r="MF605" s="53"/>
      <c r="MG605" s="53"/>
      <c r="MH605" s="53"/>
      <c r="MI605" s="53"/>
      <c r="MJ605" s="53"/>
      <c r="MK605" s="53"/>
      <c r="ML605" s="53"/>
      <c r="MM605" s="53"/>
      <c r="MN605" s="53"/>
      <c r="MO605" s="53"/>
      <c r="MP605" s="53"/>
      <c r="MQ605" s="53"/>
      <c r="MR605" s="53"/>
      <c r="MS605" s="53"/>
      <c r="MT605" s="53"/>
      <c r="MU605" s="53"/>
      <c r="MV605" s="53"/>
      <c r="MW605" s="53"/>
      <c r="MX605" s="53"/>
      <c r="MY605" s="53"/>
      <c r="MZ605" s="53"/>
      <c r="NA605" s="53"/>
      <c r="NB605" s="53"/>
      <c r="NC605" s="53"/>
      <c r="ND605" s="53"/>
      <c r="NE605" s="53"/>
      <c r="NF605" s="53"/>
      <c r="NG605" s="53"/>
      <c r="NH605" s="53"/>
      <c r="NI605" s="53"/>
      <c r="NJ605" s="53"/>
      <c r="NK605" s="53"/>
      <c r="NL605" s="53"/>
      <c r="NM605" s="53"/>
      <c r="NN605" s="53"/>
      <c r="NO605" s="53"/>
      <c r="NP605" s="53"/>
      <c r="NQ605" s="53"/>
      <c r="NR605" s="53"/>
      <c r="NS605" s="53"/>
      <c r="NT605" s="53"/>
      <c r="NU605" s="53"/>
      <c r="NV605" s="53"/>
      <c r="NW605" s="53"/>
      <c r="NX605" s="53"/>
      <c r="NY605" s="53"/>
      <c r="NZ605" s="53"/>
      <c r="OA605" s="53"/>
      <c r="OB605" s="53"/>
      <c r="OC605" s="53"/>
      <c r="OD605" s="53"/>
      <c r="OE605" s="53"/>
      <c r="OF605" s="53"/>
      <c r="OG605" s="53"/>
      <c r="OH605" s="53"/>
      <c r="OI605" s="53"/>
      <c r="OJ605" s="53"/>
      <c r="OK605" s="53"/>
      <c r="OL605" s="53"/>
      <c r="OM605" s="53"/>
      <c r="ON605" s="53"/>
      <c r="OO605" s="53"/>
      <c r="OP605" s="53"/>
      <c r="OQ605" s="53"/>
      <c r="OR605" s="53"/>
      <c r="OS605" s="53"/>
      <c r="OT605" s="53"/>
      <c r="OU605" s="53"/>
      <c r="OV605" s="53"/>
      <c r="OW605" s="53"/>
      <c r="OX605" s="53"/>
      <c r="OY605" s="53"/>
      <c r="OZ605" s="53"/>
      <c r="PA605" s="53"/>
      <c r="PB605" s="53"/>
      <c r="PC605" s="53"/>
      <c r="PD605" s="53"/>
      <c r="PE605" s="53"/>
      <c r="PF605" s="53"/>
      <c r="PG605" s="53"/>
      <c r="PH605" s="53"/>
      <c r="PI605" s="53"/>
      <c r="PJ605" s="53"/>
      <c r="PK605" s="53"/>
      <c r="PL605" s="53"/>
      <c r="PM605" s="53"/>
      <c r="PN605" s="53"/>
      <c r="PO605" s="53"/>
      <c r="PP605" s="53"/>
      <c r="PQ605" s="53"/>
      <c r="PR605" s="53"/>
      <c r="PS605" s="53"/>
      <c r="PT605" s="53"/>
      <c r="PU605" s="53"/>
      <c r="PV605" s="53"/>
      <c r="PW605" s="53"/>
      <c r="PX605" s="53"/>
      <c r="PY605" s="53"/>
      <c r="PZ605" s="53"/>
      <c r="QA605" s="53"/>
      <c r="QB605" s="53"/>
      <c r="QC605" s="53"/>
      <c r="QD605" s="53"/>
      <c r="QE605" s="53"/>
      <c r="QF605" s="53"/>
      <c r="QG605" s="53"/>
      <c r="QH605" s="53"/>
      <c r="QI605" s="53"/>
      <c r="QJ605" s="53"/>
      <c r="QK605" s="53"/>
      <c r="QL605" s="53"/>
      <c r="QM605" s="53"/>
      <c r="QN605" s="53"/>
      <c r="QO605" s="53"/>
      <c r="QP605" s="53"/>
      <c r="QQ605" s="53"/>
      <c r="QR605" s="53"/>
      <c r="QS605" s="53"/>
      <c r="QT605" s="53"/>
      <c r="QU605" s="53"/>
      <c r="QV605" s="53"/>
      <c r="QW605" s="53"/>
      <c r="QX605" s="53"/>
      <c r="QY605" s="53"/>
      <c r="QZ605" s="53"/>
      <c r="RA605" s="53"/>
      <c r="RB605" s="53"/>
      <c r="RC605" s="53"/>
      <c r="RD605" s="53"/>
      <c r="RE605" s="53"/>
      <c r="RF605" s="53"/>
      <c r="RG605" s="53"/>
      <c r="RH605" s="53"/>
      <c r="RI605" s="53"/>
      <c r="RJ605" s="53"/>
      <c r="RK605" s="53"/>
      <c r="RL605" s="53"/>
      <c r="RM605" s="53"/>
      <c r="RN605" s="53"/>
      <c r="RO605" s="53"/>
      <c r="RP605" s="53"/>
      <c r="RQ605" s="53"/>
      <c r="RR605" s="53"/>
      <c r="RS605" s="53"/>
      <c r="RT605" s="53"/>
      <c r="RU605" s="53"/>
      <c r="RV605" s="53"/>
      <c r="RW605" s="53"/>
      <c r="RX605" s="53"/>
      <c r="RY605" s="53"/>
      <c r="RZ605" s="53"/>
      <c r="SA605" s="53"/>
      <c r="SB605" s="53"/>
      <c r="SC605" s="53"/>
      <c r="SD605" s="53"/>
      <c r="SE605" s="53"/>
      <c r="SF605" s="53"/>
      <c r="SG605" s="53"/>
      <c r="SH605" s="53"/>
      <c r="SI605" s="53"/>
      <c r="SJ605" s="53"/>
      <c r="SK605" s="53"/>
      <c r="SL605" s="53"/>
      <c r="SM605" s="53"/>
      <c r="SN605" s="53"/>
      <c r="SO605" s="53"/>
      <c r="SP605" s="53"/>
      <c r="SQ605" s="53"/>
      <c r="SR605" s="53"/>
      <c r="SS605" s="53"/>
      <c r="ST605" s="53"/>
      <c r="SU605" s="53"/>
      <c r="SV605" s="53"/>
      <c r="SW605" s="53"/>
      <c r="SX605" s="53"/>
      <c r="SY605" s="53"/>
      <c r="SZ605" s="53"/>
      <c r="TA605" s="53"/>
      <c r="TB605" s="53"/>
      <c r="TC605" s="53"/>
      <c r="TD605" s="53"/>
      <c r="TE605" s="53"/>
      <c r="TF605" s="53"/>
      <c r="TG605" s="53"/>
      <c r="TH605" s="53"/>
      <c r="TI605" s="53"/>
      <c r="TJ605" s="53"/>
      <c r="TK605" s="53"/>
      <c r="TL605" s="53"/>
      <c r="TM605" s="53"/>
      <c r="TN605" s="53"/>
      <c r="TO605" s="53"/>
      <c r="TP605" s="53"/>
      <c r="TQ605" s="53"/>
      <c r="TR605" s="53"/>
      <c r="TS605" s="53"/>
      <c r="TT605" s="53"/>
      <c r="TU605" s="53"/>
      <c r="TV605" s="53"/>
      <c r="TW605" s="53"/>
      <c r="TX605" s="53"/>
      <c r="TY605" s="53"/>
      <c r="TZ605" s="53"/>
      <c r="UA605" s="53"/>
      <c r="UB605" s="53"/>
      <c r="UC605" s="53"/>
      <c r="UD605" s="53"/>
      <c r="UE605" s="53"/>
      <c r="UF605" s="53"/>
      <c r="UG605" s="53"/>
    </row>
    <row r="606" spans="12:553" s="19" customFormat="1" ht="15.75" customHeight="1" x14ac:dyDescent="0.2">
      <c r="L606" s="66"/>
      <c r="M606" s="66"/>
      <c r="N606" s="52"/>
      <c r="O606" s="53"/>
      <c r="P606" s="53"/>
      <c r="Q606" s="53"/>
      <c r="R606" s="53"/>
      <c r="S606" s="53"/>
      <c r="T606" s="53"/>
      <c r="U606" s="53"/>
      <c r="V606" s="53"/>
      <c r="W606" s="53"/>
      <c r="X606" s="53"/>
      <c r="Y606" s="53"/>
      <c r="Z606" s="53"/>
      <c r="AA606" s="53"/>
      <c r="AB606" s="53"/>
      <c r="AC606" s="53"/>
      <c r="AD606" s="53"/>
      <c r="AE606" s="53"/>
      <c r="AF606" s="53"/>
      <c r="AG606" s="53"/>
      <c r="AH606" s="53"/>
      <c r="AI606" s="53"/>
      <c r="AJ606" s="53"/>
      <c r="AK606" s="53"/>
      <c r="AL606" s="53"/>
      <c r="AM606" s="53"/>
      <c r="AN606" s="53"/>
      <c r="AO606" s="53"/>
      <c r="AP606" s="53"/>
      <c r="AQ606" s="53"/>
      <c r="AR606" s="53"/>
      <c r="AS606" s="53"/>
      <c r="AT606" s="53"/>
      <c r="AU606" s="53"/>
      <c r="AV606" s="53"/>
      <c r="AW606" s="53"/>
      <c r="AX606" s="53"/>
      <c r="AY606" s="53"/>
      <c r="AZ606" s="53"/>
      <c r="BA606" s="53"/>
      <c r="BB606" s="53"/>
      <c r="BC606" s="53"/>
      <c r="BD606" s="53"/>
      <c r="BE606" s="53"/>
      <c r="BF606" s="53"/>
      <c r="BG606" s="53"/>
      <c r="BH606" s="53"/>
      <c r="BI606" s="53"/>
      <c r="BJ606" s="53"/>
      <c r="BK606" s="53"/>
      <c r="BL606" s="53"/>
      <c r="BM606" s="53"/>
      <c r="BN606" s="53"/>
      <c r="BO606" s="53"/>
      <c r="BP606" s="53"/>
      <c r="BQ606" s="53"/>
      <c r="BR606" s="53"/>
      <c r="BS606" s="53"/>
      <c r="BT606" s="53"/>
      <c r="BU606" s="53"/>
      <c r="BV606" s="53"/>
      <c r="BW606" s="53"/>
      <c r="BX606" s="53"/>
      <c r="BY606" s="53"/>
      <c r="BZ606" s="53"/>
      <c r="CA606" s="53"/>
      <c r="CB606" s="53"/>
      <c r="CC606" s="53"/>
      <c r="CD606" s="53"/>
      <c r="CE606" s="53"/>
      <c r="CF606" s="53"/>
      <c r="CG606" s="53"/>
      <c r="CH606" s="53"/>
      <c r="CI606" s="53"/>
      <c r="CJ606" s="53"/>
      <c r="CK606" s="53"/>
      <c r="CL606" s="53"/>
      <c r="CM606" s="53"/>
      <c r="CN606" s="53"/>
      <c r="CO606" s="53"/>
      <c r="CP606" s="53"/>
      <c r="CQ606" s="53"/>
      <c r="CR606" s="53"/>
      <c r="CS606" s="53"/>
      <c r="CT606" s="53"/>
      <c r="CU606" s="53"/>
      <c r="CV606" s="53"/>
      <c r="CW606" s="53"/>
      <c r="CX606" s="53"/>
      <c r="CY606" s="53"/>
      <c r="CZ606" s="53"/>
      <c r="DA606" s="53"/>
      <c r="DB606" s="53"/>
      <c r="DC606" s="53"/>
      <c r="DD606" s="53"/>
      <c r="DE606" s="53"/>
      <c r="DF606" s="53"/>
      <c r="DG606" s="53"/>
      <c r="DH606" s="53"/>
      <c r="DI606" s="53"/>
      <c r="DJ606" s="53"/>
      <c r="DK606" s="53"/>
      <c r="DL606" s="53"/>
      <c r="DM606" s="53"/>
      <c r="DN606" s="53"/>
      <c r="DO606" s="53"/>
      <c r="DP606" s="53"/>
      <c r="DQ606" s="53"/>
      <c r="DR606" s="53"/>
      <c r="DS606" s="53"/>
      <c r="DT606" s="53"/>
      <c r="DU606" s="53"/>
      <c r="DV606" s="53"/>
      <c r="DW606" s="53"/>
      <c r="DX606" s="53"/>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3"/>
      <c r="FK606" s="53"/>
      <c r="FL606" s="53"/>
      <c r="FM606" s="53"/>
      <c r="FN606" s="53"/>
      <c r="FO606" s="53"/>
      <c r="FP606" s="53"/>
      <c r="FQ606" s="53"/>
      <c r="FR606" s="53"/>
      <c r="FS606" s="53"/>
      <c r="FT606" s="53"/>
      <c r="FU606" s="53"/>
      <c r="FV606" s="53"/>
      <c r="FW606" s="53"/>
      <c r="FX606" s="53"/>
      <c r="FY606" s="53"/>
      <c r="FZ606" s="53"/>
      <c r="GA606" s="53"/>
      <c r="GB606" s="53"/>
      <c r="GC606" s="53"/>
      <c r="GD606" s="53"/>
      <c r="GE606" s="53"/>
      <c r="GF606" s="53"/>
      <c r="GG606" s="53"/>
      <c r="GH606" s="53"/>
      <c r="GI606" s="53"/>
      <c r="GJ606" s="53"/>
      <c r="GK606" s="53"/>
      <c r="GL606" s="53"/>
      <c r="GM606" s="53"/>
      <c r="GN606" s="53"/>
      <c r="GO606" s="53"/>
      <c r="GP606" s="53"/>
      <c r="GQ606" s="53"/>
      <c r="GR606" s="53"/>
      <c r="GS606" s="53"/>
      <c r="GT606" s="53"/>
      <c r="GU606" s="53"/>
      <c r="GV606" s="53"/>
      <c r="GW606" s="53"/>
      <c r="GX606" s="53"/>
      <c r="GY606" s="53"/>
      <c r="GZ606" s="53"/>
      <c r="HA606" s="53"/>
      <c r="HB606" s="53"/>
      <c r="HC606" s="53"/>
      <c r="HD606" s="53"/>
      <c r="HE606" s="53"/>
      <c r="HF606" s="53"/>
      <c r="HG606" s="53"/>
      <c r="HH606" s="53"/>
      <c r="HI606" s="53"/>
      <c r="HJ606" s="53"/>
      <c r="HK606" s="53"/>
      <c r="HL606" s="53"/>
      <c r="HM606" s="53"/>
      <c r="HN606" s="53"/>
      <c r="HO606" s="53"/>
      <c r="HP606" s="53"/>
      <c r="HQ606" s="53"/>
      <c r="HR606" s="53"/>
      <c r="HS606" s="53"/>
      <c r="HT606" s="53"/>
      <c r="HU606" s="53"/>
      <c r="HV606" s="53"/>
      <c r="HW606" s="53"/>
      <c r="HX606" s="53"/>
      <c r="HY606" s="53"/>
      <c r="HZ606" s="53"/>
      <c r="IA606" s="53"/>
      <c r="IB606" s="53"/>
      <c r="IC606" s="53"/>
      <c r="ID606" s="53"/>
      <c r="IE606" s="53"/>
      <c r="IF606" s="53"/>
      <c r="IG606" s="53"/>
      <c r="IH606" s="53"/>
      <c r="II606" s="53"/>
      <c r="IJ606" s="53"/>
      <c r="IK606" s="53"/>
      <c r="IL606" s="53"/>
      <c r="IM606" s="53"/>
      <c r="IN606" s="53"/>
      <c r="IO606" s="53"/>
      <c r="IP606" s="53"/>
      <c r="IQ606" s="53"/>
      <c r="IR606" s="53"/>
      <c r="IS606" s="53"/>
      <c r="IT606" s="53"/>
      <c r="IU606" s="53"/>
      <c r="IV606" s="53"/>
      <c r="IW606" s="53"/>
      <c r="IX606" s="53"/>
      <c r="IY606" s="53"/>
      <c r="IZ606" s="53"/>
      <c r="JA606" s="53"/>
      <c r="JB606" s="53"/>
      <c r="JC606" s="53"/>
      <c r="JD606" s="53"/>
      <c r="JE606" s="53"/>
      <c r="JF606" s="53"/>
      <c r="JG606" s="53"/>
      <c r="JH606" s="53"/>
      <c r="JI606" s="53"/>
      <c r="JJ606" s="53"/>
      <c r="JK606" s="53"/>
      <c r="JL606" s="53"/>
      <c r="JM606" s="53"/>
      <c r="JN606" s="53"/>
      <c r="JO606" s="53"/>
      <c r="JP606" s="53"/>
      <c r="JQ606" s="53"/>
      <c r="JR606" s="53"/>
      <c r="JS606" s="53"/>
      <c r="JT606" s="53"/>
      <c r="JU606" s="53"/>
      <c r="JV606" s="53"/>
      <c r="JW606" s="53"/>
      <c r="JX606" s="53"/>
      <c r="JY606" s="53"/>
      <c r="JZ606" s="53"/>
      <c r="KA606" s="53"/>
      <c r="KB606" s="53"/>
      <c r="KC606" s="53"/>
      <c r="KD606" s="53"/>
      <c r="KE606" s="53"/>
      <c r="KF606" s="53"/>
      <c r="KG606" s="53"/>
      <c r="KH606" s="53"/>
      <c r="KI606" s="53"/>
      <c r="KJ606" s="53"/>
      <c r="KK606" s="53"/>
      <c r="KL606" s="53"/>
      <c r="KM606" s="53"/>
      <c r="KN606" s="53"/>
      <c r="KO606" s="53"/>
      <c r="KP606" s="53"/>
      <c r="KQ606" s="53"/>
      <c r="KR606" s="53"/>
      <c r="KS606" s="53"/>
      <c r="KT606" s="53"/>
      <c r="KU606" s="53"/>
      <c r="KV606" s="53"/>
      <c r="KW606" s="53"/>
      <c r="KX606" s="53"/>
      <c r="KY606" s="53"/>
      <c r="KZ606" s="53"/>
      <c r="LA606" s="53"/>
      <c r="LB606" s="53"/>
      <c r="LC606" s="53"/>
      <c r="LD606" s="53"/>
      <c r="LE606" s="53"/>
      <c r="LF606" s="53"/>
      <c r="LG606" s="53"/>
      <c r="LH606" s="53"/>
      <c r="LI606" s="53"/>
      <c r="LJ606" s="53"/>
      <c r="LK606" s="53"/>
      <c r="LL606" s="53"/>
      <c r="LM606" s="53"/>
      <c r="LN606" s="53"/>
      <c r="LO606" s="53"/>
      <c r="LP606" s="53"/>
      <c r="LQ606" s="53"/>
      <c r="LR606" s="53"/>
      <c r="LS606" s="53"/>
      <c r="LT606" s="53"/>
      <c r="LU606" s="53"/>
      <c r="LV606" s="53"/>
      <c r="LW606" s="53"/>
      <c r="LX606" s="53"/>
      <c r="LY606" s="53"/>
      <c r="LZ606" s="53"/>
      <c r="MA606" s="53"/>
      <c r="MB606" s="53"/>
      <c r="MC606" s="53"/>
      <c r="MD606" s="53"/>
      <c r="ME606" s="53"/>
      <c r="MF606" s="53"/>
      <c r="MG606" s="53"/>
      <c r="MH606" s="53"/>
      <c r="MI606" s="53"/>
      <c r="MJ606" s="53"/>
      <c r="MK606" s="53"/>
      <c r="ML606" s="53"/>
      <c r="MM606" s="53"/>
      <c r="MN606" s="53"/>
      <c r="MO606" s="53"/>
      <c r="MP606" s="53"/>
      <c r="MQ606" s="53"/>
      <c r="MR606" s="53"/>
      <c r="MS606" s="53"/>
      <c r="MT606" s="53"/>
      <c r="MU606" s="53"/>
      <c r="MV606" s="53"/>
      <c r="MW606" s="53"/>
      <c r="MX606" s="53"/>
      <c r="MY606" s="53"/>
      <c r="MZ606" s="53"/>
      <c r="NA606" s="53"/>
      <c r="NB606" s="53"/>
      <c r="NC606" s="53"/>
      <c r="ND606" s="53"/>
      <c r="NE606" s="53"/>
      <c r="NF606" s="53"/>
      <c r="NG606" s="53"/>
      <c r="NH606" s="53"/>
      <c r="NI606" s="53"/>
      <c r="NJ606" s="53"/>
      <c r="NK606" s="53"/>
      <c r="NL606" s="53"/>
      <c r="NM606" s="53"/>
      <c r="NN606" s="53"/>
      <c r="NO606" s="53"/>
      <c r="NP606" s="53"/>
      <c r="NQ606" s="53"/>
      <c r="NR606" s="53"/>
      <c r="NS606" s="53"/>
      <c r="NT606" s="53"/>
      <c r="NU606" s="53"/>
      <c r="NV606" s="53"/>
      <c r="NW606" s="53"/>
      <c r="NX606" s="53"/>
      <c r="NY606" s="53"/>
      <c r="NZ606" s="53"/>
      <c r="OA606" s="53"/>
      <c r="OB606" s="53"/>
      <c r="OC606" s="53"/>
      <c r="OD606" s="53"/>
      <c r="OE606" s="53"/>
      <c r="OF606" s="53"/>
      <c r="OG606" s="53"/>
      <c r="OH606" s="53"/>
      <c r="OI606" s="53"/>
      <c r="OJ606" s="53"/>
      <c r="OK606" s="53"/>
      <c r="OL606" s="53"/>
      <c r="OM606" s="53"/>
      <c r="ON606" s="53"/>
      <c r="OO606" s="53"/>
      <c r="OP606" s="53"/>
      <c r="OQ606" s="53"/>
      <c r="OR606" s="53"/>
      <c r="OS606" s="53"/>
      <c r="OT606" s="53"/>
      <c r="OU606" s="53"/>
      <c r="OV606" s="53"/>
      <c r="OW606" s="53"/>
      <c r="OX606" s="53"/>
      <c r="OY606" s="53"/>
      <c r="OZ606" s="53"/>
      <c r="PA606" s="53"/>
      <c r="PB606" s="53"/>
      <c r="PC606" s="53"/>
      <c r="PD606" s="53"/>
      <c r="PE606" s="53"/>
      <c r="PF606" s="53"/>
      <c r="PG606" s="53"/>
      <c r="PH606" s="53"/>
      <c r="PI606" s="53"/>
      <c r="PJ606" s="53"/>
      <c r="PK606" s="53"/>
      <c r="PL606" s="53"/>
      <c r="PM606" s="53"/>
      <c r="PN606" s="53"/>
      <c r="PO606" s="53"/>
      <c r="PP606" s="53"/>
      <c r="PQ606" s="53"/>
      <c r="PR606" s="53"/>
      <c r="PS606" s="53"/>
      <c r="PT606" s="53"/>
      <c r="PU606" s="53"/>
      <c r="PV606" s="53"/>
      <c r="PW606" s="53"/>
      <c r="PX606" s="53"/>
      <c r="PY606" s="53"/>
      <c r="PZ606" s="53"/>
      <c r="QA606" s="53"/>
      <c r="QB606" s="53"/>
      <c r="QC606" s="53"/>
      <c r="QD606" s="53"/>
      <c r="QE606" s="53"/>
      <c r="QF606" s="53"/>
      <c r="QG606" s="53"/>
      <c r="QH606" s="53"/>
      <c r="QI606" s="53"/>
      <c r="QJ606" s="53"/>
      <c r="QK606" s="53"/>
      <c r="QL606" s="53"/>
      <c r="QM606" s="53"/>
      <c r="QN606" s="53"/>
      <c r="QO606" s="53"/>
      <c r="QP606" s="53"/>
      <c r="QQ606" s="53"/>
      <c r="QR606" s="53"/>
      <c r="QS606" s="53"/>
      <c r="QT606" s="53"/>
      <c r="QU606" s="53"/>
      <c r="QV606" s="53"/>
      <c r="QW606" s="53"/>
      <c r="QX606" s="53"/>
      <c r="QY606" s="53"/>
      <c r="QZ606" s="53"/>
      <c r="RA606" s="53"/>
      <c r="RB606" s="53"/>
      <c r="RC606" s="53"/>
      <c r="RD606" s="53"/>
      <c r="RE606" s="53"/>
      <c r="RF606" s="53"/>
      <c r="RG606" s="53"/>
      <c r="RH606" s="53"/>
      <c r="RI606" s="53"/>
      <c r="RJ606" s="53"/>
      <c r="RK606" s="53"/>
      <c r="RL606" s="53"/>
      <c r="RM606" s="53"/>
      <c r="RN606" s="53"/>
      <c r="RO606" s="53"/>
      <c r="RP606" s="53"/>
      <c r="RQ606" s="53"/>
      <c r="RR606" s="53"/>
      <c r="RS606" s="53"/>
      <c r="RT606" s="53"/>
      <c r="RU606" s="53"/>
      <c r="RV606" s="53"/>
      <c r="RW606" s="53"/>
      <c r="RX606" s="53"/>
      <c r="RY606" s="53"/>
      <c r="RZ606" s="53"/>
      <c r="SA606" s="53"/>
      <c r="SB606" s="53"/>
      <c r="SC606" s="53"/>
      <c r="SD606" s="53"/>
      <c r="SE606" s="53"/>
      <c r="SF606" s="53"/>
      <c r="SG606" s="53"/>
      <c r="SH606" s="53"/>
      <c r="SI606" s="53"/>
      <c r="SJ606" s="53"/>
      <c r="SK606" s="53"/>
      <c r="SL606" s="53"/>
      <c r="SM606" s="53"/>
      <c r="SN606" s="53"/>
      <c r="SO606" s="53"/>
      <c r="SP606" s="53"/>
      <c r="SQ606" s="53"/>
      <c r="SR606" s="53"/>
      <c r="SS606" s="53"/>
      <c r="ST606" s="53"/>
      <c r="SU606" s="53"/>
      <c r="SV606" s="53"/>
      <c r="SW606" s="53"/>
      <c r="SX606" s="53"/>
      <c r="SY606" s="53"/>
      <c r="SZ606" s="53"/>
      <c r="TA606" s="53"/>
      <c r="TB606" s="53"/>
      <c r="TC606" s="53"/>
      <c r="TD606" s="53"/>
      <c r="TE606" s="53"/>
      <c r="TF606" s="53"/>
      <c r="TG606" s="53"/>
      <c r="TH606" s="53"/>
      <c r="TI606" s="53"/>
      <c r="TJ606" s="53"/>
      <c r="TK606" s="53"/>
      <c r="TL606" s="53"/>
      <c r="TM606" s="53"/>
      <c r="TN606" s="53"/>
      <c r="TO606" s="53"/>
      <c r="TP606" s="53"/>
      <c r="TQ606" s="53"/>
      <c r="TR606" s="53"/>
      <c r="TS606" s="53"/>
      <c r="TT606" s="53"/>
      <c r="TU606" s="53"/>
      <c r="TV606" s="53"/>
      <c r="TW606" s="53"/>
      <c r="TX606" s="53"/>
      <c r="TY606" s="53"/>
      <c r="TZ606" s="53"/>
      <c r="UA606" s="53"/>
      <c r="UB606" s="53"/>
      <c r="UC606" s="53"/>
      <c r="UD606" s="53"/>
      <c r="UE606" s="53"/>
      <c r="UF606" s="53"/>
      <c r="UG606" s="53"/>
    </row>
    <row r="607" spans="12:553" s="19" customFormat="1" ht="15.75" customHeight="1" x14ac:dyDescent="0.2">
      <c r="L607" s="66"/>
      <c r="M607" s="66"/>
      <c r="N607" s="52"/>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c r="DB607" s="53"/>
      <c r="DC607" s="53"/>
      <c r="DD607" s="53"/>
      <c r="DE607" s="53"/>
      <c r="DF607" s="53"/>
      <c r="DG607" s="53"/>
      <c r="DH607" s="53"/>
      <c r="DI607" s="53"/>
      <c r="DJ607" s="53"/>
      <c r="DK607" s="53"/>
      <c r="DL607" s="53"/>
      <c r="DM607" s="53"/>
      <c r="DN607" s="53"/>
      <c r="DO607" s="53"/>
      <c r="DP607" s="53"/>
      <c r="DQ607" s="53"/>
      <c r="DR607" s="53"/>
      <c r="DS607" s="53"/>
      <c r="DT607" s="53"/>
      <c r="DU607" s="53"/>
      <c r="DV607" s="53"/>
      <c r="DW607" s="53"/>
      <c r="DX607" s="53"/>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3"/>
      <c r="FK607" s="53"/>
      <c r="FL607" s="53"/>
      <c r="FM607" s="53"/>
      <c r="FN607" s="53"/>
      <c r="FO607" s="53"/>
      <c r="FP607" s="53"/>
      <c r="FQ607" s="53"/>
      <c r="FR607" s="53"/>
      <c r="FS607" s="53"/>
      <c r="FT607" s="53"/>
      <c r="FU607" s="53"/>
      <c r="FV607" s="53"/>
      <c r="FW607" s="53"/>
      <c r="FX607" s="53"/>
      <c r="FY607" s="53"/>
      <c r="FZ607" s="53"/>
      <c r="GA607" s="53"/>
      <c r="GB607" s="53"/>
      <c r="GC607" s="53"/>
      <c r="GD607" s="53"/>
      <c r="GE607" s="53"/>
      <c r="GF607" s="53"/>
      <c r="GG607" s="53"/>
      <c r="GH607" s="53"/>
      <c r="GI607" s="53"/>
      <c r="GJ607" s="53"/>
      <c r="GK607" s="53"/>
      <c r="GL607" s="53"/>
      <c r="GM607" s="53"/>
      <c r="GN607" s="53"/>
      <c r="GO607" s="53"/>
      <c r="GP607" s="53"/>
      <c r="GQ607" s="53"/>
      <c r="GR607" s="53"/>
      <c r="GS607" s="53"/>
      <c r="GT607" s="53"/>
      <c r="GU607" s="53"/>
      <c r="GV607" s="53"/>
      <c r="GW607" s="53"/>
      <c r="GX607" s="53"/>
      <c r="GY607" s="53"/>
      <c r="GZ607" s="53"/>
      <c r="HA607" s="53"/>
      <c r="HB607" s="53"/>
      <c r="HC607" s="53"/>
      <c r="HD607" s="53"/>
      <c r="HE607" s="53"/>
      <c r="HF607" s="53"/>
      <c r="HG607" s="53"/>
      <c r="HH607" s="53"/>
      <c r="HI607" s="53"/>
      <c r="HJ607" s="53"/>
      <c r="HK607" s="53"/>
      <c r="HL607" s="53"/>
      <c r="HM607" s="53"/>
      <c r="HN607" s="53"/>
      <c r="HO607" s="53"/>
      <c r="HP607" s="53"/>
      <c r="HQ607" s="53"/>
      <c r="HR607" s="53"/>
      <c r="HS607" s="53"/>
      <c r="HT607" s="53"/>
      <c r="HU607" s="53"/>
      <c r="HV607" s="53"/>
      <c r="HW607" s="53"/>
      <c r="HX607" s="53"/>
      <c r="HY607" s="53"/>
      <c r="HZ607" s="53"/>
      <c r="IA607" s="53"/>
      <c r="IB607" s="53"/>
      <c r="IC607" s="53"/>
      <c r="ID607" s="53"/>
      <c r="IE607" s="53"/>
      <c r="IF607" s="53"/>
      <c r="IG607" s="53"/>
      <c r="IH607" s="53"/>
      <c r="II607" s="53"/>
      <c r="IJ607" s="53"/>
      <c r="IK607" s="53"/>
      <c r="IL607" s="53"/>
      <c r="IM607" s="53"/>
      <c r="IN607" s="53"/>
      <c r="IO607" s="53"/>
      <c r="IP607" s="53"/>
      <c r="IQ607" s="53"/>
      <c r="IR607" s="53"/>
      <c r="IS607" s="53"/>
      <c r="IT607" s="53"/>
      <c r="IU607" s="53"/>
      <c r="IV607" s="53"/>
      <c r="IW607" s="53"/>
      <c r="IX607" s="53"/>
      <c r="IY607" s="53"/>
      <c r="IZ607" s="53"/>
      <c r="JA607" s="53"/>
      <c r="JB607" s="53"/>
      <c r="JC607" s="53"/>
      <c r="JD607" s="53"/>
      <c r="JE607" s="53"/>
      <c r="JF607" s="53"/>
      <c r="JG607" s="53"/>
      <c r="JH607" s="53"/>
      <c r="JI607" s="53"/>
      <c r="JJ607" s="53"/>
      <c r="JK607" s="53"/>
      <c r="JL607" s="53"/>
      <c r="JM607" s="53"/>
      <c r="JN607" s="53"/>
      <c r="JO607" s="53"/>
      <c r="JP607" s="53"/>
      <c r="JQ607" s="53"/>
      <c r="JR607" s="53"/>
      <c r="JS607" s="53"/>
      <c r="JT607" s="53"/>
      <c r="JU607" s="53"/>
      <c r="JV607" s="53"/>
      <c r="JW607" s="53"/>
      <c r="JX607" s="53"/>
      <c r="JY607" s="53"/>
      <c r="JZ607" s="53"/>
      <c r="KA607" s="53"/>
      <c r="KB607" s="53"/>
      <c r="KC607" s="53"/>
      <c r="KD607" s="53"/>
      <c r="KE607" s="53"/>
      <c r="KF607" s="53"/>
      <c r="KG607" s="53"/>
      <c r="KH607" s="53"/>
      <c r="KI607" s="53"/>
      <c r="KJ607" s="53"/>
      <c r="KK607" s="53"/>
      <c r="KL607" s="53"/>
      <c r="KM607" s="53"/>
      <c r="KN607" s="53"/>
      <c r="KO607" s="53"/>
      <c r="KP607" s="53"/>
      <c r="KQ607" s="53"/>
      <c r="KR607" s="53"/>
      <c r="KS607" s="53"/>
      <c r="KT607" s="53"/>
      <c r="KU607" s="53"/>
      <c r="KV607" s="53"/>
      <c r="KW607" s="53"/>
      <c r="KX607" s="53"/>
      <c r="KY607" s="53"/>
      <c r="KZ607" s="53"/>
      <c r="LA607" s="53"/>
      <c r="LB607" s="53"/>
      <c r="LC607" s="53"/>
      <c r="LD607" s="53"/>
      <c r="LE607" s="53"/>
      <c r="LF607" s="53"/>
      <c r="LG607" s="53"/>
      <c r="LH607" s="53"/>
      <c r="LI607" s="53"/>
      <c r="LJ607" s="53"/>
      <c r="LK607" s="53"/>
      <c r="LL607" s="53"/>
      <c r="LM607" s="53"/>
      <c r="LN607" s="53"/>
      <c r="LO607" s="53"/>
      <c r="LP607" s="53"/>
      <c r="LQ607" s="53"/>
      <c r="LR607" s="53"/>
      <c r="LS607" s="53"/>
      <c r="LT607" s="53"/>
      <c r="LU607" s="53"/>
      <c r="LV607" s="53"/>
      <c r="LW607" s="53"/>
      <c r="LX607" s="53"/>
      <c r="LY607" s="53"/>
      <c r="LZ607" s="53"/>
      <c r="MA607" s="53"/>
      <c r="MB607" s="53"/>
      <c r="MC607" s="53"/>
      <c r="MD607" s="53"/>
      <c r="ME607" s="53"/>
      <c r="MF607" s="53"/>
      <c r="MG607" s="53"/>
      <c r="MH607" s="53"/>
      <c r="MI607" s="53"/>
      <c r="MJ607" s="53"/>
      <c r="MK607" s="53"/>
      <c r="ML607" s="53"/>
      <c r="MM607" s="53"/>
      <c r="MN607" s="53"/>
      <c r="MO607" s="53"/>
      <c r="MP607" s="53"/>
      <c r="MQ607" s="53"/>
      <c r="MR607" s="53"/>
      <c r="MS607" s="53"/>
      <c r="MT607" s="53"/>
      <c r="MU607" s="53"/>
      <c r="MV607" s="53"/>
      <c r="MW607" s="53"/>
      <c r="MX607" s="53"/>
      <c r="MY607" s="53"/>
      <c r="MZ607" s="53"/>
      <c r="NA607" s="53"/>
      <c r="NB607" s="53"/>
      <c r="NC607" s="53"/>
      <c r="ND607" s="53"/>
      <c r="NE607" s="53"/>
      <c r="NF607" s="53"/>
      <c r="NG607" s="53"/>
      <c r="NH607" s="53"/>
      <c r="NI607" s="53"/>
      <c r="NJ607" s="53"/>
      <c r="NK607" s="53"/>
      <c r="NL607" s="53"/>
      <c r="NM607" s="53"/>
      <c r="NN607" s="53"/>
      <c r="NO607" s="53"/>
      <c r="NP607" s="53"/>
      <c r="NQ607" s="53"/>
      <c r="NR607" s="53"/>
      <c r="NS607" s="53"/>
      <c r="NT607" s="53"/>
      <c r="NU607" s="53"/>
      <c r="NV607" s="53"/>
      <c r="NW607" s="53"/>
      <c r="NX607" s="53"/>
      <c r="NY607" s="53"/>
      <c r="NZ607" s="53"/>
      <c r="OA607" s="53"/>
      <c r="OB607" s="53"/>
      <c r="OC607" s="53"/>
      <c r="OD607" s="53"/>
      <c r="OE607" s="53"/>
      <c r="OF607" s="53"/>
      <c r="OG607" s="53"/>
      <c r="OH607" s="53"/>
      <c r="OI607" s="53"/>
      <c r="OJ607" s="53"/>
      <c r="OK607" s="53"/>
      <c r="OL607" s="53"/>
      <c r="OM607" s="53"/>
      <c r="ON607" s="53"/>
      <c r="OO607" s="53"/>
      <c r="OP607" s="53"/>
      <c r="OQ607" s="53"/>
      <c r="OR607" s="53"/>
      <c r="OS607" s="53"/>
      <c r="OT607" s="53"/>
      <c r="OU607" s="53"/>
      <c r="OV607" s="53"/>
      <c r="OW607" s="53"/>
      <c r="OX607" s="53"/>
      <c r="OY607" s="53"/>
      <c r="OZ607" s="53"/>
      <c r="PA607" s="53"/>
      <c r="PB607" s="53"/>
      <c r="PC607" s="53"/>
      <c r="PD607" s="53"/>
      <c r="PE607" s="53"/>
      <c r="PF607" s="53"/>
      <c r="PG607" s="53"/>
      <c r="PH607" s="53"/>
      <c r="PI607" s="53"/>
      <c r="PJ607" s="53"/>
      <c r="PK607" s="53"/>
      <c r="PL607" s="53"/>
      <c r="PM607" s="53"/>
      <c r="PN607" s="53"/>
      <c r="PO607" s="53"/>
      <c r="PP607" s="53"/>
      <c r="PQ607" s="53"/>
      <c r="PR607" s="53"/>
      <c r="PS607" s="53"/>
      <c r="PT607" s="53"/>
      <c r="PU607" s="53"/>
      <c r="PV607" s="53"/>
      <c r="PW607" s="53"/>
      <c r="PX607" s="53"/>
      <c r="PY607" s="53"/>
      <c r="PZ607" s="53"/>
      <c r="QA607" s="53"/>
      <c r="QB607" s="53"/>
      <c r="QC607" s="53"/>
      <c r="QD607" s="53"/>
      <c r="QE607" s="53"/>
      <c r="QF607" s="53"/>
      <c r="QG607" s="53"/>
      <c r="QH607" s="53"/>
      <c r="QI607" s="53"/>
      <c r="QJ607" s="53"/>
      <c r="QK607" s="53"/>
      <c r="QL607" s="53"/>
      <c r="QM607" s="53"/>
      <c r="QN607" s="53"/>
      <c r="QO607" s="53"/>
      <c r="QP607" s="53"/>
      <c r="QQ607" s="53"/>
      <c r="QR607" s="53"/>
      <c r="QS607" s="53"/>
      <c r="QT607" s="53"/>
      <c r="QU607" s="53"/>
      <c r="QV607" s="53"/>
      <c r="QW607" s="53"/>
      <c r="QX607" s="53"/>
      <c r="QY607" s="53"/>
      <c r="QZ607" s="53"/>
      <c r="RA607" s="53"/>
      <c r="RB607" s="53"/>
      <c r="RC607" s="53"/>
      <c r="RD607" s="53"/>
      <c r="RE607" s="53"/>
      <c r="RF607" s="53"/>
      <c r="RG607" s="53"/>
      <c r="RH607" s="53"/>
      <c r="RI607" s="53"/>
      <c r="RJ607" s="53"/>
      <c r="RK607" s="53"/>
      <c r="RL607" s="53"/>
      <c r="RM607" s="53"/>
      <c r="RN607" s="53"/>
      <c r="RO607" s="53"/>
      <c r="RP607" s="53"/>
      <c r="RQ607" s="53"/>
      <c r="RR607" s="53"/>
      <c r="RS607" s="53"/>
      <c r="RT607" s="53"/>
      <c r="RU607" s="53"/>
      <c r="RV607" s="53"/>
      <c r="RW607" s="53"/>
      <c r="RX607" s="53"/>
      <c r="RY607" s="53"/>
      <c r="RZ607" s="53"/>
      <c r="SA607" s="53"/>
      <c r="SB607" s="53"/>
      <c r="SC607" s="53"/>
      <c r="SD607" s="53"/>
      <c r="SE607" s="53"/>
      <c r="SF607" s="53"/>
      <c r="SG607" s="53"/>
      <c r="SH607" s="53"/>
      <c r="SI607" s="53"/>
      <c r="SJ607" s="53"/>
      <c r="SK607" s="53"/>
      <c r="SL607" s="53"/>
      <c r="SM607" s="53"/>
      <c r="SN607" s="53"/>
      <c r="SO607" s="53"/>
      <c r="SP607" s="53"/>
      <c r="SQ607" s="53"/>
      <c r="SR607" s="53"/>
      <c r="SS607" s="53"/>
      <c r="ST607" s="53"/>
      <c r="SU607" s="53"/>
      <c r="SV607" s="53"/>
      <c r="SW607" s="53"/>
      <c r="SX607" s="53"/>
      <c r="SY607" s="53"/>
      <c r="SZ607" s="53"/>
      <c r="TA607" s="53"/>
      <c r="TB607" s="53"/>
      <c r="TC607" s="53"/>
      <c r="TD607" s="53"/>
      <c r="TE607" s="53"/>
      <c r="TF607" s="53"/>
      <c r="TG607" s="53"/>
      <c r="TH607" s="53"/>
      <c r="TI607" s="53"/>
      <c r="TJ607" s="53"/>
      <c r="TK607" s="53"/>
      <c r="TL607" s="53"/>
      <c r="TM607" s="53"/>
      <c r="TN607" s="53"/>
      <c r="TO607" s="53"/>
      <c r="TP607" s="53"/>
      <c r="TQ607" s="53"/>
      <c r="TR607" s="53"/>
      <c r="TS607" s="53"/>
      <c r="TT607" s="53"/>
      <c r="TU607" s="53"/>
      <c r="TV607" s="53"/>
      <c r="TW607" s="53"/>
      <c r="TX607" s="53"/>
      <c r="TY607" s="53"/>
      <c r="TZ607" s="53"/>
      <c r="UA607" s="53"/>
      <c r="UB607" s="53"/>
      <c r="UC607" s="53"/>
      <c r="UD607" s="53"/>
      <c r="UE607" s="53"/>
      <c r="UF607" s="53"/>
      <c r="UG607" s="53"/>
    </row>
    <row r="608" spans="12:553" s="19" customFormat="1" ht="15.75" customHeight="1" x14ac:dyDescent="0.2">
      <c r="L608" s="66"/>
      <c r="M608" s="66"/>
      <c r="N608" s="52"/>
      <c r="O608" s="53"/>
      <c r="P608" s="53"/>
      <c r="Q608" s="53"/>
      <c r="R608" s="53"/>
      <c r="S608" s="53"/>
      <c r="T608" s="53"/>
      <c r="U608" s="53"/>
      <c r="V608" s="53"/>
      <c r="W608" s="53"/>
      <c r="X608" s="53"/>
      <c r="Y608" s="53"/>
      <c r="Z608" s="53"/>
      <c r="AA608" s="53"/>
      <c r="AB608" s="53"/>
      <c r="AC608" s="53"/>
      <c r="AD608" s="53"/>
      <c r="AE608" s="53"/>
      <c r="AF608" s="53"/>
      <c r="AG608" s="53"/>
      <c r="AH608" s="53"/>
      <c r="AI608" s="53"/>
      <c r="AJ608" s="53"/>
      <c r="AK608" s="53"/>
      <c r="AL608" s="53"/>
      <c r="AM608" s="53"/>
      <c r="AN608" s="53"/>
      <c r="AO608" s="53"/>
      <c r="AP608" s="53"/>
      <c r="AQ608" s="53"/>
      <c r="AR608" s="53"/>
      <c r="AS608" s="53"/>
      <c r="AT608" s="53"/>
      <c r="AU608" s="53"/>
      <c r="AV608" s="53"/>
      <c r="AW608" s="53"/>
      <c r="AX608" s="53"/>
      <c r="AY608" s="53"/>
      <c r="AZ608" s="53"/>
      <c r="BA608" s="53"/>
      <c r="BB608" s="53"/>
      <c r="BC608" s="53"/>
      <c r="BD608" s="53"/>
      <c r="BE608" s="53"/>
      <c r="BF608" s="53"/>
      <c r="BG608" s="53"/>
      <c r="BH608" s="53"/>
      <c r="BI608" s="53"/>
      <c r="BJ608" s="53"/>
      <c r="BK608" s="53"/>
      <c r="BL608" s="53"/>
      <c r="BM608" s="53"/>
      <c r="BN608" s="53"/>
      <c r="BO608" s="53"/>
      <c r="BP608" s="53"/>
      <c r="BQ608" s="53"/>
      <c r="BR608" s="53"/>
      <c r="BS608" s="53"/>
      <c r="BT608" s="53"/>
      <c r="BU608" s="53"/>
      <c r="BV608" s="53"/>
      <c r="BW608" s="53"/>
      <c r="BX608" s="53"/>
      <c r="BY608" s="53"/>
      <c r="BZ608" s="53"/>
      <c r="CA608" s="53"/>
      <c r="CB608" s="53"/>
      <c r="CC608" s="53"/>
      <c r="CD608" s="53"/>
      <c r="CE608" s="53"/>
      <c r="CF608" s="53"/>
      <c r="CG608" s="53"/>
      <c r="CH608" s="53"/>
      <c r="CI608" s="53"/>
      <c r="CJ608" s="53"/>
      <c r="CK608" s="53"/>
      <c r="CL608" s="53"/>
      <c r="CM608" s="53"/>
      <c r="CN608" s="53"/>
      <c r="CO608" s="53"/>
      <c r="CP608" s="53"/>
      <c r="CQ608" s="53"/>
      <c r="CR608" s="53"/>
      <c r="CS608" s="53"/>
      <c r="CT608" s="53"/>
      <c r="CU608" s="53"/>
      <c r="CV608" s="53"/>
      <c r="CW608" s="53"/>
      <c r="CX608" s="53"/>
      <c r="CY608" s="53"/>
      <c r="CZ608" s="53"/>
      <c r="DA608" s="53"/>
      <c r="DB608" s="53"/>
      <c r="DC608" s="53"/>
      <c r="DD608" s="53"/>
      <c r="DE608" s="53"/>
      <c r="DF608" s="53"/>
      <c r="DG608" s="53"/>
      <c r="DH608" s="53"/>
      <c r="DI608" s="53"/>
      <c r="DJ608" s="53"/>
      <c r="DK608" s="53"/>
      <c r="DL608" s="53"/>
      <c r="DM608" s="53"/>
      <c r="DN608" s="53"/>
      <c r="DO608" s="53"/>
      <c r="DP608" s="53"/>
      <c r="DQ608" s="53"/>
      <c r="DR608" s="53"/>
      <c r="DS608" s="53"/>
      <c r="DT608" s="53"/>
      <c r="DU608" s="53"/>
      <c r="DV608" s="53"/>
      <c r="DW608" s="53"/>
      <c r="DX608" s="53"/>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3"/>
      <c r="FK608" s="53"/>
      <c r="FL608" s="53"/>
      <c r="FM608" s="53"/>
      <c r="FN608" s="53"/>
      <c r="FO608" s="53"/>
      <c r="FP608" s="53"/>
      <c r="FQ608" s="53"/>
      <c r="FR608" s="53"/>
      <c r="FS608" s="53"/>
      <c r="FT608" s="53"/>
      <c r="FU608" s="53"/>
      <c r="FV608" s="53"/>
      <c r="FW608" s="53"/>
      <c r="FX608" s="53"/>
      <c r="FY608" s="53"/>
      <c r="FZ608" s="53"/>
      <c r="GA608" s="53"/>
      <c r="GB608" s="53"/>
      <c r="GC608" s="53"/>
      <c r="GD608" s="53"/>
      <c r="GE608" s="53"/>
      <c r="GF608" s="53"/>
      <c r="GG608" s="53"/>
      <c r="GH608" s="53"/>
      <c r="GI608" s="53"/>
      <c r="GJ608" s="53"/>
      <c r="GK608" s="53"/>
      <c r="GL608" s="53"/>
      <c r="GM608" s="53"/>
      <c r="GN608" s="53"/>
      <c r="GO608" s="53"/>
      <c r="GP608" s="53"/>
      <c r="GQ608" s="53"/>
      <c r="GR608" s="53"/>
      <c r="GS608" s="53"/>
      <c r="GT608" s="53"/>
      <c r="GU608" s="53"/>
      <c r="GV608" s="53"/>
      <c r="GW608" s="53"/>
      <c r="GX608" s="53"/>
      <c r="GY608" s="53"/>
      <c r="GZ608" s="53"/>
      <c r="HA608" s="53"/>
      <c r="HB608" s="53"/>
      <c r="HC608" s="53"/>
      <c r="HD608" s="53"/>
      <c r="HE608" s="53"/>
      <c r="HF608" s="53"/>
      <c r="HG608" s="53"/>
      <c r="HH608" s="53"/>
      <c r="HI608" s="53"/>
      <c r="HJ608" s="53"/>
      <c r="HK608" s="53"/>
      <c r="HL608" s="53"/>
      <c r="HM608" s="53"/>
      <c r="HN608" s="53"/>
      <c r="HO608" s="53"/>
      <c r="HP608" s="53"/>
      <c r="HQ608" s="53"/>
      <c r="HR608" s="53"/>
      <c r="HS608" s="53"/>
      <c r="HT608" s="53"/>
      <c r="HU608" s="53"/>
      <c r="HV608" s="53"/>
      <c r="HW608" s="53"/>
      <c r="HX608" s="53"/>
      <c r="HY608" s="53"/>
      <c r="HZ608" s="53"/>
      <c r="IA608" s="53"/>
      <c r="IB608" s="53"/>
      <c r="IC608" s="53"/>
      <c r="ID608" s="53"/>
      <c r="IE608" s="53"/>
      <c r="IF608" s="53"/>
      <c r="IG608" s="53"/>
      <c r="IH608" s="53"/>
      <c r="II608" s="53"/>
      <c r="IJ608" s="53"/>
      <c r="IK608" s="53"/>
      <c r="IL608" s="53"/>
      <c r="IM608" s="53"/>
      <c r="IN608" s="53"/>
      <c r="IO608" s="53"/>
      <c r="IP608" s="53"/>
      <c r="IQ608" s="53"/>
      <c r="IR608" s="53"/>
      <c r="IS608" s="53"/>
      <c r="IT608" s="53"/>
      <c r="IU608" s="53"/>
      <c r="IV608" s="53"/>
      <c r="IW608" s="53"/>
      <c r="IX608" s="53"/>
      <c r="IY608" s="53"/>
      <c r="IZ608" s="53"/>
      <c r="JA608" s="53"/>
      <c r="JB608" s="53"/>
      <c r="JC608" s="53"/>
      <c r="JD608" s="53"/>
      <c r="JE608" s="53"/>
      <c r="JF608" s="53"/>
      <c r="JG608" s="53"/>
      <c r="JH608" s="53"/>
      <c r="JI608" s="53"/>
      <c r="JJ608" s="53"/>
      <c r="JK608" s="53"/>
      <c r="JL608" s="53"/>
      <c r="JM608" s="53"/>
      <c r="JN608" s="53"/>
      <c r="JO608" s="53"/>
      <c r="JP608" s="53"/>
      <c r="JQ608" s="53"/>
      <c r="JR608" s="53"/>
      <c r="JS608" s="53"/>
      <c r="JT608" s="53"/>
      <c r="JU608" s="53"/>
      <c r="JV608" s="53"/>
      <c r="JW608" s="53"/>
      <c r="JX608" s="53"/>
      <c r="JY608" s="53"/>
      <c r="JZ608" s="53"/>
      <c r="KA608" s="53"/>
      <c r="KB608" s="53"/>
      <c r="KC608" s="53"/>
      <c r="KD608" s="53"/>
      <c r="KE608" s="53"/>
      <c r="KF608" s="53"/>
      <c r="KG608" s="53"/>
      <c r="KH608" s="53"/>
      <c r="KI608" s="53"/>
      <c r="KJ608" s="53"/>
      <c r="KK608" s="53"/>
      <c r="KL608" s="53"/>
      <c r="KM608" s="53"/>
      <c r="KN608" s="53"/>
      <c r="KO608" s="53"/>
      <c r="KP608" s="53"/>
      <c r="KQ608" s="53"/>
      <c r="KR608" s="53"/>
      <c r="KS608" s="53"/>
      <c r="KT608" s="53"/>
      <c r="KU608" s="53"/>
      <c r="KV608" s="53"/>
      <c r="KW608" s="53"/>
      <c r="KX608" s="53"/>
      <c r="KY608" s="53"/>
      <c r="KZ608" s="53"/>
      <c r="LA608" s="53"/>
      <c r="LB608" s="53"/>
      <c r="LC608" s="53"/>
      <c r="LD608" s="53"/>
      <c r="LE608" s="53"/>
      <c r="LF608" s="53"/>
      <c r="LG608" s="53"/>
      <c r="LH608" s="53"/>
      <c r="LI608" s="53"/>
      <c r="LJ608" s="53"/>
      <c r="LK608" s="53"/>
      <c r="LL608" s="53"/>
      <c r="LM608" s="53"/>
      <c r="LN608" s="53"/>
      <c r="LO608" s="53"/>
      <c r="LP608" s="53"/>
      <c r="LQ608" s="53"/>
      <c r="LR608" s="53"/>
      <c r="LS608" s="53"/>
      <c r="LT608" s="53"/>
      <c r="LU608" s="53"/>
      <c r="LV608" s="53"/>
      <c r="LW608" s="53"/>
      <c r="LX608" s="53"/>
      <c r="LY608" s="53"/>
      <c r="LZ608" s="53"/>
      <c r="MA608" s="53"/>
      <c r="MB608" s="53"/>
      <c r="MC608" s="53"/>
      <c r="MD608" s="53"/>
      <c r="ME608" s="53"/>
      <c r="MF608" s="53"/>
      <c r="MG608" s="53"/>
      <c r="MH608" s="53"/>
      <c r="MI608" s="53"/>
      <c r="MJ608" s="53"/>
      <c r="MK608" s="53"/>
      <c r="ML608" s="53"/>
      <c r="MM608" s="53"/>
      <c r="MN608" s="53"/>
      <c r="MO608" s="53"/>
      <c r="MP608" s="53"/>
      <c r="MQ608" s="53"/>
      <c r="MR608" s="53"/>
      <c r="MS608" s="53"/>
      <c r="MT608" s="53"/>
      <c r="MU608" s="53"/>
      <c r="MV608" s="53"/>
      <c r="MW608" s="53"/>
      <c r="MX608" s="53"/>
      <c r="MY608" s="53"/>
      <c r="MZ608" s="53"/>
      <c r="NA608" s="53"/>
      <c r="NB608" s="53"/>
      <c r="NC608" s="53"/>
      <c r="ND608" s="53"/>
      <c r="NE608" s="53"/>
      <c r="NF608" s="53"/>
      <c r="NG608" s="53"/>
      <c r="NH608" s="53"/>
      <c r="NI608" s="53"/>
      <c r="NJ608" s="53"/>
      <c r="NK608" s="53"/>
      <c r="NL608" s="53"/>
      <c r="NM608" s="53"/>
      <c r="NN608" s="53"/>
      <c r="NO608" s="53"/>
      <c r="NP608" s="53"/>
      <c r="NQ608" s="53"/>
      <c r="NR608" s="53"/>
      <c r="NS608" s="53"/>
      <c r="NT608" s="53"/>
      <c r="NU608" s="53"/>
      <c r="NV608" s="53"/>
      <c r="NW608" s="53"/>
      <c r="NX608" s="53"/>
      <c r="NY608" s="53"/>
      <c r="NZ608" s="53"/>
      <c r="OA608" s="53"/>
      <c r="OB608" s="53"/>
      <c r="OC608" s="53"/>
      <c r="OD608" s="53"/>
      <c r="OE608" s="53"/>
      <c r="OF608" s="53"/>
      <c r="OG608" s="53"/>
      <c r="OH608" s="53"/>
      <c r="OI608" s="53"/>
      <c r="OJ608" s="53"/>
      <c r="OK608" s="53"/>
      <c r="OL608" s="53"/>
      <c r="OM608" s="53"/>
      <c r="ON608" s="53"/>
      <c r="OO608" s="53"/>
      <c r="OP608" s="53"/>
      <c r="OQ608" s="53"/>
      <c r="OR608" s="53"/>
      <c r="OS608" s="53"/>
      <c r="OT608" s="53"/>
      <c r="OU608" s="53"/>
      <c r="OV608" s="53"/>
      <c r="OW608" s="53"/>
      <c r="OX608" s="53"/>
      <c r="OY608" s="53"/>
      <c r="OZ608" s="53"/>
      <c r="PA608" s="53"/>
      <c r="PB608" s="53"/>
      <c r="PC608" s="53"/>
      <c r="PD608" s="53"/>
      <c r="PE608" s="53"/>
      <c r="PF608" s="53"/>
      <c r="PG608" s="53"/>
      <c r="PH608" s="53"/>
      <c r="PI608" s="53"/>
      <c r="PJ608" s="53"/>
      <c r="PK608" s="53"/>
      <c r="PL608" s="53"/>
      <c r="PM608" s="53"/>
      <c r="PN608" s="53"/>
      <c r="PO608" s="53"/>
      <c r="PP608" s="53"/>
      <c r="PQ608" s="53"/>
      <c r="PR608" s="53"/>
      <c r="PS608" s="53"/>
      <c r="PT608" s="53"/>
      <c r="PU608" s="53"/>
      <c r="PV608" s="53"/>
      <c r="PW608" s="53"/>
      <c r="PX608" s="53"/>
      <c r="PY608" s="53"/>
      <c r="PZ608" s="53"/>
      <c r="QA608" s="53"/>
      <c r="QB608" s="53"/>
      <c r="QC608" s="53"/>
      <c r="QD608" s="53"/>
      <c r="QE608" s="53"/>
      <c r="QF608" s="53"/>
      <c r="QG608" s="53"/>
      <c r="QH608" s="53"/>
      <c r="QI608" s="53"/>
      <c r="QJ608" s="53"/>
      <c r="QK608" s="53"/>
      <c r="QL608" s="53"/>
      <c r="QM608" s="53"/>
      <c r="QN608" s="53"/>
      <c r="QO608" s="53"/>
      <c r="QP608" s="53"/>
      <c r="QQ608" s="53"/>
      <c r="QR608" s="53"/>
      <c r="QS608" s="53"/>
      <c r="QT608" s="53"/>
      <c r="QU608" s="53"/>
      <c r="QV608" s="53"/>
      <c r="QW608" s="53"/>
      <c r="QX608" s="53"/>
      <c r="QY608" s="53"/>
      <c r="QZ608" s="53"/>
      <c r="RA608" s="53"/>
      <c r="RB608" s="53"/>
      <c r="RC608" s="53"/>
      <c r="RD608" s="53"/>
      <c r="RE608" s="53"/>
      <c r="RF608" s="53"/>
      <c r="RG608" s="53"/>
      <c r="RH608" s="53"/>
      <c r="RI608" s="53"/>
      <c r="RJ608" s="53"/>
      <c r="RK608" s="53"/>
      <c r="RL608" s="53"/>
      <c r="RM608" s="53"/>
      <c r="RN608" s="53"/>
      <c r="RO608" s="53"/>
      <c r="RP608" s="53"/>
      <c r="RQ608" s="53"/>
      <c r="RR608" s="53"/>
      <c r="RS608" s="53"/>
      <c r="RT608" s="53"/>
      <c r="RU608" s="53"/>
      <c r="RV608" s="53"/>
      <c r="RW608" s="53"/>
      <c r="RX608" s="53"/>
      <c r="RY608" s="53"/>
      <c r="RZ608" s="53"/>
      <c r="SA608" s="53"/>
      <c r="SB608" s="53"/>
      <c r="SC608" s="53"/>
      <c r="SD608" s="53"/>
      <c r="SE608" s="53"/>
      <c r="SF608" s="53"/>
      <c r="SG608" s="53"/>
      <c r="SH608" s="53"/>
      <c r="SI608" s="53"/>
      <c r="SJ608" s="53"/>
      <c r="SK608" s="53"/>
      <c r="SL608" s="53"/>
      <c r="SM608" s="53"/>
      <c r="SN608" s="53"/>
      <c r="SO608" s="53"/>
      <c r="SP608" s="53"/>
      <c r="SQ608" s="53"/>
      <c r="SR608" s="53"/>
      <c r="SS608" s="53"/>
      <c r="ST608" s="53"/>
      <c r="SU608" s="53"/>
      <c r="SV608" s="53"/>
      <c r="SW608" s="53"/>
      <c r="SX608" s="53"/>
      <c r="SY608" s="53"/>
      <c r="SZ608" s="53"/>
      <c r="TA608" s="53"/>
      <c r="TB608" s="53"/>
      <c r="TC608" s="53"/>
      <c r="TD608" s="53"/>
      <c r="TE608" s="53"/>
      <c r="TF608" s="53"/>
      <c r="TG608" s="53"/>
      <c r="TH608" s="53"/>
      <c r="TI608" s="53"/>
      <c r="TJ608" s="53"/>
      <c r="TK608" s="53"/>
      <c r="TL608" s="53"/>
      <c r="TM608" s="53"/>
      <c r="TN608" s="53"/>
      <c r="TO608" s="53"/>
      <c r="TP608" s="53"/>
      <c r="TQ608" s="53"/>
      <c r="TR608" s="53"/>
      <c r="TS608" s="53"/>
      <c r="TT608" s="53"/>
      <c r="TU608" s="53"/>
      <c r="TV608" s="53"/>
      <c r="TW608" s="53"/>
      <c r="TX608" s="53"/>
      <c r="TY608" s="53"/>
      <c r="TZ608" s="53"/>
      <c r="UA608" s="53"/>
      <c r="UB608" s="53"/>
      <c r="UC608" s="53"/>
      <c r="UD608" s="53"/>
      <c r="UE608" s="53"/>
      <c r="UF608" s="53"/>
      <c r="UG608" s="53"/>
    </row>
    <row r="609" spans="12:553" s="19" customFormat="1" ht="15.75" customHeight="1" x14ac:dyDescent="0.2">
      <c r="L609" s="66"/>
      <c r="M609" s="66"/>
      <c r="N609" s="52"/>
      <c r="O609" s="53"/>
      <c r="P609" s="53"/>
      <c r="Q609" s="53"/>
      <c r="R609" s="53"/>
      <c r="S609" s="53"/>
      <c r="T609" s="53"/>
      <c r="U609" s="53"/>
      <c r="V609" s="53"/>
      <c r="W609" s="53"/>
      <c r="X609" s="53"/>
      <c r="Y609" s="53"/>
      <c r="Z609" s="53"/>
      <c r="AA609" s="53"/>
      <c r="AB609" s="53"/>
      <c r="AC609" s="53"/>
      <c r="AD609" s="53"/>
      <c r="AE609" s="53"/>
      <c r="AF609" s="53"/>
      <c r="AG609" s="53"/>
      <c r="AH609" s="53"/>
      <c r="AI609" s="53"/>
      <c r="AJ609" s="53"/>
      <c r="AK609" s="53"/>
      <c r="AL609" s="53"/>
      <c r="AM609" s="53"/>
      <c r="AN609" s="53"/>
      <c r="AO609" s="53"/>
      <c r="AP609" s="53"/>
      <c r="AQ609" s="53"/>
      <c r="AR609" s="53"/>
      <c r="AS609" s="53"/>
      <c r="AT609" s="53"/>
      <c r="AU609" s="53"/>
      <c r="AV609" s="53"/>
      <c r="AW609" s="53"/>
      <c r="AX609" s="53"/>
      <c r="AY609" s="53"/>
      <c r="AZ609" s="53"/>
      <c r="BA609" s="53"/>
      <c r="BB609" s="53"/>
      <c r="BC609" s="53"/>
      <c r="BD609" s="53"/>
      <c r="BE609" s="53"/>
      <c r="BF609" s="53"/>
      <c r="BG609" s="53"/>
      <c r="BH609" s="53"/>
      <c r="BI609" s="53"/>
      <c r="BJ609" s="53"/>
      <c r="BK609" s="53"/>
      <c r="BL609" s="53"/>
      <c r="BM609" s="53"/>
      <c r="BN609" s="53"/>
      <c r="BO609" s="53"/>
      <c r="BP609" s="53"/>
      <c r="BQ609" s="53"/>
      <c r="BR609" s="53"/>
      <c r="BS609" s="53"/>
      <c r="BT609" s="53"/>
      <c r="BU609" s="53"/>
      <c r="BV609" s="53"/>
      <c r="BW609" s="53"/>
      <c r="BX609" s="53"/>
      <c r="BY609" s="53"/>
      <c r="BZ609" s="53"/>
      <c r="CA609" s="53"/>
      <c r="CB609" s="53"/>
      <c r="CC609" s="53"/>
      <c r="CD609" s="53"/>
      <c r="CE609" s="53"/>
      <c r="CF609" s="53"/>
      <c r="CG609" s="53"/>
      <c r="CH609" s="53"/>
      <c r="CI609" s="53"/>
      <c r="CJ609" s="53"/>
      <c r="CK609" s="53"/>
      <c r="CL609" s="53"/>
      <c r="CM609" s="53"/>
      <c r="CN609" s="53"/>
      <c r="CO609" s="53"/>
      <c r="CP609" s="53"/>
      <c r="CQ609" s="53"/>
      <c r="CR609" s="53"/>
      <c r="CS609" s="53"/>
      <c r="CT609" s="53"/>
      <c r="CU609" s="53"/>
      <c r="CV609" s="53"/>
      <c r="CW609" s="53"/>
      <c r="CX609" s="53"/>
      <c r="CY609" s="53"/>
      <c r="CZ609" s="53"/>
      <c r="DA609" s="53"/>
      <c r="DB609" s="53"/>
      <c r="DC609" s="53"/>
      <c r="DD609" s="53"/>
      <c r="DE609" s="53"/>
      <c r="DF609" s="53"/>
      <c r="DG609" s="53"/>
      <c r="DH609" s="53"/>
      <c r="DI609" s="53"/>
      <c r="DJ609" s="53"/>
      <c r="DK609" s="53"/>
      <c r="DL609" s="53"/>
      <c r="DM609" s="53"/>
      <c r="DN609" s="53"/>
      <c r="DO609" s="53"/>
      <c r="DP609" s="53"/>
      <c r="DQ609" s="53"/>
      <c r="DR609" s="53"/>
      <c r="DS609" s="53"/>
      <c r="DT609" s="53"/>
      <c r="DU609" s="53"/>
      <c r="DV609" s="53"/>
      <c r="DW609" s="53"/>
      <c r="DX609" s="53"/>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3"/>
      <c r="FK609" s="53"/>
      <c r="FL609" s="53"/>
      <c r="FM609" s="53"/>
      <c r="FN609" s="53"/>
      <c r="FO609" s="53"/>
      <c r="FP609" s="53"/>
      <c r="FQ609" s="53"/>
      <c r="FR609" s="53"/>
      <c r="FS609" s="53"/>
      <c r="FT609" s="53"/>
      <c r="FU609" s="53"/>
      <c r="FV609" s="53"/>
      <c r="FW609" s="53"/>
      <c r="FX609" s="53"/>
      <c r="FY609" s="53"/>
      <c r="FZ609" s="53"/>
      <c r="GA609" s="53"/>
      <c r="GB609" s="53"/>
      <c r="GC609" s="53"/>
      <c r="GD609" s="53"/>
      <c r="GE609" s="53"/>
      <c r="GF609" s="53"/>
      <c r="GG609" s="53"/>
      <c r="GH609" s="53"/>
      <c r="GI609" s="53"/>
      <c r="GJ609" s="53"/>
      <c r="GK609" s="53"/>
      <c r="GL609" s="53"/>
      <c r="GM609" s="53"/>
      <c r="GN609" s="53"/>
      <c r="GO609" s="53"/>
      <c r="GP609" s="53"/>
      <c r="GQ609" s="53"/>
      <c r="GR609" s="53"/>
      <c r="GS609" s="53"/>
      <c r="GT609" s="53"/>
      <c r="GU609" s="53"/>
      <c r="GV609" s="53"/>
      <c r="GW609" s="53"/>
      <c r="GX609" s="53"/>
      <c r="GY609" s="53"/>
      <c r="GZ609" s="53"/>
      <c r="HA609" s="53"/>
      <c r="HB609" s="53"/>
      <c r="HC609" s="53"/>
      <c r="HD609" s="53"/>
      <c r="HE609" s="53"/>
      <c r="HF609" s="53"/>
      <c r="HG609" s="53"/>
      <c r="HH609" s="53"/>
      <c r="HI609" s="53"/>
      <c r="HJ609" s="53"/>
      <c r="HK609" s="53"/>
      <c r="HL609" s="53"/>
      <c r="HM609" s="53"/>
      <c r="HN609" s="53"/>
      <c r="HO609" s="53"/>
      <c r="HP609" s="53"/>
      <c r="HQ609" s="53"/>
      <c r="HR609" s="53"/>
      <c r="HS609" s="53"/>
      <c r="HT609" s="53"/>
      <c r="HU609" s="53"/>
      <c r="HV609" s="53"/>
      <c r="HW609" s="53"/>
      <c r="HX609" s="53"/>
      <c r="HY609" s="53"/>
      <c r="HZ609" s="53"/>
      <c r="IA609" s="53"/>
      <c r="IB609" s="53"/>
      <c r="IC609" s="53"/>
      <c r="ID609" s="53"/>
      <c r="IE609" s="53"/>
      <c r="IF609" s="53"/>
      <c r="IG609" s="53"/>
      <c r="IH609" s="53"/>
      <c r="II609" s="53"/>
      <c r="IJ609" s="53"/>
      <c r="IK609" s="53"/>
      <c r="IL609" s="53"/>
      <c r="IM609" s="53"/>
      <c r="IN609" s="53"/>
      <c r="IO609" s="53"/>
      <c r="IP609" s="53"/>
      <c r="IQ609" s="53"/>
      <c r="IR609" s="53"/>
      <c r="IS609" s="53"/>
      <c r="IT609" s="53"/>
      <c r="IU609" s="53"/>
      <c r="IV609" s="53"/>
      <c r="IW609" s="53"/>
      <c r="IX609" s="53"/>
      <c r="IY609" s="53"/>
      <c r="IZ609" s="53"/>
      <c r="JA609" s="53"/>
      <c r="JB609" s="53"/>
      <c r="JC609" s="53"/>
      <c r="JD609" s="53"/>
      <c r="JE609" s="53"/>
      <c r="JF609" s="53"/>
      <c r="JG609" s="53"/>
      <c r="JH609" s="53"/>
      <c r="JI609" s="53"/>
      <c r="JJ609" s="53"/>
      <c r="JK609" s="53"/>
      <c r="JL609" s="53"/>
      <c r="JM609" s="53"/>
      <c r="JN609" s="53"/>
      <c r="JO609" s="53"/>
      <c r="JP609" s="53"/>
      <c r="JQ609" s="53"/>
      <c r="JR609" s="53"/>
      <c r="JS609" s="53"/>
      <c r="JT609" s="53"/>
      <c r="JU609" s="53"/>
      <c r="JV609" s="53"/>
      <c r="JW609" s="53"/>
      <c r="JX609" s="53"/>
      <c r="JY609" s="53"/>
      <c r="JZ609" s="53"/>
      <c r="KA609" s="53"/>
      <c r="KB609" s="53"/>
      <c r="KC609" s="53"/>
      <c r="KD609" s="53"/>
      <c r="KE609" s="53"/>
      <c r="KF609" s="53"/>
      <c r="KG609" s="53"/>
      <c r="KH609" s="53"/>
      <c r="KI609" s="53"/>
      <c r="KJ609" s="53"/>
      <c r="KK609" s="53"/>
      <c r="KL609" s="53"/>
      <c r="KM609" s="53"/>
      <c r="KN609" s="53"/>
      <c r="KO609" s="53"/>
      <c r="KP609" s="53"/>
      <c r="KQ609" s="53"/>
      <c r="KR609" s="53"/>
      <c r="KS609" s="53"/>
      <c r="KT609" s="53"/>
      <c r="KU609" s="53"/>
      <c r="KV609" s="53"/>
      <c r="KW609" s="53"/>
      <c r="KX609" s="53"/>
      <c r="KY609" s="53"/>
      <c r="KZ609" s="53"/>
      <c r="LA609" s="53"/>
      <c r="LB609" s="53"/>
      <c r="LC609" s="53"/>
      <c r="LD609" s="53"/>
      <c r="LE609" s="53"/>
      <c r="LF609" s="53"/>
      <c r="LG609" s="53"/>
      <c r="LH609" s="53"/>
      <c r="LI609" s="53"/>
      <c r="LJ609" s="53"/>
      <c r="LK609" s="53"/>
      <c r="LL609" s="53"/>
      <c r="LM609" s="53"/>
      <c r="LN609" s="53"/>
      <c r="LO609" s="53"/>
      <c r="LP609" s="53"/>
      <c r="LQ609" s="53"/>
      <c r="LR609" s="53"/>
      <c r="LS609" s="53"/>
      <c r="LT609" s="53"/>
      <c r="LU609" s="53"/>
      <c r="LV609" s="53"/>
      <c r="LW609" s="53"/>
      <c r="LX609" s="53"/>
      <c r="LY609" s="53"/>
      <c r="LZ609" s="53"/>
      <c r="MA609" s="53"/>
      <c r="MB609" s="53"/>
      <c r="MC609" s="53"/>
      <c r="MD609" s="53"/>
      <c r="ME609" s="53"/>
      <c r="MF609" s="53"/>
      <c r="MG609" s="53"/>
      <c r="MH609" s="53"/>
      <c r="MI609" s="53"/>
      <c r="MJ609" s="53"/>
      <c r="MK609" s="53"/>
      <c r="ML609" s="53"/>
      <c r="MM609" s="53"/>
      <c r="MN609" s="53"/>
      <c r="MO609" s="53"/>
      <c r="MP609" s="53"/>
      <c r="MQ609" s="53"/>
      <c r="MR609" s="53"/>
      <c r="MS609" s="53"/>
      <c r="MT609" s="53"/>
      <c r="MU609" s="53"/>
      <c r="MV609" s="53"/>
      <c r="MW609" s="53"/>
      <c r="MX609" s="53"/>
      <c r="MY609" s="53"/>
      <c r="MZ609" s="53"/>
      <c r="NA609" s="53"/>
      <c r="NB609" s="53"/>
      <c r="NC609" s="53"/>
      <c r="ND609" s="53"/>
      <c r="NE609" s="53"/>
      <c r="NF609" s="53"/>
      <c r="NG609" s="53"/>
      <c r="NH609" s="53"/>
      <c r="NI609" s="53"/>
      <c r="NJ609" s="53"/>
      <c r="NK609" s="53"/>
      <c r="NL609" s="53"/>
      <c r="NM609" s="53"/>
      <c r="NN609" s="53"/>
      <c r="NO609" s="53"/>
      <c r="NP609" s="53"/>
      <c r="NQ609" s="53"/>
      <c r="NR609" s="53"/>
      <c r="NS609" s="53"/>
      <c r="NT609" s="53"/>
      <c r="NU609" s="53"/>
      <c r="NV609" s="53"/>
      <c r="NW609" s="53"/>
      <c r="NX609" s="53"/>
      <c r="NY609" s="53"/>
      <c r="NZ609" s="53"/>
      <c r="OA609" s="53"/>
      <c r="OB609" s="53"/>
      <c r="OC609" s="53"/>
      <c r="OD609" s="53"/>
      <c r="OE609" s="53"/>
      <c r="OF609" s="53"/>
      <c r="OG609" s="53"/>
      <c r="OH609" s="53"/>
      <c r="OI609" s="53"/>
      <c r="OJ609" s="53"/>
      <c r="OK609" s="53"/>
      <c r="OL609" s="53"/>
      <c r="OM609" s="53"/>
      <c r="ON609" s="53"/>
      <c r="OO609" s="53"/>
      <c r="OP609" s="53"/>
      <c r="OQ609" s="53"/>
      <c r="OR609" s="53"/>
      <c r="OS609" s="53"/>
      <c r="OT609" s="53"/>
      <c r="OU609" s="53"/>
      <c r="OV609" s="53"/>
      <c r="OW609" s="53"/>
      <c r="OX609" s="53"/>
      <c r="OY609" s="53"/>
      <c r="OZ609" s="53"/>
      <c r="PA609" s="53"/>
      <c r="PB609" s="53"/>
      <c r="PC609" s="53"/>
      <c r="PD609" s="53"/>
      <c r="PE609" s="53"/>
      <c r="PF609" s="53"/>
      <c r="PG609" s="53"/>
      <c r="PH609" s="53"/>
      <c r="PI609" s="53"/>
      <c r="PJ609" s="53"/>
      <c r="PK609" s="53"/>
      <c r="PL609" s="53"/>
      <c r="PM609" s="53"/>
      <c r="PN609" s="53"/>
      <c r="PO609" s="53"/>
      <c r="PP609" s="53"/>
      <c r="PQ609" s="53"/>
      <c r="PR609" s="53"/>
      <c r="PS609" s="53"/>
      <c r="PT609" s="53"/>
      <c r="PU609" s="53"/>
      <c r="PV609" s="53"/>
      <c r="PW609" s="53"/>
      <c r="PX609" s="53"/>
      <c r="PY609" s="53"/>
      <c r="PZ609" s="53"/>
      <c r="QA609" s="53"/>
      <c r="QB609" s="53"/>
      <c r="QC609" s="53"/>
      <c r="QD609" s="53"/>
      <c r="QE609" s="53"/>
      <c r="QF609" s="53"/>
      <c r="QG609" s="53"/>
      <c r="QH609" s="53"/>
      <c r="QI609" s="53"/>
      <c r="QJ609" s="53"/>
      <c r="QK609" s="53"/>
      <c r="QL609" s="53"/>
      <c r="QM609" s="53"/>
      <c r="QN609" s="53"/>
      <c r="QO609" s="53"/>
      <c r="QP609" s="53"/>
      <c r="QQ609" s="53"/>
      <c r="QR609" s="53"/>
      <c r="QS609" s="53"/>
      <c r="QT609" s="53"/>
      <c r="QU609" s="53"/>
      <c r="QV609" s="53"/>
      <c r="QW609" s="53"/>
      <c r="QX609" s="53"/>
      <c r="QY609" s="53"/>
      <c r="QZ609" s="53"/>
      <c r="RA609" s="53"/>
      <c r="RB609" s="53"/>
      <c r="RC609" s="53"/>
      <c r="RD609" s="53"/>
      <c r="RE609" s="53"/>
      <c r="RF609" s="53"/>
      <c r="RG609" s="53"/>
      <c r="RH609" s="53"/>
      <c r="RI609" s="53"/>
      <c r="RJ609" s="53"/>
      <c r="RK609" s="53"/>
      <c r="RL609" s="53"/>
      <c r="RM609" s="53"/>
      <c r="RN609" s="53"/>
      <c r="RO609" s="53"/>
      <c r="RP609" s="53"/>
      <c r="RQ609" s="53"/>
      <c r="RR609" s="53"/>
      <c r="RS609" s="53"/>
      <c r="RT609" s="53"/>
      <c r="RU609" s="53"/>
      <c r="RV609" s="53"/>
      <c r="RW609" s="53"/>
      <c r="RX609" s="53"/>
      <c r="RY609" s="53"/>
      <c r="RZ609" s="53"/>
      <c r="SA609" s="53"/>
      <c r="SB609" s="53"/>
      <c r="SC609" s="53"/>
      <c r="SD609" s="53"/>
      <c r="SE609" s="53"/>
      <c r="SF609" s="53"/>
      <c r="SG609" s="53"/>
      <c r="SH609" s="53"/>
      <c r="SI609" s="53"/>
      <c r="SJ609" s="53"/>
      <c r="SK609" s="53"/>
      <c r="SL609" s="53"/>
      <c r="SM609" s="53"/>
      <c r="SN609" s="53"/>
      <c r="SO609" s="53"/>
      <c r="SP609" s="53"/>
      <c r="SQ609" s="53"/>
      <c r="SR609" s="53"/>
      <c r="SS609" s="53"/>
      <c r="ST609" s="53"/>
      <c r="SU609" s="53"/>
      <c r="SV609" s="53"/>
      <c r="SW609" s="53"/>
      <c r="SX609" s="53"/>
      <c r="SY609" s="53"/>
      <c r="SZ609" s="53"/>
      <c r="TA609" s="53"/>
      <c r="TB609" s="53"/>
      <c r="TC609" s="53"/>
      <c r="TD609" s="53"/>
      <c r="TE609" s="53"/>
      <c r="TF609" s="53"/>
      <c r="TG609" s="53"/>
      <c r="TH609" s="53"/>
      <c r="TI609" s="53"/>
      <c r="TJ609" s="53"/>
      <c r="TK609" s="53"/>
      <c r="TL609" s="53"/>
      <c r="TM609" s="53"/>
      <c r="TN609" s="53"/>
      <c r="TO609" s="53"/>
      <c r="TP609" s="53"/>
      <c r="TQ609" s="53"/>
      <c r="TR609" s="53"/>
      <c r="TS609" s="53"/>
      <c r="TT609" s="53"/>
      <c r="TU609" s="53"/>
      <c r="TV609" s="53"/>
      <c r="TW609" s="53"/>
      <c r="TX609" s="53"/>
      <c r="TY609" s="53"/>
      <c r="TZ609" s="53"/>
      <c r="UA609" s="53"/>
      <c r="UB609" s="53"/>
      <c r="UC609" s="53"/>
      <c r="UD609" s="53"/>
      <c r="UE609" s="53"/>
      <c r="UF609" s="53"/>
      <c r="UG609" s="53"/>
    </row>
    <row r="610" spans="12:553" s="19" customFormat="1" ht="15.75" customHeight="1" x14ac:dyDescent="0.2">
      <c r="L610" s="66"/>
      <c r="M610" s="66"/>
      <c r="N610" s="52"/>
      <c r="O610" s="53"/>
      <c r="P610" s="53"/>
      <c r="Q610" s="53"/>
      <c r="R610" s="53"/>
      <c r="S610" s="53"/>
      <c r="T610" s="53"/>
      <c r="U610" s="53"/>
      <c r="V610" s="53"/>
      <c r="W610" s="53"/>
      <c r="X610" s="53"/>
      <c r="Y610" s="53"/>
      <c r="Z610" s="53"/>
      <c r="AA610" s="53"/>
      <c r="AB610" s="53"/>
      <c r="AC610" s="53"/>
      <c r="AD610" s="53"/>
      <c r="AE610" s="53"/>
      <c r="AF610" s="53"/>
      <c r="AG610" s="53"/>
      <c r="AH610" s="53"/>
      <c r="AI610" s="53"/>
      <c r="AJ610" s="53"/>
      <c r="AK610" s="53"/>
      <c r="AL610" s="53"/>
      <c r="AM610" s="53"/>
      <c r="AN610" s="53"/>
      <c r="AO610" s="53"/>
      <c r="AP610" s="53"/>
      <c r="AQ610" s="53"/>
      <c r="AR610" s="53"/>
      <c r="AS610" s="53"/>
      <c r="AT610" s="53"/>
      <c r="AU610" s="53"/>
      <c r="AV610" s="53"/>
      <c r="AW610" s="53"/>
      <c r="AX610" s="53"/>
      <c r="AY610" s="53"/>
      <c r="AZ610" s="53"/>
      <c r="BA610" s="53"/>
      <c r="BB610" s="53"/>
      <c r="BC610" s="53"/>
      <c r="BD610" s="53"/>
      <c r="BE610" s="53"/>
      <c r="BF610" s="53"/>
      <c r="BG610" s="53"/>
      <c r="BH610" s="53"/>
      <c r="BI610" s="53"/>
      <c r="BJ610" s="53"/>
      <c r="BK610" s="53"/>
      <c r="BL610" s="53"/>
      <c r="BM610" s="53"/>
      <c r="BN610" s="53"/>
      <c r="BO610" s="53"/>
      <c r="BP610" s="53"/>
      <c r="BQ610" s="53"/>
      <c r="BR610" s="53"/>
      <c r="BS610" s="53"/>
      <c r="BT610" s="53"/>
      <c r="BU610" s="53"/>
      <c r="BV610" s="53"/>
      <c r="BW610" s="53"/>
      <c r="BX610" s="53"/>
      <c r="BY610" s="53"/>
      <c r="BZ610" s="53"/>
      <c r="CA610" s="53"/>
      <c r="CB610" s="53"/>
      <c r="CC610" s="53"/>
      <c r="CD610" s="53"/>
      <c r="CE610" s="53"/>
      <c r="CF610" s="53"/>
      <c r="CG610" s="53"/>
      <c r="CH610" s="53"/>
      <c r="CI610" s="53"/>
      <c r="CJ610" s="53"/>
      <c r="CK610" s="53"/>
      <c r="CL610" s="53"/>
      <c r="CM610" s="53"/>
      <c r="CN610" s="53"/>
      <c r="CO610" s="53"/>
      <c r="CP610" s="53"/>
      <c r="CQ610" s="53"/>
      <c r="CR610" s="53"/>
      <c r="CS610" s="53"/>
      <c r="CT610" s="53"/>
      <c r="CU610" s="53"/>
      <c r="CV610" s="53"/>
      <c r="CW610" s="53"/>
      <c r="CX610" s="53"/>
      <c r="CY610" s="53"/>
      <c r="CZ610" s="53"/>
      <c r="DA610" s="53"/>
      <c r="DB610" s="53"/>
      <c r="DC610" s="53"/>
      <c r="DD610" s="53"/>
      <c r="DE610" s="53"/>
      <c r="DF610" s="53"/>
      <c r="DG610" s="53"/>
      <c r="DH610" s="53"/>
      <c r="DI610" s="53"/>
      <c r="DJ610" s="53"/>
      <c r="DK610" s="53"/>
      <c r="DL610" s="53"/>
      <c r="DM610" s="53"/>
      <c r="DN610" s="53"/>
      <c r="DO610" s="53"/>
      <c r="DP610" s="53"/>
      <c r="DQ610" s="53"/>
      <c r="DR610" s="53"/>
      <c r="DS610" s="53"/>
      <c r="DT610" s="53"/>
      <c r="DU610" s="53"/>
      <c r="DV610" s="53"/>
      <c r="DW610" s="53"/>
      <c r="DX610" s="53"/>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3"/>
      <c r="FK610" s="53"/>
      <c r="FL610" s="53"/>
      <c r="FM610" s="53"/>
      <c r="FN610" s="53"/>
      <c r="FO610" s="53"/>
      <c r="FP610" s="53"/>
      <c r="FQ610" s="53"/>
      <c r="FR610" s="53"/>
      <c r="FS610" s="53"/>
      <c r="FT610" s="53"/>
      <c r="FU610" s="53"/>
      <c r="FV610" s="53"/>
      <c r="FW610" s="53"/>
      <c r="FX610" s="53"/>
      <c r="FY610" s="53"/>
      <c r="FZ610" s="53"/>
      <c r="GA610" s="53"/>
      <c r="GB610" s="53"/>
      <c r="GC610" s="53"/>
      <c r="GD610" s="53"/>
      <c r="GE610" s="53"/>
      <c r="GF610" s="53"/>
      <c r="GG610" s="53"/>
      <c r="GH610" s="53"/>
      <c r="GI610" s="53"/>
      <c r="GJ610" s="53"/>
      <c r="GK610" s="53"/>
      <c r="GL610" s="53"/>
      <c r="GM610" s="53"/>
      <c r="GN610" s="53"/>
      <c r="GO610" s="53"/>
      <c r="GP610" s="53"/>
      <c r="GQ610" s="53"/>
      <c r="GR610" s="53"/>
      <c r="GS610" s="53"/>
      <c r="GT610" s="53"/>
      <c r="GU610" s="53"/>
      <c r="GV610" s="53"/>
      <c r="GW610" s="53"/>
      <c r="GX610" s="53"/>
      <c r="GY610" s="53"/>
      <c r="GZ610" s="53"/>
      <c r="HA610" s="53"/>
      <c r="HB610" s="53"/>
      <c r="HC610" s="53"/>
      <c r="HD610" s="53"/>
      <c r="HE610" s="53"/>
      <c r="HF610" s="53"/>
      <c r="HG610" s="53"/>
      <c r="HH610" s="53"/>
      <c r="HI610" s="53"/>
      <c r="HJ610" s="53"/>
      <c r="HK610" s="53"/>
      <c r="HL610" s="53"/>
      <c r="HM610" s="53"/>
      <c r="HN610" s="53"/>
      <c r="HO610" s="53"/>
      <c r="HP610" s="53"/>
      <c r="HQ610" s="53"/>
      <c r="HR610" s="53"/>
      <c r="HS610" s="53"/>
      <c r="HT610" s="53"/>
      <c r="HU610" s="53"/>
      <c r="HV610" s="53"/>
      <c r="HW610" s="53"/>
      <c r="HX610" s="53"/>
      <c r="HY610" s="53"/>
      <c r="HZ610" s="53"/>
      <c r="IA610" s="53"/>
      <c r="IB610" s="53"/>
      <c r="IC610" s="53"/>
      <c r="ID610" s="53"/>
      <c r="IE610" s="53"/>
      <c r="IF610" s="53"/>
      <c r="IG610" s="53"/>
      <c r="IH610" s="53"/>
      <c r="II610" s="53"/>
      <c r="IJ610" s="53"/>
      <c r="IK610" s="53"/>
      <c r="IL610" s="53"/>
      <c r="IM610" s="53"/>
      <c r="IN610" s="53"/>
      <c r="IO610" s="53"/>
      <c r="IP610" s="53"/>
      <c r="IQ610" s="53"/>
      <c r="IR610" s="53"/>
      <c r="IS610" s="53"/>
      <c r="IT610" s="53"/>
      <c r="IU610" s="53"/>
      <c r="IV610" s="53"/>
      <c r="IW610" s="53"/>
      <c r="IX610" s="53"/>
      <c r="IY610" s="53"/>
      <c r="IZ610" s="53"/>
      <c r="JA610" s="53"/>
      <c r="JB610" s="53"/>
      <c r="JC610" s="53"/>
      <c r="JD610" s="53"/>
      <c r="JE610" s="53"/>
      <c r="JF610" s="53"/>
      <c r="JG610" s="53"/>
      <c r="JH610" s="53"/>
      <c r="JI610" s="53"/>
      <c r="JJ610" s="53"/>
      <c r="JK610" s="53"/>
      <c r="JL610" s="53"/>
      <c r="JM610" s="53"/>
      <c r="JN610" s="53"/>
      <c r="JO610" s="53"/>
      <c r="JP610" s="53"/>
      <c r="JQ610" s="53"/>
      <c r="JR610" s="53"/>
      <c r="JS610" s="53"/>
      <c r="JT610" s="53"/>
      <c r="JU610" s="53"/>
      <c r="JV610" s="53"/>
      <c r="JW610" s="53"/>
      <c r="JX610" s="53"/>
      <c r="JY610" s="53"/>
      <c r="JZ610" s="53"/>
      <c r="KA610" s="53"/>
      <c r="KB610" s="53"/>
      <c r="KC610" s="53"/>
      <c r="KD610" s="53"/>
      <c r="KE610" s="53"/>
      <c r="KF610" s="53"/>
      <c r="KG610" s="53"/>
      <c r="KH610" s="53"/>
      <c r="KI610" s="53"/>
      <c r="KJ610" s="53"/>
      <c r="KK610" s="53"/>
      <c r="KL610" s="53"/>
      <c r="KM610" s="53"/>
      <c r="KN610" s="53"/>
      <c r="KO610" s="53"/>
      <c r="KP610" s="53"/>
      <c r="KQ610" s="53"/>
      <c r="KR610" s="53"/>
      <c r="KS610" s="53"/>
      <c r="KT610" s="53"/>
      <c r="KU610" s="53"/>
      <c r="KV610" s="53"/>
      <c r="KW610" s="53"/>
      <c r="KX610" s="53"/>
      <c r="KY610" s="53"/>
      <c r="KZ610" s="53"/>
      <c r="LA610" s="53"/>
      <c r="LB610" s="53"/>
      <c r="LC610" s="53"/>
      <c r="LD610" s="53"/>
      <c r="LE610" s="53"/>
      <c r="LF610" s="53"/>
      <c r="LG610" s="53"/>
      <c r="LH610" s="53"/>
      <c r="LI610" s="53"/>
      <c r="LJ610" s="53"/>
      <c r="LK610" s="53"/>
      <c r="LL610" s="53"/>
      <c r="LM610" s="53"/>
      <c r="LN610" s="53"/>
      <c r="LO610" s="53"/>
      <c r="LP610" s="53"/>
      <c r="LQ610" s="53"/>
      <c r="LR610" s="53"/>
      <c r="LS610" s="53"/>
      <c r="LT610" s="53"/>
      <c r="LU610" s="53"/>
      <c r="LV610" s="53"/>
      <c r="LW610" s="53"/>
      <c r="LX610" s="53"/>
      <c r="LY610" s="53"/>
      <c r="LZ610" s="53"/>
      <c r="MA610" s="53"/>
      <c r="MB610" s="53"/>
      <c r="MC610" s="53"/>
      <c r="MD610" s="53"/>
      <c r="ME610" s="53"/>
      <c r="MF610" s="53"/>
      <c r="MG610" s="53"/>
      <c r="MH610" s="53"/>
      <c r="MI610" s="53"/>
      <c r="MJ610" s="53"/>
      <c r="MK610" s="53"/>
      <c r="ML610" s="53"/>
      <c r="MM610" s="53"/>
      <c r="MN610" s="53"/>
      <c r="MO610" s="53"/>
      <c r="MP610" s="53"/>
      <c r="MQ610" s="53"/>
      <c r="MR610" s="53"/>
      <c r="MS610" s="53"/>
      <c r="MT610" s="53"/>
      <c r="MU610" s="53"/>
      <c r="MV610" s="53"/>
      <c r="MW610" s="53"/>
      <c r="MX610" s="53"/>
      <c r="MY610" s="53"/>
      <c r="MZ610" s="53"/>
      <c r="NA610" s="53"/>
      <c r="NB610" s="53"/>
      <c r="NC610" s="53"/>
      <c r="ND610" s="53"/>
      <c r="NE610" s="53"/>
      <c r="NF610" s="53"/>
      <c r="NG610" s="53"/>
      <c r="NH610" s="53"/>
      <c r="NI610" s="53"/>
      <c r="NJ610" s="53"/>
      <c r="NK610" s="53"/>
      <c r="NL610" s="53"/>
      <c r="NM610" s="53"/>
      <c r="NN610" s="53"/>
      <c r="NO610" s="53"/>
      <c r="NP610" s="53"/>
      <c r="NQ610" s="53"/>
      <c r="NR610" s="53"/>
      <c r="NS610" s="53"/>
      <c r="NT610" s="53"/>
      <c r="NU610" s="53"/>
      <c r="NV610" s="53"/>
      <c r="NW610" s="53"/>
      <c r="NX610" s="53"/>
      <c r="NY610" s="53"/>
      <c r="NZ610" s="53"/>
      <c r="OA610" s="53"/>
      <c r="OB610" s="53"/>
      <c r="OC610" s="53"/>
      <c r="OD610" s="53"/>
      <c r="OE610" s="53"/>
      <c r="OF610" s="53"/>
      <c r="OG610" s="53"/>
      <c r="OH610" s="53"/>
      <c r="OI610" s="53"/>
      <c r="OJ610" s="53"/>
      <c r="OK610" s="53"/>
      <c r="OL610" s="53"/>
      <c r="OM610" s="53"/>
      <c r="ON610" s="53"/>
      <c r="OO610" s="53"/>
      <c r="OP610" s="53"/>
      <c r="OQ610" s="53"/>
      <c r="OR610" s="53"/>
      <c r="OS610" s="53"/>
      <c r="OT610" s="53"/>
      <c r="OU610" s="53"/>
      <c r="OV610" s="53"/>
      <c r="OW610" s="53"/>
      <c r="OX610" s="53"/>
      <c r="OY610" s="53"/>
      <c r="OZ610" s="53"/>
      <c r="PA610" s="53"/>
      <c r="PB610" s="53"/>
      <c r="PC610" s="53"/>
      <c r="PD610" s="53"/>
      <c r="PE610" s="53"/>
      <c r="PF610" s="53"/>
      <c r="PG610" s="53"/>
      <c r="PH610" s="53"/>
      <c r="PI610" s="53"/>
      <c r="PJ610" s="53"/>
      <c r="PK610" s="53"/>
      <c r="PL610" s="53"/>
      <c r="PM610" s="53"/>
      <c r="PN610" s="53"/>
      <c r="PO610" s="53"/>
      <c r="PP610" s="53"/>
      <c r="PQ610" s="53"/>
      <c r="PR610" s="53"/>
      <c r="PS610" s="53"/>
      <c r="PT610" s="53"/>
      <c r="PU610" s="53"/>
      <c r="PV610" s="53"/>
      <c r="PW610" s="53"/>
      <c r="PX610" s="53"/>
      <c r="PY610" s="53"/>
      <c r="PZ610" s="53"/>
      <c r="QA610" s="53"/>
      <c r="QB610" s="53"/>
      <c r="QC610" s="53"/>
      <c r="QD610" s="53"/>
      <c r="QE610" s="53"/>
      <c r="QF610" s="53"/>
      <c r="QG610" s="53"/>
      <c r="QH610" s="53"/>
      <c r="QI610" s="53"/>
      <c r="QJ610" s="53"/>
      <c r="QK610" s="53"/>
      <c r="QL610" s="53"/>
      <c r="QM610" s="53"/>
      <c r="QN610" s="53"/>
      <c r="QO610" s="53"/>
      <c r="QP610" s="53"/>
      <c r="QQ610" s="53"/>
      <c r="QR610" s="53"/>
      <c r="QS610" s="53"/>
      <c r="QT610" s="53"/>
      <c r="QU610" s="53"/>
      <c r="QV610" s="53"/>
      <c r="QW610" s="53"/>
      <c r="QX610" s="53"/>
      <c r="QY610" s="53"/>
      <c r="QZ610" s="53"/>
      <c r="RA610" s="53"/>
      <c r="RB610" s="53"/>
      <c r="RC610" s="53"/>
      <c r="RD610" s="53"/>
      <c r="RE610" s="53"/>
      <c r="RF610" s="53"/>
      <c r="RG610" s="53"/>
      <c r="RH610" s="53"/>
      <c r="RI610" s="53"/>
      <c r="RJ610" s="53"/>
      <c r="RK610" s="53"/>
      <c r="RL610" s="53"/>
      <c r="RM610" s="53"/>
      <c r="RN610" s="53"/>
      <c r="RO610" s="53"/>
      <c r="RP610" s="53"/>
      <c r="RQ610" s="53"/>
      <c r="RR610" s="53"/>
      <c r="RS610" s="53"/>
      <c r="RT610" s="53"/>
      <c r="RU610" s="53"/>
      <c r="RV610" s="53"/>
      <c r="RW610" s="53"/>
      <c r="RX610" s="53"/>
      <c r="RY610" s="53"/>
      <c r="RZ610" s="53"/>
      <c r="SA610" s="53"/>
      <c r="SB610" s="53"/>
      <c r="SC610" s="53"/>
      <c r="SD610" s="53"/>
      <c r="SE610" s="53"/>
      <c r="SF610" s="53"/>
      <c r="SG610" s="53"/>
      <c r="SH610" s="53"/>
      <c r="SI610" s="53"/>
      <c r="SJ610" s="53"/>
      <c r="SK610" s="53"/>
      <c r="SL610" s="53"/>
      <c r="SM610" s="53"/>
      <c r="SN610" s="53"/>
      <c r="SO610" s="53"/>
      <c r="SP610" s="53"/>
      <c r="SQ610" s="53"/>
      <c r="SR610" s="53"/>
      <c r="SS610" s="53"/>
      <c r="ST610" s="53"/>
      <c r="SU610" s="53"/>
      <c r="SV610" s="53"/>
      <c r="SW610" s="53"/>
      <c r="SX610" s="53"/>
      <c r="SY610" s="53"/>
      <c r="SZ610" s="53"/>
      <c r="TA610" s="53"/>
      <c r="TB610" s="53"/>
      <c r="TC610" s="53"/>
      <c r="TD610" s="53"/>
      <c r="TE610" s="53"/>
      <c r="TF610" s="53"/>
      <c r="TG610" s="53"/>
      <c r="TH610" s="53"/>
      <c r="TI610" s="53"/>
      <c r="TJ610" s="53"/>
      <c r="TK610" s="53"/>
      <c r="TL610" s="53"/>
      <c r="TM610" s="53"/>
      <c r="TN610" s="53"/>
      <c r="TO610" s="53"/>
      <c r="TP610" s="53"/>
      <c r="TQ610" s="53"/>
      <c r="TR610" s="53"/>
      <c r="TS610" s="53"/>
      <c r="TT610" s="53"/>
      <c r="TU610" s="53"/>
      <c r="TV610" s="53"/>
      <c r="TW610" s="53"/>
      <c r="TX610" s="53"/>
      <c r="TY610" s="53"/>
      <c r="TZ610" s="53"/>
      <c r="UA610" s="53"/>
      <c r="UB610" s="53"/>
      <c r="UC610" s="53"/>
      <c r="UD610" s="53"/>
      <c r="UE610" s="53"/>
      <c r="UF610" s="53"/>
      <c r="UG610" s="53"/>
    </row>
    <row r="611" spans="12:553" s="19" customFormat="1" ht="15.75" customHeight="1" x14ac:dyDescent="0.2">
      <c r="L611" s="66"/>
      <c r="M611" s="66"/>
      <c r="N611" s="52"/>
      <c r="O611" s="53"/>
      <c r="P611" s="53"/>
      <c r="Q611" s="53"/>
      <c r="R611" s="53"/>
      <c r="S611" s="53"/>
      <c r="T611" s="53"/>
      <c r="U611" s="53"/>
      <c r="V611" s="53"/>
      <c r="W611" s="53"/>
      <c r="X611" s="53"/>
      <c r="Y611" s="53"/>
      <c r="Z611" s="53"/>
      <c r="AA611" s="53"/>
      <c r="AB611" s="53"/>
      <c r="AC611" s="53"/>
      <c r="AD611" s="53"/>
      <c r="AE611" s="53"/>
      <c r="AF611" s="53"/>
      <c r="AG611" s="53"/>
      <c r="AH611" s="53"/>
      <c r="AI611" s="53"/>
      <c r="AJ611" s="53"/>
      <c r="AK611" s="53"/>
      <c r="AL611" s="53"/>
      <c r="AM611" s="53"/>
      <c r="AN611" s="53"/>
      <c r="AO611" s="53"/>
      <c r="AP611" s="53"/>
      <c r="AQ611" s="53"/>
      <c r="AR611" s="53"/>
      <c r="AS611" s="53"/>
      <c r="AT611" s="53"/>
      <c r="AU611" s="53"/>
      <c r="AV611" s="53"/>
      <c r="AW611" s="53"/>
      <c r="AX611" s="53"/>
      <c r="AY611" s="53"/>
      <c r="AZ611" s="53"/>
      <c r="BA611" s="53"/>
      <c r="BB611" s="53"/>
      <c r="BC611" s="53"/>
      <c r="BD611" s="53"/>
      <c r="BE611" s="53"/>
      <c r="BF611" s="53"/>
      <c r="BG611" s="53"/>
      <c r="BH611" s="53"/>
      <c r="BI611" s="53"/>
      <c r="BJ611" s="53"/>
      <c r="BK611" s="53"/>
      <c r="BL611" s="53"/>
      <c r="BM611" s="53"/>
      <c r="BN611" s="53"/>
      <c r="BO611" s="53"/>
      <c r="BP611" s="53"/>
      <c r="BQ611" s="53"/>
      <c r="BR611" s="53"/>
      <c r="BS611" s="53"/>
      <c r="BT611" s="53"/>
      <c r="BU611" s="53"/>
      <c r="BV611" s="53"/>
      <c r="BW611" s="53"/>
      <c r="BX611" s="53"/>
      <c r="BY611" s="53"/>
      <c r="BZ611" s="53"/>
      <c r="CA611" s="53"/>
      <c r="CB611" s="53"/>
      <c r="CC611" s="53"/>
      <c r="CD611" s="53"/>
      <c r="CE611" s="53"/>
      <c r="CF611" s="53"/>
      <c r="CG611" s="53"/>
      <c r="CH611" s="53"/>
      <c r="CI611" s="53"/>
      <c r="CJ611" s="53"/>
      <c r="CK611" s="53"/>
      <c r="CL611" s="53"/>
      <c r="CM611" s="53"/>
      <c r="CN611" s="53"/>
      <c r="CO611" s="53"/>
      <c r="CP611" s="53"/>
      <c r="CQ611" s="53"/>
      <c r="CR611" s="53"/>
      <c r="CS611" s="53"/>
      <c r="CT611" s="53"/>
      <c r="CU611" s="53"/>
      <c r="CV611" s="53"/>
      <c r="CW611" s="53"/>
      <c r="CX611" s="53"/>
      <c r="CY611" s="53"/>
      <c r="CZ611" s="53"/>
      <c r="DA611" s="53"/>
      <c r="DB611" s="53"/>
      <c r="DC611" s="53"/>
      <c r="DD611" s="53"/>
      <c r="DE611" s="53"/>
      <c r="DF611" s="53"/>
      <c r="DG611" s="53"/>
      <c r="DH611" s="53"/>
      <c r="DI611" s="53"/>
      <c r="DJ611" s="53"/>
      <c r="DK611" s="53"/>
      <c r="DL611" s="53"/>
      <c r="DM611" s="53"/>
      <c r="DN611" s="53"/>
      <c r="DO611" s="53"/>
      <c r="DP611" s="53"/>
      <c r="DQ611" s="53"/>
      <c r="DR611" s="53"/>
      <c r="DS611" s="53"/>
      <c r="DT611" s="53"/>
      <c r="DU611" s="53"/>
      <c r="DV611" s="53"/>
      <c r="DW611" s="53"/>
      <c r="DX611" s="53"/>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3"/>
      <c r="FK611" s="53"/>
      <c r="FL611" s="53"/>
      <c r="FM611" s="53"/>
      <c r="FN611" s="53"/>
      <c r="FO611" s="53"/>
      <c r="FP611" s="53"/>
      <c r="FQ611" s="53"/>
      <c r="FR611" s="53"/>
      <c r="FS611" s="53"/>
      <c r="FT611" s="53"/>
      <c r="FU611" s="53"/>
      <c r="FV611" s="53"/>
      <c r="FW611" s="53"/>
      <c r="FX611" s="53"/>
      <c r="FY611" s="53"/>
      <c r="FZ611" s="53"/>
      <c r="GA611" s="53"/>
      <c r="GB611" s="53"/>
      <c r="GC611" s="53"/>
      <c r="GD611" s="53"/>
      <c r="GE611" s="53"/>
      <c r="GF611" s="53"/>
      <c r="GG611" s="53"/>
      <c r="GH611" s="53"/>
      <c r="GI611" s="53"/>
      <c r="GJ611" s="53"/>
      <c r="GK611" s="53"/>
      <c r="GL611" s="53"/>
      <c r="GM611" s="53"/>
      <c r="GN611" s="53"/>
      <c r="GO611" s="53"/>
      <c r="GP611" s="53"/>
      <c r="GQ611" s="53"/>
      <c r="GR611" s="53"/>
      <c r="GS611" s="53"/>
      <c r="GT611" s="53"/>
      <c r="GU611" s="53"/>
      <c r="GV611" s="53"/>
      <c r="GW611" s="53"/>
      <c r="GX611" s="53"/>
      <c r="GY611" s="53"/>
      <c r="GZ611" s="53"/>
      <c r="HA611" s="53"/>
      <c r="HB611" s="53"/>
      <c r="HC611" s="53"/>
      <c r="HD611" s="53"/>
      <c r="HE611" s="53"/>
      <c r="HF611" s="53"/>
      <c r="HG611" s="53"/>
      <c r="HH611" s="53"/>
      <c r="HI611" s="53"/>
      <c r="HJ611" s="53"/>
      <c r="HK611" s="53"/>
      <c r="HL611" s="53"/>
      <c r="HM611" s="53"/>
      <c r="HN611" s="53"/>
      <c r="HO611" s="53"/>
      <c r="HP611" s="53"/>
      <c r="HQ611" s="53"/>
      <c r="HR611" s="53"/>
      <c r="HS611" s="53"/>
      <c r="HT611" s="53"/>
      <c r="HU611" s="53"/>
      <c r="HV611" s="53"/>
      <c r="HW611" s="53"/>
      <c r="HX611" s="53"/>
      <c r="HY611" s="53"/>
      <c r="HZ611" s="53"/>
      <c r="IA611" s="53"/>
      <c r="IB611" s="53"/>
      <c r="IC611" s="53"/>
      <c r="ID611" s="53"/>
      <c r="IE611" s="53"/>
      <c r="IF611" s="53"/>
      <c r="IG611" s="53"/>
      <c r="IH611" s="53"/>
      <c r="II611" s="53"/>
      <c r="IJ611" s="53"/>
      <c r="IK611" s="53"/>
      <c r="IL611" s="53"/>
      <c r="IM611" s="53"/>
      <c r="IN611" s="53"/>
      <c r="IO611" s="53"/>
      <c r="IP611" s="53"/>
      <c r="IQ611" s="53"/>
      <c r="IR611" s="53"/>
      <c r="IS611" s="53"/>
      <c r="IT611" s="53"/>
      <c r="IU611" s="53"/>
      <c r="IV611" s="53"/>
      <c r="IW611" s="53"/>
      <c r="IX611" s="53"/>
      <c r="IY611" s="53"/>
      <c r="IZ611" s="53"/>
      <c r="JA611" s="53"/>
      <c r="JB611" s="53"/>
      <c r="JC611" s="53"/>
      <c r="JD611" s="53"/>
      <c r="JE611" s="53"/>
      <c r="JF611" s="53"/>
      <c r="JG611" s="53"/>
      <c r="JH611" s="53"/>
      <c r="JI611" s="53"/>
      <c r="JJ611" s="53"/>
      <c r="JK611" s="53"/>
      <c r="JL611" s="53"/>
      <c r="JM611" s="53"/>
      <c r="JN611" s="53"/>
      <c r="JO611" s="53"/>
      <c r="JP611" s="53"/>
      <c r="JQ611" s="53"/>
      <c r="JR611" s="53"/>
      <c r="JS611" s="53"/>
      <c r="JT611" s="53"/>
      <c r="JU611" s="53"/>
      <c r="JV611" s="53"/>
      <c r="JW611" s="53"/>
      <c r="JX611" s="53"/>
      <c r="JY611" s="53"/>
      <c r="JZ611" s="53"/>
      <c r="KA611" s="53"/>
      <c r="KB611" s="53"/>
      <c r="KC611" s="53"/>
      <c r="KD611" s="53"/>
      <c r="KE611" s="53"/>
      <c r="KF611" s="53"/>
      <c r="KG611" s="53"/>
      <c r="KH611" s="53"/>
      <c r="KI611" s="53"/>
      <c r="KJ611" s="53"/>
      <c r="KK611" s="53"/>
      <c r="KL611" s="53"/>
      <c r="KM611" s="53"/>
      <c r="KN611" s="53"/>
      <c r="KO611" s="53"/>
      <c r="KP611" s="53"/>
      <c r="KQ611" s="53"/>
      <c r="KR611" s="53"/>
      <c r="KS611" s="53"/>
      <c r="KT611" s="53"/>
      <c r="KU611" s="53"/>
      <c r="KV611" s="53"/>
      <c r="KW611" s="53"/>
      <c r="KX611" s="53"/>
      <c r="KY611" s="53"/>
      <c r="KZ611" s="53"/>
      <c r="LA611" s="53"/>
      <c r="LB611" s="53"/>
      <c r="LC611" s="53"/>
      <c r="LD611" s="53"/>
      <c r="LE611" s="53"/>
      <c r="LF611" s="53"/>
      <c r="LG611" s="53"/>
      <c r="LH611" s="53"/>
      <c r="LI611" s="53"/>
      <c r="LJ611" s="53"/>
      <c r="LK611" s="53"/>
      <c r="LL611" s="53"/>
      <c r="LM611" s="53"/>
      <c r="LN611" s="53"/>
      <c r="LO611" s="53"/>
      <c r="LP611" s="53"/>
      <c r="LQ611" s="53"/>
      <c r="LR611" s="53"/>
      <c r="LS611" s="53"/>
      <c r="LT611" s="53"/>
      <c r="LU611" s="53"/>
      <c r="LV611" s="53"/>
      <c r="LW611" s="53"/>
      <c r="LX611" s="53"/>
      <c r="LY611" s="53"/>
      <c r="LZ611" s="53"/>
      <c r="MA611" s="53"/>
      <c r="MB611" s="53"/>
      <c r="MC611" s="53"/>
      <c r="MD611" s="53"/>
      <c r="ME611" s="53"/>
      <c r="MF611" s="53"/>
      <c r="MG611" s="53"/>
      <c r="MH611" s="53"/>
      <c r="MI611" s="53"/>
      <c r="MJ611" s="53"/>
      <c r="MK611" s="53"/>
      <c r="ML611" s="53"/>
      <c r="MM611" s="53"/>
      <c r="MN611" s="53"/>
      <c r="MO611" s="53"/>
      <c r="MP611" s="53"/>
      <c r="MQ611" s="53"/>
      <c r="MR611" s="53"/>
      <c r="MS611" s="53"/>
      <c r="MT611" s="53"/>
      <c r="MU611" s="53"/>
      <c r="MV611" s="53"/>
      <c r="MW611" s="53"/>
      <c r="MX611" s="53"/>
      <c r="MY611" s="53"/>
      <c r="MZ611" s="53"/>
      <c r="NA611" s="53"/>
      <c r="NB611" s="53"/>
      <c r="NC611" s="53"/>
      <c r="ND611" s="53"/>
      <c r="NE611" s="53"/>
      <c r="NF611" s="53"/>
      <c r="NG611" s="53"/>
      <c r="NH611" s="53"/>
      <c r="NI611" s="53"/>
      <c r="NJ611" s="53"/>
      <c r="NK611" s="53"/>
      <c r="NL611" s="53"/>
      <c r="NM611" s="53"/>
      <c r="NN611" s="53"/>
      <c r="NO611" s="53"/>
      <c r="NP611" s="53"/>
      <c r="NQ611" s="53"/>
      <c r="NR611" s="53"/>
      <c r="NS611" s="53"/>
      <c r="NT611" s="53"/>
      <c r="NU611" s="53"/>
      <c r="NV611" s="53"/>
      <c r="NW611" s="53"/>
      <c r="NX611" s="53"/>
      <c r="NY611" s="53"/>
      <c r="NZ611" s="53"/>
      <c r="OA611" s="53"/>
      <c r="OB611" s="53"/>
      <c r="OC611" s="53"/>
      <c r="OD611" s="53"/>
      <c r="OE611" s="53"/>
      <c r="OF611" s="53"/>
      <c r="OG611" s="53"/>
      <c r="OH611" s="53"/>
      <c r="OI611" s="53"/>
      <c r="OJ611" s="53"/>
      <c r="OK611" s="53"/>
      <c r="OL611" s="53"/>
      <c r="OM611" s="53"/>
      <c r="ON611" s="53"/>
      <c r="OO611" s="53"/>
      <c r="OP611" s="53"/>
      <c r="OQ611" s="53"/>
      <c r="OR611" s="53"/>
      <c r="OS611" s="53"/>
      <c r="OT611" s="53"/>
      <c r="OU611" s="53"/>
      <c r="OV611" s="53"/>
      <c r="OW611" s="53"/>
      <c r="OX611" s="53"/>
      <c r="OY611" s="53"/>
      <c r="OZ611" s="53"/>
      <c r="PA611" s="53"/>
      <c r="PB611" s="53"/>
      <c r="PC611" s="53"/>
      <c r="PD611" s="53"/>
      <c r="PE611" s="53"/>
      <c r="PF611" s="53"/>
      <c r="PG611" s="53"/>
      <c r="PH611" s="53"/>
      <c r="PI611" s="53"/>
      <c r="PJ611" s="53"/>
      <c r="PK611" s="53"/>
      <c r="PL611" s="53"/>
      <c r="PM611" s="53"/>
      <c r="PN611" s="53"/>
      <c r="PO611" s="53"/>
      <c r="PP611" s="53"/>
      <c r="PQ611" s="53"/>
      <c r="PR611" s="53"/>
      <c r="PS611" s="53"/>
      <c r="PT611" s="53"/>
      <c r="PU611" s="53"/>
      <c r="PV611" s="53"/>
      <c r="PW611" s="53"/>
      <c r="PX611" s="53"/>
      <c r="PY611" s="53"/>
      <c r="PZ611" s="53"/>
      <c r="QA611" s="53"/>
      <c r="QB611" s="53"/>
      <c r="QC611" s="53"/>
      <c r="QD611" s="53"/>
      <c r="QE611" s="53"/>
      <c r="QF611" s="53"/>
      <c r="QG611" s="53"/>
      <c r="QH611" s="53"/>
      <c r="QI611" s="53"/>
      <c r="QJ611" s="53"/>
      <c r="QK611" s="53"/>
      <c r="QL611" s="53"/>
      <c r="QM611" s="53"/>
      <c r="QN611" s="53"/>
      <c r="QO611" s="53"/>
      <c r="QP611" s="53"/>
      <c r="QQ611" s="53"/>
      <c r="QR611" s="53"/>
      <c r="QS611" s="53"/>
      <c r="QT611" s="53"/>
      <c r="QU611" s="53"/>
      <c r="QV611" s="53"/>
      <c r="QW611" s="53"/>
      <c r="QX611" s="53"/>
      <c r="QY611" s="53"/>
      <c r="QZ611" s="53"/>
      <c r="RA611" s="53"/>
      <c r="RB611" s="53"/>
      <c r="RC611" s="53"/>
      <c r="RD611" s="53"/>
      <c r="RE611" s="53"/>
      <c r="RF611" s="53"/>
      <c r="RG611" s="53"/>
      <c r="RH611" s="53"/>
      <c r="RI611" s="53"/>
      <c r="RJ611" s="53"/>
      <c r="RK611" s="53"/>
      <c r="RL611" s="53"/>
      <c r="RM611" s="53"/>
      <c r="RN611" s="53"/>
      <c r="RO611" s="53"/>
      <c r="RP611" s="53"/>
      <c r="RQ611" s="53"/>
      <c r="RR611" s="53"/>
      <c r="RS611" s="53"/>
      <c r="RT611" s="53"/>
      <c r="RU611" s="53"/>
      <c r="RV611" s="53"/>
      <c r="RW611" s="53"/>
      <c r="RX611" s="53"/>
      <c r="RY611" s="53"/>
      <c r="RZ611" s="53"/>
      <c r="SA611" s="53"/>
      <c r="SB611" s="53"/>
      <c r="SC611" s="53"/>
      <c r="SD611" s="53"/>
      <c r="SE611" s="53"/>
      <c r="SF611" s="53"/>
      <c r="SG611" s="53"/>
      <c r="SH611" s="53"/>
      <c r="SI611" s="53"/>
      <c r="SJ611" s="53"/>
      <c r="SK611" s="53"/>
      <c r="SL611" s="53"/>
      <c r="SM611" s="53"/>
      <c r="SN611" s="53"/>
      <c r="SO611" s="53"/>
      <c r="SP611" s="53"/>
      <c r="SQ611" s="53"/>
      <c r="SR611" s="53"/>
      <c r="SS611" s="53"/>
      <c r="ST611" s="53"/>
      <c r="SU611" s="53"/>
      <c r="SV611" s="53"/>
      <c r="SW611" s="53"/>
      <c r="SX611" s="53"/>
      <c r="SY611" s="53"/>
      <c r="SZ611" s="53"/>
      <c r="TA611" s="53"/>
      <c r="TB611" s="53"/>
      <c r="TC611" s="53"/>
      <c r="TD611" s="53"/>
      <c r="TE611" s="53"/>
      <c r="TF611" s="53"/>
      <c r="TG611" s="53"/>
      <c r="TH611" s="53"/>
      <c r="TI611" s="53"/>
      <c r="TJ611" s="53"/>
      <c r="TK611" s="53"/>
      <c r="TL611" s="53"/>
      <c r="TM611" s="53"/>
      <c r="TN611" s="53"/>
      <c r="TO611" s="53"/>
      <c r="TP611" s="53"/>
      <c r="TQ611" s="53"/>
      <c r="TR611" s="53"/>
      <c r="TS611" s="53"/>
      <c r="TT611" s="53"/>
      <c r="TU611" s="53"/>
      <c r="TV611" s="53"/>
      <c r="TW611" s="53"/>
      <c r="TX611" s="53"/>
      <c r="TY611" s="53"/>
      <c r="TZ611" s="53"/>
      <c r="UA611" s="53"/>
      <c r="UB611" s="53"/>
      <c r="UC611" s="53"/>
      <c r="UD611" s="53"/>
      <c r="UE611" s="53"/>
      <c r="UF611" s="53"/>
      <c r="UG611" s="53"/>
    </row>
    <row r="612" spans="12:553" s="19" customFormat="1" ht="15.75" customHeight="1" x14ac:dyDescent="0.2">
      <c r="L612" s="66"/>
      <c r="M612" s="66"/>
      <c r="N612" s="52"/>
      <c r="O612" s="53"/>
      <c r="P612" s="53"/>
      <c r="Q612" s="53"/>
      <c r="R612" s="53"/>
      <c r="S612" s="53"/>
      <c r="T612" s="53"/>
      <c r="U612" s="53"/>
      <c r="V612" s="53"/>
      <c r="W612" s="53"/>
      <c r="X612" s="53"/>
      <c r="Y612" s="53"/>
      <c r="Z612" s="53"/>
      <c r="AA612" s="53"/>
      <c r="AB612" s="53"/>
      <c r="AC612" s="53"/>
      <c r="AD612" s="53"/>
      <c r="AE612" s="53"/>
      <c r="AF612" s="53"/>
      <c r="AG612" s="53"/>
      <c r="AH612" s="53"/>
      <c r="AI612" s="53"/>
      <c r="AJ612" s="53"/>
      <c r="AK612" s="53"/>
      <c r="AL612" s="53"/>
      <c r="AM612" s="53"/>
      <c r="AN612" s="53"/>
      <c r="AO612" s="53"/>
      <c r="AP612" s="53"/>
      <c r="AQ612" s="53"/>
      <c r="AR612" s="53"/>
      <c r="AS612" s="53"/>
      <c r="AT612" s="53"/>
      <c r="AU612" s="53"/>
      <c r="AV612" s="53"/>
      <c r="AW612" s="53"/>
      <c r="AX612" s="53"/>
      <c r="AY612" s="53"/>
      <c r="AZ612" s="53"/>
      <c r="BA612" s="53"/>
      <c r="BB612" s="53"/>
      <c r="BC612" s="53"/>
      <c r="BD612" s="53"/>
      <c r="BE612" s="53"/>
      <c r="BF612" s="53"/>
      <c r="BG612" s="53"/>
      <c r="BH612" s="53"/>
      <c r="BI612" s="53"/>
      <c r="BJ612" s="53"/>
      <c r="BK612" s="53"/>
      <c r="BL612" s="53"/>
      <c r="BM612" s="53"/>
      <c r="BN612" s="53"/>
      <c r="BO612" s="53"/>
      <c r="BP612" s="53"/>
      <c r="BQ612" s="53"/>
      <c r="BR612" s="53"/>
      <c r="BS612" s="53"/>
      <c r="BT612" s="53"/>
      <c r="BU612" s="53"/>
      <c r="BV612" s="53"/>
      <c r="BW612" s="53"/>
      <c r="BX612" s="53"/>
      <c r="BY612" s="53"/>
      <c r="BZ612" s="53"/>
      <c r="CA612" s="53"/>
      <c r="CB612" s="53"/>
      <c r="CC612" s="53"/>
      <c r="CD612" s="53"/>
      <c r="CE612" s="53"/>
      <c r="CF612" s="53"/>
      <c r="CG612" s="53"/>
      <c r="CH612" s="53"/>
      <c r="CI612" s="53"/>
      <c r="CJ612" s="53"/>
      <c r="CK612" s="53"/>
      <c r="CL612" s="53"/>
      <c r="CM612" s="53"/>
      <c r="CN612" s="53"/>
      <c r="CO612" s="53"/>
      <c r="CP612" s="53"/>
      <c r="CQ612" s="53"/>
      <c r="CR612" s="53"/>
      <c r="CS612" s="53"/>
      <c r="CT612" s="53"/>
      <c r="CU612" s="53"/>
      <c r="CV612" s="53"/>
      <c r="CW612" s="53"/>
      <c r="CX612" s="53"/>
      <c r="CY612" s="53"/>
      <c r="CZ612" s="53"/>
      <c r="DA612" s="53"/>
      <c r="DB612" s="53"/>
      <c r="DC612" s="53"/>
      <c r="DD612" s="53"/>
      <c r="DE612" s="53"/>
      <c r="DF612" s="53"/>
      <c r="DG612" s="53"/>
      <c r="DH612" s="53"/>
      <c r="DI612" s="53"/>
      <c r="DJ612" s="53"/>
      <c r="DK612" s="53"/>
      <c r="DL612" s="53"/>
      <c r="DM612" s="53"/>
      <c r="DN612" s="53"/>
      <c r="DO612" s="53"/>
      <c r="DP612" s="53"/>
      <c r="DQ612" s="53"/>
      <c r="DR612" s="53"/>
      <c r="DS612" s="53"/>
      <c r="DT612" s="53"/>
      <c r="DU612" s="53"/>
      <c r="DV612" s="53"/>
      <c r="DW612" s="53"/>
      <c r="DX612" s="53"/>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3"/>
      <c r="FK612" s="53"/>
      <c r="FL612" s="53"/>
      <c r="FM612" s="53"/>
      <c r="FN612" s="53"/>
      <c r="FO612" s="53"/>
      <c r="FP612" s="53"/>
      <c r="FQ612" s="53"/>
      <c r="FR612" s="53"/>
      <c r="FS612" s="53"/>
      <c r="FT612" s="53"/>
      <c r="FU612" s="53"/>
      <c r="FV612" s="53"/>
      <c r="FW612" s="53"/>
      <c r="FX612" s="53"/>
      <c r="FY612" s="53"/>
      <c r="FZ612" s="53"/>
      <c r="GA612" s="53"/>
      <c r="GB612" s="53"/>
      <c r="GC612" s="53"/>
      <c r="GD612" s="53"/>
      <c r="GE612" s="53"/>
      <c r="GF612" s="53"/>
      <c r="GG612" s="53"/>
      <c r="GH612" s="53"/>
      <c r="GI612" s="53"/>
      <c r="GJ612" s="53"/>
      <c r="GK612" s="53"/>
      <c r="GL612" s="53"/>
      <c r="GM612" s="53"/>
      <c r="GN612" s="53"/>
      <c r="GO612" s="53"/>
      <c r="GP612" s="53"/>
      <c r="GQ612" s="53"/>
      <c r="GR612" s="53"/>
      <c r="GS612" s="53"/>
      <c r="GT612" s="53"/>
      <c r="GU612" s="53"/>
      <c r="GV612" s="53"/>
      <c r="GW612" s="53"/>
      <c r="GX612" s="53"/>
      <c r="GY612" s="53"/>
      <c r="GZ612" s="53"/>
      <c r="HA612" s="53"/>
      <c r="HB612" s="53"/>
      <c r="HC612" s="53"/>
      <c r="HD612" s="53"/>
      <c r="HE612" s="53"/>
      <c r="HF612" s="53"/>
      <c r="HG612" s="53"/>
      <c r="HH612" s="53"/>
      <c r="HI612" s="53"/>
      <c r="HJ612" s="53"/>
      <c r="HK612" s="53"/>
      <c r="HL612" s="53"/>
      <c r="HM612" s="53"/>
      <c r="HN612" s="53"/>
      <c r="HO612" s="53"/>
      <c r="HP612" s="53"/>
      <c r="HQ612" s="53"/>
      <c r="HR612" s="53"/>
      <c r="HS612" s="53"/>
      <c r="HT612" s="53"/>
      <c r="HU612" s="53"/>
      <c r="HV612" s="53"/>
      <c r="HW612" s="53"/>
      <c r="HX612" s="53"/>
      <c r="HY612" s="53"/>
      <c r="HZ612" s="53"/>
      <c r="IA612" s="53"/>
      <c r="IB612" s="53"/>
      <c r="IC612" s="53"/>
      <c r="ID612" s="53"/>
      <c r="IE612" s="53"/>
      <c r="IF612" s="53"/>
      <c r="IG612" s="53"/>
      <c r="IH612" s="53"/>
      <c r="II612" s="53"/>
      <c r="IJ612" s="53"/>
      <c r="IK612" s="53"/>
      <c r="IL612" s="53"/>
      <c r="IM612" s="53"/>
      <c r="IN612" s="53"/>
      <c r="IO612" s="53"/>
      <c r="IP612" s="53"/>
      <c r="IQ612" s="53"/>
      <c r="IR612" s="53"/>
      <c r="IS612" s="53"/>
      <c r="IT612" s="53"/>
      <c r="IU612" s="53"/>
      <c r="IV612" s="53"/>
      <c r="IW612" s="53"/>
      <c r="IX612" s="53"/>
      <c r="IY612" s="53"/>
      <c r="IZ612" s="53"/>
      <c r="JA612" s="53"/>
      <c r="JB612" s="53"/>
      <c r="JC612" s="53"/>
      <c r="JD612" s="53"/>
      <c r="JE612" s="53"/>
      <c r="JF612" s="53"/>
      <c r="JG612" s="53"/>
      <c r="JH612" s="53"/>
      <c r="JI612" s="53"/>
      <c r="JJ612" s="53"/>
      <c r="JK612" s="53"/>
      <c r="JL612" s="53"/>
      <c r="JM612" s="53"/>
      <c r="JN612" s="53"/>
      <c r="JO612" s="53"/>
      <c r="JP612" s="53"/>
      <c r="JQ612" s="53"/>
      <c r="JR612" s="53"/>
      <c r="JS612" s="53"/>
      <c r="JT612" s="53"/>
      <c r="JU612" s="53"/>
      <c r="JV612" s="53"/>
      <c r="JW612" s="53"/>
      <c r="JX612" s="53"/>
      <c r="JY612" s="53"/>
      <c r="JZ612" s="53"/>
      <c r="KA612" s="53"/>
      <c r="KB612" s="53"/>
      <c r="KC612" s="53"/>
      <c r="KD612" s="53"/>
      <c r="KE612" s="53"/>
      <c r="KF612" s="53"/>
      <c r="KG612" s="53"/>
      <c r="KH612" s="53"/>
      <c r="KI612" s="53"/>
      <c r="KJ612" s="53"/>
      <c r="KK612" s="53"/>
      <c r="KL612" s="53"/>
      <c r="KM612" s="53"/>
      <c r="KN612" s="53"/>
      <c r="KO612" s="53"/>
      <c r="KP612" s="53"/>
      <c r="KQ612" s="53"/>
      <c r="KR612" s="53"/>
      <c r="KS612" s="53"/>
      <c r="KT612" s="53"/>
      <c r="KU612" s="53"/>
      <c r="KV612" s="53"/>
      <c r="KW612" s="53"/>
      <c r="KX612" s="53"/>
      <c r="KY612" s="53"/>
      <c r="KZ612" s="53"/>
      <c r="LA612" s="53"/>
      <c r="LB612" s="53"/>
      <c r="LC612" s="53"/>
      <c r="LD612" s="53"/>
      <c r="LE612" s="53"/>
      <c r="LF612" s="53"/>
      <c r="LG612" s="53"/>
      <c r="LH612" s="53"/>
      <c r="LI612" s="53"/>
      <c r="LJ612" s="53"/>
      <c r="LK612" s="53"/>
      <c r="LL612" s="53"/>
      <c r="LM612" s="53"/>
      <c r="LN612" s="53"/>
      <c r="LO612" s="53"/>
      <c r="LP612" s="53"/>
      <c r="LQ612" s="53"/>
      <c r="LR612" s="53"/>
      <c r="LS612" s="53"/>
      <c r="LT612" s="53"/>
      <c r="LU612" s="53"/>
      <c r="LV612" s="53"/>
      <c r="LW612" s="53"/>
      <c r="LX612" s="53"/>
      <c r="LY612" s="53"/>
      <c r="LZ612" s="53"/>
      <c r="MA612" s="53"/>
      <c r="MB612" s="53"/>
      <c r="MC612" s="53"/>
      <c r="MD612" s="53"/>
      <c r="ME612" s="53"/>
      <c r="MF612" s="53"/>
      <c r="MG612" s="53"/>
      <c r="MH612" s="53"/>
      <c r="MI612" s="53"/>
      <c r="MJ612" s="53"/>
      <c r="MK612" s="53"/>
      <c r="ML612" s="53"/>
      <c r="MM612" s="53"/>
      <c r="MN612" s="53"/>
      <c r="MO612" s="53"/>
      <c r="MP612" s="53"/>
      <c r="MQ612" s="53"/>
      <c r="MR612" s="53"/>
      <c r="MS612" s="53"/>
      <c r="MT612" s="53"/>
      <c r="MU612" s="53"/>
      <c r="MV612" s="53"/>
      <c r="MW612" s="53"/>
      <c r="MX612" s="53"/>
      <c r="MY612" s="53"/>
      <c r="MZ612" s="53"/>
      <c r="NA612" s="53"/>
      <c r="NB612" s="53"/>
      <c r="NC612" s="53"/>
      <c r="ND612" s="53"/>
      <c r="NE612" s="53"/>
      <c r="NF612" s="53"/>
      <c r="NG612" s="53"/>
      <c r="NH612" s="53"/>
      <c r="NI612" s="53"/>
      <c r="NJ612" s="53"/>
      <c r="NK612" s="53"/>
      <c r="NL612" s="53"/>
      <c r="NM612" s="53"/>
      <c r="NN612" s="53"/>
      <c r="NO612" s="53"/>
      <c r="NP612" s="53"/>
      <c r="NQ612" s="53"/>
      <c r="NR612" s="53"/>
      <c r="NS612" s="53"/>
      <c r="NT612" s="53"/>
      <c r="NU612" s="53"/>
      <c r="NV612" s="53"/>
      <c r="NW612" s="53"/>
      <c r="NX612" s="53"/>
      <c r="NY612" s="53"/>
      <c r="NZ612" s="53"/>
      <c r="OA612" s="53"/>
      <c r="OB612" s="53"/>
      <c r="OC612" s="53"/>
      <c r="OD612" s="53"/>
      <c r="OE612" s="53"/>
      <c r="OF612" s="53"/>
      <c r="OG612" s="53"/>
      <c r="OH612" s="53"/>
      <c r="OI612" s="53"/>
      <c r="OJ612" s="53"/>
      <c r="OK612" s="53"/>
      <c r="OL612" s="53"/>
      <c r="OM612" s="53"/>
      <c r="ON612" s="53"/>
      <c r="OO612" s="53"/>
      <c r="OP612" s="53"/>
      <c r="OQ612" s="53"/>
      <c r="OR612" s="53"/>
      <c r="OS612" s="53"/>
      <c r="OT612" s="53"/>
      <c r="OU612" s="53"/>
      <c r="OV612" s="53"/>
      <c r="OW612" s="53"/>
      <c r="OX612" s="53"/>
      <c r="OY612" s="53"/>
      <c r="OZ612" s="53"/>
      <c r="PA612" s="53"/>
      <c r="PB612" s="53"/>
      <c r="PC612" s="53"/>
      <c r="PD612" s="53"/>
      <c r="PE612" s="53"/>
      <c r="PF612" s="53"/>
      <c r="PG612" s="53"/>
      <c r="PH612" s="53"/>
      <c r="PI612" s="53"/>
      <c r="PJ612" s="53"/>
      <c r="PK612" s="53"/>
      <c r="PL612" s="53"/>
      <c r="PM612" s="53"/>
      <c r="PN612" s="53"/>
      <c r="PO612" s="53"/>
      <c r="PP612" s="53"/>
      <c r="PQ612" s="53"/>
      <c r="PR612" s="53"/>
      <c r="PS612" s="53"/>
      <c r="PT612" s="53"/>
      <c r="PU612" s="53"/>
      <c r="PV612" s="53"/>
      <c r="PW612" s="53"/>
      <c r="PX612" s="53"/>
      <c r="PY612" s="53"/>
      <c r="PZ612" s="53"/>
      <c r="QA612" s="53"/>
      <c r="QB612" s="53"/>
      <c r="QC612" s="53"/>
      <c r="QD612" s="53"/>
      <c r="QE612" s="53"/>
      <c r="QF612" s="53"/>
      <c r="QG612" s="53"/>
      <c r="QH612" s="53"/>
      <c r="QI612" s="53"/>
      <c r="QJ612" s="53"/>
      <c r="QK612" s="53"/>
      <c r="QL612" s="53"/>
      <c r="QM612" s="53"/>
      <c r="QN612" s="53"/>
      <c r="QO612" s="53"/>
      <c r="QP612" s="53"/>
      <c r="QQ612" s="53"/>
      <c r="QR612" s="53"/>
      <c r="QS612" s="53"/>
      <c r="QT612" s="53"/>
      <c r="QU612" s="53"/>
      <c r="QV612" s="53"/>
      <c r="QW612" s="53"/>
      <c r="QX612" s="53"/>
      <c r="QY612" s="53"/>
      <c r="QZ612" s="53"/>
      <c r="RA612" s="53"/>
      <c r="RB612" s="53"/>
      <c r="RC612" s="53"/>
      <c r="RD612" s="53"/>
      <c r="RE612" s="53"/>
      <c r="RF612" s="53"/>
      <c r="RG612" s="53"/>
      <c r="RH612" s="53"/>
      <c r="RI612" s="53"/>
      <c r="RJ612" s="53"/>
      <c r="RK612" s="53"/>
      <c r="RL612" s="53"/>
      <c r="RM612" s="53"/>
      <c r="RN612" s="53"/>
      <c r="RO612" s="53"/>
      <c r="RP612" s="53"/>
      <c r="RQ612" s="53"/>
      <c r="RR612" s="53"/>
      <c r="RS612" s="53"/>
      <c r="RT612" s="53"/>
      <c r="RU612" s="53"/>
      <c r="RV612" s="53"/>
      <c r="RW612" s="53"/>
      <c r="RX612" s="53"/>
      <c r="RY612" s="53"/>
      <c r="RZ612" s="53"/>
      <c r="SA612" s="53"/>
      <c r="SB612" s="53"/>
      <c r="SC612" s="53"/>
      <c r="SD612" s="53"/>
      <c r="SE612" s="53"/>
      <c r="SF612" s="53"/>
      <c r="SG612" s="53"/>
      <c r="SH612" s="53"/>
      <c r="SI612" s="53"/>
      <c r="SJ612" s="53"/>
      <c r="SK612" s="53"/>
      <c r="SL612" s="53"/>
      <c r="SM612" s="53"/>
      <c r="SN612" s="53"/>
      <c r="SO612" s="53"/>
      <c r="SP612" s="53"/>
      <c r="SQ612" s="53"/>
      <c r="SR612" s="53"/>
      <c r="SS612" s="53"/>
      <c r="ST612" s="53"/>
      <c r="SU612" s="53"/>
      <c r="SV612" s="53"/>
      <c r="SW612" s="53"/>
      <c r="SX612" s="53"/>
      <c r="SY612" s="53"/>
      <c r="SZ612" s="53"/>
      <c r="TA612" s="53"/>
      <c r="TB612" s="53"/>
      <c r="TC612" s="53"/>
      <c r="TD612" s="53"/>
      <c r="TE612" s="53"/>
      <c r="TF612" s="53"/>
      <c r="TG612" s="53"/>
      <c r="TH612" s="53"/>
      <c r="TI612" s="53"/>
      <c r="TJ612" s="53"/>
      <c r="TK612" s="53"/>
      <c r="TL612" s="53"/>
      <c r="TM612" s="53"/>
      <c r="TN612" s="53"/>
      <c r="TO612" s="53"/>
      <c r="TP612" s="53"/>
      <c r="TQ612" s="53"/>
      <c r="TR612" s="53"/>
      <c r="TS612" s="53"/>
      <c r="TT612" s="53"/>
      <c r="TU612" s="53"/>
      <c r="TV612" s="53"/>
      <c r="TW612" s="53"/>
      <c r="TX612" s="53"/>
      <c r="TY612" s="53"/>
      <c r="TZ612" s="53"/>
      <c r="UA612" s="53"/>
      <c r="UB612" s="53"/>
      <c r="UC612" s="53"/>
      <c r="UD612" s="53"/>
      <c r="UE612" s="53"/>
      <c r="UF612" s="53"/>
      <c r="UG612" s="53"/>
    </row>
    <row r="613" spans="12:553" s="19" customFormat="1" ht="15.75" customHeight="1" x14ac:dyDescent="0.2">
      <c r="L613" s="66"/>
      <c r="M613" s="66"/>
      <c r="N613" s="52"/>
      <c r="O613" s="53"/>
      <c r="P613" s="53"/>
      <c r="Q613" s="53"/>
      <c r="R613" s="53"/>
      <c r="S613" s="53"/>
      <c r="T613" s="53"/>
      <c r="U613" s="53"/>
      <c r="V613" s="53"/>
      <c r="W613" s="53"/>
      <c r="X613" s="53"/>
      <c r="Y613" s="53"/>
      <c r="Z613" s="53"/>
      <c r="AA613" s="53"/>
      <c r="AB613" s="53"/>
      <c r="AC613" s="53"/>
      <c r="AD613" s="53"/>
      <c r="AE613" s="53"/>
      <c r="AF613" s="53"/>
      <c r="AG613" s="53"/>
      <c r="AH613" s="53"/>
      <c r="AI613" s="53"/>
      <c r="AJ613" s="53"/>
      <c r="AK613" s="53"/>
      <c r="AL613" s="53"/>
      <c r="AM613" s="53"/>
      <c r="AN613" s="53"/>
      <c r="AO613" s="53"/>
      <c r="AP613" s="53"/>
      <c r="AQ613" s="53"/>
      <c r="AR613" s="53"/>
      <c r="AS613" s="53"/>
      <c r="AT613" s="53"/>
      <c r="AU613" s="53"/>
      <c r="AV613" s="53"/>
      <c r="AW613" s="53"/>
      <c r="AX613" s="53"/>
      <c r="AY613" s="53"/>
      <c r="AZ613" s="53"/>
      <c r="BA613" s="53"/>
      <c r="BB613" s="53"/>
      <c r="BC613" s="53"/>
      <c r="BD613" s="53"/>
      <c r="BE613" s="53"/>
      <c r="BF613" s="53"/>
      <c r="BG613" s="53"/>
      <c r="BH613" s="53"/>
      <c r="BI613" s="53"/>
      <c r="BJ613" s="53"/>
      <c r="BK613" s="53"/>
      <c r="BL613" s="53"/>
      <c r="BM613" s="53"/>
      <c r="BN613" s="53"/>
      <c r="BO613" s="53"/>
      <c r="BP613" s="53"/>
      <c r="BQ613" s="53"/>
      <c r="BR613" s="53"/>
      <c r="BS613" s="53"/>
      <c r="BT613" s="53"/>
      <c r="BU613" s="53"/>
      <c r="BV613" s="53"/>
      <c r="BW613" s="53"/>
      <c r="BX613" s="53"/>
      <c r="BY613" s="53"/>
      <c r="BZ613" s="53"/>
      <c r="CA613" s="53"/>
      <c r="CB613" s="53"/>
      <c r="CC613" s="53"/>
      <c r="CD613" s="53"/>
      <c r="CE613" s="53"/>
      <c r="CF613" s="53"/>
      <c r="CG613" s="53"/>
      <c r="CH613" s="53"/>
      <c r="CI613" s="53"/>
      <c r="CJ613" s="53"/>
      <c r="CK613" s="53"/>
      <c r="CL613" s="53"/>
      <c r="CM613" s="53"/>
      <c r="CN613" s="53"/>
      <c r="CO613" s="53"/>
      <c r="CP613" s="53"/>
      <c r="CQ613" s="53"/>
      <c r="CR613" s="53"/>
      <c r="CS613" s="53"/>
      <c r="CT613" s="53"/>
      <c r="CU613" s="53"/>
      <c r="CV613" s="53"/>
      <c r="CW613" s="53"/>
      <c r="CX613" s="53"/>
      <c r="CY613" s="53"/>
      <c r="CZ613" s="53"/>
      <c r="DA613" s="53"/>
      <c r="DB613" s="53"/>
      <c r="DC613" s="53"/>
      <c r="DD613" s="53"/>
      <c r="DE613" s="53"/>
      <c r="DF613" s="53"/>
      <c r="DG613" s="53"/>
      <c r="DH613" s="53"/>
      <c r="DI613" s="53"/>
      <c r="DJ613" s="53"/>
      <c r="DK613" s="53"/>
      <c r="DL613" s="53"/>
      <c r="DM613" s="53"/>
      <c r="DN613" s="53"/>
      <c r="DO613" s="53"/>
      <c r="DP613" s="53"/>
      <c r="DQ613" s="53"/>
      <c r="DR613" s="53"/>
      <c r="DS613" s="53"/>
      <c r="DT613" s="53"/>
      <c r="DU613" s="53"/>
      <c r="DV613" s="53"/>
      <c r="DW613" s="53"/>
      <c r="DX613" s="53"/>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3"/>
      <c r="FK613" s="53"/>
      <c r="FL613" s="53"/>
      <c r="FM613" s="53"/>
      <c r="FN613" s="53"/>
      <c r="FO613" s="53"/>
      <c r="FP613" s="53"/>
      <c r="FQ613" s="53"/>
      <c r="FR613" s="53"/>
      <c r="FS613" s="53"/>
      <c r="FT613" s="53"/>
      <c r="FU613" s="53"/>
      <c r="FV613" s="53"/>
      <c r="FW613" s="53"/>
      <c r="FX613" s="53"/>
      <c r="FY613" s="53"/>
      <c r="FZ613" s="53"/>
      <c r="GA613" s="53"/>
      <c r="GB613" s="53"/>
      <c r="GC613" s="53"/>
      <c r="GD613" s="53"/>
      <c r="GE613" s="53"/>
      <c r="GF613" s="53"/>
      <c r="GG613" s="53"/>
      <c r="GH613" s="53"/>
      <c r="GI613" s="53"/>
      <c r="GJ613" s="53"/>
      <c r="GK613" s="53"/>
      <c r="GL613" s="53"/>
      <c r="GM613" s="53"/>
      <c r="GN613" s="53"/>
      <c r="GO613" s="53"/>
      <c r="GP613" s="53"/>
      <c r="GQ613" s="53"/>
      <c r="GR613" s="53"/>
      <c r="GS613" s="53"/>
      <c r="GT613" s="53"/>
      <c r="GU613" s="53"/>
      <c r="GV613" s="53"/>
      <c r="GW613" s="53"/>
      <c r="GX613" s="53"/>
      <c r="GY613" s="53"/>
      <c r="GZ613" s="53"/>
      <c r="HA613" s="53"/>
      <c r="HB613" s="53"/>
      <c r="HC613" s="53"/>
      <c r="HD613" s="53"/>
      <c r="HE613" s="53"/>
      <c r="HF613" s="53"/>
      <c r="HG613" s="53"/>
      <c r="HH613" s="53"/>
      <c r="HI613" s="53"/>
      <c r="HJ613" s="53"/>
      <c r="HK613" s="53"/>
      <c r="HL613" s="53"/>
      <c r="HM613" s="53"/>
      <c r="HN613" s="53"/>
      <c r="HO613" s="53"/>
      <c r="HP613" s="53"/>
      <c r="HQ613" s="53"/>
      <c r="HR613" s="53"/>
      <c r="HS613" s="53"/>
      <c r="HT613" s="53"/>
      <c r="HU613" s="53"/>
      <c r="HV613" s="53"/>
      <c r="HW613" s="53"/>
      <c r="HX613" s="53"/>
      <c r="HY613" s="53"/>
      <c r="HZ613" s="53"/>
      <c r="IA613" s="53"/>
      <c r="IB613" s="53"/>
      <c r="IC613" s="53"/>
      <c r="ID613" s="53"/>
      <c r="IE613" s="53"/>
      <c r="IF613" s="53"/>
      <c r="IG613" s="53"/>
      <c r="IH613" s="53"/>
      <c r="II613" s="53"/>
      <c r="IJ613" s="53"/>
      <c r="IK613" s="53"/>
      <c r="IL613" s="53"/>
      <c r="IM613" s="53"/>
      <c r="IN613" s="53"/>
      <c r="IO613" s="53"/>
      <c r="IP613" s="53"/>
      <c r="IQ613" s="53"/>
      <c r="IR613" s="53"/>
      <c r="IS613" s="53"/>
      <c r="IT613" s="53"/>
      <c r="IU613" s="53"/>
      <c r="IV613" s="53"/>
      <c r="IW613" s="53"/>
      <c r="IX613" s="53"/>
      <c r="IY613" s="53"/>
      <c r="IZ613" s="53"/>
      <c r="JA613" s="53"/>
      <c r="JB613" s="53"/>
      <c r="JC613" s="53"/>
      <c r="JD613" s="53"/>
      <c r="JE613" s="53"/>
      <c r="JF613" s="53"/>
      <c r="JG613" s="53"/>
      <c r="JH613" s="53"/>
      <c r="JI613" s="53"/>
      <c r="JJ613" s="53"/>
      <c r="JK613" s="53"/>
      <c r="JL613" s="53"/>
      <c r="JM613" s="53"/>
      <c r="JN613" s="53"/>
      <c r="JO613" s="53"/>
      <c r="JP613" s="53"/>
      <c r="JQ613" s="53"/>
      <c r="JR613" s="53"/>
      <c r="JS613" s="53"/>
      <c r="JT613" s="53"/>
      <c r="JU613" s="53"/>
      <c r="JV613" s="53"/>
      <c r="JW613" s="53"/>
      <c r="JX613" s="53"/>
      <c r="JY613" s="53"/>
      <c r="JZ613" s="53"/>
      <c r="KA613" s="53"/>
      <c r="KB613" s="53"/>
      <c r="KC613" s="53"/>
      <c r="KD613" s="53"/>
      <c r="KE613" s="53"/>
      <c r="KF613" s="53"/>
      <c r="KG613" s="53"/>
      <c r="KH613" s="53"/>
      <c r="KI613" s="53"/>
      <c r="KJ613" s="53"/>
      <c r="KK613" s="53"/>
      <c r="KL613" s="53"/>
      <c r="KM613" s="53"/>
      <c r="KN613" s="53"/>
      <c r="KO613" s="53"/>
      <c r="KP613" s="53"/>
      <c r="KQ613" s="53"/>
      <c r="KR613" s="53"/>
      <c r="KS613" s="53"/>
      <c r="KT613" s="53"/>
      <c r="KU613" s="53"/>
      <c r="KV613" s="53"/>
      <c r="KW613" s="53"/>
      <c r="KX613" s="53"/>
      <c r="KY613" s="53"/>
      <c r="KZ613" s="53"/>
      <c r="LA613" s="53"/>
      <c r="LB613" s="53"/>
      <c r="LC613" s="53"/>
      <c r="LD613" s="53"/>
      <c r="LE613" s="53"/>
      <c r="LF613" s="53"/>
      <c r="LG613" s="53"/>
      <c r="LH613" s="53"/>
      <c r="LI613" s="53"/>
      <c r="LJ613" s="53"/>
      <c r="LK613" s="53"/>
      <c r="LL613" s="53"/>
      <c r="LM613" s="53"/>
      <c r="LN613" s="53"/>
      <c r="LO613" s="53"/>
      <c r="LP613" s="53"/>
      <c r="LQ613" s="53"/>
      <c r="LR613" s="53"/>
      <c r="LS613" s="53"/>
      <c r="LT613" s="53"/>
      <c r="LU613" s="53"/>
      <c r="LV613" s="53"/>
      <c r="LW613" s="53"/>
      <c r="LX613" s="53"/>
      <c r="LY613" s="53"/>
      <c r="LZ613" s="53"/>
      <c r="MA613" s="53"/>
      <c r="MB613" s="53"/>
      <c r="MC613" s="53"/>
      <c r="MD613" s="53"/>
      <c r="ME613" s="53"/>
      <c r="MF613" s="53"/>
      <c r="MG613" s="53"/>
      <c r="MH613" s="53"/>
      <c r="MI613" s="53"/>
      <c r="MJ613" s="53"/>
      <c r="MK613" s="53"/>
      <c r="ML613" s="53"/>
      <c r="MM613" s="53"/>
      <c r="MN613" s="53"/>
      <c r="MO613" s="53"/>
      <c r="MP613" s="53"/>
      <c r="MQ613" s="53"/>
      <c r="MR613" s="53"/>
      <c r="MS613" s="53"/>
      <c r="MT613" s="53"/>
      <c r="MU613" s="53"/>
      <c r="MV613" s="53"/>
      <c r="MW613" s="53"/>
      <c r="MX613" s="53"/>
      <c r="MY613" s="53"/>
      <c r="MZ613" s="53"/>
      <c r="NA613" s="53"/>
      <c r="NB613" s="53"/>
      <c r="NC613" s="53"/>
      <c r="ND613" s="53"/>
      <c r="NE613" s="53"/>
      <c r="NF613" s="53"/>
      <c r="NG613" s="53"/>
      <c r="NH613" s="53"/>
      <c r="NI613" s="53"/>
      <c r="NJ613" s="53"/>
      <c r="NK613" s="53"/>
      <c r="NL613" s="53"/>
      <c r="NM613" s="53"/>
      <c r="NN613" s="53"/>
      <c r="NO613" s="53"/>
      <c r="NP613" s="53"/>
      <c r="NQ613" s="53"/>
      <c r="NR613" s="53"/>
      <c r="NS613" s="53"/>
      <c r="NT613" s="53"/>
      <c r="NU613" s="53"/>
      <c r="NV613" s="53"/>
      <c r="NW613" s="53"/>
      <c r="NX613" s="53"/>
      <c r="NY613" s="53"/>
      <c r="NZ613" s="53"/>
      <c r="OA613" s="53"/>
      <c r="OB613" s="53"/>
      <c r="OC613" s="53"/>
      <c r="OD613" s="53"/>
      <c r="OE613" s="53"/>
      <c r="OF613" s="53"/>
      <c r="OG613" s="53"/>
      <c r="OH613" s="53"/>
      <c r="OI613" s="53"/>
      <c r="OJ613" s="53"/>
      <c r="OK613" s="53"/>
      <c r="OL613" s="53"/>
      <c r="OM613" s="53"/>
      <c r="ON613" s="53"/>
      <c r="OO613" s="53"/>
      <c r="OP613" s="53"/>
      <c r="OQ613" s="53"/>
      <c r="OR613" s="53"/>
      <c r="OS613" s="53"/>
      <c r="OT613" s="53"/>
      <c r="OU613" s="53"/>
      <c r="OV613" s="53"/>
      <c r="OW613" s="53"/>
      <c r="OX613" s="53"/>
      <c r="OY613" s="53"/>
      <c r="OZ613" s="53"/>
      <c r="PA613" s="53"/>
      <c r="PB613" s="53"/>
      <c r="PC613" s="53"/>
      <c r="PD613" s="53"/>
      <c r="PE613" s="53"/>
      <c r="PF613" s="53"/>
      <c r="PG613" s="53"/>
      <c r="PH613" s="53"/>
      <c r="PI613" s="53"/>
      <c r="PJ613" s="53"/>
      <c r="PK613" s="53"/>
      <c r="PL613" s="53"/>
      <c r="PM613" s="53"/>
      <c r="PN613" s="53"/>
      <c r="PO613" s="53"/>
      <c r="PP613" s="53"/>
      <c r="PQ613" s="53"/>
      <c r="PR613" s="53"/>
      <c r="PS613" s="53"/>
      <c r="PT613" s="53"/>
      <c r="PU613" s="53"/>
      <c r="PV613" s="53"/>
      <c r="PW613" s="53"/>
      <c r="PX613" s="53"/>
      <c r="PY613" s="53"/>
      <c r="PZ613" s="53"/>
      <c r="QA613" s="53"/>
      <c r="QB613" s="53"/>
      <c r="QC613" s="53"/>
      <c r="QD613" s="53"/>
      <c r="QE613" s="53"/>
      <c r="QF613" s="53"/>
      <c r="QG613" s="53"/>
      <c r="QH613" s="53"/>
      <c r="QI613" s="53"/>
      <c r="QJ613" s="53"/>
      <c r="QK613" s="53"/>
      <c r="QL613" s="53"/>
      <c r="QM613" s="53"/>
      <c r="QN613" s="53"/>
      <c r="QO613" s="53"/>
      <c r="QP613" s="53"/>
      <c r="QQ613" s="53"/>
      <c r="QR613" s="53"/>
      <c r="QS613" s="53"/>
      <c r="QT613" s="53"/>
      <c r="QU613" s="53"/>
      <c r="QV613" s="53"/>
      <c r="QW613" s="53"/>
      <c r="QX613" s="53"/>
      <c r="QY613" s="53"/>
      <c r="QZ613" s="53"/>
      <c r="RA613" s="53"/>
      <c r="RB613" s="53"/>
      <c r="RC613" s="53"/>
      <c r="RD613" s="53"/>
      <c r="RE613" s="53"/>
      <c r="RF613" s="53"/>
      <c r="RG613" s="53"/>
      <c r="RH613" s="53"/>
      <c r="RI613" s="53"/>
      <c r="RJ613" s="53"/>
      <c r="RK613" s="53"/>
      <c r="RL613" s="53"/>
      <c r="RM613" s="53"/>
      <c r="RN613" s="53"/>
      <c r="RO613" s="53"/>
      <c r="RP613" s="53"/>
      <c r="RQ613" s="53"/>
      <c r="RR613" s="53"/>
      <c r="RS613" s="53"/>
      <c r="RT613" s="53"/>
      <c r="RU613" s="53"/>
      <c r="RV613" s="53"/>
      <c r="RW613" s="53"/>
      <c r="RX613" s="53"/>
      <c r="RY613" s="53"/>
      <c r="RZ613" s="53"/>
      <c r="SA613" s="53"/>
      <c r="SB613" s="53"/>
      <c r="SC613" s="53"/>
      <c r="SD613" s="53"/>
      <c r="SE613" s="53"/>
      <c r="SF613" s="53"/>
      <c r="SG613" s="53"/>
      <c r="SH613" s="53"/>
      <c r="SI613" s="53"/>
      <c r="SJ613" s="53"/>
      <c r="SK613" s="53"/>
      <c r="SL613" s="53"/>
      <c r="SM613" s="53"/>
      <c r="SN613" s="53"/>
      <c r="SO613" s="53"/>
      <c r="SP613" s="53"/>
      <c r="SQ613" s="53"/>
      <c r="SR613" s="53"/>
      <c r="SS613" s="53"/>
      <c r="ST613" s="53"/>
      <c r="SU613" s="53"/>
      <c r="SV613" s="53"/>
      <c r="SW613" s="53"/>
      <c r="SX613" s="53"/>
      <c r="SY613" s="53"/>
      <c r="SZ613" s="53"/>
      <c r="TA613" s="53"/>
      <c r="TB613" s="53"/>
      <c r="TC613" s="53"/>
      <c r="TD613" s="53"/>
      <c r="TE613" s="53"/>
      <c r="TF613" s="53"/>
      <c r="TG613" s="53"/>
      <c r="TH613" s="53"/>
      <c r="TI613" s="53"/>
      <c r="TJ613" s="53"/>
      <c r="TK613" s="53"/>
      <c r="TL613" s="53"/>
      <c r="TM613" s="53"/>
      <c r="TN613" s="53"/>
      <c r="TO613" s="53"/>
      <c r="TP613" s="53"/>
      <c r="TQ613" s="53"/>
      <c r="TR613" s="53"/>
      <c r="TS613" s="53"/>
      <c r="TT613" s="53"/>
      <c r="TU613" s="53"/>
      <c r="TV613" s="53"/>
      <c r="TW613" s="53"/>
      <c r="TX613" s="53"/>
      <c r="TY613" s="53"/>
      <c r="TZ613" s="53"/>
      <c r="UA613" s="53"/>
      <c r="UB613" s="53"/>
      <c r="UC613" s="53"/>
      <c r="UD613" s="53"/>
      <c r="UE613" s="53"/>
      <c r="UF613" s="53"/>
      <c r="UG613" s="53"/>
    </row>
    <row r="614" spans="12:553" s="19" customFormat="1" ht="15.75" customHeight="1" x14ac:dyDescent="0.2">
      <c r="L614" s="66"/>
      <c r="M614" s="66"/>
      <c r="N614" s="52"/>
      <c r="O614" s="53"/>
      <c r="P614" s="53"/>
      <c r="Q614" s="53"/>
      <c r="R614" s="53"/>
      <c r="S614" s="53"/>
      <c r="T614" s="53"/>
      <c r="U614" s="53"/>
      <c r="V614" s="53"/>
      <c r="W614" s="53"/>
      <c r="X614" s="53"/>
      <c r="Y614" s="53"/>
      <c r="Z614" s="53"/>
      <c r="AA614" s="53"/>
      <c r="AB614" s="53"/>
      <c r="AC614" s="53"/>
      <c r="AD614" s="53"/>
      <c r="AE614" s="53"/>
      <c r="AF614" s="53"/>
      <c r="AG614" s="53"/>
      <c r="AH614" s="53"/>
      <c r="AI614" s="53"/>
      <c r="AJ614" s="53"/>
      <c r="AK614" s="53"/>
      <c r="AL614" s="53"/>
      <c r="AM614" s="53"/>
      <c r="AN614" s="53"/>
      <c r="AO614" s="53"/>
      <c r="AP614" s="53"/>
      <c r="AQ614" s="53"/>
      <c r="AR614" s="53"/>
      <c r="AS614" s="53"/>
      <c r="AT614" s="53"/>
      <c r="AU614" s="53"/>
      <c r="AV614" s="53"/>
      <c r="AW614" s="53"/>
      <c r="AX614" s="53"/>
      <c r="AY614" s="53"/>
      <c r="AZ614" s="53"/>
      <c r="BA614" s="53"/>
      <c r="BB614" s="53"/>
      <c r="BC614" s="53"/>
      <c r="BD614" s="53"/>
      <c r="BE614" s="53"/>
      <c r="BF614" s="53"/>
      <c r="BG614" s="53"/>
      <c r="BH614" s="53"/>
      <c r="BI614" s="53"/>
      <c r="BJ614" s="53"/>
      <c r="BK614" s="53"/>
      <c r="BL614" s="53"/>
      <c r="BM614" s="53"/>
      <c r="BN614" s="53"/>
      <c r="BO614" s="53"/>
      <c r="BP614" s="53"/>
      <c r="BQ614" s="53"/>
      <c r="BR614" s="53"/>
      <c r="BS614" s="53"/>
      <c r="BT614" s="53"/>
      <c r="BU614" s="53"/>
      <c r="BV614" s="53"/>
      <c r="BW614" s="53"/>
      <c r="BX614" s="53"/>
      <c r="BY614" s="53"/>
      <c r="BZ614" s="53"/>
      <c r="CA614" s="53"/>
      <c r="CB614" s="53"/>
      <c r="CC614" s="53"/>
      <c r="CD614" s="53"/>
      <c r="CE614" s="53"/>
      <c r="CF614" s="53"/>
      <c r="CG614" s="53"/>
      <c r="CH614" s="53"/>
      <c r="CI614" s="53"/>
      <c r="CJ614" s="53"/>
      <c r="CK614" s="53"/>
      <c r="CL614" s="53"/>
      <c r="CM614" s="53"/>
      <c r="CN614" s="53"/>
      <c r="CO614" s="53"/>
      <c r="CP614" s="53"/>
      <c r="CQ614" s="53"/>
      <c r="CR614" s="53"/>
      <c r="CS614" s="53"/>
      <c r="CT614" s="53"/>
      <c r="CU614" s="53"/>
      <c r="CV614" s="53"/>
      <c r="CW614" s="53"/>
      <c r="CX614" s="53"/>
      <c r="CY614" s="53"/>
      <c r="CZ614" s="53"/>
      <c r="DA614" s="53"/>
      <c r="DB614" s="53"/>
      <c r="DC614" s="53"/>
      <c r="DD614" s="53"/>
      <c r="DE614" s="53"/>
      <c r="DF614" s="53"/>
      <c r="DG614" s="53"/>
      <c r="DH614" s="53"/>
      <c r="DI614" s="53"/>
      <c r="DJ614" s="53"/>
      <c r="DK614" s="53"/>
      <c r="DL614" s="53"/>
      <c r="DM614" s="53"/>
      <c r="DN614" s="53"/>
      <c r="DO614" s="53"/>
      <c r="DP614" s="53"/>
      <c r="DQ614" s="53"/>
      <c r="DR614" s="53"/>
      <c r="DS614" s="53"/>
      <c r="DT614" s="53"/>
      <c r="DU614" s="53"/>
      <c r="DV614" s="53"/>
      <c r="DW614" s="53"/>
      <c r="DX614" s="53"/>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3"/>
      <c r="FK614" s="53"/>
      <c r="FL614" s="53"/>
      <c r="FM614" s="53"/>
      <c r="FN614" s="53"/>
      <c r="FO614" s="53"/>
      <c r="FP614" s="53"/>
      <c r="FQ614" s="53"/>
      <c r="FR614" s="53"/>
      <c r="FS614" s="53"/>
      <c r="FT614" s="53"/>
      <c r="FU614" s="53"/>
      <c r="FV614" s="53"/>
      <c r="FW614" s="53"/>
      <c r="FX614" s="53"/>
      <c r="FY614" s="53"/>
      <c r="FZ614" s="53"/>
      <c r="GA614" s="53"/>
      <c r="GB614" s="53"/>
      <c r="GC614" s="53"/>
      <c r="GD614" s="53"/>
      <c r="GE614" s="53"/>
      <c r="GF614" s="53"/>
      <c r="GG614" s="53"/>
      <c r="GH614" s="53"/>
      <c r="GI614" s="53"/>
      <c r="GJ614" s="53"/>
      <c r="GK614" s="53"/>
      <c r="GL614" s="53"/>
      <c r="GM614" s="53"/>
      <c r="GN614" s="53"/>
      <c r="GO614" s="53"/>
      <c r="GP614" s="53"/>
      <c r="GQ614" s="53"/>
      <c r="GR614" s="53"/>
      <c r="GS614" s="53"/>
      <c r="GT614" s="53"/>
      <c r="GU614" s="53"/>
      <c r="GV614" s="53"/>
      <c r="GW614" s="53"/>
      <c r="GX614" s="53"/>
      <c r="GY614" s="53"/>
      <c r="GZ614" s="53"/>
      <c r="HA614" s="53"/>
      <c r="HB614" s="53"/>
      <c r="HC614" s="53"/>
      <c r="HD614" s="53"/>
      <c r="HE614" s="53"/>
      <c r="HF614" s="53"/>
      <c r="HG614" s="53"/>
      <c r="HH614" s="53"/>
      <c r="HI614" s="53"/>
      <c r="HJ614" s="53"/>
      <c r="HK614" s="53"/>
      <c r="HL614" s="53"/>
      <c r="HM614" s="53"/>
      <c r="HN614" s="53"/>
      <c r="HO614" s="53"/>
      <c r="HP614" s="53"/>
      <c r="HQ614" s="53"/>
      <c r="HR614" s="53"/>
      <c r="HS614" s="53"/>
      <c r="HT614" s="53"/>
      <c r="HU614" s="53"/>
      <c r="HV614" s="53"/>
      <c r="HW614" s="53"/>
      <c r="HX614" s="53"/>
      <c r="HY614" s="53"/>
      <c r="HZ614" s="53"/>
      <c r="IA614" s="53"/>
      <c r="IB614" s="53"/>
      <c r="IC614" s="53"/>
      <c r="ID614" s="53"/>
      <c r="IE614" s="53"/>
      <c r="IF614" s="53"/>
      <c r="IG614" s="53"/>
      <c r="IH614" s="53"/>
      <c r="II614" s="53"/>
      <c r="IJ614" s="53"/>
      <c r="IK614" s="53"/>
      <c r="IL614" s="53"/>
      <c r="IM614" s="53"/>
      <c r="IN614" s="53"/>
      <c r="IO614" s="53"/>
      <c r="IP614" s="53"/>
      <c r="IQ614" s="53"/>
      <c r="IR614" s="53"/>
      <c r="IS614" s="53"/>
      <c r="IT614" s="53"/>
      <c r="IU614" s="53"/>
      <c r="IV614" s="53"/>
      <c r="IW614" s="53"/>
      <c r="IX614" s="53"/>
      <c r="IY614" s="53"/>
      <c r="IZ614" s="53"/>
      <c r="JA614" s="53"/>
      <c r="JB614" s="53"/>
      <c r="JC614" s="53"/>
      <c r="JD614" s="53"/>
      <c r="JE614" s="53"/>
      <c r="JF614" s="53"/>
      <c r="JG614" s="53"/>
      <c r="JH614" s="53"/>
      <c r="JI614" s="53"/>
      <c r="JJ614" s="53"/>
      <c r="JK614" s="53"/>
      <c r="JL614" s="53"/>
      <c r="JM614" s="53"/>
      <c r="JN614" s="53"/>
      <c r="JO614" s="53"/>
      <c r="JP614" s="53"/>
      <c r="JQ614" s="53"/>
      <c r="JR614" s="53"/>
      <c r="JS614" s="53"/>
      <c r="JT614" s="53"/>
      <c r="JU614" s="53"/>
      <c r="JV614" s="53"/>
      <c r="JW614" s="53"/>
      <c r="JX614" s="53"/>
      <c r="JY614" s="53"/>
      <c r="JZ614" s="53"/>
      <c r="KA614" s="53"/>
      <c r="KB614" s="53"/>
      <c r="KC614" s="53"/>
      <c r="KD614" s="53"/>
      <c r="KE614" s="53"/>
      <c r="KF614" s="53"/>
      <c r="KG614" s="53"/>
      <c r="KH614" s="53"/>
      <c r="KI614" s="53"/>
      <c r="KJ614" s="53"/>
      <c r="KK614" s="53"/>
      <c r="KL614" s="53"/>
      <c r="KM614" s="53"/>
      <c r="KN614" s="53"/>
      <c r="KO614" s="53"/>
      <c r="KP614" s="53"/>
      <c r="KQ614" s="53"/>
      <c r="KR614" s="53"/>
      <c r="KS614" s="53"/>
      <c r="KT614" s="53"/>
      <c r="KU614" s="53"/>
      <c r="KV614" s="53"/>
      <c r="KW614" s="53"/>
      <c r="KX614" s="53"/>
      <c r="KY614" s="53"/>
      <c r="KZ614" s="53"/>
      <c r="LA614" s="53"/>
      <c r="LB614" s="53"/>
      <c r="LC614" s="53"/>
      <c r="LD614" s="53"/>
      <c r="LE614" s="53"/>
      <c r="LF614" s="53"/>
      <c r="LG614" s="53"/>
      <c r="LH614" s="53"/>
      <c r="LI614" s="53"/>
      <c r="LJ614" s="53"/>
      <c r="LK614" s="53"/>
      <c r="LL614" s="53"/>
      <c r="LM614" s="53"/>
      <c r="LN614" s="53"/>
      <c r="LO614" s="53"/>
      <c r="LP614" s="53"/>
      <c r="LQ614" s="53"/>
      <c r="LR614" s="53"/>
      <c r="LS614" s="53"/>
      <c r="LT614" s="53"/>
      <c r="LU614" s="53"/>
      <c r="LV614" s="53"/>
      <c r="LW614" s="53"/>
      <c r="LX614" s="53"/>
      <c r="LY614" s="53"/>
      <c r="LZ614" s="53"/>
      <c r="MA614" s="53"/>
      <c r="MB614" s="53"/>
      <c r="MC614" s="53"/>
      <c r="MD614" s="53"/>
      <c r="ME614" s="53"/>
      <c r="MF614" s="53"/>
      <c r="MG614" s="53"/>
      <c r="MH614" s="53"/>
      <c r="MI614" s="53"/>
      <c r="MJ614" s="53"/>
      <c r="MK614" s="53"/>
      <c r="ML614" s="53"/>
      <c r="MM614" s="53"/>
      <c r="MN614" s="53"/>
      <c r="MO614" s="53"/>
      <c r="MP614" s="53"/>
      <c r="MQ614" s="53"/>
      <c r="MR614" s="53"/>
      <c r="MS614" s="53"/>
      <c r="MT614" s="53"/>
      <c r="MU614" s="53"/>
      <c r="MV614" s="53"/>
      <c r="MW614" s="53"/>
      <c r="MX614" s="53"/>
      <c r="MY614" s="53"/>
      <c r="MZ614" s="53"/>
      <c r="NA614" s="53"/>
      <c r="NB614" s="53"/>
      <c r="NC614" s="53"/>
      <c r="ND614" s="53"/>
      <c r="NE614" s="53"/>
      <c r="NF614" s="53"/>
      <c r="NG614" s="53"/>
      <c r="NH614" s="53"/>
      <c r="NI614" s="53"/>
      <c r="NJ614" s="53"/>
      <c r="NK614" s="53"/>
      <c r="NL614" s="53"/>
      <c r="NM614" s="53"/>
      <c r="NN614" s="53"/>
      <c r="NO614" s="53"/>
      <c r="NP614" s="53"/>
      <c r="NQ614" s="53"/>
      <c r="NR614" s="53"/>
      <c r="NS614" s="53"/>
      <c r="NT614" s="53"/>
      <c r="NU614" s="53"/>
      <c r="NV614" s="53"/>
      <c r="NW614" s="53"/>
      <c r="NX614" s="53"/>
      <c r="NY614" s="53"/>
      <c r="NZ614" s="53"/>
      <c r="OA614" s="53"/>
      <c r="OB614" s="53"/>
      <c r="OC614" s="53"/>
      <c r="OD614" s="53"/>
      <c r="OE614" s="53"/>
      <c r="OF614" s="53"/>
      <c r="OG614" s="53"/>
      <c r="OH614" s="53"/>
      <c r="OI614" s="53"/>
      <c r="OJ614" s="53"/>
      <c r="OK614" s="53"/>
      <c r="OL614" s="53"/>
      <c r="OM614" s="53"/>
      <c r="ON614" s="53"/>
      <c r="OO614" s="53"/>
      <c r="OP614" s="53"/>
      <c r="OQ614" s="53"/>
      <c r="OR614" s="53"/>
      <c r="OS614" s="53"/>
      <c r="OT614" s="53"/>
      <c r="OU614" s="53"/>
      <c r="OV614" s="53"/>
      <c r="OW614" s="53"/>
      <c r="OX614" s="53"/>
      <c r="OY614" s="53"/>
      <c r="OZ614" s="53"/>
      <c r="PA614" s="53"/>
      <c r="PB614" s="53"/>
      <c r="PC614" s="53"/>
      <c r="PD614" s="53"/>
      <c r="PE614" s="53"/>
      <c r="PF614" s="53"/>
      <c r="PG614" s="53"/>
      <c r="PH614" s="53"/>
      <c r="PI614" s="53"/>
      <c r="PJ614" s="53"/>
      <c r="PK614" s="53"/>
      <c r="PL614" s="53"/>
      <c r="PM614" s="53"/>
      <c r="PN614" s="53"/>
      <c r="PO614" s="53"/>
      <c r="PP614" s="53"/>
      <c r="PQ614" s="53"/>
      <c r="PR614" s="53"/>
      <c r="PS614" s="53"/>
      <c r="PT614" s="53"/>
      <c r="PU614" s="53"/>
      <c r="PV614" s="53"/>
      <c r="PW614" s="53"/>
      <c r="PX614" s="53"/>
      <c r="PY614" s="53"/>
      <c r="PZ614" s="53"/>
      <c r="QA614" s="53"/>
      <c r="QB614" s="53"/>
      <c r="QC614" s="53"/>
      <c r="QD614" s="53"/>
      <c r="QE614" s="53"/>
      <c r="QF614" s="53"/>
      <c r="QG614" s="53"/>
      <c r="QH614" s="53"/>
      <c r="QI614" s="53"/>
      <c r="QJ614" s="53"/>
      <c r="QK614" s="53"/>
      <c r="QL614" s="53"/>
      <c r="QM614" s="53"/>
      <c r="QN614" s="53"/>
      <c r="QO614" s="53"/>
      <c r="QP614" s="53"/>
      <c r="QQ614" s="53"/>
      <c r="QR614" s="53"/>
      <c r="QS614" s="53"/>
      <c r="QT614" s="53"/>
      <c r="QU614" s="53"/>
      <c r="QV614" s="53"/>
      <c r="QW614" s="53"/>
      <c r="QX614" s="53"/>
      <c r="QY614" s="53"/>
      <c r="QZ614" s="53"/>
      <c r="RA614" s="53"/>
      <c r="RB614" s="53"/>
      <c r="RC614" s="53"/>
      <c r="RD614" s="53"/>
      <c r="RE614" s="53"/>
      <c r="RF614" s="53"/>
      <c r="RG614" s="53"/>
      <c r="RH614" s="53"/>
      <c r="RI614" s="53"/>
      <c r="RJ614" s="53"/>
      <c r="RK614" s="53"/>
      <c r="RL614" s="53"/>
      <c r="RM614" s="53"/>
      <c r="RN614" s="53"/>
      <c r="RO614" s="53"/>
      <c r="RP614" s="53"/>
      <c r="RQ614" s="53"/>
      <c r="RR614" s="53"/>
      <c r="RS614" s="53"/>
      <c r="RT614" s="53"/>
      <c r="RU614" s="53"/>
      <c r="RV614" s="53"/>
      <c r="RW614" s="53"/>
      <c r="RX614" s="53"/>
      <c r="RY614" s="53"/>
      <c r="RZ614" s="53"/>
      <c r="SA614" s="53"/>
      <c r="SB614" s="53"/>
      <c r="SC614" s="53"/>
      <c r="SD614" s="53"/>
      <c r="SE614" s="53"/>
      <c r="SF614" s="53"/>
      <c r="SG614" s="53"/>
      <c r="SH614" s="53"/>
      <c r="SI614" s="53"/>
      <c r="SJ614" s="53"/>
      <c r="SK614" s="53"/>
      <c r="SL614" s="53"/>
      <c r="SM614" s="53"/>
      <c r="SN614" s="53"/>
      <c r="SO614" s="53"/>
      <c r="SP614" s="53"/>
      <c r="SQ614" s="53"/>
      <c r="SR614" s="53"/>
      <c r="SS614" s="53"/>
      <c r="ST614" s="53"/>
      <c r="SU614" s="53"/>
      <c r="SV614" s="53"/>
      <c r="SW614" s="53"/>
      <c r="SX614" s="53"/>
      <c r="SY614" s="53"/>
      <c r="SZ614" s="53"/>
      <c r="TA614" s="53"/>
      <c r="TB614" s="53"/>
      <c r="TC614" s="53"/>
      <c r="TD614" s="53"/>
      <c r="TE614" s="53"/>
      <c r="TF614" s="53"/>
      <c r="TG614" s="53"/>
      <c r="TH614" s="53"/>
      <c r="TI614" s="53"/>
      <c r="TJ614" s="53"/>
      <c r="TK614" s="53"/>
      <c r="TL614" s="53"/>
      <c r="TM614" s="53"/>
      <c r="TN614" s="53"/>
      <c r="TO614" s="53"/>
      <c r="TP614" s="53"/>
      <c r="TQ614" s="53"/>
      <c r="TR614" s="53"/>
      <c r="TS614" s="53"/>
      <c r="TT614" s="53"/>
      <c r="TU614" s="53"/>
      <c r="TV614" s="53"/>
      <c r="TW614" s="53"/>
      <c r="TX614" s="53"/>
      <c r="TY614" s="53"/>
      <c r="TZ614" s="53"/>
      <c r="UA614" s="53"/>
      <c r="UB614" s="53"/>
      <c r="UC614" s="53"/>
      <c r="UD614" s="53"/>
      <c r="UE614" s="53"/>
      <c r="UF614" s="53"/>
      <c r="UG614" s="53"/>
    </row>
    <row r="615" spans="12:553" s="19" customFormat="1" ht="15.75" customHeight="1" x14ac:dyDescent="0.2">
      <c r="L615" s="66"/>
      <c r="M615" s="66"/>
      <c r="N615" s="52"/>
      <c r="O615" s="53"/>
      <c r="P615" s="53"/>
      <c r="Q615" s="53"/>
      <c r="R615" s="53"/>
      <c r="S615" s="53"/>
      <c r="T615" s="53"/>
      <c r="U615" s="53"/>
      <c r="V615" s="53"/>
      <c r="W615" s="53"/>
      <c r="X615" s="53"/>
      <c r="Y615" s="53"/>
      <c r="Z615" s="53"/>
      <c r="AA615" s="53"/>
      <c r="AB615" s="53"/>
      <c r="AC615" s="53"/>
      <c r="AD615" s="53"/>
      <c r="AE615" s="53"/>
      <c r="AF615" s="53"/>
      <c r="AG615" s="53"/>
      <c r="AH615" s="53"/>
      <c r="AI615" s="53"/>
      <c r="AJ615" s="53"/>
      <c r="AK615" s="53"/>
      <c r="AL615" s="53"/>
      <c r="AM615" s="53"/>
      <c r="AN615" s="53"/>
      <c r="AO615" s="53"/>
      <c r="AP615" s="53"/>
      <c r="AQ615" s="53"/>
      <c r="AR615" s="53"/>
      <c r="AS615" s="53"/>
      <c r="AT615" s="53"/>
      <c r="AU615" s="53"/>
      <c r="AV615" s="53"/>
      <c r="AW615" s="53"/>
      <c r="AX615" s="53"/>
      <c r="AY615" s="53"/>
      <c r="AZ615" s="53"/>
      <c r="BA615" s="53"/>
      <c r="BB615" s="53"/>
      <c r="BC615" s="53"/>
      <c r="BD615" s="53"/>
      <c r="BE615" s="53"/>
      <c r="BF615" s="53"/>
      <c r="BG615" s="53"/>
      <c r="BH615" s="53"/>
      <c r="BI615" s="53"/>
      <c r="BJ615" s="53"/>
      <c r="BK615" s="53"/>
      <c r="BL615" s="53"/>
      <c r="BM615" s="53"/>
      <c r="BN615" s="53"/>
      <c r="BO615" s="53"/>
      <c r="BP615" s="53"/>
      <c r="BQ615" s="53"/>
      <c r="BR615" s="53"/>
      <c r="BS615" s="53"/>
      <c r="BT615" s="53"/>
      <c r="BU615" s="53"/>
      <c r="BV615" s="53"/>
      <c r="BW615" s="53"/>
      <c r="BX615" s="53"/>
      <c r="BY615" s="53"/>
      <c r="BZ615" s="53"/>
      <c r="CA615" s="53"/>
      <c r="CB615" s="53"/>
      <c r="CC615" s="53"/>
      <c r="CD615" s="53"/>
      <c r="CE615" s="53"/>
      <c r="CF615" s="53"/>
      <c r="CG615" s="53"/>
      <c r="CH615" s="53"/>
      <c r="CI615" s="53"/>
      <c r="CJ615" s="53"/>
      <c r="CK615" s="53"/>
      <c r="CL615" s="53"/>
      <c r="CM615" s="53"/>
      <c r="CN615" s="53"/>
      <c r="CO615" s="53"/>
      <c r="CP615" s="53"/>
      <c r="CQ615" s="53"/>
      <c r="CR615" s="53"/>
      <c r="CS615" s="53"/>
      <c r="CT615" s="53"/>
      <c r="CU615" s="53"/>
      <c r="CV615" s="53"/>
      <c r="CW615" s="53"/>
      <c r="CX615" s="53"/>
      <c r="CY615" s="53"/>
      <c r="CZ615" s="53"/>
      <c r="DA615" s="53"/>
      <c r="DB615" s="53"/>
      <c r="DC615" s="53"/>
      <c r="DD615" s="53"/>
      <c r="DE615" s="53"/>
      <c r="DF615" s="53"/>
      <c r="DG615" s="53"/>
      <c r="DH615" s="53"/>
      <c r="DI615" s="53"/>
      <c r="DJ615" s="53"/>
      <c r="DK615" s="53"/>
      <c r="DL615" s="53"/>
      <c r="DM615" s="53"/>
      <c r="DN615" s="53"/>
      <c r="DO615" s="53"/>
      <c r="DP615" s="53"/>
      <c r="DQ615" s="53"/>
      <c r="DR615" s="53"/>
      <c r="DS615" s="53"/>
      <c r="DT615" s="53"/>
      <c r="DU615" s="53"/>
      <c r="DV615" s="53"/>
      <c r="DW615" s="53"/>
      <c r="DX615" s="53"/>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3"/>
      <c r="FK615" s="53"/>
      <c r="FL615" s="53"/>
      <c r="FM615" s="53"/>
      <c r="FN615" s="53"/>
      <c r="FO615" s="53"/>
      <c r="FP615" s="53"/>
      <c r="FQ615" s="53"/>
      <c r="FR615" s="53"/>
      <c r="FS615" s="53"/>
      <c r="FT615" s="53"/>
      <c r="FU615" s="53"/>
      <c r="FV615" s="53"/>
      <c r="FW615" s="53"/>
      <c r="FX615" s="53"/>
      <c r="FY615" s="53"/>
      <c r="FZ615" s="53"/>
      <c r="GA615" s="53"/>
      <c r="GB615" s="53"/>
      <c r="GC615" s="53"/>
      <c r="GD615" s="53"/>
      <c r="GE615" s="53"/>
      <c r="GF615" s="53"/>
      <c r="GG615" s="53"/>
      <c r="GH615" s="53"/>
      <c r="GI615" s="53"/>
      <c r="GJ615" s="53"/>
      <c r="GK615" s="53"/>
      <c r="GL615" s="53"/>
      <c r="GM615" s="53"/>
      <c r="GN615" s="53"/>
      <c r="GO615" s="53"/>
      <c r="GP615" s="53"/>
      <c r="GQ615" s="53"/>
      <c r="GR615" s="53"/>
      <c r="GS615" s="53"/>
      <c r="GT615" s="53"/>
      <c r="GU615" s="53"/>
      <c r="GV615" s="53"/>
      <c r="GW615" s="53"/>
      <c r="GX615" s="53"/>
      <c r="GY615" s="53"/>
      <c r="GZ615" s="53"/>
      <c r="HA615" s="53"/>
      <c r="HB615" s="53"/>
      <c r="HC615" s="53"/>
      <c r="HD615" s="53"/>
      <c r="HE615" s="53"/>
      <c r="HF615" s="53"/>
      <c r="HG615" s="53"/>
      <c r="HH615" s="53"/>
      <c r="HI615" s="53"/>
      <c r="HJ615" s="53"/>
      <c r="HK615" s="53"/>
      <c r="HL615" s="53"/>
      <c r="HM615" s="53"/>
      <c r="HN615" s="53"/>
      <c r="HO615" s="53"/>
      <c r="HP615" s="53"/>
      <c r="HQ615" s="53"/>
      <c r="HR615" s="53"/>
      <c r="HS615" s="53"/>
      <c r="HT615" s="53"/>
      <c r="HU615" s="53"/>
      <c r="HV615" s="53"/>
      <c r="HW615" s="53"/>
      <c r="HX615" s="53"/>
      <c r="HY615" s="53"/>
      <c r="HZ615" s="53"/>
      <c r="IA615" s="53"/>
      <c r="IB615" s="53"/>
      <c r="IC615" s="53"/>
      <c r="ID615" s="53"/>
      <c r="IE615" s="53"/>
      <c r="IF615" s="53"/>
      <c r="IG615" s="53"/>
      <c r="IH615" s="53"/>
      <c r="II615" s="53"/>
      <c r="IJ615" s="53"/>
      <c r="IK615" s="53"/>
      <c r="IL615" s="53"/>
      <c r="IM615" s="53"/>
      <c r="IN615" s="53"/>
      <c r="IO615" s="53"/>
      <c r="IP615" s="53"/>
      <c r="IQ615" s="53"/>
      <c r="IR615" s="53"/>
      <c r="IS615" s="53"/>
      <c r="IT615" s="53"/>
      <c r="IU615" s="53"/>
      <c r="IV615" s="53"/>
      <c r="IW615" s="53"/>
      <c r="IX615" s="53"/>
      <c r="IY615" s="53"/>
      <c r="IZ615" s="53"/>
      <c r="JA615" s="53"/>
      <c r="JB615" s="53"/>
      <c r="JC615" s="53"/>
      <c r="JD615" s="53"/>
      <c r="JE615" s="53"/>
      <c r="JF615" s="53"/>
      <c r="JG615" s="53"/>
      <c r="JH615" s="53"/>
      <c r="JI615" s="53"/>
      <c r="JJ615" s="53"/>
      <c r="JK615" s="53"/>
      <c r="JL615" s="53"/>
      <c r="JM615" s="53"/>
      <c r="JN615" s="53"/>
      <c r="JO615" s="53"/>
      <c r="JP615" s="53"/>
      <c r="JQ615" s="53"/>
      <c r="JR615" s="53"/>
      <c r="JS615" s="53"/>
      <c r="JT615" s="53"/>
      <c r="JU615" s="53"/>
      <c r="JV615" s="53"/>
      <c r="JW615" s="53"/>
      <c r="JX615" s="53"/>
      <c r="JY615" s="53"/>
      <c r="JZ615" s="53"/>
      <c r="KA615" s="53"/>
      <c r="KB615" s="53"/>
      <c r="KC615" s="53"/>
      <c r="KD615" s="53"/>
      <c r="KE615" s="53"/>
      <c r="KF615" s="53"/>
      <c r="KG615" s="53"/>
      <c r="KH615" s="53"/>
      <c r="KI615" s="53"/>
      <c r="KJ615" s="53"/>
      <c r="KK615" s="53"/>
      <c r="KL615" s="53"/>
      <c r="KM615" s="53"/>
      <c r="KN615" s="53"/>
      <c r="KO615" s="53"/>
      <c r="KP615" s="53"/>
      <c r="KQ615" s="53"/>
      <c r="KR615" s="53"/>
      <c r="KS615" s="53"/>
      <c r="KT615" s="53"/>
      <c r="KU615" s="53"/>
      <c r="KV615" s="53"/>
      <c r="KW615" s="53"/>
      <c r="KX615" s="53"/>
      <c r="KY615" s="53"/>
      <c r="KZ615" s="53"/>
      <c r="LA615" s="53"/>
      <c r="LB615" s="53"/>
      <c r="LC615" s="53"/>
      <c r="LD615" s="53"/>
      <c r="LE615" s="53"/>
      <c r="LF615" s="53"/>
      <c r="LG615" s="53"/>
      <c r="LH615" s="53"/>
      <c r="LI615" s="53"/>
      <c r="LJ615" s="53"/>
      <c r="LK615" s="53"/>
      <c r="LL615" s="53"/>
      <c r="LM615" s="53"/>
      <c r="LN615" s="53"/>
      <c r="LO615" s="53"/>
      <c r="LP615" s="53"/>
      <c r="LQ615" s="53"/>
      <c r="LR615" s="53"/>
      <c r="LS615" s="53"/>
      <c r="LT615" s="53"/>
      <c r="LU615" s="53"/>
      <c r="LV615" s="53"/>
      <c r="LW615" s="53"/>
      <c r="LX615" s="53"/>
      <c r="LY615" s="53"/>
      <c r="LZ615" s="53"/>
      <c r="MA615" s="53"/>
      <c r="MB615" s="53"/>
      <c r="MC615" s="53"/>
      <c r="MD615" s="53"/>
      <c r="ME615" s="53"/>
      <c r="MF615" s="53"/>
      <c r="MG615" s="53"/>
      <c r="MH615" s="53"/>
      <c r="MI615" s="53"/>
      <c r="MJ615" s="53"/>
      <c r="MK615" s="53"/>
      <c r="ML615" s="53"/>
      <c r="MM615" s="53"/>
      <c r="MN615" s="53"/>
      <c r="MO615" s="53"/>
      <c r="MP615" s="53"/>
      <c r="MQ615" s="53"/>
      <c r="MR615" s="53"/>
      <c r="MS615" s="53"/>
      <c r="MT615" s="53"/>
      <c r="MU615" s="53"/>
      <c r="MV615" s="53"/>
      <c r="MW615" s="53"/>
      <c r="MX615" s="53"/>
      <c r="MY615" s="53"/>
      <c r="MZ615" s="53"/>
      <c r="NA615" s="53"/>
      <c r="NB615" s="53"/>
      <c r="NC615" s="53"/>
      <c r="ND615" s="53"/>
      <c r="NE615" s="53"/>
      <c r="NF615" s="53"/>
      <c r="NG615" s="53"/>
      <c r="NH615" s="53"/>
      <c r="NI615" s="53"/>
      <c r="NJ615" s="53"/>
      <c r="NK615" s="53"/>
      <c r="NL615" s="53"/>
      <c r="NM615" s="53"/>
      <c r="NN615" s="53"/>
      <c r="NO615" s="53"/>
      <c r="NP615" s="53"/>
      <c r="NQ615" s="53"/>
      <c r="NR615" s="53"/>
      <c r="NS615" s="53"/>
      <c r="NT615" s="53"/>
      <c r="NU615" s="53"/>
      <c r="NV615" s="53"/>
      <c r="NW615" s="53"/>
      <c r="NX615" s="53"/>
      <c r="NY615" s="53"/>
      <c r="NZ615" s="53"/>
      <c r="OA615" s="53"/>
      <c r="OB615" s="53"/>
      <c r="OC615" s="53"/>
      <c r="OD615" s="53"/>
      <c r="OE615" s="53"/>
      <c r="OF615" s="53"/>
      <c r="OG615" s="53"/>
      <c r="OH615" s="53"/>
      <c r="OI615" s="53"/>
      <c r="OJ615" s="53"/>
      <c r="OK615" s="53"/>
      <c r="OL615" s="53"/>
      <c r="OM615" s="53"/>
      <c r="ON615" s="53"/>
      <c r="OO615" s="53"/>
      <c r="OP615" s="53"/>
      <c r="OQ615" s="53"/>
      <c r="OR615" s="53"/>
      <c r="OS615" s="53"/>
      <c r="OT615" s="53"/>
      <c r="OU615" s="53"/>
      <c r="OV615" s="53"/>
      <c r="OW615" s="53"/>
      <c r="OX615" s="53"/>
      <c r="OY615" s="53"/>
      <c r="OZ615" s="53"/>
      <c r="PA615" s="53"/>
      <c r="PB615" s="53"/>
      <c r="PC615" s="53"/>
      <c r="PD615" s="53"/>
      <c r="PE615" s="53"/>
      <c r="PF615" s="53"/>
      <c r="PG615" s="53"/>
      <c r="PH615" s="53"/>
      <c r="PI615" s="53"/>
      <c r="PJ615" s="53"/>
      <c r="PK615" s="53"/>
      <c r="PL615" s="53"/>
      <c r="PM615" s="53"/>
      <c r="PN615" s="53"/>
      <c r="PO615" s="53"/>
      <c r="PP615" s="53"/>
      <c r="PQ615" s="53"/>
      <c r="PR615" s="53"/>
      <c r="PS615" s="53"/>
      <c r="PT615" s="53"/>
      <c r="PU615" s="53"/>
      <c r="PV615" s="53"/>
      <c r="PW615" s="53"/>
      <c r="PX615" s="53"/>
      <c r="PY615" s="53"/>
      <c r="PZ615" s="53"/>
      <c r="QA615" s="53"/>
      <c r="QB615" s="53"/>
      <c r="QC615" s="53"/>
      <c r="QD615" s="53"/>
      <c r="QE615" s="53"/>
      <c r="QF615" s="53"/>
      <c r="QG615" s="53"/>
      <c r="QH615" s="53"/>
      <c r="QI615" s="53"/>
      <c r="QJ615" s="53"/>
      <c r="QK615" s="53"/>
      <c r="QL615" s="53"/>
      <c r="QM615" s="53"/>
      <c r="QN615" s="53"/>
      <c r="QO615" s="53"/>
      <c r="QP615" s="53"/>
      <c r="QQ615" s="53"/>
      <c r="QR615" s="53"/>
      <c r="QS615" s="53"/>
      <c r="QT615" s="53"/>
      <c r="QU615" s="53"/>
      <c r="QV615" s="53"/>
      <c r="QW615" s="53"/>
      <c r="QX615" s="53"/>
      <c r="QY615" s="53"/>
      <c r="QZ615" s="53"/>
      <c r="RA615" s="53"/>
      <c r="RB615" s="53"/>
      <c r="RC615" s="53"/>
      <c r="RD615" s="53"/>
      <c r="RE615" s="53"/>
      <c r="RF615" s="53"/>
      <c r="RG615" s="53"/>
      <c r="RH615" s="53"/>
      <c r="RI615" s="53"/>
      <c r="RJ615" s="53"/>
      <c r="RK615" s="53"/>
      <c r="RL615" s="53"/>
      <c r="RM615" s="53"/>
      <c r="RN615" s="53"/>
      <c r="RO615" s="53"/>
      <c r="RP615" s="53"/>
      <c r="RQ615" s="53"/>
      <c r="RR615" s="53"/>
      <c r="RS615" s="53"/>
      <c r="RT615" s="53"/>
      <c r="RU615" s="53"/>
      <c r="RV615" s="53"/>
      <c r="RW615" s="53"/>
      <c r="RX615" s="53"/>
      <c r="RY615" s="53"/>
      <c r="RZ615" s="53"/>
      <c r="SA615" s="53"/>
      <c r="SB615" s="53"/>
      <c r="SC615" s="53"/>
      <c r="SD615" s="53"/>
      <c r="SE615" s="53"/>
      <c r="SF615" s="53"/>
      <c r="SG615" s="53"/>
      <c r="SH615" s="53"/>
      <c r="SI615" s="53"/>
      <c r="SJ615" s="53"/>
      <c r="SK615" s="53"/>
      <c r="SL615" s="53"/>
      <c r="SM615" s="53"/>
      <c r="SN615" s="53"/>
      <c r="SO615" s="53"/>
      <c r="SP615" s="53"/>
      <c r="SQ615" s="53"/>
      <c r="SR615" s="53"/>
      <c r="SS615" s="53"/>
      <c r="ST615" s="53"/>
      <c r="SU615" s="53"/>
      <c r="SV615" s="53"/>
      <c r="SW615" s="53"/>
      <c r="SX615" s="53"/>
      <c r="SY615" s="53"/>
      <c r="SZ615" s="53"/>
      <c r="TA615" s="53"/>
      <c r="TB615" s="53"/>
      <c r="TC615" s="53"/>
      <c r="TD615" s="53"/>
      <c r="TE615" s="53"/>
      <c r="TF615" s="53"/>
      <c r="TG615" s="53"/>
      <c r="TH615" s="53"/>
      <c r="TI615" s="53"/>
      <c r="TJ615" s="53"/>
      <c r="TK615" s="53"/>
      <c r="TL615" s="53"/>
      <c r="TM615" s="53"/>
      <c r="TN615" s="53"/>
      <c r="TO615" s="53"/>
      <c r="TP615" s="53"/>
      <c r="TQ615" s="53"/>
      <c r="TR615" s="53"/>
      <c r="TS615" s="53"/>
      <c r="TT615" s="53"/>
      <c r="TU615" s="53"/>
      <c r="TV615" s="53"/>
      <c r="TW615" s="53"/>
      <c r="TX615" s="53"/>
      <c r="TY615" s="53"/>
      <c r="TZ615" s="53"/>
      <c r="UA615" s="53"/>
      <c r="UB615" s="53"/>
      <c r="UC615" s="53"/>
      <c r="UD615" s="53"/>
      <c r="UE615" s="53"/>
      <c r="UF615" s="53"/>
      <c r="UG615" s="53"/>
    </row>
    <row r="616" spans="12:553" s="19" customFormat="1" ht="15.75" customHeight="1" x14ac:dyDescent="0.2">
      <c r="L616" s="66"/>
      <c r="M616" s="66"/>
      <c r="N616" s="52"/>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c r="DB616" s="53"/>
      <c r="DC616" s="53"/>
      <c r="DD616" s="53"/>
      <c r="DE616" s="53"/>
      <c r="DF616" s="53"/>
      <c r="DG616" s="53"/>
      <c r="DH616" s="53"/>
      <c r="DI616" s="53"/>
      <c r="DJ616" s="53"/>
      <c r="DK616" s="53"/>
      <c r="DL616" s="53"/>
      <c r="DM616" s="53"/>
      <c r="DN616" s="53"/>
      <c r="DO616" s="53"/>
      <c r="DP616" s="53"/>
      <c r="DQ616" s="53"/>
      <c r="DR616" s="53"/>
      <c r="DS616" s="53"/>
      <c r="DT616" s="53"/>
      <c r="DU616" s="53"/>
      <c r="DV616" s="53"/>
      <c r="DW616" s="53"/>
      <c r="DX616" s="53"/>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3"/>
      <c r="FK616" s="53"/>
      <c r="FL616" s="53"/>
      <c r="FM616" s="53"/>
      <c r="FN616" s="53"/>
      <c r="FO616" s="53"/>
      <c r="FP616" s="53"/>
      <c r="FQ616" s="53"/>
      <c r="FR616" s="53"/>
      <c r="FS616" s="53"/>
      <c r="FT616" s="53"/>
      <c r="FU616" s="53"/>
      <c r="FV616" s="53"/>
      <c r="FW616" s="53"/>
      <c r="FX616" s="53"/>
      <c r="FY616" s="53"/>
      <c r="FZ616" s="53"/>
      <c r="GA616" s="53"/>
      <c r="GB616" s="53"/>
      <c r="GC616" s="53"/>
      <c r="GD616" s="53"/>
      <c r="GE616" s="53"/>
      <c r="GF616" s="53"/>
      <c r="GG616" s="53"/>
      <c r="GH616" s="53"/>
      <c r="GI616" s="53"/>
      <c r="GJ616" s="53"/>
      <c r="GK616" s="53"/>
      <c r="GL616" s="53"/>
      <c r="GM616" s="53"/>
      <c r="GN616" s="53"/>
      <c r="GO616" s="53"/>
      <c r="GP616" s="53"/>
      <c r="GQ616" s="53"/>
      <c r="GR616" s="53"/>
      <c r="GS616" s="53"/>
      <c r="GT616" s="53"/>
      <c r="GU616" s="53"/>
      <c r="GV616" s="53"/>
      <c r="GW616" s="53"/>
      <c r="GX616" s="53"/>
      <c r="GY616" s="53"/>
      <c r="GZ616" s="53"/>
      <c r="HA616" s="53"/>
      <c r="HB616" s="53"/>
      <c r="HC616" s="53"/>
      <c r="HD616" s="53"/>
      <c r="HE616" s="53"/>
      <c r="HF616" s="53"/>
      <c r="HG616" s="53"/>
      <c r="HH616" s="53"/>
      <c r="HI616" s="53"/>
      <c r="HJ616" s="53"/>
      <c r="HK616" s="53"/>
      <c r="HL616" s="53"/>
      <c r="HM616" s="53"/>
      <c r="HN616" s="53"/>
      <c r="HO616" s="53"/>
      <c r="HP616" s="53"/>
      <c r="HQ616" s="53"/>
      <c r="HR616" s="53"/>
      <c r="HS616" s="53"/>
      <c r="HT616" s="53"/>
      <c r="HU616" s="53"/>
      <c r="HV616" s="53"/>
      <c r="HW616" s="53"/>
      <c r="HX616" s="53"/>
      <c r="HY616" s="53"/>
      <c r="HZ616" s="53"/>
      <c r="IA616" s="53"/>
      <c r="IB616" s="53"/>
      <c r="IC616" s="53"/>
      <c r="ID616" s="53"/>
      <c r="IE616" s="53"/>
      <c r="IF616" s="53"/>
      <c r="IG616" s="53"/>
      <c r="IH616" s="53"/>
      <c r="II616" s="53"/>
      <c r="IJ616" s="53"/>
      <c r="IK616" s="53"/>
      <c r="IL616" s="53"/>
      <c r="IM616" s="53"/>
      <c r="IN616" s="53"/>
      <c r="IO616" s="53"/>
      <c r="IP616" s="53"/>
      <c r="IQ616" s="53"/>
      <c r="IR616" s="53"/>
      <c r="IS616" s="53"/>
      <c r="IT616" s="53"/>
      <c r="IU616" s="53"/>
      <c r="IV616" s="53"/>
      <c r="IW616" s="53"/>
      <c r="IX616" s="53"/>
      <c r="IY616" s="53"/>
      <c r="IZ616" s="53"/>
      <c r="JA616" s="53"/>
      <c r="JB616" s="53"/>
      <c r="JC616" s="53"/>
      <c r="JD616" s="53"/>
      <c r="JE616" s="53"/>
      <c r="JF616" s="53"/>
      <c r="JG616" s="53"/>
      <c r="JH616" s="53"/>
      <c r="JI616" s="53"/>
      <c r="JJ616" s="53"/>
      <c r="JK616" s="53"/>
      <c r="JL616" s="53"/>
      <c r="JM616" s="53"/>
      <c r="JN616" s="53"/>
      <c r="JO616" s="53"/>
      <c r="JP616" s="53"/>
      <c r="JQ616" s="53"/>
      <c r="JR616" s="53"/>
      <c r="JS616" s="53"/>
      <c r="JT616" s="53"/>
      <c r="JU616" s="53"/>
      <c r="JV616" s="53"/>
      <c r="JW616" s="53"/>
      <c r="JX616" s="53"/>
      <c r="JY616" s="53"/>
      <c r="JZ616" s="53"/>
      <c r="KA616" s="53"/>
      <c r="KB616" s="53"/>
      <c r="KC616" s="53"/>
      <c r="KD616" s="53"/>
      <c r="KE616" s="53"/>
      <c r="KF616" s="53"/>
      <c r="KG616" s="53"/>
      <c r="KH616" s="53"/>
      <c r="KI616" s="53"/>
      <c r="KJ616" s="53"/>
      <c r="KK616" s="53"/>
      <c r="KL616" s="53"/>
      <c r="KM616" s="53"/>
      <c r="KN616" s="53"/>
      <c r="KO616" s="53"/>
      <c r="KP616" s="53"/>
      <c r="KQ616" s="53"/>
      <c r="KR616" s="53"/>
      <c r="KS616" s="53"/>
      <c r="KT616" s="53"/>
      <c r="KU616" s="53"/>
      <c r="KV616" s="53"/>
      <c r="KW616" s="53"/>
      <c r="KX616" s="53"/>
      <c r="KY616" s="53"/>
      <c r="KZ616" s="53"/>
      <c r="LA616" s="53"/>
      <c r="LB616" s="53"/>
      <c r="LC616" s="53"/>
      <c r="LD616" s="53"/>
      <c r="LE616" s="53"/>
      <c r="LF616" s="53"/>
      <c r="LG616" s="53"/>
      <c r="LH616" s="53"/>
      <c r="LI616" s="53"/>
      <c r="LJ616" s="53"/>
      <c r="LK616" s="53"/>
      <c r="LL616" s="53"/>
      <c r="LM616" s="53"/>
      <c r="LN616" s="53"/>
      <c r="LO616" s="53"/>
      <c r="LP616" s="53"/>
      <c r="LQ616" s="53"/>
      <c r="LR616" s="53"/>
      <c r="LS616" s="53"/>
      <c r="LT616" s="53"/>
      <c r="LU616" s="53"/>
      <c r="LV616" s="53"/>
      <c r="LW616" s="53"/>
      <c r="LX616" s="53"/>
      <c r="LY616" s="53"/>
      <c r="LZ616" s="53"/>
      <c r="MA616" s="53"/>
      <c r="MB616" s="53"/>
      <c r="MC616" s="53"/>
      <c r="MD616" s="53"/>
      <c r="ME616" s="53"/>
      <c r="MF616" s="53"/>
      <c r="MG616" s="53"/>
      <c r="MH616" s="53"/>
      <c r="MI616" s="53"/>
      <c r="MJ616" s="53"/>
      <c r="MK616" s="53"/>
      <c r="ML616" s="53"/>
      <c r="MM616" s="53"/>
      <c r="MN616" s="53"/>
      <c r="MO616" s="53"/>
      <c r="MP616" s="53"/>
      <c r="MQ616" s="53"/>
      <c r="MR616" s="53"/>
      <c r="MS616" s="53"/>
      <c r="MT616" s="53"/>
      <c r="MU616" s="53"/>
      <c r="MV616" s="53"/>
      <c r="MW616" s="53"/>
      <c r="MX616" s="53"/>
      <c r="MY616" s="53"/>
      <c r="MZ616" s="53"/>
      <c r="NA616" s="53"/>
      <c r="NB616" s="53"/>
      <c r="NC616" s="53"/>
      <c r="ND616" s="53"/>
      <c r="NE616" s="53"/>
      <c r="NF616" s="53"/>
      <c r="NG616" s="53"/>
      <c r="NH616" s="53"/>
      <c r="NI616" s="53"/>
      <c r="NJ616" s="53"/>
      <c r="NK616" s="53"/>
      <c r="NL616" s="53"/>
      <c r="NM616" s="53"/>
      <c r="NN616" s="53"/>
      <c r="NO616" s="53"/>
      <c r="NP616" s="53"/>
      <c r="NQ616" s="53"/>
      <c r="NR616" s="53"/>
      <c r="NS616" s="53"/>
      <c r="NT616" s="53"/>
      <c r="NU616" s="53"/>
      <c r="NV616" s="53"/>
      <c r="NW616" s="53"/>
      <c r="NX616" s="53"/>
      <c r="NY616" s="53"/>
      <c r="NZ616" s="53"/>
      <c r="OA616" s="53"/>
      <c r="OB616" s="53"/>
      <c r="OC616" s="53"/>
      <c r="OD616" s="53"/>
      <c r="OE616" s="53"/>
      <c r="OF616" s="53"/>
      <c r="OG616" s="53"/>
      <c r="OH616" s="53"/>
      <c r="OI616" s="53"/>
      <c r="OJ616" s="53"/>
      <c r="OK616" s="53"/>
      <c r="OL616" s="53"/>
      <c r="OM616" s="53"/>
      <c r="ON616" s="53"/>
      <c r="OO616" s="53"/>
      <c r="OP616" s="53"/>
      <c r="OQ616" s="53"/>
      <c r="OR616" s="53"/>
      <c r="OS616" s="53"/>
      <c r="OT616" s="53"/>
      <c r="OU616" s="53"/>
      <c r="OV616" s="53"/>
      <c r="OW616" s="53"/>
      <c r="OX616" s="53"/>
      <c r="OY616" s="53"/>
      <c r="OZ616" s="53"/>
      <c r="PA616" s="53"/>
      <c r="PB616" s="53"/>
      <c r="PC616" s="53"/>
      <c r="PD616" s="53"/>
      <c r="PE616" s="53"/>
      <c r="PF616" s="53"/>
      <c r="PG616" s="53"/>
      <c r="PH616" s="53"/>
      <c r="PI616" s="53"/>
      <c r="PJ616" s="53"/>
      <c r="PK616" s="53"/>
      <c r="PL616" s="53"/>
      <c r="PM616" s="53"/>
      <c r="PN616" s="53"/>
      <c r="PO616" s="53"/>
      <c r="PP616" s="53"/>
      <c r="PQ616" s="53"/>
      <c r="PR616" s="53"/>
      <c r="PS616" s="53"/>
      <c r="PT616" s="53"/>
      <c r="PU616" s="53"/>
      <c r="PV616" s="53"/>
      <c r="PW616" s="53"/>
      <c r="PX616" s="53"/>
      <c r="PY616" s="53"/>
      <c r="PZ616" s="53"/>
      <c r="QA616" s="53"/>
      <c r="QB616" s="53"/>
      <c r="QC616" s="53"/>
      <c r="QD616" s="53"/>
      <c r="QE616" s="53"/>
      <c r="QF616" s="53"/>
      <c r="QG616" s="53"/>
      <c r="QH616" s="53"/>
      <c r="QI616" s="53"/>
      <c r="QJ616" s="53"/>
      <c r="QK616" s="53"/>
      <c r="QL616" s="53"/>
      <c r="QM616" s="53"/>
      <c r="QN616" s="53"/>
      <c r="QO616" s="53"/>
      <c r="QP616" s="53"/>
      <c r="QQ616" s="53"/>
      <c r="QR616" s="53"/>
      <c r="QS616" s="53"/>
      <c r="QT616" s="53"/>
      <c r="QU616" s="53"/>
      <c r="QV616" s="53"/>
      <c r="QW616" s="53"/>
      <c r="QX616" s="53"/>
      <c r="QY616" s="53"/>
      <c r="QZ616" s="53"/>
      <c r="RA616" s="53"/>
      <c r="RB616" s="53"/>
      <c r="RC616" s="53"/>
      <c r="RD616" s="53"/>
      <c r="RE616" s="53"/>
      <c r="RF616" s="53"/>
      <c r="RG616" s="53"/>
      <c r="RH616" s="53"/>
      <c r="RI616" s="53"/>
      <c r="RJ616" s="53"/>
      <c r="RK616" s="53"/>
      <c r="RL616" s="53"/>
      <c r="RM616" s="53"/>
      <c r="RN616" s="53"/>
      <c r="RO616" s="53"/>
      <c r="RP616" s="53"/>
      <c r="RQ616" s="53"/>
      <c r="RR616" s="53"/>
      <c r="RS616" s="53"/>
      <c r="RT616" s="53"/>
      <c r="RU616" s="53"/>
      <c r="RV616" s="53"/>
      <c r="RW616" s="53"/>
      <c r="RX616" s="53"/>
      <c r="RY616" s="53"/>
      <c r="RZ616" s="53"/>
      <c r="SA616" s="53"/>
      <c r="SB616" s="53"/>
      <c r="SC616" s="53"/>
      <c r="SD616" s="53"/>
      <c r="SE616" s="53"/>
      <c r="SF616" s="53"/>
      <c r="SG616" s="53"/>
      <c r="SH616" s="53"/>
      <c r="SI616" s="53"/>
      <c r="SJ616" s="53"/>
      <c r="SK616" s="53"/>
      <c r="SL616" s="53"/>
      <c r="SM616" s="53"/>
      <c r="SN616" s="53"/>
      <c r="SO616" s="53"/>
      <c r="SP616" s="53"/>
      <c r="SQ616" s="53"/>
      <c r="SR616" s="53"/>
      <c r="SS616" s="53"/>
      <c r="ST616" s="53"/>
      <c r="SU616" s="53"/>
      <c r="SV616" s="53"/>
      <c r="SW616" s="53"/>
      <c r="SX616" s="53"/>
      <c r="SY616" s="53"/>
      <c r="SZ616" s="53"/>
      <c r="TA616" s="53"/>
      <c r="TB616" s="53"/>
      <c r="TC616" s="53"/>
      <c r="TD616" s="53"/>
      <c r="TE616" s="53"/>
      <c r="TF616" s="53"/>
      <c r="TG616" s="53"/>
      <c r="TH616" s="53"/>
      <c r="TI616" s="53"/>
      <c r="TJ616" s="53"/>
      <c r="TK616" s="53"/>
      <c r="TL616" s="53"/>
      <c r="TM616" s="53"/>
      <c r="TN616" s="53"/>
      <c r="TO616" s="53"/>
      <c r="TP616" s="53"/>
      <c r="TQ616" s="53"/>
      <c r="TR616" s="53"/>
      <c r="TS616" s="53"/>
      <c r="TT616" s="53"/>
      <c r="TU616" s="53"/>
      <c r="TV616" s="53"/>
      <c r="TW616" s="53"/>
      <c r="TX616" s="53"/>
      <c r="TY616" s="53"/>
      <c r="TZ616" s="53"/>
      <c r="UA616" s="53"/>
      <c r="UB616" s="53"/>
      <c r="UC616" s="53"/>
      <c r="UD616" s="53"/>
      <c r="UE616" s="53"/>
      <c r="UF616" s="53"/>
      <c r="UG616" s="53"/>
    </row>
    <row r="617" spans="12:553" s="19" customFormat="1" ht="15.75" customHeight="1" x14ac:dyDescent="0.2">
      <c r="L617" s="66"/>
      <c r="M617" s="66"/>
      <c r="N617" s="52"/>
      <c r="O617" s="53"/>
      <c r="P617" s="53"/>
      <c r="Q617" s="53"/>
      <c r="R617" s="53"/>
      <c r="S617" s="53"/>
      <c r="T617" s="53"/>
      <c r="U617" s="53"/>
      <c r="V617" s="53"/>
      <c r="W617" s="53"/>
      <c r="X617" s="53"/>
      <c r="Y617" s="53"/>
      <c r="Z617" s="53"/>
      <c r="AA617" s="53"/>
      <c r="AB617" s="53"/>
      <c r="AC617" s="53"/>
      <c r="AD617" s="53"/>
      <c r="AE617" s="53"/>
      <c r="AF617" s="53"/>
      <c r="AG617" s="53"/>
      <c r="AH617" s="53"/>
      <c r="AI617" s="53"/>
      <c r="AJ617" s="53"/>
      <c r="AK617" s="53"/>
      <c r="AL617" s="53"/>
      <c r="AM617" s="53"/>
      <c r="AN617" s="53"/>
      <c r="AO617" s="53"/>
      <c r="AP617" s="53"/>
      <c r="AQ617" s="53"/>
      <c r="AR617" s="53"/>
      <c r="AS617" s="53"/>
      <c r="AT617" s="53"/>
      <c r="AU617" s="53"/>
      <c r="AV617" s="53"/>
      <c r="AW617" s="53"/>
      <c r="AX617" s="53"/>
      <c r="AY617" s="53"/>
      <c r="AZ617" s="53"/>
      <c r="BA617" s="53"/>
      <c r="BB617" s="53"/>
      <c r="BC617" s="53"/>
      <c r="BD617" s="53"/>
      <c r="BE617" s="53"/>
      <c r="BF617" s="53"/>
      <c r="BG617" s="53"/>
      <c r="BH617" s="53"/>
      <c r="BI617" s="53"/>
      <c r="BJ617" s="53"/>
      <c r="BK617" s="53"/>
      <c r="BL617" s="53"/>
      <c r="BM617" s="53"/>
      <c r="BN617" s="53"/>
      <c r="BO617" s="53"/>
      <c r="BP617" s="53"/>
      <c r="BQ617" s="53"/>
      <c r="BR617" s="53"/>
      <c r="BS617" s="53"/>
      <c r="BT617" s="53"/>
      <c r="BU617" s="53"/>
      <c r="BV617" s="53"/>
      <c r="BW617" s="53"/>
      <c r="BX617" s="53"/>
      <c r="BY617" s="53"/>
      <c r="BZ617" s="53"/>
      <c r="CA617" s="53"/>
      <c r="CB617" s="53"/>
      <c r="CC617" s="53"/>
      <c r="CD617" s="53"/>
      <c r="CE617" s="53"/>
      <c r="CF617" s="53"/>
      <c r="CG617" s="53"/>
      <c r="CH617" s="53"/>
      <c r="CI617" s="53"/>
      <c r="CJ617" s="53"/>
      <c r="CK617" s="53"/>
      <c r="CL617" s="53"/>
      <c r="CM617" s="53"/>
      <c r="CN617" s="53"/>
      <c r="CO617" s="53"/>
      <c r="CP617" s="53"/>
      <c r="CQ617" s="53"/>
      <c r="CR617" s="53"/>
      <c r="CS617" s="53"/>
      <c r="CT617" s="53"/>
      <c r="CU617" s="53"/>
      <c r="CV617" s="53"/>
      <c r="CW617" s="53"/>
      <c r="CX617" s="53"/>
      <c r="CY617" s="53"/>
      <c r="CZ617" s="53"/>
      <c r="DA617" s="53"/>
      <c r="DB617" s="53"/>
      <c r="DC617" s="53"/>
      <c r="DD617" s="53"/>
      <c r="DE617" s="53"/>
      <c r="DF617" s="53"/>
      <c r="DG617" s="53"/>
      <c r="DH617" s="53"/>
      <c r="DI617" s="53"/>
      <c r="DJ617" s="53"/>
      <c r="DK617" s="53"/>
      <c r="DL617" s="53"/>
      <c r="DM617" s="53"/>
      <c r="DN617" s="53"/>
      <c r="DO617" s="53"/>
      <c r="DP617" s="53"/>
      <c r="DQ617" s="53"/>
      <c r="DR617" s="53"/>
      <c r="DS617" s="53"/>
      <c r="DT617" s="53"/>
      <c r="DU617" s="53"/>
      <c r="DV617" s="53"/>
      <c r="DW617" s="53"/>
      <c r="DX617" s="53"/>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3"/>
      <c r="FK617" s="53"/>
      <c r="FL617" s="53"/>
      <c r="FM617" s="53"/>
      <c r="FN617" s="53"/>
      <c r="FO617" s="53"/>
      <c r="FP617" s="53"/>
      <c r="FQ617" s="53"/>
      <c r="FR617" s="53"/>
      <c r="FS617" s="53"/>
      <c r="FT617" s="53"/>
      <c r="FU617" s="53"/>
      <c r="FV617" s="53"/>
      <c r="FW617" s="53"/>
      <c r="FX617" s="53"/>
      <c r="FY617" s="53"/>
      <c r="FZ617" s="53"/>
      <c r="GA617" s="53"/>
      <c r="GB617" s="53"/>
      <c r="GC617" s="53"/>
      <c r="GD617" s="53"/>
      <c r="GE617" s="53"/>
      <c r="GF617" s="53"/>
      <c r="GG617" s="53"/>
      <c r="GH617" s="53"/>
      <c r="GI617" s="53"/>
      <c r="GJ617" s="53"/>
      <c r="GK617" s="53"/>
      <c r="GL617" s="53"/>
      <c r="GM617" s="53"/>
      <c r="GN617" s="53"/>
      <c r="GO617" s="53"/>
      <c r="GP617" s="53"/>
      <c r="GQ617" s="53"/>
      <c r="GR617" s="53"/>
      <c r="GS617" s="53"/>
      <c r="GT617" s="53"/>
      <c r="GU617" s="53"/>
      <c r="GV617" s="53"/>
      <c r="GW617" s="53"/>
      <c r="GX617" s="53"/>
      <c r="GY617" s="53"/>
      <c r="GZ617" s="53"/>
      <c r="HA617" s="53"/>
      <c r="HB617" s="53"/>
      <c r="HC617" s="53"/>
      <c r="HD617" s="53"/>
      <c r="HE617" s="53"/>
      <c r="HF617" s="53"/>
      <c r="HG617" s="53"/>
      <c r="HH617" s="53"/>
      <c r="HI617" s="53"/>
      <c r="HJ617" s="53"/>
      <c r="HK617" s="53"/>
      <c r="HL617" s="53"/>
      <c r="HM617" s="53"/>
      <c r="HN617" s="53"/>
      <c r="HO617" s="53"/>
      <c r="HP617" s="53"/>
      <c r="HQ617" s="53"/>
      <c r="HR617" s="53"/>
      <c r="HS617" s="53"/>
      <c r="HT617" s="53"/>
      <c r="HU617" s="53"/>
      <c r="HV617" s="53"/>
      <c r="HW617" s="53"/>
      <c r="HX617" s="53"/>
      <c r="HY617" s="53"/>
      <c r="HZ617" s="53"/>
      <c r="IA617" s="53"/>
      <c r="IB617" s="53"/>
      <c r="IC617" s="53"/>
      <c r="ID617" s="53"/>
      <c r="IE617" s="53"/>
      <c r="IF617" s="53"/>
      <c r="IG617" s="53"/>
      <c r="IH617" s="53"/>
      <c r="II617" s="53"/>
      <c r="IJ617" s="53"/>
      <c r="IK617" s="53"/>
      <c r="IL617" s="53"/>
      <c r="IM617" s="53"/>
      <c r="IN617" s="53"/>
      <c r="IO617" s="53"/>
      <c r="IP617" s="53"/>
      <c r="IQ617" s="53"/>
      <c r="IR617" s="53"/>
      <c r="IS617" s="53"/>
      <c r="IT617" s="53"/>
      <c r="IU617" s="53"/>
      <c r="IV617" s="53"/>
      <c r="IW617" s="53"/>
      <c r="IX617" s="53"/>
      <c r="IY617" s="53"/>
      <c r="IZ617" s="53"/>
      <c r="JA617" s="53"/>
      <c r="JB617" s="53"/>
      <c r="JC617" s="53"/>
      <c r="JD617" s="53"/>
      <c r="JE617" s="53"/>
      <c r="JF617" s="53"/>
      <c r="JG617" s="53"/>
      <c r="JH617" s="53"/>
      <c r="JI617" s="53"/>
      <c r="JJ617" s="53"/>
      <c r="JK617" s="53"/>
      <c r="JL617" s="53"/>
      <c r="JM617" s="53"/>
      <c r="JN617" s="53"/>
      <c r="JO617" s="53"/>
      <c r="JP617" s="53"/>
      <c r="JQ617" s="53"/>
      <c r="JR617" s="53"/>
      <c r="JS617" s="53"/>
      <c r="JT617" s="53"/>
      <c r="JU617" s="53"/>
      <c r="JV617" s="53"/>
      <c r="JW617" s="53"/>
      <c r="JX617" s="53"/>
      <c r="JY617" s="53"/>
      <c r="JZ617" s="53"/>
      <c r="KA617" s="53"/>
      <c r="KB617" s="53"/>
      <c r="KC617" s="53"/>
      <c r="KD617" s="53"/>
      <c r="KE617" s="53"/>
      <c r="KF617" s="53"/>
      <c r="KG617" s="53"/>
      <c r="KH617" s="53"/>
      <c r="KI617" s="53"/>
      <c r="KJ617" s="53"/>
      <c r="KK617" s="53"/>
      <c r="KL617" s="53"/>
      <c r="KM617" s="53"/>
      <c r="KN617" s="53"/>
      <c r="KO617" s="53"/>
      <c r="KP617" s="53"/>
      <c r="KQ617" s="53"/>
      <c r="KR617" s="53"/>
      <c r="KS617" s="53"/>
      <c r="KT617" s="53"/>
      <c r="KU617" s="53"/>
      <c r="KV617" s="53"/>
      <c r="KW617" s="53"/>
      <c r="KX617" s="53"/>
      <c r="KY617" s="53"/>
      <c r="KZ617" s="53"/>
      <c r="LA617" s="53"/>
      <c r="LB617" s="53"/>
      <c r="LC617" s="53"/>
      <c r="LD617" s="53"/>
      <c r="LE617" s="53"/>
      <c r="LF617" s="53"/>
      <c r="LG617" s="53"/>
      <c r="LH617" s="53"/>
      <c r="LI617" s="53"/>
      <c r="LJ617" s="53"/>
      <c r="LK617" s="53"/>
      <c r="LL617" s="53"/>
      <c r="LM617" s="53"/>
      <c r="LN617" s="53"/>
      <c r="LO617" s="53"/>
      <c r="LP617" s="53"/>
      <c r="LQ617" s="53"/>
      <c r="LR617" s="53"/>
      <c r="LS617" s="53"/>
      <c r="LT617" s="53"/>
      <c r="LU617" s="53"/>
      <c r="LV617" s="53"/>
      <c r="LW617" s="53"/>
      <c r="LX617" s="53"/>
      <c r="LY617" s="53"/>
      <c r="LZ617" s="53"/>
      <c r="MA617" s="53"/>
      <c r="MB617" s="53"/>
      <c r="MC617" s="53"/>
      <c r="MD617" s="53"/>
      <c r="ME617" s="53"/>
      <c r="MF617" s="53"/>
      <c r="MG617" s="53"/>
      <c r="MH617" s="53"/>
      <c r="MI617" s="53"/>
      <c r="MJ617" s="53"/>
      <c r="MK617" s="53"/>
      <c r="ML617" s="53"/>
      <c r="MM617" s="53"/>
      <c r="MN617" s="53"/>
      <c r="MO617" s="53"/>
      <c r="MP617" s="53"/>
      <c r="MQ617" s="53"/>
      <c r="MR617" s="53"/>
      <c r="MS617" s="53"/>
      <c r="MT617" s="53"/>
      <c r="MU617" s="53"/>
      <c r="MV617" s="53"/>
      <c r="MW617" s="53"/>
      <c r="MX617" s="53"/>
      <c r="MY617" s="53"/>
      <c r="MZ617" s="53"/>
      <c r="NA617" s="53"/>
      <c r="NB617" s="53"/>
      <c r="NC617" s="53"/>
      <c r="ND617" s="53"/>
      <c r="NE617" s="53"/>
      <c r="NF617" s="53"/>
      <c r="NG617" s="53"/>
      <c r="NH617" s="53"/>
      <c r="NI617" s="53"/>
      <c r="NJ617" s="53"/>
      <c r="NK617" s="53"/>
      <c r="NL617" s="53"/>
      <c r="NM617" s="53"/>
      <c r="NN617" s="53"/>
      <c r="NO617" s="53"/>
      <c r="NP617" s="53"/>
      <c r="NQ617" s="53"/>
      <c r="NR617" s="53"/>
      <c r="NS617" s="53"/>
      <c r="NT617" s="53"/>
      <c r="NU617" s="53"/>
      <c r="NV617" s="53"/>
      <c r="NW617" s="53"/>
      <c r="NX617" s="53"/>
      <c r="NY617" s="53"/>
      <c r="NZ617" s="53"/>
      <c r="OA617" s="53"/>
      <c r="OB617" s="53"/>
      <c r="OC617" s="53"/>
      <c r="OD617" s="53"/>
      <c r="OE617" s="53"/>
      <c r="OF617" s="53"/>
      <c r="OG617" s="53"/>
      <c r="OH617" s="53"/>
      <c r="OI617" s="53"/>
      <c r="OJ617" s="53"/>
      <c r="OK617" s="53"/>
      <c r="OL617" s="53"/>
      <c r="OM617" s="53"/>
      <c r="ON617" s="53"/>
      <c r="OO617" s="53"/>
      <c r="OP617" s="53"/>
      <c r="OQ617" s="53"/>
      <c r="OR617" s="53"/>
      <c r="OS617" s="53"/>
      <c r="OT617" s="53"/>
      <c r="OU617" s="53"/>
      <c r="OV617" s="53"/>
      <c r="OW617" s="53"/>
      <c r="OX617" s="53"/>
      <c r="OY617" s="53"/>
      <c r="OZ617" s="53"/>
      <c r="PA617" s="53"/>
      <c r="PB617" s="53"/>
      <c r="PC617" s="53"/>
      <c r="PD617" s="53"/>
      <c r="PE617" s="53"/>
      <c r="PF617" s="53"/>
      <c r="PG617" s="53"/>
      <c r="PH617" s="53"/>
      <c r="PI617" s="53"/>
      <c r="PJ617" s="53"/>
      <c r="PK617" s="53"/>
      <c r="PL617" s="53"/>
      <c r="PM617" s="53"/>
      <c r="PN617" s="53"/>
      <c r="PO617" s="53"/>
      <c r="PP617" s="53"/>
      <c r="PQ617" s="53"/>
      <c r="PR617" s="53"/>
      <c r="PS617" s="53"/>
      <c r="PT617" s="53"/>
      <c r="PU617" s="53"/>
      <c r="PV617" s="53"/>
      <c r="PW617" s="53"/>
      <c r="PX617" s="53"/>
      <c r="PY617" s="53"/>
      <c r="PZ617" s="53"/>
      <c r="QA617" s="53"/>
      <c r="QB617" s="53"/>
      <c r="QC617" s="53"/>
      <c r="QD617" s="53"/>
      <c r="QE617" s="53"/>
      <c r="QF617" s="53"/>
      <c r="QG617" s="53"/>
      <c r="QH617" s="53"/>
      <c r="QI617" s="53"/>
      <c r="QJ617" s="53"/>
      <c r="QK617" s="53"/>
      <c r="QL617" s="53"/>
      <c r="QM617" s="53"/>
      <c r="QN617" s="53"/>
      <c r="QO617" s="53"/>
      <c r="QP617" s="53"/>
      <c r="QQ617" s="53"/>
      <c r="QR617" s="53"/>
      <c r="QS617" s="53"/>
      <c r="QT617" s="53"/>
      <c r="QU617" s="53"/>
      <c r="QV617" s="53"/>
      <c r="QW617" s="53"/>
      <c r="QX617" s="53"/>
      <c r="QY617" s="53"/>
      <c r="QZ617" s="53"/>
      <c r="RA617" s="53"/>
      <c r="RB617" s="53"/>
      <c r="RC617" s="53"/>
      <c r="RD617" s="53"/>
      <c r="RE617" s="53"/>
      <c r="RF617" s="53"/>
      <c r="RG617" s="53"/>
      <c r="RH617" s="53"/>
      <c r="RI617" s="53"/>
      <c r="RJ617" s="53"/>
      <c r="RK617" s="53"/>
      <c r="RL617" s="53"/>
      <c r="RM617" s="53"/>
      <c r="RN617" s="53"/>
      <c r="RO617" s="53"/>
      <c r="RP617" s="53"/>
      <c r="RQ617" s="53"/>
      <c r="RR617" s="53"/>
      <c r="RS617" s="53"/>
      <c r="RT617" s="53"/>
      <c r="RU617" s="53"/>
      <c r="RV617" s="53"/>
      <c r="RW617" s="53"/>
      <c r="RX617" s="53"/>
      <c r="RY617" s="53"/>
      <c r="RZ617" s="53"/>
      <c r="SA617" s="53"/>
      <c r="SB617" s="53"/>
      <c r="SC617" s="53"/>
      <c r="SD617" s="53"/>
      <c r="SE617" s="53"/>
      <c r="SF617" s="53"/>
      <c r="SG617" s="53"/>
      <c r="SH617" s="53"/>
      <c r="SI617" s="53"/>
      <c r="SJ617" s="53"/>
      <c r="SK617" s="53"/>
      <c r="SL617" s="53"/>
      <c r="SM617" s="53"/>
      <c r="SN617" s="53"/>
      <c r="SO617" s="53"/>
      <c r="SP617" s="53"/>
      <c r="SQ617" s="53"/>
      <c r="SR617" s="53"/>
      <c r="SS617" s="53"/>
      <c r="ST617" s="53"/>
      <c r="SU617" s="53"/>
      <c r="SV617" s="53"/>
      <c r="SW617" s="53"/>
      <c r="SX617" s="53"/>
      <c r="SY617" s="53"/>
      <c r="SZ617" s="53"/>
      <c r="TA617" s="53"/>
      <c r="TB617" s="53"/>
      <c r="TC617" s="53"/>
      <c r="TD617" s="53"/>
      <c r="TE617" s="53"/>
      <c r="TF617" s="53"/>
      <c r="TG617" s="53"/>
      <c r="TH617" s="53"/>
      <c r="TI617" s="53"/>
      <c r="TJ617" s="53"/>
      <c r="TK617" s="53"/>
      <c r="TL617" s="53"/>
      <c r="TM617" s="53"/>
      <c r="TN617" s="53"/>
      <c r="TO617" s="53"/>
      <c r="TP617" s="53"/>
      <c r="TQ617" s="53"/>
      <c r="TR617" s="53"/>
      <c r="TS617" s="53"/>
      <c r="TT617" s="53"/>
      <c r="TU617" s="53"/>
      <c r="TV617" s="53"/>
      <c r="TW617" s="53"/>
      <c r="TX617" s="53"/>
      <c r="TY617" s="53"/>
      <c r="TZ617" s="53"/>
      <c r="UA617" s="53"/>
      <c r="UB617" s="53"/>
      <c r="UC617" s="53"/>
      <c r="UD617" s="53"/>
      <c r="UE617" s="53"/>
      <c r="UF617" s="53"/>
      <c r="UG617" s="53"/>
    </row>
    <row r="618" spans="12:553" s="19" customFormat="1" ht="15.75" customHeight="1" x14ac:dyDescent="0.2">
      <c r="L618" s="66"/>
      <c r="M618" s="66"/>
      <c r="N618" s="52"/>
      <c r="O618" s="53"/>
      <c r="P618" s="53"/>
      <c r="Q618" s="53"/>
      <c r="R618" s="53"/>
      <c r="S618" s="53"/>
      <c r="T618" s="53"/>
      <c r="U618" s="53"/>
      <c r="V618" s="53"/>
      <c r="W618" s="53"/>
      <c r="X618" s="53"/>
      <c r="Y618" s="53"/>
      <c r="Z618" s="53"/>
      <c r="AA618" s="53"/>
      <c r="AB618" s="53"/>
      <c r="AC618" s="53"/>
      <c r="AD618" s="53"/>
      <c r="AE618" s="53"/>
      <c r="AF618" s="53"/>
      <c r="AG618" s="53"/>
      <c r="AH618" s="53"/>
      <c r="AI618" s="53"/>
      <c r="AJ618" s="53"/>
      <c r="AK618" s="53"/>
      <c r="AL618" s="53"/>
      <c r="AM618" s="53"/>
      <c r="AN618" s="53"/>
      <c r="AO618" s="53"/>
      <c r="AP618" s="53"/>
      <c r="AQ618" s="53"/>
      <c r="AR618" s="53"/>
      <c r="AS618" s="53"/>
      <c r="AT618" s="53"/>
      <c r="AU618" s="53"/>
      <c r="AV618" s="53"/>
      <c r="AW618" s="53"/>
      <c r="AX618" s="53"/>
      <c r="AY618" s="53"/>
      <c r="AZ618" s="53"/>
      <c r="BA618" s="53"/>
      <c r="BB618" s="53"/>
      <c r="BC618" s="53"/>
      <c r="BD618" s="53"/>
      <c r="BE618" s="53"/>
      <c r="BF618" s="53"/>
      <c r="BG618" s="53"/>
      <c r="BH618" s="53"/>
      <c r="BI618" s="53"/>
      <c r="BJ618" s="53"/>
      <c r="BK618" s="53"/>
      <c r="BL618" s="53"/>
      <c r="BM618" s="53"/>
      <c r="BN618" s="53"/>
      <c r="BO618" s="53"/>
      <c r="BP618" s="53"/>
      <c r="BQ618" s="53"/>
      <c r="BR618" s="53"/>
      <c r="BS618" s="53"/>
      <c r="BT618" s="53"/>
      <c r="BU618" s="53"/>
      <c r="BV618" s="53"/>
      <c r="BW618" s="53"/>
      <c r="BX618" s="53"/>
      <c r="BY618" s="53"/>
      <c r="BZ618" s="53"/>
      <c r="CA618" s="53"/>
      <c r="CB618" s="53"/>
      <c r="CC618" s="53"/>
      <c r="CD618" s="53"/>
      <c r="CE618" s="53"/>
      <c r="CF618" s="53"/>
      <c r="CG618" s="53"/>
      <c r="CH618" s="53"/>
      <c r="CI618" s="53"/>
      <c r="CJ618" s="53"/>
      <c r="CK618" s="53"/>
      <c r="CL618" s="53"/>
      <c r="CM618" s="53"/>
      <c r="CN618" s="53"/>
      <c r="CO618" s="53"/>
      <c r="CP618" s="53"/>
      <c r="CQ618" s="53"/>
      <c r="CR618" s="53"/>
      <c r="CS618" s="53"/>
      <c r="CT618" s="53"/>
      <c r="CU618" s="53"/>
      <c r="CV618" s="53"/>
      <c r="CW618" s="53"/>
      <c r="CX618" s="53"/>
      <c r="CY618" s="53"/>
      <c r="CZ618" s="53"/>
      <c r="DA618" s="53"/>
      <c r="DB618" s="53"/>
      <c r="DC618" s="53"/>
      <c r="DD618" s="53"/>
      <c r="DE618" s="53"/>
      <c r="DF618" s="53"/>
      <c r="DG618" s="53"/>
      <c r="DH618" s="53"/>
      <c r="DI618" s="53"/>
      <c r="DJ618" s="53"/>
      <c r="DK618" s="53"/>
      <c r="DL618" s="53"/>
      <c r="DM618" s="53"/>
      <c r="DN618" s="53"/>
      <c r="DO618" s="53"/>
      <c r="DP618" s="53"/>
      <c r="DQ618" s="53"/>
      <c r="DR618" s="53"/>
      <c r="DS618" s="53"/>
      <c r="DT618" s="53"/>
      <c r="DU618" s="53"/>
      <c r="DV618" s="53"/>
      <c r="DW618" s="53"/>
      <c r="DX618" s="53"/>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3"/>
      <c r="FK618" s="53"/>
      <c r="FL618" s="53"/>
      <c r="FM618" s="53"/>
      <c r="FN618" s="53"/>
      <c r="FO618" s="53"/>
      <c r="FP618" s="53"/>
      <c r="FQ618" s="53"/>
      <c r="FR618" s="53"/>
      <c r="FS618" s="53"/>
      <c r="FT618" s="53"/>
      <c r="FU618" s="53"/>
      <c r="FV618" s="53"/>
      <c r="FW618" s="53"/>
      <c r="FX618" s="53"/>
      <c r="FY618" s="53"/>
      <c r="FZ618" s="53"/>
      <c r="GA618" s="53"/>
      <c r="GB618" s="53"/>
      <c r="GC618" s="53"/>
      <c r="GD618" s="53"/>
      <c r="GE618" s="53"/>
      <c r="GF618" s="53"/>
      <c r="GG618" s="53"/>
      <c r="GH618" s="53"/>
      <c r="GI618" s="53"/>
      <c r="GJ618" s="53"/>
      <c r="GK618" s="53"/>
      <c r="GL618" s="53"/>
      <c r="GM618" s="53"/>
      <c r="GN618" s="53"/>
      <c r="GO618" s="53"/>
      <c r="GP618" s="53"/>
      <c r="GQ618" s="53"/>
      <c r="GR618" s="53"/>
      <c r="GS618" s="53"/>
      <c r="GT618" s="53"/>
      <c r="GU618" s="53"/>
      <c r="GV618" s="53"/>
      <c r="GW618" s="53"/>
      <c r="GX618" s="53"/>
      <c r="GY618" s="53"/>
      <c r="GZ618" s="53"/>
      <c r="HA618" s="53"/>
      <c r="HB618" s="53"/>
      <c r="HC618" s="53"/>
      <c r="HD618" s="53"/>
      <c r="HE618" s="53"/>
      <c r="HF618" s="53"/>
      <c r="HG618" s="53"/>
      <c r="HH618" s="53"/>
      <c r="HI618" s="53"/>
      <c r="HJ618" s="53"/>
      <c r="HK618" s="53"/>
      <c r="HL618" s="53"/>
      <c r="HM618" s="53"/>
      <c r="HN618" s="53"/>
      <c r="HO618" s="53"/>
      <c r="HP618" s="53"/>
      <c r="HQ618" s="53"/>
      <c r="HR618" s="53"/>
      <c r="HS618" s="53"/>
      <c r="HT618" s="53"/>
      <c r="HU618" s="53"/>
      <c r="HV618" s="53"/>
      <c r="HW618" s="53"/>
      <c r="HX618" s="53"/>
      <c r="HY618" s="53"/>
      <c r="HZ618" s="53"/>
      <c r="IA618" s="53"/>
      <c r="IB618" s="53"/>
      <c r="IC618" s="53"/>
      <c r="ID618" s="53"/>
      <c r="IE618" s="53"/>
      <c r="IF618" s="53"/>
      <c r="IG618" s="53"/>
      <c r="IH618" s="53"/>
      <c r="II618" s="53"/>
      <c r="IJ618" s="53"/>
      <c r="IK618" s="53"/>
      <c r="IL618" s="53"/>
      <c r="IM618" s="53"/>
      <c r="IN618" s="53"/>
      <c r="IO618" s="53"/>
      <c r="IP618" s="53"/>
      <c r="IQ618" s="53"/>
      <c r="IR618" s="53"/>
      <c r="IS618" s="53"/>
      <c r="IT618" s="53"/>
      <c r="IU618" s="53"/>
      <c r="IV618" s="53"/>
      <c r="IW618" s="53"/>
      <c r="IX618" s="53"/>
      <c r="IY618" s="53"/>
      <c r="IZ618" s="53"/>
      <c r="JA618" s="53"/>
      <c r="JB618" s="53"/>
      <c r="JC618" s="53"/>
      <c r="JD618" s="53"/>
      <c r="JE618" s="53"/>
      <c r="JF618" s="53"/>
      <c r="JG618" s="53"/>
      <c r="JH618" s="53"/>
      <c r="JI618" s="53"/>
      <c r="JJ618" s="53"/>
      <c r="JK618" s="53"/>
      <c r="JL618" s="53"/>
      <c r="JM618" s="53"/>
      <c r="JN618" s="53"/>
      <c r="JO618" s="53"/>
      <c r="JP618" s="53"/>
      <c r="JQ618" s="53"/>
      <c r="JR618" s="53"/>
      <c r="JS618" s="53"/>
      <c r="JT618" s="53"/>
      <c r="JU618" s="53"/>
      <c r="JV618" s="53"/>
      <c r="JW618" s="53"/>
      <c r="JX618" s="53"/>
      <c r="JY618" s="53"/>
      <c r="JZ618" s="53"/>
      <c r="KA618" s="53"/>
      <c r="KB618" s="53"/>
      <c r="KC618" s="53"/>
      <c r="KD618" s="53"/>
      <c r="KE618" s="53"/>
      <c r="KF618" s="53"/>
      <c r="KG618" s="53"/>
      <c r="KH618" s="53"/>
      <c r="KI618" s="53"/>
      <c r="KJ618" s="53"/>
      <c r="KK618" s="53"/>
      <c r="KL618" s="53"/>
      <c r="KM618" s="53"/>
      <c r="KN618" s="53"/>
      <c r="KO618" s="53"/>
      <c r="KP618" s="53"/>
      <c r="KQ618" s="53"/>
      <c r="KR618" s="53"/>
      <c r="KS618" s="53"/>
      <c r="KT618" s="53"/>
      <c r="KU618" s="53"/>
      <c r="KV618" s="53"/>
      <c r="KW618" s="53"/>
      <c r="KX618" s="53"/>
      <c r="KY618" s="53"/>
      <c r="KZ618" s="53"/>
      <c r="LA618" s="53"/>
      <c r="LB618" s="53"/>
      <c r="LC618" s="53"/>
      <c r="LD618" s="53"/>
      <c r="LE618" s="53"/>
      <c r="LF618" s="53"/>
      <c r="LG618" s="53"/>
      <c r="LH618" s="53"/>
      <c r="LI618" s="53"/>
      <c r="LJ618" s="53"/>
      <c r="LK618" s="53"/>
      <c r="LL618" s="53"/>
      <c r="LM618" s="53"/>
      <c r="LN618" s="53"/>
      <c r="LO618" s="53"/>
      <c r="LP618" s="53"/>
      <c r="LQ618" s="53"/>
      <c r="LR618" s="53"/>
      <c r="LS618" s="53"/>
      <c r="LT618" s="53"/>
      <c r="LU618" s="53"/>
      <c r="LV618" s="53"/>
      <c r="LW618" s="53"/>
      <c r="LX618" s="53"/>
      <c r="LY618" s="53"/>
      <c r="LZ618" s="53"/>
      <c r="MA618" s="53"/>
      <c r="MB618" s="53"/>
      <c r="MC618" s="53"/>
      <c r="MD618" s="53"/>
      <c r="ME618" s="53"/>
      <c r="MF618" s="53"/>
      <c r="MG618" s="53"/>
      <c r="MH618" s="53"/>
      <c r="MI618" s="53"/>
      <c r="MJ618" s="53"/>
      <c r="MK618" s="53"/>
      <c r="ML618" s="53"/>
      <c r="MM618" s="53"/>
      <c r="MN618" s="53"/>
      <c r="MO618" s="53"/>
      <c r="MP618" s="53"/>
      <c r="MQ618" s="53"/>
      <c r="MR618" s="53"/>
      <c r="MS618" s="53"/>
      <c r="MT618" s="53"/>
      <c r="MU618" s="53"/>
      <c r="MV618" s="53"/>
      <c r="MW618" s="53"/>
      <c r="MX618" s="53"/>
      <c r="MY618" s="53"/>
      <c r="MZ618" s="53"/>
      <c r="NA618" s="53"/>
      <c r="NB618" s="53"/>
      <c r="NC618" s="53"/>
      <c r="ND618" s="53"/>
      <c r="NE618" s="53"/>
      <c r="NF618" s="53"/>
      <c r="NG618" s="53"/>
      <c r="NH618" s="53"/>
      <c r="NI618" s="53"/>
      <c r="NJ618" s="53"/>
      <c r="NK618" s="53"/>
      <c r="NL618" s="53"/>
      <c r="NM618" s="53"/>
      <c r="NN618" s="53"/>
      <c r="NO618" s="53"/>
      <c r="NP618" s="53"/>
      <c r="NQ618" s="53"/>
      <c r="NR618" s="53"/>
      <c r="NS618" s="53"/>
      <c r="NT618" s="53"/>
      <c r="NU618" s="53"/>
      <c r="NV618" s="53"/>
      <c r="NW618" s="53"/>
      <c r="NX618" s="53"/>
      <c r="NY618" s="53"/>
      <c r="NZ618" s="53"/>
      <c r="OA618" s="53"/>
      <c r="OB618" s="53"/>
      <c r="OC618" s="53"/>
      <c r="OD618" s="53"/>
      <c r="OE618" s="53"/>
      <c r="OF618" s="53"/>
      <c r="OG618" s="53"/>
      <c r="OH618" s="53"/>
      <c r="OI618" s="53"/>
      <c r="OJ618" s="53"/>
      <c r="OK618" s="53"/>
      <c r="OL618" s="53"/>
      <c r="OM618" s="53"/>
      <c r="ON618" s="53"/>
      <c r="OO618" s="53"/>
      <c r="OP618" s="53"/>
      <c r="OQ618" s="53"/>
      <c r="OR618" s="53"/>
      <c r="OS618" s="53"/>
      <c r="OT618" s="53"/>
      <c r="OU618" s="53"/>
      <c r="OV618" s="53"/>
      <c r="OW618" s="53"/>
      <c r="OX618" s="53"/>
      <c r="OY618" s="53"/>
      <c r="OZ618" s="53"/>
      <c r="PA618" s="53"/>
      <c r="PB618" s="53"/>
      <c r="PC618" s="53"/>
      <c r="PD618" s="53"/>
      <c r="PE618" s="53"/>
      <c r="PF618" s="53"/>
      <c r="PG618" s="53"/>
      <c r="PH618" s="53"/>
      <c r="PI618" s="53"/>
      <c r="PJ618" s="53"/>
      <c r="PK618" s="53"/>
      <c r="PL618" s="53"/>
      <c r="PM618" s="53"/>
      <c r="PN618" s="53"/>
      <c r="PO618" s="53"/>
      <c r="PP618" s="53"/>
      <c r="PQ618" s="53"/>
      <c r="PR618" s="53"/>
      <c r="PS618" s="53"/>
      <c r="PT618" s="53"/>
      <c r="PU618" s="53"/>
      <c r="PV618" s="53"/>
      <c r="PW618" s="53"/>
      <c r="PX618" s="53"/>
      <c r="PY618" s="53"/>
      <c r="PZ618" s="53"/>
      <c r="QA618" s="53"/>
      <c r="QB618" s="53"/>
      <c r="QC618" s="53"/>
      <c r="QD618" s="53"/>
      <c r="QE618" s="53"/>
      <c r="QF618" s="53"/>
      <c r="QG618" s="53"/>
      <c r="QH618" s="53"/>
      <c r="QI618" s="53"/>
      <c r="QJ618" s="53"/>
      <c r="QK618" s="53"/>
      <c r="QL618" s="53"/>
      <c r="QM618" s="53"/>
      <c r="QN618" s="53"/>
      <c r="QO618" s="53"/>
      <c r="QP618" s="53"/>
      <c r="QQ618" s="53"/>
      <c r="QR618" s="53"/>
      <c r="QS618" s="53"/>
      <c r="QT618" s="53"/>
      <c r="QU618" s="53"/>
      <c r="QV618" s="53"/>
      <c r="QW618" s="53"/>
      <c r="QX618" s="53"/>
      <c r="QY618" s="53"/>
      <c r="QZ618" s="53"/>
      <c r="RA618" s="53"/>
      <c r="RB618" s="53"/>
      <c r="RC618" s="53"/>
      <c r="RD618" s="53"/>
      <c r="RE618" s="53"/>
      <c r="RF618" s="53"/>
      <c r="RG618" s="53"/>
      <c r="RH618" s="53"/>
      <c r="RI618" s="53"/>
      <c r="RJ618" s="53"/>
      <c r="RK618" s="53"/>
      <c r="RL618" s="53"/>
      <c r="RM618" s="53"/>
      <c r="RN618" s="53"/>
      <c r="RO618" s="53"/>
      <c r="RP618" s="53"/>
      <c r="RQ618" s="53"/>
      <c r="RR618" s="53"/>
      <c r="RS618" s="53"/>
      <c r="RT618" s="53"/>
      <c r="RU618" s="53"/>
      <c r="RV618" s="53"/>
      <c r="RW618" s="53"/>
      <c r="RX618" s="53"/>
      <c r="RY618" s="53"/>
      <c r="RZ618" s="53"/>
      <c r="SA618" s="53"/>
      <c r="SB618" s="53"/>
      <c r="SC618" s="53"/>
      <c r="SD618" s="53"/>
      <c r="SE618" s="53"/>
      <c r="SF618" s="53"/>
      <c r="SG618" s="53"/>
      <c r="SH618" s="53"/>
      <c r="SI618" s="53"/>
      <c r="SJ618" s="53"/>
      <c r="SK618" s="53"/>
      <c r="SL618" s="53"/>
      <c r="SM618" s="53"/>
      <c r="SN618" s="53"/>
      <c r="SO618" s="53"/>
      <c r="SP618" s="53"/>
      <c r="SQ618" s="53"/>
      <c r="SR618" s="53"/>
      <c r="SS618" s="53"/>
      <c r="ST618" s="53"/>
      <c r="SU618" s="53"/>
      <c r="SV618" s="53"/>
      <c r="SW618" s="53"/>
      <c r="SX618" s="53"/>
      <c r="SY618" s="53"/>
      <c r="SZ618" s="53"/>
      <c r="TA618" s="53"/>
      <c r="TB618" s="53"/>
      <c r="TC618" s="53"/>
      <c r="TD618" s="53"/>
      <c r="TE618" s="53"/>
      <c r="TF618" s="53"/>
      <c r="TG618" s="53"/>
      <c r="TH618" s="53"/>
      <c r="TI618" s="53"/>
      <c r="TJ618" s="53"/>
      <c r="TK618" s="53"/>
      <c r="TL618" s="53"/>
      <c r="TM618" s="53"/>
      <c r="TN618" s="53"/>
      <c r="TO618" s="53"/>
      <c r="TP618" s="53"/>
      <c r="TQ618" s="53"/>
      <c r="TR618" s="53"/>
      <c r="TS618" s="53"/>
      <c r="TT618" s="53"/>
      <c r="TU618" s="53"/>
      <c r="TV618" s="53"/>
      <c r="TW618" s="53"/>
      <c r="TX618" s="53"/>
      <c r="TY618" s="53"/>
      <c r="TZ618" s="53"/>
      <c r="UA618" s="53"/>
      <c r="UB618" s="53"/>
      <c r="UC618" s="53"/>
      <c r="UD618" s="53"/>
      <c r="UE618" s="53"/>
      <c r="UF618" s="53"/>
      <c r="UG618" s="53"/>
    </row>
    <row r="619" spans="12:553" s="19" customFormat="1" ht="15.75" customHeight="1" x14ac:dyDescent="0.2">
      <c r="L619" s="66"/>
      <c r="M619" s="66"/>
      <c r="N619" s="52"/>
      <c r="O619" s="53"/>
      <c r="P619" s="53"/>
      <c r="Q619" s="53"/>
      <c r="R619" s="53"/>
      <c r="S619" s="53"/>
      <c r="T619" s="53"/>
      <c r="U619" s="53"/>
      <c r="V619" s="53"/>
      <c r="W619" s="53"/>
      <c r="X619" s="53"/>
      <c r="Y619" s="53"/>
      <c r="Z619" s="53"/>
      <c r="AA619" s="53"/>
      <c r="AB619" s="53"/>
      <c r="AC619" s="53"/>
      <c r="AD619" s="53"/>
      <c r="AE619" s="53"/>
      <c r="AF619" s="53"/>
      <c r="AG619" s="53"/>
      <c r="AH619" s="53"/>
      <c r="AI619" s="53"/>
      <c r="AJ619" s="53"/>
      <c r="AK619" s="53"/>
      <c r="AL619" s="53"/>
      <c r="AM619" s="53"/>
      <c r="AN619" s="53"/>
      <c r="AO619" s="53"/>
      <c r="AP619" s="53"/>
      <c r="AQ619" s="53"/>
      <c r="AR619" s="53"/>
      <c r="AS619" s="53"/>
      <c r="AT619" s="53"/>
      <c r="AU619" s="53"/>
      <c r="AV619" s="53"/>
      <c r="AW619" s="53"/>
      <c r="AX619" s="53"/>
      <c r="AY619" s="53"/>
      <c r="AZ619" s="53"/>
      <c r="BA619" s="53"/>
      <c r="BB619" s="53"/>
      <c r="BC619" s="53"/>
      <c r="BD619" s="53"/>
      <c r="BE619" s="53"/>
      <c r="BF619" s="53"/>
      <c r="BG619" s="53"/>
      <c r="BH619" s="53"/>
      <c r="BI619" s="53"/>
      <c r="BJ619" s="53"/>
      <c r="BK619" s="53"/>
      <c r="BL619" s="53"/>
      <c r="BM619" s="53"/>
      <c r="BN619" s="53"/>
      <c r="BO619" s="53"/>
      <c r="BP619" s="53"/>
      <c r="BQ619" s="53"/>
      <c r="BR619" s="53"/>
      <c r="BS619" s="53"/>
      <c r="BT619" s="53"/>
      <c r="BU619" s="53"/>
      <c r="BV619" s="53"/>
      <c r="BW619" s="53"/>
      <c r="BX619" s="53"/>
      <c r="BY619" s="53"/>
      <c r="BZ619" s="53"/>
      <c r="CA619" s="53"/>
      <c r="CB619" s="53"/>
      <c r="CC619" s="53"/>
      <c r="CD619" s="53"/>
      <c r="CE619" s="53"/>
      <c r="CF619" s="53"/>
      <c r="CG619" s="53"/>
      <c r="CH619" s="53"/>
      <c r="CI619" s="53"/>
      <c r="CJ619" s="53"/>
      <c r="CK619" s="53"/>
      <c r="CL619" s="53"/>
      <c r="CM619" s="53"/>
      <c r="CN619" s="53"/>
      <c r="CO619" s="53"/>
      <c r="CP619" s="53"/>
      <c r="CQ619" s="53"/>
      <c r="CR619" s="53"/>
      <c r="CS619" s="53"/>
      <c r="CT619" s="53"/>
      <c r="CU619" s="53"/>
      <c r="CV619" s="53"/>
      <c r="CW619" s="53"/>
      <c r="CX619" s="53"/>
      <c r="CY619" s="53"/>
      <c r="CZ619" s="53"/>
      <c r="DA619" s="53"/>
      <c r="DB619" s="53"/>
      <c r="DC619" s="53"/>
      <c r="DD619" s="53"/>
      <c r="DE619" s="53"/>
      <c r="DF619" s="53"/>
      <c r="DG619" s="53"/>
      <c r="DH619" s="53"/>
      <c r="DI619" s="53"/>
      <c r="DJ619" s="53"/>
      <c r="DK619" s="53"/>
      <c r="DL619" s="53"/>
      <c r="DM619" s="53"/>
      <c r="DN619" s="53"/>
      <c r="DO619" s="53"/>
      <c r="DP619" s="53"/>
      <c r="DQ619" s="53"/>
      <c r="DR619" s="53"/>
      <c r="DS619" s="53"/>
      <c r="DT619" s="53"/>
      <c r="DU619" s="53"/>
      <c r="DV619" s="53"/>
      <c r="DW619" s="53"/>
      <c r="DX619" s="53"/>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3"/>
      <c r="FK619" s="53"/>
      <c r="FL619" s="53"/>
      <c r="FM619" s="53"/>
      <c r="FN619" s="53"/>
      <c r="FO619" s="53"/>
      <c r="FP619" s="53"/>
      <c r="FQ619" s="53"/>
      <c r="FR619" s="53"/>
      <c r="FS619" s="53"/>
      <c r="FT619" s="53"/>
      <c r="FU619" s="53"/>
      <c r="FV619" s="53"/>
      <c r="FW619" s="53"/>
      <c r="FX619" s="53"/>
      <c r="FY619" s="53"/>
      <c r="FZ619" s="53"/>
      <c r="GA619" s="53"/>
      <c r="GB619" s="53"/>
      <c r="GC619" s="53"/>
      <c r="GD619" s="53"/>
      <c r="GE619" s="53"/>
      <c r="GF619" s="53"/>
      <c r="GG619" s="53"/>
      <c r="GH619" s="53"/>
      <c r="GI619" s="53"/>
      <c r="GJ619" s="53"/>
      <c r="GK619" s="53"/>
      <c r="GL619" s="53"/>
      <c r="GM619" s="53"/>
      <c r="GN619" s="53"/>
      <c r="GO619" s="53"/>
      <c r="GP619" s="53"/>
      <c r="GQ619" s="53"/>
      <c r="GR619" s="53"/>
      <c r="GS619" s="53"/>
      <c r="GT619" s="53"/>
      <c r="GU619" s="53"/>
      <c r="GV619" s="53"/>
      <c r="GW619" s="53"/>
      <c r="GX619" s="53"/>
      <c r="GY619" s="53"/>
      <c r="GZ619" s="53"/>
      <c r="HA619" s="53"/>
      <c r="HB619" s="53"/>
      <c r="HC619" s="53"/>
      <c r="HD619" s="53"/>
      <c r="HE619" s="53"/>
      <c r="HF619" s="53"/>
      <c r="HG619" s="53"/>
      <c r="HH619" s="53"/>
      <c r="HI619" s="53"/>
      <c r="HJ619" s="53"/>
      <c r="HK619" s="53"/>
      <c r="HL619" s="53"/>
      <c r="HM619" s="53"/>
      <c r="HN619" s="53"/>
      <c r="HO619" s="53"/>
      <c r="HP619" s="53"/>
      <c r="HQ619" s="53"/>
      <c r="HR619" s="53"/>
      <c r="HS619" s="53"/>
      <c r="HT619" s="53"/>
      <c r="HU619" s="53"/>
      <c r="HV619" s="53"/>
      <c r="HW619" s="53"/>
      <c r="HX619" s="53"/>
      <c r="HY619" s="53"/>
      <c r="HZ619" s="53"/>
      <c r="IA619" s="53"/>
      <c r="IB619" s="53"/>
      <c r="IC619" s="53"/>
      <c r="ID619" s="53"/>
      <c r="IE619" s="53"/>
      <c r="IF619" s="53"/>
      <c r="IG619" s="53"/>
      <c r="IH619" s="53"/>
      <c r="II619" s="53"/>
      <c r="IJ619" s="53"/>
      <c r="IK619" s="53"/>
      <c r="IL619" s="53"/>
      <c r="IM619" s="53"/>
      <c r="IN619" s="53"/>
      <c r="IO619" s="53"/>
      <c r="IP619" s="53"/>
      <c r="IQ619" s="53"/>
      <c r="IR619" s="53"/>
      <c r="IS619" s="53"/>
      <c r="IT619" s="53"/>
      <c r="IU619" s="53"/>
      <c r="IV619" s="53"/>
      <c r="IW619" s="53"/>
      <c r="IX619" s="53"/>
      <c r="IY619" s="53"/>
      <c r="IZ619" s="53"/>
      <c r="JA619" s="53"/>
      <c r="JB619" s="53"/>
      <c r="JC619" s="53"/>
      <c r="JD619" s="53"/>
      <c r="JE619" s="53"/>
      <c r="JF619" s="53"/>
      <c r="JG619" s="53"/>
      <c r="JH619" s="53"/>
      <c r="JI619" s="53"/>
      <c r="JJ619" s="53"/>
      <c r="JK619" s="53"/>
      <c r="JL619" s="53"/>
      <c r="JM619" s="53"/>
      <c r="JN619" s="53"/>
      <c r="JO619" s="53"/>
      <c r="JP619" s="53"/>
      <c r="JQ619" s="53"/>
      <c r="JR619" s="53"/>
      <c r="JS619" s="53"/>
      <c r="JT619" s="53"/>
      <c r="JU619" s="53"/>
      <c r="JV619" s="53"/>
      <c r="JW619" s="53"/>
      <c r="JX619" s="53"/>
      <c r="JY619" s="53"/>
      <c r="JZ619" s="53"/>
      <c r="KA619" s="53"/>
      <c r="KB619" s="53"/>
      <c r="KC619" s="53"/>
      <c r="KD619" s="53"/>
      <c r="KE619" s="53"/>
      <c r="KF619" s="53"/>
      <c r="KG619" s="53"/>
      <c r="KH619" s="53"/>
      <c r="KI619" s="53"/>
      <c r="KJ619" s="53"/>
      <c r="KK619" s="53"/>
      <c r="KL619" s="53"/>
      <c r="KM619" s="53"/>
      <c r="KN619" s="53"/>
      <c r="KO619" s="53"/>
      <c r="KP619" s="53"/>
      <c r="KQ619" s="53"/>
      <c r="KR619" s="53"/>
      <c r="KS619" s="53"/>
      <c r="KT619" s="53"/>
      <c r="KU619" s="53"/>
      <c r="KV619" s="53"/>
      <c r="KW619" s="53"/>
      <c r="KX619" s="53"/>
      <c r="KY619" s="53"/>
      <c r="KZ619" s="53"/>
      <c r="LA619" s="53"/>
      <c r="LB619" s="53"/>
      <c r="LC619" s="53"/>
      <c r="LD619" s="53"/>
      <c r="LE619" s="53"/>
      <c r="LF619" s="53"/>
      <c r="LG619" s="53"/>
      <c r="LH619" s="53"/>
      <c r="LI619" s="53"/>
      <c r="LJ619" s="53"/>
      <c r="LK619" s="53"/>
      <c r="LL619" s="53"/>
      <c r="LM619" s="53"/>
      <c r="LN619" s="53"/>
      <c r="LO619" s="53"/>
      <c r="LP619" s="53"/>
      <c r="LQ619" s="53"/>
      <c r="LR619" s="53"/>
      <c r="LS619" s="53"/>
      <c r="LT619" s="53"/>
      <c r="LU619" s="53"/>
      <c r="LV619" s="53"/>
      <c r="LW619" s="53"/>
      <c r="LX619" s="53"/>
      <c r="LY619" s="53"/>
      <c r="LZ619" s="53"/>
      <c r="MA619" s="53"/>
      <c r="MB619" s="53"/>
      <c r="MC619" s="53"/>
      <c r="MD619" s="53"/>
      <c r="ME619" s="53"/>
      <c r="MF619" s="53"/>
      <c r="MG619" s="53"/>
      <c r="MH619" s="53"/>
      <c r="MI619" s="53"/>
      <c r="MJ619" s="53"/>
      <c r="MK619" s="53"/>
      <c r="ML619" s="53"/>
      <c r="MM619" s="53"/>
      <c r="MN619" s="53"/>
      <c r="MO619" s="53"/>
      <c r="MP619" s="53"/>
      <c r="MQ619" s="53"/>
      <c r="MR619" s="53"/>
      <c r="MS619" s="53"/>
      <c r="MT619" s="53"/>
      <c r="MU619" s="53"/>
      <c r="MV619" s="53"/>
      <c r="MW619" s="53"/>
      <c r="MX619" s="53"/>
      <c r="MY619" s="53"/>
      <c r="MZ619" s="53"/>
      <c r="NA619" s="53"/>
      <c r="NB619" s="53"/>
      <c r="NC619" s="53"/>
      <c r="ND619" s="53"/>
      <c r="NE619" s="53"/>
      <c r="NF619" s="53"/>
      <c r="NG619" s="53"/>
      <c r="NH619" s="53"/>
      <c r="NI619" s="53"/>
      <c r="NJ619" s="53"/>
      <c r="NK619" s="53"/>
      <c r="NL619" s="53"/>
      <c r="NM619" s="53"/>
      <c r="NN619" s="53"/>
      <c r="NO619" s="53"/>
      <c r="NP619" s="53"/>
      <c r="NQ619" s="53"/>
      <c r="NR619" s="53"/>
      <c r="NS619" s="53"/>
      <c r="NT619" s="53"/>
      <c r="NU619" s="53"/>
      <c r="NV619" s="53"/>
      <c r="NW619" s="53"/>
      <c r="NX619" s="53"/>
      <c r="NY619" s="53"/>
      <c r="NZ619" s="53"/>
      <c r="OA619" s="53"/>
      <c r="OB619" s="53"/>
      <c r="OC619" s="53"/>
      <c r="OD619" s="53"/>
      <c r="OE619" s="53"/>
      <c r="OF619" s="53"/>
      <c r="OG619" s="53"/>
      <c r="OH619" s="53"/>
      <c r="OI619" s="53"/>
      <c r="OJ619" s="53"/>
      <c r="OK619" s="53"/>
      <c r="OL619" s="53"/>
      <c r="OM619" s="53"/>
      <c r="ON619" s="53"/>
      <c r="OO619" s="53"/>
      <c r="OP619" s="53"/>
      <c r="OQ619" s="53"/>
      <c r="OR619" s="53"/>
      <c r="OS619" s="53"/>
      <c r="OT619" s="53"/>
      <c r="OU619" s="53"/>
      <c r="OV619" s="53"/>
      <c r="OW619" s="53"/>
      <c r="OX619" s="53"/>
      <c r="OY619" s="53"/>
      <c r="OZ619" s="53"/>
      <c r="PA619" s="53"/>
      <c r="PB619" s="53"/>
      <c r="PC619" s="53"/>
      <c r="PD619" s="53"/>
      <c r="PE619" s="53"/>
      <c r="PF619" s="53"/>
      <c r="PG619" s="53"/>
      <c r="PH619" s="53"/>
      <c r="PI619" s="53"/>
      <c r="PJ619" s="53"/>
      <c r="PK619" s="53"/>
      <c r="PL619" s="53"/>
      <c r="PM619" s="53"/>
      <c r="PN619" s="53"/>
      <c r="PO619" s="53"/>
      <c r="PP619" s="53"/>
      <c r="PQ619" s="53"/>
      <c r="PR619" s="53"/>
      <c r="PS619" s="53"/>
      <c r="PT619" s="53"/>
      <c r="PU619" s="53"/>
      <c r="PV619" s="53"/>
      <c r="PW619" s="53"/>
      <c r="PX619" s="53"/>
      <c r="PY619" s="53"/>
      <c r="PZ619" s="53"/>
      <c r="QA619" s="53"/>
      <c r="QB619" s="53"/>
      <c r="QC619" s="53"/>
      <c r="QD619" s="53"/>
      <c r="QE619" s="53"/>
      <c r="QF619" s="53"/>
      <c r="QG619" s="53"/>
      <c r="QH619" s="53"/>
      <c r="QI619" s="53"/>
      <c r="QJ619" s="53"/>
      <c r="QK619" s="53"/>
      <c r="QL619" s="53"/>
      <c r="QM619" s="53"/>
      <c r="QN619" s="53"/>
      <c r="QO619" s="53"/>
      <c r="QP619" s="53"/>
      <c r="QQ619" s="53"/>
      <c r="QR619" s="53"/>
      <c r="QS619" s="53"/>
      <c r="QT619" s="53"/>
      <c r="QU619" s="53"/>
      <c r="QV619" s="53"/>
      <c r="QW619" s="53"/>
      <c r="QX619" s="53"/>
      <c r="QY619" s="53"/>
      <c r="QZ619" s="53"/>
      <c r="RA619" s="53"/>
      <c r="RB619" s="53"/>
      <c r="RC619" s="53"/>
      <c r="RD619" s="53"/>
      <c r="RE619" s="53"/>
      <c r="RF619" s="53"/>
      <c r="RG619" s="53"/>
      <c r="RH619" s="53"/>
      <c r="RI619" s="53"/>
      <c r="RJ619" s="53"/>
      <c r="RK619" s="53"/>
      <c r="RL619" s="53"/>
      <c r="RM619" s="53"/>
      <c r="RN619" s="53"/>
      <c r="RO619" s="53"/>
      <c r="RP619" s="53"/>
      <c r="RQ619" s="53"/>
      <c r="RR619" s="53"/>
      <c r="RS619" s="53"/>
      <c r="RT619" s="53"/>
      <c r="RU619" s="53"/>
      <c r="RV619" s="53"/>
      <c r="RW619" s="53"/>
      <c r="RX619" s="53"/>
      <c r="RY619" s="53"/>
      <c r="RZ619" s="53"/>
      <c r="SA619" s="53"/>
      <c r="SB619" s="53"/>
      <c r="SC619" s="53"/>
      <c r="SD619" s="53"/>
      <c r="SE619" s="53"/>
      <c r="SF619" s="53"/>
      <c r="SG619" s="53"/>
      <c r="SH619" s="53"/>
      <c r="SI619" s="53"/>
      <c r="SJ619" s="53"/>
      <c r="SK619" s="53"/>
      <c r="SL619" s="53"/>
      <c r="SM619" s="53"/>
      <c r="SN619" s="53"/>
      <c r="SO619" s="53"/>
      <c r="SP619" s="53"/>
      <c r="SQ619" s="53"/>
      <c r="SR619" s="53"/>
      <c r="SS619" s="53"/>
      <c r="ST619" s="53"/>
      <c r="SU619" s="53"/>
      <c r="SV619" s="53"/>
      <c r="SW619" s="53"/>
      <c r="SX619" s="53"/>
      <c r="SY619" s="53"/>
      <c r="SZ619" s="53"/>
      <c r="TA619" s="53"/>
      <c r="TB619" s="53"/>
      <c r="TC619" s="53"/>
      <c r="TD619" s="53"/>
      <c r="TE619" s="53"/>
      <c r="TF619" s="53"/>
      <c r="TG619" s="53"/>
      <c r="TH619" s="53"/>
      <c r="TI619" s="53"/>
      <c r="TJ619" s="53"/>
      <c r="TK619" s="53"/>
      <c r="TL619" s="53"/>
      <c r="TM619" s="53"/>
      <c r="TN619" s="53"/>
      <c r="TO619" s="53"/>
      <c r="TP619" s="53"/>
      <c r="TQ619" s="53"/>
      <c r="TR619" s="53"/>
      <c r="TS619" s="53"/>
      <c r="TT619" s="53"/>
      <c r="TU619" s="53"/>
      <c r="TV619" s="53"/>
      <c r="TW619" s="53"/>
      <c r="TX619" s="53"/>
      <c r="TY619" s="53"/>
      <c r="TZ619" s="53"/>
      <c r="UA619" s="53"/>
      <c r="UB619" s="53"/>
      <c r="UC619" s="53"/>
      <c r="UD619" s="53"/>
      <c r="UE619" s="53"/>
      <c r="UF619" s="53"/>
      <c r="UG619" s="53"/>
    </row>
    <row r="620" spans="12:553" s="19" customFormat="1" ht="15.75" customHeight="1" x14ac:dyDescent="0.2">
      <c r="L620" s="66"/>
      <c r="M620" s="66"/>
      <c r="N620" s="52"/>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c r="DB620" s="53"/>
      <c r="DC620" s="53"/>
      <c r="DD620" s="53"/>
      <c r="DE620" s="53"/>
      <c r="DF620" s="53"/>
      <c r="DG620" s="53"/>
      <c r="DH620" s="53"/>
      <c r="DI620" s="53"/>
      <c r="DJ620" s="53"/>
      <c r="DK620" s="53"/>
      <c r="DL620" s="53"/>
      <c r="DM620" s="53"/>
      <c r="DN620" s="53"/>
      <c r="DO620" s="53"/>
      <c r="DP620" s="53"/>
      <c r="DQ620" s="53"/>
      <c r="DR620" s="53"/>
      <c r="DS620" s="53"/>
      <c r="DT620" s="53"/>
      <c r="DU620" s="53"/>
      <c r="DV620" s="53"/>
      <c r="DW620" s="53"/>
      <c r="DX620" s="53"/>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3"/>
      <c r="FK620" s="53"/>
      <c r="FL620" s="53"/>
      <c r="FM620" s="53"/>
      <c r="FN620" s="53"/>
      <c r="FO620" s="53"/>
      <c r="FP620" s="53"/>
      <c r="FQ620" s="53"/>
      <c r="FR620" s="53"/>
      <c r="FS620" s="53"/>
      <c r="FT620" s="53"/>
      <c r="FU620" s="53"/>
      <c r="FV620" s="53"/>
      <c r="FW620" s="53"/>
      <c r="FX620" s="53"/>
      <c r="FY620" s="53"/>
      <c r="FZ620" s="53"/>
      <c r="GA620" s="53"/>
      <c r="GB620" s="53"/>
      <c r="GC620" s="53"/>
      <c r="GD620" s="53"/>
      <c r="GE620" s="53"/>
      <c r="GF620" s="53"/>
      <c r="GG620" s="53"/>
      <c r="GH620" s="53"/>
      <c r="GI620" s="53"/>
      <c r="GJ620" s="53"/>
      <c r="GK620" s="53"/>
      <c r="GL620" s="53"/>
      <c r="GM620" s="53"/>
      <c r="GN620" s="53"/>
      <c r="GO620" s="53"/>
      <c r="GP620" s="53"/>
      <c r="GQ620" s="53"/>
      <c r="GR620" s="53"/>
      <c r="GS620" s="53"/>
      <c r="GT620" s="53"/>
      <c r="GU620" s="53"/>
      <c r="GV620" s="53"/>
      <c r="GW620" s="53"/>
      <c r="GX620" s="53"/>
      <c r="GY620" s="53"/>
      <c r="GZ620" s="53"/>
      <c r="HA620" s="53"/>
      <c r="HB620" s="53"/>
      <c r="HC620" s="53"/>
      <c r="HD620" s="53"/>
      <c r="HE620" s="53"/>
      <c r="HF620" s="53"/>
      <c r="HG620" s="53"/>
      <c r="HH620" s="53"/>
      <c r="HI620" s="53"/>
      <c r="HJ620" s="53"/>
      <c r="HK620" s="53"/>
      <c r="HL620" s="53"/>
      <c r="HM620" s="53"/>
      <c r="HN620" s="53"/>
      <c r="HO620" s="53"/>
      <c r="HP620" s="53"/>
      <c r="HQ620" s="53"/>
      <c r="HR620" s="53"/>
      <c r="HS620" s="53"/>
      <c r="HT620" s="53"/>
      <c r="HU620" s="53"/>
      <c r="HV620" s="53"/>
      <c r="HW620" s="53"/>
      <c r="HX620" s="53"/>
      <c r="HY620" s="53"/>
      <c r="HZ620" s="53"/>
      <c r="IA620" s="53"/>
      <c r="IB620" s="53"/>
      <c r="IC620" s="53"/>
      <c r="ID620" s="53"/>
      <c r="IE620" s="53"/>
      <c r="IF620" s="53"/>
      <c r="IG620" s="53"/>
      <c r="IH620" s="53"/>
      <c r="II620" s="53"/>
      <c r="IJ620" s="53"/>
      <c r="IK620" s="53"/>
      <c r="IL620" s="53"/>
      <c r="IM620" s="53"/>
      <c r="IN620" s="53"/>
      <c r="IO620" s="53"/>
      <c r="IP620" s="53"/>
      <c r="IQ620" s="53"/>
      <c r="IR620" s="53"/>
      <c r="IS620" s="53"/>
      <c r="IT620" s="53"/>
      <c r="IU620" s="53"/>
      <c r="IV620" s="53"/>
      <c r="IW620" s="53"/>
      <c r="IX620" s="53"/>
      <c r="IY620" s="53"/>
      <c r="IZ620" s="53"/>
      <c r="JA620" s="53"/>
      <c r="JB620" s="53"/>
      <c r="JC620" s="53"/>
      <c r="JD620" s="53"/>
      <c r="JE620" s="53"/>
      <c r="JF620" s="53"/>
      <c r="JG620" s="53"/>
      <c r="JH620" s="53"/>
      <c r="JI620" s="53"/>
      <c r="JJ620" s="53"/>
      <c r="JK620" s="53"/>
      <c r="JL620" s="53"/>
      <c r="JM620" s="53"/>
      <c r="JN620" s="53"/>
      <c r="JO620" s="53"/>
      <c r="JP620" s="53"/>
      <c r="JQ620" s="53"/>
      <c r="JR620" s="53"/>
      <c r="JS620" s="53"/>
      <c r="JT620" s="53"/>
      <c r="JU620" s="53"/>
      <c r="JV620" s="53"/>
      <c r="JW620" s="53"/>
      <c r="JX620" s="53"/>
      <c r="JY620" s="53"/>
      <c r="JZ620" s="53"/>
      <c r="KA620" s="53"/>
      <c r="KB620" s="53"/>
      <c r="KC620" s="53"/>
      <c r="KD620" s="53"/>
      <c r="KE620" s="53"/>
      <c r="KF620" s="53"/>
      <c r="KG620" s="53"/>
      <c r="KH620" s="53"/>
      <c r="KI620" s="53"/>
      <c r="KJ620" s="53"/>
      <c r="KK620" s="53"/>
      <c r="KL620" s="53"/>
      <c r="KM620" s="53"/>
      <c r="KN620" s="53"/>
      <c r="KO620" s="53"/>
      <c r="KP620" s="53"/>
      <c r="KQ620" s="53"/>
      <c r="KR620" s="53"/>
      <c r="KS620" s="53"/>
      <c r="KT620" s="53"/>
      <c r="KU620" s="53"/>
      <c r="KV620" s="53"/>
      <c r="KW620" s="53"/>
      <c r="KX620" s="53"/>
      <c r="KY620" s="53"/>
      <c r="KZ620" s="53"/>
      <c r="LA620" s="53"/>
      <c r="LB620" s="53"/>
      <c r="LC620" s="53"/>
      <c r="LD620" s="53"/>
      <c r="LE620" s="53"/>
      <c r="LF620" s="53"/>
      <c r="LG620" s="53"/>
      <c r="LH620" s="53"/>
      <c r="LI620" s="53"/>
      <c r="LJ620" s="53"/>
      <c r="LK620" s="53"/>
      <c r="LL620" s="53"/>
      <c r="LM620" s="53"/>
      <c r="LN620" s="53"/>
      <c r="LO620" s="53"/>
      <c r="LP620" s="53"/>
      <c r="LQ620" s="53"/>
      <c r="LR620" s="53"/>
      <c r="LS620" s="53"/>
      <c r="LT620" s="53"/>
      <c r="LU620" s="53"/>
      <c r="LV620" s="53"/>
      <c r="LW620" s="53"/>
      <c r="LX620" s="53"/>
      <c r="LY620" s="53"/>
      <c r="LZ620" s="53"/>
      <c r="MA620" s="53"/>
      <c r="MB620" s="53"/>
      <c r="MC620" s="53"/>
      <c r="MD620" s="53"/>
      <c r="ME620" s="53"/>
      <c r="MF620" s="53"/>
      <c r="MG620" s="53"/>
      <c r="MH620" s="53"/>
      <c r="MI620" s="53"/>
      <c r="MJ620" s="53"/>
      <c r="MK620" s="53"/>
      <c r="ML620" s="53"/>
      <c r="MM620" s="53"/>
      <c r="MN620" s="53"/>
      <c r="MO620" s="53"/>
      <c r="MP620" s="53"/>
      <c r="MQ620" s="53"/>
      <c r="MR620" s="53"/>
      <c r="MS620" s="53"/>
      <c r="MT620" s="53"/>
      <c r="MU620" s="53"/>
      <c r="MV620" s="53"/>
      <c r="MW620" s="53"/>
      <c r="MX620" s="53"/>
      <c r="MY620" s="53"/>
      <c r="MZ620" s="53"/>
      <c r="NA620" s="53"/>
      <c r="NB620" s="53"/>
      <c r="NC620" s="53"/>
      <c r="ND620" s="53"/>
      <c r="NE620" s="53"/>
      <c r="NF620" s="53"/>
      <c r="NG620" s="53"/>
      <c r="NH620" s="53"/>
      <c r="NI620" s="53"/>
      <c r="NJ620" s="53"/>
      <c r="NK620" s="53"/>
      <c r="NL620" s="53"/>
      <c r="NM620" s="53"/>
      <c r="NN620" s="53"/>
      <c r="NO620" s="53"/>
      <c r="NP620" s="53"/>
      <c r="NQ620" s="53"/>
      <c r="NR620" s="53"/>
      <c r="NS620" s="53"/>
      <c r="NT620" s="53"/>
      <c r="NU620" s="53"/>
      <c r="NV620" s="53"/>
      <c r="NW620" s="53"/>
      <c r="NX620" s="53"/>
      <c r="NY620" s="53"/>
      <c r="NZ620" s="53"/>
      <c r="OA620" s="53"/>
      <c r="OB620" s="53"/>
      <c r="OC620" s="53"/>
      <c r="OD620" s="53"/>
      <c r="OE620" s="53"/>
      <c r="OF620" s="53"/>
      <c r="OG620" s="53"/>
      <c r="OH620" s="53"/>
      <c r="OI620" s="53"/>
      <c r="OJ620" s="53"/>
      <c r="OK620" s="53"/>
      <c r="OL620" s="53"/>
      <c r="OM620" s="53"/>
      <c r="ON620" s="53"/>
      <c r="OO620" s="53"/>
      <c r="OP620" s="53"/>
      <c r="OQ620" s="53"/>
      <c r="OR620" s="53"/>
      <c r="OS620" s="53"/>
      <c r="OT620" s="53"/>
      <c r="OU620" s="53"/>
      <c r="OV620" s="53"/>
      <c r="OW620" s="53"/>
      <c r="OX620" s="53"/>
      <c r="OY620" s="53"/>
      <c r="OZ620" s="53"/>
      <c r="PA620" s="53"/>
      <c r="PB620" s="53"/>
      <c r="PC620" s="53"/>
      <c r="PD620" s="53"/>
      <c r="PE620" s="53"/>
      <c r="PF620" s="53"/>
      <c r="PG620" s="53"/>
      <c r="PH620" s="53"/>
      <c r="PI620" s="53"/>
      <c r="PJ620" s="53"/>
      <c r="PK620" s="53"/>
      <c r="PL620" s="53"/>
      <c r="PM620" s="53"/>
      <c r="PN620" s="53"/>
      <c r="PO620" s="53"/>
      <c r="PP620" s="53"/>
      <c r="PQ620" s="53"/>
      <c r="PR620" s="53"/>
      <c r="PS620" s="53"/>
      <c r="PT620" s="53"/>
      <c r="PU620" s="53"/>
      <c r="PV620" s="53"/>
      <c r="PW620" s="53"/>
      <c r="PX620" s="53"/>
      <c r="PY620" s="53"/>
      <c r="PZ620" s="53"/>
      <c r="QA620" s="53"/>
      <c r="QB620" s="53"/>
      <c r="QC620" s="53"/>
      <c r="QD620" s="53"/>
      <c r="QE620" s="53"/>
      <c r="QF620" s="53"/>
      <c r="QG620" s="53"/>
      <c r="QH620" s="53"/>
      <c r="QI620" s="53"/>
      <c r="QJ620" s="53"/>
      <c r="QK620" s="53"/>
      <c r="QL620" s="53"/>
      <c r="QM620" s="53"/>
      <c r="QN620" s="53"/>
      <c r="QO620" s="53"/>
      <c r="QP620" s="53"/>
      <c r="QQ620" s="53"/>
      <c r="QR620" s="53"/>
      <c r="QS620" s="53"/>
      <c r="QT620" s="53"/>
      <c r="QU620" s="53"/>
      <c r="QV620" s="53"/>
      <c r="QW620" s="53"/>
      <c r="QX620" s="53"/>
      <c r="QY620" s="53"/>
      <c r="QZ620" s="53"/>
      <c r="RA620" s="53"/>
      <c r="RB620" s="53"/>
      <c r="RC620" s="53"/>
      <c r="RD620" s="53"/>
      <c r="RE620" s="53"/>
      <c r="RF620" s="53"/>
      <c r="RG620" s="53"/>
      <c r="RH620" s="53"/>
      <c r="RI620" s="53"/>
      <c r="RJ620" s="53"/>
      <c r="RK620" s="53"/>
      <c r="RL620" s="53"/>
      <c r="RM620" s="53"/>
      <c r="RN620" s="53"/>
      <c r="RO620" s="53"/>
      <c r="RP620" s="53"/>
      <c r="RQ620" s="53"/>
      <c r="RR620" s="53"/>
      <c r="RS620" s="53"/>
      <c r="RT620" s="53"/>
      <c r="RU620" s="53"/>
      <c r="RV620" s="53"/>
      <c r="RW620" s="53"/>
      <c r="RX620" s="53"/>
      <c r="RY620" s="53"/>
      <c r="RZ620" s="53"/>
      <c r="SA620" s="53"/>
      <c r="SB620" s="53"/>
      <c r="SC620" s="53"/>
      <c r="SD620" s="53"/>
      <c r="SE620" s="53"/>
      <c r="SF620" s="53"/>
      <c r="SG620" s="53"/>
      <c r="SH620" s="53"/>
      <c r="SI620" s="53"/>
      <c r="SJ620" s="53"/>
      <c r="SK620" s="53"/>
      <c r="SL620" s="53"/>
      <c r="SM620" s="53"/>
      <c r="SN620" s="53"/>
      <c r="SO620" s="53"/>
      <c r="SP620" s="53"/>
      <c r="SQ620" s="53"/>
      <c r="SR620" s="53"/>
      <c r="SS620" s="53"/>
      <c r="ST620" s="53"/>
      <c r="SU620" s="53"/>
      <c r="SV620" s="53"/>
      <c r="SW620" s="53"/>
      <c r="SX620" s="53"/>
      <c r="SY620" s="53"/>
      <c r="SZ620" s="53"/>
      <c r="TA620" s="53"/>
      <c r="TB620" s="53"/>
      <c r="TC620" s="53"/>
      <c r="TD620" s="53"/>
      <c r="TE620" s="53"/>
      <c r="TF620" s="53"/>
      <c r="TG620" s="53"/>
      <c r="TH620" s="53"/>
      <c r="TI620" s="53"/>
      <c r="TJ620" s="53"/>
      <c r="TK620" s="53"/>
      <c r="TL620" s="53"/>
      <c r="TM620" s="53"/>
      <c r="TN620" s="53"/>
      <c r="TO620" s="53"/>
      <c r="TP620" s="53"/>
      <c r="TQ620" s="53"/>
      <c r="TR620" s="53"/>
      <c r="TS620" s="53"/>
      <c r="TT620" s="53"/>
      <c r="TU620" s="53"/>
      <c r="TV620" s="53"/>
      <c r="TW620" s="53"/>
      <c r="TX620" s="53"/>
      <c r="TY620" s="53"/>
      <c r="TZ620" s="53"/>
      <c r="UA620" s="53"/>
      <c r="UB620" s="53"/>
      <c r="UC620" s="53"/>
      <c r="UD620" s="53"/>
      <c r="UE620" s="53"/>
      <c r="UF620" s="53"/>
      <c r="UG620" s="53"/>
    </row>
    <row r="621" spans="12:553" s="19" customFormat="1" ht="15.75" customHeight="1" x14ac:dyDescent="0.2">
      <c r="L621" s="66"/>
      <c r="M621" s="66"/>
      <c r="N621" s="52"/>
      <c r="O621" s="53"/>
      <c r="P621" s="53"/>
      <c r="Q621" s="53"/>
      <c r="R621" s="53"/>
      <c r="S621" s="53"/>
      <c r="T621" s="53"/>
      <c r="U621" s="53"/>
      <c r="V621" s="53"/>
      <c r="W621" s="53"/>
      <c r="X621" s="53"/>
      <c r="Y621" s="53"/>
      <c r="Z621" s="53"/>
      <c r="AA621" s="53"/>
      <c r="AB621" s="53"/>
      <c r="AC621" s="53"/>
      <c r="AD621" s="53"/>
      <c r="AE621" s="53"/>
      <c r="AF621" s="53"/>
      <c r="AG621" s="53"/>
      <c r="AH621" s="53"/>
      <c r="AI621" s="53"/>
      <c r="AJ621" s="53"/>
      <c r="AK621" s="53"/>
      <c r="AL621" s="53"/>
      <c r="AM621" s="53"/>
      <c r="AN621" s="53"/>
      <c r="AO621" s="53"/>
      <c r="AP621" s="53"/>
      <c r="AQ621" s="53"/>
      <c r="AR621" s="53"/>
      <c r="AS621" s="53"/>
      <c r="AT621" s="53"/>
      <c r="AU621" s="53"/>
      <c r="AV621" s="53"/>
      <c r="AW621" s="53"/>
      <c r="AX621" s="53"/>
      <c r="AY621" s="53"/>
      <c r="AZ621" s="53"/>
      <c r="BA621" s="53"/>
      <c r="BB621" s="53"/>
      <c r="BC621" s="53"/>
      <c r="BD621" s="53"/>
      <c r="BE621" s="53"/>
      <c r="BF621" s="53"/>
      <c r="BG621" s="53"/>
      <c r="BH621" s="53"/>
      <c r="BI621" s="53"/>
      <c r="BJ621" s="53"/>
      <c r="BK621" s="53"/>
      <c r="BL621" s="53"/>
      <c r="BM621" s="53"/>
      <c r="BN621" s="53"/>
      <c r="BO621" s="53"/>
      <c r="BP621" s="53"/>
      <c r="BQ621" s="53"/>
      <c r="BR621" s="53"/>
      <c r="BS621" s="53"/>
      <c r="BT621" s="53"/>
      <c r="BU621" s="53"/>
      <c r="BV621" s="53"/>
      <c r="BW621" s="53"/>
      <c r="BX621" s="53"/>
      <c r="BY621" s="53"/>
      <c r="BZ621" s="53"/>
      <c r="CA621" s="53"/>
      <c r="CB621" s="53"/>
      <c r="CC621" s="53"/>
      <c r="CD621" s="53"/>
      <c r="CE621" s="53"/>
      <c r="CF621" s="53"/>
      <c r="CG621" s="53"/>
      <c r="CH621" s="53"/>
      <c r="CI621" s="53"/>
      <c r="CJ621" s="53"/>
      <c r="CK621" s="53"/>
      <c r="CL621" s="53"/>
      <c r="CM621" s="53"/>
      <c r="CN621" s="53"/>
      <c r="CO621" s="53"/>
      <c r="CP621" s="53"/>
      <c r="CQ621" s="53"/>
      <c r="CR621" s="53"/>
      <c r="CS621" s="53"/>
      <c r="CT621" s="53"/>
      <c r="CU621" s="53"/>
      <c r="CV621" s="53"/>
      <c r="CW621" s="53"/>
      <c r="CX621" s="53"/>
      <c r="CY621" s="53"/>
      <c r="CZ621" s="53"/>
      <c r="DA621" s="53"/>
      <c r="DB621" s="53"/>
      <c r="DC621" s="53"/>
      <c r="DD621" s="53"/>
      <c r="DE621" s="53"/>
      <c r="DF621" s="53"/>
      <c r="DG621" s="53"/>
      <c r="DH621" s="53"/>
      <c r="DI621" s="53"/>
      <c r="DJ621" s="53"/>
      <c r="DK621" s="53"/>
      <c r="DL621" s="53"/>
      <c r="DM621" s="53"/>
      <c r="DN621" s="53"/>
      <c r="DO621" s="53"/>
      <c r="DP621" s="53"/>
      <c r="DQ621" s="53"/>
      <c r="DR621" s="53"/>
      <c r="DS621" s="53"/>
      <c r="DT621" s="53"/>
      <c r="DU621" s="53"/>
      <c r="DV621" s="53"/>
      <c r="DW621" s="53"/>
      <c r="DX621" s="53"/>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3"/>
      <c r="FK621" s="53"/>
      <c r="FL621" s="53"/>
      <c r="FM621" s="53"/>
      <c r="FN621" s="53"/>
      <c r="FO621" s="53"/>
      <c r="FP621" s="53"/>
      <c r="FQ621" s="53"/>
      <c r="FR621" s="53"/>
      <c r="FS621" s="53"/>
      <c r="FT621" s="53"/>
      <c r="FU621" s="53"/>
      <c r="FV621" s="53"/>
      <c r="FW621" s="53"/>
      <c r="FX621" s="53"/>
      <c r="FY621" s="53"/>
      <c r="FZ621" s="53"/>
      <c r="GA621" s="53"/>
      <c r="GB621" s="53"/>
      <c r="GC621" s="53"/>
      <c r="GD621" s="53"/>
      <c r="GE621" s="53"/>
      <c r="GF621" s="53"/>
      <c r="GG621" s="53"/>
      <c r="GH621" s="53"/>
      <c r="GI621" s="53"/>
      <c r="GJ621" s="53"/>
      <c r="GK621" s="53"/>
      <c r="GL621" s="53"/>
      <c r="GM621" s="53"/>
      <c r="GN621" s="53"/>
      <c r="GO621" s="53"/>
      <c r="GP621" s="53"/>
      <c r="GQ621" s="53"/>
      <c r="GR621" s="53"/>
      <c r="GS621" s="53"/>
      <c r="GT621" s="53"/>
      <c r="GU621" s="53"/>
      <c r="GV621" s="53"/>
      <c r="GW621" s="53"/>
      <c r="GX621" s="53"/>
      <c r="GY621" s="53"/>
      <c r="GZ621" s="53"/>
      <c r="HA621" s="53"/>
      <c r="HB621" s="53"/>
      <c r="HC621" s="53"/>
      <c r="HD621" s="53"/>
      <c r="HE621" s="53"/>
      <c r="HF621" s="53"/>
      <c r="HG621" s="53"/>
      <c r="HH621" s="53"/>
      <c r="HI621" s="53"/>
      <c r="HJ621" s="53"/>
      <c r="HK621" s="53"/>
      <c r="HL621" s="53"/>
      <c r="HM621" s="53"/>
      <c r="HN621" s="53"/>
      <c r="HO621" s="53"/>
      <c r="HP621" s="53"/>
      <c r="HQ621" s="53"/>
      <c r="HR621" s="53"/>
      <c r="HS621" s="53"/>
      <c r="HT621" s="53"/>
      <c r="HU621" s="53"/>
      <c r="HV621" s="53"/>
      <c r="HW621" s="53"/>
      <c r="HX621" s="53"/>
      <c r="HY621" s="53"/>
      <c r="HZ621" s="53"/>
      <c r="IA621" s="53"/>
      <c r="IB621" s="53"/>
      <c r="IC621" s="53"/>
      <c r="ID621" s="53"/>
      <c r="IE621" s="53"/>
      <c r="IF621" s="53"/>
      <c r="IG621" s="53"/>
      <c r="IH621" s="53"/>
      <c r="II621" s="53"/>
      <c r="IJ621" s="53"/>
      <c r="IK621" s="53"/>
      <c r="IL621" s="53"/>
      <c r="IM621" s="53"/>
      <c r="IN621" s="53"/>
      <c r="IO621" s="53"/>
      <c r="IP621" s="53"/>
      <c r="IQ621" s="53"/>
      <c r="IR621" s="53"/>
      <c r="IS621" s="53"/>
      <c r="IT621" s="53"/>
      <c r="IU621" s="53"/>
      <c r="IV621" s="53"/>
      <c r="IW621" s="53"/>
      <c r="IX621" s="53"/>
      <c r="IY621" s="53"/>
      <c r="IZ621" s="53"/>
      <c r="JA621" s="53"/>
      <c r="JB621" s="53"/>
      <c r="JC621" s="53"/>
      <c r="JD621" s="53"/>
      <c r="JE621" s="53"/>
      <c r="JF621" s="53"/>
      <c r="JG621" s="53"/>
      <c r="JH621" s="53"/>
      <c r="JI621" s="53"/>
      <c r="JJ621" s="53"/>
      <c r="JK621" s="53"/>
      <c r="JL621" s="53"/>
      <c r="JM621" s="53"/>
      <c r="JN621" s="53"/>
      <c r="JO621" s="53"/>
      <c r="JP621" s="53"/>
      <c r="JQ621" s="53"/>
      <c r="JR621" s="53"/>
      <c r="JS621" s="53"/>
      <c r="JT621" s="53"/>
      <c r="JU621" s="53"/>
      <c r="JV621" s="53"/>
      <c r="JW621" s="53"/>
      <c r="JX621" s="53"/>
      <c r="JY621" s="53"/>
      <c r="JZ621" s="53"/>
      <c r="KA621" s="53"/>
      <c r="KB621" s="53"/>
      <c r="KC621" s="53"/>
      <c r="KD621" s="53"/>
      <c r="KE621" s="53"/>
      <c r="KF621" s="53"/>
      <c r="KG621" s="53"/>
      <c r="KH621" s="53"/>
      <c r="KI621" s="53"/>
      <c r="KJ621" s="53"/>
      <c r="KK621" s="53"/>
      <c r="KL621" s="53"/>
      <c r="KM621" s="53"/>
      <c r="KN621" s="53"/>
      <c r="KO621" s="53"/>
      <c r="KP621" s="53"/>
      <c r="KQ621" s="53"/>
      <c r="KR621" s="53"/>
      <c r="KS621" s="53"/>
      <c r="KT621" s="53"/>
      <c r="KU621" s="53"/>
      <c r="KV621" s="53"/>
      <c r="KW621" s="53"/>
      <c r="KX621" s="53"/>
      <c r="KY621" s="53"/>
      <c r="KZ621" s="53"/>
      <c r="LA621" s="53"/>
      <c r="LB621" s="53"/>
      <c r="LC621" s="53"/>
      <c r="LD621" s="53"/>
      <c r="LE621" s="53"/>
      <c r="LF621" s="53"/>
      <c r="LG621" s="53"/>
      <c r="LH621" s="53"/>
      <c r="LI621" s="53"/>
      <c r="LJ621" s="53"/>
      <c r="LK621" s="53"/>
      <c r="LL621" s="53"/>
      <c r="LM621" s="53"/>
      <c r="LN621" s="53"/>
      <c r="LO621" s="53"/>
      <c r="LP621" s="53"/>
      <c r="LQ621" s="53"/>
      <c r="LR621" s="53"/>
      <c r="LS621" s="53"/>
      <c r="LT621" s="53"/>
      <c r="LU621" s="53"/>
      <c r="LV621" s="53"/>
      <c r="LW621" s="53"/>
      <c r="LX621" s="53"/>
      <c r="LY621" s="53"/>
      <c r="LZ621" s="53"/>
      <c r="MA621" s="53"/>
      <c r="MB621" s="53"/>
      <c r="MC621" s="53"/>
      <c r="MD621" s="53"/>
      <c r="ME621" s="53"/>
      <c r="MF621" s="53"/>
      <c r="MG621" s="53"/>
      <c r="MH621" s="53"/>
      <c r="MI621" s="53"/>
      <c r="MJ621" s="53"/>
      <c r="MK621" s="53"/>
      <c r="ML621" s="53"/>
      <c r="MM621" s="53"/>
      <c r="MN621" s="53"/>
      <c r="MO621" s="53"/>
      <c r="MP621" s="53"/>
      <c r="MQ621" s="53"/>
      <c r="MR621" s="53"/>
      <c r="MS621" s="53"/>
      <c r="MT621" s="53"/>
      <c r="MU621" s="53"/>
      <c r="MV621" s="53"/>
      <c r="MW621" s="53"/>
      <c r="MX621" s="53"/>
      <c r="MY621" s="53"/>
      <c r="MZ621" s="53"/>
      <c r="NA621" s="53"/>
      <c r="NB621" s="53"/>
      <c r="NC621" s="53"/>
      <c r="ND621" s="53"/>
      <c r="NE621" s="53"/>
      <c r="NF621" s="53"/>
      <c r="NG621" s="53"/>
      <c r="NH621" s="53"/>
      <c r="NI621" s="53"/>
      <c r="NJ621" s="53"/>
      <c r="NK621" s="53"/>
      <c r="NL621" s="53"/>
      <c r="NM621" s="53"/>
      <c r="NN621" s="53"/>
      <c r="NO621" s="53"/>
      <c r="NP621" s="53"/>
      <c r="NQ621" s="53"/>
      <c r="NR621" s="53"/>
      <c r="NS621" s="53"/>
      <c r="NT621" s="53"/>
      <c r="NU621" s="53"/>
      <c r="NV621" s="53"/>
      <c r="NW621" s="53"/>
      <c r="NX621" s="53"/>
      <c r="NY621" s="53"/>
      <c r="NZ621" s="53"/>
      <c r="OA621" s="53"/>
      <c r="OB621" s="53"/>
      <c r="OC621" s="53"/>
      <c r="OD621" s="53"/>
      <c r="OE621" s="53"/>
      <c r="OF621" s="53"/>
      <c r="OG621" s="53"/>
      <c r="OH621" s="53"/>
      <c r="OI621" s="53"/>
      <c r="OJ621" s="53"/>
      <c r="OK621" s="53"/>
      <c r="OL621" s="53"/>
      <c r="OM621" s="53"/>
      <c r="ON621" s="53"/>
      <c r="OO621" s="53"/>
      <c r="OP621" s="53"/>
      <c r="OQ621" s="53"/>
      <c r="OR621" s="53"/>
      <c r="OS621" s="53"/>
      <c r="OT621" s="53"/>
      <c r="OU621" s="53"/>
      <c r="OV621" s="53"/>
      <c r="OW621" s="53"/>
      <c r="OX621" s="53"/>
      <c r="OY621" s="53"/>
      <c r="OZ621" s="53"/>
      <c r="PA621" s="53"/>
      <c r="PB621" s="53"/>
      <c r="PC621" s="53"/>
      <c r="PD621" s="53"/>
      <c r="PE621" s="53"/>
      <c r="PF621" s="53"/>
      <c r="PG621" s="53"/>
      <c r="PH621" s="53"/>
      <c r="PI621" s="53"/>
      <c r="PJ621" s="53"/>
      <c r="PK621" s="53"/>
      <c r="PL621" s="53"/>
      <c r="PM621" s="53"/>
      <c r="PN621" s="53"/>
      <c r="PO621" s="53"/>
      <c r="PP621" s="53"/>
      <c r="PQ621" s="53"/>
      <c r="PR621" s="53"/>
      <c r="PS621" s="53"/>
      <c r="PT621" s="53"/>
      <c r="PU621" s="53"/>
      <c r="PV621" s="53"/>
      <c r="PW621" s="53"/>
      <c r="PX621" s="53"/>
      <c r="PY621" s="53"/>
      <c r="PZ621" s="53"/>
      <c r="QA621" s="53"/>
      <c r="QB621" s="53"/>
      <c r="QC621" s="53"/>
      <c r="QD621" s="53"/>
      <c r="QE621" s="53"/>
      <c r="QF621" s="53"/>
      <c r="QG621" s="53"/>
      <c r="QH621" s="53"/>
      <c r="QI621" s="53"/>
      <c r="QJ621" s="53"/>
      <c r="QK621" s="53"/>
      <c r="QL621" s="53"/>
      <c r="QM621" s="53"/>
      <c r="QN621" s="53"/>
      <c r="QO621" s="53"/>
      <c r="QP621" s="53"/>
      <c r="QQ621" s="53"/>
      <c r="QR621" s="53"/>
      <c r="QS621" s="53"/>
      <c r="QT621" s="53"/>
      <c r="QU621" s="53"/>
      <c r="QV621" s="53"/>
      <c r="QW621" s="53"/>
      <c r="QX621" s="53"/>
      <c r="QY621" s="53"/>
      <c r="QZ621" s="53"/>
      <c r="RA621" s="53"/>
      <c r="RB621" s="53"/>
      <c r="RC621" s="53"/>
      <c r="RD621" s="53"/>
      <c r="RE621" s="53"/>
      <c r="RF621" s="53"/>
      <c r="RG621" s="53"/>
      <c r="RH621" s="53"/>
      <c r="RI621" s="53"/>
      <c r="RJ621" s="53"/>
      <c r="RK621" s="53"/>
      <c r="RL621" s="53"/>
      <c r="RM621" s="53"/>
      <c r="RN621" s="53"/>
      <c r="RO621" s="53"/>
      <c r="RP621" s="53"/>
      <c r="RQ621" s="53"/>
      <c r="RR621" s="53"/>
      <c r="RS621" s="53"/>
      <c r="RT621" s="53"/>
      <c r="RU621" s="53"/>
      <c r="RV621" s="53"/>
      <c r="RW621" s="53"/>
      <c r="RX621" s="53"/>
      <c r="RY621" s="53"/>
      <c r="RZ621" s="53"/>
      <c r="SA621" s="53"/>
      <c r="SB621" s="53"/>
      <c r="SC621" s="53"/>
      <c r="SD621" s="53"/>
      <c r="SE621" s="53"/>
      <c r="SF621" s="53"/>
      <c r="SG621" s="53"/>
      <c r="SH621" s="53"/>
      <c r="SI621" s="53"/>
      <c r="SJ621" s="53"/>
      <c r="SK621" s="53"/>
      <c r="SL621" s="53"/>
      <c r="SM621" s="53"/>
      <c r="SN621" s="53"/>
      <c r="SO621" s="53"/>
      <c r="SP621" s="53"/>
      <c r="SQ621" s="53"/>
      <c r="SR621" s="53"/>
      <c r="SS621" s="53"/>
      <c r="ST621" s="53"/>
      <c r="SU621" s="53"/>
      <c r="SV621" s="53"/>
      <c r="SW621" s="53"/>
      <c r="SX621" s="53"/>
      <c r="SY621" s="53"/>
      <c r="SZ621" s="53"/>
      <c r="TA621" s="53"/>
      <c r="TB621" s="53"/>
      <c r="TC621" s="53"/>
      <c r="TD621" s="53"/>
      <c r="TE621" s="53"/>
      <c r="TF621" s="53"/>
      <c r="TG621" s="53"/>
      <c r="TH621" s="53"/>
      <c r="TI621" s="53"/>
      <c r="TJ621" s="53"/>
      <c r="TK621" s="53"/>
      <c r="TL621" s="53"/>
      <c r="TM621" s="53"/>
      <c r="TN621" s="53"/>
      <c r="TO621" s="53"/>
      <c r="TP621" s="53"/>
      <c r="TQ621" s="53"/>
      <c r="TR621" s="53"/>
      <c r="TS621" s="53"/>
      <c r="TT621" s="53"/>
      <c r="TU621" s="53"/>
      <c r="TV621" s="53"/>
      <c r="TW621" s="53"/>
      <c r="TX621" s="53"/>
      <c r="TY621" s="53"/>
      <c r="TZ621" s="53"/>
      <c r="UA621" s="53"/>
      <c r="UB621" s="53"/>
      <c r="UC621" s="53"/>
      <c r="UD621" s="53"/>
      <c r="UE621" s="53"/>
      <c r="UF621" s="53"/>
      <c r="UG621" s="53"/>
    </row>
    <row r="622" spans="12:553" s="19" customFormat="1" ht="15.75" customHeight="1" x14ac:dyDescent="0.2">
      <c r="L622" s="66"/>
      <c r="M622" s="66"/>
      <c r="N622" s="52"/>
      <c r="O622" s="53"/>
      <c r="P622" s="53"/>
      <c r="Q622" s="53"/>
      <c r="R622" s="53"/>
      <c r="S622" s="53"/>
      <c r="T622" s="53"/>
      <c r="U622" s="53"/>
      <c r="V622" s="53"/>
      <c r="W622" s="53"/>
      <c r="X622" s="53"/>
      <c r="Y622" s="53"/>
      <c r="Z622" s="53"/>
      <c r="AA622" s="53"/>
      <c r="AB622" s="53"/>
      <c r="AC622" s="53"/>
      <c r="AD622" s="53"/>
      <c r="AE622" s="53"/>
      <c r="AF622" s="53"/>
      <c r="AG622" s="53"/>
      <c r="AH622" s="53"/>
      <c r="AI622" s="53"/>
      <c r="AJ622" s="53"/>
      <c r="AK622" s="53"/>
      <c r="AL622" s="53"/>
      <c r="AM622" s="53"/>
      <c r="AN622" s="53"/>
      <c r="AO622" s="53"/>
      <c r="AP622" s="53"/>
      <c r="AQ622" s="53"/>
      <c r="AR622" s="53"/>
      <c r="AS622" s="53"/>
      <c r="AT622" s="53"/>
      <c r="AU622" s="53"/>
      <c r="AV622" s="53"/>
      <c r="AW622" s="53"/>
      <c r="AX622" s="53"/>
      <c r="AY622" s="53"/>
      <c r="AZ622" s="53"/>
      <c r="BA622" s="53"/>
      <c r="BB622" s="53"/>
      <c r="BC622" s="53"/>
      <c r="BD622" s="53"/>
      <c r="BE622" s="53"/>
      <c r="BF622" s="53"/>
      <c r="BG622" s="53"/>
      <c r="BH622" s="53"/>
      <c r="BI622" s="53"/>
      <c r="BJ622" s="53"/>
      <c r="BK622" s="53"/>
      <c r="BL622" s="53"/>
      <c r="BM622" s="53"/>
      <c r="BN622" s="53"/>
      <c r="BO622" s="53"/>
      <c r="BP622" s="53"/>
      <c r="BQ622" s="53"/>
      <c r="BR622" s="53"/>
      <c r="BS622" s="53"/>
      <c r="BT622" s="53"/>
      <c r="BU622" s="53"/>
      <c r="BV622" s="53"/>
      <c r="BW622" s="53"/>
      <c r="BX622" s="53"/>
      <c r="BY622" s="53"/>
      <c r="BZ622" s="53"/>
      <c r="CA622" s="53"/>
      <c r="CB622" s="53"/>
      <c r="CC622" s="53"/>
      <c r="CD622" s="53"/>
      <c r="CE622" s="53"/>
      <c r="CF622" s="53"/>
      <c r="CG622" s="53"/>
      <c r="CH622" s="53"/>
      <c r="CI622" s="53"/>
      <c r="CJ622" s="53"/>
      <c r="CK622" s="53"/>
      <c r="CL622" s="53"/>
      <c r="CM622" s="53"/>
      <c r="CN622" s="53"/>
      <c r="CO622" s="53"/>
      <c r="CP622" s="53"/>
      <c r="CQ622" s="53"/>
      <c r="CR622" s="53"/>
      <c r="CS622" s="53"/>
      <c r="CT622" s="53"/>
      <c r="CU622" s="53"/>
      <c r="CV622" s="53"/>
      <c r="CW622" s="53"/>
      <c r="CX622" s="53"/>
      <c r="CY622" s="53"/>
      <c r="CZ622" s="53"/>
      <c r="DA622" s="53"/>
      <c r="DB622" s="53"/>
      <c r="DC622" s="53"/>
      <c r="DD622" s="53"/>
      <c r="DE622" s="53"/>
      <c r="DF622" s="53"/>
      <c r="DG622" s="53"/>
      <c r="DH622" s="53"/>
      <c r="DI622" s="53"/>
      <c r="DJ622" s="53"/>
      <c r="DK622" s="53"/>
      <c r="DL622" s="53"/>
      <c r="DM622" s="53"/>
      <c r="DN622" s="53"/>
      <c r="DO622" s="53"/>
      <c r="DP622" s="53"/>
      <c r="DQ622" s="53"/>
      <c r="DR622" s="53"/>
      <c r="DS622" s="53"/>
      <c r="DT622" s="53"/>
      <c r="DU622" s="53"/>
      <c r="DV622" s="53"/>
      <c r="DW622" s="53"/>
      <c r="DX622" s="53"/>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3"/>
      <c r="FK622" s="53"/>
      <c r="FL622" s="53"/>
      <c r="FM622" s="53"/>
      <c r="FN622" s="53"/>
      <c r="FO622" s="53"/>
      <c r="FP622" s="53"/>
      <c r="FQ622" s="53"/>
      <c r="FR622" s="53"/>
      <c r="FS622" s="53"/>
      <c r="FT622" s="53"/>
      <c r="FU622" s="53"/>
      <c r="FV622" s="53"/>
      <c r="FW622" s="53"/>
      <c r="FX622" s="53"/>
      <c r="FY622" s="53"/>
      <c r="FZ622" s="53"/>
      <c r="GA622" s="53"/>
      <c r="GB622" s="53"/>
      <c r="GC622" s="53"/>
      <c r="GD622" s="53"/>
      <c r="GE622" s="53"/>
      <c r="GF622" s="53"/>
      <c r="GG622" s="53"/>
      <c r="GH622" s="53"/>
      <c r="GI622" s="53"/>
      <c r="GJ622" s="53"/>
      <c r="GK622" s="53"/>
      <c r="GL622" s="53"/>
      <c r="GM622" s="53"/>
      <c r="GN622" s="53"/>
      <c r="GO622" s="53"/>
      <c r="GP622" s="53"/>
      <c r="GQ622" s="53"/>
      <c r="GR622" s="53"/>
      <c r="GS622" s="53"/>
      <c r="GT622" s="53"/>
      <c r="GU622" s="53"/>
      <c r="GV622" s="53"/>
      <c r="GW622" s="53"/>
      <c r="GX622" s="53"/>
      <c r="GY622" s="53"/>
      <c r="GZ622" s="53"/>
      <c r="HA622" s="53"/>
      <c r="HB622" s="53"/>
      <c r="HC622" s="53"/>
      <c r="HD622" s="53"/>
      <c r="HE622" s="53"/>
      <c r="HF622" s="53"/>
      <c r="HG622" s="53"/>
      <c r="HH622" s="53"/>
      <c r="HI622" s="53"/>
      <c r="HJ622" s="53"/>
      <c r="HK622" s="53"/>
      <c r="HL622" s="53"/>
      <c r="HM622" s="53"/>
      <c r="HN622" s="53"/>
      <c r="HO622" s="53"/>
      <c r="HP622" s="53"/>
      <c r="HQ622" s="53"/>
      <c r="HR622" s="53"/>
      <c r="HS622" s="53"/>
      <c r="HT622" s="53"/>
      <c r="HU622" s="53"/>
      <c r="HV622" s="53"/>
      <c r="HW622" s="53"/>
      <c r="HX622" s="53"/>
      <c r="HY622" s="53"/>
      <c r="HZ622" s="53"/>
      <c r="IA622" s="53"/>
      <c r="IB622" s="53"/>
      <c r="IC622" s="53"/>
      <c r="ID622" s="53"/>
      <c r="IE622" s="53"/>
      <c r="IF622" s="53"/>
      <c r="IG622" s="53"/>
      <c r="IH622" s="53"/>
      <c r="II622" s="53"/>
      <c r="IJ622" s="53"/>
      <c r="IK622" s="53"/>
      <c r="IL622" s="53"/>
      <c r="IM622" s="53"/>
      <c r="IN622" s="53"/>
      <c r="IO622" s="53"/>
      <c r="IP622" s="53"/>
      <c r="IQ622" s="53"/>
      <c r="IR622" s="53"/>
      <c r="IS622" s="53"/>
      <c r="IT622" s="53"/>
      <c r="IU622" s="53"/>
      <c r="IV622" s="53"/>
      <c r="IW622" s="53"/>
      <c r="IX622" s="53"/>
      <c r="IY622" s="53"/>
      <c r="IZ622" s="53"/>
      <c r="JA622" s="53"/>
      <c r="JB622" s="53"/>
      <c r="JC622" s="53"/>
      <c r="JD622" s="53"/>
      <c r="JE622" s="53"/>
      <c r="JF622" s="53"/>
      <c r="JG622" s="53"/>
      <c r="JH622" s="53"/>
      <c r="JI622" s="53"/>
      <c r="JJ622" s="53"/>
      <c r="JK622" s="53"/>
      <c r="JL622" s="53"/>
      <c r="JM622" s="53"/>
      <c r="JN622" s="53"/>
      <c r="JO622" s="53"/>
      <c r="JP622" s="53"/>
      <c r="JQ622" s="53"/>
      <c r="JR622" s="53"/>
      <c r="JS622" s="53"/>
      <c r="JT622" s="53"/>
      <c r="JU622" s="53"/>
      <c r="JV622" s="53"/>
      <c r="JW622" s="53"/>
      <c r="JX622" s="53"/>
      <c r="JY622" s="53"/>
      <c r="JZ622" s="53"/>
      <c r="KA622" s="53"/>
      <c r="KB622" s="53"/>
      <c r="KC622" s="53"/>
      <c r="KD622" s="53"/>
      <c r="KE622" s="53"/>
      <c r="KF622" s="53"/>
      <c r="KG622" s="53"/>
      <c r="KH622" s="53"/>
      <c r="KI622" s="53"/>
      <c r="KJ622" s="53"/>
      <c r="KK622" s="53"/>
      <c r="KL622" s="53"/>
      <c r="KM622" s="53"/>
      <c r="KN622" s="53"/>
      <c r="KO622" s="53"/>
      <c r="KP622" s="53"/>
      <c r="KQ622" s="53"/>
      <c r="KR622" s="53"/>
      <c r="KS622" s="53"/>
      <c r="KT622" s="53"/>
      <c r="KU622" s="53"/>
      <c r="KV622" s="53"/>
      <c r="KW622" s="53"/>
      <c r="KX622" s="53"/>
      <c r="KY622" s="53"/>
      <c r="KZ622" s="53"/>
      <c r="LA622" s="53"/>
      <c r="LB622" s="53"/>
      <c r="LC622" s="53"/>
      <c r="LD622" s="53"/>
      <c r="LE622" s="53"/>
      <c r="LF622" s="53"/>
      <c r="LG622" s="53"/>
      <c r="LH622" s="53"/>
      <c r="LI622" s="53"/>
      <c r="LJ622" s="53"/>
      <c r="LK622" s="53"/>
      <c r="LL622" s="53"/>
      <c r="LM622" s="53"/>
      <c r="LN622" s="53"/>
      <c r="LO622" s="53"/>
      <c r="LP622" s="53"/>
      <c r="LQ622" s="53"/>
      <c r="LR622" s="53"/>
      <c r="LS622" s="53"/>
      <c r="LT622" s="53"/>
      <c r="LU622" s="53"/>
      <c r="LV622" s="53"/>
      <c r="LW622" s="53"/>
      <c r="LX622" s="53"/>
      <c r="LY622" s="53"/>
      <c r="LZ622" s="53"/>
      <c r="MA622" s="53"/>
      <c r="MB622" s="53"/>
      <c r="MC622" s="53"/>
      <c r="MD622" s="53"/>
      <c r="ME622" s="53"/>
      <c r="MF622" s="53"/>
      <c r="MG622" s="53"/>
      <c r="MH622" s="53"/>
      <c r="MI622" s="53"/>
      <c r="MJ622" s="53"/>
      <c r="MK622" s="53"/>
      <c r="ML622" s="53"/>
      <c r="MM622" s="53"/>
      <c r="MN622" s="53"/>
      <c r="MO622" s="53"/>
      <c r="MP622" s="53"/>
      <c r="MQ622" s="53"/>
      <c r="MR622" s="53"/>
      <c r="MS622" s="53"/>
      <c r="MT622" s="53"/>
      <c r="MU622" s="53"/>
      <c r="MV622" s="53"/>
      <c r="MW622" s="53"/>
      <c r="MX622" s="53"/>
      <c r="MY622" s="53"/>
      <c r="MZ622" s="53"/>
      <c r="NA622" s="53"/>
      <c r="NB622" s="53"/>
      <c r="NC622" s="53"/>
      <c r="ND622" s="53"/>
      <c r="NE622" s="53"/>
      <c r="NF622" s="53"/>
      <c r="NG622" s="53"/>
      <c r="NH622" s="53"/>
      <c r="NI622" s="53"/>
      <c r="NJ622" s="53"/>
      <c r="NK622" s="53"/>
      <c r="NL622" s="53"/>
      <c r="NM622" s="53"/>
      <c r="NN622" s="53"/>
      <c r="NO622" s="53"/>
      <c r="NP622" s="53"/>
      <c r="NQ622" s="53"/>
      <c r="NR622" s="53"/>
      <c r="NS622" s="53"/>
      <c r="NT622" s="53"/>
      <c r="NU622" s="53"/>
      <c r="NV622" s="53"/>
      <c r="NW622" s="53"/>
      <c r="NX622" s="53"/>
      <c r="NY622" s="53"/>
      <c r="NZ622" s="53"/>
      <c r="OA622" s="53"/>
      <c r="OB622" s="53"/>
      <c r="OC622" s="53"/>
      <c r="OD622" s="53"/>
      <c r="OE622" s="53"/>
      <c r="OF622" s="53"/>
      <c r="OG622" s="53"/>
      <c r="OH622" s="53"/>
      <c r="OI622" s="53"/>
      <c r="OJ622" s="53"/>
      <c r="OK622" s="53"/>
      <c r="OL622" s="53"/>
      <c r="OM622" s="53"/>
      <c r="ON622" s="53"/>
      <c r="OO622" s="53"/>
      <c r="OP622" s="53"/>
      <c r="OQ622" s="53"/>
      <c r="OR622" s="53"/>
      <c r="OS622" s="53"/>
      <c r="OT622" s="53"/>
      <c r="OU622" s="53"/>
      <c r="OV622" s="53"/>
      <c r="OW622" s="53"/>
      <c r="OX622" s="53"/>
      <c r="OY622" s="53"/>
      <c r="OZ622" s="53"/>
      <c r="PA622" s="53"/>
      <c r="PB622" s="53"/>
      <c r="PC622" s="53"/>
      <c r="PD622" s="53"/>
      <c r="PE622" s="53"/>
      <c r="PF622" s="53"/>
      <c r="PG622" s="53"/>
      <c r="PH622" s="53"/>
      <c r="PI622" s="53"/>
      <c r="PJ622" s="53"/>
      <c r="PK622" s="53"/>
      <c r="PL622" s="53"/>
      <c r="PM622" s="53"/>
      <c r="PN622" s="53"/>
      <c r="PO622" s="53"/>
      <c r="PP622" s="53"/>
      <c r="PQ622" s="53"/>
      <c r="PR622" s="53"/>
      <c r="PS622" s="53"/>
      <c r="PT622" s="53"/>
      <c r="PU622" s="53"/>
      <c r="PV622" s="53"/>
      <c r="PW622" s="53"/>
      <c r="PX622" s="53"/>
      <c r="PY622" s="53"/>
      <c r="PZ622" s="53"/>
      <c r="QA622" s="53"/>
      <c r="QB622" s="53"/>
      <c r="QC622" s="53"/>
      <c r="QD622" s="53"/>
      <c r="QE622" s="53"/>
      <c r="QF622" s="53"/>
      <c r="QG622" s="53"/>
      <c r="QH622" s="53"/>
      <c r="QI622" s="53"/>
      <c r="QJ622" s="53"/>
      <c r="QK622" s="53"/>
      <c r="QL622" s="53"/>
      <c r="QM622" s="53"/>
      <c r="QN622" s="53"/>
      <c r="QO622" s="53"/>
      <c r="QP622" s="53"/>
      <c r="QQ622" s="53"/>
      <c r="QR622" s="53"/>
      <c r="QS622" s="53"/>
      <c r="QT622" s="53"/>
      <c r="QU622" s="53"/>
      <c r="QV622" s="53"/>
      <c r="QW622" s="53"/>
      <c r="QX622" s="53"/>
      <c r="QY622" s="53"/>
      <c r="QZ622" s="53"/>
      <c r="RA622" s="53"/>
      <c r="RB622" s="53"/>
      <c r="RC622" s="53"/>
      <c r="RD622" s="53"/>
      <c r="RE622" s="53"/>
      <c r="RF622" s="53"/>
      <c r="RG622" s="53"/>
      <c r="RH622" s="53"/>
      <c r="RI622" s="53"/>
      <c r="RJ622" s="53"/>
      <c r="RK622" s="53"/>
      <c r="RL622" s="53"/>
      <c r="RM622" s="53"/>
      <c r="RN622" s="53"/>
      <c r="RO622" s="53"/>
      <c r="RP622" s="53"/>
      <c r="RQ622" s="53"/>
      <c r="RR622" s="53"/>
      <c r="RS622" s="53"/>
      <c r="RT622" s="53"/>
      <c r="RU622" s="53"/>
      <c r="RV622" s="53"/>
      <c r="RW622" s="53"/>
      <c r="RX622" s="53"/>
      <c r="RY622" s="53"/>
      <c r="RZ622" s="53"/>
      <c r="SA622" s="53"/>
      <c r="SB622" s="53"/>
      <c r="SC622" s="53"/>
      <c r="SD622" s="53"/>
      <c r="SE622" s="53"/>
      <c r="SF622" s="53"/>
      <c r="SG622" s="53"/>
      <c r="SH622" s="53"/>
      <c r="SI622" s="53"/>
      <c r="SJ622" s="53"/>
      <c r="SK622" s="53"/>
      <c r="SL622" s="53"/>
      <c r="SM622" s="53"/>
      <c r="SN622" s="53"/>
      <c r="SO622" s="53"/>
      <c r="SP622" s="53"/>
      <c r="SQ622" s="53"/>
      <c r="SR622" s="53"/>
      <c r="SS622" s="53"/>
      <c r="ST622" s="53"/>
      <c r="SU622" s="53"/>
      <c r="SV622" s="53"/>
      <c r="SW622" s="53"/>
      <c r="SX622" s="53"/>
      <c r="SY622" s="53"/>
      <c r="SZ622" s="53"/>
      <c r="TA622" s="53"/>
      <c r="TB622" s="53"/>
      <c r="TC622" s="53"/>
      <c r="TD622" s="53"/>
      <c r="TE622" s="53"/>
      <c r="TF622" s="53"/>
      <c r="TG622" s="53"/>
      <c r="TH622" s="53"/>
      <c r="TI622" s="53"/>
      <c r="TJ622" s="53"/>
      <c r="TK622" s="53"/>
      <c r="TL622" s="53"/>
      <c r="TM622" s="53"/>
      <c r="TN622" s="53"/>
      <c r="TO622" s="53"/>
      <c r="TP622" s="53"/>
      <c r="TQ622" s="53"/>
      <c r="TR622" s="53"/>
      <c r="TS622" s="53"/>
      <c r="TT622" s="53"/>
      <c r="TU622" s="53"/>
      <c r="TV622" s="53"/>
      <c r="TW622" s="53"/>
      <c r="TX622" s="53"/>
      <c r="TY622" s="53"/>
      <c r="TZ622" s="53"/>
      <c r="UA622" s="53"/>
      <c r="UB622" s="53"/>
      <c r="UC622" s="53"/>
      <c r="UD622" s="53"/>
      <c r="UE622" s="53"/>
      <c r="UF622" s="53"/>
      <c r="UG622" s="53"/>
    </row>
    <row r="623" spans="12:553" s="19" customFormat="1" ht="15.75" customHeight="1" x14ac:dyDescent="0.2">
      <c r="L623" s="66"/>
      <c r="M623" s="66"/>
      <c r="N623" s="52"/>
      <c r="O623" s="53"/>
      <c r="P623" s="53"/>
      <c r="Q623" s="53"/>
      <c r="R623" s="53"/>
      <c r="S623" s="53"/>
      <c r="T623" s="53"/>
      <c r="U623" s="53"/>
      <c r="V623" s="53"/>
      <c r="W623" s="53"/>
      <c r="X623" s="53"/>
      <c r="Y623" s="53"/>
      <c r="Z623" s="53"/>
      <c r="AA623" s="53"/>
      <c r="AB623" s="53"/>
      <c r="AC623" s="53"/>
      <c r="AD623" s="53"/>
      <c r="AE623" s="53"/>
      <c r="AF623" s="53"/>
      <c r="AG623" s="53"/>
      <c r="AH623" s="53"/>
      <c r="AI623" s="53"/>
      <c r="AJ623" s="53"/>
      <c r="AK623" s="53"/>
      <c r="AL623" s="53"/>
      <c r="AM623" s="53"/>
      <c r="AN623" s="53"/>
      <c r="AO623" s="53"/>
      <c r="AP623" s="53"/>
      <c r="AQ623" s="53"/>
      <c r="AR623" s="53"/>
      <c r="AS623" s="53"/>
      <c r="AT623" s="53"/>
      <c r="AU623" s="53"/>
      <c r="AV623" s="53"/>
      <c r="AW623" s="53"/>
      <c r="AX623" s="53"/>
      <c r="AY623" s="53"/>
      <c r="AZ623" s="53"/>
      <c r="BA623" s="53"/>
      <c r="BB623" s="53"/>
      <c r="BC623" s="53"/>
      <c r="BD623" s="53"/>
      <c r="BE623" s="53"/>
      <c r="BF623" s="53"/>
      <c r="BG623" s="53"/>
      <c r="BH623" s="53"/>
      <c r="BI623" s="53"/>
      <c r="BJ623" s="53"/>
      <c r="BK623" s="53"/>
      <c r="BL623" s="53"/>
      <c r="BM623" s="53"/>
      <c r="BN623" s="53"/>
      <c r="BO623" s="53"/>
      <c r="BP623" s="53"/>
      <c r="BQ623" s="53"/>
      <c r="BR623" s="53"/>
      <c r="BS623" s="53"/>
      <c r="BT623" s="53"/>
      <c r="BU623" s="53"/>
      <c r="BV623" s="53"/>
      <c r="BW623" s="53"/>
      <c r="BX623" s="53"/>
      <c r="BY623" s="53"/>
      <c r="BZ623" s="53"/>
      <c r="CA623" s="53"/>
      <c r="CB623" s="53"/>
      <c r="CC623" s="53"/>
      <c r="CD623" s="53"/>
      <c r="CE623" s="53"/>
      <c r="CF623" s="53"/>
      <c r="CG623" s="53"/>
      <c r="CH623" s="53"/>
      <c r="CI623" s="53"/>
      <c r="CJ623" s="53"/>
      <c r="CK623" s="53"/>
      <c r="CL623" s="53"/>
      <c r="CM623" s="53"/>
      <c r="CN623" s="53"/>
      <c r="CO623" s="53"/>
      <c r="CP623" s="53"/>
      <c r="CQ623" s="53"/>
      <c r="CR623" s="53"/>
      <c r="CS623" s="53"/>
      <c r="CT623" s="53"/>
      <c r="CU623" s="53"/>
      <c r="CV623" s="53"/>
      <c r="CW623" s="53"/>
      <c r="CX623" s="53"/>
      <c r="CY623" s="53"/>
      <c r="CZ623" s="53"/>
      <c r="DA623" s="53"/>
      <c r="DB623" s="53"/>
      <c r="DC623" s="53"/>
      <c r="DD623" s="53"/>
      <c r="DE623" s="53"/>
      <c r="DF623" s="53"/>
      <c r="DG623" s="53"/>
      <c r="DH623" s="53"/>
      <c r="DI623" s="53"/>
      <c r="DJ623" s="53"/>
      <c r="DK623" s="53"/>
      <c r="DL623" s="53"/>
      <c r="DM623" s="53"/>
      <c r="DN623" s="53"/>
      <c r="DO623" s="53"/>
      <c r="DP623" s="53"/>
      <c r="DQ623" s="53"/>
      <c r="DR623" s="53"/>
      <c r="DS623" s="53"/>
      <c r="DT623" s="53"/>
      <c r="DU623" s="53"/>
      <c r="DV623" s="53"/>
      <c r="DW623" s="53"/>
      <c r="DX623" s="53"/>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3"/>
      <c r="FK623" s="53"/>
      <c r="FL623" s="53"/>
      <c r="FM623" s="53"/>
      <c r="FN623" s="53"/>
      <c r="FO623" s="53"/>
      <c r="FP623" s="53"/>
      <c r="FQ623" s="53"/>
      <c r="FR623" s="53"/>
      <c r="FS623" s="53"/>
      <c r="FT623" s="53"/>
      <c r="FU623" s="53"/>
      <c r="FV623" s="53"/>
      <c r="FW623" s="53"/>
      <c r="FX623" s="53"/>
      <c r="FY623" s="53"/>
      <c r="FZ623" s="53"/>
      <c r="GA623" s="53"/>
      <c r="GB623" s="53"/>
      <c r="GC623" s="53"/>
      <c r="GD623" s="53"/>
      <c r="GE623" s="53"/>
      <c r="GF623" s="53"/>
      <c r="GG623" s="53"/>
      <c r="GH623" s="53"/>
      <c r="GI623" s="53"/>
      <c r="GJ623" s="53"/>
      <c r="GK623" s="53"/>
      <c r="GL623" s="53"/>
      <c r="GM623" s="53"/>
      <c r="GN623" s="53"/>
      <c r="GO623" s="53"/>
      <c r="GP623" s="53"/>
      <c r="GQ623" s="53"/>
      <c r="GR623" s="53"/>
      <c r="GS623" s="53"/>
      <c r="GT623" s="53"/>
      <c r="GU623" s="53"/>
      <c r="GV623" s="53"/>
      <c r="GW623" s="53"/>
      <c r="GX623" s="53"/>
      <c r="GY623" s="53"/>
      <c r="GZ623" s="53"/>
      <c r="HA623" s="53"/>
      <c r="HB623" s="53"/>
      <c r="HC623" s="53"/>
      <c r="HD623" s="53"/>
      <c r="HE623" s="53"/>
      <c r="HF623" s="53"/>
      <c r="HG623" s="53"/>
      <c r="HH623" s="53"/>
      <c r="HI623" s="53"/>
      <c r="HJ623" s="53"/>
      <c r="HK623" s="53"/>
      <c r="HL623" s="53"/>
      <c r="HM623" s="53"/>
      <c r="HN623" s="53"/>
      <c r="HO623" s="53"/>
      <c r="HP623" s="53"/>
      <c r="HQ623" s="53"/>
      <c r="HR623" s="53"/>
      <c r="HS623" s="53"/>
      <c r="HT623" s="53"/>
      <c r="HU623" s="53"/>
      <c r="HV623" s="53"/>
      <c r="HW623" s="53"/>
      <c r="HX623" s="53"/>
      <c r="HY623" s="53"/>
      <c r="HZ623" s="53"/>
      <c r="IA623" s="53"/>
      <c r="IB623" s="53"/>
      <c r="IC623" s="53"/>
      <c r="ID623" s="53"/>
      <c r="IE623" s="53"/>
      <c r="IF623" s="53"/>
      <c r="IG623" s="53"/>
      <c r="IH623" s="53"/>
      <c r="II623" s="53"/>
      <c r="IJ623" s="53"/>
      <c r="IK623" s="53"/>
      <c r="IL623" s="53"/>
      <c r="IM623" s="53"/>
      <c r="IN623" s="53"/>
      <c r="IO623" s="53"/>
      <c r="IP623" s="53"/>
      <c r="IQ623" s="53"/>
      <c r="IR623" s="53"/>
      <c r="IS623" s="53"/>
      <c r="IT623" s="53"/>
      <c r="IU623" s="53"/>
      <c r="IV623" s="53"/>
      <c r="IW623" s="53"/>
      <c r="IX623" s="53"/>
      <c r="IY623" s="53"/>
      <c r="IZ623" s="53"/>
      <c r="JA623" s="53"/>
      <c r="JB623" s="53"/>
      <c r="JC623" s="53"/>
      <c r="JD623" s="53"/>
      <c r="JE623" s="53"/>
      <c r="JF623" s="53"/>
      <c r="JG623" s="53"/>
      <c r="JH623" s="53"/>
      <c r="JI623" s="53"/>
      <c r="JJ623" s="53"/>
      <c r="JK623" s="53"/>
      <c r="JL623" s="53"/>
      <c r="JM623" s="53"/>
      <c r="JN623" s="53"/>
      <c r="JO623" s="53"/>
      <c r="JP623" s="53"/>
      <c r="JQ623" s="53"/>
      <c r="JR623" s="53"/>
      <c r="JS623" s="53"/>
      <c r="JT623" s="53"/>
      <c r="JU623" s="53"/>
      <c r="JV623" s="53"/>
      <c r="JW623" s="53"/>
      <c r="JX623" s="53"/>
      <c r="JY623" s="53"/>
      <c r="JZ623" s="53"/>
      <c r="KA623" s="53"/>
      <c r="KB623" s="53"/>
      <c r="KC623" s="53"/>
      <c r="KD623" s="53"/>
      <c r="KE623" s="53"/>
      <c r="KF623" s="53"/>
      <c r="KG623" s="53"/>
      <c r="KH623" s="53"/>
      <c r="KI623" s="53"/>
      <c r="KJ623" s="53"/>
      <c r="KK623" s="53"/>
      <c r="KL623" s="53"/>
      <c r="KM623" s="53"/>
      <c r="KN623" s="53"/>
      <c r="KO623" s="53"/>
      <c r="KP623" s="53"/>
      <c r="KQ623" s="53"/>
      <c r="KR623" s="53"/>
      <c r="KS623" s="53"/>
      <c r="KT623" s="53"/>
      <c r="KU623" s="53"/>
      <c r="KV623" s="53"/>
      <c r="KW623" s="53"/>
      <c r="KX623" s="53"/>
      <c r="KY623" s="53"/>
      <c r="KZ623" s="53"/>
      <c r="LA623" s="53"/>
      <c r="LB623" s="53"/>
      <c r="LC623" s="53"/>
      <c r="LD623" s="53"/>
      <c r="LE623" s="53"/>
      <c r="LF623" s="53"/>
      <c r="LG623" s="53"/>
      <c r="LH623" s="53"/>
      <c r="LI623" s="53"/>
      <c r="LJ623" s="53"/>
      <c r="LK623" s="53"/>
      <c r="LL623" s="53"/>
      <c r="LM623" s="53"/>
      <c r="LN623" s="53"/>
      <c r="LO623" s="53"/>
      <c r="LP623" s="53"/>
      <c r="LQ623" s="53"/>
      <c r="LR623" s="53"/>
      <c r="LS623" s="53"/>
      <c r="LT623" s="53"/>
      <c r="LU623" s="53"/>
      <c r="LV623" s="53"/>
      <c r="LW623" s="53"/>
      <c r="LX623" s="53"/>
      <c r="LY623" s="53"/>
      <c r="LZ623" s="53"/>
      <c r="MA623" s="53"/>
      <c r="MB623" s="53"/>
      <c r="MC623" s="53"/>
      <c r="MD623" s="53"/>
      <c r="ME623" s="53"/>
      <c r="MF623" s="53"/>
      <c r="MG623" s="53"/>
      <c r="MH623" s="53"/>
      <c r="MI623" s="53"/>
      <c r="MJ623" s="53"/>
      <c r="MK623" s="53"/>
      <c r="ML623" s="53"/>
      <c r="MM623" s="53"/>
      <c r="MN623" s="53"/>
      <c r="MO623" s="53"/>
      <c r="MP623" s="53"/>
      <c r="MQ623" s="53"/>
      <c r="MR623" s="53"/>
      <c r="MS623" s="53"/>
      <c r="MT623" s="53"/>
      <c r="MU623" s="53"/>
      <c r="MV623" s="53"/>
      <c r="MW623" s="53"/>
      <c r="MX623" s="53"/>
      <c r="MY623" s="53"/>
      <c r="MZ623" s="53"/>
      <c r="NA623" s="53"/>
      <c r="NB623" s="53"/>
      <c r="NC623" s="53"/>
      <c r="ND623" s="53"/>
      <c r="NE623" s="53"/>
      <c r="NF623" s="53"/>
      <c r="NG623" s="53"/>
      <c r="NH623" s="53"/>
      <c r="NI623" s="53"/>
      <c r="NJ623" s="53"/>
      <c r="NK623" s="53"/>
      <c r="NL623" s="53"/>
      <c r="NM623" s="53"/>
      <c r="NN623" s="53"/>
      <c r="NO623" s="53"/>
      <c r="NP623" s="53"/>
      <c r="NQ623" s="53"/>
      <c r="NR623" s="53"/>
      <c r="NS623" s="53"/>
      <c r="NT623" s="53"/>
      <c r="NU623" s="53"/>
      <c r="NV623" s="53"/>
      <c r="NW623" s="53"/>
      <c r="NX623" s="53"/>
      <c r="NY623" s="53"/>
      <c r="NZ623" s="53"/>
      <c r="OA623" s="53"/>
      <c r="OB623" s="53"/>
      <c r="OC623" s="53"/>
      <c r="OD623" s="53"/>
      <c r="OE623" s="53"/>
      <c r="OF623" s="53"/>
      <c r="OG623" s="53"/>
      <c r="OH623" s="53"/>
      <c r="OI623" s="53"/>
      <c r="OJ623" s="53"/>
      <c r="OK623" s="53"/>
      <c r="OL623" s="53"/>
      <c r="OM623" s="53"/>
      <c r="ON623" s="53"/>
      <c r="OO623" s="53"/>
      <c r="OP623" s="53"/>
      <c r="OQ623" s="53"/>
      <c r="OR623" s="53"/>
      <c r="OS623" s="53"/>
      <c r="OT623" s="53"/>
      <c r="OU623" s="53"/>
      <c r="OV623" s="53"/>
      <c r="OW623" s="53"/>
      <c r="OX623" s="53"/>
      <c r="OY623" s="53"/>
      <c r="OZ623" s="53"/>
      <c r="PA623" s="53"/>
      <c r="PB623" s="53"/>
      <c r="PC623" s="53"/>
      <c r="PD623" s="53"/>
      <c r="PE623" s="53"/>
      <c r="PF623" s="53"/>
      <c r="PG623" s="53"/>
      <c r="PH623" s="53"/>
      <c r="PI623" s="53"/>
      <c r="PJ623" s="53"/>
      <c r="PK623" s="53"/>
      <c r="PL623" s="53"/>
      <c r="PM623" s="53"/>
      <c r="PN623" s="53"/>
      <c r="PO623" s="53"/>
      <c r="PP623" s="53"/>
      <c r="PQ623" s="53"/>
      <c r="PR623" s="53"/>
      <c r="PS623" s="53"/>
      <c r="PT623" s="53"/>
      <c r="PU623" s="53"/>
      <c r="PV623" s="53"/>
      <c r="PW623" s="53"/>
      <c r="PX623" s="53"/>
      <c r="PY623" s="53"/>
      <c r="PZ623" s="53"/>
      <c r="QA623" s="53"/>
      <c r="QB623" s="53"/>
      <c r="QC623" s="53"/>
      <c r="QD623" s="53"/>
      <c r="QE623" s="53"/>
      <c r="QF623" s="53"/>
      <c r="QG623" s="53"/>
      <c r="QH623" s="53"/>
      <c r="QI623" s="53"/>
      <c r="QJ623" s="53"/>
      <c r="QK623" s="53"/>
      <c r="QL623" s="53"/>
      <c r="QM623" s="53"/>
      <c r="QN623" s="53"/>
      <c r="QO623" s="53"/>
      <c r="QP623" s="53"/>
      <c r="QQ623" s="53"/>
      <c r="QR623" s="53"/>
      <c r="QS623" s="53"/>
      <c r="QT623" s="53"/>
      <c r="QU623" s="53"/>
      <c r="QV623" s="53"/>
      <c r="QW623" s="53"/>
      <c r="QX623" s="53"/>
      <c r="QY623" s="53"/>
      <c r="QZ623" s="53"/>
      <c r="RA623" s="53"/>
      <c r="RB623" s="53"/>
      <c r="RC623" s="53"/>
      <c r="RD623" s="53"/>
      <c r="RE623" s="53"/>
      <c r="RF623" s="53"/>
      <c r="RG623" s="53"/>
      <c r="RH623" s="53"/>
      <c r="RI623" s="53"/>
      <c r="RJ623" s="53"/>
      <c r="RK623" s="53"/>
      <c r="RL623" s="53"/>
      <c r="RM623" s="53"/>
      <c r="RN623" s="53"/>
      <c r="RO623" s="53"/>
      <c r="RP623" s="53"/>
      <c r="RQ623" s="53"/>
      <c r="RR623" s="53"/>
      <c r="RS623" s="53"/>
      <c r="RT623" s="53"/>
      <c r="RU623" s="53"/>
      <c r="RV623" s="53"/>
      <c r="RW623" s="53"/>
      <c r="RX623" s="53"/>
      <c r="RY623" s="53"/>
      <c r="RZ623" s="53"/>
      <c r="SA623" s="53"/>
      <c r="SB623" s="53"/>
      <c r="SC623" s="53"/>
      <c r="SD623" s="53"/>
      <c r="SE623" s="53"/>
      <c r="SF623" s="53"/>
      <c r="SG623" s="53"/>
      <c r="SH623" s="53"/>
      <c r="SI623" s="53"/>
      <c r="SJ623" s="53"/>
      <c r="SK623" s="53"/>
      <c r="SL623" s="53"/>
      <c r="SM623" s="53"/>
      <c r="SN623" s="53"/>
      <c r="SO623" s="53"/>
      <c r="SP623" s="53"/>
      <c r="SQ623" s="53"/>
      <c r="SR623" s="53"/>
      <c r="SS623" s="53"/>
      <c r="ST623" s="53"/>
      <c r="SU623" s="53"/>
      <c r="SV623" s="53"/>
      <c r="SW623" s="53"/>
      <c r="SX623" s="53"/>
      <c r="SY623" s="53"/>
      <c r="SZ623" s="53"/>
      <c r="TA623" s="53"/>
      <c r="TB623" s="53"/>
      <c r="TC623" s="53"/>
      <c r="TD623" s="53"/>
      <c r="TE623" s="53"/>
      <c r="TF623" s="53"/>
      <c r="TG623" s="53"/>
      <c r="TH623" s="53"/>
      <c r="TI623" s="53"/>
      <c r="TJ623" s="53"/>
      <c r="TK623" s="53"/>
      <c r="TL623" s="53"/>
      <c r="TM623" s="53"/>
      <c r="TN623" s="53"/>
      <c r="TO623" s="53"/>
      <c r="TP623" s="53"/>
      <c r="TQ623" s="53"/>
      <c r="TR623" s="53"/>
      <c r="TS623" s="53"/>
      <c r="TT623" s="53"/>
      <c r="TU623" s="53"/>
      <c r="TV623" s="53"/>
      <c r="TW623" s="53"/>
      <c r="TX623" s="53"/>
      <c r="TY623" s="53"/>
      <c r="TZ623" s="53"/>
      <c r="UA623" s="53"/>
      <c r="UB623" s="53"/>
      <c r="UC623" s="53"/>
      <c r="UD623" s="53"/>
      <c r="UE623" s="53"/>
      <c r="UF623" s="53"/>
      <c r="UG623" s="53"/>
    </row>
    <row r="624" spans="12:553" s="19" customFormat="1" ht="15.75" customHeight="1" x14ac:dyDescent="0.2">
      <c r="L624" s="66"/>
      <c r="M624" s="66"/>
      <c r="N624" s="52"/>
      <c r="O624" s="53"/>
      <c r="P624" s="53"/>
      <c r="Q624" s="53"/>
      <c r="R624" s="53"/>
      <c r="S624" s="53"/>
      <c r="T624" s="53"/>
      <c r="U624" s="53"/>
      <c r="V624" s="53"/>
      <c r="W624" s="53"/>
      <c r="X624" s="53"/>
      <c r="Y624" s="53"/>
      <c r="Z624" s="53"/>
      <c r="AA624" s="53"/>
      <c r="AB624" s="53"/>
      <c r="AC624" s="53"/>
      <c r="AD624" s="53"/>
      <c r="AE624" s="53"/>
      <c r="AF624" s="53"/>
      <c r="AG624" s="53"/>
      <c r="AH624" s="53"/>
      <c r="AI624" s="53"/>
      <c r="AJ624" s="53"/>
      <c r="AK624" s="53"/>
      <c r="AL624" s="53"/>
      <c r="AM624" s="53"/>
      <c r="AN624" s="53"/>
      <c r="AO624" s="53"/>
      <c r="AP624" s="53"/>
      <c r="AQ624" s="53"/>
      <c r="AR624" s="53"/>
      <c r="AS624" s="53"/>
      <c r="AT624" s="53"/>
      <c r="AU624" s="53"/>
      <c r="AV624" s="53"/>
      <c r="AW624" s="53"/>
      <c r="AX624" s="53"/>
      <c r="AY624" s="53"/>
      <c r="AZ624" s="53"/>
      <c r="BA624" s="53"/>
      <c r="BB624" s="53"/>
      <c r="BC624" s="53"/>
      <c r="BD624" s="53"/>
      <c r="BE624" s="53"/>
      <c r="BF624" s="53"/>
      <c r="BG624" s="53"/>
      <c r="BH624" s="53"/>
      <c r="BI624" s="53"/>
      <c r="BJ624" s="53"/>
      <c r="BK624" s="53"/>
      <c r="BL624" s="53"/>
      <c r="BM624" s="53"/>
      <c r="BN624" s="53"/>
      <c r="BO624" s="53"/>
      <c r="BP624" s="53"/>
      <c r="BQ624" s="53"/>
      <c r="BR624" s="53"/>
      <c r="BS624" s="53"/>
      <c r="BT624" s="53"/>
      <c r="BU624" s="53"/>
      <c r="BV624" s="53"/>
      <c r="BW624" s="53"/>
      <c r="BX624" s="53"/>
      <c r="BY624" s="53"/>
      <c r="BZ624" s="53"/>
      <c r="CA624" s="53"/>
      <c r="CB624" s="53"/>
      <c r="CC624" s="53"/>
      <c r="CD624" s="53"/>
      <c r="CE624" s="53"/>
      <c r="CF624" s="53"/>
      <c r="CG624" s="53"/>
      <c r="CH624" s="53"/>
      <c r="CI624" s="53"/>
      <c r="CJ624" s="53"/>
      <c r="CK624" s="53"/>
      <c r="CL624" s="53"/>
      <c r="CM624" s="53"/>
      <c r="CN624" s="53"/>
      <c r="CO624" s="53"/>
      <c r="CP624" s="53"/>
      <c r="CQ624" s="53"/>
      <c r="CR624" s="53"/>
      <c r="CS624" s="53"/>
      <c r="CT624" s="53"/>
      <c r="CU624" s="53"/>
      <c r="CV624" s="53"/>
      <c r="CW624" s="53"/>
      <c r="CX624" s="53"/>
      <c r="CY624" s="53"/>
      <c r="CZ624" s="53"/>
      <c r="DA624" s="53"/>
      <c r="DB624" s="53"/>
      <c r="DC624" s="53"/>
      <c r="DD624" s="53"/>
      <c r="DE624" s="53"/>
      <c r="DF624" s="53"/>
      <c r="DG624" s="53"/>
      <c r="DH624" s="53"/>
      <c r="DI624" s="53"/>
      <c r="DJ624" s="53"/>
      <c r="DK624" s="53"/>
      <c r="DL624" s="53"/>
      <c r="DM624" s="53"/>
      <c r="DN624" s="53"/>
      <c r="DO624" s="53"/>
      <c r="DP624" s="53"/>
      <c r="DQ624" s="53"/>
      <c r="DR624" s="53"/>
      <c r="DS624" s="53"/>
      <c r="DT624" s="53"/>
      <c r="DU624" s="53"/>
      <c r="DV624" s="53"/>
      <c r="DW624" s="53"/>
      <c r="DX624" s="53"/>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3"/>
      <c r="FK624" s="53"/>
      <c r="FL624" s="53"/>
      <c r="FM624" s="53"/>
      <c r="FN624" s="53"/>
      <c r="FO624" s="53"/>
      <c r="FP624" s="53"/>
      <c r="FQ624" s="53"/>
      <c r="FR624" s="53"/>
      <c r="FS624" s="53"/>
      <c r="FT624" s="53"/>
      <c r="FU624" s="53"/>
      <c r="FV624" s="53"/>
      <c r="FW624" s="53"/>
      <c r="FX624" s="53"/>
      <c r="FY624" s="53"/>
      <c r="FZ624" s="53"/>
      <c r="GA624" s="53"/>
      <c r="GB624" s="53"/>
      <c r="GC624" s="53"/>
      <c r="GD624" s="53"/>
      <c r="GE624" s="53"/>
      <c r="GF624" s="53"/>
      <c r="GG624" s="53"/>
      <c r="GH624" s="53"/>
      <c r="GI624" s="53"/>
      <c r="GJ624" s="53"/>
      <c r="GK624" s="53"/>
      <c r="GL624" s="53"/>
      <c r="GM624" s="53"/>
      <c r="GN624" s="53"/>
      <c r="GO624" s="53"/>
      <c r="GP624" s="53"/>
      <c r="GQ624" s="53"/>
      <c r="GR624" s="53"/>
      <c r="GS624" s="53"/>
      <c r="GT624" s="53"/>
      <c r="GU624" s="53"/>
      <c r="GV624" s="53"/>
      <c r="GW624" s="53"/>
      <c r="GX624" s="53"/>
      <c r="GY624" s="53"/>
      <c r="GZ624" s="53"/>
      <c r="HA624" s="53"/>
      <c r="HB624" s="53"/>
      <c r="HC624" s="53"/>
      <c r="HD624" s="53"/>
      <c r="HE624" s="53"/>
      <c r="HF624" s="53"/>
      <c r="HG624" s="53"/>
      <c r="HH624" s="53"/>
      <c r="HI624" s="53"/>
      <c r="HJ624" s="53"/>
      <c r="HK624" s="53"/>
      <c r="HL624" s="53"/>
      <c r="HM624" s="53"/>
      <c r="HN624" s="53"/>
      <c r="HO624" s="53"/>
      <c r="HP624" s="53"/>
      <c r="HQ624" s="53"/>
      <c r="HR624" s="53"/>
      <c r="HS624" s="53"/>
      <c r="HT624" s="53"/>
      <c r="HU624" s="53"/>
      <c r="HV624" s="53"/>
      <c r="HW624" s="53"/>
      <c r="HX624" s="53"/>
      <c r="HY624" s="53"/>
      <c r="HZ624" s="53"/>
      <c r="IA624" s="53"/>
      <c r="IB624" s="53"/>
      <c r="IC624" s="53"/>
      <c r="ID624" s="53"/>
      <c r="IE624" s="53"/>
      <c r="IF624" s="53"/>
      <c r="IG624" s="53"/>
      <c r="IH624" s="53"/>
      <c r="II624" s="53"/>
      <c r="IJ624" s="53"/>
      <c r="IK624" s="53"/>
      <c r="IL624" s="53"/>
      <c r="IM624" s="53"/>
      <c r="IN624" s="53"/>
      <c r="IO624" s="53"/>
      <c r="IP624" s="53"/>
      <c r="IQ624" s="53"/>
      <c r="IR624" s="53"/>
      <c r="IS624" s="53"/>
      <c r="IT624" s="53"/>
      <c r="IU624" s="53"/>
      <c r="IV624" s="53"/>
      <c r="IW624" s="53"/>
      <c r="IX624" s="53"/>
      <c r="IY624" s="53"/>
      <c r="IZ624" s="53"/>
      <c r="JA624" s="53"/>
      <c r="JB624" s="53"/>
      <c r="JC624" s="53"/>
      <c r="JD624" s="53"/>
      <c r="JE624" s="53"/>
      <c r="JF624" s="53"/>
      <c r="JG624" s="53"/>
      <c r="JH624" s="53"/>
      <c r="JI624" s="53"/>
      <c r="JJ624" s="53"/>
      <c r="JK624" s="53"/>
      <c r="JL624" s="53"/>
      <c r="JM624" s="53"/>
      <c r="JN624" s="53"/>
      <c r="JO624" s="53"/>
      <c r="JP624" s="53"/>
      <c r="JQ624" s="53"/>
      <c r="JR624" s="53"/>
      <c r="JS624" s="53"/>
      <c r="JT624" s="53"/>
      <c r="JU624" s="53"/>
      <c r="JV624" s="53"/>
      <c r="JW624" s="53"/>
      <c r="JX624" s="53"/>
      <c r="JY624" s="53"/>
      <c r="JZ624" s="53"/>
      <c r="KA624" s="53"/>
      <c r="KB624" s="53"/>
      <c r="KC624" s="53"/>
      <c r="KD624" s="53"/>
      <c r="KE624" s="53"/>
      <c r="KF624" s="53"/>
      <c r="KG624" s="53"/>
      <c r="KH624" s="53"/>
      <c r="KI624" s="53"/>
      <c r="KJ624" s="53"/>
      <c r="KK624" s="53"/>
      <c r="KL624" s="53"/>
      <c r="KM624" s="53"/>
      <c r="KN624" s="53"/>
      <c r="KO624" s="53"/>
      <c r="KP624" s="53"/>
      <c r="KQ624" s="53"/>
      <c r="KR624" s="53"/>
      <c r="KS624" s="53"/>
      <c r="KT624" s="53"/>
      <c r="KU624" s="53"/>
      <c r="KV624" s="53"/>
      <c r="KW624" s="53"/>
      <c r="KX624" s="53"/>
      <c r="KY624" s="53"/>
      <c r="KZ624" s="53"/>
      <c r="LA624" s="53"/>
      <c r="LB624" s="53"/>
      <c r="LC624" s="53"/>
      <c r="LD624" s="53"/>
      <c r="LE624" s="53"/>
      <c r="LF624" s="53"/>
      <c r="LG624" s="53"/>
      <c r="LH624" s="53"/>
      <c r="LI624" s="53"/>
      <c r="LJ624" s="53"/>
      <c r="LK624" s="53"/>
      <c r="LL624" s="53"/>
      <c r="LM624" s="53"/>
      <c r="LN624" s="53"/>
      <c r="LO624" s="53"/>
      <c r="LP624" s="53"/>
      <c r="LQ624" s="53"/>
      <c r="LR624" s="53"/>
      <c r="LS624" s="53"/>
      <c r="LT624" s="53"/>
      <c r="LU624" s="53"/>
      <c r="LV624" s="53"/>
      <c r="LW624" s="53"/>
      <c r="LX624" s="53"/>
      <c r="LY624" s="53"/>
      <c r="LZ624" s="53"/>
      <c r="MA624" s="53"/>
      <c r="MB624" s="53"/>
      <c r="MC624" s="53"/>
      <c r="MD624" s="53"/>
      <c r="ME624" s="53"/>
      <c r="MF624" s="53"/>
      <c r="MG624" s="53"/>
      <c r="MH624" s="53"/>
      <c r="MI624" s="53"/>
      <c r="MJ624" s="53"/>
      <c r="MK624" s="53"/>
      <c r="ML624" s="53"/>
      <c r="MM624" s="53"/>
      <c r="MN624" s="53"/>
      <c r="MO624" s="53"/>
      <c r="MP624" s="53"/>
      <c r="MQ624" s="53"/>
      <c r="MR624" s="53"/>
      <c r="MS624" s="53"/>
      <c r="MT624" s="53"/>
      <c r="MU624" s="53"/>
      <c r="MV624" s="53"/>
      <c r="MW624" s="53"/>
      <c r="MX624" s="53"/>
      <c r="MY624" s="53"/>
      <c r="MZ624" s="53"/>
      <c r="NA624" s="53"/>
      <c r="NB624" s="53"/>
      <c r="NC624" s="53"/>
      <c r="ND624" s="53"/>
      <c r="NE624" s="53"/>
      <c r="NF624" s="53"/>
      <c r="NG624" s="53"/>
      <c r="NH624" s="53"/>
      <c r="NI624" s="53"/>
      <c r="NJ624" s="53"/>
      <c r="NK624" s="53"/>
      <c r="NL624" s="53"/>
      <c r="NM624" s="53"/>
      <c r="NN624" s="53"/>
      <c r="NO624" s="53"/>
      <c r="NP624" s="53"/>
      <c r="NQ624" s="53"/>
      <c r="NR624" s="53"/>
      <c r="NS624" s="53"/>
      <c r="NT624" s="53"/>
      <c r="NU624" s="53"/>
      <c r="NV624" s="53"/>
      <c r="NW624" s="53"/>
      <c r="NX624" s="53"/>
      <c r="NY624" s="53"/>
      <c r="NZ624" s="53"/>
      <c r="OA624" s="53"/>
      <c r="OB624" s="53"/>
      <c r="OC624" s="53"/>
      <c r="OD624" s="53"/>
      <c r="OE624" s="53"/>
      <c r="OF624" s="53"/>
      <c r="OG624" s="53"/>
      <c r="OH624" s="53"/>
      <c r="OI624" s="53"/>
      <c r="OJ624" s="53"/>
      <c r="OK624" s="53"/>
      <c r="OL624" s="53"/>
      <c r="OM624" s="53"/>
      <c r="ON624" s="53"/>
      <c r="OO624" s="53"/>
      <c r="OP624" s="53"/>
      <c r="OQ624" s="53"/>
      <c r="OR624" s="53"/>
      <c r="OS624" s="53"/>
      <c r="OT624" s="53"/>
      <c r="OU624" s="53"/>
      <c r="OV624" s="53"/>
      <c r="OW624" s="53"/>
      <c r="OX624" s="53"/>
      <c r="OY624" s="53"/>
      <c r="OZ624" s="53"/>
      <c r="PA624" s="53"/>
      <c r="PB624" s="53"/>
      <c r="PC624" s="53"/>
      <c r="PD624" s="53"/>
      <c r="PE624" s="53"/>
      <c r="PF624" s="53"/>
      <c r="PG624" s="53"/>
      <c r="PH624" s="53"/>
      <c r="PI624" s="53"/>
      <c r="PJ624" s="53"/>
      <c r="PK624" s="53"/>
      <c r="PL624" s="53"/>
      <c r="PM624" s="53"/>
      <c r="PN624" s="53"/>
      <c r="PO624" s="53"/>
      <c r="PP624" s="53"/>
      <c r="PQ624" s="53"/>
      <c r="PR624" s="53"/>
      <c r="PS624" s="53"/>
      <c r="PT624" s="53"/>
      <c r="PU624" s="53"/>
      <c r="PV624" s="53"/>
      <c r="PW624" s="53"/>
      <c r="PX624" s="53"/>
      <c r="PY624" s="53"/>
      <c r="PZ624" s="53"/>
      <c r="QA624" s="53"/>
      <c r="QB624" s="53"/>
      <c r="QC624" s="53"/>
      <c r="QD624" s="53"/>
      <c r="QE624" s="53"/>
      <c r="QF624" s="53"/>
      <c r="QG624" s="53"/>
      <c r="QH624" s="53"/>
      <c r="QI624" s="53"/>
      <c r="QJ624" s="53"/>
      <c r="QK624" s="53"/>
      <c r="QL624" s="53"/>
      <c r="QM624" s="53"/>
      <c r="QN624" s="53"/>
      <c r="QO624" s="53"/>
      <c r="QP624" s="53"/>
      <c r="QQ624" s="53"/>
      <c r="QR624" s="53"/>
      <c r="QS624" s="53"/>
      <c r="QT624" s="53"/>
      <c r="QU624" s="53"/>
      <c r="QV624" s="53"/>
      <c r="QW624" s="53"/>
      <c r="QX624" s="53"/>
      <c r="QY624" s="53"/>
      <c r="QZ624" s="53"/>
      <c r="RA624" s="53"/>
      <c r="RB624" s="53"/>
      <c r="RC624" s="53"/>
      <c r="RD624" s="53"/>
      <c r="RE624" s="53"/>
      <c r="RF624" s="53"/>
      <c r="RG624" s="53"/>
      <c r="RH624" s="53"/>
      <c r="RI624" s="53"/>
      <c r="RJ624" s="53"/>
      <c r="RK624" s="53"/>
      <c r="RL624" s="53"/>
      <c r="RM624" s="53"/>
      <c r="RN624" s="53"/>
      <c r="RO624" s="53"/>
      <c r="RP624" s="53"/>
      <c r="RQ624" s="53"/>
      <c r="RR624" s="53"/>
      <c r="RS624" s="53"/>
      <c r="RT624" s="53"/>
      <c r="RU624" s="53"/>
      <c r="RV624" s="53"/>
      <c r="RW624" s="53"/>
      <c r="RX624" s="53"/>
      <c r="RY624" s="53"/>
      <c r="RZ624" s="53"/>
      <c r="SA624" s="53"/>
      <c r="SB624" s="53"/>
      <c r="SC624" s="53"/>
      <c r="SD624" s="53"/>
      <c r="SE624" s="53"/>
      <c r="SF624" s="53"/>
      <c r="SG624" s="53"/>
      <c r="SH624" s="53"/>
      <c r="SI624" s="53"/>
      <c r="SJ624" s="53"/>
      <c r="SK624" s="53"/>
      <c r="SL624" s="53"/>
      <c r="SM624" s="53"/>
      <c r="SN624" s="53"/>
      <c r="SO624" s="53"/>
      <c r="SP624" s="53"/>
      <c r="SQ624" s="53"/>
      <c r="SR624" s="53"/>
      <c r="SS624" s="53"/>
      <c r="ST624" s="53"/>
      <c r="SU624" s="53"/>
      <c r="SV624" s="53"/>
      <c r="SW624" s="53"/>
      <c r="SX624" s="53"/>
      <c r="SY624" s="53"/>
      <c r="SZ624" s="53"/>
      <c r="TA624" s="53"/>
      <c r="TB624" s="53"/>
      <c r="TC624" s="53"/>
      <c r="TD624" s="53"/>
      <c r="TE624" s="53"/>
      <c r="TF624" s="53"/>
      <c r="TG624" s="53"/>
      <c r="TH624" s="53"/>
      <c r="TI624" s="53"/>
      <c r="TJ624" s="53"/>
      <c r="TK624" s="53"/>
      <c r="TL624" s="53"/>
      <c r="TM624" s="53"/>
      <c r="TN624" s="53"/>
      <c r="TO624" s="53"/>
      <c r="TP624" s="53"/>
      <c r="TQ624" s="53"/>
      <c r="TR624" s="53"/>
      <c r="TS624" s="53"/>
      <c r="TT624" s="53"/>
      <c r="TU624" s="53"/>
      <c r="TV624" s="53"/>
      <c r="TW624" s="53"/>
      <c r="TX624" s="53"/>
      <c r="TY624" s="53"/>
      <c r="TZ624" s="53"/>
      <c r="UA624" s="53"/>
      <c r="UB624" s="53"/>
      <c r="UC624" s="53"/>
      <c r="UD624" s="53"/>
      <c r="UE624" s="53"/>
      <c r="UF624" s="53"/>
      <c r="UG624" s="53"/>
    </row>
    <row r="625" spans="12:553" s="19" customFormat="1" ht="15.75" customHeight="1" x14ac:dyDescent="0.2">
      <c r="L625" s="66"/>
      <c r="M625" s="66"/>
      <c r="N625" s="52"/>
      <c r="O625" s="53"/>
      <c r="P625" s="53"/>
      <c r="Q625" s="53"/>
      <c r="R625" s="53"/>
      <c r="S625" s="53"/>
      <c r="T625" s="53"/>
      <c r="U625" s="53"/>
      <c r="V625" s="53"/>
      <c r="W625" s="53"/>
      <c r="X625" s="53"/>
      <c r="Y625" s="53"/>
      <c r="Z625" s="53"/>
      <c r="AA625" s="53"/>
      <c r="AB625" s="53"/>
      <c r="AC625" s="53"/>
      <c r="AD625" s="53"/>
      <c r="AE625" s="53"/>
      <c r="AF625" s="53"/>
      <c r="AG625" s="53"/>
      <c r="AH625" s="53"/>
      <c r="AI625" s="53"/>
      <c r="AJ625" s="53"/>
      <c r="AK625" s="53"/>
      <c r="AL625" s="53"/>
      <c r="AM625" s="53"/>
      <c r="AN625" s="53"/>
      <c r="AO625" s="53"/>
      <c r="AP625" s="53"/>
      <c r="AQ625" s="53"/>
      <c r="AR625" s="53"/>
      <c r="AS625" s="53"/>
      <c r="AT625" s="53"/>
      <c r="AU625" s="53"/>
      <c r="AV625" s="53"/>
      <c r="AW625" s="53"/>
      <c r="AX625" s="53"/>
      <c r="AY625" s="53"/>
      <c r="AZ625" s="53"/>
      <c r="BA625" s="53"/>
      <c r="BB625" s="53"/>
      <c r="BC625" s="53"/>
      <c r="BD625" s="53"/>
      <c r="BE625" s="53"/>
      <c r="BF625" s="53"/>
      <c r="BG625" s="53"/>
      <c r="BH625" s="53"/>
      <c r="BI625" s="53"/>
      <c r="BJ625" s="53"/>
      <c r="BK625" s="53"/>
      <c r="BL625" s="53"/>
      <c r="BM625" s="53"/>
      <c r="BN625" s="53"/>
      <c r="BO625" s="53"/>
      <c r="BP625" s="53"/>
      <c r="BQ625" s="53"/>
      <c r="BR625" s="53"/>
      <c r="BS625" s="53"/>
      <c r="BT625" s="53"/>
      <c r="BU625" s="53"/>
      <c r="BV625" s="53"/>
      <c r="BW625" s="53"/>
      <c r="BX625" s="53"/>
      <c r="BY625" s="53"/>
      <c r="BZ625" s="53"/>
      <c r="CA625" s="53"/>
      <c r="CB625" s="53"/>
      <c r="CC625" s="53"/>
      <c r="CD625" s="53"/>
      <c r="CE625" s="53"/>
      <c r="CF625" s="53"/>
      <c r="CG625" s="53"/>
      <c r="CH625" s="53"/>
      <c r="CI625" s="53"/>
      <c r="CJ625" s="53"/>
      <c r="CK625" s="53"/>
      <c r="CL625" s="53"/>
      <c r="CM625" s="53"/>
      <c r="CN625" s="53"/>
      <c r="CO625" s="53"/>
      <c r="CP625" s="53"/>
      <c r="CQ625" s="53"/>
      <c r="CR625" s="53"/>
      <c r="CS625" s="53"/>
      <c r="CT625" s="53"/>
      <c r="CU625" s="53"/>
      <c r="CV625" s="53"/>
      <c r="CW625" s="53"/>
      <c r="CX625" s="53"/>
      <c r="CY625" s="53"/>
      <c r="CZ625" s="53"/>
      <c r="DA625" s="53"/>
      <c r="DB625" s="53"/>
      <c r="DC625" s="53"/>
      <c r="DD625" s="53"/>
      <c r="DE625" s="53"/>
      <c r="DF625" s="53"/>
      <c r="DG625" s="53"/>
      <c r="DH625" s="53"/>
      <c r="DI625" s="53"/>
      <c r="DJ625" s="53"/>
      <c r="DK625" s="53"/>
      <c r="DL625" s="53"/>
      <c r="DM625" s="53"/>
      <c r="DN625" s="53"/>
      <c r="DO625" s="53"/>
      <c r="DP625" s="53"/>
      <c r="DQ625" s="53"/>
      <c r="DR625" s="53"/>
      <c r="DS625" s="53"/>
      <c r="DT625" s="53"/>
      <c r="DU625" s="53"/>
      <c r="DV625" s="53"/>
      <c r="DW625" s="53"/>
      <c r="DX625" s="53"/>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3"/>
      <c r="FK625" s="53"/>
      <c r="FL625" s="53"/>
      <c r="FM625" s="53"/>
      <c r="FN625" s="53"/>
      <c r="FO625" s="53"/>
      <c r="FP625" s="53"/>
      <c r="FQ625" s="53"/>
      <c r="FR625" s="53"/>
      <c r="FS625" s="53"/>
      <c r="FT625" s="53"/>
      <c r="FU625" s="53"/>
      <c r="FV625" s="53"/>
      <c r="FW625" s="53"/>
      <c r="FX625" s="53"/>
      <c r="FY625" s="53"/>
      <c r="FZ625" s="53"/>
      <c r="GA625" s="53"/>
      <c r="GB625" s="53"/>
      <c r="GC625" s="53"/>
      <c r="GD625" s="53"/>
      <c r="GE625" s="53"/>
      <c r="GF625" s="53"/>
      <c r="GG625" s="53"/>
      <c r="GH625" s="53"/>
      <c r="GI625" s="53"/>
      <c r="GJ625" s="53"/>
      <c r="GK625" s="53"/>
      <c r="GL625" s="53"/>
      <c r="GM625" s="53"/>
      <c r="GN625" s="53"/>
      <c r="GO625" s="53"/>
      <c r="GP625" s="53"/>
      <c r="GQ625" s="53"/>
      <c r="GR625" s="53"/>
      <c r="GS625" s="53"/>
      <c r="GT625" s="53"/>
      <c r="GU625" s="53"/>
      <c r="GV625" s="53"/>
      <c r="GW625" s="53"/>
      <c r="GX625" s="53"/>
      <c r="GY625" s="53"/>
      <c r="GZ625" s="53"/>
      <c r="HA625" s="53"/>
      <c r="HB625" s="53"/>
      <c r="HC625" s="53"/>
      <c r="HD625" s="53"/>
      <c r="HE625" s="53"/>
      <c r="HF625" s="53"/>
      <c r="HG625" s="53"/>
      <c r="HH625" s="53"/>
      <c r="HI625" s="53"/>
      <c r="HJ625" s="53"/>
      <c r="HK625" s="53"/>
      <c r="HL625" s="53"/>
      <c r="HM625" s="53"/>
      <c r="HN625" s="53"/>
      <c r="HO625" s="53"/>
      <c r="HP625" s="53"/>
      <c r="HQ625" s="53"/>
      <c r="HR625" s="53"/>
      <c r="HS625" s="53"/>
      <c r="HT625" s="53"/>
      <c r="HU625" s="53"/>
      <c r="HV625" s="53"/>
      <c r="HW625" s="53"/>
      <c r="HX625" s="53"/>
      <c r="HY625" s="53"/>
      <c r="HZ625" s="53"/>
      <c r="IA625" s="53"/>
      <c r="IB625" s="53"/>
      <c r="IC625" s="53"/>
      <c r="ID625" s="53"/>
      <c r="IE625" s="53"/>
      <c r="IF625" s="53"/>
      <c r="IG625" s="53"/>
      <c r="IH625" s="53"/>
      <c r="II625" s="53"/>
      <c r="IJ625" s="53"/>
      <c r="IK625" s="53"/>
      <c r="IL625" s="53"/>
      <c r="IM625" s="53"/>
      <c r="IN625" s="53"/>
      <c r="IO625" s="53"/>
      <c r="IP625" s="53"/>
      <c r="IQ625" s="53"/>
      <c r="IR625" s="53"/>
      <c r="IS625" s="53"/>
      <c r="IT625" s="53"/>
      <c r="IU625" s="53"/>
      <c r="IV625" s="53"/>
      <c r="IW625" s="53"/>
      <c r="IX625" s="53"/>
      <c r="IY625" s="53"/>
      <c r="IZ625" s="53"/>
      <c r="JA625" s="53"/>
      <c r="JB625" s="53"/>
      <c r="JC625" s="53"/>
      <c r="JD625" s="53"/>
      <c r="JE625" s="53"/>
      <c r="JF625" s="53"/>
      <c r="JG625" s="53"/>
      <c r="JH625" s="53"/>
      <c r="JI625" s="53"/>
      <c r="JJ625" s="53"/>
      <c r="JK625" s="53"/>
      <c r="JL625" s="53"/>
      <c r="JM625" s="53"/>
      <c r="JN625" s="53"/>
      <c r="JO625" s="53"/>
      <c r="JP625" s="53"/>
      <c r="JQ625" s="53"/>
      <c r="JR625" s="53"/>
      <c r="JS625" s="53"/>
      <c r="JT625" s="53"/>
      <c r="JU625" s="53"/>
      <c r="JV625" s="53"/>
      <c r="JW625" s="53"/>
      <c r="JX625" s="53"/>
      <c r="JY625" s="53"/>
      <c r="JZ625" s="53"/>
      <c r="KA625" s="53"/>
      <c r="KB625" s="53"/>
      <c r="KC625" s="53"/>
      <c r="KD625" s="53"/>
      <c r="KE625" s="53"/>
      <c r="KF625" s="53"/>
      <c r="KG625" s="53"/>
      <c r="KH625" s="53"/>
      <c r="KI625" s="53"/>
      <c r="KJ625" s="53"/>
      <c r="KK625" s="53"/>
      <c r="KL625" s="53"/>
      <c r="KM625" s="53"/>
      <c r="KN625" s="53"/>
      <c r="KO625" s="53"/>
      <c r="KP625" s="53"/>
      <c r="KQ625" s="53"/>
      <c r="KR625" s="53"/>
      <c r="KS625" s="53"/>
      <c r="KT625" s="53"/>
      <c r="KU625" s="53"/>
      <c r="KV625" s="53"/>
      <c r="KW625" s="53"/>
      <c r="KX625" s="53"/>
      <c r="KY625" s="53"/>
      <c r="KZ625" s="53"/>
      <c r="LA625" s="53"/>
      <c r="LB625" s="53"/>
      <c r="LC625" s="53"/>
      <c r="LD625" s="53"/>
      <c r="LE625" s="53"/>
      <c r="LF625" s="53"/>
      <c r="LG625" s="53"/>
      <c r="LH625" s="53"/>
      <c r="LI625" s="53"/>
      <c r="LJ625" s="53"/>
      <c r="LK625" s="53"/>
      <c r="LL625" s="53"/>
      <c r="LM625" s="53"/>
      <c r="LN625" s="53"/>
      <c r="LO625" s="53"/>
      <c r="LP625" s="53"/>
      <c r="LQ625" s="53"/>
      <c r="LR625" s="53"/>
      <c r="LS625" s="53"/>
      <c r="LT625" s="53"/>
      <c r="LU625" s="53"/>
      <c r="LV625" s="53"/>
      <c r="LW625" s="53"/>
      <c r="LX625" s="53"/>
      <c r="LY625" s="53"/>
      <c r="LZ625" s="53"/>
      <c r="MA625" s="53"/>
      <c r="MB625" s="53"/>
      <c r="MC625" s="53"/>
      <c r="MD625" s="53"/>
      <c r="ME625" s="53"/>
      <c r="MF625" s="53"/>
      <c r="MG625" s="53"/>
      <c r="MH625" s="53"/>
      <c r="MI625" s="53"/>
      <c r="MJ625" s="53"/>
      <c r="MK625" s="53"/>
      <c r="ML625" s="53"/>
      <c r="MM625" s="53"/>
      <c r="MN625" s="53"/>
      <c r="MO625" s="53"/>
      <c r="MP625" s="53"/>
      <c r="MQ625" s="53"/>
      <c r="MR625" s="53"/>
      <c r="MS625" s="53"/>
      <c r="MT625" s="53"/>
      <c r="MU625" s="53"/>
      <c r="MV625" s="53"/>
      <c r="MW625" s="53"/>
      <c r="MX625" s="53"/>
      <c r="MY625" s="53"/>
      <c r="MZ625" s="53"/>
      <c r="NA625" s="53"/>
      <c r="NB625" s="53"/>
      <c r="NC625" s="53"/>
      <c r="ND625" s="53"/>
      <c r="NE625" s="53"/>
      <c r="NF625" s="53"/>
      <c r="NG625" s="53"/>
      <c r="NH625" s="53"/>
      <c r="NI625" s="53"/>
      <c r="NJ625" s="53"/>
      <c r="NK625" s="53"/>
      <c r="NL625" s="53"/>
      <c r="NM625" s="53"/>
      <c r="NN625" s="53"/>
      <c r="NO625" s="53"/>
      <c r="NP625" s="53"/>
      <c r="NQ625" s="53"/>
      <c r="NR625" s="53"/>
      <c r="NS625" s="53"/>
      <c r="NT625" s="53"/>
      <c r="NU625" s="53"/>
      <c r="NV625" s="53"/>
      <c r="NW625" s="53"/>
      <c r="NX625" s="53"/>
      <c r="NY625" s="53"/>
      <c r="NZ625" s="53"/>
      <c r="OA625" s="53"/>
      <c r="OB625" s="53"/>
      <c r="OC625" s="53"/>
      <c r="OD625" s="53"/>
      <c r="OE625" s="53"/>
      <c r="OF625" s="53"/>
      <c r="OG625" s="53"/>
      <c r="OH625" s="53"/>
      <c r="OI625" s="53"/>
      <c r="OJ625" s="53"/>
      <c r="OK625" s="53"/>
      <c r="OL625" s="53"/>
      <c r="OM625" s="53"/>
      <c r="ON625" s="53"/>
      <c r="OO625" s="53"/>
      <c r="OP625" s="53"/>
      <c r="OQ625" s="53"/>
      <c r="OR625" s="53"/>
      <c r="OS625" s="53"/>
      <c r="OT625" s="53"/>
      <c r="OU625" s="53"/>
      <c r="OV625" s="53"/>
      <c r="OW625" s="53"/>
      <c r="OX625" s="53"/>
      <c r="OY625" s="53"/>
      <c r="OZ625" s="53"/>
      <c r="PA625" s="53"/>
      <c r="PB625" s="53"/>
      <c r="PC625" s="53"/>
      <c r="PD625" s="53"/>
      <c r="PE625" s="53"/>
      <c r="PF625" s="53"/>
      <c r="PG625" s="53"/>
      <c r="PH625" s="53"/>
      <c r="PI625" s="53"/>
      <c r="PJ625" s="53"/>
      <c r="PK625" s="53"/>
      <c r="PL625" s="53"/>
      <c r="PM625" s="53"/>
      <c r="PN625" s="53"/>
      <c r="PO625" s="53"/>
      <c r="PP625" s="53"/>
      <c r="PQ625" s="53"/>
      <c r="PR625" s="53"/>
      <c r="PS625" s="53"/>
      <c r="PT625" s="53"/>
      <c r="PU625" s="53"/>
      <c r="PV625" s="53"/>
      <c r="PW625" s="53"/>
      <c r="PX625" s="53"/>
      <c r="PY625" s="53"/>
      <c r="PZ625" s="53"/>
      <c r="QA625" s="53"/>
      <c r="QB625" s="53"/>
      <c r="QC625" s="53"/>
      <c r="QD625" s="53"/>
      <c r="QE625" s="53"/>
      <c r="QF625" s="53"/>
      <c r="QG625" s="53"/>
      <c r="QH625" s="53"/>
      <c r="QI625" s="53"/>
      <c r="QJ625" s="53"/>
      <c r="QK625" s="53"/>
      <c r="QL625" s="53"/>
      <c r="QM625" s="53"/>
      <c r="QN625" s="53"/>
      <c r="QO625" s="53"/>
      <c r="QP625" s="53"/>
      <c r="QQ625" s="53"/>
      <c r="QR625" s="53"/>
      <c r="QS625" s="53"/>
      <c r="QT625" s="53"/>
      <c r="QU625" s="53"/>
      <c r="QV625" s="53"/>
      <c r="QW625" s="53"/>
      <c r="QX625" s="53"/>
      <c r="QY625" s="53"/>
      <c r="QZ625" s="53"/>
      <c r="RA625" s="53"/>
      <c r="RB625" s="53"/>
      <c r="RC625" s="53"/>
      <c r="RD625" s="53"/>
      <c r="RE625" s="53"/>
      <c r="RF625" s="53"/>
      <c r="RG625" s="53"/>
      <c r="RH625" s="53"/>
      <c r="RI625" s="53"/>
      <c r="RJ625" s="53"/>
      <c r="RK625" s="53"/>
      <c r="RL625" s="53"/>
      <c r="RM625" s="53"/>
      <c r="RN625" s="53"/>
      <c r="RO625" s="53"/>
      <c r="RP625" s="53"/>
      <c r="RQ625" s="53"/>
      <c r="RR625" s="53"/>
      <c r="RS625" s="53"/>
      <c r="RT625" s="53"/>
      <c r="RU625" s="53"/>
      <c r="RV625" s="53"/>
      <c r="RW625" s="53"/>
      <c r="RX625" s="53"/>
      <c r="RY625" s="53"/>
      <c r="RZ625" s="53"/>
      <c r="SA625" s="53"/>
      <c r="SB625" s="53"/>
      <c r="SC625" s="53"/>
      <c r="SD625" s="53"/>
      <c r="SE625" s="53"/>
      <c r="SF625" s="53"/>
      <c r="SG625" s="53"/>
      <c r="SH625" s="53"/>
      <c r="SI625" s="53"/>
      <c r="SJ625" s="53"/>
      <c r="SK625" s="53"/>
      <c r="SL625" s="53"/>
      <c r="SM625" s="53"/>
      <c r="SN625" s="53"/>
      <c r="SO625" s="53"/>
      <c r="SP625" s="53"/>
      <c r="SQ625" s="53"/>
      <c r="SR625" s="53"/>
      <c r="SS625" s="53"/>
      <c r="ST625" s="53"/>
      <c r="SU625" s="53"/>
      <c r="SV625" s="53"/>
      <c r="SW625" s="53"/>
      <c r="SX625" s="53"/>
      <c r="SY625" s="53"/>
      <c r="SZ625" s="53"/>
      <c r="TA625" s="53"/>
      <c r="TB625" s="53"/>
      <c r="TC625" s="53"/>
      <c r="TD625" s="53"/>
      <c r="TE625" s="53"/>
      <c r="TF625" s="53"/>
      <c r="TG625" s="53"/>
      <c r="TH625" s="53"/>
      <c r="TI625" s="53"/>
      <c r="TJ625" s="53"/>
      <c r="TK625" s="53"/>
      <c r="TL625" s="53"/>
      <c r="TM625" s="53"/>
      <c r="TN625" s="53"/>
      <c r="TO625" s="53"/>
      <c r="TP625" s="53"/>
      <c r="TQ625" s="53"/>
      <c r="TR625" s="53"/>
      <c r="TS625" s="53"/>
      <c r="TT625" s="53"/>
      <c r="TU625" s="53"/>
      <c r="TV625" s="53"/>
      <c r="TW625" s="53"/>
      <c r="TX625" s="53"/>
      <c r="TY625" s="53"/>
      <c r="TZ625" s="53"/>
      <c r="UA625" s="53"/>
      <c r="UB625" s="53"/>
      <c r="UC625" s="53"/>
      <c r="UD625" s="53"/>
      <c r="UE625" s="53"/>
      <c r="UF625" s="53"/>
      <c r="UG625" s="53"/>
    </row>
    <row r="626" spans="12:553" s="19" customFormat="1" ht="15.75" customHeight="1" x14ac:dyDescent="0.2">
      <c r="L626" s="66"/>
      <c r="M626" s="66"/>
      <c r="N626" s="52"/>
      <c r="O626" s="53"/>
      <c r="P626" s="53"/>
      <c r="Q626" s="53"/>
      <c r="R626" s="53"/>
      <c r="S626" s="53"/>
      <c r="T626" s="53"/>
      <c r="U626" s="53"/>
      <c r="V626" s="53"/>
      <c r="W626" s="53"/>
      <c r="X626" s="53"/>
      <c r="Y626" s="53"/>
      <c r="Z626" s="53"/>
      <c r="AA626" s="53"/>
      <c r="AB626" s="53"/>
      <c r="AC626" s="53"/>
      <c r="AD626" s="53"/>
      <c r="AE626" s="53"/>
      <c r="AF626" s="53"/>
      <c r="AG626" s="53"/>
      <c r="AH626" s="53"/>
      <c r="AI626" s="53"/>
      <c r="AJ626" s="53"/>
      <c r="AK626" s="53"/>
      <c r="AL626" s="53"/>
      <c r="AM626" s="53"/>
      <c r="AN626" s="53"/>
      <c r="AO626" s="53"/>
      <c r="AP626" s="53"/>
      <c r="AQ626" s="53"/>
      <c r="AR626" s="53"/>
      <c r="AS626" s="53"/>
      <c r="AT626" s="53"/>
      <c r="AU626" s="53"/>
      <c r="AV626" s="53"/>
      <c r="AW626" s="53"/>
      <c r="AX626" s="53"/>
      <c r="AY626" s="53"/>
      <c r="AZ626" s="53"/>
      <c r="BA626" s="53"/>
      <c r="BB626" s="53"/>
      <c r="BC626" s="53"/>
      <c r="BD626" s="53"/>
      <c r="BE626" s="53"/>
      <c r="BF626" s="53"/>
      <c r="BG626" s="53"/>
      <c r="BH626" s="53"/>
      <c r="BI626" s="53"/>
      <c r="BJ626" s="53"/>
      <c r="BK626" s="53"/>
      <c r="BL626" s="53"/>
      <c r="BM626" s="53"/>
      <c r="BN626" s="53"/>
      <c r="BO626" s="53"/>
      <c r="BP626" s="53"/>
      <c r="BQ626" s="53"/>
      <c r="BR626" s="53"/>
      <c r="BS626" s="53"/>
      <c r="BT626" s="53"/>
      <c r="BU626" s="53"/>
      <c r="BV626" s="53"/>
      <c r="BW626" s="53"/>
      <c r="BX626" s="53"/>
      <c r="BY626" s="53"/>
      <c r="BZ626" s="53"/>
      <c r="CA626" s="53"/>
      <c r="CB626" s="53"/>
      <c r="CC626" s="53"/>
      <c r="CD626" s="53"/>
      <c r="CE626" s="53"/>
      <c r="CF626" s="53"/>
      <c r="CG626" s="53"/>
      <c r="CH626" s="53"/>
      <c r="CI626" s="53"/>
      <c r="CJ626" s="53"/>
      <c r="CK626" s="53"/>
      <c r="CL626" s="53"/>
      <c r="CM626" s="53"/>
      <c r="CN626" s="53"/>
      <c r="CO626" s="53"/>
      <c r="CP626" s="53"/>
      <c r="CQ626" s="53"/>
      <c r="CR626" s="53"/>
      <c r="CS626" s="53"/>
      <c r="CT626" s="53"/>
      <c r="CU626" s="53"/>
      <c r="CV626" s="53"/>
      <c r="CW626" s="53"/>
      <c r="CX626" s="53"/>
      <c r="CY626" s="53"/>
      <c r="CZ626" s="53"/>
      <c r="DA626" s="53"/>
      <c r="DB626" s="53"/>
      <c r="DC626" s="53"/>
      <c r="DD626" s="53"/>
      <c r="DE626" s="53"/>
      <c r="DF626" s="53"/>
      <c r="DG626" s="53"/>
      <c r="DH626" s="53"/>
      <c r="DI626" s="53"/>
      <c r="DJ626" s="53"/>
      <c r="DK626" s="53"/>
      <c r="DL626" s="53"/>
      <c r="DM626" s="53"/>
      <c r="DN626" s="53"/>
      <c r="DO626" s="53"/>
      <c r="DP626" s="53"/>
      <c r="DQ626" s="53"/>
      <c r="DR626" s="53"/>
      <c r="DS626" s="53"/>
      <c r="DT626" s="53"/>
      <c r="DU626" s="53"/>
      <c r="DV626" s="53"/>
      <c r="DW626" s="53"/>
      <c r="DX626" s="53"/>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3"/>
      <c r="FK626" s="53"/>
      <c r="FL626" s="53"/>
      <c r="FM626" s="53"/>
      <c r="FN626" s="53"/>
      <c r="FO626" s="53"/>
      <c r="FP626" s="53"/>
      <c r="FQ626" s="53"/>
      <c r="FR626" s="53"/>
      <c r="FS626" s="53"/>
      <c r="FT626" s="53"/>
      <c r="FU626" s="53"/>
      <c r="FV626" s="53"/>
      <c r="FW626" s="53"/>
      <c r="FX626" s="53"/>
      <c r="FY626" s="53"/>
      <c r="FZ626" s="53"/>
      <c r="GA626" s="53"/>
      <c r="GB626" s="53"/>
      <c r="GC626" s="53"/>
      <c r="GD626" s="53"/>
      <c r="GE626" s="53"/>
      <c r="GF626" s="53"/>
      <c r="GG626" s="53"/>
      <c r="GH626" s="53"/>
      <c r="GI626" s="53"/>
      <c r="GJ626" s="53"/>
      <c r="GK626" s="53"/>
      <c r="GL626" s="53"/>
      <c r="GM626" s="53"/>
      <c r="GN626" s="53"/>
      <c r="GO626" s="53"/>
      <c r="GP626" s="53"/>
      <c r="GQ626" s="53"/>
      <c r="GR626" s="53"/>
      <c r="GS626" s="53"/>
      <c r="GT626" s="53"/>
      <c r="GU626" s="53"/>
      <c r="GV626" s="53"/>
      <c r="GW626" s="53"/>
      <c r="GX626" s="53"/>
      <c r="GY626" s="53"/>
      <c r="GZ626" s="53"/>
      <c r="HA626" s="53"/>
      <c r="HB626" s="53"/>
      <c r="HC626" s="53"/>
      <c r="HD626" s="53"/>
      <c r="HE626" s="53"/>
      <c r="HF626" s="53"/>
      <c r="HG626" s="53"/>
      <c r="HH626" s="53"/>
      <c r="HI626" s="53"/>
      <c r="HJ626" s="53"/>
      <c r="HK626" s="53"/>
      <c r="HL626" s="53"/>
      <c r="HM626" s="53"/>
      <c r="HN626" s="53"/>
      <c r="HO626" s="53"/>
      <c r="HP626" s="53"/>
      <c r="HQ626" s="53"/>
      <c r="HR626" s="53"/>
      <c r="HS626" s="53"/>
      <c r="HT626" s="53"/>
      <c r="HU626" s="53"/>
      <c r="HV626" s="53"/>
      <c r="HW626" s="53"/>
      <c r="HX626" s="53"/>
      <c r="HY626" s="53"/>
      <c r="HZ626" s="53"/>
      <c r="IA626" s="53"/>
      <c r="IB626" s="53"/>
      <c r="IC626" s="53"/>
      <c r="ID626" s="53"/>
      <c r="IE626" s="53"/>
      <c r="IF626" s="53"/>
      <c r="IG626" s="53"/>
      <c r="IH626" s="53"/>
      <c r="II626" s="53"/>
      <c r="IJ626" s="53"/>
      <c r="IK626" s="53"/>
      <c r="IL626" s="53"/>
      <c r="IM626" s="53"/>
      <c r="IN626" s="53"/>
      <c r="IO626" s="53"/>
      <c r="IP626" s="53"/>
      <c r="IQ626" s="53"/>
      <c r="IR626" s="53"/>
      <c r="IS626" s="53"/>
      <c r="IT626" s="53"/>
      <c r="IU626" s="53"/>
      <c r="IV626" s="53"/>
      <c r="IW626" s="53"/>
      <c r="IX626" s="53"/>
      <c r="IY626" s="53"/>
      <c r="IZ626" s="53"/>
      <c r="JA626" s="53"/>
      <c r="JB626" s="53"/>
      <c r="JC626" s="53"/>
      <c r="JD626" s="53"/>
      <c r="JE626" s="53"/>
      <c r="JF626" s="53"/>
      <c r="JG626" s="53"/>
      <c r="JH626" s="53"/>
      <c r="JI626" s="53"/>
      <c r="JJ626" s="53"/>
      <c r="JK626" s="53"/>
      <c r="JL626" s="53"/>
      <c r="JM626" s="53"/>
      <c r="JN626" s="53"/>
      <c r="JO626" s="53"/>
      <c r="JP626" s="53"/>
      <c r="JQ626" s="53"/>
      <c r="JR626" s="53"/>
      <c r="JS626" s="53"/>
      <c r="JT626" s="53"/>
      <c r="JU626" s="53"/>
      <c r="JV626" s="53"/>
      <c r="JW626" s="53"/>
      <c r="JX626" s="53"/>
      <c r="JY626" s="53"/>
      <c r="JZ626" s="53"/>
      <c r="KA626" s="53"/>
      <c r="KB626" s="53"/>
      <c r="KC626" s="53"/>
      <c r="KD626" s="53"/>
      <c r="KE626" s="53"/>
      <c r="KF626" s="53"/>
      <c r="KG626" s="53"/>
      <c r="KH626" s="53"/>
      <c r="KI626" s="53"/>
      <c r="KJ626" s="53"/>
      <c r="KK626" s="53"/>
      <c r="KL626" s="53"/>
      <c r="KM626" s="53"/>
      <c r="KN626" s="53"/>
      <c r="KO626" s="53"/>
      <c r="KP626" s="53"/>
      <c r="KQ626" s="53"/>
      <c r="KR626" s="53"/>
      <c r="KS626" s="53"/>
      <c r="KT626" s="53"/>
      <c r="KU626" s="53"/>
      <c r="KV626" s="53"/>
      <c r="KW626" s="53"/>
      <c r="KX626" s="53"/>
      <c r="KY626" s="53"/>
      <c r="KZ626" s="53"/>
      <c r="LA626" s="53"/>
      <c r="LB626" s="53"/>
      <c r="LC626" s="53"/>
      <c r="LD626" s="53"/>
      <c r="LE626" s="53"/>
      <c r="LF626" s="53"/>
      <c r="LG626" s="53"/>
      <c r="LH626" s="53"/>
      <c r="LI626" s="53"/>
      <c r="LJ626" s="53"/>
      <c r="LK626" s="53"/>
      <c r="LL626" s="53"/>
      <c r="LM626" s="53"/>
      <c r="LN626" s="53"/>
      <c r="LO626" s="53"/>
      <c r="LP626" s="53"/>
      <c r="LQ626" s="53"/>
      <c r="LR626" s="53"/>
      <c r="LS626" s="53"/>
      <c r="LT626" s="53"/>
      <c r="LU626" s="53"/>
      <c r="LV626" s="53"/>
      <c r="LW626" s="53"/>
      <c r="LX626" s="53"/>
      <c r="LY626" s="53"/>
      <c r="LZ626" s="53"/>
      <c r="MA626" s="53"/>
      <c r="MB626" s="53"/>
      <c r="MC626" s="53"/>
      <c r="MD626" s="53"/>
      <c r="ME626" s="53"/>
      <c r="MF626" s="53"/>
      <c r="MG626" s="53"/>
      <c r="MH626" s="53"/>
      <c r="MI626" s="53"/>
      <c r="MJ626" s="53"/>
      <c r="MK626" s="53"/>
      <c r="ML626" s="53"/>
      <c r="MM626" s="53"/>
      <c r="MN626" s="53"/>
      <c r="MO626" s="53"/>
      <c r="MP626" s="53"/>
      <c r="MQ626" s="53"/>
      <c r="MR626" s="53"/>
      <c r="MS626" s="53"/>
      <c r="MT626" s="53"/>
      <c r="MU626" s="53"/>
      <c r="MV626" s="53"/>
      <c r="MW626" s="53"/>
      <c r="MX626" s="53"/>
      <c r="MY626" s="53"/>
      <c r="MZ626" s="53"/>
      <c r="NA626" s="53"/>
      <c r="NB626" s="53"/>
      <c r="NC626" s="53"/>
      <c r="ND626" s="53"/>
      <c r="NE626" s="53"/>
      <c r="NF626" s="53"/>
      <c r="NG626" s="53"/>
      <c r="NH626" s="53"/>
      <c r="NI626" s="53"/>
      <c r="NJ626" s="53"/>
      <c r="NK626" s="53"/>
      <c r="NL626" s="53"/>
      <c r="NM626" s="53"/>
      <c r="NN626" s="53"/>
      <c r="NO626" s="53"/>
      <c r="NP626" s="53"/>
      <c r="NQ626" s="53"/>
      <c r="NR626" s="53"/>
      <c r="NS626" s="53"/>
      <c r="NT626" s="53"/>
      <c r="NU626" s="53"/>
      <c r="NV626" s="53"/>
      <c r="NW626" s="53"/>
      <c r="NX626" s="53"/>
      <c r="NY626" s="53"/>
      <c r="NZ626" s="53"/>
      <c r="OA626" s="53"/>
      <c r="OB626" s="53"/>
      <c r="OC626" s="53"/>
      <c r="OD626" s="53"/>
      <c r="OE626" s="53"/>
      <c r="OF626" s="53"/>
      <c r="OG626" s="53"/>
      <c r="OH626" s="53"/>
      <c r="OI626" s="53"/>
      <c r="OJ626" s="53"/>
      <c r="OK626" s="53"/>
      <c r="OL626" s="53"/>
      <c r="OM626" s="53"/>
      <c r="ON626" s="53"/>
      <c r="OO626" s="53"/>
      <c r="OP626" s="53"/>
      <c r="OQ626" s="53"/>
      <c r="OR626" s="53"/>
      <c r="OS626" s="53"/>
      <c r="OT626" s="53"/>
      <c r="OU626" s="53"/>
      <c r="OV626" s="53"/>
      <c r="OW626" s="53"/>
      <c r="OX626" s="53"/>
      <c r="OY626" s="53"/>
      <c r="OZ626" s="53"/>
      <c r="PA626" s="53"/>
      <c r="PB626" s="53"/>
      <c r="PC626" s="53"/>
      <c r="PD626" s="53"/>
      <c r="PE626" s="53"/>
      <c r="PF626" s="53"/>
      <c r="PG626" s="53"/>
      <c r="PH626" s="53"/>
      <c r="PI626" s="53"/>
      <c r="PJ626" s="53"/>
      <c r="PK626" s="53"/>
      <c r="PL626" s="53"/>
      <c r="PM626" s="53"/>
      <c r="PN626" s="53"/>
      <c r="PO626" s="53"/>
      <c r="PP626" s="53"/>
      <c r="PQ626" s="53"/>
      <c r="PR626" s="53"/>
      <c r="PS626" s="53"/>
      <c r="PT626" s="53"/>
      <c r="PU626" s="53"/>
      <c r="PV626" s="53"/>
      <c r="PW626" s="53"/>
      <c r="PX626" s="53"/>
      <c r="PY626" s="53"/>
      <c r="PZ626" s="53"/>
      <c r="QA626" s="53"/>
      <c r="QB626" s="53"/>
      <c r="QC626" s="53"/>
      <c r="QD626" s="53"/>
      <c r="QE626" s="53"/>
      <c r="QF626" s="53"/>
      <c r="QG626" s="53"/>
      <c r="QH626" s="53"/>
      <c r="QI626" s="53"/>
      <c r="QJ626" s="53"/>
      <c r="QK626" s="53"/>
      <c r="QL626" s="53"/>
      <c r="QM626" s="53"/>
      <c r="QN626" s="53"/>
      <c r="QO626" s="53"/>
      <c r="QP626" s="53"/>
      <c r="QQ626" s="53"/>
      <c r="QR626" s="53"/>
      <c r="QS626" s="53"/>
      <c r="QT626" s="53"/>
      <c r="QU626" s="53"/>
      <c r="QV626" s="53"/>
      <c r="QW626" s="53"/>
      <c r="QX626" s="53"/>
      <c r="QY626" s="53"/>
      <c r="QZ626" s="53"/>
      <c r="RA626" s="53"/>
      <c r="RB626" s="53"/>
      <c r="RC626" s="53"/>
      <c r="RD626" s="53"/>
      <c r="RE626" s="53"/>
      <c r="RF626" s="53"/>
      <c r="RG626" s="53"/>
      <c r="RH626" s="53"/>
      <c r="RI626" s="53"/>
      <c r="RJ626" s="53"/>
      <c r="RK626" s="53"/>
      <c r="RL626" s="53"/>
      <c r="RM626" s="53"/>
      <c r="RN626" s="53"/>
      <c r="RO626" s="53"/>
      <c r="RP626" s="53"/>
      <c r="RQ626" s="53"/>
      <c r="RR626" s="53"/>
      <c r="RS626" s="53"/>
      <c r="RT626" s="53"/>
      <c r="RU626" s="53"/>
      <c r="RV626" s="53"/>
      <c r="RW626" s="53"/>
      <c r="RX626" s="53"/>
      <c r="RY626" s="53"/>
      <c r="RZ626" s="53"/>
      <c r="SA626" s="53"/>
      <c r="SB626" s="53"/>
      <c r="SC626" s="53"/>
      <c r="SD626" s="53"/>
      <c r="SE626" s="53"/>
      <c r="SF626" s="53"/>
      <c r="SG626" s="53"/>
      <c r="SH626" s="53"/>
      <c r="SI626" s="53"/>
      <c r="SJ626" s="53"/>
      <c r="SK626" s="53"/>
      <c r="SL626" s="53"/>
      <c r="SM626" s="53"/>
      <c r="SN626" s="53"/>
      <c r="SO626" s="53"/>
      <c r="SP626" s="53"/>
      <c r="SQ626" s="53"/>
      <c r="SR626" s="53"/>
      <c r="SS626" s="53"/>
      <c r="ST626" s="53"/>
      <c r="SU626" s="53"/>
      <c r="SV626" s="53"/>
      <c r="SW626" s="53"/>
      <c r="SX626" s="53"/>
      <c r="SY626" s="53"/>
      <c r="SZ626" s="53"/>
      <c r="TA626" s="53"/>
      <c r="TB626" s="53"/>
      <c r="TC626" s="53"/>
      <c r="TD626" s="53"/>
      <c r="TE626" s="53"/>
      <c r="TF626" s="53"/>
      <c r="TG626" s="53"/>
      <c r="TH626" s="53"/>
      <c r="TI626" s="53"/>
      <c r="TJ626" s="53"/>
      <c r="TK626" s="53"/>
      <c r="TL626" s="53"/>
      <c r="TM626" s="53"/>
      <c r="TN626" s="53"/>
      <c r="TO626" s="53"/>
      <c r="TP626" s="53"/>
      <c r="TQ626" s="53"/>
      <c r="TR626" s="53"/>
      <c r="TS626" s="53"/>
      <c r="TT626" s="53"/>
      <c r="TU626" s="53"/>
      <c r="TV626" s="53"/>
      <c r="TW626" s="53"/>
      <c r="TX626" s="53"/>
      <c r="TY626" s="53"/>
      <c r="TZ626" s="53"/>
      <c r="UA626" s="53"/>
      <c r="UB626" s="53"/>
      <c r="UC626" s="53"/>
      <c r="UD626" s="53"/>
      <c r="UE626" s="53"/>
      <c r="UF626" s="53"/>
      <c r="UG626" s="53"/>
    </row>
    <row r="627" spans="12:553" s="19" customFormat="1" ht="15.75" customHeight="1" x14ac:dyDescent="0.2">
      <c r="L627" s="66"/>
      <c r="M627" s="66"/>
      <c r="N627" s="52"/>
      <c r="O627" s="53"/>
      <c r="P627" s="53"/>
      <c r="Q627" s="53"/>
      <c r="R627" s="53"/>
      <c r="S627" s="53"/>
      <c r="T627" s="53"/>
      <c r="U627" s="53"/>
      <c r="V627" s="53"/>
      <c r="W627" s="53"/>
      <c r="X627" s="53"/>
      <c r="Y627" s="53"/>
      <c r="Z627" s="53"/>
      <c r="AA627" s="53"/>
      <c r="AB627" s="53"/>
      <c r="AC627" s="53"/>
      <c r="AD627" s="53"/>
      <c r="AE627" s="53"/>
      <c r="AF627" s="53"/>
      <c r="AG627" s="53"/>
      <c r="AH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c r="BM627" s="53"/>
      <c r="BN627" s="53"/>
      <c r="BO627" s="53"/>
      <c r="BP627" s="53"/>
      <c r="BQ627" s="53"/>
      <c r="BR627" s="53"/>
      <c r="BS627" s="53"/>
      <c r="BT627" s="53"/>
      <c r="BU627" s="53"/>
      <c r="BV627" s="53"/>
      <c r="BW627" s="53"/>
      <c r="BX627" s="53"/>
      <c r="BY627" s="53"/>
      <c r="BZ627" s="53"/>
      <c r="CA627" s="53"/>
      <c r="CB627" s="53"/>
      <c r="CC627" s="53"/>
      <c r="CD627" s="53"/>
      <c r="CE627" s="53"/>
      <c r="CF627" s="53"/>
      <c r="CG627" s="53"/>
      <c r="CH627" s="53"/>
      <c r="CI627" s="53"/>
      <c r="CJ627" s="53"/>
      <c r="CK627" s="53"/>
      <c r="CL627" s="53"/>
      <c r="CM627" s="53"/>
      <c r="CN627" s="53"/>
      <c r="CO627" s="53"/>
      <c r="CP627" s="53"/>
      <c r="CQ627" s="53"/>
      <c r="CR627" s="53"/>
      <c r="CS627" s="53"/>
      <c r="CT627" s="53"/>
      <c r="CU627" s="53"/>
      <c r="CV627" s="53"/>
      <c r="CW627" s="53"/>
      <c r="CX627" s="53"/>
      <c r="CY627" s="53"/>
      <c r="CZ627" s="53"/>
      <c r="DA627" s="53"/>
      <c r="DB627" s="53"/>
      <c r="DC627" s="53"/>
      <c r="DD627" s="53"/>
      <c r="DE627" s="53"/>
      <c r="DF627" s="53"/>
      <c r="DG627" s="53"/>
      <c r="DH627" s="53"/>
      <c r="DI627" s="53"/>
      <c r="DJ627" s="53"/>
      <c r="DK627" s="53"/>
      <c r="DL627" s="53"/>
      <c r="DM627" s="53"/>
      <c r="DN627" s="53"/>
      <c r="DO627" s="53"/>
      <c r="DP627" s="53"/>
      <c r="DQ627" s="53"/>
      <c r="DR627" s="53"/>
      <c r="DS627" s="53"/>
      <c r="DT627" s="53"/>
      <c r="DU627" s="53"/>
      <c r="DV627" s="53"/>
      <c r="DW627" s="53"/>
      <c r="DX627" s="53"/>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3"/>
      <c r="FK627" s="53"/>
      <c r="FL627" s="53"/>
      <c r="FM627" s="53"/>
      <c r="FN627" s="53"/>
      <c r="FO627" s="53"/>
      <c r="FP627" s="53"/>
      <c r="FQ627" s="53"/>
      <c r="FR627" s="53"/>
      <c r="FS627" s="53"/>
      <c r="FT627" s="53"/>
      <c r="FU627" s="53"/>
      <c r="FV627" s="53"/>
      <c r="FW627" s="53"/>
      <c r="FX627" s="53"/>
      <c r="FY627" s="53"/>
      <c r="FZ627" s="53"/>
      <c r="GA627" s="53"/>
      <c r="GB627" s="53"/>
      <c r="GC627" s="53"/>
      <c r="GD627" s="53"/>
      <c r="GE627" s="53"/>
      <c r="GF627" s="53"/>
      <c r="GG627" s="53"/>
      <c r="GH627" s="53"/>
      <c r="GI627" s="53"/>
      <c r="GJ627" s="53"/>
      <c r="GK627" s="53"/>
      <c r="GL627" s="53"/>
      <c r="GM627" s="53"/>
      <c r="GN627" s="53"/>
      <c r="GO627" s="53"/>
      <c r="GP627" s="53"/>
      <c r="GQ627" s="53"/>
      <c r="GR627" s="53"/>
      <c r="GS627" s="53"/>
      <c r="GT627" s="53"/>
      <c r="GU627" s="53"/>
      <c r="GV627" s="53"/>
      <c r="GW627" s="53"/>
      <c r="GX627" s="53"/>
      <c r="GY627" s="53"/>
      <c r="GZ627" s="53"/>
      <c r="HA627" s="53"/>
      <c r="HB627" s="53"/>
      <c r="HC627" s="53"/>
      <c r="HD627" s="53"/>
      <c r="HE627" s="53"/>
      <c r="HF627" s="53"/>
      <c r="HG627" s="53"/>
      <c r="HH627" s="53"/>
      <c r="HI627" s="53"/>
      <c r="HJ627" s="53"/>
      <c r="HK627" s="53"/>
      <c r="HL627" s="53"/>
      <c r="HM627" s="53"/>
      <c r="HN627" s="53"/>
      <c r="HO627" s="53"/>
      <c r="HP627" s="53"/>
      <c r="HQ627" s="53"/>
      <c r="HR627" s="53"/>
      <c r="HS627" s="53"/>
      <c r="HT627" s="53"/>
      <c r="HU627" s="53"/>
      <c r="HV627" s="53"/>
      <c r="HW627" s="53"/>
      <c r="HX627" s="53"/>
      <c r="HY627" s="53"/>
      <c r="HZ627" s="53"/>
      <c r="IA627" s="53"/>
      <c r="IB627" s="53"/>
      <c r="IC627" s="53"/>
      <c r="ID627" s="53"/>
      <c r="IE627" s="53"/>
      <c r="IF627" s="53"/>
      <c r="IG627" s="53"/>
      <c r="IH627" s="53"/>
      <c r="II627" s="53"/>
      <c r="IJ627" s="53"/>
      <c r="IK627" s="53"/>
      <c r="IL627" s="53"/>
      <c r="IM627" s="53"/>
      <c r="IN627" s="53"/>
      <c r="IO627" s="53"/>
      <c r="IP627" s="53"/>
      <c r="IQ627" s="53"/>
      <c r="IR627" s="53"/>
      <c r="IS627" s="53"/>
      <c r="IT627" s="53"/>
      <c r="IU627" s="53"/>
      <c r="IV627" s="53"/>
      <c r="IW627" s="53"/>
      <c r="IX627" s="53"/>
      <c r="IY627" s="53"/>
      <c r="IZ627" s="53"/>
      <c r="JA627" s="53"/>
      <c r="JB627" s="53"/>
      <c r="JC627" s="53"/>
      <c r="JD627" s="53"/>
      <c r="JE627" s="53"/>
      <c r="JF627" s="53"/>
      <c r="JG627" s="53"/>
      <c r="JH627" s="53"/>
      <c r="JI627" s="53"/>
      <c r="JJ627" s="53"/>
      <c r="JK627" s="53"/>
      <c r="JL627" s="53"/>
      <c r="JM627" s="53"/>
      <c r="JN627" s="53"/>
      <c r="JO627" s="53"/>
      <c r="JP627" s="53"/>
      <c r="JQ627" s="53"/>
      <c r="JR627" s="53"/>
      <c r="JS627" s="53"/>
      <c r="JT627" s="53"/>
      <c r="JU627" s="53"/>
      <c r="JV627" s="53"/>
      <c r="JW627" s="53"/>
      <c r="JX627" s="53"/>
      <c r="JY627" s="53"/>
      <c r="JZ627" s="53"/>
      <c r="KA627" s="53"/>
      <c r="KB627" s="53"/>
      <c r="KC627" s="53"/>
      <c r="KD627" s="53"/>
      <c r="KE627" s="53"/>
      <c r="KF627" s="53"/>
      <c r="KG627" s="53"/>
      <c r="KH627" s="53"/>
      <c r="KI627" s="53"/>
      <c r="KJ627" s="53"/>
      <c r="KK627" s="53"/>
      <c r="KL627" s="53"/>
      <c r="KM627" s="53"/>
      <c r="KN627" s="53"/>
      <c r="KO627" s="53"/>
      <c r="KP627" s="53"/>
      <c r="KQ627" s="53"/>
      <c r="KR627" s="53"/>
      <c r="KS627" s="53"/>
      <c r="KT627" s="53"/>
      <c r="KU627" s="53"/>
      <c r="KV627" s="53"/>
      <c r="KW627" s="53"/>
      <c r="KX627" s="53"/>
      <c r="KY627" s="53"/>
      <c r="KZ627" s="53"/>
      <c r="LA627" s="53"/>
      <c r="LB627" s="53"/>
      <c r="LC627" s="53"/>
      <c r="LD627" s="53"/>
      <c r="LE627" s="53"/>
      <c r="LF627" s="53"/>
      <c r="LG627" s="53"/>
      <c r="LH627" s="53"/>
      <c r="LI627" s="53"/>
      <c r="LJ627" s="53"/>
      <c r="LK627" s="53"/>
      <c r="LL627" s="53"/>
      <c r="LM627" s="53"/>
      <c r="LN627" s="53"/>
      <c r="LO627" s="53"/>
      <c r="LP627" s="53"/>
      <c r="LQ627" s="53"/>
      <c r="LR627" s="53"/>
      <c r="LS627" s="53"/>
      <c r="LT627" s="53"/>
      <c r="LU627" s="53"/>
      <c r="LV627" s="53"/>
      <c r="LW627" s="53"/>
      <c r="LX627" s="53"/>
      <c r="LY627" s="53"/>
      <c r="LZ627" s="53"/>
      <c r="MA627" s="53"/>
      <c r="MB627" s="53"/>
      <c r="MC627" s="53"/>
      <c r="MD627" s="53"/>
      <c r="ME627" s="53"/>
      <c r="MF627" s="53"/>
      <c r="MG627" s="53"/>
      <c r="MH627" s="53"/>
      <c r="MI627" s="53"/>
      <c r="MJ627" s="53"/>
      <c r="MK627" s="53"/>
      <c r="ML627" s="53"/>
      <c r="MM627" s="53"/>
      <c r="MN627" s="53"/>
      <c r="MO627" s="53"/>
      <c r="MP627" s="53"/>
      <c r="MQ627" s="53"/>
      <c r="MR627" s="53"/>
      <c r="MS627" s="53"/>
      <c r="MT627" s="53"/>
      <c r="MU627" s="53"/>
      <c r="MV627" s="53"/>
      <c r="MW627" s="53"/>
      <c r="MX627" s="53"/>
      <c r="MY627" s="53"/>
      <c r="MZ627" s="53"/>
      <c r="NA627" s="53"/>
      <c r="NB627" s="53"/>
      <c r="NC627" s="53"/>
      <c r="ND627" s="53"/>
      <c r="NE627" s="53"/>
      <c r="NF627" s="53"/>
      <c r="NG627" s="53"/>
      <c r="NH627" s="53"/>
      <c r="NI627" s="53"/>
      <c r="NJ627" s="53"/>
      <c r="NK627" s="53"/>
      <c r="NL627" s="53"/>
      <c r="NM627" s="53"/>
      <c r="NN627" s="53"/>
      <c r="NO627" s="53"/>
      <c r="NP627" s="53"/>
      <c r="NQ627" s="53"/>
      <c r="NR627" s="53"/>
      <c r="NS627" s="53"/>
      <c r="NT627" s="53"/>
      <c r="NU627" s="53"/>
      <c r="NV627" s="53"/>
      <c r="NW627" s="53"/>
      <c r="NX627" s="53"/>
      <c r="NY627" s="53"/>
      <c r="NZ627" s="53"/>
      <c r="OA627" s="53"/>
      <c r="OB627" s="53"/>
      <c r="OC627" s="53"/>
      <c r="OD627" s="53"/>
      <c r="OE627" s="53"/>
      <c r="OF627" s="53"/>
      <c r="OG627" s="53"/>
      <c r="OH627" s="53"/>
      <c r="OI627" s="53"/>
      <c r="OJ627" s="53"/>
      <c r="OK627" s="53"/>
      <c r="OL627" s="53"/>
      <c r="OM627" s="53"/>
      <c r="ON627" s="53"/>
      <c r="OO627" s="53"/>
      <c r="OP627" s="53"/>
      <c r="OQ627" s="53"/>
      <c r="OR627" s="53"/>
      <c r="OS627" s="53"/>
      <c r="OT627" s="53"/>
      <c r="OU627" s="53"/>
      <c r="OV627" s="53"/>
      <c r="OW627" s="53"/>
      <c r="OX627" s="53"/>
      <c r="OY627" s="53"/>
      <c r="OZ627" s="53"/>
      <c r="PA627" s="53"/>
      <c r="PB627" s="53"/>
      <c r="PC627" s="53"/>
      <c r="PD627" s="53"/>
      <c r="PE627" s="53"/>
      <c r="PF627" s="53"/>
      <c r="PG627" s="53"/>
      <c r="PH627" s="53"/>
      <c r="PI627" s="53"/>
      <c r="PJ627" s="53"/>
      <c r="PK627" s="53"/>
      <c r="PL627" s="53"/>
      <c r="PM627" s="53"/>
      <c r="PN627" s="53"/>
      <c r="PO627" s="53"/>
      <c r="PP627" s="53"/>
      <c r="PQ627" s="53"/>
      <c r="PR627" s="53"/>
      <c r="PS627" s="53"/>
      <c r="PT627" s="53"/>
      <c r="PU627" s="53"/>
      <c r="PV627" s="53"/>
      <c r="PW627" s="53"/>
      <c r="PX627" s="53"/>
      <c r="PY627" s="53"/>
      <c r="PZ627" s="53"/>
      <c r="QA627" s="53"/>
      <c r="QB627" s="53"/>
      <c r="QC627" s="53"/>
      <c r="QD627" s="53"/>
      <c r="QE627" s="53"/>
      <c r="QF627" s="53"/>
      <c r="QG627" s="53"/>
      <c r="QH627" s="53"/>
      <c r="QI627" s="53"/>
      <c r="QJ627" s="53"/>
      <c r="QK627" s="53"/>
      <c r="QL627" s="53"/>
      <c r="QM627" s="53"/>
      <c r="QN627" s="53"/>
      <c r="QO627" s="53"/>
      <c r="QP627" s="53"/>
      <c r="QQ627" s="53"/>
      <c r="QR627" s="53"/>
      <c r="QS627" s="53"/>
      <c r="QT627" s="53"/>
      <c r="QU627" s="53"/>
      <c r="QV627" s="53"/>
      <c r="QW627" s="53"/>
      <c r="QX627" s="53"/>
      <c r="QY627" s="53"/>
      <c r="QZ627" s="53"/>
      <c r="RA627" s="53"/>
      <c r="RB627" s="53"/>
      <c r="RC627" s="53"/>
      <c r="RD627" s="53"/>
      <c r="RE627" s="53"/>
      <c r="RF627" s="53"/>
      <c r="RG627" s="53"/>
      <c r="RH627" s="53"/>
      <c r="RI627" s="53"/>
      <c r="RJ627" s="53"/>
      <c r="RK627" s="53"/>
      <c r="RL627" s="53"/>
      <c r="RM627" s="53"/>
      <c r="RN627" s="53"/>
      <c r="RO627" s="53"/>
      <c r="RP627" s="53"/>
      <c r="RQ627" s="53"/>
      <c r="RR627" s="53"/>
      <c r="RS627" s="53"/>
      <c r="RT627" s="53"/>
      <c r="RU627" s="53"/>
      <c r="RV627" s="53"/>
      <c r="RW627" s="53"/>
      <c r="RX627" s="53"/>
      <c r="RY627" s="53"/>
      <c r="RZ627" s="53"/>
      <c r="SA627" s="53"/>
      <c r="SB627" s="53"/>
      <c r="SC627" s="53"/>
      <c r="SD627" s="53"/>
      <c r="SE627" s="53"/>
      <c r="SF627" s="53"/>
      <c r="SG627" s="53"/>
      <c r="SH627" s="53"/>
      <c r="SI627" s="53"/>
      <c r="SJ627" s="53"/>
      <c r="SK627" s="53"/>
      <c r="SL627" s="53"/>
      <c r="SM627" s="53"/>
      <c r="SN627" s="53"/>
      <c r="SO627" s="53"/>
      <c r="SP627" s="53"/>
      <c r="SQ627" s="53"/>
      <c r="SR627" s="53"/>
      <c r="SS627" s="53"/>
      <c r="ST627" s="53"/>
      <c r="SU627" s="53"/>
      <c r="SV627" s="53"/>
      <c r="SW627" s="53"/>
      <c r="SX627" s="53"/>
      <c r="SY627" s="53"/>
      <c r="SZ627" s="53"/>
      <c r="TA627" s="53"/>
      <c r="TB627" s="53"/>
      <c r="TC627" s="53"/>
      <c r="TD627" s="53"/>
      <c r="TE627" s="53"/>
      <c r="TF627" s="53"/>
      <c r="TG627" s="53"/>
      <c r="TH627" s="53"/>
      <c r="TI627" s="53"/>
      <c r="TJ627" s="53"/>
      <c r="TK627" s="53"/>
      <c r="TL627" s="53"/>
      <c r="TM627" s="53"/>
      <c r="TN627" s="53"/>
      <c r="TO627" s="53"/>
      <c r="TP627" s="53"/>
      <c r="TQ627" s="53"/>
      <c r="TR627" s="53"/>
      <c r="TS627" s="53"/>
      <c r="TT627" s="53"/>
      <c r="TU627" s="53"/>
      <c r="TV627" s="53"/>
      <c r="TW627" s="53"/>
      <c r="TX627" s="53"/>
      <c r="TY627" s="53"/>
      <c r="TZ627" s="53"/>
      <c r="UA627" s="53"/>
      <c r="UB627" s="53"/>
      <c r="UC627" s="53"/>
      <c r="UD627" s="53"/>
      <c r="UE627" s="53"/>
      <c r="UF627" s="53"/>
      <c r="UG627" s="53"/>
    </row>
    <row r="628" spans="12:553" s="19" customFormat="1" ht="15.75" customHeight="1" x14ac:dyDescent="0.2">
      <c r="L628" s="66"/>
      <c r="M628" s="66"/>
      <c r="N628" s="52"/>
      <c r="O628" s="53"/>
      <c r="P628" s="53"/>
      <c r="Q628" s="53"/>
      <c r="R628" s="53"/>
      <c r="S628" s="53"/>
      <c r="T628" s="53"/>
      <c r="U628" s="53"/>
      <c r="V628" s="53"/>
      <c r="W628" s="53"/>
      <c r="X628" s="53"/>
      <c r="Y628" s="53"/>
      <c r="Z628" s="53"/>
      <c r="AA628" s="53"/>
      <c r="AB628" s="53"/>
      <c r="AC628" s="53"/>
      <c r="AD628" s="53"/>
      <c r="AE628" s="53"/>
      <c r="AF628" s="53"/>
      <c r="AG628" s="53"/>
      <c r="AH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c r="BM628" s="53"/>
      <c r="BN628" s="53"/>
      <c r="BO628" s="53"/>
      <c r="BP628" s="53"/>
      <c r="BQ628" s="53"/>
      <c r="BR628" s="53"/>
      <c r="BS628" s="53"/>
      <c r="BT628" s="53"/>
      <c r="BU628" s="53"/>
      <c r="BV628" s="53"/>
      <c r="BW628" s="53"/>
      <c r="BX628" s="53"/>
      <c r="BY628" s="53"/>
      <c r="BZ628" s="53"/>
      <c r="CA628" s="53"/>
      <c r="CB628" s="53"/>
      <c r="CC628" s="53"/>
      <c r="CD628" s="53"/>
      <c r="CE628" s="53"/>
      <c r="CF628" s="53"/>
      <c r="CG628" s="53"/>
      <c r="CH628" s="53"/>
      <c r="CI628" s="53"/>
      <c r="CJ628" s="53"/>
      <c r="CK628" s="53"/>
      <c r="CL628" s="53"/>
      <c r="CM628" s="53"/>
      <c r="CN628" s="53"/>
      <c r="CO628" s="53"/>
      <c r="CP628" s="53"/>
      <c r="CQ628" s="53"/>
      <c r="CR628" s="53"/>
      <c r="CS628" s="53"/>
      <c r="CT628" s="53"/>
      <c r="CU628" s="53"/>
      <c r="CV628" s="53"/>
      <c r="CW628" s="53"/>
      <c r="CX628" s="53"/>
      <c r="CY628" s="53"/>
      <c r="CZ628" s="53"/>
      <c r="DA628" s="53"/>
      <c r="DB628" s="53"/>
      <c r="DC628" s="53"/>
      <c r="DD628" s="53"/>
      <c r="DE628" s="53"/>
      <c r="DF628" s="53"/>
      <c r="DG628" s="53"/>
      <c r="DH628" s="53"/>
      <c r="DI628" s="53"/>
      <c r="DJ628" s="53"/>
      <c r="DK628" s="53"/>
      <c r="DL628" s="53"/>
      <c r="DM628" s="53"/>
      <c r="DN628" s="53"/>
      <c r="DO628" s="53"/>
      <c r="DP628" s="53"/>
      <c r="DQ628" s="53"/>
      <c r="DR628" s="53"/>
      <c r="DS628" s="53"/>
      <c r="DT628" s="53"/>
      <c r="DU628" s="53"/>
      <c r="DV628" s="53"/>
      <c r="DW628" s="53"/>
      <c r="DX628" s="53"/>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3"/>
      <c r="FK628" s="53"/>
      <c r="FL628" s="53"/>
      <c r="FM628" s="53"/>
      <c r="FN628" s="53"/>
      <c r="FO628" s="53"/>
      <c r="FP628" s="53"/>
      <c r="FQ628" s="53"/>
      <c r="FR628" s="53"/>
      <c r="FS628" s="53"/>
      <c r="FT628" s="53"/>
      <c r="FU628" s="53"/>
      <c r="FV628" s="53"/>
      <c r="FW628" s="53"/>
      <c r="FX628" s="53"/>
      <c r="FY628" s="53"/>
      <c r="FZ628" s="53"/>
      <c r="GA628" s="53"/>
      <c r="GB628" s="53"/>
      <c r="GC628" s="53"/>
      <c r="GD628" s="53"/>
      <c r="GE628" s="53"/>
      <c r="GF628" s="53"/>
      <c r="GG628" s="53"/>
      <c r="GH628" s="53"/>
      <c r="GI628" s="53"/>
      <c r="GJ628" s="53"/>
      <c r="GK628" s="53"/>
      <c r="GL628" s="53"/>
      <c r="GM628" s="53"/>
      <c r="GN628" s="53"/>
      <c r="GO628" s="53"/>
      <c r="GP628" s="53"/>
      <c r="GQ628" s="53"/>
      <c r="GR628" s="53"/>
      <c r="GS628" s="53"/>
      <c r="GT628" s="53"/>
      <c r="GU628" s="53"/>
      <c r="GV628" s="53"/>
      <c r="GW628" s="53"/>
      <c r="GX628" s="53"/>
      <c r="GY628" s="53"/>
      <c r="GZ628" s="53"/>
      <c r="HA628" s="53"/>
      <c r="HB628" s="53"/>
      <c r="HC628" s="53"/>
      <c r="HD628" s="53"/>
      <c r="HE628" s="53"/>
      <c r="HF628" s="53"/>
      <c r="HG628" s="53"/>
      <c r="HH628" s="53"/>
      <c r="HI628" s="53"/>
      <c r="HJ628" s="53"/>
      <c r="HK628" s="53"/>
      <c r="HL628" s="53"/>
      <c r="HM628" s="53"/>
      <c r="HN628" s="53"/>
      <c r="HO628" s="53"/>
      <c r="HP628" s="53"/>
      <c r="HQ628" s="53"/>
      <c r="HR628" s="53"/>
      <c r="HS628" s="53"/>
      <c r="HT628" s="53"/>
      <c r="HU628" s="53"/>
      <c r="HV628" s="53"/>
      <c r="HW628" s="53"/>
      <c r="HX628" s="53"/>
      <c r="HY628" s="53"/>
      <c r="HZ628" s="53"/>
      <c r="IA628" s="53"/>
      <c r="IB628" s="53"/>
      <c r="IC628" s="53"/>
      <c r="ID628" s="53"/>
      <c r="IE628" s="53"/>
      <c r="IF628" s="53"/>
      <c r="IG628" s="53"/>
      <c r="IH628" s="53"/>
      <c r="II628" s="53"/>
      <c r="IJ628" s="53"/>
      <c r="IK628" s="53"/>
      <c r="IL628" s="53"/>
      <c r="IM628" s="53"/>
      <c r="IN628" s="53"/>
      <c r="IO628" s="53"/>
      <c r="IP628" s="53"/>
      <c r="IQ628" s="53"/>
      <c r="IR628" s="53"/>
      <c r="IS628" s="53"/>
      <c r="IT628" s="53"/>
      <c r="IU628" s="53"/>
      <c r="IV628" s="53"/>
      <c r="IW628" s="53"/>
      <c r="IX628" s="53"/>
      <c r="IY628" s="53"/>
      <c r="IZ628" s="53"/>
      <c r="JA628" s="53"/>
      <c r="JB628" s="53"/>
      <c r="JC628" s="53"/>
      <c r="JD628" s="53"/>
      <c r="JE628" s="53"/>
      <c r="JF628" s="53"/>
      <c r="JG628" s="53"/>
      <c r="JH628" s="53"/>
      <c r="JI628" s="53"/>
      <c r="JJ628" s="53"/>
      <c r="JK628" s="53"/>
      <c r="JL628" s="53"/>
      <c r="JM628" s="53"/>
      <c r="JN628" s="53"/>
      <c r="JO628" s="53"/>
      <c r="JP628" s="53"/>
      <c r="JQ628" s="53"/>
      <c r="JR628" s="53"/>
      <c r="JS628" s="53"/>
      <c r="JT628" s="53"/>
      <c r="JU628" s="53"/>
      <c r="JV628" s="53"/>
      <c r="JW628" s="53"/>
      <c r="JX628" s="53"/>
      <c r="JY628" s="53"/>
      <c r="JZ628" s="53"/>
      <c r="KA628" s="53"/>
      <c r="KB628" s="53"/>
      <c r="KC628" s="53"/>
      <c r="KD628" s="53"/>
      <c r="KE628" s="53"/>
      <c r="KF628" s="53"/>
      <c r="KG628" s="53"/>
      <c r="KH628" s="53"/>
      <c r="KI628" s="53"/>
      <c r="KJ628" s="53"/>
      <c r="KK628" s="53"/>
      <c r="KL628" s="53"/>
      <c r="KM628" s="53"/>
      <c r="KN628" s="53"/>
      <c r="KO628" s="53"/>
      <c r="KP628" s="53"/>
      <c r="KQ628" s="53"/>
      <c r="KR628" s="53"/>
      <c r="KS628" s="53"/>
      <c r="KT628" s="53"/>
      <c r="KU628" s="53"/>
      <c r="KV628" s="53"/>
      <c r="KW628" s="53"/>
      <c r="KX628" s="53"/>
      <c r="KY628" s="53"/>
      <c r="KZ628" s="53"/>
      <c r="LA628" s="53"/>
      <c r="LB628" s="53"/>
      <c r="LC628" s="53"/>
      <c r="LD628" s="53"/>
      <c r="LE628" s="53"/>
      <c r="LF628" s="53"/>
      <c r="LG628" s="53"/>
      <c r="LH628" s="53"/>
      <c r="LI628" s="53"/>
      <c r="LJ628" s="53"/>
      <c r="LK628" s="53"/>
      <c r="LL628" s="53"/>
      <c r="LM628" s="53"/>
      <c r="LN628" s="53"/>
      <c r="LO628" s="53"/>
      <c r="LP628" s="53"/>
      <c r="LQ628" s="53"/>
      <c r="LR628" s="53"/>
      <c r="LS628" s="53"/>
      <c r="LT628" s="53"/>
      <c r="LU628" s="53"/>
      <c r="LV628" s="53"/>
      <c r="LW628" s="53"/>
      <c r="LX628" s="53"/>
      <c r="LY628" s="53"/>
      <c r="LZ628" s="53"/>
      <c r="MA628" s="53"/>
      <c r="MB628" s="53"/>
      <c r="MC628" s="53"/>
      <c r="MD628" s="53"/>
      <c r="ME628" s="53"/>
      <c r="MF628" s="53"/>
      <c r="MG628" s="53"/>
      <c r="MH628" s="53"/>
      <c r="MI628" s="53"/>
      <c r="MJ628" s="53"/>
      <c r="MK628" s="53"/>
      <c r="ML628" s="53"/>
      <c r="MM628" s="53"/>
      <c r="MN628" s="53"/>
      <c r="MO628" s="53"/>
      <c r="MP628" s="53"/>
      <c r="MQ628" s="53"/>
      <c r="MR628" s="53"/>
      <c r="MS628" s="53"/>
      <c r="MT628" s="53"/>
      <c r="MU628" s="53"/>
      <c r="MV628" s="53"/>
      <c r="MW628" s="53"/>
      <c r="MX628" s="53"/>
      <c r="MY628" s="53"/>
      <c r="MZ628" s="53"/>
      <c r="NA628" s="53"/>
      <c r="NB628" s="53"/>
      <c r="NC628" s="53"/>
      <c r="ND628" s="53"/>
      <c r="NE628" s="53"/>
      <c r="NF628" s="53"/>
      <c r="NG628" s="53"/>
      <c r="NH628" s="53"/>
      <c r="NI628" s="53"/>
      <c r="NJ628" s="53"/>
      <c r="NK628" s="53"/>
      <c r="NL628" s="53"/>
      <c r="NM628" s="53"/>
      <c r="NN628" s="53"/>
      <c r="NO628" s="53"/>
      <c r="NP628" s="53"/>
      <c r="NQ628" s="53"/>
      <c r="NR628" s="53"/>
      <c r="NS628" s="53"/>
      <c r="NT628" s="53"/>
      <c r="NU628" s="53"/>
      <c r="NV628" s="53"/>
      <c r="NW628" s="53"/>
      <c r="NX628" s="53"/>
      <c r="NY628" s="53"/>
      <c r="NZ628" s="53"/>
      <c r="OA628" s="53"/>
      <c r="OB628" s="53"/>
      <c r="OC628" s="53"/>
      <c r="OD628" s="53"/>
      <c r="OE628" s="53"/>
      <c r="OF628" s="53"/>
      <c r="OG628" s="53"/>
      <c r="OH628" s="53"/>
      <c r="OI628" s="53"/>
      <c r="OJ628" s="53"/>
      <c r="OK628" s="53"/>
      <c r="OL628" s="53"/>
      <c r="OM628" s="53"/>
      <c r="ON628" s="53"/>
      <c r="OO628" s="53"/>
      <c r="OP628" s="53"/>
      <c r="OQ628" s="53"/>
      <c r="OR628" s="53"/>
      <c r="OS628" s="53"/>
      <c r="OT628" s="53"/>
      <c r="OU628" s="53"/>
      <c r="OV628" s="53"/>
      <c r="OW628" s="53"/>
      <c r="OX628" s="53"/>
      <c r="OY628" s="53"/>
      <c r="OZ628" s="53"/>
      <c r="PA628" s="53"/>
      <c r="PB628" s="53"/>
      <c r="PC628" s="53"/>
      <c r="PD628" s="53"/>
      <c r="PE628" s="53"/>
      <c r="PF628" s="53"/>
      <c r="PG628" s="53"/>
      <c r="PH628" s="53"/>
      <c r="PI628" s="53"/>
      <c r="PJ628" s="53"/>
      <c r="PK628" s="53"/>
      <c r="PL628" s="53"/>
      <c r="PM628" s="53"/>
      <c r="PN628" s="53"/>
      <c r="PO628" s="53"/>
      <c r="PP628" s="53"/>
      <c r="PQ628" s="53"/>
      <c r="PR628" s="53"/>
      <c r="PS628" s="53"/>
      <c r="PT628" s="53"/>
      <c r="PU628" s="53"/>
      <c r="PV628" s="53"/>
      <c r="PW628" s="53"/>
      <c r="PX628" s="53"/>
      <c r="PY628" s="53"/>
      <c r="PZ628" s="53"/>
      <c r="QA628" s="53"/>
      <c r="QB628" s="53"/>
      <c r="QC628" s="53"/>
      <c r="QD628" s="53"/>
      <c r="QE628" s="53"/>
      <c r="QF628" s="53"/>
      <c r="QG628" s="53"/>
      <c r="QH628" s="53"/>
      <c r="QI628" s="53"/>
      <c r="QJ628" s="53"/>
      <c r="QK628" s="53"/>
      <c r="QL628" s="53"/>
      <c r="QM628" s="53"/>
      <c r="QN628" s="53"/>
      <c r="QO628" s="53"/>
      <c r="QP628" s="53"/>
      <c r="QQ628" s="53"/>
      <c r="QR628" s="53"/>
      <c r="QS628" s="53"/>
      <c r="QT628" s="53"/>
      <c r="QU628" s="53"/>
      <c r="QV628" s="53"/>
      <c r="QW628" s="53"/>
      <c r="QX628" s="53"/>
      <c r="QY628" s="53"/>
      <c r="QZ628" s="53"/>
      <c r="RA628" s="53"/>
      <c r="RB628" s="53"/>
      <c r="RC628" s="53"/>
      <c r="RD628" s="53"/>
      <c r="RE628" s="53"/>
      <c r="RF628" s="53"/>
      <c r="RG628" s="53"/>
      <c r="RH628" s="53"/>
      <c r="RI628" s="53"/>
      <c r="RJ628" s="53"/>
      <c r="RK628" s="53"/>
      <c r="RL628" s="53"/>
      <c r="RM628" s="53"/>
      <c r="RN628" s="53"/>
      <c r="RO628" s="53"/>
      <c r="RP628" s="53"/>
      <c r="RQ628" s="53"/>
      <c r="RR628" s="53"/>
      <c r="RS628" s="53"/>
      <c r="RT628" s="53"/>
      <c r="RU628" s="53"/>
      <c r="RV628" s="53"/>
      <c r="RW628" s="53"/>
      <c r="RX628" s="53"/>
      <c r="RY628" s="53"/>
      <c r="RZ628" s="53"/>
      <c r="SA628" s="53"/>
      <c r="SB628" s="53"/>
      <c r="SC628" s="53"/>
      <c r="SD628" s="53"/>
      <c r="SE628" s="53"/>
      <c r="SF628" s="53"/>
      <c r="SG628" s="53"/>
      <c r="SH628" s="53"/>
      <c r="SI628" s="53"/>
      <c r="SJ628" s="53"/>
      <c r="SK628" s="53"/>
      <c r="SL628" s="53"/>
      <c r="SM628" s="53"/>
      <c r="SN628" s="53"/>
      <c r="SO628" s="53"/>
      <c r="SP628" s="53"/>
      <c r="SQ628" s="53"/>
      <c r="SR628" s="53"/>
      <c r="SS628" s="53"/>
      <c r="ST628" s="53"/>
      <c r="SU628" s="53"/>
      <c r="SV628" s="53"/>
      <c r="SW628" s="53"/>
      <c r="SX628" s="53"/>
      <c r="SY628" s="53"/>
      <c r="SZ628" s="53"/>
      <c r="TA628" s="53"/>
      <c r="TB628" s="53"/>
      <c r="TC628" s="53"/>
      <c r="TD628" s="53"/>
      <c r="TE628" s="53"/>
      <c r="TF628" s="53"/>
      <c r="TG628" s="53"/>
      <c r="TH628" s="53"/>
      <c r="TI628" s="53"/>
      <c r="TJ628" s="53"/>
      <c r="TK628" s="53"/>
      <c r="TL628" s="53"/>
      <c r="TM628" s="53"/>
      <c r="TN628" s="53"/>
      <c r="TO628" s="53"/>
      <c r="TP628" s="53"/>
      <c r="TQ628" s="53"/>
      <c r="TR628" s="53"/>
      <c r="TS628" s="53"/>
      <c r="TT628" s="53"/>
      <c r="TU628" s="53"/>
      <c r="TV628" s="53"/>
      <c r="TW628" s="53"/>
      <c r="TX628" s="53"/>
      <c r="TY628" s="53"/>
      <c r="TZ628" s="53"/>
      <c r="UA628" s="53"/>
      <c r="UB628" s="53"/>
      <c r="UC628" s="53"/>
      <c r="UD628" s="53"/>
      <c r="UE628" s="53"/>
      <c r="UF628" s="53"/>
      <c r="UG628" s="53"/>
    </row>
    <row r="629" spans="12:553" s="19" customFormat="1" ht="15.75" customHeight="1" x14ac:dyDescent="0.2">
      <c r="L629" s="66"/>
      <c r="M629" s="66"/>
      <c r="N629" s="52"/>
      <c r="O629" s="53"/>
      <c r="P629" s="53"/>
      <c r="Q629" s="53"/>
      <c r="R629" s="53"/>
      <c r="S629" s="53"/>
      <c r="T629" s="53"/>
      <c r="U629" s="53"/>
      <c r="V629" s="53"/>
      <c r="W629" s="53"/>
      <c r="X629" s="53"/>
      <c r="Y629" s="53"/>
      <c r="Z629" s="53"/>
      <c r="AA629" s="53"/>
      <c r="AB629" s="53"/>
      <c r="AC629" s="53"/>
      <c r="AD629" s="53"/>
      <c r="AE629" s="53"/>
      <c r="AF629" s="53"/>
      <c r="AG629" s="53"/>
      <c r="AH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c r="BM629" s="53"/>
      <c r="BN629" s="53"/>
      <c r="BO629" s="53"/>
      <c r="BP629" s="53"/>
      <c r="BQ629" s="53"/>
      <c r="BR629" s="53"/>
      <c r="BS629" s="53"/>
      <c r="BT629" s="53"/>
      <c r="BU629" s="53"/>
      <c r="BV629" s="53"/>
      <c r="BW629" s="53"/>
      <c r="BX629" s="53"/>
      <c r="BY629" s="53"/>
      <c r="BZ629" s="53"/>
      <c r="CA629" s="53"/>
      <c r="CB629" s="53"/>
      <c r="CC629" s="53"/>
      <c r="CD629" s="53"/>
      <c r="CE629" s="53"/>
      <c r="CF629" s="53"/>
      <c r="CG629" s="53"/>
      <c r="CH629" s="53"/>
      <c r="CI629" s="53"/>
      <c r="CJ629" s="53"/>
      <c r="CK629" s="53"/>
      <c r="CL629" s="53"/>
      <c r="CM629" s="53"/>
      <c r="CN629" s="53"/>
      <c r="CO629" s="53"/>
      <c r="CP629" s="53"/>
      <c r="CQ629" s="53"/>
      <c r="CR629" s="53"/>
      <c r="CS629" s="53"/>
      <c r="CT629" s="53"/>
      <c r="CU629" s="53"/>
      <c r="CV629" s="53"/>
      <c r="CW629" s="53"/>
      <c r="CX629" s="53"/>
      <c r="CY629" s="53"/>
      <c r="CZ629" s="53"/>
      <c r="DA629" s="53"/>
      <c r="DB629" s="53"/>
      <c r="DC629" s="53"/>
      <c r="DD629" s="53"/>
      <c r="DE629" s="53"/>
      <c r="DF629" s="53"/>
      <c r="DG629" s="53"/>
      <c r="DH629" s="53"/>
      <c r="DI629" s="53"/>
      <c r="DJ629" s="53"/>
      <c r="DK629" s="53"/>
      <c r="DL629" s="53"/>
      <c r="DM629" s="53"/>
      <c r="DN629" s="53"/>
      <c r="DO629" s="53"/>
      <c r="DP629" s="53"/>
      <c r="DQ629" s="53"/>
      <c r="DR629" s="53"/>
      <c r="DS629" s="53"/>
      <c r="DT629" s="53"/>
      <c r="DU629" s="53"/>
      <c r="DV629" s="53"/>
      <c r="DW629" s="53"/>
      <c r="DX629" s="53"/>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3"/>
      <c r="FK629" s="53"/>
      <c r="FL629" s="53"/>
      <c r="FM629" s="53"/>
      <c r="FN629" s="53"/>
      <c r="FO629" s="53"/>
      <c r="FP629" s="53"/>
      <c r="FQ629" s="53"/>
      <c r="FR629" s="53"/>
      <c r="FS629" s="53"/>
      <c r="FT629" s="53"/>
      <c r="FU629" s="53"/>
      <c r="FV629" s="53"/>
      <c r="FW629" s="53"/>
      <c r="FX629" s="53"/>
      <c r="FY629" s="53"/>
      <c r="FZ629" s="53"/>
      <c r="GA629" s="53"/>
      <c r="GB629" s="53"/>
      <c r="GC629" s="53"/>
      <c r="GD629" s="53"/>
      <c r="GE629" s="53"/>
      <c r="GF629" s="53"/>
      <c r="GG629" s="53"/>
      <c r="GH629" s="53"/>
      <c r="GI629" s="53"/>
      <c r="GJ629" s="53"/>
      <c r="GK629" s="53"/>
      <c r="GL629" s="53"/>
      <c r="GM629" s="53"/>
      <c r="GN629" s="53"/>
      <c r="GO629" s="53"/>
      <c r="GP629" s="53"/>
      <c r="GQ629" s="53"/>
      <c r="GR629" s="53"/>
      <c r="GS629" s="53"/>
      <c r="GT629" s="53"/>
      <c r="GU629" s="53"/>
      <c r="GV629" s="53"/>
      <c r="GW629" s="53"/>
      <c r="GX629" s="53"/>
      <c r="GY629" s="53"/>
      <c r="GZ629" s="53"/>
      <c r="HA629" s="53"/>
      <c r="HB629" s="53"/>
      <c r="HC629" s="53"/>
      <c r="HD629" s="53"/>
      <c r="HE629" s="53"/>
      <c r="HF629" s="53"/>
      <c r="HG629" s="53"/>
      <c r="HH629" s="53"/>
      <c r="HI629" s="53"/>
      <c r="HJ629" s="53"/>
      <c r="HK629" s="53"/>
      <c r="HL629" s="53"/>
      <c r="HM629" s="53"/>
      <c r="HN629" s="53"/>
      <c r="HO629" s="53"/>
      <c r="HP629" s="53"/>
      <c r="HQ629" s="53"/>
      <c r="HR629" s="53"/>
      <c r="HS629" s="53"/>
      <c r="HT629" s="53"/>
      <c r="HU629" s="53"/>
      <c r="HV629" s="53"/>
      <c r="HW629" s="53"/>
      <c r="HX629" s="53"/>
      <c r="HY629" s="53"/>
      <c r="HZ629" s="53"/>
      <c r="IA629" s="53"/>
      <c r="IB629" s="53"/>
      <c r="IC629" s="53"/>
      <c r="ID629" s="53"/>
      <c r="IE629" s="53"/>
      <c r="IF629" s="53"/>
      <c r="IG629" s="53"/>
      <c r="IH629" s="53"/>
      <c r="II629" s="53"/>
      <c r="IJ629" s="53"/>
      <c r="IK629" s="53"/>
      <c r="IL629" s="53"/>
      <c r="IM629" s="53"/>
      <c r="IN629" s="53"/>
      <c r="IO629" s="53"/>
      <c r="IP629" s="53"/>
      <c r="IQ629" s="53"/>
      <c r="IR629" s="53"/>
      <c r="IS629" s="53"/>
      <c r="IT629" s="53"/>
      <c r="IU629" s="53"/>
      <c r="IV629" s="53"/>
      <c r="IW629" s="53"/>
      <c r="IX629" s="53"/>
      <c r="IY629" s="53"/>
      <c r="IZ629" s="53"/>
      <c r="JA629" s="53"/>
      <c r="JB629" s="53"/>
      <c r="JC629" s="53"/>
      <c r="JD629" s="53"/>
      <c r="JE629" s="53"/>
      <c r="JF629" s="53"/>
      <c r="JG629" s="53"/>
      <c r="JH629" s="53"/>
      <c r="JI629" s="53"/>
      <c r="JJ629" s="53"/>
      <c r="JK629" s="53"/>
      <c r="JL629" s="53"/>
      <c r="JM629" s="53"/>
      <c r="JN629" s="53"/>
      <c r="JO629" s="53"/>
      <c r="JP629" s="53"/>
      <c r="JQ629" s="53"/>
      <c r="JR629" s="53"/>
      <c r="JS629" s="53"/>
      <c r="JT629" s="53"/>
      <c r="JU629" s="53"/>
      <c r="JV629" s="53"/>
      <c r="JW629" s="53"/>
      <c r="JX629" s="53"/>
      <c r="JY629" s="53"/>
      <c r="JZ629" s="53"/>
      <c r="KA629" s="53"/>
      <c r="KB629" s="53"/>
      <c r="KC629" s="53"/>
      <c r="KD629" s="53"/>
      <c r="KE629" s="53"/>
      <c r="KF629" s="53"/>
      <c r="KG629" s="53"/>
      <c r="KH629" s="53"/>
      <c r="KI629" s="53"/>
      <c r="KJ629" s="53"/>
      <c r="KK629" s="53"/>
      <c r="KL629" s="53"/>
      <c r="KM629" s="53"/>
      <c r="KN629" s="53"/>
      <c r="KO629" s="53"/>
      <c r="KP629" s="53"/>
      <c r="KQ629" s="53"/>
      <c r="KR629" s="53"/>
      <c r="KS629" s="53"/>
      <c r="KT629" s="53"/>
      <c r="KU629" s="53"/>
      <c r="KV629" s="53"/>
      <c r="KW629" s="53"/>
      <c r="KX629" s="53"/>
      <c r="KY629" s="53"/>
      <c r="KZ629" s="53"/>
      <c r="LA629" s="53"/>
      <c r="LB629" s="53"/>
      <c r="LC629" s="53"/>
      <c r="LD629" s="53"/>
      <c r="LE629" s="53"/>
      <c r="LF629" s="53"/>
      <c r="LG629" s="53"/>
      <c r="LH629" s="53"/>
      <c r="LI629" s="53"/>
      <c r="LJ629" s="53"/>
      <c r="LK629" s="53"/>
      <c r="LL629" s="53"/>
      <c r="LM629" s="53"/>
      <c r="LN629" s="53"/>
      <c r="LO629" s="53"/>
      <c r="LP629" s="53"/>
      <c r="LQ629" s="53"/>
      <c r="LR629" s="53"/>
      <c r="LS629" s="53"/>
      <c r="LT629" s="53"/>
      <c r="LU629" s="53"/>
      <c r="LV629" s="53"/>
      <c r="LW629" s="53"/>
      <c r="LX629" s="53"/>
      <c r="LY629" s="53"/>
      <c r="LZ629" s="53"/>
      <c r="MA629" s="53"/>
      <c r="MB629" s="53"/>
      <c r="MC629" s="53"/>
      <c r="MD629" s="53"/>
      <c r="ME629" s="53"/>
      <c r="MF629" s="53"/>
      <c r="MG629" s="53"/>
      <c r="MH629" s="53"/>
      <c r="MI629" s="53"/>
      <c r="MJ629" s="53"/>
      <c r="MK629" s="53"/>
      <c r="ML629" s="53"/>
      <c r="MM629" s="53"/>
      <c r="MN629" s="53"/>
      <c r="MO629" s="53"/>
      <c r="MP629" s="53"/>
      <c r="MQ629" s="53"/>
      <c r="MR629" s="53"/>
      <c r="MS629" s="53"/>
      <c r="MT629" s="53"/>
      <c r="MU629" s="53"/>
      <c r="MV629" s="53"/>
      <c r="MW629" s="53"/>
      <c r="MX629" s="53"/>
      <c r="MY629" s="53"/>
      <c r="MZ629" s="53"/>
      <c r="NA629" s="53"/>
      <c r="NB629" s="53"/>
      <c r="NC629" s="53"/>
      <c r="ND629" s="53"/>
      <c r="NE629" s="53"/>
      <c r="NF629" s="53"/>
      <c r="NG629" s="53"/>
      <c r="NH629" s="53"/>
      <c r="NI629" s="53"/>
      <c r="NJ629" s="53"/>
      <c r="NK629" s="53"/>
      <c r="NL629" s="53"/>
      <c r="NM629" s="53"/>
      <c r="NN629" s="53"/>
      <c r="NO629" s="53"/>
      <c r="NP629" s="53"/>
      <c r="NQ629" s="53"/>
      <c r="NR629" s="53"/>
      <c r="NS629" s="53"/>
      <c r="NT629" s="53"/>
      <c r="NU629" s="53"/>
      <c r="NV629" s="53"/>
      <c r="NW629" s="53"/>
      <c r="NX629" s="53"/>
      <c r="NY629" s="53"/>
      <c r="NZ629" s="53"/>
      <c r="OA629" s="53"/>
      <c r="OB629" s="53"/>
      <c r="OC629" s="53"/>
      <c r="OD629" s="53"/>
      <c r="OE629" s="53"/>
      <c r="OF629" s="53"/>
      <c r="OG629" s="53"/>
      <c r="OH629" s="53"/>
      <c r="OI629" s="53"/>
      <c r="OJ629" s="53"/>
      <c r="OK629" s="53"/>
      <c r="OL629" s="53"/>
      <c r="OM629" s="53"/>
      <c r="ON629" s="53"/>
      <c r="OO629" s="53"/>
      <c r="OP629" s="53"/>
      <c r="OQ629" s="53"/>
      <c r="OR629" s="53"/>
      <c r="OS629" s="53"/>
      <c r="OT629" s="53"/>
      <c r="OU629" s="53"/>
      <c r="OV629" s="53"/>
      <c r="OW629" s="53"/>
      <c r="OX629" s="53"/>
      <c r="OY629" s="53"/>
      <c r="OZ629" s="53"/>
      <c r="PA629" s="53"/>
      <c r="PB629" s="53"/>
      <c r="PC629" s="53"/>
      <c r="PD629" s="53"/>
      <c r="PE629" s="53"/>
      <c r="PF629" s="53"/>
      <c r="PG629" s="53"/>
      <c r="PH629" s="53"/>
      <c r="PI629" s="53"/>
      <c r="PJ629" s="53"/>
      <c r="PK629" s="53"/>
      <c r="PL629" s="53"/>
      <c r="PM629" s="53"/>
      <c r="PN629" s="53"/>
      <c r="PO629" s="53"/>
      <c r="PP629" s="53"/>
      <c r="PQ629" s="53"/>
      <c r="PR629" s="53"/>
      <c r="PS629" s="53"/>
      <c r="PT629" s="53"/>
      <c r="PU629" s="53"/>
      <c r="PV629" s="53"/>
      <c r="PW629" s="53"/>
      <c r="PX629" s="53"/>
      <c r="PY629" s="53"/>
      <c r="PZ629" s="53"/>
      <c r="QA629" s="53"/>
      <c r="QB629" s="53"/>
      <c r="QC629" s="53"/>
      <c r="QD629" s="53"/>
      <c r="QE629" s="53"/>
      <c r="QF629" s="53"/>
      <c r="QG629" s="53"/>
      <c r="QH629" s="53"/>
      <c r="QI629" s="53"/>
      <c r="QJ629" s="53"/>
      <c r="QK629" s="53"/>
      <c r="QL629" s="53"/>
      <c r="QM629" s="53"/>
      <c r="QN629" s="53"/>
      <c r="QO629" s="53"/>
      <c r="QP629" s="53"/>
      <c r="QQ629" s="53"/>
      <c r="QR629" s="53"/>
      <c r="QS629" s="53"/>
      <c r="QT629" s="53"/>
      <c r="QU629" s="53"/>
      <c r="QV629" s="53"/>
      <c r="QW629" s="53"/>
      <c r="QX629" s="53"/>
      <c r="QY629" s="53"/>
      <c r="QZ629" s="53"/>
      <c r="RA629" s="53"/>
      <c r="RB629" s="53"/>
      <c r="RC629" s="53"/>
      <c r="RD629" s="53"/>
      <c r="RE629" s="53"/>
      <c r="RF629" s="53"/>
      <c r="RG629" s="53"/>
      <c r="RH629" s="53"/>
      <c r="RI629" s="53"/>
      <c r="RJ629" s="53"/>
      <c r="RK629" s="53"/>
      <c r="RL629" s="53"/>
      <c r="RM629" s="53"/>
      <c r="RN629" s="53"/>
      <c r="RO629" s="53"/>
      <c r="RP629" s="53"/>
      <c r="RQ629" s="53"/>
      <c r="RR629" s="53"/>
      <c r="RS629" s="53"/>
      <c r="RT629" s="53"/>
      <c r="RU629" s="53"/>
      <c r="RV629" s="53"/>
      <c r="RW629" s="53"/>
      <c r="RX629" s="53"/>
      <c r="RY629" s="53"/>
      <c r="RZ629" s="53"/>
      <c r="SA629" s="53"/>
      <c r="SB629" s="53"/>
      <c r="SC629" s="53"/>
      <c r="SD629" s="53"/>
      <c r="SE629" s="53"/>
      <c r="SF629" s="53"/>
      <c r="SG629" s="53"/>
      <c r="SH629" s="53"/>
      <c r="SI629" s="53"/>
      <c r="SJ629" s="53"/>
      <c r="SK629" s="53"/>
      <c r="SL629" s="53"/>
      <c r="SM629" s="53"/>
      <c r="SN629" s="53"/>
      <c r="SO629" s="53"/>
      <c r="SP629" s="53"/>
      <c r="SQ629" s="53"/>
      <c r="SR629" s="53"/>
      <c r="SS629" s="53"/>
      <c r="ST629" s="53"/>
      <c r="SU629" s="53"/>
      <c r="SV629" s="53"/>
      <c r="SW629" s="53"/>
      <c r="SX629" s="53"/>
      <c r="SY629" s="53"/>
      <c r="SZ629" s="53"/>
      <c r="TA629" s="53"/>
      <c r="TB629" s="53"/>
      <c r="TC629" s="53"/>
      <c r="TD629" s="53"/>
      <c r="TE629" s="53"/>
      <c r="TF629" s="53"/>
      <c r="TG629" s="53"/>
      <c r="TH629" s="53"/>
      <c r="TI629" s="53"/>
      <c r="TJ629" s="53"/>
      <c r="TK629" s="53"/>
      <c r="TL629" s="53"/>
      <c r="TM629" s="53"/>
      <c r="TN629" s="53"/>
      <c r="TO629" s="53"/>
      <c r="TP629" s="53"/>
      <c r="TQ629" s="53"/>
      <c r="TR629" s="53"/>
      <c r="TS629" s="53"/>
      <c r="TT629" s="53"/>
      <c r="TU629" s="53"/>
      <c r="TV629" s="53"/>
      <c r="TW629" s="53"/>
      <c r="TX629" s="53"/>
      <c r="TY629" s="53"/>
      <c r="TZ629" s="53"/>
      <c r="UA629" s="53"/>
      <c r="UB629" s="53"/>
      <c r="UC629" s="53"/>
      <c r="UD629" s="53"/>
      <c r="UE629" s="53"/>
      <c r="UF629" s="53"/>
      <c r="UG629" s="53"/>
    </row>
    <row r="630" spans="12:553" s="19" customFormat="1" ht="15.75" customHeight="1" x14ac:dyDescent="0.2">
      <c r="L630" s="66"/>
      <c r="M630" s="66"/>
      <c r="N630" s="52"/>
      <c r="O630" s="53"/>
      <c r="P630" s="53"/>
      <c r="Q630" s="53"/>
      <c r="R630" s="53"/>
      <c r="S630" s="53"/>
      <c r="T630" s="53"/>
      <c r="U630" s="53"/>
      <c r="V630" s="53"/>
      <c r="W630" s="53"/>
      <c r="X630" s="53"/>
      <c r="Y630" s="53"/>
      <c r="Z630" s="53"/>
      <c r="AA630" s="53"/>
      <c r="AB630" s="53"/>
      <c r="AC630" s="53"/>
      <c r="AD630" s="53"/>
      <c r="AE630" s="53"/>
      <c r="AF630" s="53"/>
      <c r="AG630" s="53"/>
      <c r="AH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c r="BM630" s="53"/>
      <c r="BN630" s="53"/>
      <c r="BO630" s="53"/>
      <c r="BP630" s="53"/>
      <c r="BQ630" s="53"/>
      <c r="BR630" s="53"/>
      <c r="BS630" s="53"/>
      <c r="BT630" s="53"/>
      <c r="BU630" s="53"/>
      <c r="BV630" s="53"/>
      <c r="BW630" s="53"/>
      <c r="BX630" s="53"/>
      <c r="BY630" s="53"/>
      <c r="BZ630" s="53"/>
      <c r="CA630" s="53"/>
      <c r="CB630" s="53"/>
      <c r="CC630" s="53"/>
      <c r="CD630" s="53"/>
      <c r="CE630" s="53"/>
      <c r="CF630" s="53"/>
      <c r="CG630" s="53"/>
      <c r="CH630" s="53"/>
      <c r="CI630" s="53"/>
      <c r="CJ630" s="53"/>
      <c r="CK630" s="53"/>
      <c r="CL630" s="53"/>
      <c r="CM630" s="53"/>
      <c r="CN630" s="53"/>
      <c r="CO630" s="53"/>
      <c r="CP630" s="53"/>
      <c r="CQ630" s="53"/>
      <c r="CR630" s="53"/>
      <c r="CS630" s="53"/>
      <c r="CT630" s="53"/>
      <c r="CU630" s="53"/>
      <c r="CV630" s="53"/>
      <c r="CW630" s="53"/>
      <c r="CX630" s="53"/>
      <c r="CY630" s="53"/>
      <c r="CZ630" s="53"/>
      <c r="DA630" s="53"/>
      <c r="DB630" s="53"/>
      <c r="DC630" s="53"/>
      <c r="DD630" s="53"/>
      <c r="DE630" s="53"/>
      <c r="DF630" s="53"/>
      <c r="DG630" s="53"/>
      <c r="DH630" s="53"/>
      <c r="DI630" s="53"/>
      <c r="DJ630" s="53"/>
      <c r="DK630" s="53"/>
      <c r="DL630" s="53"/>
      <c r="DM630" s="53"/>
      <c r="DN630" s="53"/>
      <c r="DO630" s="53"/>
      <c r="DP630" s="53"/>
      <c r="DQ630" s="53"/>
      <c r="DR630" s="53"/>
      <c r="DS630" s="53"/>
      <c r="DT630" s="53"/>
      <c r="DU630" s="53"/>
      <c r="DV630" s="53"/>
      <c r="DW630" s="53"/>
      <c r="DX630" s="53"/>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3"/>
      <c r="FK630" s="53"/>
      <c r="FL630" s="53"/>
      <c r="FM630" s="53"/>
      <c r="FN630" s="53"/>
      <c r="FO630" s="53"/>
      <c r="FP630" s="53"/>
      <c r="FQ630" s="53"/>
      <c r="FR630" s="53"/>
      <c r="FS630" s="53"/>
      <c r="FT630" s="53"/>
      <c r="FU630" s="53"/>
      <c r="FV630" s="53"/>
      <c r="FW630" s="53"/>
      <c r="FX630" s="53"/>
      <c r="FY630" s="53"/>
      <c r="FZ630" s="53"/>
      <c r="GA630" s="53"/>
      <c r="GB630" s="53"/>
      <c r="GC630" s="53"/>
      <c r="GD630" s="53"/>
      <c r="GE630" s="53"/>
      <c r="GF630" s="53"/>
      <c r="GG630" s="53"/>
      <c r="GH630" s="53"/>
      <c r="GI630" s="53"/>
      <c r="GJ630" s="53"/>
      <c r="GK630" s="53"/>
      <c r="GL630" s="53"/>
      <c r="GM630" s="53"/>
      <c r="GN630" s="53"/>
      <c r="GO630" s="53"/>
      <c r="GP630" s="53"/>
      <c r="GQ630" s="53"/>
      <c r="GR630" s="53"/>
      <c r="GS630" s="53"/>
      <c r="GT630" s="53"/>
      <c r="GU630" s="53"/>
      <c r="GV630" s="53"/>
      <c r="GW630" s="53"/>
      <c r="GX630" s="53"/>
      <c r="GY630" s="53"/>
      <c r="GZ630" s="53"/>
      <c r="HA630" s="53"/>
      <c r="HB630" s="53"/>
      <c r="HC630" s="53"/>
      <c r="HD630" s="53"/>
      <c r="HE630" s="53"/>
      <c r="HF630" s="53"/>
      <c r="HG630" s="53"/>
      <c r="HH630" s="53"/>
      <c r="HI630" s="53"/>
      <c r="HJ630" s="53"/>
      <c r="HK630" s="53"/>
      <c r="HL630" s="53"/>
      <c r="HM630" s="53"/>
      <c r="HN630" s="53"/>
      <c r="HO630" s="53"/>
      <c r="HP630" s="53"/>
      <c r="HQ630" s="53"/>
      <c r="HR630" s="53"/>
      <c r="HS630" s="53"/>
      <c r="HT630" s="53"/>
      <c r="HU630" s="53"/>
      <c r="HV630" s="53"/>
      <c r="HW630" s="53"/>
      <c r="HX630" s="53"/>
      <c r="HY630" s="53"/>
      <c r="HZ630" s="53"/>
      <c r="IA630" s="53"/>
      <c r="IB630" s="53"/>
      <c r="IC630" s="53"/>
      <c r="ID630" s="53"/>
      <c r="IE630" s="53"/>
      <c r="IF630" s="53"/>
      <c r="IG630" s="53"/>
      <c r="IH630" s="53"/>
      <c r="II630" s="53"/>
      <c r="IJ630" s="53"/>
      <c r="IK630" s="53"/>
      <c r="IL630" s="53"/>
      <c r="IM630" s="53"/>
      <c r="IN630" s="53"/>
      <c r="IO630" s="53"/>
      <c r="IP630" s="53"/>
      <c r="IQ630" s="53"/>
      <c r="IR630" s="53"/>
      <c r="IS630" s="53"/>
      <c r="IT630" s="53"/>
      <c r="IU630" s="53"/>
      <c r="IV630" s="53"/>
      <c r="IW630" s="53"/>
      <c r="IX630" s="53"/>
      <c r="IY630" s="53"/>
      <c r="IZ630" s="53"/>
      <c r="JA630" s="53"/>
      <c r="JB630" s="53"/>
      <c r="JC630" s="53"/>
      <c r="JD630" s="53"/>
      <c r="JE630" s="53"/>
      <c r="JF630" s="53"/>
      <c r="JG630" s="53"/>
      <c r="JH630" s="53"/>
      <c r="JI630" s="53"/>
      <c r="JJ630" s="53"/>
      <c r="JK630" s="53"/>
      <c r="JL630" s="53"/>
      <c r="JM630" s="53"/>
      <c r="JN630" s="53"/>
      <c r="JO630" s="53"/>
      <c r="JP630" s="53"/>
      <c r="JQ630" s="53"/>
      <c r="JR630" s="53"/>
      <c r="JS630" s="53"/>
      <c r="JT630" s="53"/>
      <c r="JU630" s="53"/>
      <c r="JV630" s="53"/>
      <c r="JW630" s="53"/>
      <c r="JX630" s="53"/>
      <c r="JY630" s="53"/>
      <c r="JZ630" s="53"/>
      <c r="KA630" s="53"/>
      <c r="KB630" s="53"/>
      <c r="KC630" s="53"/>
      <c r="KD630" s="53"/>
      <c r="KE630" s="53"/>
      <c r="KF630" s="53"/>
      <c r="KG630" s="53"/>
      <c r="KH630" s="53"/>
      <c r="KI630" s="53"/>
      <c r="KJ630" s="53"/>
      <c r="KK630" s="53"/>
      <c r="KL630" s="53"/>
      <c r="KM630" s="53"/>
      <c r="KN630" s="53"/>
      <c r="KO630" s="53"/>
      <c r="KP630" s="53"/>
      <c r="KQ630" s="53"/>
      <c r="KR630" s="53"/>
      <c r="KS630" s="53"/>
      <c r="KT630" s="53"/>
      <c r="KU630" s="53"/>
      <c r="KV630" s="53"/>
      <c r="KW630" s="53"/>
      <c r="KX630" s="53"/>
      <c r="KY630" s="53"/>
      <c r="KZ630" s="53"/>
      <c r="LA630" s="53"/>
      <c r="LB630" s="53"/>
      <c r="LC630" s="53"/>
      <c r="LD630" s="53"/>
      <c r="LE630" s="53"/>
      <c r="LF630" s="53"/>
      <c r="LG630" s="53"/>
      <c r="LH630" s="53"/>
      <c r="LI630" s="53"/>
      <c r="LJ630" s="53"/>
      <c r="LK630" s="53"/>
      <c r="LL630" s="53"/>
      <c r="LM630" s="53"/>
      <c r="LN630" s="53"/>
      <c r="LO630" s="53"/>
      <c r="LP630" s="53"/>
      <c r="LQ630" s="53"/>
      <c r="LR630" s="53"/>
      <c r="LS630" s="53"/>
      <c r="LT630" s="53"/>
      <c r="LU630" s="53"/>
      <c r="LV630" s="53"/>
      <c r="LW630" s="53"/>
      <c r="LX630" s="53"/>
      <c r="LY630" s="53"/>
      <c r="LZ630" s="53"/>
      <c r="MA630" s="53"/>
      <c r="MB630" s="53"/>
      <c r="MC630" s="53"/>
      <c r="MD630" s="53"/>
      <c r="ME630" s="53"/>
      <c r="MF630" s="53"/>
      <c r="MG630" s="53"/>
      <c r="MH630" s="53"/>
      <c r="MI630" s="53"/>
      <c r="MJ630" s="53"/>
      <c r="MK630" s="53"/>
      <c r="ML630" s="53"/>
      <c r="MM630" s="53"/>
      <c r="MN630" s="53"/>
      <c r="MO630" s="53"/>
      <c r="MP630" s="53"/>
      <c r="MQ630" s="53"/>
      <c r="MR630" s="53"/>
      <c r="MS630" s="53"/>
      <c r="MT630" s="53"/>
      <c r="MU630" s="53"/>
      <c r="MV630" s="53"/>
      <c r="MW630" s="53"/>
      <c r="MX630" s="53"/>
      <c r="MY630" s="53"/>
      <c r="MZ630" s="53"/>
      <c r="NA630" s="53"/>
      <c r="NB630" s="53"/>
      <c r="NC630" s="53"/>
      <c r="ND630" s="53"/>
      <c r="NE630" s="53"/>
      <c r="NF630" s="53"/>
      <c r="NG630" s="53"/>
      <c r="NH630" s="53"/>
      <c r="NI630" s="53"/>
      <c r="NJ630" s="53"/>
      <c r="NK630" s="53"/>
      <c r="NL630" s="53"/>
      <c r="NM630" s="53"/>
      <c r="NN630" s="53"/>
      <c r="NO630" s="53"/>
      <c r="NP630" s="53"/>
      <c r="NQ630" s="53"/>
      <c r="NR630" s="53"/>
      <c r="NS630" s="53"/>
      <c r="NT630" s="53"/>
      <c r="NU630" s="53"/>
      <c r="NV630" s="53"/>
      <c r="NW630" s="53"/>
      <c r="NX630" s="53"/>
      <c r="NY630" s="53"/>
      <c r="NZ630" s="53"/>
      <c r="OA630" s="53"/>
      <c r="OB630" s="53"/>
      <c r="OC630" s="53"/>
      <c r="OD630" s="53"/>
      <c r="OE630" s="53"/>
      <c r="OF630" s="53"/>
      <c r="OG630" s="53"/>
      <c r="OH630" s="53"/>
      <c r="OI630" s="53"/>
      <c r="OJ630" s="53"/>
      <c r="OK630" s="53"/>
      <c r="OL630" s="53"/>
      <c r="OM630" s="53"/>
      <c r="ON630" s="53"/>
      <c r="OO630" s="53"/>
      <c r="OP630" s="53"/>
      <c r="OQ630" s="53"/>
      <c r="OR630" s="53"/>
      <c r="OS630" s="53"/>
      <c r="OT630" s="53"/>
      <c r="OU630" s="53"/>
      <c r="OV630" s="53"/>
      <c r="OW630" s="53"/>
      <c r="OX630" s="53"/>
      <c r="OY630" s="53"/>
      <c r="OZ630" s="53"/>
      <c r="PA630" s="53"/>
      <c r="PB630" s="53"/>
      <c r="PC630" s="53"/>
      <c r="PD630" s="53"/>
      <c r="PE630" s="53"/>
      <c r="PF630" s="53"/>
      <c r="PG630" s="53"/>
      <c r="PH630" s="53"/>
      <c r="PI630" s="53"/>
      <c r="PJ630" s="53"/>
      <c r="PK630" s="53"/>
      <c r="PL630" s="53"/>
      <c r="PM630" s="53"/>
      <c r="PN630" s="53"/>
      <c r="PO630" s="53"/>
      <c r="PP630" s="53"/>
      <c r="PQ630" s="53"/>
      <c r="PR630" s="53"/>
      <c r="PS630" s="53"/>
      <c r="PT630" s="53"/>
      <c r="PU630" s="53"/>
      <c r="PV630" s="53"/>
      <c r="PW630" s="53"/>
      <c r="PX630" s="53"/>
      <c r="PY630" s="53"/>
      <c r="PZ630" s="53"/>
      <c r="QA630" s="53"/>
      <c r="QB630" s="53"/>
      <c r="QC630" s="53"/>
      <c r="QD630" s="53"/>
      <c r="QE630" s="53"/>
      <c r="QF630" s="53"/>
      <c r="QG630" s="53"/>
      <c r="QH630" s="53"/>
      <c r="QI630" s="53"/>
      <c r="QJ630" s="53"/>
      <c r="QK630" s="53"/>
      <c r="QL630" s="53"/>
      <c r="QM630" s="53"/>
      <c r="QN630" s="53"/>
      <c r="QO630" s="53"/>
      <c r="QP630" s="53"/>
      <c r="QQ630" s="53"/>
      <c r="QR630" s="53"/>
      <c r="QS630" s="53"/>
      <c r="QT630" s="53"/>
      <c r="QU630" s="53"/>
      <c r="QV630" s="53"/>
      <c r="QW630" s="53"/>
      <c r="QX630" s="53"/>
      <c r="QY630" s="53"/>
      <c r="QZ630" s="53"/>
      <c r="RA630" s="53"/>
      <c r="RB630" s="53"/>
      <c r="RC630" s="53"/>
      <c r="RD630" s="53"/>
      <c r="RE630" s="53"/>
      <c r="RF630" s="53"/>
      <c r="RG630" s="53"/>
      <c r="RH630" s="53"/>
      <c r="RI630" s="53"/>
      <c r="RJ630" s="53"/>
      <c r="RK630" s="53"/>
      <c r="RL630" s="53"/>
      <c r="RM630" s="53"/>
      <c r="RN630" s="53"/>
      <c r="RO630" s="53"/>
      <c r="RP630" s="53"/>
      <c r="RQ630" s="53"/>
      <c r="RR630" s="53"/>
      <c r="RS630" s="53"/>
      <c r="RT630" s="53"/>
      <c r="RU630" s="53"/>
      <c r="RV630" s="53"/>
      <c r="RW630" s="53"/>
      <c r="RX630" s="53"/>
      <c r="RY630" s="53"/>
      <c r="RZ630" s="53"/>
      <c r="SA630" s="53"/>
      <c r="SB630" s="53"/>
      <c r="SC630" s="53"/>
      <c r="SD630" s="53"/>
      <c r="SE630" s="53"/>
      <c r="SF630" s="53"/>
      <c r="SG630" s="53"/>
      <c r="SH630" s="53"/>
      <c r="SI630" s="53"/>
      <c r="SJ630" s="53"/>
      <c r="SK630" s="53"/>
      <c r="SL630" s="53"/>
      <c r="SM630" s="53"/>
      <c r="SN630" s="53"/>
      <c r="SO630" s="53"/>
      <c r="SP630" s="53"/>
      <c r="SQ630" s="53"/>
      <c r="SR630" s="53"/>
      <c r="SS630" s="53"/>
      <c r="ST630" s="53"/>
      <c r="SU630" s="53"/>
      <c r="SV630" s="53"/>
      <c r="SW630" s="53"/>
      <c r="SX630" s="53"/>
      <c r="SY630" s="53"/>
      <c r="SZ630" s="53"/>
      <c r="TA630" s="53"/>
      <c r="TB630" s="53"/>
      <c r="TC630" s="53"/>
      <c r="TD630" s="53"/>
      <c r="TE630" s="53"/>
      <c r="TF630" s="53"/>
      <c r="TG630" s="53"/>
      <c r="TH630" s="53"/>
      <c r="TI630" s="53"/>
      <c r="TJ630" s="53"/>
      <c r="TK630" s="53"/>
      <c r="TL630" s="53"/>
      <c r="TM630" s="53"/>
      <c r="TN630" s="53"/>
      <c r="TO630" s="53"/>
      <c r="TP630" s="53"/>
      <c r="TQ630" s="53"/>
      <c r="TR630" s="53"/>
      <c r="TS630" s="53"/>
      <c r="TT630" s="53"/>
      <c r="TU630" s="53"/>
      <c r="TV630" s="53"/>
      <c r="TW630" s="53"/>
      <c r="TX630" s="53"/>
      <c r="TY630" s="53"/>
      <c r="TZ630" s="53"/>
      <c r="UA630" s="53"/>
      <c r="UB630" s="53"/>
      <c r="UC630" s="53"/>
      <c r="UD630" s="53"/>
      <c r="UE630" s="53"/>
      <c r="UF630" s="53"/>
      <c r="UG630" s="53"/>
    </row>
    <row r="631" spans="12:553" s="19" customFormat="1" ht="15.75" customHeight="1" x14ac:dyDescent="0.2">
      <c r="L631" s="66"/>
      <c r="M631" s="66"/>
      <c r="N631" s="52"/>
      <c r="O631" s="53"/>
      <c r="P631" s="53"/>
      <c r="Q631" s="53"/>
      <c r="R631" s="53"/>
      <c r="S631" s="53"/>
      <c r="T631" s="53"/>
      <c r="U631" s="53"/>
      <c r="V631" s="53"/>
      <c r="W631" s="53"/>
      <c r="X631" s="53"/>
      <c r="Y631" s="53"/>
      <c r="Z631" s="53"/>
      <c r="AA631" s="53"/>
      <c r="AB631" s="53"/>
      <c r="AC631" s="53"/>
      <c r="AD631" s="53"/>
      <c r="AE631" s="53"/>
      <c r="AF631" s="53"/>
      <c r="AG631" s="53"/>
      <c r="AH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c r="BM631" s="53"/>
      <c r="BN631" s="53"/>
      <c r="BO631" s="53"/>
      <c r="BP631" s="53"/>
      <c r="BQ631" s="53"/>
      <c r="BR631" s="53"/>
      <c r="BS631" s="53"/>
      <c r="BT631" s="53"/>
      <c r="BU631" s="53"/>
      <c r="BV631" s="53"/>
      <c r="BW631" s="53"/>
      <c r="BX631" s="53"/>
      <c r="BY631" s="53"/>
      <c r="BZ631" s="53"/>
      <c r="CA631" s="53"/>
      <c r="CB631" s="53"/>
      <c r="CC631" s="53"/>
      <c r="CD631" s="53"/>
      <c r="CE631" s="53"/>
      <c r="CF631" s="53"/>
      <c r="CG631" s="53"/>
      <c r="CH631" s="53"/>
      <c r="CI631" s="53"/>
      <c r="CJ631" s="53"/>
      <c r="CK631" s="53"/>
      <c r="CL631" s="53"/>
      <c r="CM631" s="53"/>
      <c r="CN631" s="53"/>
      <c r="CO631" s="53"/>
      <c r="CP631" s="53"/>
      <c r="CQ631" s="53"/>
      <c r="CR631" s="53"/>
      <c r="CS631" s="53"/>
      <c r="CT631" s="53"/>
      <c r="CU631" s="53"/>
      <c r="CV631" s="53"/>
      <c r="CW631" s="53"/>
      <c r="CX631" s="53"/>
      <c r="CY631" s="53"/>
      <c r="CZ631" s="53"/>
      <c r="DA631" s="53"/>
      <c r="DB631" s="53"/>
      <c r="DC631" s="53"/>
      <c r="DD631" s="53"/>
      <c r="DE631" s="53"/>
      <c r="DF631" s="53"/>
      <c r="DG631" s="53"/>
      <c r="DH631" s="53"/>
      <c r="DI631" s="53"/>
      <c r="DJ631" s="53"/>
      <c r="DK631" s="53"/>
      <c r="DL631" s="53"/>
      <c r="DM631" s="53"/>
      <c r="DN631" s="53"/>
      <c r="DO631" s="53"/>
      <c r="DP631" s="53"/>
      <c r="DQ631" s="53"/>
      <c r="DR631" s="53"/>
      <c r="DS631" s="53"/>
      <c r="DT631" s="53"/>
      <c r="DU631" s="53"/>
      <c r="DV631" s="53"/>
      <c r="DW631" s="53"/>
      <c r="DX631" s="53"/>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3"/>
      <c r="FK631" s="53"/>
      <c r="FL631" s="53"/>
      <c r="FM631" s="53"/>
      <c r="FN631" s="53"/>
      <c r="FO631" s="53"/>
      <c r="FP631" s="53"/>
      <c r="FQ631" s="53"/>
      <c r="FR631" s="53"/>
      <c r="FS631" s="53"/>
      <c r="FT631" s="53"/>
      <c r="FU631" s="53"/>
      <c r="FV631" s="53"/>
      <c r="FW631" s="53"/>
      <c r="FX631" s="53"/>
      <c r="FY631" s="53"/>
      <c r="FZ631" s="53"/>
      <c r="GA631" s="53"/>
      <c r="GB631" s="53"/>
      <c r="GC631" s="53"/>
      <c r="GD631" s="53"/>
      <c r="GE631" s="53"/>
      <c r="GF631" s="53"/>
      <c r="GG631" s="53"/>
      <c r="GH631" s="53"/>
      <c r="GI631" s="53"/>
      <c r="GJ631" s="53"/>
      <c r="GK631" s="53"/>
      <c r="GL631" s="53"/>
      <c r="GM631" s="53"/>
      <c r="GN631" s="53"/>
      <c r="GO631" s="53"/>
      <c r="GP631" s="53"/>
      <c r="GQ631" s="53"/>
      <c r="GR631" s="53"/>
      <c r="GS631" s="53"/>
      <c r="GT631" s="53"/>
      <c r="GU631" s="53"/>
      <c r="GV631" s="53"/>
      <c r="GW631" s="53"/>
      <c r="GX631" s="53"/>
      <c r="GY631" s="53"/>
      <c r="GZ631" s="53"/>
      <c r="HA631" s="53"/>
      <c r="HB631" s="53"/>
      <c r="HC631" s="53"/>
      <c r="HD631" s="53"/>
      <c r="HE631" s="53"/>
      <c r="HF631" s="53"/>
      <c r="HG631" s="53"/>
      <c r="HH631" s="53"/>
      <c r="HI631" s="53"/>
      <c r="HJ631" s="53"/>
      <c r="HK631" s="53"/>
      <c r="HL631" s="53"/>
      <c r="HM631" s="53"/>
      <c r="HN631" s="53"/>
      <c r="HO631" s="53"/>
      <c r="HP631" s="53"/>
      <c r="HQ631" s="53"/>
      <c r="HR631" s="53"/>
      <c r="HS631" s="53"/>
      <c r="HT631" s="53"/>
      <c r="HU631" s="53"/>
      <c r="HV631" s="53"/>
      <c r="HW631" s="53"/>
      <c r="HX631" s="53"/>
      <c r="HY631" s="53"/>
      <c r="HZ631" s="53"/>
      <c r="IA631" s="53"/>
      <c r="IB631" s="53"/>
      <c r="IC631" s="53"/>
      <c r="ID631" s="53"/>
      <c r="IE631" s="53"/>
      <c r="IF631" s="53"/>
      <c r="IG631" s="53"/>
      <c r="IH631" s="53"/>
      <c r="II631" s="53"/>
      <c r="IJ631" s="53"/>
      <c r="IK631" s="53"/>
      <c r="IL631" s="53"/>
      <c r="IM631" s="53"/>
      <c r="IN631" s="53"/>
      <c r="IO631" s="53"/>
      <c r="IP631" s="53"/>
      <c r="IQ631" s="53"/>
      <c r="IR631" s="53"/>
      <c r="IS631" s="53"/>
      <c r="IT631" s="53"/>
      <c r="IU631" s="53"/>
      <c r="IV631" s="53"/>
      <c r="IW631" s="53"/>
      <c r="IX631" s="53"/>
      <c r="IY631" s="53"/>
      <c r="IZ631" s="53"/>
      <c r="JA631" s="53"/>
      <c r="JB631" s="53"/>
      <c r="JC631" s="53"/>
      <c r="JD631" s="53"/>
      <c r="JE631" s="53"/>
      <c r="JF631" s="53"/>
      <c r="JG631" s="53"/>
      <c r="JH631" s="53"/>
      <c r="JI631" s="53"/>
      <c r="JJ631" s="53"/>
      <c r="JK631" s="53"/>
      <c r="JL631" s="53"/>
      <c r="JM631" s="53"/>
      <c r="JN631" s="53"/>
      <c r="JO631" s="53"/>
      <c r="JP631" s="53"/>
      <c r="JQ631" s="53"/>
      <c r="JR631" s="53"/>
      <c r="JS631" s="53"/>
      <c r="JT631" s="53"/>
      <c r="JU631" s="53"/>
      <c r="JV631" s="53"/>
      <c r="JW631" s="53"/>
      <c r="JX631" s="53"/>
      <c r="JY631" s="53"/>
      <c r="JZ631" s="53"/>
      <c r="KA631" s="53"/>
      <c r="KB631" s="53"/>
      <c r="KC631" s="53"/>
      <c r="KD631" s="53"/>
      <c r="KE631" s="53"/>
      <c r="KF631" s="53"/>
      <c r="KG631" s="53"/>
      <c r="KH631" s="53"/>
      <c r="KI631" s="53"/>
      <c r="KJ631" s="53"/>
      <c r="KK631" s="53"/>
      <c r="KL631" s="53"/>
      <c r="KM631" s="53"/>
      <c r="KN631" s="53"/>
      <c r="KO631" s="53"/>
      <c r="KP631" s="53"/>
      <c r="KQ631" s="53"/>
      <c r="KR631" s="53"/>
      <c r="KS631" s="53"/>
      <c r="KT631" s="53"/>
      <c r="KU631" s="53"/>
      <c r="KV631" s="53"/>
      <c r="KW631" s="53"/>
      <c r="KX631" s="53"/>
      <c r="KY631" s="53"/>
      <c r="KZ631" s="53"/>
      <c r="LA631" s="53"/>
      <c r="LB631" s="53"/>
      <c r="LC631" s="53"/>
      <c r="LD631" s="53"/>
      <c r="LE631" s="53"/>
      <c r="LF631" s="53"/>
      <c r="LG631" s="53"/>
      <c r="LH631" s="53"/>
      <c r="LI631" s="53"/>
      <c r="LJ631" s="53"/>
      <c r="LK631" s="53"/>
      <c r="LL631" s="53"/>
      <c r="LM631" s="53"/>
      <c r="LN631" s="53"/>
      <c r="LO631" s="53"/>
      <c r="LP631" s="53"/>
      <c r="LQ631" s="53"/>
      <c r="LR631" s="53"/>
      <c r="LS631" s="53"/>
      <c r="LT631" s="53"/>
      <c r="LU631" s="53"/>
      <c r="LV631" s="53"/>
      <c r="LW631" s="53"/>
      <c r="LX631" s="53"/>
      <c r="LY631" s="53"/>
      <c r="LZ631" s="53"/>
      <c r="MA631" s="53"/>
      <c r="MB631" s="53"/>
      <c r="MC631" s="53"/>
      <c r="MD631" s="53"/>
      <c r="ME631" s="53"/>
      <c r="MF631" s="53"/>
      <c r="MG631" s="53"/>
      <c r="MH631" s="53"/>
      <c r="MI631" s="53"/>
      <c r="MJ631" s="53"/>
      <c r="MK631" s="53"/>
      <c r="ML631" s="53"/>
      <c r="MM631" s="53"/>
      <c r="MN631" s="53"/>
      <c r="MO631" s="53"/>
      <c r="MP631" s="53"/>
      <c r="MQ631" s="53"/>
      <c r="MR631" s="53"/>
      <c r="MS631" s="53"/>
      <c r="MT631" s="53"/>
      <c r="MU631" s="53"/>
      <c r="MV631" s="53"/>
      <c r="MW631" s="53"/>
      <c r="MX631" s="53"/>
      <c r="MY631" s="53"/>
      <c r="MZ631" s="53"/>
      <c r="NA631" s="53"/>
      <c r="NB631" s="53"/>
      <c r="NC631" s="53"/>
      <c r="ND631" s="53"/>
      <c r="NE631" s="53"/>
      <c r="NF631" s="53"/>
      <c r="NG631" s="53"/>
      <c r="NH631" s="53"/>
      <c r="NI631" s="53"/>
      <c r="NJ631" s="53"/>
      <c r="NK631" s="53"/>
      <c r="NL631" s="53"/>
      <c r="NM631" s="53"/>
      <c r="NN631" s="53"/>
      <c r="NO631" s="53"/>
      <c r="NP631" s="53"/>
      <c r="NQ631" s="53"/>
      <c r="NR631" s="53"/>
      <c r="NS631" s="53"/>
      <c r="NT631" s="53"/>
      <c r="NU631" s="53"/>
      <c r="NV631" s="53"/>
      <c r="NW631" s="53"/>
      <c r="NX631" s="53"/>
      <c r="NY631" s="53"/>
      <c r="NZ631" s="53"/>
      <c r="OA631" s="53"/>
      <c r="OB631" s="53"/>
      <c r="OC631" s="53"/>
      <c r="OD631" s="53"/>
      <c r="OE631" s="53"/>
      <c r="OF631" s="53"/>
      <c r="OG631" s="53"/>
      <c r="OH631" s="53"/>
      <c r="OI631" s="53"/>
      <c r="OJ631" s="53"/>
      <c r="OK631" s="53"/>
      <c r="OL631" s="53"/>
      <c r="OM631" s="53"/>
      <c r="ON631" s="53"/>
      <c r="OO631" s="53"/>
      <c r="OP631" s="53"/>
      <c r="OQ631" s="53"/>
      <c r="OR631" s="53"/>
      <c r="OS631" s="53"/>
      <c r="OT631" s="53"/>
      <c r="OU631" s="53"/>
      <c r="OV631" s="53"/>
      <c r="OW631" s="53"/>
      <c r="OX631" s="53"/>
      <c r="OY631" s="53"/>
      <c r="OZ631" s="53"/>
      <c r="PA631" s="53"/>
      <c r="PB631" s="53"/>
      <c r="PC631" s="53"/>
      <c r="PD631" s="53"/>
      <c r="PE631" s="53"/>
      <c r="PF631" s="53"/>
      <c r="PG631" s="53"/>
      <c r="PH631" s="53"/>
      <c r="PI631" s="53"/>
      <c r="PJ631" s="53"/>
      <c r="PK631" s="53"/>
      <c r="PL631" s="53"/>
      <c r="PM631" s="53"/>
      <c r="PN631" s="53"/>
      <c r="PO631" s="53"/>
      <c r="PP631" s="53"/>
      <c r="PQ631" s="53"/>
      <c r="PR631" s="53"/>
      <c r="PS631" s="53"/>
      <c r="PT631" s="53"/>
      <c r="PU631" s="53"/>
      <c r="PV631" s="53"/>
      <c r="PW631" s="53"/>
      <c r="PX631" s="53"/>
      <c r="PY631" s="53"/>
      <c r="PZ631" s="53"/>
      <c r="QA631" s="53"/>
      <c r="QB631" s="53"/>
      <c r="QC631" s="53"/>
      <c r="QD631" s="53"/>
      <c r="QE631" s="53"/>
      <c r="QF631" s="53"/>
      <c r="QG631" s="53"/>
      <c r="QH631" s="53"/>
      <c r="QI631" s="53"/>
      <c r="QJ631" s="53"/>
      <c r="QK631" s="53"/>
      <c r="QL631" s="53"/>
      <c r="QM631" s="53"/>
      <c r="QN631" s="53"/>
      <c r="QO631" s="53"/>
      <c r="QP631" s="53"/>
      <c r="QQ631" s="53"/>
      <c r="QR631" s="53"/>
      <c r="QS631" s="53"/>
      <c r="QT631" s="53"/>
      <c r="QU631" s="53"/>
      <c r="QV631" s="53"/>
      <c r="QW631" s="53"/>
      <c r="QX631" s="53"/>
      <c r="QY631" s="53"/>
      <c r="QZ631" s="53"/>
      <c r="RA631" s="53"/>
      <c r="RB631" s="53"/>
      <c r="RC631" s="53"/>
      <c r="RD631" s="53"/>
      <c r="RE631" s="53"/>
      <c r="RF631" s="53"/>
      <c r="RG631" s="53"/>
      <c r="RH631" s="53"/>
      <c r="RI631" s="53"/>
      <c r="RJ631" s="53"/>
      <c r="RK631" s="53"/>
      <c r="RL631" s="53"/>
      <c r="RM631" s="53"/>
      <c r="RN631" s="53"/>
      <c r="RO631" s="53"/>
      <c r="RP631" s="53"/>
      <c r="RQ631" s="53"/>
      <c r="RR631" s="53"/>
      <c r="RS631" s="53"/>
      <c r="RT631" s="53"/>
      <c r="RU631" s="53"/>
      <c r="RV631" s="53"/>
      <c r="RW631" s="53"/>
      <c r="RX631" s="53"/>
      <c r="RY631" s="53"/>
      <c r="RZ631" s="53"/>
      <c r="SA631" s="53"/>
      <c r="SB631" s="53"/>
      <c r="SC631" s="53"/>
      <c r="SD631" s="53"/>
      <c r="SE631" s="53"/>
      <c r="SF631" s="53"/>
      <c r="SG631" s="53"/>
      <c r="SH631" s="53"/>
      <c r="SI631" s="53"/>
      <c r="SJ631" s="53"/>
      <c r="SK631" s="53"/>
      <c r="SL631" s="53"/>
      <c r="SM631" s="53"/>
      <c r="SN631" s="53"/>
      <c r="SO631" s="53"/>
      <c r="SP631" s="53"/>
      <c r="SQ631" s="53"/>
      <c r="SR631" s="53"/>
      <c r="SS631" s="53"/>
      <c r="ST631" s="53"/>
      <c r="SU631" s="53"/>
      <c r="SV631" s="53"/>
      <c r="SW631" s="53"/>
      <c r="SX631" s="53"/>
      <c r="SY631" s="53"/>
      <c r="SZ631" s="53"/>
      <c r="TA631" s="53"/>
      <c r="TB631" s="53"/>
      <c r="TC631" s="53"/>
      <c r="TD631" s="53"/>
      <c r="TE631" s="53"/>
      <c r="TF631" s="53"/>
      <c r="TG631" s="53"/>
      <c r="TH631" s="53"/>
      <c r="TI631" s="53"/>
      <c r="TJ631" s="53"/>
      <c r="TK631" s="53"/>
      <c r="TL631" s="53"/>
      <c r="TM631" s="53"/>
      <c r="TN631" s="53"/>
      <c r="TO631" s="53"/>
      <c r="TP631" s="53"/>
      <c r="TQ631" s="53"/>
      <c r="TR631" s="53"/>
      <c r="TS631" s="53"/>
      <c r="TT631" s="53"/>
      <c r="TU631" s="53"/>
      <c r="TV631" s="53"/>
      <c r="TW631" s="53"/>
      <c r="TX631" s="53"/>
      <c r="TY631" s="53"/>
      <c r="TZ631" s="53"/>
      <c r="UA631" s="53"/>
      <c r="UB631" s="53"/>
      <c r="UC631" s="53"/>
      <c r="UD631" s="53"/>
      <c r="UE631" s="53"/>
      <c r="UF631" s="53"/>
      <c r="UG631" s="53"/>
    </row>
    <row r="632" spans="12:553" s="19" customFormat="1" ht="15.75" customHeight="1" x14ac:dyDescent="0.2">
      <c r="L632" s="66"/>
      <c r="M632" s="66"/>
      <c r="N632" s="52"/>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c r="DB632" s="53"/>
      <c r="DC632" s="53"/>
      <c r="DD632" s="53"/>
      <c r="DE632" s="53"/>
      <c r="DF632" s="53"/>
      <c r="DG632" s="53"/>
      <c r="DH632" s="53"/>
      <c r="DI632" s="53"/>
      <c r="DJ632" s="53"/>
      <c r="DK632" s="53"/>
      <c r="DL632" s="53"/>
      <c r="DM632" s="53"/>
      <c r="DN632" s="53"/>
      <c r="DO632" s="53"/>
      <c r="DP632" s="53"/>
      <c r="DQ632" s="53"/>
      <c r="DR632" s="53"/>
      <c r="DS632" s="53"/>
      <c r="DT632" s="53"/>
      <c r="DU632" s="53"/>
      <c r="DV632" s="53"/>
      <c r="DW632" s="53"/>
      <c r="DX632" s="53"/>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3"/>
      <c r="FK632" s="53"/>
      <c r="FL632" s="53"/>
      <c r="FM632" s="53"/>
      <c r="FN632" s="53"/>
      <c r="FO632" s="53"/>
      <c r="FP632" s="53"/>
      <c r="FQ632" s="53"/>
      <c r="FR632" s="53"/>
      <c r="FS632" s="53"/>
      <c r="FT632" s="53"/>
      <c r="FU632" s="53"/>
      <c r="FV632" s="53"/>
      <c r="FW632" s="53"/>
      <c r="FX632" s="53"/>
      <c r="FY632" s="53"/>
      <c r="FZ632" s="53"/>
      <c r="GA632" s="53"/>
      <c r="GB632" s="53"/>
      <c r="GC632" s="53"/>
      <c r="GD632" s="53"/>
      <c r="GE632" s="53"/>
      <c r="GF632" s="53"/>
      <c r="GG632" s="53"/>
      <c r="GH632" s="53"/>
      <c r="GI632" s="53"/>
      <c r="GJ632" s="53"/>
      <c r="GK632" s="53"/>
      <c r="GL632" s="53"/>
      <c r="GM632" s="53"/>
      <c r="GN632" s="53"/>
      <c r="GO632" s="53"/>
      <c r="GP632" s="53"/>
      <c r="GQ632" s="53"/>
      <c r="GR632" s="53"/>
      <c r="GS632" s="53"/>
      <c r="GT632" s="53"/>
      <c r="GU632" s="53"/>
      <c r="GV632" s="53"/>
      <c r="GW632" s="53"/>
      <c r="GX632" s="53"/>
      <c r="GY632" s="53"/>
      <c r="GZ632" s="53"/>
      <c r="HA632" s="53"/>
      <c r="HB632" s="53"/>
      <c r="HC632" s="53"/>
      <c r="HD632" s="53"/>
      <c r="HE632" s="53"/>
      <c r="HF632" s="53"/>
      <c r="HG632" s="53"/>
      <c r="HH632" s="53"/>
      <c r="HI632" s="53"/>
      <c r="HJ632" s="53"/>
      <c r="HK632" s="53"/>
      <c r="HL632" s="53"/>
      <c r="HM632" s="53"/>
      <c r="HN632" s="53"/>
      <c r="HO632" s="53"/>
      <c r="HP632" s="53"/>
      <c r="HQ632" s="53"/>
      <c r="HR632" s="53"/>
      <c r="HS632" s="53"/>
      <c r="HT632" s="53"/>
      <c r="HU632" s="53"/>
      <c r="HV632" s="53"/>
      <c r="HW632" s="53"/>
      <c r="HX632" s="53"/>
      <c r="HY632" s="53"/>
      <c r="HZ632" s="53"/>
      <c r="IA632" s="53"/>
      <c r="IB632" s="53"/>
      <c r="IC632" s="53"/>
      <c r="ID632" s="53"/>
      <c r="IE632" s="53"/>
      <c r="IF632" s="53"/>
      <c r="IG632" s="53"/>
      <c r="IH632" s="53"/>
      <c r="II632" s="53"/>
      <c r="IJ632" s="53"/>
      <c r="IK632" s="53"/>
      <c r="IL632" s="53"/>
      <c r="IM632" s="53"/>
      <c r="IN632" s="53"/>
      <c r="IO632" s="53"/>
      <c r="IP632" s="53"/>
      <c r="IQ632" s="53"/>
      <c r="IR632" s="53"/>
      <c r="IS632" s="53"/>
      <c r="IT632" s="53"/>
      <c r="IU632" s="53"/>
      <c r="IV632" s="53"/>
      <c r="IW632" s="53"/>
      <c r="IX632" s="53"/>
      <c r="IY632" s="53"/>
      <c r="IZ632" s="53"/>
      <c r="JA632" s="53"/>
      <c r="JB632" s="53"/>
      <c r="JC632" s="53"/>
      <c r="JD632" s="53"/>
      <c r="JE632" s="53"/>
      <c r="JF632" s="53"/>
      <c r="JG632" s="53"/>
      <c r="JH632" s="53"/>
      <c r="JI632" s="53"/>
      <c r="JJ632" s="53"/>
      <c r="JK632" s="53"/>
      <c r="JL632" s="53"/>
      <c r="JM632" s="53"/>
      <c r="JN632" s="53"/>
      <c r="JO632" s="53"/>
      <c r="JP632" s="53"/>
      <c r="JQ632" s="53"/>
      <c r="JR632" s="53"/>
      <c r="JS632" s="53"/>
      <c r="JT632" s="53"/>
      <c r="JU632" s="53"/>
      <c r="JV632" s="53"/>
      <c r="JW632" s="53"/>
      <c r="JX632" s="53"/>
      <c r="JY632" s="53"/>
      <c r="JZ632" s="53"/>
      <c r="KA632" s="53"/>
      <c r="KB632" s="53"/>
      <c r="KC632" s="53"/>
      <c r="KD632" s="53"/>
      <c r="KE632" s="53"/>
      <c r="KF632" s="53"/>
      <c r="KG632" s="53"/>
      <c r="KH632" s="53"/>
      <c r="KI632" s="53"/>
      <c r="KJ632" s="53"/>
      <c r="KK632" s="53"/>
      <c r="KL632" s="53"/>
      <c r="KM632" s="53"/>
      <c r="KN632" s="53"/>
      <c r="KO632" s="53"/>
      <c r="KP632" s="53"/>
      <c r="KQ632" s="53"/>
      <c r="KR632" s="53"/>
      <c r="KS632" s="53"/>
      <c r="KT632" s="53"/>
      <c r="KU632" s="53"/>
      <c r="KV632" s="53"/>
      <c r="KW632" s="53"/>
      <c r="KX632" s="53"/>
      <c r="KY632" s="53"/>
      <c r="KZ632" s="53"/>
      <c r="LA632" s="53"/>
      <c r="LB632" s="53"/>
      <c r="LC632" s="53"/>
      <c r="LD632" s="53"/>
      <c r="LE632" s="53"/>
      <c r="LF632" s="53"/>
      <c r="LG632" s="53"/>
      <c r="LH632" s="53"/>
      <c r="LI632" s="53"/>
      <c r="LJ632" s="53"/>
      <c r="LK632" s="53"/>
      <c r="LL632" s="53"/>
      <c r="LM632" s="53"/>
      <c r="LN632" s="53"/>
      <c r="LO632" s="53"/>
      <c r="LP632" s="53"/>
      <c r="LQ632" s="53"/>
      <c r="LR632" s="53"/>
      <c r="LS632" s="53"/>
      <c r="LT632" s="53"/>
      <c r="LU632" s="53"/>
      <c r="LV632" s="53"/>
      <c r="LW632" s="53"/>
      <c r="LX632" s="53"/>
      <c r="LY632" s="53"/>
      <c r="LZ632" s="53"/>
      <c r="MA632" s="53"/>
      <c r="MB632" s="53"/>
      <c r="MC632" s="53"/>
      <c r="MD632" s="53"/>
      <c r="ME632" s="53"/>
      <c r="MF632" s="53"/>
      <c r="MG632" s="53"/>
      <c r="MH632" s="53"/>
      <c r="MI632" s="53"/>
      <c r="MJ632" s="53"/>
      <c r="MK632" s="53"/>
      <c r="ML632" s="53"/>
      <c r="MM632" s="53"/>
      <c r="MN632" s="53"/>
      <c r="MO632" s="53"/>
      <c r="MP632" s="53"/>
      <c r="MQ632" s="53"/>
      <c r="MR632" s="53"/>
      <c r="MS632" s="53"/>
      <c r="MT632" s="53"/>
      <c r="MU632" s="53"/>
      <c r="MV632" s="53"/>
      <c r="MW632" s="53"/>
      <c r="MX632" s="53"/>
      <c r="MY632" s="53"/>
      <c r="MZ632" s="53"/>
      <c r="NA632" s="53"/>
      <c r="NB632" s="53"/>
      <c r="NC632" s="53"/>
      <c r="ND632" s="53"/>
      <c r="NE632" s="53"/>
      <c r="NF632" s="53"/>
      <c r="NG632" s="53"/>
      <c r="NH632" s="53"/>
      <c r="NI632" s="53"/>
      <c r="NJ632" s="53"/>
      <c r="NK632" s="53"/>
      <c r="NL632" s="53"/>
      <c r="NM632" s="53"/>
      <c r="NN632" s="53"/>
      <c r="NO632" s="53"/>
      <c r="NP632" s="53"/>
      <c r="NQ632" s="53"/>
      <c r="NR632" s="53"/>
      <c r="NS632" s="53"/>
      <c r="NT632" s="53"/>
      <c r="NU632" s="53"/>
      <c r="NV632" s="53"/>
      <c r="NW632" s="53"/>
      <c r="NX632" s="53"/>
      <c r="NY632" s="53"/>
      <c r="NZ632" s="53"/>
      <c r="OA632" s="53"/>
      <c r="OB632" s="53"/>
      <c r="OC632" s="53"/>
      <c r="OD632" s="53"/>
      <c r="OE632" s="53"/>
      <c r="OF632" s="53"/>
      <c r="OG632" s="53"/>
      <c r="OH632" s="53"/>
      <c r="OI632" s="53"/>
      <c r="OJ632" s="53"/>
      <c r="OK632" s="53"/>
      <c r="OL632" s="53"/>
      <c r="OM632" s="53"/>
      <c r="ON632" s="53"/>
      <c r="OO632" s="53"/>
      <c r="OP632" s="53"/>
      <c r="OQ632" s="53"/>
      <c r="OR632" s="53"/>
      <c r="OS632" s="53"/>
      <c r="OT632" s="53"/>
      <c r="OU632" s="53"/>
      <c r="OV632" s="53"/>
      <c r="OW632" s="53"/>
      <c r="OX632" s="53"/>
      <c r="OY632" s="53"/>
      <c r="OZ632" s="53"/>
      <c r="PA632" s="53"/>
      <c r="PB632" s="53"/>
      <c r="PC632" s="53"/>
      <c r="PD632" s="53"/>
      <c r="PE632" s="53"/>
      <c r="PF632" s="53"/>
      <c r="PG632" s="53"/>
      <c r="PH632" s="53"/>
      <c r="PI632" s="53"/>
      <c r="PJ632" s="53"/>
      <c r="PK632" s="53"/>
      <c r="PL632" s="53"/>
      <c r="PM632" s="53"/>
      <c r="PN632" s="53"/>
      <c r="PO632" s="53"/>
      <c r="PP632" s="53"/>
      <c r="PQ632" s="53"/>
      <c r="PR632" s="53"/>
      <c r="PS632" s="53"/>
      <c r="PT632" s="53"/>
      <c r="PU632" s="53"/>
      <c r="PV632" s="53"/>
      <c r="PW632" s="53"/>
      <c r="PX632" s="53"/>
      <c r="PY632" s="53"/>
      <c r="PZ632" s="53"/>
      <c r="QA632" s="53"/>
      <c r="QB632" s="53"/>
      <c r="QC632" s="53"/>
      <c r="QD632" s="53"/>
      <c r="QE632" s="53"/>
      <c r="QF632" s="53"/>
      <c r="QG632" s="53"/>
      <c r="QH632" s="53"/>
      <c r="QI632" s="53"/>
      <c r="QJ632" s="53"/>
      <c r="QK632" s="53"/>
      <c r="QL632" s="53"/>
      <c r="QM632" s="53"/>
      <c r="QN632" s="53"/>
      <c r="QO632" s="53"/>
      <c r="QP632" s="53"/>
      <c r="QQ632" s="53"/>
      <c r="QR632" s="53"/>
      <c r="QS632" s="53"/>
      <c r="QT632" s="53"/>
      <c r="QU632" s="53"/>
      <c r="QV632" s="53"/>
      <c r="QW632" s="53"/>
      <c r="QX632" s="53"/>
      <c r="QY632" s="53"/>
      <c r="QZ632" s="53"/>
      <c r="RA632" s="53"/>
      <c r="RB632" s="53"/>
      <c r="RC632" s="53"/>
      <c r="RD632" s="53"/>
      <c r="RE632" s="53"/>
      <c r="RF632" s="53"/>
      <c r="RG632" s="53"/>
      <c r="RH632" s="53"/>
      <c r="RI632" s="53"/>
      <c r="RJ632" s="53"/>
      <c r="RK632" s="53"/>
      <c r="RL632" s="53"/>
      <c r="RM632" s="53"/>
      <c r="RN632" s="53"/>
      <c r="RO632" s="53"/>
      <c r="RP632" s="53"/>
      <c r="RQ632" s="53"/>
      <c r="RR632" s="53"/>
      <c r="RS632" s="53"/>
      <c r="RT632" s="53"/>
      <c r="RU632" s="53"/>
      <c r="RV632" s="53"/>
      <c r="RW632" s="53"/>
      <c r="RX632" s="53"/>
      <c r="RY632" s="53"/>
      <c r="RZ632" s="53"/>
      <c r="SA632" s="53"/>
      <c r="SB632" s="53"/>
      <c r="SC632" s="53"/>
      <c r="SD632" s="53"/>
      <c r="SE632" s="53"/>
      <c r="SF632" s="53"/>
      <c r="SG632" s="53"/>
      <c r="SH632" s="53"/>
      <c r="SI632" s="53"/>
      <c r="SJ632" s="53"/>
      <c r="SK632" s="53"/>
      <c r="SL632" s="53"/>
      <c r="SM632" s="53"/>
      <c r="SN632" s="53"/>
      <c r="SO632" s="53"/>
      <c r="SP632" s="53"/>
      <c r="SQ632" s="53"/>
      <c r="SR632" s="53"/>
      <c r="SS632" s="53"/>
      <c r="ST632" s="53"/>
      <c r="SU632" s="53"/>
      <c r="SV632" s="53"/>
      <c r="SW632" s="53"/>
      <c r="SX632" s="53"/>
      <c r="SY632" s="53"/>
      <c r="SZ632" s="53"/>
      <c r="TA632" s="53"/>
      <c r="TB632" s="53"/>
      <c r="TC632" s="53"/>
      <c r="TD632" s="53"/>
      <c r="TE632" s="53"/>
      <c r="TF632" s="53"/>
      <c r="TG632" s="53"/>
      <c r="TH632" s="53"/>
      <c r="TI632" s="53"/>
      <c r="TJ632" s="53"/>
      <c r="TK632" s="53"/>
      <c r="TL632" s="53"/>
      <c r="TM632" s="53"/>
      <c r="TN632" s="53"/>
      <c r="TO632" s="53"/>
      <c r="TP632" s="53"/>
      <c r="TQ632" s="53"/>
      <c r="TR632" s="53"/>
      <c r="TS632" s="53"/>
      <c r="TT632" s="53"/>
      <c r="TU632" s="53"/>
      <c r="TV632" s="53"/>
      <c r="TW632" s="53"/>
      <c r="TX632" s="53"/>
      <c r="TY632" s="53"/>
      <c r="TZ632" s="53"/>
      <c r="UA632" s="53"/>
      <c r="UB632" s="53"/>
      <c r="UC632" s="53"/>
      <c r="UD632" s="53"/>
      <c r="UE632" s="53"/>
      <c r="UF632" s="53"/>
      <c r="UG632" s="53"/>
    </row>
    <row r="633" spans="12:553" s="19" customFormat="1" ht="15.75" customHeight="1" x14ac:dyDescent="0.2">
      <c r="L633" s="66"/>
      <c r="M633" s="66"/>
      <c r="N633" s="52"/>
      <c r="O633" s="53"/>
      <c r="P633" s="53"/>
      <c r="Q633" s="53"/>
      <c r="R633" s="53"/>
      <c r="S633" s="53"/>
      <c r="T633" s="53"/>
      <c r="U633" s="53"/>
      <c r="V633" s="53"/>
      <c r="W633" s="53"/>
      <c r="X633" s="53"/>
      <c r="Y633" s="53"/>
      <c r="Z633" s="53"/>
      <c r="AA633" s="53"/>
      <c r="AB633" s="53"/>
      <c r="AC633" s="53"/>
      <c r="AD633" s="53"/>
      <c r="AE633" s="53"/>
      <c r="AF633" s="53"/>
      <c r="AG633" s="53"/>
      <c r="AH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c r="BM633" s="53"/>
      <c r="BN633" s="53"/>
      <c r="BO633" s="53"/>
      <c r="BP633" s="53"/>
      <c r="BQ633" s="53"/>
      <c r="BR633" s="53"/>
      <c r="BS633" s="53"/>
      <c r="BT633" s="53"/>
      <c r="BU633" s="53"/>
      <c r="BV633" s="53"/>
      <c r="BW633" s="53"/>
      <c r="BX633" s="53"/>
      <c r="BY633" s="53"/>
      <c r="BZ633" s="53"/>
      <c r="CA633" s="53"/>
      <c r="CB633" s="53"/>
      <c r="CC633" s="53"/>
      <c r="CD633" s="53"/>
      <c r="CE633" s="53"/>
      <c r="CF633" s="53"/>
      <c r="CG633" s="53"/>
      <c r="CH633" s="53"/>
      <c r="CI633" s="53"/>
      <c r="CJ633" s="53"/>
      <c r="CK633" s="53"/>
      <c r="CL633" s="53"/>
      <c r="CM633" s="53"/>
      <c r="CN633" s="53"/>
      <c r="CO633" s="53"/>
      <c r="CP633" s="53"/>
      <c r="CQ633" s="53"/>
      <c r="CR633" s="53"/>
      <c r="CS633" s="53"/>
      <c r="CT633" s="53"/>
      <c r="CU633" s="53"/>
      <c r="CV633" s="53"/>
      <c r="CW633" s="53"/>
      <c r="CX633" s="53"/>
      <c r="CY633" s="53"/>
      <c r="CZ633" s="53"/>
      <c r="DA633" s="53"/>
      <c r="DB633" s="53"/>
      <c r="DC633" s="53"/>
      <c r="DD633" s="53"/>
      <c r="DE633" s="53"/>
      <c r="DF633" s="53"/>
      <c r="DG633" s="53"/>
      <c r="DH633" s="53"/>
      <c r="DI633" s="53"/>
      <c r="DJ633" s="53"/>
      <c r="DK633" s="53"/>
      <c r="DL633" s="53"/>
      <c r="DM633" s="53"/>
      <c r="DN633" s="53"/>
      <c r="DO633" s="53"/>
      <c r="DP633" s="53"/>
      <c r="DQ633" s="53"/>
      <c r="DR633" s="53"/>
      <c r="DS633" s="53"/>
      <c r="DT633" s="53"/>
      <c r="DU633" s="53"/>
      <c r="DV633" s="53"/>
      <c r="DW633" s="53"/>
      <c r="DX633" s="53"/>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3"/>
      <c r="FK633" s="53"/>
      <c r="FL633" s="53"/>
      <c r="FM633" s="53"/>
      <c r="FN633" s="53"/>
      <c r="FO633" s="53"/>
      <c r="FP633" s="53"/>
      <c r="FQ633" s="53"/>
      <c r="FR633" s="53"/>
      <c r="FS633" s="53"/>
      <c r="FT633" s="53"/>
      <c r="FU633" s="53"/>
      <c r="FV633" s="53"/>
      <c r="FW633" s="53"/>
      <c r="FX633" s="53"/>
      <c r="FY633" s="53"/>
      <c r="FZ633" s="53"/>
      <c r="GA633" s="53"/>
      <c r="GB633" s="53"/>
      <c r="GC633" s="53"/>
      <c r="GD633" s="53"/>
      <c r="GE633" s="53"/>
      <c r="GF633" s="53"/>
      <c r="GG633" s="53"/>
      <c r="GH633" s="53"/>
      <c r="GI633" s="53"/>
      <c r="GJ633" s="53"/>
      <c r="GK633" s="53"/>
      <c r="GL633" s="53"/>
      <c r="GM633" s="53"/>
      <c r="GN633" s="53"/>
      <c r="GO633" s="53"/>
      <c r="GP633" s="53"/>
      <c r="GQ633" s="53"/>
      <c r="GR633" s="53"/>
      <c r="GS633" s="53"/>
      <c r="GT633" s="53"/>
      <c r="GU633" s="53"/>
      <c r="GV633" s="53"/>
      <c r="GW633" s="53"/>
      <c r="GX633" s="53"/>
      <c r="GY633" s="53"/>
      <c r="GZ633" s="53"/>
      <c r="HA633" s="53"/>
      <c r="HB633" s="53"/>
      <c r="HC633" s="53"/>
      <c r="HD633" s="53"/>
      <c r="HE633" s="53"/>
      <c r="HF633" s="53"/>
      <c r="HG633" s="53"/>
      <c r="HH633" s="53"/>
      <c r="HI633" s="53"/>
      <c r="HJ633" s="53"/>
      <c r="HK633" s="53"/>
      <c r="HL633" s="53"/>
      <c r="HM633" s="53"/>
      <c r="HN633" s="53"/>
      <c r="HO633" s="53"/>
      <c r="HP633" s="53"/>
      <c r="HQ633" s="53"/>
      <c r="HR633" s="53"/>
      <c r="HS633" s="53"/>
      <c r="HT633" s="53"/>
      <c r="HU633" s="53"/>
      <c r="HV633" s="53"/>
      <c r="HW633" s="53"/>
      <c r="HX633" s="53"/>
      <c r="HY633" s="53"/>
      <c r="HZ633" s="53"/>
      <c r="IA633" s="53"/>
      <c r="IB633" s="53"/>
      <c r="IC633" s="53"/>
      <c r="ID633" s="53"/>
      <c r="IE633" s="53"/>
      <c r="IF633" s="53"/>
      <c r="IG633" s="53"/>
      <c r="IH633" s="53"/>
      <c r="II633" s="53"/>
      <c r="IJ633" s="53"/>
      <c r="IK633" s="53"/>
      <c r="IL633" s="53"/>
      <c r="IM633" s="53"/>
      <c r="IN633" s="53"/>
      <c r="IO633" s="53"/>
      <c r="IP633" s="53"/>
      <c r="IQ633" s="53"/>
      <c r="IR633" s="53"/>
      <c r="IS633" s="53"/>
      <c r="IT633" s="53"/>
      <c r="IU633" s="53"/>
      <c r="IV633" s="53"/>
      <c r="IW633" s="53"/>
      <c r="IX633" s="53"/>
      <c r="IY633" s="53"/>
      <c r="IZ633" s="53"/>
      <c r="JA633" s="53"/>
      <c r="JB633" s="53"/>
      <c r="JC633" s="53"/>
      <c r="JD633" s="53"/>
      <c r="JE633" s="53"/>
      <c r="JF633" s="53"/>
      <c r="JG633" s="53"/>
      <c r="JH633" s="53"/>
      <c r="JI633" s="53"/>
      <c r="JJ633" s="53"/>
      <c r="JK633" s="53"/>
      <c r="JL633" s="53"/>
      <c r="JM633" s="53"/>
      <c r="JN633" s="53"/>
      <c r="JO633" s="53"/>
      <c r="JP633" s="53"/>
      <c r="JQ633" s="53"/>
      <c r="JR633" s="53"/>
      <c r="JS633" s="53"/>
      <c r="JT633" s="53"/>
      <c r="JU633" s="53"/>
      <c r="JV633" s="53"/>
      <c r="JW633" s="53"/>
      <c r="JX633" s="53"/>
      <c r="JY633" s="53"/>
      <c r="JZ633" s="53"/>
      <c r="KA633" s="53"/>
      <c r="KB633" s="53"/>
      <c r="KC633" s="53"/>
      <c r="KD633" s="53"/>
      <c r="KE633" s="53"/>
      <c r="KF633" s="53"/>
      <c r="KG633" s="53"/>
      <c r="KH633" s="53"/>
      <c r="KI633" s="53"/>
      <c r="KJ633" s="53"/>
      <c r="KK633" s="53"/>
      <c r="KL633" s="53"/>
      <c r="KM633" s="53"/>
      <c r="KN633" s="53"/>
      <c r="KO633" s="53"/>
      <c r="KP633" s="53"/>
      <c r="KQ633" s="53"/>
      <c r="KR633" s="53"/>
      <c r="KS633" s="53"/>
      <c r="KT633" s="53"/>
      <c r="KU633" s="53"/>
      <c r="KV633" s="53"/>
      <c r="KW633" s="53"/>
      <c r="KX633" s="53"/>
      <c r="KY633" s="53"/>
      <c r="KZ633" s="53"/>
      <c r="LA633" s="53"/>
      <c r="LB633" s="53"/>
      <c r="LC633" s="53"/>
      <c r="LD633" s="53"/>
      <c r="LE633" s="53"/>
      <c r="LF633" s="53"/>
      <c r="LG633" s="53"/>
      <c r="LH633" s="53"/>
      <c r="LI633" s="53"/>
      <c r="LJ633" s="53"/>
      <c r="LK633" s="53"/>
      <c r="LL633" s="53"/>
      <c r="LM633" s="53"/>
      <c r="LN633" s="53"/>
      <c r="LO633" s="53"/>
      <c r="LP633" s="53"/>
      <c r="LQ633" s="53"/>
      <c r="LR633" s="53"/>
      <c r="LS633" s="53"/>
      <c r="LT633" s="53"/>
      <c r="LU633" s="53"/>
      <c r="LV633" s="53"/>
      <c r="LW633" s="53"/>
      <c r="LX633" s="53"/>
      <c r="LY633" s="53"/>
      <c r="LZ633" s="53"/>
      <c r="MA633" s="53"/>
      <c r="MB633" s="53"/>
      <c r="MC633" s="53"/>
      <c r="MD633" s="53"/>
      <c r="ME633" s="53"/>
      <c r="MF633" s="53"/>
      <c r="MG633" s="53"/>
      <c r="MH633" s="53"/>
      <c r="MI633" s="53"/>
      <c r="MJ633" s="53"/>
      <c r="MK633" s="53"/>
      <c r="ML633" s="53"/>
      <c r="MM633" s="53"/>
      <c r="MN633" s="53"/>
      <c r="MO633" s="53"/>
      <c r="MP633" s="53"/>
      <c r="MQ633" s="53"/>
      <c r="MR633" s="53"/>
      <c r="MS633" s="53"/>
      <c r="MT633" s="53"/>
      <c r="MU633" s="53"/>
      <c r="MV633" s="53"/>
      <c r="MW633" s="53"/>
      <c r="MX633" s="53"/>
      <c r="MY633" s="53"/>
      <c r="MZ633" s="53"/>
      <c r="NA633" s="53"/>
      <c r="NB633" s="53"/>
      <c r="NC633" s="53"/>
      <c r="ND633" s="53"/>
      <c r="NE633" s="53"/>
      <c r="NF633" s="53"/>
      <c r="NG633" s="53"/>
      <c r="NH633" s="53"/>
      <c r="NI633" s="53"/>
      <c r="NJ633" s="53"/>
      <c r="NK633" s="53"/>
      <c r="NL633" s="53"/>
      <c r="NM633" s="53"/>
      <c r="NN633" s="53"/>
      <c r="NO633" s="53"/>
      <c r="NP633" s="53"/>
      <c r="NQ633" s="53"/>
      <c r="NR633" s="53"/>
      <c r="NS633" s="53"/>
      <c r="NT633" s="53"/>
      <c r="NU633" s="53"/>
      <c r="NV633" s="53"/>
      <c r="NW633" s="53"/>
      <c r="NX633" s="53"/>
      <c r="NY633" s="53"/>
      <c r="NZ633" s="53"/>
      <c r="OA633" s="53"/>
      <c r="OB633" s="53"/>
      <c r="OC633" s="53"/>
      <c r="OD633" s="53"/>
      <c r="OE633" s="53"/>
      <c r="OF633" s="53"/>
      <c r="OG633" s="53"/>
      <c r="OH633" s="53"/>
      <c r="OI633" s="53"/>
      <c r="OJ633" s="53"/>
      <c r="OK633" s="53"/>
      <c r="OL633" s="53"/>
      <c r="OM633" s="53"/>
      <c r="ON633" s="53"/>
      <c r="OO633" s="53"/>
      <c r="OP633" s="53"/>
      <c r="OQ633" s="53"/>
      <c r="OR633" s="53"/>
      <c r="OS633" s="53"/>
      <c r="OT633" s="53"/>
      <c r="OU633" s="53"/>
      <c r="OV633" s="53"/>
      <c r="OW633" s="53"/>
      <c r="OX633" s="53"/>
      <c r="OY633" s="53"/>
      <c r="OZ633" s="53"/>
      <c r="PA633" s="53"/>
      <c r="PB633" s="53"/>
      <c r="PC633" s="53"/>
      <c r="PD633" s="53"/>
      <c r="PE633" s="53"/>
      <c r="PF633" s="53"/>
      <c r="PG633" s="53"/>
      <c r="PH633" s="53"/>
      <c r="PI633" s="53"/>
      <c r="PJ633" s="53"/>
      <c r="PK633" s="53"/>
      <c r="PL633" s="53"/>
      <c r="PM633" s="53"/>
      <c r="PN633" s="53"/>
      <c r="PO633" s="53"/>
      <c r="PP633" s="53"/>
      <c r="PQ633" s="53"/>
      <c r="PR633" s="53"/>
      <c r="PS633" s="53"/>
      <c r="PT633" s="53"/>
      <c r="PU633" s="53"/>
      <c r="PV633" s="53"/>
      <c r="PW633" s="53"/>
      <c r="PX633" s="53"/>
      <c r="PY633" s="53"/>
      <c r="PZ633" s="53"/>
      <c r="QA633" s="53"/>
      <c r="QB633" s="53"/>
      <c r="QC633" s="53"/>
      <c r="QD633" s="53"/>
      <c r="QE633" s="53"/>
      <c r="QF633" s="53"/>
      <c r="QG633" s="53"/>
      <c r="QH633" s="53"/>
      <c r="QI633" s="53"/>
      <c r="QJ633" s="53"/>
      <c r="QK633" s="53"/>
      <c r="QL633" s="53"/>
      <c r="QM633" s="53"/>
      <c r="QN633" s="53"/>
      <c r="QO633" s="53"/>
      <c r="QP633" s="53"/>
      <c r="QQ633" s="53"/>
      <c r="QR633" s="53"/>
      <c r="QS633" s="53"/>
      <c r="QT633" s="53"/>
      <c r="QU633" s="53"/>
      <c r="QV633" s="53"/>
      <c r="QW633" s="53"/>
      <c r="QX633" s="53"/>
      <c r="QY633" s="53"/>
      <c r="QZ633" s="53"/>
      <c r="RA633" s="53"/>
      <c r="RB633" s="53"/>
      <c r="RC633" s="53"/>
      <c r="RD633" s="53"/>
      <c r="RE633" s="53"/>
      <c r="RF633" s="53"/>
      <c r="RG633" s="53"/>
      <c r="RH633" s="53"/>
      <c r="RI633" s="53"/>
      <c r="RJ633" s="53"/>
      <c r="RK633" s="53"/>
      <c r="RL633" s="53"/>
      <c r="RM633" s="53"/>
      <c r="RN633" s="53"/>
      <c r="RO633" s="53"/>
      <c r="RP633" s="53"/>
      <c r="RQ633" s="53"/>
      <c r="RR633" s="53"/>
      <c r="RS633" s="53"/>
      <c r="RT633" s="53"/>
      <c r="RU633" s="53"/>
      <c r="RV633" s="53"/>
      <c r="RW633" s="53"/>
      <c r="RX633" s="53"/>
      <c r="RY633" s="53"/>
      <c r="RZ633" s="53"/>
      <c r="SA633" s="53"/>
      <c r="SB633" s="53"/>
      <c r="SC633" s="53"/>
      <c r="SD633" s="53"/>
      <c r="SE633" s="53"/>
      <c r="SF633" s="53"/>
      <c r="SG633" s="53"/>
      <c r="SH633" s="53"/>
      <c r="SI633" s="53"/>
      <c r="SJ633" s="53"/>
      <c r="SK633" s="53"/>
      <c r="SL633" s="53"/>
      <c r="SM633" s="53"/>
      <c r="SN633" s="53"/>
      <c r="SO633" s="53"/>
      <c r="SP633" s="53"/>
      <c r="SQ633" s="53"/>
      <c r="SR633" s="53"/>
      <c r="SS633" s="53"/>
      <c r="ST633" s="53"/>
      <c r="SU633" s="53"/>
      <c r="SV633" s="53"/>
      <c r="SW633" s="53"/>
      <c r="SX633" s="53"/>
      <c r="SY633" s="53"/>
      <c r="SZ633" s="53"/>
      <c r="TA633" s="53"/>
      <c r="TB633" s="53"/>
      <c r="TC633" s="53"/>
      <c r="TD633" s="53"/>
      <c r="TE633" s="53"/>
      <c r="TF633" s="53"/>
      <c r="TG633" s="53"/>
      <c r="TH633" s="53"/>
      <c r="TI633" s="53"/>
      <c r="TJ633" s="53"/>
      <c r="TK633" s="53"/>
      <c r="TL633" s="53"/>
      <c r="TM633" s="53"/>
      <c r="TN633" s="53"/>
      <c r="TO633" s="53"/>
      <c r="TP633" s="53"/>
      <c r="TQ633" s="53"/>
      <c r="TR633" s="53"/>
      <c r="TS633" s="53"/>
      <c r="TT633" s="53"/>
      <c r="TU633" s="53"/>
      <c r="TV633" s="53"/>
      <c r="TW633" s="53"/>
      <c r="TX633" s="53"/>
      <c r="TY633" s="53"/>
      <c r="TZ633" s="53"/>
      <c r="UA633" s="53"/>
      <c r="UB633" s="53"/>
      <c r="UC633" s="53"/>
      <c r="UD633" s="53"/>
      <c r="UE633" s="53"/>
      <c r="UF633" s="53"/>
      <c r="UG633" s="53"/>
    </row>
    <row r="634" spans="12:553" s="19" customFormat="1" ht="15.75" customHeight="1" x14ac:dyDescent="0.2">
      <c r="L634" s="66"/>
      <c r="M634" s="66"/>
      <c r="N634" s="52"/>
      <c r="O634" s="53"/>
      <c r="P634" s="53"/>
      <c r="Q634" s="53"/>
      <c r="R634" s="53"/>
      <c r="S634" s="53"/>
      <c r="T634" s="53"/>
      <c r="U634" s="53"/>
      <c r="V634" s="53"/>
      <c r="W634" s="53"/>
      <c r="X634" s="53"/>
      <c r="Y634" s="53"/>
      <c r="Z634" s="53"/>
      <c r="AA634" s="53"/>
      <c r="AB634" s="53"/>
      <c r="AC634" s="53"/>
      <c r="AD634" s="53"/>
      <c r="AE634" s="53"/>
      <c r="AF634" s="53"/>
      <c r="AG634" s="53"/>
      <c r="AH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c r="BM634" s="53"/>
      <c r="BN634" s="53"/>
      <c r="BO634" s="53"/>
      <c r="BP634" s="53"/>
      <c r="BQ634" s="53"/>
      <c r="BR634" s="53"/>
      <c r="BS634" s="53"/>
      <c r="BT634" s="53"/>
      <c r="BU634" s="53"/>
      <c r="BV634" s="53"/>
      <c r="BW634" s="53"/>
      <c r="BX634" s="53"/>
      <c r="BY634" s="53"/>
      <c r="BZ634" s="53"/>
      <c r="CA634" s="53"/>
      <c r="CB634" s="53"/>
      <c r="CC634" s="53"/>
      <c r="CD634" s="53"/>
      <c r="CE634" s="53"/>
      <c r="CF634" s="53"/>
      <c r="CG634" s="53"/>
      <c r="CH634" s="53"/>
      <c r="CI634" s="53"/>
      <c r="CJ634" s="53"/>
      <c r="CK634" s="53"/>
      <c r="CL634" s="53"/>
      <c r="CM634" s="53"/>
      <c r="CN634" s="53"/>
      <c r="CO634" s="53"/>
      <c r="CP634" s="53"/>
      <c r="CQ634" s="53"/>
      <c r="CR634" s="53"/>
      <c r="CS634" s="53"/>
      <c r="CT634" s="53"/>
      <c r="CU634" s="53"/>
      <c r="CV634" s="53"/>
      <c r="CW634" s="53"/>
      <c r="CX634" s="53"/>
      <c r="CY634" s="53"/>
      <c r="CZ634" s="53"/>
      <c r="DA634" s="53"/>
      <c r="DB634" s="53"/>
      <c r="DC634" s="53"/>
      <c r="DD634" s="53"/>
      <c r="DE634" s="53"/>
      <c r="DF634" s="53"/>
      <c r="DG634" s="53"/>
      <c r="DH634" s="53"/>
      <c r="DI634" s="53"/>
      <c r="DJ634" s="53"/>
      <c r="DK634" s="53"/>
      <c r="DL634" s="53"/>
      <c r="DM634" s="53"/>
      <c r="DN634" s="53"/>
      <c r="DO634" s="53"/>
      <c r="DP634" s="53"/>
      <c r="DQ634" s="53"/>
      <c r="DR634" s="53"/>
      <c r="DS634" s="53"/>
      <c r="DT634" s="53"/>
      <c r="DU634" s="53"/>
      <c r="DV634" s="53"/>
      <c r="DW634" s="53"/>
      <c r="DX634" s="53"/>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3"/>
      <c r="FK634" s="53"/>
      <c r="FL634" s="53"/>
      <c r="FM634" s="53"/>
      <c r="FN634" s="53"/>
      <c r="FO634" s="53"/>
      <c r="FP634" s="53"/>
      <c r="FQ634" s="53"/>
      <c r="FR634" s="53"/>
      <c r="FS634" s="53"/>
      <c r="FT634" s="53"/>
      <c r="FU634" s="53"/>
      <c r="FV634" s="53"/>
      <c r="FW634" s="53"/>
      <c r="FX634" s="53"/>
      <c r="FY634" s="53"/>
      <c r="FZ634" s="53"/>
      <c r="GA634" s="53"/>
      <c r="GB634" s="53"/>
      <c r="GC634" s="53"/>
      <c r="GD634" s="53"/>
      <c r="GE634" s="53"/>
      <c r="GF634" s="53"/>
      <c r="GG634" s="53"/>
      <c r="GH634" s="53"/>
      <c r="GI634" s="53"/>
      <c r="GJ634" s="53"/>
      <c r="GK634" s="53"/>
      <c r="GL634" s="53"/>
      <c r="GM634" s="53"/>
      <c r="GN634" s="53"/>
      <c r="GO634" s="53"/>
      <c r="GP634" s="53"/>
      <c r="GQ634" s="53"/>
      <c r="GR634" s="53"/>
      <c r="GS634" s="53"/>
      <c r="GT634" s="53"/>
      <c r="GU634" s="53"/>
      <c r="GV634" s="53"/>
      <c r="GW634" s="53"/>
      <c r="GX634" s="53"/>
      <c r="GY634" s="53"/>
      <c r="GZ634" s="53"/>
      <c r="HA634" s="53"/>
      <c r="HB634" s="53"/>
      <c r="HC634" s="53"/>
      <c r="HD634" s="53"/>
      <c r="HE634" s="53"/>
      <c r="HF634" s="53"/>
      <c r="HG634" s="53"/>
      <c r="HH634" s="53"/>
      <c r="HI634" s="53"/>
      <c r="HJ634" s="53"/>
      <c r="HK634" s="53"/>
      <c r="HL634" s="53"/>
      <c r="HM634" s="53"/>
      <c r="HN634" s="53"/>
      <c r="HO634" s="53"/>
      <c r="HP634" s="53"/>
      <c r="HQ634" s="53"/>
      <c r="HR634" s="53"/>
      <c r="HS634" s="53"/>
      <c r="HT634" s="53"/>
      <c r="HU634" s="53"/>
      <c r="HV634" s="53"/>
      <c r="HW634" s="53"/>
      <c r="HX634" s="53"/>
      <c r="HY634" s="53"/>
      <c r="HZ634" s="53"/>
      <c r="IA634" s="53"/>
      <c r="IB634" s="53"/>
      <c r="IC634" s="53"/>
      <c r="ID634" s="53"/>
      <c r="IE634" s="53"/>
      <c r="IF634" s="53"/>
      <c r="IG634" s="53"/>
      <c r="IH634" s="53"/>
      <c r="II634" s="53"/>
      <c r="IJ634" s="53"/>
      <c r="IK634" s="53"/>
      <c r="IL634" s="53"/>
      <c r="IM634" s="53"/>
      <c r="IN634" s="53"/>
      <c r="IO634" s="53"/>
      <c r="IP634" s="53"/>
      <c r="IQ634" s="53"/>
      <c r="IR634" s="53"/>
      <c r="IS634" s="53"/>
      <c r="IT634" s="53"/>
      <c r="IU634" s="53"/>
      <c r="IV634" s="53"/>
      <c r="IW634" s="53"/>
      <c r="IX634" s="53"/>
      <c r="IY634" s="53"/>
      <c r="IZ634" s="53"/>
      <c r="JA634" s="53"/>
      <c r="JB634" s="53"/>
      <c r="JC634" s="53"/>
      <c r="JD634" s="53"/>
      <c r="JE634" s="53"/>
      <c r="JF634" s="53"/>
      <c r="JG634" s="53"/>
      <c r="JH634" s="53"/>
      <c r="JI634" s="53"/>
      <c r="JJ634" s="53"/>
      <c r="JK634" s="53"/>
      <c r="JL634" s="53"/>
      <c r="JM634" s="53"/>
      <c r="JN634" s="53"/>
      <c r="JO634" s="53"/>
      <c r="JP634" s="53"/>
      <c r="JQ634" s="53"/>
      <c r="JR634" s="53"/>
      <c r="JS634" s="53"/>
      <c r="JT634" s="53"/>
      <c r="JU634" s="53"/>
      <c r="JV634" s="53"/>
      <c r="JW634" s="53"/>
      <c r="JX634" s="53"/>
      <c r="JY634" s="53"/>
      <c r="JZ634" s="53"/>
      <c r="KA634" s="53"/>
      <c r="KB634" s="53"/>
      <c r="KC634" s="53"/>
      <c r="KD634" s="53"/>
      <c r="KE634" s="53"/>
      <c r="KF634" s="53"/>
      <c r="KG634" s="53"/>
      <c r="KH634" s="53"/>
      <c r="KI634" s="53"/>
      <c r="KJ634" s="53"/>
      <c r="KK634" s="53"/>
      <c r="KL634" s="53"/>
      <c r="KM634" s="53"/>
      <c r="KN634" s="53"/>
      <c r="KO634" s="53"/>
      <c r="KP634" s="53"/>
      <c r="KQ634" s="53"/>
      <c r="KR634" s="53"/>
      <c r="KS634" s="53"/>
      <c r="KT634" s="53"/>
      <c r="KU634" s="53"/>
      <c r="KV634" s="53"/>
      <c r="KW634" s="53"/>
      <c r="KX634" s="53"/>
      <c r="KY634" s="53"/>
      <c r="KZ634" s="53"/>
      <c r="LA634" s="53"/>
      <c r="LB634" s="53"/>
      <c r="LC634" s="53"/>
      <c r="LD634" s="53"/>
      <c r="LE634" s="53"/>
      <c r="LF634" s="53"/>
      <c r="LG634" s="53"/>
      <c r="LH634" s="53"/>
      <c r="LI634" s="53"/>
      <c r="LJ634" s="53"/>
      <c r="LK634" s="53"/>
      <c r="LL634" s="53"/>
      <c r="LM634" s="53"/>
      <c r="LN634" s="53"/>
      <c r="LO634" s="53"/>
      <c r="LP634" s="53"/>
      <c r="LQ634" s="53"/>
      <c r="LR634" s="53"/>
      <c r="LS634" s="53"/>
      <c r="LT634" s="53"/>
      <c r="LU634" s="53"/>
      <c r="LV634" s="53"/>
      <c r="LW634" s="53"/>
      <c r="LX634" s="53"/>
      <c r="LY634" s="53"/>
      <c r="LZ634" s="53"/>
      <c r="MA634" s="53"/>
      <c r="MB634" s="53"/>
      <c r="MC634" s="53"/>
      <c r="MD634" s="53"/>
      <c r="ME634" s="53"/>
      <c r="MF634" s="53"/>
      <c r="MG634" s="53"/>
      <c r="MH634" s="53"/>
      <c r="MI634" s="53"/>
      <c r="MJ634" s="53"/>
      <c r="MK634" s="53"/>
      <c r="ML634" s="53"/>
      <c r="MM634" s="53"/>
      <c r="MN634" s="53"/>
      <c r="MO634" s="53"/>
      <c r="MP634" s="53"/>
      <c r="MQ634" s="53"/>
      <c r="MR634" s="53"/>
      <c r="MS634" s="53"/>
      <c r="MT634" s="53"/>
      <c r="MU634" s="53"/>
      <c r="MV634" s="53"/>
      <c r="MW634" s="53"/>
      <c r="MX634" s="53"/>
      <c r="MY634" s="53"/>
      <c r="MZ634" s="53"/>
      <c r="NA634" s="53"/>
      <c r="NB634" s="53"/>
      <c r="NC634" s="53"/>
      <c r="ND634" s="53"/>
      <c r="NE634" s="53"/>
      <c r="NF634" s="53"/>
      <c r="NG634" s="53"/>
      <c r="NH634" s="53"/>
      <c r="NI634" s="53"/>
      <c r="NJ634" s="53"/>
      <c r="NK634" s="53"/>
      <c r="NL634" s="53"/>
      <c r="NM634" s="53"/>
      <c r="NN634" s="53"/>
      <c r="NO634" s="53"/>
      <c r="NP634" s="53"/>
      <c r="NQ634" s="53"/>
      <c r="NR634" s="53"/>
      <c r="NS634" s="53"/>
      <c r="NT634" s="53"/>
      <c r="NU634" s="53"/>
      <c r="NV634" s="53"/>
      <c r="NW634" s="53"/>
      <c r="NX634" s="53"/>
      <c r="NY634" s="53"/>
      <c r="NZ634" s="53"/>
      <c r="OA634" s="53"/>
      <c r="OB634" s="53"/>
      <c r="OC634" s="53"/>
      <c r="OD634" s="53"/>
      <c r="OE634" s="53"/>
      <c r="OF634" s="53"/>
      <c r="OG634" s="53"/>
      <c r="OH634" s="53"/>
      <c r="OI634" s="53"/>
      <c r="OJ634" s="53"/>
      <c r="OK634" s="53"/>
      <c r="OL634" s="53"/>
      <c r="OM634" s="53"/>
      <c r="ON634" s="53"/>
      <c r="OO634" s="53"/>
      <c r="OP634" s="53"/>
      <c r="OQ634" s="53"/>
      <c r="OR634" s="53"/>
      <c r="OS634" s="53"/>
      <c r="OT634" s="53"/>
      <c r="OU634" s="53"/>
      <c r="OV634" s="53"/>
      <c r="OW634" s="53"/>
      <c r="OX634" s="53"/>
      <c r="OY634" s="53"/>
      <c r="OZ634" s="53"/>
      <c r="PA634" s="53"/>
      <c r="PB634" s="53"/>
      <c r="PC634" s="53"/>
      <c r="PD634" s="53"/>
      <c r="PE634" s="53"/>
      <c r="PF634" s="53"/>
      <c r="PG634" s="53"/>
      <c r="PH634" s="53"/>
      <c r="PI634" s="53"/>
      <c r="PJ634" s="53"/>
      <c r="PK634" s="53"/>
      <c r="PL634" s="53"/>
      <c r="PM634" s="53"/>
      <c r="PN634" s="53"/>
      <c r="PO634" s="53"/>
      <c r="PP634" s="53"/>
      <c r="PQ634" s="53"/>
      <c r="PR634" s="53"/>
      <c r="PS634" s="53"/>
      <c r="PT634" s="53"/>
      <c r="PU634" s="53"/>
      <c r="PV634" s="53"/>
      <c r="PW634" s="53"/>
      <c r="PX634" s="53"/>
      <c r="PY634" s="53"/>
      <c r="PZ634" s="53"/>
      <c r="QA634" s="53"/>
      <c r="QB634" s="53"/>
      <c r="QC634" s="53"/>
      <c r="QD634" s="53"/>
      <c r="QE634" s="53"/>
      <c r="QF634" s="53"/>
      <c r="QG634" s="53"/>
      <c r="QH634" s="53"/>
      <c r="QI634" s="53"/>
      <c r="QJ634" s="53"/>
      <c r="QK634" s="53"/>
      <c r="QL634" s="53"/>
      <c r="QM634" s="53"/>
      <c r="QN634" s="53"/>
      <c r="QO634" s="53"/>
      <c r="QP634" s="53"/>
      <c r="QQ634" s="53"/>
      <c r="QR634" s="53"/>
      <c r="QS634" s="53"/>
      <c r="QT634" s="53"/>
      <c r="QU634" s="53"/>
      <c r="QV634" s="53"/>
      <c r="QW634" s="53"/>
      <c r="QX634" s="53"/>
      <c r="QY634" s="53"/>
      <c r="QZ634" s="53"/>
      <c r="RA634" s="53"/>
      <c r="RB634" s="53"/>
      <c r="RC634" s="53"/>
      <c r="RD634" s="53"/>
      <c r="RE634" s="53"/>
      <c r="RF634" s="53"/>
      <c r="RG634" s="53"/>
      <c r="RH634" s="53"/>
      <c r="RI634" s="53"/>
      <c r="RJ634" s="53"/>
      <c r="RK634" s="53"/>
      <c r="RL634" s="53"/>
      <c r="RM634" s="53"/>
      <c r="RN634" s="53"/>
      <c r="RO634" s="53"/>
      <c r="RP634" s="53"/>
      <c r="RQ634" s="53"/>
      <c r="RR634" s="53"/>
      <c r="RS634" s="53"/>
      <c r="RT634" s="53"/>
      <c r="RU634" s="53"/>
      <c r="RV634" s="53"/>
      <c r="RW634" s="53"/>
      <c r="RX634" s="53"/>
      <c r="RY634" s="53"/>
      <c r="RZ634" s="53"/>
      <c r="SA634" s="53"/>
      <c r="SB634" s="53"/>
      <c r="SC634" s="53"/>
      <c r="SD634" s="53"/>
      <c r="SE634" s="53"/>
      <c r="SF634" s="53"/>
      <c r="SG634" s="53"/>
      <c r="SH634" s="53"/>
      <c r="SI634" s="53"/>
      <c r="SJ634" s="53"/>
      <c r="SK634" s="53"/>
      <c r="SL634" s="53"/>
      <c r="SM634" s="53"/>
      <c r="SN634" s="53"/>
      <c r="SO634" s="53"/>
      <c r="SP634" s="53"/>
      <c r="SQ634" s="53"/>
      <c r="SR634" s="53"/>
      <c r="SS634" s="53"/>
      <c r="ST634" s="53"/>
      <c r="SU634" s="53"/>
      <c r="SV634" s="53"/>
      <c r="SW634" s="53"/>
      <c r="SX634" s="53"/>
      <c r="SY634" s="53"/>
      <c r="SZ634" s="53"/>
      <c r="TA634" s="53"/>
      <c r="TB634" s="53"/>
      <c r="TC634" s="53"/>
      <c r="TD634" s="53"/>
      <c r="TE634" s="53"/>
      <c r="TF634" s="53"/>
      <c r="TG634" s="53"/>
      <c r="TH634" s="53"/>
      <c r="TI634" s="53"/>
      <c r="TJ634" s="53"/>
      <c r="TK634" s="53"/>
      <c r="TL634" s="53"/>
      <c r="TM634" s="53"/>
      <c r="TN634" s="53"/>
      <c r="TO634" s="53"/>
      <c r="TP634" s="53"/>
      <c r="TQ634" s="53"/>
      <c r="TR634" s="53"/>
      <c r="TS634" s="53"/>
      <c r="TT634" s="53"/>
      <c r="TU634" s="53"/>
      <c r="TV634" s="53"/>
      <c r="TW634" s="53"/>
      <c r="TX634" s="53"/>
      <c r="TY634" s="53"/>
      <c r="TZ634" s="53"/>
      <c r="UA634" s="53"/>
      <c r="UB634" s="53"/>
      <c r="UC634" s="53"/>
      <c r="UD634" s="53"/>
      <c r="UE634" s="53"/>
      <c r="UF634" s="53"/>
      <c r="UG634" s="53"/>
    </row>
    <row r="635" spans="12:553" s="19" customFormat="1" ht="15.75" customHeight="1" x14ac:dyDescent="0.2">
      <c r="L635" s="66"/>
      <c r="M635" s="66"/>
      <c r="N635" s="52"/>
      <c r="O635" s="53"/>
      <c r="P635" s="53"/>
      <c r="Q635" s="53"/>
      <c r="R635" s="53"/>
      <c r="S635" s="53"/>
      <c r="T635" s="53"/>
      <c r="U635" s="53"/>
      <c r="V635" s="53"/>
      <c r="W635" s="53"/>
      <c r="X635" s="53"/>
      <c r="Y635" s="53"/>
      <c r="Z635" s="53"/>
      <c r="AA635" s="53"/>
      <c r="AB635" s="53"/>
      <c r="AC635" s="53"/>
      <c r="AD635" s="53"/>
      <c r="AE635" s="53"/>
      <c r="AF635" s="53"/>
      <c r="AG635" s="53"/>
      <c r="AH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c r="BM635" s="53"/>
      <c r="BN635" s="53"/>
      <c r="BO635" s="53"/>
      <c r="BP635" s="53"/>
      <c r="BQ635" s="53"/>
      <c r="BR635" s="53"/>
      <c r="BS635" s="53"/>
      <c r="BT635" s="53"/>
      <c r="BU635" s="53"/>
      <c r="BV635" s="53"/>
      <c r="BW635" s="53"/>
      <c r="BX635" s="53"/>
      <c r="BY635" s="53"/>
      <c r="BZ635" s="53"/>
      <c r="CA635" s="53"/>
      <c r="CB635" s="53"/>
      <c r="CC635" s="53"/>
      <c r="CD635" s="53"/>
      <c r="CE635" s="53"/>
      <c r="CF635" s="53"/>
      <c r="CG635" s="53"/>
      <c r="CH635" s="53"/>
      <c r="CI635" s="53"/>
      <c r="CJ635" s="53"/>
      <c r="CK635" s="53"/>
      <c r="CL635" s="53"/>
      <c r="CM635" s="53"/>
      <c r="CN635" s="53"/>
      <c r="CO635" s="53"/>
      <c r="CP635" s="53"/>
      <c r="CQ635" s="53"/>
      <c r="CR635" s="53"/>
      <c r="CS635" s="53"/>
      <c r="CT635" s="53"/>
      <c r="CU635" s="53"/>
      <c r="CV635" s="53"/>
      <c r="CW635" s="53"/>
      <c r="CX635" s="53"/>
      <c r="CY635" s="53"/>
      <c r="CZ635" s="53"/>
      <c r="DA635" s="53"/>
      <c r="DB635" s="53"/>
      <c r="DC635" s="53"/>
      <c r="DD635" s="53"/>
      <c r="DE635" s="53"/>
      <c r="DF635" s="53"/>
      <c r="DG635" s="53"/>
      <c r="DH635" s="53"/>
      <c r="DI635" s="53"/>
      <c r="DJ635" s="53"/>
      <c r="DK635" s="53"/>
      <c r="DL635" s="53"/>
      <c r="DM635" s="53"/>
      <c r="DN635" s="53"/>
      <c r="DO635" s="53"/>
      <c r="DP635" s="53"/>
      <c r="DQ635" s="53"/>
      <c r="DR635" s="53"/>
      <c r="DS635" s="53"/>
      <c r="DT635" s="53"/>
      <c r="DU635" s="53"/>
      <c r="DV635" s="53"/>
      <c r="DW635" s="53"/>
      <c r="DX635" s="53"/>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3"/>
      <c r="FK635" s="53"/>
      <c r="FL635" s="53"/>
      <c r="FM635" s="53"/>
      <c r="FN635" s="53"/>
      <c r="FO635" s="53"/>
      <c r="FP635" s="53"/>
      <c r="FQ635" s="53"/>
      <c r="FR635" s="53"/>
      <c r="FS635" s="53"/>
      <c r="FT635" s="53"/>
      <c r="FU635" s="53"/>
      <c r="FV635" s="53"/>
      <c r="FW635" s="53"/>
      <c r="FX635" s="53"/>
      <c r="FY635" s="53"/>
      <c r="FZ635" s="53"/>
      <c r="GA635" s="53"/>
      <c r="GB635" s="53"/>
      <c r="GC635" s="53"/>
      <c r="GD635" s="53"/>
      <c r="GE635" s="53"/>
      <c r="GF635" s="53"/>
      <c r="GG635" s="53"/>
      <c r="GH635" s="53"/>
      <c r="GI635" s="53"/>
      <c r="GJ635" s="53"/>
      <c r="GK635" s="53"/>
      <c r="GL635" s="53"/>
      <c r="GM635" s="53"/>
      <c r="GN635" s="53"/>
      <c r="GO635" s="53"/>
      <c r="GP635" s="53"/>
      <c r="GQ635" s="53"/>
      <c r="GR635" s="53"/>
      <c r="GS635" s="53"/>
      <c r="GT635" s="53"/>
      <c r="GU635" s="53"/>
      <c r="GV635" s="53"/>
      <c r="GW635" s="53"/>
      <c r="GX635" s="53"/>
      <c r="GY635" s="53"/>
      <c r="GZ635" s="53"/>
      <c r="HA635" s="53"/>
      <c r="HB635" s="53"/>
      <c r="HC635" s="53"/>
      <c r="HD635" s="53"/>
      <c r="HE635" s="53"/>
      <c r="HF635" s="53"/>
      <c r="HG635" s="53"/>
      <c r="HH635" s="53"/>
      <c r="HI635" s="53"/>
      <c r="HJ635" s="53"/>
      <c r="HK635" s="53"/>
      <c r="HL635" s="53"/>
      <c r="HM635" s="53"/>
      <c r="HN635" s="53"/>
      <c r="HO635" s="53"/>
      <c r="HP635" s="53"/>
      <c r="HQ635" s="53"/>
      <c r="HR635" s="53"/>
      <c r="HS635" s="53"/>
      <c r="HT635" s="53"/>
      <c r="HU635" s="53"/>
      <c r="HV635" s="53"/>
      <c r="HW635" s="53"/>
      <c r="HX635" s="53"/>
      <c r="HY635" s="53"/>
      <c r="HZ635" s="53"/>
      <c r="IA635" s="53"/>
      <c r="IB635" s="53"/>
      <c r="IC635" s="53"/>
      <c r="ID635" s="53"/>
      <c r="IE635" s="53"/>
      <c r="IF635" s="53"/>
      <c r="IG635" s="53"/>
      <c r="IH635" s="53"/>
      <c r="II635" s="53"/>
      <c r="IJ635" s="53"/>
      <c r="IK635" s="53"/>
      <c r="IL635" s="53"/>
      <c r="IM635" s="53"/>
      <c r="IN635" s="53"/>
      <c r="IO635" s="53"/>
      <c r="IP635" s="53"/>
      <c r="IQ635" s="53"/>
      <c r="IR635" s="53"/>
      <c r="IS635" s="53"/>
      <c r="IT635" s="53"/>
      <c r="IU635" s="53"/>
      <c r="IV635" s="53"/>
      <c r="IW635" s="53"/>
      <c r="IX635" s="53"/>
      <c r="IY635" s="53"/>
      <c r="IZ635" s="53"/>
      <c r="JA635" s="53"/>
      <c r="JB635" s="53"/>
      <c r="JC635" s="53"/>
      <c r="JD635" s="53"/>
      <c r="JE635" s="53"/>
      <c r="JF635" s="53"/>
      <c r="JG635" s="53"/>
      <c r="JH635" s="53"/>
      <c r="JI635" s="53"/>
      <c r="JJ635" s="53"/>
      <c r="JK635" s="53"/>
      <c r="JL635" s="53"/>
      <c r="JM635" s="53"/>
      <c r="JN635" s="53"/>
      <c r="JO635" s="53"/>
      <c r="JP635" s="53"/>
      <c r="JQ635" s="53"/>
      <c r="JR635" s="53"/>
      <c r="JS635" s="53"/>
      <c r="JT635" s="53"/>
      <c r="JU635" s="53"/>
      <c r="JV635" s="53"/>
      <c r="JW635" s="53"/>
      <c r="JX635" s="53"/>
      <c r="JY635" s="53"/>
      <c r="JZ635" s="53"/>
      <c r="KA635" s="53"/>
      <c r="KB635" s="53"/>
      <c r="KC635" s="53"/>
      <c r="KD635" s="53"/>
      <c r="KE635" s="53"/>
      <c r="KF635" s="53"/>
      <c r="KG635" s="53"/>
      <c r="KH635" s="53"/>
      <c r="KI635" s="53"/>
      <c r="KJ635" s="53"/>
      <c r="KK635" s="53"/>
      <c r="KL635" s="53"/>
      <c r="KM635" s="53"/>
      <c r="KN635" s="53"/>
      <c r="KO635" s="53"/>
      <c r="KP635" s="53"/>
      <c r="KQ635" s="53"/>
      <c r="KR635" s="53"/>
      <c r="KS635" s="53"/>
      <c r="KT635" s="53"/>
      <c r="KU635" s="53"/>
      <c r="KV635" s="53"/>
      <c r="KW635" s="53"/>
      <c r="KX635" s="53"/>
      <c r="KY635" s="53"/>
      <c r="KZ635" s="53"/>
      <c r="LA635" s="53"/>
      <c r="LB635" s="53"/>
      <c r="LC635" s="53"/>
      <c r="LD635" s="53"/>
      <c r="LE635" s="53"/>
      <c r="LF635" s="53"/>
      <c r="LG635" s="53"/>
      <c r="LH635" s="53"/>
      <c r="LI635" s="53"/>
      <c r="LJ635" s="53"/>
      <c r="LK635" s="53"/>
      <c r="LL635" s="53"/>
      <c r="LM635" s="53"/>
      <c r="LN635" s="53"/>
      <c r="LO635" s="53"/>
      <c r="LP635" s="53"/>
      <c r="LQ635" s="53"/>
      <c r="LR635" s="53"/>
      <c r="LS635" s="53"/>
      <c r="LT635" s="53"/>
      <c r="LU635" s="53"/>
      <c r="LV635" s="53"/>
      <c r="LW635" s="53"/>
      <c r="LX635" s="53"/>
      <c r="LY635" s="53"/>
      <c r="LZ635" s="53"/>
      <c r="MA635" s="53"/>
      <c r="MB635" s="53"/>
      <c r="MC635" s="53"/>
      <c r="MD635" s="53"/>
      <c r="ME635" s="53"/>
      <c r="MF635" s="53"/>
      <c r="MG635" s="53"/>
      <c r="MH635" s="53"/>
      <c r="MI635" s="53"/>
      <c r="MJ635" s="53"/>
      <c r="MK635" s="53"/>
      <c r="ML635" s="53"/>
      <c r="MM635" s="53"/>
      <c r="MN635" s="53"/>
      <c r="MO635" s="53"/>
      <c r="MP635" s="53"/>
      <c r="MQ635" s="53"/>
      <c r="MR635" s="53"/>
      <c r="MS635" s="53"/>
      <c r="MT635" s="53"/>
      <c r="MU635" s="53"/>
      <c r="MV635" s="53"/>
      <c r="MW635" s="53"/>
      <c r="MX635" s="53"/>
      <c r="MY635" s="53"/>
      <c r="MZ635" s="53"/>
      <c r="NA635" s="53"/>
      <c r="NB635" s="53"/>
      <c r="NC635" s="53"/>
      <c r="ND635" s="53"/>
      <c r="NE635" s="53"/>
      <c r="NF635" s="53"/>
      <c r="NG635" s="53"/>
      <c r="NH635" s="53"/>
      <c r="NI635" s="53"/>
      <c r="NJ635" s="53"/>
      <c r="NK635" s="53"/>
      <c r="NL635" s="53"/>
      <c r="NM635" s="53"/>
      <c r="NN635" s="53"/>
      <c r="NO635" s="53"/>
      <c r="NP635" s="53"/>
      <c r="NQ635" s="53"/>
      <c r="NR635" s="53"/>
      <c r="NS635" s="53"/>
      <c r="NT635" s="53"/>
      <c r="NU635" s="53"/>
      <c r="NV635" s="53"/>
      <c r="NW635" s="53"/>
      <c r="NX635" s="53"/>
      <c r="NY635" s="53"/>
      <c r="NZ635" s="53"/>
      <c r="OA635" s="53"/>
      <c r="OB635" s="53"/>
      <c r="OC635" s="53"/>
      <c r="OD635" s="53"/>
      <c r="OE635" s="53"/>
      <c r="OF635" s="53"/>
      <c r="OG635" s="53"/>
      <c r="OH635" s="53"/>
      <c r="OI635" s="53"/>
      <c r="OJ635" s="53"/>
      <c r="OK635" s="53"/>
      <c r="OL635" s="53"/>
      <c r="OM635" s="53"/>
      <c r="ON635" s="53"/>
      <c r="OO635" s="53"/>
      <c r="OP635" s="53"/>
      <c r="OQ635" s="53"/>
      <c r="OR635" s="53"/>
      <c r="OS635" s="53"/>
      <c r="OT635" s="53"/>
      <c r="OU635" s="53"/>
      <c r="OV635" s="53"/>
      <c r="OW635" s="53"/>
      <c r="OX635" s="53"/>
      <c r="OY635" s="53"/>
      <c r="OZ635" s="53"/>
      <c r="PA635" s="53"/>
      <c r="PB635" s="53"/>
      <c r="PC635" s="53"/>
      <c r="PD635" s="53"/>
      <c r="PE635" s="53"/>
      <c r="PF635" s="53"/>
      <c r="PG635" s="53"/>
      <c r="PH635" s="53"/>
      <c r="PI635" s="53"/>
      <c r="PJ635" s="53"/>
      <c r="PK635" s="53"/>
      <c r="PL635" s="53"/>
      <c r="PM635" s="53"/>
      <c r="PN635" s="53"/>
      <c r="PO635" s="53"/>
      <c r="PP635" s="53"/>
      <c r="PQ635" s="53"/>
      <c r="PR635" s="53"/>
      <c r="PS635" s="53"/>
      <c r="PT635" s="53"/>
      <c r="PU635" s="53"/>
      <c r="PV635" s="53"/>
      <c r="PW635" s="53"/>
      <c r="PX635" s="53"/>
      <c r="PY635" s="53"/>
      <c r="PZ635" s="53"/>
      <c r="QA635" s="53"/>
      <c r="QB635" s="53"/>
      <c r="QC635" s="53"/>
      <c r="QD635" s="53"/>
      <c r="QE635" s="53"/>
      <c r="QF635" s="53"/>
      <c r="QG635" s="53"/>
      <c r="QH635" s="53"/>
      <c r="QI635" s="53"/>
      <c r="QJ635" s="53"/>
      <c r="QK635" s="53"/>
      <c r="QL635" s="53"/>
      <c r="QM635" s="53"/>
      <c r="QN635" s="53"/>
      <c r="QO635" s="53"/>
      <c r="QP635" s="53"/>
      <c r="QQ635" s="53"/>
      <c r="QR635" s="53"/>
      <c r="QS635" s="53"/>
      <c r="QT635" s="53"/>
      <c r="QU635" s="53"/>
      <c r="QV635" s="53"/>
      <c r="QW635" s="53"/>
      <c r="QX635" s="53"/>
      <c r="QY635" s="53"/>
      <c r="QZ635" s="53"/>
      <c r="RA635" s="53"/>
      <c r="RB635" s="53"/>
      <c r="RC635" s="53"/>
      <c r="RD635" s="53"/>
      <c r="RE635" s="53"/>
      <c r="RF635" s="53"/>
      <c r="RG635" s="53"/>
      <c r="RH635" s="53"/>
      <c r="RI635" s="53"/>
      <c r="RJ635" s="53"/>
      <c r="RK635" s="53"/>
      <c r="RL635" s="53"/>
      <c r="RM635" s="53"/>
      <c r="RN635" s="53"/>
      <c r="RO635" s="53"/>
      <c r="RP635" s="53"/>
      <c r="RQ635" s="53"/>
      <c r="RR635" s="53"/>
      <c r="RS635" s="53"/>
      <c r="RT635" s="53"/>
      <c r="RU635" s="53"/>
      <c r="RV635" s="53"/>
      <c r="RW635" s="53"/>
      <c r="RX635" s="53"/>
      <c r="RY635" s="53"/>
      <c r="RZ635" s="53"/>
      <c r="SA635" s="53"/>
      <c r="SB635" s="53"/>
      <c r="SC635" s="53"/>
      <c r="SD635" s="53"/>
      <c r="SE635" s="53"/>
      <c r="SF635" s="53"/>
      <c r="SG635" s="53"/>
      <c r="SH635" s="53"/>
      <c r="SI635" s="53"/>
      <c r="SJ635" s="53"/>
      <c r="SK635" s="53"/>
      <c r="SL635" s="53"/>
      <c r="SM635" s="53"/>
      <c r="SN635" s="53"/>
      <c r="SO635" s="53"/>
      <c r="SP635" s="53"/>
      <c r="SQ635" s="53"/>
      <c r="SR635" s="53"/>
      <c r="SS635" s="53"/>
      <c r="ST635" s="53"/>
      <c r="SU635" s="53"/>
      <c r="SV635" s="53"/>
      <c r="SW635" s="53"/>
      <c r="SX635" s="53"/>
      <c r="SY635" s="53"/>
      <c r="SZ635" s="53"/>
      <c r="TA635" s="53"/>
      <c r="TB635" s="53"/>
      <c r="TC635" s="53"/>
      <c r="TD635" s="53"/>
      <c r="TE635" s="53"/>
      <c r="TF635" s="53"/>
      <c r="TG635" s="53"/>
      <c r="TH635" s="53"/>
      <c r="TI635" s="53"/>
      <c r="TJ635" s="53"/>
      <c r="TK635" s="53"/>
      <c r="TL635" s="53"/>
      <c r="TM635" s="53"/>
      <c r="TN635" s="53"/>
      <c r="TO635" s="53"/>
      <c r="TP635" s="53"/>
      <c r="TQ635" s="53"/>
      <c r="TR635" s="53"/>
      <c r="TS635" s="53"/>
      <c r="TT635" s="53"/>
      <c r="TU635" s="53"/>
      <c r="TV635" s="53"/>
      <c r="TW635" s="53"/>
      <c r="TX635" s="53"/>
      <c r="TY635" s="53"/>
      <c r="TZ635" s="53"/>
      <c r="UA635" s="53"/>
      <c r="UB635" s="53"/>
      <c r="UC635" s="53"/>
      <c r="UD635" s="53"/>
      <c r="UE635" s="53"/>
      <c r="UF635" s="53"/>
      <c r="UG635" s="53"/>
    </row>
    <row r="636" spans="12:553" s="19" customFormat="1" ht="15.75" customHeight="1" x14ac:dyDescent="0.2">
      <c r="L636" s="66"/>
      <c r="M636" s="66"/>
      <c r="N636" s="52"/>
      <c r="O636" s="53"/>
      <c r="P636" s="53"/>
      <c r="Q636" s="53"/>
      <c r="R636" s="53"/>
      <c r="S636" s="53"/>
      <c r="T636" s="53"/>
      <c r="U636" s="53"/>
      <c r="V636" s="53"/>
      <c r="W636" s="53"/>
      <c r="X636" s="53"/>
      <c r="Y636" s="53"/>
      <c r="Z636" s="53"/>
      <c r="AA636" s="53"/>
      <c r="AB636" s="53"/>
      <c r="AC636" s="53"/>
      <c r="AD636" s="53"/>
      <c r="AE636" s="53"/>
      <c r="AF636" s="53"/>
      <c r="AG636" s="53"/>
      <c r="AH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c r="BM636" s="53"/>
      <c r="BN636" s="53"/>
      <c r="BO636" s="53"/>
      <c r="BP636" s="53"/>
      <c r="BQ636" s="53"/>
      <c r="BR636" s="53"/>
      <c r="BS636" s="53"/>
      <c r="BT636" s="53"/>
      <c r="BU636" s="53"/>
      <c r="BV636" s="53"/>
      <c r="BW636" s="53"/>
      <c r="BX636" s="53"/>
      <c r="BY636" s="53"/>
      <c r="BZ636" s="53"/>
      <c r="CA636" s="53"/>
      <c r="CB636" s="53"/>
      <c r="CC636" s="53"/>
      <c r="CD636" s="53"/>
      <c r="CE636" s="53"/>
      <c r="CF636" s="53"/>
      <c r="CG636" s="53"/>
      <c r="CH636" s="53"/>
      <c r="CI636" s="53"/>
      <c r="CJ636" s="53"/>
      <c r="CK636" s="53"/>
      <c r="CL636" s="53"/>
      <c r="CM636" s="53"/>
      <c r="CN636" s="53"/>
      <c r="CO636" s="53"/>
      <c r="CP636" s="53"/>
      <c r="CQ636" s="53"/>
      <c r="CR636" s="53"/>
      <c r="CS636" s="53"/>
      <c r="CT636" s="53"/>
      <c r="CU636" s="53"/>
      <c r="CV636" s="53"/>
      <c r="CW636" s="53"/>
      <c r="CX636" s="53"/>
      <c r="CY636" s="53"/>
      <c r="CZ636" s="53"/>
      <c r="DA636" s="53"/>
      <c r="DB636" s="53"/>
      <c r="DC636" s="53"/>
      <c r="DD636" s="53"/>
      <c r="DE636" s="53"/>
      <c r="DF636" s="53"/>
      <c r="DG636" s="53"/>
      <c r="DH636" s="53"/>
      <c r="DI636" s="53"/>
      <c r="DJ636" s="53"/>
      <c r="DK636" s="53"/>
      <c r="DL636" s="53"/>
      <c r="DM636" s="53"/>
      <c r="DN636" s="53"/>
      <c r="DO636" s="53"/>
      <c r="DP636" s="53"/>
      <c r="DQ636" s="53"/>
      <c r="DR636" s="53"/>
      <c r="DS636" s="53"/>
      <c r="DT636" s="53"/>
      <c r="DU636" s="53"/>
      <c r="DV636" s="53"/>
      <c r="DW636" s="53"/>
      <c r="DX636" s="53"/>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3"/>
      <c r="FK636" s="53"/>
      <c r="FL636" s="53"/>
      <c r="FM636" s="53"/>
      <c r="FN636" s="53"/>
      <c r="FO636" s="53"/>
      <c r="FP636" s="53"/>
      <c r="FQ636" s="53"/>
      <c r="FR636" s="53"/>
      <c r="FS636" s="53"/>
      <c r="FT636" s="53"/>
      <c r="FU636" s="53"/>
      <c r="FV636" s="53"/>
      <c r="FW636" s="53"/>
      <c r="FX636" s="53"/>
      <c r="FY636" s="53"/>
      <c r="FZ636" s="53"/>
      <c r="GA636" s="53"/>
      <c r="GB636" s="53"/>
      <c r="GC636" s="53"/>
      <c r="GD636" s="53"/>
      <c r="GE636" s="53"/>
      <c r="GF636" s="53"/>
      <c r="GG636" s="53"/>
      <c r="GH636" s="53"/>
      <c r="GI636" s="53"/>
      <c r="GJ636" s="53"/>
      <c r="GK636" s="53"/>
      <c r="GL636" s="53"/>
      <c r="GM636" s="53"/>
      <c r="GN636" s="53"/>
      <c r="GO636" s="53"/>
      <c r="GP636" s="53"/>
      <c r="GQ636" s="53"/>
      <c r="GR636" s="53"/>
      <c r="GS636" s="53"/>
      <c r="GT636" s="53"/>
      <c r="GU636" s="53"/>
      <c r="GV636" s="53"/>
      <c r="GW636" s="53"/>
      <c r="GX636" s="53"/>
      <c r="GY636" s="53"/>
      <c r="GZ636" s="53"/>
      <c r="HA636" s="53"/>
      <c r="HB636" s="53"/>
      <c r="HC636" s="53"/>
      <c r="HD636" s="53"/>
      <c r="HE636" s="53"/>
      <c r="HF636" s="53"/>
      <c r="HG636" s="53"/>
      <c r="HH636" s="53"/>
      <c r="HI636" s="53"/>
      <c r="HJ636" s="53"/>
      <c r="HK636" s="53"/>
      <c r="HL636" s="53"/>
      <c r="HM636" s="53"/>
      <c r="HN636" s="53"/>
      <c r="HO636" s="53"/>
      <c r="HP636" s="53"/>
      <c r="HQ636" s="53"/>
      <c r="HR636" s="53"/>
      <c r="HS636" s="53"/>
      <c r="HT636" s="53"/>
      <c r="HU636" s="53"/>
      <c r="HV636" s="53"/>
      <c r="HW636" s="53"/>
      <c r="HX636" s="53"/>
      <c r="HY636" s="53"/>
      <c r="HZ636" s="53"/>
      <c r="IA636" s="53"/>
      <c r="IB636" s="53"/>
      <c r="IC636" s="53"/>
      <c r="ID636" s="53"/>
      <c r="IE636" s="53"/>
      <c r="IF636" s="53"/>
      <c r="IG636" s="53"/>
      <c r="IH636" s="53"/>
      <c r="II636" s="53"/>
      <c r="IJ636" s="53"/>
      <c r="IK636" s="53"/>
      <c r="IL636" s="53"/>
      <c r="IM636" s="53"/>
      <c r="IN636" s="53"/>
      <c r="IO636" s="53"/>
      <c r="IP636" s="53"/>
      <c r="IQ636" s="53"/>
      <c r="IR636" s="53"/>
      <c r="IS636" s="53"/>
      <c r="IT636" s="53"/>
      <c r="IU636" s="53"/>
      <c r="IV636" s="53"/>
      <c r="IW636" s="53"/>
      <c r="IX636" s="53"/>
      <c r="IY636" s="53"/>
      <c r="IZ636" s="53"/>
      <c r="JA636" s="53"/>
      <c r="JB636" s="53"/>
      <c r="JC636" s="53"/>
      <c r="JD636" s="53"/>
      <c r="JE636" s="53"/>
      <c r="JF636" s="53"/>
      <c r="JG636" s="53"/>
      <c r="JH636" s="53"/>
      <c r="JI636" s="53"/>
      <c r="JJ636" s="53"/>
      <c r="JK636" s="53"/>
      <c r="JL636" s="53"/>
      <c r="JM636" s="53"/>
      <c r="JN636" s="53"/>
      <c r="JO636" s="53"/>
      <c r="JP636" s="53"/>
      <c r="JQ636" s="53"/>
      <c r="JR636" s="53"/>
      <c r="JS636" s="53"/>
      <c r="JT636" s="53"/>
      <c r="JU636" s="53"/>
      <c r="JV636" s="53"/>
      <c r="JW636" s="53"/>
      <c r="JX636" s="53"/>
      <c r="JY636" s="53"/>
      <c r="JZ636" s="53"/>
      <c r="KA636" s="53"/>
      <c r="KB636" s="53"/>
      <c r="KC636" s="53"/>
      <c r="KD636" s="53"/>
      <c r="KE636" s="53"/>
      <c r="KF636" s="53"/>
      <c r="KG636" s="53"/>
      <c r="KH636" s="53"/>
      <c r="KI636" s="53"/>
      <c r="KJ636" s="53"/>
      <c r="KK636" s="53"/>
      <c r="KL636" s="53"/>
      <c r="KM636" s="53"/>
      <c r="KN636" s="53"/>
      <c r="KO636" s="53"/>
      <c r="KP636" s="53"/>
      <c r="KQ636" s="53"/>
      <c r="KR636" s="53"/>
      <c r="KS636" s="53"/>
      <c r="KT636" s="53"/>
      <c r="KU636" s="53"/>
      <c r="KV636" s="53"/>
      <c r="KW636" s="53"/>
      <c r="KX636" s="53"/>
      <c r="KY636" s="53"/>
      <c r="KZ636" s="53"/>
      <c r="LA636" s="53"/>
      <c r="LB636" s="53"/>
      <c r="LC636" s="53"/>
      <c r="LD636" s="53"/>
      <c r="LE636" s="53"/>
      <c r="LF636" s="53"/>
      <c r="LG636" s="53"/>
      <c r="LH636" s="53"/>
      <c r="LI636" s="53"/>
      <c r="LJ636" s="53"/>
      <c r="LK636" s="53"/>
      <c r="LL636" s="53"/>
      <c r="LM636" s="53"/>
      <c r="LN636" s="53"/>
      <c r="LO636" s="53"/>
      <c r="LP636" s="53"/>
      <c r="LQ636" s="53"/>
      <c r="LR636" s="53"/>
      <c r="LS636" s="53"/>
      <c r="LT636" s="53"/>
      <c r="LU636" s="53"/>
      <c r="LV636" s="53"/>
      <c r="LW636" s="53"/>
      <c r="LX636" s="53"/>
      <c r="LY636" s="53"/>
      <c r="LZ636" s="53"/>
      <c r="MA636" s="53"/>
      <c r="MB636" s="53"/>
      <c r="MC636" s="53"/>
      <c r="MD636" s="53"/>
      <c r="ME636" s="53"/>
      <c r="MF636" s="53"/>
      <c r="MG636" s="53"/>
      <c r="MH636" s="53"/>
      <c r="MI636" s="53"/>
      <c r="MJ636" s="53"/>
      <c r="MK636" s="53"/>
      <c r="ML636" s="53"/>
      <c r="MM636" s="53"/>
      <c r="MN636" s="53"/>
      <c r="MO636" s="53"/>
      <c r="MP636" s="53"/>
      <c r="MQ636" s="53"/>
      <c r="MR636" s="53"/>
      <c r="MS636" s="53"/>
      <c r="MT636" s="53"/>
      <c r="MU636" s="53"/>
      <c r="MV636" s="53"/>
      <c r="MW636" s="53"/>
      <c r="MX636" s="53"/>
      <c r="MY636" s="53"/>
      <c r="MZ636" s="53"/>
      <c r="NA636" s="53"/>
      <c r="NB636" s="53"/>
      <c r="NC636" s="53"/>
      <c r="ND636" s="53"/>
      <c r="NE636" s="53"/>
      <c r="NF636" s="53"/>
      <c r="NG636" s="53"/>
      <c r="NH636" s="53"/>
      <c r="NI636" s="53"/>
      <c r="NJ636" s="53"/>
      <c r="NK636" s="53"/>
      <c r="NL636" s="53"/>
      <c r="NM636" s="53"/>
      <c r="NN636" s="53"/>
      <c r="NO636" s="53"/>
      <c r="NP636" s="53"/>
      <c r="NQ636" s="53"/>
      <c r="NR636" s="53"/>
      <c r="NS636" s="53"/>
      <c r="NT636" s="53"/>
      <c r="NU636" s="53"/>
      <c r="NV636" s="53"/>
      <c r="NW636" s="53"/>
      <c r="NX636" s="53"/>
      <c r="NY636" s="53"/>
      <c r="NZ636" s="53"/>
      <c r="OA636" s="53"/>
      <c r="OB636" s="53"/>
      <c r="OC636" s="53"/>
      <c r="OD636" s="53"/>
      <c r="OE636" s="53"/>
      <c r="OF636" s="53"/>
      <c r="OG636" s="53"/>
      <c r="OH636" s="53"/>
      <c r="OI636" s="53"/>
      <c r="OJ636" s="53"/>
      <c r="OK636" s="53"/>
      <c r="OL636" s="53"/>
      <c r="OM636" s="53"/>
      <c r="ON636" s="53"/>
      <c r="OO636" s="53"/>
      <c r="OP636" s="53"/>
      <c r="OQ636" s="53"/>
      <c r="OR636" s="53"/>
      <c r="OS636" s="53"/>
      <c r="OT636" s="53"/>
      <c r="OU636" s="53"/>
      <c r="OV636" s="53"/>
      <c r="OW636" s="53"/>
      <c r="OX636" s="53"/>
      <c r="OY636" s="53"/>
      <c r="OZ636" s="53"/>
      <c r="PA636" s="53"/>
      <c r="PB636" s="53"/>
      <c r="PC636" s="53"/>
      <c r="PD636" s="53"/>
      <c r="PE636" s="53"/>
      <c r="PF636" s="53"/>
      <c r="PG636" s="53"/>
      <c r="PH636" s="53"/>
      <c r="PI636" s="53"/>
      <c r="PJ636" s="53"/>
      <c r="PK636" s="53"/>
      <c r="PL636" s="53"/>
      <c r="PM636" s="53"/>
      <c r="PN636" s="53"/>
      <c r="PO636" s="53"/>
      <c r="PP636" s="53"/>
      <c r="PQ636" s="53"/>
      <c r="PR636" s="53"/>
      <c r="PS636" s="53"/>
      <c r="PT636" s="53"/>
      <c r="PU636" s="53"/>
      <c r="PV636" s="53"/>
      <c r="PW636" s="53"/>
      <c r="PX636" s="53"/>
      <c r="PY636" s="53"/>
      <c r="PZ636" s="53"/>
      <c r="QA636" s="53"/>
      <c r="QB636" s="53"/>
      <c r="QC636" s="53"/>
      <c r="QD636" s="53"/>
      <c r="QE636" s="53"/>
      <c r="QF636" s="53"/>
      <c r="QG636" s="53"/>
      <c r="QH636" s="53"/>
      <c r="QI636" s="53"/>
      <c r="QJ636" s="53"/>
      <c r="QK636" s="53"/>
      <c r="QL636" s="53"/>
      <c r="QM636" s="53"/>
      <c r="QN636" s="53"/>
      <c r="QO636" s="53"/>
      <c r="QP636" s="53"/>
      <c r="QQ636" s="53"/>
      <c r="QR636" s="53"/>
      <c r="QS636" s="53"/>
      <c r="QT636" s="53"/>
      <c r="QU636" s="53"/>
      <c r="QV636" s="53"/>
      <c r="QW636" s="53"/>
      <c r="QX636" s="53"/>
      <c r="QY636" s="53"/>
      <c r="QZ636" s="53"/>
      <c r="RA636" s="53"/>
      <c r="RB636" s="53"/>
      <c r="RC636" s="53"/>
      <c r="RD636" s="53"/>
      <c r="RE636" s="53"/>
      <c r="RF636" s="53"/>
      <c r="RG636" s="53"/>
      <c r="RH636" s="53"/>
      <c r="RI636" s="53"/>
      <c r="RJ636" s="53"/>
      <c r="RK636" s="53"/>
      <c r="RL636" s="53"/>
      <c r="RM636" s="53"/>
      <c r="RN636" s="53"/>
      <c r="RO636" s="53"/>
      <c r="RP636" s="53"/>
      <c r="RQ636" s="53"/>
      <c r="RR636" s="53"/>
      <c r="RS636" s="53"/>
      <c r="RT636" s="53"/>
      <c r="RU636" s="53"/>
      <c r="RV636" s="53"/>
      <c r="RW636" s="53"/>
      <c r="RX636" s="53"/>
      <c r="RY636" s="53"/>
      <c r="RZ636" s="53"/>
      <c r="SA636" s="53"/>
      <c r="SB636" s="53"/>
      <c r="SC636" s="53"/>
      <c r="SD636" s="53"/>
      <c r="SE636" s="53"/>
      <c r="SF636" s="53"/>
      <c r="SG636" s="53"/>
      <c r="SH636" s="53"/>
      <c r="SI636" s="53"/>
      <c r="SJ636" s="53"/>
      <c r="SK636" s="53"/>
      <c r="SL636" s="53"/>
      <c r="SM636" s="53"/>
      <c r="SN636" s="53"/>
      <c r="SO636" s="53"/>
      <c r="SP636" s="53"/>
      <c r="SQ636" s="53"/>
      <c r="SR636" s="53"/>
      <c r="SS636" s="53"/>
      <c r="ST636" s="53"/>
      <c r="SU636" s="53"/>
      <c r="SV636" s="53"/>
      <c r="SW636" s="53"/>
      <c r="SX636" s="53"/>
      <c r="SY636" s="53"/>
      <c r="SZ636" s="53"/>
      <c r="TA636" s="53"/>
      <c r="TB636" s="53"/>
      <c r="TC636" s="53"/>
      <c r="TD636" s="53"/>
      <c r="TE636" s="53"/>
      <c r="TF636" s="53"/>
      <c r="TG636" s="53"/>
      <c r="TH636" s="53"/>
      <c r="TI636" s="53"/>
      <c r="TJ636" s="53"/>
      <c r="TK636" s="53"/>
      <c r="TL636" s="53"/>
      <c r="TM636" s="53"/>
      <c r="TN636" s="53"/>
      <c r="TO636" s="53"/>
      <c r="TP636" s="53"/>
      <c r="TQ636" s="53"/>
      <c r="TR636" s="53"/>
      <c r="TS636" s="53"/>
      <c r="TT636" s="53"/>
      <c r="TU636" s="53"/>
      <c r="TV636" s="53"/>
      <c r="TW636" s="53"/>
      <c r="TX636" s="53"/>
      <c r="TY636" s="53"/>
      <c r="TZ636" s="53"/>
      <c r="UA636" s="53"/>
      <c r="UB636" s="53"/>
      <c r="UC636" s="53"/>
      <c r="UD636" s="53"/>
      <c r="UE636" s="53"/>
      <c r="UF636" s="53"/>
      <c r="UG636" s="53"/>
    </row>
    <row r="637" spans="12:553" s="19" customFormat="1" ht="15.75" customHeight="1" x14ac:dyDescent="0.2">
      <c r="L637" s="66"/>
      <c r="M637" s="66"/>
      <c r="N637" s="52"/>
      <c r="O637" s="53"/>
      <c r="P637" s="53"/>
      <c r="Q637" s="53"/>
      <c r="R637" s="53"/>
      <c r="S637" s="53"/>
      <c r="T637" s="53"/>
      <c r="U637" s="53"/>
      <c r="V637" s="53"/>
      <c r="W637" s="53"/>
      <c r="X637" s="53"/>
      <c r="Y637" s="53"/>
      <c r="Z637" s="53"/>
      <c r="AA637" s="53"/>
      <c r="AB637" s="53"/>
      <c r="AC637" s="53"/>
      <c r="AD637" s="53"/>
      <c r="AE637" s="53"/>
      <c r="AF637" s="53"/>
      <c r="AG637" s="53"/>
      <c r="AH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c r="BM637" s="53"/>
      <c r="BN637" s="53"/>
      <c r="BO637" s="53"/>
      <c r="BP637" s="53"/>
      <c r="BQ637" s="53"/>
      <c r="BR637" s="53"/>
      <c r="BS637" s="53"/>
      <c r="BT637" s="53"/>
      <c r="BU637" s="53"/>
      <c r="BV637" s="53"/>
      <c r="BW637" s="53"/>
      <c r="BX637" s="53"/>
      <c r="BY637" s="53"/>
      <c r="BZ637" s="53"/>
      <c r="CA637" s="53"/>
      <c r="CB637" s="53"/>
      <c r="CC637" s="53"/>
      <c r="CD637" s="53"/>
      <c r="CE637" s="53"/>
      <c r="CF637" s="53"/>
      <c r="CG637" s="53"/>
      <c r="CH637" s="53"/>
      <c r="CI637" s="53"/>
      <c r="CJ637" s="53"/>
      <c r="CK637" s="53"/>
      <c r="CL637" s="53"/>
      <c r="CM637" s="53"/>
      <c r="CN637" s="53"/>
      <c r="CO637" s="53"/>
      <c r="CP637" s="53"/>
      <c r="CQ637" s="53"/>
      <c r="CR637" s="53"/>
      <c r="CS637" s="53"/>
      <c r="CT637" s="53"/>
      <c r="CU637" s="53"/>
      <c r="CV637" s="53"/>
      <c r="CW637" s="53"/>
      <c r="CX637" s="53"/>
      <c r="CY637" s="53"/>
      <c r="CZ637" s="53"/>
      <c r="DA637" s="53"/>
      <c r="DB637" s="53"/>
      <c r="DC637" s="53"/>
      <c r="DD637" s="53"/>
      <c r="DE637" s="53"/>
      <c r="DF637" s="53"/>
      <c r="DG637" s="53"/>
      <c r="DH637" s="53"/>
      <c r="DI637" s="53"/>
      <c r="DJ637" s="53"/>
      <c r="DK637" s="53"/>
      <c r="DL637" s="53"/>
      <c r="DM637" s="53"/>
      <c r="DN637" s="53"/>
      <c r="DO637" s="53"/>
      <c r="DP637" s="53"/>
      <c r="DQ637" s="53"/>
      <c r="DR637" s="53"/>
      <c r="DS637" s="53"/>
      <c r="DT637" s="53"/>
      <c r="DU637" s="53"/>
      <c r="DV637" s="53"/>
      <c r="DW637" s="53"/>
      <c r="DX637" s="53"/>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3"/>
      <c r="FK637" s="53"/>
      <c r="FL637" s="53"/>
      <c r="FM637" s="53"/>
      <c r="FN637" s="53"/>
      <c r="FO637" s="53"/>
      <c r="FP637" s="53"/>
      <c r="FQ637" s="53"/>
      <c r="FR637" s="53"/>
      <c r="FS637" s="53"/>
      <c r="FT637" s="53"/>
      <c r="FU637" s="53"/>
      <c r="FV637" s="53"/>
      <c r="FW637" s="53"/>
      <c r="FX637" s="53"/>
      <c r="FY637" s="53"/>
      <c r="FZ637" s="53"/>
      <c r="GA637" s="53"/>
      <c r="GB637" s="53"/>
      <c r="GC637" s="53"/>
      <c r="GD637" s="53"/>
      <c r="GE637" s="53"/>
      <c r="GF637" s="53"/>
      <c r="GG637" s="53"/>
      <c r="GH637" s="53"/>
      <c r="GI637" s="53"/>
      <c r="GJ637" s="53"/>
      <c r="GK637" s="53"/>
      <c r="GL637" s="53"/>
      <c r="GM637" s="53"/>
      <c r="GN637" s="53"/>
      <c r="GO637" s="53"/>
      <c r="GP637" s="53"/>
      <c r="GQ637" s="53"/>
      <c r="GR637" s="53"/>
      <c r="GS637" s="53"/>
      <c r="GT637" s="53"/>
      <c r="GU637" s="53"/>
      <c r="GV637" s="53"/>
      <c r="GW637" s="53"/>
      <c r="GX637" s="53"/>
      <c r="GY637" s="53"/>
      <c r="GZ637" s="53"/>
      <c r="HA637" s="53"/>
      <c r="HB637" s="53"/>
      <c r="HC637" s="53"/>
      <c r="HD637" s="53"/>
      <c r="HE637" s="53"/>
      <c r="HF637" s="53"/>
      <c r="HG637" s="53"/>
      <c r="HH637" s="53"/>
      <c r="HI637" s="53"/>
      <c r="HJ637" s="53"/>
      <c r="HK637" s="53"/>
      <c r="HL637" s="53"/>
      <c r="HM637" s="53"/>
      <c r="HN637" s="53"/>
      <c r="HO637" s="53"/>
      <c r="HP637" s="53"/>
      <c r="HQ637" s="53"/>
      <c r="HR637" s="53"/>
      <c r="HS637" s="53"/>
      <c r="HT637" s="53"/>
      <c r="HU637" s="53"/>
      <c r="HV637" s="53"/>
      <c r="HW637" s="53"/>
      <c r="HX637" s="53"/>
      <c r="HY637" s="53"/>
      <c r="HZ637" s="53"/>
      <c r="IA637" s="53"/>
      <c r="IB637" s="53"/>
      <c r="IC637" s="53"/>
      <c r="ID637" s="53"/>
      <c r="IE637" s="53"/>
      <c r="IF637" s="53"/>
      <c r="IG637" s="53"/>
      <c r="IH637" s="53"/>
      <c r="II637" s="53"/>
      <c r="IJ637" s="53"/>
      <c r="IK637" s="53"/>
      <c r="IL637" s="53"/>
      <c r="IM637" s="53"/>
      <c r="IN637" s="53"/>
      <c r="IO637" s="53"/>
      <c r="IP637" s="53"/>
      <c r="IQ637" s="53"/>
      <c r="IR637" s="53"/>
      <c r="IS637" s="53"/>
      <c r="IT637" s="53"/>
      <c r="IU637" s="53"/>
      <c r="IV637" s="53"/>
      <c r="IW637" s="53"/>
      <c r="IX637" s="53"/>
      <c r="IY637" s="53"/>
      <c r="IZ637" s="53"/>
      <c r="JA637" s="53"/>
      <c r="JB637" s="53"/>
      <c r="JC637" s="53"/>
      <c r="JD637" s="53"/>
      <c r="JE637" s="53"/>
      <c r="JF637" s="53"/>
      <c r="JG637" s="53"/>
      <c r="JH637" s="53"/>
      <c r="JI637" s="53"/>
      <c r="JJ637" s="53"/>
      <c r="JK637" s="53"/>
      <c r="JL637" s="53"/>
      <c r="JM637" s="53"/>
      <c r="JN637" s="53"/>
      <c r="JO637" s="53"/>
      <c r="JP637" s="53"/>
      <c r="JQ637" s="53"/>
      <c r="JR637" s="53"/>
      <c r="JS637" s="53"/>
      <c r="JT637" s="53"/>
      <c r="JU637" s="53"/>
      <c r="JV637" s="53"/>
      <c r="JW637" s="53"/>
      <c r="JX637" s="53"/>
      <c r="JY637" s="53"/>
      <c r="JZ637" s="53"/>
      <c r="KA637" s="53"/>
      <c r="KB637" s="53"/>
      <c r="KC637" s="53"/>
      <c r="KD637" s="53"/>
      <c r="KE637" s="53"/>
      <c r="KF637" s="53"/>
      <c r="KG637" s="53"/>
      <c r="KH637" s="53"/>
      <c r="KI637" s="53"/>
      <c r="KJ637" s="53"/>
      <c r="KK637" s="53"/>
      <c r="KL637" s="53"/>
      <c r="KM637" s="53"/>
      <c r="KN637" s="53"/>
      <c r="KO637" s="53"/>
      <c r="KP637" s="53"/>
      <c r="KQ637" s="53"/>
      <c r="KR637" s="53"/>
      <c r="KS637" s="53"/>
      <c r="KT637" s="53"/>
      <c r="KU637" s="53"/>
      <c r="KV637" s="53"/>
      <c r="KW637" s="53"/>
      <c r="KX637" s="53"/>
      <c r="KY637" s="53"/>
      <c r="KZ637" s="53"/>
      <c r="LA637" s="53"/>
      <c r="LB637" s="53"/>
      <c r="LC637" s="53"/>
      <c r="LD637" s="53"/>
      <c r="LE637" s="53"/>
      <c r="LF637" s="53"/>
      <c r="LG637" s="53"/>
      <c r="LH637" s="53"/>
      <c r="LI637" s="53"/>
      <c r="LJ637" s="53"/>
      <c r="LK637" s="53"/>
      <c r="LL637" s="53"/>
      <c r="LM637" s="53"/>
      <c r="LN637" s="53"/>
      <c r="LO637" s="53"/>
      <c r="LP637" s="53"/>
      <c r="LQ637" s="53"/>
      <c r="LR637" s="53"/>
      <c r="LS637" s="53"/>
      <c r="LT637" s="53"/>
      <c r="LU637" s="53"/>
      <c r="LV637" s="53"/>
      <c r="LW637" s="53"/>
      <c r="LX637" s="53"/>
      <c r="LY637" s="53"/>
      <c r="LZ637" s="53"/>
      <c r="MA637" s="53"/>
      <c r="MB637" s="53"/>
      <c r="MC637" s="53"/>
      <c r="MD637" s="53"/>
      <c r="ME637" s="53"/>
      <c r="MF637" s="53"/>
      <c r="MG637" s="53"/>
      <c r="MH637" s="53"/>
      <c r="MI637" s="53"/>
      <c r="MJ637" s="53"/>
      <c r="MK637" s="53"/>
      <c r="ML637" s="53"/>
      <c r="MM637" s="53"/>
      <c r="MN637" s="53"/>
      <c r="MO637" s="53"/>
      <c r="MP637" s="53"/>
      <c r="MQ637" s="53"/>
      <c r="MR637" s="53"/>
      <c r="MS637" s="53"/>
      <c r="MT637" s="53"/>
      <c r="MU637" s="53"/>
      <c r="MV637" s="53"/>
      <c r="MW637" s="53"/>
      <c r="MX637" s="53"/>
      <c r="MY637" s="53"/>
      <c r="MZ637" s="53"/>
      <c r="NA637" s="53"/>
      <c r="NB637" s="53"/>
      <c r="NC637" s="53"/>
      <c r="ND637" s="53"/>
      <c r="NE637" s="53"/>
      <c r="NF637" s="53"/>
      <c r="NG637" s="53"/>
      <c r="NH637" s="53"/>
      <c r="NI637" s="53"/>
      <c r="NJ637" s="53"/>
      <c r="NK637" s="53"/>
      <c r="NL637" s="53"/>
      <c r="NM637" s="53"/>
      <c r="NN637" s="53"/>
      <c r="NO637" s="53"/>
      <c r="NP637" s="53"/>
      <c r="NQ637" s="53"/>
      <c r="NR637" s="53"/>
      <c r="NS637" s="53"/>
      <c r="NT637" s="53"/>
      <c r="NU637" s="53"/>
      <c r="NV637" s="53"/>
      <c r="NW637" s="53"/>
      <c r="NX637" s="53"/>
      <c r="NY637" s="53"/>
      <c r="NZ637" s="53"/>
      <c r="OA637" s="53"/>
      <c r="OB637" s="53"/>
      <c r="OC637" s="53"/>
      <c r="OD637" s="53"/>
      <c r="OE637" s="53"/>
      <c r="OF637" s="53"/>
      <c r="OG637" s="53"/>
      <c r="OH637" s="53"/>
      <c r="OI637" s="53"/>
      <c r="OJ637" s="53"/>
      <c r="OK637" s="53"/>
      <c r="OL637" s="53"/>
      <c r="OM637" s="53"/>
      <c r="ON637" s="53"/>
      <c r="OO637" s="53"/>
      <c r="OP637" s="53"/>
      <c r="OQ637" s="53"/>
      <c r="OR637" s="53"/>
      <c r="OS637" s="53"/>
      <c r="OT637" s="53"/>
      <c r="OU637" s="53"/>
      <c r="OV637" s="53"/>
      <c r="OW637" s="53"/>
      <c r="OX637" s="53"/>
      <c r="OY637" s="53"/>
      <c r="OZ637" s="53"/>
      <c r="PA637" s="53"/>
      <c r="PB637" s="53"/>
      <c r="PC637" s="53"/>
      <c r="PD637" s="53"/>
      <c r="PE637" s="53"/>
      <c r="PF637" s="53"/>
      <c r="PG637" s="53"/>
      <c r="PH637" s="53"/>
      <c r="PI637" s="53"/>
      <c r="PJ637" s="53"/>
      <c r="PK637" s="53"/>
      <c r="PL637" s="53"/>
      <c r="PM637" s="53"/>
      <c r="PN637" s="53"/>
      <c r="PO637" s="53"/>
      <c r="PP637" s="53"/>
      <c r="PQ637" s="53"/>
      <c r="PR637" s="53"/>
      <c r="PS637" s="53"/>
      <c r="PT637" s="53"/>
      <c r="PU637" s="53"/>
      <c r="PV637" s="53"/>
      <c r="PW637" s="53"/>
      <c r="PX637" s="53"/>
      <c r="PY637" s="53"/>
      <c r="PZ637" s="53"/>
      <c r="QA637" s="53"/>
      <c r="QB637" s="53"/>
      <c r="QC637" s="53"/>
      <c r="QD637" s="53"/>
      <c r="QE637" s="53"/>
      <c r="QF637" s="53"/>
      <c r="QG637" s="53"/>
      <c r="QH637" s="53"/>
      <c r="QI637" s="53"/>
      <c r="QJ637" s="53"/>
      <c r="QK637" s="53"/>
      <c r="QL637" s="53"/>
      <c r="QM637" s="53"/>
      <c r="QN637" s="53"/>
      <c r="QO637" s="53"/>
      <c r="QP637" s="53"/>
      <c r="QQ637" s="53"/>
      <c r="QR637" s="53"/>
      <c r="QS637" s="53"/>
      <c r="QT637" s="53"/>
      <c r="QU637" s="53"/>
      <c r="QV637" s="53"/>
      <c r="QW637" s="53"/>
      <c r="QX637" s="53"/>
      <c r="QY637" s="53"/>
      <c r="QZ637" s="53"/>
      <c r="RA637" s="53"/>
      <c r="RB637" s="53"/>
      <c r="RC637" s="53"/>
      <c r="RD637" s="53"/>
      <c r="RE637" s="53"/>
      <c r="RF637" s="53"/>
      <c r="RG637" s="53"/>
      <c r="RH637" s="53"/>
      <c r="RI637" s="53"/>
      <c r="RJ637" s="53"/>
      <c r="RK637" s="53"/>
      <c r="RL637" s="53"/>
      <c r="RM637" s="53"/>
      <c r="RN637" s="53"/>
      <c r="RO637" s="53"/>
      <c r="RP637" s="53"/>
      <c r="RQ637" s="53"/>
      <c r="RR637" s="53"/>
      <c r="RS637" s="53"/>
      <c r="RT637" s="53"/>
      <c r="RU637" s="53"/>
      <c r="RV637" s="53"/>
      <c r="RW637" s="53"/>
      <c r="RX637" s="53"/>
      <c r="RY637" s="53"/>
      <c r="RZ637" s="53"/>
      <c r="SA637" s="53"/>
      <c r="SB637" s="53"/>
      <c r="SC637" s="53"/>
      <c r="SD637" s="53"/>
      <c r="SE637" s="53"/>
      <c r="SF637" s="53"/>
      <c r="SG637" s="53"/>
      <c r="SH637" s="53"/>
      <c r="SI637" s="53"/>
      <c r="SJ637" s="53"/>
      <c r="SK637" s="53"/>
      <c r="SL637" s="53"/>
      <c r="SM637" s="53"/>
      <c r="SN637" s="53"/>
      <c r="SO637" s="53"/>
      <c r="SP637" s="53"/>
      <c r="SQ637" s="53"/>
      <c r="SR637" s="53"/>
      <c r="SS637" s="53"/>
      <c r="ST637" s="53"/>
      <c r="SU637" s="53"/>
      <c r="SV637" s="53"/>
      <c r="SW637" s="53"/>
      <c r="SX637" s="53"/>
      <c r="SY637" s="53"/>
      <c r="SZ637" s="53"/>
      <c r="TA637" s="53"/>
      <c r="TB637" s="53"/>
      <c r="TC637" s="53"/>
      <c r="TD637" s="53"/>
      <c r="TE637" s="53"/>
      <c r="TF637" s="53"/>
      <c r="TG637" s="53"/>
      <c r="TH637" s="53"/>
      <c r="TI637" s="53"/>
      <c r="TJ637" s="53"/>
      <c r="TK637" s="53"/>
      <c r="TL637" s="53"/>
      <c r="TM637" s="53"/>
      <c r="TN637" s="53"/>
      <c r="TO637" s="53"/>
      <c r="TP637" s="53"/>
      <c r="TQ637" s="53"/>
      <c r="TR637" s="53"/>
      <c r="TS637" s="53"/>
      <c r="TT637" s="53"/>
      <c r="TU637" s="53"/>
      <c r="TV637" s="53"/>
      <c r="TW637" s="53"/>
      <c r="TX637" s="53"/>
      <c r="TY637" s="53"/>
      <c r="TZ637" s="53"/>
      <c r="UA637" s="53"/>
      <c r="UB637" s="53"/>
      <c r="UC637" s="53"/>
      <c r="UD637" s="53"/>
      <c r="UE637" s="53"/>
      <c r="UF637" s="53"/>
      <c r="UG637" s="53"/>
    </row>
    <row r="638" spans="12:553" s="19" customFormat="1" ht="15.75" customHeight="1" x14ac:dyDescent="0.2">
      <c r="L638" s="66"/>
      <c r="M638" s="66"/>
      <c r="N638" s="52"/>
      <c r="O638" s="53"/>
      <c r="P638" s="53"/>
      <c r="Q638" s="53"/>
      <c r="R638" s="53"/>
      <c r="S638" s="53"/>
      <c r="T638" s="53"/>
      <c r="U638" s="53"/>
      <c r="V638" s="53"/>
      <c r="W638" s="53"/>
      <c r="X638" s="53"/>
      <c r="Y638" s="53"/>
      <c r="Z638" s="53"/>
      <c r="AA638" s="53"/>
      <c r="AB638" s="53"/>
      <c r="AC638" s="53"/>
      <c r="AD638" s="53"/>
      <c r="AE638" s="53"/>
      <c r="AF638" s="53"/>
      <c r="AG638" s="53"/>
      <c r="AH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c r="BM638" s="53"/>
      <c r="BN638" s="53"/>
      <c r="BO638" s="53"/>
      <c r="BP638" s="53"/>
      <c r="BQ638" s="53"/>
      <c r="BR638" s="53"/>
      <c r="BS638" s="53"/>
      <c r="BT638" s="53"/>
      <c r="BU638" s="53"/>
      <c r="BV638" s="53"/>
      <c r="BW638" s="53"/>
      <c r="BX638" s="53"/>
      <c r="BY638" s="53"/>
      <c r="BZ638" s="53"/>
      <c r="CA638" s="53"/>
      <c r="CB638" s="53"/>
      <c r="CC638" s="53"/>
      <c r="CD638" s="53"/>
      <c r="CE638" s="53"/>
      <c r="CF638" s="53"/>
      <c r="CG638" s="53"/>
      <c r="CH638" s="53"/>
      <c r="CI638" s="53"/>
      <c r="CJ638" s="53"/>
      <c r="CK638" s="53"/>
      <c r="CL638" s="53"/>
      <c r="CM638" s="53"/>
      <c r="CN638" s="53"/>
      <c r="CO638" s="53"/>
      <c r="CP638" s="53"/>
      <c r="CQ638" s="53"/>
      <c r="CR638" s="53"/>
      <c r="CS638" s="53"/>
      <c r="CT638" s="53"/>
      <c r="CU638" s="53"/>
      <c r="CV638" s="53"/>
      <c r="CW638" s="53"/>
      <c r="CX638" s="53"/>
      <c r="CY638" s="53"/>
      <c r="CZ638" s="53"/>
      <c r="DA638" s="53"/>
      <c r="DB638" s="53"/>
      <c r="DC638" s="53"/>
      <c r="DD638" s="53"/>
      <c r="DE638" s="53"/>
      <c r="DF638" s="53"/>
      <c r="DG638" s="53"/>
      <c r="DH638" s="53"/>
      <c r="DI638" s="53"/>
      <c r="DJ638" s="53"/>
      <c r="DK638" s="53"/>
      <c r="DL638" s="53"/>
      <c r="DM638" s="53"/>
      <c r="DN638" s="53"/>
      <c r="DO638" s="53"/>
      <c r="DP638" s="53"/>
      <c r="DQ638" s="53"/>
      <c r="DR638" s="53"/>
      <c r="DS638" s="53"/>
      <c r="DT638" s="53"/>
      <c r="DU638" s="53"/>
      <c r="DV638" s="53"/>
      <c r="DW638" s="53"/>
      <c r="DX638" s="53"/>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3"/>
      <c r="FK638" s="53"/>
      <c r="FL638" s="53"/>
      <c r="FM638" s="53"/>
      <c r="FN638" s="53"/>
      <c r="FO638" s="53"/>
      <c r="FP638" s="53"/>
      <c r="FQ638" s="53"/>
      <c r="FR638" s="53"/>
      <c r="FS638" s="53"/>
      <c r="FT638" s="53"/>
      <c r="FU638" s="53"/>
      <c r="FV638" s="53"/>
      <c r="FW638" s="53"/>
      <c r="FX638" s="53"/>
      <c r="FY638" s="53"/>
      <c r="FZ638" s="53"/>
      <c r="GA638" s="53"/>
      <c r="GB638" s="53"/>
      <c r="GC638" s="53"/>
      <c r="GD638" s="53"/>
      <c r="GE638" s="53"/>
      <c r="GF638" s="53"/>
      <c r="GG638" s="53"/>
      <c r="GH638" s="53"/>
      <c r="GI638" s="53"/>
      <c r="GJ638" s="53"/>
      <c r="GK638" s="53"/>
      <c r="GL638" s="53"/>
      <c r="GM638" s="53"/>
      <c r="GN638" s="53"/>
      <c r="GO638" s="53"/>
      <c r="GP638" s="53"/>
      <c r="GQ638" s="53"/>
      <c r="GR638" s="53"/>
      <c r="GS638" s="53"/>
      <c r="GT638" s="53"/>
      <c r="GU638" s="53"/>
      <c r="GV638" s="53"/>
      <c r="GW638" s="53"/>
      <c r="GX638" s="53"/>
      <c r="GY638" s="53"/>
      <c r="GZ638" s="53"/>
      <c r="HA638" s="53"/>
      <c r="HB638" s="53"/>
      <c r="HC638" s="53"/>
      <c r="HD638" s="53"/>
      <c r="HE638" s="53"/>
      <c r="HF638" s="53"/>
      <c r="HG638" s="53"/>
      <c r="HH638" s="53"/>
      <c r="HI638" s="53"/>
      <c r="HJ638" s="53"/>
      <c r="HK638" s="53"/>
      <c r="HL638" s="53"/>
      <c r="HM638" s="53"/>
      <c r="HN638" s="53"/>
      <c r="HO638" s="53"/>
      <c r="HP638" s="53"/>
      <c r="HQ638" s="53"/>
      <c r="HR638" s="53"/>
      <c r="HS638" s="53"/>
      <c r="HT638" s="53"/>
      <c r="HU638" s="53"/>
      <c r="HV638" s="53"/>
      <c r="HW638" s="53"/>
      <c r="HX638" s="53"/>
      <c r="HY638" s="53"/>
      <c r="HZ638" s="53"/>
      <c r="IA638" s="53"/>
      <c r="IB638" s="53"/>
      <c r="IC638" s="53"/>
      <c r="ID638" s="53"/>
      <c r="IE638" s="53"/>
      <c r="IF638" s="53"/>
      <c r="IG638" s="53"/>
      <c r="IH638" s="53"/>
      <c r="II638" s="53"/>
      <c r="IJ638" s="53"/>
      <c r="IK638" s="53"/>
      <c r="IL638" s="53"/>
      <c r="IM638" s="53"/>
      <c r="IN638" s="53"/>
      <c r="IO638" s="53"/>
      <c r="IP638" s="53"/>
      <c r="IQ638" s="53"/>
      <c r="IR638" s="53"/>
      <c r="IS638" s="53"/>
      <c r="IT638" s="53"/>
      <c r="IU638" s="53"/>
      <c r="IV638" s="53"/>
      <c r="IW638" s="53"/>
      <c r="IX638" s="53"/>
      <c r="IY638" s="53"/>
      <c r="IZ638" s="53"/>
      <c r="JA638" s="53"/>
      <c r="JB638" s="53"/>
      <c r="JC638" s="53"/>
      <c r="JD638" s="53"/>
      <c r="JE638" s="53"/>
      <c r="JF638" s="53"/>
      <c r="JG638" s="53"/>
      <c r="JH638" s="53"/>
      <c r="JI638" s="53"/>
      <c r="JJ638" s="53"/>
      <c r="JK638" s="53"/>
      <c r="JL638" s="53"/>
      <c r="JM638" s="53"/>
      <c r="JN638" s="53"/>
      <c r="JO638" s="53"/>
      <c r="JP638" s="53"/>
      <c r="JQ638" s="53"/>
      <c r="JR638" s="53"/>
      <c r="JS638" s="53"/>
      <c r="JT638" s="53"/>
      <c r="JU638" s="53"/>
      <c r="JV638" s="53"/>
      <c r="JW638" s="53"/>
      <c r="JX638" s="53"/>
      <c r="JY638" s="53"/>
      <c r="JZ638" s="53"/>
      <c r="KA638" s="53"/>
      <c r="KB638" s="53"/>
      <c r="KC638" s="53"/>
      <c r="KD638" s="53"/>
      <c r="KE638" s="53"/>
      <c r="KF638" s="53"/>
      <c r="KG638" s="53"/>
      <c r="KH638" s="53"/>
      <c r="KI638" s="53"/>
      <c r="KJ638" s="53"/>
      <c r="KK638" s="53"/>
      <c r="KL638" s="53"/>
      <c r="KM638" s="53"/>
      <c r="KN638" s="53"/>
      <c r="KO638" s="53"/>
      <c r="KP638" s="53"/>
      <c r="KQ638" s="53"/>
      <c r="KR638" s="53"/>
      <c r="KS638" s="53"/>
      <c r="KT638" s="53"/>
      <c r="KU638" s="53"/>
      <c r="KV638" s="53"/>
      <c r="KW638" s="53"/>
      <c r="KX638" s="53"/>
      <c r="KY638" s="53"/>
      <c r="KZ638" s="53"/>
      <c r="LA638" s="53"/>
      <c r="LB638" s="53"/>
      <c r="LC638" s="53"/>
      <c r="LD638" s="53"/>
      <c r="LE638" s="53"/>
      <c r="LF638" s="53"/>
      <c r="LG638" s="53"/>
      <c r="LH638" s="53"/>
      <c r="LI638" s="53"/>
      <c r="LJ638" s="53"/>
      <c r="LK638" s="53"/>
      <c r="LL638" s="53"/>
      <c r="LM638" s="53"/>
      <c r="LN638" s="53"/>
      <c r="LO638" s="53"/>
      <c r="LP638" s="53"/>
      <c r="LQ638" s="53"/>
      <c r="LR638" s="53"/>
      <c r="LS638" s="53"/>
      <c r="LT638" s="53"/>
      <c r="LU638" s="53"/>
      <c r="LV638" s="53"/>
      <c r="LW638" s="53"/>
      <c r="LX638" s="53"/>
      <c r="LY638" s="53"/>
      <c r="LZ638" s="53"/>
      <c r="MA638" s="53"/>
      <c r="MB638" s="53"/>
      <c r="MC638" s="53"/>
      <c r="MD638" s="53"/>
      <c r="ME638" s="53"/>
      <c r="MF638" s="53"/>
      <c r="MG638" s="53"/>
      <c r="MH638" s="53"/>
      <c r="MI638" s="53"/>
      <c r="MJ638" s="53"/>
      <c r="MK638" s="53"/>
      <c r="ML638" s="53"/>
      <c r="MM638" s="53"/>
      <c r="MN638" s="53"/>
      <c r="MO638" s="53"/>
      <c r="MP638" s="53"/>
      <c r="MQ638" s="53"/>
      <c r="MR638" s="53"/>
      <c r="MS638" s="53"/>
      <c r="MT638" s="53"/>
      <c r="MU638" s="53"/>
      <c r="MV638" s="53"/>
      <c r="MW638" s="53"/>
      <c r="MX638" s="53"/>
      <c r="MY638" s="53"/>
      <c r="MZ638" s="53"/>
      <c r="NA638" s="53"/>
      <c r="NB638" s="53"/>
      <c r="NC638" s="53"/>
      <c r="ND638" s="53"/>
      <c r="NE638" s="53"/>
      <c r="NF638" s="53"/>
      <c r="NG638" s="53"/>
      <c r="NH638" s="53"/>
      <c r="NI638" s="53"/>
      <c r="NJ638" s="53"/>
      <c r="NK638" s="53"/>
      <c r="NL638" s="53"/>
      <c r="NM638" s="53"/>
      <c r="NN638" s="53"/>
      <c r="NO638" s="53"/>
      <c r="NP638" s="53"/>
      <c r="NQ638" s="53"/>
      <c r="NR638" s="53"/>
      <c r="NS638" s="53"/>
      <c r="NT638" s="53"/>
      <c r="NU638" s="53"/>
      <c r="NV638" s="53"/>
      <c r="NW638" s="53"/>
      <c r="NX638" s="53"/>
      <c r="NY638" s="53"/>
      <c r="NZ638" s="53"/>
      <c r="OA638" s="53"/>
      <c r="OB638" s="53"/>
      <c r="OC638" s="53"/>
      <c r="OD638" s="53"/>
      <c r="OE638" s="53"/>
      <c r="OF638" s="53"/>
      <c r="OG638" s="53"/>
      <c r="OH638" s="53"/>
      <c r="OI638" s="53"/>
      <c r="OJ638" s="53"/>
      <c r="OK638" s="53"/>
      <c r="OL638" s="53"/>
      <c r="OM638" s="53"/>
      <c r="ON638" s="53"/>
      <c r="OO638" s="53"/>
      <c r="OP638" s="53"/>
      <c r="OQ638" s="53"/>
      <c r="OR638" s="53"/>
      <c r="OS638" s="53"/>
      <c r="OT638" s="53"/>
      <c r="OU638" s="53"/>
      <c r="OV638" s="53"/>
      <c r="OW638" s="53"/>
      <c r="OX638" s="53"/>
      <c r="OY638" s="53"/>
      <c r="OZ638" s="53"/>
      <c r="PA638" s="53"/>
      <c r="PB638" s="53"/>
      <c r="PC638" s="53"/>
      <c r="PD638" s="53"/>
      <c r="PE638" s="53"/>
      <c r="PF638" s="53"/>
      <c r="PG638" s="53"/>
      <c r="PH638" s="53"/>
      <c r="PI638" s="53"/>
      <c r="PJ638" s="53"/>
      <c r="PK638" s="53"/>
      <c r="PL638" s="53"/>
      <c r="PM638" s="53"/>
      <c r="PN638" s="53"/>
      <c r="PO638" s="53"/>
      <c r="PP638" s="53"/>
      <c r="PQ638" s="53"/>
      <c r="PR638" s="53"/>
      <c r="PS638" s="53"/>
      <c r="PT638" s="53"/>
      <c r="PU638" s="53"/>
      <c r="PV638" s="53"/>
      <c r="PW638" s="53"/>
      <c r="PX638" s="53"/>
      <c r="PY638" s="53"/>
      <c r="PZ638" s="53"/>
      <c r="QA638" s="53"/>
      <c r="QB638" s="53"/>
      <c r="QC638" s="53"/>
      <c r="QD638" s="53"/>
      <c r="QE638" s="53"/>
      <c r="QF638" s="53"/>
      <c r="QG638" s="53"/>
      <c r="QH638" s="53"/>
      <c r="QI638" s="53"/>
      <c r="QJ638" s="53"/>
      <c r="QK638" s="53"/>
      <c r="QL638" s="53"/>
      <c r="QM638" s="53"/>
      <c r="QN638" s="53"/>
      <c r="QO638" s="53"/>
      <c r="QP638" s="53"/>
      <c r="QQ638" s="53"/>
      <c r="QR638" s="53"/>
      <c r="QS638" s="53"/>
      <c r="QT638" s="53"/>
      <c r="QU638" s="53"/>
      <c r="QV638" s="53"/>
      <c r="QW638" s="53"/>
      <c r="QX638" s="53"/>
      <c r="QY638" s="53"/>
      <c r="QZ638" s="53"/>
      <c r="RA638" s="53"/>
      <c r="RB638" s="53"/>
      <c r="RC638" s="53"/>
      <c r="RD638" s="53"/>
      <c r="RE638" s="53"/>
      <c r="RF638" s="53"/>
      <c r="RG638" s="53"/>
      <c r="RH638" s="53"/>
      <c r="RI638" s="53"/>
      <c r="RJ638" s="53"/>
      <c r="RK638" s="53"/>
      <c r="RL638" s="53"/>
      <c r="RM638" s="53"/>
      <c r="RN638" s="53"/>
      <c r="RO638" s="53"/>
      <c r="RP638" s="53"/>
      <c r="RQ638" s="53"/>
      <c r="RR638" s="53"/>
      <c r="RS638" s="53"/>
      <c r="RT638" s="53"/>
      <c r="RU638" s="53"/>
      <c r="RV638" s="53"/>
      <c r="RW638" s="53"/>
      <c r="RX638" s="53"/>
      <c r="RY638" s="53"/>
      <c r="RZ638" s="53"/>
      <c r="SA638" s="53"/>
      <c r="SB638" s="53"/>
      <c r="SC638" s="53"/>
      <c r="SD638" s="53"/>
      <c r="SE638" s="53"/>
      <c r="SF638" s="53"/>
      <c r="SG638" s="53"/>
      <c r="SH638" s="53"/>
      <c r="SI638" s="53"/>
      <c r="SJ638" s="53"/>
      <c r="SK638" s="53"/>
      <c r="SL638" s="53"/>
      <c r="SM638" s="53"/>
      <c r="SN638" s="53"/>
      <c r="SO638" s="53"/>
      <c r="SP638" s="53"/>
      <c r="SQ638" s="53"/>
      <c r="SR638" s="53"/>
      <c r="SS638" s="53"/>
      <c r="ST638" s="53"/>
      <c r="SU638" s="53"/>
      <c r="SV638" s="53"/>
      <c r="SW638" s="53"/>
      <c r="SX638" s="53"/>
      <c r="SY638" s="53"/>
      <c r="SZ638" s="53"/>
      <c r="TA638" s="53"/>
      <c r="TB638" s="53"/>
      <c r="TC638" s="53"/>
      <c r="TD638" s="53"/>
      <c r="TE638" s="53"/>
      <c r="TF638" s="53"/>
      <c r="TG638" s="53"/>
      <c r="TH638" s="53"/>
      <c r="TI638" s="53"/>
      <c r="TJ638" s="53"/>
      <c r="TK638" s="53"/>
      <c r="TL638" s="53"/>
      <c r="TM638" s="53"/>
      <c r="TN638" s="53"/>
      <c r="TO638" s="53"/>
      <c r="TP638" s="53"/>
      <c r="TQ638" s="53"/>
      <c r="TR638" s="53"/>
      <c r="TS638" s="53"/>
      <c r="TT638" s="53"/>
      <c r="TU638" s="53"/>
      <c r="TV638" s="53"/>
      <c r="TW638" s="53"/>
      <c r="TX638" s="53"/>
      <c r="TY638" s="53"/>
      <c r="TZ638" s="53"/>
      <c r="UA638" s="53"/>
      <c r="UB638" s="53"/>
      <c r="UC638" s="53"/>
      <c r="UD638" s="53"/>
      <c r="UE638" s="53"/>
      <c r="UF638" s="53"/>
      <c r="UG638" s="53"/>
    </row>
    <row r="639" spans="12:553" s="19" customFormat="1" ht="15.75" customHeight="1" x14ac:dyDescent="0.2">
      <c r="L639" s="66"/>
      <c r="M639" s="66"/>
      <c r="N639" s="52"/>
      <c r="O639" s="53"/>
      <c r="P639" s="53"/>
      <c r="Q639" s="53"/>
      <c r="R639" s="53"/>
      <c r="S639" s="53"/>
      <c r="T639" s="53"/>
      <c r="U639" s="53"/>
      <c r="V639" s="53"/>
      <c r="W639" s="53"/>
      <c r="X639" s="53"/>
      <c r="Y639" s="53"/>
      <c r="Z639" s="53"/>
      <c r="AA639" s="53"/>
      <c r="AB639" s="53"/>
      <c r="AC639" s="53"/>
      <c r="AD639" s="53"/>
      <c r="AE639" s="53"/>
      <c r="AF639" s="53"/>
      <c r="AG639" s="53"/>
      <c r="AH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c r="BM639" s="53"/>
      <c r="BN639" s="53"/>
      <c r="BO639" s="53"/>
      <c r="BP639" s="53"/>
      <c r="BQ639" s="53"/>
      <c r="BR639" s="53"/>
      <c r="BS639" s="53"/>
      <c r="BT639" s="53"/>
      <c r="BU639" s="53"/>
      <c r="BV639" s="53"/>
      <c r="BW639" s="53"/>
      <c r="BX639" s="53"/>
      <c r="BY639" s="53"/>
      <c r="BZ639" s="53"/>
      <c r="CA639" s="53"/>
      <c r="CB639" s="53"/>
      <c r="CC639" s="53"/>
      <c r="CD639" s="53"/>
      <c r="CE639" s="53"/>
      <c r="CF639" s="53"/>
      <c r="CG639" s="53"/>
      <c r="CH639" s="53"/>
      <c r="CI639" s="53"/>
      <c r="CJ639" s="53"/>
      <c r="CK639" s="53"/>
      <c r="CL639" s="53"/>
      <c r="CM639" s="53"/>
      <c r="CN639" s="53"/>
      <c r="CO639" s="53"/>
      <c r="CP639" s="53"/>
      <c r="CQ639" s="53"/>
      <c r="CR639" s="53"/>
      <c r="CS639" s="53"/>
      <c r="CT639" s="53"/>
      <c r="CU639" s="53"/>
      <c r="CV639" s="53"/>
      <c r="CW639" s="53"/>
      <c r="CX639" s="53"/>
      <c r="CY639" s="53"/>
      <c r="CZ639" s="53"/>
      <c r="DA639" s="53"/>
      <c r="DB639" s="53"/>
      <c r="DC639" s="53"/>
      <c r="DD639" s="53"/>
      <c r="DE639" s="53"/>
      <c r="DF639" s="53"/>
      <c r="DG639" s="53"/>
      <c r="DH639" s="53"/>
      <c r="DI639" s="53"/>
      <c r="DJ639" s="53"/>
      <c r="DK639" s="53"/>
      <c r="DL639" s="53"/>
      <c r="DM639" s="53"/>
      <c r="DN639" s="53"/>
      <c r="DO639" s="53"/>
      <c r="DP639" s="53"/>
      <c r="DQ639" s="53"/>
      <c r="DR639" s="53"/>
      <c r="DS639" s="53"/>
      <c r="DT639" s="53"/>
      <c r="DU639" s="53"/>
      <c r="DV639" s="53"/>
      <c r="DW639" s="53"/>
      <c r="DX639" s="53"/>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3"/>
      <c r="FK639" s="53"/>
      <c r="FL639" s="53"/>
      <c r="FM639" s="53"/>
      <c r="FN639" s="53"/>
      <c r="FO639" s="53"/>
      <c r="FP639" s="53"/>
      <c r="FQ639" s="53"/>
      <c r="FR639" s="53"/>
      <c r="FS639" s="53"/>
      <c r="FT639" s="53"/>
      <c r="FU639" s="53"/>
      <c r="FV639" s="53"/>
      <c r="FW639" s="53"/>
      <c r="FX639" s="53"/>
      <c r="FY639" s="53"/>
      <c r="FZ639" s="53"/>
      <c r="GA639" s="53"/>
      <c r="GB639" s="53"/>
      <c r="GC639" s="53"/>
      <c r="GD639" s="53"/>
      <c r="GE639" s="53"/>
      <c r="GF639" s="53"/>
      <c r="GG639" s="53"/>
      <c r="GH639" s="53"/>
      <c r="GI639" s="53"/>
      <c r="GJ639" s="53"/>
      <c r="GK639" s="53"/>
      <c r="GL639" s="53"/>
      <c r="GM639" s="53"/>
      <c r="GN639" s="53"/>
      <c r="GO639" s="53"/>
      <c r="GP639" s="53"/>
      <c r="GQ639" s="53"/>
      <c r="GR639" s="53"/>
      <c r="GS639" s="53"/>
      <c r="GT639" s="53"/>
      <c r="GU639" s="53"/>
      <c r="GV639" s="53"/>
      <c r="GW639" s="53"/>
      <c r="GX639" s="53"/>
      <c r="GY639" s="53"/>
      <c r="GZ639" s="53"/>
      <c r="HA639" s="53"/>
      <c r="HB639" s="53"/>
      <c r="HC639" s="53"/>
      <c r="HD639" s="53"/>
      <c r="HE639" s="53"/>
      <c r="HF639" s="53"/>
      <c r="HG639" s="53"/>
      <c r="HH639" s="53"/>
      <c r="HI639" s="53"/>
      <c r="HJ639" s="53"/>
      <c r="HK639" s="53"/>
      <c r="HL639" s="53"/>
      <c r="HM639" s="53"/>
      <c r="HN639" s="53"/>
      <c r="HO639" s="53"/>
      <c r="HP639" s="53"/>
      <c r="HQ639" s="53"/>
      <c r="HR639" s="53"/>
      <c r="HS639" s="53"/>
      <c r="HT639" s="53"/>
      <c r="HU639" s="53"/>
      <c r="HV639" s="53"/>
      <c r="HW639" s="53"/>
      <c r="HX639" s="53"/>
      <c r="HY639" s="53"/>
      <c r="HZ639" s="53"/>
      <c r="IA639" s="53"/>
      <c r="IB639" s="53"/>
      <c r="IC639" s="53"/>
      <c r="ID639" s="53"/>
      <c r="IE639" s="53"/>
      <c r="IF639" s="53"/>
      <c r="IG639" s="53"/>
      <c r="IH639" s="53"/>
      <c r="II639" s="53"/>
      <c r="IJ639" s="53"/>
      <c r="IK639" s="53"/>
      <c r="IL639" s="53"/>
      <c r="IM639" s="53"/>
      <c r="IN639" s="53"/>
      <c r="IO639" s="53"/>
      <c r="IP639" s="53"/>
      <c r="IQ639" s="53"/>
      <c r="IR639" s="53"/>
      <c r="IS639" s="53"/>
      <c r="IT639" s="53"/>
      <c r="IU639" s="53"/>
      <c r="IV639" s="53"/>
      <c r="IW639" s="53"/>
      <c r="IX639" s="53"/>
      <c r="IY639" s="53"/>
      <c r="IZ639" s="53"/>
      <c r="JA639" s="53"/>
      <c r="JB639" s="53"/>
      <c r="JC639" s="53"/>
      <c r="JD639" s="53"/>
      <c r="JE639" s="53"/>
      <c r="JF639" s="53"/>
      <c r="JG639" s="53"/>
      <c r="JH639" s="53"/>
      <c r="JI639" s="53"/>
      <c r="JJ639" s="53"/>
      <c r="JK639" s="53"/>
      <c r="JL639" s="53"/>
      <c r="JM639" s="53"/>
      <c r="JN639" s="53"/>
      <c r="JO639" s="53"/>
      <c r="JP639" s="53"/>
      <c r="JQ639" s="53"/>
      <c r="JR639" s="53"/>
      <c r="JS639" s="53"/>
      <c r="JT639" s="53"/>
      <c r="JU639" s="53"/>
      <c r="JV639" s="53"/>
      <c r="JW639" s="53"/>
      <c r="JX639" s="53"/>
      <c r="JY639" s="53"/>
      <c r="JZ639" s="53"/>
      <c r="KA639" s="53"/>
      <c r="KB639" s="53"/>
      <c r="KC639" s="53"/>
      <c r="KD639" s="53"/>
      <c r="KE639" s="53"/>
      <c r="KF639" s="53"/>
      <c r="KG639" s="53"/>
      <c r="KH639" s="53"/>
      <c r="KI639" s="53"/>
      <c r="KJ639" s="53"/>
      <c r="KK639" s="53"/>
      <c r="KL639" s="53"/>
      <c r="KM639" s="53"/>
      <c r="KN639" s="53"/>
      <c r="KO639" s="53"/>
      <c r="KP639" s="53"/>
      <c r="KQ639" s="53"/>
      <c r="KR639" s="53"/>
      <c r="KS639" s="53"/>
      <c r="KT639" s="53"/>
      <c r="KU639" s="53"/>
      <c r="KV639" s="53"/>
      <c r="KW639" s="53"/>
      <c r="KX639" s="53"/>
      <c r="KY639" s="53"/>
      <c r="KZ639" s="53"/>
      <c r="LA639" s="53"/>
      <c r="LB639" s="53"/>
      <c r="LC639" s="53"/>
      <c r="LD639" s="53"/>
      <c r="LE639" s="53"/>
      <c r="LF639" s="53"/>
      <c r="LG639" s="53"/>
      <c r="LH639" s="53"/>
      <c r="LI639" s="53"/>
      <c r="LJ639" s="53"/>
      <c r="LK639" s="53"/>
      <c r="LL639" s="53"/>
      <c r="LM639" s="53"/>
      <c r="LN639" s="53"/>
      <c r="LO639" s="53"/>
      <c r="LP639" s="53"/>
      <c r="LQ639" s="53"/>
      <c r="LR639" s="53"/>
      <c r="LS639" s="53"/>
      <c r="LT639" s="53"/>
      <c r="LU639" s="53"/>
      <c r="LV639" s="53"/>
      <c r="LW639" s="53"/>
      <c r="LX639" s="53"/>
      <c r="LY639" s="53"/>
      <c r="LZ639" s="53"/>
      <c r="MA639" s="53"/>
      <c r="MB639" s="53"/>
      <c r="MC639" s="53"/>
      <c r="MD639" s="53"/>
      <c r="ME639" s="53"/>
      <c r="MF639" s="53"/>
      <c r="MG639" s="53"/>
      <c r="MH639" s="53"/>
      <c r="MI639" s="53"/>
      <c r="MJ639" s="53"/>
      <c r="MK639" s="53"/>
      <c r="ML639" s="53"/>
      <c r="MM639" s="53"/>
      <c r="MN639" s="53"/>
      <c r="MO639" s="53"/>
      <c r="MP639" s="53"/>
      <c r="MQ639" s="53"/>
      <c r="MR639" s="53"/>
      <c r="MS639" s="53"/>
      <c r="MT639" s="53"/>
      <c r="MU639" s="53"/>
      <c r="MV639" s="53"/>
      <c r="MW639" s="53"/>
      <c r="MX639" s="53"/>
      <c r="MY639" s="53"/>
      <c r="MZ639" s="53"/>
      <c r="NA639" s="53"/>
      <c r="NB639" s="53"/>
      <c r="NC639" s="53"/>
      <c r="ND639" s="53"/>
      <c r="NE639" s="53"/>
      <c r="NF639" s="53"/>
      <c r="NG639" s="53"/>
      <c r="NH639" s="53"/>
      <c r="NI639" s="53"/>
      <c r="NJ639" s="53"/>
      <c r="NK639" s="53"/>
      <c r="NL639" s="53"/>
      <c r="NM639" s="53"/>
      <c r="NN639" s="53"/>
      <c r="NO639" s="53"/>
      <c r="NP639" s="53"/>
      <c r="NQ639" s="53"/>
      <c r="NR639" s="53"/>
      <c r="NS639" s="53"/>
      <c r="NT639" s="53"/>
      <c r="NU639" s="53"/>
      <c r="NV639" s="53"/>
      <c r="NW639" s="53"/>
      <c r="NX639" s="53"/>
      <c r="NY639" s="53"/>
      <c r="NZ639" s="53"/>
      <c r="OA639" s="53"/>
      <c r="OB639" s="53"/>
      <c r="OC639" s="53"/>
      <c r="OD639" s="53"/>
      <c r="OE639" s="53"/>
      <c r="OF639" s="53"/>
      <c r="OG639" s="53"/>
      <c r="OH639" s="53"/>
      <c r="OI639" s="53"/>
      <c r="OJ639" s="53"/>
      <c r="OK639" s="53"/>
      <c r="OL639" s="53"/>
      <c r="OM639" s="53"/>
      <c r="ON639" s="53"/>
      <c r="OO639" s="53"/>
      <c r="OP639" s="53"/>
      <c r="OQ639" s="53"/>
      <c r="OR639" s="53"/>
      <c r="OS639" s="53"/>
      <c r="OT639" s="53"/>
      <c r="OU639" s="53"/>
      <c r="OV639" s="53"/>
      <c r="OW639" s="53"/>
      <c r="OX639" s="53"/>
      <c r="OY639" s="53"/>
      <c r="OZ639" s="53"/>
      <c r="PA639" s="53"/>
      <c r="PB639" s="53"/>
      <c r="PC639" s="53"/>
      <c r="PD639" s="53"/>
      <c r="PE639" s="53"/>
      <c r="PF639" s="53"/>
      <c r="PG639" s="53"/>
      <c r="PH639" s="53"/>
      <c r="PI639" s="53"/>
      <c r="PJ639" s="53"/>
      <c r="PK639" s="53"/>
      <c r="PL639" s="53"/>
      <c r="PM639" s="53"/>
      <c r="PN639" s="53"/>
      <c r="PO639" s="53"/>
      <c r="PP639" s="53"/>
      <c r="PQ639" s="53"/>
      <c r="PR639" s="53"/>
      <c r="PS639" s="53"/>
      <c r="PT639" s="53"/>
      <c r="PU639" s="53"/>
      <c r="PV639" s="53"/>
      <c r="PW639" s="53"/>
      <c r="PX639" s="53"/>
      <c r="PY639" s="53"/>
      <c r="PZ639" s="53"/>
      <c r="QA639" s="53"/>
      <c r="QB639" s="53"/>
      <c r="QC639" s="53"/>
      <c r="QD639" s="53"/>
      <c r="QE639" s="53"/>
      <c r="QF639" s="53"/>
      <c r="QG639" s="53"/>
      <c r="QH639" s="53"/>
      <c r="QI639" s="53"/>
      <c r="QJ639" s="53"/>
      <c r="QK639" s="53"/>
      <c r="QL639" s="53"/>
      <c r="QM639" s="53"/>
      <c r="QN639" s="53"/>
      <c r="QO639" s="53"/>
      <c r="QP639" s="53"/>
      <c r="QQ639" s="53"/>
      <c r="QR639" s="53"/>
      <c r="QS639" s="53"/>
      <c r="QT639" s="53"/>
      <c r="QU639" s="53"/>
      <c r="QV639" s="53"/>
      <c r="QW639" s="53"/>
      <c r="QX639" s="53"/>
      <c r="QY639" s="53"/>
      <c r="QZ639" s="53"/>
      <c r="RA639" s="53"/>
      <c r="RB639" s="53"/>
      <c r="RC639" s="53"/>
      <c r="RD639" s="53"/>
      <c r="RE639" s="53"/>
      <c r="RF639" s="53"/>
      <c r="RG639" s="53"/>
      <c r="RH639" s="53"/>
      <c r="RI639" s="53"/>
      <c r="RJ639" s="53"/>
      <c r="RK639" s="53"/>
      <c r="RL639" s="53"/>
      <c r="RM639" s="53"/>
      <c r="RN639" s="53"/>
      <c r="RO639" s="53"/>
      <c r="RP639" s="53"/>
      <c r="RQ639" s="53"/>
      <c r="RR639" s="53"/>
      <c r="RS639" s="53"/>
      <c r="RT639" s="53"/>
      <c r="RU639" s="53"/>
      <c r="RV639" s="53"/>
      <c r="RW639" s="53"/>
      <c r="RX639" s="53"/>
      <c r="RY639" s="53"/>
      <c r="RZ639" s="53"/>
      <c r="SA639" s="53"/>
      <c r="SB639" s="53"/>
      <c r="SC639" s="53"/>
      <c r="SD639" s="53"/>
      <c r="SE639" s="53"/>
      <c r="SF639" s="53"/>
      <c r="SG639" s="53"/>
      <c r="SH639" s="53"/>
      <c r="SI639" s="53"/>
      <c r="SJ639" s="53"/>
      <c r="SK639" s="53"/>
      <c r="SL639" s="53"/>
      <c r="SM639" s="53"/>
      <c r="SN639" s="53"/>
      <c r="SO639" s="53"/>
      <c r="SP639" s="53"/>
      <c r="SQ639" s="53"/>
      <c r="SR639" s="53"/>
      <c r="SS639" s="53"/>
      <c r="ST639" s="53"/>
      <c r="SU639" s="53"/>
      <c r="SV639" s="53"/>
      <c r="SW639" s="53"/>
      <c r="SX639" s="53"/>
      <c r="SY639" s="53"/>
      <c r="SZ639" s="53"/>
      <c r="TA639" s="53"/>
      <c r="TB639" s="53"/>
      <c r="TC639" s="53"/>
      <c r="TD639" s="53"/>
      <c r="TE639" s="53"/>
      <c r="TF639" s="53"/>
      <c r="TG639" s="53"/>
      <c r="TH639" s="53"/>
      <c r="TI639" s="53"/>
      <c r="TJ639" s="53"/>
      <c r="TK639" s="53"/>
      <c r="TL639" s="53"/>
      <c r="TM639" s="53"/>
      <c r="TN639" s="53"/>
      <c r="TO639" s="53"/>
      <c r="TP639" s="53"/>
      <c r="TQ639" s="53"/>
      <c r="TR639" s="53"/>
      <c r="TS639" s="53"/>
      <c r="TT639" s="53"/>
      <c r="TU639" s="53"/>
      <c r="TV639" s="53"/>
      <c r="TW639" s="53"/>
      <c r="TX639" s="53"/>
      <c r="TY639" s="53"/>
      <c r="TZ639" s="53"/>
      <c r="UA639" s="53"/>
      <c r="UB639" s="53"/>
      <c r="UC639" s="53"/>
      <c r="UD639" s="53"/>
      <c r="UE639" s="53"/>
      <c r="UF639" s="53"/>
      <c r="UG639" s="53"/>
    </row>
    <row r="640" spans="12:553" s="19" customFormat="1" ht="15.75" customHeight="1" x14ac:dyDescent="0.2">
      <c r="L640" s="66"/>
      <c r="M640" s="66"/>
      <c r="N640" s="52"/>
      <c r="O640" s="53"/>
      <c r="P640" s="53"/>
      <c r="Q640" s="53"/>
      <c r="R640" s="53"/>
      <c r="S640" s="53"/>
      <c r="T640" s="53"/>
      <c r="U640" s="53"/>
      <c r="V640" s="53"/>
      <c r="W640" s="53"/>
      <c r="X640" s="53"/>
      <c r="Y640" s="53"/>
      <c r="Z640" s="53"/>
      <c r="AA640" s="53"/>
      <c r="AB640" s="53"/>
      <c r="AC640" s="53"/>
      <c r="AD640" s="53"/>
      <c r="AE640" s="53"/>
      <c r="AF640" s="53"/>
      <c r="AG640" s="53"/>
      <c r="AH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c r="BM640" s="53"/>
      <c r="BN640" s="53"/>
      <c r="BO640" s="53"/>
      <c r="BP640" s="53"/>
      <c r="BQ640" s="53"/>
      <c r="BR640" s="53"/>
      <c r="BS640" s="53"/>
      <c r="BT640" s="53"/>
      <c r="BU640" s="53"/>
      <c r="BV640" s="53"/>
      <c r="BW640" s="53"/>
      <c r="BX640" s="53"/>
      <c r="BY640" s="53"/>
      <c r="BZ640" s="53"/>
      <c r="CA640" s="53"/>
      <c r="CB640" s="53"/>
      <c r="CC640" s="53"/>
      <c r="CD640" s="53"/>
      <c r="CE640" s="53"/>
      <c r="CF640" s="53"/>
      <c r="CG640" s="53"/>
      <c r="CH640" s="53"/>
      <c r="CI640" s="53"/>
      <c r="CJ640" s="53"/>
      <c r="CK640" s="53"/>
      <c r="CL640" s="53"/>
      <c r="CM640" s="53"/>
      <c r="CN640" s="53"/>
      <c r="CO640" s="53"/>
      <c r="CP640" s="53"/>
      <c r="CQ640" s="53"/>
      <c r="CR640" s="53"/>
      <c r="CS640" s="53"/>
      <c r="CT640" s="53"/>
      <c r="CU640" s="53"/>
      <c r="CV640" s="53"/>
      <c r="CW640" s="53"/>
      <c r="CX640" s="53"/>
      <c r="CY640" s="53"/>
      <c r="CZ640" s="53"/>
      <c r="DA640" s="53"/>
      <c r="DB640" s="53"/>
      <c r="DC640" s="53"/>
      <c r="DD640" s="53"/>
      <c r="DE640" s="53"/>
      <c r="DF640" s="53"/>
      <c r="DG640" s="53"/>
      <c r="DH640" s="53"/>
      <c r="DI640" s="53"/>
      <c r="DJ640" s="53"/>
      <c r="DK640" s="53"/>
      <c r="DL640" s="53"/>
      <c r="DM640" s="53"/>
      <c r="DN640" s="53"/>
      <c r="DO640" s="53"/>
      <c r="DP640" s="53"/>
      <c r="DQ640" s="53"/>
      <c r="DR640" s="53"/>
      <c r="DS640" s="53"/>
      <c r="DT640" s="53"/>
      <c r="DU640" s="53"/>
      <c r="DV640" s="53"/>
      <c r="DW640" s="53"/>
      <c r="DX640" s="53"/>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3"/>
      <c r="FK640" s="53"/>
      <c r="FL640" s="53"/>
      <c r="FM640" s="53"/>
      <c r="FN640" s="53"/>
      <c r="FO640" s="53"/>
      <c r="FP640" s="53"/>
      <c r="FQ640" s="53"/>
      <c r="FR640" s="53"/>
      <c r="FS640" s="53"/>
      <c r="FT640" s="53"/>
      <c r="FU640" s="53"/>
      <c r="FV640" s="53"/>
      <c r="FW640" s="53"/>
      <c r="FX640" s="53"/>
      <c r="FY640" s="53"/>
      <c r="FZ640" s="53"/>
      <c r="GA640" s="53"/>
      <c r="GB640" s="53"/>
      <c r="GC640" s="53"/>
      <c r="GD640" s="53"/>
      <c r="GE640" s="53"/>
      <c r="GF640" s="53"/>
      <c r="GG640" s="53"/>
      <c r="GH640" s="53"/>
      <c r="GI640" s="53"/>
      <c r="GJ640" s="53"/>
      <c r="GK640" s="53"/>
      <c r="GL640" s="53"/>
      <c r="GM640" s="53"/>
      <c r="GN640" s="53"/>
      <c r="GO640" s="53"/>
      <c r="GP640" s="53"/>
      <c r="GQ640" s="53"/>
      <c r="GR640" s="53"/>
      <c r="GS640" s="53"/>
      <c r="GT640" s="53"/>
      <c r="GU640" s="53"/>
      <c r="GV640" s="53"/>
      <c r="GW640" s="53"/>
      <c r="GX640" s="53"/>
      <c r="GY640" s="53"/>
      <c r="GZ640" s="53"/>
      <c r="HA640" s="53"/>
      <c r="HB640" s="53"/>
      <c r="HC640" s="53"/>
      <c r="HD640" s="53"/>
      <c r="HE640" s="53"/>
      <c r="HF640" s="53"/>
      <c r="HG640" s="53"/>
      <c r="HH640" s="53"/>
      <c r="HI640" s="53"/>
      <c r="HJ640" s="53"/>
      <c r="HK640" s="53"/>
      <c r="HL640" s="53"/>
      <c r="HM640" s="53"/>
      <c r="HN640" s="53"/>
      <c r="HO640" s="53"/>
      <c r="HP640" s="53"/>
      <c r="HQ640" s="53"/>
      <c r="HR640" s="53"/>
      <c r="HS640" s="53"/>
      <c r="HT640" s="53"/>
      <c r="HU640" s="53"/>
      <c r="HV640" s="53"/>
      <c r="HW640" s="53"/>
      <c r="HX640" s="53"/>
      <c r="HY640" s="53"/>
      <c r="HZ640" s="53"/>
      <c r="IA640" s="53"/>
      <c r="IB640" s="53"/>
      <c r="IC640" s="53"/>
      <c r="ID640" s="53"/>
      <c r="IE640" s="53"/>
      <c r="IF640" s="53"/>
      <c r="IG640" s="53"/>
      <c r="IH640" s="53"/>
      <c r="II640" s="53"/>
      <c r="IJ640" s="53"/>
      <c r="IK640" s="53"/>
      <c r="IL640" s="53"/>
      <c r="IM640" s="53"/>
      <c r="IN640" s="53"/>
      <c r="IO640" s="53"/>
      <c r="IP640" s="53"/>
      <c r="IQ640" s="53"/>
      <c r="IR640" s="53"/>
      <c r="IS640" s="53"/>
      <c r="IT640" s="53"/>
      <c r="IU640" s="53"/>
      <c r="IV640" s="53"/>
      <c r="IW640" s="53"/>
      <c r="IX640" s="53"/>
      <c r="IY640" s="53"/>
      <c r="IZ640" s="53"/>
      <c r="JA640" s="53"/>
      <c r="JB640" s="53"/>
      <c r="JC640" s="53"/>
      <c r="JD640" s="53"/>
      <c r="JE640" s="53"/>
      <c r="JF640" s="53"/>
      <c r="JG640" s="53"/>
      <c r="JH640" s="53"/>
      <c r="JI640" s="53"/>
      <c r="JJ640" s="53"/>
      <c r="JK640" s="53"/>
      <c r="JL640" s="53"/>
      <c r="JM640" s="53"/>
      <c r="JN640" s="53"/>
      <c r="JO640" s="53"/>
      <c r="JP640" s="53"/>
      <c r="JQ640" s="53"/>
      <c r="JR640" s="53"/>
      <c r="JS640" s="53"/>
      <c r="JT640" s="53"/>
      <c r="JU640" s="53"/>
      <c r="JV640" s="53"/>
      <c r="JW640" s="53"/>
      <c r="JX640" s="53"/>
      <c r="JY640" s="53"/>
      <c r="JZ640" s="53"/>
      <c r="KA640" s="53"/>
      <c r="KB640" s="53"/>
      <c r="KC640" s="53"/>
      <c r="KD640" s="53"/>
      <c r="KE640" s="53"/>
      <c r="KF640" s="53"/>
      <c r="KG640" s="53"/>
      <c r="KH640" s="53"/>
      <c r="KI640" s="53"/>
      <c r="KJ640" s="53"/>
      <c r="KK640" s="53"/>
      <c r="KL640" s="53"/>
      <c r="KM640" s="53"/>
      <c r="KN640" s="53"/>
      <c r="KO640" s="53"/>
      <c r="KP640" s="53"/>
      <c r="KQ640" s="53"/>
      <c r="KR640" s="53"/>
      <c r="KS640" s="53"/>
      <c r="KT640" s="53"/>
      <c r="KU640" s="53"/>
      <c r="KV640" s="53"/>
      <c r="KW640" s="53"/>
      <c r="KX640" s="53"/>
      <c r="KY640" s="53"/>
      <c r="KZ640" s="53"/>
      <c r="LA640" s="53"/>
      <c r="LB640" s="53"/>
      <c r="LC640" s="53"/>
      <c r="LD640" s="53"/>
      <c r="LE640" s="53"/>
      <c r="LF640" s="53"/>
      <c r="LG640" s="53"/>
      <c r="LH640" s="53"/>
      <c r="LI640" s="53"/>
      <c r="LJ640" s="53"/>
      <c r="LK640" s="53"/>
      <c r="LL640" s="53"/>
      <c r="LM640" s="53"/>
      <c r="LN640" s="53"/>
      <c r="LO640" s="53"/>
      <c r="LP640" s="53"/>
      <c r="LQ640" s="53"/>
      <c r="LR640" s="53"/>
      <c r="LS640" s="53"/>
      <c r="LT640" s="53"/>
      <c r="LU640" s="53"/>
      <c r="LV640" s="53"/>
      <c r="LW640" s="53"/>
      <c r="LX640" s="53"/>
      <c r="LY640" s="53"/>
      <c r="LZ640" s="53"/>
      <c r="MA640" s="53"/>
      <c r="MB640" s="53"/>
      <c r="MC640" s="53"/>
      <c r="MD640" s="53"/>
      <c r="ME640" s="53"/>
      <c r="MF640" s="53"/>
      <c r="MG640" s="53"/>
      <c r="MH640" s="53"/>
      <c r="MI640" s="53"/>
      <c r="MJ640" s="53"/>
      <c r="MK640" s="53"/>
      <c r="ML640" s="53"/>
      <c r="MM640" s="53"/>
      <c r="MN640" s="53"/>
      <c r="MO640" s="53"/>
      <c r="MP640" s="53"/>
      <c r="MQ640" s="53"/>
      <c r="MR640" s="53"/>
      <c r="MS640" s="53"/>
      <c r="MT640" s="53"/>
      <c r="MU640" s="53"/>
      <c r="MV640" s="53"/>
      <c r="MW640" s="53"/>
      <c r="MX640" s="53"/>
      <c r="MY640" s="53"/>
      <c r="MZ640" s="53"/>
      <c r="NA640" s="53"/>
      <c r="NB640" s="53"/>
      <c r="NC640" s="53"/>
      <c r="ND640" s="53"/>
      <c r="NE640" s="53"/>
      <c r="NF640" s="53"/>
      <c r="NG640" s="53"/>
      <c r="NH640" s="53"/>
      <c r="NI640" s="53"/>
      <c r="NJ640" s="53"/>
      <c r="NK640" s="53"/>
      <c r="NL640" s="53"/>
      <c r="NM640" s="53"/>
      <c r="NN640" s="53"/>
      <c r="NO640" s="53"/>
      <c r="NP640" s="53"/>
      <c r="NQ640" s="53"/>
      <c r="NR640" s="53"/>
      <c r="NS640" s="53"/>
      <c r="NT640" s="53"/>
      <c r="NU640" s="53"/>
      <c r="NV640" s="53"/>
      <c r="NW640" s="53"/>
      <c r="NX640" s="53"/>
      <c r="NY640" s="53"/>
      <c r="NZ640" s="53"/>
      <c r="OA640" s="53"/>
      <c r="OB640" s="53"/>
      <c r="OC640" s="53"/>
      <c r="OD640" s="53"/>
      <c r="OE640" s="53"/>
      <c r="OF640" s="53"/>
      <c r="OG640" s="53"/>
      <c r="OH640" s="53"/>
      <c r="OI640" s="53"/>
      <c r="OJ640" s="53"/>
      <c r="OK640" s="53"/>
      <c r="OL640" s="53"/>
      <c r="OM640" s="53"/>
      <c r="ON640" s="53"/>
      <c r="OO640" s="53"/>
      <c r="OP640" s="53"/>
      <c r="OQ640" s="53"/>
      <c r="OR640" s="53"/>
      <c r="OS640" s="53"/>
      <c r="OT640" s="53"/>
      <c r="OU640" s="53"/>
      <c r="OV640" s="53"/>
      <c r="OW640" s="53"/>
      <c r="OX640" s="53"/>
      <c r="OY640" s="53"/>
      <c r="OZ640" s="53"/>
      <c r="PA640" s="53"/>
      <c r="PB640" s="53"/>
      <c r="PC640" s="53"/>
      <c r="PD640" s="53"/>
      <c r="PE640" s="53"/>
      <c r="PF640" s="53"/>
      <c r="PG640" s="53"/>
      <c r="PH640" s="53"/>
      <c r="PI640" s="53"/>
      <c r="PJ640" s="53"/>
      <c r="PK640" s="53"/>
      <c r="PL640" s="53"/>
      <c r="PM640" s="53"/>
      <c r="PN640" s="53"/>
      <c r="PO640" s="53"/>
      <c r="PP640" s="53"/>
      <c r="PQ640" s="53"/>
      <c r="PR640" s="53"/>
      <c r="PS640" s="53"/>
      <c r="PT640" s="53"/>
      <c r="PU640" s="53"/>
      <c r="PV640" s="53"/>
      <c r="PW640" s="53"/>
      <c r="PX640" s="53"/>
      <c r="PY640" s="53"/>
      <c r="PZ640" s="53"/>
      <c r="QA640" s="53"/>
      <c r="QB640" s="53"/>
      <c r="QC640" s="53"/>
      <c r="QD640" s="53"/>
      <c r="QE640" s="53"/>
      <c r="QF640" s="53"/>
      <c r="QG640" s="53"/>
      <c r="QH640" s="53"/>
      <c r="QI640" s="53"/>
      <c r="QJ640" s="53"/>
      <c r="QK640" s="53"/>
      <c r="QL640" s="53"/>
      <c r="QM640" s="53"/>
      <c r="QN640" s="53"/>
      <c r="QO640" s="53"/>
      <c r="QP640" s="53"/>
      <c r="QQ640" s="53"/>
      <c r="QR640" s="53"/>
      <c r="QS640" s="53"/>
      <c r="QT640" s="53"/>
      <c r="QU640" s="53"/>
      <c r="QV640" s="53"/>
      <c r="QW640" s="53"/>
      <c r="QX640" s="53"/>
      <c r="QY640" s="53"/>
      <c r="QZ640" s="53"/>
      <c r="RA640" s="53"/>
      <c r="RB640" s="53"/>
      <c r="RC640" s="53"/>
      <c r="RD640" s="53"/>
      <c r="RE640" s="53"/>
      <c r="RF640" s="53"/>
      <c r="RG640" s="53"/>
      <c r="RH640" s="53"/>
      <c r="RI640" s="53"/>
      <c r="RJ640" s="53"/>
      <c r="RK640" s="53"/>
      <c r="RL640" s="53"/>
      <c r="RM640" s="53"/>
      <c r="RN640" s="53"/>
      <c r="RO640" s="53"/>
      <c r="RP640" s="53"/>
      <c r="RQ640" s="53"/>
      <c r="RR640" s="53"/>
      <c r="RS640" s="53"/>
      <c r="RT640" s="53"/>
      <c r="RU640" s="53"/>
      <c r="RV640" s="53"/>
      <c r="RW640" s="53"/>
      <c r="RX640" s="53"/>
      <c r="RY640" s="53"/>
      <c r="RZ640" s="53"/>
      <c r="SA640" s="53"/>
      <c r="SB640" s="53"/>
      <c r="SC640" s="53"/>
      <c r="SD640" s="53"/>
      <c r="SE640" s="53"/>
      <c r="SF640" s="53"/>
      <c r="SG640" s="53"/>
      <c r="SH640" s="53"/>
      <c r="SI640" s="53"/>
      <c r="SJ640" s="53"/>
      <c r="SK640" s="53"/>
      <c r="SL640" s="53"/>
      <c r="SM640" s="53"/>
      <c r="SN640" s="53"/>
      <c r="SO640" s="53"/>
      <c r="SP640" s="53"/>
      <c r="SQ640" s="53"/>
      <c r="SR640" s="53"/>
      <c r="SS640" s="53"/>
      <c r="ST640" s="53"/>
      <c r="SU640" s="53"/>
      <c r="SV640" s="53"/>
      <c r="SW640" s="53"/>
      <c r="SX640" s="53"/>
      <c r="SY640" s="53"/>
      <c r="SZ640" s="53"/>
      <c r="TA640" s="53"/>
      <c r="TB640" s="53"/>
      <c r="TC640" s="53"/>
      <c r="TD640" s="53"/>
      <c r="TE640" s="53"/>
      <c r="TF640" s="53"/>
      <c r="TG640" s="53"/>
      <c r="TH640" s="53"/>
      <c r="TI640" s="53"/>
      <c r="TJ640" s="53"/>
      <c r="TK640" s="53"/>
      <c r="TL640" s="53"/>
      <c r="TM640" s="53"/>
      <c r="TN640" s="53"/>
      <c r="TO640" s="53"/>
      <c r="TP640" s="53"/>
      <c r="TQ640" s="53"/>
      <c r="TR640" s="53"/>
      <c r="TS640" s="53"/>
      <c r="TT640" s="53"/>
      <c r="TU640" s="53"/>
      <c r="TV640" s="53"/>
      <c r="TW640" s="53"/>
      <c r="TX640" s="53"/>
      <c r="TY640" s="53"/>
      <c r="TZ640" s="53"/>
      <c r="UA640" s="53"/>
      <c r="UB640" s="53"/>
      <c r="UC640" s="53"/>
      <c r="UD640" s="53"/>
      <c r="UE640" s="53"/>
      <c r="UF640" s="53"/>
      <c r="UG640" s="53"/>
    </row>
    <row r="641" spans="12:553" s="19" customFormat="1" ht="15.75" customHeight="1" x14ac:dyDescent="0.2">
      <c r="L641" s="66"/>
      <c r="M641" s="66"/>
      <c r="N641" s="52"/>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c r="DB641" s="53"/>
      <c r="DC641" s="53"/>
      <c r="DD641" s="53"/>
      <c r="DE641" s="53"/>
      <c r="DF641" s="53"/>
      <c r="DG641" s="53"/>
      <c r="DH641" s="53"/>
      <c r="DI641" s="53"/>
      <c r="DJ641" s="53"/>
      <c r="DK641" s="53"/>
      <c r="DL641" s="53"/>
      <c r="DM641" s="53"/>
      <c r="DN641" s="53"/>
      <c r="DO641" s="53"/>
      <c r="DP641" s="53"/>
      <c r="DQ641" s="53"/>
      <c r="DR641" s="53"/>
      <c r="DS641" s="53"/>
      <c r="DT641" s="53"/>
      <c r="DU641" s="53"/>
      <c r="DV641" s="53"/>
      <c r="DW641" s="53"/>
      <c r="DX641" s="53"/>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3"/>
      <c r="FK641" s="53"/>
      <c r="FL641" s="53"/>
      <c r="FM641" s="53"/>
      <c r="FN641" s="53"/>
      <c r="FO641" s="53"/>
      <c r="FP641" s="53"/>
      <c r="FQ641" s="53"/>
      <c r="FR641" s="53"/>
      <c r="FS641" s="53"/>
      <c r="FT641" s="53"/>
      <c r="FU641" s="53"/>
      <c r="FV641" s="53"/>
      <c r="FW641" s="53"/>
      <c r="FX641" s="53"/>
      <c r="FY641" s="53"/>
      <c r="FZ641" s="53"/>
      <c r="GA641" s="53"/>
      <c r="GB641" s="53"/>
      <c r="GC641" s="53"/>
      <c r="GD641" s="53"/>
      <c r="GE641" s="53"/>
      <c r="GF641" s="53"/>
      <c r="GG641" s="53"/>
      <c r="GH641" s="53"/>
      <c r="GI641" s="53"/>
      <c r="GJ641" s="53"/>
      <c r="GK641" s="53"/>
      <c r="GL641" s="53"/>
      <c r="GM641" s="53"/>
      <c r="GN641" s="53"/>
      <c r="GO641" s="53"/>
      <c r="GP641" s="53"/>
      <c r="GQ641" s="53"/>
      <c r="GR641" s="53"/>
      <c r="GS641" s="53"/>
      <c r="GT641" s="53"/>
      <c r="GU641" s="53"/>
      <c r="GV641" s="53"/>
      <c r="GW641" s="53"/>
      <c r="GX641" s="53"/>
      <c r="GY641" s="53"/>
      <c r="GZ641" s="53"/>
      <c r="HA641" s="53"/>
      <c r="HB641" s="53"/>
      <c r="HC641" s="53"/>
      <c r="HD641" s="53"/>
      <c r="HE641" s="53"/>
      <c r="HF641" s="53"/>
      <c r="HG641" s="53"/>
      <c r="HH641" s="53"/>
      <c r="HI641" s="53"/>
      <c r="HJ641" s="53"/>
      <c r="HK641" s="53"/>
      <c r="HL641" s="53"/>
      <c r="HM641" s="53"/>
      <c r="HN641" s="53"/>
      <c r="HO641" s="53"/>
      <c r="HP641" s="53"/>
      <c r="HQ641" s="53"/>
      <c r="HR641" s="53"/>
      <c r="HS641" s="53"/>
      <c r="HT641" s="53"/>
      <c r="HU641" s="53"/>
      <c r="HV641" s="53"/>
      <c r="HW641" s="53"/>
      <c r="HX641" s="53"/>
      <c r="HY641" s="53"/>
      <c r="HZ641" s="53"/>
      <c r="IA641" s="53"/>
      <c r="IB641" s="53"/>
      <c r="IC641" s="53"/>
      <c r="ID641" s="53"/>
      <c r="IE641" s="53"/>
      <c r="IF641" s="53"/>
      <c r="IG641" s="53"/>
      <c r="IH641" s="53"/>
      <c r="II641" s="53"/>
      <c r="IJ641" s="53"/>
      <c r="IK641" s="53"/>
      <c r="IL641" s="53"/>
      <c r="IM641" s="53"/>
      <c r="IN641" s="53"/>
      <c r="IO641" s="53"/>
      <c r="IP641" s="53"/>
      <c r="IQ641" s="53"/>
      <c r="IR641" s="53"/>
      <c r="IS641" s="53"/>
      <c r="IT641" s="53"/>
      <c r="IU641" s="53"/>
      <c r="IV641" s="53"/>
      <c r="IW641" s="53"/>
      <c r="IX641" s="53"/>
      <c r="IY641" s="53"/>
      <c r="IZ641" s="53"/>
      <c r="JA641" s="53"/>
      <c r="JB641" s="53"/>
      <c r="JC641" s="53"/>
      <c r="JD641" s="53"/>
      <c r="JE641" s="53"/>
      <c r="JF641" s="53"/>
      <c r="JG641" s="53"/>
      <c r="JH641" s="53"/>
      <c r="JI641" s="53"/>
      <c r="JJ641" s="53"/>
      <c r="JK641" s="53"/>
      <c r="JL641" s="53"/>
      <c r="JM641" s="53"/>
      <c r="JN641" s="53"/>
      <c r="JO641" s="53"/>
      <c r="JP641" s="53"/>
      <c r="JQ641" s="53"/>
      <c r="JR641" s="53"/>
      <c r="JS641" s="53"/>
      <c r="JT641" s="53"/>
      <c r="JU641" s="53"/>
      <c r="JV641" s="53"/>
      <c r="JW641" s="53"/>
      <c r="JX641" s="53"/>
      <c r="JY641" s="53"/>
      <c r="JZ641" s="53"/>
      <c r="KA641" s="53"/>
      <c r="KB641" s="53"/>
      <c r="KC641" s="53"/>
      <c r="KD641" s="53"/>
      <c r="KE641" s="53"/>
      <c r="KF641" s="53"/>
      <c r="KG641" s="53"/>
      <c r="KH641" s="53"/>
      <c r="KI641" s="53"/>
      <c r="KJ641" s="53"/>
      <c r="KK641" s="53"/>
      <c r="KL641" s="53"/>
      <c r="KM641" s="53"/>
      <c r="KN641" s="53"/>
      <c r="KO641" s="53"/>
      <c r="KP641" s="53"/>
      <c r="KQ641" s="53"/>
      <c r="KR641" s="53"/>
      <c r="KS641" s="53"/>
      <c r="KT641" s="53"/>
      <c r="KU641" s="53"/>
      <c r="KV641" s="53"/>
      <c r="KW641" s="53"/>
      <c r="KX641" s="53"/>
      <c r="KY641" s="53"/>
      <c r="KZ641" s="53"/>
      <c r="LA641" s="53"/>
      <c r="LB641" s="53"/>
      <c r="LC641" s="53"/>
      <c r="LD641" s="53"/>
      <c r="LE641" s="53"/>
      <c r="LF641" s="53"/>
      <c r="LG641" s="53"/>
      <c r="LH641" s="53"/>
      <c r="LI641" s="53"/>
      <c r="LJ641" s="53"/>
      <c r="LK641" s="53"/>
      <c r="LL641" s="53"/>
      <c r="LM641" s="53"/>
      <c r="LN641" s="53"/>
      <c r="LO641" s="53"/>
      <c r="LP641" s="53"/>
      <c r="LQ641" s="53"/>
      <c r="LR641" s="53"/>
      <c r="LS641" s="53"/>
      <c r="LT641" s="53"/>
      <c r="LU641" s="53"/>
      <c r="LV641" s="53"/>
      <c r="LW641" s="53"/>
      <c r="LX641" s="53"/>
      <c r="LY641" s="53"/>
      <c r="LZ641" s="53"/>
      <c r="MA641" s="53"/>
      <c r="MB641" s="53"/>
      <c r="MC641" s="53"/>
      <c r="MD641" s="53"/>
      <c r="ME641" s="53"/>
      <c r="MF641" s="53"/>
      <c r="MG641" s="53"/>
      <c r="MH641" s="53"/>
      <c r="MI641" s="53"/>
      <c r="MJ641" s="53"/>
      <c r="MK641" s="53"/>
      <c r="ML641" s="53"/>
      <c r="MM641" s="53"/>
      <c r="MN641" s="53"/>
      <c r="MO641" s="53"/>
      <c r="MP641" s="53"/>
      <c r="MQ641" s="53"/>
      <c r="MR641" s="53"/>
      <c r="MS641" s="53"/>
      <c r="MT641" s="53"/>
      <c r="MU641" s="53"/>
      <c r="MV641" s="53"/>
      <c r="MW641" s="53"/>
      <c r="MX641" s="53"/>
      <c r="MY641" s="53"/>
      <c r="MZ641" s="53"/>
      <c r="NA641" s="53"/>
      <c r="NB641" s="53"/>
      <c r="NC641" s="53"/>
      <c r="ND641" s="53"/>
      <c r="NE641" s="53"/>
      <c r="NF641" s="53"/>
      <c r="NG641" s="53"/>
      <c r="NH641" s="53"/>
      <c r="NI641" s="53"/>
      <c r="NJ641" s="53"/>
      <c r="NK641" s="53"/>
      <c r="NL641" s="53"/>
      <c r="NM641" s="53"/>
      <c r="NN641" s="53"/>
      <c r="NO641" s="53"/>
      <c r="NP641" s="53"/>
      <c r="NQ641" s="53"/>
      <c r="NR641" s="53"/>
      <c r="NS641" s="53"/>
      <c r="NT641" s="53"/>
      <c r="NU641" s="53"/>
      <c r="NV641" s="53"/>
      <c r="NW641" s="53"/>
      <c r="NX641" s="53"/>
      <c r="NY641" s="53"/>
      <c r="NZ641" s="53"/>
      <c r="OA641" s="53"/>
      <c r="OB641" s="53"/>
      <c r="OC641" s="53"/>
      <c r="OD641" s="53"/>
      <c r="OE641" s="53"/>
      <c r="OF641" s="53"/>
      <c r="OG641" s="53"/>
      <c r="OH641" s="53"/>
      <c r="OI641" s="53"/>
      <c r="OJ641" s="53"/>
      <c r="OK641" s="53"/>
      <c r="OL641" s="53"/>
      <c r="OM641" s="53"/>
      <c r="ON641" s="53"/>
      <c r="OO641" s="53"/>
      <c r="OP641" s="53"/>
      <c r="OQ641" s="53"/>
      <c r="OR641" s="53"/>
      <c r="OS641" s="53"/>
      <c r="OT641" s="53"/>
      <c r="OU641" s="53"/>
      <c r="OV641" s="53"/>
      <c r="OW641" s="53"/>
      <c r="OX641" s="53"/>
      <c r="OY641" s="53"/>
      <c r="OZ641" s="53"/>
      <c r="PA641" s="53"/>
      <c r="PB641" s="53"/>
      <c r="PC641" s="53"/>
      <c r="PD641" s="53"/>
      <c r="PE641" s="53"/>
      <c r="PF641" s="53"/>
      <c r="PG641" s="53"/>
      <c r="PH641" s="53"/>
      <c r="PI641" s="53"/>
      <c r="PJ641" s="53"/>
      <c r="PK641" s="53"/>
      <c r="PL641" s="53"/>
      <c r="PM641" s="53"/>
      <c r="PN641" s="53"/>
      <c r="PO641" s="53"/>
      <c r="PP641" s="53"/>
      <c r="PQ641" s="53"/>
      <c r="PR641" s="53"/>
      <c r="PS641" s="53"/>
      <c r="PT641" s="53"/>
      <c r="PU641" s="53"/>
      <c r="PV641" s="53"/>
      <c r="PW641" s="53"/>
      <c r="PX641" s="53"/>
      <c r="PY641" s="53"/>
      <c r="PZ641" s="53"/>
      <c r="QA641" s="53"/>
      <c r="QB641" s="53"/>
      <c r="QC641" s="53"/>
      <c r="QD641" s="53"/>
      <c r="QE641" s="53"/>
      <c r="QF641" s="53"/>
      <c r="QG641" s="53"/>
      <c r="QH641" s="53"/>
      <c r="QI641" s="53"/>
      <c r="QJ641" s="53"/>
      <c r="QK641" s="53"/>
      <c r="QL641" s="53"/>
      <c r="QM641" s="53"/>
      <c r="QN641" s="53"/>
      <c r="QO641" s="53"/>
      <c r="QP641" s="53"/>
      <c r="QQ641" s="53"/>
      <c r="QR641" s="53"/>
      <c r="QS641" s="53"/>
      <c r="QT641" s="53"/>
      <c r="QU641" s="53"/>
      <c r="QV641" s="53"/>
      <c r="QW641" s="53"/>
      <c r="QX641" s="53"/>
      <c r="QY641" s="53"/>
      <c r="QZ641" s="53"/>
      <c r="RA641" s="53"/>
      <c r="RB641" s="53"/>
      <c r="RC641" s="53"/>
      <c r="RD641" s="53"/>
      <c r="RE641" s="53"/>
      <c r="RF641" s="53"/>
      <c r="RG641" s="53"/>
      <c r="RH641" s="53"/>
      <c r="RI641" s="53"/>
      <c r="RJ641" s="53"/>
      <c r="RK641" s="53"/>
      <c r="RL641" s="53"/>
      <c r="RM641" s="53"/>
      <c r="RN641" s="53"/>
      <c r="RO641" s="53"/>
      <c r="RP641" s="53"/>
      <c r="RQ641" s="53"/>
      <c r="RR641" s="53"/>
      <c r="RS641" s="53"/>
      <c r="RT641" s="53"/>
      <c r="RU641" s="53"/>
      <c r="RV641" s="53"/>
      <c r="RW641" s="53"/>
      <c r="RX641" s="53"/>
      <c r="RY641" s="53"/>
      <c r="RZ641" s="53"/>
      <c r="SA641" s="53"/>
      <c r="SB641" s="53"/>
      <c r="SC641" s="53"/>
      <c r="SD641" s="53"/>
      <c r="SE641" s="53"/>
      <c r="SF641" s="53"/>
      <c r="SG641" s="53"/>
      <c r="SH641" s="53"/>
      <c r="SI641" s="53"/>
      <c r="SJ641" s="53"/>
      <c r="SK641" s="53"/>
      <c r="SL641" s="53"/>
      <c r="SM641" s="53"/>
      <c r="SN641" s="53"/>
      <c r="SO641" s="53"/>
      <c r="SP641" s="53"/>
      <c r="SQ641" s="53"/>
      <c r="SR641" s="53"/>
      <c r="SS641" s="53"/>
      <c r="ST641" s="53"/>
      <c r="SU641" s="53"/>
      <c r="SV641" s="53"/>
      <c r="SW641" s="53"/>
      <c r="SX641" s="53"/>
      <c r="SY641" s="53"/>
      <c r="SZ641" s="53"/>
      <c r="TA641" s="53"/>
      <c r="TB641" s="53"/>
      <c r="TC641" s="53"/>
      <c r="TD641" s="53"/>
      <c r="TE641" s="53"/>
      <c r="TF641" s="53"/>
      <c r="TG641" s="53"/>
      <c r="TH641" s="53"/>
      <c r="TI641" s="53"/>
      <c r="TJ641" s="53"/>
      <c r="TK641" s="53"/>
      <c r="TL641" s="53"/>
      <c r="TM641" s="53"/>
      <c r="TN641" s="53"/>
      <c r="TO641" s="53"/>
      <c r="TP641" s="53"/>
      <c r="TQ641" s="53"/>
      <c r="TR641" s="53"/>
      <c r="TS641" s="53"/>
      <c r="TT641" s="53"/>
      <c r="TU641" s="53"/>
      <c r="TV641" s="53"/>
      <c r="TW641" s="53"/>
      <c r="TX641" s="53"/>
      <c r="TY641" s="53"/>
      <c r="TZ641" s="53"/>
      <c r="UA641" s="53"/>
      <c r="UB641" s="53"/>
      <c r="UC641" s="53"/>
      <c r="UD641" s="53"/>
      <c r="UE641" s="53"/>
      <c r="UF641" s="53"/>
      <c r="UG641" s="53"/>
    </row>
    <row r="642" spans="12:553" s="19" customFormat="1" ht="15.75" customHeight="1" x14ac:dyDescent="0.2">
      <c r="L642" s="66"/>
      <c r="M642" s="66"/>
      <c r="N642" s="52"/>
      <c r="O642" s="53"/>
      <c r="P642" s="53"/>
      <c r="Q642" s="53"/>
      <c r="R642" s="53"/>
      <c r="S642" s="53"/>
      <c r="T642" s="53"/>
      <c r="U642" s="53"/>
      <c r="V642" s="53"/>
      <c r="W642" s="53"/>
      <c r="X642" s="53"/>
      <c r="Y642" s="53"/>
      <c r="Z642" s="53"/>
      <c r="AA642" s="53"/>
      <c r="AB642" s="53"/>
      <c r="AC642" s="53"/>
      <c r="AD642" s="53"/>
      <c r="AE642" s="53"/>
      <c r="AF642" s="53"/>
      <c r="AG642" s="53"/>
      <c r="AH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c r="BM642" s="53"/>
      <c r="BN642" s="53"/>
      <c r="BO642" s="53"/>
      <c r="BP642" s="53"/>
      <c r="BQ642" s="53"/>
      <c r="BR642" s="53"/>
      <c r="BS642" s="53"/>
      <c r="BT642" s="53"/>
      <c r="BU642" s="53"/>
      <c r="BV642" s="53"/>
      <c r="BW642" s="53"/>
      <c r="BX642" s="53"/>
      <c r="BY642" s="53"/>
      <c r="BZ642" s="53"/>
      <c r="CA642" s="53"/>
      <c r="CB642" s="53"/>
      <c r="CC642" s="53"/>
      <c r="CD642" s="53"/>
      <c r="CE642" s="53"/>
      <c r="CF642" s="53"/>
      <c r="CG642" s="53"/>
      <c r="CH642" s="53"/>
      <c r="CI642" s="53"/>
      <c r="CJ642" s="53"/>
      <c r="CK642" s="53"/>
      <c r="CL642" s="53"/>
      <c r="CM642" s="53"/>
      <c r="CN642" s="53"/>
      <c r="CO642" s="53"/>
      <c r="CP642" s="53"/>
      <c r="CQ642" s="53"/>
      <c r="CR642" s="53"/>
      <c r="CS642" s="53"/>
      <c r="CT642" s="53"/>
      <c r="CU642" s="53"/>
      <c r="CV642" s="53"/>
      <c r="CW642" s="53"/>
      <c r="CX642" s="53"/>
      <c r="CY642" s="53"/>
      <c r="CZ642" s="53"/>
      <c r="DA642" s="53"/>
      <c r="DB642" s="53"/>
      <c r="DC642" s="53"/>
      <c r="DD642" s="53"/>
      <c r="DE642" s="53"/>
      <c r="DF642" s="53"/>
      <c r="DG642" s="53"/>
      <c r="DH642" s="53"/>
      <c r="DI642" s="53"/>
      <c r="DJ642" s="53"/>
      <c r="DK642" s="53"/>
      <c r="DL642" s="53"/>
      <c r="DM642" s="53"/>
      <c r="DN642" s="53"/>
      <c r="DO642" s="53"/>
      <c r="DP642" s="53"/>
      <c r="DQ642" s="53"/>
      <c r="DR642" s="53"/>
      <c r="DS642" s="53"/>
      <c r="DT642" s="53"/>
      <c r="DU642" s="53"/>
      <c r="DV642" s="53"/>
      <c r="DW642" s="53"/>
      <c r="DX642" s="53"/>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3"/>
      <c r="FK642" s="53"/>
      <c r="FL642" s="53"/>
      <c r="FM642" s="53"/>
      <c r="FN642" s="53"/>
      <c r="FO642" s="53"/>
      <c r="FP642" s="53"/>
      <c r="FQ642" s="53"/>
      <c r="FR642" s="53"/>
      <c r="FS642" s="53"/>
      <c r="FT642" s="53"/>
      <c r="FU642" s="53"/>
      <c r="FV642" s="53"/>
      <c r="FW642" s="53"/>
      <c r="FX642" s="53"/>
      <c r="FY642" s="53"/>
      <c r="FZ642" s="53"/>
      <c r="GA642" s="53"/>
      <c r="GB642" s="53"/>
      <c r="GC642" s="53"/>
      <c r="GD642" s="53"/>
      <c r="GE642" s="53"/>
      <c r="GF642" s="53"/>
      <c r="GG642" s="53"/>
      <c r="GH642" s="53"/>
      <c r="GI642" s="53"/>
      <c r="GJ642" s="53"/>
      <c r="GK642" s="53"/>
      <c r="GL642" s="53"/>
      <c r="GM642" s="53"/>
      <c r="GN642" s="53"/>
      <c r="GO642" s="53"/>
      <c r="GP642" s="53"/>
      <c r="GQ642" s="53"/>
      <c r="GR642" s="53"/>
      <c r="GS642" s="53"/>
      <c r="GT642" s="53"/>
      <c r="GU642" s="53"/>
      <c r="GV642" s="53"/>
      <c r="GW642" s="53"/>
      <c r="GX642" s="53"/>
      <c r="GY642" s="53"/>
      <c r="GZ642" s="53"/>
      <c r="HA642" s="53"/>
      <c r="HB642" s="53"/>
      <c r="HC642" s="53"/>
      <c r="HD642" s="53"/>
      <c r="HE642" s="53"/>
      <c r="HF642" s="53"/>
      <c r="HG642" s="53"/>
      <c r="HH642" s="53"/>
      <c r="HI642" s="53"/>
      <c r="HJ642" s="53"/>
      <c r="HK642" s="53"/>
      <c r="HL642" s="53"/>
      <c r="HM642" s="53"/>
      <c r="HN642" s="53"/>
      <c r="HO642" s="53"/>
      <c r="HP642" s="53"/>
      <c r="HQ642" s="53"/>
      <c r="HR642" s="53"/>
      <c r="HS642" s="53"/>
      <c r="HT642" s="53"/>
      <c r="HU642" s="53"/>
      <c r="HV642" s="53"/>
      <c r="HW642" s="53"/>
      <c r="HX642" s="53"/>
      <c r="HY642" s="53"/>
      <c r="HZ642" s="53"/>
      <c r="IA642" s="53"/>
      <c r="IB642" s="53"/>
      <c r="IC642" s="53"/>
      <c r="ID642" s="53"/>
      <c r="IE642" s="53"/>
      <c r="IF642" s="53"/>
      <c r="IG642" s="53"/>
      <c r="IH642" s="53"/>
      <c r="II642" s="53"/>
      <c r="IJ642" s="53"/>
      <c r="IK642" s="53"/>
      <c r="IL642" s="53"/>
      <c r="IM642" s="53"/>
      <c r="IN642" s="53"/>
      <c r="IO642" s="53"/>
      <c r="IP642" s="53"/>
      <c r="IQ642" s="53"/>
      <c r="IR642" s="53"/>
      <c r="IS642" s="53"/>
      <c r="IT642" s="53"/>
      <c r="IU642" s="53"/>
      <c r="IV642" s="53"/>
      <c r="IW642" s="53"/>
      <c r="IX642" s="53"/>
      <c r="IY642" s="53"/>
      <c r="IZ642" s="53"/>
      <c r="JA642" s="53"/>
      <c r="JB642" s="53"/>
      <c r="JC642" s="53"/>
      <c r="JD642" s="53"/>
      <c r="JE642" s="53"/>
      <c r="JF642" s="53"/>
      <c r="JG642" s="53"/>
      <c r="JH642" s="53"/>
      <c r="JI642" s="53"/>
      <c r="JJ642" s="53"/>
      <c r="JK642" s="53"/>
      <c r="JL642" s="53"/>
      <c r="JM642" s="53"/>
      <c r="JN642" s="53"/>
      <c r="JO642" s="53"/>
      <c r="JP642" s="53"/>
      <c r="JQ642" s="53"/>
      <c r="JR642" s="53"/>
      <c r="JS642" s="53"/>
      <c r="JT642" s="53"/>
      <c r="JU642" s="53"/>
      <c r="JV642" s="53"/>
      <c r="JW642" s="53"/>
      <c r="JX642" s="53"/>
      <c r="JY642" s="53"/>
      <c r="JZ642" s="53"/>
      <c r="KA642" s="53"/>
      <c r="KB642" s="53"/>
      <c r="KC642" s="53"/>
      <c r="KD642" s="53"/>
      <c r="KE642" s="53"/>
      <c r="KF642" s="53"/>
      <c r="KG642" s="53"/>
      <c r="KH642" s="53"/>
      <c r="KI642" s="53"/>
      <c r="KJ642" s="53"/>
      <c r="KK642" s="53"/>
      <c r="KL642" s="53"/>
      <c r="KM642" s="53"/>
      <c r="KN642" s="53"/>
      <c r="KO642" s="53"/>
      <c r="KP642" s="53"/>
      <c r="KQ642" s="53"/>
      <c r="KR642" s="53"/>
      <c r="KS642" s="53"/>
      <c r="KT642" s="53"/>
      <c r="KU642" s="53"/>
      <c r="KV642" s="53"/>
      <c r="KW642" s="53"/>
      <c r="KX642" s="53"/>
      <c r="KY642" s="53"/>
      <c r="KZ642" s="53"/>
      <c r="LA642" s="53"/>
      <c r="LB642" s="53"/>
      <c r="LC642" s="53"/>
      <c r="LD642" s="53"/>
      <c r="LE642" s="53"/>
      <c r="LF642" s="53"/>
      <c r="LG642" s="53"/>
      <c r="LH642" s="53"/>
      <c r="LI642" s="53"/>
      <c r="LJ642" s="53"/>
      <c r="LK642" s="53"/>
      <c r="LL642" s="53"/>
      <c r="LM642" s="53"/>
      <c r="LN642" s="53"/>
      <c r="LO642" s="53"/>
      <c r="LP642" s="53"/>
      <c r="LQ642" s="53"/>
      <c r="LR642" s="53"/>
      <c r="LS642" s="53"/>
      <c r="LT642" s="53"/>
      <c r="LU642" s="53"/>
      <c r="LV642" s="53"/>
      <c r="LW642" s="53"/>
      <c r="LX642" s="53"/>
      <c r="LY642" s="53"/>
      <c r="LZ642" s="53"/>
      <c r="MA642" s="53"/>
      <c r="MB642" s="53"/>
      <c r="MC642" s="53"/>
      <c r="MD642" s="53"/>
      <c r="ME642" s="53"/>
      <c r="MF642" s="53"/>
      <c r="MG642" s="53"/>
      <c r="MH642" s="53"/>
      <c r="MI642" s="53"/>
      <c r="MJ642" s="53"/>
      <c r="MK642" s="53"/>
      <c r="ML642" s="53"/>
      <c r="MM642" s="53"/>
      <c r="MN642" s="53"/>
      <c r="MO642" s="53"/>
      <c r="MP642" s="53"/>
      <c r="MQ642" s="53"/>
      <c r="MR642" s="53"/>
      <c r="MS642" s="53"/>
      <c r="MT642" s="53"/>
      <c r="MU642" s="53"/>
      <c r="MV642" s="53"/>
      <c r="MW642" s="53"/>
      <c r="MX642" s="53"/>
      <c r="MY642" s="53"/>
      <c r="MZ642" s="53"/>
      <c r="NA642" s="53"/>
      <c r="NB642" s="53"/>
      <c r="NC642" s="53"/>
      <c r="ND642" s="53"/>
      <c r="NE642" s="53"/>
      <c r="NF642" s="53"/>
      <c r="NG642" s="53"/>
      <c r="NH642" s="53"/>
      <c r="NI642" s="53"/>
      <c r="NJ642" s="53"/>
      <c r="NK642" s="53"/>
      <c r="NL642" s="53"/>
      <c r="NM642" s="53"/>
      <c r="NN642" s="53"/>
      <c r="NO642" s="53"/>
      <c r="NP642" s="53"/>
      <c r="NQ642" s="53"/>
      <c r="NR642" s="53"/>
      <c r="NS642" s="53"/>
      <c r="NT642" s="53"/>
      <c r="NU642" s="53"/>
      <c r="NV642" s="53"/>
      <c r="NW642" s="53"/>
      <c r="NX642" s="53"/>
      <c r="NY642" s="53"/>
      <c r="NZ642" s="53"/>
      <c r="OA642" s="53"/>
      <c r="OB642" s="53"/>
      <c r="OC642" s="53"/>
      <c r="OD642" s="53"/>
      <c r="OE642" s="53"/>
      <c r="OF642" s="53"/>
      <c r="OG642" s="53"/>
      <c r="OH642" s="53"/>
      <c r="OI642" s="53"/>
      <c r="OJ642" s="53"/>
      <c r="OK642" s="53"/>
      <c r="OL642" s="53"/>
      <c r="OM642" s="53"/>
      <c r="ON642" s="53"/>
      <c r="OO642" s="53"/>
      <c r="OP642" s="53"/>
      <c r="OQ642" s="53"/>
      <c r="OR642" s="53"/>
      <c r="OS642" s="53"/>
      <c r="OT642" s="53"/>
      <c r="OU642" s="53"/>
      <c r="OV642" s="53"/>
      <c r="OW642" s="53"/>
      <c r="OX642" s="53"/>
      <c r="OY642" s="53"/>
      <c r="OZ642" s="53"/>
      <c r="PA642" s="53"/>
      <c r="PB642" s="53"/>
      <c r="PC642" s="53"/>
      <c r="PD642" s="53"/>
      <c r="PE642" s="53"/>
      <c r="PF642" s="53"/>
      <c r="PG642" s="53"/>
      <c r="PH642" s="53"/>
      <c r="PI642" s="53"/>
      <c r="PJ642" s="53"/>
      <c r="PK642" s="53"/>
      <c r="PL642" s="53"/>
      <c r="PM642" s="53"/>
      <c r="PN642" s="53"/>
      <c r="PO642" s="53"/>
      <c r="PP642" s="53"/>
      <c r="PQ642" s="53"/>
      <c r="PR642" s="53"/>
      <c r="PS642" s="53"/>
      <c r="PT642" s="53"/>
      <c r="PU642" s="53"/>
      <c r="PV642" s="53"/>
      <c r="PW642" s="53"/>
      <c r="PX642" s="53"/>
      <c r="PY642" s="53"/>
      <c r="PZ642" s="53"/>
      <c r="QA642" s="53"/>
      <c r="QB642" s="53"/>
      <c r="QC642" s="53"/>
      <c r="QD642" s="53"/>
      <c r="QE642" s="53"/>
      <c r="QF642" s="53"/>
      <c r="QG642" s="53"/>
      <c r="QH642" s="53"/>
      <c r="QI642" s="53"/>
      <c r="QJ642" s="53"/>
      <c r="QK642" s="53"/>
      <c r="QL642" s="53"/>
      <c r="QM642" s="53"/>
      <c r="QN642" s="53"/>
      <c r="QO642" s="53"/>
      <c r="QP642" s="53"/>
      <c r="QQ642" s="53"/>
      <c r="QR642" s="53"/>
      <c r="QS642" s="53"/>
      <c r="QT642" s="53"/>
      <c r="QU642" s="53"/>
      <c r="QV642" s="53"/>
      <c r="QW642" s="53"/>
      <c r="QX642" s="53"/>
      <c r="QY642" s="53"/>
      <c r="QZ642" s="53"/>
      <c r="RA642" s="53"/>
      <c r="RB642" s="53"/>
      <c r="RC642" s="53"/>
      <c r="RD642" s="53"/>
      <c r="RE642" s="53"/>
      <c r="RF642" s="53"/>
      <c r="RG642" s="53"/>
      <c r="RH642" s="53"/>
      <c r="RI642" s="53"/>
      <c r="RJ642" s="53"/>
      <c r="RK642" s="53"/>
      <c r="RL642" s="53"/>
      <c r="RM642" s="53"/>
      <c r="RN642" s="53"/>
      <c r="RO642" s="53"/>
      <c r="RP642" s="53"/>
      <c r="RQ642" s="53"/>
      <c r="RR642" s="53"/>
      <c r="RS642" s="53"/>
      <c r="RT642" s="53"/>
      <c r="RU642" s="53"/>
      <c r="RV642" s="53"/>
      <c r="RW642" s="53"/>
      <c r="RX642" s="53"/>
      <c r="RY642" s="53"/>
      <c r="RZ642" s="53"/>
      <c r="SA642" s="53"/>
      <c r="SB642" s="53"/>
      <c r="SC642" s="53"/>
      <c r="SD642" s="53"/>
      <c r="SE642" s="53"/>
      <c r="SF642" s="53"/>
      <c r="SG642" s="53"/>
      <c r="SH642" s="53"/>
      <c r="SI642" s="53"/>
      <c r="SJ642" s="53"/>
      <c r="SK642" s="53"/>
      <c r="SL642" s="53"/>
      <c r="SM642" s="53"/>
      <c r="SN642" s="53"/>
      <c r="SO642" s="53"/>
      <c r="SP642" s="53"/>
      <c r="SQ642" s="53"/>
      <c r="SR642" s="53"/>
      <c r="SS642" s="53"/>
      <c r="ST642" s="53"/>
      <c r="SU642" s="53"/>
      <c r="SV642" s="53"/>
      <c r="SW642" s="53"/>
      <c r="SX642" s="53"/>
      <c r="SY642" s="53"/>
      <c r="SZ642" s="53"/>
      <c r="TA642" s="53"/>
      <c r="TB642" s="53"/>
      <c r="TC642" s="53"/>
      <c r="TD642" s="53"/>
      <c r="TE642" s="53"/>
      <c r="TF642" s="53"/>
      <c r="TG642" s="53"/>
      <c r="TH642" s="53"/>
      <c r="TI642" s="53"/>
      <c r="TJ642" s="53"/>
      <c r="TK642" s="53"/>
      <c r="TL642" s="53"/>
      <c r="TM642" s="53"/>
      <c r="TN642" s="53"/>
      <c r="TO642" s="53"/>
      <c r="TP642" s="53"/>
      <c r="TQ642" s="53"/>
      <c r="TR642" s="53"/>
      <c r="TS642" s="53"/>
      <c r="TT642" s="53"/>
      <c r="TU642" s="53"/>
      <c r="TV642" s="53"/>
      <c r="TW642" s="53"/>
      <c r="TX642" s="53"/>
      <c r="TY642" s="53"/>
      <c r="TZ642" s="53"/>
      <c r="UA642" s="53"/>
      <c r="UB642" s="53"/>
      <c r="UC642" s="53"/>
      <c r="UD642" s="53"/>
      <c r="UE642" s="53"/>
      <c r="UF642" s="53"/>
      <c r="UG642" s="53"/>
    </row>
    <row r="643" spans="12:553" s="19" customFormat="1" ht="15.75" customHeight="1" x14ac:dyDescent="0.2">
      <c r="L643" s="66"/>
      <c r="M643" s="66"/>
      <c r="N643" s="52"/>
      <c r="O643" s="53"/>
      <c r="P643" s="53"/>
      <c r="Q643" s="53"/>
      <c r="R643" s="53"/>
      <c r="S643" s="53"/>
      <c r="T643" s="53"/>
      <c r="U643" s="53"/>
      <c r="V643" s="53"/>
      <c r="W643" s="53"/>
      <c r="X643" s="53"/>
      <c r="Y643" s="53"/>
      <c r="Z643" s="53"/>
      <c r="AA643" s="53"/>
      <c r="AB643" s="53"/>
      <c r="AC643" s="53"/>
      <c r="AD643" s="53"/>
      <c r="AE643" s="53"/>
      <c r="AF643" s="53"/>
      <c r="AG643" s="53"/>
      <c r="AH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c r="BM643" s="53"/>
      <c r="BN643" s="53"/>
      <c r="BO643" s="53"/>
      <c r="BP643" s="53"/>
      <c r="BQ643" s="53"/>
      <c r="BR643" s="53"/>
      <c r="BS643" s="53"/>
      <c r="BT643" s="53"/>
      <c r="BU643" s="53"/>
      <c r="BV643" s="53"/>
      <c r="BW643" s="53"/>
      <c r="BX643" s="53"/>
      <c r="BY643" s="53"/>
      <c r="BZ643" s="53"/>
      <c r="CA643" s="53"/>
      <c r="CB643" s="53"/>
      <c r="CC643" s="53"/>
      <c r="CD643" s="53"/>
      <c r="CE643" s="53"/>
      <c r="CF643" s="53"/>
      <c r="CG643" s="53"/>
      <c r="CH643" s="53"/>
      <c r="CI643" s="53"/>
      <c r="CJ643" s="53"/>
      <c r="CK643" s="53"/>
      <c r="CL643" s="53"/>
      <c r="CM643" s="53"/>
      <c r="CN643" s="53"/>
      <c r="CO643" s="53"/>
      <c r="CP643" s="53"/>
      <c r="CQ643" s="53"/>
      <c r="CR643" s="53"/>
      <c r="CS643" s="53"/>
      <c r="CT643" s="53"/>
      <c r="CU643" s="53"/>
      <c r="CV643" s="53"/>
      <c r="CW643" s="53"/>
      <c r="CX643" s="53"/>
      <c r="CY643" s="53"/>
      <c r="CZ643" s="53"/>
      <c r="DA643" s="53"/>
      <c r="DB643" s="53"/>
      <c r="DC643" s="53"/>
      <c r="DD643" s="53"/>
      <c r="DE643" s="53"/>
      <c r="DF643" s="53"/>
      <c r="DG643" s="53"/>
      <c r="DH643" s="53"/>
      <c r="DI643" s="53"/>
      <c r="DJ643" s="53"/>
      <c r="DK643" s="53"/>
      <c r="DL643" s="53"/>
      <c r="DM643" s="53"/>
      <c r="DN643" s="53"/>
      <c r="DO643" s="53"/>
      <c r="DP643" s="53"/>
      <c r="DQ643" s="53"/>
      <c r="DR643" s="53"/>
      <c r="DS643" s="53"/>
      <c r="DT643" s="53"/>
      <c r="DU643" s="53"/>
      <c r="DV643" s="53"/>
      <c r="DW643" s="53"/>
      <c r="DX643" s="53"/>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3"/>
      <c r="FK643" s="53"/>
      <c r="FL643" s="53"/>
      <c r="FM643" s="53"/>
      <c r="FN643" s="53"/>
      <c r="FO643" s="53"/>
      <c r="FP643" s="53"/>
      <c r="FQ643" s="53"/>
      <c r="FR643" s="53"/>
      <c r="FS643" s="53"/>
      <c r="FT643" s="53"/>
      <c r="FU643" s="53"/>
      <c r="FV643" s="53"/>
      <c r="FW643" s="53"/>
      <c r="FX643" s="53"/>
      <c r="FY643" s="53"/>
      <c r="FZ643" s="53"/>
      <c r="GA643" s="53"/>
      <c r="GB643" s="53"/>
      <c r="GC643" s="53"/>
      <c r="GD643" s="53"/>
      <c r="GE643" s="53"/>
      <c r="GF643" s="53"/>
      <c r="GG643" s="53"/>
      <c r="GH643" s="53"/>
      <c r="GI643" s="53"/>
      <c r="GJ643" s="53"/>
      <c r="GK643" s="53"/>
      <c r="GL643" s="53"/>
      <c r="GM643" s="53"/>
      <c r="GN643" s="53"/>
      <c r="GO643" s="53"/>
      <c r="GP643" s="53"/>
      <c r="GQ643" s="53"/>
      <c r="GR643" s="53"/>
      <c r="GS643" s="53"/>
      <c r="GT643" s="53"/>
      <c r="GU643" s="53"/>
      <c r="GV643" s="53"/>
      <c r="GW643" s="53"/>
      <c r="GX643" s="53"/>
      <c r="GY643" s="53"/>
      <c r="GZ643" s="53"/>
      <c r="HA643" s="53"/>
      <c r="HB643" s="53"/>
      <c r="HC643" s="53"/>
      <c r="HD643" s="53"/>
      <c r="HE643" s="53"/>
      <c r="HF643" s="53"/>
      <c r="HG643" s="53"/>
      <c r="HH643" s="53"/>
      <c r="HI643" s="53"/>
      <c r="HJ643" s="53"/>
      <c r="HK643" s="53"/>
      <c r="HL643" s="53"/>
      <c r="HM643" s="53"/>
      <c r="HN643" s="53"/>
      <c r="HO643" s="53"/>
      <c r="HP643" s="53"/>
      <c r="HQ643" s="53"/>
      <c r="HR643" s="53"/>
      <c r="HS643" s="53"/>
      <c r="HT643" s="53"/>
      <c r="HU643" s="53"/>
      <c r="HV643" s="53"/>
      <c r="HW643" s="53"/>
      <c r="HX643" s="53"/>
      <c r="HY643" s="53"/>
      <c r="HZ643" s="53"/>
      <c r="IA643" s="53"/>
      <c r="IB643" s="53"/>
      <c r="IC643" s="53"/>
      <c r="ID643" s="53"/>
      <c r="IE643" s="53"/>
      <c r="IF643" s="53"/>
      <c r="IG643" s="53"/>
      <c r="IH643" s="53"/>
      <c r="II643" s="53"/>
      <c r="IJ643" s="53"/>
      <c r="IK643" s="53"/>
      <c r="IL643" s="53"/>
      <c r="IM643" s="53"/>
      <c r="IN643" s="53"/>
      <c r="IO643" s="53"/>
      <c r="IP643" s="53"/>
      <c r="IQ643" s="53"/>
      <c r="IR643" s="53"/>
      <c r="IS643" s="53"/>
      <c r="IT643" s="53"/>
      <c r="IU643" s="53"/>
      <c r="IV643" s="53"/>
      <c r="IW643" s="53"/>
      <c r="IX643" s="53"/>
      <c r="IY643" s="53"/>
      <c r="IZ643" s="53"/>
      <c r="JA643" s="53"/>
      <c r="JB643" s="53"/>
      <c r="JC643" s="53"/>
      <c r="JD643" s="53"/>
      <c r="JE643" s="53"/>
      <c r="JF643" s="53"/>
      <c r="JG643" s="53"/>
      <c r="JH643" s="53"/>
      <c r="JI643" s="53"/>
      <c r="JJ643" s="53"/>
      <c r="JK643" s="53"/>
      <c r="JL643" s="53"/>
      <c r="JM643" s="53"/>
      <c r="JN643" s="53"/>
      <c r="JO643" s="53"/>
      <c r="JP643" s="53"/>
      <c r="JQ643" s="53"/>
      <c r="JR643" s="53"/>
      <c r="JS643" s="53"/>
      <c r="JT643" s="53"/>
      <c r="JU643" s="53"/>
      <c r="JV643" s="53"/>
      <c r="JW643" s="53"/>
      <c r="JX643" s="53"/>
      <c r="JY643" s="53"/>
      <c r="JZ643" s="53"/>
      <c r="KA643" s="53"/>
      <c r="KB643" s="53"/>
      <c r="KC643" s="53"/>
      <c r="KD643" s="53"/>
      <c r="KE643" s="53"/>
      <c r="KF643" s="53"/>
      <c r="KG643" s="53"/>
      <c r="KH643" s="53"/>
      <c r="KI643" s="53"/>
      <c r="KJ643" s="53"/>
      <c r="KK643" s="53"/>
      <c r="KL643" s="53"/>
      <c r="KM643" s="53"/>
      <c r="KN643" s="53"/>
      <c r="KO643" s="53"/>
      <c r="KP643" s="53"/>
      <c r="KQ643" s="53"/>
      <c r="KR643" s="53"/>
      <c r="KS643" s="53"/>
      <c r="KT643" s="53"/>
      <c r="KU643" s="53"/>
      <c r="KV643" s="53"/>
      <c r="KW643" s="53"/>
      <c r="KX643" s="53"/>
      <c r="KY643" s="53"/>
      <c r="KZ643" s="53"/>
      <c r="LA643" s="53"/>
      <c r="LB643" s="53"/>
      <c r="LC643" s="53"/>
      <c r="LD643" s="53"/>
      <c r="LE643" s="53"/>
      <c r="LF643" s="53"/>
      <c r="LG643" s="53"/>
      <c r="LH643" s="53"/>
      <c r="LI643" s="53"/>
      <c r="LJ643" s="53"/>
      <c r="LK643" s="53"/>
      <c r="LL643" s="53"/>
      <c r="LM643" s="53"/>
      <c r="LN643" s="53"/>
      <c r="LO643" s="53"/>
      <c r="LP643" s="53"/>
      <c r="LQ643" s="53"/>
      <c r="LR643" s="53"/>
      <c r="LS643" s="53"/>
      <c r="LT643" s="53"/>
      <c r="LU643" s="53"/>
      <c r="LV643" s="53"/>
      <c r="LW643" s="53"/>
      <c r="LX643" s="53"/>
      <c r="LY643" s="53"/>
      <c r="LZ643" s="53"/>
      <c r="MA643" s="53"/>
      <c r="MB643" s="53"/>
      <c r="MC643" s="53"/>
      <c r="MD643" s="53"/>
      <c r="ME643" s="53"/>
      <c r="MF643" s="53"/>
      <c r="MG643" s="53"/>
      <c r="MH643" s="53"/>
      <c r="MI643" s="53"/>
      <c r="MJ643" s="53"/>
      <c r="MK643" s="53"/>
      <c r="ML643" s="53"/>
      <c r="MM643" s="53"/>
      <c r="MN643" s="53"/>
      <c r="MO643" s="53"/>
      <c r="MP643" s="53"/>
      <c r="MQ643" s="53"/>
      <c r="MR643" s="53"/>
      <c r="MS643" s="53"/>
      <c r="MT643" s="53"/>
      <c r="MU643" s="53"/>
      <c r="MV643" s="53"/>
      <c r="MW643" s="53"/>
      <c r="MX643" s="53"/>
      <c r="MY643" s="53"/>
      <c r="MZ643" s="53"/>
      <c r="NA643" s="53"/>
      <c r="NB643" s="53"/>
      <c r="NC643" s="53"/>
      <c r="ND643" s="53"/>
      <c r="NE643" s="53"/>
      <c r="NF643" s="53"/>
      <c r="NG643" s="53"/>
      <c r="NH643" s="53"/>
      <c r="NI643" s="53"/>
      <c r="NJ643" s="53"/>
      <c r="NK643" s="53"/>
      <c r="NL643" s="53"/>
      <c r="NM643" s="53"/>
      <c r="NN643" s="53"/>
      <c r="NO643" s="53"/>
      <c r="NP643" s="53"/>
      <c r="NQ643" s="53"/>
      <c r="NR643" s="53"/>
      <c r="NS643" s="53"/>
      <c r="NT643" s="53"/>
      <c r="NU643" s="53"/>
      <c r="NV643" s="53"/>
      <c r="NW643" s="53"/>
      <c r="NX643" s="53"/>
      <c r="NY643" s="53"/>
      <c r="NZ643" s="53"/>
      <c r="OA643" s="53"/>
      <c r="OB643" s="53"/>
      <c r="OC643" s="53"/>
      <c r="OD643" s="53"/>
      <c r="OE643" s="53"/>
      <c r="OF643" s="53"/>
      <c r="OG643" s="53"/>
      <c r="OH643" s="53"/>
      <c r="OI643" s="53"/>
      <c r="OJ643" s="53"/>
      <c r="OK643" s="53"/>
      <c r="OL643" s="53"/>
      <c r="OM643" s="53"/>
      <c r="ON643" s="53"/>
      <c r="OO643" s="53"/>
      <c r="OP643" s="53"/>
      <c r="OQ643" s="53"/>
      <c r="OR643" s="53"/>
      <c r="OS643" s="53"/>
      <c r="OT643" s="53"/>
      <c r="OU643" s="53"/>
      <c r="OV643" s="53"/>
      <c r="OW643" s="53"/>
      <c r="OX643" s="53"/>
      <c r="OY643" s="53"/>
      <c r="OZ643" s="53"/>
      <c r="PA643" s="53"/>
      <c r="PB643" s="53"/>
      <c r="PC643" s="53"/>
      <c r="PD643" s="53"/>
      <c r="PE643" s="53"/>
      <c r="PF643" s="53"/>
      <c r="PG643" s="53"/>
      <c r="PH643" s="53"/>
      <c r="PI643" s="53"/>
      <c r="PJ643" s="53"/>
      <c r="PK643" s="53"/>
      <c r="PL643" s="53"/>
      <c r="PM643" s="53"/>
      <c r="PN643" s="53"/>
      <c r="PO643" s="53"/>
      <c r="PP643" s="53"/>
      <c r="PQ643" s="53"/>
      <c r="PR643" s="53"/>
      <c r="PS643" s="53"/>
      <c r="PT643" s="53"/>
      <c r="PU643" s="53"/>
      <c r="PV643" s="53"/>
      <c r="PW643" s="53"/>
      <c r="PX643" s="53"/>
      <c r="PY643" s="53"/>
      <c r="PZ643" s="53"/>
      <c r="QA643" s="53"/>
      <c r="QB643" s="53"/>
      <c r="QC643" s="53"/>
      <c r="QD643" s="53"/>
      <c r="QE643" s="53"/>
      <c r="QF643" s="53"/>
      <c r="QG643" s="53"/>
      <c r="QH643" s="53"/>
      <c r="QI643" s="53"/>
      <c r="QJ643" s="53"/>
      <c r="QK643" s="53"/>
      <c r="QL643" s="53"/>
      <c r="QM643" s="53"/>
      <c r="QN643" s="53"/>
      <c r="QO643" s="53"/>
      <c r="QP643" s="53"/>
      <c r="QQ643" s="53"/>
      <c r="QR643" s="53"/>
      <c r="QS643" s="53"/>
      <c r="QT643" s="53"/>
      <c r="QU643" s="53"/>
      <c r="QV643" s="53"/>
      <c r="QW643" s="53"/>
      <c r="QX643" s="53"/>
      <c r="QY643" s="53"/>
      <c r="QZ643" s="53"/>
      <c r="RA643" s="53"/>
      <c r="RB643" s="53"/>
      <c r="RC643" s="53"/>
      <c r="RD643" s="53"/>
      <c r="RE643" s="53"/>
      <c r="RF643" s="53"/>
      <c r="RG643" s="53"/>
      <c r="RH643" s="53"/>
      <c r="RI643" s="53"/>
      <c r="RJ643" s="53"/>
      <c r="RK643" s="53"/>
      <c r="RL643" s="53"/>
      <c r="RM643" s="53"/>
      <c r="RN643" s="53"/>
      <c r="RO643" s="53"/>
      <c r="RP643" s="53"/>
      <c r="RQ643" s="53"/>
      <c r="RR643" s="53"/>
      <c r="RS643" s="53"/>
      <c r="RT643" s="53"/>
      <c r="RU643" s="53"/>
      <c r="RV643" s="53"/>
      <c r="RW643" s="53"/>
      <c r="RX643" s="53"/>
      <c r="RY643" s="53"/>
      <c r="RZ643" s="53"/>
      <c r="SA643" s="53"/>
      <c r="SB643" s="53"/>
      <c r="SC643" s="53"/>
      <c r="SD643" s="53"/>
      <c r="SE643" s="53"/>
      <c r="SF643" s="53"/>
      <c r="SG643" s="53"/>
      <c r="SH643" s="53"/>
      <c r="SI643" s="53"/>
      <c r="SJ643" s="53"/>
      <c r="SK643" s="53"/>
      <c r="SL643" s="53"/>
      <c r="SM643" s="53"/>
      <c r="SN643" s="53"/>
      <c r="SO643" s="53"/>
      <c r="SP643" s="53"/>
      <c r="SQ643" s="53"/>
      <c r="SR643" s="53"/>
      <c r="SS643" s="53"/>
      <c r="ST643" s="53"/>
      <c r="SU643" s="53"/>
      <c r="SV643" s="53"/>
      <c r="SW643" s="53"/>
      <c r="SX643" s="53"/>
      <c r="SY643" s="53"/>
      <c r="SZ643" s="53"/>
      <c r="TA643" s="53"/>
      <c r="TB643" s="53"/>
      <c r="TC643" s="53"/>
      <c r="TD643" s="53"/>
      <c r="TE643" s="53"/>
      <c r="TF643" s="53"/>
      <c r="TG643" s="53"/>
      <c r="TH643" s="53"/>
      <c r="TI643" s="53"/>
      <c r="TJ643" s="53"/>
      <c r="TK643" s="53"/>
      <c r="TL643" s="53"/>
      <c r="TM643" s="53"/>
      <c r="TN643" s="53"/>
      <c r="TO643" s="53"/>
      <c r="TP643" s="53"/>
      <c r="TQ643" s="53"/>
      <c r="TR643" s="53"/>
      <c r="TS643" s="53"/>
      <c r="TT643" s="53"/>
      <c r="TU643" s="53"/>
      <c r="TV643" s="53"/>
      <c r="TW643" s="53"/>
      <c r="TX643" s="53"/>
      <c r="TY643" s="53"/>
      <c r="TZ643" s="53"/>
      <c r="UA643" s="53"/>
      <c r="UB643" s="53"/>
      <c r="UC643" s="53"/>
      <c r="UD643" s="53"/>
      <c r="UE643" s="53"/>
      <c r="UF643" s="53"/>
      <c r="UG643" s="53"/>
    </row>
    <row r="644" spans="12:553" s="19" customFormat="1" ht="15.75" customHeight="1" x14ac:dyDescent="0.2">
      <c r="L644" s="66"/>
      <c r="M644" s="66"/>
      <c r="N644" s="52"/>
      <c r="O644" s="53"/>
      <c r="P644" s="53"/>
      <c r="Q644" s="53"/>
      <c r="R644" s="53"/>
      <c r="S644" s="53"/>
      <c r="T644" s="53"/>
      <c r="U644" s="53"/>
      <c r="V644" s="53"/>
      <c r="W644" s="53"/>
      <c r="X644" s="53"/>
      <c r="Y644" s="53"/>
      <c r="Z644" s="53"/>
      <c r="AA644" s="53"/>
      <c r="AB644" s="53"/>
      <c r="AC644" s="53"/>
      <c r="AD644" s="53"/>
      <c r="AE644" s="53"/>
      <c r="AF644" s="53"/>
      <c r="AG644" s="53"/>
      <c r="AH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c r="BM644" s="53"/>
      <c r="BN644" s="53"/>
      <c r="BO644" s="53"/>
      <c r="BP644" s="53"/>
      <c r="BQ644" s="53"/>
      <c r="BR644" s="53"/>
      <c r="BS644" s="53"/>
      <c r="BT644" s="53"/>
      <c r="BU644" s="53"/>
      <c r="BV644" s="53"/>
      <c r="BW644" s="53"/>
      <c r="BX644" s="53"/>
      <c r="BY644" s="53"/>
      <c r="BZ644" s="53"/>
      <c r="CA644" s="53"/>
      <c r="CB644" s="53"/>
      <c r="CC644" s="53"/>
      <c r="CD644" s="53"/>
      <c r="CE644" s="53"/>
      <c r="CF644" s="53"/>
      <c r="CG644" s="53"/>
      <c r="CH644" s="53"/>
      <c r="CI644" s="53"/>
      <c r="CJ644" s="53"/>
      <c r="CK644" s="53"/>
      <c r="CL644" s="53"/>
      <c r="CM644" s="53"/>
      <c r="CN644" s="53"/>
      <c r="CO644" s="53"/>
      <c r="CP644" s="53"/>
      <c r="CQ644" s="53"/>
      <c r="CR644" s="53"/>
      <c r="CS644" s="53"/>
      <c r="CT644" s="53"/>
      <c r="CU644" s="53"/>
      <c r="CV644" s="53"/>
      <c r="CW644" s="53"/>
      <c r="CX644" s="53"/>
      <c r="CY644" s="53"/>
      <c r="CZ644" s="53"/>
      <c r="DA644" s="53"/>
      <c r="DB644" s="53"/>
      <c r="DC644" s="53"/>
      <c r="DD644" s="53"/>
      <c r="DE644" s="53"/>
      <c r="DF644" s="53"/>
      <c r="DG644" s="53"/>
      <c r="DH644" s="53"/>
      <c r="DI644" s="53"/>
      <c r="DJ644" s="53"/>
      <c r="DK644" s="53"/>
      <c r="DL644" s="53"/>
      <c r="DM644" s="53"/>
      <c r="DN644" s="53"/>
      <c r="DO644" s="53"/>
      <c r="DP644" s="53"/>
      <c r="DQ644" s="53"/>
      <c r="DR644" s="53"/>
      <c r="DS644" s="53"/>
      <c r="DT644" s="53"/>
      <c r="DU644" s="53"/>
      <c r="DV644" s="53"/>
      <c r="DW644" s="53"/>
      <c r="DX644" s="53"/>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3"/>
      <c r="FK644" s="53"/>
      <c r="FL644" s="53"/>
      <c r="FM644" s="53"/>
      <c r="FN644" s="53"/>
      <c r="FO644" s="53"/>
      <c r="FP644" s="53"/>
      <c r="FQ644" s="53"/>
      <c r="FR644" s="53"/>
      <c r="FS644" s="53"/>
      <c r="FT644" s="53"/>
      <c r="FU644" s="53"/>
      <c r="FV644" s="53"/>
      <c r="FW644" s="53"/>
      <c r="FX644" s="53"/>
      <c r="FY644" s="53"/>
      <c r="FZ644" s="53"/>
      <c r="GA644" s="53"/>
      <c r="GB644" s="53"/>
      <c r="GC644" s="53"/>
      <c r="GD644" s="53"/>
      <c r="GE644" s="53"/>
      <c r="GF644" s="53"/>
      <c r="GG644" s="53"/>
      <c r="GH644" s="53"/>
      <c r="GI644" s="53"/>
      <c r="GJ644" s="53"/>
      <c r="GK644" s="53"/>
      <c r="GL644" s="53"/>
      <c r="GM644" s="53"/>
      <c r="GN644" s="53"/>
      <c r="GO644" s="53"/>
      <c r="GP644" s="53"/>
      <c r="GQ644" s="53"/>
      <c r="GR644" s="53"/>
      <c r="GS644" s="53"/>
      <c r="GT644" s="53"/>
      <c r="GU644" s="53"/>
      <c r="GV644" s="53"/>
      <c r="GW644" s="53"/>
      <c r="GX644" s="53"/>
      <c r="GY644" s="53"/>
      <c r="GZ644" s="53"/>
      <c r="HA644" s="53"/>
      <c r="HB644" s="53"/>
      <c r="HC644" s="53"/>
      <c r="HD644" s="53"/>
      <c r="HE644" s="53"/>
      <c r="HF644" s="53"/>
      <c r="HG644" s="53"/>
      <c r="HH644" s="53"/>
      <c r="HI644" s="53"/>
      <c r="HJ644" s="53"/>
      <c r="HK644" s="53"/>
      <c r="HL644" s="53"/>
      <c r="HM644" s="53"/>
      <c r="HN644" s="53"/>
      <c r="HO644" s="53"/>
      <c r="HP644" s="53"/>
      <c r="HQ644" s="53"/>
      <c r="HR644" s="53"/>
      <c r="HS644" s="53"/>
      <c r="HT644" s="53"/>
      <c r="HU644" s="53"/>
      <c r="HV644" s="53"/>
      <c r="HW644" s="53"/>
      <c r="HX644" s="53"/>
      <c r="HY644" s="53"/>
      <c r="HZ644" s="53"/>
      <c r="IA644" s="53"/>
      <c r="IB644" s="53"/>
      <c r="IC644" s="53"/>
      <c r="ID644" s="53"/>
      <c r="IE644" s="53"/>
      <c r="IF644" s="53"/>
      <c r="IG644" s="53"/>
      <c r="IH644" s="53"/>
      <c r="II644" s="53"/>
      <c r="IJ644" s="53"/>
      <c r="IK644" s="53"/>
      <c r="IL644" s="53"/>
      <c r="IM644" s="53"/>
      <c r="IN644" s="53"/>
      <c r="IO644" s="53"/>
      <c r="IP644" s="53"/>
      <c r="IQ644" s="53"/>
      <c r="IR644" s="53"/>
      <c r="IS644" s="53"/>
      <c r="IT644" s="53"/>
      <c r="IU644" s="53"/>
      <c r="IV644" s="53"/>
      <c r="IW644" s="53"/>
      <c r="IX644" s="53"/>
      <c r="IY644" s="53"/>
      <c r="IZ644" s="53"/>
      <c r="JA644" s="53"/>
      <c r="JB644" s="53"/>
      <c r="JC644" s="53"/>
      <c r="JD644" s="53"/>
      <c r="JE644" s="53"/>
      <c r="JF644" s="53"/>
      <c r="JG644" s="53"/>
      <c r="JH644" s="53"/>
      <c r="JI644" s="53"/>
      <c r="JJ644" s="53"/>
      <c r="JK644" s="53"/>
      <c r="JL644" s="53"/>
      <c r="JM644" s="53"/>
      <c r="JN644" s="53"/>
      <c r="JO644" s="53"/>
      <c r="JP644" s="53"/>
      <c r="JQ644" s="53"/>
      <c r="JR644" s="53"/>
      <c r="JS644" s="53"/>
      <c r="JT644" s="53"/>
      <c r="JU644" s="53"/>
      <c r="JV644" s="53"/>
      <c r="JW644" s="53"/>
      <c r="JX644" s="53"/>
      <c r="JY644" s="53"/>
      <c r="JZ644" s="53"/>
      <c r="KA644" s="53"/>
      <c r="KB644" s="53"/>
      <c r="KC644" s="53"/>
      <c r="KD644" s="53"/>
      <c r="KE644" s="53"/>
      <c r="KF644" s="53"/>
      <c r="KG644" s="53"/>
      <c r="KH644" s="53"/>
      <c r="KI644" s="53"/>
      <c r="KJ644" s="53"/>
      <c r="KK644" s="53"/>
      <c r="KL644" s="53"/>
      <c r="KM644" s="53"/>
      <c r="KN644" s="53"/>
      <c r="KO644" s="53"/>
      <c r="KP644" s="53"/>
      <c r="KQ644" s="53"/>
      <c r="KR644" s="53"/>
      <c r="KS644" s="53"/>
      <c r="KT644" s="53"/>
      <c r="KU644" s="53"/>
      <c r="KV644" s="53"/>
      <c r="KW644" s="53"/>
      <c r="KX644" s="53"/>
      <c r="KY644" s="53"/>
      <c r="KZ644" s="53"/>
      <c r="LA644" s="53"/>
      <c r="LB644" s="53"/>
      <c r="LC644" s="53"/>
      <c r="LD644" s="53"/>
      <c r="LE644" s="53"/>
      <c r="LF644" s="53"/>
      <c r="LG644" s="53"/>
      <c r="LH644" s="53"/>
      <c r="LI644" s="53"/>
      <c r="LJ644" s="53"/>
      <c r="LK644" s="53"/>
      <c r="LL644" s="53"/>
      <c r="LM644" s="53"/>
      <c r="LN644" s="53"/>
      <c r="LO644" s="53"/>
      <c r="LP644" s="53"/>
      <c r="LQ644" s="53"/>
      <c r="LR644" s="53"/>
      <c r="LS644" s="53"/>
      <c r="LT644" s="53"/>
      <c r="LU644" s="53"/>
      <c r="LV644" s="53"/>
      <c r="LW644" s="53"/>
      <c r="LX644" s="53"/>
      <c r="LY644" s="53"/>
      <c r="LZ644" s="53"/>
      <c r="MA644" s="53"/>
      <c r="MB644" s="53"/>
      <c r="MC644" s="53"/>
      <c r="MD644" s="53"/>
      <c r="ME644" s="53"/>
      <c r="MF644" s="53"/>
      <c r="MG644" s="53"/>
      <c r="MH644" s="53"/>
      <c r="MI644" s="53"/>
      <c r="MJ644" s="53"/>
      <c r="MK644" s="53"/>
      <c r="ML644" s="53"/>
      <c r="MM644" s="53"/>
      <c r="MN644" s="53"/>
      <c r="MO644" s="53"/>
      <c r="MP644" s="53"/>
      <c r="MQ644" s="53"/>
      <c r="MR644" s="53"/>
      <c r="MS644" s="53"/>
      <c r="MT644" s="53"/>
      <c r="MU644" s="53"/>
      <c r="MV644" s="53"/>
      <c r="MW644" s="53"/>
      <c r="MX644" s="53"/>
      <c r="MY644" s="53"/>
      <c r="MZ644" s="53"/>
      <c r="NA644" s="53"/>
      <c r="NB644" s="53"/>
      <c r="NC644" s="53"/>
      <c r="ND644" s="53"/>
      <c r="NE644" s="53"/>
      <c r="NF644" s="53"/>
      <c r="NG644" s="53"/>
      <c r="NH644" s="53"/>
      <c r="NI644" s="53"/>
      <c r="NJ644" s="53"/>
      <c r="NK644" s="53"/>
      <c r="NL644" s="53"/>
      <c r="NM644" s="53"/>
      <c r="NN644" s="53"/>
      <c r="NO644" s="53"/>
      <c r="NP644" s="53"/>
      <c r="NQ644" s="53"/>
      <c r="NR644" s="53"/>
      <c r="NS644" s="53"/>
      <c r="NT644" s="53"/>
      <c r="NU644" s="53"/>
      <c r="NV644" s="53"/>
      <c r="NW644" s="53"/>
      <c r="NX644" s="53"/>
      <c r="NY644" s="53"/>
      <c r="NZ644" s="53"/>
      <c r="OA644" s="53"/>
      <c r="OB644" s="53"/>
      <c r="OC644" s="53"/>
      <c r="OD644" s="53"/>
      <c r="OE644" s="53"/>
      <c r="OF644" s="53"/>
      <c r="OG644" s="53"/>
      <c r="OH644" s="53"/>
      <c r="OI644" s="53"/>
      <c r="OJ644" s="53"/>
      <c r="OK644" s="53"/>
      <c r="OL644" s="53"/>
      <c r="OM644" s="53"/>
      <c r="ON644" s="53"/>
      <c r="OO644" s="53"/>
      <c r="OP644" s="53"/>
      <c r="OQ644" s="53"/>
      <c r="OR644" s="53"/>
      <c r="OS644" s="53"/>
      <c r="OT644" s="53"/>
      <c r="OU644" s="53"/>
      <c r="OV644" s="53"/>
      <c r="OW644" s="53"/>
      <c r="OX644" s="53"/>
      <c r="OY644" s="53"/>
      <c r="OZ644" s="53"/>
      <c r="PA644" s="53"/>
      <c r="PB644" s="53"/>
      <c r="PC644" s="53"/>
      <c r="PD644" s="53"/>
      <c r="PE644" s="53"/>
      <c r="PF644" s="53"/>
      <c r="PG644" s="53"/>
      <c r="PH644" s="53"/>
      <c r="PI644" s="53"/>
      <c r="PJ644" s="53"/>
      <c r="PK644" s="53"/>
      <c r="PL644" s="53"/>
      <c r="PM644" s="53"/>
      <c r="PN644" s="53"/>
      <c r="PO644" s="53"/>
      <c r="PP644" s="53"/>
      <c r="PQ644" s="53"/>
      <c r="PR644" s="53"/>
      <c r="PS644" s="53"/>
      <c r="PT644" s="53"/>
      <c r="PU644" s="53"/>
      <c r="PV644" s="53"/>
      <c r="PW644" s="53"/>
      <c r="PX644" s="53"/>
      <c r="PY644" s="53"/>
      <c r="PZ644" s="53"/>
      <c r="QA644" s="53"/>
      <c r="QB644" s="53"/>
      <c r="QC644" s="53"/>
      <c r="QD644" s="53"/>
      <c r="QE644" s="53"/>
      <c r="QF644" s="53"/>
      <c r="QG644" s="53"/>
      <c r="QH644" s="53"/>
      <c r="QI644" s="53"/>
      <c r="QJ644" s="53"/>
      <c r="QK644" s="53"/>
      <c r="QL644" s="53"/>
      <c r="QM644" s="53"/>
      <c r="QN644" s="53"/>
      <c r="QO644" s="53"/>
      <c r="QP644" s="53"/>
      <c r="QQ644" s="53"/>
      <c r="QR644" s="53"/>
      <c r="QS644" s="53"/>
      <c r="QT644" s="53"/>
      <c r="QU644" s="53"/>
      <c r="QV644" s="53"/>
      <c r="QW644" s="53"/>
      <c r="QX644" s="53"/>
      <c r="QY644" s="53"/>
      <c r="QZ644" s="53"/>
      <c r="RA644" s="53"/>
      <c r="RB644" s="53"/>
      <c r="RC644" s="53"/>
      <c r="RD644" s="53"/>
      <c r="RE644" s="53"/>
      <c r="RF644" s="53"/>
      <c r="RG644" s="53"/>
      <c r="RH644" s="53"/>
      <c r="RI644" s="53"/>
      <c r="RJ644" s="53"/>
      <c r="RK644" s="53"/>
      <c r="RL644" s="53"/>
      <c r="RM644" s="53"/>
      <c r="RN644" s="53"/>
      <c r="RO644" s="53"/>
      <c r="RP644" s="53"/>
      <c r="RQ644" s="53"/>
      <c r="RR644" s="53"/>
      <c r="RS644" s="53"/>
      <c r="RT644" s="53"/>
      <c r="RU644" s="53"/>
      <c r="RV644" s="53"/>
      <c r="RW644" s="53"/>
      <c r="RX644" s="53"/>
      <c r="RY644" s="53"/>
      <c r="RZ644" s="53"/>
      <c r="SA644" s="53"/>
      <c r="SB644" s="53"/>
      <c r="SC644" s="53"/>
      <c r="SD644" s="53"/>
      <c r="SE644" s="53"/>
      <c r="SF644" s="53"/>
      <c r="SG644" s="53"/>
      <c r="SH644" s="53"/>
      <c r="SI644" s="53"/>
      <c r="SJ644" s="53"/>
      <c r="SK644" s="53"/>
      <c r="SL644" s="53"/>
      <c r="SM644" s="53"/>
      <c r="SN644" s="53"/>
      <c r="SO644" s="53"/>
      <c r="SP644" s="53"/>
      <c r="SQ644" s="53"/>
      <c r="SR644" s="53"/>
      <c r="SS644" s="53"/>
      <c r="ST644" s="53"/>
      <c r="SU644" s="53"/>
      <c r="SV644" s="53"/>
      <c r="SW644" s="53"/>
      <c r="SX644" s="53"/>
      <c r="SY644" s="53"/>
      <c r="SZ644" s="53"/>
      <c r="TA644" s="53"/>
      <c r="TB644" s="53"/>
      <c r="TC644" s="53"/>
      <c r="TD644" s="53"/>
      <c r="TE644" s="53"/>
      <c r="TF644" s="53"/>
      <c r="TG644" s="53"/>
      <c r="TH644" s="53"/>
      <c r="TI644" s="53"/>
      <c r="TJ644" s="53"/>
      <c r="TK644" s="53"/>
      <c r="TL644" s="53"/>
      <c r="TM644" s="53"/>
      <c r="TN644" s="53"/>
      <c r="TO644" s="53"/>
      <c r="TP644" s="53"/>
      <c r="TQ644" s="53"/>
      <c r="TR644" s="53"/>
      <c r="TS644" s="53"/>
      <c r="TT644" s="53"/>
      <c r="TU644" s="53"/>
      <c r="TV644" s="53"/>
      <c r="TW644" s="53"/>
      <c r="TX644" s="53"/>
      <c r="TY644" s="53"/>
      <c r="TZ644" s="53"/>
      <c r="UA644" s="53"/>
      <c r="UB644" s="53"/>
      <c r="UC644" s="53"/>
      <c r="UD644" s="53"/>
      <c r="UE644" s="53"/>
      <c r="UF644" s="53"/>
      <c r="UG644" s="53"/>
    </row>
    <row r="645" spans="12:553" s="19" customFormat="1" ht="15.75" customHeight="1" x14ac:dyDescent="0.2">
      <c r="L645" s="66"/>
      <c r="M645" s="66"/>
      <c r="N645" s="52"/>
      <c r="O645" s="53"/>
      <c r="P645" s="53"/>
      <c r="Q645" s="53"/>
      <c r="R645" s="53"/>
      <c r="S645" s="53"/>
      <c r="T645" s="53"/>
      <c r="U645" s="53"/>
      <c r="V645" s="53"/>
      <c r="W645" s="53"/>
      <c r="X645" s="53"/>
      <c r="Y645" s="53"/>
      <c r="Z645" s="53"/>
      <c r="AA645" s="53"/>
      <c r="AB645" s="53"/>
      <c r="AC645" s="53"/>
      <c r="AD645" s="53"/>
      <c r="AE645" s="53"/>
      <c r="AF645" s="53"/>
      <c r="AG645" s="53"/>
      <c r="AH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c r="BM645" s="53"/>
      <c r="BN645" s="53"/>
      <c r="BO645" s="53"/>
      <c r="BP645" s="53"/>
      <c r="BQ645" s="53"/>
      <c r="BR645" s="53"/>
      <c r="BS645" s="53"/>
      <c r="BT645" s="53"/>
      <c r="BU645" s="53"/>
      <c r="BV645" s="53"/>
      <c r="BW645" s="53"/>
      <c r="BX645" s="53"/>
      <c r="BY645" s="53"/>
      <c r="BZ645" s="53"/>
      <c r="CA645" s="53"/>
      <c r="CB645" s="53"/>
      <c r="CC645" s="53"/>
      <c r="CD645" s="53"/>
      <c r="CE645" s="53"/>
      <c r="CF645" s="53"/>
      <c r="CG645" s="53"/>
      <c r="CH645" s="53"/>
      <c r="CI645" s="53"/>
      <c r="CJ645" s="53"/>
      <c r="CK645" s="53"/>
      <c r="CL645" s="53"/>
      <c r="CM645" s="53"/>
      <c r="CN645" s="53"/>
      <c r="CO645" s="53"/>
      <c r="CP645" s="53"/>
      <c r="CQ645" s="53"/>
      <c r="CR645" s="53"/>
      <c r="CS645" s="53"/>
      <c r="CT645" s="53"/>
      <c r="CU645" s="53"/>
      <c r="CV645" s="53"/>
      <c r="CW645" s="53"/>
      <c r="CX645" s="53"/>
      <c r="CY645" s="53"/>
      <c r="CZ645" s="53"/>
      <c r="DA645" s="53"/>
      <c r="DB645" s="53"/>
      <c r="DC645" s="53"/>
      <c r="DD645" s="53"/>
      <c r="DE645" s="53"/>
      <c r="DF645" s="53"/>
      <c r="DG645" s="53"/>
      <c r="DH645" s="53"/>
      <c r="DI645" s="53"/>
      <c r="DJ645" s="53"/>
      <c r="DK645" s="53"/>
      <c r="DL645" s="53"/>
      <c r="DM645" s="53"/>
      <c r="DN645" s="53"/>
      <c r="DO645" s="53"/>
      <c r="DP645" s="53"/>
      <c r="DQ645" s="53"/>
      <c r="DR645" s="53"/>
      <c r="DS645" s="53"/>
      <c r="DT645" s="53"/>
      <c r="DU645" s="53"/>
      <c r="DV645" s="53"/>
      <c r="DW645" s="53"/>
      <c r="DX645" s="53"/>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3"/>
      <c r="FK645" s="53"/>
      <c r="FL645" s="53"/>
      <c r="FM645" s="53"/>
      <c r="FN645" s="53"/>
      <c r="FO645" s="53"/>
      <c r="FP645" s="53"/>
      <c r="FQ645" s="53"/>
      <c r="FR645" s="53"/>
      <c r="FS645" s="53"/>
      <c r="FT645" s="53"/>
      <c r="FU645" s="53"/>
      <c r="FV645" s="53"/>
      <c r="FW645" s="53"/>
      <c r="FX645" s="53"/>
      <c r="FY645" s="53"/>
      <c r="FZ645" s="53"/>
      <c r="GA645" s="53"/>
      <c r="GB645" s="53"/>
      <c r="GC645" s="53"/>
      <c r="GD645" s="53"/>
      <c r="GE645" s="53"/>
      <c r="GF645" s="53"/>
      <c r="GG645" s="53"/>
      <c r="GH645" s="53"/>
      <c r="GI645" s="53"/>
      <c r="GJ645" s="53"/>
      <c r="GK645" s="53"/>
      <c r="GL645" s="53"/>
      <c r="GM645" s="53"/>
      <c r="GN645" s="53"/>
      <c r="GO645" s="53"/>
      <c r="GP645" s="53"/>
      <c r="GQ645" s="53"/>
      <c r="GR645" s="53"/>
      <c r="GS645" s="53"/>
      <c r="GT645" s="53"/>
      <c r="GU645" s="53"/>
      <c r="GV645" s="53"/>
      <c r="GW645" s="53"/>
      <c r="GX645" s="53"/>
      <c r="GY645" s="53"/>
      <c r="GZ645" s="53"/>
      <c r="HA645" s="53"/>
      <c r="HB645" s="53"/>
      <c r="HC645" s="53"/>
      <c r="HD645" s="53"/>
      <c r="HE645" s="53"/>
      <c r="HF645" s="53"/>
      <c r="HG645" s="53"/>
      <c r="HH645" s="53"/>
      <c r="HI645" s="53"/>
      <c r="HJ645" s="53"/>
      <c r="HK645" s="53"/>
      <c r="HL645" s="53"/>
      <c r="HM645" s="53"/>
      <c r="HN645" s="53"/>
      <c r="HO645" s="53"/>
      <c r="HP645" s="53"/>
      <c r="HQ645" s="53"/>
      <c r="HR645" s="53"/>
      <c r="HS645" s="53"/>
      <c r="HT645" s="53"/>
      <c r="HU645" s="53"/>
      <c r="HV645" s="53"/>
      <c r="HW645" s="53"/>
      <c r="HX645" s="53"/>
      <c r="HY645" s="53"/>
      <c r="HZ645" s="53"/>
      <c r="IA645" s="53"/>
      <c r="IB645" s="53"/>
      <c r="IC645" s="53"/>
      <c r="ID645" s="53"/>
      <c r="IE645" s="53"/>
      <c r="IF645" s="53"/>
      <c r="IG645" s="53"/>
      <c r="IH645" s="53"/>
      <c r="II645" s="53"/>
      <c r="IJ645" s="53"/>
      <c r="IK645" s="53"/>
      <c r="IL645" s="53"/>
      <c r="IM645" s="53"/>
      <c r="IN645" s="53"/>
      <c r="IO645" s="53"/>
      <c r="IP645" s="53"/>
      <c r="IQ645" s="53"/>
      <c r="IR645" s="53"/>
      <c r="IS645" s="53"/>
      <c r="IT645" s="53"/>
      <c r="IU645" s="53"/>
      <c r="IV645" s="53"/>
      <c r="IW645" s="53"/>
      <c r="IX645" s="53"/>
      <c r="IY645" s="53"/>
      <c r="IZ645" s="53"/>
      <c r="JA645" s="53"/>
      <c r="JB645" s="53"/>
      <c r="JC645" s="53"/>
      <c r="JD645" s="53"/>
      <c r="JE645" s="53"/>
      <c r="JF645" s="53"/>
      <c r="JG645" s="53"/>
      <c r="JH645" s="53"/>
      <c r="JI645" s="53"/>
      <c r="JJ645" s="53"/>
      <c r="JK645" s="53"/>
      <c r="JL645" s="53"/>
      <c r="JM645" s="53"/>
      <c r="JN645" s="53"/>
      <c r="JO645" s="53"/>
      <c r="JP645" s="53"/>
      <c r="JQ645" s="53"/>
      <c r="JR645" s="53"/>
      <c r="JS645" s="53"/>
      <c r="JT645" s="53"/>
      <c r="JU645" s="53"/>
      <c r="JV645" s="53"/>
      <c r="JW645" s="53"/>
      <c r="JX645" s="53"/>
      <c r="JY645" s="53"/>
      <c r="JZ645" s="53"/>
      <c r="KA645" s="53"/>
      <c r="KB645" s="53"/>
      <c r="KC645" s="53"/>
      <c r="KD645" s="53"/>
      <c r="KE645" s="53"/>
      <c r="KF645" s="53"/>
      <c r="KG645" s="53"/>
      <c r="KH645" s="53"/>
      <c r="KI645" s="53"/>
      <c r="KJ645" s="53"/>
      <c r="KK645" s="53"/>
      <c r="KL645" s="53"/>
      <c r="KM645" s="53"/>
      <c r="KN645" s="53"/>
      <c r="KO645" s="53"/>
      <c r="KP645" s="53"/>
      <c r="KQ645" s="53"/>
      <c r="KR645" s="53"/>
      <c r="KS645" s="53"/>
      <c r="KT645" s="53"/>
      <c r="KU645" s="53"/>
      <c r="KV645" s="53"/>
      <c r="KW645" s="53"/>
      <c r="KX645" s="53"/>
      <c r="KY645" s="53"/>
      <c r="KZ645" s="53"/>
      <c r="LA645" s="53"/>
      <c r="LB645" s="53"/>
      <c r="LC645" s="53"/>
      <c r="LD645" s="53"/>
      <c r="LE645" s="53"/>
      <c r="LF645" s="53"/>
      <c r="LG645" s="53"/>
      <c r="LH645" s="53"/>
      <c r="LI645" s="53"/>
      <c r="LJ645" s="53"/>
      <c r="LK645" s="53"/>
      <c r="LL645" s="53"/>
      <c r="LM645" s="53"/>
      <c r="LN645" s="53"/>
      <c r="LO645" s="53"/>
      <c r="LP645" s="53"/>
      <c r="LQ645" s="53"/>
      <c r="LR645" s="53"/>
      <c r="LS645" s="53"/>
      <c r="LT645" s="53"/>
      <c r="LU645" s="53"/>
      <c r="LV645" s="53"/>
      <c r="LW645" s="53"/>
      <c r="LX645" s="53"/>
      <c r="LY645" s="53"/>
      <c r="LZ645" s="53"/>
      <c r="MA645" s="53"/>
      <c r="MB645" s="53"/>
      <c r="MC645" s="53"/>
      <c r="MD645" s="53"/>
      <c r="ME645" s="53"/>
      <c r="MF645" s="53"/>
      <c r="MG645" s="53"/>
      <c r="MH645" s="53"/>
      <c r="MI645" s="53"/>
      <c r="MJ645" s="53"/>
      <c r="MK645" s="53"/>
      <c r="ML645" s="53"/>
      <c r="MM645" s="53"/>
      <c r="MN645" s="53"/>
      <c r="MO645" s="53"/>
      <c r="MP645" s="53"/>
      <c r="MQ645" s="53"/>
      <c r="MR645" s="53"/>
      <c r="MS645" s="53"/>
      <c r="MT645" s="53"/>
      <c r="MU645" s="53"/>
      <c r="MV645" s="53"/>
      <c r="MW645" s="53"/>
      <c r="MX645" s="53"/>
      <c r="MY645" s="53"/>
      <c r="MZ645" s="53"/>
      <c r="NA645" s="53"/>
      <c r="NB645" s="53"/>
      <c r="NC645" s="53"/>
      <c r="ND645" s="53"/>
      <c r="NE645" s="53"/>
      <c r="NF645" s="53"/>
      <c r="NG645" s="53"/>
      <c r="NH645" s="53"/>
      <c r="NI645" s="53"/>
      <c r="NJ645" s="53"/>
      <c r="NK645" s="53"/>
      <c r="NL645" s="53"/>
      <c r="NM645" s="53"/>
      <c r="NN645" s="53"/>
      <c r="NO645" s="53"/>
      <c r="NP645" s="53"/>
      <c r="NQ645" s="53"/>
      <c r="NR645" s="53"/>
      <c r="NS645" s="53"/>
      <c r="NT645" s="53"/>
      <c r="NU645" s="53"/>
      <c r="NV645" s="53"/>
      <c r="NW645" s="53"/>
      <c r="NX645" s="53"/>
      <c r="NY645" s="53"/>
      <c r="NZ645" s="53"/>
      <c r="OA645" s="53"/>
      <c r="OB645" s="53"/>
      <c r="OC645" s="53"/>
      <c r="OD645" s="53"/>
      <c r="OE645" s="53"/>
      <c r="OF645" s="53"/>
      <c r="OG645" s="53"/>
      <c r="OH645" s="53"/>
      <c r="OI645" s="53"/>
      <c r="OJ645" s="53"/>
      <c r="OK645" s="53"/>
      <c r="OL645" s="53"/>
      <c r="OM645" s="53"/>
      <c r="ON645" s="53"/>
      <c r="OO645" s="53"/>
      <c r="OP645" s="53"/>
      <c r="OQ645" s="53"/>
      <c r="OR645" s="53"/>
      <c r="OS645" s="53"/>
      <c r="OT645" s="53"/>
      <c r="OU645" s="53"/>
      <c r="OV645" s="53"/>
      <c r="OW645" s="53"/>
      <c r="OX645" s="53"/>
      <c r="OY645" s="53"/>
      <c r="OZ645" s="53"/>
      <c r="PA645" s="53"/>
      <c r="PB645" s="53"/>
      <c r="PC645" s="53"/>
      <c r="PD645" s="53"/>
      <c r="PE645" s="53"/>
      <c r="PF645" s="53"/>
      <c r="PG645" s="53"/>
      <c r="PH645" s="53"/>
      <c r="PI645" s="53"/>
      <c r="PJ645" s="53"/>
      <c r="PK645" s="53"/>
      <c r="PL645" s="53"/>
      <c r="PM645" s="53"/>
      <c r="PN645" s="53"/>
      <c r="PO645" s="53"/>
      <c r="PP645" s="53"/>
      <c r="PQ645" s="53"/>
      <c r="PR645" s="53"/>
      <c r="PS645" s="53"/>
      <c r="PT645" s="53"/>
      <c r="PU645" s="53"/>
      <c r="PV645" s="53"/>
      <c r="PW645" s="53"/>
      <c r="PX645" s="53"/>
      <c r="PY645" s="53"/>
      <c r="PZ645" s="53"/>
      <c r="QA645" s="53"/>
      <c r="QB645" s="53"/>
      <c r="QC645" s="53"/>
      <c r="QD645" s="53"/>
      <c r="QE645" s="53"/>
      <c r="QF645" s="53"/>
      <c r="QG645" s="53"/>
      <c r="QH645" s="53"/>
      <c r="QI645" s="53"/>
      <c r="QJ645" s="53"/>
      <c r="QK645" s="53"/>
      <c r="QL645" s="53"/>
      <c r="QM645" s="53"/>
      <c r="QN645" s="53"/>
      <c r="QO645" s="53"/>
      <c r="QP645" s="53"/>
      <c r="QQ645" s="53"/>
      <c r="QR645" s="53"/>
      <c r="QS645" s="53"/>
      <c r="QT645" s="53"/>
      <c r="QU645" s="53"/>
      <c r="QV645" s="53"/>
      <c r="QW645" s="53"/>
      <c r="QX645" s="53"/>
      <c r="QY645" s="53"/>
      <c r="QZ645" s="53"/>
      <c r="RA645" s="53"/>
      <c r="RB645" s="53"/>
      <c r="RC645" s="53"/>
      <c r="RD645" s="53"/>
      <c r="RE645" s="53"/>
      <c r="RF645" s="53"/>
      <c r="RG645" s="53"/>
      <c r="RH645" s="53"/>
      <c r="RI645" s="53"/>
      <c r="RJ645" s="53"/>
      <c r="RK645" s="53"/>
      <c r="RL645" s="53"/>
      <c r="RM645" s="53"/>
      <c r="RN645" s="53"/>
      <c r="RO645" s="53"/>
      <c r="RP645" s="53"/>
      <c r="RQ645" s="53"/>
      <c r="RR645" s="53"/>
      <c r="RS645" s="53"/>
      <c r="RT645" s="53"/>
      <c r="RU645" s="53"/>
      <c r="RV645" s="53"/>
      <c r="RW645" s="53"/>
      <c r="RX645" s="53"/>
      <c r="RY645" s="53"/>
      <c r="RZ645" s="53"/>
      <c r="SA645" s="53"/>
      <c r="SB645" s="53"/>
      <c r="SC645" s="53"/>
      <c r="SD645" s="53"/>
      <c r="SE645" s="53"/>
      <c r="SF645" s="53"/>
      <c r="SG645" s="53"/>
      <c r="SH645" s="53"/>
      <c r="SI645" s="53"/>
      <c r="SJ645" s="53"/>
      <c r="SK645" s="53"/>
      <c r="SL645" s="53"/>
      <c r="SM645" s="53"/>
      <c r="SN645" s="53"/>
      <c r="SO645" s="53"/>
      <c r="SP645" s="53"/>
      <c r="SQ645" s="53"/>
      <c r="SR645" s="53"/>
      <c r="SS645" s="53"/>
      <c r="ST645" s="53"/>
      <c r="SU645" s="53"/>
      <c r="SV645" s="53"/>
      <c r="SW645" s="53"/>
      <c r="SX645" s="53"/>
      <c r="SY645" s="53"/>
      <c r="SZ645" s="53"/>
      <c r="TA645" s="53"/>
      <c r="TB645" s="53"/>
      <c r="TC645" s="53"/>
      <c r="TD645" s="53"/>
      <c r="TE645" s="53"/>
      <c r="TF645" s="53"/>
      <c r="TG645" s="53"/>
      <c r="TH645" s="53"/>
      <c r="TI645" s="53"/>
      <c r="TJ645" s="53"/>
      <c r="TK645" s="53"/>
      <c r="TL645" s="53"/>
      <c r="TM645" s="53"/>
      <c r="TN645" s="53"/>
      <c r="TO645" s="53"/>
      <c r="TP645" s="53"/>
      <c r="TQ645" s="53"/>
      <c r="TR645" s="53"/>
      <c r="TS645" s="53"/>
      <c r="TT645" s="53"/>
      <c r="TU645" s="53"/>
      <c r="TV645" s="53"/>
      <c r="TW645" s="53"/>
      <c r="TX645" s="53"/>
      <c r="TY645" s="53"/>
      <c r="TZ645" s="53"/>
      <c r="UA645" s="53"/>
      <c r="UB645" s="53"/>
      <c r="UC645" s="53"/>
      <c r="UD645" s="53"/>
      <c r="UE645" s="53"/>
      <c r="UF645" s="53"/>
      <c r="UG645" s="53"/>
    </row>
    <row r="646" spans="12:553" s="19" customFormat="1" ht="15.75" customHeight="1" x14ac:dyDescent="0.2">
      <c r="L646" s="66"/>
      <c r="M646" s="66"/>
      <c r="N646" s="52"/>
      <c r="O646" s="53"/>
      <c r="P646" s="53"/>
      <c r="Q646" s="53"/>
      <c r="R646" s="53"/>
      <c r="S646" s="53"/>
      <c r="T646" s="53"/>
      <c r="U646" s="53"/>
      <c r="V646" s="53"/>
      <c r="W646" s="53"/>
      <c r="X646" s="53"/>
      <c r="Y646" s="53"/>
      <c r="Z646" s="53"/>
      <c r="AA646" s="53"/>
      <c r="AB646" s="53"/>
      <c r="AC646" s="53"/>
      <c r="AD646" s="53"/>
      <c r="AE646" s="53"/>
      <c r="AF646" s="53"/>
      <c r="AG646" s="53"/>
      <c r="AH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c r="BM646" s="53"/>
      <c r="BN646" s="53"/>
      <c r="BO646" s="53"/>
      <c r="BP646" s="53"/>
      <c r="BQ646" s="53"/>
      <c r="BR646" s="53"/>
      <c r="BS646" s="53"/>
      <c r="BT646" s="53"/>
      <c r="BU646" s="53"/>
      <c r="BV646" s="53"/>
      <c r="BW646" s="53"/>
      <c r="BX646" s="53"/>
      <c r="BY646" s="53"/>
      <c r="BZ646" s="53"/>
      <c r="CA646" s="53"/>
      <c r="CB646" s="53"/>
      <c r="CC646" s="53"/>
      <c r="CD646" s="53"/>
      <c r="CE646" s="53"/>
      <c r="CF646" s="53"/>
      <c r="CG646" s="53"/>
      <c r="CH646" s="53"/>
      <c r="CI646" s="53"/>
      <c r="CJ646" s="53"/>
      <c r="CK646" s="53"/>
      <c r="CL646" s="53"/>
      <c r="CM646" s="53"/>
      <c r="CN646" s="53"/>
      <c r="CO646" s="53"/>
      <c r="CP646" s="53"/>
      <c r="CQ646" s="53"/>
      <c r="CR646" s="53"/>
      <c r="CS646" s="53"/>
      <c r="CT646" s="53"/>
      <c r="CU646" s="53"/>
      <c r="CV646" s="53"/>
      <c r="CW646" s="53"/>
      <c r="CX646" s="53"/>
      <c r="CY646" s="53"/>
      <c r="CZ646" s="53"/>
      <c r="DA646" s="53"/>
      <c r="DB646" s="53"/>
      <c r="DC646" s="53"/>
      <c r="DD646" s="53"/>
      <c r="DE646" s="53"/>
      <c r="DF646" s="53"/>
      <c r="DG646" s="53"/>
      <c r="DH646" s="53"/>
      <c r="DI646" s="53"/>
      <c r="DJ646" s="53"/>
      <c r="DK646" s="53"/>
      <c r="DL646" s="53"/>
      <c r="DM646" s="53"/>
      <c r="DN646" s="53"/>
      <c r="DO646" s="53"/>
      <c r="DP646" s="53"/>
      <c r="DQ646" s="53"/>
      <c r="DR646" s="53"/>
      <c r="DS646" s="53"/>
      <c r="DT646" s="53"/>
      <c r="DU646" s="53"/>
      <c r="DV646" s="53"/>
      <c r="DW646" s="53"/>
      <c r="DX646" s="53"/>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3"/>
      <c r="FK646" s="53"/>
      <c r="FL646" s="53"/>
      <c r="FM646" s="53"/>
      <c r="FN646" s="53"/>
      <c r="FO646" s="53"/>
      <c r="FP646" s="53"/>
      <c r="FQ646" s="53"/>
      <c r="FR646" s="53"/>
      <c r="FS646" s="53"/>
      <c r="FT646" s="53"/>
      <c r="FU646" s="53"/>
      <c r="FV646" s="53"/>
      <c r="FW646" s="53"/>
      <c r="FX646" s="53"/>
      <c r="FY646" s="53"/>
      <c r="FZ646" s="53"/>
      <c r="GA646" s="53"/>
      <c r="GB646" s="53"/>
      <c r="GC646" s="53"/>
      <c r="GD646" s="53"/>
      <c r="GE646" s="53"/>
      <c r="GF646" s="53"/>
      <c r="GG646" s="53"/>
      <c r="GH646" s="53"/>
      <c r="GI646" s="53"/>
      <c r="GJ646" s="53"/>
      <c r="GK646" s="53"/>
      <c r="GL646" s="53"/>
      <c r="GM646" s="53"/>
      <c r="GN646" s="53"/>
      <c r="GO646" s="53"/>
      <c r="GP646" s="53"/>
      <c r="GQ646" s="53"/>
      <c r="GR646" s="53"/>
      <c r="GS646" s="53"/>
      <c r="GT646" s="53"/>
      <c r="GU646" s="53"/>
      <c r="GV646" s="53"/>
      <c r="GW646" s="53"/>
      <c r="GX646" s="53"/>
      <c r="GY646" s="53"/>
      <c r="GZ646" s="53"/>
      <c r="HA646" s="53"/>
      <c r="HB646" s="53"/>
      <c r="HC646" s="53"/>
      <c r="HD646" s="53"/>
      <c r="HE646" s="53"/>
      <c r="HF646" s="53"/>
      <c r="HG646" s="53"/>
      <c r="HH646" s="53"/>
      <c r="HI646" s="53"/>
      <c r="HJ646" s="53"/>
      <c r="HK646" s="53"/>
      <c r="HL646" s="53"/>
      <c r="HM646" s="53"/>
      <c r="HN646" s="53"/>
      <c r="HO646" s="53"/>
      <c r="HP646" s="53"/>
      <c r="HQ646" s="53"/>
      <c r="HR646" s="53"/>
      <c r="HS646" s="53"/>
      <c r="HT646" s="53"/>
      <c r="HU646" s="53"/>
      <c r="HV646" s="53"/>
      <c r="HW646" s="53"/>
      <c r="HX646" s="53"/>
      <c r="HY646" s="53"/>
      <c r="HZ646" s="53"/>
      <c r="IA646" s="53"/>
      <c r="IB646" s="53"/>
      <c r="IC646" s="53"/>
      <c r="ID646" s="53"/>
      <c r="IE646" s="53"/>
      <c r="IF646" s="53"/>
      <c r="IG646" s="53"/>
      <c r="IH646" s="53"/>
      <c r="II646" s="53"/>
      <c r="IJ646" s="53"/>
      <c r="IK646" s="53"/>
      <c r="IL646" s="53"/>
      <c r="IM646" s="53"/>
      <c r="IN646" s="53"/>
      <c r="IO646" s="53"/>
      <c r="IP646" s="53"/>
      <c r="IQ646" s="53"/>
      <c r="IR646" s="53"/>
      <c r="IS646" s="53"/>
      <c r="IT646" s="53"/>
      <c r="IU646" s="53"/>
      <c r="IV646" s="53"/>
      <c r="IW646" s="53"/>
      <c r="IX646" s="53"/>
      <c r="IY646" s="53"/>
      <c r="IZ646" s="53"/>
      <c r="JA646" s="53"/>
      <c r="JB646" s="53"/>
      <c r="JC646" s="53"/>
      <c r="JD646" s="53"/>
      <c r="JE646" s="53"/>
      <c r="JF646" s="53"/>
      <c r="JG646" s="53"/>
      <c r="JH646" s="53"/>
      <c r="JI646" s="53"/>
      <c r="JJ646" s="53"/>
      <c r="JK646" s="53"/>
      <c r="JL646" s="53"/>
      <c r="JM646" s="53"/>
      <c r="JN646" s="53"/>
      <c r="JO646" s="53"/>
      <c r="JP646" s="53"/>
      <c r="JQ646" s="53"/>
      <c r="JR646" s="53"/>
      <c r="JS646" s="53"/>
      <c r="JT646" s="53"/>
      <c r="JU646" s="53"/>
      <c r="JV646" s="53"/>
      <c r="JW646" s="53"/>
      <c r="JX646" s="53"/>
      <c r="JY646" s="53"/>
      <c r="JZ646" s="53"/>
      <c r="KA646" s="53"/>
      <c r="KB646" s="53"/>
      <c r="KC646" s="53"/>
      <c r="KD646" s="53"/>
      <c r="KE646" s="53"/>
      <c r="KF646" s="53"/>
      <c r="KG646" s="53"/>
      <c r="KH646" s="53"/>
      <c r="KI646" s="53"/>
      <c r="KJ646" s="53"/>
      <c r="KK646" s="53"/>
      <c r="KL646" s="53"/>
      <c r="KM646" s="53"/>
      <c r="KN646" s="53"/>
      <c r="KO646" s="53"/>
      <c r="KP646" s="53"/>
      <c r="KQ646" s="53"/>
      <c r="KR646" s="53"/>
      <c r="KS646" s="53"/>
      <c r="KT646" s="53"/>
      <c r="KU646" s="53"/>
      <c r="KV646" s="53"/>
      <c r="KW646" s="53"/>
      <c r="KX646" s="53"/>
      <c r="KY646" s="53"/>
      <c r="KZ646" s="53"/>
      <c r="LA646" s="53"/>
      <c r="LB646" s="53"/>
      <c r="LC646" s="53"/>
      <c r="LD646" s="53"/>
      <c r="LE646" s="53"/>
      <c r="LF646" s="53"/>
      <c r="LG646" s="53"/>
      <c r="LH646" s="53"/>
      <c r="LI646" s="53"/>
      <c r="LJ646" s="53"/>
      <c r="LK646" s="53"/>
      <c r="LL646" s="53"/>
      <c r="LM646" s="53"/>
      <c r="LN646" s="53"/>
      <c r="LO646" s="53"/>
      <c r="LP646" s="53"/>
      <c r="LQ646" s="53"/>
      <c r="LR646" s="53"/>
      <c r="LS646" s="53"/>
      <c r="LT646" s="53"/>
      <c r="LU646" s="53"/>
      <c r="LV646" s="53"/>
      <c r="LW646" s="53"/>
      <c r="LX646" s="53"/>
      <c r="LY646" s="53"/>
      <c r="LZ646" s="53"/>
      <c r="MA646" s="53"/>
      <c r="MB646" s="53"/>
      <c r="MC646" s="53"/>
      <c r="MD646" s="53"/>
      <c r="ME646" s="53"/>
      <c r="MF646" s="53"/>
      <c r="MG646" s="53"/>
      <c r="MH646" s="53"/>
      <c r="MI646" s="53"/>
      <c r="MJ646" s="53"/>
      <c r="MK646" s="53"/>
      <c r="ML646" s="53"/>
      <c r="MM646" s="53"/>
      <c r="MN646" s="53"/>
      <c r="MO646" s="53"/>
      <c r="MP646" s="53"/>
      <c r="MQ646" s="53"/>
      <c r="MR646" s="53"/>
      <c r="MS646" s="53"/>
      <c r="MT646" s="53"/>
      <c r="MU646" s="53"/>
      <c r="MV646" s="53"/>
      <c r="MW646" s="53"/>
      <c r="MX646" s="53"/>
      <c r="MY646" s="53"/>
      <c r="MZ646" s="53"/>
      <c r="NA646" s="53"/>
      <c r="NB646" s="53"/>
      <c r="NC646" s="53"/>
      <c r="ND646" s="53"/>
      <c r="NE646" s="53"/>
      <c r="NF646" s="53"/>
      <c r="NG646" s="53"/>
      <c r="NH646" s="53"/>
      <c r="NI646" s="53"/>
      <c r="NJ646" s="53"/>
      <c r="NK646" s="53"/>
      <c r="NL646" s="53"/>
      <c r="NM646" s="53"/>
      <c r="NN646" s="53"/>
      <c r="NO646" s="53"/>
      <c r="NP646" s="53"/>
      <c r="NQ646" s="53"/>
      <c r="NR646" s="53"/>
      <c r="NS646" s="53"/>
      <c r="NT646" s="53"/>
      <c r="NU646" s="53"/>
      <c r="NV646" s="53"/>
      <c r="NW646" s="53"/>
      <c r="NX646" s="53"/>
      <c r="NY646" s="53"/>
      <c r="NZ646" s="53"/>
      <c r="OA646" s="53"/>
      <c r="OB646" s="53"/>
      <c r="OC646" s="53"/>
      <c r="OD646" s="53"/>
      <c r="OE646" s="53"/>
      <c r="OF646" s="53"/>
      <c r="OG646" s="53"/>
      <c r="OH646" s="53"/>
      <c r="OI646" s="53"/>
      <c r="OJ646" s="53"/>
      <c r="OK646" s="53"/>
      <c r="OL646" s="53"/>
      <c r="OM646" s="53"/>
      <c r="ON646" s="53"/>
      <c r="OO646" s="53"/>
      <c r="OP646" s="53"/>
      <c r="OQ646" s="53"/>
      <c r="OR646" s="53"/>
      <c r="OS646" s="53"/>
      <c r="OT646" s="53"/>
      <c r="OU646" s="53"/>
      <c r="OV646" s="53"/>
      <c r="OW646" s="53"/>
      <c r="OX646" s="53"/>
      <c r="OY646" s="53"/>
      <c r="OZ646" s="53"/>
      <c r="PA646" s="53"/>
      <c r="PB646" s="53"/>
      <c r="PC646" s="53"/>
      <c r="PD646" s="53"/>
      <c r="PE646" s="53"/>
      <c r="PF646" s="53"/>
      <c r="PG646" s="53"/>
      <c r="PH646" s="53"/>
      <c r="PI646" s="53"/>
      <c r="PJ646" s="53"/>
      <c r="PK646" s="53"/>
      <c r="PL646" s="53"/>
      <c r="PM646" s="53"/>
      <c r="PN646" s="53"/>
      <c r="PO646" s="53"/>
      <c r="PP646" s="53"/>
      <c r="PQ646" s="53"/>
      <c r="PR646" s="53"/>
      <c r="PS646" s="53"/>
      <c r="PT646" s="53"/>
      <c r="PU646" s="53"/>
      <c r="PV646" s="53"/>
      <c r="PW646" s="53"/>
      <c r="PX646" s="53"/>
      <c r="PY646" s="53"/>
      <c r="PZ646" s="53"/>
      <c r="QA646" s="53"/>
      <c r="QB646" s="53"/>
      <c r="QC646" s="53"/>
      <c r="QD646" s="53"/>
      <c r="QE646" s="53"/>
      <c r="QF646" s="53"/>
      <c r="QG646" s="53"/>
      <c r="QH646" s="53"/>
      <c r="QI646" s="53"/>
      <c r="QJ646" s="53"/>
      <c r="QK646" s="53"/>
      <c r="QL646" s="53"/>
      <c r="QM646" s="53"/>
      <c r="QN646" s="53"/>
      <c r="QO646" s="53"/>
      <c r="QP646" s="53"/>
      <c r="QQ646" s="53"/>
      <c r="QR646" s="53"/>
      <c r="QS646" s="53"/>
      <c r="QT646" s="53"/>
      <c r="QU646" s="53"/>
      <c r="QV646" s="53"/>
      <c r="QW646" s="53"/>
      <c r="QX646" s="53"/>
      <c r="QY646" s="53"/>
      <c r="QZ646" s="53"/>
      <c r="RA646" s="53"/>
      <c r="RB646" s="53"/>
      <c r="RC646" s="53"/>
      <c r="RD646" s="53"/>
      <c r="RE646" s="53"/>
      <c r="RF646" s="53"/>
      <c r="RG646" s="53"/>
      <c r="RH646" s="53"/>
      <c r="RI646" s="53"/>
      <c r="RJ646" s="53"/>
      <c r="RK646" s="53"/>
      <c r="RL646" s="53"/>
      <c r="RM646" s="53"/>
      <c r="RN646" s="53"/>
      <c r="RO646" s="53"/>
      <c r="RP646" s="53"/>
      <c r="RQ646" s="53"/>
      <c r="RR646" s="53"/>
      <c r="RS646" s="53"/>
      <c r="RT646" s="53"/>
      <c r="RU646" s="53"/>
      <c r="RV646" s="53"/>
      <c r="RW646" s="53"/>
      <c r="RX646" s="53"/>
      <c r="RY646" s="53"/>
      <c r="RZ646" s="53"/>
      <c r="SA646" s="53"/>
      <c r="SB646" s="53"/>
      <c r="SC646" s="53"/>
      <c r="SD646" s="53"/>
      <c r="SE646" s="53"/>
      <c r="SF646" s="53"/>
      <c r="SG646" s="53"/>
      <c r="SH646" s="53"/>
      <c r="SI646" s="53"/>
      <c r="SJ646" s="53"/>
      <c r="SK646" s="53"/>
      <c r="SL646" s="53"/>
      <c r="SM646" s="53"/>
      <c r="SN646" s="53"/>
      <c r="SO646" s="53"/>
      <c r="SP646" s="53"/>
      <c r="SQ646" s="53"/>
      <c r="SR646" s="53"/>
      <c r="SS646" s="53"/>
      <c r="ST646" s="53"/>
      <c r="SU646" s="53"/>
      <c r="SV646" s="53"/>
      <c r="SW646" s="53"/>
      <c r="SX646" s="53"/>
      <c r="SY646" s="53"/>
      <c r="SZ646" s="53"/>
      <c r="TA646" s="53"/>
      <c r="TB646" s="53"/>
      <c r="TC646" s="53"/>
      <c r="TD646" s="53"/>
      <c r="TE646" s="53"/>
      <c r="TF646" s="53"/>
      <c r="TG646" s="53"/>
      <c r="TH646" s="53"/>
      <c r="TI646" s="53"/>
      <c r="TJ646" s="53"/>
      <c r="TK646" s="53"/>
      <c r="TL646" s="53"/>
      <c r="TM646" s="53"/>
      <c r="TN646" s="53"/>
      <c r="TO646" s="53"/>
      <c r="TP646" s="53"/>
      <c r="TQ646" s="53"/>
      <c r="TR646" s="53"/>
      <c r="TS646" s="53"/>
      <c r="TT646" s="53"/>
      <c r="TU646" s="53"/>
      <c r="TV646" s="53"/>
      <c r="TW646" s="53"/>
      <c r="TX646" s="53"/>
      <c r="TY646" s="53"/>
      <c r="TZ646" s="53"/>
      <c r="UA646" s="53"/>
      <c r="UB646" s="53"/>
      <c r="UC646" s="53"/>
      <c r="UD646" s="53"/>
      <c r="UE646" s="53"/>
      <c r="UF646" s="53"/>
      <c r="UG646" s="53"/>
    </row>
    <row r="647" spans="12:553" s="19" customFormat="1" ht="15.75" customHeight="1" x14ac:dyDescent="0.2">
      <c r="L647" s="66"/>
      <c r="M647" s="66"/>
      <c r="N647" s="52"/>
      <c r="O647" s="53"/>
      <c r="P647" s="53"/>
      <c r="Q647" s="53"/>
      <c r="R647" s="53"/>
      <c r="S647" s="53"/>
      <c r="T647" s="53"/>
      <c r="U647" s="53"/>
      <c r="V647" s="53"/>
      <c r="W647" s="53"/>
      <c r="X647" s="53"/>
      <c r="Y647" s="53"/>
      <c r="Z647" s="53"/>
      <c r="AA647" s="53"/>
      <c r="AB647" s="53"/>
      <c r="AC647" s="53"/>
      <c r="AD647" s="53"/>
      <c r="AE647" s="53"/>
      <c r="AF647" s="53"/>
      <c r="AG647" s="53"/>
      <c r="AH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c r="BM647" s="53"/>
      <c r="BN647" s="53"/>
      <c r="BO647" s="53"/>
      <c r="BP647" s="53"/>
      <c r="BQ647" s="53"/>
      <c r="BR647" s="53"/>
      <c r="BS647" s="53"/>
      <c r="BT647" s="53"/>
      <c r="BU647" s="53"/>
      <c r="BV647" s="53"/>
      <c r="BW647" s="53"/>
      <c r="BX647" s="53"/>
      <c r="BY647" s="53"/>
      <c r="BZ647" s="53"/>
      <c r="CA647" s="53"/>
      <c r="CB647" s="53"/>
      <c r="CC647" s="53"/>
      <c r="CD647" s="53"/>
      <c r="CE647" s="53"/>
      <c r="CF647" s="53"/>
      <c r="CG647" s="53"/>
      <c r="CH647" s="53"/>
      <c r="CI647" s="53"/>
      <c r="CJ647" s="53"/>
      <c r="CK647" s="53"/>
      <c r="CL647" s="53"/>
      <c r="CM647" s="53"/>
      <c r="CN647" s="53"/>
      <c r="CO647" s="53"/>
      <c r="CP647" s="53"/>
      <c r="CQ647" s="53"/>
      <c r="CR647" s="53"/>
      <c r="CS647" s="53"/>
      <c r="CT647" s="53"/>
      <c r="CU647" s="53"/>
      <c r="CV647" s="53"/>
      <c r="CW647" s="53"/>
      <c r="CX647" s="53"/>
      <c r="CY647" s="53"/>
      <c r="CZ647" s="53"/>
      <c r="DA647" s="53"/>
      <c r="DB647" s="53"/>
      <c r="DC647" s="53"/>
      <c r="DD647" s="53"/>
      <c r="DE647" s="53"/>
      <c r="DF647" s="53"/>
      <c r="DG647" s="53"/>
      <c r="DH647" s="53"/>
      <c r="DI647" s="53"/>
      <c r="DJ647" s="53"/>
      <c r="DK647" s="53"/>
      <c r="DL647" s="53"/>
      <c r="DM647" s="53"/>
      <c r="DN647" s="53"/>
      <c r="DO647" s="53"/>
      <c r="DP647" s="53"/>
      <c r="DQ647" s="53"/>
      <c r="DR647" s="53"/>
      <c r="DS647" s="53"/>
      <c r="DT647" s="53"/>
      <c r="DU647" s="53"/>
      <c r="DV647" s="53"/>
      <c r="DW647" s="53"/>
      <c r="DX647" s="53"/>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3"/>
      <c r="FK647" s="53"/>
      <c r="FL647" s="53"/>
      <c r="FM647" s="53"/>
      <c r="FN647" s="53"/>
      <c r="FO647" s="53"/>
      <c r="FP647" s="53"/>
      <c r="FQ647" s="53"/>
      <c r="FR647" s="53"/>
      <c r="FS647" s="53"/>
      <c r="FT647" s="53"/>
      <c r="FU647" s="53"/>
      <c r="FV647" s="53"/>
      <c r="FW647" s="53"/>
      <c r="FX647" s="53"/>
      <c r="FY647" s="53"/>
      <c r="FZ647" s="53"/>
      <c r="GA647" s="53"/>
      <c r="GB647" s="53"/>
      <c r="GC647" s="53"/>
      <c r="GD647" s="53"/>
      <c r="GE647" s="53"/>
      <c r="GF647" s="53"/>
      <c r="GG647" s="53"/>
      <c r="GH647" s="53"/>
      <c r="GI647" s="53"/>
      <c r="GJ647" s="53"/>
      <c r="GK647" s="53"/>
      <c r="GL647" s="53"/>
      <c r="GM647" s="53"/>
      <c r="GN647" s="53"/>
      <c r="GO647" s="53"/>
      <c r="GP647" s="53"/>
      <c r="GQ647" s="53"/>
      <c r="GR647" s="53"/>
      <c r="GS647" s="53"/>
      <c r="GT647" s="53"/>
      <c r="GU647" s="53"/>
      <c r="GV647" s="53"/>
      <c r="GW647" s="53"/>
      <c r="GX647" s="53"/>
      <c r="GY647" s="53"/>
      <c r="GZ647" s="53"/>
      <c r="HA647" s="53"/>
      <c r="HB647" s="53"/>
      <c r="HC647" s="53"/>
      <c r="HD647" s="53"/>
      <c r="HE647" s="53"/>
      <c r="HF647" s="53"/>
      <c r="HG647" s="53"/>
      <c r="HH647" s="53"/>
      <c r="HI647" s="53"/>
      <c r="HJ647" s="53"/>
      <c r="HK647" s="53"/>
      <c r="HL647" s="53"/>
      <c r="HM647" s="53"/>
      <c r="HN647" s="53"/>
      <c r="HO647" s="53"/>
      <c r="HP647" s="53"/>
      <c r="HQ647" s="53"/>
      <c r="HR647" s="53"/>
      <c r="HS647" s="53"/>
      <c r="HT647" s="53"/>
      <c r="HU647" s="53"/>
      <c r="HV647" s="53"/>
      <c r="HW647" s="53"/>
      <c r="HX647" s="53"/>
      <c r="HY647" s="53"/>
      <c r="HZ647" s="53"/>
      <c r="IA647" s="53"/>
      <c r="IB647" s="53"/>
      <c r="IC647" s="53"/>
      <c r="ID647" s="53"/>
      <c r="IE647" s="53"/>
      <c r="IF647" s="53"/>
      <c r="IG647" s="53"/>
      <c r="IH647" s="53"/>
      <c r="II647" s="53"/>
      <c r="IJ647" s="53"/>
      <c r="IK647" s="53"/>
      <c r="IL647" s="53"/>
      <c r="IM647" s="53"/>
      <c r="IN647" s="53"/>
      <c r="IO647" s="53"/>
      <c r="IP647" s="53"/>
      <c r="IQ647" s="53"/>
      <c r="IR647" s="53"/>
      <c r="IS647" s="53"/>
      <c r="IT647" s="53"/>
      <c r="IU647" s="53"/>
      <c r="IV647" s="53"/>
      <c r="IW647" s="53"/>
      <c r="IX647" s="53"/>
      <c r="IY647" s="53"/>
      <c r="IZ647" s="53"/>
      <c r="JA647" s="53"/>
      <c r="JB647" s="53"/>
      <c r="JC647" s="53"/>
      <c r="JD647" s="53"/>
      <c r="JE647" s="53"/>
      <c r="JF647" s="53"/>
      <c r="JG647" s="53"/>
      <c r="JH647" s="53"/>
      <c r="JI647" s="53"/>
      <c r="JJ647" s="53"/>
      <c r="JK647" s="53"/>
      <c r="JL647" s="53"/>
      <c r="JM647" s="53"/>
      <c r="JN647" s="53"/>
      <c r="JO647" s="53"/>
      <c r="JP647" s="53"/>
      <c r="JQ647" s="53"/>
      <c r="JR647" s="53"/>
      <c r="JS647" s="53"/>
      <c r="JT647" s="53"/>
      <c r="JU647" s="53"/>
      <c r="JV647" s="53"/>
      <c r="JW647" s="53"/>
      <c r="JX647" s="53"/>
      <c r="JY647" s="53"/>
      <c r="JZ647" s="53"/>
      <c r="KA647" s="53"/>
      <c r="KB647" s="53"/>
      <c r="KC647" s="53"/>
      <c r="KD647" s="53"/>
      <c r="KE647" s="53"/>
      <c r="KF647" s="53"/>
      <c r="KG647" s="53"/>
      <c r="KH647" s="53"/>
      <c r="KI647" s="53"/>
      <c r="KJ647" s="53"/>
      <c r="KK647" s="53"/>
      <c r="KL647" s="53"/>
      <c r="KM647" s="53"/>
      <c r="KN647" s="53"/>
      <c r="KO647" s="53"/>
      <c r="KP647" s="53"/>
      <c r="KQ647" s="53"/>
      <c r="KR647" s="53"/>
      <c r="KS647" s="53"/>
      <c r="KT647" s="53"/>
      <c r="KU647" s="53"/>
      <c r="KV647" s="53"/>
      <c r="KW647" s="53"/>
      <c r="KX647" s="53"/>
      <c r="KY647" s="53"/>
      <c r="KZ647" s="53"/>
      <c r="LA647" s="53"/>
      <c r="LB647" s="53"/>
      <c r="LC647" s="53"/>
      <c r="LD647" s="53"/>
      <c r="LE647" s="53"/>
      <c r="LF647" s="53"/>
      <c r="LG647" s="53"/>
      <c r="LH647" s="53"/>
      <c r="LI647" s="53"/>
      <c r="LJ647" s="53"/>
      <c r="LK647" s="53"/>
      <c r="LL647" s="53"/>
      <c r="LM647" s="53"/>
      <c r="LN647" s="53"/>
      <c r="LO647" s="53"/>
      <c r="LP647" s="53"/>
      <c r="LQ647" s="53"/>
      <c r="LR647" s="53"/>
      <c r="LS647" s="53"/>
      <c r="LT647" s="53"/>
      <c r="LU647" s="53"/>
      <c r="LV647" s="53"/>
      <c r="LW647" s="53"/>
      <c r="LX647" s="53"/>
      <c r="LY647" s="53"/>
      <c r="LZ647" s="53"/>
      <c r="MA647" s="53"/>
      <c r="MB647" s="53"/>
      <c r="MC647" s="53"/>
      <c r="MD647" s="53"/>
      <c r="ME647" s="53"/>
      <c r="MF647" s="53"/>
      <c r="MG647" s="53"/>
      <c r="MH647" s="53"/>
      <c r="MI647" s="53"/>
      <c r="MJ647" s="53"/>
      <c r="MK647" s="53"/>
      <c r="ML647" s="53"/>
      <c r="MM647" s="53"/>
      <c r="MN647" s="53"/>
      <c r="MO647" s="53"/>
      <c r="MP647" s="53"/>
      <c r="MQ647" s="53"/>
      <c r="MR647" s="53"/>
      <c r="MS647" s="53"/>
      <c r="MT647" s="53"/>
      <c r="MU647" s="53"/>
      <c r="MV647" s="53"/>
      <c r="MW647" s="53"/>
      <c r="MX647" s="53"/>
      <c r="MY647" s="53"/>
      <c r="MZ647" s="53"/>
      <c r="NA647" s="53"/>
      <c r="NB647" s="53"/>
      <c r="NC647" s="53"/>
      <c r="ND647" s="53"/>
      <c r="NE647" s="53"/>
      <c r="NF647" s="53"/>
      <c r="NG647" s="53"/>
      <c r="NH647" s="53"/>
      <c r="NI647" s="53"/>
      <c r="NJ647" s="53"/>
      <c r="NK647" s="53"/>
      <c r="NL647" s="53"/>
      <c r="NM647" s="53"/>
      <c r="NN647" s="53"/>
      <c r="NO647" s="53"/>
      <c r="NP647" s="53"/>
      <c r="NQ647" s="53"/>
      <c r="NR647" s="53"/>
      <c r="NS647" s="53"/>
      <c r="NT647" s="53"/>
      <c r="NU647" s="53"/>
      <c r="NV647" s="53"/>
      <c r="NW647" s="53"/>
      <c r="NX647" s="53"/>
      <c r="NY647" s="53"/>
      <c r="NZ647" s="53"/>
      <c r="OA647" s="53"/>
      <c r="OB647" s="53"/>
      <c r="OC647" s="53"/>
      <c r="OD647" s="53"/>
      <c r="OE647" s="53"/>
      <c r="OF647" s="53"/>
      <c r="OG647" s="53"/>
      <c r="OH647" s="53"/>
      <c r="OI647" s="53"/>
      <c r="OJ647" s="53"/>
      <c r="OK647" s="53"/>
      <c r="OL647" s="53"/>
      <c r="OM647" s="53"/>
      <c r="ON647" s="53"/>
      <c r="OO647" s="53"/>
      <c r="OP647" s="53"/>
      <c r="OQ647" s="53"/>
      <c r="OR647" s="53"/>
      <c r="OS647" s="53"/>
      <c r="OT647" s="53"/>
      <c r="OU647" s="53"/>
      <c r="OV647" s="53"/>
      <c r="OW647" s="53"/>
      <c r="OX647" s="53"/>
      <c r="OY647" s="53"/>
      <c r="OZ647" s="53"/>
      <c r="PA647" s="53"/>
      <c r="PB647" s="53"/>
      <c r="PC647" s="53"/>
      <c r="PD647" s="53"/>
      <c r="PE647" s="53"/>
      <c r="PF647" s="53"/>
      <c r="PG647" s="53"/>
      <c r="PH647" s="53"/>
      <c r="PI647" s="53"/>
      <c r="PJ647" s="53"/>
      <c r="PK647" s="53"/>
      <c r="PL647" s="53"/>
      <c r="PM647" s="53"/>
      <c r="PN647" s="53"/>
      <c r="PO647" s="53"/>
      <c r="PP647" s="53"/>
      <c r="PQ647" s="53"/>
      <c r="PR647" s="53"/>
      <c r="PS647" s="53"/>
      <c r="PT647" s="53"/>
      <c r="PU647" s="53"/>
      <c r="PV647" s="53"/>
      <c r="PW647" s="53"/>
      <c r="PX647" s="53"/>
      <c r="PY647" s="53"/>
      <c r="PZ647" s="53"/>
      <c r="QA647" s="53"/>
      <c r="QB647" s="53"/>
      <c r="QC647" s="53"/>
      <c r="QD647" s="53"/>
      <c r="QE647" s="53"/>
      <c r="QF647" s="53"/>
      <c r="QG647" s="53"/>
      <c r="QH647" s="53"/>
      <c r="QI647" s="53"/>
      <c r="QJ647" s="53"/>
      <c r="QK647" s="53"/>
      <c r="QL647" s="53"/>
      <c r="QM647" s="53"/>
      <c r="QN647" s="53"/>
      <c r="QO647" s="53"/>
      <c r="QP647" s="53"/>
      <c r="QQ647" s="53"/>
      <c r="QR647" s="53"/>
      <c r="QS647" s="53"/>
      <c r="QT647" s="53"/>
      <c r="QU647" s="53"/>
      <c r="QV647" s="53"/>
      <c r="QW647" s="53"/>
      <c r="QX647" s="53"/>
      <c r="QY647" s="53"/>
      <c r="QZ647" s="53"/>
      <c r="RA647" s="53"/>
      <c r="RB647" s="53"/>
      <c r="RC647" s="53"/>
      <c r="RD647" s="53"/>
      <c r="RE647" s="53"/>
      <c r="RF647" s="53"/>
      <c r="RG647" s="53"/>
      <c r="RH647" s="53"/>
      <c r="RI647" s="53"/>
      <c r="RJ647" s="53"/>
      <c r="RK647" s="53"/>
      <c r="RL647" s="53"/>
      <c r="RM647" s="53"/>
      <c r="RN647" s="53"/>
      <c r="RO647" s="53"/>
      <c r="RP647" s="53"/>
      <c r="RQ647" s="53"/>
      <c r="RR647" s="53"/>
      <c r="RS647" s="53"/>
      <c r="RT647" s="53"/>
      <c r="RU647" s="53"/>
      <c r="RV647" s="53"/>
      <c r="RW647" s="53"/>
      <c r="RX647" s="53"/>
      <c r="RY647" s="53"/>
      <c r="RZ647" s="53"/>
      <c r="SA647" s="53"/>
      <c r="SB647" s="53"/>
      <c r="SC647" s="53"/>
      <c r="SD647" s="53"/>
      <c r="SE647" s="53"/>
      <c r="SF647" s="53"/>
      <c r="SG647" s="53"/>
      <c r="SH647" s="53"/>
      <c r="SI647" s="53"/>
      <c r="SJ647" s="53"/>
      <c r="SK647" s="53"/>
      <c r="SL647" s="53"/>
      <c r="SM647" s="53"/>
      <c r="SN647" s="53"/>
      <c r="SO647" s="53"/>
      <c r="SP647" s="53"/>
      <c r="SQ647" s="53"/>
      <c r="SR647" s="53"/>
      <c r="SS647" s="53"/>
      <c r="ST647" s="53"/>
      <c r="SU647" s="53"/>
      <c r="SV647" s="53"/>
      <c r="SW647" s="53"/>
      <c r="SX647" s="53"/>
      <c r="SY647" s="53"/>
      <c r="SZ647" s="53"/>
      <c r="TA647" s="53"/>
      <c r="TB647" s="53"/>
      <c r="TC647" s="53"/>
      <c r="TD647" s="53"/>
      <c r="TE647" s="53"/>
      <c r="TF647" s="53"/>
      <c r="TG647" s="53"/>
      <c r="TH647" s="53"/>
      <c r="TI647" s="53"/>
      <c r="TJ647" s="53"/>
      <c r="TK647" s="53"/>
      <c r="TL647" s="53"/>
      <c r="TM647" s="53"/>
      <c r="TN647" s="53"/>
      <c r="TO647" s="53"/>
      <c r="TP647" s="53"/>
      <c r="TQ647" s="53"/>
      <c r="TR647" s="53"/>
      <c r="TS647" s="53"/>
      <c r="TT647" s="53"/>
      <c r="TU647" s="53"/>
      <c r="TV647" s="53"/>
      <c r="TW647" s="53"/>
      <c r="TX647" s="53"/>
      <c r="TY647" s="53"/>
      <c r="TZ647" s="53"/>
      <c r="UA647" s="53"/>
      <c r="UB647" s="53"/>
      <c r="UC647" s="53"/>
      <c r="UD647" s="53"/>
      <c r="UE647" s="53"/>
      <c r="UF647" s="53"/>
      <c r="UG647" s="53"/>
    </row>
    <row r="648" spans="12:553" s="19" customFormat="1" ht="15.75" customHeight="1" x14ac:dyDescent="0.2">
      <c r="L648" s="66"/>
      <c r="M648" s="66"/>
      <c r="N648" s="52"/>
      <c r="O648" s="53"/>
      <c r="P648" s="53"/>
      <c r="Q648" s="53"/>
      <c r="R648" s="53"/>
      <c r="S648" s="53"/>
      <c r="T648" s="53"/>
      <c r="U648" s="53"/>
      <c r="V648" s="53"/>
      <c r="W648" s="53"/>
      <c r="X648" s="53"/>
      <c r="Y648" s="53"/>
      <c r="Z648" s="53"/>
      <c r="AA648" s="53"/>
      <c r="AB648" s="53"/>
      <c r="AC648" s="53"/>
      <c r="AD648" s="53"/>
      <c r="AE648" s="53"/>
      <c r="AF648" s="53"/>
      <c r="AG648" s="53"/>
      <c r="AH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c r="BM648" s="53"/>
      <c r="BN648" s="53"/>
      <c r="BO648" s="53"/>
      <c r="BP648" s="53"/>
      <c r="BQ648" s="53"/>
      <c r="BR648" s="53"/>
      <c r="BS648" s="53"/>
      <c r="BT648" s="53"/>
      <c r="BU648" s="53"/>
      <c r="BV648" s="53"/>
      <c r="BW648" s="53"/>
      <c r="BX648" s="53"/>
      <c r="BY648" s="53"/>
      <c r="BZ648" s="53"/>
      <c r="CA648" s="53"/>
      <c r="CB648" s="53"/>
      <c r="CC648" s="53"/>
      <c r="CD648" s="53"/>
      <c r="CE648" s="53"/>
      <c r="CF648" s="53"/>
      <c r="CG648" s="53"/>
      <c r="CH648" s="53"/>
      <c r="CI648" s="53"/>
      <c r="CJ648" s="53"/>
      <c r="CK648" s="53"/>
      <c r="CL648" s="53"/>
      <c r="CM648" s="53"/>
      <c r="CN648" s="53"/>
      <c r="CO648" s="53"/>
      <c r="CP648" s="53"/>
      <c r="CQ648" s="53"/>
      <c r="CR648" s="53"/>
      <c r="CS648" s="53"/>
      <c r="CT648" s="53"/>
      <c r="CU648" s="53"/>
      <c r="CV648" s="53"/>
      <c r="CW648" s="53"/>
      <c r="CX648" s="53"/>
      <c r="CY648" s="53"/>
      <c r="CZ648" s="53"/>
      <c r="DA648" s="53"/>
      <c r="DB648" s="53"/>
      <c r="DC648" s="53"/>
      <c r="DD648" s="53"/>
      <c r="DE648" s="53"/>
      <c r="DF648" s="53"/>
      <c r="DG648" s="53"/>
      <c r="DH648" s="53"/>
      <c r="DI648" s="53"/>
      <c r="DJ648" s="53"/>
      <c r="DK648" s="53"/>
      <c r="DL648" s="53"/>
      <c r="DM648" s="53"/>
      <c r="DN648" s="53"/>
      <c r="DO648" s="53"/>
      <c r="DP648" s="53"/>
      <c r="DQ648" s="53"/>
      <c r="DR648" s="53"/>
      <c r="DS648" s="53"/>
      <c r="DT648" s="53"/>
      <c r="DU648" s="53"/>
      <c r="DV648" s="53"/>
      <c r="DW648" s="53"/>
      <c r="DX648" s="53"/>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3"/>
      <c r="FK648" s="53"/>
      <c r="FL648" s="53"/>
      <c r="FM648" s="53"/>
      <c r="FN648" s="53"/>
      <c r="FO648" s="53"/>
      <c r="FP648" s="53"/>
      <c r="FQ648" s="53"/>
      <c r="FR648" s="53"/>
      <c r="FS648" s="53"/>
      <c r="FT648" s="53"/>
      <c r="FU648" s="53"/>
      <c r="FV648" s="53"/>
      <c r="FW648" s="53"/>
      <c r="FX648" s="53"/>
      <c r="FY648" s="53"/>
      <c r="FZ648" s="53"/>
      <c r="GA648" s="53"/>
      <c r="GB648" s="53"/>
      <c r="GC648" s="53"/>
      <c r="GD648" s="53"/>
      <c r="GE648" s="53"/>
      <c r="GF648" s="53"/>
      <c r="GG648" s="53"/>
      <c r="GH648" s="53"/>
      <c r="GI648" s="53"/>
      <c r="GJ648" s="53"/>
      <c r="GK648" s="53"/>
      <c r="GL648" s="53"/>
      <c r="GM648" s="53"/>
      <c r="GN648" s="53"/>
      <c r="GO648" s="53"/>
      <c r="GP648" s="53"/>
      <c r="GQ648" s="53"/>
      <c r="GR648" s="53"/>
      <c r="GS648" s="53"/>
      <c r="GT648" s="53"/>
      <c r="GU648" s="53"/>
      <c r="GV648" s="53"/>
      <c r="GW648" s="53"/>
      <c r="GX648" s="53"/>
      <c r="GY648" s="53"/>
      <c r="GZ648" s="53"/>
      <c r="HA648" s="53"/>
      <c r="HB648" s="53"/>
      <c r="HC648" s="53"/>
      <c r="HD648" s="53"/>
      <c r="HE648" s="53"/>
      <c r="HF648" s="53"/>
      <c r="HG648" s="53"/>
      <c r="HH648" s="53"/>
      <c r="HI648" s="53"/>
      <c r="HJ648" s="53"/>
      <c r="HK648" s="53"/>
      <c r="HL648" s="53"/>
      <c r="HM648" s="53"/>
      <c r="HN648" s="53"/>
      <c r="HO648" s="53"/>
      <c r="HP648" s="53"/>
      <c r="HQ648" s="53"/>
      <c r="HR648" s="53"/>
      <c r="HS648" s="53"/>
      <c r="HT648" s="53"/>
      <c r="HU648" s="53"/>
      <c r="HV648" s="53"/>
      <c r="HW648" s="53"/>
      <c r="HX648" s="53"/>
      <c r="HY648" s="53"/>
      <c r="HZ648" s="53"/>
      <c r="IA648" s="53"/>
      <c r="IB648" s="53"/>
      <c r="IC648" s="53"/>
      <c r="ID648" s="53"/>
      <c r="IE648" s="53"/>
      <c r="IF648" s="53"/>
      <c r="IG648" s="53"/>
      <c r="IH648" s="53"/>
      <c r="II648" s="53"/>
      <c r="IJ648" s="53"/>
      <c r="IK648" s="53"/>
      <c r="IL648" s="53"/>
      <c r="IM648" s="53"/>
      <c r="IN648" s="53"/>
      <c r="IO648" s="53"/>
      <c r="IP648" s="53"/>
      <c r="IQ648" s="53"/>
      <c r="IR648" s="53"/>
      <c r="IS648" s="53"/>
      <c r="IT648" s="53"/>
      <c r="IU648" s="53"/>
      <c r="IV648" s="53"/>
      <c r="IW648" s="53"/>
      <c r="IX648" s="53"/>
      <c r="IY648" s="53"/>
      <c r="IZ648" s="53"/>
      <c r="JA648" s="53"/>
      <c r="JB648" s="53"/>
      <c r="JC648" s="53"/>
      <c r="JD648" s="53"/>
      <c r="JE648" s="53"/>
      <c r="JF648" s="53"/>
      <c r="JG648" s="53"/>
      <c r="JH648" s="53"/>
      <c r="JI648" s="53"/>
      <c r="JJ648" s="53"/>
      <c r="JK648" s="53"/>
      <c r="JL648" s="53"/>
      <c r="JM648" s="53"/>
      <c r="JN648" s="53"/>
      <c r="JO648" s="53"/>
      <c r="JP648" s="53"/>
      <c r="JQ648" s="53"/>
      <c r="JR648" s="53"/>
      <c r="JS648" s="53"/>
      <c r="JT648" s="53"/>
      <c r="JU648" s="53"/>
      <c r="JV648" s="53"/>
      <c r="JW648" s="53"/>
      <c r="JX648" s="53"/>
      <c r="JY648" s="53"/>
      <c r="JZ648" s="53"/>
      <c r="KA648" s="53"/>
      <c r="KB648" s="53"/>
      <c r="KC648" s="53"/>
      <c r="KD648" s="53"/>
      <c r="KE648" s="53"/>
      <c r="KF648" s="53"/>
      <c r="KG648" s="53"/>
      <c r="KH648" s="53"/>
      <c r="KI648" s="53"/>
      <c r="KJ648" s="53"/>
      <c r="KK648" s="53"/>
      <c r="KL648" s="53"/>
      <c r="KM648" s="53"/>
      <c r="KN648" s="53"/>
      <c r="KO648" s="53"/>
      <c r="KP648" s="53"/>
      <c r="KQ648" s="53"/>
      <c r="KR648" s="53"/>
      <c r="KS648" s="53"/>
      <c r="KT648" s="53"/>
      <c r="KU648" s="53"/>
      <c r="KV648" s="53"/>
      <c r="KW648" s="53"/>
      <c r="KX648" s="53"/>
      <c r="KY648" s="53"/>
      <c r="KZ648" s="53"/>
      <c r="LA648" s="53"/>
      <c r="LB648" s="53"/>
      <c r="LC648" s="53"/>
      <c r="LD648" s="53"/>
      <c r="LE648" s="53"/>
      <c r="LF648" s="53"/>
      <c r="LG648" s="53"/>
      <c r="LH648" s="53"/>
      <c r="LI648" s="53"/>
      <c r="LJ648" s="53"/>
      <c r="LK648" s="53"/>
      <c r="LL648" s="53"/>
      <c r="LM648" s="53"/>
      <c r="LN648" s="53"/>
      <c r="LO648" s="53"/>
      <c r="LP648" s="53"/>
      <c r="LQ648" s="53"/>
      <c r="LR648" s="53"/>
      <c r="LS648" s="53"/>
      <c r="LT648" s="53"/>
      <c r="LU648" s="53"/>
      <c r="LV648" s="53"/>
      <c r="LW648" s="53"/>
      <c r="LX648" s="53"/>
      <c r="LY648" s="53"/>
      <c r="LZ648" s="53"/>
      <c r="MA648" s="53"/>
      <c r="MB648" s="53"/>
      <c r="MC648" s="53"/>
      <c r="MD648" s="53"/>
      <c r="ME648" s="53"/>
      <c r="MF648" s="53"/>
      <c r="MG648" s="53"/>
      <c r="MH648" s="53"/>
      <c r="MI648" s="53"/>
      <c r="MJ648" s="53"/>
      <c r="MK648" s="53"/>
      <c r="ML648" s="53"/>
      <c r="MM648" s="53"/>
      <c r="MN648" s="53"/>
      <c r="MO648" s="53"/>
      <c r="MP648" s="53"/>
      <c r="MQ648" s="53"/>
      <c r="MR648" s="53"/>
      <c r="MS648" s="53"/>
      <c r="MT648" s="53"/>
      <c r="MU648" s="53"/>
      <c r="MV648" s="53"/>
      <c r="MW648" s="53"/>
      <c r="MX648" s="53"/>
      <c r="MY648" s="53"/>
      <c r="MZ648" s="53"/>
      <c r="NA648" s="53"/>
      <c r="NB648" s="53"/>
      <c r="NC648" s="53"/>
      <c r="ND648" s="53"/>
      <c r="NE648" s="53"/>
      <c r="NF648" s="53"/>
      <c r="NG648" s="53"/>
      <c r="NH648" s="53"/>
      <c r="NI648" s="53"/>
      <c r="NJ648" s="53"/>
      <c r="NK648" s="53"/>
      <c r="NL648" s="53"/>
      <c r="NM648" s="53"/>
      <c r="NN648" s="53"/>
      <c r="NO648" s="53"/>
      <c r="NP648" s="53"/>
      <c r="NQ648" s="53"/>
      <c r="NR648" s="53"/>
      <c r="NS648" s="53"/>
      <c r="NT648" s="53"/>
      <c r="NU648" s="53"/>
      <c r="NV648" s="53"/>
      <c r="NW648" s="53"/>
      <c r="NX648" s="53"/>
      <c r="NY648" s="53"/>
      <c r="NZ648" s="53"/>
      <c r="OA648" s="53"/>
      <c r="OB648" s="53"/>
      <c r="OC648" s="53"/>
      <c r="OD648" s="53"/>
      <c r="OE648" s="53"/>
      <c r="OF648" s="53"/>
      <c r="OG648" s="53"/>
      <c r="OH648" s="53"/>
      <c r="OI648" s="53"/>
      <c r="OJ648" s="53"/>
      <c r="OK648" s="53"/>
      <c r="OL648" s="53"/>
      <c r="OM648" s="53"/>
      <c r="ON648" s="53"/>
      <c r="OO648" s="53"/>
      <c r="OP648" s="53"/>
      <c r="OQ648" s="53"/>
      <c r="OR648" s="53"/>
      <c r="OS648" s="53"/>
      <c r="OT648" s="53"/>
      <c r="OU648" s="53"/>
      <c r="OV648" s="53"/>
      <c r="OW648" s="53"/>
      <c r="OX648" s="53"/>
      <c r="OY648" s="53"/>
      <c r="OZ648" s="53"/>
      <c r="PA648" s="53"/>
      <c r="PB648" s="53"/>
      <c r="PC648" s="53"/>
      <c r="PD648" s="53"/>
      <c r="PE648" s="53"/>
      <c r="PF648" s="53"/>
      <c r="PG648" s="53"/>
      <c r="PH648" s="53"/>
      <c r="PI648" s="53"/>
      <c r="PJ648" s="53"/>
      <c r="PK648" s="53"/>
      <c r="PL648" s="53"/>
      <c r="PM648" s="53"/>
      <c r="PN648" s="53"/>
      <c r="PO648" s="53"/>
      <c r="PP648" s="53"/>
      <c r="PQ648" s="53"/>
      <c r="PR648" s="53"/>
      <c r="PS648" s="53"/>
      <c r="PT648" s="53"/>
      <c r="PU648" s="53"/>
      <c r="PV648" s="53"/>
      <c r="PW648" s="53"/>
      <c r="PX648" s="53"/>
      <c r="PY648" s="53"/>
      <c r="PZ648" s="53"/>
      <c r="QA648" s="53"/>
      <c r="QB648" s="53"/>
      <c r="QC648" s="53"/>
      <c r="QD648" s="53"/>
      <c r="QE648" s="53"/>
      <c r="QF648" s="53"/>
      <c r="QG648" s="53"/>
      <c r="QH648" s="53"/>
      <c r="QI648" s="53"/>
      <c r="QJ648" s="53"/>
      <c r="QK648" s="53"/>
      <c r="QL648" s="53"/>
      <c r="QM648" s="53"/>
      <c r="QN648" s="53"/>
      <c r="QO648" s="53"/>
      <c r="QP648" s="53"/>
      <c r="QQ648" s="53"/>
      <c r="QR648" s="53"/>
      <c r="QS648" s="53"/>
      <c r="QT648" s="53"/>
      <c r="QU648" s="53"/>
      <c r="QV648" s="53"/>
      <c r="QW648" s="53"/>
      <c r="QX648" s="53"/>
      <c r="QY648" s="53"/>
      <c r="QZ648" s="53"/>
      <c r="RA648" s="53"/>
      <c r="RB648" s="53"/>
      <c r="RC648" s="53"/>
      <c r="RD648" s="53"/>
      <c r="RE648" s="53"/>
      <c r="RF648" s="53"/>
      <c r="RG648" s="53"/>
      <c r="RH648" s="53"/>
      <c r="RI648" s="53"/>
      <c r="RJ648" s="53"/>
      <c r="RK648" s="53"/>
      <c r="RL648" s="53"/>
      <c r="RM648" s="53"/>
      <c r="RN648" s="53"/>
      <c r="RO648" s="53"/>
      <c r="RP648" s="53"/>
      <c r="RQ648" s="53"/>
      <c r="RR648" s="53"/>
      <c r="RS648" s="53"/>
      <c r="RT648" s="53"/>
      <c r="RU648" s="53"/>
      <c r="RV648" s="53"/>
      <c r="RW648" s="53"/>
      <c r="RX648" s="53"/>
      <c r="RY648" s="53"/>
      <c r="RZ648" s="53"/>
      <c r="SA648" s="53"/>
      <c r="SB648" s="53"/>
      <c r="SC648" s="53"/>
      <c r="SD648" s="53"/>
      <c r="SE648" s="53"/>
      <c r="SF648" s="53"/>
      <c r="SG648" s="53"/>
      <c r="SH648" s="53"/>
      <c r="SI648" s="53"/>
      <c r="SJ648" s="53"/>
      <c r="SK648" s="53"/>
      <c r="SL648" s="53"/>
      <c r="SM648" s="53"/>
      <c r="SN648" s="53"/>
      <c r="SO648" s="53"/>
      <c r="SP648" s="53"/>
      <c r="SQ648" s="53"/>
      <c r="SR648" s="53"/>
      <c r="SS648" s="53"/>
      <c r="ST648" s="53"/>
      <c r="SU648" s="53"/>
      <c r="SV648" s="53"/>
      <c r="SW648" s="53"/>
      <c r="SX648" s="53"/>
      <c r="SY648" s="53"/>
      <c r="SZ648" s="53"/>
      <c r="TA648" s="53"/>
      <c r="TB648" s="53"/>
      <c r="TC648" s="53"/>
      <c r="TD648" s="53"/>
      <c r="TE648" s="53"/>
      <c r="TF648" s="53"/>
      <c r="TG648" s="53"/>
      <c r="TH648" s="53"/>
      <c r="TI648" s="53"/>
      <c r="TJ648" s="53"/>
      <c r="TK648" s="53"/>
      <c r="TL648" s="53"/>
      <c r="TM648" s="53"/>
      <c r="TN648" s="53"/>
      <c r="TO648" s="53"/>
      <c r="TP648" s="53"/>
      <c r="TQ648" s="53"/>
      <c r="TR648" s="53"/>
      <c r="TS648" s="53"/>
      <c r="TT648" s="53"/>
      <c r="TU648" s="53"/>
      <c r="TV648" s="53"/>
      <c r="TW648" s="53"/>
      <c r="TX648" s="53"/>
      <c r="TY648" s="53"/>
      <c r="TZ648" s="53"/>
      <c r="UA648" s="53"/>
      <c r="UB648" s="53"/>
      <c r="UC648" s="53"/>
      <c r="UD648" s="53"/>
      <c r="UE648" s="53"/>
      <c r="UF648" s="53"/>
      <c r="UG648" s="53"/>
    </row>
    <row r="649" spans="12:553" s="19" customFormat="1" ht="15.75" customHeight="1" x14ac:dyDescent="0.2">
      <c r="L649" s="66"/>
      <c r="M649" s="66"/>
      <c r="N649" s="52"/>
      <c r="O649" s="53"/>
      <c r="P649" s="53"/>
      <c r="Q649" s="53"/>
      <c r="R649" s="53"/>
      <c r="S649" s="53"/>
      <c r="T649" s="53"/>
      <c r="U649" s="53"/>
      <c r="V649" s="53"/>
      <c r="W649" s="53"/>
      <c r="X649" s="53"/>
      <c r="Y649" s="53"/>
      <c r="Z649" s="53"/>
      <c r="AA649" s="53"/>
      <c r="AB649" s="53"/>
      <c r="AC649" s="53"/>
      <c r="AD649" s="53"/>
      <c r="AE649" s="53"/>
      <c r="AF649" s="53"/>
      <c r="AG649" s="53"/>
      <c r="AH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c r="BM649" s="53"/>
      <c r="BN649" s="53"/>
      <c r="BO649" s="53"/>
      <c r="BP649" s="53"/>
      <c r="BQ649" s="53"/>
      <c r="BR649" s="53"/>
      <c r="BS649" s="53"/>
      <c r="BT649" s="53"/>
      <c r="BU649" s="53"/>
      <c r="BV649" s="53"/>
      <c r="BW649" s="53"/>
      <c r="BX649" s="53"/>
      <c r="BY649" s="53"/>
      <c r="BZ649" s="53"/>
      <c r="CA649" s="53"/>
      <c r="CB649" s="53"/>
      <c r="CC649" s="53"/>
      <c r="CD649" s="53"/>
      <c r="CE649" s="53"/>
      <c r="CF649" s="53"/>
      <c r="CG649" s="53"/>
      <c r="CH649" s="53"/>
      <c r="CI649" s="53"/>
      <c r="CJ649" s="53"/>
      <c r="CK649" s="53"/>
      <c r="CL649" s="53"/>
      <c r="CM649" s="53"/>
      <c r="CN649" s="53"/>
      <c r="CO649" s="53"/>
      <c r="CP649" s="53"/>
      <c r="CQ649" s="53"/>
      <c r="CR649" s="53"/>
      <c r="CS649" s="53"/>
      <c r="CT649" s="53"/>
      <c r="CU649" s="53"/>
      <c r="CV649" s="53"/>
      <c r="CW649" s="53"/>
      <c r="CX649" s="53"/>
      <c r="CY649" s="53"/>
      <c r="CZ649" s="53"/>
      <c r="DA649" s="53"/>
      <c r="DB649" s="53"/>
      <c r="DC649" s="53"/>
      <c r="DD649" s="53"/>
      <c r="DE649" s="53"/>
      <c r="DF649" s="53"/>
      <c r="DG649" s="53"/>
      <c r="DH649" s="53"/>
      <c r="DI649" s="53"/>
      <c r="DJ649" s="53"/>
      <c r="DK649" s="53"/>
      <c r="DL649" s="53"/>
      <c r="DM649" s="53"/>
      <c r="DN649" s="53"/>
      <c r="DO649" s="53"/>
      <c r="DP649" s="53"/>
      <c r="DQ649" s="53"/>
      <c r="DR649" s="53"/>
      <c r="DS649" s="53"/>
      <c r="DT649" s="53"/>
      <c r="DU649" s="53"/>
      <c r="DV649" s="53"/>
      <c r="DW649" s="53"/>
      <c r="DX649" s="53"/>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3"/>
      <c r="FK649" s="53"/>
      <c r="FL649" s="53"/>
      <c r="FM649" s="53"/>
      <c r="FN649" s="53"/>
      <c r="FO649" s="53"/>
      <c r="FP649" s="53"/>
      <c r="FQ649" s="53"/>
      <c r="FR649" s="53"/>
      <c r="FS649" s="53"/>
      <c r="FT649" s="53"/>
      <c r="FU649" s="53"/>
      <c r="FV649" s="53"/>
      <c r="FW649" s="53"/>
      <c r="FX649" s="53"/>
      <c r="FY649" s="53"/>
      <c r="FZ649" s="53"/>
      <c r="GA649" s="53"/>
      <c r="GB649" s="53"/>
      <c r="GC649" s="53"/>
      <c r="GD649" s="53"/>
      <c r="GE649" s="53"/>
      <c r="GF649" s="53"/>
      <c r="GG649" s="53"/>
      <c r="GH649" s="53"/>
      <c r="GI649" s="53"/>
      <c r="GJ649" s="53"/>
      <c r="GK649" s="53"/>
      <c r="GL649" s="53"/>
      <c r="GM649" s="53"/>
      <c r="GN649" s="53"/>
      <c r="GO649" s="53"/>
      <c r="GP649" s="53"/>
      <c r="GQ649" s="53"/>
      <c r="GR649" s="53"/>
      <c r="GS649" s="53"/>
      <c r="GT649" s="53"/>
      <c r="GU649" s="53"/>
      <c r="GV649" s="53"/>
      <c r="GW649" s="53"/>
      <c r="GX649" s="53"/>
      <c r="GY649" s="53"/>
      <c r="GZ649" s="53"/>
      <c r="HA649" s="53"/>
      <c r="HB649" s="53"/>
      <c r="HC649" s="53"/>
      <c r="HD649" s="53"/>
      <c r="HE649" s="53"/>
      <c r="HF649" s="53"/>
      <c r="HG649" s="53"/>
      <c r="HH649" s="53"/>
      <c r="HI649" s="53"/>
      <c r="HJ649" s="53"/>
      <c r="HK649" s="53"/>
      <c r="HL649" s="53"/>
      <c r="HM649" s="53"/>
      <c r="HN649" s="53"/>
      <c r="HO649" s="53"/>
      <c r="HP649" s="53"/>
      <c r="HQ649" s="53"/>
      <c r="HR649" s="53"/>
      <c r="HS649" s="53"/>
      <c r="HT649" s="53"/>
      <c r="HU649" s="53"/>
      <c r="HV649" s="53"/>
      <c r="HW649" s="53"/>
      <c r="HX649" s="53"/>
      <c r="HY649" s="53"/>
      <c r="HZ649" s="53"/>
      <c r="IA649" s="53"/>
      <c r="IB649" s="53"/>
      <c r="IC649" s="53"/>
      <c r="ID649" s="53"/>
      <c r="IE649" s="53"/>
      <c r="IF649" s="53"/>
      <c r="IG649" s="53"/>
      <c r="IH649" s="53"/>
      <c r="II649" s="53"/>
      <c r="IJ649" s="53"/>
      <c r="IK649" s="53"/>
      <c r="IL649" s="53"/>
      <c r="IM649" s="53"/>
      <c r="IN649" s="53"/>
      <c r="IO649" s="53"/>
      <c r="IP649" s="53"/>
      <c r="IQ649" s="53"/>
      <c r="IR649" s="53"/>
      <c r="IS649" s="53"/>
      <c r="IT649" s="53"/>
      <c r="IU649" s="53"/>
      <c r="IV649" s="53"/>
      <c r="IW649" s="53"/>
      <c r="IX649" s="53"/>
      <c r="IY649" s="53"/>
      <c r="IZ649" s="53"/>
      <c r="JA649" s="53"/>
      <c r="JB649" s="53"/>
      <c r="JC649" s="53"/>
      <c r="JD649" s="53"/>
      <c r="JE649" s="53"/>
      <c r="JF649" s="53"/>
      <c r="JG649" s="53"/>
      <c r="JH649" s="53"/>
      <c r="JI649" s="53"/>
      <c r="JJ649" s="53"/>
      <c r="JK649" s="53"/>
      <c r="JL649" s="53"/>
      <c r="JM649" s="53"/>
      <c r="JN649" s="53"/>
      <c r="JO649" s="53"/>
      <c r="JP649" s="53"/>
      <c r="JQ649" s="53"/>
      <c r="JR649" s="53"/>
      <c r="JS649" s="53"/>
      <c r="JT649" s="53"/>
      <c r="JU649" s="53"/>
      <c r="JV649" s="53"/>
      <c r="JW649" s="53"/>
      <c r="JX649" s="53"/>
      <c r="JY649" s="53"/>
      <c r="JZ649" s="53"/>
      <c r="KA649" s="53"/>
      <c r="KB649" s="53"/>
      <c r="KC649" s="53"/>
      <c r="KD649" s="53"/>
      <c r="KE649" s="53"/>
      <c r="KF649" s="53"/>
      <c r="KG649" s="53"/>
      <c r="KH649" s="53"/>
      <c r="KI649" s="53"/>
      <c r="KJ649" s="53"/>
      <c r="KK649" s="53"/>
      <c r="KL649" s="53"/>
      <c r="KM649" s="53"/>
      <c r="KN649" s="53"/>
      <c r="KO649" s="53"/>
      <c r="KP649" s="53"/>
      <c r="KQ649" s="53"/>
      <c r="KR649" s="53"/>
      <c r="KS649" s="53"/>
      <c r="KT649" s="53"/>
      <c r="KU649" s="53"/>
      <c r="KV649" s="53"/>
      <c r="KW649" s="53"/>
      <c r="KX649" s="53"/>
      <c r="KY649" s="53"/>
      <c r="KZ649" s="53"/>
      <c r="LA649" s="53"/>
      <c r="LB649" s="53"/>
      <c r="LC649" s="53"/>
      <c r="LD649" s="53"/>
      <c r="LE649" s="53"/>
      <c r="LF649" s="53"/>
      <c r="LG649" s="53"/>
      <c r="LH649" s="53"/>
      <c r="LI649" s="53"/>
      <c r="LJ649" s="53"/>
      <c r="LK649" s="53"/>
      <c r="LL649" s="53"/>
      <c r="LM649" s="53"/>
      <c r="LN649" s="53"/>
      <c r="LO649" s="53"/>
      <c r="LP649" s="53"/>
      <c r="LQ649" s="53"/>
      <c r="LR649" s="53"/>
      <c r="LS649" s="53"/>
      <c r="LT649" s="53"/>
      <c r="LU649" s="53"/>
      <c r="LV649" s="53"/>
      <c r="LW649" s="53"/>
      <c r="LX649" s="53"/>
      <c r="LY649" s="53"/>
      <c r="LZ649" s="53"/>
      <c r="MA649" s="53"/>
      <c r="MB649" s="53"/>
      <c r="MC649" s="53"/>
      <c r="MD649" s="53"/>
      <c r="ME649" s="53"/>
      <c r="MF649" s="53"/>
      <c r="MG649" s="53"/>
      <c r="MH649" s="53"/>
      <c r="MI649" s="53"/>
      <c r="MJ649" s="53"/>
      <c r="MK649" s="53"/>
      <c r="ML649" s="53"/>
      <c r="MM649" s="53"/>
      <c r="MN649" s="53"/>
      <c r="MO649" s="53"/>
      <c r="MP649" s="53"/>
      <c r="MQ649" s="53"/>
      <c r="MR649" s="53"/>
      <c r="MS649" s="53"/>
      <c r="MT649" s="53"/>
      <c r="MU649" s="53"/>
      <c r="MV649" s="53"/>
      <c r="MW649" s="53"/>
      <c r="MX649" s="53"/>
      <c r="MY649" s="53"/>
      <c r="MZ649" s="53"/>
      <c r="NA649" s="53"/>
      <c r="NB649" s="53"/>
      <c r="NC649" s="53"/>
      <c r="ND649" s="53"/>
      <c r="NE649" s="53"/>
      <c r="NF649" s="53"/>
      <c r="NG649" s="53"/>
      <c r="NH649" s="53"/>
      <c r="NI649" s="53"/>
      <c r="NJ649" s="53"/>
      <c r="NK649" s="53"/>
      <c r="NL649" s="53"/>
      <c r="NM649" s="53"/>
      <c r="NN649" s="53"/>
      <c r="NO649" s="53"/>
      <c r="NP649" s="53"/>
      <c r="NQ649" s="53"/>
      <c r="NR649" s="53"/>
      <c r="NS649" s="53"/>
      <c r="NT649" s="53"/>
      <c r="NU649" s="53"/>
      <c r="NV649" s="53"/>
      <c r="NW649" s="53"/>
      <c r="NX649" s="53"/>
      <c r="NY649" s="53"/>
      <c r="NZ649" s="53"/>
      <c r="OA649" s="53"/>
      <c r="OB649" s="53"/>
      <c r="OC649" s="53"/>
      <c r="OD649" s="53"/>
      <c r="OE649" s="53"/>
      <c r="OF649" s="53"/>
      <c r="OG649" s="53"/>
      <c r="OH649" s="53"/>
      <c r="OI649" s="53"/>
      <c r="OJ649" s="53"/>
      <c r="OK649" s="53"/>
      <c r="OL649" s="53"/>
      <c r="OM649" s="53"/>
      <c r="ON649" s="53"/>
      <c r="OO649" s="53"/>
      <c r="OP649" s="53"/>
      <c r="OQ649" s="53"/>
      <c r="OR649" s="53"/>
      <c r="OS649" s="53"/>
      <c r="OT649" s="53"/>
      <c r="OU649" s="53"/>
      <c r="OV649" s="53"/>
      <c r="OW649" s="53"/>
      <c r="OX649" s="53"/>
      <c r="OY649" s="53"/>
      <c r="OZ649" s="53"/>
      <c r="PA649" s="53"/>
      <c r="PB649" s="53"/>
      <c r="PC649" s="53"/>
      <c r="PD649" s="53"/>
      <c r="PE649" s="53"/>
      <c r="PF649" s="53"/>
      <c r="PG649" s="53"/>
      <c r="PH649" s="53"/>
      <c r="PI649" s="53"/>
      <c r="PJ649" s="53"/>
      <c r="PK649" s="53"/>
      <c r="PL649" s="53"/>
      <c r="PM649" s="53"/>
      <c r="PN649" s="53"/>
      <c r="PO649" s="53"/>
      <c r="PP649" s="53"/>
      <c r="PQ649" s="53"/>
      <c r="PR649" s="53"/>
      <c r="PS649" s="53"/>
      <c r="PT649" s="53"/>
      <c r="PU649" s="53"/>
      <c r="PV649" s="53"/>
      <c r="PW649" s="53"/>
      <c r="PX649" s="53"/>
      <c r="PY649" s="53"/>
      <c r="PZ649" s="53"/>
      <c r="QA649" s="53"/>
      <c r="QB649" s="53"/>
      <c r="QC649" s="53"/>
      <c r="QD649" s="53"/>
      <c r="QE649" s="53"/>
      <c r="QF649" s="53"/>
      <c r="QG649" s="53"/>
      <c r="QH649" s="53"/>
      <c r="QI649" s="53"/>
      <c r="QJ649" s="53"/>
      <c r="QK649" s="53"/>
      <c r="QL649" s="53"/>
      <c r="QM649" s="53"/>
      <c r="QN649" s="53"/>
      <c r="QO649" s="53"/>
      <c r="QP649" s="53"/>
      <c r="QQ649" s="53"/>
      <c r="QR649" s="53"/>
      <c r="QS649" s="53"/>
      <c r="QT649" s="53"/>
      <c r="QU649" s="53"/>
      <c r="QV649" s="53"/>
      <c r="QW649" s="53"/>
      <c r="QX649" s="53"/>
      <c r="QY649" s="53"/>
      <c r="QZ649" s="53"/>
      <c r="RA649" s="53"/>
      <c r="RB649" s="53"/>
      <c r="RC649" s="53"/>
      <c r="RD649" s="53"/>
      <c r="RE649" s="53"/>
      <c r="RF649" s="53"/>
      <c r="RG649" s="53"/>
      <c r="RH649" s="53"/>
      <c r="RI649" s="53"/>
      <c r="RJ649" s="53"/>
      <c r="RK649" s="53"/>
      <c r="RL649" s="53"/>
      <c r="RM649" s="53"/>
      <c r="RN649" s="53"/>
      <c r="RO649" s="53"/>
      <c r="RP649" s="53"/>
      <c r="RQ649" s="53"/>
      <c r="RR649" s="53"/>
      <c r="RS649" s="53"/>
      <c r="RT649" s="53"/>
      <c r="RU649" s="53"/>
      <c r="RV649" s="53"/>
      <c r="RW649" s="53"/>
      <c r="RX649" s="53"/>
      <c r="RY649" s="53"/>
      <c r="RZ649" s="53"/>
      <c r="SA649" s="53"/>
      <c r="SB649" s="53"/>
      <c r="SC649" s="53"/>
      <c r="SD649" s="53"/>
      <c r="SE649" s="53"/>
      <c r="SF649" s="53"/>
      <c r="SG649" s="53"/>
      <c r="SH649" s="53"/>
      <c r="SI649" s="53"/>
      <c r="SJ649" s="53"/>
      <c r="SK649" s="53"/>
      <c r="SL649" s="53"/>
      <c r="SM649" s="53"/>
      <c r="SN649" s="53"/>
      <c r="SO649" s="53"/>
      <c r="SP649" s="53"/>
      <c r="SQ649" s="53"/>
      <c r="SR649" s="53"/>
      <c r="SS649" s="53"/>
      <c r="ST649" s="53"/>
      <c r="SU649" s="53"/>
      <c r="SV649" s="53"/>
      <c r="SW649" s="53"/>
      <c r="SX649" s="53"/>
      <c r="SY649" s="53"/>
      <c r="SZ649" s="53"/>
      <c r="TA649" s="53"/>
      <c r="TB649" s="53"/>
      <c r="TC649" s="53"/>
      <c r="TD649" s="53"/>
      <c r="TE649" s="53"/>
      <c r="TF649" s="53"/>
      <c r="TG649" s="53"/>
      <c r="TH649" s="53"/>
      <c r="TI649" s="53"/>
      <c r="TJ649" s="53"/>
      <c r="TK649" s="53"/>
      <c r="TL649" s="53"/>
      <c r="TM649" s="53"/>
      <c r="TN649" s="53"/>
      <c r="TO649" s="53"/>
      <c r="TP649" s="53"/>
      <c r="TQ649" s="53"/>
      <c r="TR649" s="53"/>
      <c r="TS649" s="53"/>
      <c r="TT649" s="53"/>
      <c r="TU649" s="53"/>
      <c r="TV649" s="53"/>
      <c r="TW649" s="53"/>
      <c r="TX649" s="53"/>
      <c r="TY649" s="53"/>
      <c r="TZ649" s="53"/>
      <c r="UA649" s="53"/>
      <c r="UB649" s="53"/>
      <c r="UC649" s="53"/>
      <c r="UD649" s="53"/>
      <c r="UE649" s="53"/>
      <c r="UF649" s="53"/>
      <c r="UG649" s="53"/>
    </row>
    <row r="650" spans="12:553" s="19" customFormat="1" ht="15.75" customHeight="1" x14ac:dyDescent="0.2">
      <c r="L650" s="66"/>
      <c r="M650" s="66"/>
      <c r="N650" s="52"/>
      <c r="O650" s="53"/>
      <c r="P650" s="53"/>
      <c r="Q650" s="53"/>
      <c r="R650" s="53"/>
      <c r="S650" s="53"/>
      <c r="T650" s="53"/>
      <c r="U650" s="53"/>
      <c r="V650" s="53"/>
      <c r="W650" s="53"/>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c r="DB650" s="53"/>
      <c r="DC650" s="53"/>
      <c r="DD650" s="53"/>
      <c r="DE650" s="53"/>
      <c r="DF650" s="53"/>
      <c r="DG650" s="53"/>
      <c r="DH650" s="53"/>
      <c r="DI650" s="53"/>
      <c r="DJ650" s="53"/>
      <c r="DK650" s="53"/>
      <c r="DL650" s="53"/>
      <c r="DM650" s="53"/>
      <c r="DN650" s="53"/>
      <c r="DO650" s="53"/>
      <c r="DP650" s="53"/>
      <c r="DQ650" s="53"/>
      <c r="DR650" s="53"/>
      <c r="DS650" s="53"/>
      <c r="DT650" s="53"/>
      <c r="DU650" s="53"/>
      <c r="DV650" s="53"/>
      <c r="DW650" s="53"/>
      <c r="DX650" s="53"/>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3"/>
      <c r="FK650" s="53"/>
      <c r="FL650" s="53"/>
      <c r="FM650" s="53"/>
      <c r="FN650" s="53"/>
      <c r="FO650" s="53"/>
      <c r="FP650" s="53"/>
      <c r="FQ650" s="53"/>
      <c r="FR650" s="53"/>
      <c r="FS650" s="53"/>
      <c r="FT650" s="53"/>
      <c r="FU650" s="53"/>
      <c r="FV650" s="53"/>
      <c r="FW650" s="53"/>
      <c r="FX650" s="53"/>
      <c r="FY650" s="53"/>
      <c r="FZ650" s="53"/>
      <c r="GA650" s="53"/>
      <c r="GB650" s="53"/>
      <c r="GC650" s="53"/>
      <c r="GD650" s="53"/>
      <c r="GE650" s="53"/>
      <c r="GF650" s="53"/>
      <c r="GG650" s="53"/>
      <c r="GH650" s="53"/>
      <c r="GI650" s="53"/>
      <c r="GJ650" s="53"/>
      <c r="GK650" s="53"/>
      <c r="GL650" s="53"/>
      <c r="GM650" s="53"/>
      <c r="GN650" s="53"/>
      <c r="GO650" s="53"/>
      <c r="GP650" s="53"/>
      <c r="GQ650" s="53"/>
      <c r="GR650" s="53"/>
      <c r="GS650" s="53"/>
      <c r="GT650" s="53"/>
      <c r="GU650" s="53"/>
      <c r="GV650" s="53"/>
      <c r="GW650" s="53"/>
      <c r="GX650" s="53"/>
      <c r="GY650" s="53"/>
      <c r="GZ650" s="53"/>
      <c r="HA650" s="53"/>
      <c r="HB650" s="53"/>
      <c r="HC650" s="53"/>
      <c r="HD650" s="53"/>
      <c r="HE650" s="53"/>
      <c r="HF650" s="53"/>
      <c r="HG650" s="53"/>
      <c r="HH650" s="53"/>
      <c r="HI650" s="53"/>
      <c r="HJ650" s="53"/>
      <c r="HK650" s="53"/>
      <c r="HL650" s="53"/>
      <c r="HM650" s="53"/>
      <c r="HN650" s="53"/>
      <c r="HO650" s="53"/>
      <c r="HP650" s="53"/>
      <c r="HQ650" s="53"/>
      <c r="HR650" s="53"/>
      <c r="HS650" s="53"/>
      <c r="HT650" s="53"/>
      <c r="HU650" s="53"/>
      <c r="HV650" s="53"/>
      <c r="HW650" s="53"/>
      <c r="HX650" s="53"/>
      <c r="HY650" s="53"/>
      <c r="HZ650" s="53"/>
      <c r="IA650" s="53"/>
      <c r="IB650" s="53"/>
      <c r="IC650" s="53"/>
      <c r="ID650" s="53"/>
      <c r="IE650" s="53"/>
      <c r="IF650" s="53"/>
      <c r="IG650" s="53"/>
      <c r="IH650" s="53"/>
      <c r="II650" s="53"/>
      <c r="IJ650" s="53"/>
      <c r="IK650" s="53"/>
      <c r="IL650" s="53"/>
      <c r="IM650" s="53"/>
      <c r="IN650" s="53"/>
      <c r="IO650" s="53"/>
      <c r="IP650" s="53"/>
      <c r="IQ650" s="53"/>
      <c r="IR650" s="53"/>
      <c r="IS650" s="53"/>
      <c r="IT650" s="53"/>
      <c r="IU650" s="53"/>
      <c r="IV650" s="53"/>
      <c r="IW650" s="53"/>
      <c r="IX650" s="53"/>
      <c r="IY650" s="53"/>
      <c r="IZ650" s="53"/>
      <c r="JA650" s="53"/>
      <c r="JB650" s="53"/>
      <c r="JC650" s="53"/>
      <c r="JD650" s="53"/>
      <c r="JE650" s="53"/>
      <c r="JF650" s="53"/>
      <c r="JG650" s="53"/>
      <c r="JH650" s="53"/>
      <c r="JI650" s="53"/>
      <c r="JJ650" s="53"/>
      <c r="JK650" s="53"/>
      <c r="JL650" s="53"/>
      <c r="JM650" s="53"/>
      <c r="JN650" s="53"/>
      <c r="JO650" s="53"/>
      <c r="JP650" s="53"/>
      <c r="JQ650" s="53"/>
      <c r="JR650" s="53"/>
      <c r="JS650" s="53"/>
      <c r="JT650" s="53"/>
      <c r="JU650" s="53"/>
      <c r="JV650" s="53"/>
      <c r="JW650" s="53"/>
      <c r="JX650" s="53"/>
      <c r="JY650" s="53"/>
      <c r="JZ650" s="53"/>
      <c r="KA650" s="53"/>
      <c r="KB650" s="53"/>
      <c r="KC650" s="53"/>
      <c r="KD650" s="53"/>
      <c r="KE650" s="53"/>
      <c r="KF650" s="53"/>
      <c r="KG650" s="53"/>
      <c r="KH650" s="53"/>
      <c r="KI650" s="53"/>
      <c r="KJ650" s="53"/>
      <c r="KK650" s="53"/>
      <c r="KL650" s="53"/>
      <c r="KM650" s="53"/>
      <c r="KN650" s="53"/>
      <c r="KO650" s="53"/>
      <c r="KP650" s="53"/>
      <c r="KQ650" s="53"/>
      <c r="KR650" s="53"/>
      <c r="KS650" s="53"/>
      <c r="KT650" s="53"/>
      <c r="KU650" s="53"/>
      <c r="KV650" s="53"/>
      <c r="KW650" s="53"/>
      <c r="KX650" s="53"/>
      <c r="KY650" s="53"/>
      <c r="KZ650" s="53"/>
      <c r="LA650" s="53"/>
      <c r="LB650" s="53"/>
      <c r="LC650" s="53"/>
      <c r="LD650" s="53"/>
      <c r="LE650" s="53"/>
      <c r="LF650" s="53"/>
      <c r="LG650" s="53"/>
      <c r="LH650" s="53"/>
      <c r="LI650" s="53"/>
      <c r="LJ650" s="53"/>
      <c r="LK650" s="53"/>
      <c r="LL650" s="53"/>
      <c r="LM650" s="53"/>
      <c r="LN650" s="53"/>
      <c r="LO650" s="53"/>
      <c r="LP650" s="53"/>
      <c r="LQ650" s="53"/>
      <c r="LR650" s="53"/>
      <c r="LS650" s="53"/>
      <c r="LT650" s="53"/>
      <c r="LU650" s="53"/>
      <c r="LV650" s="53"/>
      <c r="LW650" s="53"/>
      <c r="LX650" s="53"/>
      <c r="LY650" s="53"/>
      <c r="LZ650" s="53"/>
      <c r="MA650" s="53"/>
      <c r="MB650" s="53"/>
      <c r="MC650" s="53"/>
      <c r="MD650" s="53"/>
      <c r="ME650" s="53"/>
      <c r="MF650" s="53"/>
      <c r="MG650" s="53"/>
      <c r="MH650" s="53"/>
      <c r="MI650" s="53"/>
      <c r="MJ650" s="53"/>
      <c r="MK650" s="53"/>
      <c r="ML650" s="53"/>
      <c r="MM650" s="53"/>
      <c r="MN650" s="53"/>
      <c r="MO650" s="53"/>
      <c r="MP650" s="53"/>
      <c r="MQ650" s="53"/>
      <c r="MR650" s="53"/>
      <c r="MS650" s="53"/>
      <c r="MT650" s="53"/>
      <c r="MU650" s="53"/>
      <c r="MV650" s="53"/>
      <c r="MW650" s="53"/>
      <c r="MX650" s="53"/>
      <c r="MY650" s="53"/>
      <c r="MZ650" s="53"/>
      <c r="NA650" s="53"/>
      <c r="NB650" s="53"/>
      <c r="NC650" s="53"/>
      <c r="ND650" s="53"/>
      <c r="NE650" s="53"/>
      <c r="NF650" s="53"/>
      <c r="NG650" s="53"/>
      <c r="NH650" s="53"/>
      <c r="NI650" s="53"/>
      <c r="NJ650" s="53"/>
      <c r="NK650" s="53"/>
      <c r="NL650" s="53"/>
      <c r="NM650" s="53"/>
      <c r="NN650" s="53"/>
      <c r="NO650" s="53"/>
      <c r="NP650" s="53"/>
      <c r="NQ650" s="53"/>
      <c r="NR650" s="53"/>
      <c r="NS650" s="53"/>
      <c r="NT650" s="53"/>
      <c r="NU650" s="53"/>
      <c r="NV650" s="53"/>
      <c r="NW650" s="53"/>
      <c r="NX650" s="53"/>
      <c r="NY650" s="53"/>
      <c r="NZ650" s="53"/>
      <c r="OA650" s="53"/>
      <c r="OB650" s="53"/>
      <c r="OC650" s="53"/>
      <c r="OD650" s="53"/>
      <c r="OE650" s="53"/>
      <c r="OF650" s="53"/>
      <c r="OG650" s="53"/>
      <c r="OH650" s="53"/>
      <c r="OI650" s="53"/>
      <c r="OJ650" s="53"/>
      <c r="OK650" s="53"/>
      <c r="OL650" s="53"/>
      <c r="OM650" s="53"/>
      <c r="ON650" s="53"/>
      <c r="OO650" s="53"/>
      <c r="OP650" s="53"/>
      <c r="OQ650" s="53"/>
      <c r="OR650" s="53"/>
      <c r="OS650" s="53"/>
      <c r="OT650" s="53"/>
      <c r="OU650" s="53"/>
      <c r="OV650" s="53"/>
      <c r="OW650" s="53"/>
      <c r="OX650" s="53"/>
      <c r="OY650" s="53"/>
      <c r="OZ650" s="53"/>
      <c r="PA650" s="53"/>
      <c r="PB650" s="53"/>
      <c r="PC650" s="53"/>
      <c r="PD650" s="53"/>
      <c r="PE650" s="53"/>
      <c r="PF650" s="53"/>
      <c r="PG650" s="53"/>
      <c r="PH650" s="53"/>
      <c r="PI650" s="53"/>
      <c r="PJ650" s="53"/>
      <c r="PK650" s="53"/>
      <c r="PL650" s="53"/>
      <c r="PM650" s="53"/>
      <c r="PN650" s="53"/>
      <c r="PO650" s="53"/>
      <c r="PP650" s="53"/>
      <c r="PQ650" s="53"/>
      <c r="PR650" s="53"/>
      <c r="PS650" s="53"/>
      <c r="PT650" s="53"/>
      <c r="PU650" s="53"/>
      <c r="PV650" s="53"/>
      <c r="PW650" s="53"/>
      <c r="PX650" s="53"/>
      <c r="PY650" s="53"/>
      <c r="PZ650" s="53"/>
      <c r="QA650" s="53"/>
      <c r="QB650" s="53"/>
      <c r="QC650" s="53"/>
      <c r="QD650" s="53"/>
      <c r="QE650" s="53"/>
      <c r="QF650" s="53"/>
      <c r="QG650" s="53"/>
      <c r="QH650" s="53"/>
      <c r="QI650" s="53"/>
      <c r="QJ650" s="53"/>
      <c r="QK650" s="53"/>
      <c r="QL650" s="53"/>
      <c r="QM650" s="53"/>
      <c r="QN650" s="53"/>
      <c r="QO650" s="53"/>
      <c r="QP650" s="53"/>
      <c r="QQ650" s="53"/>
      <c r="QR650" s="53"/>
      <c r="QS650" s="53"/>
      <c r="QT650" s="53"/>
      <c r="QU650" s="53"/>
      <c r="QV650" s="53"/>
      <c r="QW650" s="53"/>
      <c r="QX650" s="53"/>
      <c r="QY650" s="53"/>
      <c r="QZ650" s="53"/>
      <c r="RA650" s="53"/>
      <c r="RB650" s="53"/>
      <c r="RC650" s="53"/>
      <c r="RD650" s="53"/>
      <c r="RE650" s="53"/>
      <c r="RF650" s="53"/>
      <c r="RG650" s="53"/>
      <c r="RH650" s="53"/>
      <c r="RI650" s="53"/>
      <c r="RJ650" s="53"/>
      <c r="RK650" s="53"/>
      <c r="RL650" s="53"/>
      <c r="RM650" s="53"/>
      <c r="RN650" s="53"/>
      <c r="RO650" s="53"/>
      <c r="RP650" s="53"/>
      <c r="RQ650" s="53"/>
      <c r="RR650" s="53"/>
      <c r="RS650" s="53"/>
      <c r="RT650" s="53"/>
      <c r="RU650" s="53"/>
      <c r="RV650" s="53"/>
      <c r="RW650" s="53"/>
      <c r="RX650" s="53"/>
      <c r="RY650" s="53"/>
      <c r="RZ650" s="53"/>
      <c r="SA650" s="53"/>
      <c r="SB650" s="53"/>
      <c r="SC650" s="53"/>
      <c r="SD650" s="53"/>
      <c r="SE650" s="53"/>
      <c r="SF650" s="53"/>
      <c r="SG650" s="53"/>
      <c r="SH650" s="53"/>
      <c r="SI650" s="53"/>
      <c r="SJ650" s="53"/>
      <c r="SK650" s="53"/>
      <c r="SL650" s="53"/>
      <c r="SM650" s="53"/>
      <c r="SN650" s="53"/>
      <c r="SO650" s="53"/>
      <c r="SP650" s="53"/>
      <c r="SQ650" s="53"/>
      <c r="SR650" s="53"/>
      <c r="SS650" s="53"/>
      <c r="ST650" s="53"/>
      <c r="SU650" s="53"/>
      <c r="SV650" s="53"/>
      <c r="SW650" s="53"/>
      <c r="SX650" s="53"/>
      <c r="SY650" s="53"/>
      <c r="SZ650" s="53"/>
      <c r="TA650" s="53"/>
      <c r="TB650" s="53"/>
      <c r="TC650" s="53"/>
      <c r="TD650" s="53"/>
      <c r="TE650" s="53"/>
      <c r="TF650" s="53"/>
      <c r="TG650" s="53"/>
      <c r="TH650" s="53"/>
      <c r="TI650" s="53"/>
      <c r="TJ650" s="53"/>
      <c r="TK650" s="53"/>
      <c r="TL650" s="53"/>
      <c r="TM650" s="53"/>
      <c r="TN650" s="53"/>
      <c r="TO650" s="53"/>
      <c r="TP650" s="53"/>
      <c r="TQ650" s="53"/>
      <c r="TR650" s="53"/>
      <c r="TS650" s="53"/>
      <c r="TT650" s="53"/>
      <c r="TU650" s="53"/>
      <c r="TV650" s="53"/>
      <c r="TW650" s="53"/>
      <c r="TX650" s="53"/>
      <c r="TY650" s="53"/>
      <c r="TZ650" s="53"/>
      <c r="UA650" s="53"/>
      <c r="UB650" s="53"/>
      <c r="UC650" s="53"/>
      <c r="UD650" s="53"/>
      <c r="UE650" s="53"/>
      <c r="UF650" s="53"/>
      <c r="UG650" s="53"/>
    </row>
    <row r="651" spans="12:553" s="19" customFormat="1" ht="15.75" customHeight="1" x14ac:dyDescent="0.2">
      <c r="L651" s="66"/>
      <c r="M651" s="66"/>
      <c r="N651" s="52"/>
      <c r="O651" s="53"/>
      <c r="P651" s="53"/>
      <c r="Q651" s="53"/>
      <c r="R651" s="53"/>
      <c r="S651" s="53"/>
      <c r="T651" s="53"/>
      <c r="U651" s="53"/>
      <c r="V651" s="53"/>
      <c r="W651" s="53"/>
      <c r="X651" s="53"/>
      <c r="Y651" s="53"/>
      <c r="Z651" s="53"/>
      <c r="AA651" s="53"/>
      <c r="AB651" s="53"/>
      <c r="AC651" s="53"/>
      <c r="AD651" s="53"/>
      <c r="AE651" s="53"/>
      <c r="AF651" s="53"/>
      <c r="AG651" s="53"/>
      <c r="AH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c r="BM651" s="53"/>
      <c r="BN651" s="53"/>
      <c r="BO651" s="53"/>
      <c r="BP651" s="53"/>
      <c r="BQ651" s="53"/>
      <c r="BR651" s="53"/>
      <c r="BS651" s="53"/>
      <c r="BT651" s="53"/>
      <c r="BU651" s="53"/>
      <c r="BV651" s="53"/>
      <c r="BW651" s="53"/>
      <c r="BX651" s="53"/>
      <c r="BY651" s="53"/>
      <c r="BZ651" s="53"/>
      <c r="CA651" s="53"/>
      <c r="CB651" s="53"/>
      <c r="CC651" s="53"/>
      <c r="CD651" s="53"/>
      <c r="CE651" s="53"/>
      <c r="CF651" s="53"/>
      <c r="CG651" s="53"/>
      <c r="CH651" s="53"/>
      <c r="CI651" s="53"/>
      <c r="CJ651" s="53"/>
      <c r="CK651" s="53"/>
      <c r="CL651" s="53"/>
      <c r="CM651" s="53"/>
      <c r="CN651" s="53"/>
      <c r="CO651" s="53"/>
      <c r="CP651" s="53"/>
      <c r="CQ651" s="53"/>
      <c r="CR651" s="53"/>
      <c r="CS651" s="53"/>
      <c r="CT651" s="53"/>
      <c r="CU651" s="53"/>
      <c r="CV651" s="53"/>
      <c r="CW651" s="53"/>
      <c r="CX651" s="53"/>
      <c r="CY651" s="53"/>
      <c r="CZ651" s="53"/>
      <c r="DA651" s="53"/>
      <c r="DB651" s="53"/>
      <c r="DC651" s="53"/>
      <c r="DD651" s="53"/>
      <c r="DE651" s="53"/>
      <c r="DF651" s="53"/>
      <c r="DG651" s="53"/>
      <c r="DH651" s="53"/>
      <c r="DI651" s="53"/>
      <c r="DJ651" s="53"/>
      <c r="DK651" s="53"/>
      <c r="DL651" s="53"/>
      <c r="DM651" s="53"/>
      <c r="DN651" s="53"/>
      <c r="DO651" s="53"/>
      <c r="DP651" s="53"/>
      <c r="DQ651" s="53"/>
      <c r="DR651" s="53"/>
      <c r="DS651" s="53"/>
      <c r="DT651" s="53"/>
      <c r="DU651" s="53"/>
      <c r="DV651" s="53"/>
      <c r="DW651" s="53"/>
      <c r="DX651" s="53"/>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3"/>
      <c r="FK651" s="53"/>
      <c r="FL651" s="53"/>
      <c r="FM651" s="53"/>
      <c r="FN651" s="53"/>
      <c r="FO651" s="53"/>
      <c r="FP651" s="53"/>
      <c r="FQ651" s="53"/>
      <c r="FR651" s="53"/>
      <c r="FS651" s="53"/>
      <c r="FT651" s="53"/>
      <c r="FU651" s="53"/>
      <c r="FV651" s="53"/>
      <c r="FW651" s="53"/>
      <c r="FX651" s="53"/>
      <c r="FY651" s="53"/>
      <c r="FZ651" s="53"/>
      <c r="GA651" s="53"/>
      <c r="GB651" s="53"/>
      <c r="GC651" s="53"/>
      <c r="GD651" s="53"/>
      <c r="GE651" s="53"/>
      <c r="GF651" s="53"/>
      <c r="GG651" s="53"/>
      <c r="GH651" s="53"/>
      <c r="GI651" s="53"/>
      <c r="GJ651" s="53"/>
      <c r="GK651" s="53"/>
      <c r="GL651" s="53"/>
      <c r="GM651" s="53"/>
      <c r="GN651" s="53"/>
      <c r="GO651" s="53"/>
      <c r="GP651" s="53"/>
      <c r="GQ651" s="53"/>
      <c r="GR651" s="53"/>
      <c r="GS651" s="53"/>
      <c r="GT651" s="53"/>
      <c r="GU651" s="53"/>
      <c r="GV651" s="53"/>
      <c r="GW651" s="53"/>
      <c r="GX651" s="53"/>
      <c r="GY651" s="53"/>
      <c r="GZ651" s="53"/>
      <c r="HA651" s="53"/>
      <c r="HB651" s="53"/>
      <c r="HC651" s="53"/>
      <c r="HD651" s="53"/>
      <c r="HE651" s="53"/>
      <c r="HF651" s="53"/>
      <c r="HG651" s="53"/>
      <c r="HH651" s="53"/>
      <c r="HI651" s="53"/>
      <c r="HJ651" s="53"/>
      <c r="HK651" s="53"/>
      <c r="HL651" s="53"/>
      <c r="HM651" s="53"/>
      <c r="HN651" s="53"/>
      <c r="HO651" s="53"/>
      <c r="HP651" s="53"/>
      <c r="HQ651" s="53"/>
      <c r="HR651" s="53"/>
      <c r="HS651" s="53"/>
      <c r="HT651" s="53"/>
      <c r="HU651" s="53"/>
      <c r="HV651" s="53"/>
      <c r="HW651" s="53"/>
      <c r="HX651" s="53"/>
      <c r="HY651" s="53"/>
      <c r="HZ651" s="53"/>
      <c r="IA651" s="53"/>
      <c r="IB651" s="53"/>
      <c r="IC651" s="53"/>
      <c r="ID651" s="53"/>
      <c r="IE651" s="53"/>
      <c r="IF651" s="53"/>
      <c r="IG651" s="53"/>
      <c r="IH651" s="53"/>
      <c r="II651" s="53"/>
      <c r="IJ651" s="53"/>
      <c r="IK651" s="53"/>
      <c r="IL651" s="53"/>
      <c r="IM651" s="53"/>
      <c r="IN651" s="53"/>
      <c r="IO651" s="53"/>
      <c r="IP651" s="53"/>
      <c r="IQ651" s="53"/>
      <c r="IR651" s="53"/>
      <c r="IS651" s="53"/>
      <c r="IT651" s="53"/>
      <c r="IU651" s="53"/>
      <c r="IV651" s="53"/>
      <c r="IW651" s="53"/>
      <c r="IX651" s="53"/>
      <c r="IY651" s="53"/>
      <c r="IZ651" s="53"/>
      <c r="JA651" s="53"/>
      <c r="JB651" s="53"/>
      <c r="JC651" s="53"/>
      <c r="JD651" s="53"/>
      <c r="JE651" s="53"/>
      <c r="JF651" s="53"/>
      <c r="JG651" s="53"/>
      <c r="JH651" s="53"/>
      <c r="JI651" s="53"/>
      <c r="JJ651" s="53"/>
      <c r="JK651" s="53"/>
      <c r="JL651" s="53"/>
      <c r="JM651" s="53"/>
      <c r="JN651" s="53"/>
      <c r="JO651" s="53"/>
      <c r="JP651" s="53"/>
      <c r="JQ651" s="53"/>
      <c r="JR651" s="53"/>
      <c r="JS651" s="53"/>
      <c r="JT651" s="53"/>
      <c r="JU651" s="53"/>
      <c r="JV651" s="53"/>
      <c r="JW651" s="53"/>
      <c r="JX651" s="53"/>
      <c r="JY651" s="53"/>
      <c r="JZ651" s="53"/>
      <c r="KA651" s="53"/>
      <c r="KB651" s="53"/>
      <c r="KC651" s="53"/>
      <c r="KD651" s="53"/>
      <c r="KE651" s="53"/>
      <c r="KF651" s="53"/>
      <c r="KG651" s="53"/>
      <c r="KH651" s="53"/>
      <c r="KI651" s="53"/>
      <c r="KJ651" s="53"/>
      <c r="KK651" s="53"/>
      <c r="KL651" s="53"/>
      <c r="KM651" s="53"/>
      <c r="KN651" s="53"/>
      <c r="KO651" s="53"/>
      <c r="KP651" s="53"/>
      <c r="KQ651" s="53"/>
      <c r="KR651" s="53"/>
      <c r="KS651" s="53"/>
      <c r="KT651" s="53"/>
      <c r="KU651" s="53"/>
      <c r="KV651" s="53"/>
      <c r="KW651" s="53"/>
      <c r="KX651" s="53"/>
      <c r="KY651" s="53"/>
      <c r="KZ651" s="53"/>
      <c r="LA651" s="53"/>
      <c r="LB651" s="53"/>
      <c r="LC651" s="53"/>
      <c r="LD651" s="53"/>
      <c r="LE651" s="53"/>
      <c r="LF651" s="53"/>
      <c r="LG651" s="53"/>
      <c r="LH651" s="53"/>
      <c r="LI651" s="53"/>
      <c r="LJ651" s="53"/>
      <c r="LK651" s="53"/>
      <c r="LL651" s="53"/>
      <c r="LM651" s="53"/>
      <c r="LN651" s="53"/>
      <c r="LO651" s="53"/>
      <c r="LP651" s="53"/>
      <c r="LQ651" s="53"/>
      <c r="LR651" s="53"/>
      <c r="LS651" s="53"/>
      <c r="LT651" s="53"/>
      <c r="LU651" s="53"/>
      <c r="LV651" s="53"/>
      <c r="LW651" s="53"/>
      <c r="LX651" s="53"/>
      <c r="LY651" s="53"/>
      <c r="LZ651" s="53"/>
      <c r="MA651" s="53"/>
      <c r="MB651" s="53"/>
      <c r="MC651" s="53"/>
      <c r="MD651" s="53"/>
      <c r="ME651" s="53"/>
      <c r="MF651" s="53"/>
      <c r="MG651" s="53"/>
      <c r="MH651" s="53"/>
      <c r="MI651" s="53"/>
      <c r="MJ651" s="53"/>
      <c r="MK651" s="53"/>
      <c r="ML651" s="53"/>
      <c r="MM651" s="53"/>
      <c r="MN651" s="53"/>
      <c r="MO651" s="53"/>
      <c r="MP651" s="53"/>
      <c r="MQ651" s="53"/>
      <c r="MR651" s="53"/>
      <c r="MS651" s="53"/>
      <c r="MT651" s="53"/>
      <c r="MU651" s="53"/>
      <c r="MV651" s="53"/>
      <c r="MW651" s="53"/>
      <c r="MX651" s="53"/>
      <c r="MY651" s="53"/>
      <c r="MZ651" s="53"/>
      <c r="NA651" s="53"/>
      <c r="NB651" s="53"/>
      <c r="NC651" s="53"/>
      <c r="ND651" s="53"/>
      <c r="NE651" s="53"/>
      <c r="NF651" s="53"/>
      <c r="NG651" s="53"/>
      <c r="NH651" s="53"/>
      <c r="NI651" s="53"/>
      <c r="NJ651" s="53"/>
      <c r="NK651" s="53"/>
      <c r="NL651" s="53"/>
      <c r="NM651" s="53"/>
      <c r="NN651" s="53"/>
      <c r="NO651" s="53"/>
      <c r="NP651" s="53"/>
      <c r="NQ651" s="53"/>
      <c r="NR651" s="53"/>
      <c r="NS651" s="53"/>
      <c r="NT651" s="53"/>
      <c r="NU651" s="53"/>
      <c r="NV651" s="53"/>
      <c r="NW651" s="53"/>
      <c r="NX651" s="53"/>
      <c r="NY651" s="53"/>
      <c r="NZ651" s="53"/>
      <c r="OA651" s="53"/>
      <c r="OB651" s="53"/>
      <c r="OC651" s="53"/>
      <c r="OD651" s="53"/>
      <c r="OE651" s="53"/>
      <c r="OF651" s="53"/>
      <c r="OG651" s="53"/>
      <c r="OH651" s="53"/>
      <c r="OI651" s="53"/>
      <c r="OJ651" s="53"/>
      <c r="OK651" s="53"/>
      <c r="OL651" s="53"/>
      <c r="OM651" s="53"/>
      <c r="ON651" s="53"/>
      <c r="OO651" s="53"/>
      <c r="OP651" s="53"/>
      <c r="OQ651" s="53"/>
      <c r="OR651" s="53"/>
      <c r="OS651" s="53"/>
      <c r="OT651" s="53"/>
      <c r="OU651" s="53"/>
      <c r="OV651" s="53"/>
      <c r="OW651" s="53"/>
      <c r="OX651" s="53"/>
      <c r="OY651" s="53"/>
      <c r="OZ651" s="53"/>
      <c r="PA651" s="53"/>
      <c r="PB651" s="53"/>
      <c r="PC651" s="53"/>
      <c r="PD651" s="53"/>
      <c r="PE651" s="53"/>
      <c r="PF651" s="53"/>
      <c r="PG651" s="53"/>
      <c r="PH651" s="53"/>
      <c r="PI651" s="53"/>
      <c r="PJ651" s="53"/>
      <c r="PK651" s="53"/>
      <c r="PL651" s="53"/>
      <c r="PM651" s="53"/>
      <c r="PN651" s="53"/>
      <c r="PO651" s="53"/>
      <c r="PP651" s="53"/>
      <c r="PQ651" s="53"/>
      <c r="PR651" s="53"/>
      <c r="PS651" s="53"/>
      <c r="PT651" s="53"/>
      <c r="PU651" s="53"/>
      <c r="PV651" s="53"/>
      <c r="PW651" s="53"/>
      <c r="PX651" s="53"/>
      <c r="PY651" s="53"/>
      <c r="PZ651" s="53"/>
      <c r="QA651" s="53"/>
      <c r="QB651" s="53"/>
      <c r="QC651" s="53"/>
      <c r="QD651" s="53"/>
      <c r="QE651" s="53"/>
      <c r="QF651" s="53"/>
      <c r="QG651" s="53"/>
      <c r="QH651" s="53"/>
      <c r="QI651" s="53"/>
      <c r="QJ651" s="53"/>
      <c r="QK651" s="53"/>
      <c r="QL651" s="53"/>
      <c r="QM651" s="53"/>
      <c r="QN651" s="53"/>
      <c r="QO651" s="53"/>
      <c r="QP651" s="53"/>
      <c r="QQ651" s="53"/>
      <c r="QR651" s="53"/>
      <c r="QS651" s="53"/>
      <c r="QT651" s="53"/>
      <c r="QU651" s="53"/>
      <c r="QV651" s="53"/>
      <c r="QW651" s="53"/>
      <c r="QX651" s="53"/>
      <c r="QY651" s="53"/>
      <c r="QZ651" s="53"/>
      <c r="RA651" s="53"/>
      <c r="RB651" s="53"/>
      <c r="RC651" s="53"/>
      <c r="RD651" s="53"/>
      <c r="RE651" s="53"/>
      <c r="RF651" s="53"/>
      <c r="RG651" s="53"/>
      <c r="RH651" s="53"/>
      <c r="RI651" s="53"/>
      <c r="RJ651" s="53"/>
      <c r="RK651" s="53"/>
      <c r="RL651" s="53"/>
      <c r="RM651" s="53"/>
      <c r="RN651" s="53"/>
      <c r="RO651" s="53"/>
      <c r="RP651" s="53"/>
      <c r="RQ651" s="53"/>
      <c r="RR651" s="53"/>
      <c r="RS651" s="53"/>
      <c r="RT651" s="53"/>
      <c r="RU651" s="53"/>
      <c r="RV651" s="53"/>
      <c r="RW651" s="53"/>
      <c r="RX651" s="53"/>
      <c r="RY651" s="53"/>
      <c r="RZ651" s="53"/>
      <c r="SA651" s="53"/>
      <c r="SB651" s="53"/>
      <c r="SC651" s="53"/>
      <c r="SD651" s="53"/>
      <c r="SE651" s="53"/>
      <c r="SF651" s="53"/>
      <c r="SG651" s="53"/>
      <c r="SH651" s="53"/>
      <c r="SI651" s="53"/>
      <c r="SJ651" s="53"/>
      <c r="SK651" s="53"/>
      <c r="SL651" s="53"/>
      <c r="SM651" s="53"/>
      <c r="SN651" s="53"/>
      <c r="SO651" s="53"/>
      <c r="SP651" s="53"/>
      <c r="SQ651" s="53"/>
      <c r="SR651" s="53"/>
      <c r="SS651" s="53"/>
      <c r="ST651" s="53"/>
      <c r="SU651" s="53"/>
      <c r="SV651" s="53"/>
      <c r="SW651" s="53"/>
      <c r="SX651" s="53"/>
      <c r="SY651" s="53"/>
      <c r="SZ651" s="53"/>
      <c r="TA651" s="53"/>
      <c r="TB651" s="53"/>
      <c r="TC651" s="53"/>
      <c r="TD651" s="53"/>
      <c r="TE651" s="53"/>
      <c r="TF651" s="53"/>
      <c r="TG651" s="53"/>
      <c r="TH651" s="53"/>
      <c r="TI651" s="53"/>
      <c r="TJ651" s="53"/>
      <c r="TK651" s="53"/>
      <c r="TL651" s="53"/>
      <c r="TM651" s="53"/>
      <c r="TN651" s="53"/>
      <c r="TO651" s="53"/>
      <c r="TP651" s="53"/>
      <c r="TQ651" s="53"/>
      <c r="TR651" s="53"/>
      <c r="TS651" s="53"/>
      <c r="TT651" s="53"/>
      <c r="TU651" s="53"/>
      <c r="TV651" s="53"/>
      <c r="TW651" s="53"/>
      <c r="TX651" s="53"/>
      <c r="TY651" s="53"/>
      <c r="TZ651" s="53"/>
      <c r="UA651" s="53"/>
      <c r="UB651" s="53"/>
      <c r="UC651" s="53"/>
      <c r="UD651" s="53"/>
      <c r="UE651" s="53"/>
      <c r="UF651" s="53"/>
      <c r="UG651" s="53"/>
    </row>
    <row r="652" spans="12:553" s="19" customFormat="1" ht="15.75" customHeight="1" x14ac:dyDescent="0.2">
      <c r="L652" s="66"/>
      <c r="M652" s="66"/>
      <c r="N652" s="52"/>
      <c r="O652" s="53"/>
      <c r="P652" s="53"/>
      <c r="Q652" s="53"/>
      <c r="R652" s="53"/>
      <c r="S652" s="53"/>
      <c r="T652" s="53"/>
      <c r="U652" s="53"/>
      <c r="V652" s="53"/>
      <c r="W652" s="53"/>
      <c r="X652" s="53"/>
      <c r="Y652" s="53"/>
      <c r="Z652" s="53"/>
      <c r="AA652" s="53"/>
      <c r="AB652" s="53"/>
      <c r="AC652" s="53"/>
      <c r="AD652" s="53"/>
      <c r="AE652" s="53"/>
      <c r="AF652" s="53"/>
      <c r="AG652" s="53"/>
      <c r="AH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c r="BM652" s="53"/>
      <c r="BN652" s="53"/>
      <c r="BO652" s="53"/>
      <c r="BP652" s="53"/>
      <c r="BQ652" s="53"/>
      <c r="BR652" s="53"/>
      <c r="BS652" s="53"/>
      <c r="BT652" s="53"/>
      <c r="BU652" s="53"/>
      <c r="BV652" s="53"/>
      <c r="BW652" s="53"/>
      <c r="BX652" s="53"/>
      <c r="BY652" s="53"/>
      <c r="BZ652" s="53"/>
      <c r="CA652" s="53"/>
      <c r="CB652" s="53"/>
      <c r="CC652" s="53"/>
      <c r="CD652" s="53"/>
      <c r="CE652" s="53"/>
      <c r="CF652" s="53"/>
      <c r="CG652" s="53"/>
      <c r="CH652" s="53"/>
      <c r="CI652" s="53"/>
      <c r="CJ652" s="53"/>
      <c r="CK652" s="53"/>
      <c r="CL652" s="53"/>
      <c r="CM652" s="53"/>
      <c r="CN652" s="53"/>
      <c r="CO652" s="53"/>
      <c r="CP652" s="53"/>
      <c r="CQ652" s="53"/>
      <c r="CR652" s="53"/>
      <c r="CS652" s="53"/>
      <c r="CT652" s="53"/>
      <c r="CU652" s="53"/>
      <c r="CV652" s="53"/>
      <c r="CW652" s="53"/>
      <c r="CX652" s="53"/>
      <c r="CY652" s="53"/>
      <c r="CZ652" s="53"/>
      <c r="DA652" s="53"/>
      <c r="DB652" s="53"/>
      <c r="DC652" s="53"/>
      <c r="DD652" s="53"/>
      <c r="DE652" s="53"/>
      <c r="DF652" s="53"/>
      <c r="DG652" s="53"/>
      <c r="DH652" s="53"/>
      <c r="DI652" s="53"/>
      <c r="DJ652" s="53"/>
      <c r="DK652" s="53"/>
      <c r="DL652" s="53"/>
      <c r="DM652" s="53"/>
      <c r="DN652" s="53"/>
      <c r="DO652" s="53"/>
      <c r="DP652" s="53"/>
      <c r="DQ652" s="53"/>
      <c r="DR652" s="53"/>
      <c r="DS652" s="53"/>
      <c r="DT652" s="53"/>
      <c r="DU652" s="53"/>
      <c r="DV652" s="53"/>
      <c r="DW652" s="53"/>
      <c r="DX652" s="53"/>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3"/>
      <c r="FK652" s="53"/>
      <c r="FL652" s="53"/>
      <c r="FM652" s="53"/>
      <c r="FN652" s="53"/>
      <c r="FO652" s="53"/>
      <c r="FP652" s="53"/>
      <c r="FQ652" s="53"/>
      <c r="FR652" s="53"/>
      <c r="FS652" s="53"/>
      <c r="FT652" s="53"/>
      <c r="FU652" s="53"/>
      <c r="FV652" s="53"/>
      <c r="FW652" s="53"/>
      <c r="FX652" s="53"/>
      <c r="FY652" s="53"/>
      <c r="FZ652" s="53"/>
      <c r="GA652" s="53"/>
      <c r="GB652" s="53"/>
      <c r="GC652" s="53"/>
      <c r="GD652" s="53"/>
      <c r="GE652" s="53"/>
      <c r="GF652" s="53"/>
      <c r="GG652" s="53"/>
      <c r="GH652" s="53"/>
      <c r="GI652" s="53"/>
      <c r="GJ652" s="53"/>
      <c r="GK652" s="53"/>
      <c r="GL652" s="53"/>
      <c r="GM652" s="53"/>
      <c r="GN652" s="53"/>
      <c r="GO652" s="53"/>
      <c r="GP652" s="53"/>
      <c r="GQ652" s="53"/>
      <c r="GR652" s="53"/>
      <c r="GS652" s="53"/>
      <c r="GT652" s="53"/>
      <c r="GU652" s="53"/>
      <c r="GV652" s="53"/>
      <c r="GW652" s="53"/>
      <c r="GX652" s="53"/>
      <c r="GY652" s="53"/>
      <c r="GZ652" s="53"/>
      <c r="HA652" s="53"/>
      <c r="HB652" s="53"/>
      <c r="HC652" s="53"/>
      <c r="HD652" s="53"/>
      <c r="HE652" s="53"/>
      <c r="HF652" s="53"/>
      <c r="HG652" s="53"/>
      <c r="HH652" s="53"/>
      <c r="HI652" s="53"/>
      <c r="HJ652" s="53"/>
      <c r="HK652" s="53"/>
      <c r="HL652" s="53"/>
      <c r="HM652" s="53"/>
      <c r="HN652" s="53"/>
      <c r="HO652" s="53"/>
      <c r="HP652" s="53"/>
      <c r="HQ652" s="53"/>
      <c r="HR652" s="53"/>
      <c r="HS652" s="53"/>
      <c r="HT652" s="53"/>
      <c r="HU652" s="53"/>
      <c r="HV652" s="53"/>
      <c r="HW652" s="53"/>
      <c r="HX652" s="53"/>
      <c r="HY652" s="53"/>
      <c r="HZ652" s="53"/>
      <c r="IA652" s="53"/>
      <c r="IB652" s="53"/>
      <c r="IC652" s="53"/>
      <c r="ID652" s="53"/>
      <c r="IE652" s="53"/>
      <c r="IF652" s="53"/>
      <c r="IG652" s="53"/>
      <c r="IH652" s="53"/>
      <c r="II652" s="53"/>
      <c r="IJ652" s="53"/>
      <c r="IK652" s="53"/>
      <c r="IL652" s="53"/>
      <c r="IM652" s="53"/>
      <c r="IN652" s="53"/>
      <c r="IO652" s="53"/>
      <c r="IP652" s="53"/>
      <c r="IQ652" s="53"/>
      <c r="IR652" s="53"/>
      <c r="IS652" s="53"/>
      <c r="IT652" s="53"/>
      <c r="IU652" s="53"/>
      <c r="IV652" s="53"/>
      <c r="IW652" s="53"/>
      <c r="IX652" s="53"/>
      <c r="IY652" s="53"/>
      <c r="IZ652" s="53"/>
      <c r="JA652" s="53"/>
      <c r="JB652" s="53"/>
      <c r="JC652" s="53"/>
      <c r="JD652" s="53"/>
      <c r="JE652" s="53"/>
      <c r="JF652" s="53"/>
      <c r="JG652" s="53"/>
      <c r="JH652" s="53"/>
      <c r="JI652" s="53"/>
      <c r="JJ652" s="53"/>
      <c r="JK652" s="53"/>
      <c r="JL652" s="53"/>
      <c r="JM652" s="53"/>
      <c r="JN652" s="53"/>
      <c r="JO652" s="53"/>
      <c r="JP652" s="53"/>
      <c r="JQ652" s="53"/>
      <c r="JR652" s="53"/>
      <c r="JS652" s="53"/>
      <c r="JT652" s="53"/>
      <c r="JU652" s="53"/>
      <c r="JV652" s="53"/>
      <c r="JW652" s="53"/>
      <c r="JX652" s="53"/>
      <c r="JY652" s="53"/>
      <c r="JZ652" s="53"/>
      <c r="KA652" s="53"/>
      <c r="KB652" s="53"/>
      <c r="KC652" s="53"/>
      <c r="KD652" s="53"/>
      <c r="KE652" s="53"/>
      <c r="KF652" s="53"/>
      <c r="KG652" s="53"/>
      <c r="KH652" s="53"/>
      <c r="KI652" s="53"/>
      <c r="KJ652" s="53"/>
      <c r="KK652" s="53"/>
      <c r="KL652" s="53"/>
      <c r="KM652" s="53"/>
      <c r="KN652" s="53"/>
      <c r="KO652" s="53"/>
      <c r="KP652" s="53"/>
      <c r="KQ652" s="53"/>
      <c r="KR652" s="53"/>
      <c r="KS652" s="53"/>
      <c r="KT652" s="53"/>
      <c r="KU652" s="53"/>
      <c r="KV652" s="53"/>
      <c r="KW652" s="53"/>
      <c r="KX652" s="53"/>
      <c r="KY652" s="53"/>
      <c r="KZ652" s="53"/>
      <c r="LA652" s="53"/>
      <c r="LB652" s="53"/>
      <c r="LC652" s="53"/>
      <c r="LD652" s="53"/>
      <c r="LE652" s="53"/>
      <c r="LF652" s="53"/>
      <c r="LG652" s="53"/>
      <c r="LH652" s="53"/>
      <c r="LI652" s="53"/>
      <c r="LJ652" s="53"/>
      <c r="LK652" s="53"/>
      <c r="LL652" s="53"/>
      <c r="LM652" s="53"/>
      <c r="LN652" s="53"/>
      <c r="LO652" s="53"/>
      <c r="LP652" s="53"/>
      <c r="LQ652" s="53"/>
      <c r="LR652" s="53"/>
      <c r="LS652" s="53"/>
      <c r="LT652" s="53"/>
      <c r="LU652" s="53"/>
      <c r="LV652" s="53"/>
      <c r="LW652" s="53"/>
      <c r="LX652" s="53"/>
      <c r="LY652" s="53"/>
      <c r="LZ652" s="53"/>
      <c r="MA652" s="53"/>
      <c r="MB652" s="53"/>
      <c r="MC652" s="53"/>
      <c r="MD652" s="53"/>
      <c r="ME652" s="53"/>
      <c r="MF652" s="53"/>
      <c r="MG652" s="53"/>
      <c r="MH652" s="53"/>
      <c r="MI652" s="53"/>
      <c r="MJ652" s="53"/>
      <c r="MK652" s="53"/>
      <c r="ML652" s="53"/>
      <c r="MM652" s="53"/>
      <c r="MN652" s="53"/>
      <c r="MO652" s="53"/>
      <c r="MP652" s="53"/>
      <c r="MQ652" s="53"/>
      <c r="MR652" s="53"/>
      <c r="MS652" s="53"/>
      <c r="MT652" s="53"/>
      <c r="MU652" s="53"/>
      <c r="MV652" s="53"/>
      <c r="MW652" s="53"/>
      <c r="MX652" s="53"/>
      <c r="MY652" s="53"/>
      <c r="MZ652" s="53"/>
      <c r="NA652" s="53"/>
      <c r="NB652" s="53"/>
      <c r="NC652" s="53"/>
      <c r="ND652" s="53"/>
      <c r="NE652" s="53"/>
      <c r="NF652" s="53"/>
      <c r="NG652" s="53"/>
      <c r="NH652" s="53"/>
      <c r="NI652" s="53"/>
      <c r="NJ652" s="53"/>
      <c r="NK652" s="53"/>
      <c r="NL652" s="53"/>
      <c r="NM652" s="53"/>
      <c r="NN652" s="53"/>
      <c r="NO652" s="53"/>
      <c r="NP652" s="53"/>
      <c r="NQ652" s="53"/>
      <c r="NR652" s="53"/>
      <c r="NS652" s="53"/>
      <c r="NT652" s="53"/>
      <c r="NU652" s="53"/>
      <c r="NV652" s="53"/>
      <c r="NW652" s="53"/>
      <c r="NX652" s="53"/>
      <c r="NY652" s="53"/>
      <c r="NZ652" s="53"/>
      <c r="OA652" s="53"/>
      <c r="OB652" s="53"/>
      <c r="OC652" s="53"/>
      <c r="OD652" s="53"/>
      <c r="OE652" s="53"/>
      <c r="OF652" s="53"/>
      <c r="OG652" s="53"/>
      <c r="OH652" s="53"/>
      <c r="OI652" s="53"/>
      <c r="OJ652" s="53"/>
      <c r="OK652" s="53"/>
      <c r="OL652" s="53"/>
      <c r="OM652" s="53"/>
      <c r="ON652" s="53"/>
      <c r="OO652" s="53"/>
      <c r="OP652" s="53"/>
      <c r="OQ652" s="53"/>
      <c r="OR652" s="53"/>
      <c r="OS652" s="53"/>
      <c r="OT652" s="53"/>
      <c r="OU652" s="53"/>
      <c r="OV652" s="53"/>
      <c r="OW652" s="53"/>
      <c r="OX652" s="53"/>
      <c r="OY652" s="53"/>
      <c r="OZ652" s="53"/>
      <c r="PA652" s="53"/>
      <c r="PB652" s="53"/>
      <c r="PC652" s="53"/>
      <c r="PD652" s="53"/>
      <c r="PE652" s="53"/>
      <c r="PF652" s="53"/>
      <c r="PG652" s="53"/>
      <c r="PH652" s="53"/>
      <c r="PI652" s="53"/>
      <c r="PJ652" s="53"/>
      <c r="PK652" s="53"/>
      <c r="PL652" s="53"/>
      <c r="PM652" s="53"/>
      <c r="PN652" s="53"/>
      <c r="PO652" s="53"/>
      <c r="PP652" s="53"/>
      <c r="PQ652" s="53"/>
      <c r="PR652" s="53"/>
      <c r="PS652" s="53"/>
      <c r="PT652" s="53"/>
      <c r="PU652" s="53"/>
      <c r="PV652" s="53"/>
      <c r="PW652" s="53"/>
      <c r="PX652" s="53"/>
      <c r="PY652" s="53"/>
      <c r="PZ652" s="53"/>
      <c r="QA652" s="53"/>
      <c r="QB652" s="53"/>
      <c r="QC652" s="53"/>
      <c r="QD652" s="53"/>
      <c r="QE652" s="53"/>
      <c r="QF652" s="53"/>
      <c r="QG652" s="53"/>
      <c r="QH652" s="53"/>
      <c r="QI652" s="53"/>
      <c r="QJ652" s="53"/>
      <c r="QK652" s="53"/>
      <c r="QL652" s="53"/>
      <c r="QM652" s="53"/>
      <c r="QN652" s="53"/>
      <c r="QO652" s="53"/>
      <c r="QP652" s="53"/>
      <c r="QQ652" s="53"/>
      <c r="QR652" s="53"/>
      <c r="QS652" s="53"/>
      <c r="QT652" s="53"/>
      <c r="QU652" s="53"/>
      <c r="QV652" s="53"/>
      <c r="QW652" s="53"/>
      <c r="QX652" s="53"/>
      <c r="QY652" s="53"/>
      <c r="QZ652" s="53"/>
      <c r="RA652" s="53"/>
      <c r="RB652" s="53"/>
      <c r="RC652" s="53"/>
      <c r="RD652" s="53"/>
      <c r="RE652" s="53"/>
      <c r="RF652" s="53"/>
      <c r="RG652" s="53"/>
      <c r="RH652" s="53"/>
      <c r="RI652" s="53"/>
      <c r="RJ652" s="53"/>
      <c r="RK652" s="53"/>
      <c r="RL652" s="53"/>
      <c r="RM652" s="53"/>
      <c r="RN652" s="53"/>
      <c r="RO652" s="53"/>
      <c r="RP652" s="53"/>
      <c r="RQ652" s="53"/>
      <c r="RR652" s="53"/>
      <c r="RS652" s="53"/>
      <c r="RT652" s="53"/>
      <c r="RU652" s="53"/>
      <c r="RV652" s="53"/>
      <c r="RW652" s="53"/>
      <c r="RX652" s="53"/>
      <c r="RY652" s="53"/>
      <c r="RZ652" s="53"/>
      <c r="SA652" s="53"/>
      <c r="SB652" s="53"/>
      <c r="SC652" s="53"/>
      <c r="SD652" s="53"/>
      <c r="SE652" s="53"/>
      <c r="SF652" s="53"/>
      <c r="SG652" s="53"/>
      <c r="SH652" s="53"/>
      <c r="SI652" s="53"/>
      <c r="SJ652" s="53"/>
      <c r="SK652" s="53"/>
      <c r="SL652" s="53"/>
      <c r="SM652" s="53"/>
      <c r="SN652" s="53"/>
      <c r="SO652" s="53"/>
      <c r="SP652" s="53"/>
      <c r="SQ652" s="53"/>
      <c r="SR652" s="53"/>
      <c r="SS652" s="53"/>
      <c r="ST652" s="53"/>
      <c r="SU652" s="53"/>
      <c r="SV652" s="53"/>
      <c r="SW652" s="53"/>
      <c r="SX652" s="53"/>
      <c r="SY652" s="53"/>
      <c r="SZ652" s="53"/>
      <c r="TA652" s="53"/>
      <c r="TB652" s="53"/>
      <c r="TC652" s="53"/>
      <c r="TD652" s="53"/>
      <c r="TE652" s="53"/>
      <c r="TF652" s="53"/>
      <c r="TG652" s="53"/>
      <c r="TH652" s="53"/>
      <c r="TI652" s="53"/>
      <c r="TJ652" s="53"/>
      <c r="TK652" s="53"/>
      <c r="TL652" s="53"/>
      <c r="TM652" s="53"/>
      <c r="TN652" s="53"/>
      <c r="TO652" s="53"/>
      <c r="TP652" s="53"/>
      <c r="TQ652" s="53"/>
      <c r="TR652" s="53"/>
      <c r="TS652" s="53"/>
      <c r="TT652" s="53"/>
      <c r="TU652" s="53"/>
      <c r="TV652" s="53"/>
      <c r="TW652" s="53"/>
      <c r="TX652" s="53"/>
      <c r="TY652" s="53"/>
      <c r="TZ652" s="53"/>
      <c r="UA652" s="53"/>
      <c r="UB652" s="53"/>
      <c r="UC652" s="53"/>
      <c r="UD652" s="53"/>
      <c r="UE652" s="53"/>
      <c r="UF652" s="53"/>
      <c r="UG652" s="53"/>
    </row>
    <row r="653" spans="12:553" s="19" customFormat="1" ht="15.75" customHeight="1" x14ac:dyDescent="0.2">
      <c r="L653" s="66"/>
      <c r="M653" s="66"/>
      <c r="N653" s="52"/>
      <c r="O653" s="53"/>
      <c r="P653" s="53"/>
      <c r="Q653" s="53"/>
      <c r="R653" s="53"/>
      <c r="S653" s="53"/>
      <c r="T653" s="53"/>
      <c r="U653" s="53"/>
      <c r="V653" s="53"/>
      <c r="W653" s="53"/>
      <c r="X653" s="53"/>
      <c r="Y653" s="53"/>
      <c r="Z653" s="53"/>
      <c r="AA653" s="53"/>
      <c r="AB653" s="53"/>
      <c r="AC653" s="53"/>
      <c r="AD653" s="53"/>
      <c r="AE653" s="53"/>
      <c r="AF653" s="53"/>
      <c r="AG653" s="53"/>
      <c r="AH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c r="BM653" s="53"/>
      <c r="BN653" s="53"/>
      <c r="BO653" s="53"/>
      <c r="BP653" s="53"/>
      <c r="BQ653" s="53"/>
      <c r="BR653" s="53"/>
      <c r="BS653" s="53"/>
      <c r="BT653" s="53"/>
      <c r="BU653" s="53"/>
      <c r="BV653" s="53"/>
      <c r="BW653" s="53"/>
      <c r="BX653" s="53"/>
      <c r="BY653" s="53"/>
      <c r="BZ653" s="53"/>
      <c r="CA653" s="53"/>
      <c r="CB653" s="53"/>
      <c r="CC653" s="53"/>
      <c r="CD653" s="53"/>
      <c r="CE653" s="53"/>
      <c r="CF653" s="53"/>
      <c r="CG653" s="53"/>
      <c r="CH653" s="53"/>
      <c r="CI653" s="53"/>
      <c r="CJ653" s="53"/>
      <c r="CK653" s="53"/>
      <c r="CL653" s="53"/>
      <c r="CM653" s="53"/>
      <c r="CN653" s="53"/>
      <c r="CO653" s="53"/>
      <c r="CP653" s="53"/>
      <c r="CQ653" s="53"/>
      <c r="CR653" s="53"/>
      <c r="CS653" s="53"/>
      <c r="CT653" s="53"/>
      <c r="CU653" s="53"/>
      <c r="CV653" s="53"/>
      <c r="CW653" s="53"/>
      <c r="CX653" s="53"/>
      <c r="CY653" s="53"/>
      <c r="CZ653" s="53"/>
      <c r="DA653" s="53"/>
      <c r="DB653" s="53"/>
      <c r="DC653" s="53"/>
      <c r="DD653" s="53"/>
      <c r="DE653" s="53"/>
      <c r="DF653" s="53"/>
      <c r="DG653" s="53"/>
      <c r="DH653" s="53"/>
      <c r="DI653" s="53"/>
      <c r="DJ653" s="53"/>
      <c r="DK653" s="53"/>
      <c r="DL653" s="53"/>
      <c r="DM653" s="53"/>
      <c r="DN653" s="53"/>
      <c r="DO653" s="53"/>
      <c r="DP653" s="53"/>
      <c r="DQ653" s="53"/>
      <c r="DR653" s="53"/>
      <c r="DS653" s="53"/>
      <c r="DT653" s="53"/>
      <c r="DU653" s="53"/>
      <c r="DV653" s="53"/>
      <c r="DW653" s="53"/>
      <c r="DX653" s="53"/>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3"/>
      <c r="FK653" s="53"/>
      <c r="FL653" s="53"/>
      <c r="FM653" s="53"/>
      <c r="FN653" s="53"/>
      <c r="FO653" s="53"/>
      <c r="FP653" s="53"/>
      <c r="FQ653" s="53"/>
      <c r="FR653" s="53"/>
      <c r="FS653" s="53"/>
      <c r="FT653" s="53"/>
      <c r="FU653" s="53"/>
      <c r="FV653" s="53"/>
      <c r="FW653" s="53"/>
      <c r="FX653" s="53"/>
      <c r="FY653" s="53"/>
      <c r="FZ653" s="53"/>
      <c r="GA653" s="53"/>
      <c r="GB653" s="53"/>
      <c r="GC653" s="53"/>
      <c r="GD653" s="53"/>
      <c r="GE653" s="53"/>
      <c r="GF653" s="53"/>
      <c r="GG653" s="53"/>
      <c r="GH653" s="53"/>
      <c r="GI653" s="53"/>
      <c r="GJ653" s="53"/>
      <c r="GK653" s="53"/>
      <c r="GL653" s="53"/>
      <c r="GM653" s="53"/>
      <c r="GN653" s="53"/>
      <c r="GO653" s="53"/>
      <c r="GP653" s="53"/>
      <c r="GQ653" s="53"/>
      <c r="GR653" s="53"/>
      <c r="GS653" s="53"/>
      <c r="GT653" s="53"/>
      <c r="GU653" s="53"/>
      <c r="GV653" s="53"/>
      <c r="GW653" s="53"/>
      <c r="GX653" s="53"/>
      <c r="GY653" s="53"/>
      <c r="GZ653" s="53"/>
      <c r="HA653" s="53"/>
      <c r="HB653" s="53"/>
      <c r="HC653" s="53"/>
      <c r="HD653" s="53"/>
      <c r="HE653" s="53"/>
      <c r="HF653" s="53"/>
      <c r="HG653" s="53"/>
      <c r="HH653" s="53"/>
      <c r="HI653" s="53"/>
      <c r="HJ653" s="53"/>
      <c r="HK653" s="53"/>
      <c r="HL653" s="53"/>
      <c r="HM653" s="53"/>
      <c r="HN653" s="53"/>
      <c r="HO653" s="53"/>
      <c r="HP653" s="53"/>
      <c r="HQ653" s="53"/>
      <c r="HR653" s="53"/>
      <c r="HS653" s="53"/>
      <c r="HT653" s="53"/>
      <c r="HU653" s="53"/>
      <c r="HV653" s="53"/>
      <c r="HW653" s="53"/>
      <c r="HX653" s="53"/>
      <c r="HY653" s="53"/>
      <c r="HZ653" s="53"/>
      <c r="IA653" s="53"/>
      <c r="IB653" s="53"/>
      <c r="IC653" s="53"/>
      <c r="ID653" s="53"/>
      <c r="IE653" s="53"/>
      <c r="IF653" s="53"/>
      <c r="IG653" s="53"/>
      <c r="IH653" s="53"/>
      <c r="II653" s="53"/>
      <c r="IJ653" s="53"/>
      <c r="IK653" s="53"/>
      <c r="IL653" s="53"/>
      <c r="IM653" s="53"/>
      <c r="IN653" s="53"/>
      <c r="IO653" s="53"/>
      <c r="IP653" s="53"/>
      <c r="IQ653" s="53"/>
      <c r="IR653" s="53"/>
      <c r="IS653" s="53"/>
      <c r="IT653" s="53"/>
      <c r="IU653" s="53"/>
      <c r="IV653" s="53"/>
      <c r="IW653" s="53"/>
      <c r="IX653" s="53"/>
      <c r="IY653" s="53"/>
      <c r="IZ653" s="53"/>
      <c r="JA653" s="53"/>
      <c r="JB653" s="53"/>
      <c r="JC653" s="53"/>
      <c r="JD653" s="53"/>
      <c r="JE653" s="53"/>
      <c r="JF653" s="53"/>
      <c r="JG653" s="53"/>
      <c r="JH653" s="53"/>
      <c r="JI653" s="53"/>
      <c r="JJ653" s="53"/>
      <c r="JK653" s="53"/>
      <c r="JL653" s="53"/>
      <c r="JM653" s="53"/>
      <c r="JN653" s="53"/>
      <c r="JO653" s="53"/>
      <c r="JP653" s="53"/>
      <c r="JQ653" s="53"/>
      <c r="JR653" s="53"/>
      <c r="JS653" s="53"/>
      <c r="JT653" s="53"/>
      <c r="JU653" s="53"/>
      <c r="JV653" s="53"/>
      <c r="JW653" s="53"/>
      <c r="JX653" s="53"/>
      <c r="JY653" s="53"/>
      <c r="JZ653" s="53"/>
      <c r="KA653" s="53"/>
      <c r="KB653" s="53"/>
      <c r="KC653" s="53"/>
      <c r="KD653" s="53"/>
      <c r="KE653" s="53"/>
      <c r="KF653" s="53"/>
      <c r="KG653" s="53"/>
      <c r="KH653" s="53"/>
      <c r="KI653" s="53"/>
      <c r="KJ653" s="53"/>
      <c r="KK653" s="53"/>
      <c r="KL653" s="53"/>
      <c r="KM653" s="53"/>
      <c r="KN653" s="53"/>
      <c r="KO653" s="53"/>
      <c r="KP653" s="53"/>
      <c r="KQ653" s="53"/>
      <c r="KR653" s="53"/>
      <c r="KS653" s="53"/>
      <c r="KT653" s="53"/>
      <c r="KU653" s="53"/>
      <c r="KV653" s="53"/>
      <c r="KW653" s="53"/>
      <c r="KX653" s="53"/>
      <c r="KY653" s="53"/>
      <c r="KZ653" s="53"/>
      <c r="LA653" s="53"/>
      <c r="LB653" s="53"/>
      <c r="LC653" s="53"/>
      <c r="LD653" s="53"/>
      <c r="LE653" s="53"/>
      <c r="LF653" s="53"/>
      <c r="LG653" s="53"/>
      <c r="LH653" s="53"/>
      <c r="LI653" s="53"/>
      <c r="LJ653" s="53"/>
      <c r="LK653" s="53"/>
      <c r="LL653" s="53"/>
      <c r="LM653" s="53"/>
      <c r="LN653" s="53"/>
      <c r="LO653" s="53"/>
      <c r="LP653" s="53"/>
      <c r="LQ653" s="53"/>
      <c r="LR653" s="53"/>
      <c r="LS653" s="53"/>
      <c r="LT653" s="53"/>
      <c r="LU653" s="53"/>
      <c r="LV653" s="53"/>
      <c r="LW653" s="53"/>
      <c r="LX653" s="53"/>
      <c r="LY653" s="53"/>
      <c r="LZ653" s="53"/>
      <c r="MA653" s="53"/>
      <c r="MB653" s="53"/>
      <c r="MC653" s="53"/>
      <c r="MD653" s="53"/>
      <c r="ME653" s="53"/>
      <c r="MF653" s="53"/>
      <c r="MG653" s="53"/>
      <c r="MH653" s="53"/>
      <c r="MI653" s="53"/>
      <c r="MJ653" s="53"/>
      <c r="MK653" s="53"/>
      <c r="ML653" s="53"/>
      <c r="MM653" s="53"/>
      <c r="MN653" s="53"/>
      <c r="MO653" s="53"/>
      <c r="MP653" s="53"/>
      <c r="MQ653" s="53"/>
      <c r="MR653" s="53"/>
      <c r="MS653" s="53"/>
      <c r="MT653" s="53"/>
      <c r="MU653" s="53"/>
      <c r="MV653" s="53"/>
      <c r="MW653" s="53"/>
      <c r="MX653" s="53"/>
      <c r="MY653" s="53"/>
      <c r="MZ653" s="53"/>
      <c r="NA653" s="53"/>
      <c r="NB653" s="53"/>
      <c r="NC653" s="53"/>
      <c r="ND653" s="53"/>
      <c r="NE653" s="53"/>
      <c r="NF653" s="53"/>
      <c r="NG653" s="53"/>
      <c r="NH653" s="53"/>
      <c r="NI653" s="53"/>
      <c r="NJ653" s="53"/>
      <c r="NK653" s="53"/>
      <c r="NL653" s="53"/>
      <c r="NM653" s="53"/>
      <c r="NN653" s="53"/>
      <c r="NO653" s="53"/>
      <c r="NP653" s="53"/>
      <c r="NQ653" s="53"/>
      <c r="NR653" s="53"/>
      <c r="NS653" s="53"/>
      <c r="NT653" s="53"/>
      <c r="NU653" s="53"/>
      <c r="NV653" s="53"/>
      <c r="NW653" s="53"/>
      <c r="NX653" s="53"/>
      <c r="NY653" s="53"/>
      <c r="NZ653" s="53"/>
      <c r="OA653" s="53"/>
      <c r="OB653" s="53"/>
      <c r="OC653" s="53"/>
      <c r="OD653" s="53"/>
      <c r="OE653" s="53"/>
      <c r="OF653" s="53"/>
      <c r="OG653" s="53"/>
      <c r="OH653" s="53"/>
      <c r="OI653" s="53"/>
      <c r="OJ653" s="53"/>
      <c r="OK653" s="53"/>
      <c r="OL653" s="53"/>
      <c r="OM653" s="53"/>
      <c r="ON653" s="53"/>
      <c r="OO653" s="53"/>
      <c r="OP653" s="53"/>
      <c r="OQ653" s="53"/>
      <c r="OR653" s="53"/>
      <c r="OS653" s="53"/>
      <c r="OT653" s="53"/>
      <c r="OU653" s="53"/>
      <c r="OV653" s="53"/>
      <c r="OW653" s="53"/>
      <c r="OX653" s="53"/>
      <c r="OY653" s="53"/>
      <c r="OZ653" s="53"/>
      <c r="PA653" s="53"/>
      <c r="PB653" s="53"/>
      <c r="PC653" s="53"/>
      <c r="PD653" s="53"/>
      <c r="PE653" s="53"/>
      <c r="PF653" s="53"/>
      <c r="PG653" s="53"/>
      <c r="PH653" s="53"/>
      <c r="PI653" s="53"/>
      <c r="PJ653" s="53"/>
      <c r="PK653" s="53"/>
      <c r="PL653" s="53"/>
      <c r="PM653" s="53"/>
      <c r="PN653" s="53"/>
      <c r="PO653" s="53"/>
      <c r="PP653" s="53"/>
      <c r="PQ653" s="53"/>
      <c r="PR653" s="53"/>
      <c r="PS653" s="53"/>
      <c r="PT653" s="53"/>
      <c r="PU653" s="53"/>
      <c r="PV653" s="53"/>
      <c r="PW653" s="53"/>
      <c r="PX653" s="53"/>
      <c r="PY653" s="53"/>
      <c r="PZ653" s="53"/>
      <c r="QA653" s="53"/>
      <c r="QB653" s="53"/>
      <c r="QC653" s="53"/>
      <c r="QD653" s="53"/>
      <c r="QE653" s="53"/>
      <c r="QF653" s="53"/>
      <c r="QG653" s="53"/>
      <c r="QH653" s="53"/>
      <c r="QI653" s="53"/>
      <c r="QJ653" s="53"/>
      <c r="QK653" s="53"/>
      <c r="QL653" s="53"/>
      <c r="QM653" s="53"/>
      <c r="QN653" s="53"/>
      <c r="QO653" s="53"/>
      <c r="QP653" s="53"/>
      <c r="QQ653" s="53"/>
      <c r="QR653" s="53"/>
      <c r="QS653" s="53"/>
      <c r="QT653" s="53"/>
      <c r="QU653" s="53"/>
      <c r="QV653" s="53"/>
      <c r="QW653" s="53"/>
      <c r="QX653" s="53"/>
      <c r="QY653" s="53"/>
      <c r="QZ653" s="53"/>
      <c r="RA653" s="53"/>
      <c r="RB653" s="53"/>
      <c r="RC653" s="53"/>
      <c r="RD653" s="53"/>
      <c r="RE653" s="53"/>
      <c r="RF653" s="53"/>
      <c r="RG653" s="53"/>
      <c r="RH653" s="53"/>
      <c r="RI653" s="53"/>
      <c r="RJ653" s="53"/>
      <c r="RK653" s="53"/>
      <c r="RL653" s="53"/>
      <c r="RM653" s="53"/>
      <c r="RN653" s="53"/>
      <c r="RO653" s="53"/>
      <c r="RP653" s="53"/>
      <c r="RQ653" s="53"/>
      <c r="RR653" s="53"/>
      <c r="RS653" s="53"/>
      <c r="RT653" s="53"/>
      <c r="RU653" s="53"/>
      <c r="RV653" s="53"/>
      <c r="RW653" s="53"/>
      <c r="RX653" s="53"/>
      <c r="RY653" s="53"/>
      <c r="RZ653" s="53"/>
      <c r="SA653" s="53"/>
      <c r="SB653" s="53"/>
      <c r="SC653" s="53"/>
      <c r="SD653" s="53"/>
      <c r="SE653" s="53"/>
      <c r="SF653" s="53"/>
      <c r="SG653" s="53"/>
      <c r="SH653" s="53"/>
      <c r="SI653" s="53"/>
      <c r="SJ653" s="53"/>
      <c r="SK653" s="53"/>
      <c r="SL653" s="53"/>
      <c r="SM653" s="53"/>
      <c r="SN653" s="53"/>
      <c r="SO653" s="53"/>
      <c r="SP653" s="53"/>
      <c r="SQ653" s="53"/>
      <c r="SR653" s="53"/>
      <c r="SS653" s="53"/>
      <c r="ST653" s="53"/>
      <c r="SU653" s="53"/>
      <c r="SV653" s="53"/>
      <c r="SW653" s="53"/>
      <c r="SX653" s="53"/>
      <c r="SY653" s="53"/>
      <c r="SZ653" s="53"/>
      <c r="TA653" s="53"/>
      <c r="TB653" s="53"/>
      <c r="TC653" s="53"/>
      <c r="TD653" s="53"/>
      <c r="TE653" s="53"/>
      <c r="TF653" s="53"/>
      <c r="TG653" s="53"/>
      <c r="TH653" s="53"/>
      <c r="TI653" s="53"/>
      <c r="TJ653" s="53"/>
      <c r="TK653" s="53"/>
      <c r="TL653" s="53"/>
      <c r="TM653" s="53"/>
      <c r="TN653" s="53"/>
      <c r="TO653" s="53"/>
      <c r="TP653" s="53"/>
      <c r="TQ653" s="53"/>
      <c r="TR653" s="53"/>
      <c r="TS653" s="53"/>
      <c r="TT653" s="53"/>
      <c r="TU653" s="53"/>
      <c r="TV653" s="53"/>
      <c r="TW653" s="53"/>
      <c r="TX653" s="53"/>
      <c r="TY653" s="53"/>
      <c r="TZ653" s="53"/>
      <c r="UA653" s="53"/>
      <c r="UB653" s="53"/>
      <c r="UC653" s="53"/>
      <c r="UD653" s="53"/>
      <c r="UE653" s="53"/>
      <c r="UF653" s="53"/>
      <c r="UG653" s="53"/>
    </row>
    <row r="654" spans="12:553" s="19" customFormat="1" ht="15.75" customHeight="1" x14ac:dyDescent="0.2">
      <c r="L654" s="66"/>
      <c r="M654" s="66"/>
      <c r="N654" s="52"/>
      <c r="O654" s="53"/>
      <c r="P654" s="53"/>
      <c r="Q654" s="53"/>
      <c r="R654" s="53"/>
      <c r="S654" s="53"/>
      <c r="T654" s="53"/>
      <c r="U654" s="53"/>
      <c r="V654" s="53"/>
      <c r="W654" s="53"/>
      <c r="X654" s="53"/>
      <c r="Y654" s="53"/>
      <c r="Z654" s="53"/>
      <c r="AA654" s="53"/>
      <c r="AB654" s="53"/>
      <c r="AC654" s="53"/>
      <c r="AD654" s="53"/>
      <c r="AE654" s="53"/>
      <c r="AF654" s="53"/>
      <c r="AG654" s="53"/>
      <c r="AH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c r="BM654" s="53"/>
      <c r="BN654" s="53"/>
      <c r="BO654" s="53"/>
      <c r="BP654" s="53"/>
      <c r="BQ654" s="53"/>
      <c r="BR654" s="53"/>
      <c r="BS654" s="53"/>
      <c r="BT654" s="53"/>
      <c r="BU654" s="53"/>
      <c r="BV654" s="53"/>
      <c r="BW654" s="53"/>
      <c r="BX654" s="53"/>
      <c r="BY654" s="53"/>
      <c r="BZ654" s="53"/>
      <c r="CA654" s="53"/>
      <c r="CB654" s="53"/>
      <c r="CC654" s="53"/>
      <c r="CD654" s="53"/>
      <c r="CE654" s="53"/>
      <c r="CF654" s="53"/>
      <c r="CG654" s="53"/>
      <c r="CH654" s="53"/>
      <c r="CI654" s="53"/>
      <c r="CJ654" s="53"/>
      <c r="CK654" s="53"/>
      <c r="CL654" s="53"/>
      <c r="CM654" s="53"/>
      <c r="CN654" s="53"/>
      <c r="CO654" s="53"/>
      <c r="CP654" s="53"/>
      <c r="CQ654" s="53"/>
      <c r="CR654" s="53"/>
      <c r="CS654" s="53"/>
      <c r="CT654" s="53"/>
      <c r="CU654" s="53"/>
      <c r="CV654" s="53"/>
      <c r="CW654" s="53"/>
      <c r="CX654" s="53"/>
      <c r="CY654" s="53"/>
      <c r="CZ654" s="53"/>
      <c r="DA654" s="53"/>
      <c r="DB654" s="53"/>
      <c r="DC654" s="53"/>
      <c r="DD654" s="53"/>
      <c r="DE654" s="53"/>
      <c r="DF654" s="53"/>
      <c r="DG654" s="53"/>
      <c r="DH654" s="53"/>
      <c r="DI654" s="53"/>
      <c r="DJ654" s="53"/>
      <c r="DK654" s="53"/>
      <c r="DL654" s="53"/>
      <c r="DM654" s="53"/>
      <c r="DN654" s="53"/>
      <c r="DO654" s="53"/>
      <c r="DP654" s="53"/>
      <c r="DQ654" s="53"/>
      <c r="DR654" s="53"/>
      <c r="DS654" s="53"/>
      <c r="DT654" s="53"/>
      <c r="DU654" s="53"/>
      <c r="DV654" s="53"/>
      <c r="DW654" s="53"/>
      <c r="DX654" s="53"/>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3"/>
      <c r="FK654" s="53"/>
      <c r="FL654" s="53"/>
      <c r="FM654" s="53"/>
      <c r="FN654" s="53"/>
      <c r="FO654" s="53"/>
      <c r="FP654" s="53"/>
      <c r="FQ654" s="53"/>
      <c r="FR654" s="53"/>
      <c r="FS654" s="53"/>
      <c r="FT654" s="53"/>
      <c r="FU654" s="53"/>
      <c r="FV654" s="53"/>
      <c r="FW654" s="53"/>
      <c r="FX654" s="53"/>
      <c r="FY654" s="53"/>
      <c r="FZ654" s="53"/>
      <c r="GA654" s="53"/>
      <c r="GB654" s="53"/>
      <c r="GC654" s="53"/>
      <c r="GD654" s="53"/>
      <c r="GE654" s="53"/>
      <c r="GF654" s="53"/>
      <c r="GG654" s="53"/>
      <c r="GH654" s="53"/>
      <c r="GI654" s="53"/>
      <c r="GJ654" s="53"/>
      <c r="GK654" s="53"/>
      <c r="GL654" s="53"/>
      <c r="GM654" s="53"/>
      <c r="GN654" s="53"/>
      <c r="GO654" s="53"/>
      <c r="GP654" s="53"/>
      <c r="GQ654" s="53"/>
      <c r="GR654" s="53"/>
      <c r="GS654" s="53"/>
      <c r="GT654" s="53"/>
      <c r="GU654" s="53"/>
      <c r="GV654" s="53"/>
      <c r="GW654" s="53"/>
      <c r="GX654" s="53"/>
      <c r="GY654" s="53"/>
      <c r="GZ654" s="53"/>
      <c r="HA654" s="53"/>
      <c r="HB654" s="53"/>
      <c r="HC654" s="53"/>
      <c r="HD654" s="53"/>
      <c r="HE654" s="53"/>
      <c r="HF654" s="53"/>
      <c r="HG654" s="53"/>
      <c r="HH654" s="53"/>
      <c r="HI654" s="53"/>
      <c r="HJ654" s="53"/>
      <c r="HK654" s="53"/>
      <c r="HL654" s="53"/>
      <c r="HM654" s="53"/>
      <c r="HN654" s="53"/>
      <c r="HO654" s="53"/>
      <c r="HP654" s="53"/>
      <c r="HQ654" s="53"/>
      <c r="HR654" s="53"/>
      <c r="HS654" s="53"/>
      <c r="HT654" s="53"/>
      <c r="HU654" s="53"/>
      <c r="HV654" s="53"/>
      <c r="HW654" s="53"/>
      <c r="HX654" s="53"/>
      <c r="HY654" s="53"/>
      <c r="HZ654" s="53"/>
      <c r="IA654" s="53"/>
      <c r="IB654" s="53"/>
      <c r="IC654" s="53"/>
      <c r="ID654" s="53"/>
      <c r="IE654" s="53"/>
      <c r="IF654" s="53"/>
      <c r="IG654" s="53"/>
      <c r="IH654" s="53"/>
      <c r="II654" s="53"/>
      <c r="IJ654" s="53"/>
      <c r="IK654" s="53"/>
      <c r="IL654" s="53"/>
      <c r="IM654" s="53"/>
      <c r="IN654" s="53"/>
      <c r="IO654" s="53"/>
      <c r="IP654" s="53"/>
      <c r="IQ654" s="53"/>
      <c r="IR654" s="53"/>
      <c r="IS654" s="53"/>
      <c r="IT654" s="53"/>
      <c r="IU654" s="53"/>
      <c r="IV654" s="53"/>
      <c r="IW654" s="53"/>
      <c r="IX654" s="53"/>
      <c r="IY654" s="53"/>
      <c r="IZ654" s="53"/>
      <c r="JA654" s="53"/>
      <c r="JB654" s="53"/>
      <c r="JC654" s="53"/>
      <c r="JD654" s="53"/>
      <c r="JE654" s="53"/>
      <c r="JF654" s="53"/>
      <c r="JG654" s="53"/>
      <c r="JH654" s="53"/>
      <c r="JI654" s="53"/>
      <c r="JJ654" s="53"/>
      <c r="JK654" s="53"/>
      <c r="JL654" s="53"/>
      <c r="JM654" s="53"/>
      <c r="JN654" s="53"/>
      <c r="JO654" s="53"/>
      <c r="JP654" s="53"/>
      <c r="JQ654" s="53"/>
      <c r="JR654" s="53"/>
      <c r="JS654" s="53"/>
      <c r="JT654" s="53"/>
      <c r="JU654" s="53"/>
      <c r="JV654" s="53"/>
      <c r="JW654" s="53"/>
      <c r="JX654" s="53"/>
      <c r="JY654" s="53"/>
      <c r="JZ654" s="53"/>
      <c r="KA654" s="53"/>
      <c r="KB654" s="53"/>
      <c r="KC654" s="53"/>
      <c r="KD654" s="53"/>
      <c r="KE654" s="53"/>
      <c r="KF654" s="53"/>
      <c r="KG654" s="53"/>
      <c r="KH654" s="53"/>
      <c r="KI654" s="53"/>
      <c r="KJ654" s="53"/>
      <c r="KK654" s="53"/>
      <c r="KL654" s="53"/>
      <c r="KM654" s="53"/>
      <c r="KN654" s="53"/>
      <c r="KO654" s="53"/>
      <c r="KP654" s="53"/>
      <c r="KQ654" s="53"/>
      <c r="KR654" s="53"/>
      <c r="KS654" s="53"/>
      <c r="KT654" s="53"/>
      <c r="KU654" s="53"/>
      <c r="KV654" s="53"/>
      <c r="KW654" s="53"/>
      <c r="KX654" s="53"/>
      <c r="KY654" s="53"/>
      <c r="KZ654" s="53"/>
      <c r="LA654" s="53"/>
      <c r="LB654" s="53"/>
      <c r="LC654" s="53"/>
      <c r="LD654" s="53"/>
      <c r="LE654" s="53"/>
      <c r="LF654" s="53"/>
      <c r="LG654" s="53"/>
      <c r="LH654" s="53"/>
      <c r="LI654" s="53"/>
      <c r="LJ654" s="53"/>
      <c r="LK654" s="53"/>
      <c r="LL654" s="53"/>
      <c r="LM654" s="53"/>
      <c r="LN654" s="53"/>
      <c r="LO654" s="53"/>
      <c r="LP654" s="53"/>
      <c r="LQ654" s="53"/>
      <c r="LR654" s="53"/>
      <c r="LS654" s="53"/>
      <c r="LT654" s="53"/>
      <c r="LU654" s="53"/>
      <c r="LV654" s="53"/>
      <c r="LW654" s="53"/>
      <c r="LX654" s="53"/>
      <c r="LY654" s="53"/>
      <c r="LZ654" s="53"/>
      <c r="MA654" s="53"/>
      <c r="MB654" s="53"/>
      <c r="MC654" s="53"/>
      <c r="MD654" s="53"/>
      <c r="ME654" s="53"/>
      <c r="MF654" s="53"/>
      <c r="MG654" s="53"/>
      <c r="MH654" s="53"/>
      <c r="MI654" s="53"/>
      <c r="MJ654" s="53"/>
      <c r="MK654" s="53"/>
      <c r="ML654" s="53"/>
      <c r="MM654" s="53"/>
      <c r="MN654" s="53"/>
      <c r="MO654" s="53"/>
      <c r="MP654" s="53"/>
      <c r="MQ654" s="53"/>
      <c r="MR654" s="53"/>
      <c r="MS654" s="53"/>
      <c r="MT654" s="53"/>
      <c r="MU654" s="53"/>
      <c r="MV654" s="53"/>
      <c r="MW654" s="53"/>
      <c r="MX654" s="53"/>
      <c r="MY654" s="53"/>
      <c r="MZ654" s="53"/>
      <c r="NA654" s="53"/>
      <c r="NB654" s="53"/>
      <c r="NC654" s="53"/>
      <c r="ND654" s="53"/>
      <c r="NE654" s="53"/>
      <c r="NF654" s="53"/>
      <c r="NG654" s="53"/>
      <c r="NH654" s="53"/>
      <c r="NI654" s="53"/>
      <c r="NJ654" s="53"/>
      <c r="NK654" s="53"/>
      <c r="NL654" s="53"/>
      <c r="NM654" s="53"/>
      <c r="NN654" s="53"/>
      <c r="NO654" s="53"/>
      <c r="NP654" s="53"/>
      <c r="NQ654" s="53"/>
      <c r="NR654" s="53"/>
      <c r="NS654" s="53"/>
      <c r="NT654" s="53"/>
      <c r="NU654" s="53"/>
      <c r="NV654" s="53"/>
      <c r="NW654" s="53"/>
      <c r="NX654" s="53"/>
      <c r="NY654" s="53"/>
      <c r="NZ654" s="53"/>
      <c r="OA654" s="53"/>
      <c r="OB654" s="53"/>
      <c r="OC654" s="53"/>
      <c r="OD654" s="53"/>
      <c r="OE654" s="53"/>
      <c r="OF654" s="53"/>
      <c r="OG654" s="53"/>
      <c r="OH654" s="53"/>
      <c r="OI654" s="53"/>
      <c r="OJ654" s="53"/>
      <c r="OK654" s="53"/>
      <c r="OL654" s="53"/>
      <c r="OM654" s="53"/>
      <c r="ON654" s="53"/>
      <c r="OO654" s="53"/>
      <c r="OP654" s="53"/>
      <c r="OQ654" s="53"/>
      <c r="OR654" s="53"/>
      <c r="OS654" s="53"/>
      <c r="OT654" s="53"/>
      <c r="OU654" s="53"/>
      <c r="OV654" s="53"/>
      <c r="OW654" s="53"/>
      <c r="OX654" s="53"/>
      <c r="OY654" s="53"/>
      <c r="OZ654" s="53"/>
      <c r="PA654" s="53"/>
      <c r="PB654" s="53"/>
      <c r="PC654" s="53"/>
      <c r="PD654" s="53"/>
      <c r="PE654" s="53"/>
      <c r="PF654" s="53"/>
      <c r="PG654" s="53"/>
      <c r="PH654" s="53"/>
      <c r="PI654" s="53"/>
      <c r="PJ654" s="53"/>
      <c r="PK654" s="53"/>
      <c r="PL654" s="53"/>
      <c r="PM654" s="53"/>
      <c r="PN654" s="53"/>
      <c r="PO654" s="53"/>
      <c r="PP654" s="53"/>
      <c r="PQ654" s="53"/>
      <c r="PR654" s="53"/>
      <c r="PS654" s="53"/>
      <c r="PT654" s="53"/>
      <c r="PU654" s="53"/>
      <c r="PV654" s="53"/>
      <c r="PW654" s="53"/>
      <c r="PX654" s="53"/>
      <c r="PY654" s="53"/>
      <c r="PZ654" s="53"/>
      <c r="QA654" s="53"/>
      <c r="QB654" s="53"/>
      <c r="QC654" s="53"/>
      <c r="QD654" s="53"/>
      <c r="QE654" s="53"/>
      <c r="QF654" s="53"/>
      <c r="QG654" s="53"/>
      <c r="QH654" s="53"/>
      <c r="QI654" s="53"/>
      <c r="QJ654" s="53"/>
      <c r="QK654" s="53"/>
      <c r="QL654" s="53"/>
      <c r="QM654" s="53"/>
      <c r="QN654" s="53"/>
      <c r="QO654" s="53"/>
      <c r="QP654" s="53"/>
      <c r="QQ654" s="53"/>
      <c r="QR654" s="53"/>
      <c r="QS654" s="53"/>
      <c r="QT654" s="53"/>
      <c r="QU654" s="53"/>
      <c r="QV654" s="53"/>
      <c r="QW654" s="53"/>
      <c r="QX654" s="53"/>
      <c r="QY654" s="53"/>
      <c r="QZ654" s="53"/>
      <c r="RA654" s="53"/>
      <c r="RB654" s="53"/>
      <c r="RC654" s="53"/>
      <c r="RD654" s="53"/>
      <c r="RE654" s="53"/>
      <c r="RF654" s="53"/>
      <c r="RG654" s="53"/>
      <c r="RH654" s="53"/>
      <c r="RI654" s="53"/>
      <c r="RJ654" s="53"/>
      <c r="RK654" s="53"/>
      <c r="RL654" s="53"/>
      <c r="RM654" s="53"/>
      <c r="RN654" s="53"/>
      <c r="RO654" s="53"/>
      <c r="RP654" s="53"/>
      <c r="RQ654" s="53"/>
      <c r="RR654" s="53"/>
      <c r="RS654" s="53"/>
      <c r="RT654" s="53"/>
      <c r="RU654" s="53"/>
      <c r="RV654" s="53"/>
      <c r="RW654" s="53"/>
      <c r="RX654" s="53"/>
      <c r="RY654" s="53"/>
      <c r="RZ654" s="53"/>
      <c r="SA654" s="53"/>
      <c r="SB654" s="53"/>
      <c r="SC654" s="53"/>
      <c r="SD654" s="53"/>
      <c r="SE654" s="53"/>
      <c r="SF654" s="53"/>
      <c r="SG654" s="53"/>
      <c r="SH654" s="53"/>
      <c r="SI654" s="53"/>
      <c r="SJ654" s="53"/>
      <c r="SK654" s="53"/>
      <c r="SL654" s="53"/>
      <c r="SM654" s="53"/>
      <c r="SN654" s="53"/>
      <c r="SO654" s="53"/>
      <c r="SP654" s="53"/>
      <c r="SQ654" s="53"/>
      <c r="SR654" s="53"/>
      <c r="SS654" s="53"/>
      <c r="ST654" s="53"/>
      <c r="SU654" s="53"/>
      <c r="SV654" s="53"/>
      <c r="SW654" s="53"/>
      <c r="SX654" s="53"/>
      <c r="SY654" s="53"/>
      <c r="SZ654" s="53"/>
      <c r="TA654" s="53"/>
      <c r="TB654" s="53"/>
      <c r="TC654" s="53"/>
      <c r="TD654" s="53"/>
      <c r="TE654" s="53"/>
      <c r="TF654" s="53"/>
      <c r="TG654" s="53"/>
      <c r="TH654" s="53"/>
      <c r="TI654" s="53"/>
      <c r="TJ654" s="53"/>
      <c r="TK654" s="53"/>
      <c r="TL654" s="53"/>
      <c r="TM654" s="53"/>
      <c r="TN654" s="53"/>
      <c r="TO654" s="53"/>
      <c r="TP654" s="53"/>
      <c r="TQ654" s="53"/>
      <c r="TR654" s="53"/>
      <c r="TS654" s="53"/>
      <c r="TT654" s="53"/>
      <c r="TU654" s="53"/>
      <c r="TV654" s="53"/>
      <c r="TW654" s="53"/>
      <c r="TX654" s="53"/>
      <c r="TY654" s="53"/>
      <c r="TZ654" s="53"/>
      <c r="UA654" s="53"/>
      <c r="UB654" s="53"/>
      <c r="UC654" s="53"/>
      <c r="UD654" s="53"/>
      <c r="UE654" s="53"/>
      <c r="UF654" s="53"/>
      <c r="UG654" s="53"/>
    </row>
    <row r="655" spans="12:553" s="19" customFormat="1" ht="15.75" customHeight="1" x14ac:dyDescent="0.2">
      <c r="L655" s="66"/>
      <c r="M655" s="66"/>
      <c r="N655" s="52"/>
      <c r="O655" s="53"/>
      <c r="P655" s="53"/>
      <c r="Q655" s="53"/>
      <c r="R655" s="53"/>
      <c r="S655" s="53"/>
      <c r="T655" s="53"/>
      <c r="U655" s="53"/>
      <c r="V655" s="53"/>
      <c r="W655" s="53"/>
      <c r="X655" s="53"/>
      <c r="Y655" s="53"/>
      <c r="Z655" s="53"/>
      <c r="AA655" s="53"/>
      <c r="AB655" s="53"/>
      <c r="AC655" s="53"/>
      <c r="AD655" s="53"/>
      <c r="AE655" s="53"/>
      <c r="AF655" s="53"/>
      <c r="AG655" s="53"/>
      <c r="AH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c r="BM655" s="53"/>
      <c r="BN655" s="53"/>
      <c r="BO655" s="53"/>
      <c r="BP655" s="53"/>
      <c r="BQ655" s="53"/>
      <c r="BR655" s="53"/>
      <c r="BS655" s="53"/>
      <c r="BT655" s="53"/>
      <c r="BU655" s="53"/>
      <c r="BV655" s="53"/>
      <c r="BW655" s="53"/>
      <c r="BX655" s="53"/>
      <c r="BY655" s="53"/>
      <c r="BZ655" s="53"/>
      <c r="CA655" s="53"/>
      <c r="CB655" s="53"/>
      <c r="CC655" s="53"/>
      <c r="CD655" s="53"/>
      <c r="CE655" s="53"/>
      <c r="CF655" s="53"/>
      <c r="CG655" s="53"/>
      <c r="CH655" s="53"/>
      <c r="CI655" s="53"/>
      <c r="CJ655" s="53"/>
      <c r="CK655" s="53"/>
      <c r="CL655" s="53"/>
      <c r="CM655" s="53"/>
      <c r="CN655" s="53"/>
      <c r="CO655" s="53"/>
      <c r="CP655" s="53"/>
      <c r="CQ655" s="53"/>
      <c r="CR655" s="53"/>
      <c r="CS655" s="53"/>
      <c r="CT655" s="53"/>
      <c r="CU655" s="53"/>
      <c r="CV655" s="53"/>
      <c r="CW655" s="53"/>
      <c r="CX655" s="53"/>
      <c r="CY655" s="53"/>
      <c r="CZ655" s="53"/>
      <c r="DA655" s="53"/>
      <c r="DB655" s="53"/>
      <c r="DC655" s="53"/>
      <c r="DD655" s="53"/>
      <c r="DE655" s="53"/>
      <c r="DF655" s="53"/>
      <c r="DG655" s="53"/>
      <c r="DH655" s="53"/>
      <c r="DI655" s="53"/>
      <c r="DJ655" s="53"/>
      <c r="DK655" s="53"/>
      <c r="DL655" s="53"/>
      <c r="DM655" s="53"/>
      <c r="DN655" s="53"/>
      <c r="DO655" s="53"/>
      <c r="DP655" s="53"/>
      <c r="DQ655" s="53"/>
      <c r="DR655" s="53"/>
      <c r="DS655" s="53"/>
      <c r="DT655" s="53"/>
      <c r="DU655" s="53"/>
      <c r="DV655" s="53"/>
      <c r="DW655" s="53"/>
      <c r="DX655" s="53"/>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3"/>
      <c r="FK655" s="53"/>
      <c r="FL655" s="53"/>
      <c r="FM655" s="53"/>
      <c r="FN655" s="53"/>
      <c r="FO655" s="53"/>
      <c r="FP655" s="53"/>
      <c r="FQ655" s="53"/>
      <c r="FR655" s="53"/>
      <c r="FS655" s="53"/>
      <c r="FT655" s="53"/>
      <c r="FU655" s="53"/>
      <c r="FV655" s="53"/>
      <c r="FW655" s="53"/>
      <c r="FX655" s="53"/>
      <c r="FY655" s="53"/>
      <c r="FZ655" s="53"/>
      <c r="GA655" s="53"/>
      <c r="GB655" s="53"/>
      <c r="GC655" s="53"/>
      <c r="GD655" s="53"/>
      <c r="GE655" s="53"/>
      <c r="GF655" s="53"/>
      <c r="GG655" s="53"/>
      <c r="GH655" s="53"/>
      <c r="GI655" s="53"/>
      <c r="GJ655" s="53"/>
      <c r="GK655" s="53"/>
      <c r="GL655" s="53"/>
      <c r="GM655" s="53"/>
      <c r="GN655" s="53"/>
      <c r="GO655" s="53"/>
      <c r="GP655" s="53"/>
      <c r="GQ655" s="53"/>
      <c r="GR655" s="53"/>
      <c r="GS655" s="53"/>
      <c r="GT655" s="53"/>
      <c r="GU655" s="53"/>
      <c r="GV655" s="53"/>
      <c r="GW655" s="53"/>
      <c r="GX655" s="53"/>
      <c r="GY655" s="53"/>
      <c r="GZ655" s="53"/>
      <c r="HA655" s="53"/>
      <c r="HB655" s="53"/>
      <c r="HC655" s="53"/>
      <c r="HD655" s="53"/>
      <c r="HE655" s="53"/>
      <c r="HF655" s="53"/>
      <c r="HG655" s="53"/>
      <c r="HH655" s="53"/>
      <c r="HI655" s="53"/>
      <c r="HJ655" s="53"/>
      <c r="HK655" s="53"/>
      <c r="HL655" s="53"/>
      <c r="HM655" s="53"/>
      <c r="HN655" s="53"/>
      <c r="HO655" s="53"/>
      <c r="HP655" s="53"/>
      <c r="HQ655" s="53"/>
      <c r="HR655" s="53"/>
      <c r="HS655" s="53"/>
      <c r="HT655" s="53"/>
      <c r="HU655" s="53"/>
      <c r="HV655" s="53"/>
      <c r="HW655" s="53"/>
      <c r="HX655" s="53"/>
      <c r="HY655" s="53"/>
      <c r="HZ655" s="53"/>
      <c r="IA655" s="53"/>
      <c r="IB655" s="53"/>
      <c r="IC655" s="53"/>
      <c r="ID655" s="53"/>
      <c r="IE655" s="53"/>
      <c r="IF655" s="53"/>
      <c r="IG655" s="53"/>
      <c r="IH655" s="53"/>
      <c r="II655" s="53"/>
      <c r="IJ655" s="53"/>
      <c r="IK655" s="53"/>
      <c r="IL655" s="53"/>
      <c r="IM655" s="53"/>
      <c r="IN655" s="53"/>
      <c r="IO655" s="53"/>
      <c r="IP655" s="53"/>
      <c r="IQ655" s="53"/>
      <c r="IR655" s="53"/>
      <c r="IS655" s="53"/>
      <c r="IT655" s="53"/>
      <c r="IU655" s="53"/>
      <c r="IV655" s="53"/>
      <c r="IW655" s="53"/>
      <c r="IX655" s="53"/>
      <c r="IY655" s="53"/>
      <c r="IZ655" s="53"/>
      <c r="JA655" s="53"/>
      <c r="JB655" s="53"/>
      <c r="JC655" s="53"/>
      <c r="JD655" s="53"/>
      <c r="JE655" s="53"/>
      <c r="JF655" s="53"/>
      <c r="JG655" s="53"/>
      <c r="JH655" s="53"/>
      <c r="JI655" s="53"/>
      <c r="JJ655" s="53"/>
      <c r="JK655" s="53"/>
      <c r="JL655" s="53"/>
      <c r="JM655" s="53"/>
      <c r="JN655" s="53"/>
      <c r="JO655" s="53"/>
      <c r="JP655" s="53"/>
      <c r="JQ655" s="53"/>
      <c r="JR655" s="53"/>
      <c r="JS655" s="53"/>
      <c r="JT655" s="53"/>
      <c r="JU655" s="53"/>
      <c r="JV655" s="53"/>
      <c r="JW655" s="53"/>
      <c r="JX655" s="53"/>
      <c r="JY655" s="53"/>
      <c r="JZ655" s="53"/>
      <c r="KA655" s="53"/>
      <c r="KB655" s="53"/>
      <c r="KC655" s="53"/>
      <c r="KD655" s="53"/>
      <c r="KE655" s="53"/>
      <c r="KF655" s="53"/>
      <c r="KG655" s="53"/>
      <c r="KH655" s="53"/>
      <c r="KI655" s="53"/>
      <c r="KJ655" s="53"/>
      <c r="KK655" s="53"/>
      <c r="KL655" s="53"/>
      <c r="KM655" s="53"/>
      <c r="KN655" s="53"/>
      <c r="KO655" s="53"/>
      <c r="KP655" s="53"/>
      <c r="KQ655" s="53"/>
      <c r="KR655" s="53"/>
      <c r="KS655" s="53"/>
      <c r="KT655" s="53"/>
      <c r="KU655" s="53"/>
      <c r="KV655" s="53"/>
      <c r="KW655" s="53"/>
      <c r="KX655" s="53"/>
      <c r="KY655" s="53"/>
      <c r="KZ655" s="53"/>
      <c r="LA655" s="53"/>
      <c r="LB655" s="53"/>
      <c r="LC655" s="53"/>
      <c r="LD655" s="53"/>
      <c r="LE655" s="53"/>
      <c r="LF655" s="53"/>
      <c r="LG655" s="53"/>
      <c r="LH655" s="53"/>
      <c r="LI655" s="53"/>
      <c r="LJ655" s="53"/>
      <c r="LK655" s="53"/>
      <c r="LL655" s="53"/>
      <c r="LM655" s="53"/>
      <c r="LN655" s="53"/>
      <c r="LO655" s="53"/>
      <c r="LP655" s="53"/>
      <c r="LQ655" s="53"/>
      <c r="LR655" s="53"/>
      <c r="LS655" s="53"/>
      <c r="LT655" s="53"/>
      <c r="LU655" s="53"/>
      <c r="LV655" s="53"/>
      <c r="LW655" s="53"/>
      <c r="LX655" s="53"/>
      <c r="LY655" s="53"/>
      <c r="LZ655" s="53"/>
      <c r="MA655" s="53"/>
      <c r="MB655" s="53"/>
      <c r="MC655" s="53"/>
      <c r="MD655" s="53"/>
      <c r="ME655" s="53"/>
      <c r="MF655" s="53"/>
      <c r="MG655" s="53"/>
      <c r="MH655" s="53"/>
      <c r="MI655" s="53"/>
      <c r="MJ655" s="53"/>
      <c r="MK655" s="53"/>
      <c r="ML655" s="53"/>
      <c r="MM655" s="53"/>
      <c r="MN655" s="53"/>
      <c r="MO655" s="53"/>
      <c r="MP655" s="53"/>
      <c r="MQ655" s="53"/>
      <c r="MR655" s="53"/>
      <c r="MS655" s="53"/>
      <c r="MT655" s="53"/>
      <c r="MU655" s="53"/>
      <c r="MV655" s="53"/>
      <c r="MW655" s="53"/>
      <c r="MX655" s="53"/>
      <c r="MY655" s="53"/>
      <c r="MZ655" s="53"/>
      <c r="NA655" s="53"/>
      <c r="NB655" s="53"/>
      <c r="NC655" s="53"/>
      <c r="ND655" s="53"/>
      <c r="NE655" s="53"/>
      <c r="NF655" s="53"/>
      <c r="NG655" s="53"/>
      <c r="NH655" s="53"/>
      <c r="NI655" s="53"/>
      <c r="NJ655" s="53"/>
      <c r="NK655" s="53"/>
      <c r="NL655" s="53"/>
      <c r="NM655" s="53"/>
      <c r="NN655" s="53"/>
      <c r="NO655" s="53"/>
      <c r="NP655" s="53"/>
      <c r="NQ655" s="53"/>
      <c r="NR655" s="53"/>
      <c r="NS655" s="53"/>
      <c r="NT655" s="53"/>
      <c r="NU655" s="53"/>
      <c r="NV655" s="53"/>
      <c r="NW655" s="53"/>
      <c r="NX655" s="53"/>
      <c r="NY655" s="53"/>
      <c r="NZ655" s="53"/>
      <c r="OA655" s="53"/>
      <c r="OB655" s="53"/>
      <c r="OC655" s="53"/>
      <c r="OD655" s="53"/>
      <c r="OE655" s="53"/>
      <c r="OF655" s="53"/>
      <c r="OG655" s="53"/>
      <c r="OH655" s="53"/>
      <c r="OI655" s="53"/>
      <c r="OJ655" s="53"/>
      <c r="OK655" s="53"/>
      <c r="OL655" s="53"/>
      <c r="OM655" s="53"/>
      <c r="ON655" s="53"/>
      <c r="OO655" s="53"/>
      <c r="OP655" s="53"/>
      <c r="OQ655" s="53"/>
      <c r="OR655" s="53"/>
      <c r="OS655" s="53"/>
      <c r="OT655" s="53"/>
      <c r="OU655" s="53"/>
      <c r="OV655" s="53"/>
      <c r="OW655" s="53"/>
      <c r="OX655" s="53"/>
      <c r="OY655" s="53"/>
      <c r="OZ655" s="53"/>
      <c r="PA655" s="53"/>
      <c r="PB655" s="53"/>
      <c r="PC655" s="53"/>
      <c r="PD655" s="53"/>
      <c r="PE655" s="53"/>
      <c r="PF655" s="53"/>
      <c r="PG655" s="53"/>
      <c r="PH655" s="53"/>
      <c r="PI655" s="53"/>
      <c r="PJ655" s="53"/>
      <c r="PK655" s="53"/>
      <c r="PL655" s="53"/>
      <c r="PM655" s="53"/>
      <c r="PN655" s="53"/>
      <c r="PO655" s="53"/>
      <c r="PP655" s="53"/>
      <c r="PQ655" s="53"/>
      <c r="PR655" s="53"/>
      <c r="PS655" s="53"/>
      <c r="PT655" s="53"/>
      <c r="PU655" s="53"/>
      <c r="PV655" s="53"/>
      <c r="PW655" s="53"/>
      <c r="PX655" s="53"/>
      <c r="PY655" s="53"/>
      <c r="PZ655" s="53"/>
      <c r="QA655" s="53"/>
      <c r="QB655" s="53"/>
      <c r="QC655" s="53"/>
      <c r="QD655" s="53"/>
      <c r="QE655" s="53"/>
      <c r="QF655" s="53"/>
      <c r="QG655" s="53"/>
      <c r="QH655" s="53"/>
      <c r="QI655" s="53"/>
      <c r="QJ655" s="53"/>
      <c r="QK655" s="53"/>
      <c r="QL655" s="53"/>
      <c r="QM655" s="53"/>
      <c r="QN655" s="53"/>
      <c r="QO655" s="53"/>
      <c r="QP655" s="53"/>
      <c r="QQ655" s="53"/>
      <c r="QR655" s="53"/>
      <c r="QS655" s="53"/>
      <c r="QT655" s="53"/>
      <c r="QU655" s="53"/>
      <c r="QV655" s="53"/>
      <c r="QW655" s="53"/>
      <c r="QX655" s="53"/>
      <c r="QY655" s="53"/>
      <c r="QZ655" s="53"/>
      <c r="RA655" s="53"/>
      <c r="RB655" s="53"/>
      <c r="RC655" s="53"/>
      <c r="RD655" s="53"/>
      <c r="RE655" s="53"/>
      <c r="RF655" s="53"/>
      <c r="RG655" s="53"/>
      <c r="RH655" s="53"/>
      <c r="RI655" s="53"/>
      <c r="RJ655" s="53"/>
      <c r="RK655" s="53"/>
      <c r="RL655" s="53"/>
      <c r="RM655" s="53"/>
      <c r="RN655" s="53"/>
      <c r="RO655" s="53"/>
      <c r="RP655" s="53"/>
      <c r="RQ655" s="53"/>
      <c r="RR655" s="53"/>
      <c r="RS655" s="53"/>
      <c r="RT655" s="53"/>
      <c r="RU655" s="53"/>
      <c r="RV655" s="53"/>
      <c r="RW655" s="53"/>
      <c r="RX655" s="53"/>
      <c r="RY655" s="53"/>
      <c r="RZ655" s="53"/>
      <c r="SA655" s="53"/>
      <c r="SB655" s="53"/>
      <c r="SC655" s="53"/>
      <c r="SD655" s="53"/>
      <c r="SE655" s="53"/>
      <c r="SF655" s="53"/>
      <c r="SG655" s="53"/>
      <c r="SH655" s="53"/>
      <c r="SI655" s="53"/>
      <c r="SJ655" s="53"/>
      <c r="SK655" s="53"/>
      <c r="SL655" s="53"/>
      <c r="SM655" s="53"/>
      <c r="SN655" s="53"/>
      <c r="SO655" s="53"/>
      <c r="SP655" s="53"/>
      <c r="SQ655" s="53"/>
      <c r="SR655" s="53"/>
      <c r="SS655" s="53"/>
      <c r="ST655" s="53"/>
      <c r="SU655" s="53"/>
      <c r="SV655" s="53"/>
      <c r="SW655" s="53"/>
      <c r="SX655" s="53"/>
      <c r="SY655" s="53"/>
      <c r="SZ655" s="53"/>
      <c r="TA655" s="53"/>
      <c r="TB655" s="53"/>
      <c r="TC655" s="53"/>
      <c r="TD655" s="53"/>
      <c r="TE655" s="53"/>
      <c r="TF655" s="53"/>
      <c r="TG655" s="53"/>
      <c r="TH655" s="53"/>
      <c r="TI655" s="53"/>
      <c r="TJ655" s="53"/>
      <c r="TK655" s="53"/>
      <c r="TL655" s="53"/>
      <c r="TM655" s="53"/>
      <c r="TN655" s="53"/>
      <c r="TO655" s="53"/>
      <c r="TP655" s="53"/>
      <c r="TQ655" s="53"/>
      <c r="TR655" s="53"/>
      <c r="TS655" s="53"/>
      <c r="TT655" s="53"/>
      <c r="TU655" s="53"/>
      <c r="TV655" s="53"/>
      <c r="TW655" s="53"/>
      <c r="TX655" s="53"/>
      <c r="TY655" s="53"/>
      <c r="TZ655" s="53"/>
      <c r="UA655" s="53"/>
      <c r="UB655" s="53"/>
      <c r="UC655" s="53"/>
      <c r="UD655" s="53"/>
      <c r="UE655" s="53"/>
      <c r="UF655" s="53"/>
      <c r="UG655" s="53"/>
    </row>
    <row r="656" spans="12:553" s="19" customFormat="1" ht="15.75" customHeight="1" x14ac:dyDescent="0.2">
      <c r="L656" s="66"/>
      <c r="M656" s="66"/>
      <c r="N656" s="52"/>
      <c r="O656" s="53"/>
      <c r="P656" s="53"/>
      <c r="Q656" s="53"/>
      <c r="R656" s="53"/>
      <c r="S656" s="53"/>
      <c r="T656" s="53"/>
      <c r="U656" s="53"/>
      <c r="V656" s="53"/>
      <c r="W656" s="53"/>
      <c r="X656" s="53"/>
      <c r="Y656" s="53"/>
      <c r="Z656" s="53"/>
      <c r="AA656" s="53"/>
      <c r="AB656" s="53"/>
      <c r="AC656" s="53"/>
      <c r="AD656" s="53"/>
      <c r="AE656" s="53"/>
      <c r="AF656" s="53"/>
      <c r="AG656" s="53"/>
      <c r="AH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c r="BM656" s="53"/>
      <c r="BN656" s="53"/>
      <c r="BO656" s="53"/>
      <c r="BP656" s="53"/>
      <c r="BQ656" s="53"/>
      <c r="BR656" s="53"/>
      <c r="BS656" s="53"/>
      <c r="BT656" s="53"/>
      <c r="BU656" s="53"/>
      <c r="BV656" s="53"/>
      <c r="BW656" s="53"/>
      <c r="BX656" s="53"/>
      <c r="BY656" s="53"/>
      <c r="BZ656" s="53"/>
      <c r="CA656" s="53"/>
      <c r="CB656" s="53"/>
      <c r="CC656" s="53"/>
      <c r="CD656" s="53"/>
      <c r="CE656" s="53"/>
      <c r="CF656" s="53"/>
      <c r="CG656" s="53"/>
      <c r="CH656" s="53"/>
      <c r="CI656" s="53"/>
      <c r="CJ656" s="53"/>
      <c r="CK656" s="53"/>
      <c r="CL656" s="53"/>
      <c r="CM656" s="53"/>
      <c r="CN656" s="53"/>
      <c r="CO656" s="53"/>
      <c r="CP656" s="53"/>
      <c r="CQ656" s="53"/>
      <c r="CR656" s="53"/>
      <c r="CS656" s="53"/>
      <c r="CT656" s="53"/>
      <c r="CU656" s="53"/>
      <c r="CV656" s="53"/>
      <c r="CW656" s="53"/>
      <c r="CX656" s="53"/>
      <c r="CY656" s="53"/>
      <c r="CZ656" s="53"/>
      <c r="DA656" s="53"/>
      <c r="DB656" s="53"/>
      <c r="DC656" s="53"/>
      <c r="DD656" s="53"/>
      <c r="DE656" s="53"/>
      <c r="DF656" s="53"/>
      <c r="DG656" s="53"/>
      <c r="DH656" s="53"/>
      <c r="DI656" s="53"/>
      <c r="DJ656" s="53"/>
      <c r="DK656" s="53"/>
      <c r="DL656" s="53"/>
      <c r="DM656" s="53"/>
      <c r="DN656" s="53"/>
      <c r="DO656" s="53"/>
      <c r="DP656" s="53"/>
      <c r="DQ656" s="53"/>
      <c r="DR656" s="53"/>
      <c r="DS656" s="53"/>
      <c r="DT656" s="53"/>
      <c r="DU656" s="53"/>
      <c r="DV656" s="53"/>
      <c r="DW656" s="53"/>
      <c r="DX656" s="53"/>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3"/>
      <c r="FK656" s="53"/>
      <c r="FL656" s="53"/>
      <c r="FM656" s="53"/>
      <c r="FN656" s="53"/>
      <c r="FO656" s="53"/>
      <c r="FP656" s="53"/>
      <c r="FQ656" s="53"/>
      <c r="FR656" s="53"/>
      <c r="FS656" s="53"/>
      <c r="FT656" s="53"/>
      <c r="FU656" s="53"/>
      <c r="FV656" s="53"/>
      <c r="FW656" s="53"/>
      <c r="FX656" s="53"/>
      <c r="FY656" s="53"/>
      <c r="FZ656" s="53"/>
      <c r="GA656" s="53"/>
      <c r="GB656" s="53"/>
      <c r="GC656" s="53"/>
      <c r="GD656" s="53"/>
      <c r="GE656" s="53"/>
      <c r="GF656" s="53"/>
      <c r="GG656" s="53"/>
      <c r="GH656" s="53"/>
      <c r="GI656" s="53"/>
      <c r="GJ656" s="53"/>
      <c r="GK656" s="53"/>
      <c r="GL656" s="53"/>
      <c r="GM656" s="53"/>
      <c r="GN656" s="53"/>
      <c r="GO656" s="53"/>
      <c r="GP656" s="53"/>
      <c r="GQ656" s="53"/>
      <c r="GR656" s="53"/>
      <c r="GS656" s="53"/>
      <c r="GT656" s="53"/>
      <c r="GU656" s="53"/>
      <c r="GV656" s="53"/>
      <c r="GW656" s="53"/>
      <c r="GX656" s="53"/>
      <c r="GY656" s="53"/>
      <c r="GZ656" s="53"/>
      <c r="HA656" s="53"/>
      <c r="HB656" s="53"/>
      <c r="HC656" s="53"/>
      <c r="HD656" s="53"/>
      <c r="HE656" s="53"/>
      <c r="HF656" s="53"/>
      <c r="HG656" s="53"/>
      <c r="HH656" s="53"/>
      <c r="HI656" s="53"/>
      <c r="HJ656" s="53"/>
      <c r="HK656" s="53"/>
      <c r="HL656" s="53"/>
      <c r="HM656" s="53"/>
      <c r="HN656" s="53"/>
      <c r="HO656" s="53"/>
      <c r="HP656" s="53"/>
      <c r="HQ656" s="53"/>
      <c r="HR656" s="53"/>
      <c r="HS656" s="53"/>
      <c r="HT656" s="53"/>
      <c r="HU656" s="53"/>
      <c r="HV656" s="53"/>
      <c r="HW656" s="53"/>
      <c r="HX656" s="53"/>
      <c r="HY656" s="53"/>
      <c r="HZ656" s="53"/>
      <c r="IA656" s="53"/>
      <c r="IB656" s="53"/>
      <c r="IC656" s="53"/>
      <c r="ID656" s="53"/>
      <c r="IE656" s="53"/>
      <c r="IF656" s="53"/>
      <c r="IG656" s="53"/>
      <c r="IH656" s="53"/>
      <c r="II656" s="53"/>
      <c r="IJ656" s="53"/>
      <c r="IK656" s="53"/>
      <c r="IL656" s="53"/>
      <c r="IM656" s="53"/>
      <c r="IN656" s="53"/>
      <c r="IO656" s="53"/>
      <c r="IP656" s="53"/>
      <c r="IQ656" s="53"/>
      <c r="IR656" s="53"/>
      <c r="IS656" s="53"/>
      <c r="IT656" s="53"/>
      <c r="IU656" s="53"/>
      <c r="IV656" s="53"/>
      <c r="IW656" s="53"/>
      <c r="IX656" s="53"/>
      <c r="IY656" s="53"/>
      <c r="IZ656" s="53"/>
      <c r="JA656" s="53"/>
      <c r="JB656" s="53"/>
      <c r="JC656" s="53"/>
      <c r="JD656" s="53"/>
      <c r="JE656" s="53"/>
      <c r="JF656" s="53"/>
      <c r="JG656" s="53"/>
      <c r="JH656" s="53"/>
      <c r="JI656" s="53"/>
      <c r="JJ656" s="53"/>
      <c r="JK656" s="53"/>
      <c r="JL656" s="53"/>
      <c r="JM656" s="53"/>
      <c r="JN656" s="53"/>
      <c r="JO656" s="53"/>
      <c r="JP656" s="53"/>
      <c r="JQ656" s="53"/>
      <c r="JR656" s="53"/>
      <c r="JS656" s="53"/>
      <c r="JT656" s="53"/>
      <c r="JU656" s="53"/>
      <c r="JV656" s="53"/>
      <c r="JW656" s="53"/>
      <c r="JX656" s="53"/>
      <c r="JY656" s="53"/>
      <c r="JZ656" s="53"/>
      <c r="KA656" s="53"/>
      <c r="KB656" s="53"/>
      <c r="KC656" s="53"/>
      <c r="KD656" s="53"/>
      <c r="KE656" s="53"/>
      <c r="KF656" s="53"/>
      <c r="KG656" s="53"/>
      <c r="KH656" s="53"/>
      <c r="KI656" s="53"/>
      <c r="KJ656" s="53"/>
      <c r="KK656" s="53"/>
      <c r="KL656" s="53"/>
      <c r="KM656" s="53"/>
      <c r="KN656" s="53"/>
      <c r="KO656" s="53"/>
      <c r="KP656" s="53"/>
      <c r="KQ656" s="53"/>
      <c r="KR656" s="53"/>
      <c r="KS656" s="53"/>
      <c r="KT656" s="53"/>
      <c r="KU656" s="53"/>
      <c r="KV656" s="53"/>
      <c r="KW656" s="53"/>
      <c r="KX656" s="53"/>
      <c r="KY656" s="53"/>
      <c r="KZ656" s="53"/>
      <c r="LA656" s="53"/>
      <c r="LB656" s="53"/>
      <c r="LC656" s="53"/>
      <c r="LD656" s="53"/>
      <c r="LE656" s="53"/>
      <c r="LF656" s="53"/>
      <c r="LG656" s="53"/>
      <c r="LH656" s="53"/>
      <c r="LI656" s="53"/>
      <c r="LJ656" s="53"/>
      <c r="LK656" s="53"/>
      <c r="LL656" s="53"/>
      <c r="LM656" s="53"/>
      <c r="LN656" s="53"/>
      <c r="LO656" s="53"/>
      <c r="LP656" s="53"/>
      <c r="LQ656" s="53"/>
      <c r="LR656" s="53"/>
      <c r="LS656" s="53"/>
      <c r="LT656" s="53"/>
      <c r="LU656" s="53"/>
      <c r="LV656" s="53"/>
      <c r="LW656" s="53"/>
      <c r="LX656" s="53"/>
      <c r="LY656" s="53"/>
      <c r="LZ656" s="53"/>
      <c r="MA656" s="53"/>
      <c r="MB656" s="53"/>
      <c r="MC656" s="53"/>
      <c r="MD656" s="53"/>
      <c r="ME656" s="53"/>
      <c r="MF656" s="53"/>
      <c r="MG656" s="53"/>
      <c r="MH656" s="53"/>
      <c r="MI656" s="53"/>
      <c r="MJ656" s="53"/>
      <c r="MK656" s="53"/>
      <c r="ML656" s="53"/>
      <c r="MM656" s="53"/>
      <c r="MN656" s="53"/>
      <c r="MO656" s="53"/>
      <c r="MP656" s="53"/>
      <c r="MQ656" s="53"/>
      <c r="MR656" s="53"/>
      <c r="MS656" s="53"/>
      <c r="MT656" s="53"/>
      <c r="MU656" s="53"/>
      <c r="MV656" s="53"/>
      <c r="MW656" s="53"/>
      <c r="MX656" s="53"/>
      <c r="MY656" s="53"/>
      <c r="MZ656" s="53"/>
      <c r="NA656" s="53"/>
      <c r="NB656" s="53"/>
      <c r="NC656" s="53"/>
      <c r="ND656" s="53"/>
      <c r="NE656" s="53"/>
      <c r="NF656" s="53"/>
      <c r="NG656" s="53"/>
      <c r="NH656" s="53"/>
      <c r="NI656" s="53"/>
      <c r="NJ656" s="53"/>
      <c r="NK656" s="53"/>
      <c r="NL656" s="53"/>
      <c r="NM656" s="53"/>
      <c r="NN656" s="53"/>
      <c r="NO656" s="53"/>
      <c r="NP656" s="53"/>
      <c r="NQ656" s="53"/>
      <c r="NR656" s="53"/>
      <c r="NS656" s="53"/>
      <c r="NT656" s="53"/>
      <c r="NU656" s="53"/>
      <c r="NV656" s="53"/>
      <c r="NW656" s="53"/>
      <c r="NX656" s="53"/>
      <c r="NY656" s="53"/>
      <c r="NZ656" s="53"/>
      <c r="OA656" s="53"/>
      <c r="OB656" s="53"/>
      <c r="OC656" s="53"/>
      <c r="OD656" s="53"/>
      <c r="OE656" s="53"/>
      <c r="OF656" s="53"/>
      <c r="OG656" s="53"/>
      <c r="OH656" s="53"/>
      <c r="OI656" s="53"/>
      <c r="OJ656" s="53"/>
      <c r="OK656" s="53"/>
      <c r="OL656" s="53"/>
      <c r="OM656" s="53"/>
      <c r="ON656" s="53"/>
      <c r="OO656" s="53"/>
      <c r="OP656" s="53"/>
      <c r="OQ656" s="53"/>
      <c r="OR656" s="53"/>
      <c r="OS656" s="53"/>
      <c r="OT656" s="53"/>
      <c r="OU656" s="53"/>
      <c r="OV656" s="53"/>
      <c r="OW656" s="53"/>
      <c r="OX656" s="53"/>
      <c r="OY656" s="53"/>
      <c r="OZ656" s="53"/>
      <c r="PA656" s="53"/>
      <c r="PB656" s="53"/>
      <c r="PC656" s="53"/>
      <c r="PD656" s="53"/>
      <c r="PE656" s="53"/>
      <c r="PF656" s="53"/>
      <c r="PG656" s="53"/>
      <c r="PH656" s="53"/>
      <c r="PI656" s="53"/>
      <c r="PJ656" s="53"/>
      <c r="PK656" s="53"/>
      <c r="PL656" s="53"/>
      <c r="PM656" s="53"/>
      <c r="PN656" s="53"/>
      <c r="PO656" s="53"/>
      <c r="PP656" s="53"/>
      <c r="PQ656" s="53"/>
      <c r="PR656" s="53"/>
      <c r="PS656" s="53"/>
      <c r="PT656" s="53"/>
      <c r="PU656" s="53"/>
      <c r="PV656" s="53"/>
      <c r="PW656" s="53"/>
      <c r="PX656" s="53"/>
      <c r="PY656" s="53"/>
      <c r="PZ656" s="53"/>
      <c r="QA656" s="53"/>
      <c r="QB656" s="53"/>
      <c r="QC656" s="53"/>
      <c r="QD656" s="53"/>
      <c r="QE656" s="53"/>
      <c r="QF656" s="53"/>
      <c r="QG656" s="53"/>
      <c r="QH656" s="53"/>
      <c r="QI656" s="53"/>
      <c r="QJ656" s="53"/>
      <c r="QK656" s="53"/>
      <c r="QL656" s="53"/>
      <c r="QM656" s="53"/>
      <c r="QN656" s="53"/>
      <c r="QO656" s="53"/>
      <c r="QP656" s="53"/>
      <c r="QQ656" s="53"/>
      <c r="QR656" s="53"/>
      <c r="QS656" s="53"/>
      <c r="QT656" s="53"/>
      <c r="QU656" s="53"/>
      <c r="QV656" s="53"/>
      <c r="QW656" s="53"/>
      <c r="QX656" s="53"/>
      <c r="QY656" s="53"/>
      <c r="QZ656" s="53"/>
      <c r="RA656" s="53"/>
      <c r="RB656" s="53"/>
      <c r="RC656" s="53"/>
      <c r="RD656" s="53"/>
      <c r="RE656" s="53"/>
      <c r="RF656" s="53"/>
      <c r="RG656" s="53"/>
      <c r="RH656" s="53"/>
      <c r="RI656" s="53"/>
      <c r="RJ656" s="53"/>
      <c r="RK656" s="53"/>
      <c r="RL656" s="53"/>
      <c r="RM656" s="53"/>
      <c r="RN656" s="53"/>
      <c r="RO656" s="53"/>
      <c r="RP656" s="53"/>
      <c r="RQ656" s="53"/>
      <c r="RR656" s="53"/>
      <c r="RS656" s="53"/>
      <c r="RT656" s="53"/>
      <c r="RU656" s="53"/>
      <c r="RV656" s="53"/>
      <c r="RW656" s="53"/>
      <c r="RX656" s="53"/>
      <c r="RY656" s="53"/>
      <c r="RZ656" s="53"/>
      <c r="SA656" s="53"/>
      <c r="SB656" s="53"/>
      <c r="SC656" s="53"/>
      <c r="SD656" s="53"/>
      <c r="SE656" s="53"/>
      <c r="SF656" s="53"/>
      <c r="SG656" s="53"/>
      <c r="SH656" s="53"/>
      <c r="SI656" s="53"/>
      <c r="SJ656" s="53"/>
      <c r="SK656" s="53"/>
      <c r="SL656" s="53"/>
      <c r="SM656" s="53"/>
      <c r="SN656" s="53"/>
      <c r="SO656" s="53"/>
      <c r="SP656" s="53"/>
      <c r="SQ656" s="53"/>
      <c r="SR656" s="53"/>
      <c r="SS656" s="53"/>
      <c r="ST656" s="53"/>
      <c r="SU656" s="53"/>
      <c r="SV656" s="53"/>
      <c r="SW656" s="53"/>
      <c r="SX656" s="53"/>
      <c r="SY656" s="53"/>
      <c r="SZ656" s="53"/>
      <c r="TA656" s="53"/>
      <c r="TB656" s="53"/>
      <c r="TC656" s="53"/>
      <c r="TD656" s="53"/>
      <c r="TE656" s="53"/>
      <c r="TF656" s="53"/>
      <c r="TG656" s="53"/>
      <c r="TH656" s="53"/>
      <c r="TI656" s="53"/>
      <c r="TJ656" s="53"/>
      <c r="TK656" s="53"/>
      <c r="TL656" s="53"/>
      <c r="TM656" s="53"/>
      <c r="TN656" s="53"/>
      <c r="TO656" s="53"/>
      <c r="TP656" s="53"/>
      <c r="TQ656" s="53"/>
      <c r="TR656" s="53"/>
      <c r="TS656" s="53"/>
      <c r="TT656" s="53"/>
      <c r="TU656" s="53"/>
      <c r="TV656" s="53"/>
      <c r="TW656" s="53"/>
      <c r="TX656" s="53"/>
      <c r="TY656" s="53"/>
      <c r="TZ656" s="53"/>
      <c r="UA656" s="53"/>
      <c r="UB656" s="53"/>
      <c r="UC656" s="53"/>
      <c r="UD656" s="53"/>
      <c r="UE656" s="53"/>
      <c r="UF656" s="53"/>
      <c r="UG656" s="53"/>
    </row>
    <row r="657" spans="12:553" s="19" customFormat="1" ht="15.75" customHeight="1" x14ac:dyDescent="0.2">
      <c r="L657" s="66"/>
      <c r="M657" s="66"/>
      <c r="N657" s="52"/>
      <c r="O657" s="53"/>
      <c r="P657" s="53"/>
      <c r="Q657" s="53"/>
      <c r="R657" s="53"/>
      <c r="S657" s="53"/>
      <c r="T657" s="53"/>
      <c r="U657" s="53"/>
      <c r="V657" s="53"/>
      <c r="W657" s="53"/>
      <c r="X657" s="53"/>
      <c r="Y657" s="53"/>
      <c r="Z657" s="53"/>
      <c r="AA657" s="53"/>
      <c r="AB657" s="53"/>
      <c r="AC657" s="53"/>
      <c r="AD657" s="53"/>
      <c r="AE657" s="53"/>
      <c r="AF657" s="53"/>
      <c r="AG657" s="53"/>
      <c r="AH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c r="BM657" s="53"/>
      <c r="BN657" s="53"/>
      <c r="BO657" s="53"/>
      <c r="BP657" s="53"/>
      <c r="BQ657" s="53"/>
      <c r="BR657" s="53"/>
      <c r="BS657" s="53"/>
      <c r="BT657" s="53"/>
      <c r="BU657" s="53"/>
      <c r="BV657" s="53"/>
      <c r="BW657" s="53"/>
      <c r="BX657" s="53"/>
      <c r="BY657" s="53"/>
      <c r="BZ657" s="53"/>
      <c r="CA657" s="53"/>
      <c r="CB657" s="53"/>
      <c r="CC657" s="53"/>
      <c r="CD657" s="53"/>
      <c r="CE657" s="53"/>
      <c r="CF657" s="53"/>
      <c r="CG657" s="53"/>
      <c r="CH657" s="53"/>
      <c r="CI657" s="53"/>
      <c r="CJ657" s="53"/>
      <c r="CK657" s="53"/>
      <c r="CL657" s="53"/>
      <c r="CM657" s="53"/>
      <c r="CN657" s="53"/>
      <c r="CO657" s="53"/>
      <c r="CP657" s="53"/>
      <c r="CQ657" s="53"/>
      <c r="CR657" s="53"/>
      <c r="CS657" s="53"/>
      <c r="CT657" s="53"/>
      <c r="CU657" s="53"/>
      <c r="CV657" s="53"/>
      <c r="CW657" s="53"/>
      <c r="CX657" s="53"/>
      <c r="CY657" s="53"/>
      <c r="CZ657" s="53"/>
      <c r="DA657" s="53"/>
      <c r="DB657" s="53"/>
      <c r="DC657" s="53"/>
      <c r="DD657" s="53"/>
      <c r="DE657" s="53"/>
      <c r="DF657" s="53"/>
      <c r="DG657" s="53"/>
      <c r="DH657" s="53"/>
      <c r="DI657" s="53"/>
      <c r="DJ657" s="53"/>
      <c r="DK657" s="53"/>
      <c r="DL657" s="53"/>
      <c r="DM657" s="53"/>
      <c r="DN657" s="53"/>
      <c r="DO657" s="53"/>
      <c r="DP657" s="53"/>
      <c r="DQ657" s="53"/>
      <c r="DR657" s="53"/>
      <c r="DS657" s="53"/>
      <c r="DT657" s="53"/>
      <c r="DU657" s="53"/>
      <c r="DV657" s="53"/>
      <c r="DW657" s="53"/>
      <c r="DX657" s="53"/>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3"/>
      <c r="FK657" s="53"/>
      <c r="FL657" s="53"/>
      <c r="FM657" s="53"/>
      <c r="FN657" s="53"/>
      <c r="FO657" s="53"/>
      <c r="FP657" s="53"/>
      <c r="FQ657" s="53"/>
      <c r="FR657" s="53"/>
      <c r="FS657" s="53"/>
      <c r="FT657" s="53"/>
      <c r="FU657" s="53"/>
      <c r="FV657" s="53"/>
      <c r="FW657" s="53"/>
      <c r="FX657" s="53"/>
      <c r="FY657" s="53"/>
      <c r="FZ657" s="53"/>
      <c r="GA657" s="53"/>
      <c r="GB657" s="53"/>
      <c r="GC657" s="53"/>
      <c r="GD657" s="53"/>
      <c r="GE657" s="53"/>
      <c r="GF657" s="53"/>
      <c r="GG657" s="53"/>
      <c r="GH657" s="53"/>
      <c r="GI657" s="53"/>
      <c r="GJ657" s="53"/>
      <c r="GK657" s="53"/>
      <c r="GL657" s="53"/>
      <c r="GM657" s="53"/>
      <c r="GN657" s="53"/>
      <c r="GO657" s="53"/>
      <c r="GP657" s="53"/>
      <c r="GQ657" s="53"/>
      <c r="GR657" s="53"/>
      <c r="GS657" s="53"/>
      <c r="GT657" s="53"/>
      <c r="GU657" s="53"/>
      <c r="GV657" s="53"/>
      <c r="GW657" s="53"/>
      <c r="GX657" s="53"/>
      <c r="GY657" s="53"/>
      <c r="GZ657" s="53"/>
      <c r="HA657" s="53"/>
      <c r="HB657" s="53"/>
      <c r="HC657" s="53"/>
      <c r="HD657" s="53"/>
      <c r="HE657" s="53"/>
      <c r="HF657" s="53"/>
      <c r="HG657" s="53"/>
      <c r="HH657" s="53"/>
      <c r="HI657" s="53"/>
      <c r="HJ657" s="53"/>
      <c r="HK657" s="53"/>
      <c r="HL657" s="53"/>
      <c r="HM657" s="53"/>
      <c r="HN657" s="53"/>
      <c r="HO657" s="53"/>
      <c r="HP657" s="53"/>
      <c r="HQ657" s="53"/>
      <c r="HR657" s="53"/>
      <c r="HS657" s="53"/>
      <c r="HT657" s="53"/>
      <c r="HU657" s="53"/>
      <c r="HV657" s="53"/>
      <c r="HW657" s="53"/>
      <c r="HX657" s="53"/>
      <c r="HY657" s="53"/>
      <c r="HZ657" s="53"/>
      <c r="IA657" s="53"/>
      <c r="IB657" s="53"/>
      <c r="IC657" s="53"/>
      <c r="ID657" s="53"/>
      <c r="IE657" s="53"/>
      <c r="IF657" s="53"/>
      <c r="IG657" s="53"/>
      <c r="IH657" s="53"/>
      <c r="II657" s="53"/>
      <c r="IJ657" s="53"/>
      <c r="IK657" s="53"/>
      <c r="IL657" s="53"/>
      <c r="IM657" s="53"/>
      <c r="IN657" s="53"/>
      <c r="IO657" s="53"/>
      <c r="IP657" s="53"/>
      <c r="IQ657" s="53"/>
      <c r="IR657" s="53"/>
      <c r="IS657" s="53"/>
      <c r="IT657" s="53"/>
      <c r="IU657" s="53"/>
      <c r="IV657" s="53"/>
      <c r="IW657" s="53"/>
      <c r="IX657" s="53"/>
      <c r="IY657" s="53"/>
      <c r="IZ657" s="53"/>
      <c r="JA657" s="53"/>
      <c r="JB657" s="53"/>
      <c r="JC657" s="53"/>
      <c r="JD657" s="53"/>
      <c r="JE657" s="53"/>
      <c r="JF657" s="53"/>
      <c r="JG657" s="53"/>
      <c r="JH657" s="53"/>
      <c r="JI657" s="53"/>
      <c r="JJ657" s="53"/>
      <c r="JK657" s="53"/>
      <c r="JL657" s="53"/>
      <c r="JM657" s="53"/>
      <c r="JN657" s="53"/>
      <c r="JO657" s="53"/>
      <c r="JP657" s="53"/>
      <c r="JQ657" s="53"/>
      <c r="JR657" s="53"/>
      <c r="JS657" s="53"/>
      <c r="JT657" s="53"/>
      <c r="JU657" s="53"/>
      <c r="JV657" s="53"/>
      <c r="JW657" s="53"/>
      <c r="JX657" s="53"/>
      <c r="JY657" s="53"/>
      <c r="JZ657" s="53"/>
      <c r="KA657" s="53"/>
      <c r="KB657" s="53"/>
      <c r="KC657" s="53"/>
      <c r="KD657" s="53"/>
      <c r="KE657" s="53"/>
      <c r="KF657" s="53"/>
      <c r="KG657" s="53"/>
      <c r="KH657" s="53"/>
      <c r="KI657" s="53"/>
      <c r="KJ657" s="53"/>
      <c r="KK657" s="53"/>
      <c r="KL657" s="53"/>
      <c r="KM657" s="53"/>
      <c r="KN657" s="53"/>
      <c r="KO657" s="53"/>
      <c r="KP657" s="53"/>
      <c r="KQ657" s="53"/>
      <c r="KR657" s="53"/>
      <c r="KS657" s="53"/>
      <c r="KT657" s="53"/>
      <c r="KU657" s="53"/>
      <c r="KV657" s="53"/>
      <c r="KW657" s="53"/>
      <c r="KX657" s="53"/>
      <c r="KY657" s="53"/>
      <c r="KZ657" s="53"/>
      <c r="LA657" s="53"/>
      <c r="LB657" s="53"/>
      <c r="LC657" s="53"/>
      <c r="LD657" s="53"/>
      <c r="LE657" s="53"/>
      <c r="LF657" s="53"/>
      <c r="LG657" s="53"/>
      <c r="LH657" s="53"/>
      <c r="LI657" s="53"/>
      <c r="LJ657" s="53"/>
      <c r="LK657" s="53"/>
      <c r="LL657" s="53"/>
      <c r="LM657" s="53"/>
      <c r="LN657" s="53"/>
      <c r="LO657" s="53"/>
      <c r="LP657" s="53"/>
      <c r="LQ657" s="53"/>
      <c r="LR657" s="53"/>
      <c r="LS657" s="53"/>
      <c r="LT657" s="53"/>
      <c r="LU657" s="53"/>
      <c r="LV657" s="53"/>
      <c r="LW657" s="53"/>
      <c r="LX657" s="53"/>
      <c r="LY657" s="53"/>
      <c r="LZ657" s="53"/>
      <c r="MA657" s="53"/>
      <c r="MB657" s="53"/>
      <c r="MC657" s="53"/>
      <c r="MD657" s="53"/>
      <c r="ME657" s="53"/>
      <c r="MF657" s="53"/>
      <c r="MG657" s="53"/>
      <c r="MH657" s="53"/>
      <c r="MI657" s="53"/>
      <c r="MJ657" s="53"/>
      <c r="MK657" s="53"/>
      <c r="ML657" s="53"/>
      <c r="MM657" s="53"/>
      <c r="MN657" s="53"/>
      <c r="MO657" s="53"/>
      <c r="MP657" s="53"/>
      <c r="MQ657" s="53"/>
      <c r="MR657" s="53"/>
      <c r="MS657" s="53"/>
      <c r="MT657" s="53"/>
      <c r="MU657" s="53"/>
      <c r="MV657" s="53"/>
      <c r="MW657" s="53"/>
      <c r="MX657" s="53"/>
      <c r="MY657" s="53"/>
      <c r="MZ657" s="53"/>
      <c r="NA657" s="53"/>
      <c r="NB657" s="53"/>
      <c r="NC657" s="53"/>
      <c r="ND657" s="53"/>
      <c r="NE657" s="53"/>
      <c r="NF657" s="53"/>
      <c r="NG657" s="53"/>
      <c r="NH657" s="53"/>
      <c r="NI657" s="53"/>
      <c r="NJ657" s="53"/>
      <c r="NK657" s="53"/>
      <c r="NL657" s="53"/>
      <c r="NM657" s="53"/>
      <c r="NN657" s="53"/>
      <c r="NO657" s="53"/>
      <c r="NP657" s="53"/>
      <c r="NQ657" s="53"/>
      <c r="NR657" s="53"/>
      <c r="NS657" s="53"/>
      <c r="NT657" s="53"/>
      <c r="NU657" s="53"/>
      <c r="NV657" s="53"/>
      <c r="NW657" s="53"/>
      <c r="NX657" s="53"/>
      <c r="NY657" s="53"/>
      <c r="NZ657" s="53"/>
      <c r="OA657" s="53"/>
      <c r="OB657" s="53"/>
      <c r="OC657" s="53"/>
      <c r="OD657" s="53"/>
      <c r="OE657" s="53"/>
      <c r="OF657" s="53"/>
      <c r="OG657" s="53"/>
      <c r="OH657" s="53"/>
      <c r="OI657" s="53"/>
      <c r="OJ657" s="53"/>
      <c r="OK657" s="53"/>
      <c r="OL657" s="53"/>
      <c r="OM657" s="53"/>
      <c r="ON657" s="53"/>
      <c r="OO657" s="53"/>
      <c r="OP657" s="53"/>
      <c r="OQ657" s="53"/>
      <c r="OR657" s="53"/>
      <c r="OS657" s="53"/>
      <c r="OT657" s="53"/>
      <c r="OU657" s="53"/>
      <c r="OV657" s="53"/>
      <c r="OW657" s="53"/>
      <c r="OX657" s="53"/>
      <c r="OY657" s="53"/>
      <c r="OZ657" s="53"/>
      <c r="PA657" s="53"/>
      <c r="PB657" s="53"/>
      <c r="PC657" s="53"/>
      <c r="PD657" s="53"/>
      <c r="PE657" s="53"/>
      <c r="PF657" s="53"/>
      <c r="PG657" s="53"/>
      <c r="PH657" s="53"/>
      <c r="PI657" s="53"/>
      <c r="PJ657" s="53"/>
      <c r="PK657" s="53"/>
      <c r="PL657" s="53"/>
      <c r="PM657" s="53"/>
      <c r="PN657" s="53"/>
      <c r="PO657" s="53"/>
      <c r="PP657" s="53"/>
      <c r="PQ657" s="53"/>
      <c r="PR657" s="53"/>
      <c r="PS657" s="53"/>
      <c r="PT657" s="53"/>
      <c r="PU657" s="53"/>
      <c r="PV657" s="53"/>
      <c r="PW657" s="53"/>
      <c r="PX657" s="53"/>
      <c r="PY657" s="53"/>
      <c r="PZ657" s="53"/>
      <c r="QA657" s="53"/>
      <c r="QB657" s="53"/>
      <c r="QC657" s="53"/>
      <c r="QD657" s="53"/>
      <c r="QE657" s="53"/>
      <c r="QF657" s="53"/>
      <c r="QG657" s="53"/>
      <c r="QH657" s="53"/>
      <c r="QI657" s="53"/>
      <c r="QJ657" s="53"/>
      <c r="QK657" s="53"/>
      <c r="QL657" s="53"/>
      <c r="QM657" s="53"/>
      <c r="QN657" s="53"/>
      <c r="QO657" s="53"/>
      <c r="QP657" s="53"/>
      <c r="QQ657" s="53"/>
      <c r="QR657" s="53"/>
      <c r="QS657" s="53"/>
      <c r="QT657" s="53"/>
      <c r="QU657" s="53"/>
      <c r="QV657" s="53"/>
      <c r="QW657" s="53"/>
      <c r="QX657" s="53"/>
      <c r="QY657" s="53"/>
      <c r="QZ657" s="53"/>
      <c r="RA657" s="53"/>
      <c r="RB657" s="53"/>
      <c r="RC657" s="53"/>
      <c r="RD657" s="53"/>
      <c r="RE657" s="53"/>
      <c r="RF657" s="53"/>
      <c r="RG657" s="53"/>
      <c r="RH657" s="53"/>
      <c r="RI657" s="53"/>
      <c r="RJ657" s="53"/>
      <c r="RK657" s="53"/>
      <c r="RL657" s="53"/>
      <c r="RM657" s="53"/>
      <c r="RN657" s="53"/>
      <c r="RO657" s="53"/>
      <c r="RP657" s="53"/>
      <c r="RQ657" s="53"/>
      <c r="RR657" s="53"/>
      <c r="RS657" s="53"/>
      <c r="RT657" s="53"/>
      <c r="RU657" s="53"/>
      <c r="RV657" s="53"/>
      <c r="RW657" s="53"/>
      <c r="RX657" s="53"/>
      <c r="RY657" s="53"/>
      <c r="RZ657" s="53"/>
      <c r="SA657" s="53"/>
      <c r="SB657" s="53"/>
      <c r="SC657" s="53"/>
      <c r="SD657" s="53"/>
      <c r="SE657" s="53"/>
      <c r="SF657" s="53"/>
      <c r="SG657" s="53"/>
      <c r="SH657" s="53"/>
      <c r="SI657" s="53"/>
      <c r="SJ657" s="53"/>
      <c r="SK657" s="53"/>
      <c r="SL657" s="53"/>
      <c r="SM657" s="53"/>
      <c r="SN657" s="53"/>
      <c r="SO657" s="53"/>
      <c r="SP657" s="53"/>
      <c r="SQ657" s="53"/>
      <c r="SR657" s="53"/>
      <c r="SS657" s="53"/>
      <c r="ST657" s="53"/>
      <c r="SU657" s="53"/>
      <c r="SV657" s="53"/>
      <c r="SW657" s="53"/>
      <c r="SX657" s="53"/>
      <c r="SY657" s="53"/>
      <c r="SZ657" s="53"/>
      <c r="TA657" s="53"/>
      <c r="TB657" s="53"/>
      <c r="TC657" s="53"/>
      <c r="TD657" s="53"/>
      <c r="TE657" s="53"/>
      <c r="TF657" s="53"/>
      <c r="TG657" s="53"/>
      <c r="TH657" s="53"/>
      <c r="TI657" s="53"/>
      <c r="TJ657" s="53"/>
      <c r="TK657" s="53"/>
      <c r="TL657" s="53"/>
      <c r="TM657" s="53"/>
      <c r="TN657" s="53"/>
      <c r="TO657" s="53"/>
      <c r="TP657" s="53"/>
      <c r="TQ657" s="53"/>
      <c r="TR657" s="53"/>
      <c r="TS657" s="53"/>
      <c r="TT657" s="53"/>
      <c r="TU657" s="53"/>
      <c r="TV657" s="53"/>
      <c r="TW657" s="53"/>
      <c r="TX657" s="53"/>
      <c r="TY657" s="53"/>
      <c r="TZ657" s="53"/>
      <c r="UA657" s="53"/>
      <c r="UB657" s="53"/>
      <c r="UC657" s="53"/>
      <c r="UD657" s="53"/>
      <c r="UE657" s="53"/>
      <c r="UF657" s="53"/>
      <c r="UG657" s="53"/>
    </row>
    <row r="658" spans="12:553" s="19" customFormat="1" ht="15.75" customHeight="1" x14ac:dyDescent="0.2">
      <c r="L658" s="66"/>
      <c r="M658" s="66"/>
      <c r="N658" s="52"/>
      <c r="O658" s="53"/>
      <c r="P658" s="53"/>
      <c r="Q658" s="53"/>
      <c r="R658" s="53"/>
      <c r="S658" s="53"/>
      <c r="T658" s="53"/>
      <c r="U658" s="53"/>
      <c r="V658" s="53"/>
      <c r="W658" s="53"/>
      <c r="X658" s="53"/>
      <c r="Y658" s="53"/>
      <c r="Z658" s="53"/>
      <c r="AA658" s="53"/>
      <c r="AB658" s="53"/>
      <c r="AC658" s="53"/>
      <c r="AD658" s="53"/>
      <c r="AE658" s="53"/>
      <c r="AF658" s="53"/>
      <c r="AG658" s="53"/>
      <c r="AH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c r="BM658" s="53"/>
      <c r="BN658" s="53"/>
      <c r="BO658" s="53"/>
      <c r="BP658" s="53"/>
      <c r="BQ658" s="53"/>
      <c r="BR658" s="53"/>
      <c r="BS658" s="53"/>
      <c r="BT658" s="53"/>
      <c r="BU658" s="53"/>
      <c r="BV658" s="53"/>
      <c r="BW658" s="53"/>
      <c r="BX658" s="53"/>
      <c r="BY658" s="53"/>
      <c r="BZ658" s="53"/>
      <c r="CA658" s="53"/>
      <c r="CB658" s="53"/>
      <c r="CC658" s="53"/>
      <c r="CD658" s="53"/>
      <c r="CE658" s="53"/>
      <c r="CF658" s="53"/>
      <c r="CG658" s="53"/>
      <c r="CH658" s="53"/>
      <c r="CI658" s="53"/>
      <c r="CJ658" s="53"/>
      <c r="CK658" s="53"/>
      <c r="CL658" s="53"/>
      <c r="CM658" s="53"/>
      <c r="CN658" s="53"/>
      <c r="CO658" s="53"/>
      <c r="CP658" s="53"/>
      <c r="CQ658" s="53"/>
      <c r="CR658" s="53"/>
      <c r="CS658" s="53"/>
      <c r="CT658" s="53"/>
      <c r="CU658" s="53"/>
      <c r="CV658" s="53"/>
      <c r="CW658" s="53"/>
      <c r="CX658" s="53"/>
      <c r="CY658" s="53"/>
      <c r="CZ658" s="53"/>
      <c r="DA658" s="53"/>
      <c r="DB658" s="53"/>
      <c r="DC658" s="53"/>
      <c r="DD658" s="53"/>
      <c r="DE658" s="53"/>
      <c r="DF658" s="53"/>
      <c r="DG658" s="53"/>
      <c r="DH658" s="53"/>
      <c r="DI658" s="53"/>
      <c r="DJ658" s="53"/>
      <c r="DK658" s="53"/>
      <c r="DL658" s="53"/>
      <c r="DM658" s="53"/>
      <c r="DN658" s="53"/>
      <c r="DO658" s="53"/>
      <c r="DP658" s="53"/>
      <c r="DQ658" s="53"/>
      <c r="DR658" s="53"/>
      <c r="DS658" s="53"/>
      <c r="DT658" s="53"/>
      <c r="DU658" s="53"/>
      <c r="DV658" s="53"/>
      <c r="DW658" s="53"/>
      <c r="DX658" s="53"/>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3"/>
      <c r="FK658" s="53"/>
      <c r="FL658" s="53"/>
      <c r="FM658" s="53"/>
      <c r="FN658" s="53"/>
      <c r="FO658" s="53"/>
      <c r="FP658" s="53"/>
      <c r="FQ658" s="53"/>
      <c r="FR658" s="53"/>
      <c r="FS658" s="53"/>
      <c r="FT658" s="53"/>
      <c r="FU658" s="53"/>
      <c r="FV658" s="53"/>
      <c r="FW658" s="53"/>
      <c r="FX658" s="53"/>
      <c r="FY658" s="53"/>
      <c r="FZ658" s="53"/>
      <c r="GA658" s="53"/>
      <c r="GB658" s="53"/>
      <c r="GC658" s="53"/>
      <c r="GD658" s="53"/>
      <c r="GE658" s="53"/>
      <c r="GF658" s="53"/>
      <c r="GG658" s="53"/>
      <c r="GH658" s="53"/>
      <c r="GI658" s="53"/>
      <c r="GJ658" s="53"/>
      <c r="GK658" s="53"/>
      <c r="GL658" s="53"/>
      <c r="GM658" s="53"/>
      <c r="GN658" s="53"/>
      <c r="GO658" s="53"/>
      <c r="GP658" s="53"/>
      <c r="GQ658" s="53"/>
      <c r="GR658" s="53"/>
      <c r="GS658" s="53"/>
      <c r="GT658" s="53"/>
      <c r="GU658" s="53"/>
      <c r="GV658" s="53"/>
      <c r="GW658" s="53"/>
      <c r="GX658" s="53"/>
      <c r="GY658" s="53"/>
      <c r="GZ658" s="53"/>
      <c r="HA658" s="53"/>
      <c r="HB658" s="53"/>
      <c r="HC658" s="53"/>
      <c r="HD658" s="53"/>
      <c r="HE658" s="53"/>
      <c r="HF658" s="53"/>
      <c r="HG658" s="53"/>
      <c r="HH658" s="53"/>
      <c r="HI658" s="53"/>
      <c r="HJ658" s="53"/>
      <c r="HK658" s="53"/>
      <c r="HL658" s="53"/>
      <c r="HM658" s="53"/>
      <c r="HN658" s="53"/>
      <c r="HO658" s="53"/>
      <c r="HP658" s="53"/>
      <c r="HQ658" s="53"/>
      <c r="HR658" s="53"/>
      <c r="HS658" s="53"/>
      <c r="HT658" s="53"/>
      <c r="HU658" s="53"/>
      <c r="HV658" s="53"/>
      <c r="HW658" s="53"/>
      <c r="HX658" s="53"/>
      <c r="HY658" s="53"/>
      <c r="HZ658" s="53"/>
      <c r="IA658" s="53"/>
      <c r="IB658" s="53"/>
      <c r="IC658" s="53"/>
      <c r="ID658" s="53"/>
      <c r="IE658" s="53"/>
      <c r="IF658" s="53"/>
      <c r="IG658" s="53"/>
      <c r="IH658" s="53"/>
      <c r="II658" s="53"/>
      <c r="IJ658" s="53"/>
      <c r="IK658" s="53"/>
      <c r="IL658" s="53"/>
      <c r="IM658" s="53"/>
      <c r="IN658" s="53"/>
      <c r="IO658" s="53"/>
      <c r="IP658" s="53"/>
      <c r="IQ658" s="53"/>
      <c r="IR658" s="53"/>
      <c r="IS658" s="53"/>
      <c r="IT658" s="53"/>
      <c r="IU658" s="53"/>
      <c r="IV658" s="53"/>
      <c r="IW658" s="53"/>
      <c r="IX658" s="53"/>
      <c r="IY658" s="53"/>
      <c r="IZ658" s="53"/>
      <c r="JA658" s="53"/>
      <c r="JB658" s="53"/>
      <c r="JC658" s="53"/>
      <c r="JD658" s="53"/>
      <c r="JE658" s="53"/>
      <c r="JF658" s="53"/>
      <c r="JG658" s="53"/>
      <c r="JH658" s="53"/>
      <c r="JI658" s="53"/>
      <c r="JJ658" s="53"/>
      <c r="JK658" s="53"/>
      <c r="JL658" s="53"/>
      <c r="JM658" s="53"/>
      <c r="JN658" s="53"/>
      <c r="JO658" s="53"/>
      <c r="JP658" s="53"/>
      <c r="JQ658" s="53"/>
      <c r="JR658" s="53"/>
      <c r="JS658" s="53"/>
      <c r="JT658" s="53"/>
      <c r="JU658" s="53"/>
      <c r="JV658" s="53"/>
      <c r="JW658" s="53"/>
      <c r="JX658" s="53"/>
      <c r="JY658" s="53"/>
      <c r="JZ658" s="53"/>
      <c r="KA658" s="53"/>
      <c r="KB658" s="53"/>
      <c r="KC658" s="53"/>
      <c r="KD658" s="53"/>
      <c r="KE658" s="53"/>
      <c r="KF658" s="53"/>
      <c r="KG658" s="53"/>
      <c r="KH658" s="53"/>
      <c r="KI658" s="53"/>
      <c r="KJ658" s="53"/>
      <c r="KK658" s="53"/>
      <c r="KL658" s="53"/>
      <c r="KM658" s="53"/>
      <c r="KN658" s="53"/>
      <c r="KO658" s="53"/>
      <c r="KP658" s="53"/>
      <c r="KQ658" s="53"/>
      <c r="KR658" s="53"/>
      <c r="KS658" s="53"/>
      <c r="KT658" s="53"/>
      <c r="KU658" s="53"/>
      <c r="KV658" s="53"/>
      <c r="KW658" s="53"/>
      <c r="KX658" s="53"/>
      <c r="KY658" s="53"/>
      <c r="KZ658" s="53"/>
      <c r="LA658" s="53"/>
      <c r="LB658" s="53"/>
      <c r="LC658" s="53"/>
      <c r="LD658" s="53"/>
      <c r="LE658" s="53"/>
      <c r="LF658" s="53"/>
      <c r="LG658" s="53"/>
      <c r="LH658" s="53"/>
      <c r="LI658" s="53"/>
      <c r="LJ658" s="53"/>
      <c r="LK658" s="53"/>
      <c r="LL658" s="53"/>
      <c r="LM658" s="53"/>
      <c r="LN658" s="53"/>
      <c r="LO658" s="53"/>
      <c r="LP658" s="53"/>
      <c r="LQ658" s="53"/>
      <c r="LR658" s="53"/>
      <c r="LS658" s="53"/>
      <c r="LT658" s="53"/>
      <c r="LU658" s="53"/>
      <c r="LV658" s="53"/>
      <c r="LW658" s="53"/>
      <c r="LX658" s="53"/>
      <c r="LY658" s="53"/>
      <c r="LZ658" s="53"/>
      <c r="MA658" s="53"/>
      <c r="MB658" s="53"/>
      <c r="MC658" s="53"/>
      <c r="MD658" s="53"/>
      <c r="ME658" s="53"/>
      <c r="MF658" s="53"/>
      <c r="MG658" s="53"/>
      <c r="MH658" s="53"/>
      <c r="MI658" s="53"/>
      <c r="MJ658" s="53"/>
      <c r="MK658" s="53"/>
      <c r="ML658" s="53"/>
      <c r="MM658" s="53"/>
      <c r="MN658" s="53"/>
      <c r="MO658" s="53"/>
      <c r="MP658" s="53"/>
      <c r="MQ658" s="53"/>
      <c r="MR658" s="53"/>
      <c r="MS658" s="53"/>
      <c r="MT658" s="53"/>
      <c r="MU658" s="53"/>
      <c r="MV658" s="53"/>
      <c r="MW658" s="53"/>
      <c r="MX658" s="53"/>
      <c r="MY658" s="53"/>
      <c r="MZ658" s="53"/>
      <c r="NA658" s="53"/>
      <c r="NB658" s="53"/>
      <c r="NC658" s="53"/>
      <c r="ND658" s="53"/>
      <c r="NE658" s="53"/>
      <c r="NF658" s="53"/>
      <c r="NG658" s="53"/>
      <c r="NH658" s="53"/>
      <c r="NI658" s="53"/>
      <c r="NJ658" s="53"/>
      <c r="NK658" s="53"/>
      <c r="NL658" s="53"/>
      <c r="NM658" s="53"/>
      <c r="NN658" s="53"/>
      <c r="NO658" s="53"/>
      <c r="NP658" s="53"/>
      <c r="NQ658" s="53"/>
      <c r="NR658" s="53"/>
      <c r="NS658" s="53"/>
      <c r="NT658" s="53"/>
      <c r="NU658" s="53"/>
      <c r="NV658" s="53"/>
      <c r="NW658" s="53"/>
      <c r="NX658" s="53"/>
      <c r="NY658" s="53"/>
      <c r="NZ658" s="53"/>
      <c r="OA658" s="53"/>
      <c r="OB658" s="53"/>
      <c r="OC658" s="53"/>
      <c r="OD658" s="53"/>
      <c r="OE658" s="53"/>
      <c r="OF658" s="53"/>
      <c r="OG658" s="53"/>
      <c r="OH658" s="53"/>
      <c r="OI658" s="53"/>
      <c r="OJ658" s="53"/>
      <c r="OK658" s="53"/>
      <c r="OL658" s="53"/>
      <c r="OM658" s="53"/>
      <c r="ON658" s="53"/>
      <c r="OO658" s="53"/>
      <c r="OP658" s="53"/>
      <c r="OQ658" s="53"/>
      <c r="OR658" s="53"/>
      <c r="OS658" s="53"/>
      <c r="OT658" s="53"/>
      <c r="OU658" s="53"/>
      <c r="OV658" s="53"/>
      <c r="OW658" s="53"/>
      <c r="OX658" s="53"/>
      <c r="OY658" s="53"/>
      <c r="OZ658" s="53"/>
      <c r="PA658" s="53"/>
      <c r="PB658" s="53"/>
      <c r="PC658" s="53"/>
      <c r="PD658" s="53"/>
      <c r="PE658" s="53"/>
      <c r="PF658" s="53"/>
      <c r="PG658" s="53"/>
      <c r="PH658" s="53"/>
      <c r="PI658" s="53"/>
      <c r="PJ658" s="53"/>
      <c r="PK658" s="53"/>
      <c r="PL658" s="53"/>
      <c r="PM658" s="53"/>
      <c r="PN658" s="53"/>
      <c r="PO658" s="53"/>
      <c r="PP658" s="53"/>
      <c r="PQ658" s="53"/>
      <c r="PR658" s="53"/>
      <c r="PS658" s="53"/>
      <c r="PT658" s="53"/>
      <c r="PU658" s="53"/>
      <c r="PV658" s="53"/>
      <c r="PW658" s="53"/>
      <c r="PX658" s="53"/>
      <c r="PY658" s="53"/>
      <c r="PZ658" s="53"/>
      <c r="QA658" s="53"/>
      <c r="QB658" s="53"/>
      <c r="QC658" s="53"/>
      <c r="QD658" s="53"/>
      <c r="QE658" s="53"/>
      <c r="QF658" s="53"/>
      <c r="QG658" s="53"/>
      <c r="QH658" s="53"/>
      <c r="QI658" s="53"/>
      <c r="QJ658" s="53"/>
      <c r="QK658" s="53"/>
      <c r="QL658" s="53"/>
      <c r="QM658" s="53"/>
      <c r="QN658" s="53"/>
      <c r="QO658" s="53"/>
      <c r="QP658" s="53"/>
      <c r="QQ658" s="53"/>
      <c r="QR658" s="53"/>
      <c r="QS658" s="53"/>
      <c r="QT658" s="53"/>
      <c r="QU658" s="53"/>
      <c r="QV658" s="53"/>
      <c r="QW658" s="53"/>
      <c r="QX658" s="53"/>
      <c r="QY658" s="53"/>
      <c r="QZ658" s="53"/>
      <c r="RA658" s="53"/>
      <c r="RB658" s="53"/>
      <c r="RC658" s="53"/>
      <c r="RD658" s="53"/>
      <c r="RE658" s="53"/>
      <c r="RF658" s="53"/>
      <c r="RG658" s="53"/>
      <c r="RH658" s="53"/>
      <c r="RI658" s="53"/>
      <c r="RJ658" s="53"/>
      <c r="RK658" s="53"/>
      <c r="RL658" s="53"/>
      <c r="RM658" s="53"/>
      <c r="RN658" s="53"/>
      <c r="RO658" s="53"/>
      <c r="RP658" s="53"/>
      <c r="RQ658" s="53"/>
      <c r="RR658" s="53"/>
      <c r="RS658" s="53"/>
      <c r="RT658" s="53"/>
      <c r="RU658" s="53"/>
      <c r="RV658" s="53"/>
      <c r="RW658" s="53"/>
      <c r="RX658" s="53"/>
      <c r="RY658" s="53"/>
      <c r="RZ658" s="53"/>
      <c r="SA658" s="53"/>
      <c r="SB658" s="53"/>
      <c r="SC658" s="53"/>
      <c r="SD658" s="53"/>
      <c r="SE658" s="53"/>
      <c r="SF658" s="53"/>
      <c r="SG658" s="53"/>
      <c r="SH658" s="53"/>
      <c r="SI658" s="53"/>
      <c r="SJ658" s="53"/>
      <c r="SK658" s="53"/>
      <c r="SL658" s="53"/>
      <c r="SM658" s="53"/>
      <c r="SN658" s="53"/>
      <c r="SO658" s="53"/>
      <c r="SP658" s="53"/>
      <c r="SQ658" s="53"/>
      <c r="SR658" s="53"/>
      <c r="SS658" s="53"/>
      <c r="ST658" s="53"/>
      <c r="SU658" s="53"/>
      <c r="SV658" s="53"/>
      <c r="SW658" s="53"/>
      <c r="SX658" s="53"/>
      <c r="SY658" s="53"/>
      <c r="SZ658" s="53"/>
      <c r="TA658" s="53"/>
      <c r="TB658" s="53"/>
      <c r="TC658" s="53"/>
      <c r="TD658" s="53"/>
      <c r="TE658" s="53"/>
      <c r="TF658" s="53"/>
      <c r="TG658" s="53"/>
      <c r="TH658" s="53"/>
      <c r="TI658" s="53"/>
      <c r="TJ658" s="53"/>
      <c r="TK658" s="53"/>
      <c r="TL658" s="53"/>
      <c r="TM658" s="53"/>
      <c r="TN658" s="53"/>
      <c r="TO658" s="53"/>
      <c r="TP658" s="53"/>
      <c r="TQ658" s="53"/>
      <c r="TR658" s="53"/>
      <c r="TS658" s="53"/>
      <c r="TT658" s="53"/>
      <c r="TU658" s="53"/>
      <c r="TV658" s="53"/>
      <c r="TW658" s="53"/>
      <c r="TX658" s="53"/>
      <c r="TY658" s="53"/>
      <c r="TZ658" s="53"/>
      <c r="UA658" s="53"/>
      <c r="UB658" s="53"/>
      <c r="UC658" s="53"/>
      <c r="UD658" s="53"/>
      <c r="UE658" s="53"/>
      <c r="UF658" s="53"/>
      <c r="UG658" s="53"/>
    </row>
    <row r="659" spans="12:553" s="19" customFormat="1" ht="15.75" customHeight="1" x14ac:dyDescent="0.2">
      <c r="L659" s="66"/>
      <c r="M659" s="66"/>
      <c r="N659" s="52"/>
      <c r="O659" s="53"/>
      <c r="P659" s="53"/>
      <c r="Q659" s="53"/>
      <c r="R659" s="53"/>
      <c r="S659" s="53"/>
      <c r="T659" s="53"/>
      <c r="U659" s="53"/>
      <c r="V659" s="53"/>
      <c r="W659" s="53"/>
      <c r="X659" s="53"/>
      <c r="Y659" s="53"/>
      <c r="Z659" s="53"/>
      <c r="AA659" s="53"/>
      <c r="AB659" s="53"/>
      <c r="AC659" s="53"/>
      <c r="AD659" s="53"/>
      <c r="AE659" s="53"/>
      <c r="AF659" s="53"/>
      <c r="AG659" s="53"/>
      <c r="AH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c r="BM659" s="53"/>
      <c r="BN659" s="53"/>
      <c r="BO659" s="53"/>
      <c r="BP659" s="53"/>
      <c r="BQ659" s="53"/>
      <c r="BR659" s="53"/>
      <c r="BS659" s="53"/>
      <c r="BT659" s="53"/>
      <c r="BU659" s="53"/>
      <c r="BV659" s="53"/>
      <c r="BW659" s="53"/>
      <c r="BX659" s="53"/>
      <c r="BY659" s="53"/>
      <c r="BZ659" s="53"/>
      <c r="CA659" s="53"/>
      <c r="CB659" s="53"/>
      <c r="CC659" s="53"/>
      <c r="CD659" s="53"/>
      <c r="CE659" s="53"/>
      <c r="CF659" s="53"/>
      <c r="CG659" s="53"/>
      <c r="CH659" s="53"/>
      <c r="CI659" s="53"/>
      <c r="CJ659" s="53"/>
      <c r="CK659" s="53"/>
      <c r="CL659" s="53"/>
      <c r="CM659" s="53"/>
      <c r="CN659" s="53"/>
      <c r="CO659" s="53"/>
      <c r="CP659" s="53"/>
      <c r="CQ659" s="53"/>
      <c r="CR659" s="53"/>
      <c r="CS659" s="53"/>
      <c r="CT659" s="53"/>
      <c r="CU659" s="53"/>
      <c r="CV659" s="53"/>
      <c r="CW659" s="53"/>
      <c r="CX659" s="53"/>
      <c r="CY659" s="53"/>
      <c r="CZ659" s="53"/>
      <c r="DA659" s="53"/>
      <c r="DB659" s="53"/>
      <c r="DC659" s="53"/>
      <c r="DD659" s="53"/>
      <c r="DE659" s="53"/>
      <c r="DF659" s="53"/>
      <c r="DG659" s="53"/>
      <c r="DH659" s="53"/>
      <c r="DI659" s="53"/>
      <c r="DJ659" s="53"/>
      <c r="DK659" s="53"/>
      <c r="DL659" s="53"/>
      <c r="DM659" s="53"/>
      <c r="DN659" s="53"/>
      <c r="DO659" s="53"/>
      <c r="DP659" s="53"/>
      <c r="DQ659" s="53"/>
      <c r="DR659" s="53"/>
      <c r="DS659" s="53"/>
      <c r="DT659" s="53"/>
      <c r="DU659" s="53"/>
      <c r="DV659" s="53"/>
      <c r="DW659" s="53"/>
      <c r="DX659" s="53"/>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3"/>
      <c r="FK659" s="53"/>
      <c r="FL659" s="53"/>
      <c r="FM659" s="53"/>
      <c r="FN659" s="53"/>
      <c r="FO659" s="53"/>
      <c r="FP659" s="53"/>
      <c r="FQ659" s="53"/>
      <c r="FR659" s="53"/>
      <c r="FS659" s="53"/>
      <c r="FT659" s="53"/>
      <c r="FU659" s="53"/>
      <c r="FV659" s="53"/>
      <c r="FW659" s="53"/>
      <c r="FX659" s="53"/>
      <c r="FY659" s="53"/>
      <c r="FZ659" s="53"/>
      <c r="GA659" s="53"/>
      <c r="GB659" s="53"/>
      <c r="GC659" s="53"/>
      <c r="GD659" s="53"/>
      <c r="GE659" s="53"/>
      <c r="GF659" s="53"/>
      <c r="GG659" s="53"/>
      <c r="GH659" s="53"/>
      <c r="GI659" s="53"/>
      <c r="GJ659" s="53"/>
      <c r="GK659" s="53"/>
      <c r="GL659" s="53"/>
      <c r="GM659" s="53"/>
      <c r="GN659" s="53"/>
      <c r="GO659" s="53"/>
      <c r="GP659" s="53"/>
      <c r="GQ659" s="53"/>
      <c r="GR659" s="53"/>
      <c r="GS659" s="53"/>
      <c r="GT659" s="53"/>
      <c r="GU659" s="53"/>
      <c r="GV659" s="53"/>
      <c r="GW659" s="53"/>
      <c r="GX659" s="53"/>
      <c r="GY659" s="53"/>
      <c r="GZ659" s="53"/>
      <c r="HA659" s="53"/>
      <c r="HB659" s="53"/>
      <c r="HC659" s="53"/>
      <c r="HD659" s="53"/>
      <c r="HE659" s="53"/>
      <c r="HF659" s="53"/>
      <c r="HG659" s="53"/>
      <c r="HH659" s="53"/>
      <c r="HI659" s="53"/>
      <c r="HJ659" s="53"/>
      <c r="HK659" s="53"/>
      <c r="HL659" s="53"/>
      <c r="HM659" s="53"/>
      <c r="HN659" s="53"/>
      <c r="HO659" s="53"/>
      <c r="HP659" s="53"/>
      <c r="HQ659" s="53"/>
      <c r="HR659" s="53"/>
      <c r="HS659" s="53"/>
      <c r="HT659" s="53"/>
      <c r="HU659" s="53"/>
      <c r="HV659" s="53"/>
      <c r="HW659" s="53"/>
      <c r="HX659" s="53"/>
      <c r="HY659" s="53"/>
      <c r="HZ659" s="53"/>
      <c r="IA659" s="53"/>
      <c r="IB659" s="53"/>
      <c r="IC659" s="53"/>
      <c r="ID659" s="53"/>
      <c r="IE659" s="53"/>
      <c r="IF659" s="53"/>
      <c r="IG659" s="53"/>
      <c r="IH659" s="53"/>
      <c r="II659" s="53"/>
      <c r="IJ659" s="53"/>
      <c r="IK659" s="53"/>
      <c r="IL659" s="53"/>
      <c r="IM659" s="53"/>
      <c r="IN659" s="53"/>
      <c r="IO659" s="53"/>
      <c r="IP659" s="53"/>
      <c r="IQ659" s="53"/>
      <c r="IR659" s="53"/>
      <c r="IS659" s="53"/>
      <c r="IT659" s="53"/>
      <c r="IU659" s="53"/>
      <c r="IV659" s="53"/>
      <c r="IW659" s="53"/>
      <c r="IX659" s="53"/>
      <c r="IY659" s="53"/>
      <c r="IZ659" s="53"/>
      <c r="JA659" s="53"/>
      <c r="JB659" s="53"/>
      <c r="JC659" s="53"/>
      <c r="JD659" s="53"/>
      <c r="JE659" s="53"/>
      <c r="JF659" s="53"/>
      <c r="JG659" s="53"/>
      <c r="JH659" s="53"/>
      <c r="JI659" s="53"/>
      <c r="JJ659" s="53"/>
      <c r="JK659" s="53"/>
      <c r="JL659" s="53"/>
      <c r="JM659" s="53"/>
      <c r="JN659" s="53"/>
      <c r="JO659" s="53"/>
      <c r="JP659" s="53"/>
      <c r="JQ659" s="53"/>
      <c r="JR659" s="53"/>
      <c r="JS659" s="53"/>
      <c r="JT659" s="53"/>
      <c r="JU659" s="53"/>
      <c r="JV659" s="53"/>
      <c r="JW659" s="53"/>
      <c r="JX659" s="53"/>
      <c r="JY659" s="53"/>
      <c r="JZ659" s="53"/>
      <c r="KA659" s="53"/>
      <c r="KB659" s="53"/>
      <c r="KC659" s="53"/>
      <c r="KD659" s="53"/>
      <c r="KE659" s="53"/>
      <c r="KF659" s="53"/>
      <c r="KG659" s="53"/>
      <c r="KH659" s="53"/>
      <c r="KI659" s="53"/>
      <c r="KJ659" s="53"/>
      <c r="KK659" s="53"/>
      <c r="KL659" s="53"/>
      <c r="KM659" s="53"/>
      <c r="KN659" s="53"/>
      <c r="KO659" s="53"/>
      <c r="KP659" s="53"/>
      <c r="KQ659" s="53"/>
      <c r="KR659" s="53"/>
      <c r="KS659" s="53"/>
      <c r="KT659" s="53"/>
      <c r="KU659" s="53"/>
      <c r="KV659" s="53"/>
      <c r="KW659" s="53"/>
      <c r="KX659" s="53"/>
      <c r="KY659" s="53"/>
      <c r="KZ659" s="53"/>
      <c r="LA659" s="53"/>
      <c r="LB659" s="53"/>
      <c r="LC659" s="53"/>
      <c r="LD659" s="53"/>
      <c r="LE659" s="53"/>
      <c r="LF659" s="53"/>
      <c r="LG659" s="53"/>
      <c r="LH659" s="53"/>
      <c r="LI659" s="53"/>
      <c r="LJ659" s="53"/>
      <c r="LK659" s="53"/>
      <c r="LL659" s="53"/>
      <c r="LM659" s="53"/>
      <c r="LN659" s="53"/>
      <c r="LO659" s="53"/>
      <c r="LP659" s="53"/>
      <c r="LQ659" s="53"/>
      <c r="LR659" s="53"/>
      <c r="LS659" s="53"/>
      <c r="LT659" s="53"/>
      <c r="LU659" s="53"/>
      <c r="LV659" s="53"/>
      <c r="LW659" s="53"/>
      <c r="LX659" s="53"/>
      <c r="LY659" s="53"/>
      <c r="LZ659" s="53"/>
      <c r="MA659" s="53"/>
      <c r="MB659" s="53"/>
      <c r="MC659" s="53"/>
      <c r="MD659" s="53"/>
      <c r="ME659" s="53"/>
      <c r="MF659" s="53"/>
      <c r="MG659" s="53"/>
      <c r="MH659" s="53"/>
      <c r="MI659" s="53"/>
      <c r="MJ659" s="53"/>
      <c r="MK659" s="53"/>
      <c r="ML659" s="53"/>
      <c r="MM659" s="53"/>
      <c r="MN659" s="53"/>
      <c r="MO659" s="53"/>
      <c r="MP659" s="53"/>
      <c r="MQ659" s="53"/>
      <c r="MR659" s="53"/>
      <c r="MS659" s="53"/>
      <c r="MT659" s="53"/>
      <c r="MU659" s="53"/>
      <c r="MV659" s="53"/>
      <c r="MW659" s="53"/>
      <c r="MX659" s="53"/>
      <c r="MY659" s="53"/>
      <c r="MZ659" s="53"/>
      <c r="NA659" s="53"/>
      <c r="NB659" s="53"/>
      <c r="NC659" s="53"/>
      <c r="ND659" s="53"/>
      <c r="NE659" s="53"/>
      <c r="NF659" s="53"/>
      <c r="NG659" s="53"/>
      <c r="NH659" s="53"/>
      <c r="NI659" s="53"/>
      <c r="NJ659" s="53"/>
      <c r="NK659" s="53"/>
      <c r="NL659" s="53"/>
      <c r="NM659" s="53"/>
      <c r="NN659" s="53"/>
      <c r="NO659" s="53"/>
      <c r="NP659" s="53"/>
      <c r="NQ659" s="53"/>
      <c r="NR659" s="53"/>
      <c r="NS659" s="53"/>
      <c r="NT659" s="53"/>
      <c r="NU659" s="53"/>
      <c r="NV659" s="53"/>
      <c r="NW659" s="53"/>
      <c r="NX659" s="53"/>
      <c r="NY659" s="53"/>
      <c r="NZ659" s="53"/>
      <c r="OA659" s="53"/>
      <c r="OB659" s="53"/>
      <c r="OC659" s="53"/>
      <c r="OD659" s="53"/>
      <c r="OE659" s="53"/>
      <c r="OF659" s="53"/>
      <c r="OG659" s="53"/>
      <c r="OH659" s="53"/>
      <c r="OI659" s="53"/>
      <c r="OJ659" s="53"/>
      <c r="OK659" s="53"/>
      <c r="OL659" s="53"/>
      <c r="OM659" s="53"/>
      <c r="ON659" s="53"/>
      <c r="OO659" s="53"/>
      <c r="OP659" s="53"/>
      <c r="OQ659" s="53"/>
      <c r="OR659" s="53"/>
      <c r="OS659" s="53"/>
      <c r="OT659" s="53"/>
      <c r="OU659" s="53"/>
      <c r="OV659" s="53"/>
      <c r="OW659" s="53"/>
      <c r="OX659" s="53"/>
      <c r="OY659" s="53"/>
      <c r="OZ659" s="53"/>
      <c r="PA659" s="53"/>
      <c r="PB659" s="53"/>
      <c r="PC659" s="53"/>
      <c r="PD659" s="53"/>
      <c r="PE659" s="53"/>
      <c r="PF659" s="53"/>
      <c r="PG659" s="53"/>
      <c r="PH659" s="53"/>
      <c r="PI659" s="53"/>
      <c r="PJ659" s="53"/>
      <c r="PK659" s="53"/>
      <c r="PL659" s="53"/>
      <c r="PM659" s="53"/>
      <c r="PN659" s="53"/>
      <c r="PO659" s="53"/>
      <c r="PP659" s="53"/>
      <c r="PQ659" s="53"/>
      <c r="PR659" s="53"/>
      <c r="PS659" s="53"/>
      <c r="PT659" s="53"/>
      <c r="PU659" s="53"/>
      <c r="PV659" s="53"/>
      <c r="PW659" s="53"/>
      <c r="PX659" s="53"/>
      <c r="PY659" s="53"/>
      <c r="PZ659" s="53"/>
      <c r="QA659" s="53"/>
      <c r="QB659" s="53"/>
      <c r="QC659" s="53"/>
      <c r="QD659" s="53"/>
      <c r="QE659" s="53"/>
      <c r="QF659" s="53"/>
      <c r="QG659" s="53"/>
      <c r="QH659" s="53"/>
      <c r="QI659" s="53"/>
      <c r="QJ659" s="53"/>
      <c r="QK659" s="53"/>
      <c r="QL659" s="53"/>
      <c r="QM659" s="53"/>
      <c r="QN659" s="53"/>
      <c r="QO659" s="53"/>
      <c r="QP659" s="53"/>
      <c r="QQ659" s="53"/>
      <c r="QR659" s="53"/>
      <c r="QS659" s="53"/>
      <c r="QT659" s="53"/>
      <c r="QU659" s="53"/>
      <c r="QV659" s="53"/>
      <c r="QW659" s="53"/>
      <c r="QX659" s="53"/>
      <c r="QY659" s="53"/>
      <c r="QZ659" s="53"/>
      <c r="RA659" s="53"/>
      <c r="RB659" s="53"/>
      <c r="RC659" s="53"/>
      <c r="RD659" s="53"/>
      <c r="RE659" s="53"/>
      <c r="RF659" s="53"/>
      <c r="RG659" s="53"/>
      <c r="RH659" s="53"/>
      <c r="RI659" s="53"/>
      <c r="RJ659" s="53"/>
      <c r="RK659" s="53"/>
      <c r="RL659" s="53"/>
      <c r="RM659" s="53"/>
      <c r="RN659" s="53"/>
      <c r="RO659" s="53"/>
      <c r="RP659" s="53"/>
      <c r="RQ659" s="53"/>
      <c r="RR659" s="53"/>
      <c r="RS659" s="53"/>
      <c r="RT659" s="53"/>
      <c r="RU659" s="53"/>
      <c r="RV659" s="53"/>
      <c r="RW659" s="53"/>
      <c r="RX659" s="53"/>
      <c r="RY659" s="53"/>
      <c r="RZ659" s="53"/>
      <c r="SA659" s="53"/>
      <c r="SB659" s="53"/>
      <c r="SC659" s="53"/>
      <c r="SD659" s="53"/>
      <c r="SE659" s="53"/>
      <c r="SF659" s="53"/>
      <c r="SG659" s="53"/>
      <c r="SH659" s="53"/>
      <c r="SI659" s="53"/>
      <c r="SJ659" s="53"/>
      <c r="SK659" s="53"/>
      <c r="SL659" s="53"/>
      <c r="SM659" s="53"/>
      <c r="SN659" s="53"/>
      <c r="SO659" s="53"/>
      <c r="SP659" s="53"/>
      <c r="SQ659" s="53"/>
      <c r="SR659" s="53"/>
      <c r="SS659" s="53"/>
      <c r="ST659" s="53"/>
      <c r="SU659" s="53"/>
      <c r="SV659" s="53"/>
      <c r="SW659" s="53"/>
      <c r="SX659" s="53"/>
      <c r="SY659" s="53"/>
      <c r="SZ659" s="53"/>
      <c r="TA659" s="53"/>
      <c r="TB659" s="53"/>
      <c r="TC659" s="53"/>
      <c r="TD659" s="53"/>
      <c r="TE659" s="53"/>
      <c r="TF659" s="53"/>
      <c r="TG659" s="53"/>
      <c r="TH659" s="53"/>
      <c r="TI659" s="53"/>
      <c r="TJ659" s="53"/>
      <c r="TK659" s="53"/>
      <c r="TL659" s="53"/>
      <c r="TM659" s="53"/>
      <c r="TN659" s="53"/>
      <c r="TO659" s="53"/>
      <c r="TP659" s="53"/>
      <c r="TQ659" s="53"/>
      <c r="TR659" s="53"/>
      <c r="TS659" s="53"/>
      <c r="TT659" s="53"/>
      <c r="TU659" s="53"/>
      <c r="TV659" s="53"/>
      <c r="TW659" s="53"/>
      <c r="TX659" s="53"/>
      <c r="TY659" s="53"/>
      <c r="TZ659" s="53"/>
      <c r="UA659" s="53"/>
      <c r="UB659" s="53"/>
      <c r="UC659" s="53"/>
      <c r="UD659" s="53"/>
      <c r="UE659" s="53"/>
      <c r="UF659" s="53"/>
      <c r="UG659" s="53"/>
    </row>
    <row r="660" spans="12:553" s="19" customFormat="1" ht="15.75" customHeight="1" x14ac:dyDescent="0.2">
      <c r="L660" s="66"/>
      <c r="M660" s="66"/>
      <c r="N660" s="52"/>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c r="DB660" s="53"/>
      <c r="DC660" s="53"/>
      <c r="DD660" s="53"/>
      <c r="DE660" s="53"/>
      <c r="DF660" s="53"/>
      <c r="DG660" s="53"/>
      <c r="DH660" s="53"/>
      <c r="DI660" s="53"/>
      <c r="DJ660" s="53"/>
      <c r="DK660" s="53"/>
      <c r="DL660" s="53"/>
      <c r="DM660" s="53"/>
      <c r="DN660" s="53"/>
      <c r="DO660" s="53"/>
      <c r="DP660" s="53"/>
      <c r="DQ660" s="53"/>
      <c r="DR660" s="53"/>
      <c r="DS660" s="53"/>
      <c r="DT660" s="53"/>
      <c r="DU660" s="53"/>
      <c r="DV660" s="53"/>
      <c r="DW660" s="53"/>
      <c r="DX660" s="53"/>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3"/>
      <c r="FK660" s="53"/>
      <c r="FL660" s="53"/>
      <c r="FM660" s="53"/>
      <c r="FN660" s="53"/>
      <c r="FO660" s="53"/>
      <c r="FP660" s="53"/>
      <c r="FQ660" s="53"/>
      <c r="FR660" s="53"/>
      <c r="FS660" s="53"/>
      <c r="FT660" s="53"/>
      <c r="FU660" s="53"/>
      <c r="FV660" s="53"/>
      <c r="FW660" s="53"/>
      <c r="FX660" s="53"/>
      <c r="FY660" s="53"/>
      <c r="FZ660" s="53"/>
      <c r="GA660" s="53"/>
      <c r="GB660" s="53"/>
      <c r="GC660" s="53"/>
      <c r="GD660" s="53"/>
      <c r="GE660" s="53"/>
      <c r="GF660" s="53"/>
      <c r="GG660" s="53"/>
      <c r="GH660" s="53"/>
      <c r="GI660" s="53"/>
      <c r="GJ660" s="53"/>
      <c r="GK660" s="53"/>
      <c r="GL660" s="53"/>
      <c r="GM660" s="53"/>
      <c r="GN660" s="53"/>
      <c r="GO660" s="53"/>
      <c r="GP660" s="53"/>
      <c r="GQ660" s="53"/>
      <c r="GR660" s="53"/>
      <c r="GS660" s="53"/>
      <c r="GT660" s="53"/>
      <c r="GU660" s="53"/>
      <c r="GV660" s="53"/>
      <c r="GW660" s="53"/>
      <c r="GX660" s="53"/>
      <c r="GY660" s="53"/>
      <c r="GZ660" s="53"/>
      <c r="HA660" s="53"/>
      <c r="HB660" s="53"/>
      <c r="HC660" s="53"/>
      <c r="HD660" s="53"/>
      <c r="HE660" s="53"/>
      <c r="HF660" s="53"/>
      <c r="HG660" s="53"/>
      <c r="HH660" s="53"/>
      <c r="HI660" s="53"/>
      <c r="HJ660" s="53"/>
      <c r="HK660" s="53"/>
      <c r="HL660" s="53"/>
      <c r="HM660" s="53"/>
      <c r="HN660" s="53"/>
      <c r="HO660" s="53"/>
      <c r="HP660" s="53"/>
      <c r="HQ660" s="53"/>
      <c r="HR660" s="53"/>
      <c r="HS660" s="53"/>
      <c r="HT660" s="53"/>
      <c r="HU660" s="53"/>
      <c r="HV660" s="53"/>
      <c r="HW660" s="53"/>
      <c r="HX660" s="53"/>
      <c r="HY660" s="53"/>
      <c r="HZ660" s="53"/>
      <c r="IA660" s="53"/>
      <c r="IB660" s="53"/>
      <c r="IC660" s="53"/>
      <c r="ID660" s="53"/>
      <c r="IE660" s="53"/>
      <c r="IF660" s="53"/>
      <c r="IG660" s="53"/>
      <c r="IH660" s="53"/>
      <c r="II660" s="53"/>
      <c r="IJ660" s="53"/>
      <c r="IK660" s="53"/>
      <c r="IL660" s="53"/>
      <c r="IM660" s="53"/>
      <c r="IN660" s="53"/>
      <c r="IO660" s="53"/>
      <c r="IP660" s="53"/>
      <c r="IQ660" s="53"/>
      <c r="IR660" s="53"/>
      <c r="IS660" s="53"/>
      <c r="IT660" s="53"/>
      <c r="IU660" s="53"/>
      <c r="IV660" s="53"/>
      <c r="IW660" s="53"/>
      <c r="IX660" s="53"/>
      <c r="IY660" s="53"/>
      <c r="IZ660" s="53"/>
      <c r="JA660" s="53"/>
      <c r="JB660" s="53"/>
      <c r="JC660" s="53"/>
      <c r="JD660" s="53"/>
      <c r="JE660" s="53"/>
      <c r="JF660" s="53"/>
      <c r="JG660" s="53"/>
      <c r="JH660" s="53"/>
      <c r="JI660" s="53"/>
      <c r="JJ660" s="53"/>
      <c r="JK660" s="53"/>
      <c r="JL660" s="53"/>
      <c r="JM660" s="53"/>
      <c r="JN660" s="53"/>
      <c r="JO660" s="53"/>
      <c r="JP660" s="53"/>
      <c r="JQ660" s="53"/>
      <c r="JR660" s="53"/>
      <c r="JS660" s="53"/>
      <c r="JT660" s="53"/>
      <c r="JU660" s="53"/>
      <c r="JV660" s="53"/>
      <c r="JW660" s="53"/>
      <c r="JX660" s="53"/>
      <c r="JY660" s="53"/>
      <c r="JZ660" s="53"/>
      <c r="KA660" s="53"/>
      <c r="KB660" s="53"/>
      <c r="KC660" s="53"/>
      <c r="KD660" s="53"/>
      <c r="KE660" s="53"/>
      <c r="KF660" s="53"/>
      <c r="KG660" s="53"/>
      <c r="KH660" s="53"/>
      <c r="KI660" s="53"/>
      <c r="KJ660" s="53"/>
      <c r="KK660" s="53"/>
      <c r="KL660" s="53"/>
      <c r="KM660" s="53"/>
      <c r="KN660" s="53"/>
      <c r="KO660" s="53"/>
      <c r="KP660" s="53"/>
      <c r="KQ660" s="53"/>
      <c r="KR660" s="53"/>
      <c r="KS660" s="53"/>
      <c r="KT660" s="53"/>
      <c r="KU660" s="53"/>
      <c r="KV660" s="53"/>
      <c r="KW660" s="53"/>
      <c r="KX660" s="53"/>
      <c r="KY660" s="53"/>
      <c r="KZ660" s="53"/>
      <c r="LA660" s="53"/>
      <c r="LB660" s="53"/>
      <c r="LC660" s="53"/>
      <c r="LD660" s="53"/>
      <c r="LE660" s="53"/>
      <c r="LF660" s="53"/>
      <c r="LG660" s="53"/>
      <c r="LH660" s="53"/>
      <c r="LI660" s="53"/>
      <c r="LJ660" s="53"/>
      <c r="LK660" s="53"/>
      <c r="LL660" s="53"/>
      <c r="LM660" s="53"/>
      <c r="LN660" s="53"/>
      <c r="LO660" s="53"/>
      <c r="LP660" s="53"/>
      <c r="LQ660" s="53"/>
      <c r="LR660" s="53"/>
      <c r="LS660" s="53"/>
      <c r="LT660" s="53"/>
      <c r="LU660" s="53"/>
      <c r="LV660" s="53"/>
      <c r="LW660" s="53"/>
      <c r="LX660" s="53"/>
      <c r="LY660" s="53"/>
      <c r="LZ660" s="53"/>
      <c r="MA660" s="53"/>
      <c r="MB660" s="53"/>
      <c r="MC660" s="53"/>
      <c r="MD660" s="53"/>
      <c r="ME660" s="53"/>
      <c r="MF660" s="53"/>
      <c r="MG660" s="53"/>
      <c r="MH660" s="53"/>
      <c r="MI660" s="53"/>
      <c r="MJ660" s="53"/>
      <c r="MK660" s="53"/>
      <c r="ML660" s="53"/>
      <c r="MM660" s="53"/>
      <c r="MN660" s="53"/>
      <c r="MO660" s="53"/>
      <c r="MP660" s="53"/>
      <c r="MQ660" s="53"/>
      <c r="MR660" s="53"/>
      <c r="MS660" s="53"/>
      <c r="MT660" s="53"/>
      <c r="MU660" s="53"/>
      <c r="MV660" s="53"/>
      <c r="MW660" s="53"/>
      <c r="MX660" s="53"/>
      <c r="MY660" s="53"/>
      <c r="MZ660" s="53"/>
      <c r="NA660" s="53"/>
      <c r="NB660" s="53"/>
      <c r="NC660" s="53"/>
      <c r="ND660" s="53"/>
      <c r="NE660" s="53"/>
      <c r="NF660" s="53"/>
      <c r="NG660" s="53"/>
      <c r="NH660" s="53"/>
      <c r="NI660" s="53"/>
      <c r="NJ660" s="53"/>
      <c r="NK660" s="53"/>
      <c r="NL660" s="53"/>
      <c r="NM660" s="53"/>
      <c r="NN660" s="53"/>
      <c r="NO660" s="53"/>
      <c r="NP660" s="53"/>
      <c r="NQ660" s="53"/>
      <c r="NR660" s="53"/>
      <c r="NS660" s="53"/>
      <c r="NT660" s="53"/>
      <c r="NU660" s="53"/>
      <c r="NV660" s="53"/>
      <c r="NW660" s="53"/>
      <c r="NX660" s="53"/>
      <c r="NY660" s="53"/>
      <c r="NZ660" s="53"/>
      <c r="OA660" s="53"/>
      <c r="OB660" s="53"/>
      <c r="OC660" s="53"/>
      <c r="OD660" s="53"/>
      <c r="OE660" s="53"/>
      <c r="OF660" s="53"/>
      <c r="OG660" s="53"/>
      <c r="OH660" s="53"/>
      <c r="OI660" s="53"/>
      <c r="OJ660" s="53"/>
      <c r="OK660" s="53"/>
      <c r="OL660" s="53"/>
      <c r="OM660" s="53"/>
      <c r="ON660" s="53"/>
      <c r="OO660" s="53"/>
      <c r="OP660" s="53"/>
      <c r="OQ660" s="53"/>
      <c r="OR660" s="53"/>
      <c r="OS660" s="53"/>
      <c r="OT660" s="53"/>
      <c r="OU660" s="53"/>
      <c r="OV660" s="53"/>
      <c r="OW660" s="53"/>
      <c r="OX660" s="53"/>
      <c r="OY660" s="53"/>
      <c r="OZ660" s="53"/>
      <c r="PA660" s="53"/>
      <c r="PB660" s="53"/>
      <c r="PC660" s="53"/>
      <c r="PD660" s="53"/>
      <c r="PE660" s="53"/>
      <c r="PF660" s="53"/>
      <c r="PG660" s="53"/>
      <c r="PH660" s="53"/>
      <c r="PI660" s="53"/>
      <c r="PJ660" s="53"/>
      <c r="PK660" s="53"/>
      <c r="PL660" s="53"/>
      <c r="PM660" s="53"/>
      <c r="PN660" s="53"/>
      <c r="PO660" s="53"/>
      <c r="PP660" s="53"/>
      <c r="PQ660" s="53"/>
      <c r="PR660" s="53"/>
      <c r="PS660" s="53"/>
      <c r="PT660" s="53"/>
      <c r="PU660" s="53"/>
      <c r="PV660" s="53"/>
      <c r="PW660" s="53"/>
      <c r="PX660" s="53"/>
      <c r="PY660" s="53"/>
      <c r="PZ660" s="53"/>
      <c r="QA660" s="53"/>
      <c r="QB660" s="53"/>
      <c r="QC660" s="53"/>
      <c r="QD660" s="53"/>
      <c r="QE660" s="53"/>
      <c r="QF660" s="53"/>
      <c r="QG660" s="53"/>
      <c r="QH660" s="53"/>
      <c r="QI660" s="53"/>
      <c r="QJ660" s="53"/>
      <c r="QK660" s="53"/>
      <c r="QL660" s="53"/>
      <c r="QM660" s="53"/>
      <c r="QN660" s="53"/>
      <c r="QO660" s="53"/>
      <c r="QP660" s="53"/>
      <c r="QQ660" s="53"/>
      <c r="QR660" s="53"/>
      <c r="QS660" s="53"/>
      <c r="QT660" s="53"/>
      <c r="QU660" s="53"/>
      <c r="QV660" s="53"/>
      <c r="QW660" s="53"/>
      <c r="QX660" s="53"/>
      <c r="QY660" s="53"/>
      <c r="QZ660" s="53"/>
      <c r="RA660" s="53"/>
      <c r="RB660" s="53"/>
      <c r="RC660" s="53"/>
      <c r="RD660" s="53"/>
      <c r="RE660" s="53"/>
      <c r="RF660" s="53"/>
      <c r="RG660" s="53"/>
      <c r="RH660" s="53"/>
      <c r="RI660" s="53"/>
      <c r="RJ660" s="53"/>
      <c r="RK660" s="53"/>
      <c r="RL660" s="53"/>
      <c r="RM660" s="53"/>
      <c r="RN660" s="53"/>
      <c r="RO660" s="53"/>
      <c r="RP660" s="53"/>
      <c r="RQ660" s="53"/>
      <c r="RR660" s="53"/>
      <c r="RS660" s="53"/>
      <c r="RT660" s="53"/>
      <c r="RU660" s="53"/>
      <c r="RV660" s="53"/>
      <c r="RW660" s="53"/>
      <c r="RX660" s="53"/>
      <c r="RY660" s="53"/>
      <c r="RZ660" s="53"/>
      <c r="SA660" s="53"/>
      <c r="SB660" s="53"/>
      <c r="SC660" s="53"/>
      <c r="SD660" s="53"/>
      <c r="SE660" s="53"/>
      <c r="SF660" s="53"/>
      <c r="SG660" s="53"/>
      <c r="SH660" s="53"/>
      <c r="SI660" s="53"/>
      <c r="SJ660" s="53"/>
      <c r="SK660" s="53"/>
      <c r="SL660" s="53"/>
      <c r="SM660" s="53"/>
      <c r="SN660" s="53"/>
      <c r="SO660" s="53"/>
      <c r="SP660" s="53"/>
      <c r="SQ660" s="53"/>
      <c r="SR660" s="53"/>
      <c r="SS660" s="53"/>
      <c r="ST660" s="53"/>
      <c r="SU660" s="53"/>
      <c r="SV660" s="53"/>
      <c r="SW660" s="53"/>
      <c r="SX660" s="53"/>
      <c r="SY660" s="53"/>
      <c r="SZ660" s="53"/>
      <c r="TA660" s="53"/>
      <c r="TB660" s="53"/>
      <c r="TC660" s="53"/>
      <c r="TD660" s="53"/>
      <c r="TE660" s="53"/>
      <c r="TF660" s="53"/>
      <c r="TG660" s="53"/>
      <c r="TH660" s="53"/>
      <c r="TI660" s="53"/>
      <c r="TJ660" s="53"/>
      <c r="TK660" s="53"/>
      <c r="TL660" s="53"/>
      <c r="TM660" s="53"/>
      <c r="TN660" s="53"/>
      <c r="TO660" s="53"/>
      <c r="TP660" s="53"/>
      <c r="TQ660" s="53"/>
      <c r="TR660" s="53"/>
      <c r="TS660" s="53"/>
      <c r="TT660" s="53"/>
      <c r="TU660" s="53"/>
      <c r="TV660" s="53"/>
      <c r="TW660" s="53"/>
      <c r="TX660" s="53"/>
      <c r="TY660" s="53"/>
      <c r="TZ660" s="53"/>
      <c r="UA660" s="53"/>
      <c r="UB660" s="53"/>
      <c r="UC660" s="53"/>
      <c r="UD660" s="53"/>
      <c r="UE660" s="53"/>
      <c r="UF660" s="53"/>
      <c r="UG660" s="53"/>
    </row>
    <row r="661" spans="12:553" s="19" customFormat="1" ht="15.75" customHeight="1" x14ac:dyDescent="0.2">
      <c r="L661" s="66"/>
      <c r="M661" s="66"/>
      <c r="N661" s="52"/>
      <c r="O661" s="53"/>
      <c r="P661" s="53"/>
      <c r="Q661" s="53"/>
      <c r="R661" s="53"/>
      <c r="S661" s="53"/>
      <c r="T661" s="53"/>
      <c r="U661" s="53"/>
      <c r="V661" s="53"/>
      <c r="W661" s="53"/>
      <c r="X661" s="53"/>
      <c r="Y661" s="53"/>
      <c r="Z661" s="53"/>
      <c r="AA661" s="53"/>
      <c r="AB661" s="53"/>
      <c r="AC661" s="53"/>
      <c r="AD661" s="53"/>
      <c r="AE661" s="53"/>
      <c r="AF661" s="53"/>
      <c r="AG661" s="53"/>
      <c r="AH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c r="BM661" s="53"/>
      <c r="BN661" s="53"/>
      <c r="BO661" s="53"/>
      <c r="BP661" s="53"/>
      <c r="BQ661" s="53"/>
      <c r="BR661" s="53"/>
      <c r="BS661" s="53"/>
      <c r="BT661" s="53"/>
      <c r="BU661" s="53"/>
      <c r="BV661" s="53"/>
      <c r="BW661" s="53"/>
      <c r="BX661" s="53"/>
      <c r="BY661" s="53"/>
      <c r="BZ661" s="53"/>
      <c r="CA661" s="53"/>
      <c r="CB661" s="53"/>
      <c r="CC661" s="53"/>
      <c r="CD661" s="53"/>
      <c r="CE661" s="53"/>
      <c r="CF661" s="53"/>
      <c r="CG661" s="53"/>
      <c r="CH661" s="53"/>
      <c r="CI661" s="53"/>
      <c r="CJ661" s="53"/>
      <c r="CK661" s="53"/>
      <c r="CL661" s="53"/>
      <c r="CM661" s="53"/>
      <c r="CN661" s="53"/>
      <c r="CO661" s="53"/>
      <c r="CP661" s="53"/>
      <c r="CQ661" s="53"/>
      <c r="CR661" s="53"/>
      <c r="CS661" s="53"/>
      <c r="CT661" s="53"/>
      <c r="CU661" s="53"/>
      <c r="CV661" s="53"/>
      <c r="CW661" s="53"/>
      <c r="CX661" s="53"/>
      <c r="CY661" s="53"/>
      <c r="CZ661" s="53"/>
      <c r="DA661" s="53"/>
      <c r="DB661" s="53"/>
      <c r="DC661" s="53"/>
      <c r="DD661" s="53"/>
      <c r="DE661" s="53"/>
      <c r="DF661" s="53"/>
      <c r="DG661" s="53"/>
      <c r="DH661" s="53"/>
      <c r="DI661" s="53"/>
      <c r="DJ661" s="53"/>
      <c r="DK661" s="53"/>
      <c r="DL661" s="53"/>
      <c r="DM661" s="53"/>
      <c r="DN661" s="53"/>
      <c r="DO661" s="53"/>
      <c r="DP661" s="53"/>
      <c r="DQ661" s="53"/>
      <c r="DR661" s="53"/>
      <c r="DS661" s="53"/>
      <c r="DT661" s="53"/>
      <c r="DU661" s="53"/>
      <c r="DV661" s="53"/>
      <c r="DW661" s="53"/>
      <c r="DX661" s="53"/>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3"/>
      <c r="FK661" s="53"/>
      <c r="FL661" s="53"/>
      <c r="FM661" s="53"/>
      <c r="FN661" s="53"/>
      <c r="FO661" s="53"/>
      <c r="FP661" s="53"/>
      <c r="FQ661" s="53"/>
      <c r="FR661" s="53"/>
      <c r="FS661" s="53"/>
      <c r="FT661" s="53"/>
      <c r="FU661" s="53"/>
      <c r="FV661" s="53"/>
      <c r="FW661" s="53"/>
      <c r="FX661" s="53"/>
      <c r="FY661" s="53"/>
      <c r="FZ661" s="53"/>
      <c r="GA661" s="53"/>
      <c r="GB661" s="53"/>
      <c r="GC661" s="53"/>
      <c r="GD661" s="53"/>
      <c r="GE661" s="53"/>
      <c r="GF661" s="53"/>
      <c r="GG661" s="53"/>
      <c r="GH661" s="53"/>
      <c r="GI661" s="53"/>
      <c r="GJ661" s="53"/>
      <c r="GK661" s="53"/>
      <c r="GL661" s="53"/>
      <c r="GM661" s="53"/>
      <c r="GN661" s="53"/>
      <c r="GO661" s="53"/>
      <c r="GP661" s="53"/>
      <c r="GQ661" s="53"/>
      <c r="GR661" s="53"/>
      <c r="GS661" s="53"/>
      <c r="GT661" s="53"/>
      <c r="GU661" s="53"/>
      <c r="GV661" s="53"/>
      <c r="GW661" s="53"/>
      <c r="GX661" s="53"/>
      <c r="GY661" s="53"/>
      <c r="GZ661" s="53"/>
      <c r="HA661" s="53"/>
      <c r="HB661" s="53"/>
      <c r="HC661" s="53"/>
      <c r="HD661" s="53"/>
      <c r="HE661" s="53"/>
      <c r="HF661" s="53"/>
      <c r="HG661" s="53"/>
      <c r="HH661" s="53"/>
      <c r="HI661" s="53"/>
      <c r="HJ661" s="53"/>
      <c r="HK661" s="53"/>
      <c r="HL661" s="53"/>
      <c r="HM661" s="53"/>
      <c r="HN661" s="53"/>
      <c r="HO661" s="53"/>
      <c r="HP661" s="53"/>
      <c r="HQ661" s="53"/>
      <c r="HR661" s="53"/>
      <c r="HS661" s="53"/>
      <c r="HT661" s="53"/>
      <c r="HU661" s="53"/>
      <c r="HV661" s="53"/>
      <c r="HW661" s="53"/>
      <c r="HX661" s="53"/>
      <c r="HY661" s="53"/>
      <c r="HZ661" s="53"/>
      <c r="IA661" s="53"/>
      <c r="IB661" s="53"/>
      <c r="IC661" s="53"/>
      <c r="ID661" s="53"/>
      <c r="IE661" s="53"/>
      <c r="IF661" s="53"/>
      <c r="IG661" s="53"/>
      <c r="IH661" s="53"/>
      <c r="II661" s="53"/>
      <c r="IJ661" s="53"/>
      <c r="IK661" s="53"/>
      <c r="IL661" s="53"/>
      <c r="IM661" s="53"/>
      <c r="IN661" s="53"/>
      <c r="IO661" s="53"/>
      <c r="IP661" s="53"/>
      <c r="IQ661" s="53"/>
      <c r="IR661" s="53"/>
      <c r="IS661" s="53"/>
      <c r="IT661" s="53"/>
      <c r="IU661" s="53"/>
      <c r="IV661" s="53"/>
      <c r="IW661" s="53"/>
      <c r="IX661" s="53"/>
      <c r="IY661" s="53"/>
      <c r="IZ661" s="53"/>
      <c r="JA661" s="53"/>
      <c r="JB661" s="53"/>
      <c r="JC661" s="53"/>
      <c r="JD661" s="53"/>
      <c r="JE661" s="53"/>
      <c r="JF661" s="53"/>
      <c r="JG661" s="53"/>
      <c r="JH661" s="53"/>
      <c r="JI661" s="53"/>
      <c r="JJ661" s="53"/>
      <c r="JK661" s="53"/>
      <c r="JL661" s="53"/>
      <c r="JM661" s="53"/>
      <c r="JN661" s="53"/>
      <c r="JO661" s="53"/>
      <c r="JP661" s="53"/>
      <c r="JQ661" s="53"/>
      <c r="JR661" s="53"/>
      <c r="JS661" s="53"/>
      <c r="JT661" s="53"/>
      <c r="JU661" s="53"/>
      <c r="JV661" s="53"/>
      <c r="JW661" s="53"/>
      <c r="JX661" s="53"/>
      <c r="JY661" s="53"/>
      <c r="JZ661" s="53"/>
      <c r="KA661" s="53"/>
      <c r="KB661" s="53"/>
      <c r="KC661" s="53"/>
      <c r="KD661" s="53"/>
      <c r="KE661" s="53"/>
      <c r="KF661" s="53"/>
      <c r="KG661" s="53"/>
      <c r="KH661" s="53"/>
      <c r="KI661" s="53"/>
      <c r="KJ661" s="53"/>
      <c r="KK661" s="53"/>
      <c r="KL661" s="53"/>
      <c r="KM661" s="53"/>
      <c r="KN661" s="53"/>
      <c r="KO661" s="53"/>
      <c r="KP661" s="53"/>
      <c r="KQ661" s="53"/>
      <c r="KR661" s="53"/>
      <c r="KS661" s="53"/>
      <c r="KT661" s="53"/>
      <c r="KU661" s="53"/>
      <c r="KV661" s="53"/>
      <c r="KW661" s="53"/>
      <c r="KX661" s="53"/>
      <c r="KY661" s="53"/>
      <c r="KZ661" s="53"/>
      <c r="LA661" s="53"/>
      <c r="LB661" s="53"/>
      <c r="LC661" s="53"/>
      <c r="LD661" s="53"/>
      <c r="LE661" s="53"/>
      <c r="LF661" s="53"/>
      <c r="LG661" s="53"/>
      <c r="LH661" s="53"/>
      <c r="LI661" s="53"/>
      <c r="LJ661" s="53"/>
      <c r="LK661" s="53"/>
      <c r="LL661" s="53"/>
      <c r="LM661" s="53"/>
      <c r="LN661" s="53"/>
      <c r="LO661" s="53"/>
      <c r="LP661" s="53"/>
      <c r="LQ661" s="53"/>
      <c r="LR661" s="53"/>
      <c r="LS661" s="53"/>
      <c r="LT661" s="53"/>
      <c r="LU661" s="53"/>
      <c r="LV661" s="53"/>
      <c r="LW661" s="53"/>
      <c r="LX661" s="53"/>
      <c r="LY661" s="53"/>
      <c r="LZ661" s="53"/>
      <c r="MA661" s="53"/>
      <c r="MB661" s="53"/>
      <c r="MC661" s="53"/>
      <c r="MD661" s="53"/>
      <c r="ME661" s="53"/>
      <c r="MF661" s="53"/>
      <c r="MG661" s="53"/>
      <c r="MH661" s="53"/>
      <c r="MI661" s="53"/>
      <c r="MJ661" s="53"/>
      <c r="MK661" s="53"/>
      <c r="ML661" s="53"/>
      <c r="MM661" s="53"/>
      <c r="MN661" s="53"/>
      <c r="MO661" s="53"/>
      <c r="MP661" s="53"/>
      <c r="MQ661" s="53"/>
      <c r="MR661" s="53"/>
      <c r="MS661" s="53"/>
      <c r="MT661" s="53"/>
      <c r="MU661" s="53"/>
      <c r="MV661" s="53"/>
      <c r="MW661" s="53"/>
      <c r="MX661" s="53"/>
      <c r="MY661" s="53"/>
      <c r="MZ661" s="53"/>
      <c r="NA661" s="53"/>
      <c r="NB661" s="53"/>
      <c r="NC661" s="53"/>
      <c r="ND661" s="53"/>
      <c r="NE661" s="53"/>
      <c r="NF661" s="53"/>
      <c r="NG661" s="53"/>
      <c r="NH661" s="53"/>
      <c r="NI661" s="53"/>
      <c r="NJ661" s="53"/>
      <c r="NK661" s="53"/>
      <c r="NL661" s="53"/>
      <c r="NM661" s="53"/>
      <c r="NN661" s="53"/>
      <c r="NO661" s="53"/>
      <c r="NP661" s="53"/>
      <c r="NQ661" s="53"/>
      <c r="NR661" s="53"/>
      <c r="NS661" s="53"/>
      <c r="NT661" s="53"/>
      <c r="NU661" s="53"/>
      <c r="NV661" s="53"/>
      <c r="NW661" s="53"/>
      <c r="NX661" s="53"/>
      <c r="NY661" s="53"/>
      <c r="NZ661" s="53"/>
      <c r="OA661" s="53"/>
      <c r="OB661" s="53"/>
      <c r="OC661" s="53"/>
      <c r="OD661" s="53"/>
      <c r="OE661" s="53"/>
      <c r="OF661" s="53"/>
      <c r="OG661" s="53"/>
      <c r="OH661" s="53"/>
      <c r="OI661" s="53"/>
      <c r="OJ661" s="53"/>
      <c r="OK661" s="53"/>
      <c r="OL661" s="53"/>
      <c r="OM661" s="53"/>
      <c r="ON661" s="53"/>
      <c r="OO661" s="53"/>
      <c r="OP661" s="53"/>
      <c r="OQ661" s="53"/>
      <c r="OR661" s="53"/>
      <c r="OS661" s="53"/>
      <c r="OT661" s="53"/>
      <c r="OU661" s="53"/>
      <c r="OV661" s="53"/>
      <c r="OW661" s="53"/>
      <c r="OX661" s="53"/>
      <c r="OY661" s="53"/>
      <c r="OZ661" s="53"/>
      <c r="PA661" s="53"/>
      <c r="PB661" s="53"/>
      <c r="PC661" s="53"/>
      <c r="PD661" s="53"/>
      <c r="PE661" s="53"/>
      <c r="PF661" s="53"/>
      <c r="PG661" s="53"/>
      <c r="PH661" s="53"/>
      <c r="PI661" s="53"/>
      <c r="PJ661" s="53"/>
      <c r="PK661" s="53"/>
      <c r="PL661" s="53"/>
      <c r="PM661" s="53"/>
      <c r="PN661" s="53"/>
      <c r="PO661" s="53"/>
      <c r="PP661" s="53"/>
      <c r="PQ661" s="53"/>
      <c r="PR661" s="53"/>
      <c r="PS661" s="53"/>
      <c r="PT661" s="53"/>
      <c r="PU661" s="53"/>
      <c r="PV661" s="53"/>
      <c r="PW661" s="53"/>
      <c r="PX661" s="53"/>
      <c r="PY661" s="53"/>
      <c r="PZ661" s="53"/>
      <c r="QA661" s="53"/>
      <c r="QB661" s="53"/>
      <c r="QC661" s="53"/>
      <c r="QD661" s="53"/>
      <c r="QE661" s="53"/>
      <c r="QF661" s="53"/>
      <c r="QG661" s="53"/>
      <c r="QH661" s="53"/>
      <c r="QI661" s="53"/>
      <c r="QJ661" s="53"/>
      <c r="QK661" s="53"/>
      <c r="QL661" s="53"/>
      <c r="QM661" s="53"/>
      <c r="QN661" s="53"/>
      <c r="QO661" s="53"/>
      <c r="QP661" s="53"/>
      <c r="QQ661" s="53"/>
      <c r="QR661" s="53"/>
      <c r="QS661" s="53"/>
      <c r="QT661" s="53"/>
      <c r="QU661" s="53"/>
      <c r="QV661" s="53"/>
      <c r="QW661" s="53"/>
      <c r="QX661" s="53"/>
      <c r="QY661" s="53"/>
      <c r="QZ661" s="53"/>
      <c r="RA661" s="53"/>
      <c r="RB661" s="53"/>
      <c r="RC661" s="53"/>
      <c r="RD661" s="53"/>
      <c r="RE661" s="53"/>
      <c r="RF661" s="53"/>
      <c r="RG661" s="53"/>
      <c r="RH661" s="53"/>
      <c r="RI661" s="53"/>
      <c r="RJ661" s="53"/>
      <c r="RK661" s="53"/>
      <c r="RL661" s="53"/>
      <c r="RM661" s="53"/>
      <c r="RN661" s="53"/>
      <c r="RO661" s="53"/>
      <c r="RP661" s="53"/>
      <c r="RQ661" s="53"/>
      <c r="RR661" s="53"/>
      <c r="RS661" s="53"/>
      <c r="RT661" s="53"/>
      <c r="RU661" s="53"/>
      <c r="RV661" s="53"/>
      <c r="RW661" s="53"/>
      <c r="RX661" s="53"/>
      <c r="RY661" s="53"/>
      <c r="RZ661" s="53"/>
      <c r="SA661" s="53"/>
      <c r="SB661" s="53"/>
      <c r="SC661" s="53"/>
      <c r="SD661" s="53"/>
      <c r="SE661" s="53"/>
      <c r="SF661" s="53"/>
      <c r="SG661" s="53"/>
      <c r="SH661" s="53"/>
      <c r="SI661" s="53"/>
      <c r="SJ661" s="53"/>
      <c r="SK661" s="53"/>
      <c r="SL661" s="53"/>
      <c r="SM661" s="53"/>
      <c r="SN661" s="53"/>
      <c r="SO661" s="53"/>
      <c r="SP661" s="53"/>
      <c r="SQ661" s="53"/>
      <c r="SR661" s="53"/>
      <c r="SS661" s="53"/>
      <c r="ST661" s="53"/>
      <c r="SU661" s="53"/>
      <c r="SV661" s="53"/>
      <c r="SW661" s="53"/>
      <c r="SX661" s="53"/>
      <c r="SY661" s="53"/>
      <c r="SZ661" s="53"/>
      <c r="TA661" s="53"/>
      <c r="TB661" s="53"/>
      <c r="TC661" s="53"/>
      <c r="TD661" s="53"/>
      <c r="TE661" s="53"/>
      <c r="TF661" s="53"/>
      <c r="TG661" s="53"/>
      <c r="TH661" s="53"/>
      <c r="TI661" s="53"/>
      <c r="TJ661" s="53"/>
      <c r="TK661" s="53"/>
      <c r="TL661" s="53"/>
      <c r="TM661" s="53"/>
      <c r="TN661" s="53"/>
      <c r="TO661" s="53"/>
      <c r="TP661" s="53"/>
      <c r="TQ661" s="53"/>
      <c r="TR661" s="53"/>
      <c r="TS661" s="53"/>
      <c r="TT661" s="53"/>
      <c r="TU661" s="53"/>
      <c r="TV661" s="53"/>
      <c r="TW661" s="53"/>
      <c r="TX661" s="53"/>
      <c r="TY661" s="53"/>
      <c r="TZ661" s="53"/>
      <c r="UA661" s="53"/>
      <c r="UB661" s="53"/>
      <c r="UC661" s="53"/>
      <c r="UD661" s="53"/>
      <c r="UE661" s="53"/>
      <c r="UF661" s="53"/>
      <c r="UG661" s="53"/>
    </row>
    <row r="662" spans="12:553" s="19" customFormat="1" ht="15.75" customHeight="1" x14ac:dyDescent="0.2">
      <c r="L662" s="66"/>
      <c r="M662" s="66"/>
      <c r="N662" s="52"/>
      <c r="O662" s="53"/>
      <c r="P662" s="53"/>
      <c r="Q662" s="53"/>
      <c r="R662" s="53"/>
      <c r="S662" s="53"/>
      <c r="T662" s="53"/>
      <c r="U662" s="53"/>
      <c r="V662" s="53"/>
      <c r="W662" s="53"/>
      <c r="X662" s="53"/>
      <c r="Y662" s="53"/>
      <c r="Z662" s="53"/>
      <c r="AA662" s="53"/>
      <c r="AB662" s="53"/>
      <c r="AC662" s="53"/>
      <c r="AD662" s="53"/>
      <c r="AE662" s="53"/>
      <c r="AF662" s="53"/>
      <c r="AG662" s="53"/>
      <c r="AH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c r="BM662" s="53"/>
      <c r="BN662" s="53"/>
      <c r="BO662" s="53"/>
      <c r="BP662" s="53"/>
      <c r="BQ662" s="53"/>
      <c r="BR662" s="53"/>
      <c r="BS662" s="53"/>
      <c r="BT662" s="53"/>
      <c r="BU662" s="53"/>
      <c r="BV662" s="53"/>
      <c r="BW662" s="53"/>
      <c r="BX662" s="53"/>
      <c r="BY662" s="53"/>
      <c r="BZ662" s="53"/>
      <c r="CA662" s="53"/>
      <c r="CB662" s="53"/>
      <c r="CC662" s="53"/>
      <c r="CD662" s="53"/>
      <c r="CE662" s="53"/>
      <c r="CF662" s="53"/>
      <c r="CG662" s="53"/>
      <c r="CH662" s="53"/>
      <c r="CI662" s="53"/>
      <c r="CJ662" s="53"/>
      <c r="CK662" s="53"/>
      <c r="CL662" s="53"/>
      <c r="CM662" s="53"/>
      <c r="CN662" s="53"/>
      <c r="CO662" s="53"/>
      <c r="CP662" s="53"/>
      <c r="CQ662" s="53"/>
      <c r="CR662" s="53"/>
      <c r="CS662" s="53"/>
      <c r="CT662" s="53"/>
      <c r="CU662" s="53"/>
      <c r="CV662" s="53"/>
      <c r="CW662" s="53"/>
      <c r="CX662" s="53"/>
      <c r="CY662" s="53"/>
      <c r="CZ662" s="53"/>
      <c r="DA662" s="53"/>
      <c r="DB662" s="53"/>
      <c r="DC662" s="53"/>
      <c r="DD662" s="53"/>
      <c r="DE662" s="53"/>
      <c r="DF662" s="53"/>
      <c r="DG662" s="53"/>
      <c r="DH662" s="53"/>
      <c r="DI662" s="53"/>
      <c r="DJ662" s="53"/>
      <c r="DK662" s="53"/>
      <c r="DL662" s="53"/>
      <c r="DM662" s="53"/>
      <c r="DN662" s="53"/>
      <c r="DO662" s="53"/>
      <c r="DP662" s="53"/>
      <c r="DQ662" s="53"/>
      <c r="DR662" s="53"/>
      <c r="DS662" s="53"/>
      <c r="DT662" s="53"/>
      <c r="DU662" s="53"/>
      <c r="DV662" s="53"/>
      <c r="DW662" s="53"/>
      <c r="DX662" s="53"/>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3"/>
      <c r="FK662" s="53"/>
      <c r="FL662" s="53"/>
      <c r="FM662" s="53"/>
      <c r="FN662" s="53"/>
      <c r="FO662" s="53"/>
      <c r="FP662" s="53"/>
      <c r="FQ662" s="53"/>
      <c r="FR662" s="53"/>
      <c r="FS662" s="53"/>
      <c r="FT662" s="53"/>
      <c r="FU662" s="53"/>
      <c r="FV662" s="53"/>
      <c r="FW662" s="53"/>
      <c r="FX662" s="53"/>
      <c r="FY662" s="53"/>
      <c r="FZ662" s="53"/>
      <c r="GA662" s="53"/>
      <c r="GB662" s="53"/>
      <c r="GC662" s="53"/>
      <c r="GD662" s="53"/>
      <c r="GE662" s="53"/>
      <c r="GF662" s="53"/>
      <c r="GG662" s="53"/>
      <c r="GH662" s="53"/>
      <c r="GI662" s="53"/>
      <c r="GJ662" s="53"/>
      <c r="GK662" s="53"/>
      <c r="GL662" s="53"/>
      <c r="GM662" s="53"/>
      <c r="GN662" s="53"/>
      <c r="GO662" s="53"/>
      <c r="GP662" s="53"/>
      <c r="GQ662" s="53"/>
      <c r="GR662" s="53"/>
      <c r="GS662" s="53"/>
      <c r="GT662" s="53"/>
      <c r="GU662" s="53"/>
      <c r="GV662" s="53"/>
      <c r="GW662" s="53"/>
      <c r="GX662" s="53"/>
      <c r="GY662" s="53"/>
      <c r="GZ662" s="53"/>
      <c r="HA662" s="53"/>
      <c r="HB662" s="53"/>
      <c r="HC662" s="53"/>
      <c r="HD662" s="53"/>
      <c r="HE662" s="53"/>
      <c r="HF662" s="53"/>
      <c r="HG662" s="53"/>
      <c r="HH662" s="53"/>
      <c r="HI662" s="53"/>
      <c r="HJ662" s="53"/>
      <c r="HK662" s="53"/>
      <c r="HL662" s="53"/>
      <c r="HM662" s="53"/>
      <c r="HN662" s="53"/>
      <c r="HO662" s="53"/>
      <c r="HP662" s="53"/>
      <c r="HQ662" s="53"/>
      <c r="HR662" s="53"/>
      <c r="HS662" s="53"/>
      <c r="HT662" s="53"/>
      <c r="HU662" s="53"/>
      <c r="HV662" s="53"/>
      <c r="HW662" s="53"/>
      <c r="HX662" s="53"/>
      <c r="HY662" s="53"/>
      <c r="HZ662" s="53"/>
      <c r="IA662" s="53"/>
      <c r="IB662" s="53"/>
      <c r="IC662" s="53"/>
      <c r="ID662" s="53"/>
      <c r="IE662" s="53"/>
      <c r="IF662" s="53"/>
      <c r="IG662" s="53"/>
      <c r="IH662" s="53"/>
      <c r="II662" s="53"/>
      <c r="IJ662" s="53"/>
      <c r="IK662" s="53"/>
      <c r="IL662" s="53"/>
      <c r="IM662" s="53"/>
      <c r="IN662" s="53"/>
      <c r="IO662" s="53"/>
      <c r="IP662" s="53"/>
      <c r="IQ662" s="53"/>
      <c r="IR662" s="53"/>
      <c r="IS662" s="53"/>
      <c r="IT662" s="53"/>
      <c r="IU662" s="53"/>
      <c r="IV662" s="53"/>
      <c r="IW662" s="53"/>
      <c r="IX662" s="53"/>
      <c r="IY662" s="53"/>
      <c r="IZ662" s="53"/>
      <c r="JA662" s="53"/>
      <c r="JB662" s="53"/>
      <c r="JC662" s="53"/>
      <c r="JD662" s="53"/>
      <c r="JE662" s="53"/>
      <c r="JF662" s="53"/>
      <c r="JG662" s="53"/>
      <c r="JH662" s="53"/>
      <c r="JI662" s="53"/>
      <c r="JJ662" s="53"/>
      <c r="JK662" s="53"/>
      <c r="JL662" s="53"/>
      <c r="JM662" s="53"/>
      <c r="JN662" s="53"/>
      <c r="JO662" s="53"/>
      <c r="JP662" s="53"/>
      <c r="JQ662" s="53"/>
      <c r="JR662" s="53"/>
      <c r="JS662" s="53"/>
      <c r="JT662" s="53"/>
      <c r="JU662" s="53"/>
      <c r="JV662" s="53"/>
      <c r="JW662" s="53"/>
      <c r="JX662" s="53"/>
      <c r="JY662" s="53"/>
      <c r="JZ662" s="53"/>
      <c r="KA662" s="53"/>
      <c r="KB662" s="53"/>
      <c r="KC662" s="53"/>
      <c r="KD662" s="53"/>
      <c r="KE662" s="53"/>
      <c r="KF662" s="53"/>
      <c r="KG662" s="53"/>
      <c r="KH662" s="53"/>
      <c r="KI662" s="53"/>
      <c r="KJ662" s="53"/>
      <c r="KK662" s="53"/>
      <c r="KL662" s="53"/>
      <c r="KM662" s="53"/>
      <c r="KN662" s="53"/>
      <c r="KO662" s="53"/>
      <c r="KP662" s="53"/>
      <c r="KQ662" s="53"/>
      <c r="KR662" s="53"/>
      <c r="KS662" s="53"/>
      <c r="KT662" s="53"/>
      <c r="KU662" s="53"/>
      <c r="KV662" s="53"/>
      <c r="KW662" s="53"/>
      <c r="KX662" s="53"/>
      <c r="KY662" s="53"/>
      <c r="KZ662" s="53"/>
      <c r="LA662" s="53"/>
      <c r="LB662" s="53"/>
      <c r="LC662" s="53"/>
      <c r="LD662" s="53"/>
      <c r="LE662" s="53"/>
      <c r="LF662" s="53"/>
      <c r="LG662" s="53"/>
      <c r="LH662" s="53"/>
      <c r="LI662" s="53"/>
      <c r="LJ662" s="53"/>
      <c r="LK662" s="53"/>
      <c r="LL662" s="53"/>
      <c r="LM662" s="53"/>
      <c r="LN662" s="53"/>
      <c r="LO662" s="53"/>
      <c r="LP662" s="53"/>
      <c r="LQ662" s="53"/>
      <c r="LR662" s="53"/>
      <c r="LS662" s="53"/>
      <c r="LT662" s="53"/>
      <c r="LU662" s="53"/>
      <c r="LV662" s="53"/>
      <c r="LW662" s="53"/>
      <c r="LX662" s="53"/>
      <c r="LY662" s="53"/>
      <c r="LZ662" s="53"/>
      <c r="MA662" s="53"/>
      <c r="MB662" s="53"/>
      <c r="MC662" s="53"/>
      <c r="MD662" s="53"/>
      <c r="ME662" s="53"/>
      <c r="MF662" s="53"/>
      <c r="MG662" s="53"/>
      <c r="MH662" s="53"/>
      <c r="MI662" s="53"/>
      <c r="MJ662" s="53"/>
      <c r="MK662" s="53"/>
      <c r="ML662" s="53"/>
      <c r="MM662" s="53"/>
      <c r="MN662" s="53"/>
      <c r="MO662" s="53"/>
      <c r="MP662" s="53"/>
      <c r="MQ662" s="53"/>
      <c r="MR662" s="53"/>
      <c r="MS662" s="53"/>
      <c r="MT662" s="53"/>
      <c r="MU662" s="53"/>
      <c r="MV662" s="53"/>
      <c r="MW662" s="53"/>
      <c r="MX662" s="53"/>
      <c r="MY662" s="53"/>
      <c r="MZ662" s="53"/>
      <c r="NA662" s="53"/>
      <c r="NB662" s="53"/>
      <c r="NC662" s="53"/>
      <c r="ND662" s="53"/>
      <c r="NE662" s="53"/>
      <c r="NF662" s="53"/>
      <c r="NG662" s="53"/>
      <c r="NH662" s="53"/>
      <c r="NI662" s="53"/>
      <c r="NJ662" s="53"/>
      <c r="NK662" s="53"/>
      <c r="NL662" s="53"/>
      <c r="NM662" s="53"/>
      <c r="NN662" s="53"/>
      <c r="NO662" s="53"/>
      <c r="NP662" s="53"/>
      <c r="NQ662" s="53"/>
      <c r="NR662" s="53"/>
      <c r="NS662" s="53"/>
      <c r="NT662" s="53"/>
      <c r="NU662" s="53"/>
      <c r="NV662" s="53"/>
      <c r="NW662" s="53"/>
      <c r="NX662" s="53"/>
      <c r="NY662" s="53"/>
      <c r="NZ662" s="53"/>
      <c r="OA662" s="53"/>
      <c r="OB662" s="53"/>
      <c r="OC662" s="53"/>
      <c r="OD662" s="53"/>
      <c r="OE662" s="53"/>
      <c r="OF662" s="53"/>
      <c r="OG662" s="53"/>
      <c r="OH662" s="53"/>
      <c r="OI662" s="53"/>
      <c r="OJ662" s="53"/>
      <c r="OK662" s="53"/>
      <c r="OL662" s="53"/>
      <c r="OM662" s="53"/>
      <c r="ON662" s="53"/>
      <c r="OO662" s="53"/>
      <c r="OP662" s="53"/>
      <c r="OQ662" s="53"/>
      <c r="OR662" s="53"/>
      <c r="OS662" s="53"/>
      <c r="OT662" s="53"/>
      <c r="OU662" s="53"/>
      <c r="OV662" s="53"/>
      <c r="OW662" s="53"/>
      <c r="OX662" s="53"/>
      <c r="OY662" s="53"/>
      <c r="OZ662" s="53"/>
      <c r="PA662" s="53"/>
      <c r="PB662" s="53"/>
      <c r="PC662" s="53"/>
      <c r="PD662" s="53"/>
      <c r="PE662" s="53"/>
      <c r="PF662" s="53"/>
      <c r="PG662" s="53"/>
      <c r="PH662" s="53"/>
      <c r="PI662" s="53"/>
      <c r="PJ662" s="53"/>
      <c r="PK662" s="53"/>
      <c r="PL662" s="53"/>
      <c r="PM662" s="53"/>
      <c r="PN662" s="53"/>
      <c r="PO662" s="53"/>
      <c r="PP662" s="53"/>
      <c r="PQ662" s="53"/>
      <c r="PR662" s="53"/>
      <c r="PS662" s="53"/>
      <c r="PT662" s="53"/>
      <c r="PU662" s="53"/>
      <c r="PV662" s="53"/>
      <c r="PW662" s="53"/>
      <c r="PX662" s="53"/>
      <c r="PY662" s="53"/>
      <c r="PZ662" s="53"/>
      <c r="QA662" s="53"/>
      <c r="QB662" s="53"/>
      <c r="QC662" s="53"/>
      <c r="QD662" s="53"/>
      <c r="QE662" s="53"/>
      <c r="QF662" s="53"/>
      <c r="QG662" s="53"/>
      <c r="QH662" s="53"/>
      <c r="QI662" s="53"/>
      <c r="QJ662" s="53"/>
      <c r="QK662" s="53"/>
      <c r="QL662" s="53"/>
      <c r="QM662" s="53"/>
      <c r="QN662" s="53"/>
      <c r="QO662" s="53"/>
      <c r="QP662" s="53"/>
      <c r="QQ662" s="53"/>
      <c r="QR662" s="53"/>
      <c r="QS662" s="53"/>
      <c r="QT662" s="53"/>
      <c r="QU662" s="53"/>
      <c r="QV662" s="53"/>
      <c r="QW662" s="53"/>
      <c r="QX662" s="53"/>
      <c r="QY662" s="53"/>
      <c r="QZ662" s="53"/>
      <c r="RA662" s="53"/>
      <c r="RB662" s="53"/>
      <c r="RC662" s="53"/>
      <c r="RD662" s="53"/>
      <c r="RE662" s="53"/>
      <c r="RF662" s="53"/>
      <c r="RG662" s="53"/>
      <c r="RH662" s="53"/>
      <c r="RI662" s="53"/>
      <c r="RJ662" s="53"/>
      <c r="RK662" s="53"/>
      <c r="RL662" s="53"/>
      <c r="RM662" s="53"/>
      <c r="RN662" s="53"/>
      <c r="RO662" s="53"/>
      <c r="RP662" s="53"/>
      <c r="RQ662" s="53"/>
      <c r="RR662" s="53"/>
      <c r="RS662" s="53"/>
      <c r="RT662" s="53"/>
      <c r="RU662" s="53"/>
      <c r="RV662" s="53"/>
      <c r="RW662" s="53"/>
      <c r="RX662" s="53"/>
      <c r="RY662" s="53"/>
      <c r="RZ662" s="53"/>
      <c r="SA662" s="53"/>
      <c r="SB662" s="53"/>
      <c r="SC662" s="53"/>
      <c r="SD662" s="53"/>
      <c r="SE662" s="53"/>
      <c r="SF662" s="53"/>
      <c r="SG662" s="53"/>
      <c r="SH662" s="53"/>
      <c r="SI662" s="53"/>
      <c r="SJ662" s="53"/>
      <c r="SK662" s="53"/>
      <c r="SL662" s="53"/>
      <c r="SM662" s="53"/>
      <c r="SN662" s="53"/>
      <c r="SO662" s="53"/>
      <c r="SP662" s="53"/>
      <c r="SQ662" s="53"/>
      <c r="SR662" s="53"/>
      <c r="SS662" s="53"/>
      <c r="ST662" s="53"/>
      <c r="SU662" s="53"/>
      <c r="SV662" s="53"/>
      <c r="SW662" s="53"/>
      <c r="SX662" s="53"/>
      <c r="SY662" s="53"/>
      <c r="SZ662" s="53"/>
      <c r="TA662" s="53"/>
      <c r="TB662" s="53"/>
      <c r="TC662" s="53"/>
      <c r="TD662" s="53"/>
      <c r="TE662" s="53"/>
      <c r="TF662" s="53"/>
      <c r="TG662" s="53"/>
      <c r="TH662" s="53"/>
      <c r="TI662" s="53"/>
      <c r="TJ662" s="53"/>
      <c r="TK662" s="53"/>
      <c r="TL662" s="53"/>
      <c r="TM662" s="53"/>
      <c r="TN662" s="53"/>
      <c r="TO662" s="53"/>
      <c r="TP662" s="53"/>
      <c r="TQ662" s="53"/>
      <c r="TR662" s="53"/>
      <c r="TS662" s="53"/>
      <c r="TT662" s="53"/>
      <c r="TU662" s="53"/>
      <c r="TV662" s="53"/>
      <c r="TW662" s="53"/>
      <c r="TX662" s="53"/>
      <c r="TY662" s="53"/>
      <c r="TZ662" s="53"/>
      <c r="UA662" s="53"/>
      <c r="UB662" s="53"/>
      <c r="UC662" s="53"/>
      <c r="UD662" s="53"/>
      <c r="UE662" s="53"/>
      <c r="UF662" s="53"/>
      <c r="UG662" s="53"/>
    </row>
    <row r="663" spans="12:553" s="19" customFormat="1" ht="15.75" customHeight="1" x14ac:dyDescent="0.2">
      <c r="L663" s="66"/>
      <c r="M663" s="66"/>
      <c r="N663" s="52"/>
      <c r="O663" s="53"/>
      <c r="P663" s="53"/>
      <c r="Q663" s="53"/>
      <c r="R663" s="53"/>
      <c r="S663" s="53"/>
      <c r="T663" s="53"/>
      <c r="U663" s="53"/>
      <c r="V663" s="53"/>
      <c r="W663" s="53"/>
      <c r="X663" s="53"/>
      <c r="Y663" s="53"/>
      <c r="Z663" s="53"/>
      <c r="AA663" s="53"/>
      <c r="AB663" s="53"/>
      <c r="AC663" s="53"/>
      <c r="AD663" s="53"/>
      <c r="AE663" s="53"/>
      <c r="AF663" s="53"/>
      <c r="AG663" s="53"/>
      <c r="AH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c r="BM663" s="53"/>
      <c r="BN663" s="53"/>
      <c r="BO663" s="53"/>
      <c r="BP663" s="53"/>
      <c r="BQ663" s="53"/>
      <c r="BR663" s="53"/>
      <c r="BS663" s="53"/>
      <c r="BT663" s="53"/>
      <c r="BU663" s="53"/>
      <c r="BV663" s="53"/>
      <c r="BW663" s="53"/>
      <c r="BX663" s="53"/>
      <c r="BY663" s="53"/>
      <c r="BZ663" s="53"/>
      <c r="CA663" s="53"/>
      <c r="CB663" s="53"/>
      <c r="CC663" s="53"/>
      <c r="CD663" s="53"/>
      <c r="CE663" s="53"/>
      <c r="CF663" s="53"/>
      <c r="CG663" s="53"/>
      <c r="CH663" s="53"/>
      <c r="CI663" s="53"/>
      <c r="CJ663" s="53"/>
      <c r="CK663" s="53"/>
      <c r="CL663" s="53"/>
      <c r="CM663" s="53"/>
      <c r="CN663" s="53"/>
      <c r="CO663" s="53"/>
      <c r="CP663" s="53"/>
      <c r="CQ663" s="53"/>
      <c r="CR663" s="53"/>
      <c r="CS663" s="53"/>
      <c r="CT663" s="53"/>
      <c r="CU663" s="53"/>
      <c r="CV663" s="53"/>
      <c r="CW663" s="53"/>
      <c r="CX663" s="53"/>
      <c r="CY663" s="53"/>
      <c r="CZ663" s="53"/>
      <c r="DA663" s="53"/>
      <c r="DB663" s="53"/>
      <c r="DC663" s="53"/>
      <c r="DD663" s="53"/>
      <c r="DE663" s="53"/>
      <c r="DF663" s="53"/>
      <c r="DG663" s="53"/>
      <c r="DH663" s="53"/>
      <c r="DI663" s="53"/>
      <c r="DJ663" s="53"/>
      <c r="DK663" s="53"/>
      <c r="DL663" s="53"/>
      <c r="DM663" s="53"/>
      <c r="DN663" s="53"/>
      <c r="DO663" s="53"/>
      <c r="DP663" s="53"/>
      <c r="DQ663" s="53"/>
      <c r="DR663" s="53"/>
      <c r="DS663" s="53"/>
      <c r="DT663" s="53"/>
      <c r="DU663" s="53"/>
      <c r="DV663" s="53"/>
      <c r="DW663" s="53"/>
      <c r="DX663" s="53"/>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3"/>
      <c r="FK663" s="53"/>
      <c r="FL663" s="53"/>
      <c r="FM663" s="53"/>
      <c r="FN663" s="53"/>
      <c r="FO663" s="53"/>
      <c r="FP663" s="53"/>
      <c r="FQ663" s="53"/>
      <c r="FR663" s="53"/>
      <c r="FS663" s="53"/>
      <c r="FT663" s="53"/>
      <c r="FU663" s="53"/>
      <c r="FV663" s="53"/>
      <c r="FW663" s="53"/>
      <c r="FX663" s="53"/>
      <c r="FY663" s="53"/>
      <c r="FZ663" s="53"/>
      <c r="GA663" s="53"/>
      <c r="GB663" s="53"/>
      <c r="GC663" s="53"/>
      <c r="GD663" s="53"/>
      <c r="GE663" s="53"/>
      <c r="GF663" s="53"/>
      <c r="GG663" s="53"/>
      <c r="GH663" s="53"/>
      <c r="GI663" s="53"/>
      <c r="GJ663" s="53"/>
      <c r="GK663" s="53"/>
      <c r="GL663" s="53"/>
      <c r="GM663" s="53"/>
      <c r="GN663" s="53"/>
      <c r="GO663" s="53"/>
      <c r="GP663" s="53"/>
      <c r="GQ663" s="53"/>
      <c r="GR663" s="53"/>
      <c r="GS663" s="53"/>
      <c r="GT663" s="53"/>
      <c r="GU663" s="53"/>
      <c r="GV663" s="53"/>
      <c r="GW663" s="53"/>
      <c r="GX663" s="53"/>
      <c r="GY663" s="53"/>
      <c r="GZ663" s="53"/>
      <c r="HA663" s="53"/>
      <c r="HB663" s="53"/>
      <c r="HC663" s="53"/>
      <c r="HD663" s="53"/>
      <c r="HE663" s="53"/>
      <c r="HF663" s="53"/>
      <c r="HG663" s="53"/>
      <c r="HH663" s="53"/>
      <c r="HI663" s="53"/>
      <c r="HJ663" s="53"/>
      <c r="HK663" s="53"/>
      <c r="HL663" s="53"/>
      <c r="HM663" s="53"/>
      <c r="HN663" s="53"/>
      <c r="HO663" s="53"/>
      <c r="HP663" s="53"/>
      <c r="HQ663" s="53"/>
      <c r="HR663" s="53"/>
      <c r="HS663" s="53"/>
      <c r="HT663" s="53"/>
      <c r="HU663" s="53"/>
      <c r="HV663" s="53"/>
      <c r="HW663" s="53"/>
      <c r="HX663" s="53"/>
      <c r="HY663" s="53"/>
      <c r="HZ663" s="53"/>
      <c r="IA663" s="53"/>
      <c r="IB663" s="53"/>
      <c r="IC663" s="53"/>
      <c r="ID663" s="53"/>
      <c r="IE663" s="53"/>
      <c r="IF663" s="53"/>
      <c r="IG663" s="53"/>
      <c r="IH663" s="53"/>
      <c r="II663" s="53"/>
      <c r="IJ663" s="53"/>
      <c r="IK663" s="53"/>
      <c r="IL663" s="53"/>
      <c r="IM663" s="53"/>
      <c r="IN663" s="53"/>
      <c r="IO663" s="53"/>
      <c r="IP663" s="53"/>
      <c r="IQ663" s="53"/>
      <c r="IR663" s="53"/>
      <c r="IS663" s="53"/>
      <c r="IT663" s="53"/>
      <c r="IU663" s="53"/>
      <c r="IV663" s="53"/>
      <c r="IW663" s="53"/>
      <c r="IX663" s="53"/>
      <c r="IY663" s="53"/>
      <c r="IZ663" s="53"/>
      <c r="JA663" s="53"/>
      <c r="JB663" s="53"/>
      <c r="JC663" s="53"/>
      <c r="JD663" s="53"/>
      <c r="JE663" s="53"/>
      <c r="JF663" s="53"/>
      <c r="JG663" s="53"/>
      <c r="JH663" s="53"/>
      <c r="JI663" s="53"/>
      <c r="JJ663" s="53"/>
      <c r="JK663" s="53"/>
      <c r="JL663" s="53"/>
      <c r="JM663" s="53"/>
      <c r="JN663" s="53"/>
      <c r="JO663" s="53"/>
      <c r="JP663" s="53"/>
      <c r="JQ663" s="53"/>
      <c r="JR663" s="53"/>
      <c r="JS663" s="53"/>
      <c r="JT663" s="53"/>
      <c r="JU663" s="53"/>
      <c r="JV663" s="53"/>
      <c r="JW663" s="53"/>
      <c r="JX663" s="53"/>
      <c r="JY663" s="53"/>
      <c r="JZ663" s="53"/>
      <c r="KA663" s="53"/>
      <c r="KB663" s="53"/>
      <c r="KC663" s="53"/>
      <c r="KD663" s="53"/>
      <c r="KE663" s="53"/>
      <c r="KF663" s="53"/>
      <c r="KG663" s="53"/>
      <c r="KH663" s="53"/>
      <c r="KI663" s="53"/>
      <c r="KJ663" s="53"/>
      <c r="KK663" s="53"/>
      <c r="KL663" s="53"/>
      <c r="KM663" s="53"/>
      <c r="KN663" s="53"/>
      <c r="KO663" s="53"/>
      <c r="KP663" s="53"/>
      <c r="KQ663" s="53"/>
      <c r="KR663" s="53"/>
      <c r="KS663" s="53"/>
      <c r="KT663" s="53"/>
      <c r="KU663" s="53"/>
      <c r="KV663" s="53"/>
      <c r="KW663" s="53"/>
      <c r="KX663" s="53"/>
      <c r="KY663" s="53"/>
      <c r="KZ663" s="53"/>
      <c r="LA663" s="53"/>
      <c r="LB663" s="53"/>
      <c r="LC663" s="53"/>
      <c r="LD663" s="53"/>
      <c r="LE663" s="53"/>
      <c r="LF663" s="53"/>
      <c r="LG663" s="53"/>
      <c r="LH663" s="53"/>
      <c r="LI663" s="53"/>
      <c r="LJ663" s="53"/>
      <c r="LK663" s="53"/>
      <c r="LL663" s="53"/>
      <c r="LM663" s="53"/>
      <c r="LN663" s="53"/>
      <c r="LO663" s="53"/>
      <c r="LP663" s="53"/>
      <c r="LQ663" s="53"/>
      <c r="LR663" s="53"/>
      <c r="LS663" s="53"/>
      <c r="LT663" s="53"/>
      <c r="LU663" s="53"/>
      <c r="LV663" s="53"/>
      <c r="LW663" s="53"/>
      <c r="LX663" s="53"/>
      <c r="LY663" s="53"/>
      <c r="LZ663" s="53"/>
      <c r="MA663" s="53"/>
      <c r="MB663" s="53"/>
      <c r="MC663" s="53"/>
      <c r="MD663" s="53"/>
      <c r="ME663" s="53"/>
      <c r="MF663" s="53"/>
      <c r="MG663" s="53"/>
      <c r="MH663" s="53"/>
      <c r="MI663" s="53"/>
      <c r="MJ663" s="53"/>
      <c r="MK663" s="53"/>
      <c r="ML663" s="53"/>
      <c r="MM663" s="53"/>
      <c r="MN663" s="53"/>
      <c r="MO663" s="53"/>
      <c r="MP663" s="53"/>
      <c r="MQ663" s="53"/>
      <c r="MR663" s="53"/>
      <c r="MS663" s="53"/>
      <c r="MT663" s="53"/>
      <c r="MU663" s="53"/>
      <c r="MV663" s="53"/>
      <c r="MW663" s="53"/>
      <c r="MX663" s="53"/>
      <c r="MY663" s="53"/>
      <c r="MZ663" s="53"/>
      <c r="NA663" s="53"/>
      <c r="NB663" s="53"/>
      <c r="NC663" s="53"/>
      <c r="ND663" s="53"/>
      <c r="NE663" s="53"/>
      <c r="NF663" s="53"/>
      <c r="NG663" s="53"/>
      <c r="NH663" s="53"/>
      <c r="NI663" s="53"/>
      <c r="NJ663" s="53"/>
      <c r="NK663" s="53"/>
      <c r="NL663" s="53"/>
      <c r="NM663" s="53"/>
      <c r="NN663" s="53"/>
      <c r="NO663" s="53"/>
      <c r="NP663" s="53"/>
      <c r="NQ663" s="53"/>
      <c r="NR663" s="53"/>
      <c r="NS663" s="53"/>
      <c r="NT663" s="53"/>
      <c r="NU663" s="53"/>
      <c r="NV663" s="53"/>
      <c r="NW663" s="53"/>
      <c r="NX663" s="53"/>
      <c r="NY663" s="53"/>
      <c r="NZ663" s="53"/>
      <c r="OA663" s="53"/>
      <c r="OB663" s="53"/>
      <c r="OC663" s="53"/>
      <c r="OD663" s="53"/>
      <c r="OE663" s="53"/>
      <c r="OF663" s="53"/>
      <c r="OG663" s="53"/>
      <c r="OH663" s="53"/>
      <c r="OI663" s="53"/>
      <c r="OJ663" s="53"/>
      <c r="OK663" s="53"/>
      <c r="OL663" s="53"/>
      <c r="OM663" s="53"/>
      <c r="ON663" s="53"/>
      <c r="OO663" s="53"/>
      <c r="OP663" s="53"/>
      <c r="OQ663" s="53"/>
      <c r="OR663" s="53"/>
      <c r="OS663" s="53"/>
      <c r="OT663" s="53"/>
      <c r="OU663" s="53"/>
      <c r="OV663" s="53"/>
      <c r="OW663" s="53"/>
      <c r="OX663" s="53"/>
      <c r="OY663" s="53"/>
      <c r="OZ663" s="53"/>
      <c r="PA663" s="53"/>
      <c r="PB663" s="53"/>
      <c r="PC663" s="53"/>
      <c r="PD663" s="53"/>
      <c r="PE663" s="53"/>
      <c r="PF663" s="53"/>
      <c r="PG663" s="53"/>
      <c r="PH663" s="53"/>
      <c r="PI663" s="53"/>
      <c r="PJ663" s="53"/>
      <c r="PK663" s="53"/>
      <c r="PL663" s="53"/>
      <c r="PM663" s="53"/>
      <c r="PN663" s="53"/>
      <c r="PO663" s="53"/>
      <c r="PP663" s="53"/>
      <c r="PQ663" s="53"/>
      <c r="PR663" s="53"/>
      <c r="PS663" s="53"/>
      <c r="PT663" s="53"/>
      <c r="PU663" s="53"/>
      <c r="PV663" s="53"/>
      <c r="PW663" s="53"/>
      <c r="PX663" s="53"/>
      <c r="PY663" s="53"/>
      <c r="PZ663" s="53"/>
      <c r="QA663" s="53"/>
      <c r="QB663" s="53"/>
      <c r="QC663" s="53"/>
      <c r="QD663" s="53"/>
      <c r="QE663" s="53"/>
      <c r="QF663" s="53"/>
      <c r="QG663" s="53"/>
      <c r="QH663" s="53"/>
      <c r="QI663" s="53"/>
      <c r="QJ663" s="53"/>
      <c r="QK663" s="53"/>
      <c r="QL663" s="53"/>
      <c r="QM663" s="53"/>
      <c r="QN663" s="53"/>
      <c r="QO663" s="53"/>
      <c r="QP663" s="53"/>
      <c r="QQ663" s="53"/>
      <c r="QR663" s="53"/>
      <c r="QS663" s="53"/>
      <c r="QT663" s="53"/>
      <c r="QU663" s="53"/>
      <c r="QV663" s="53"/>
      <c r="QW663" s="53"/>
      <c r="QX663" s="53"/>
      <c r="QY663" s="53"/>
      <c r="QZ663" s="53"/>
      <c r="RA663" s="53"/>
      <c r="RB663" s="53"/>
      <c r="RC663" s="53"/>
      <c r="RD663" s="53"/>
      <c r="RE663" s="53"/>
      <c r="RF663" s="53"/>
      <c r="RG663" s="53"/>
      <c r="RH663" s="53"/>
      <c r="RI663" s="53"/>
      <c r="RJ663" s="53"/>
      <c r="RK663" s="53"/>
      <c r="RL663" s="53"/>
      <c r="RM663" s="53"/>
      <c r="RN663" s="53"/>
      <c r="RO663" s="53"/>
      <c r="RP663" s="53"/>
      <c r="RQ663" s="53"/>
      <c r="RR663" s="53"/>
      <c r="RS663" s="53"/>
      <c r="RT663" s="53"/>
      <c r="RU663" s="53"/>
      <c r="RV663" s="53"/>
      <c r="RW663" s="53"/>
      <c r="RX663" s="53"/>
      <c r="RY663" s="53"/>
      <c r="RZ663" s="53"/>
      <c r="SA663" s="53"/>
      <c r="SB663" s="53"/>
      <c r="SC663" s="53"/>
      <c r="SD663" s="53"/>
      <c r="SE663" s="53"/>
      <c r="SF663" s="53"/>
      <c r="SG663" s="53"/>
      <c r="SH663" s="53"/>
      <c r="SI663" s="53"/>
      <c r="SJ663" s="53"/>
      <c r="SK663" s="53"/>
      <c r="SL663" s="53"/>
      <c r="SM663" s="53"/>
      <c r="SN663" s="53"/>
      <c r="SO663" s="53"/>
      <c r="SP663" s="53"/>
      <c r="SQ663" s="53"/>
      <c r="SR663" s="53"/>
      <c r="SS663" s="53"/>
      <c r="ST663" s="53"/>
      <c r="SU663" s="53"/>
      <c r="SV663" s="53"/>
      <c r="SW663" s="53"/>
      <c r="SX663" s="53"/>
      <c r="SY663" s="53"/>
      <c r="SZ663" s="53"/>
      <c r="TA663" s="53"/>
      <c r="TB663" s="53"/>
      <c r="TC663" s="53"/>
      <c r="TD663" s="53"/>
      <c r="TE663" s="53"/>
      <c r="TF663" s="53"/>
      <c r="TG663" s="53"/>
      <c r="TH663" s="53"/>
      <c r="TI663" s="53"/>
      <c r="TJ663" s="53"/>
      <c r="TK663" s="53"/>
      <c r="TL663" s="53"/>
      <c r="TM663" s="53"/>
      <c r="TN663" s="53"/>
      <c r="TO663" s="53"/>
      <c r="TP663" s="53"/>
      <c r="TQ663" s="53"/>
      <c r="TR663" s="53"/>
      <c r="TS663" s="53"/>
      <c r="TT663" s="53"/>
      <c r="TU663" s="53"/>
      <c r="TV663" s="53"/>
      <c r="TW663" s="53"/>
      <c r="TX663" s="53"/>
      <c r="TY663" s="53"/>
      <c r="TZ663" s="53"/>
      <c r="UA663" s="53"/>
      <c r="UB663" s="53"/>
      <c r="UC663" s="53"/>
      <c r="UD663" s="53"/>
      <c r="UE663" s="53"/>
      <c r="UF663" s="53"/>
      <c r="UG663" s="53"/>
    </row>
    <row r="664" spans="12:553" s="19" customFormat="1" ht="15.75" customHeight="1" x14ac:dyDescent="0.2">
      <c r="L664" s="66"/>
      <c r="M664" s="66"/>
      <c r="N664" s="52"/>
      <c r="O664" s="53"/>
      <c r="P664" s="53"/>
      <c r="Q664" s="53"/>
      <c r="R664" s="53"/>
      <c r="S664" s="53"/>
      <c r="T664" s="53"/>
      <c r="U664" s="53"/>
      <c r="V664" s="53"/>
      <c r="W664" s="53"/>
      <c r="X664" s="53"/>
      <c r="Y664" s="53"/>
      <c r="Z664" s="53"/>
      <c r="AA664" s="53"/>
      <c r="AB664" s="53"/>
      <c r="AC664" s="53"/>
      <c r="AD664" s="53"/>
      <c r="AE664" s="53"/>
      <c r="AF664" s="53"/>
      <c r="AG664" s="53"/>
      <c r="AH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c r="BM664" s="53"/>
      <c r="BN664" s="53"/>
      <c r="BO664" s="53"/>
      <c r="BP664" s="53"/>
      <c r="BQ664" s="53"/>
      <c r="BR664" s="53"/>
      <c r="BS664" s="53"/>
      <c r="BT664" s="53"/>
      <c r="BU664" s="53"/>
      <c r="BV664" s="53"/>
      <c r="BW664" s="53"/>
      <c r="BX664" s="53"/>
      <c r="BY664" s="53"/>
      <c r="BZ664" s="53"/>
      <c r="CA664" s="53"/>
      <c r="CB664" s="53"/>
      <c r="CC664" s="53"/>
      <c r="CD664" s="53"/>
      <c r="CE664" s="53"/>
      <c r="CF664" s="53"/>
      <c r="CG664" s="53"/>
      <c r="CH664" s="53"/>
      <c r="CI664" s="53"/>
      <c r="CJ664" s="53"/>
      <c r="CK664" s="53"/>
      <c r="CL664" s="53"/>
      <c r="CM664" s="53"/>
      <c r="CN664" s="53"/>
      <c r="CO664" s="53"/>
      <c r="CP664" s="53"/>
      <c r="CQ664" s="53"/>
      <c r="CR664" s="53"/>
      <c r="CS664" s="53"/>
      <c r="CT664" s="53"/>
      <c r="CU664" s="53"/>
      <c r="CV664" s="53"/>
      <c r="CW664" s="53"/>
      <c r="CX664" s="53"/>
      <c r="CY664" s="53"/>
      <c r="CZ664" s="53"/>
      <c r="DA664" s="53"/>
      <c r="DB664" s="53"/>
      <c r="DC664" s="53"/>
      <c r="DD664" s="53"/>
      <c r="DE664" s="53"/>
      <c r="DF664" s="53"/>
      <c r="DG664" s="53"/>
      <c r="DH664" s="53"/>
      <c r="DI664" s="53"/>
      <c r="DJ664" s="53"/>
      <c r="DK664" s="53"/>
      <c r="DL664" s="53"/>
      <c r="DM664" s="53"/>
      <c r="DN664" s="53"/>
      <c r="DO664" s="53"/>
      <c r="DP664" s="53"/>
      <c r="DQ664" s="53"/>
      <c r="DR664" s="53"/>
      <c r="DS664" s="53"/>
      <c r="DT664" s="53"/>
      <c r="DU664" s="53"/>
      <c r="DV664" s="53"/>
      <c r="DW664" s="53"/>
      <c r="DX664" s="53"/>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3"/>
      <c r="FK664" s="53"/>
      <c r="FL664" s="53"/>
      <c r="FM664" s="53"/>
      <c r="FN664" s="53"/>
      <c r="FO664" s="53"/>
      <c r="FP664" s="53"/>
      <c r="FQ664" s="53"/>
      <c r="FR664" s="53"/>
      <c r="FS664" s="53"/>
      <c r="FT664" s="53"/>
      <c r="FU664" s="53"/>
      <c r="FV664" s="53"/>
      <c r="FW664" s="53"/>
      <c r="FX664" s="53"/>
      <c r="FY664" s="53"/>
      <c r="FZ664" s="53"/>
      <c r="GA664" s="53"/>
      <c r="GB664" s="53"/>
      <c r="GC664" s="53"/>
      <c r="GD664" s="53"/>
      <c r="GE664" s="53"/>
      <c r="GF664" s="53"/>
      <c r="GG664" s="53"/>
      <c r="GH664" s="53"/>
      <c r="GI664" s="53"/>
      <c r="GJ664" s="53"/>
      <c r="GK664" s="53"/>
      <c r="GL664" s="53"/>
      <c r="GM664" s="53"/>
      <c r="GN664" s="53"/>
      <c r="GO664" s="53"/>
      <c r="GP664" s="53"/>
      <c r="GQ664" s="53"/>
      <c r="GR664" s="53"/>
      <c r="GS664" s="53"/>
      <c r="GT664" s="53"/>
      <c r="GU664" s="53"/>
      <c r="GV664" s="53"/>
      <c r="GW664" s="53"/>
      <c r="GX664" s="53"/>
      <c r="GY664" s="53"/>
      <c r="GZ664" s="53"/>
      <c r="HA664" s="53"/>
      <c r="HB664" s="53"/>
      <c r="HC664" s="53"/>
      <c r="HD664" s="53"/>
      <c r="HE664" s="53"/>
      <c r="HF664" s="53"/>
      <c r="HG664" s="53"/>
      <c r="HH664" s="53"/>
      <c r="HI664" s="53"/>
      <c r="HJ664" s="53"/>
      <c r="HK664" s="53"/>
      <c r="HL664" s="53"/>
      <c r="HM664" s="53"/>
      <c r="HN664" s="53"/>
      <c r="HO664" s="53"/>
      <c r="HP664" s="53"/>
      <c r="HQ664" s="53"/>
      <c r="HR664" s="53"/>
      <c r="HS664" s="53"/>
      <c r="HT664" s="53"/>
      <c r="HU664" s="53"/>
      <c r="HV664" s="53"/>
      <c r="HW664" s="53"/>
      <c r="HX664" s="53"/>
      <c r="HY664" s="53"/>
      <c r="HZ664" s="53"/>
      <c r="IA664" s="53"/>
      <c r="IB664" s="53"/>
      <c r="IC664" s="53"/>
      <c r="ID664" s="53"/>
      <c r="IE664" s="53"/>
      <c r="IF664" s="53"/>
      <c r="IG664" s="53"/>
      <c r="IH664" s="53"/>
      <c r="II664" s="53"/>
      <c r="IJ664" s="53"/>
      <c r="IK664" s="53"/>
      <c r="IL664" s="53"/>
      <c r="IM664" s="53"/>
      <c r="IN664" s="53"/>
      <c r="IO664" s="53"/>
      <c r="IP664" s="53"/>
      <c r="IQ664" s="53"/>
      <c r="IR664" s="53"/>
      <c r="IS664" s="53"/>
      <c r="IT664" s="53"/>
      <c r="IU664" s="53"/>
      <c r="IV664" s="53"/>
      <c r="IW664" s="53"/>
      <c r="IX664" s="53"/>
      <c r="IY664" s="53"/>
      <c r="IZ664" s="53"/>
      <c r="JA664" s="53"/>
      <c r="JB664" s="53"/>
      <c r="JC664" s="53"/>
      <c r="JD664" s="53"/>
      <c r="JE664" s="53"/>
      <c r="JF664" s="53"/>
      <c r="JG664" s="53"/>
      <c r="JH664" s="53"/>
      <c r="JI664" s="53"/>
      <c r="JJ664" s="53"/>
      <c r="JK664" s="53"/>
      <c r="JL664" s="53"/>
      <c r="JM664" s="53"/>
      <c r="JN664" s="53"/>
      <c r="JO664" s="53"/>
      <c r="JP664" s="53"/>
      <c r="JQ664" s="53"/>
      <c r="JR664" s="53"/>
      <c r="JS664" s="53"/>
      <c r="JT664" s="53"/>
      <c r="JU664" s="53"/>
      <c r="JV664" s="53"/>
      <c r="JW664" s="53"/>
      <c r="JX664" s="53"/>
      <c r="JY664" s="53"/>
      <c r="JZ664" s="53"/>
      <c r="KA664" s="53"/>
      <c r="KB664" s="53"/>
      <c r="KC664" s="53"/>
      <c r="KD664" s="53"/>
      <c r="KE664" s="53"/>
      <c r="KF664" s="53"/>
      <c r="KG664" s="53"/>
      <c r="KH664" s="53"/>
      <c r="KI664" s="53"/>
      <c r="KJ664" s="53"/>
      <c r="KK664" s="53"/>
      <c r="KL664" s="53"/>
      <c r="KM664" s="53"/>
      <c r="KN664" s="53"/>
      <c r="KO664" s="53"/>
      <c r="KP664" s="53"/>
      <c r="KQ664" s="53"/>
      <c r="KR664" s="53"/>
      <c r="KS664" s="53"/>
      <c r="KT664" s="53"/>
      <c r="KU664" s="53"/>
      <c r="KV664" s="53"/>
      <c r="KW664" s="53"/>
      <c r="KX664" s="53"/>
      <c r="KY664" s="53"/>
      <c r="KZ664" s="53"/>
      <c r="LA664" s="53"/>
      <c r="LB664" s="53"/>
      <c r="LC664" s="53"/>
      <c r="LD664" s="53"/>
      <c r="LE664" s="53"/>
      <c r="LF664" s="53"/>
      <c r="LG664" s="53"/>
      <c r="LH664" s="53"/>
      <c r="LI664" s="53"/>
      <c r="LJ664" s="53"/>
      <c r="LK664" s="53"/>
      <c r="LL664" s="53"/>
      <c r="LM664" s="53"/>
      <c r="LN664" s="53"/>
      <c r="LO664" s="53"/>
      <c r="LP664" s="53"/>
      <c r="LQ664" s="53"/>
      <c r="LR664" s="53"/>
      <c r="LS664" s="53"/>
      <c r="LT664" s="53"/>
      <c r="LU664" s="53"/>
      <c r="LV664" s="53"/>
      <c r="LW664" s="53"/>
      <c r="LX664" s="53"/>
      <c r="LY664" s="53"/>
      <c r="LZ664" s="53"/>
      <c r="MA664" s="53"/>
      <c r="MB664" s="53"/>
      <c r="MC664" s="53"/>
      <c r="MD664" s="53"/>
      <c r="ME664" s="53"/>
      <c r="MF664" s="53"/>
      <c r="MG664" s="53"/>
      <c r="MH664" s="53"/>
      <c r="MI664" s="53"/>
      <c r="MJ664" s="53"/>
      <c r="MK664" s="53"/>
      <c r="ML664" s="53"/>
      <c r="MM664" s="53"/>
      <c r="MN664" s="53"/>
      <c r="MO664" s="53"/>
      <c r="MP664" s="53"/>
      <c r="MQ664" s="53"/>
      <c r="MR664" s="53"/>
      <c r="MS664" s="53"/>
      <c r="MT664" s="53"/>
      <c r="MU664" s="53"/>
      <c r="MV664" s="53"/>
      <c r="MW664" s="53"/>
      <c r="MX664" s="53"/>
      <c r="MY664" s="53"/>
      <c r="MZ664" s="53"/>
      <c r="NA664" s="53"/>
      <c r="NB664" s="53"/>
      <c r="NC664" s="53"/>
      <c r="ND664" s="53"/>
      <c r="NE664" s="53"/>
      <c r="NF664" s="53"/>
      <c r="NG664" s="53"/>
      <c r="NH664" s="53"/>
      <c r="NI664" s="53"/>
      <c r="NJ664" s="53"/>
      <c r="NK664" s="53"/>
      <c r="NL664" s="53"/>
      <c r="NM664" s="53"/>
      <c r="NN664" s="53"/>
      <c r="NO664" s="53"/>
      <c r="NP664" s="53"/>
      <c r="NQ664" s="53"/>
      <c r="NR664" s="53"/>
      <c r="NS664" s="53"/>
      <c r="NT664" s="53"/>
      <c r="NU664" s="53"/>
      <c r="NV664" s="53"/>
      <c r="NW664" s="53"/>
      <c r="NX664" s="53"/>
      <c r="NY664" s="53"/>
      <c r="NZ664" s="53"/>
      <c r="OA664" s="53"/>
      <c r="OB664" s="53"/>
      <c r="OC664" s="53"/>
      <c r="OD664" s="53"/>
      <c r="OE664" s="53"/>
      <c r="OF664" s="53"/>
      <c r="OG664" s="53"/>
      <c r="OH664" s="53"/>
      <c r="OI664" s="53"/>
      <c r="OJ664" s="53"/>
      <c r="OK664" s="53"/>
      <c r="OL664" s="53"/>
      <c r="OM664" s="53"/>
      <c r="ON664" s="53"/>
      <c r="OO664" s="53"/>
      <c r="OP664" s="53"/>
      <c r="OQ664" s="53"/>
      <c r="OR664" s="53"/>
      <c r="OS664" s="53"/>
      <c r="OT664" s="53"/>
      <c r="OU664" s="53"/>
      <c r="OV664" s="53"/>
      <c r="OW664" s="53"/>
      <c r="OX664" s="53"/>
      <c r="OY664" s="53"/>
      <c r="OZ664" s="53"/>
      <c r="PA664" s="53"/>
      <c r="PB664" s="53"/>
      <c r="PC664" s="53"/>
      <c r="PD664" s="53"/>
      <c r="PE664" s="53"/>
      <c r="PF664" s="53"/>
      <c r="PG664" s="53"/>
      <c r="PH664" s="53"/>
      <c r="PI664" s="53"/>
      <c r="PJ664" s="53"/>
      <c r="PK664" s="53"/>
      <c r="PL664" s="53"/>
      <c r="PM664" s="53"/>
      <c r="PN664" s="53"/>
      <c r="PO664" s="53"/>
      <c r="PP664" s="53"/>
      <c r="PQ664" s="53"/>
      <c r="PR664" s="53"/>
      <c r="PS664" s="53"/>
      <c r="PT664" s="53"/>
      <c r="PU664" s="53"/>
      <c r="PV664" s="53"/>
      <c r="PW664" s="53"/>
      <c r="PX664" s="53"/>
      <c r="PY664" s="53"/>
      <c r="PZ664" s="53"/>
      <c r="QA664" s="53"/>
      <c r="QB664" s="53"/>
      <c r="QC664" s="53"/>
      <c r="QD664" s="53"/>
      <c r="QE664" s="53"/>
      <c r="QF664" s="53"/>
      <c r="QG664" s="53"/>
      <c r="QH664" s="53"/>
      <c r="QI664" s="53"/>
      <c r="QJ664" s="53"/>
      <c r="QK664" s="53"/>
      <c r="QL664" s="53"/>
      <c r="QM664" s="53"/>
      <c r="QN664" s="53"/>
      <c r="QO664" s="53"/>
      <c r="QP664" s="53"/>
      <c r="QQ664" s="53"/>
      <c r="QR664" s="53"/>
      <c r="QS664" s="53"/>
      <c r="QT664" s="53"/>
      <c r="QU664" s="53"/>
      <c r="QV664" s="53"/>
      <c r="QW664" s="53"/>
      <c r="QX664" s="53"/>
      <c r="QY664" s="53"/>
      <c r="QZ664" s="53"/>
      <c r="RA664" s="53"/>
      <c r="RB664" s="53"/>
      <c r="RC664" s="53"/>
      <c r="RD664" s="53"/>
      <c r="RE664" s="53"/>
      <c r="RF664" s="53"/>
      <c r="RG664" s="53"/>
      <c r="RH664" s="53"/>
      <c r="RI664" s="53"/>
      <c r="RJ664" s="53"/>
      <c r="RK664" s="53"/>
      <c r="RL664" s="53"/>
      <c r="RM664" s="53"/>
      <c r="RN664" s="53"/>
      <c r="RO664" s="53"/>
      <c r="RP664" s="53"/>
      <c r="RQ664" s="53"/>
      <c r="RR664" s="53"/>
      <c r="RS664" s="53"/>
      <c r="RT664" s="53"/>
      <c r="RU664" s="53"/>
      <c r="RV664" s="53"/>
      <c r="RW664" s="53"/>
      <c r="RX664" s="53"/>
      <c r="RY664" s="53"/>
      <c r="RZ664" s="53"/>
      <c r="SA664" s="53"/>
      <c r="SB664" s="53"/>
      <c r="SC664" s="53"/>
      <c r="SD664" s="53"/>
      <c r="SE664" s="53"/>
      <c r="SF664" s="53"/>
      <c r="SG664" s="53"/>
      <c r="SH664" s="53"/>
      <c r="SI664" s="53"/>
      <c r="SJ664" s="53"/>
      <c r="SK664" s="53"/>
      <c r="SL664" s="53"/>
      <c r="SM664" s="53"/>
      <c r="SN664" s="53"/>
      <c r="SO664" s="53"/>
      <c r="SP664" s="53"/>
      <c r="SQ664" s="53"/>
      <c r="SR664" s="53"/>
      <c r="SS664" s="53"/>
      <c r="ST664" s="53"/>
      <c r="SU664" s="53"/>
      <c r="SV664" s="53"/>
      <c r="SW664" s="53"/>
      <c r="SX664" s="53"/>
      <c r="SY664" s="53"/>
      <c r="SZ664" s="53"/>
      <c r="TA664" s="53"/>
      <c r="TB664" s="53"/>
      <c r="TC664" s="53"/>
      <c r="TD664" s="53"/>
      <c r="TE664" s="53"/>
      <c r="TF664" s="53"/>
      <c r="TG664" s="53"/>
      <c r="TH664" s="53"/>
      <c r="TI664" s="53"/>
      <c r="TJ664" s="53"/>
      <c r="TK664" s="53"/>
      <c r="TL664" s="53"/>
      <c r="TM664" s="53"/>
      <c r="TN664" s="53"/>
      <c r="TO664" s="53"/>
      <c r="TP664" s="53"/>
      <c r="TQ664" s="53"/>
      <c r="TR664" s="53"/>
      <c r="TS664" s="53"/>
      <c r="TT664" s="53"/>
      <c r="TU664" s="53"/>
      <c r="TV664" s="53"/>
      <c r="TW664" s="53"/>
      <c r="TX664" s="53"/>
      <c r="TY664" s="53"/>
      <c r="TZ664" s="53"/>
      <c r="UA664" s="53"/>
      <c r="UB664" s="53"/>
      <c r="UC664" s="53"/>
      <c r="UD664" s="53"/>
      <c r="UE664" s="53"/>
      <c r="UF664" s="53"/>
      <c r="UG664" s="53"/>
    </row>
    <row r="665" spans="12:553" s="19" customFormat="1" ht="15.75" customHeight="1" x14ac:dyDescent="0.2">
      <c r="L665" s="66"/>
      <c r="M665" s="66"/>
      <c r="N665" s="52"/>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c r="DB665" s="53"/>
      <c r="DC665" s="53"/>
      <c r="DD665" s="53"/>
      <c r="DE665" s="53"/>
      <c r="DF665" s="53"/>
      <c r="DG665" s="53"/>
      <c r="DH665" s="53"/>
      <c r="DI665" s="53"/>
      <c r="DJ665" s="53"/>
      <c r="DK665" s="53"/>
      <c r="DL665" s="53"/>
      <c r="DM665" s="53"/>
      <c r="DN665" s="53"/>
      <c r="DO665" s="53"/>
      <c r="DP665" s="53"/>
      <c r="DQ665" s="53"/>
      <c r="DR665" s="53"/>
      <c r="DS665" s="53"/>
      <c r="DT665" s="53"/>
      <c r="DU665" s="53"/>
      <c r="DV665" s="53"/>
      <c r="DW665" s="53"/>
      <c r="DX665" s="53"/>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3"/>
      <c r="FK665" s="53"/>
      <c r="FL665" s="53"/>
      <c r="FM665" s="53"/>
      <c r="FN665" s="53"/>
      <c r="FO665" s="53"/>
      <c r="FP665" s="53"/>
      <c r="FQ665" s="53"/>
      <c r="FR665" s="53"/>
      <c r="FS665" s="53"/>
      <c r="FT665" s="53"/>
      <c r="FU665" s="53"/>
      <c r="FV665" s="53"/>
      <c r="FW665" s="53"/>
      <c r="FX665" s="53"/>
      <c r="FY665" s="53"/>
      <c r="FZ665" s="53"/>
      <c r="GA665" s="53"/>
      <c r="GB665" s="53"/>
      <c r="GC665" s="53"/>
      <c r="GD665" s="53"/>
      <c r="GE665" s="53"/>
      <c r="GF665" s="53"/>
      <c r="GG665" s="53"/>
      <c r="GH665" s="53"/>
      <c r="GI665" s="53"/>
      <c r="GJ665" s="53"/>
      <c r="GK665" s="53"/>
      <c r="GL665" s="53"/>
      <c r="GM665" s="53"/>
      <c r="GN665" s="53"/>
      <c r="GO665" s="53"/>
      <c r="GP665" s="53"/>
      <c r="GQ665" s="53"/>
      <c r="GR665" s="53"/>
      <c r="GS665" s="53"/>
      <c r="GT665" s="53"/>
      <c r="GU665" s="53"/>
      <c r="GV665" s="53"/>
      <c r="GW665" s="53"/>
      <c r="GX665" s="53"/>
      <c r="GY665" s="53"/>
      <c r="GZ665" s="53"/>
      <c r="HA665" s="53"/>
      <c r="HB665" s="53"/>
      <c r="HC665" s="53"/>
      <c r="HD665" s="53"/>
      <c r="HE665" s="53"/>
      <c r="HF665" s="53"/>
      <c r="HG665" s="53"/>
      <c r="HH665" s="53"/>
      <c r="HI665" s="53"/>
      <c r="HJ665" s="53"/>
      <c r="HK665" s="53"/>
      <c r="HL665" s="53"/>
      <c r="HM665" s="53"/>
      <c r="HN665" s="53"/>
      <c r="HO665" s="53"/>
      <c r="HP665" s="53"/>
      <c r="HQ665" s="53"/>
      <c r="HR665" s="53"/>
      <c r="HS665" s="53"/>
      <c r="HT665" s="53"/>
      <c r="HU665" s="53"/>
      <c r="HV665" s="53"/>
      <c r="HW665" s="53"/>
      <c r="HX665" s="53"/>
      <c r="HY665" s="53"/>
      <c r="HZ665" s="53"/>
      <c r="IA665" s="53"/>
      <c r="IB665" s="53"/>
      <c r="IC665" s="53"/>
      <c r="ID665" s="53"/>
      <c r="IE665" s="53"/>
      <c r="IF665" s="53"/>
      <c r="IG665" s="53"/>
      <c r="IH665" s="53"/>
      <c r="II665" s="53"/>
      <c r="IJ665" s="53"/>
      <c r="IK665" s="53"/>
      <c r="IL665" s="53"/>
      <c r="IM665" s="53"/>
      <c r="IN665" s="53"/>
      <c r="IO665" s="53"/>
      <c r="IP665" s="53"/>
      <c r="IQ665" s="53"/>
      <c r="IR665" s="53"/>
      <c r="IS665" s="53"/>
      <c r="IT665" s="53"/>
      <c r="IU665" s="53"/>
      <c r="IV665" s="53"/>
      <c r="IW665" s="53"/>
      <c r="IX665" s="53"/>
      <c r="IY665" s="53"/>
      <c r="IZ665" s="53"/>
      <c r="JA665" s="53"/>
      <c r="JB665" s="53"/>
      <c r="JC665" s="53"/>
      <c r="JD665" s="53"/>
      <c r="JE665" s="53"/>
      <c r="JF665" s="53"/>
      <c r="JG665" s="53"/>
      <c r="JH665" s="53"/>
      <c r="JI665" s="53"/>
      <c r="JJ665" s="53"/>
      <c r="JK665" s="53"/>
      <c r="JL665" s="53"/>
      <c r="JM665" s="53"/>
      <c r="JN665" s="53"/>
      <c r="JO665" s="53"/>
      <c r="JP665" s="53"/>
      <c r="JQ665" s="53"/>
      <c r="JR665" s="53"/>
      <c r="JS665" s="53"/>
      <c r="JT665" s="53"/>
      <c r="JU665" s="53"/>
      <c r="JV665" s="53"/>
      <c r="JW665" s="53"/>
      <c r="JX665" s="53"/>
      <c r="JY665" s="53"/>
      <c r="JZ665" s="53"/>
      <c r="KA665" s="53"/>
      <c r="KB665" s="53"/>
      <c r="KC665" s="53"/>
      <c r="KD665" s="53"/>
      <c r="KE665" s="53"/>
      <c r="KF665" s="53"/>
      <c r="KG665" s="53"/>
      <c r="KH665" s="53"/>
      <c r="KI665" s="53"/>
      <c r="KJ665" s="53"/>
      <c r="KK665" s="53"/>
      <c r="KL665" s="53"/>
      <c r="KM665" s="53"/>
      <c r="KN665" s="53"/>
      <c r="KO665" s="53"/>
      <c r="KP665" s="53"/>
      <c r="KQ665" s="53"/>
      <c r="KR665" s="53"/>
      <c r="KS665" s="53"/>
      <c r="KT665" s="53"/>
      <c r="KU665" s="53"/>
      <c r="KV665" s="53"/>
      <c r="KW665" s="53"/>
      <c r="KX665" s="53"/>
      <c r="KY665" s="53"/>
      <c r="KZ665" s="53"/>
      <c r="LA665" s="53"/>
      <c r="LB665" s="53"/>
      <c r="LC665" s="53"/>
      <c r="LD665" s="53"/>
      <c r="LE665" s="53"/>
      <c r="LF665" s="53"/>
      <c r="LG665" s="53"/>
      <c r="LH665" s="53"/>
      <c r="LI665" s="53"/>
      <c r="LJ665" s="53"/>
      <c r="LK665" s="53"/>
      <c r="LL665" s="53"/>
      <c r="LM665" s="53"/>
      <c r="LN665" s="53"/>
      <c r="LO665" s="53"/>
      <c r="LP665" s="53"/>
      <c r="LQ665" s="53"/>
      <c r="LR665" s="53"/>
      <c r="LS665" s="53"/>
      <c r="LT665" s="53"/>
      <c r="LU665" s="53"/>
      <c r="LV665" s="53"/>
      <c r="LW665" s="53"/>
      <c r="LX665" s="53"/>
      <c r="LY665" s="53"/>
      <c r="LZ665" s="53"/>
      <c r="MA665" s="53"/>
      <c r="MB665" s="53"/>
      <c r="MC665" s="53"/>
      <c r="MD665" s="53"/>
      <c r="ME665" s="53"/>
      <c r="MF665" s="53"/>
      <c r="MG665" s="53"/>
      <c r="MH665" s="53"/>
      <c r="MI665" s="53"/>
      <c r="MJ665" s="53"/>
      <c r="MK665" s="53"/>
      <c r="ML665" s="53"/>
      <c r="MM665" s="53"/>
      <c r="MN665" s="53"/>
      <c r="MO665" s="53"/>
      <c r="MP665" s="53"/>
      <c r="MQ665" s="53"/>
      <c r="MR665" s="53"/>
      <c r="MS665" s="53"/>
      <c r="MT665" s="53"/>
      <c r="MU665" s="53"/>
      <c r="MV665" s="53"/>
      <c r="MW665" s="53"/>
      <c r="MX665" s="53"/>
      <c r="MY665" s="53"/>
      <c r="MZ665" s="53"/>
      <c r="NA665" s="53"/>
      <c r="NB665" s="53"/>
      <c r="NC665" s="53"/>
      <c r="ND665" s="53"/>
      <c r="NE665" s="53"/>
      <c r="NF665" s="53"/>
      <c r="NG665" s="53"/>
      <c r="NH665" s="53"/>
      <c r="NI665" s="53"/>
      <c r="NJ665" s="53"/>
      <c r="NK665" s="53"/>
      <c r="NL665" s="53"/>
      <c r="NM665" s="53"/>
      <c r="NN665" s="53"/>
      <c r="NO665" s="53"/>
      <c r="NP665" s="53"/>
      <c r="NQ665" s="53"/>
      <c r="NR665" s="53"/>
      <c r="NS665" s="53"/>
      <c r="NT665" s="53"/>
      <c r="NU665" s="53"/>
      <c r="NV665" s="53"/>
      <c r="NW665" s="53"/>
      <c r="NX665" s="53"/>
      <c r="NY665" s="53"/>
      <c r="NZ665" s="53"/>
      <c r="OA665" s="53"/>
      <c r="OB665" s="53"/>
      <c r="OC665" s="53"/>
      <c r="OD665" s="53"/>
      <c r="OE665" s="53"/>
      <c r="OF665" s="53"/>
      <c r="OG665" s="53"/>
      <c r="OH665" s="53"/>
      <c r="OI665" s="53"/>
      <c r="OJ665" s="53"/>
      <c r="OK665" s="53"/>
      <c r="OL665" s="53"/>
      <c r="OM665" s="53"/>
      <c r="ON665" s="53"/>
      <c r="OO665" s="53"/>
      <c r="OP665" s="53"/>
      <c r="OQ665" s="53"/>
      <c r="OR665" s="53"/>
      <c r="OS665" s="53"/>
      <c r="OT665" s="53"/>
      <c r="OU665" s="53"/>
      <c r="OV665" s="53"/>
      <c r="OW665" s="53"/>
      <c r="OX665" s="53"/>
      <c r="OY665" s="53"/>
      <c r="OZ665" s="53"/>
      <c r="PA665" s="53"/>
      <c r="PB665" s="53"/>
      <c r="PC665" s="53"/>
      <c r="PD665" s="53"/>
      <c r="PE665" s="53"/>
      <c r="PF665" s="53"/>
      <c r="PG665" s="53"/>
      <c r="PH665" s="53"/>
      <c r="PI665" s="53"/>
      <c r="PJ665" s="53"/>
      <c r="PK665" s="53"/>
      <c r="PL665" s="53"/>
      <c r="PM665" s="53"/>
      <c r="PN665" s="53"/>
      <c r="PO665" s="53"/>
      <c r="PP665" s="53"/>
      <c r="PQ665" s="53"/>
      <c r="PR665" s="53"/>
      <c r="PS665" s="53"/>
      <c r="PT665" s="53"/>
      <c r="PU665" s="53"/>
      <c r="PV665" s="53"/>
      <c r="PW665" s="53"/>
      <c r="PX665" s="53"/>
      <c r="PY665" s="53"/>
      <c r="PZ665" s="53"/>
      <c r="QA665" s="53"/>
      <c r="QB665" s="53"/>
      <c r="QC665" s="53"/>
      <c r="QD665" s="53"/>
      <c r="QE665" s="53"/>
      <c r="QF665" s="53"/>
      <c r="QG665" s="53"/>
      <c r="QH665" s="53"/>
      <c r="QI665" s="53"/>
      <c r="QJ665" s="53"/>
      <c r="QK665" s="53"/>
      <c r="QL665" s="53"/>
      <c r="QM665" s="53"/>
      <c r="QN665" s="53"/>
      <c r="QO665" s="53"/>
      <c r="QP665" s="53"/>
      <c r="QQ665" s="53"/>
      <c r="QR665" s="53"/>
      <c r="QS665" s="53"/>
      <c r="QT665" s="53"/>
      <c r="QU665" s="53"/>
      <c r="QV665" s="53"/>
      <c r="QW665" s="53"/>
      <c r="QX665" s="53"/>
      <c r="QY665" s="53"/>
      <c r="QZ665" s="53"/>
      <c r="RA665" s="53"/>
      <c r="RB665" s="53"/>
      <c r="RC665" s="53"/>
      <c r="RD665" s="53"/>
      <c r="RE665" s="53"/>
      <c r="RF665" s="53"/>
      <c r="RG665" s="53"/>
      <c r="RH665" s="53"/>
      <c r="RI665" s="53"/>
      <c r="RJ665" s="53"/>
      <c r="RK665" s="53"/>
      <c r="RL665" s="53"/>
      <c r="RM665" s="53"/>
      <c r="RN665" s="53"/>
      <c r="RO665" s="53"/>
      <c r="RP665" s="53"/>
      <c r="RQ665" s="53"/>
      <c r="RR665" s="53"/>
      <c r="RS665" s="53"/>
      <c r="RT665" s="53"/>
      <c r="RU665" s="53"/>
      <c r="RV665" s="53"/>
      <c r="RW665" s="53"/>
      <c r="RX665" s="53"/>
      <c r="RY665" s="53"/>
      <c r="RZ665" s="53"/>
      <c r="SA665" s="53"/>
      <c r="SB665" s="53"/>
      <c r="SC665" s="53"/>
      <c r="SD665" s="53"/>
      <c r="SE665" s="53"/>
      <c r="SF665" s="53"/>
      <c r="SG665" s="53"/>
      <c r="SH665" s="53"/>
      <c r="SI665" s="53"/>
      <c r="SJ665" s="53"/>
      <c r="SK665" s="53"/>
      <c r="SL665" s="53"/>
      <c r="SM665" s="53"/>
      <c r="SN665" s="53"/>
      <c r="SO665" s="53"/>
      <c r="SP665" s="53"/>
      <c r="SQ665" s="53"/>
      <c r="SR665" s="53"/>
      <c r="SS665" s="53"/>
      <c r="ST665" s="53"/>
      <c r="SU665" s="53"/>
      <c r="SV665" s="53"/>
      <c r="SW665" s="53"/>
      <c r="SX665" s="53"/>
      <c r="SY665" s="53"/>
      <c r="SZ665" s="53"/>
      <c r="TA665" s="53"/>
      <c r="TB665" s="53"/>
      <c r="TC665" s="53"/>
      <c r="TD665" s="53"/>
      <c r="TE665" s="53"/>
      <c r="TF665" s="53"/>
      <c r="TG665" s="53"/>
      <c r="TH665" s="53"/>
      <c r="TI665" s="53"/>
      <c r="TJ665" s="53"/>
      <c r="TK665" s="53"/>
      <c r="TL665" s="53"/>
      <c r="TM665" s="53"/>
      <c r="TN665" s="53"/>
      <c r="TO665" s="53"/>
      <c r="TP665" s="53"/>
      <c r="TQ665" s="53"/>
      <c r="TR665" s="53"/>
      <c r="TS665" s="53"/>
      <c r="TT665" s="53"/>
      <c r="TU665" s="53"/>
      <c r="TV665" s="53"/>
      <c r="TW665" s="53"/>
      <c r="TX665" s="53"/>
      <c r="TY665" s="53"/>
      <c r="TZ665" s="53"/>
      <c r="UA665" s="53"/>
      <c r="UB665" s="53"/>
      <c r="UC665" s="53"/>
      <c r="UD665" s="53"/>
      <c r="UE665" s="53"/>
      <c r="UF665" s="53"/>
      <c r="UG665" s="53"/>
    </row>
    <row r="666" spans="12:553" s="19" customFormat="1" ht="15.75" customHeight="1" x14ac:dyDescent="0.2">
      <c r="L666" s="66"/>
      <c r="M666" s="66"/>
      <c r="N666" s="52"/>
      <c r="O666" s="53"/>
      <c r="P666" s="53"/>
      <c r="Q666" s="53"/>
      <c r="R666" s="53"/>
      <c r="S666" s="53"/>
      <c r="T666" s="53"/>
      <c r="U666" s="53"/>
      <c r="V666" s="53"/>
      <c r="W666" s="53"/>
      <c r="X666" s="53"/>
      <c r="Y666" s="53"/>
      <c r="Z666" s="53"/>
      <c r="AA666" s="53"/>
      <c r="AB666" s="53"/>
      <c r="AC666" s="53"/>
      <c r="AD666" s="53"/>
      <c r="AE666" s="53"/>
      <c r="AF666" s="53"/>
      <c r="AG666" s="53"/>
      <c r="AH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c r="BM666" s="53"/>
      <c r="BN666" s="53"/>
      <c r="BO666" s="53"/>
      <c r="BP666" s="53"/>
      <c r="BQ666" s="53"/>
      <c r="BR666" s="53"/>
      <c r="BS666" s="53"/>
      <c r="BT666" s="53"/>
      <c r="BU666" s="53"/>
      <c r="BV666" s="53"/>
      <c r="BW666" s="53"/>
      <c r="BX666" s="53"/>
      <c r="BY666" s="53"/>
      <c r="BZ666" s="53"/>
      <c r="CA666" s="53"/>
      <c r="CB666" s="53"/>
      <c r="CC666" s="53"/>
      <c r="CD666" s="53"/>
      <c r="CE666" s="53"/>
      <c r="CF666" s="53"/>
      <c r="CG666" s="53"/>
      <c r="CH666" s="53"/>
      <c r="CI666" s="53"/>
      <c r="CJ666" s="53"/>
      <c r="CK666" s="53"/>
      <c r="CL666" s="53"/>
      <c r="CM666" s="53"/>
      <c r="CN666" s="53"/>
      <c r="CO666" s="53"/>
      <c r="CP666" s="53"/>
      <c r="CQ666" s="53"/>
      <c r="CR666" s="53"/>
      <c r="CS666" s="53"/>
      <c r="CT666" s="53"/>
      <c r="CU666" s="53"/>
      <c r="CV666" s="53"/>
      <c r="CW666" s="53"/>
      <c r="CX666" s="53"/>
      <c r="CY666" s="53"/>
      <c r="CZ666" s="53"/>
      <c r="DA666" s="53"/>
      <c r="DB666" s="53"/>
      <c r="DC666" s="53"/>
      <c r="DD666" s="53"/>
      <c r="DE666" s="53"/>
      <c r="DF666" s="53"/>
      <c r="DG666" s="53"/>
      <c r="DH666" s="53"/>
      <c r="DI666" s="53"/>
      <c r="DJ666" s="53"/>
      <c r="DK666" s="53"/>
      <c r="DL666" s="53"/>
      <c r="DM666" s="53"/>
      <c r="DN666" s="53"/>
      <c r="DO666" s="53"/>
      <c r="DP666" s="53"/>
      <c r="DQ666" s="53"/>
      <c r="DR666" s="53"/>
      <c r="DS666" s="53"/>
      <c r="DT666" s="53"/>
      <c r="DU666" s="53"/>
      <c r="DV666" s="53"/>
      <c r="DW666" s="53"/>
      <c r="DX666" s="53"/>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3"/>
      <c r="FK666" s="53"/>
      <c r="FL666" s="53"/>
      <c r="FM666" s="53"/>
      <c r="FN666" s="53"/>
      <c r="FO666" s="53"/>
      <c r="FP666" s="53"/>
      <c r="FQ666" s="53"/>
      <c r="FR666" s="53"/>
      <c r="FS666" s="53"/>
      <c r="FT666" s="53"/>
      <c r="FU666" s="53"/>
      <c r="FV666" s="53"/>
      <c r="FW666" s="53"/>
      <c r="FX666" s="53"/>
      <c r="FY666" s="53"/>
      <c r="FZ666" s="53"/>
      <c r="GA666" s="53"/>
      <c r="GB666" s="53"/>
      <c r="GC666" s="53"/>
      <c r="GD666" s="53"/>
      <c r="GE666" s="53"/>
      <c r="GF666" s="53"/>
      <c r="GG666" s="53"/>
      <c r="GH666" s="53"/>
      <c r="GI666" s="53"/>
      <c r="GJ666" s="53"/>
      <c r="GK666" s="53"/>
      <c r="GL666" s="53"/>
      <c r="GM666" s="53"/>
      <c r="GN666" s="53"/>
      <c r="GO666" s="53"/>
      <c r="GP666" s="53"/>
      <c r="GQ666" s="53"/>
      <c r="GR666" s="53"/>
      <c r="GS666" s="53"/>
      <c r="GT666" s="53"/>
      <c r="GU666" s="53"/>
      <c r="GV666" s="53"/>
      <c r="GW666" s="53"/>
      <c r="GX666" s="53"/>
      <c r="GY666" s="53"/>
      <c r="GZ666" s="53"/>
      <c r="HA666" s="53"/>
      <c r="HB666" s="53"/>
      <c r="HC666" s="53"/>
      <c r="HD666" s="53"/>
      <c r="HE666" s="53"/>
      <c r="HF666" s="53"/>
      <c r="HG666" s="53"/>
      <c r="HH666" s="53"/>
      <c r="HI666" s="53"/>
      <c r="HJ666" s="53"/>
      <c r="HK666" s="53"/>
      <c r="HL666" s="53"/>
      <c r="HM666" s="53"/>
      <c r="HN666" s="53"/>
      <c r="HO666" s="53"/>
      <c r="HP666" s="53"/>
      <c r="HQ666" s="53"/>
      <c r="HR666" s="53"/>
      <c r="HS666" s="53"/>
      <c r="HT666" s="53"/>
      <c r="HU666" s="53"/>
      <c r="HV666" s="53"/>
      <c r="HW666" s="53"/>
      <c r="HX666" s="53"/>
      <c r="HY666" s="53"/>
      <c r="HZ666" s="53"/>
      <c r="IA666" s="53"/>
      <c r="IB666" s="53"/>
      <c r="IC666" s="53"/>
      <c r="ID666" s="53"/>
      <c r="IE666" s="53"/>
      <c r="IF666" s="53"/>
      <c r="IG666" s="53"/>
      <c r="IH666" s="53"/>
      <c r="II666" s="53"/>
      <c r="IJ666" s="53"/>
      <c r="IK666" s="53"/>
      <c r="IL666" s="53"/>
      <c r="IM666" s="53"/>
      <c r="IN666" s="53"/>
      <c r="IO666" s="53"/>
      <c r="IP666" s="53"/>
      <c r="IQ666" s="53"/>
      <c r="IR666" s="53"/>
      <c r="IS666" s="53"/>
      <c r="IT666" s="53"/>
      <c r="IU666" s="53"/>
      <c r="IV666" s="53"/>
      <c r="IW666" s="53"/>
      <c r="IX666" s="53"/>
      <c r="IY666" s="53"/>
      <c r="IZ666" s="53"/>
      <c r="JA666" s="53"/>
      <c r="JB666" s="53"/>
      <c r="JC666" s="53"/>
      <c r="JD666" s="53"/>
      <c r="JE666" s="53"/>
      <c r="JF666" s="53"/>
      <c r="JG666" s="53"/>
      <c r="JH666" s="53"/>
      <c r="JI666" s="53"/>
      <c r="JJ666" s="53"/>
      <c r="JK666" s="53"/>
      <c r="JL666" s="53"/>
      <c r="JM666" s="53"/>
      <c r="JN666" s="53"/>
      <c r="JO666" s="53"/>
      <c r="JP666" s="53"/>
      <c r="JQ666" s="53"/>
      <c r="JR666" s="53"/>
      <c r="JS666" s="53"/>
      <c r="JT666" s="53"/>
      <c r="JU666" s="53"/>
      <c r="JV666" s="53"/>
      <c r="JW666" s="53"/>
      <c r="JX666" s="53"/>
      <c r="JY666" s="53"/>
      <c r="JZ666" s="53"/>
      <c r="KA666" s="53"/>
      <c r="KB666" s="53"/>
      <c r="KC666" s="53"/>
      <c r="KD666" s="53"/>
      <c r="KE666" s="53"/>
      <c r="KF666" s="53"/>
      <c r="KG666" s="53"/>
      <c r="KH666" s="53"/>
      <c r="KI666" s="53"/>
      <c r="KJ666" s="53"/>
      <c r="KK666" s="53"/>
      <c r="KL666" s="53"/>
      <c r="KM666" s="53"/>
      <c r="KN666" s="53"/>
      <c r="KO666" s="53"/>
      <c r="KP666" s="53"/>
      <c r="KQ666" s="53"/>
      <c r="KR666" s="53"/>
      <c r="KS666" s="53"/>
      <c r="KT666" s="53"/>
      <c r="KU666" s="53"/>
      <c r="KV666" s="53"/>
      <c r="KW666" s="53"/>
      <c r="KX666" s="53"/>
      <c r="KY666" s="53"/>
      <c r="KZ666" s="53"/>
      <c r="LA666" s="53"/>
      <c r="LB666" s="53"/>
      <c r="LC666" s="53"/>
      <c r="LD666" s="53"/>
      <c r="LE666" s="53"/>
      <c r="LF666" s="53"/>
      <c r="LG666" s="53"/>
      <c r="LH666" s="53"/>
      <c r="LI666" s="53"/>
      <c r="LJ666" s="53"/>
      <c r="LK666" s="53"/>
      <c r="LL666" s="53"/>
      <c r="LM666" s="53"/>
      <c r="LN666" s="53"/>
      <c r="LO666" s="53"/>
      <c r="LP666" s="53"/>
      <c r="LQ666" s="53"/>
      <c r="LR666" s="53"/>
      <c r="LS666" s="53"/>
      <c r="LT666" s="53"/>
      <c r="LU666" s="53"/>
      <c r="LV666" s="53"/>
      <c r="LW666" s="53"/>
      <c r="LX666" s="53"/>
      <c r="LY666" s="53"/>
      <c r="LZ666" s="53"/>
      <c r="MA666" s="53"/>
      <c r="MB666" s="53"/>
      <c r="MC666" s="53"/>
      <c r="MD666" s="53"/>
      <c r="ME666" s="53"/>
      <c r="MF666" s="53"/>
      <c r="MG666" s="53"/>
      <c r="MH666" s="53"/>
      <c r="MI666" s="53"/>
      <c r="MJ666" s="53"/>
      <c r="MK666" s="53"/>
      <c r="ML666" s="53"/>
      <c r="MM666" s="53"/>
      <c r="MN666" s="53"/>
      <c r="MO666" s="53"/>
      <c r="MP666" s="53"/>
      <c r="MQ666" s="53"/>
      <c r="MR666" s="53"/>
      <c r="MS666" s="53"/>
      <c r="MT666" s="53"/>
      <c r="MU666" s="53"/>
      <c r="MV666" s="53"/>
      <c r="MW666" s="53"/>
      <c r="MX666" s="53"/>
      <c r="MY666" s="53"/>
      <c r="MZ666" s="53"/>
      <c r="NA666" s="53"/>
      <c r="NB666" s="53"/>
      <c r="NC666" s="53"/>
      <c r="ND666" s="53"/>
      <c r="NE666" s="53"/>
      <c r="NF666" s="53"/>
      <c r="NG666" s="53"/>
      <c r="NH666" s="53"/>
      <c r="NI666" s="53"/>
      <c r="NJ666" s="53"/>
      <c r="NK666" s="53"/>
      <c r="NL666" s="53"/>
      <c r="NM666" s="53"/>
      <c r="NN666" s="53"/>
      <c r="NO666" s="53"/>
      <c r="NP666" s="53"/>
      <c r="NQ666" s="53"/>
      <c r="NR666" s="53"/>
      <c r="NS666" s="53"/>
      <c r="NT666" s="53"/>
      <c r="NU666" s="53"/>
      <c r="NV666" s="53"/>
      <c r="NW666" s="53"/>
      <c r="NX666" s="53"/>
      <c r="NY666" s="53"/>
      <c r="NZ666" s="53"/>
      <c r="OA666" s="53"/>
      <c r="OB666" s="53"/>
      <c r="OC666" s="53"/>
      <c r="OD666" s="53"/>
      <c r="OE666" s="53"/>
      <c r="OF666" s="53"/>
      <c r="OG666" s="53"/>
      <c r="OH666" s="53"/>
      <c r="OI666" s="53"/>
      <c r="OJ666" s="53"/>
      <c r="OK666" s="53"/>
      <c r="OL666" s="53"/>
      <c r="OM666" s="53"/>
      <c r="ON666" s="53"/>
      <c r="OO666" s="53"/>
      <c r="OP666" s="53"/>
      <c r="OQ666" s="53"/>
      <c r="OR666" s="53"/>
      <c r="OS666" s="53"/>
      <c r="OT666" s="53"/>
      <c r="OU666" s="53"/>
      <c r="OV666" s="53"/>
      <c r="OW666" s="53"/>
      <c r="OX666" s="53"/>
      <c r="OY666" s="53"/>
      <c r="OZ666" s="53"/>
      <c r="PA666" s="53"/>
      <c r="PB666" s="53"/>
      <c r="PC666" s="53"/>
      <c r="PD666" s="53"/>
      <c r="PE666" s="53"/>
      <c r="PF666" s="53"/>
      <c r="PG666" s="53"/>
      <c r="PH666" s="53"/>
      <c r="PI666" s="53"/>
      <c r="PJ666" s="53"/>
      <c r="PK666" s="53"/>
      <c r="PL666" s="53"/>
      <c r="PM666" s="53"/>
      <c r="PN666" s="53"/>
      <c r="PO666" s="53"/>
      <c r="PP666" s="53"/>
      <c r="PQ666" s="53"/>
      <c r="PR666" s="53"/>
      <c r="PS666" s="53"/>
      <c r="PT666" s="53"/>
      <c r="PU666" s="53"/>
      <c r="PV666" s="53"/>
      <c r="PW666" s="53"/>
      <c r="PX666" s="53"/>
      <c r="PY666" s="53"/>
      <c r="PZ666" s="53"/>
      <c r="QA666" s="53"/>
      <c r="QB666" s="53"/>
      <c r="QC666" s="53"/>
      <c r="QD666" s="53"/>
      <c r="QE666" s="53"/>
      <c r="QF666" s="53"/>
      <c r="QG666" s="53"/>
      <c r="QH666" s="53"/>
      <c r="QI666" s="53"/>
      <c r="QJ666" s="53"/>
      <c r="QK666" s="53"/>
      <c r="QL666" s="53"/>
      <c r="QM666" s="53"/>
      <c r="QN666" s="53"/>
      <c r="QO666" s="53"/>
      <c r="QP666" s="53"/>
      <c r="QQ666" s="53"/>
      <c r="QR666" s="53"/>
      <c r="QS666" s="53"/>
      <c r="QT666" s="53"/>
      <c r="QU666" s="53"/>
      <c r="QV666" s="53"/>
      <c r="QW666" s="53"/>
      <c r="QX666" s="53"/>
      <c r="QY666" s="53"/>
      <c r="QZ666" s="53"/>
      <c r="RA666" s="53"/>
      <c r="RB666" s="53"/>
      <c r="RC666" s="53"/>
      <c r="RD666" s="53"/>
      <c r="RE666" s="53"/>
      <c r="RF666" s="53"/>
      <c r="RG666" s="53"/>
      <c r="RH666" s="53"/>
      <c r="RI666" s="53"/>
      <c r="RJ666" s="53"/>
      <c r="RK666" s="53"/>
      <c r="RL666" s="53"/>
      <c r="RM666" s="53"/>
      <c r="RN666" s="53"/>
      <c r="RO666" s="53"/>
      <c r="RP666" s="53"/>
      <c r="RQ666" s="53"/>
      <c r="RR666" s="53"/>
      <c r="RS666" s="53"/>
      <c r="RT666" s="53"/>
      <c r="RU666" s="53"/>
      <c r="RV666" s="53"/>
      <c r="RW666" s="53"/>
      <c r="RX666" s="53"/>
      <c r="RY666" s="53"/>
      <c r="RZ666" s="53"/>
      <c r="SA666" s="53"/>
      <c r="SB666" s="53"/>
      <c r="SC666" s="53"/>
      <c r="SD666" s="53"/>
      <c r="SE666" s="53"/>
      <c r="SF666" s="53"/>
      <c r="SG666" s="53"/>
      <c r="SH666" s="53"/>
      <c r="SI666" s="53"/>
      <c r="SJ666" s="53"/>
      <c r="SK666" s="53"/>
      <c r="SL666" s="53"/>
      <c r="SM666" s="53"/>
      <c r="SN666" s="53"/>
      <c r="SO666" s="53"/>
      <c r="SP666" s="53"/>
      <c r="SQ666" s="53"/>
      <c r="SR666" s="53"/>
      <c r="SS666" s="53"/>
      <c r="ST666" s="53"/>
      <c r="SU666" s="53"/>
      <c r="SV666" s="53"/>
      <c r="SW666" s="53"/>
      <c r="SX666" s="53"/>
      <c r="SY666" s="53"/>
      <c r="SZ666" s="53"/>
      <c r="TA666" s="53"/>
      <c r="TB666" s="53"/>
      <c r="TC666" s="53"/>
      <c r="TD666" s="53"/>
      <c r="TE666" s="53"/>
      <c r="TF666" s="53"/>
      <c r="TG666" s="53"/>
      <c r="TH666" s="53"/>
      <c r="TI666" s="53"/>
      <c r="TJ666" s="53"/>
      <c r="TK666" s="53"/>
      <c r="TL666" s="53"/>
      <c r="TM666" s="53"/>
      <c r="TN666" s="53"/>
      <c r="TO666" s="53"/>
      <c r="TP666" s="53"/>
      <c r="TQ666" s="53"/>
      <c r="TR666" s="53"/>
      <c r="TS666" s="53"/>
      <c r="TT666" s="53"/>
      <c r="TU666" s="53"/>
      <c r="TV666" s="53"/>
      <c r="TW666" s="53"/>
      <c r="TX666" s="53"/>
      <c r="TY666" s="53"/>
      <c r="TZ666" s="53"/>
      <c r="UA666" s="53"/>
      <c r="UB666" s="53"/>
      <c r="UC666" s="53"/>
      <c r="UD666" s="53"/>
      <c r="UE666" s="53"/>
      <c r="UF666" s="53"/>
      <c r="UG666" s="53"/>
    </row>
    <row r="667" spans="12:553" s="19" customFormat="1" ht="15.75" customHeight="1" x14ac:dyDescent="0.2">
      <c r="L667" s="66"/>
      <c r="M667" s="66"/>
      <c r="N667" s="52"/>
      <c r="O667" s="53"/>
      <c r="P667" s="53"/>
      <c r="Q667" s="53"/>
      <c r="R667" s="53"/>
      <c r="S667" s="53"/>
      <c r="T667" s="53"/>
      <c r="U667" s="53"/>
      <c r="V667" s="53"/>
      <c r="W667" s="53"/>
      <c r="X667" s="53"/>
      <c r="Y667" s="53"/>
      <c r="Z667" s="53"/>
      <c r="AA667" s="53"/>
      <c r="AB667" s="53"/>
      <c r="AC667" s="53"/>
      <c r="AD667" s="53"/>
      <c r="AE667" s="53"/>
      <c r="AF667" s="53"/>
      <c r="AG667" s="53"/>
      <c r="AH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c r="BM667" s="53"/>
      <c r="BN667" s="53"/>
      <c r="BO667" s="53"/>
      <c r="BP667" s="53"/>
      <c r="BQ667" s="53"/>
      <c r="BR667" s="53"/>
      <c r="BS667" s="53"/>
      <c r="BT667" s="53"/>
      <c r="BU667" s="53"/>
      <c r="BV667" s="53"/>
      <c r="BW667" s="53"/>
      <c r="BX667" s="53"/>
      <c r="BY667" s="53"/>
      <c r="BZ667" s="53"/>
      <c r="CA667" s="53"/>
      <c r="CB667" s="53"/>
      <c r="CC667" s="53"/>
      <c r="CD667" s="53"/>
      <c r="CE667" s="53"/>
      <c r="CF667" s="53"/>
      <c r="CG667" s="53"/>
      <c r="CH667" s="53"/>
      <c r="CI667" s="53"/>
      <c r="CJ667" s="53"/>
      <c r="CK667" s="53"/>
      <c r="CL667" s="53"/>
      <c r="CM667" s="53"/>
      <c r="CN667" s="53"/>
      <c r="CO667" s="53"/>
      <c r="CP667" s="53"/>
      <c r="CQ667" s="53"/>
      <c r="CR667" s="53"/>
      <c r="CS667" s="53"/>
      <c r="CT667" s="53"/>
      <c r="CU667" s="53"/>
      <c r="CV667" s="53"/>
      <c r="CW667" s="53"/>
      <c r="CX667" s="53"/>
      <c r="CY667" s="53"/>
      <c r="CZ667" s="53"/>
      <c r="DA667" s="53"/>
      <c r="DB667" s="53"/>
      <c r="DC667" s="53"/>
      <c r="DD667" s="53"/>
      <c r="DE667" s="53"/>
      <c r="DF667" s="53"/>
      <c r="DG667" s="53"/>
      <c r="DH667" s="53"/>
      <c r="DI667" s="53"/>
      <c r="DJ667" s="53"/>
      <c r="DK667" s="53"/>
      <c r="DL667" s="53"/>
      <c r="DM667" s="53"/>
      <c r="DN667" s="53"/>
      <c r="DO667" s="53"/>
      <c r="DP667" s="53"/>
      <c r="DQ667" s="53"/>
      <c r="DR667" s="53"/>
      <c r="DS667" s="53"/>
      <c r="DT667" s="53"/>
      <c r="DU667" s="53"/>
      <c r="DV667" s="53"/>
      <c r="DW667" s="53"/>
      <c r="DX667" s="53"/>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3"/>
      <c r="FK667" s="53"/>
      <c r="FL667" s="53"/>
      <c r="FM667" s="53"/>
      <c r="FN667" s="53"/>
      <c r="FO667" s="53"/>
      <c r="FP667" s="53"/>
      <c r="FQ667" s="53"/>
      <c r="FR667" s="53"/>
      <c r="FS667" s="53"/>
      <c r="FT667" s="53"/>
      <c r="FU667" s="53"/>
      <c r="FV667" s="53"/>
      <c r="FW667" s="53"/>
      <c r="FX667" s="53"/>
      <c r="FY667" s="53"/>
      <c r="FZ667" s="53"/>
      <c r="GA667" s="53"/>
      <c r="GB667" s="53"/>
      <c r="GC667" s="53"/>
      <c r="GD667" s="53"/>
      <c r="GE667" s="53"/>
      <c r="GF667" s="53"/>
      <c r="GG667" s="53"/>
      <c r="GH667" s="53"/>
      <c r="GI667" s="53"/>
      <c r="GJ667" s="53"/>
      <c r="GK667" s="53"/>
      <c r="GL667" s="53"/>
      <c r="GM667" s="53"/>
      <c r="GN667" s="53"/>
      <c r="GO667" s="53"/>
      <c r="GP667" s="53"/>
      <c r="GQ667" s="53"/>
      <c r="GR667" s="53"/>
      <c r="GS667" s="53"/>
      <c r="GT667" s="53"/>
      <c r="GU667" s="53"/>
      <c r="GV667" s="53"/>
      <c r="GW667" s="53"/>
      <c r="GX667" s="53"/>
      <c r="GY667" s="53"/>
      <c r="GZ667" s="53"/>
      <c r="HA667" s="53"/>
      <c r="HB667" s="53"/>
      <c r="HC667" s="53"/>
      <c r="HD667" s="53"/>
      <c r="HE667" s="53"/>
      <c r="HF667" s="53"/>
      <c r="HG667" s="53"/>
      <c r="HH667" s="53"/>
      <c r="HI667" s="53"/>
      <c r="HJ667" s="53"/>
      <c r="HK667" s="53"/>
      <c r="HL667" s="53"/>
      <c r="HM667" s="53"/>
      <c r="HN667" s="53"/>
      <c r="HO667" s="53"/>
      <c r="HP667" s="53"/>
      <c r="HQ667" s="53"/>
      <c r="HR667" s="53"/>
      <c r="HS667" s="53"/>
      <c r="HT667" s="53"/>
      <c r="HU667" s="53"/>
      <c r="HV667" s="53"/>
      <c r="HW667" s="53"/>
      <c r="HX667" s="53"/>
      <c r="HY667" s="53"/>
      <c r="HZ667" s="53"/>
      <c r="IA667" s="53"/>
      <c r="IB667" s="53"/>
      <c r="IC667" s="53"/>
      <c r="ID667" s="53"/>
      <c r="IE667" s="53"/>
      <c r="IF667" s="53"/>
      <c r="IG667" s="53"/>
      <c r="IH667" s="53"/>
      <c r="II667" s="53"/>
      <c r="IJ667" s="53"/>
      <c r="IK667" s="53"/>
      <c r="IL667" s="53"/>
      <c r="IM667" s="53"/>
      <c r="IN667" s="53"/>
      <c r="IO667" s="53"/>
      <c r="IP667" s="53"/>
      <c r="IQ667" s="53"/>
      <c r="IR667" s="53"/>
      <c r="IS667" s="53"/>
      <c r="IT667" s="53"/>
      <c r="IU667" s="53"/>
      <c r="IV667" s="53"/>
      <c r="IW667" s="53"/>
      <c r="IX667" s="53"/>
      <c r="IY667" s="53"/>
      <c r="IZ667" s="53"/>
      <c r="JA667" s="53"/>
      <c r="JB667" s="53"/>
      <c r="JC667" s="53"/>
      <c r="JD667" s="53"/>
      <c r="JE667" s="53"/>
      <c r="JF667" s="53"/>
      <c r="JG667" s="53"/>
      <c r="JH667" s="53"/>
      <c r="JI667" s="53"/>
      <c r="JJ667" s="53"/>
      <c r="JK667" s="53"/>
      <c r="JL667" s="53"/>
      <c r="JM667" s="53"/>
      <c r="JN667" s="53"/>
      <c r="JO667" s="53"/>
      <c r="JP667" s="53"/>
      <c r="JQ667" s="53"/>
      <c r="JR667" s="53"/>
      <c r="JS667" s="53"/>
      <c r="JT667" s="53"/>
      <c r="JU667" s="53"/>
      <c r="JV667" s="53"/>
      <c r="JW667" s="53"/>
      <c r="JX667" s="53"/>
      <c r="JY667" s="53"/>
      <c r="JZ667" s="53"/>
      <c r="KA667" s="53"/>
      <c r="KB667" s="53"/>
      <c r="KC667" s="53"/>
      <c r="KD667" s="53"/>
      <c r="KE667" s="53"/>
      <c r="KF667" s="53"/>
      <c r="KG667" s="53"/>
      <c r="KH667" s="53"/>
      <c r="KI667" s="53"/>
      <c r="KJ667" s="53"/>
      <c r="KK667" s="53"/>
      <c r="KL667" s="53"/>
      <c r="KM667" s="53"/>
      <c r="KN667" s="53"/>
      <c r="KO667" s="53"/>
      <c r="KP667" s="53"/>
      <c r="KQ667" s="53"/>
      <c r="KR667" s="53"/>
      <c r="KS667" s="53"/>
      <c r="KT667" s="53"/>
      <c r="KU667" s="53"/>
      <c r="KV667" s="53"/>
      <c r="KW667" s="53"/>
      <c r="KX667" s="53"/>
      <c r="KY667" s="53"/>
      <c r="KZ667" s="53"/>
      <c r="LA667" s="53"/>
      <c r="LB667" s="53"/>
      <c r="LC667" s="53"/>
      <c r="LD667" s="53"/>
      <c r="LE667" s="53"/>
      <c r="LF667" s="53"/>
      <c r="LG667" s="53"/>
      <c r="LH667" s="53"/>
      <c r="LI667" s="53"/>
      <c r="LJ667" s="53"/>
      <c r="LK667" s="53"/>
      <c r="LL667" s="53"/>
      <c r="LM667" s="53"/>
      <c r="LN667" s="53"/>
      <c r="LO667" s="53"/>
      <c r="LP667" s="53"/>
      <c r="LQ667" s="53"/>
      <c r="LR667" s="53"/>
      <c r="LS667" s="53"/>
      <c r="LT667" s="53"/>
      <c r="LU667" s="53"/>
      <c r="LV667" s="53"/>
      <c r="LW667" s="53"/>
      <c r="LX667" s="53"/>
      <c r="LY667" s="53"/>
      <c r="LZ667" s="53"/>
      <c r="MA667" s="53"/>
      <c r="MB667" s="53"/>
      <c r="MC667" s="53"/>
      <c r="MD667" s="53"/>
      <c r="ME667" s="53"/>
      <c r="MF667" s="53"/>
      <c r="MG667" s="53"/>
      <c r="MH667" s="53"/>
      <c r="MI667" s="53"/>
      <c r="MJ667" s="53"/>
      <c r="MK667" s="53"/>
      <c r="ML667" s="53"/>
      <c r="MM667" s="53"/>
      <c r="MN667" s="53"/>
      <c r="MO667" s="53"/>
      <c r="MP667" s="53"/>
      <c r="MQ667" s="53"/>
      <c r="MR667" s="53"/>
      <c r="MS667" s="53"/>
      <c r="MT667" s="53"/>
      <c r="MU667" s="53"/>
      <c r="MV667" s="53"/>
      <c r="MW667" s="53"/>
      <c r="MX667" s="53"/>
      <c r="MY667" s="53"/>
      <c r="MZ667" s="53"/>
      <c r="NA667" s="53"/>
      <c r="NB667" s="53"/>
      <c r="NC667" s="53"/>
      <c r="ND667" s="53"/>
      <c r="NE667" s="53"/>
      <c r="NF667" s="53"/>
      <c r="NG667" s="53"/>
      <c r="NH667" s="53"/>
      <c r="NI667" s="53"/>
      <c r="NJ667" s="53"/>
      <c r="NK667" s="53"/>
      <c r="NL667" s="53"/>
      <c r="NM667" s="53"/>
      <c r="NN667" s="53"/>
      <c r="NO667" s="53"/>
      <c r="NP667" s="53"/>
      <c r="NQ667" s="53"/>
      <c r="NR667" s="53"/>
      <c r="NS667" s="53"/>
      <c r="NT667" s="53"/>
      <c r="NU667" s="53"/>
      <c r="NV667" s="53"/>
      <c r="NW667" s="53"/>
      <c r="NX667" s="53"/>
      <c r="NY667" s="53"/>
      <c r="NZ667" s="53"/>
      <c r="OA667" s="53"/>
      <c r="OB667" s="53"/>
      <c r="OC667" s="53"/>
      <c r="OD667" s="53"/>
      <c r="OE667" s="53"/>
      <c r="OF667" s="53"/>
      <c r="OG667" s="53"/>
      <c r="OH667" s="53"/>
      <c r="OI667" s="53"/>
      <c r="OJ667" s="53"/>
      <c r="OK667" s="53"/>
      <c r="OL667" s="53"/>
      <c r="OM667" s="53"/>
      <c r="ON667" s="53"/>
      <c r="OO667" s="53"/>
      <c r="OP667" s="53"/>
      <c r="OQ667" s="53"/>
      <c r="OR667" s="53"/>
      <c r="OS667" s="53"/>
      <c r="OT667" s="53"/>
      <c r="OU667" s="53"/>
      <c r="OV667" s="53"/>
      <c r="OW667" s="53"/>
      <c r="OX667" s="53"/>
      <c r="OY667" s="53"/>
      <c r="OZ667" s="53"/>
      <c r="PA667" s="53"/>
      <c r="PB667" s="53"/>
      <c r="PC667" s="53"/>
      <c r="PD667" s="53"/>
      <c r="PE667" s="53"/>
      <c r="PF667" s="53"/>
      <c r="PG667" s="53"/>
      <c r="PH667" s="53"/>
      <c r="PI667" s="53"/>
      <c r="PJ667" s="53"/>
      <c r="PK667" s="53"/>
      <c r="PL667" s="53"/>
      <c r="PM667" s="53"/>
      <c r="PN667" s="53"/>
      <c r="PO667" s="53"/>
      <c r="PP667" s="53"/>
      <c r="PQ667" s="53"/>
      <c r="PR667" s="53"/>
      <c r="PS667" s="53"/>
      <c r="PT667" s="53"/>
      <c r="PU667" s="53"/>
      <c r="PV667" s="53"/>
      <c r="PW667" s="53"/>
      <c r="PX667" s="53"/>
      <c r="PY667" s="53"/>
      <c r="PZ667" s="53"/>
      <c r="QA667" s="53"/>
      <c r="QB667" s="53"/>
      <c r="QC667" s="53"/>
      <c r="QD667" s="53"/>
      <c r="QE667" s="53"/>
      <c r="QF667" s="53"/>
      <c r="QG667" s="53"/>
      <c r="QH667" s="53"/>
      <c r="QI667" s="53"/>
      <c r="QJ667" s="53"/>
      <c r="QK667" s="53"/>
      <c r="QL667" s="53"/>
      <c r="QM667" s="53"/>
      <c r="QN667" s="53"/>
      <c r="QO667" s="53"/>
      <c r="QP667" s="53"/>
      <c r="QQ667" s="53"/>
      <c r="QR667" s="53"/>
      <c r="QS667" s="53"/>
      <c r="QT667" s="53"/>
      <c r="QU667" s="53"/>
      <c r="QV667" s="53"/>
      <c r="QW667" s="53"/>
      <c r="QX667" s="53"/>
      <c r="QY667" s="53"/>
      <c r="QZ667" s="53"/>
      <c r="RA667" s="53"/>
      <c r="RB667" s="53"/>
      <c r="RC667" s="53"/>
      <c r="RD667" s="53"/>
      <c r="RE667" s="53"/>
      <c r="RF667" s="53"/>
      <c r="RG667" s="53"/>
      <c r="RH667" s="53"/>
      <c r="RI667" s="53"/>
      <c r="RJ667" s="53"/>
      <c r="RK667" s="53"/>
      <c r="RL667" s="53"/>
      <c r="RM667" s="53"/>
      <c r="RN667" s="53"/>
      <c r="RO667" s="53"/>
      <c r="RP667" s="53"/>
      <c r="RQ667" s="53"/>
      <c r="RR667" s="53"/>
      <c r="RS667" s="53"/>
      <c r="RT667" s="53"/>
      <c r="RU667" s="53"/>
      <c r="RV667" s="53"/>
      <c r="RW667" s="53"/>
      <c r="RX667" s="53"/>
      <c r="RY667" s="53"/>
      <c r="RZ667" s="53"/>
      <c r="SA667" s="53"/>
      <c r="SB667" s="53"/>
      <c r="SC667" s="53"/>
      <c r="SD667" s="53"/>
      <c r="SE667" s="53"/>
      <c r="SF667" s="53"/>
      <c r="SG667" s="53"/>
      <c r="SH667" s="53"/>
      <c r="SI667" s="53"/>
      <c r="SJ667" s="53"/>
      <c r="SK667" s="53"/>
      <c r="SL667" s="53"/>
      <c r="SM667" s="53"/>
      <c r="SN667" s="53"/>
      <c r="SO667" s="53"/>
      <c r="SP667" s="53"/>
      <c r="SQ667" s="53"/>
      <c r="SR667" s="53"/>
      <c r="SS667" s="53"/>
      <c r="ST667" s="53"/>
      <c r="SU667" s="53"/>
      <c r="SV667" s="53"/>
      <c r="SW667" s="53"/>
      <c r="SX667" s="53"/>
      <c r="SY667" s="53"/>
      <c r="SZ667" s="53"/>
      <c r="TA667" s="53"/>
      <c r="TB667" s="53"/>
      <c r="TC667" s="53"/>
      <c r="TD667" s="53"/>
      <c r="TE667" s="53"/>
      <c r="TF667" s="53"/>
      <c r="TG667" s="53"/>
      <c r="TH667" s="53"/>
      <c r="TI667" s="53"/>
      <c r="TJ667" s="53"/>
      <c r="TK667" s="53"/>
      <c r="TL667" s="53"/>
      <c r="TM667" s="53"/>
      <c r="TN667" s="53"/>
      <c r="TO667" s="53"/>
      <c r="TP667" s="53"/>
      <c r="TQ667" s="53"/>
      <c r="TR667" s="53"/>
      <c r="TS667" s="53"/>
      <c r="TT667" s="53"/>
      <c r="TU667" s="53"/>
      <c r="TV667" s="53"/>
      <c r="TW667" s="53"/>
      <c r="TX667" s="53"/>
      <c r="TY667" s="53"/>
      <c r="TZ667" s="53"/>
      <c r="UA667" s="53"/>
      <c r="UB667" s="53"/>
      <c r="UC667" s="53"/>
      <c r="UD667" s="53"/>
      <c r="UE667" s="53"/>
      <c r="UF667" s="53"/>
      <c r="UG667" s="53"/>
    </row>
    <row r="668" spans="12:553" s="19" customFormat="1" ht="15.75" customHeight="1" x14ac:dyDescent="0.2">
      <c r="L668" s="66"/>
      <c r="M668" s="66"/>
      <c r="N668" s="52"/>
      <c r="O668" s="53"/>
      <c r="P668" s="53"/>
      <c r="Q668" s="53"/>
      <c r="R668" s="53"/>
      <c r="S668" s="53"/>
      <c r="T668" s="53"/>
      <c r="U668" s="53"/>
      <c r="V668" s="53"/>
      <c r="W668" s="53"/>
      <c r="X668" s="53"/>
      <c r="Y668" s="53"/>
      <c r="Z668" s="53"/>
      <c r="AA668" s="53"/>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c r="BM668" s="53"/>
      <c r="BN668" s="53"/>
      <c r="BO668" s="53"/>
      <c r="BP668" s="53"/>
      <c r="BQ668" s="53"/>
      <c r="BR668" s="53"/>
      <c r="BS668" s="53"/>
      <c r="BT668" s="53"/>
      <c r="BU668" s="53"/>
      <c r="BV668" s="53"/>
      <c r="BW668" s="53"/>
      <c r="BX668" s="53"/>
      <c r="BY668" s="53"/>
      <c r="BZ668" s="53"/>
      <c r="CA668" s="53"/>
      <c r="CB668" s="53"/>
      <c r="CC668" s="53"/>
      <c r="CD668" s="53"/>
      <c r="CE668" s="53"/>
      <c r="CF668" s="53"/>
      <c r="CG668" s="53"/>
      <c r="CH668" s="53"/>
      <c r="CI668" s="53"/>
      <c r="CJ668" s="53"/>
      <c r="CK668" s="53"/>
      <c r="CL668" s="53"/>
      <c r="CM668" s="53"/>
      <c r="CN668" s="53"/>
      <c r="CO668" s="53"/>
      <c r="CP668" s="53"/>
      <c r="CQ668" s="53"/>
      <c r="CR668" s="53"/>
      <c r="CS668" s="53"/>
      <c r="CT668" s="53"/>
      <c r="CU668" s="53"/>
      <c r="CV668" s="53"/>
      <c r="CW668" s="53"/>
      <c r="CX668" s="53"/>
      <c r="CY668" s="53"/>
      <c r="CZ668" s="53"/>
      <c r="DA668" s="53"/>
      <c r="DB668" s="53"/>
      <c r="DC668" s="53"/>
      <c r="DD668" s="53"/>
      <c r="DE668" s="53"/>
      <c r="DF668" s="53"/>
      <c r="DG668" s="53"/>
      <c r="DH668" s="53"/>
      <c r="DI668" s="53"/>
      <c r="DJ668" s="53"/>
      <c r="DK668" s="53"/>
      <c r="DL668" s="53"/>
      <c r="DM668" s="53"/>
      <c r="DN668" s="53"/>
      <c r="DO668" s="53"/>
      <c r="DP668" s="53"/>
      <c r="DQ668" s="53"/>
      <c r="DR668" s="53"/>
      <c r="DS668" s="53"/>
      <c r="DT668" s="53"/>
      <c r="DU668" s="53"/>
      <c r="DV668" s="53"/>
      <c r="DW668" s="53"/>
      <c r="DX668" s="53"/>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3"/>
      <c r="FK668" s="53"/>
      <c r="FL668" s="53"/>
      <c r="FM668" s="53"/>
      <c r="FN668" s="53"/>
      <c r="FO668" s="53"/>
      <c r="FP668" s="53"/>
      <c r="FQ668" s="53"/>
      <c r="FR668" s="53"/>
      <c r="FS668" s="53"/>
      <c r="FT668" s="53"/>
      <c r="FU668" s="53"/>
      <c r="FV668" s="53"/>
      <c r="FW668" s="53"/>
      <c r="FX668" s="53"/>
      <c r="FY668" s="53"/>
      <c r="FZ668" s="53"/>
      <c r="GA668" s="53"/>
      <c r="GB668" s="53"/>
      <c r="GC668" s="53"/>
      <c r="GD668" s="53"/>
      <c r="GE668" s="53"/>
      <c r="GF668" s="53"/>
      <c r="GG668" s="53"/>
      <c r="GH668" s="53"/>
      <c r="GI668" s="53"/>
      <c r="GJ668" s="53"/>
      <c r="GK668" s="53"/>
      <c r="GL668" s="53"/>
      <c r="GM668" s="53"/>
      <c r="GN668" s="53"/>
      <c r="GO668" s="53"/>
      <c r="GP668" s="53"/>
      <c r="GQ668" s="53"/>
      <c r="GR668" s="53"/>
      <c r="GS668" s="53"/>
      <c r="GT668" s="53"/>
      <c r="GU668" s="53"/>
      <c r="GV668" s="53"/>
      <c r="GW668" s="53"/>
      <c r="GX668" s="53"/>
      <c r="GY668" s="53"/>
      <c r="GZ668" s="53"/>
      <c r="HA668" s="53"/>
      <c r="HB668" s="53"/>
      <c r="HC668" s="53"/>
      <c r="HD668" s="53"/>
      <c r="HE668" s="53"/>
      <c r="HF668" s="53"/>
      <c r="HG668" s="53"/>
      <c r="HH668" s="53"/>
      <c r="HI668" s="53"/>
      <c r="HJ668" s="53"/>
      <c r="HK668" s="53"/>
      <c r="HL668" s="53"/>
      <c r="HM668" s="53"/>
      <c r="HN668" s="53"/>
      <c r="HO668" s="53"/>
      <c r="HP668" s="53"/>
      <c r="HQ668" s="53"/>
      <c r="HR668" s="53"/>
      <c r="HS668" s="53"/>
      <c r="HT668" s="53"/>
      <c r="HU668" s="53"/>
      <c r="HV668" s="53"/>
      <c r="HW668" s="53"/>
      <c r="HX668" s="53"/>
      <c r="HY668" s="53"/>
      <c r="HZ668" s="53"/>
      <c r="IA668" s="53"/>
      <c r="IB668" s="53"/>
      <c r="IC668" s="53"/>
      <c r="ID668" s="53"/>
      <c r="IE668" s="53"/>
      <c r="IF668" s="53"/>
      <c r="IG668" s="53"/>
      <c r="IH668" s="53"/>
      <c r="II668" s="53"/>
      <c r="IJ668" s="53"/>
      <c r="IK668" s="53"/>
      <c r="IL668" s="53"/>
      <c r="IM668" s="53"/>
      <c r="IN668" s="53"/>
      <c r="IO668" s="53"/>
      <c r="IP668" s="53"/>
      <c r="IQ668" s="53"/>
      <c r="IR668" s="53"/>
      <c r="IS668" s="53"/>
      <c r="IT668" s="53"/>
      <c r="IU668" s="53"/>
      <c r="IV668" s="53"/>
      <c r="IW668" s="53"/>
      <c r="IX668" s="53"/>
      <c r="IY668" s="53"/>
      <c r="IZ668" s="53"/>
      <c r="JA668" s="53"/>
      <c r="JB668" s="53"/>
      <c r="JC668" s="53"/>
      <c r="JD668" s="53"/>
      <c r="JE668" s="53"/>
      <c r="JF668" s="53"/>
      <c r="JG668" s="53"/>
      <c r="JH668" s="53"/>
      <c r="JI668" s="53"/>
      <c r="JJ668" s="53"/>
      <c r="JK668" s="53"/>
      <c r="JL668" s="53"/>
      <c r="JM668" s="53"/>
      <c r="JN668" s="53"/>
      <c r="JO668" s="53"/>
      <c r="JP668" s="53"/>
      <c r="JQ668" s="53"/>
      <c r="JR668" s="53"/>
      <c r="JS668" s="53"/>
      <c r="JT668" s="53"/>
      <c r="JU668" s="53"/>
      <c r="JV668" s="53"/>
      <c r="JW668" s="53"/>
      <c r="JX668" s="53"/>
      <c r="JY668" s="53"/>
      <c r="JZ668" s="53"/>
      <c r="KA668" s="53"/>
      <c r="KB668" s="53"/>
      <c r="KC668" s="53"/>
      <c r="KD668" s="53"/>
      <c r="KE668" s="53"/>
      <c r="KF668" s="53"/>
      <c r="KG668" s="53"/>
      <c r="KH668" s="53"/>
      <c r="KI668" s="53"/>
      <c r="KJ668" s="53"/>
      <c r="KK668" s="53"/>
      <c r="KL668" s="53"/>
      <c r="KM668" s="53"/>
      <c r="KN668" s="53"/>
      <c r="KO668" s="53"/>
      <c r="KP668" s="53"/>
      <c r="KQ668" s="53"/>
      <c r="KR668" s="53"/>
      <c r="KS668" s="53"/>
      <c r="KT668" s="53"/>
      <c r="KU668" s="53"/>
      <c r="KV668" s="53"/>
      <c r="KW668" s="53"/>
      <c r="KX668" s="53"/>
      <c r="KY668" s="53"/>
      <c r="KZ668" s="53"/>
      <c r="LA668" s="53"/>
      <c r="LB668" s="53"/>
      <c r="LC668" s="53"/>
      <c r="LD668" s="53"/>
      <c r="LE668" s="53"/>
      <c r="LF668" s="53"/>
      <c r="LG668" s="53"/>
      <c r="LH668" s="53"/>
      <c r="LI668" s="53"/>
      <c r="LJ668" s="53"/>
      <c r="LK668" s="53"/>
      <c r="LL668" s="53"/>
      <c r="LM668" s="53"/>
      <c r="LN668" s="53"/>
      <c r="LO668" s="53"/>
      <c r="LP668" s="53"/>
      <c r="LQ668" s="53"/>
      <c r="LR668" s="53"/>
      <c r="LS668" s="53"/>
      <c r="LT668" s="53"/>
      <c r="LU668" s="53"/>
      <c r="LV668" s="53"/>
      <c r="LW668" s="53"/>
      <c r="LX668" s="53"/>
      <c r="LY668" s="53"/>
      <c r="LZ668" s="53"/>
      <c r="MA668" s="53"/>
      <c r="MB668" s="53"/>
      <c r="MC668" s="53"/>
      <c r="MD668" s="53"/>
      <c r="ME668" s="53"/>
      <c r="MF668" s="53"/>
      <c r="MG668" s="53"/>
      <c r="MH668" s="53"/>
      <c r="MI668" s="53"/>
      <c r="MJ668" s="53"/>
      <c r="MK668" s="53"/>
      <c r="ML668" s="53"/>
      <c r="MM668" s="53"/>
      <c r="MN668" s="53"/>
      <c r="MO668" s="53"/>
      <c r="MP668" s="53"/>
      <c r="MQ668" s="53"/>
      <c r="MR668" s="53"/>
      <c r="MS668" s="53"/>
      <c r="MT668" s="53"/>
      <c r="MU668" s="53"/>
      <c r="MV668" s="53"/>
      <c r="MW668" s="53"/>
      <c r="MX668" s="53"/>
      <c r="MY668" s="53"/>
      <c r="MZ668" s="53"/>
      <c r="NA668" s="53"/>
      <c r="NB668" s="53"/>
      <c r="NC668" s="53"/>
      <c r="ND668" s="53"/>
      <c r="NE668" s="53"/>
      <c r="NF668" s="53"/>
      <c r="NG668" s="53"/>
      <c r="NH668" s="53"/>
      <c r="NI668" s="53"/>
      <c r="NJ668" s="53"/>
      <c r="NK668" s="53"/>
      <c r="NL668" s="53"/>
      <c r="NM668" s="53"/>
      <c r="NN668" s="53"/>
      <c r="NO668" s="53"/>
      <c r="NP668" s="53"/>
      <c r="NQ668" s="53"/>
      <c r="NR668" s="53"/>
      <c r="NS668" s="53"/>
      <c r="NT668" s="53"/>
      <c r="NU668" s="53"/>
      <c r="NV668" s="53"/>
      <c r="NW668" s="53"/>
      <c r="NX668" s="53"/>
      <c r="NY668" s="53"/>
      <c r="NZ668" s="53"/>
      <c r="OA668" s="53"/>
      <c r="OB668" s="53"/>
      <c r="OC668" s="53"/>
      <c r="OD668" s="53"/>
      <c r="OE668" s="53"/>
      <c r="OF668" s="53"/>
      <c r="OG668" s="53"/>
      <c r="OH668" s="53"/>
      <c r="OI668" s="53"/>
      <c r="OJ668" s="53"/>
      <c r="OK668" s="53"/>
      <c r="OL668" s="53"/>
      <c r="OM668" s="53"/>
      <c r="ON668" s="53"/>
      <c r="OO668" s="53"/>
      <c r="OP668" s="53"/>
      <c r="OQ668" s="53"/>
      <c r="OR668" s="53"/>
      <c r="OS668" s="53"/>
      <c r="OT668" s="53"/>
      <c r="OU668" s="53"/>
      <c r="OV668" s="53"/>
      <c r="OW668" s="53"/>
      <c r="OX668" s="53"/>
      <c r="OY668" s="53"/>
      <c r="OZ668" s="53"/>
      <c r="PA668" s="53"/>
      <c r="PB668" s="53"/>
      <c r="PC668" s="53"/>
      <c r="PD668" s="53"/>
      <c r="PE668" s="53"/>
      <c r="PF668" s="53"/>
      <c r="PG668" s="53"/>
      <c r="PH668" s="53"/>
      <c r="PI668" s="53"/>
      <c r="PJ668" s="53"/>
      <c r="PK668" s="53"/>
      <c r="PL668" s="53"/>
      <c r="PM668" s="53"/>
      <c r="PN668" s="53"/>
      <c r="PO668" s="53"/>
      <c r="PP668" s="53"/>
      <c r="PQ668" s="53"/>
      <c r="PR668" s="53"/>
      <c r="PS668" s="53"/>
      <c r="PT668" s="53"/>
      <c r="PU668" s="53"/>
      <c r="PV668" s="53"/>
      <c r="PW668" s="53"/>
      <c r="PX668" s="53"/>
      <c r="PY668" s="53"/>
      <c r="PZ668" s="53"/>
      <c r="QA668" s="53"/>
      <c r="QB668" s="53"/>
      <c r="QC668" s="53"/>
      <c r="QD668" s="53"/>
      <c r="QE668" s="53"/>
      <c r="QF668" s="53"/>
      <c r="QG668" s="53"/>
      <c r="QH668" s="53"/>
      <c r="QI668" s="53"/>
      <c r="QJ668" s="53"/>
      <c r="QK668" s="53"/>
      <c r="QL668" s="53"/>
      <c r="QM668" s="53"/>
      <c r="QN668" s="53"/>
      <c r="QO668" s="53"/>
      <c r="QP668" s="53"/>
      <c r="QQ668" s="53"/>
      <c r="QR668" s="53"/>
      <c r="QS668" s="53"/>
      <c r="QT668" s="53"/>
      <c r="QU668" s="53"/>
      <c r="QV668" s="53"/>
      <c r="QW668" s="53"/>
      <c r="QX668" s="53"/>
      <c r="QY668" s="53"/>
      <c r="QZ668" s="53"/>
      <c r="RA668" s="53"/>
      <c r="RB668" s="53"/>
      <c r="RC668" s="53"/>
      <c r="RD668" s="53"/>
      <c r="RE668" s="53"/>
      <c r="RF668" s="53"/>
      <c r="RG668" s="53"/>
      <c r="RH668" s="53"/>
      <c r="RI668" s="53"/>
      <c r="RJ668" s="53"/>
      <c r="RK668" s="53"/>
      <c r="RL668" s="53"/>
      <c r="RM668" s="53"/>
      <c r="RN668" s="53"/>
      <c r="RO668" s="53"/>
      <c r="RP668" s="53"/>
      <c r="RQ668" s="53"/>
      <c r="RR668" s="53"/>
      <c r="RS668" s="53"/>
      <c r="RT668" s="53"/>
      <c r="RU668" s="53"/>
      <c r="RV668" s="53"/>
      <c r="RW668" s="53"/>
      <c r="RX668" s="53"/>
      <c r="RY668" s="53"/>
      <c r="RZ668" s="53"/>
      <c r="SA668" s="53"/>
      <c r="SB668" s="53"/>
      <c r="SC668" s="53"/>
      <c r="SD668" s="53"/>
      <c r="SE668" s="53"/>
      <c r="SF668" s="53"/>
      <c r="SG668" s="53"/>
      <c r="SH668" s="53"/>
      <c r="SI668" s="53"/>
      <c r="SJ668" s="53"/>
      <c r="SK668" s="53"/>
      <c r="SL668" s="53"/>
      <c r="SM668" s="53"/>
      <c r="SN668" s="53"/>
      <c r="SO668" s="53"/>
      <c r="SP668" s="53"/>
      <c r="SQ668" s="53"/>
      <c r="SR668" s="53"/>
      <c r="SS668" s="53"/>
      <c r="ST668" s="53"/>
      <c r="SU668" s="53"/>
      <c r="SV668" s="53"/>
      <c r="SW668" s="53"/>
      <c r="SX668" s="53"/>
      <c r="SY668" s="53"/>
      <c r="SZ668" s="53"/>
      <c r="TA668" s="53"/>
      <c r="TB668" s="53"/>
      <c r="TC668" s="53"/>
      <c r="TD668" s="53"/>
      <c r="TE668" s="53"/>
      <c r="TF668" s="53"/>
      <c r="TG668" s="53"/>
      <c r="TH668" s="53"/>
      <c r="TI668" s="53"/>
      <c r="TJ668" s="53"/>
      <c r="TK668" s="53"/>
      <c r="TL668" s="53"/>
      <c r="TM668" s="53"/>
      <c r="TN668" s="53"/>
      <c r="TO668" s="53"/>
      <c r="TP668" s="53"/>
      <c r="TQ668" s="53"/>
      <c r="TR668" s="53"/>
      <c r="TS668" s="53"/>
      <c r="TT668" s="53"/>
      <c r="TU668" s="53"/>
      <c r="TV668" s="53"/>
      <c r="TW668" s="53"/>
      <c r="TX668" s="53"/>
      <c r="TY668" s="53"/>
      <c r="TZ668" s="53"/>
      <c r="UA668" s="53"/>
      <c r="UB668" s="53"/>
      <c r="UC668" s="53"/>
      <c r="UD668" s="53"/>
      <c r="UE668" s="53"/>
      <c r="UF668" s="53"/>
      <c r="UG668" s="53"/>
    </row>
    <row r="669" spans="12:553" s="19" customFormat="1" ht="15.75" customHeight="1" x14ac:dyDescent="0.2">
      <c r="L669" s="66"/>
      <c r="M669" s="66"/>
      <c r="N669" s="52"/>
      <c r="O669" s="53"/>
      <c r="P669" s="53"/>
      <c r="Q669" s="53"/>
      <c r="R669" s="53"/>
      <c r="S669" s="53"/>
      <c r="T669" s="53"/>
      <c r="U669" s="53"/>
      <c r="V669" s="53"/>
      <c r="W669" s="53"/>
      <c r="X669" s="53"/>
      <c r="Y669" s="53"/>
      <c r="Z669" s="53"/>
      <c r="AA669" s="53"/>
      <c r="AB669" s="53"/>
      <c r="AC669" s="53"/>
      <c r="AD669" s="53"/>
      <c r="AE669" s="53"/>
      <c r="AF669" s="53"/>
      <c r="AG669" s="53"/>
      <c r="AH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c r="BM669" s="53"/>
      <c r="BN669" s="53"/>
      <c r="BO669" s="53"/>
      <c r="BP669" s="53"/>
      <c r="BQ669" s="53"/>
      <c r="BR669" s="53"/>
      <c r="BS669" s="53"/>
      <c r="BT669" s="53"/>
      <c r="BU669" s="53"/>
      <c r="BV669" s="53"/>
      <c r="BW669" s="53"/>
      <c r="BX669" s="53"/>
      <c r="BY669" s="53"/>
      <c r="BZ669" s="53"/>
      <c r="CA669" s="53"/>
      <c r="CB669" s="53"/>
      <c r="CC669" s="53"/>
      <c r="CD669" s="53"/>
      <c r="CE669" s="53"/>
      <c r="CF669" s="53"/>
      <c r="CG669" s="53"/>
      <c r="CH669" s="53"/>
      <c r="CI669" s="53"/>
      <c r="CJ669" s="53"/>
      <c r="CK669" s="53"/>
      <c r="CL669" s="53"/>
      <c r="CM669" s="53"/>
      <c r="CN669" s="53"/>
      <c r="CO669" s="53"/>
      <c r="CP669" s="53"/>
      <c r="CQ669" s="53"/>
      <c r="CR669" s="53"/>
      <c r="CS669" s="53"/>
      <c r="CT669" s="53"/>
      <c r="CU669" s="53"/>
      <c r="CV669" s="53"/>
      <c r="CW669" s="53"/>
      <c r="CX669" s="53"/>
      <c r="CY669" s="53"/>
      <c r="CZ669" s="53"/>
      <c r="DA669" s="53"/>
      <c r="DB669" s="53"/>
      <c r="DC669" s="53"/>
      <c r="DD669" s="53"/>
      <c r="DE669" s="53"/>
      <c r="DF669" s="53"/>
      <c r="DG669" s="53"/>
      <c r="DH669" s="53"/>
      <c r="DI669" s="53"/>
      <c r="DJ669" s="53"/>
      <c r="DK669" s="53"/>
      <c r="DL669" s="53"/>
      <c r="DM669" s="53"/>
      <c r="DN669" s="53"/>
      <c r="DO669" s="53"/>
      <c r="DP669" s="53"/>
      <c r="DQ669" s="53"/>
      <c r="DR669" s="53"/>
      <c r="DS669" s="53"/>
      <c r="DT669" s="53"/>
      <c r="DU669" s="53"/>
      <c r="DV669" s="53"/>
      <c r="DW669" s="53"/>
      <c r="DX669" s="53"/>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3"/>
      <c r="FK669" s="53"/>
      <c r="FL669" s="53"/>
      <c r="FM669" s="53"/>
      <c r="FN669" s="53"/>
      <c r="FO669" s="53"/>
      <c r="FP669" s="53"/>
      <c r="FQ669" s="53"/>
      <c r="FR669" s="53"/>
      <c r="FS669" s="53"/>
      <c r="FT669" s="53"/>
      <c r="FU669" s="53"/>
      <c r="FV669" s="53"/>
      <c r="FW669" s="53"/>
      <c r="FX669" s="53"/>
      <c r="FY669" s="53"/>
      <c r="FZ669" s="53"/>
      <c r="GA669" s="53"/>
      <c r="GB669" s="53"/>
      <c r="GC669" s="53"/>
      <c r="GD669" s="53"/>
      <c r="GE669" s="53"/>
      <c r="GF669" s="53"/>
      <c r="GG669" s="53"/>
      <c r="GH669" s="53"/>
      <c r="GI669" s="53"/>
      <c r="GJ669" s="53"/>
      <c r="GK669" s="53"/>
      <c r="GL669" s="53"/>
      <c r="GM669" s="53"/>
      <c r="GN669" s="53"/>
      <c r="GO669" s="53"/>
      <c r="GP669" s="53"/>
      <c r="GQ669" s="53"/>
      <c r="GR669" s="53"/>
      <c r="GS669" s="53"/>
      <c r="GT669" s="53"/>
      <c r="GU669" s="53"/>
      <c r="GV669" s="53"/>
      <c r="GW669" s="53"/>
      <c r="GX669" s="53"/>
      <c r="GY669" s="53"/>
      <c r="GZ669" s="53"/>
      <c r="HA669" s="53"/>
      <c r="HB669" s="53"/>
      <c r="HC669" s="53"/>
      <c r="HD669" s="53"/>
      <c r="HE669" s="53"/>
      <c r="HF669" s="53"/>
      <c r="HG669" s="53"/>
      <c r="HH669" s="53"/>
      <c r="HI669" s="53"/>
      <c r="HJ669" s="53"/>
      <c r="HK669" s="53"/>
      <c r="HL669" s="53"/>
      <c r="HM669" s="53"/>
      <c r="HN669" s="53"/>
      <c r="HO669" s="53"/>
      <c r="HP669" s="53"/>
      <c r="HQ669" s="53"/>
      <c r="HR669" s="53"/>
      <c r="HS669" s="53"/>
      <c r="HT669" s="53"/>
      <c r="HU669" s="53"/>
      <c r="HV669" s="53"/>
      <c r="HW669" s="53"/>
      <c r="HX669" s="53"/>
      <c r="HY669" s="53"/>
      <c r="HZ669" s="53"/>
      <c r="IA669" s="53"/>
      <c r="IB669" s="53"/>
      <c r="IC669" s="53"/>
      <c r="ID669" s="53"/>
      <c r="IE669" s="53"/>
      <c r="IF669" s="53"/>
      <c r="IG669" s="53"/>
      <c r="IH669" s="53"/>
      <c r="II669" s="53"/>
      <c r="IJ669" s="53"/>
      <c r="IK669" s="53"/>
      <c r="IL669" s="53"/>
      <c r="IM669" s="53"/>
      <c r="IN669" s="53"/>
      <c r="IO669" s="53"/>
      <c r="IP669" s="53"/>
      <c r="IQ669" s="53"/>
      <c r="IR669" s="53"/>
      <c r="IS669" s="53"/>
      <c r="IT669" s="53"/>
      <c r="IU669" s="53"/>
      <c r="IV669" s="53"/>
      <c r="IW669" s="53"/>
      <c r="IX669" s="53"/>
      <c r="IY669" s="53"/>
      <c r="IZ669" s="53"/>
      <c r="JA669" s="53"/>
      <c r="JB669" s="53"/>
      <c r="JC669" s="53"/>
      <c r="JD669" s="53"/>
      <c r="JE669" s="53"/>
      <c r="JF669" s="53"/>
      <c r="JG669" s="53"/>
      <c r="JH669" s="53"/>
      <c r="JI669" s="53"/>
      <c r="JJ669" s="53"/>
      <c r="JK669" s="53"/>
      <c r="JL669" s="53"/>
      <c r="JM669" s="53"/>
      <c r="JN669" s="53"/>
      <c r="JO669" s="53"/>
      <c r="JP669" s="53"/>
      <c r="JQ669" s="53"/>
      <c r="JR669" s="53"/>
      <c r="JS669" s="53"/>
      <c r="JT669" s="53"/>
      <c r="JU669" s="53"/>
      <c r="JV669" s="53"/>
      <c r="JW669" s="53"/>
      <c r="JX669" s="53"/>
      <c r="JY669" s="53"/>
      <c r="JZ669" s="53"/>
      <c r="KA669" s="53"/>
      <c r="KB669" s="53"/>
      <c r="KC669" s="53"/>
      <c r="KD669" s="53"/>
      <c r="KE669" s="53"/>
      <c r="KF669" s="53"/>
      <c r="KG669" s="53"/>
      <c r="KH669" s="53"/>
      <c r="KI669" s="53"/>
      <c r="KJ669" s="53"/>
      <c r="KK669" s="53"/>
      <c r="KL669" s="53"/>
      <c r="KM669" s="53"/>
      <c r="KN669" s="53"/>
      <c r="KO669" s="53"/>
      <c r="KP669" s="53"/>
      <c r="KQ669" s="53"/>
      <c r="KR669" s="53"/>
      <c r="KS669" s="53"/>
      <c r="KT669" s="53"/>
      <c r="KU669" s="53"/>
      <c r="KV669" s="53"/>
      <c r="KW669" s="53"/>
      <c r="KX669" s="53"/>
      <c r="KY669" s="53"/>
      <c r="KZ669" s="53"/>
      <c r="LA669" s="53"/>
      <c r="LB669" s="53"/>
      <c r="LC669" s="53"/>
      <c r="LD669" s="53"/>
      <c r="LE669" s="53"/>
      <c r="LF669" s="53"/>
      <c r="LG669" s="53"/>
      <c r="LH669" s="53"/>
      <c r="LI669" s="53"/>
      <c r="LJ669" s="53"/>
      <c r="LK669" s="53"/>
      <c r="LL669" s="53"/>
      <c r="LM669" s="53"/>
      <c r="LN669" s="53"/>
      <c r="LO669" s="53"/>
      <c r="LP669" s="53"/>
      <c r="LQ669" s="53"/>
      <c r="LR669" s="53"/>
      <c r="LS669" s="53"/>
      <c r="LT669" s="53"/>
      <c r="LU669" s="53"/>
      <c r="LV669" s="53"/>
      <c r="LW669" s="53"/>
      <c r="LX669" s="53"/>
      <c r="LY669" s="53"/>
      <c r="LZ669" s="53"/>
      <c r="MA669" s="53"/>
      <c r="MB669" s="53"/>
      <c r="MC669" s="53"/>
      <c r="MD669" s="53"/>
      <c r="ME669" s="53"/>
      <c r="MF669" s="53"/>
      <c r="MG669" s="53"/>
      <c r="MH669" s="53"/>
      <c r="MI669" s="53"/>
      <c r="MJ669" s="53"/>
      <c r="MK669" s="53"/>
      <c r="ML669" s="53"/>
      <c r="MM669" s="53"/>
      <c r="MN669" s="53"/>
      <c r="MO669" s="53"/>
      <c r="MP669" s="53"/>
      <c r="MQ669" s="53"/>
      <c r="MR669" s="53"/>
      <c r="MS669" s="53"/>
      <c r="MT669" s="53"/>
      <c r="MU669" s="53"/>
      <c r="MV669" s="53"/>
      <c r="MW669" s="53"/>
      <c r="MX669" s="53"/>
      <c r="MY669" s="53"/>
      <c r="MZ669" s="53"/>
      <c r="NA669" s="53"/>
      <c r="NB669" s="53"/>
      <c r="NC669" s="53"/>
      <c r="ND669" s="53"/>
      <c r="NE669" s="53"/>
      <c r="NF669" s="53"/>
      <c r="NG669" s="53"/>
      <c r="NH669" s="53"/>
      <c r="NI669" s="53"/>
      <c r="NJ669" s="53"/>
      <c r="NK669" s="53"/>
      <c r="NL669" s="53"/>
      <c r="NM669" s="53"/>
      <c r="NN669" s="53"/>
      <c r="NO669" s="53"/>
      <c r="NP669" s="53"/>
      <c r="NQ669" s="53"/>
      <c r="NR669" s="53"/>
      <c r="NS669" s="53"/>
      <c r="NT669" s="53"/>
      <c r="NU669" s="53"/>
      <c r="NV669" s="53"/>
      <c r="NW669" s="53"/>
      <c r="NX669" s="53"/>
      <c r="NY669" s="53"/>
      <c r="NZ669" s="53"/>
      <c r="OA669" s="53"/>
      <c r="OB669" s="53"/>
      <c r="OC669" s="53"/>
      <c r="OD669" s="53"/>
      <c r="OE669" s="53"/>
      <c r="OF669" s="53"/>
      <c r="OG669" s="53"/>
      <c r="OH669" s="53"/>
      <c r="OI669" s="53"/>
      <c r="OJ669" s="53"/>
      <c r="OK669" s="53"/>
      <c r="OL669" s="53"/>
      <c r="OM669" s="53"/>
      <c r="ON669" s="53"/>
      <c r="OO669" s="53"/>
      <c r="OP669" s="53"/>
      <c r="OQ669" s="53"/>
      <c r="OR669" s="53"/>
      <c r="OS669" s="53"/>
      <c r="OT669" s="53"/>
      <c r="OU669" s="53"/>
      <c r="OV669" s="53"/>
      <c r="OW669" s="53"/>
      <c r="OX669" s="53"/>
      <c r="OY669" s="53"/>
      <c r="OZ669" s="53"/>
      <c r="PA669" s="53"/>
      <c r="PB669" s="53"/>
      <c r="PC669" s="53"/>
      <c r="PD669" s="53"/>
      <c r="PE669" s="53"/>
      <c r="PF669" s="53"/>
      <c r="PG669" s="53"/>
      <c r="PH669" s="53"/>
      <c r="PI669" s="53"/>
      <c r="PJ669" s="53"/>
      <c r="PK669" s="53"/>
      <c r="PL669" s="53"/>
      <c r="PM669" s="53"/>
      <c r="PN669" s="53"/>
      <c r="PO669" s="53"/>
      <c r="PP669" s="53"/>
      <c r="PQ669" s="53"/>
      <c r="PR669" s="53"/>
      <c r="PS669" s="53"/>
      <c r="PT669" s="53"/>
      <c r="PU669" s="53"/>
      <c r="PV669" s="53"/>
      <c r="PW669" s="53"/>
      <c r="PX669" s="53"/>
      <c r="PY669" s="53"/>
      <c r="PZ669" s="53"/>
      <c r="QA669" s="53"/>
      <c r="QB669" s="53"/>
      <c r="QC669" s="53"/>
      <c r="QD669" s="53"/>
      <c r="QE669" s="53"/>
      <c r="QF669" s="53"/>
      <c r="QG669" s="53"/>
      <c r="QH669" s="53"/>
      <c r="QI669" s="53"/>
      <c r="QJ669" s="53"/>
      <c r="QK669" s="53"/>
      <c r="QL669" s="53"/>
      <c r="QM669" s="53"/>
      <c r="QN669" s="53"/>
      <c r="QO669" s="53"/>
      <c r="QP669" s="53"/>
      <c r="QQ669" s="53"/>
      <c r="QR669" s="53"/>
      <c r="QS669" s="53"/>
      <c r="QT669" s="53"/>
      <c r="QU669" s="53"/>
      <c r="QV669" s="53"/>
      <c r="QW669" s="53"/>
      <c r="QX669" s="53"/>
      <c r="QY669" s="53"/>
      <c r="QZ669" s="53"/>
      <c r="RA669" s="53"/>
      <c r="RB669" s="53"/>
      <c r="RC669" s="53"/>
      <c r="RD669" s="53"/>
      <c r="RE669" s="53"/>
      <c r="RF669" s="53"/>
      <c r="RG669" s="53"/>
      <c r="RH669" s="53"/>
      <c r="RI669" s="53"/>
      <c r="RJ669" s="53"/>
      <c r="RK669" s="53"/>
      <c r="RL669" s="53"/>
      <c r="RM669" s="53"/>
      <c r="RN669" s="53"/>
      <c r="RO669" s="53"/>
      <c r="RP669" s="53"/>
      <c r="RQ669" s="53"/>
      <c r="RR669" s="53"/>
      <c r="RS669" s="53"/>
      <c r="RT669" s="53"/>
      <c r="RU669" s="53"/>
      <c r="RV669" s="53"/>
      <c r="RW669" s="53"/>
      <c r="RX669" s="53"/>
      <c r="RY669" s="53"/>
      <c r="RZ669" s="53"/>
      <c r="SA669" s="53"/>
      <c r="SB669" s="53"/>
      <c r="SC669" s="53"/>
      <c r="SD669" s="53"/>
      <c r="SE669" s="53"/>
      <c r="SF669" s="53"/>
      <c r="SG669" s="53"/>
      <c r="SH669" s="53"/>
      <c r="SI669" s="53"/>
      <c r="SJ669" s="53"/>
      <c r="SK669" s="53"/>
      <c r="SL669" s="53"/>
      <c r="SM669" s="53"/>
      <c r="SN669" s="53"/>
      <c r="SO669" s="53"/>
      <c r="SP669" s="53"/>
      <c r="SQ669" s="53"/>
      <c r="SR669" s="53"/>
      <c r="SS669" s="53"/>
      <c r="ST669" s="53"/>
      <c r="SU669" s="53"/>
      <c r="SV669" s="53"/>
      <c r="SW669" s="53"/>
      <c r="SX669" s="53"/>
      <c r="SY669" s="53"/>
      <c r="SZ669" s="53"/>
      <c r="TA669" s="53"/>
      <c r="TB669" s="53"/>
      <c r="TC669" s="53"/>
      <c r="TD669" s="53"/>
      <c r="TE669" s="53"/>
      <c r="TF669" s="53"/>
      <c r="TG669" s="53"/>
      <c r="TH669" s="53"/>
      <c r="TI669" s="53"/>
      <c r="TJ669" s="53"/>
      <c r="TK669" s="53"/>
      <c r="TL669" s="53"/>
      <c r="TM669" s="53"/>
      <c r="TN669" s="53"/>
      <c r="TO669" s="53"/>
      <c r="TP669" s="53"/>
      <c r="TQ669" s="53"/>
      <c r="TR669" s="53"/>
      <c r="TS669" s="53"/>
      <c r="TT669" s="53"/>
      <c r="TU669" s="53"/>
      <c r="TV669" s="53"/>
      <c r="TW669" s="53"/>
      <c r="TX669" s="53"/>
      <c r="TY669" s="53"/>
      <c r="TZ669" s="53"/>
      <c r="UA669" s="53"/>
      <c r="UB669" s="53"/>
      <c r="UC669" s="53"/>
      <c r="UD669" s="53"/>
      <c r="UE669" s="53"/>
      <c r="UF669" s="53"/>
      <c r="UG669" s="53"/>
    </row>
    <row r="670" spans="12:553" s="19" customFormat="1" ht="15.75" customHeight="1" x14ac:dyDescent="0.2">
      <c r="L670" s="66"/>
      <c r="M670" s="66"/>
      <c r="N670" s="52"/>
      <c r="O670" s="53"/>
      <c r="P670" s="53"/>
      <c r="Q670" s="53"/>
      <c r="R670" s="53"/>
      <c r="S670" s="53"/>
      <c r="T670" s="53"/>
      <c r="U670" s="53"/>
      <c r="V670" s="53"/>
      <c r="W670" s="53"/>
      <c r="X670" s="53"/>
      <c r="Y670" s="53"/>
      <c r="Z670" s="53"/>
      <c r="AA670" s="53"/>
      <c r="AB670" s="53"/>
      <c r="AC670" s="53"/>
      <c r="AD670" s="53"/>
      <c r="AE670" s="53"/>
      <c r="AF670" s="53"/>
      <c r="AG670" s="53"/>
      <c r="AH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c r="BM670" s="53"/>
      <c r="BN670" s="53"/>
      <c r="BO670" s="53"/>
      <c r="BP670" s="53"/>
      <c r="BQ670" s="53"/>
      <c r="BR670" s="53"/>
      <c r="BS670" s="53"/>
      <c r="BT670" s="53"/>
      <c r="BU670" s="53"/>
      <c r="BV670" s="53"/>
      <c r="BW670" s="53"/>
      <c r="BX670" s="53"/>
      <c r="BY670" s="53"/>
      <c r="BZ670" s="53"/>
      <c r="CA670" s="53"/>
      <c r="CB670" s="53"/>
      <c r="CC670" s="53"/>
      <c r="CD670" s="53"/>
      <c r="CE670" s="53"/>
      <c r="CF670" s="53"/>
      <c r="CG670" s="53"/>
      <c r="CH670" s="53"/>
      <c r="CI670" s="53"/>
      <c r="CJ670" s="53"/>
      <c r="CK670" s="53"/>
      <c r="CL670" s="53"/>
      <c r="CM670" s="53"/>
      <c r="CN670" s="53"/>
      <c r="CO670" s="53"/>
      <c r="CP670" s="53"/>
      <c r="CQ670" s="53"/>
      <c r="CR670" s="53"/>
      <c r="CS670" s="53"/>
      <c r="CT670" s="53"/>
      <c r="CU670" s="53"/>
      <c r="CV670" s="53"/>
      <c r="CW670" s="53"/>
      <c r="CX670" s="53"/>
      <c r="CY670" s="53"/>
      <c r="CZ670" s="53"/>
      <c r="DA670" s="53"/>
      <c r="DB670" s="53"/>
      <c r="DC670" s="53"/>
      <c r="DD670" s="53"/>
      <c r="DE670" s="53"/>
      <c r="DF670" s="53"/>
      <c r="DG670" s="53"/>
      <c r="DH670" s="53"/>
      <c r="DI670" s="53"/>
      <c r="DJ670" s="53"/>
      <c r="DK670" s="53"/>
      <c r="DL670" s="53"/>
      <c r="DM670" s="53"/>
      <c r="DN670" s="53"/>
      <c r="DO670" s="53"/>
      <c r="DP670" s="53"/>
      <c r="DQ670" s="53"/>
      <c r="DR670" s="53"/>
      <c r="DS670" s="53"/>
      <c r="DT670" s="53"/>
      <c r="DU670" s="53"/>
      <c r="DV670" s="53"/>
      <c r="DW670" s="53"/>
      <c r="DX670" s="53"/>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3"/>
      <c r="FK670" s="53"/>
      <c r="FL670" s="53"/>
      <c r="FM670" s="53"/>
      <c r="FN670" s="53"/>
      <c r="FO670" s="53"/>
      <c r="FP670" s="53"/>
      <c r="FQ670" s="53"/>
      <c r="FR670" s="53"/>
      <c r="FS670" s="53"/>
      <c r="FT670" s="53"/>
      <c r="FU670" s="53"/>
      <c r="FV670" s="53"/>
      <c r="FW670" s="53"/>
      <c r="FX670" s="53"/>
      <c r="FY670" s="53"/>
      <c r="FZ670" s="53"/>
      <c r="GA670" s="53"/>
      <c r="GB670" s="53"/>
      <c r="GC670" s="53"/>
      <c r="GD670" s="53"/>
      <c r="GE670" s="53"/>
      <c r="GF670" s="53"/>
      <c r="GG670" s="53"/>
      <c r="GH670" s="53"/>
      <c r="GI670" s="53"/>
      <c r="GJ670" s="53"/>
      <c r="GK670" s="53"/>
      <c r="GL670" s="53"/>
      <c r="GM670" s="53"/>
      <c r="GN670" s="53"/>
      <c r="GO670" s="53"/>
      <c r="GP670" s="53"/>
      <c r="GQ670" s="53"/>
      <c r="GR670" s="53"/>
      <c r="GS670" s="53"/>
      <c r="GT670" s="53"/>
      <c r="GU670" s="53"/>
      <c r="GV670" s="53"/>
      <c r="GW670" s="53"/>
      <c r="GX670" s="53"/>
      <c r="GY670" s="53"/>
      <c r="GZ670" s="53"/>
      <c r="HA670" s="53"/>
      <c r="HB670" s="53"/>
      <c r="HC670" s="53"/>
      <c r="HD670" s="53"/>
      <c r="HE670" s="53"/>
      <c r="HF670" s="53"/>
      <c r="HG670" s="53"/>
      <c r="HH670" s="53"/>
      <c r="HI670" s="53"/>
      <c r="HJ670" s="53"/>
      <c r="HK670" s="53"/>
      <c r="HL670" s="53"/>
      <c r="HM670" s="53"/>
      <c r="HN670" s="53"/>
      <c r="HO670" s="53"/>
      <c r="HP670" s="53"/>
      <c r="HQ670" s="53"/>
      <c r="HR670" s="53"/>
      <c r="HS670" s="53"/>
      <c r="HT670" s="53"/>
      <c r="HU670" s="53"/>
      <c r="HV670" s="53"/>
      <c r="HW670" s="53"/>
      <c r="HX670" s="53"/>
      <c r="HY670" s="53"/>
      <c r="HZ670" s="53"/>
      <c r="IA670" s="53"/>
      <c r="IB670" s="53"/>
      <c r="IC670" s="53"/>
      <c r="ID670" s="53"/>
      <c r="IE670" s="53"/>
      <c r="IF670" s="53"/>
      <c r="IG670" s="53"/>
      <c r="IH670" s="53"/>
      <c r="II670" s="53"/>
      <c r="IJ670" s="53"/>
      <c r="IK670" s="53"/>
      <c r="IL670" s="53"/>
      <c r="IM670" s="53"/>
      <c r="IN670" s="53"/>
      <c r="IO670" s="53"/>
      <c r="IP670" s="53"/>
      <c r="IQ670" s="53"/>
      <c r="IR670" s="53"/>
      <c r="IS670" s="53"/>
      <c r="IT670" s="53"/>
      <c r="IU670" s="53"/>
      <c r="IV670" s="53"/>
      <c r="IW670" s="53"/>
      <c r="IX670" s="53"/>
      <c r="IY670" s="53"/>
      <c r="IZ670" s="53"/>
      <c r="JA670" s="53"/>
      <c r="JB670" s="53"/>
      <c r="JC670" s="53"/>
      <c r="JD670" s="53"/>
      <c r="JE670" s="53"/>
      <c r="JF670" s="53"/>
      <c r="JG670" s="53"/>
      <c r="JH670" s="53"/>
      <c r="JI670" s="53"/>
      <c r="JJ670" s="53"/>
      <c r="JK670" s="53"/>
      <c r="JL670" s="53"/>
      <c r="JM670" s="53"/>
      <c r="JN670" s="53"/>
      <c r="JO670" s="53"/>
      <c r="JP670" s="53"/>
      <c r="JQ670" s="53"/>
      <c r="JR670" s="53"/>
      <c r="JS670" s="53"/>
      <c r="JT670" s="53"/>
      <c r="JU670" s="53"/>
      <c r="JV670" s="53"/>
      <c r="JW670" s="53"/>
      <c r="JX670" s="53"/>
      <c r="JY670" s="53"/>
      <c r="JZ670" s="53"/>
      <c r="KA670" s="53"/>
      <c r="KB670" s="53"/>
      <c r="KC670" s="53"/>
      <c r="KD670" s="53"/>
      <c r="KE670" s="53"/>
      <c r="KF670" s="53"/>
      <c r="KG670" s="53"/>
      <c r="KH670" s="53"/>
      <c r="KI670" s="53"/>
      <c r="KJ670" s="53"/>
      <c r="KK670" s="53"/>
      <c r="KL670" s="53"/>
      <c r="KM670" s="53"/>
      <c r="KN670" s="53"/>
      <c r="KO670" s="53"/>
      <c r="KP670" s="53"/>
      <c r="KQ670" s="53"/>
      <c r="KR670" s="53"/>
      <c r="KS670" s="53"/>
      <c r="KT670" s="53"/>
      <c r="KU670" s="53"/>
      <c r="KV670" s="53"/>
      <c r="KW670" s="53"/>
      <c r="KX670" s="53"/>
      <c r="KY670" s="53"/>
      <c r="KZ670" s="53"/>
      <c r="LA670" s="53"/>
      <c r="LB670" s="53"/>
      <c r="LC670" s="53"/>
      <c r="LD670" s="53"/>
      <c r="LE670" s="53"/>
      <c r="LF670" s="53"/>
      <c r="LG670" s="53"/>
      <c r="LH670" s="53"/>
      <c r="LI670" s="53"/>
      <c r="LJ670" s="53"/>
      <c r="LK670" s="53"/>
      <c r="LL670" s="53"/>
      <c r="LM670" s="53"/>
      <c r="LN670" s="53"/>
      <c r="LO670" s="53"/>
      <c r="LP670" s="53"/>
      <c r="LQ670" s="53"/>
      <c r="LR670" s="53"/>
      <c r="LS670" s="53"/>
      <c r="LT670" s="53"/>
      <c r="LU670" s="53"/>
      <c r="LV670" s="53"/>
      <c r="LW670" s="53"/>
      <c r="LX670" s="53"/>
      <c r="LY670" s="53"/>
      <c r="LZ670" s="53"/>
      <c r="MA670" s="53"/>
      <c r="MB670" s="53"/>
      <c r="MC670" s="53"/>
      <c r="MD670" s="53"/>
      <c r="ME670" s="53"/>
      <c r="MF670" s="53"/>
      <c r="MG670" s="53"/>
      <c r="MH670" s="53"/>
      <c r="MI670" s="53"/>
      <c r="MJ670" s="53"/>
      <c r="MK670" s="53"/>
      <c r="ML670" s="53"/>
      <c r="MM670" s="53"/>
      <c r="MN670" s="53"/>
      <c r="MO670" s="53"/>
      <c r="MP670" s="53"/>
      <c r="MQ670" s="53"/>
      <c r="MR670" s="53"/>
      <c r="MS670" s="53"/>
      <c r="MT670" s="53"/>
      <c r="MU670" s="53"/>
      <c r="MV670" s="53"/>
      <c r="MW670" s="53"/>
      <c r="MX670" s="53"/>
      <c r="MY670" s="53"/>
      <c r="MZ670" s="53"/>
      <c r="NA670" s="53"/>
      <c r="NB670" s="53"/>
      <c r="NC670" s="53"/>
      <c r="ND670" s="53"/>
      <c r="NE670" s="53"/>
      <c r="NF670" s="53"/>
      <c r="NG670" s="53"/>
      <c r="NH670" s="53"/>
      <c r="NI670" s="53"/>
      <c r="NJ670" s="53"/>
      <c r="NK670" s="53"/>
      <c r="NL670" s="53"/>
      <c r="NM670" s="53"/>
      <c r="NN670" s="53"/>
      <c r="NO670" s="53"/>
      <c r="NP670" s="53"/>
      <c r="NQ670" s="53"/>
      <c r="NR670" s="53"/>
      <c r="NS670" s="53"/>
      <c r="NT670" s="53"/>
      <c r="NU670" s="53"/>
      <c r="NV670" s="53"/>
      <c r="NW670" s="53"/>
      <c r="NX670" s="53"/>
      <c r="NY670" s="53"/>
      <c r="NZ670" s="53"/>
      <c r="OA670" s="53"/>
      <c r="OB670" s="53"/>
      <c r="OC670" s="53"/>
      <c r="OD670" s="53"/>
      <c r="OE670" s="53"/>
      <c r="OF670" s="53"/>
      <c r="OG670" s="53"/>
      <c r="OH670" s="53"/>
      <c r="OI670" s="53"/>
      <c r="OJ670" s="53"/>
      <c r="OK670" s="53"/>
      <c r="OL670" s="53"/>
      <c r="OM670" s="53"/>
      <c r="ON670" s="53"/>
      <c r="OO670" s="53"/>
      <c r="OP670" s="53"/>
      <c r="OQ670" s="53"/>
      <c r="OR670" s="53"/>
      <c r="OS670" s="53"/>
      <c r="OT670" s="53"/>
      <c r="OU670" s="53"/>
      <c r="OV670" s="53"/>
      <c r="OW670" s="53"/>
      <c r="OX670" s="53"/>
      <c r="OY670" s="53"/>
      <c r="OZ670" s="53"/>
      <c r="PA670" s="53"/>
      <c r="PB670" s="53"/>
      <c r="PC670" s="53"/>
      <c r="PD670" s="53"/>
      <c r="PE670" s="53"/>
      <c r="PF670" s="53"/>
      <c r="PG670" s="53"/>
      <c r="PH670" s="53"/>
      <c r="PI670" s="53"/>
      <c r="PJ670" s="53"/>
      <c r="PK670" s="53"/>
      <c r="PL670" s="53"/>
      <c r="PM670" s="53"/>
      <c r="PN670" s="53"/>
      <c r="PO670" s="53"/>
      <c r="PP670" s="53"/>
      <c r="PQ670" s="53"/>
      <c r="PR670" s="53"/>
      <c r="PS670" s="53"/>
      <c r="PT670" s="53"/>
      <c r="PU670" s="53"/>
      <c r="PV670" s="53"/>
      <c r="PW670" s="53"/>
      <c r="PX670" s="53"/>
      <c r="PY670" s="53"/>
      <c r="PZ670" s="53"/>
      <c r="QA670" s="53"/>
      <c r="QB670" s="53"/>
      <c r="QC670" s="53"/>
      <c r="QD670" s="53"/>
      <c r="QE670" s="53"/>
      <c r="QF670" s="53"/>
      <c r="QG670" s="53"/>
      <c r="QH670" s="53"/>
      <c r="QI670" s="53"/>
      <c r="QJ670" s="53"/>
      <c r="QK670" s="53"/>
      <c r="QL670" s="53"/>
      <c r="QM670" s="53"/>
      <c r="QN670" s="53"/>
      <c r="QO670" s="53"/>
      <c r="QP670" s="53"/>
      <c r="QQ670" s="53"/>
      <c r="QR670" s="53"/>
      <c r="QS670" s="53"/>
      <c r="QT670" s="53"/>
      <c r="QU670" s="53"/>
      <c r="QV670" s="53"/>
      <c r="QW670" s="53"/>
      <c r="QX670" s="53"/>
      <c r="QY670" s="53"/>
      <c r="QZ670" s="53"/>
      <c r="RA670" s="53"/>
      <c r="RB670" s="53"/>
      <c r="RC670" s="53"/>
      <c r="RD670" s="53"/>
      <c r="RE670" s="53"/>
      <c r="RF670" s="53"/>
      <c r="RG670" s="53"/>
      <c r="RH670" s="53"/>
      <c r="RI670" s="53"/>
      <c r="RJ670" s="53"/>
      <c r="RK670" s="53"/>
      <c r="RL670" s="53"/>
      <c r="RM670" s="53"/>
      <c r="RN670" s="53"/>
      <c r="RO670" s="53"/>
      <c r="RP670" s="53"/>
      <c r="RQ670" s="53"/>
      <c r="RR670" s="53"/>
      <c r="RS670" s="53"/>
      <c r="RT670" s="53"/>
      <c r="RU670" s="53"/>
      <c r="RV670" s="53"/>
      <c r="RW670" s="53"/>
      <c r="RX670" s="53"/>
      <c r="RY670" s="53"/>
      <c r="RZ670" s="53"/>
      <c r="SA670" s="53"/>
      <c r="SB670" s="53"/>
      <c r="SC670" s="53"/>
      <c r="SD670" s="53"/>
      <c r="SE670" s="53"/>
      <c r="SF670" s="53"/>
      <c r="SG670" s="53"/>
      <c r="SH670" s="53"/>
      <c r="SI670" s="53"/>
      <c r="SJ670" s="53"/>
      <c r="SK670" s="53"/>
      <c r="SL670" s="53"/>
      <c r="SM670" s="53"/>
      <c r="SN670" s="53"/>
      <c r="SO670" s="53"/>
      <c r="SP670" s="53"/>
      <c r="SQ670" s="53"/>
      <c r="SR670" s="53"/>
      <c r="SS670" s="53"/>
      <c r="ST670" s="53"/>
      <c r="SU670" s="53"/>
      <c r="SV670" s="53"/>
      <c r="SW670" s="53"/>
      <c r="SX670" s="53"/>
      <c r="SY670" s="53"/>
      <c r="SZ670" s="53"/>
      <c r="TA670" s="53"/>
      <c r="TB670" s="53"/>
      <c r="TC670" s="53"/>
      <c r="TD670" s="53"/>
      <c r="TE670" s="53"/>
      <c r="TF670" s="53"/>
      <c r="TG670" s="53"/>
      <c r="TH670" s="53"/>
      <c r="TI670" s="53"/>
      <c r="TJ670" s="53"/>
      <c r="TK670" s="53"/>
      <c r="TL670" s="53"/>
      <c r="TM670" s="53"/>
      <c r="TN670" s="53"/>
      <c r="TO670" s="53"/>
      <c r="TP670" s="53"/>
      <c r="TQ670" s="53"/>
      <c r="TR670" s="53"/>
      <c r="TS670" s="53"/>
      <c r="TT670" s="53"/>
      <c r="TU670" s="53"/>
      <c r="TV670" s="53"/>
      <c r="TW670" s="53"/>
      <c r="TX670" s="53"/>
      <c r="TY670" s="53"/>
      <c r="TZ670" s="53"/>
      <c r="UA670" s="53"/>
      <c r="UB670" s="53"/>
      <c r="UC670" s="53"/>
      <c r="UD670" s="53"/>
      <c r="UE670" s="53"/>
      <c r="UF670" s="53"/>
      <c r="UG670" s="53"/>
    </row>
    <row r="671" spans="12:553" s="19" customFormat="1" ht="15.75" customHeight="1" x14ac:dyDescent="0.2">
      <c r="L671" s="66"/>
      <c r="M671" s="66"/>
      <c r="N671" s="52"/>
      <c r="O671" s="53"/>
      <c r="P671" s="53"/>
      <c r="Q671" s="53"/>
      <c r="R671" s="53"/>
      <c r="S671" s="53"/>
      <c r="T671" s="53"/>
      <c r="U671" s="53"/>
      <c r="V671" s="53"/>
      <c r="W671" s="53"/>
      <c r="X671" s="53"/>
      <c r="Y671" s="53"/>
      <c r="Z671" s="53"/>
      <c r="AA671" s="53"/>
      <c r="AB671" s="53"/>
      <c r="AC671" s="53"/>
      <c r="AD671" s="53"/>
      <c r="AE671" s="53"/>
      <c r="AF671" s="53"/>
      <c r="AG671" s="53"/>
      <c r="AH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c r="BM671" s="53"/>
      <c r="BN671" s="53"/>
      <c r="BO671" s="53"/>
      <c r="BP671" s="53"/>
      <c r="BQ671" s="53"/>
      <c r="BR671" s="53"/>
      <c r="BS671" s="53"/>
      <c r="BT671" s="53"/>
      <c r="BU671" s="53"/>
      <c r="BV671" s="53"/>
      <c r="BW671" s="53"/>
      <c r="BX671" s="53"/>
      <c r="BY671" s="53"/>
      <c r="BZ671" s="53"/>
      <c r="CA671" s="53"/>
      <c r="CB671" s="53"/>
      <c r="CC671" s="53"/>
      <c r="CD671" s="53"/>
      <c r="CE671" s="53"/>
      <c r="CF671" s="53"/>
      <c r="CG671" s="53"/>
      <c r="CH671" s="53"/>
      <c r="CI671" s="53"/>
      <c r="CJ671" s="53"/>
      <c r="CK671" s="53"/>
      <c r="CL671" s="53"/>
      <c r="CM671" s="53"/>
      <c r="CN671" s="53"/>
      <c r="CO671" s="53"/>
      <c r="CP671" s="53"/>
      <c r="CQ671" s="53"/>
      <c r="CR671" s="53"/>
      <c r="CS671" s="53"/>
      <c r="CT671" s="53"/>
      <c r="CU671" s="53"/>
      <c r="CV671" s="53"/>
      <c r="CW671" s="53"/>
      <c r="CX671" s="53"/>
      <c r="CY671" s="53"/>
      <c r="CZ671" s="53"/>
      <c r="DA671" s="53"/>
      <c r="DB671" s="53"/>
      <c r="DC671" s="53"/>
      <c r="DD671" s="53"/>
      <c r="DE671" s="53"/>
      <c r="DF671" s="53"/>
      <c r="DG671" s="53"/>
      <c r="DH671" s="53"/>
      <c r="DI671" s="53"/>
      <c r="DJ671" s="53"/>
      <c r="DK671" s="53"/>
      <c r="DL671" s="53"/>
      <c r="DM671" s="53"/>
      <c r="DN671" s="53"/>
      <c r="DO671" s="53"/>
      <c r="DP671" s="53"/>
      <c r="DQ671" s="53"/>
      <c r="DR671" s="53"/>
      <c r="DS671" s="53"/>
      <c r="DT671" s="53"/>
      <c r="DU671" s="53"/>
      <c r="DV671" s="53"/>
      <c r="DW671" s="53"/>
      <c r="DX671" s="53"/>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3"/>
      <c r="FK671" s="53"/>
      <c r="FL671" s="53"/>
      <c r="FM671" s="53"/>
      <c r="FN671" s="53"/>
      <c r="FO671" s="53"/>
      <c r="FP671" s="53"/>
      <c r="FQ671" s="53"/>
      <c r="FR671" s="53"/>
      <c r="FS671" s="53"/>
      <c r="FT671" s="53"/>
      <c r="FU671" s="53"/>
      <c r="FV671" s="53"/>
      <c r="FW671" s="53"/>
      <c r="FX671" s="53"/>
      <c r="FY671" s="53"/>
      <c r="FZ671" s="53"/>
      <c r="GA671" s="53"/>
      <c r="GB671" s="53"/>
      <c r="GC671" s="53"/>
      <c r="GD671" s="53"/>
      <c r="GE671" s="53"/>
      <c r="GF671" s="53"/>
      <c r="GG671" s="53"/>
      <c r="GH671" s="53"/>
      <c r="GI671" s="53"/>
      <c r="GJ671" s="53"/>
      <c r="GK671" s="53"/>
      <c r="GL671" s="53"/>
      <c r="GM671" s="53"/>
      <c r="GN671" s="53"/>
      <c r="GO671" s="53"/>
      <c r="GP671" s="53"/>
      <c r="GQ671" s="53"/>
      <c r="GR671" s="53"/>
      <c r="GS671" s="53"/>
      <c r="GT671" s="53"/>
      <c r="GU671" s="53"/>
      <c r="GV671" s="53"/>
      <c r="GW671" s="53"/>
      <c r="GX671" s="53"/>
      <c r="GY671" s="53"/>
      <c r="GZ671" s="53"/>
      <c r="HA671" s="53"/>
      <c r="HB671" s="53"/>
      <c r="HC671" s="53"/>
      <c r="HD671" s="53"/>
      <c r="HE671" s="53"/>
      <c r="HF671" s="53"/>
      <c r="HG671" s="53"/>
      <c r="HH671" s="53"/>
      <c r="HI671" s="53"/>
      <c r="HJ671" s="53"/>
      <c r="HK671" s="53"/>
      <c r="HL671" s="53"/>
      <c r="HM671" s="53"/>
      <c r="HN671" s="53"/>
      <c r="HO671" s="53"/>
      <c r="HP671" s="53"/>
      <c r="HQ671" s="53"/>
      <c r="HR671" s="53"/>
      <c r="HS671" s="53"/>
      <c r="HT671" s="53"/>
      <c r="HU671" s="53"/>
      <c r="HV671" s="53"/>
      <c r="HW671" s="53"/>
      <c r="HX671" s="53"/>
      <c r="HY671" s="53"/>
      <c r="HZ671" s="53"/>
      <c r="IA671" s="53"/>
      <c r="IB671" s="53"/>
      <c r="IC671" s="53"/>
      <c r="ID671" s="53"/>
      <c r="IE671" s="53"/>
      <c r="IF671" s="53"/>
      <c r="IG671" s="53"/>
      <c r="IH671" s="53"/>
      <c r="II671" s="53"/>
      <c r="IJ671" s="53"/>
      <c r="IK671" s="53"/>
      <c r="IL671" s="53"/>
      <c r="IM671" s="53"/>
      <c r="IN671" s="53"/>
      <c r="IO671" s="53"/>
      <c r="IP671" s="53"/>
      <c r="IQ671" s="53"/>
      <c r="IR671" s="53"/>
      <c r="IS671" s="53"/>
      <c r="IT671" s="53"/>
      <c r="IU671" s="53"/>
      <c r="IV671" s="53"/>
      <c r="IW671" s="53"/>
      <c r="IX671" s="53"/>
      <c r="IY671" s="53"/>
      <c r="IZ671" s="53"/>
      <c r="JA671" s="53"/>
      <c r="JB671" s="53"/>
      <c r="JC671" s="53"/>
      <c r="JD671" s="53"/>
      <c r="JE671" s="53"/>
      <c r="JF671" s="53"/>
      <c r="JG671" s="53"/>
      <c r="JH671" s="53"/>
      <c r="JI671" s="53"/>
      <c r="JJ671" s="53"/>
      <c r="JK671" s="53"/>
      <c r="JL671" s="53"/>
      <c r="JM671" s="53"/>
      <c r="JN671" s="53"/>
      <c r="JO671" s="53"/>
      <c r="JP671" s="53"/>
      <c r="JQ671" s="53"/>
      <c r="JR671" s="53"/>
      <c r="JS671" s="53"/>
      <c r="JT671" s="53"/>
      <c r="JU671" s="53"/>
      <c r="JV671" s="53"/>
      <c r="JW671" s="53"/>
      <c r="JX671" s="53"/>
      <c r="JY671" s="53"/>
      <c r="JZ671" s="53"/>
      <c r="KA671" s="53"/>
      <c r="KB671" s="53"/>
      <c r="KC671" s="53"/>
      <c r="KD671" s="53"/>
      <c r="KE671" s="53"/>
      <c r="KF671" s="53"/>
      <c r="KG671" s="53"/>
      <c r="KH671" s="53"/>
      <c r="KI671" s="53"/>
      <c r="KJ671" s="53"/>
      <c r="KK671" s="53"/>
      <c r="KL671" s="53"/>
      <c r="KM671" s="53"/>
      <c r="KN671" s="53"/>
      <c r="KO671" s="53"/>
      <c r="KP671" s="53"/>
      <c r="KQ671" s="53"/>
      <c r="KR671" s="53"/>
      <c r="KS671" s="53"/>
      <c r="KT671" s="53"/>
      <c r="KU671" s="53"/>
      <c r="KV671" s="53"/>
      <c r="KW671" s="53"/>
      <c r="KX671" s="53"/>
      <c r="KY671" s="53"/>
      <c r="KZ671" s="53"/>
      <c r="LA671" s="53"/>
      <c r="LB671" s="53"/>
      <c r="LC671" s="53"/>
      <c r="LD671" s="53"/>
      <c r="LE671" s="53"/>
      <c r="LF671" s="53"/>
      <c r="LG671" s="53"/>
      <c r="LH671" s="53"/>
      <c r="LI671" s="53"/>
      <c r="LJ671" s="53"/>
      <c r="LK671" s="53"/>
      <c r="LL671" s="53"/>
      <c r="LM671" s="53"/>
      <c r="LN671" s="53"/>
      <c r="LO671" s="53"/>
      <c r="LP671" s="53"/>
      <c r="LQ671" s="53"/>
      <c r="LR671" s="53"/>
      <c r="LS671" s="53"/>
      <c r="LT671" s="53"/>
      <c r="LU671" s="53"/>
      <c r="LV671" s="53"/>
      <c r="LW671" s="53"/>
      <c r="LX671" s="53"/>
      <c r="LY671" s="53"/>
      <c r="LZ671" s="53"/>
      <c r="MA671" s="53"/>
      <c r="MB671" s="53"/>
      <c r="MC671" s="53"/>
      <c r="MD671" s="53"/>
      <c r="ME671" s="53"/>
      <c r="MF671" s="53"/>
      <c r="MG671" s="53"/>
      <c r="MH671" s="53"/>
      <c r="MI671" s="53"/>
      <c r="MJ671" s="53"/>
      <c r="MK671" s="53"/>
      <c r="ML671" s="53"/>
      <c r="MM671" s="53"/>
      <c r="MN671" s="53"/>
      <c r="MO671" s="53"/>
      <c r="MP671" s="53"/>
      <c r="MQ671" s="53"/>
      <c r="MR671" s="53"/>
      <c r="MS671" s="53"/>
      <c r="MT671" s="53"/>
      <c r="MU671" s="53"/>
      <c r="MV671" s="53"/>
      <c r="MW671" s="53"/>
      <c r="MX671" s="53"/>
      <c r="MY671" s="53"/>
      <c r="MZ671" s="53"/>
      <c r="NA671" s="53"/>
      <c r="NB671" s="53"/>
      <c r="NC671" s="53"/>
      <c r="ND671" s="53"/>
      <c r="NE671" s="53"/>
      <c r="NF671" s="53"/>
      <c r="NG671" s="53"/>
      <c r="NH671" s="53"/>
      <c r="NI671" s="53"/>
      <c r="NJ671" s="53"/>
      <c r="NK671" s="53"/>
      <c r="NL671" s="53"/>
      <c r="NM671" s="53"/>
      <c r="NN671" s="53"/>
      <c r="NO671" s="53"/>
      <c r="NP671" s="53"/>
      <c r="NQ671" s="53"/>
      <c r="NR671" s="53"/>
      <c r="NS671" s="53"/>
      <c r="NT671" s="53"/>
      <c r="NU671" s="53"/>
      <c r="NV671" s="53"/>
      <c r="NW671" s="53"/>
      <c r="NX671" s="53"/>
      <c r="NY671" s="53"/>
      <c r="NZ671" s="53"/>
      <c r="OA671" s="53"/>
      <c r="OB671" s="53"/>
      <c r="OC671" s="53"/>
      <c r="OD671" s="53"/>
      <c r="OE671" s="53"/>
      <c r="OF671" s="53"/>
      <c r="OG671" s="53"/>
      <c r="OH671" s="53"/>
      <c r="OI671" s="53"/>
      <c r="OJ671" s="53"/>
      <c r="OK671" s="53"/>
      <c r="OL671" s="53"/>
      <c r="OM671" s="53"/>
      <c r="ON671" s="53"/>
      <c r="OO671" s="53"/>
      <c r="OP671" s="53"/>
      <c r="OQ671" s="53"/>
      <c r="OR671" s="53"/>
      <c r="OS671" s="53"/>
      <c r="OT671" s="53"/>
      <c r="OU671" s="53"/>
      <c r="OV671" s="53"/>
      <c r="OW671" s="53"/>
      <c r="OX671" s="53"/>
      <c r="OY671" s="53"/>
      <c r="OZ671" s="53"/>
      <c r="PA671" s="53"/>
      <c r="PB671" s="53"/>
      <c r="PC671" s="53"/>
      <c r="PD671" s="53"/>
      <c r="PE671" s="53"/>
      <c r="PF671" s="53"/>
      <c r="PG671" s="53"/>
      <c r="PH671" s="53"/>
      <c r="PI671" s="53"/>
      <c r="PJ671" s="53"/>
      <c r="PK671" s="53"/>
      <c r="PL671" s="53"/>
      <c r="PM671" s="53"/>
      <c r="PN671" s="53"/>
      <c r="PO671" s="53"/>
      <c r="PP671" s="53"/>
      <c r="PQ671" s="53"/>
      <c r="PR671" s="53"/>
      <c r="PS671" s="53"/>
      <c r="PT671" s="53"/>
      <c r="PU671" s="53"/>
      <c r="PV671" s="53"/>
      <c r="PW671" s="53"/>
      <c r="PX671" s="53"/>
      <c r="PY671" s="53"/>
      <c r="PZ671" s="53"/>
      <c r="QA671" s="53"/>
      <c r="QB671" s="53"/>
      <c r="QC671" s="53"/>
      <c r="QD671" s="53"/>
      <c r="QE671" s="53"/>
      <c r="QF671" s="53"/>
      <c r="QG671" s="53"/>
      <c r="QH671" s="53"/>
      <c r="QI671" s="53"/>
      <c r="QJ671" s="53"/>
      <c r="QK671" s="53"/>
      <c r="QL671" s="53"/>
      <c r="QM671" s="53"/>
      <c r="QN671" s="53"/>
      <c r="QO671" s="53"/>
      <c r="QP671" s="53"/>
      <c r="QQ671" s="53"/>
      <c r="QR671" s="53"/>
      <c r="QS671" s="53"/>
      <c r="QT671" s="53"/>
      <c r="QU671" s="53"/>
      <c r="QV671" s="53"/>
      <c r="QW671" s="53"/>
      <c r="QX671" s="53"/>
      <c r="QY671" s="53"/>
      <c r="QZ671" s="53"/>
      <c r="RA671" s="53"/>
      <c r="RB671" s="53"/>
      <c r="RC671" s="53"/>
      <c r="RD671" s="53"/>
      <c r="RE671" s="53"/>
      <c r="RF671" s="53"/>
      <c r="RG671" s="53"/>
      <c r="RH671" s="53"/>
      <c r="RI671" s="53"/>
      <c r="RJ671" s="53"/>
      <c r="RK671" s="53"/>
      <c r="RL671" s="53"/>
      <c r="RM671" s="53"/>
      <c r="RN671" s="53"/>
      <c r="RO671" s="53"/>
      <c r="RP671" s="53"/>
      <c r="RQ671" s="53"/>
      <c r="RR671" s="53"/>
      <c r="RS671" s="53"/>
      <c r="RT671" s="53"/>
      <c r="RU671" s="53"/>
      <c r="RV671" s="53"/>
      <c r="RW671" s="53"/>
      <c r="RX671" s="53"/>
      <c r="RY671" s="53"/>
      <c r="RZ671" s="53"/>
      <c r="SA671" s="53"/>
      <c r="SB671" s="53"/>
      <c r="SC671" s="53"/>
      <c r="SD671" s="53"/>
      <c r="SE671" s="53"/>
      <c r="SF671" s="53"/>
      <c r="SG671" s="53"/>
      <c r="SH671" s="53"/>
      <c r="SI671" s="53"/>
      <c r="SJ671" s="53"/>
      <c r="SK671" s="53"/>
      <c r="SL671" s="53"/>
      <c r="SM671" s="53"/>
      <c r="SN671" s="53"/>
      <c r="SO671" s="53"/>
      <c r="SP671" s="53"/>
      <c r="SQ671" s="53"/>
      <c r="SR671" s="53"/>
      <c r="SS671" s="53"/>
      <c r="ST671" s="53"/>
      <c r="SU671" s="53"/>
      <c r="SV671" s="53"/>
      <c r="SW671" s="53"/>
      <c r="SX671" s="53"/>
      <c r="SY671" s="53"/>
      <c r="SZ671" s="53"/>
      <c r="TA671" s="53"/>
      <c r="TB671" s="53"/>
      <c r="TC671" s="53"/>
      <c r="TD671" s="53"/>
      <c r="TE671" s="53"/>
      <c r="TF671" s="53"/>
      <c r="TG671" s="53"/>
      <c r="TH671" s="53"/>
      <c r="TI671" s="53"/>
      <c r="TJ671" s="53"/>
      <c r="TK671" s="53"/>
      <c r="TL671" s="53"/>
      <c r="TM671" s="53"/>
      <c r="TN671" s="53"/>
      <c r="TO671" s="53"/>
      <c r="TP671" s="53"/>
      <c r="TQ671" s="53"/>
      <c r="TR671" s="53"/>
      <c r="TS671" s="53"/>
      <c r="TT671" s="53"/>
      <c r="TU671" s="53"/>
      <c r="TV671" s="53"/>
      <c r="TW671" s="53"/>
      <c r="TX671" s="53"/>
      <c r="TY671" s="53"/>
      <c r="TZ671" s="53"/>
      <c r="UA671" s="53"/>
      <c r="UB671" s="53"/>
      <c r="UC671" s="53"/>
      <c r="UD671" s="53"/>
      <c r="UE671" s="53"/>
      <c r="UF671" s="53"/>
      <c r="UG671" s="53"/>
    </row>
    <row r="672" spans="12:553" s="19" customFormat="1" ht="15.75" customHeight="1" x14ac:dyDescent="0.2">
      <c r="L672" s="66"/>
      <c r="M672" s="66"/>
      <c r="N672" s="52"/>
      <c r="O672" s="53"/>
      <c r="P672" s="53"/>
      <c r="Q672" s="53"/>
      <c r="R672" s="53"/>
      <c r="S672" s="53"/>
      <c r="T672" s="53"/>
      <c r="U672" s="53"/>
      <c r="V672" s="53"/>
      <c r="W672" s="53"/>
      <c r="X672" s="53"/>
      <c r="Y672" s="53"/>
      <c r="Z672" s="53"/>
      <c r="AA672" s="53"/>
      <c r="AB672" s="53"/>
      <c r="AC672" s="53"/>
      <c r="AD672" s="53"/>
      <c r="AE672" s="53"/>
      <c r="AF672" s="53"/>
      <c r="AG672" s="53"/>
      <c r="AH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c r="BM672" s="53"/>
      <c r="BN672" s="53"/>
      <c r="BO672" s="53"/>
      <c r="BP672" s="53"/>
      <c r="BQ672" s="53"/>
      <c r="BR672" s="53"/>
      <c r="BS672" s="53"/>
      <c r="BT672" s="53"/>
      <c r="BU672" s="53"/>
      <c r="BV672" s="53"/>
      <c r="BW672" s="53"/>
      <c r="BX672" s="53"/>
      <c r="BY672" s="53"/>
      <c r="BZ672" s="53"/>
      <c r="CA672" s="53"/>
      <c r="CB672" s="53"/>
      <c r="CC672" s="53"/>
      <c r="CD672" s="53"/>
      <c r="CE672" s="53"/>
      <c r="CF672" s="53"/>
      <c r="CG672" s="53"/>
      <c r="CH672" s="53"/>
      <c r="CI672" s="53"/>
      <c r="CJ672" s="53"/>
      <c r="CK672" s="53"/>
      <c r="CL672" s="53"/>
      <c r="CM672" s="53"/>
      <c r="CN672" s="53"/>
      <c r="CO672" s="53"/>
      <c r="CP672" s="53"/>
      <c r="CQ672" s="53"/>
      <c r="CR672" s="53"/>
      <c r="CS672" s="53"/>
      <c r="CT672" s="53"/>
      <c r="CU672" s="53"/>
      <c r="CV672" s="53"/>
      <c r="CW672" s="53"/>
      <c r="CX672" s="53"/>
      <c r="CY672" s="53"/>
      <c r="CZ672" s="53"/>
      <c r="DA672" s="53"/>
      <c r="DB672" s="53"/>
      <c r="DC672" s="53"/>
      <c r="DD672" s="53"/>
      <c r="DE672" s="53"/>
      <c r="DF672" s="53"/>
      <c r="DG672" s="53"/>
      <c r="DH672" s="53"/>
      <c r="DI672" s="53"/>
      <c r="DJ672" s="53"/>
      <c r="DK672" s="53"/>
      <c r="DL672" s="53"/>
      <c r="DM672" s="53"/>
      <c r="DN672" s="53"/>
      <c r="DO672" s="53"/>
      <c r="DP672" s="53"/>
      <c r="DQ672" s="53"/>
      <c r="DR672" s="53"/>
      <c r="DS672" s="53"/>
      <c r="DT672" s="53"/>
      <c r="DU672" s="53"/>
      <c r="DV672" s="53"/>
      <c r="DW672" s="53"/>
      <c r="DX672" s="53"/>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3"/>
      <c r="FK672" s="53"/>
      <c r="FL672" s="53"/>
      <c r="FM672" s="53"/>
      <c r="FN672" s="53"/>
      <c r="FO672" s="53"/>
      <c r="FP672" s="53"/>
      <c r="FQ672" s="53"/>
      <c r="FR672" s="53"/>
      <c r="FS672" s="53"/>
      <c r="FT672" s="53"/>
      <c r="FU672" s="53"/>
      <c r="FV672" s="53"/>
      <c r="FW672" s="53"/>
      <c r="FX672" s="53"/>
      <c r="FY672" s="53"/>
      <c r="FZ672" s="53"/>
      <c r="GA672" s="53"/>
      <c r="GB672" s="53"/>
      <c r="GC672" s="53"/>
      <c r="GD672" s="53"/>
      <c r="GE672" s="53"/>
      <c r="GF672" s="53"/>
      <c r="GG672" s="53"/>
      <c r="GH672" s="53"/>
      <c r="GI672" s="53"/>
      <c r="GJ672" s="53"/>
      <c r="GK672" s="53"/>
      <c r="GL672" s="53"/>
      <c r="GM672" s="53"/>
      <c r="GN672" s="53"/>
      <c r="GO672" s="53"/>
      <c r="GP672" s="53"/>
      <c r="GQ672" s="53"/>
      <c r="GR672" s="53"/>
      <c r="GS672" s="53"/>
      <c r="GT672" s="53"/>
      <c r="GU672" s="53"/>
      <c r="GV672" s="53"/>
      <c r="GW672" s="53"/>
      <c r="GX672" s="53"/>
      <c r="GY672" s="53"/>
      <c r="GZ672" s="53"/>
      <c r="HA672" s="53"/>
      <c r="HB672" s="53"/>
      <c r="HC672" s="53"/>
      <c r="HD672" s="53"/>
      <c r="HE672" s="53"/>
      <c r="HF672" s="53"/>
      <c r="HG672" s="53"/>
      <c r="HH672" s="53"/>
      <c r="HI672" s="53"/>
      <c r="HJ672" s="53"/>
      <c r="HK672" s="53"/>
      <c r="HL672" s="53"/>
      <c r="HM672" s="53"/>
      <c r="HN672" s="53"/>
      <c r="HO672" s="53"/>
      <c r="HP672" s="53"/>
      <c r="HQ672" s="53"/>
      <c r="HR672" s="53"/>
      <c r="HS672" s="53"/>
      <c r="HT672" s="53"/>
      <c r="HU672" s="53"/>
      <c r="HV672" s="53"/>
      <c r="HW672" s="53"/>
      <c r="HX672" s="53"/>
      <c r="HY672" s="53"/>
      <c r="HZ672" s="53"/>
      <c r="IA672" s="53"/>
      <c r="IB672" s="53"/>
      <c r="IC672" s="53"/>
      <c r="ID672" s="53"/>
      <c r="IE672" s="53"/>
      <c r="IF672" s="53"/>
      <c r="IG672" s="53"/>
      <c r="IH672" s="53"/>
      <c r="II672" s="53"/>
      <c r="IJ672" s="53"/>
      <c r="IK672" s="53"/>
      <c r="IL672" s="53"/>
      <c r="IM672" s="53"/>
      <c r="IN672" s="53"/>
      <c r="IO672" s="53"/>
      <c r="IP672" s="53"/>
      <c r="IQ672" s="53"/>
      <c r="IR672" s="53"/>
      <c r="IS672" s="53"/>
      <c r="IT672" s="53"/>
      <c r="IU672" s="53"/>
      <c r="IV672" s="53"/>
      <c r="IW672" s="53"/>
      <c r="IX672" s="53"/>
      <c r="IY672" s="53"/>
      <c r="IZ672" s="53"/>
      <c r="JA672" s="53"/>
      <c r="JB672" s="53"/>
      <c r="JC672" s="53"/>
      <c r="JD672" s="53"/>
      <c r="JE672" s="53"/>
      <c r="JF672" s="53"/>
      <c r="JG672" s="53"/>
      <c r="JH672" s="53"/>
      <c r="JI672" s="53"/>
      <c r="JJ672" s="53"/>
      <c r="JK672" s="53"/>
      <c r="JL672" s="53"/>
      <c r="JM672" s="53"/>
      <c r="JN672" s="53"/>
      <c r="JO672" s="53"/>
      <c r="JP672" s="53"/>
      <c r="JQ672" s="53"/>
      <c r="JR672" s="53"/>
      <c r="JS672" s="53"/>
      <c r="JT672" s="53"/>
      <c r="JU672" s="53"/>
      <c r="JV672" s="53"/>
      <c r="JW672" s="53"/>
      <c r="JX672" s="53"/>
      <c r="JY672" s="53"/>
      <c r="JZ672" s="53"/>
      <c r="KA672" s="53"/>
      <c r="KB672" s="53"/>
      <c r="KC672" s="53"/>
      <c r="KD672" s="53"/>
      <c r="KE672" s="53"/>
      <c r="KF672" s="53"/>
      <c r="KG672" s="53"/>
      <c r="KH672" s="53"/>
      <c r="KI672" s="53"/>
      <c r="KJ672" s="53"/>
      <c r="KK672" s="53"/>
      <c r="KL672" s="53"/>
      <c r="KM672" s="53"/>
      <c r="KN672" s="53"/>
      <c r="KO672" s="53"/>
      <c r="KP672" s="53"/>
      <c r="KQ672" s="53"/>
      <c r="KR672" s="53"/>
      <c r="KS672" s="53"/>
      <c r="KT672" s="53"/>
      <c r="KU672" s="53"/>
      <c r="KV672" s="53"/>
      <c r="KW672" s="53"/>
      <c r="KX672" s="53"/>
      <c r="KY672" s="53"/>
      <c r="KZ672" s="53"/>
      <c r="LA672" s="53"/>
      <c r="LB672" s="53"/>
      <c r="LC672" s="53"/>
      <c r="LD672" s="53"/>
      <c r="LE672" s="53"/>
      <c r="LF672" s="53"/>
      <c r="LG672" s="53"/>
      <c r="LH672" s="53"/>
      <c r="LI672" s="53"/>
      <c r="LJ672" s="53"/>
      <c r="LK672" s="53"/>
      <c r="LL672" s="53"/>
      <c r="LM672" s="53"/>
      <c r="LN672" s="53"/>
      <c r="LO672" s="53"/>
      <c r="LP672" s="53"/>
      <c r="LQ672" s="53"/>
      <c r="LR672" s="53"/>
      <c r="LS672" s="53"/>
      <c r="LT672" s="53"/>
      <c r="LU672" s="53"/>
      <c r="LV672" s="53"/>
      <c r="LW672" s="53"/>
      <c r="LX672" s="53"/>
      <c r="LY672" s="53"/>
      <c r="LZ672" s="53"/>
      <c r="MA672" s="53"/>
      <c r="MB672" s="53"/>
      <c r="MC672" s="53"/>
      <c r="MD672" s="53"/>
      <c r="ME672" s="53"/>
      <c r="MF672" s="53"/>
      <c r="MG672" s="53"/>
      <c r="MH672" s="53"/>
      <c r="MI672" s="53"/>
      <c r="MJ672" s="53"/>
      <c r="MK672" s="53"/>
      <c r="ML672" s="53"/>
      <c r="MM672" s="53"/>
      <c r="MN672" s="53"/>
      <c r="MO672" s="53"/>
      <c r="MP672" s="53"/>
      <c r="MQ672" s="53"/>
      <c r="MR672" s="53"/>
      <c r="MS672" s="53"/>
      <c r="MT672" s="53"/>
      <c r="MU672" s="53"/>
      <c r="MV672" s="53"/>
      <c r="MW672" s="53"/>
      <c r="MX672" s="53"/>
      <c r="MY672" s="53"/>
      <c r="MZ672" s="53"/>
      <c r="NA672" s="53"/>
      <c r="NB672" s="53"/>
      <c r="NC672" s="53"/>
      <c r="ND672" s="53"/>
      <c r="NE672" s="53"/>
      <c r="NF672" s="53"/>
      <c r="NG672" s="53"/>
      <c r="NH672" s="53"/>
      <c r="NI672" s="53"/>
      <c r="NJ672" s="53"/>
      <c r="NK672" s="53"/>
      <c r="NL672" s="53"/>
      <c r="NM672" s="53"/>
      <c r="NN672" s="53"/>
      <c r="NO672" s="53"/>
      <c r="NP672" s="53"/>
      <c r="NQ672" s="53"/>
      <c r="NR672" s="53"/>
      <c r="NS672" s="53"/>
      <c r="NT672" s="53"/>
      <c r="NU672" s="53"/>
      <c r="NV672" s="53"/>
      <c r="NW672" s="53"/>
      <c r="NX672" s="53"/>
      <c r="NY672" s="53"/>
      <c r="NZ672" s="53"/>
      <c r="OA672" s="53"/>
      <c r="OB672" s="53"/>
      <c r="OC672" s="53"/>
      <c r="OD672" s="53"/>
      <c r="OE672" s="53"/>
      <c r="OF672" s="53"/>
      <c r="OG672" s="53"/>
      <c r="OH672" s="53"/>
      <c r="OI672" s="53"/>
      <c r="OJ672" s="53"/>
      <c r="OK672" s="53"/>
      <c r="OL672" s="53"/>
      <c r="OM672" s="53"/>
      <c r="ON672" s="53"/>
      <c r="OO672" s="53"/>
      <c r="OP672" s="53"/>
      <c r="OQ672" s="53"/>
      <c r="OR672" s="53"/>
      <c r="OS672" s="53"/>
      <c r="OT672" s="53"/>
      <c r="OU672" s="53"/>
      <c r="OV672" s="53"/>
      <c r="OW672" s="53"/>
      <c r="OX672" s="53"/>
      <c r="OY672" s="53"/>
      <c r="OZ672" s="53"/>
      <c r="PA672" s="53"/>
      <c r="PB672" s="53"/>
      <c r="PC672" s="53"/>
      <c r="PD672" s="53"/>
      <c r="PE672" s="53"/>
      <c r="PF672" s="53"/>
      <c r="PG672" s="53"/>
      <c r="PH672" s="53"/>
      <c r="PI672" s="53"/>
      <c r="PJ672" s="53"/>
      <c r="PK672" s="53"/>
      <c r="PL672" s="53"/>
      <c r="PM672" s="53"/>
      <c r="PN672" s="53"/>
      <c r="PO672" s="53"/>
      <c r="PP672" s="53"/>
      <c r="PQ672" s="53"/>
      <c r="PR672" s="53"/>
      <c r="PS672" s="53"/>
      <c r="PT672" s="53"/>
      <c r="PU672" s="53"/>
      <c r="PV672" s="53"/>
      <c r="PW672" s="53"/>
      <c r="PX672" s="53"/>
      <c r="PY672" s="53"/>
      <c r="PZ672" s="53"/>
      <c r="QA672" s="53"/>
      <c r="QB672" s="53"/>
      <c r="QC672" s="53"/>
      <c r="QD672" s="53"/>
      <c r="QE672" s="53"/>
      <c r="QF672" s="53"/>
      <c r="QG672" s="53"/>
      <c r="QH672" s="53"/>
      <c r="QI672" s="53"/>
      <c r="QJ672" s="53"/>
      <c r="QK672" s="53"/>
      <c r="QL672" s="53"/>
      <c r="QM672" s="53"/>
      <c r="QN672" s="53"/>
      <c r="QO672" s="53"/>
      <c r="QP672" s="53"/>
      <c r="QQ672" s="53"/>
      <c r="QR672" s="53"/>
      <c r="QS672" s="53"/>
      <c r="QT672" s="53"/>
      <c r="QU672" s="53"/>
      <c r="QV672" s="53"/>
      <c r="QW672" s="53"/>
      <c r="QX672" s="53"/>
      <c r="QY672" s="53"/>
      <c r="QZ672" s="53"/>
      <c r="RA672" s="53"/>
      <c r="RB672" s="53"/>
      <c r="RC672" s="53"/>
      <c r="RD672" s="53"/>
      <c r="RE672" s="53"/>
      <c r="RF672" s="53"/>
      <c r="RG672" s="53"/>
      <c r="RH672" s="53"/>
      <c r="RI672" s="53"/>
      <c r="RJ672" s="53"/>
      <c r="RK672" s="53"/>
      <c r="RL672" s="53"/>
      <c r="RM672" s="53"/>
      <c r="RN672" s="53"/>
      <c r="RO672" s="53"/>
      <c r="RP672" s="53"/>
      <c r="RQ672" s="53"/>
      <c r="RR672" s="53"/>
      <c r="RS672" s="53"/>
      <c r="RT672" s="53"/>
      <c r="RU672" s="53"/>
      <c r="RV672" s="53"/>
      <c r="RW672" s="53"/>
      <c r="RX672" s="53"/>
      <c r="RY672" s="53"/>
      <c r="RZ672" s="53"/>
      <c r="SA672" s="53"/>
      <c r="SB672" s="53"/>
      <c r="SC672" s="53"/>
      <c r="SD672" s="53"/>
      <c r="SE672" s="53"/>
      <c r="SF672" s="53"/>
      <c r="SG672" s="53"/>
      <c r="SH672" s="53"/>
      <c r="SI672" s="53"/>
      <c r="SJ672" s="53"/>
      <c r="SK672" s="53"/>
      <c r="SL672" s="53"/>
      <c r="SM672" s="53"/>
      <c r="SN672" s="53"/>
      <c r="SO672" s="53"/>
      <c r="SP672" s="53"/>
      <c r="SQ672" s="53"/>
      <c r="SR672" s="53"/>
      <c r="SS672" s="53"/>
      <c r="ST672" s="53"/>
      <c r="SU672" s="53"/>
      <c r="SV672" s="53"/>
      <c r="SW672" s="53"/>
      <c r="SX672" s="53"/>
      <c r="SY672" s="53"/>
      <c r="SZ672" s="53"/>
      <c r="TA672" s="53"/>
      <c r="TB672" s="53"/>
      <c r="TC672" s="53"/>
      <c r="TD672" s="53"/>
      <c r="TE672" s="53"/>
      <c r="TF672" s="53"/>
      <c r="TG672" s="53"/>
      <c r="TH672" s="53"/>
      <c r="TI672" s="53"/>
      <c r="TJ672" s="53"/>
      <c r="TK672" s="53"/>
      <c r="TL672" s="53"/>
      <c r="TM672" s="53"/>
      <c r="TN672" s="53"/>
      <c r="TO672" s="53"/>
      <c r="TP672" s="53"/>
      <c r="TQ672" s="53"/>
      <c r="TR672" s="53"/>
      <c r="TS672" s="53"/>
      <c r="TT672" s="53"/>
      <c r="TU672" s="53"/>
      <c r="TV672" s="53"/>
      <c r="TW672" s="53"/>
      <c r="TX672" s="53"/>
      <c r="TY672" s="53"/>
      <c r="TZ672" s="53"/>
      <c r="UA672" s="53"/>
      <c r="UB672" s="53"/>
      <c r="UC672" s="53"/>
      <c r="UD672" s="53"/>
      <c r="UE672" s="53"/>
      <c r="UF672" s="53"/>
      <c r="UG672" s="53"/>
    </row>
    <row r="673" spans="12:553" s="19" customFormat="1" ht="15.75" customHeight="1" x14ac:dyDescent="0.2">
      <c r="L673" s="66"/>
      <c r="M673" s="66"/>
      <c r="N673" s="52"/>
      <c r="O673" s="53"/>
      <c r="P673" s="53"/>
      <c r="Q673" s="53"/>
      <c r="R673" s="53"/>
      <c r="S673" s="53"/>
      <c r="T673" s="53"/>
      <c r="U673" s="53"/>
      <c r="V673" s="53"/>
      <c r="W673" s="53"/>
      <c r="X673" s="53"/>
      <c r="Y673" s="53"/>
      <c r="Z673" s="53"/>
      <c r="AA673" s="53"/>
      <c r="AB673" s="53"/>
      <c r="AC673" s="53"/>
      <c r="AD673" s="53"/>
      <c r="AE673" s="53"/>
      <c r="AF673" s="53"/>
      <c r="AG673" s="53"/>
      <c r="AH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c r="BM673" s="53"/>
      <c r="BN673" s="53"/>
      <c r="BO673" s="53"/>
      <c r="BP673" s="53"/>
      <c r="BQ673" s="53"/>
      <c r="BR673" s="53"/>
      <c r="BS673" s="53"/>
      <c r="BT673" s="53"/>
      <c r="BU673" s="53"/>
      <c r="BV673" s="53"/>
      <c r="BW673" s="53"/>
      <c r="BX673" s="53"/>
      <c r="BY673" s="53"/>
      <c r="BZ673" s="53"/>
      <c r="CA673" s="53"/>
      <c r="CB673" s="53"/>
      <c r="CC673" s="53"/>
      <c r="CD673" s="53"/>
      <c r="CE673" s="53"/>
      <c r="CF673" s="53"/>
      <c r="CG673" s="53"/>
      <c r="CH673" s="53"/>
      <c r="CI673" s="53"/>
      <c r="CJ673" s="53"/>
      <c r="CK673" s="53"/>
      <c r="CL673" s="53"/>
      <c r="CM673" s="53"/>
      <c r="CN673" s="53"/>
      <c r="CO673" s="53"/>
      <c r="CP673" s="53"/>
      <c r="CQ673" s="53"/>
      <c r="CR673" s="53"/>
      <c r="CS673" s="53"/>
      <c r="CT673" s="53"/>
      <c r="CU673" s="53"/>
      <c r="CV673" s="53"/>
      <c r="CW673" s="53"/>
      <c r="CX673" s="53"/>
      <c r="CY673" s="53"/>
      <c r="CZ673" s="53"/>
      <c r="DA673" s="53"/>
      <c r="DB673" s="53"/>
      <c r="DC673" s="53"/>
      <c r="DD673" s="53"/>
      <c r="DE673" s="53"/>
      <c r="DF673" s="53"/>
      <c r="DG673" s="53"/>
      <c r="DH673" s="53"/>
      <c r="DI673" s="53"/>
      <c r="DJ673" s="53"/>
      <c r="DK673" s="53"/>
      <c r="DL673" s="53"/>
      <c r="DM673" s="53"/>
      <c r="DN673" s="53"/>
      <c r="DO673" s="53"/>
      <c r="DP673" s="53"/>
      <c r="DQ673" s="53"/>
      <c r="DR673" s="53"/>
      <c r="DS673" s="53"/>
      <c r="DT673" s="53"/>
      <c r="DU673" s="53"/>
      <c r="DV673" s="53"/>
      <c r="DW673" s="53"/>
      <c r="DX673" s="53"/>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3"/>
      <c r="FK673" s="53"/>
      <c r="FL673" s="53"/>
      <c r="FM673" s="53"/>
      <c r="FN673" s="53"/>
      <c r="FO673" s="53"/>
      <c r="FP673" s="53"/>
      <c r="FQ673" s="53"/>
      <c r="FR673" s="53"/>
      <c r="FS673" s="53"/>
      <c r="FT673" s="53"/>
      <c r="FU673" s="53"/>
      <c r="FV673" s="53"/>
      <c r="FW673" s="53"/>
      <c r="FX673" s="53"/>
      <c r="FY673" s="53"/>
      <c r="FZ673" s="53"/>
      <c r="GA673" s="53"/>
      <c r="GB673" s="53"/>
      <c r="GC673" s="53"/>
      <c r="GD673" s="53"/>
      <c r="GE673" s="53"/>
      <c r="GF673" s="53"/>
      <c r="GG673" s="53"/>
      <c r="GH673" s="53"/>
      <c r="GI673" s="53"/>
      <c r="GJ673" s="53"/>
      <c r="GK673" s="53"/>
      <c r="GL673" s="53"/>
      <c r="GM673" s="53"/>
      <c r="GN673" s="53"/>
      <c r="GO673" s="53"/>
      <c r="GP673" s="53"/>
      <c r="GQ673" s="53"/>
      <c r="GR673" s="53"/>
      <c r="GS673" s="53"/>
      <c r="GT673" s="53"/>
      <c r="GU673" s="53"/>
      <c r="GV673" s="53"/>
      <c r="GW673" s="53"/>
      <c r="GX673" s="53"/>
      <c r="GY673" s="53"/>
      <c r="GZ673" s="53"/>
      <c r="HA673" s="53"/>
      <c r="HB673" s="53"/>
      <c r="HC673" s="53"/>
      <c r="HD673" s="53"/>
      <c r="HE673" s="53"/>
      <c r="HF673" s="53"/>
      <c r="HG673" s="53"/>
      <c r="HH673" s="53"/>
      <c r="HI673" s="53"/>
      <c r="HJ673" s="53"/>
      <c r="HK673" s="53"/>
      <c r="HL673" s="53"/>
      <c r="HM673" s="53"/>
      <c r="HN673" s="53"/>
      <c r="HO673" s="53"/>
      <c r="HP673" s="53"/>
      <c r="HQ673" s="53"/>
      <c r="HR673" s="53"/>
      <c r="HS673" s="53"/>
      <c r="HT673" s="53"/>
      <c r="HU673" s="53"/>
      <c r="HV673" s="53"/>
      <c r="HW673" s="53"/>
      <c r="HX673" s="53"/>
      <c r="HY673" s="53"/>
      <c r="HZ673" s="53"/>
      <c r="IA673" s="53"/>
      <c r="IB673" s="53"/>
      <c r="IC673" s="53"/>
      <c r="ID673" s="53"/>
      <c r="IE673" s="53"/>
      <c r="IF673" s="53"/>
      <c r="IG673" s="53"/>
      <c r="IH673" s="53"/>
      <c r="II673" s="53"/>
      <c r="IJ673" s="53"/>
      <c r="IK673" s="53"/>
      <c r="IL673" s="53"/>
      <c r="IM673" s="53"/>
      <c r="IN673" s="53"/>
      <c r="IO673" s="53"/>
      <c r="IP673" s="53"/>
      <c r="IQ673" s="53"/>
      <c r="IR673" s="53"/>
      <c r="IS673" s="53"/>
      <c r="IT673" s="53"/>
      <c r="IU673" s="53"/>
      <c r="IV673" s="53"/>
      <c r="IW673" s="53"/>
      <c r="IX673" s="53"/>
      <c r="IY673" s="53"/>
      <c r="IZ673" s="53"/>
      <c r="JA673" s="53"/>
      <c r="JB673" s="53"/>
      <c r="JC673" s="53"/>
      <c r="JD673" s="53"/>
      <c r="JE673" s="53"/>
      <c r="JF673" s="53"/>
      <c r="JG673" s="53"/>
      <c r="JH673" s="53"/>
      <c r="JI673" s="53"/>
      <c r="JJ673" s="53"/>
      <c r="JK673" s="53"/>
      <c r="JL673" s="53"/>
      <c r="JM673" s="53"/>
      <c r="JN673" s="53"/>
      <c r="JO673" s="53"/>
      <c r="JP673" s="53"/>
      <c r="JQ673" s="53"/>
      <c r="JR673" s="53"/>
      <c r="JS673" s="53"/>
      <c r="JT673" s="53"/>
      <c r="JU673" s="53"/>
      <c r="JV673" s="53"/>
      <c r="JW673" s="53"/>
      <c r="JX673" s="53"/>
      <c r="JY673" s="53"/>
      <c r="JZ673" s="53"/>
      <c r="KA673" s="53"/>
      <c r="KB673" s="53"/>
      <c r="KC673" s="53"/>
      <c r="KD673" s="53"/>
      <c r="KE673" s="53"/>
      <c r="KF673" s="53"/>
      <c r="KG673" s="53"/>
      <c r="KH673" s="53"/>
      <c r="KI673" s="53"/>
      <c r="KJ673" s="53"/>
      <c r="KK673" s="53"/>
      <c r="KL673" s="53"/>
      <c r="KM673" s="53"/>
      <c r="KN673" s="53"/>
      <c r="KO673" s="53"/>
      <c r="KP673" s="53"/>
      <c r="KQ673" s="53"/>
      <c r="KR673" s="53"/>
      <c r="KS673" s="53"/>
      <c r="KT673" s="53"/>
      <c r="KU673" s="53"/>
      <c r="KV673" s="53"/>
      <c r="KW673" s="53"/>
      <c r="KX673" s="53"/>
      <c r="KY673" s="53"/>
      <c r="KZ673" s="53"/>
      <c r="LA673" s="53"/>
      <c r="LB673" s="53"/>
      <c r="LC673" s="53"/>
      <c r="LD673" s="53"/>
      <c r="LE673" s="53"/>
      <c r="LF673" s="53"/>
      <c r="LG673" s="53"/>
      <c r="LH673" s="53"/>
      <c r="LI673" s="53"/>
      <c r="LJ673" s="53"/>
      <c r="LK673" s="53"/>
      <c r="LL673" s="53"/>
      <c r="LM673" s="53"/>
      <c r="LN673" s="53"/>
      <c r="LO673" s="53"/>
      <c r="LP673" s="53"/>
      <c r="LQ673" s="53"/>
      <c r="LR673" s="53"/>
      <c r="LS673" s="53"/>
      <c r="LT673" s="53"/>
      <c r="LU673" s="53"/>
      <c r="LV673" s="53"/>
      <c r="LW673" s="53"/>
      <c r="LX673" s="53"/>
      <c r="LY673" s="53"/>
      <c r="LZ673" s="53"/>
      <c r="MA673" s="53"/>
      <c r="MB673" s="53"/>
      <c r="MC673" s="53"/>
      <c r="MD673" s="53"/>
      <c r="ME673" s="53"/>
      <c r="MF673" s="53"/>
      <c r="MG673" s="53"/>
      <c r="MH673" s="53"/>
      <c r="MI673" s="53"/>
      <c r="MJ673" s="53"/>
      <c r="MK673" s="53"/>
      <c r="ML673" s="53"/>
      <c r="MM673" s="53"/>
      <c r="MN673" s="53"/>
      <c r="MO673" s="53"/>
      <c r="MP673" s="53"/>
      <c r="MQ673" s="53"/>
      <c r="MR673" s="53"/>
      <c r="MS673" s="53"/>
      <c r="MT673" s="53"/>
      <c r="MU673" s="53"/>
      <c r="MV673" s="53"/>
      <c r="MW673" s="53"/>
      <c r="MX673" s="53"/>
      <c r="MY673" s="53"/>
      <c r="MZ673" s="53"/>
      <c r="NA673" s="53"/>
      <c r="NB673" s="53"/>
      <c r="NC673" s="53"/>
      <c r="ND673" s="53"/>
      <c r="NE673" s="53"/>
      <c r="NF673" s="53"/>
      <c r="NG673" s="53"/>
      <c r="NH673" s="53"/>
      <c r="NI673" s="53"/>
      <c r="NJ673" s="53"/>
      <c r="NK673" s="53"/>
      <c r="NL673" s="53"/>
      <c r="NM673" s="53"/>
      <c r="NN673" s="53"/>
      <c r="NO673" s="53"/>
      <c r="NP673" s="53"/>
      <c r="NQ673" s="53"/>
      <c r="NR673" s="53"/>
      <c r="NS673" s="53"/>
      <c r="NT673" s="53"/>
      <c r="NU673" s="53"/>
      <c r="NV673" s="53"/>
      <c r="NW673" s="53"/>
      <c r="NX673" s="53"/>
      <c r="NY673" s="53"/>
      <c r="NZ673" s="53"/>
      <c r="OA673" s="53"/>
      <c r="OB673" s="53"/>
      <c r="OC673" s="53"/>
      <c r="OD673" s="53"/>
      <c r="OE673" s="53"/>
      <c r="OF673" s="53"/>
      <c r="OG673" s="53"/>
      <c r="OH673" s="53"/>
      <c r="OI673" s="53"/>
      <c r="OJ673" s="53"/>
      <c r="OK673" s="53"/>
      <c r="OL673" s="53"/>
      <c r="OM673" s="53"/>
      <c r="ON673" s="53"/>
      <c r="OO673" s="53"/>
      <c r="OP673" s="53"/>
      <c r="OQ673" s="53"/>
      <c r="OR673" s="53"/>
      <c r="OS673" s="53"/>
      <c r="OT673" s="53"/>
      <c r="OU673" s="53"/>
      <c r="OV673" s="53"/>
      <c r="OW673" s="53"/>
      <c r="OX673" s="53"/>
      <c r="OY673" s="53"/>
      <c r="OZ673" s="53"/>
      <c r="PA673" s="53"/>
      <c r="PB673" s="53"/>
      <c r="PC673" s="53"/>
      <c r="PD673" s="53"/>
      <c r="PE673" s="53"/>
      <c r="PF673" s="53"/>
      <c r="PG673" s="53"/>
      <c r="PH673" s="53"/>
      <c r="PI673" s="53"/>
      <c r="PJ673" s="53"/>
      <c r="PK673" s="53"/>
      <c r="PL673" s="53"/>
      <c r="PM673" s="53"/>
      <c r="PN673" s="53"/>
      <c r="PO673" s="53"/>
      <c r="PP673" s="53"/>
      <c r="PQ673" s="53"/>
      <c r="PR673" s="53"/>
      <c r="PS673" s="53"/>
      <c r="PT673" s="53"/>
      <c r="PU673" s="53"/>
      <c r="PV673" s="53"/>
      <c r="PW673" s="53"/>
      <c r="PX673" s="53"/>
      <c r="PY673" s="53"/>
      <c r="PZ673" s="53"/>
      <c r="QA673" s="53"/>
      <c r="QB673" s="53"/>
      <c r="QC673" s="53"/>
      <c r="QD673" s="53"/>
      <c r="QE673" s="53"/>
      <c r="QF673" s="53"/>
      <c r="QG673" s="53"/>
      <c r="QH673" s="53"/>
      <c r="QI673" s="53"/>
      <c r="QJ673" s="53"/>
      <c r="QK673" s="53"/>
      <c r="QL673" s="53"/>
      <c r="QM673" s="53"/>
      <c r="QN673" s="53"/>
      <c r="QO673" s="53"/>
      <c r="QP673" s="53"/>
      <c r="QQ673" s="53"/>
      <c r="QR673" s="53"/>
      <c r="QS673" s="53"/>
      <c r="QT673" s="53"/>
      <c r="QU673" s="53"/>
      <c r="QV673" s="53"/>
      <c r="QW673" s="53"/>
      <c r="QX673" s="53"/>
      <c r="QY673" s="53"/>
      <c r="QZ673" s="53"/>
      <c r="RA673" s="53"/>
      <c r="RB673" s="53"/>
      <c r="RC673" s="53"/>
      <c r="RD673" s="53"/>
      <c r="RE673" s="53"/>
      <c r="RF673" s="53"/>
      <c r="RG673" s="53"/>
      <c r="RH673" s="53"/>
      <c r="RI673" s="53"/>
      <c r="RJ673" s="53"/>
      <c r="RK673" s="53"/>
      <c r="RL673" s="53"/>
      <c r="RM673" s="53"/>
      <c r="RN673" s="53"/>
      <c r="RO673" s="53"/>
      <c r="RP673" s="53"/>
      <c r="RQ673" s="53"/>
      <c r="RR673" s="53"/>
      <c r="RS673" s="53"/>
      <c r="RT673" s="53"/>
      <c r="RU673" s="53"/>
      <c r="RV673" s="53"/>
      <c r="RW673" s="53"/>
      <c r="RX673" s="53"/>
      <c r="RY673" s="53"/>
      <c r="RZ673" s="53"/>
      <c r="SA673" s="53"/>
      <c r="SB673" s="53"/>
      <c r="SC673" s="53"/>
      <c r="SD673" s="53"/>
      <c r="SE673" s="53"/>
      <c r="SF673" s="53"/>
      <c r="SG673" s="53"/>
      <c r="SH673" s="53"/>
      <c r="SI673" s="53"/>
      <c r="SJ673" s="53"/>
      <c r="SK673" s="53"/>
      <c r="SL673" s="53"/>
      <c r="SM673" s="53"/>
      <c r="SN673" s="53"/>
      <c r="SO673" s="53"/>
      <c r="SP673" s="53"/>
      <c r="SQ673" s="53"/>
      <c r="SR673" s="53"/>
      <c r="SS673" s="53"/>
      <c r="ST673" s="53"/>
      <c r="SU673" s="53"/>
      <c r="SV673" s="53"/>
      <c r="SW673" s="53"/>
      <c r="SX673" s="53"/>
      <c r="SY673" s="53"/>
      <c r="SZ673" s="53"/>
      <c r="TA673" s="53"/>
      <c r="TB673" s="53"/>
      <c r="TC673" s="53"/>
      <c r="TD673" s="53"/>
      <c r="TE673" s="53"/>
      <c r="TF673" s="53"/>
      <c r="TG673" s="53"/>
      <c r="TH673" s="53"/>
      <c r="TI673" s="53"/>
      <c r="TJ673" s="53"/>
      <c r="TK673" s="53"/>
      <c r="TL673" s="53"/>
      <c r="TM673" s="53"/>
      <c r="TN673" s="53"/>
      <c r="TO673" s="53"/>
      <c r="TP673" s="53"/>
      <c r="TQ673" s="53"/>
      <c r="TR673" s="53"/>
      <c r="TS673" s="53"/>
      <c r="TT673" s="53"/>
      <c r="TU673" s="53"/>
      <c r="TV673" s="53"/>
      <c r="TW673" s="53"/>
      <c r="TX673" s="53"/>
      <c r="TY673" s="53"/>
      <c r="TZ673" s="53"/>
      <c r="UA673" s="53"/>
      <c r="UB673" s="53"/>
      <c r="UC673" s="53"/>
      <c r="UD673" s="53"/>
      <c r="UE673" s="53"/>
      <c r="UF673" s="53"/>
      <c r="UG673" s="53"/>
    </row>
    <row r="674" spans="12:553" s="19" customFormat="1" ht="15.75" customHeight="1" x14ac:dyDescent="0.2">
      <c r="L674" s="66"/>
      <c r="M674" s="66"/>
      <c r="N674" s="52"/>
      <c r="O674" s="53"/>
      <c r="P674" s="53"/>
      <c r="Q674" s="53"/>
      <c r="R674" s="53"/>
      <c r="S674" s="53"/>
      <c r="T674" s="53"/>
      <c r="U674" s="53"/>
      <c r="V674" s="53"/>
      <c r="W674" s="53"/>
      <c r="X674" s="53"/>
      <c r="Y674" s="53"/>
      <c r="Z674" s="53"/>
      <c r="AA674" s="53"/>
      <c r="AB674" s="53"/>
      <c r="AC674" s="53"/>
      <c r="AD674" s="53"/>
      <c r="AE674" s="53"/>
      <c r="AF674" s="53"/>
      <c r="AG674" s="53"/>
      <c r="AH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c r="BM674" s="53"/>
      <c r="BN674" s="53"/>
      <c r="BO674" s="53"/>
      <c r="BP674" s="53"/>
      <c r="BQ674" s="53"/>
      <c r="BR674" s="53"/>
      <c r="BS674" s="53"/>
      <c r="BT674" s="53"/>
      <c r="BU674" s="53"/>
      <c r="BV674" s="53"/>
      <c r="BW674" s="53"/>
      <c r="BX674" s="53"/>
      <c r="BY674" s="53"/>
      <c r="BZ674" s="53"/>
      <c r="CA674" s="53"/>
      <c r="CB674" s="53"/>
      <c r="CC674" s="53"/>
      <c r="CD674" s="53"/>
      <c r="CE674" s="53"/>
      <c r="CF674" s="53"/>
      <c r="CG674" s="53"/>
      <c r="CH674" s="53"/>
      <c r="CI674" s="53"/>
      <c r="CJ674" s="53"/>
      <c r="CK674" s="53"/>
      <c r="CL674" s="53"/>
      <c r="CM674" s="53"/>
      <c r="CN674" s="53"/>
      <c r="CO674" s="53"/>
      <c r="CP674" s="53"/>
      <c r="CQ674" s="53"/>
      <c r="CR674" s="53"/>
      <c r="CS674" s="53"/>
      <c r="CT674" s="53"/>
      <c r="CU674" s="53"/>
      <c r="CV674" s="53"/>
      <c r="CW674" s="53"/>
      <c r="CX674" s="53"/>
      <c r="CY674" s="53"/>
      <c r="CZ674" s="53"/>
      <c r="DA674" s="53"/>
      <c r="DB674" s="53"/>
      <c r="DC674" s="53"/>
      <c r="DD674" s="53"/>
      <c r="DE674" s="53"/>
      <c r="DF674" s="53"/>
      <c r="DG674" s="53"/>
      <c r="DH674" s="53"/>
      <c r="DI674" s="53"/>
      <c r="DJ674" s="53"/>
      <c r="DK674" s="53"/>
      <c r="DL674" s="53"/>
      <c r="DM674" s="53"/>
      <c r="DN674" s="53"/>
      <c r="DO674" s="53"/>
      <c r="DP674" s="53"/>
      <c r="DQ674" s="53"/>
      <c r="DR674" s="53"/>
      <c r="DS674" s="53"/>
      <c r="DT674" s="53"/>
      <c r="DU674" s="53"/>
      <c r="DV674" s="53"/>
      <c r="DW674" s="53"/>
      <c r="DX674" s="53"/>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3"/>
      <c r="FK674" s="53"/>
      <c r="FL674" s="53"/>
      <c r="FM674" s="53"/>
      <c r="FN674" s="53"/>
      <c r="FO674" s="53"/>
      <c r="FP674" s="53"/>
      <c r="FQ674" s="53"/>
      <c r="FR674" s="53"/>
      <c r="FS674" s="53"/>
      <c r="FT674" s="53"/>
      <c r="FU674" s="53"/>
      <c r="FV674" s="53"/>
      <c r="FW674" s="53"/>
      <c r="FX674" s="53"/>
      <c r="FY674" s="53"/>
      <c r="FZ674" s="53"/>
      <c r="GA674" s="53"/>
      <c r="GB674" s="53"/>
      <c r="GC674" s="53"/>
      <c r="GD674" s="53"/>
      <c r="GE674" s="53"/>
      <c r="GF674" s="53"/>
      <c r="GG674" s="53"/>
      <c r="GH674" s="53"/>
      <c r="GI674" s="53"/>
      <c r="GJ674" s="53"/>
      <c r="GK674" s="53"/>
      <c r="GL674" s="53"/>
      <c r="GM674" s="53"/>
      <c r="GN674" s="53"/>
      <c r="GO674" s="53"/>
      <c r="GP674" s="53"/>
      <c r="GQ674" s="53"/>
      <c r="GR674" s="53"/>
      <c r="GS674" s="53"/>
      <c r="GT674" s="53"/>
      <c r="GU674" s="53"/>
      <c r="GV674" s="53"/>
      <c r="GW674" s="53"/>
      <c r="GX674" s="53"/>
      <c r="GY674" s="53"/>
      <c r="GZ674" s="53"/>
      <c r="HA674" s="53"/>
      <c r="HB674" s="53"/>
      <c r="HC674" s="53"/>
      <c r="HD674" s="53"/>
      <c r="HE674" s="53"/>
      <c r="HF674" s="53"/>
      <c r="HG674" s="53"/>
      <c r="HH674" s="53"/>
      <c r="HI674" s="53"/>
      <c r="HJ674" s="53"/>
      <c r="HK674" s="53"/>
      <c r="HL674" s="53"/>
      <c r="HM674" s="53"/>
      <c r="HN674" s="53"/>
      <c r="HO674" s="53"/>
      <c r="HP674" s="53"/>
      <c r="HQ674" s="53"/>
      <c r="HR674" s="53"/>
      <c r="HS674" s="53"/>
      <c r="HT674" s="53"/>
      <c r="HU674" s="53"/>
      <c r="HV674" s="53"/>
      <c r="HW674" s="53"/>
      <c r="HX674" s="53"/>
      <c r="HY674" s="53"/>
      <c r="HZ674" s="53"/>
      <c r="IA674" s="53"/>
      <c r="IB674" s="53"/>
      <c r="IC674" s="53"/>
      <c r="ID674" s="53"/>
      <c r="IE674" s="53"/>
      <c r="IF674" s="53"/>
      <c r="IG674" s="53"/>
      <c r="IH674" s="53"/>
      <c r="II674" s="53"/>
      <c r="IJ674" s="53"/>
      <c r="IK674" s="53"/>
      <c r="IL674" s="53"/>
      <c r="IM674" s="53"/>
      <c r="IN674" s="53"/>
      <c r="IO674" s="53"/>
      <c r="IP674" s="53"/>
      <c r="IQ674" s="53"/>
      <c r="IR674" s="53"/>
      <c r="IS674" s="53"/>
      <c r="IT674" s="53"/>
      <c r="IU674" s="53"/>
      <c r="IV674" s="53"/>
      <c r="IW674" s="53"/>
      <c r="IX674" s="53"/>
      <c r="IY674" s="53"/>
      <c r="IZ674" s="53"/>
      <c r="JA674" s="53"/>
      <c r="JB674" s="53"/>
      <c r="JC674" s="53"/>
      <c r="JD674" s="53"/>
      <c r="JE674" s="53"/>
      <c r="JF674" s="53"/>
      <c r="JG674" s="53"/>
      <c r="JH674" s="53"/>
      <c r="JI674" s="53"/>
      <c r="JJ674" s="53"/>
      <c r="JK674" s="53"/>
      <c r="JL674" s="53"/>
      <c r="JM674" s="53"/>
      <c r="JN674" s="53"/>
      <c r="JO674" s="53"/>
      <c r="JP674" s="53"/>
      <c r="JQ674" s="53"/>
      <c r="JR674" s="53"/>
      <c r="JS674" s="53"/>
      <c r="JT674" s="53"/>
      <c r="JU674" s="53"/>
      <c r="JV674" s="53"/>
      <c r="JW674" s="53"/>
      <c r="JX674" s="53"/>
      <c r="JY674" s="53"/>
      <c r="JZ674" s="53"/>
      <c r="KA674" s="53"/>
      <c r="KB674" s="53"/>
      <c r="KC674" s="53"/>
      <c r="KD674" s="53"/>
      <c r="KE674" s="53"/>
      <c r="KF674" s="53"/>
      <c r="KG674" s="53"/>
      <c r="KH674" s="53"/>
      <c r="KI674" s="53"/>
      <c r="KJ674" s="53"/>
      <c r="KK674" s="53"/>
      <c r="KL674" s="53"/>
      <c r="KM674" s="53"/>
      <c r="KN674" s="53"/>
      <c r="KO674" s="53"/>
      <c r="KP674" s="53"/>
      <c r="KQ674" s="53"/>
      <c r="KR674" s="53"/>
      <c r="KS674" s="53"/>
      <c r="KT674" s="53"/>
      <c r="KU674" s="53"/>
      <c r="KV674" s="53"/>
      <c r="KW674" s="53"/>
      <c r="KX674" s="53"/>
      <c r="KY674" s="53"/>
      <c r="KZ674" s="53"/>
      <c r="LA674" s="53"/>
      <c r="LB674" s="53"/>
      <c r="LC674" s="53"/>
      <c r="LD674" s="53"/>
      <c r="LE674" s="53"/>
      <c r="LF674" s="53"/>
      <c r="LG674" s="53"/>
      <c r="LH674" s="53"/>
      <c r="LI674" s="53"/>
      <c r="LJ674" s="53"/>
      <c r="LK674" s="53"/>
      <c r="LL674" s="53"/>
      <c r="LM674" s="53"/>
      <c r="LN674" s="53"/>
      <c r="LO674" s="53"/>
      <c r="LP674" s="53"/>
      <c r="LQ674" s="53"/>
      <c r="LR674" s="53"/>
      <c r="LS674" s="53"/>
      <c r="LT674" s="53"/>
      <c r="LU674" s="53"/>
      <c r="LV674" s="53"/>
      <c r="LW674" s="53"/>
      <c r="LX674" s="53"/>
      <c r="LY674" s="53"/>
      <c r="LZ674" s="53"/>
      <c r="MA674" s="53"/>
      <c r="MB674" s="53"/>
      <c r="MC674" s="53"/>
      <c r="MD674" s="53"/>
      <c r="ME674" s="53"/>
      <c r="MF674" s="53"/>
      <c r="MG674" s="53"/>
      <c r="MH674" s="53"/>
      <c r="MI674" s="53"/>
      <c r="MJ674" s="53"/>
      <c r="MK674" s="53"/>
      <c r="ML674" s="53"/>
      <c r="MM674" s="53"/>
      <c r="MN674" s="53"/>
      <c r="MO674" s="53"/>
      <c r="MP674" s="53"/>
      <c r="MQ674" s="53"/>
      <c r="MR674" s="53"/>
      <c r="MS674" s="53"/>
      <c r="MT674" s="53"/>
      <c r="MU674" s="53"/>
      <c r="MV674" s="53"/>
      <c r="MW674" s="53"/>
      <c r="MX674" s="53"/>
      <c r="MY674" s="53"/>
      <c r="MZ674" s="53"/>
      <c r="NA674" s="53"/>
      <c r="NB674" s="53"/>
      <c r="NC674" s="53"/>
      <c r="ND674" s="53"/>
      <c r="NE674" s="53"/>
      <c r="NF674" s="53"/>
      <c r="NG674" s="53"/>
      <c r="NH674" s="53"/>
      <c r="NI674" s="53"/>
      <c r="NJ674" s="53"/>
      <c r="NK674" s="53"/>
      <c r="NL674" s="53"/>
      <c r="NM674" s="53"/>
      <c r="NN674" s="53"/>
      <c r="NO674" s="53"/>
      <c r="NP674" s="53"/>
      <c r="NQ674" s="53"/>
      <c r="NR674" s="53"/>
      <c r="NS674" s="53"/>
      <c r="NT674" s="53"/>
      <c r="NU674" s="53"/>
      <c r="NV674" s="53"/>
      <c r="NW674" s="53"/>
      <c r="NX674" s="53"/>
      <c r="NY674" s="53"/>
      <c r="NZ674" s="53"/>
      <c r="OA674" s="53"/>
      <c r="OB674" s="53"/>
      <c r="OC674" s="53"/>
      <c r="OD674" s="53"/>
      <c r="OE674" s="53"/>
      <c r="OF674" s="53"/>
      <c r="OG674" s="53"/>
      <c r="OH674" s="53"/>
      <c r="OI674" s="53"/>
      <c r="OJ674" s="53"/>
      <c r="OK674" s="53"/>
      <c r="OL674" s="53"/>
      <c r="OM674" s="53"/>
      <c r="ON674" s="53"/>
      <c r="OO674" s="53"/>
      <c r="OP674" s="53"/>
      <c r="OQ674" s="53"/>
      <c r="OR674" s="53"/>
      <c r="OS674" s="53"/>
      <c r="OT674" s="53"/>
      <c r="OU674" s="53"/>
      <c r="OV674" s="53"/>
      <c r="OW674" s="53"/>
      <c r="OX674" s="53"/>
      <c r="OY674" s="53"/>
      <c r="OZ674" s="53"/>
      <c r="PA674" s="53"/>
      <c r="PB674" s="53"/>
      <c r="PC674" s="53"/>
      <c r="PD674" s="53"/>
      <c r="PE674" s="53"/>
      <c r="PF674" s="53"/>
      <c r="PG674" s="53"/>
      <c r="PH674" s="53"/>
      <c r="PI674" s="53"/>
      <c r="PJ674" s="53"/>
      <c r="PK674" s="53"/>
      <c r="PL674" s="53"/>
      <c r="PM674" s="53"/>
      <c r="PN674" s="53"/>
      <c r="PO674" s="53"/>
      <c r="PP674" s="53"/>
      <c r="PQ674" s="53"/>
      <c r="PR674" s="53"/>
      <c r="PS674" s="53"/>
      <c r="PT674" s="53"/>
      <c r="PU674" s="53"/>
      <c r="PV674" s="53"/>
      <c r="PW674" s="53"/>
      <c r="PX674" s="53"/>
      <c r="PY674" s="53"/>
      <c r="PZ674" s="53"/>
      <c r="QA674" s="53"/>
      <c r="QB674" s="53"/>
      <c r="QC674" s="53"/>
      <c r="QD674" s="53"/>
      <c r="QE674" s="53"/>
      <c r="QF674" s="53"/>
      <c r="QG674" s="53"/>
      <c r="QH674" s="53"/>
      <c r="QI674" s="53"/>
      <c r="QJ674" s="53"/>
      <c r="QK674" s="53"/>
      <c r="QL674" s="53"/>
      <c r="QM674" s="53"/>
      <c r="QN674" s="53"/>
      <c r="QO674" s="53"/>
      <c r="QP674" s="53"/>
      <c r="QQ674" s="53"/>
      <c r="QR674" s="53"/>
      <c r="QS674" s="53"/>
      <c r="QT674" s="53"/>
      <c r="QU674" s="53"/>
      <c r="QV674" s="53"/>
      <c r="QW674" s="53"/>
      <c r="QX674" s="53"/>
      <c r="QY674" s="53"/>
      <c r="QZ674" s="53"/>
      <c r="RA674" s="53"/>
      <c r="RB674" s="53"/>
      <c r="RC674" s="53"/>
      <c r="RD674" s="53"/>
      <c r="RE674" s="53"/>
      <c r="RF674" s="53"/>
      <c r="RG674" s="53"/>
      <c r="RH674" s="53"/>
      <c r="RI674" s="53"/>
      <c r="RJ674" s="53"/>
      <c r="RK674" s="53"/>
      <c r="RL674" s="53"/>
      <c r="RM674" s="53"/>
      <c r="RN674" s="53"/>
      <c r="RO674" s="53"/>
      <c r="RP674" s="53"/>
      <c r="RQ674" s="53"/>
      <c r="RR674" s="53"/>
      <c r="RS674" s="53"/>
      <c r="RT674" s="53"/>
      <c r="RU674" s="53"/>
      <c r="RV674" s="53"/>
      <c r="RW674" s="53"/>
      <c r="RX674" s="53"/>
      <c r="RY674" s="53"/>
      <c r="RZ674" s="53"/>
      <c r="SA674" s="53"/>
      <c r="SB674" s="53"/>
      <c r="SC674" s="53"/>
      <c r="SD674" s="53"/>
      <c r="SE674" s="53"/>
      <c r="SF674" s="53"/>
      <c r="SG674" s="53"/>
      <c r="SH674" s="53"/>
      <c r="SI674" s="53"/>
      <c r="SJ674" s="53"/>
      <c r="SK674" s="53"/>
      <c r="SL674" s="53"/>
      <c r="SM674" s="53"/>
      <c r="SN674" s="53"/>
      <c r="SO674" s="53"/>
      <c r="SP674" s="53"/>
      <c r="SQ674" s="53"/>
      <c r="SR674" s="53"/>
      <c r="SS674" s="53"/>
      <c r="ST674" s="53"/>
      <c r="SU674" s="53"/>
      <c r="SV674" s="53"/>
      <c r="SW674" s="53"/>
      <c r="SX674" s="53"/>
      <c r="SY674" s="53"/>
      <c r="SZ674" s="53"/>
      <c r="TA674" s="53"/>
      <c r="TB674" s="53"/>
      <c r="TC674" s="53"/>
      <c r="TD674" s="53"/>
      <c r="TE674" s="53"/>
      <c r="TF674" s="53"/>
      <c r="TG674" s="53"/>
      <c r="TH674" s="53"/>
      <c r="TI674" s="53"/>
      <c r="TJ674" s="53"/>
      <c r="TK674" s="53"/>
      <c r="TL674" s="53"/>
      <c r="TM674" s="53"/>
      <c r="TN674" s="53"/>
      <c r="TO674" s="53"/>
      <c r="TP674" s="53"/>
      <c r="TQ674" s="53"/>
      <c r="TR674" s="53"/>
      <c r="TS674" s="53"/>
      <c r="TT674" s="53"/>
      <c r="TU674" s="53"/>
      <c r="TV674" s="53"/>
      <c r="TW674" s="53"/>
      <c r="TX674" s="53"/>
      <c r="TY674" s="53"/>
      <c r="TZ674" s="53"/>
      <c r="UA674" s="53"/>
      <c r="UB674" s="53"/>
      <c r="UC674" s="53"/>
      <c r="UD674" s="53"/>
      <c r="UE674" s="53"/>
      <c r="UF674" s="53"/>
      <c r="UG674" s="53"/>
    </row>
    <row r="675" spans="12:553" s="19" customFormat="1" ht="15.75" customHeight="1" x14ac:dyDescent="0.2">
      <c r="L675" s="66"/>
      <c r="M675" s="66"/>
      <c r="N675" s="52"/>
      <c r="O675" s="53"/>
      <c r="P675" s="53"/>
      <c r="Q675" s="53"/>
      <c r="R675" s="53"/>
      <c r="S675" s="53"/>
      <c r="T675" s="53"/>
      <c r="U675" s="53"/>
      <c r="V675" s="53"/>
      <c r="W675" s="53"/>
      <c r="X675" s="53"/>
      <c r="Y675" s="53"/>
      <c r="Z675" s="53"/>
      <c r="AA675" s="53"/>
      <c r="AB675" s="53"/>
      <c r="AC675" s="53"/>
      <c r="AD675" s="53"/>
      <c r="AE675" s="53"/>
      <c r="AF675" s="53"/>
      <c r="AG675" s="53"/>
      <c r="AH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c r="BM675" s="53"/>
      <c r="BN675" s="53"/>
      <c r="BO675" s="53"/>
      <c r="BP675" s="53"/>
      <c r="BQ675" s="53"/>
      <c r="BR675" s="53"/>
      <c r="BS675" s="53"/>
      <c r="BT675" s="53"/>
      <c r="BU675" s="53"/>
      <c r="BV675" s="53"/>
      <c r="BW675" s="53"/>
      <c r="BX675" s="53"/>
      <c r="BY675" s="53"/>
      <c r="BZ675" s="53"/>
      <c r="CA675" s="53"/>
      <c r="CB675" s="53"/>
      <c r="CC675" s="53"/>
      <c r="CD675" s="53"/>
      <c r="CE675" s="53"/>
      <c r="CF675" s="53"/>
      <c r="CG675" s="53"/>
      <c r="CH675" s="53"/>
      <c r="CI675" s="53"/>
      <c r="CJ675" s="53"/>
      <c r="CK675" s="53"/>
      <c r="CL675" s="53"/>
      <c r="CM675" s="53"/>
      <c r="CN675" s="53"/>
      <c r="CO675" s="53"/>
      <c r="CP675" s="53"/>
      <c r="CQ675" s="53"/>
      <c r="CR675" s="53"/>
      <c r="CS675" s="53"/>
      <c r="CT675" s="53"/>
      <c r="CU675" s="53"/>
      <c r="CV675" s="53"/>
      <c r="CW675" s="53"/>
      <c r="CX675" s="53"/>
      <c r="CY675" s="53"/>
      <c r="CZ675" s="53"/>
      <c r="DA675" s="53"/>
      <c r="DB675" s="53"/>
      <c r="DC675" s="53"/>
      <c r="DD675" s="53"/>
      <c r="DE675" s="53"/>
      <c r="DF675" s="53"/>
      <c r="DG675" s="53"/>
      <c r="DH675" s="53"/>
      <c r="DI675" s="53"/>
      <c r="DJ675" s="53"/>
      <c r="DK675" s="53"/>
      <c r="DL675" s="53"/>
      <c r="DM675" s="53"/>
      <c r="DN675" s="53"/>
      <c r="DO675" s="53"/>
      <c r="DP675" s="53"/>
      <c r="DQ675" s="53"/>
      <c r="DR675" s="53"/>
      <c r="DS675" s="53"/>
      <c r="DT675" s="53"/>
      <c r="DU675" s="53"/>
      <c r="DV675" s="53"/>
      <c r="DW675" s="53"/>
      <c r="DX675" s="53"/>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3"/>
      <c r="FK675" s="53"/>
      <c r="FL675" s="53"/>
      <c r="FM675" s="53"/>
      <c r="FN675" s="53"/>
      <c r="FO675" s="53"/>
      <c r="FP675" s="53"/>
      <c r="FQ675" s="53"/>
      <c r="FR675" s="53"/>
      <c r="FS675" s="53"/>
      <c r="FT675" s="53"/>
      <c r="FU675" s="53"/>
      <c r="FV675" s="53"/>
      <c r="FW675" s="53"/>
      <c r="FX675" s="53"/>
      <c r="FY675" s="53"/>
      <c r="FZ675" s="53"/>
      <c r="GA675" s="53"/>
      <c r="GB675" s="53"/>
      <c r="GC675" s="53"/>
      <c r="GD675" s="53"/>
      <c r="GE675" s="53"/>
      <c r="GF675" s="53"/>
      <c r="GG675" s="53"/>
      <c r="GH675" s="53"/>
      <c r="GI675" s="53"/>
      <c r="GJ675" s="53"/>
      <c r="GK675" s="53"/>
      <c r="GL675" s="53"/>
      <c r="GM675" s="53"/>
      <c r="GN675" s="53"/>
      <c r="GO675" s="53"/>
      <c r="GP675" s="53"/>
      <c r="GQ675" s="53"/>
      <c r="GR675" s="53"/>
      <c r="GS675" s="53"/>
      <c r="GT675" s="53"/>
      <c r="GU675" s="53"/>
      <c r="GV675" s="53"/>
      <c r="GW675" s="53"/>
      <c r="GX675" s="53"/>
      <c r="GY675" s="53"/>
      <c r="GZ675" s="53"/>
      <c r="HA675" s="53"/>
      <c r="HB675" s="53"/>
      <c r="HC675" s="53"/>
      <c r="HD675" s="53"/>
      <c r="HE675" s="53"/>
      <c r="HF675" s="53"/>
      <c r="HG675" s="53"/>
      <c r="HH675" s="53"/>
      <c r="HI675" s="53"/>
      <c r="HJ675" s="53"/>
      <c r="HK675" s="53"/>
      <c r="HL675" s="53"/>
      <c r="HM675" s="53"/>
      <c r="HN675" s="53"/>
      <c r="HO675" s="53"/>
      <c r="HP675" s="53"/>
      <c r="HQ675" s="53"/>
      <c r="HR675" s="53"/>
      <c r="HS675" s="53"/>
      <c r="HT675" s="53"/>
      <c r="HU675" s="53"/>
      <c r="HV675" s="53"/>
      <c r="HW675" s="53"/>
      <c r="HX675" s="53"/>
      <c r="HY675" s="53"/>
      <c r="HZ675" s="53"/>
      <c r="IA675" s="53"/>
      <c r="IB675" s="53"/>
      <c r="IC675" s="53"/>
      <c r="ID675" s="53"/>
      <c r="IE675" s="53"/>
      <c r="IF675" s="53"/>
      <c r="IG675" s="53"/>
      <c r="IH675" s="53"/>
      <c r="II675" s="53"/>
      <c r="IJ675" s="53"/>
      <c r="IK675" s="53"/>
      <c r="IL675" s="53"/>
      <c r="IM675" s="53"/>
      <c r="IN675" s="53"/>
      <c r="IO675" s="53"/>
      <c r="IP675" s="53"/>
      <c r="IQ675" s="53"/>
      <c r="IR675" s="53"/>
      <c r="IS675" s="53"/>
      <c r="IT675" s="53"/>
      <c r="IU675" s="53"/>
      <c r="IV675" s="53"/>
      <c r="IW675" s="53"/>
      <c r="IX675" s="53"/>
      <c r="IY675" s="53"/>
      <c r="IZ675" s="53"/>
      <c r="JA675" s="53"/>
      <c r="JB675" s="53"/>
      <c r="JC675" s="53"/>
      <c r="JD675" s="53"/>
      <c r="JE675" s="53"/>
      <c r="JF675" s="53"/>
      <c r="JG675" s="53"/>
      <c r="JH675" s="53"/>
      <c r="JI675" s="53"/>
      <c r="JJ675" s="53"/>
      <c r="JK675" s="53"/>
      <c r="JL675" s="53"/>
      <c r="JM675" s="53"/>
      <c r="JN675" s="53"/>
      <c r="JO675" s="53"/>
      <c r="JP675" s="53"/>
      <c r="JQ675" s="53"/>
      <c r="JR675" s="53"/>
      <c r="JS675" s="53"/>
      <c r="JT675" s="53"/>
      <c r="JU675" s="53"/>
      <c r="JV675" s="53"/>
      <c r="JW675" s="53"/>
      <c r="JX675" s="53"/>
      <c r="JY675" s="53"/>
      <c r="JZ675" s="53"/>
      <c r="KA675" s="53"/>
      <c r="KB675" s="53"/>
      <c r="KC675" s="53"/>
      <c r="KD675" s="53"/>
      <c r="KE675" s="53"/>
      <c r="KF675" s="53"/>
      <c r="KG675" s="53"/>
      <c r="KH675" s="53"/>
      <c r="KI675" s="53"/>
      <c r="KJ675" s="53"/>
      <c r="KK675" s="53"/>
      <c r="KL675" s="53"/>
      <c r="KM675" s="53"/>
      <c r="KN675" s="53"/>
      <c r="KO675" s="53"/>
      <c r="KP675" s="53"/>
      <c r="KQ675" s="53"/>
      <c r="KR675" s="53"/>
      <c r="KS675" s="53"/>
      <c r="KT675" s="53"/>
      <c r="KU675" s="53"/>
      <c r="KV675" s="53"/>
      <c r="KW675" s="53"/>
      <c r="KX675" s="53"/>
      <c r="KY675" s="53"/>
      <c r="KZ675" s="53"/>
      <c r="LA675" s="53"/>
      <c r="LB675" s="53"/>
      <c r="LC675" s="53"/>
      <c r="LD675" s="53"/>
      <c r="LE675" s="53"/>
      <c r="LF675" s="53"/>
      <c r="LG675" s="53"/>
      <c r="LH675" s="53"/>
      <c r="LI675" s="53"/>
      <c r="LJ675" s="53"/>
      <c r="LK675" s="53"/>
      <c r="LL675" s="53"/>
      <c r="LM675" s="53"/>
      <c r="LN675" s="53"/>
      <c r="LO675" s="53"/>
      <c r="LP675" s="53"/>
      <c r="LQ675" s="53"/>
      <c r="LR675" s="53"/>
      <c r="LS675" s="53"/>
      <c r="LT675" s="53"/>
      <c r="LU675" s="53"/>
      <c r="LV675" s="53"/>
      <c r="LW675" s="53"/>
      <c r="LX675" s="53"/>
      <c r="LY675" s="53"/>
      <c r="LZ675" s="53"/>
      <c r="MA675" s="53"/>
      <c r="MB675" s="53"/>
      <c r="MC675" s="53"/>
      <c r="MD675" s="53"/>
      <c r="ME675" s="53"/>
      <c r="MF675" s="53"/>
      <c r="MG675" s="53"/>
      <c r="MH675" s="53"/>
      <c r="MI675" s="53"/>
      <c r="MJ675" s="53"/>
      <c r="MK675" s="53"/>
      <c r="ML675" s="53"/>
      <c r="MM675" s="53"/>
      <c r="MN675" s="53"/>
      <c r="MO675" s="53"/>
      <c r="MP675" s="53"/>
      <c r="MQ675" s="53"/>
      <c r="MR675" s="53"/>
      <c r="MS675" s="53"/>
      <c r="MT675" s="53"/>
      <c r="MU675" s="53"/>
      <c r="MV675" s="53"/>
      <c r="MW675" s="53"/>
      <c r="MX675" s="53"/>
      <c r="MY675" s="53"/>
      <c r="MZ675" s="53"/>
      <c r="NA675" s="53"/>
      <c r="NB675" s="53"/>
      <c r="NC675" s="53"/>
      <c r="ND675" s="53"/>
      <c r="NE675" s="53"/>
      <c r="NF675" s="53"/>
      <c r="NG675" s="53"/>
      <c r="NH675" s="53"/>
      <c r="NI675" s="53"/>
      <c r="NJ675" s="53"/>
      <c r="NK675" s="53"/>
      <c r="NL675" s="53"/>
      <c r="NM675" s="53"/>
      <c r="NN675" s="53"/>
      <c r="NO675" s="53"/>
      <c r="NP675" s="53"/>
      <c r="NQ675" s="53"/>
      <c r="NR675" s="53"/>
      <c r="NS675" s="53"/>
      <c r="NT675" s="53"/>
      <c r="NU675" s="53"/>
      <c r="NV675" s="53"/>
      <c r="NW675" s="53"/>
      <c r="NX675" s="53"/>
      <c r="NY675" s="53"/>
      <c r="NZ675" s="53"/>
      <c r="OA675" s="53"/>
      <c r="OB675" s="53"/>
      <c r="OC675" s="53"/>
      <c r="OD675" s="53"/>
      <c r="OE675" s="53"/>
      <c r="OF675" s="53"/>
      <c r="OG675" s="53"/>
      <c r="OH675" s="53"/>
      <c r="OI675" s="53"/>
      <c r="OJ675" s="53"/>
      <c r="OK675" s="53"/>
      <c r="OL675" s="53"/>
      <c r="OM675" s="53"/>
      <c r="ON675" s="53"/>
      <c r="OO675" s="53"/>
      <c r="OP675" s="53"/>
      <c r="OQ675" s="53"/>
      <c r="OR675" s="53"/>
      <c r="OS675" s="53"/>
      <c r="OT675" s="53"/>
      <c r="OU675" s="53"/>
      <c r="OV675" s="53"/>
      <c r="OW675" s="53"/>
      <c r="OX675" s="53"/>
      <c r="OY675" s="53"/>
      <c r="OZ675" s="53"/>
      <c r="PA675" s="53"/>
      <c r="PB675" s="53"/>
      <c r="PC675" s="53"/>
      <c r="PD675" s="53"/>
      <c r="PE675" s="53"/>
      <c r="PF675" s="53"/>
      <c r="PG675" s="53"/>
      <c r="PH675" s="53"/>
      <c r="PI675" s="53"/>
      <c r="PJ675" s="53"/>
      <c r="PK675" s="53"/>
      <c r="PL675" s="53"/>
      <c r="PM675" s="53"/>
      <c r="PN675" s="53"/>
      <c r="PO675" s="53"/>
      <c r="PP675" s="53"/>
      <c r="PQ675" s="53"/>
      <c r="PR675" s="53"/>
      <c r="PS675" s="53"/>
      <c r="PT675" s="53"/>
      <c r="PU675" s="53"/>
      <c r="PV675" s="53"/>
      <c r="PW675" s="53"/>
      <c r="PX675" s="53"/>
      <c r="PY675" s="53"/>
      <c r="PZ675" s="53"/>
      <c r="QA675" s="53"/>
      <c r="QB675" s="53"/>
      <c r="QC675" s="53"/>
      <c r="QD675" s="53"/>
      <c r="QE675" s="53"/>
      <c r="QF675" s="53"/>
      <c r="QG675" s="53"/>
      <c r="QH675" s="53"/>
      <c r="QI675" s="53"/>
      <c r="QJ675" s="53"/>
      <c r="QK675" s="53"/>
      <c r="QL675" s="53"/>
      <c r="QM675" s="53"/>
      <c r="QN675" s="53"/>
      <c r="QO675" s="53"/>
      <c r="QP675" s="53"/>
      <c r="QQ675" s="53"/>
      <c r="QR675" s="53"/>
      <c r="QS675" s="53"/>
      <c r="QT675" s="53"/>
      <c r="QU675" s="53"/>
      <c r="QV675" s="53"/>
      <c r="QW675" s="53"/>
      <c r="QX675" s="53"/>
      <c r="QY675" s="53"/>
      <c r="QZ675" s="53"/>
      <c r="RA675" s="53"/>
      <c r="RB675" s="53"/>
      <c r="RC675" s="53"/>
      <c r="RD675" s="53"/>
      <c r="RE675" s="53"/>
      <c r="RF675" s="53"/>
      <c r="RG675" s="53"/>
      <c r="RH675" s="53"/>
      <c r="RI675" s="53"/>
      <c r="RJ675" s="53"/>
      <c r="RK675" s="53"/>
      <c r="RL675" s="53"/>
      <c r="RM675" s="53"/>
      <c r="RN675" s="53"/>
      <c r="RO675" s="53"/>
      <c r="RP675" s="53"/>
      <c r="RQ675" s="53"/>
      <c r="RR675" s="53"/>
      <c r="RS675" s="53"/>
      <c r="RT675" s="53"/>
      <c r="RU675" s="53"/>
      <c r="RV675" s="53"/>
      <c r="RW675" s="53"/>
      <c r="RX675" s="53"/>
      <c r="RY675" s="53"/>
      <c r="RZ675" s="53"/>
      <c r="SA675" s="53"/>
      <c r="SB675" s="53"/>
      <c r="SC675" s="53"/>
      <c r="SD675" s="53"/>
      <c r="SE675" s="53"/>
      <c r="SF675" s="53"/>
      <c r="SG675" s="53"/>
      <c r="SH675" s="53"/>
      <c r="SI675" s="53"/>
      <c r="SJ675" s="53"/>
      <c r="SK675" s="53"/>
      <c r="SL675" s="53"/>
      <c r="SM675" s="53"/>
      <c r="SN675" s="53"/>
      <c r="SO675" s="53"/>
      <c r="SP675" s="53"/>
      <c r="SQ675" s="53"/>
      <c r="SR675" s="53"/>
      <c r="SS675" s="53"/>
      <c r="ST675" s="53"/>
      <c r="SU675" s="53"/>
      <c r="SV675" s="53"/>
      <c r="SW675" s="53"/>
      <c r="SX675" s="53"/>
      <c r="SY675" s="53"/>
      <c r="SZ675" s="53"/>
      <c r="TA675" s="53"/>
      <c r="TB675" s="53"/>
      <c r="TC675" s="53"/>
      <c r="TD675" s="53"/>
      <c r="TE675" s="53"/>
      <c r="TF675" s="53"/>
      <c r="TG675" s="53"/>
      <c r="TH675" s="53"/>
      <c r="TI675" s="53"/>
      <c r="TJ675" s="53"/>
      <c r="TK675" s="53"/>
      <c r="TL675" s="53"/>
      <c r="TM675" s="53"/>
      <c r="TN675" s="53"/>
      <c r="TO675" s="53"/>
      <c r="TP675" s="53"/>
      <c r="TQ675" s="53"/>
      <c r="TR675" s="53"/>
      <c r="TS675" s="53"/>
      <c r="TT675" s="53"/>
      <c r="TU675" s="53"/>
      <c r="TV675" s="53"/>
      <c r="TW675" s="53"/>
      <c r="TX675" s="53"/>
      <c r="TY675" s="53"/>
      <c r="TZ675" s="53"/>
      <c r="UA675" s="53"/>
      <c r="UB675" s="53"/>
      <c r="UC675" s="53"/>
      <c r="UD675" s="53"/>
      <c r="UE675" s="53"/>
      <c r="UF675" s="53"/>
      <c r="UG675" s="53"/>
    </row>
    <row r="676" spans="12:553" s="19" customFormat="1" ht="15.75" customHeight="1" x14ac:dyDescent="0.2">
      <c r="L676" s="66"/>
      <c r="M676" s="66"/>
      <c r="N676" s="52"/>
      <c r="O676" s="53"/>
      <c r="P676" s="53"/>
      <c r="Q676" s="53"/>
      <c r="R676" s="53"/>
      <c r="S676" s="53"/>
      <c r="T676" s="53"/>
      <c r="U676" s="53"/>
      <c r="V676" s="53"/>
      <c r="W676" s="53"/>
      <c r="X676" s="53"/>
      <c r="Y676" s="53"/>
      <c r="Z676" s="53"/>
      <c r="AA676" s="53"/>
      <c r="AB676" s="53"/>
      <c r="AC676" s="53"/>
      <c r="AD676" s="53"/>
      <c r="AE676" s="53"/>
      <c r="AF676" s="53"/>
      <c r="AG676" s="53"/>
      <c r="AH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c r="BM676" s="53"/>
      <c r="BN676" s="53"/>
      <c r="BO676" s="53"/>
      <c r="BP676" s="53"/>
      <c r="BQ676" s="53"/>
      <c r="BR676" s="53"/>
      <c r="BS676" s="53"/>
      <c r="BT676" s="53"/>
      <c r="BU676" s="53"/>
      <c r="BV676" s="53"/>
      <c r="BW676" s="53"/>
      <c r="BX676" s="53"/>
      <c r="BY676" s="53"/>
      <c r="BZ676" s="53"/>
      <c r="CA676" s="53"/>
      <c r="CB676" s="53"/>
      <c r="CC676" s="53"/>
      <c r="CD676" s="53"/>
      <c r="CE676" s="53"/>
      <c r="CF676" s="53"/>
      <c r="CG676" s="53"/>
      <c r="CH676" s="53"/>
      <c r="CI676" s="53"/>
      <c r="CJ676" s="53"/>
      <c r="CK676" s="53"/>
      <c r="CL676" s="53"/>
      <c r="CM676" s="53"/>
      <c r="CN676" s="53"/>
      <c r="CO676" s="53"/>
      <c r="CP676" s="53"/>
      <c r="CQ676" s="53"/>
      <c r="CR676" s="53"/>
      <c r="CS676" s="53"/>
      <c r="CT676" s="53"/>
      <c r="CU676" s="53"/>
      <c r="CV676" s="53"/>
      <c r="CW676" s="53"/>
      <c r="CX676" s="53"/>
      <c r="CY676" s="53"/>
      <c r="CZ676" s="53"/>
      <c r="DA676" s="53"/>
      <c r="DB676" s="53"/>
      <c r="DC676" s="53"/>
      <c r="DD676" s="53"/>
      <c r="DE676" s="53"/>
      <c r="DF676" s="53"/>
      <c r="DG676" s="53"/>
      <c r="DH676" s="53"/>
      <c r="DI676" s="53"/>
      <c r="DJ676" s="53"/>
      <c r="DK676" s="53"/>
      <c r="DL676" s="53"/>
      <c r="DM676" s="53"/>
      <c r="DN676" s="53"/>
      <c r="DO676" s="53"/>
      <c r="DP676" s="53"/>
      <c r="DQ676" s="53"/>
      <c r="DR676" s="53"/>
      <c r="DS676" s="53"/>
      <c r="DT676" s="53"/>
      <c r="DU676" s="53"/>
      <c r="DV676" s="53"/>
      <c r="DW676" s="53"/>
      <c r="DX676" s="53"/>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3"/>
      <c r="FK676" s="53"/>
      <c r="FL676" s="53"/>
      <c r="FM676" s="53"/>
      <c r="FN676" s="53"/>
      <c r="FO676" s="53"/>
      <c r="FP676" s="53"/>
      <c r="FQ676" s="53"/>
      <c r="FR676" s="53"/>
      <c r="FS676" s="53"/>
      <c r="FT676" s="53"/>
      <c r="FU676" s="53"/>
      <c r="FV676" s="53"/>
      <c r="FW676" s="53"/>
      <c r="FX676" s="53"/>
      <c r="FY676" s="53"/>
      <c r="FZ676" s="53"/>
      <c r="GA676" s="53"/>
      <c r="GB676" s="53"/>
      <c r="GC676" s="53"/>
      <c r="GD676" s="53"/>
      <c r="GE676" s="53"/>
      <c r="GF676" s="53"/>
      <c r="GG676" s="53"/>
      <c r="GH676" s="53"/>
      <c r="GI676" s="53"/>
      <c r="GJ676" s="53"/>
      <c r="GK676" s="53"/>
      <c r="GL676" s="53"/>
      <c r="GM676" s="53"/>
      <c r="GN676" s="53"/>
      <c r="GO676" s="53"/>
      <c r="GP676" s="53"/>
      <c r="GQ676" s="53"/>
      <c r="GR676" s="53"/>
      <c r="GS676" s="53"/>
      <c r="GT676" s="53"/>
      <c r="GU676" s="53"/>
      <c r="GV676" s="53"/>
      <c r="GW676" s="53"/>
      <c r="GX676" s="53"/>
      <c r="GY676" s="53"/>
      <c r="GZ676" s="53"/>
      <c r="HA676" s="53"/>
      <c r="HB676" s="53"/>
      <c r="HC676" s="53"/>
      <c r="HD676" s="53"/>
      <c r="HE676" s="53"/>
      <c r="HF676" s="53"/>
      <c r="HG676" s="53"/>
      <c r="HH676" s="53"/>
      <c r="HI676" s="53"/>
      <c r="HJ676" s="53"/>
      <c r="HK676" s="53"/>
      <c r="HL676" s="53"/>
      <c r="HM676" s="53"/>
      <c r="HN676" s="53"/>
      <c r="HO676" s="53"/>
      <c r="HP676" s="53"/>
      <c r="HQ676" s="53"/>
      <c r="HR676" s="53"/>
      <c r="HS676" s="53"/>
      <c r="HT676" s="53"/>
      <c r="HU676" s="53"/>
      <c r="HV676" s="53"/>
      <c r="HW676" s="53"/>
      <c r="HX676" s="53"/>
      <c r="HY676" s="53"/>
      <c r="HZ676" s="53"/>
      <c r="IA676" s="53"/>
      <c r="IB676" s="53"/>
      <c r="IC676" s="53"/>
      <c r="ID676" s="53"/>
      <c r="IE676" s="53"/>
      <c r="IF676" s="53"/>
      <c r="IG676" s="53"/>
      <c r="IH676" s="53"/>
      <c r="II676" s="53"/>
      <c r="IJ676" s="53"/>
      <c r="IK676" s="53"/>
      <c r="IL676" s="53"/>
      <c r="IM676" s="53"/>
      <c r="IN676" s="53"/>
      <c r="IO676" s="53"/>
      <c r="IP676" s="53"/>
      <c r="IQ676" s="53"/>
      <c r="IR676" s="53"/>
      <c r="IS676" s="53"/>
      <c r="IT676" s="53"/>
      <c r="IU676" s="53"/>
      <c r="IV676" s="53"/>
      <c r="IW676" s="53"/>
      <c r="IX676" s="53"/>
      <c r="IY676" s="53"/>
      <c r="IZ676" s="53"/>
      <c r="JA676" s="53"/>
      <c r="JB676" s="53"/>
      <c r="JC676" s="53"/>
      <c r="JD676" s="53"/>
      <c r="JE676" s="53"/>
      <c r="JF676" s="53"/>
      <c r="JG676" s="53"/>
      <c r="JH676" s="53"/>
      <c r="JI676" s="53"/>
      <c r="JJ676" s="53"/>
      <c r="JK676" s="53"/>
      <c r="JL676" s="53"/>
      <c r="JM676" s="53"/>
      <c r="JN676" s="53"/>
      <c r="JO676" s="53"/>
      <c r="JP676" s="53"/>
      <c r="JQ676" s="53"/>
      <c r="JR676" s="53"/>
      <c r="JS676" s="53"/>
      <c r="JT676" s="53"/>
      <c r="JU676" s="53"/>
      <c r="JV676" s="53"/>
      <c r="JW676" s="53"/>
      <c r="JX676" s="53"/>
      <c r="JY676" s="53"/>
      <c r="JZ676" s="53"/>
      <c r="KA676" s="53"/>
      <c r="KB676" s="53"/>
      <c r="KC676" s="53"/>
      <c r="KD676" s="53"/>
      <c r="KE676" s="53"/>
      <c r="KF676" s="53"/>
      <c r="KG676" s="53"/>
      <c r="KH676" s="53"/>
      <c r="KI676" s="53"/>
      <c r="KJ676" s="53"/>
      <c r="KK676" s="53"/>
      <c r="KL676" s="53"/>
      <c r="KM676" s="53"/>
      <c r="KN676" s="53"/>
      <c r="KO676" s="53"/>
      <c r="KP676" s="53"/>
      <c r="KQ676" s="53"/>
      <c r="KR676" s="53"/>
      <c r="KS676" s="53"/>
      <c r="KT676" s="53"/>
      <c r="KU676" s="53"/>
      <c r="KV676" s="53"/>
      <c r="KW676" s="53"/>
      <c r="KX676" s="53"/>
      <c r="KY676" s="53"/>
      <c r="KZ676" s="53"/>
      <c r="LA676" s="53"/>
      <c r="LB676" s="53"/>
      <c r="LC676" s="53"/>
      <c r="LD676" s="53"/>
      <c r="LE676" s="53"/>
      <c r="LF676" s="53"/>
      <c r="LG676" s="53"/>
      <c r="LH676" s="53"/>
      <c r="LI676" s="53"/>
      <c r="LJ676" s="53"/>
      <c r="LK676" s="53"/>
      <c r="LL676" s="53"/>
      <c r="LM676" s="53"/>
      <c r="LN676" s="53"/>
      <c r="LO676" s="53"/>
      <c r="LP676" s="53"/>
      <c r="LQ676" s="53"/>
      <c r="LR676" s="53"/>
      <c r="LS676" s="53"/>
      <c r="LT676" s="53"/>
      <c r="LU676" s="53"/>
      <c r="LV676" s="53"/>
      <c r="LW676" s="53"/>
      <c r="LX676" s="53"/>
      <c r="LY676" s="53"/>
      <c r="LZ676" s="53"/>
      <c r="MA676" s="53"/>
      <c r="MB676" s="53"/>
      <c r="MC676" s="53"/>
      <c r="MD676" s="53"/>
      <c r="ME676" s="53"/>
      <c r="MF676" s="53"/>
      <c r="MG676" s="53"/>
      <c r="MH676" s="53"/>
      <c r="MI676" s="53"/>
      <c r="MJ676" s="53"/>
      <c r="MK676" s="53"/>
      <c r="ML676" s="53"/>
      <c r="MM676" s="53"/>
      <c r="MN676" s="53"/>
      <c r="MO676" s="53"/>
      <c r="MP676" s="53"/>
      <c r="MQ676" s="53"/>
      <c r="MR676" s="53"/>
      <c r="MS676" s="53"/>
      <c r="MT676" s="53"/>
      <c r="MU676" s="53"/>
      <c r="MV676" s="53"/>
      <c r="MW676" s="53"/>
      <c r="MX676" s="53"/>
      <c r="MY676" s="53"/>
      <c r="MZ676" s="53"/>
      <c r="NA676" s="53"/>
      <c r="NB676" s="53"/>
      <c r="NC676" s="53"/>
      <c r="ND676" s="53"/>
      <c r="NE676" s="53"/>
      <c r="NF676" s="53"/>
      <c r="NG676" s="53"/>
      <c r="NH676" s="53"/>
      <c r="NI676" s="53"/>
      <c r="NJ676" s="53"/>
      <c r="NK676" s="53"/>
      <c r="NL676" s="53"/>
      <c r="NM676" s="53"/>
      <c r="NN676" s="53"/>
      <c r="NO676" s="53"/>
      <c r="NP676" s="53"/>
      <c r="NQ676" s="53"/>
      <c r="NR676" s="53"/>
      <c r="NS676" s="53"/>
      <c r="NT676" s="53"/>
      <c r="NU676" s="53"/>
      <c r="NV676" s="53"/>
      <c r="NW676" s="53"/>
      <c r="NX676" s="53"/>
      <c r="NY676" s="53"/>
      <c r="NZ676" s="53"/>
      <c r="OA676" s="53"/>
      <c r="OB676" s="53"/>
      <c r="OC676" s="53"/>
      <c r="OD676" s="53"/>
      <c r="OE676" s="53"/>
      <c r="OF676" s="53"/>
      <c r="OG676" s="53"/>
      <c r="OH676" s="53"/>
      <c r="OI676" s="53"/>
      <c r="OJ676" s="53"/>
      <c r="OK676" s="53"/>
      <c r="OL676" s="53"/>
      <c r="OM676" s="53"/>
      <c r="ON676" s="53"/>
      <c r="OO676" s="53"/>
      <c r="OP676" s="53"/>
      <c r="OQ676" s="53"/>
      <c r="OR676" s="53"/>
      <c r="OS676" s="53"/>
      <c r="OT676" s="53"/>
      <c r="OU676" s="53"/>
      <c r="OV676" s="53"/>
      <c r="OW676" s="53"/>
      <c r="OX676" s="53"/>
      <c r="OY676" s="53"/>
      <c r="OZ676" s="53"/>
      <c r="PA676" s="53"/>
      <c r="PB676" s="53"/>
      <c r="PC676" s="53"/>
      <c r="PD676" s="53"/>
      <c r="PE676" s="53"/>
      <c r="PF676" s="53"/>
      <c r="PG676" s="53"/>
      <c r="PH676" s="53"/>
      <c r="PI676" s="53"/>
      <c r="PJ676" s="53"/>
      <c r="PK676" s="53"/>
      <c r="PL676" s="53"/>
      <c r="PM676" s="53"/>
      <c r="PN676" s="53"/>
      <c r="PO676" s="53"/>
      <c r="PP676" s="53"/>
      <c r="PQ676" s="53"/>
      <c r="PR676" s="53"/>
      <c r="PS676" s="53"/>
      <c r="PT676" s="53"/>
      <c r="PU676" s="53"/>
      <c r="PV676" s="53"/>
      <c r="PW676" s="53"/>
      <c r="PX676" s="53"/>
      <c r="PY676" s="53"/>
      <c r="PZ676" s="53"/>
      <c r="QA676" s="53"/>
      <c r="QB676" s="53"/>
      <c r="QC676" s="53"/>
      <c r="QD676" s="53"/>
      <c r="QE676" s="53"/>
      <c r="QF676" s="53"/>
      <c r="QG676" s="53"/>
      <c r="QH676" s="53"/>
      <c r="QI676" s="53"/>
      <c r="QJ676" s="53"/>
      <c r="QK676" s="53"/>
      <c r="QL676" s="53"/>
      <c r="QM676" s="53"/>
      <c r="QN676" s="53"/>
      <c r="QO676" s="53"/>
      <c r="QP676" s="53"/>
      <c r="QQ676" s="53"/>
      <c r="QR676" s="53"/>
      <c r="QS676" s="53"/>
      <c r="QT676" s="53"/>
      <c r="QU676" s="53"/>
      <c r="QV676" s="53"/>
      <c r="QW676" s="53"/>
      <c r="QX676" s="53"/>
      <c r="QY676" s="53"/>
      <c r="QZ676" s="53"/>
      <c r="RA676" s="53"/>
      <c r="RB676" s="53"/>
      <c r="RC676" s="53"/>
      <c r="RD676" s="53"/>
      <c r="RE676" s="53"/>
      <c r="RF676" s="53"/>
      <c r="RG676" s="53"/>
      <c r="RH676" s="53"/>
      <c r="RI676" s="53"/>
      <c r="RJ676" s="53"/>
      <c r="RK676" s="53"/>
      <c r="RL676" s="53"/>
      <c r="RM676" s="53"/>
      <c r="RN676" s="53"/>
      <c r="RO676" s="53"/>
      <c r="RP676" s="53"/>
      <c r="RQ676" s="53"/>
      <c r="RR676" s="53"/>
      <c r="RS676" s="53"/>
      <c r="RT676" s="53"/>
      <c r="RU676" s="53"/>
      <c r="RV676" s="53"/>
      <c r="RW676" s="53"/>
      <c r="RX676" s="53"/>
      <c r="RY676" s="53"/>
      <c r="RZ676" s="53"/>
      <c r="SA676" s="53"/>
      <c r="SB676" s="53"/>
      <c r="SC676" s="53"/>
      <c r="SD676" s="53"/>
      <c r="SE676" s="53"/>
      <c r="SF676" s="53"/>
      <c r="SG676" s="53"/>
      <c r="SH676" s="53"/>
      <c r="SI676" s="53"/>
      <c r="SJ676" s="53"/>
      <c r="SK676" s="53"/>
      <c r="SL676" s="53"/>
      <c r="SM676" s="53"/>
      <c r="SN676" s="53"/>
      <c r="SO676" s="53"/>
      <c r="SP676" s="53"/>
      <c r="SQ676" s="53"/>
      <c r="SR676" s="53"/>
      <c r="SS676" s="53"/>
      <c r="ST676" s="53"/>
      <c r="SU676" s="53"/>
      <c r="SV676" s="53"/>
      <c r="SW676" s="53"/>
      <c r="SX676" s="53"/>
      <c r="SY676" s="53"/>
      <c r="SZ676" s="53"/>
      <c r="TA676" s="53"/>
      <c r="TB676" s="53"/>
      <c r="TC676" s="53"/>
      <c r="TD676" s="53"/>
      <c r="TE676" s="53"/>
      <c r="TF676" s="53"/>
      <c r="TG676" s="53"/>
      <c r="TH676" s="53"/>
      <c r="TI676" s="53"/>
      <c r="TJ676" s="53"/>
      <c r="TK676" s="53"/>
      <c r="TL676" s="53"/>
      <c r="TM676" s="53"/>
      <c r="TN676" s="53"/>
      <c r="TO676" s="53"/>
      <c r="TP676" s="53"/>
      <c r="TQ676" s="53"/>
      <c r="TR676" s="53"/>
      <c r="TS676" s="53"/>
      <c r="TT676" s="53"/>
      <c r="TU676" s="53"/>
      <c r="TV676" s="53"/>
      <c r="TW676" s="53"/>
      <c r="TX676" s="53"/>
      <c r="TY676" s="53"/>
      <c r="TZ676" s="53"/>
      <c r="UA676" s="53"/>
      <c r="UB676" s="53"/>
      <c r="UC676" s="53"/>
      <c r="UD676" s="53"/>
      <c r="UE676" s="53"/>
      <c r="UF676" s="53"/>
      <c r="UG676" s="53"/>
    </row>
    <row r="677" spans="12:553" s="19" customFormat="1" ht="15.75" customHeight="1" x14ac:dyDescent="0.2">
      <c r="L677" s="66"/>
      <c r="M677" s="66"/>
      <c r="N677" s="52"/>
      <c r="O677" s="53"/>
      <c r="P677" s="53"/>
      <c r="Q677" s="53"/>
      <c r="R677" s="53"/>
      <c r="S677" s="53"/>
      <c r="T677" s="53"/>
      <c r="U677" s="53"/>
      <c r="V677" s="53"/>
      <c r="W677" s="53"/>
      <c r="X677" s="53"/>
      <c r="Y677" s="53"/>
      <c r="Z677" s="53"/>
      <c r="AA677" s="53"/>
      <c r="AB677" s="53"/>
      <c r="AC677" s="53"/>
      <c r="AD677" s="53"/>
      <c r="AE677" s="53"/>
      <c r="AF677" s="53"/>
      <c r="AG677" s="53"/>
      <c r="AH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c r="BM677" s="53"/>
      <c r="BN677" s="53"/>
      <c r="BO677" s="53"/>
      <c r="BP677" s="53"/>
      <c r="BQ677" s="53"/>
      <c r="BR677" s="53"/>
      <c r="BS677" s="53"/>
      <c r="BT677" s="53"/>
      <c r="BU677" s="53"/>
      <c r="BV677" s="53"/>
      <c r="BW677" s="53"/>
      <c r="BX677" s="53"/>
      <c r="BY677" s="53"/>
      <c r="BZ677" s="53"/>
      <c r="CA677" s="53"/>
      <c r="CB677" s="53"/>
      <c r="CC677" s="53"/>
      <c r="CD677" s="53"/>
      <c r="CE677" s="53"/>
      <c r="CF677" s="53"/>
      <c r="CG677" s="53"/>
      <c r="CH677" s="53"/>
      <c r="CI677" s="53"/>
      <c r="CJ677" s="53"/>
      <c r="CK677" s="53"/>
      <c r="CL677" s="53"/>
      <c r="CM677" s="53"/>
      <c r="CN677" s="53"/>
      <c r="CO677" s="53"/>
      <c r="CP677" s="53"/>
      <c r="CQ677" s="53"/>
      <c r="CR677" s="53"/>
      <c r="CS677" s="53"/>
      <c r="CT677" s="53"/>
      <c r="CU677" s="53"/>
      <c r="CV677" s="53"/>
      <c r="CW677" s="53"/>
      <c r="CX677" s="53"/>
      <c r="CY677" s="53"/>
      <c r="CZ677" s="53"/>
      <c r="DA677" s="53"/>
      <c r="DB677" s="53"/>
      <c r="DC677" s="53"/>
      <c r="DD677" s="53"/>
      <c r="DE677" s="53"/>
      <c r="DF677" s="53"/>
      <c r="DG677" s="53"/>
      <c r="DH677" s="53"/>
      <c r="DI677" s="53"/>
      <c r="DJ677" s="53"/>
      <c r="DK677" s="53"/>
      <c r="DL677" s="53"/>
      <c r="DM677" s="53"/>
      <c r="DN677" s="53"/>
      <c r="DO677" s="53"/>
      <c r="DP677" s="53"/>
      <c r="DQ677" s="53"/>
      <c r="DR677" s="53"/>
      <c r="DS677" s="53"/>
      <c r="DT677" s="53"/>
      <c r="DU677" s="53"/>
      <c r="DV677" s="53"/>
      <c r="DW677" s="53"/>
      <c r="DX677" s="53"/>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3"/>
      <c r="FK677" s="53"/>
      <c r="FL677" s="53"/>
      <c r="FM677" s="53"/>
      <c r="FN677" s="53"/>
      <c r="FO677" s="53"/>
      <c r="FP677" s="53"/>
      <c r="FQ677" s="53"/>
      <c r="FR677" s="53"/>
      <c r="FS677" s="53"/>
      <c r="FT677" s="53"/>
      <c r="FU677" s="53"/>
      <c r="FV677" s="53"/>
      <c r="FW677" s="53"/>
      <c r="FX677" s="53"/>
      <c r="FY677" s="53"/>
      <c r="FZ677" s="53"/>
      <c r="GA677" s="53"/>
      <c r="GB677" s="53"/>
      <c r="GC677" s="53"/>
      <c r="GD677" s="53"/>
      <c r="GE677" s="53"/>
      <c r="GF677" s="53"/>
      <c r="GG677" s="53"/>
      <c r="GH677" s="53"/>
      <c r="GI677" s="53"/>
      <c r="GJ677" s="53"/>
      <c r="GK677" s="53"/>
      <c r="GL677" s="53"/>
      <c r="GM677" s="53"/>
      <c r="GN677" s="53"/>
      <c r="GO677" s="53"/>
      <c r="GP677" s="53"/>
      <c r="GQ677" s="53"/>
      <c r="GR677" s="53"/>
      <c r="GS677" s="53"/>
      <c r="GT677" s="53"/>
      <c r="GU677" s="53"/>
      <c r="GV677" s="53"/>
      <c r="GW677" s="53"/>
      <c r="GX677" s="53"/>
      <c r="GY677" s="53"/>
      <c r="GZ677" s="53"/>
      <c r="HA677" s="53"/>
      <c r="HB677" s="53"/>
      <c r="HC677" s="53"/>
      <c r="HD677" s="53"/>
      <c r="HE677" s="53"/>
      <c r="HF677" s="53"/>
      <c r="HG677" s="53"/>
      <c r="HH677" s="53"/>
      <c r="HI677" s="53"/>
      <c r="HJ677" s="53"/>
      <c r="HK677" s="53"/>
      <c r="HL677" s="53"/>
      <c r="HM677" s="53"/>
      <c r="HN677" s="53"/>
      <c r="HO677" s="53"/>
      <c r="HP677" s="53"/>
      <c r="HQ677" s="53"/>
      <c r="HR677" s="53"/>
      <c r="HS677" s="53"/>
      <c r="HT677" s="53"/>
      <c r="HU677" s="53"/>
      <c r="HV677" s="53"/>
      <c r="HW677" s="53"/>
      <c r="HX677" s="53"/>
      <c r="HY677" s="53"/>
      <c r="HZ677" s="53"/>
      <c r="IA677" s="53"/>
      <c r="IB677" s="53"/>
      <c r="IC677" s="53"/>
      <c r="ID677" s="53"/>
      <c r="IE677" s="53"/>
      <c r="IF677" s="53"/>
      <c r="IG677" s="53"/>
      <c r="IH677" s="53"/>
      <c r="II677" s="53"/>
      <c r="IJ677" s="53"/>
      <c r="IK677" s="53"/>
      <c r="IL677" s="53"/>
      <c r="IM677" s="53"/>
      <c r="IN677" s="53"/>
      <c r="IO677" s="53"/>
      <c r="IP677" s="53"/>
      <c r="IQ677" s="53"/>
      <c r="IR677" s="53"/>
      <c r="IS677" s="53"/>
      <c r="IT677" s="53"/>
      <c r="IU677" s="53"/>
      <c r="IV677" s="53"/>
      <c r="IW677" s="53"/>
      <c r="IX677" s="53"/>
      <c r="IY677" s="53"/>
      <c r="IZ677" s="53"/>
      <c r="JA677" s="53"/>
      <c r="JB677" s="53"/>
      <c r="JC677" s="53"/>
      <c r="JD677" s="53"/>
      <c r="JE677" s="53"/>
      <c r="JF677" s="53"/>
      <c r="JG677" s="53"/>
      <c r="JH677" s="53"/>
      <c r="JI677" s="53"/>
      <c r="JJ677" s="53"/>
      <c r="JK677" s="53"/>
      <c r="JL677" s="53"/>
      <c r="JM677" s="53"/>
      <c r="JN677" s="53"/>
      <c r="JO677" s="53"/>
      <c r="JP677" s="53"/>
      <c r="JQ677" s="53"/>
      <c r="JR677" s="53"/>
      <c r="JS677" s="53"/>
      <c r="JT677" s="53"/>
      <c r="JU677" s="53"/>
      <c r="JV677" s="53"/>
      <c r="JW677" s="53"/>
      <c r="JX677" s="53"/>
      <c r="JY677" s="53"/>
      <c r="JZ677" s="53"/>
      <c r="KA677" s="53"/>
      <c r="KB677" s="53"/>
      <c r="KC677" s="53"/>
      <c r="KD677" s="53"/>
      <c r="KE677" s="53"/>
      <c r="KF677" s="53"/>
      <c r="KG677" s="53"/>
      <c r="KH677" s="53"/>
      <c r="KI677" s="53"/>
      <c r="KJ677" s="53"/>
      <c r="KK677" s="53"/>
      <c r="KL677" s="53"/>
      <c r="KM677" s="53"/>
      <c r="KN677" s="53"/>
      <c r="KO677" s="53"/>
      <c r="KP677" s="53"/>
      <c r="KQ677" s="53"/>
      <c r="KR677" s="53"/>
      <c r="KS677" s="53"/>
      <c r="KT677" s="53"/>
      <c r="KU677" s="53"/>
      <c r="KV677" s="53"/>
      <c r="KW677" s="53"/>
      <c r="KX677" s="53"/>
      <c r="KY677" s="53"/>
      <c r="KZ677" s="53"/>
      <c r="LA677" s="53"/>
      <c r="LB677" s="53"/>
      <c r="LC677" s="53"/>
      <c r="LD677" s="53"/>
      <c r="LE677" s="53"/>
      <c r="LF677" s="53"/>
      <c r="LG677" s="53"/>
      <c r="LH677" s="53"/>
      <c r="LI677" s="53"/>
      <c r="LJ677" s="53"/>
      <c r="LK677" s="53"/>
      <c r="LL677" s="53"/>
      <c r="LM677" s="53"/>
      <c r="LN677" s="53"/>
      <c r="LO677" s="53"/>
      <c r="LP677" s="53"/>
      <c r="LQ677" s="53"/>
      <c r="LR677" s="53"/>
      <c r="LS677" s="53"/>
      <c r="LT677" s="53"/>
      <c r="LU677" s="53"/>
      <c r="LV677" s="53"/>
      <c r="LW677" s="53"/>
      <c r="LX677" s="53"/>
      <c r="LY677" s="53"/>
      <c r="LZ677" s="53"/>
      <c r="MA677" s="53"/>
      <c r="MB677" s="53"/>
      <c r="MC677" s="53"/>
      <c r="MD677" s="53"/>
      <c r="ME677" s="53"/>
      <c r="MF677" s="53"/>
      <c r="MG677" s="53"/>
      <c r="MH677" s="53"/>
      <c r="MI677" s="53"/>
      <c r="MJ677" s="53"/>
      <c r="MK677" s="53"/>
      <c r="ML677" s="53"/>
      <c r="MM677" s="53"/>
      <c r="MN677" s="53"/>
      <c r="MO677" s="53"/>
      <c r="MP677" s="53"/>
      <c r="MQ677" s="53"/>
      <c r="MR677" s="53"/>
      <c r="MS677" s="53"/>
      <c r="MT677" s="53"/>
      <c r="MU677" s="53"/>
      <c r="MV677" s="53"/>
      <c r="MW677" s="53"/>
      <c r="MX677" s="53"/>
      <c r="MY677" s="53"/>
      <c r="MZ677" s="53"/>
      <c r="NA677" s="53"/>
      <c r="NB677" s="53"/>
      <c r="NC677" s="53"/>
      <c r="ND677" s="53"/>
      <c r="NE677" s="53"/>
      <c r="NF677" s="53"/>
      <c r="NG677" s="53"/>
      <c r="NH677" s="53"/>
      <c r="NI677" s="53"/>
      <c r="NJ677" s="53"/>
      <c r="NK677" s="53"/>
      <c r="NL677" s="53"/>
      <c r="NM677" s="53"/>
      <c r="NN677" s="53"/>
      <c r="NO677" s="53"/>
      <c r="NP677" s="53"/>
      <c r="NQ677" s="53"/>
      <c r="NR677" s="53"/>
      <c r="NS677" s="53"/>
      <c r="NT677" s="53"/>
      <c r="NU677" s="53"/>
      <c r="NV677" s="53"/>
      <c r="NW677" s="53"/>
      <c r="NX677" s="53"/>
      <c r="NY677" s="53"/>
      <c r="NZ677" s="53"/>
      <c r="OA677" s="53"/>
      <c r="OB677" s="53"/>
      <c r="OC677" s="53"/>
      <c r="OD677" s="53"/>
      <c r="OE677" s="53"/>
      <c r="OF677" s="53"/>
      <c r="OG677" s="53"/>
      <c r="OH677" s="53"/>
      <c r="OI677" s="53"/>
      <c r="OJ677" s="53"/>
      <c r="OK677" s="53"/>
      <c r="OL677" s="53"/>
      <c r="OM677" s="53"/>
      <c r="ON677" s="53"/>
      <c r="OO677" s="53"/>
      <c r="OP677" s="53"/>
      <c r="OQ677" s="53"/>
      <c r="OR677" s="53"/>
      <c r="OS677" s="53"/>
      <c r="OT677" s="53"/>
      <c r="OU677" s="53"/>
      <c r="OV677" s="53"/>
      <c r="OW677" s="53"/>
      <c r="OX677" s="53"/>
      <c r="OY677" s="53"/>
      <c r="OZ677" s="53"/>
      <c r="PA677" s="53"/>
      <c r="PB677" s="53"/>
      <c r="PC677" s="53"/>
      <c r="PD677" s="53"/>
      <c r="PE677" s="53"/>
      <c r="PF677" s="53"/>
      <c r="PG677" s="53"/>
      <c r="PH677" s="53"/>
      <c r="PI677" s="53"/>
      <c r="PJ677" s="53"/>
      <c r="PK677" s="53"/>
      <c r="PL677" s="53"/>
      <c r="PM677" s="53"/>
      <c r="PN677" s="53"/>
      <c r="PO677" s="53"/>
      <c r="PP677" s="53"/>
      <c r="PQ677" s="53"/>
      <c r="PR677" s="53"/>
      <c r="PS677" s="53"/>
      <c r="PT677" s="53"/>
      <c r="PU677" s="53"/>
      <c r="PV677" s="53"/>
      <c r="PW677" s="53"/>
      <c r="PX677" s="53"/>
      <c r="PY677" s="53"/>
      <c r="PZ677" s="53"/>
      <c r="QA677" s="53"/>
      <c r="QB677" s="53"/>
      <c r="QC677" s="53"/>
      <c r="QD677" s="53"/>
      <c r="QE677" s="53"/>
      <c r="QF677" s="53"/>
      <c r="QG677" s="53"/>
      <c r="QH677" s="53"/>
      <c r="QI677" s="53"/>
      <c r="QJ677" s="53"/>
      <c r="QK677" s="53"/>
      <c r="QL677" s="53"/>
      <c r="QM677" s="53"/>
      <c r="QN677" s="53"/>
      <c r="QO677" s="53"/>
      <c r="QP677" s="53"/>
      <c r="QQ677" s="53"/>
      <c r="QR677" s="53"/>
      <c r="QS677" s="53"/>
      <c r="QT677" s="53"/>
      <c r="QU677" s="53"/>
      <c r="QV677" s="53"/>
      <c r="QW677" s="53"/>
      <c r="QX677" s="53"/>
      <c r="QY677" s="53"/>
      <c r="QZ677" s="53"/>
      <c r="RA677" s="53"/>
      <c r="RB677" s="53"/>
      <c r="RC677" s="53"/>
      <c r="RD677" s="53"/>
      <c r="RE677" s="53"/>
      <c r="RF677" s="53"/>
      <c r="RG677" s="53"/>
      <c r="RH677" s="53"/>
      <c r="RI677" s="53"/>
      <c r="RJ677" s="53"/>
      <c r="RK677" s="53"/>
      <c r="RL677" s="53"/>
      <c r="RM677" s="53"/>
      <c r="RN677" s="53"/>
      <c r="RO677" s="53"/>
      <c r="RP677" s="53"/>
      <c r="RQ677" s="53"/>
      <c r="RR677" s="53"/>
      <c r="RS677" s="53"/>
      <c r="RT677" s="53"/>
      <c r="RU677" s="53"/>
      <c r="RV677" s="53"/>
      <c r="RW677" s="53"/>
      <c r="RX677" s="53"/>
      <c r="RY677" s="53"/>
      <c r="RZ677" s="53"/>
      <c r="SA677" s="53"/>
      <c r="SB677" s="53"/>
      <c r="SC677" s="53"/>
      <c r="SD677" s="53"/>
      <c r="SE677" s="53"/>
      <c r="SF677" s="53"/>
      <c r="SG677" s="53"/>
      <c r="SH677" s="53"/>
      <c r="SI677" s="53"/>
      <c r="SJ677" s="53"/>
      <c r="SK677" s="53"/>
      <c r="SL677" s="53"/>
      <c r="SM677" s="53"/>
      <c r="SN677" s="53"/>
      <c r="SO677" s="53"/>
      <c r="SP677" s="53"/>
      <c r="SQ677" s="53"/>
      <c r="SR677" s="53"/>
      <c r="SS677" s="53"/>
      <c r="ST677" s="53"/>
      <c r="SU677" s="53"/>
      <c r="SV677" s="53"/>
      <c r="SW677" s="53"/>
      <c r="SX677" s="53"/>
      <c r="SY677" s="53"/>
      <c r="SZ677" s="53"/>
      <c r="TA677" s="53"/>
      <c r="TB677" s="53"/>
      <c r="TC677" s="53"/>
      <c r="TD677" s="53"/>
      <c r="TE677" s="53"/>
      <c r="TF677" s="53"/>
      <c r="TG677" s="53"/>
      <c r="TH677" s="53"/>
      <c r="TI677" s="53"/>
      <c r="TJ677" s="53"/>
      <c r="TK677" s="53"/>
      <c r="TL677" s="53"/>
      <c r="TM677" s="53"/>
      <c r="TN677" s="53"/>
      <c r="TO677" s="53"/>
      <c r="TP677" s="53"/>
      <c r="TQ677" s="53"/>
      <c r="TR677" s="53"/>
      <c r="TS677" s="53"/>
      <c r="TT677" s="53"/>
      <c r="TU677" s="53"/>
      <c r="TV677" s="53"/>
      <c r="TW677" s="53"/>
      <c r="TX677" s="53"/>
      <c r="TY677" s="53"/>
      <c r="TZ677" s="53"/>
      <c r="UA677" s="53"/>
      <c r="UB677" s="53"/>
      <c r="UC677" s="53"/>
      <c r="UD677" s="53"/>
      <c r="UE677" s="53"/>
      <c r="UF677" s="53"/>
      <c r="UG677" s="53"/>
    </row>
    <row r="678" spans="12:553" s="19" customFormat="1" ht="15.75" customHeight="1" x14ac:dyDescent="0.2">
      <c r="L678" s="66"/>
      <c r="M678" s="66"/>
      <c r="N678" s="52"/>
      <c r="O678" s="53"/>
      <c r="P678" s="53"/>
      <c r="Q678" s="53"/>
      <c r="R678" s="53"/>
      <c r="S678" s="53"/>
      <c r="T678" s="53"/>
      <c r="U678" s="53"/>
      <c r="V678" s="53"/>
      <c r="W678" s="53"/>
      <c r="X678" s="53"/>
      <c r="Y678" s="53"/>
      <c r="Z678" s="53"/>
      <c r="AA678" s="53"/>
      <c r="AB678" s="53"/>
      <c r="AC678" s="53"/>
      <c r="AD678" s="53"/>
      <c r="AE678" s="53"/>
      <c r="AF678" s="53"/>
      <c r="AG678" s="53"/>
      <c r="AH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c r="BM678" s="53"/>
      <c r="BN678" s="53"/>
      <c r="BO678" s="53"/>
      <c r="BP678" s="53"/>
      <c r="BQ678" s="53"/>
      <c r="BR678" s="53"/>
      <c r="BS678" s="53"/>
      <c r="BT678" s="53"/>
      <c r="BU678" s="53"/>
      <c r="BV678" s="53"/>
      <c r="BW678" s="53"/>
      <c r="BX678" s="53"/>
      <c r="BY678" s="53"/>
      <c r="BZ678" s="53"/>
      <c r="CA678" s="53"/>
      <c r="CB678" s="53"/>
      <c r="CC678" s="53"/>
      <c r="CD678" s="53"/>
      <c r="CE678" s="53"/>
      <c r="CF678" s="53"/>
      <c r="CG678" s="53"/>
      <c r="CH678" s="53"/>
      <c r="CI678" s="53"/>
      <c r="CJ678" s="53"/>
      <c r="CK678" s="53"/>
      <c r="CL678" s="53"/>
      <c r="CM678" s="53"/>
      <c r="CN678" s="53"/>
      <c r="CO678" s="53"/>
      <c r="CP678" s="53"/>
      <c r="CQ678" s="53"/>
      <c r="CR678" s="53"/>
      <c r="CS678" s="53"/>
      <c r="CT678" s="53"/>
      <c r="CU678" s="53"/>
      <c r="CV678" s="53"/>
      <c r="CW678" s="53"/>
      <c r="CX678" s="53"/>
      <c r="CY678" s="53"/>
      <c r="CZ678" s="53"/>
      <c r="DA678" s="53"/>
      <c r="DB678" s="53"/>
      <c r="DC678" s="53"/>
      <c r="DD678" s="53"/>
      <c r="DE678" s="53"/>
      <c r="DF678" s="53"/>
      <c r="DG678" s="53"/>
      <c r="DH678" s="53"/>
      <c r="DI678" s="53"/>
      <c r="DJ678" s="53"/>
      <c r="DK678" s="53"/>
      <c r="DL678" s="53"/>
      <c r="DM678" s="53"/>
      <c r="DN678" s="53"/>
      <c r="DO678" s="53"/>
      <c r="DP678" s="53"/>
      <c r="DQ678" s="53"/>
      <c r="DR678" s="53"/>
      <c r="DS678" s="53"/>
      <c r="DT678" s="53"/>
      <c r="DU678" s="53"/>
      <c r="DV678" s="53"/>
      <c r="DW678" s="53"/>
      <c r="DX678" s="53"/>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3"/>
      <c r="FK678" s="53"/>
      <c r="FL678" s="53"/>
      <c r="FM678" s="53"/>
      <c r="FN678" s="53"/>
      <c r="FO678" s="53"/>
      <c r="FP678" s="53"/>
      <c r="FQ678" s="53"/>
      <c r="FR678" s="53"/>
      <c r="FS678" s="53"/>
      <c r="FT678" s="53"/>
      <c r="FU678" s="53"/>
      <c r="FV678" s="53"/>
      <c r="FW678" s="53"/>
      <c r="FX678" s="53"/>
      <c r="FY678" s="53"/>
      <c r="FZ678" s="53"/>
      <c r="GA678" s="53"/>
      <c r="GB678" s="53"/>
      <c r="GC678" s="53"/>
      <c r="GD678" s="53"/>
      <c r="GE678" s="53"/>
      <c r="GF678" s="53"/>
      <c r="GG678" s="53"/>
      <c r="GH678" s="53"/>
      <c r="GI678" s="53"/>
      <c r="GJ678" s="53"/>
      <c r="GK678" s="53"/>
      <c r="GL678" s="53"/>
      <c r="GM678" s="53"/>
      <c r="GN678" s="53"/>
      <c r="GO678" s="53"/>
      <c r="GP678" s="53"/>
      <c r="GQ678" s="53"/>
      <c r="GR678" s="53"/>
      <c r="GS678" s="53"/>
      <c r="GT678" s="53"/>
      <c r="GU678" s="53"/>
      <c r="GV678" s="53"/>
      <c r="GW678" s="53"/>
      <c r="GX678" s="53"/>
      <c r="GY678" s="53"/>
      <c r="GZ678" s="53"/>
      <c r="HA678" s="53"/>
      <c r="HB678" s="53"/>
      <c r="HC678" s="53"/>
      <c r="HD678" s="53"/>
      <c r="HE678" s="53"/>
      <c r="HF678" s="53"/>
      <c r="HG678" s="53"/>
      <c r="HH678" s="53"/>
      <c r="HI678" s="53"/>
      <c r="HJ678" s="53"/>
      <c r="HK678" s="53"/>
      <c r="HL678" s="53"/>
      <c r="HM678" s="53"/>
      <c r="HN678" s="53"/>
      <c r="HO678" s="53"/>
      <c r="HP678" s="53"/>
      <c r="HQ678" s="53"/>
      <c r="HR678" s="53"/>
      <c r="HS678" s="53"/>
      <c r="HT678" s="53"/>
      <c r="HU678" s="53"/>
      <c r="HV678" s="53"/>
      <c r="HW678" s="53"/>
      <c r="HX678" s="53"/>
      <c r="HY678" s="53"/>
      <c r="HZ678" s="53"/>
      <c r="IA678" s="53"/>
      <c r="IB678" s="53"/>
      <c r="IC678" s="53"/>
      <c r="ID678" s="53"/>
      <c r="IE678" s="53"/>
      <c r="IF678" s="53"/>
      <c r="IG678" s="53"/>
      <c r="IH678" s="53"/>
      <c r="II678" s="53"/>
      <c r="IJ678" s="53"/>
      <c r="IK678" s="53"/>
      <c r="IL678" s="53"/>
      <c r="IM678" s="53"/>
      <c r="IN678" s="53"/>
      <c r="IO678" s="53"/>
      <c r="IP678" s="53"/>
      <c r="IQ678" s="53"/>
      <c r="IR678" s="53"/>
      <c r="IS678" s="53"/>
      <c r="IT678" s="53"/>
      <c r="IU678" s="53"/>
      <c r="IV678" s="53"/>
      <c r="IW678" s="53"/>
      <c r="IX678" s="53"/>
      <c r="IY678" s="53"/>
      <c r="IZ678" s="53"/>
      <c r="JA678" s="53"/>
      <c r="JB678" s="53"/>
      <c r="JC678" s="53"/>
      <c r="JD678" s="53"/>
      <c r="JE678" s="53"/>
      <c r="JF678" s="53"/>
      <c r="JG678" s="53"/>
      <c r="JH678" s="53"/>
      <c r="JI678" s="53"/>
      <c r="JJ678" s="53"/>
      <c r="JK678" s="53"/>
      <c r="JL678" s="53"/>
      <c r="JM678" s="53"/>
      <c r="JN678" s="53"/>
      <c r="JO678" s="53"/>
      <c r="JP678" s="53"/>
      <c r="JQ678" s="53"/>
      <c r="JR678" s="53"/>
      <c r="JS678" s="53"/>
      <c r="JT678" s="53"/>
      <c r="JU678" s="53"/>
      <c r="JV678" s="53"/>
      <c r="JW678" s="53"/>
      <c r="JX678" s="53"/>
      <c r="JY678" s="53"/>
      <c r="JZ678" s="53"/>
      <c r="KA678" s="53"/>
      <c r="KB678" s="53"/>
      <c r="KC678" s="53"/>
      <c r="KD678" s="53"/>
      <c r="KE678" s="53"/>
      <c r="KF678" s="53"/>
      <c r="KG678" s="53"/>
      <c r="KH678" s="53"/>
      <c r="KI678" s="53"/>
      <c r="KJ678" s="53"/>
      <c r="KK678" s="53"/>
      <c r="KL678" s="53"/>
      <c r="KM678" s="53"/>
      <c r="KN678" s="53"/>
      <c r="KO678" s="53"/>
      <c r="KP678" s="53"/>
      <c r="KQ678" s="53"/>
      <c r="KR678" s="53"/>
      <c r="KS678" s="53"/>
      <c r="KT678" s="53"/>
      <c r="KU678" s="53"/>
      <c r="KV678" s="53"/>
      <c r="KW678" s="53"/>
      <c r="KX678" s="53"/>
      <c r="KY678" s="53"/>
      <c r="KZ678" s="53"/>
      <c r="LA678" s="53"/>
      <c r="LB678" s="53"/>
      <c r="LC678" s="53"/>
      <c r="LD678" s="53"/>
      <c r="LE678" s="53"/>
      <c r="LF678" s="53"/>
      <c r="LG678" s="53"/>
      <c r="LH678" s="53"/>
      <c r="LI678" s="53"/>
      <c r="LJ678" s="53"/>
      <c r="LK678" s="53"/>
      <c r="LL678" s="53"/>
      <c r="LM678" s="53"/>
      <c r="LN678" s="53"/>
      <c r="LO678" s="53"/>
      <c r="LP678" s="53"/>
      <c r="LQ678" s="53"/>
      <c r="LR678" s="53"/>
      <c r="LS678" s="53"/>
      <c r="LT678" s="53"/>
      <c r="LU678" s="53"/>
      <c r="LV678" s="53"/>
      <c r="LW678" s="53"/>
      <c r="LX678" s="53"/>
      <c r="LY678" s="53"/>
      <c r="LZ678" s="53"/>
      <c r="MA678" s="53"/>
      <c r="MB678" s="53"/>
      <c r="MC678" s="53"/>
      <c r="MD678" s="53"/>
      <c r="ME678" s="53"/>
      <c r="MF678" s="53"/>
      <c r="MG678" s="53"/>
      <c r="MH678" s="53"/>
      <c r="MI678" s="53"/>
      <c r="MJ678" s="53"/>
      <c r="MK678" s="53"/>
      <c r="ML678" s="53"/>
      <c r="MM678" s="53"/>
      <c r="MN678" s="53"/>
      <c r="MO678" s="53"/>
      <c r="MP678" s="53"/>
      <c r="MQ678" s="53"/>
      <c r="MR678" s="53"/>
      <c r="MS678" s="53"/>
      <c r="MT678" s="53"/>
      <c r="MU678" s="53"/>
      <c r="MV678" s="53"/>
      <c r="MW678" s="53"/>
      <c r="MX678" s="53"/>
      <c r="MY678" s="53"/>
      <c r="MZ678" s="53"/>
      <c r="NA678" s="53"/>
      <c r="NB678" s="53"/>
      <c r="NC678" s="53"/>
      <c r="ND678" s="53"/>
      <c r="NE678" s="53"/>
      <c r="NF678" s="53"/>
      <c r="NG678" s="53"/>
      <c r="NH678" s="53"/>
      <c r="NI678" s="53"/>
      <c r="NJ678" s="53"/>
      <c r="NK678" s="53"/>
      <c r="NL678" s="53"/>
      <c r="NM678" s="53"/>
      <c r="NN678" s="53"/>
      <c r="NO678" s="53"/>
      <c r="NP678" s="53"/>
      <c r="NQ678" s="53"/>
      <c r="NR678" s="53"/>
      <c r="NS678" s="53"/>
      <c r="NT678" s="53"/>
      <c r="NU678" s="53"/>
      <c r="NV678" s="53"/>
      <c r="NW678" s="53"/>
      <c r="NX678" s="53"/>
      <c r="NY678" s="53"/>
      <c r="NZ678" s="53"/>
      <c r="OA678" s="53"/>
      <c r="OB678" s="53"/>
      <c r="OC678" s="53"/>
      <c r="OD678" s="53"/>
      <c r="OE678" s="53"/>
      <c r="OF678" s="53"/>
      <c r="OG678" s="53"/>
      <c r="OH678" s="53"/>
      <c r="OI678" s="53"/>
      <c r="OJ678" s="53"/>
      <c r="OK678" s="53"/>
      <c r="OL678" s="53"/>
      <c r="OM678" s="53"/>
      <c r="ON678" s="53"/>
      <c r="OO678" s="53"/>
      <c r="OP678" s="53"/>
      <c r="OQ678" s="53"/>
      <c r="OR678" s="53"/>
      <c r="OS678" s="53"/>
      <c r="OT678" s="53"/>
      <c r="OU678" s="53"/>
      <c r="OV678" s="53"/>
      <c r="OW678" s="53"/>
      <c r="OX678" s="53"/>
      <c r="OY678" s="53"/>
      <c r="OZ678" s="53"/>
      <c r="PA678" s="53"/>
      <c r="PB678" s="53"/>
      <c r="PC678" s="53"/>
      <c r="PD678" s="53"/>
      <c r="PE678" s="53"/>
      <c r="PF678" s="53"/>
      <c r="PG678" s="53"/>
      <c r="PH678" s="53"/>
      <c r="PI678" s="53"/>
      <c r="PJ678" s="53"/>
      <c r="PK678" s="53"/>
      <c r="PL678" s="53"/>
      <c r="PM678" s="53"/>
      <c r="PN678" s="53"/>
      <c r="PO678" s="53"/>
      <c r="PP678" s="53"/>
      <c r="PQ678" s="53"/>
      <c r="PR678" s="53"/>
      <c r="PS678" s="53"/>
      <c r="PT678" s="53"/>
      <c r="PU678" s="53"/>
      <c r="PV678" s="53"/>
      <c r="PW678" s="53"/>
      <c r="PX678" s="53"/>
      <c r="PY678" s="53"/>
      <c r="PZ678" s="53"/>
      <c r="QA678" s="53"/>
      <c r="QB678" s="53"/>
      <c r="QC678" s="53"/>
      <c r="QD678" s="53"/>
      <c r="QE678" s="53"/>
      <c r="QF678" s="53"/>
      <c r="QG678" s="53"/>
      <c r="QH678" s="53"/>
      <c r="QI678" s="53"/>
      <c r="QJ678" s="53"/>
      <c r="QK678" s="53"/>
      <c r="QL678" s="53"/>
      <c r="QM678" s="53"/>
      <c r="QN678" s="53"/>
      <c r="QO678" s="53"/>
      <c r="QP678" s="53"/>
      <c r="QQ678" s="53"/>
      <c r="QR678" s="53"/>
      <c r="QS678" s="53"/>
      <c r="QT678" s="53"/>
      <c r="QU678" s="53"/>
      <c r="QV678" s="53"/>
      <c r="QW678" s="53"/>
      <c r="QX678" s="53"/>
      <c r="QY678" s="53"/>
      <c r="QZ678" s="53"/>
      <c r="RA678" s="53"/>
      <c r="RB678" s="53"/>
      <c r="RC678" s="53"/>
      <c r="RD678" s="53"/>
      <c r="RE678" s="53"/>
      <c r="RF678" s="53"/>
      <c r="RG678" s="53"/>
      <c r="RH678" s="53"/>
      <c r="RI678" s="53"/>
      <c r="RJ678" s="53"/>
      <c r="RK678" s="53"/>
      <c r="RL678" s="53"/>
      <c r="RM678" s="53"/>
      <c r="RN678" s="53"/>
      <c r="RO678" s="53"/>
      <c r="RP678" s="53"/>
      <c r="RQ678" s="53"/>
      <c r="RR678" s="53"/>
      <c r="RS678" s="53"/>
      <c r="RT678" s="53"/>
      <c r="RU678" s="53"/>
      <c r="RV678" s="53"/>
      <c r="RW678" s="53"/>
      <c r="RX678" s="53"/>
      <c r="RY678" s="53"/>
      <c r="RZ678" s="53"/>
      <c r="SA678" s="53"/>
      <c r="SB678" s="53"/>
      <c r="SC678" s="53"/>
      <c r="SD678" s="53"/>
      <c r="SE678" s="53"/>
      <c r="SF678" s="53"/>
      <c r="SG678" s="53"/>
      <c r="SH678" s="53"/>
      <c r="SI678" s="53"/>
      <c r="SJ678" s="53"/>
      <c r="SK678" s="53"/>
      <c r="SL678" s="53"/>
      <c r="SM678" s="53"/>
      <c r="SN678" s="53"/>
      <c r="SO678" s="53"/>
      <c r="SP678" s="53"/>
      <c r="SQ678" s="53"/>
      <c r="SR678" s="53"/>
      <c r="SS678" s="53"/>
      <c r="ST678" s="53"/>
      <c r="SU678" s="53"/>
      <c r="SV678" s="53"/>
      <c r="SW678" s="53"/>
      <c r="SX678" s="53"/>
      <c r="SY678" s="53"/>
      <c r="SZ678" s="53"/>
      <c r="TA678" s="53"/>
      <c r="TB678" s="53"/>
      <c r="TC678" s="53"/>
      <c r="TD678" s="53"/>
      <c r="TE678" s="53"/>
      <c r="TF678" s="53"/>
      <c r="TG678" s="53"/>
      <c r="TH678" s="53"/>
      <c r="TI678" s="53"/>
      <c r="TJ678" s="53"/>
      <c r="TK678" s="53"/>
      <c r="TL678" s="53"/>
      <c r="TM678" s="53"/>
      <c r="TN678" s="53"/>
      <c r="TO678" s="53"/>
      <c r="TP678" s="53"/>
      <c r="TQ678" s="53"/>
      <c r="TR678" s="53"/>
      <c r="TS678" s="53"/>
      <c r="TT678" s="53"/>
      <c r="TU678" s="53"/>
      <c r="TV678" s="53"/>
      <c r="TW678" s="53"/>
      <c r="TX678" s="53"/>
      <c r="TY678" s="53"/>
      <c r="TZ678" s="53"/>
      <c r="UA678" s="53"/>
      <c r="UB678" s="53"/>
      <c r="UC678" s="53"/>
      <c r="UD678" s="53"/>
      <c r="UE678" s="53"/>
      <c r="UF678" s="53"/>
      <c r="UG678" s="53"/>
    </row>
    <row r="679" spans="12:553" s="19" customFormat="1" ht="15.75" customHeight="1" x14ac:dyDescent="0.2">
      <c r="L679" s="66"/>
      <c r="M679" s="66"/>
      <c r="N679" s="52"/>
      <c r="O679" s="53"/>
      <c r="P679" s="53"/>
      <c r="Q679" s="53"/>
      <c r="R679" s="53"/>
      <c r="S679" s="53"/>
      <c r="T679" s="53"/>
      <c r="U679" s="53"/>
      <c r="V679" s="53"/>
      <c r="W679" s="53"/>
      <c r="X679" s="53"/>
      <c r="Y679" s="53"/>
      <c r="Z679" s="53"/>
      <c r="AA679" s="53"/>
      <c r="AB679" s="53"/>
      <c r="AC679" s="53"/>
      <c r="AD679" s="53"/>
      <c r="AE679" s="53"/>
      <c r="AF679" s="53"/>
      <c r="AG679" s="53"/>
      <c r="AH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c r="BM679" s="53"/>
      <c r="BN679" s="53"/>
      <c r="BO679" s="53"/>
      <c r="BP679" s="53"/>
      <c r="BQ679" s="53"/>
      <c r="BR679" s="53"/>
      <c r="BS679" s="53"/>
      <c r="BT679" s="53"/>
      <c r="BU679" s="53"/>
      <c r="BV679" s="53"/>
      <c r="BW679" s="53"/>
      <c r="BX679" s="53"/>
      <c r="BY679" s="53"/>
      <c r="BZ679" s="53"/>
      <c r="CA679" s="53"/>
      <c r="CB679" s="53"/>
      <c r="CC679" s="53"/>
      <c r="CD679" s="53"/>
      <c r="CE679" s="53"/>
      <c r="CF679" s="53"/>
      <c r="CG679" s="53"/>
      <c r="CH679" s="53"/>
      <c r="CI679" s="53"/>
      <c r="CJ679" s="53"/>
      <c r="CK679" s="53"/>
      <c r="CL679" s="53"/>
      <c r="CM679" s="53"/>
      <c r="CN679" s="53"/>
      <c r="CO679" s="53"/>
      <c r="CP679" s="53"/>
      <c r="CQ679" s="53"/>
      <c r="CR679" s="53"/>
      <c r="CS679" s="53"/>
      <c r="CT679" s="53"/>
      <c r="CU679" s="53"/>
      <c r="CV679" s="53"/>
      <c r="CW679" s="53"/>
      <c r="CX679" s="53"/>
      <c r="CY679" s="53"/>
      <c r="CZ679" s="53"/>
      <c r="DA679" s="53"/>
      <c r="DB679" s="53"/>
      <c r="DC679" s="53"/>
      <c r="DD679" s="53"/>
      <c r="DE679" s="53"/>
      <c r="DF679" s="53"/>
      <c r="DG679" s="53"/>
      <c r="DH679" s="53"/>
      <c r="DI679" s="53"/>
      <c r="DJ679" s="53"/>
      <c r="DK679" s="53"/>
      <c r="DL679" s="53"/>
      <c r="DM679" s="53"/>
      <c r="DN679" s="53"/>
      <c r="DO679" s="53"/>
      <c r="DP679" s="53"/>
      <c r="DQ679" s="53"/>
      <c r="DR679" s="53"/>
      <c r="DS679" s="53"/>
      <c r="DT679" s="53"/>
      <c r="DU679" s="53"/>
      <c r="DV679" s="53"/>
      <c r="DW679" s="53"/>
      <c r="DX679" s="53"/>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3"/>
      <c r="FK679" s="53"/>
      <c r="FL679" s="53"/>
      <c r="FM679" s="53"/>
      <c r="FN679" s="53"/>
      <c r="FO679" s="53"/>
      <c r="FP679" s="53"/>
      <c r="FQ679" s="53"/>
      <c r="FR679" s="53"/>
      <c r="FS679" s="53"/>
      <c r="FT679" s="53"/>
      <c r="FU679" s="53"/>
      <c r="FV679" s="53"/>
      <c r="FW679" s="53"/>
      <c r="FX679" s="53"/>
      <c r="FY679" s="53"/>
      <c r="FZ679" s="53"/>
      <c r="GA679" s="53"/>
      <c r="GB679" s="53"/>
      <c r="GC679" s="53"/>
      <c r="GD679" s="53"/>
      <c r="GE679" s="53"/>
      <c r="GF679" s="53"/>
      <c r="GG679" s="53"/>
      <c r="GH679" s="53"/>
      <c r="GI679" s="53"/>
      <c r="GJ679" s="53"/>
      <c r="GK679" s="53"/>
      <c r="GL679" s="53"/>
      <c r="GM679" s="53"/>
      <c r="GN679" s="53"/>
      <c r="GO679" s="53"/>
      <c r="GP679" s="53"/>
      <c r="GQ679" s="53"/>
      <c r="GR679" s="53"/>
      <c r="GS679" s="53"/>
      <c r="GT679" s="53"/>
      <c r="GU679" s="53"/>
      <c r="GV679" s="53"/>
      <c r="GW679" s="53"/>
      <c r="GX679" s="53"/>
      <c r="GY679" s="53"/>
      <c r="GZ679" s="53"/>
      <c r="HA679" s="53"/>
      <c r="HB679" s="53"/>
      <c r="HC679" s="53"/>
      <c r="HD679" s="53"/>
      <c r="HE679" s="53"/>
      <c r="HF679" s="53"/>
      <c r="HG679" s="53"/>
      <c r="HH679" s="53"/>
      <c r="HI679" s="53"/>
      <c r="HJ679" s="53"/>
      <c r="HK679" s="53"/>
      <c r="HL679" s="53"/>
      <c r="HM679" s="53"/>
      <c r="HN679" s="53"/>
      <c r="HO679" s="53"/>
      <c r="HP679" s="53"/>
      <c r="HQ679" s="53"/>
      <c r="HR679" s="53"/>
      <c r="HS679" s="53"/>
      <c r="HT679" s="53"/>
      <c r="HU679" s="53"/>
      <c r="HV679" s="53"/>
      <c r="HW679" s="53"/>
      <c r="HX679" s="53"/>
      <c r="HY679" s="53"/>
      <c r="HZ679" s="53"/>
      <c r="IA679" s="53"/>
      <c r="IB679" s="53"/>
      <c r="IC679" s="53"/>
      <c r="ID679" s="53"/>
      <c r="IE679" s="53"/>
      <c r="IF679" s="53"/>
      <c r="IG679" s="53"/>
      <c r="IH679" s="53"/>
      <c r="II679" s="53"/>
      <c r="IJ679" s="53"/>
      <c r="IK679" s="53"/>
      <c r="IL679" s="53"/>
      <c r="IM679" s="53"/>
      <c r="IN679" s="53"/>
      <c r="IO679" s="53"/>
      <c r="IP679" s="53"/>
      <c r="IQ679" s="53"/>
      <c r="IR679" s="53"/>
      <c r="IS679" s="53"/>
      <c r="IT679" s="53"/>
      <c r="IU679" s="53"/>
      <c r="IV679" s="53"/>
      <c r="IW679" s="53"/>
      <c r="IX679" s="53"/>
      <c r="IY679" s="53"/>
      <c r="IZ679" s="53"/>
      <c r="JA679" s="53"/>
      <c r="JB679" s="53"/>
      <c r="JC679" s="53"/>
      <c r="JD679" s="53"/>
      <c r="JE679" s="53"/>
      <c r="JF679" s="53"/>
      <c r="JG679" s="53"/>
      <c r="JH679" s="53"/>
      <c r="JI679" s="53"/>
      <c r="JJ679" s="53"/>
      <c r="JK679" s="53"/>
      <c r="JL679" s="53"/>
      <c r="JM679" s="53"/>
      <c r="JN679" s="53"/>
      <c r="JO679" s="53"/>
      <c r="JP679" s="53"/>
      <c r="JQ679" s="53"/>
      <c r="JR679" s="53"/>
      <c r="JS679" s="53"/>
      <c r="JT679" s="53"/>
      <c r="JU679" s="53"/>
      <c r="JV679" s="53"/>
      <c r="JW679" s="53"/>
      <c r="JX679" s="53"/>
      <c r="JY679" s="53"/>
      <c r="JZ679" s="53"/>
      <c r="KA679" s="53"/>
      <c r="KB679" s="53"/>
      <c r="KC679" s="53"/>
      <c r="KD679" s="53"/>
      <c r="KE679" s="53"/>
      <c r="KF679" s="53"/>
      <c r="KG679" s="53"/>
      <c r="KH679" s="53"/>
      <c r="KI679" s="53"/>
      <c r="KJ679" s="53"/>
      <c r="KK679" s="53"/>
      <c r="KL679" s="53"/>
      <c r="KM679" s="53"/>
      <c r="KN679" s="53"/>
      <c r="KO679" s="53"/>
      <c r="KP679" s="53"/>
      <c r="KQ679" s="53"/>
      <c r="KR679" s="53"/>
      <c r="KS679" s="53"/>
      <c r="KT679" s="53"/>
      <c r="KU679" s="53"/>
      <c r="KV679" s="53"/>
      <c r="KW679" s="53"/>
      <c r="KX679" s="53"/>
      <c r="KY679" s="53"/>
      <c r="KZ679" s="53"/>
      <c r="LA679" s="53"/>
      <c r="LB679" s="53"/>
      <c r="LC679" s="53"/>
      <c r="LD679" s="53"/>
      <c r="LE679" s="53"/>
      <c r="LF679" s="53"/>
      <c r="LG679" s="53"/>
      <c r="LH679" s="53"/>
      <c r="LI679" s="53"/>
      <c r="LJ679" s="53"/>
      <c r="LK679" s="53"/>
      <c r="LL679" s="53"/>
      <c r="LM679" s="53"/>
      <c r="LN679" s="53"/>
      <c r="LO679" s="53"/>
      <c r="LP679" s="53"/>
      <c r="LQ679" s="53"/>
      <c r="LR679" s="53"/>
      <c r="LS679" s="53"/>
      <c r="LT679" s="53"/>
      <c r="LU679" s="53"/>
      <c r="LV679" s="53"/>
      <c r="LW679" s="53"/>
      <c r="LX679" s="53"/>
      <c r="LY679" s="53"/>
      <c r="LZ679" s="53"/>
      <c r="MA679" s="53"/>
      <c r="MB679" s="53"/>
      <c r="MC679" s="53"/>
      <c r="MD679" s="53"/>
      <c r="ME679" s="53"/>
      <c r="MF679" s="53"/>
      <c r="MG679" s="53"/>
      <c r="MH679" s="53"/>
      <c r="MI679" s="53"/>
      <c r="MJ679" s="53"/>
      <c r="MK679" s="53"/>
      <c r="ML679" s="53"/>
      <c r="MM679" s="53"/>
      <c r="MN679" s="53"/>
      <c r="MO679" s="53"/>
      <c r="MP679" s="53"/>
      <c r="MQ679" s="53"/>
      <c r="MR679" s="53"/>
      <c r="MS679" s="53"/>
      <c r="MT679" s="53"/>
      <c r="MU679" s="53"/>
      <c r="MV679" s="53"/>
      <c r="MW679" s="53"/>
      <c r="MX679" s="53"/>
      <c r="MY679" s="53"/>
      <c r="MZ679" s="53"/>
      <c r="NA679" s="53"/>
      <c r="NB679" s="53"/>
      <c r="NC679" s="53"/>
      <c r="ND679" s="53"/>
      <c r="NE679" s="53"/>
      <c r="NF679" s="53"/>
      <c r="NG679" s="53"/>
      <c r="NH679" s="53"/>
      <c r="NI679" s="53"/>
      <c r="NJ679" s="53"/>
      <c r="NK679" s="53"/>
      <c r="NL679" s="53"/>
      <c r="NM679" s="53"/>
      <c r="NN679" s="53"/>
      <c r="NO679" s="53"/>
      <c r="NP679" s="53"/>
      <c r="NQ679" s="53"/>
      <c r="NR679" s="53"/>
      <c r="NS679" s="53"/>
      <c r="NT679" s="53"/>
      <c r="NU679" s="53"/>
      <c r="NV679" s="53"/>
      <c r="NW679" s="53"/>
      <c r="NX679" s="53"/>
      <c r="NY679" s="53"/>
      <c r="NZ679" s="53"/>
      <c r="OA679" s="53"/>
      <c r="OB679" s="53"/>
      <c r="OC679" s="53"/>
      <c r="OD679" s="53"/>
      <c r="OE679" s="53"/>
      <c r="OF679" s="53"/>
      <c r="OG679" s="53"/>
      <c r="OH679" s="53"/>
      <c r="OI679" s="53"/>
      <c r="OJ679" s="53"/>
      <c r="OK679" s="53"/>
      <c r="OL679" s="53"/>
      <c r="OM679" s="53"/>
      <c r="ON679" s="53"/>
      <c r="OO679" s="53"/>
      <c r="OP679" s="53"/>
      <c r="OQ679" s="53"/>
      <c r="OR679" s="53"/>
      <c r="OS679" s="53"/>
      <c r="OT679" s="53"/>
      <c r="OU679" s="53"/>
      <c r="OV679" s="53"/>
      <c r="OW679" s="53"/>
      <c r="OX679" s="53"/>
      <c r="OY679" s="53"/>
      <c r="OZ679" s="53"/>
      <c r="PA679" s="53"/>
      <c r="PB679" s="53"/>
      <c r="PC679" s="53"/>
      <c r="PD679" s="53"/>
      <c r="PE679" s="53"/>
      <c r="PF679" s="53"/>
      <c r="PG679" s="53"/>
      <c r="PH679" s="53"/>
      <c r="PI679" s="53"/>
      <c r="PJ679" s="53"/>
      <c r="PK679" s="53"/>
      <c r="PL679" s="53"/>
      <c r="PM679" s="53"/>
      <c r="PN679" s="53"/>
      <c r="PO679" s="53"/>
      <c r="PP679" s="53"/>
      <c r="PQ679" s="53"/>
      <c r="PR679" s="53"/>
      <c r="PS679" s="53"/>
      <c r="PT679" s="53"/>
      <c r="PU679" s="53"/>
      <c r="PV679" s="53"/>
      <c r="PW679" s="53"/>
      <c r="PX679" s="53"/>
      <c r="PY679" s="53"/>
      <c r="PZ679" s="53"/>
      <c r="QA679" s="53"/>
      <c r="QB679" s="53"/>
      <c r="QC679" s="53"/>
      <c r="QD679" s="53"/>
      <c r="QE679" s="53"/>
      <c r="QF679" s="53"/>
      <c r="QG679" s="53"/>
      <c r="QH679" s="53"/>
      <c r="QI679" s="53"/>
      <c r="QJ679" s="53"/>
      <c r="QK679" s="53"/>
      <c r="QL679" s="53"/>
      <c r="QM679" s="53"/>
      <c r="QN679" s="53"/>
      <c r="QO679" s="53"/>
      <c r="QP679" s="53"/>
      <c r="QQ679" s="53"/>
      <c r="QR679" s="53"/>
      <c r="QS679" s="53"/>
      <c r="QT679" s="53"/>
      <c r="QU679" s="53"/>
      <c r="QV679" s="53"/>
      <c r="QW679" s="53"/>
      <c r="QX679" s="53"/>
      <c r="QY679" s="53"/>
      <c r="QZ679" s="53"/>
      <c r="RA679" s="53"/>
      <c r="RB679" s="53"/>
      <c r="RC679" s="53"/>
      <c r="RD679" s="53"/>
      <c r="RE679" s="53"/>
      <c r="RF679" s="53"/>
      <c r="RG679" s="53"/>
      <c r="RH679" s="53"/>
      <c r="RI679" s="53"/>
      <c r="RJ679" s="53"/>
      <c r="RK679" s="53"/>
      <c r="RL679" s="53"/>
      <c r="RM679" s="53"/>
      <c r="RN679" s="53"/>
      <c r="RO679" s="53"/>
      <c r="RP679" s="53"/>
      <c r="RQ679" s="53"/>
      <c r="RR679" s="53"/>
      <c r="RS679" s="53"/>
      <c r="RT679" s="53"/>
      <c r="RU679" s="53"/>
      <c r="RV679" s="53"/>
      <c r="RW679" s="53"/>
      <c r="RX679" s="53"/>
      <c r="RY679" s="53"/>
      <c r="RZ679" s="53"/>
      <c r="SA679" s="53"/>
      <c r="SB679" s="53"/>
      <c r="SC679" s="53"/>
      <c r="SD679" s="53"/>
      <c r="SE679" s="53"/>
      <c r="SF679" s="53"/>
      <c r="SG679" s="53"/>
      <c r="SH679" s="53"/>
      <c r="SI679" s="53"/>
      <c r="SJ679" s="53"/>
      <c r="SK679" s="53"/>
      <c r="SL679" s="53"/>
      <c r="SM679" s="53"/>
      <c r="SN679" s="53"/>
      <c r="SO679" s="53"/>
      <c r="SP679" s="53"/>
      <c r="SQ679" s="53"/>
      <c r="SR679" s="53"/>
      <c r="SS679" s="53"/>
      <c r="ST679" s="53"/>
      <c r="SU679" s="53"/>
      <c r="SV679" s="53"/>
      <c r="SW679" s="53"/>
      <c r="SX679" s="53"/>
      <c r="SY679" s="53"/>
      <c r="SZ679" s="53"/>
      <c r="TA679" s="53"/>
      <c r="TB679" s="53"/>
      <c r="TC679" s="53"/>
      <c r="TD679" s="53"/>
      <c r="TE679" s="53"/>
      <c r="TF679" s="53"/>
      <c r="TG679" s="53"/>
      <c r="TH679" s="53"/>
      <c r="TI679" s="53"/>
      <c r="TJ679" s="53"/>
      <c r="TK679" s="53"/>
      <c r="TL679" s="53"/>
      <c r="TM679" s="53"/>
      <c r="TN679" s="53"/>
      <c r="TO679" s="53"/>
      <c r="TP679" s="53"/>
      <c r="TQ679" s="53"/>
      <c r="TR679" s="53"/>
      <c r="TS679" s="53"/>
      <c r="TT679" s="53"/>
      <c r="TU679" s="53"/>
      <c r="TV679" s="53"/>
      <c r="TW679" s="53"/>
      <c r="TX679" s="53"/>
      <c r="TY679" s="53"/>
      <c r="TZ679" s="53"/>
      <c r="UA679" s="53"/>
      <c r="UB679" s="53"/>
      <c r="UC679" s="53"/>
      <c r="UD679" s="53"/>
      <c r="UE679" s="53"/>
      <c r="UF679" s="53"/>
      <c r="UG679" s="53"/>
    </row>
    <row r="680" spans="12:553" s="19" customFormat="1" ht="15.75" customHeight="1" x14ac:dyDescent="0.2">
      <c r="L680" s="66"/>
      <c r="M680" s="66"/>
      <c r="N680" s="52"/>
      <c r="O680" s="53"/>
      <c r="P680" s="53"/>
      <c r="Q680" s="53"/>
      <c r="R680" s="53"/>
      <c r="S680" s="53"/>
      <c r="T680" s="53"/>
      <c r="U680" s="53"/>
      <c r="V680" s="53"/>
      <c r="W680" s="53"/>
      <c r="X680" s="53"/>
      <c r="Y680" s="53"/>
      <c r="Z680" s="53"/>
      <c r="AA680" s="53"/>
      <c r="AB680" s="53"/>
      <c r="AC680" s="53"/>
      <c r="AD680" s="53"/>
      <c r="AE680" s="53"/>
      <c r="AF680" s="53"/>
      <c r="AG680" s="53"/>
      <c r="AH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c r="BM680" s="53"/>
      <c r="BN680" s="53"/>
      <c r="BO680" s="53"/>
      <c r="BP680" s="53"/>
      <c r="BQ680" s="53"/>
      <c r="BR680" s="53"/>
      <c r="BS680" s="53"/>
      <c r="BT680" s="53"/>
      <c r="BU680" s="53"/>
      <c r="BV680" s="53"/>
      <c r="BW680" s="53"/>
      <c r="BX680" s="53"/>
      <c r="BY680" s="53"/>
      <c r="BZ680" s="53"/>
      <c r="CA680" s="53"/>
      <c r="CB680" s="53"/>
      <c r="CC680" s="53"/>
      <c r="CD680" s="53"/>
      <c r="CE680" s="53"/>
      <c r="CF680" s="53"/>
      <c r="CG680" s="53"/>
      <c r="CH680" s="53"/>
      <c r="CI680" s="53"/>
      <c r="CJ680" s="53"/>
      <c r="CK680" s="53"/>
      <c r="CL680" s="53"/>
      <c r="CM680" s="53"/>
      <c r="CN680" s="53"/>
      <c r="CO680" s="53"/>
      <c r="CP680" s="53"/>
      <c r="CQ680" s="53"/>
      <c r="CR680" s="53"/>
      <c r="CS680" s="53"/>
      <c r="CT680" s="53"/>
      <c r="CU680" s="53"/>
      <c r="CV680" s="53"/>
      <c r="CW680" s="53"/>
      <c r="CX680" s="53"/>
      <c r="CY680" s="53"/>
      <c r="CZ680" s="53"/>
      <c r="DA680" s="53"/>
      <c r="DB680" s="53"/>
      <c r="DC680" s="53"/>
      <c r="DD680" s="53"/>
      <c r="DE680" s="53"/>
      <c r="DF680" s="53"/>
      <c r="DG680" s="53"/>
      <c r="DH680" s="53"/>
      <c r="DI680" s="53"/>
      <c r="DJ680" s="53"/>
      <c r="DK680" s="53"/>
      <c r="DL680" s="53"/>
      <c r="DM680" s="53"/>
      <c r="DN680" s="53"/>
      <c r="DO680" s="53"/>
      <c r="DP680" s="53"/>
      <c r="DQ680" s="53"/>
      <c r="DR680" s="53"/>
      <c r="DS680" s="53"/>
      <c r="DT680" s="53"/>
      <c r="DU680" s="53"/>
      <c r="DV680" s="53"/>
      <c r="DW680" s="53"/>
      <c r="DX680" s="53"/>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3"/>
      <c r="FK680" s="53"/>
      <c r="FL680" s="53"/>
      <c r="FM680" s="53"/>
      <c r="FN680" s="53"/>
      <c r="FO680" s="53"/>
      <c r="FP680" s="53"/>
      <c r="FQ680" s="53"/>
      <c r="FR680" s="53"/>
      <c r="FS680" s="53"/>
      <c r="FT680" s="53"/>
      <c r="FU680" s="53"/>
      <c r="FV680" s="53"/>
      <c r="FW680" s="53"/>
      <c r="FX680" s="53"/>
      <c r="FY680" s="53"/>
      <c r="FZ680" s="53"/>
      <c r="GA680" s="53"/>
      <c r="GB680" s="53"/>
      <c r="GC680" s="53"/>
      <c r="GD680" s="53"/>
      <c r="GE680" s="53"/>
      <c r="GF680" s="53"/>
      <c r="GG680" s="53"/>
      <c r="GH680" s="53"/>
      <c r="GI680" s="53"/>
      <c r="GJ680" s="53"/>
      <c r="GK680" s="53"/>
      <c r="GL680" s="53"/>
      <c r="GM680" s="53"/>
      <c r="GN680" s="53"/>
      <c r="GO680" s="53"/>
      <c r="GP680" s="53"/>
      <c r="GQ680" s="53"/>
      <c r="GR680" s="53"/>
      <c r="GS680" s="53"/>
      <c r="GT680" s="53"/>
      <c r="GU680" s="53"/>
      <c r="GV680" s="53"/>
      <c r="GW680" s="53"/>
      <c r="GX680" s="53"/>
      <c r="GY680" s="53"/>
      <c r="GZ680" s="53"/>
      <c r="HA680" s="53"/>
      <c r="HB680" s="53"/>
      <c r="HC680" s="53"/>
      <c r="HD680" s="53"/>
      <c r="HE680" s="53"/>
      <c r="HF680" s="53"/>
      <c r="HG680" s="53"/>
      <c r="HH680" s="53"/>
      <c r="HI680" s="53"/>
      <c r="HJ680" s="53"/>
      <c r="HK680" s="53"/>
      <c r="HL680" s="53"/>
      <c r="HM680" s="53"/>
      <c r="HN680" s="53"/>
      <c r="HO680" s="53"/>
      <c r="HP680" s="53"/>
      <c r="HQ680" s="53"/>
      <c r="HR680" s="53"/>
      <c r="HS680" s="53"/>
      <c r="HT680" s="53"/>
      <c r="HU680" s="53"/>
      <c r="HV680" s="53"/>
      <c r="HW680" s="53"/>
      <c r="HX680" s="53"/>
      <c r="HY680" s="53"/>
      <c r="HZ680" s="53"/>
      <c r="IA680" s="53"/>
      <c r="IB680" s="53"/>
      <c r="IC680" s="53"/>
      <c r="ID680" s="53"/>
      <c r="IE680" s="53"/>
      <c r="IF680" s="53"/>
      <c r="IG680" s="53"/>
      <c r="IH680" s="53"/>
      <c r="II680" s="53"/>
      <c r="IJ680" s="53"/>
      <c r="IK680" s="53"/>
      <c r="IL680" s="53"/>
      <c r="IM680" s="53"/>
      <c r="IN680" s="53"/>
      <c r="IO680" s="53"/>
      <c r="IP680" s="53"/>
      <c r="IQ680" s="53"/>
      <c r="IR680" s="53"/>
      <c r="IS680" s="53"/>
      <c r="IT680" s="53"/>
      <c r="IU680" s="53"/>
      <c r="IV680" s="53"/>
      <c r="IW680" s="53"/>
      <c r="IX680" s="53"/>
      <c r="IY680" s="53"/>
      <c r="IZ680" s="53"/>
      <c r="JA680" s="53"/>
      <c r="JB680" s="53"/>
      <c r="JC680" s="53"/>
      <c r="JD680" s="53"/>
      <c r="JE680" s="53"/>
      <c r="JF680" s="53"/>
      <c r="JG680" s="53"/>
      <c r="JH680" s="53"/>
      <c r="JI680" s="53"/>
      <c r="JJ680" s="53"/>
      <c r="JK680" s="53"/>
      <c r="JL680" s="53"/>
      <c r="JM680" s="53"/>
      <c r="JN680" s="53"/>
      <c r="JO680" s="53"/>
      <c r="JP680" s="53"/>
      <c r="JQ680" s="53"/>
      <c r="JR680" s="53"/>
      <c r="JS680" s="53"/>
      <c r="JT680" s="53"/>
      <c r="JU680" s="53"/>
      <c r="JV680" s="53"/>
      <c r="JW680" s="53"/>
      <c r="JX680" s="53"/>
      <c r="JY680" s="53"/>
      <c r="JZ680" s="53"/>
      <c r="KA680" s="53"/>
      <c r="KB680" s="53"/>
      <c r="KC680" s="53"/>
      <c r="KD680" s="53"/>
      <c r="KE680" s="53"/>
      <c r="KF680" s="53"/>
      <c r="KG680" s="53"/>
      <c r="KH680" s="53"/>
      <c r="KI680" s="53"/>
      <c r="KJ680" s="53"/>
      <c r="KK680" s="53"/>
      <c r="KL680" s="53"/>
      <c r="KM680" s="53"/>
      <c r="KN680" s="53"/>
      <c r="KO680" s="53"/>
      <c r="KP680" s="53"/>
      <c r="KQ680" s="53"/>
      <c r="KR680" s="53"/>
      <c r="KS680" s="53"/>
      <c r="KT680" s="53"/>
      <c r="KU680" s="53"/>
      <c r="KV680" s="53"/>
      <c r="KW680" s="53"/>
      <c r="KX680" s="53"/>
      <c r="KY680" s="53"/>
      <c r="KZ680" s="53"/>
      <c r="LA680" s="53"/>
      <c r="LB680" s="53"/>
      <c r="LC680" s="53"/>
      <c r="LD680" s="53"/>
      <c r="LE680" s="53"/>
      <c r="LF680" s="53"/>
      <c r="LG680" s="53"/>
      <c r="LH680" s="53"/>
      <c r="LI680" s="53"/>
      <c r="LJ680" s="53"/>
      <c r="LK680" s="53"/>
      <c r="LL680" s="53"/>
      <c r="LM680" s="53"/>
      <c r="LN680" s="53"/>
      <c r="LO680" s="53"/>
      <c r="LP680" s="53"/>
      <c r="LQ680" s="53"/>
      <c r="LR680" s="53"/>
      <c r="LS680" s="53"/>
      <c r="LT680" s="53"/>
      <c r="LU680" s="53"/>
      <c r="LV680" s="53"/>
      <c r="LW680" s="53"/>
      <c r="LX680" s="53"/>
      <c r="LY680" s="53"/>
      <c r="LZ680" s="53"/>
      <c r="MA680" s="53"/>
      <c r="MB680" s="53"/>
      <c r="MC680" s="53"/>
      <c r="MD680" s="53"/>
      <c r="ME680" s="53"/>
      <c r="MF680" s="53"/>
      <c r="MG680" s="53"/>
      <c r="MH680" s="53"/>
      <c r="MI680" s="53"/>
      <c r="MJ680" s="53"/>
      <c r="MK680" s="53"/>
      <c r="ML680" s="53"/>
      <c r="MM680" s="53"/>
      <c r="MN680" s="53"/>
      <c r="MO680" s="53"/>
      <c r="MP680" s="53"/>
      <c r="MQ680" s="53"/>
      <c r="MR680" s="53"/>
      <c r="MS680" s="53"/>
      <c r="MT680" s="53"/>
      <c r="MU680" s="53"/>
      <c r="MV680" s="53"/>
      <c r="MW680" s="53"/>
      <c r="MX680" s="53"/>
      <c r="MY680" s="53"/>
      <c r="MZ680" s="53"/>
      <c r="NA680" s="53"/>
      <c r="NB680" s="53"/>
      <c r="NC680" s="53"/>
      <c r="ND680" s="53"/>
      <c r="NE680" s="53"/>
      <c r="NF680" s="53"/>
      <c r="NG680" s="53"/>
      <c r="NH680" s="53"/>
      <c r="NI680" s="53"/>
      <c r="NJ680" s="53"/>
      <c r="NK680" s="53"/>
      <c r="NL680" s="53"/>
      <c r="NM680" s="53"/>
      <c r="NN680" s="53"/>
      <c r="NO680" s="53"/>
      <c r="NP680" s="53"/>
      <c r="NQ680" s="53"/>
      <c r="NR680" s="53"/>
      <c r="NS680" s="53"/>
      <c r="NT680" s="53"/>
      <c r="NU680" s="53"/>
      <c r="NV680" s="53"/>
      <c r="NW680" s="53"/>
      <c r="NX680" s="53"/>
      <c r="NY680" s="53"/>
      <c r="NZ680" s="53"/>
      <c r="OA680" s="53"/>
      <c r="OB680" s="53"/>
      <c r="OC680" s="53"/>
      <c r="OD680" s="53"/>
      <c r="OE680" s="53"/>
      <c r="OF680" s="53"/>
      <c r="OG680" s="53"/>
      <c r="OH680" s="53"/>
      <c r="OI680" s="53"/>
      <c r="OJ680" s="53"/>
      <c r="OK680" s="53"/>
      <c r="OL680" s="53"/>
      <c r="OM680" s="53"/>
      <c r="ON680" s="53"/>
      <c r="OO680" s="53"/>
      <c r="OP680" s="53"/>
      <c r="OQ680" s="53"/>
      <c r="OR680" s="53"/>
      <c r="OS680" s="53"/>
      <c r="OT680" s="53"/>
      <c r="OU680" s="53"/>
      <c r="OV680" s="53"/>
      <c r="OW680" s="53"/>
      <c r="OX680" s="53"/>
      <c r="OY680" s="53"/>
      <c r="OZ680" s="53"/>
      <c r="PA680" s="53"/>
      <c r="PB680" s="53"/>
      <c r="PC680" s="53"/>
      <c r="PD680" s="53"/>
      <c r="PE680" s="53"/>
      <c r="PF680" s="53"/>
      <c r="PG680" s="53"/>
      <c r="PH680" s="53"/>
      <c r="PI680" s="53"/>
      <c r="PJ680" s="53"/>
      <c r="PK680" s="53"/>
      <c r="PL680" s="53"/>
      <c r="PM680" s="53"/>
      <c r="PN680" s="53"/>
      <c r="PO680" s="53"/>
      <c r="PP680" s="53"/>
      <c r="PQ680" s="53"/>
      <c r="PR680" s="53"/>
      <c r="PS680" s="53"/>
      <c r="PT680" s="53"/>
      <c r="PU680" s="53"/>
      <c r="PV680" s="53"/>
      <c r="PW680" s="53"/>
      <c r="PX680" s="53"/>
      <c r="PY680" s="53"/>
      <c r="PZ680" s="53"/>
      <c r="QA680" s="53"/>
      <c r="QB680" s="53"/>
      <c r="QC680" s="53"/>
      <c r="QD680" s="53"/>
      <c r="QE680" s="53"/>
      <c r="QF680" s="53"/>
      <c r="QG680" s="53"/>
      <c r="QH680" s="53"/>
      <c r="QI680" s="53"/>
      <c r="QJ680" s="53"/>
      <c r="QK680" s="53"/>
      <c r="QL680" s="53"/>
      <c r="QM680" s="53"/>
      <c r="QN680" s="53"/>
      <c r="QO680" s="53"/>
      <c r="QP680" s="53"/>
      <c r="QQ680" s="53"/>
      <c r="QR680" s="53"/>
      <c r="QS680" s="53"/>
      <c r="QT680" s="53"/>
      <c r="QU680" s="53"/>
      <c r="QV680" s="53"/>
      <c r="QW680" s="53"/>
      <c r="QX680" s="53"/>
      <c r="QY680" s="53"/>
      <c r="QZ680" s="53"/>
      <c r="RA680" s="53"/>
      <c r="RB680" s="53"/>
      <c r="RC680" s="53"/>
      <c r="RD680" s="53"/>
      <c r="RE680" s="53"/>
      <c r="RF680" s="53"/>
      <c r="RG680" s="53"/>
      <c r="RH680" s="53"/>
      <c r="RI680" s="53"/>
      <c r="RJ680" s="53"/>
      <c r="RK680" s="53"/>
      <c r="RL680" s="53"/>
      <c r="RM680" s="53"/>
      <c r="RN680" s="53"/>
      <c r="RO680" s="53"/>
      <c r="RP680" s="53"/>
      <c r="RQ680" s="53"/>
      <c r="RR680" s="53"/>
      <c r="RS680" s="53"/>
      <c r="RT680" s="53"/>
      <c r="RU680" s="53"/>
      <c r="RV680" s="53"/>
      <c r="RW680" s="53"/>
      <c r="RX680" s="53"/>
      <c r="RY680" s="53"/>
      <c r="RZ680" s="53"/>
      <c r="SA680" s="53"/>
      <c r="SB680" s="53"/>
      <c r="SC680" s="53"/>
      <c r="SD680" s="53"/>
      <c r="SE680" s="53"/>
      <c r="SF680" s="53"/>
      <c r="SG680" s="53"/>
      <c r="SH680" s="53"/>
      <c r="SI680" s="53"/>
      <c r="SJ680" s="53"/>
      <c r="SK680" s="53"/>
      <c r="SL680" s="53"/>
      <c r="SM680" s="53"/>
      <c r="SN680" s="53"/>
      <c r="SO680" s="53"/>
      <c r="SP680" s="53"/>
      <c r="SQ680" s="53"/>
      <c r="SR680" s="53"/>
      <c r="SS680" s="53"/>
      <c r="ST680" s="53"/>
      <c r="SU680" s="53"/>
      <c r="SV680" s="53"/>
      <c r="SW680" s="53"/>
      <c r="SX680" s="53"/>
      <c r="SY680" s="53"/>
      <c r="SZ680" s="53"/>
      <c r="TA680" s="53"/>
      <c r="TB680" s="53"/>
      <c r="TC680" s="53"/>
      <c r="TD680" s="53"/>
      <c r="TE680" s="53"/>
      <c r="TF680" s="53"/>
      <c r="TG680" s="53"/>
      <c r="TH680" s="53"/>
      <c r="TI680" s="53"/>
      <c r="TJ680" s="53"/>
      <c r="TK680" s="53"/>
      <c r="TL680" s="53"/>
      <c r="TM680" s="53"/>
      <c r="TN680" s="53"/>
      <c r="TO680" s="53"/>
      <c r="TP680" s="53"/>
      <c r="TQ680" s="53"/>
      <c r="TR680" s="53"/>
      <c r="TS680" s="53"/>
      <c r="TT680" s="53"/>
      <c r="TU680" s="53"/>
      <c r="TV680" s="53"/>
      <c r="TW680" s="53"/>
      <c r="TX680" s="53"/>
      <c r="TY680" s="53"/>
      <c r="TZ680" s="53"/>
      <c r="UA680" s="53"/>
      <c r="UB680" s="53"/>
      <c r="UC680" s="53"/>
      <c r="UD680" s="53"/>
      <c r="UE680" s="53"/>
      <c r="UF680" s="53"/>
      <c r="UG680" s="53"/>
    </row>
    <row r="681" spans="12:553" s="19" customFormat="1" ht="15.75" customHeight="1" x14ac:dyDescent="0.2">
      <c r="L681" s="66"/>
      <c r="M681" s="66"/>
      <c r="N681" s="52"/>
      <c r="O681" s="53"/>
      <c r="P681" s="53"/>
      <c r="Q681" s="53"/>
      <c r="R681" s="53"/>
      <c r="S681" s="53"/>
      <c r="T681" s="53"/>
      <c r="U681" s="53"/>
      <c r="V681" s="53"/>
      <c r="W681" s="53"/>
      <c r="X681" s="53"/>
      <c r="Y681" s="53"/>
      <c r="Z681" s="53"/>
      <c r="AA681" s="53"/>
      <c r="AB681" s="53"/>
      <c r="AC681" s="53"/>
      <c r="AD681" s="53"/>
      <c r="AE681" s="53"/>
      <c r="AF681" s="53"/>
      <c r="AG681" s="53"/>
      <c r="AH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c r="BM681" s="53"/>
      <c r="BN681" s="53"/>
      <c r="BO681" s="53"/>
      <c r="BP681" s="53"/>
      <c r="BQ681" s="53"/>
      <c r="BR681" s="53"/>
      <c r="BS681" s="53"/>
      <c r="BT681" s="53"/>
      <c r="BU681" s="53"/>
      <c r="BV681" s="53"/>
      <c r="BW681" s="53"/>
      <c r="BX681" s="53"/>
      <c r="BY681" s="53"/>
      <c r="BZ681" s="53"/>
      <c r="CA681" s="53"/>
      <c r="CB681" s="53"/>
      <c r="CC681" s="53"/>
      <c r="CD681" s="53"/>
      <c r="CE681" s="53"/>
      <c r="CF681" s="53"/>
      <c r="CG681" s="53"/>
      <c r="CH681" s="53"/>
      <c r="CI681" s="53"/>
      <c r="CJ681" s="53"/>
      <c r="CK681" s="53"/>
      <c r="CL681" s="53"/>
      <c r="CM681" s="53"/>
      <c r="CN681" s="53"/>
      <c r="CO681" s="53"/>
      <c r="CP681" s="53"/>
      <c r="CQ681" s="53"/>
      <c r="CR681" s="53"/>
      <c r="CS681" s="53"/>
      <c r="CT681" s="53"/>
      <c r="CU681" s="53"/>
      <c r="CV681" s="53"/>
      <c r="CW681" s="53"/>
      <c r="CX681" s="53"/>
      <c r="CY681" s="53"/>
      <c r="CZ681" s="53"/>
      <c r="DA681" s="53"/>
      <c r="DB681" s="53"/>
      <c r="DC681" s="53"/>
      <c r="DD681" s="53"/>
      <c r="DE681" s="53"/>
      <c r="DF681" s="53"/>
      <c r="DG681" s="53"/>
      <c r="DH681" s="53"/>
      <c r="DI681" s="53"/>
      <c r="DJ681" s="53"/>
      <c r="DK681" s="53"/>
      <c r="DL681" s="53"/>
      <c r="DM681" s="53"/>
      <c r="DN681" s="53"/>
      <c r="DO681" s="53"/>
      <c r="DP681" s="53"/>
      <c r="DQ681" s="53"/>
      <c r="DR681" s="53"/>
      <c r="DS681" s="53"/>
      <c r="DT681" s="53"/>
      <c r="DU681" s="53"/>
      <c r="DV681" s="53"/>
      <c r="DW681" s="53"/>
      <c r="DX681" s="53"/>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3"/>
      <c r="FK681" s="53"/>
      <c r="FL681" s="53"/>
      <c r="FM681" s="53"/>
      <c r="FN681" s="53"/>
      <c r="FO681" s="53"/>
      <c r="FP681" s="53"/>
      <c r="FQ681" s="53"/>
      <c r="FR681" s="53"/>
      <c r="FS681" s="53"/>
      <c r="FT681" s="53"/>
      <c r="FU681" s="53"/>
      <c r="FV681" s="53"/>
      <c r="FW681" s="53"/>
      <c r="FX681" s="53"/>
      <c r="FY681" s="53"/>
      <c r="FZ681" s="53"/>
      <c r="GA681" s="53"/>
      <c r="GB681" s="53"/>
      <c r="GC681" s="53"/>
      <c r="GD681" s="53"/>
      <c r="GE681" s="53"/>
      <c r="GF681" s="53"/>
      <c r="GG681" s="53"/>
      <c r="GH681" s="53"/>
      <c r="GI681" s="53"/>
      <c r="GJ681" s="53"/>
      <c r="GK681" s="53"/>
      <c r="GL681" s="53"/>
      <c r="GM681" s="53"/>
      <c r="GN681" s="53"/>
      <c r="GO681" s="53"/>
      <c r="GP681" s="53"/>
      <c r="GQ681" s="53"/>
      <c r="GR681" s="53"/>
      <c r="GS681" s="53"/>
      <c r="GT681" s="53"/>
      <c r="GU681" s="53"/>
      <c r="GV681" s="53"/>
      <c r="GW681" s="53"/>
      <c r="GX681" s="53"/>
      <c r="GY681" s="53"/>
      <c r="GZ681" s="53"/>
      <c r="HA681" s="53"/>
      <c r="HB681" s="53"/>
      <c r="HC681" s="53"/>
      <c r="HD681" s="53"/>
      <c r="HE681" s="53"/>
      <c r="HF681" s="53"/>
      <c r="HG681" s="53"/>
      <c r="HH681" s="53"/>
      <c r="HI681" s="53"/>
      <c r="HJ681" s="53"/>
      <c r="HK681" s="53"/>
      <c r="HL681" s="53"/>
      <c r="HM681" s="53"/>
      <c r="HN681" s="53"/>
      <c r="HO681" s="53"/>
      <c r="HP681" s="53"/>
      <c r="HQ681" s="53"/>
      <c r="HR681" s="53"/>
      <c r="HS681" s="53"/>
      <c r="HT681" s="53"/>
      <c r="HU681" s="53"/>
      <c r="HV681" s="53"/>
      <c r="HW681" s="53"/>
      <c r="HX681" s="53"/>
      <c r="HY681" s="53"/>
      <c r="HZ681" s="53"/>
      <c r="IA681" s="53"/>
      <c r="IB681" s="53"/>
      <c r="IC681" s="53"/>
      <c r="ID681" s="53"/>
      <c r="IE681" s="53"/>
      <c r="IF681" s="53"/>
      <c r="IG681" s="53"/>
      <c r="IH681" s="53"/>
      <c r="II681" s="53"/>
      <c r="IJ681" s="53"/>
      <c r="IK681" s="53"/>
      <c r="IL681" s="53"/>
      <c r="IM681" s="53"/>
      <c r="IN681" s="53"/>
      <c r="IO681" s="53"/>
      <c r="IP681" s="53"/>
      <c r="IQ681" s="53"/>
      <c r="IR681" s="53"/>
      <c r="IS681" s="53"/>
      <c r="IT681" s="53"/>
      <c r="IU681" s="53"/>
      <c r="IV681" s="53"/>
      <c r="IW681" s="53"/>
      <c r="IX681" s="53"/>
      <c r="IY681" s="53"/>
      <c r="IZ681" s="53"/>
      <c r="JA681" s="53"/>
      <c r="JB681" s="53"/>
      <c r="JC681" s="53"/>
      <c r="JD681" s="53"/>
      <c r="JE681" s="53"/>
      <c r="JF681" s="53"/>
      <c r="JG681" s="53"/>
      <c r="JH681" s="53"/>
      <c r="JI681" s="53"/>
      <c r="JJ681" s="53"/>
      <c r="JK681" s="53"/>
      <c r="JL681" s="53"/>
      <c r="JM681" s="53"/>
      <c r="JN681" s="53"/>
      <c r="JO681" s="53"/>
      <c r="JP681" s="53"/>
      <c r="JQ681" s="53"/>
      <c r="JR681" s="53"/>
      <c r="JS681" s="53"/>
      <c r="JT681" s="53"/>
      <c r="JU681" s="53"/>
      <c r="JV681" s="53"/>
      <c r="JW681" s="53"/>
      <c r="JX681" s="53"/>
      <c r="JY681" s="53"/>
      <c r="JZ681" s="53"/>
      <c r="KA681" s="53"/>
      <c r="KB681" s="53"/>
      <c r="KC681" s="53"/>
      <c r="KD681" s="53"/>
      <c r="KE681" s="53"/>
      <c r="KF681" s="53"/>
      <c r="KG681" s="53"/>
      <c r="KH681" s="53"/>
      <c r="KI681" s="53"/>
      <c r="KJ681" s="53"/>
      <c r="KK681" s="53"/>
      <c r="KL681" s="53"/>
      <c r="KM681" s="53"/>
      <c r="KN681" s="53"/>
      <c r="KO681" s="53"/>
      <c r="KP681" s="53"/>
      <c r="KQ681" s="53"/>
      <c r="KR681" s="53"/>
      <c r="KS681" s="53"/>
      <c r="KT681" s="53"/>
      <c r="KU681" s="53"/>
      <c r="KV681" s="53"/>
      <c r="KW681" s="53"/>
      <c r="KX681" s="53"/>
      <c r="KY681" s="53"/>
      <c r="KZ681" s="53"/>
      <c r="LA681" s="53"/>
      <c r="LB681" s="53"/>
      <c r="LC681" s="53"/>
      <c r="LD681" s="53"/>
      <c r="LE681" s="53"/>
      <c r="LF681" s="53"/>
      <c r="LG681" s="53"/>
      <c r="LH681" s="53"/>
      <c r="LI681" s="53"/>
      <c r="LJ681" s="53"/>
      <c r="LK681" s="53"/>
      <c r="LL681" s="53"/>
      <c r="LM681" s="53"/>
      <c r="LN681" s="53"/>
      <c r="LO681" s="53"/>
      <c r="LP681" s="53"/>
      <c r="LQ681" s="53"/>
      <c r="LR681" s="53"/>
      <c r="LS681" s="53"/>
      <c r="LT681" s="53"/>
      <c r="LU681" s="53"/>
      <c r="LV681" s="53"/>
      <c r="LW681" s="53"/>
      <c r="LX681" s="53"/>
      <c r="LY681" s="53"/>
      <c r="LZ681" s="53"/>
      <c r="MA681" s="53"/>
      <c r="MB681" s="53"/>
      <c r="MC681" s="53"/>
      <c r="MD681" s="53"/>
      <c r="ME681" s="53"/>
      <c r="MF681" s="53"/>
      <c r="MG681" s="53"/>
      <c r="MH681" s="53"/>
      <c r="MI681" s="53"/>
      <c r="MJ681" s="53"/>
      <c r="MK681" s="53"/>
      <c r="ML681" s="53"/>
      <c r="MM681" s="53"/>
      <c r="MN681" s="53"/>
      <c r="MO681" s="53"/>
      <c r="MP681" s="53"/>
      <c r="MQ681" s="53"/>
      <c r="MR681" s="53"/>
      <c r="MS681" s="53"/>
      <c r="MT681" s="53"/>
      <c r="MU681" s="53"/>
      <c r="MV681" s="53"/>
      <c r="MW681" s="53"/>
      <c r="MX681" s="53"/>
      <c r="MY681" s="53"/>
      <c r="MZ681" s="53"/>
      <c r="NA681" s="53"/>
      <c r="NB681" s="53"/>
      <c r="NC681" s="53"/>
      <c r="ND681" s="53"/>
      <c r="NE681" s="53"/>
      <c r="NF681" s="53"/>
      <c r="NG681" s="53"/>
      <c r="NH681" s="53"/>
      <c r="NI681" s="53"/>
      <c r="NJ681" s="53"/>
      <c r="NK681" s="53"/>
      <c r="NL681" s="53"/>
      <c r="NM681" s="53"/>
      <c r="NN681" s="53"/>
      <c r="NO681" s="53"/>
      <c r="NP681" s="53"/>
      <c r="NQ681" s="53"/>
      <c r="NR681" s="53"/>
      <c r="NS681" s="53"/>
      <c r="NT681" s="53"/>
      <c r="NU681" s="53"/>
      <c r="NV681" s="53"/>
      <c r="NW681" s="53"/>
      <c r="NX681" s="53"/>
      <c r="NY681" s="53"/>
      <c r="NZ681" s="53"/>
      <c r="OA681" s="53"/>
      <c r="OB681" s="53"/>
      <c r="OC681" s="53"/>
      <c r="OD681" s="53"/>
      <c r="OE681" s="53"/>
      <c r="OF681" s="53"/>
      <c r="OG681" s="53"/>
      <c r="OH681" s="53"/>
      <c r="OI681" s="53"/>
      <c r="OJ681" s="53"/>
      <c r="OK681" s="53"/>
      <c r="OL681" s="53"/>
      <c r="OM681" s="53"/>
      <c r="ON681" s="53"/>
      <c r="OO681" s="53"/>
      <c r="OP681" s="53"/>
      <c r="OQ681" s="53"/>
      <c r="OR681" s="53"/>
      <c r="OS681" s="53"/>
      <c r="OT681" s="53"/>
      <c r="OU681" s="53"/>
      <c r="OV681" s="53"/>
      <c r="OW681" s="53"/>
      <c r="OX681" s="53"/>
      <c r="OY681" s="53"/>
      <c r="OZ681" s="53"/>
      <c r="PA681" s="53"/>
      <c r="PB681" s="53"/>
      <c r="PC681" s="53"/>
      <c r="PD681" s="53"/>
      <c r="PE681" s="53"/>
      <c r="PF681" s="53"/>
      <c r="PG681" s="53"/>
      <c r="PH681" s="53"/>
      <c r="PI681" s="53"/>
      <c r="PJ681" s="53"/>
      <c r="PK681" s="53"/>
      <c r="PL681" s="53"/>
      <c r="PM681" s="53"/>
      <c r="PN681" s="53"/>
      <c r="PO681" s="53"/>
      <c r="PP681" s="53"/>
      <c r="PQ681" s="53"/>
      <c r="PR681" s="53"/>
      <c r="PS681" s="53"/>
      <c r="PT681" s="53"/>
      <c r="PU681" s="53"/>
      <c r="PV681" s="53"/>
      <c r="PW681" s="53"/>
      <c r="PX681" s="53"/>
      <c r="PY681" s="53"/>
      <c r="PZ681" s="53"/>
      <c r="QA681" s="53"/>
      <c r="QB681" s="53"/>
      <c r="QC681" s="53"/>
      <c r="QD681" s="53"/>
      <c r="QE681" s="53"/>
      <c r="QF681" s="53"/>
      <c r="QG681" s="53"/>
      <c r="QH681" s="53"/>
      <c r="QI681" s="53"/>
      <c r="QJ681" s="53"/>
      <c r="QK681" s="53"/>
      <c r="QL681" s="53"/>
      <c r="QM681" s="53"/>
      <c r="QN681" s="53"/>
      <c r="QO681" s="53"/>
      <c r="QP681" s="53"/>
      <c r="QQ681" s="53"/>
      <c r="QR681" s="53"/>
      <c r="QS681" s="53"/>
      <c r="QT681" s="53"/>
      <c r="QU681" s="53"/>
      <c r="QV681" s="53"/>
      <c r="QW681" s="53"/>
      <c r="QX681" s="53"/>
      <c r="QY681" s="53"/>
      <c r="QZ681" s="53"/>
      <c r="RA681" s="53"/>
      <c r="RB681" s="53"/>
      <c r="RC681" s="53"/>
      <c r="RD681" s="53"/>
      <c r="RE681" s="53"/>
      <c r="RF681" s="53"/>
      <c r="RG681" s="53"/>
      <c r="RH681" s="53"/>
      <c r="RI681" s="53"/>
      <c r="RJ681" s="53"/>
      <c r="RK681" s="53"/>
      <c r="RL681" s="53"/>
      <c r="RM681" s="53"/>
      <c r="RN681" s="53"/>
      <c r="RO681" s="53"/>
      <c r="RP681" s="53"/>
      <c r="RQ681" s="53"/>
      <c r="RR681" s="53"/>
      <c r="RS681" s="53"/>
      <c r="RT681" s="53"/>
      <c r="RU681" s="53"/>
      <c r="RV681" s="53"/>
      <c r="RW681" s="53"/>
      <c r="RX681" s="53"/>
      <c r="RY681" s="53"/>
      <c r="RZ681" s="53"/>
      <c r="SA681" s="53"/>
      <c r="SB681" s="53"/>
      <c r="SC681" s="53"/>
      <c r="SD681" s="53"/>
      <c r="SE681" s="53"/>
      <c r="SF681" s="53"/>
      <c r="SG681" s="53"/>
      <c r="SH681" s="53"/>
      <c r="SI681" s="53"/>
      <c r="SJ681" s="53"/>
      <c r="SK681" s="53"/>
      <c r="SL681" s="53"/>
      <c r="SM681" s="53"/>
      <c r="SN681" s="53"/>
      <c r="SO681" s="53"/>
      <c r="SP681" s="53"/>
      <c r="SQ681" s="53"/>
      <c r="SR681" s="53"/>
      <c r="SS681" s="53"/>
      <c r="ST681" s="53"/>
      <c r="SU681" s="53"/>
      <c r="SV681" s="53"/>
      <c r="SW681" s="53"/>
      <c r="SX681" s="53"/>
      <c r="SY681" s="53"/>
      <c r="SZ681" s="53"/>
      <c r="TA681" s="53"/>
      <c r="TB681" s="53"/>
      <c r="TC681" s="53"/>
      <c r="TD681" s="53"/>
      <c r="TE681" s="53"/>
      <c r="TF681" s="53"/>
      <c r="TG681" s="53"/>
      <c r="TH681" s="53"/>
      <c r="TI681" s="53"/>
      <c r="TJ681" s="53"/>
      <c r="TK681" s="53"/>
      <c r="TL681" s="53"/>
      <c r="TM681" s="53"/>
      <c r="TN681" s="53"/>
      <c r="TO681" s="53"/>
      <c r="TP681" s="53"/>
      <c r="TQ681" s="53"/>
      <c r="TR681" s="53"/>
      <c r="TS681" s="53"/>
      <c r="TT681" s="53"/>
      <c r="TU681" s="53"/>
      <c r="TV681" s="53"/>
      <c r="TW681" s="53"/>
      <c r="TX681" s="53"/>
      <c r="TY681" s="53"/>
      <c r="TZ681" s="53"/>
      <c r="UA681" s="53"/>
      <c r="UB681" s="53"/>
      <c r="UC681" s="53"/>
      <c r="UD681" s="53"/>
      <c r="UE681" s="53"/>
      <c r="UF681" s="53"/>
      <c r="UG681" s="53"/>
    </row>
    <row r="682" spans="12:553" s="19" customFormat="1" ht="15.75" customHeight="1" x14ac:dyDescent="0.2">
      <c r="L682" s="66"/>
      <c r="M682" s="66"/>
      <c r="N682" s="52"/>
      <c r="O682" s="53"/>
      <c r="P682" s="53"/>
      <c r="Q682" s="53"/>
      <c r="R682" s="53"/>
      <c r="S682" s="53"/>
      <c r="T682" s="53"/>
      <c r="U682" s="53"/>
      <c r="V682" s="53"/>
      <c r="W682" s="53"/>
      <c r="X682" s="53"/>
      <c r="Y682" s="53"/>
      <c r="Z682" s="53"/>
      <c r="AA682" s="53"/>
      <c r="AB682" s="53"/>
      <c r="AC682" s="53"/>
      <c r="AD682" s="53"/>
      <c r="AE682" s="53"/>
      <c r="AF682" s="53"/>
      <c r="AG682" s="53"/>
      <c r="AH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c r="BM682" s="53"/>
      <c r="BN682" s="53"/>
      <c r="BO682" s="53"/>
      <c r="BP682" s="53"/>
      <c r="BQ682" s="53"/>
      <c r="BR682" s="53"/>
      <c r="BS682" s="53"/>
      <c r="BT682" s="53"/>
      <c r="BU682" s="53"/>
      <c r="BV682" s="53"/>
      <c r="BW682" s="53"/>
      <c r="BX682" s="53"/>
      <c r="BY682" s="53"/>
      <c r="BZ682" s="53"/>
      <c r="CA682" s="53"/>
      <c r="CB682" s="53"/>
      <c r="CC682" s="53"/>
      <c r="CD682" s="53"/>
      <c r="CE682" s="53"/>
      <c r="CF682" s="53"/>
      <c r="CG682" s="53"/>
      <c r="CH682" s="53"/>
      <c r="CI682" s="53"/>
      <c r="CJ682" s="53"/>
      <c r="CK682" s="53"/>
      <c r="CL682" s="53"/>
      <c r="CM682" s="53"/>
      <c r="CN682" s="53"/>
      <c r="CO682" s="53"/>
      <c r="CP682" s="53"/>
      <c r="CQ682" s="53"/>
      <c r="CR682" s="53"/>
      <c r="CS682" s="53"/>
      <c r="CT682" s="53"/>
      <c r="CU682" s="53"/>
      <c r="CV682" s="53"/>
      <c r="CW682" s="53"/>
      <c r="CX682" s="53"/>
      <c r="CY682" s="53"/>
      <c r="CZ682" s="53"/>
      <c r="DA682" s="53"/>
      <c r="DB682" s="53"/>
      <c r="DC682" s="53"/>
      <c r="DD682" s="53"/>
      <c r="DE682" s="53"/>
      <c r="DF682" s="53"/>
      <c r="DG682" s="53"/>
      <c r="DH682" s="53"/>
      <c r="DI682" s="53"/>
      <c r="DJ682" s="53"/>
      <c r="DK682" s="53"/>
      <c r="DL682" s="53"/>
      <c r="DM682" s="53"/>
      <c r="DN682" s="53"/>
      <c r="DO682" s="53"/>
      <c r="DP682" s="53"/>
      <c r="DQ682" s="53"/>
      <c r="DR682" s="53"/>
      <c r="DS682" s="53"/>
      <c r="DT682" s="53"/>
      <c r="DU682" s="53"/>
      <c r="DV682" s="53"/>
      <c r="DW682" s="53"/>
      <c r="DX682" s="53"/>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3"/>
      <c r="FK682" s="53"/>
      <c r="FL682" s="53"/>
      <c r="FM682" s="53"/>
      <c r="FN682" s="53"/>
      <c r="FO682" s="53"/>
      <c r="FP682" s="53"/>
      <c r="FQ682" s="53"/>
      <c r="FR682" s="53"/>
      <c r="FS682" s="53"/>
      <c r="FT682" s="53"/>
      <c r="FU682" s="53"/>
      <c r="FV682" s="53"/>
      <c r="FW682" s="53"/>
      <c r="FX682" s="53"/>
      <c r="FY682" s="53"/>
      <c r="FZ682" s="53"/>
      <c r="GA682" s="53"/>
      <c r="GB682" s="53"/>
      <c r="GC682" s="53"/>
      <c r="GD682" s="53"/>
      <c r="GE682" s="53"/>
      <c r="GF682" s="53"/>
      <c r="GG682" s="53"/>
      <c r="GH682" s="53"/>
      <c r="GI682" s="53"/>
      <c r="GJ682" s="53"/>
      <c r="GK682" s="53"/>
      <c r="GL682" s="53"/>
      <c r="GM682" s="53"/>
      <c r="GN682" s="53"/>
      <c r="GO682" s="53"/>
      <c r="GP682" s="53"/>
      <c r="GQ682" s="53"/>
      <c r="GR682" s="53"/>
      <c r="GS682" s="53"/>
      <c r="GT682" s="53"/>
      <c r="GU682" s="53"/>
      <c r="GV682" s="53"/>
      <c r="GW682" s="53"/>
      <c r="GX682" s="53"/>
      <c r="GY682" s="53"/>
      <c r="GZ682" s="53"/>
      <c r="HA682" s="53"/>
      <c r="HB682" s="53"/>
      <c r="HC682" s="53"/>
      <c r="HD682" s="53"/>
      <c r="HE682" s="53"/>
      <c r="HF682" s="53"/>
      <c r="HG682" s="53"/>
      <c r="HH682" s="53"/>
      <c r="HI682" s="53"/>
      <c r="HJ682" s="53"/>
      <c r="HK682" s="53"/>
      <c r="HL682" s="53"/>
      <c r="HM682" s="53"/>
      <c r="HN682" s="53"/>
      <c r="HO682" s="53"/>
      <c r="HP682" s="53"/>
      <c r="HQ682" s="53"/>
      <c r="HR682" s="53"/>
      <c r="HS682" s="53"/>
      <c r="HT682" s="53"/>
      <c r="HU682" s="53"/>
      <c r="HV682" s="53"/>
      <c r="HW682" s="53"/>
      <c r="HX682" s="53"/>
      <c r="HY682" s="53"/>
      <c r="HZ682" s="53"/>
      <c r="IA682" s="53"/>
      <c r="IB682" s="53"/>
      <c r="IC682" s="53"/>
      <c r="ID682" s="53"/>
      <c r="IE682" s="53"/>
      <c r="IF682" s="53"/>
      <c r="IG682" s="53"/>
      <c r="IH682" s="53"/>
      <c r="II682" s="53"/>
      <c r="IJ682" s="53"/>
      <c r="IK682" s="53"/>
      <c r="IL682" s="53"/>
      <c r="IM682" s="53"/>
      <c r="IN682" s="53"/>
      <c r="IO682" s="53"/>
      <c r="IP682" s="53"/>
      <c r="IQ682" s="53"/>
      <c r="IR682" s="53"/>
      <c r="IS682" s="53"/>
      <c r="IT682" s="53"/>
      <c r="IU682" s="53"/>
      <c r="IV682" s="53"/>
      <c r="IW682" s="53"/>
      <c r="IX682" s="53"/>
      <c r="IY682" s="53"/>
      <c r="IZ682" s="53"/>
      <c r="JA682" s="53"/>
      <c r="JB682" s="53"/>
      <c r="JC682" s="53"/>
      <c r="JD682" s="53"/>
      <c r="JE682" s="53"/>
      <c r="JF682" s="53"/>
      <c r="JG682" s="53"/>
      <c r="JH682" s="53"/>
      <c r="JI682" s="53"/>
      <c r="JJ682" s="53"/>
      <c r="JK682" s="53"/>
      <c r="JL682" s="53"/>
      <c r="JM682" s="53"/>
      <c r="JN682" s="53"/>
      <c r="JO682" s="53"/>
      <c r="JP682" s="53"/>
      <c r="JQ682" s="53"/>
      <c r="JR682" s="53"/>
      <c r="JS682" s="53"/>
      <c r="JT682" s="53"/>
      <c r="JU682" s="53"/>
      <c r="JV682" s="53"/>
      <c r="JW682" s="53"/>
      <c r="JX682" s="53"/>
      <c r="JY682" s="53"/>
      <c r="JZ682" s="53"/>
      <c r="KA682" s="53"/>
      <c r="KB682" s="53"/>
      <c r="KC682" s="53"/>
      <c r="KD682" s="53"/>
      <c r="KE682" s="53"/>
      <c r="KF682" s="53"/>
      <c r="KG682" s="53"/>
      <c r="KH682" s="53"/>
      <c r="KI682" s="53"/>
      <c r="KJ682" s="53"/>
      <c r="KK682" s="53"/>
      <c r="KL682" s="53"/>
      <c r="KM682" s="53"/>
      <c r="KN682" s="53"/>
      <c r="KO682" s="53"/>
      <c r="KP682" s="53"/>
      <c r="KQ682" s="53"/>
      <c r="KR682" s="53"/>
      <c r="KS682" s="53"/>
      <c r="KT682" s="53"/>
      <c r="KU682" s="53"/>
      <c r="KV682" s="53"/>
      <c r="KW682" s="53"/>
      <c r="KX682" s="53"/>
      <c r="KY682" s="53"/>
      <c r="KZ682" s="53"/>
      <c r="LA682" s="53"/>
      <c r="LB682" s="53"/>
      <c r="LC682" s="53"/>
      <c r="LD682" s="53"/>
      <c r="LE682" s="53"/>
      <c r="LF682" s="53"/>
      <c r="LG682" s="53"/>
      <c r="LH682" s="53"/>
      <c r="LI682" s="53"/>
      <c r="LJ682" s="53"/>
      <c r="LK682" s="53"/>
      <c r="LL682" s="53"/>
      <c r="LM682" s="53"/>
      <c r="LN682" s="53"/>
      <c r="LO682" s="53"/>
      <c r="LP682" s="53"/>
      <c r="LQ682" s="53"/>
      <c r="LR682" s="53"/>
      <c r="LS682" s="53"/>
      <c r="LT682" s="53"/>
      <c r="LU682" s="53"/>
      <c r="LV682" s="53"/>
      <c r="LW682" s="53"/>
      <c r="LX682" s="53"/>
      <c r="LY682" s="53"/>
      <c r="LZ682" s="53"/>
      <c r="MA682" s="53"/>
      <c r="MB682" s="53"/>
      <c r="MC682" s="53"/>
      <c r="MD682" s="53"/>
      <c r="ME682" s="53"/>
      <c r="MF682" s="53"/>
      <c r="MG682" s="53"/>
      <c r="MH682" s="53"/>
      <c r="MI682" s="53"/>
      <c r="MJ682" s="53"/>
      <c r="MK682" s="53"/>
      <c r="ML682" s="53"/>
      <c r="MM682" s="53"/>
      <c r="MN682" s="53"/>
      <c r="MO682" s="53"/>
      <c r="MP682" s="53"/>
      <c r="MQ682" s="53"/>
      <c r="MR682" s="53"/>
      <c r="MS682" s="53"/>
      <c r="MT682" s="53"/>
      <c r="MU682" s="53"/>
      <c r="MV682" s="53"/>
      <c r="MW682" s="53"/>
      <c r="MX682" s="53"/>
      <c r="MY682" s="53"/>
      <c r="MZ682" s="53"/>
      <c r="NA682" s="53"/>
      <c r="NB682" s="53"/>
      <c r="NC682" s="53"/>
      <c r="ND682" s="53"/>
      <c r="NE682" s="53"/>
      <c r="NF682" s="53"/>
      <c r="NG682" s="53"/>
      <c r="NH682" s="53"/>
      <c r="NI682" s="53"/>
      <c r="NJ682" s="53"/>
      <c r="NK682" s="53"/>
      <c r="NL682" s="53"/>
      <c r="NM682" s="53"/>
      <c r="NN682" s="53"/>
      <c r="NO682" s="53"/>
      <c r="NP682" s="53"/>
      <c r="NQ682" s="53"/>
      <c r="NR682" s="53"/>
      <c r="NS682" s="53"/>
      <c r="NT682" s="53"/>
      <c r="NU682" s="53"/>
      <c r="NV682" s="53"/>
      <c r="NW682" s="53"/>
      <c r="NX682" s="53"/>
      <c r="NY682" s="53"/>
      <c r="NZ682" s="53"/>
      <c r="OA682" s="53"/>
      <c r="OB682" s="53"/>
      <c r="OC682" s="53"/>
      <c r="OD682" s="53"/>
      <c r="OE682" s="53"/>
      <c r="OF682" s="53"/>
      <c r="OG682" s="53"/>
      <c r="OH682" s="53"/>
      <c r="OI682" s="53"/>
      <c r="OJ682" s="53"/>
      <c r="OK682" s="53"/>
      <c r="OL682" s="53"/>
      <c r="OM682" s="53"/>
      <c r="ON682" s="53"/>
      <c r="OO682" s="53"/>
      <c r="OP682" s="53"/>
      <c r="OQ682" s="53"/>
      <c r="OR682" s="53"/>
      <c r="OS682" s="53"/>
      <c r="OT682" s="53"/>
      <c r="OU682" s="53"/>
      <c r="OV682" s="53"/>
      <c r="OW682" s="53"/>
      <c r="OX682" s="53"/>
      <c r="OY682" s="53"/>
      <c r="OZ682" s="53"/>
      <c r="PA682" s="53"/>
      <c r="PB682" s="53"/>
      <c r="PC682" s="53"/>
      <c r="PD682" s="53"/>
      <c r="PE682" s="53"/>
      <c r="PF682" s="53"/>
      <c r="PG682" s="53"/>
      <c r="PH682" s="53"/>
      <c r="PI682" s="53"/>
      <c r="PJ682" s="53"/>
      <c r="PK682" s="53"/>
      <c r="PL682" s="53"/>
      <c r="PM682" s="53"/>
      <c r="PN682" s="53"/>
      <c r="PO682" s="53"/>
      <c r="PP682" s="53"/>
      <c r="PQ682" s="53"/>
      <c r="PR682" s="53"/>
      <c r="PS682" s="53"/>
      <c r="PT682" s="53"/>
      <c r="PU682" s="53"/>
      <c r="PV682" s="53"/>
      <c r="PW682" s="53"/>
      <c r="PX682" s="53"/>
      <c r="PY682" s="53"/>
      <c r="PZ682" s="53"/>
      <c r="QA682" s="53"/>
      <c r="QB682" s="53"/>
      <c r="QC682" s="53"/>
      <c r="QD682" s="53"/>
      <c r="QE682" s="53"/>
      <c r="QF682" s="53"/>
      <c r="QG682" s="53"/>
      <c r="QH682" s="53"/>
      <c r="QI682" s="53"/>
      <c r="QJ682" s="53"/>
      <c r="QK682" s="53"/>
      <c r="QL682" s="53"/>
      <c r="QM682" s="53"/>
      <c r="QN682" s="53"/>
      <c r="QO682" s="53"/>
      <c r="QP682" s="53"/>
      <c r="QQ682" s="53"/>
      <c r="QR682" s="53"/>
      <c r="QS682" s="53"/>
      <c r="QT682" s="53"/>
      <c r="QU682" s="53"/>
      <c r="QV682" s="53"/>
      <c r="QW682" s="53"/>
      <c r="QX682" s="53"/>
      <c r="QY682" s="53"/>
      <c r="QZ682" s="53"/>
      <c r="RA682" s="53"/>
      <c r="RB682" s="53"/>
      <c r="RC682" s="53"/>
      <c r="RD682" s="53"/>
      <c r="RE682" s="53"/>
      <c r="RF682" s="53"/>
      <c r="RG682" s="53"/>
      <c r="RH682" s="53"/>
      <c r="RI682" s="53"/>
      <c r="RJ682" s="53"/>
      <c r="RK682" s="53"/>
      <c r="RL682" s="53"/>
      <c r="RM682" s="53"/>
      <c r="RN682" s="53"/>
      <c r="RO682" s="53"/>
      <c r="RP682" s="53"/>
      <c r="RQ682" s="53"/>
      <c r="RR682" s="53"/>
      <c r="RS682" s="53"/>
      <c r="RT682" s="53"/>
      <c r="RU682" s="53"/>
      <c r="RV682" s="53"/>
      <c r="RW682" s="53"/>
      <c r="RX682" s="53"/>
      <c r="RY682" s="53"/>
      <c r="RZ682" s="53"/>
      <c r="SA682" s="53"/>
      <c r="SB682" s="53"/>
      <c r="SC682" s="53"/>
      <c r="SD682" s="53"/>
      <c r="SE682" s="53"/>
      <c r="SF682" s="53"/>
      <c r="SG682" s="53"/>
      <c r="SH682" s="53"/>
      <c r="SI682" s="53"/>
      <c r="SJ682" s="53"/>
      <c r="SK682" s="53"/>
      <c r="SL682" s="53"/>
      <c r="SM682" s="53"/>
      <c r="SN682" s="53"/>
      <c r="SO682" s="53"/>
      <c r="SP682" s="53"/>
      <c r="SQ682" s="53"/>
      <c r="SR682" s="53"/>
      <c r="SS682" s="53"/>
      <c r="ST682" s="53"/>
      <c r="SU682" s="53"/>
      <c r="SV682" s="53"/>
      <c r="SW682" s="53"/>
      <c r="SX682" s="53"/>
      <c r="SY682" s="53"/>
      <c r="SZ682" s="53"/>
      <c r="TA682" s="53"/>
      <c r="TB682" s="53"/>
      <c r="TC682" s="53"/>
      <c r="TD682" s="53"/>
      <c r="TE682" s="53"/>
      <c r="TF682" s="53"/>
      <c r="TG682" s="53"/>
      <c r="TH682" s="53"/>
      <c r="TI682" s="53"/>
      <c r="TJ682" s="53"/>
      <c r="TK682" s="53"/>
      <c r="TL682" s="53"/>
      <c r="TM682" s="53"/>
      <c r="TN682" s="53"/>
      <c r="TO682" s="53"/>
      <c r="TP682" s="53"/>
      <c r="TQ682" s="53"/>
      <c r="TR682" s="53"/>
      <c r="TS682" s="53"/>
      <c r="TT682" s="53"/>
      <c r="TU682" s="53"/>
      <c r="TV682" s="53"/>
      <c r="TW682" s="53"/>
      <c r="TX682" s="53"/>
      <c r="TY682" s="53"/>
      <c r="TZ682" s="53"/>
      <c r="UA682" s="53"/>
      <c r="UB682" s="53"/>
      <c r="UC682" s="53"/>
      <c r="UD682" s="53"/>
      <c r="UE682" s="53"/>
      <c r="UF682" s="53"/>
      <c r="UG682" s="53"/>
    </row>
    <row r="683" spans="12:553" s="19" customFormat="1" ht="15.75" customHeight="1" x14ac:dyDescent="0.2">
      <c r="L683" s="66"/>
      <c r="M683" s="66"/>
      <c r="N683" s="52"/>
      <c r="O683" s="53"/>
      <c r="P683" s="53"/>
      <c r="Q683" s="53"/>
      <c r="R683" s="53"/>
      <c r="S683" s="53"/>
      <c r="T683" s="53"/>
      <c r="U683" s="53"/>
      <c r="V683" s="53"/>
      <c r="W683" s="53"/>
      <c r="X683" s="53"/>
      <c r="Y683" s="53"/>
      <c r="Z683" s="53"/>
      <c r="AA683" s="53"/>
      <c r="AB683" s="53"/>
      <c r="AC683" s="53"/>
      <c r="AD683" s="53"/>
      <c r="AE683" s="53"/>
      <c r="AF683" s="53"/>
      <c r="AG683" s="53"/>
      <c r="AH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c r="BM683" s="53"/>
      <c r="BN683" s="53"/>
      <c r="BO683" s="53"/>
      <c r="BP683" s="53"/>
      <c r="BQ683" s="53"/>
      <c r="BR683" s="53"/>
      <c r="BS683" s="53"/>
      <c r="BT683" s="53"/>
      <c r="BU683" s="53"/>
      <c r="BV683" s="53"/>
      <c r="BW683" s="53"/>
      <c r="BX683" s="53"/>
      <c r="BY683" s="53"/>
      <c r="BZ683" s="53"/>
      <c r="CA683" s="53"/>
      <c r="CB683" s="53"/>
      <c r="CC683" s="53"/>
      <c r="CD683" s="53"/>
      <c r="CE683" s="53"/>
      <c r="CF683" s="53"/>
      <c r="CG683" s="53"/>
      <c r="CH683" s="53"/>
      <c r="CI683" s="53"/>
      <c r="CJ683" s="53"/>
      <c r="CK683" s="53"/>
      <c r="CL683" s="53"/>
      <c r="CM683" s="53"/>
      <c r="CN683" s="53"/>
      <c r="CO683" s="53"/>
      <c r="CP683" s="53"/>
      <c r="CQ683" s="53"/>
      <c r="CR683" s="53"/>
      <c r="CS683" s="53"/>
      <c r="CT683" s="53"/>
      <c r="CU683" s="53"/>
      <c r="CV683" s="53"/>
      <c r="CW683" s="53"/>
      <c r="CX683" s="53"/>
      <c r="CY683" s="53"/>
      <c r="CZ683" s="53"/>
      <c r="DA683" s="53"/>
      <c r="DB683" s="53"/>
      <c r="DC683" s="53"/>
      <c r="DD683" s="53"/>
      <c r="DE683" s="53"/>
      <c r="DF683" s="53"/>
      <c r="DG683" s="53"/>
      <c r="DH683" s="53"/>
      <c r="DI683" s="53"/>
      <c r="DJ683" s="53"/>
      <c r="DK683" s="53"/>
      <c r="DL683" s="53"/>
      <c r="DM683" s="53"/>
      <c r="DN683" s="53"/>
      <c r="DO683" s="53"/>
      <c r="DP683" s="53"/>
      <c r="DQ683" s="53"/>
      <c r="DR683" s="53"/>
      <c r="DS683" s="53"/>
      <c r="DT683" s="53"/>
      <c r="DU683" s="53"/>
      <c r="DV683" s="53"/>
      <c r="DW683" s="53"/>
      <c r="DX683" s="53"/>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3"/>
      <c r="FK683" s="53"/>
      <c r="FL683" s="53"/>
      <c r="FM683" s="53"/>
      <c r="FN683" s="53"/>
      <c r="FO683" s="53"/>
      <c r="FP683" s="53"/>
      <c r="FQ683" s="53"/>
      <c r="FR683" s="53"/>
      <c r="FS683" s="53"/>
      <c r="FT683" s="53"/>
      <c r="FU683" s="53"/>
      <c r="FV683" s="53"/>
      <c r="FW683" s="53"/>
      <c r="FX683" s="53"/>
      <c r="FY683" s="53"/>
      <c r="FZ683" s="53"/>
      <c r="GA683" s="53"/>
      <c r="GB683" s="53"/>
      <c r="GC683" s="53"/>
      <c r="GD683" s="53"/>
      <c r="GE683" s="53"/>
      <c r="GF683" s="53"/>
      <c r="GG683" s="53"/>
      <c r="GH683" s="53"/>
      <c r="GI683" s="53"/>
      <c r="GJ683" s="53"/>
      <c r="GK683" s="53"/>
      <c r="GL683" s="53"/>
      <c r="GM683" s="53"/>
      <c r="GN683" s="53"/>
      <c r="GO683" s="53"/>
      <c r="GP683" s="53"/>
      <c r="GQ683" s="53"/>
      <c r="GR683" s="53"/>
      <c r="GS683" s="53"/>
      <c r="GT683" s="53"/>
      <c r="GU683" s="53"/>
      <c r="GV683" s="53"/>
      <c r="GW683" s="53"/>
      <c r="GX683" s="53"/>
      <c r="GY683" s="53"/>
      <c r="GZ683" s="53"/>
      <c r="HA683" s="53"/>
      <c r="HB683" s="53"/>
      <c r="HC683" s="53"/>
      <c r="HD683" s="53"/>
      <c r="HE683" s="53"/>
      <c r="HF683" s="53"/>
      <c r="HG683" s="53"/>
      <c r="HH683" s="53"/>
      <c r="HI683" s="53"/>
      <c r="HJ683" s="53"/>
      <c r="HK683" s="53"/>
      <c r="HL683" s="53"/>
      <c r="HM683" s="53"/>
      <c r="HN683" s="53"/>
      <c r="HO683" s="53"/>
      <c r="HP683" s="53"/>
      <c r="HQ683" s="53"/>
      <c r="HR683" s="53"/>
      <c r="HS683" s="53"/>
      <c r="HT683" s="53"/>
      <c r="HU683" s="53"/>
      <c r="HV683" s="53"/>
      <c r="HW683" s="53"/>
      <c r="HX683" s="53"/>
      <c r="HY683" s="53"/>
      <c r="HZ683" s="53"/>
      <c r="IA683" s="53"/>
      <c r="IB683" s="53"/>
      <c r="IC683" s="53"/>
      <c r="ID683" s="53"/>
      <c r="IE683" s="53"/>
      <c r="IF683" s="53"/>
      <c r="IG683" s="53"/>
      <c r="IH683" s="53"/>
      <c r="II683" s="53"/>
      <c r="IJ683" s="53"/>
      <c r="IK683" s="53"/>
      <c r="IL683" s="53"/>
      <c r="IM683" s="53"/>
      <c r="IN683" s="53"/>
      <c r="IO683" s="53"/>
      <c r="IP683" s="53"/>
      <c r="IQ683" s="53"/>
      <c r="IR683" s="53"/>
      <c r="IS683" s="53"/>
      <c r="IT683" s="53"/>
      <c r="IU683" s="53"/>
      <c r="IV683" s="53"/>
      <c r="IW683" s="53"/>
      <c r="IX683" s="53"/>
      <c r="IY683" s="53"/>
      <c r="IZ683" s="53"/>
      <c r="JA683" s="53"/>
      <c r="JB683" s="53"/>
      <c r="JC683" s="53"/>
      <c r="JD683" s="53"/>
      <c r="JE683" s="53"/>
      <c r="JF683" s="53"/>
      <c r="JG683" s="53"/>
      <c r="JH683" s="53"/>
      <c r="JI683" s="53"/>
      <c r="JJ683" s="53"/>
      <c r="JK683" s="53"/>
      <c r="JL683" s="53"/>
      <c r="JM683" s="53"/>
      <c r="JN683" s="53"/>
      <c r="JO683" s="53"/>
      <c r="JP683" s="53"/>
      <c r="JQ683" s="53"/>
      <c r="JR683" s="53"/>
      <c r="JS683" s="53"/>
      <c r="JT683" s="53"/>
      <c r="JU683" s="53"/>
      <c r="JV683" s="53"/>
      <c r="JW683" s="53"/>
      <c r="JX683" s="53"/>
      <c r="JY683" s="53"/>
      <c r="JZ683" s="53"/>
      <c r="KA683" s="53"/>
      <c r="KB683" s="53"/>
      <c r="KC683" s="53"/>
      <c r="KD683" s="53"/>
      <c r="KE683" s="53"/>
      <c r="KF683" s="53"/>
      <c r="KG683" s="53"/>
      <c r="KH683" s="53"/>
      <c r="KI683" s="53"/>
      <c r="KJ683" s="53"/>
      <c r="KK683" s="53"/>
      <c r="KL683" s="53"/>
      <c r="KM683" s="53"/>
      <c r="KN683" s="53"/>
      <c r="KO683" s="53"/>
      <c r="KP683" s="53"/>
      <c r="KQ683" s="53"/>
      <c r="KR683" s="53"/>
      <c r="KS683" s="53"/>
      <c r="KT683" s="53"/>
      <c r="KU683" s="53"/>
      <c r="KV683" s="53"/>
      <c r="KW683" s="53"/>
      <c r="KX683" s="53"/>
      <c r="KY683" s="53"/>
      <c r="KZ683" s="53"/>
      <c r="LA683" s="53"/>
      <c r="LB683" s="53"/>
      <c r="LC683" s="53"/>
      <c r="LD683" s="53"/>
      <c r="LE683" s="53"/>
      <c r="LF683" s="53"/>
      <c r="LG683" s="53"/>
      <c r="LH683" s="53"/>
      <c r="LI683" s="53"/>
      <c r="LJ683" s="53"/>
      <c r="LK683" s="53"/>
      <c r="LL683" s="53"/>
      <c r="LM683" s="53"/>
      <c r="LN683" s="53"/>
      <c r="LO683" s="53"/>
      <c r="LP683" s="53"/>
      <c r="LQ683" s="53"/>
      <c r="LR683" s="53"/>
      <c r="LS683" s="53"/>
      <c r="LT683" s="53"/>
      <c r="LU683" s="53"/>
      <c r="LV683" s="53"/>
      <c r="LW683" s="53"/>
      <c r="LX683" s="53"/>
      <c r="LY683" s="53"/>
      <c r="LZ683" s="53"/>
      <c r="MA683" s="53"/>
      <c r="MB683" s="53"/>
      <c r="MC683" s="53"/>
      <c r="MD683" s="53"/>
      <c r="ME683" s="53"/>
      <c r="MF683" s="53"/>
      <c r="MG683" s="53"/>
      <c r="MH683" s="53"/>
      <c r="MI683" s="53"/>
      <c r="MJ683" s="53"/>
      <c r="MK683" s="53"/>
      <c r="ML683" s="53"/>
      <c r="MM683" s="53"/>
      <c r="MN683" s="53"/>
      <c r="MO683" s="53"/>
      <c r="MP683" s="53"/>
      <c r="MQ683" s="53"/>
      <c r="MR683" s="53"/>
      <c r="MS683" s="53"/>
      <c r="MT683" s="53"/>
      <c r="MU683" s="53"/>
      <c r="MV683" s="53"/>
      <c r="MW683" s="53"/>
      <c r="MX683" s="53"/>
      <c r="MY683" s="53"/>
      <c r="MZ683" s="53"/>
      <c r="NA683" s="53"/>
      <c r="NB683" s="53"/>
      <c r="NC683" s="53"/>
      <c r="ND683" s="53"/>
      <c r="NE683" s="53"/>
      <c r="NF683" s="53"/>
      <c r="NG683" s="53"/>
      <c r="NH683" s="53"/>
      <c r="NI683" s="53"/>
      <c r="NJ683" s="53"/>
      <c r="NK683" s="53"/>
      <c r="NL683" s="53"/>
      <c r="NM683" s="53"/>
      <c r="NN683" s="53"/>
      <c r="NO683" s="53"/>
      <c r="NP683" s="53"/>
      <c r="NQ683" s="53"/>
      <c r="NR683" s="53"/>
      <c r="NS683" s="53"/>
      <c r="NT683" s="53"/>
      <c r="NU683" s="53"/>
      <c r="NV683" s="53"/>
      <c r="NW683" s="53"/>
      <c r="NX683" s="53"/>
      <c r="NY683" s="53"/>
      <c r="NZ683" s="53"/>
      <c r="OA683" s="53"/>
      <c r="OB683" s="53"/>
      <c r="OC683" s="53"/>
      <c r="OD683" s="53"/>
      <c r="OE683" s="53"/>
      <c r="OF683" s="53"/>
      <c r="OG683" s="53"/>
      <c r="OH683" s="53"/>
      <c r="OI683" s="53"/>
      <c r="OJ683" s="53"/>
      <c r="OK683" s="53"/>
      <c r="OL683" s="53"/>
      <c r="OM683" s="53"/>
      <c r="ON683" s="53"/>
      <c r="OO683" s="53"/>
      <c r="OP683" s="53"/>
      <c r="OQ683" s="53"/>
      <c r="OR683" s="53"/>
      <c r="OS683" s="53"/>
      <c r="OT683" s="53"/>
      <c r="OU683" s="53"/>
      <c r="OV683" s="53"/>
      <c r="OW683" s="53"/>
      <c r="OX683" s="53"/>
      <c r="OY683" s="53"/>
      <c r="OZ683" s="53"/>
      <c r="PA683" s="53"/>
      <c r="PB683" s="53"/>
      <c r="PC683" s="53"/>
      <c r="PD683" s="53"/>
      <c r="PE683" s="53"/>
      <c r="PF683" s="53"/>
      <c r="PG683" s="53"/>
      <c r="PH683" s="53"/>
      <c r="PI683" s="53"/>
      <c r="PJ683" s="53"/>
      <c r="PK683" s="53"/>
      <c r="PL683" s="53"/>
      <c r="PM683" s="53"/>
      <c r="PN683" s="53"/>
      <c r="PO683" s="53"/>
      <c r="PP683" s="53"/>
      <c r="PQ683" s="53"/>
      <c r="PR683" s="53"/>
      <c r="PS683" s="53"/>
      <c r="PT683" s="53"/>
      <c r="PU683" s="53"/>
      <c r="PV683" s="53"/>
      <c r="PW683" s="53"/>
      <c r="PX683" s="53"/>
      <c r="PY683" s="53"/>
      <c r="PZ683" s="53"/>
      <c r="QA683" s="53"/>
      <c r="QB683" s="53"/>
      <c r="QC683" s="53"/>
      <c r="QD683" s="53"/>
      <c r="QE683" s="53"/>
      <c r="QF683" s="53"/>
      <c r="QG683" s="53"/>
      <c r="QH683" s="53"/>
      <c r="QI683" s="53"/>
      <c r="QJ683" s="53"/>
      <c r="QK683" s="53"/>
      <c r="QL683" s="53"/>
      <c r="QM683" s="53"/>
      <c r="QN683" s="53"/>
      <c r="QO683" s="53"/>
      <c r="QP683" s="53"/>
      <c r="QQ683" s="53"/>
      <c r="QR683" s="53"/>
      <c r="QS683" s="53"/>
      <c r="QT683" s="53"/>
      <c r="QU683" s="53"/>
      <c r="QV683" s="53"/>
      <c r="QW683" s="53"/>
      <c r="QX683" s="53"/>
      <c r="QY683" s="53"/>
      <c r="QZ683" s="53"/>
      <c r="RA683" s="53"/>
      <c r="RB683" s="53"/>
      <c r="RC683" s="53"/>
      <c r="RD683" s="53"/>
      <c r="RE683" s="53"/>
      <c r="RF683" s="53"/>
      <c r="RG683" s="53"/>
      <c r="RH683" s="53"/>
      <c r="RI683" s="53"/>
      <c r="RJ683" s="53"/>
      <c r="RK683" s="53"/>
      <c r="RL683" s="53"/>
      <c r="RM683" s="53"/>
      <c r="RN683" s="53"/>
      <c r="RO683" s="53"/>
      <c r="RP683" s="53"/>
      <c r="RQ683" s="53"/>
      <c r="RR683" s="53"/>
      <c r="RS683" s="53"/>
      <c r="RT683" s="53"/>
      <c r="RU683" s="53"/>
      <c r="RV683" s="53"/>
      <c r="RW683" s="53"/>
      <c r="RX683" s="53"/>
      <c r="RY683" s="53"/>
      <c r="RZ683" s="53"/>
      <c r="SA683" s="53"/>
      <c r="SB683" s="53"/>
      <c r="SC683" s="53"/>
      <c r="SD683" s="53"/>
      <c r="SE683" s="53"/>
      <c r="SF683" s="53"/>
      <c r="SG683" s="53"/>
      <c r="SH683" s="53"/>
      <c r="SI683" s="53"/>
      <c r="SJ683" s="53"/>
      <c r="SK683" s="53"/>
      <c r="SL683" s="53"/>
      <c r="SM683" s="53"/>
      <c r="SN683" s="53"/>
      <c r="SO683" s="53"/>
      <c r="SP683" s="53"/>
      <c r="SQ683" s="53"/>
      <c r="SR683" s="53"/>
      <c r="SS683" s="53"/>
      <c r="ST683" s="53"/>
      <c r="SU683" s="53"/>
      <c r="SV683" s="53"/>
      <c r="SW683" s="53"/>
      <c r="SX683" s="53"/>
      <c r="SY683" s="53"/>
      <c r="SZ683" s="53"/>
      <c r="TA683" s="53"/>
      <c r="TB683" s="53"/>
      <c r="TC683" s="53"/>
      <c r="TD683" s="53"/>
      <c r="TE683" s="53"/>
      <c r="TF683" s="53"/>
      <c r="TG683" s="53"/>
      <c r="TH683" s="53"/>
      <c r="TI683" s="53"/>
      <c r="TJ683" s="53"/>
      <c r="TK683" s="53"/>
      <c r="TL683" s="53"/>
      <c r="TM683" s="53"/>
      <c r="TN683" s="53"/>
      <c r="TO683" s="53"/>
      <c r="TP683" s="53"/>
      <c r="TQ683" s="53"/>
      <c r="TR683" s="53"/>
      <c r="TS683" s="53"/>
      <c r="TT683" s="53"/>
      <c r="TU683" s="53"/>
      <c r="TV683" s="53"/>
      <c r="TW683" s="53"/>
      <c r="TX683" s="53"/>
      <c r="TY683" s="53"/>
      <c r="TZ683" s="53"/>
      <c r="UA683" s="53"/>
      <c r="UB683" s="53"/>
      <c r="UC683" s="53"/>
      <c r="UD683" s="53"/>
      <c r="UE683" s="53"/>
      <c r="UF683" s="53"/>
      <c r="UG683" s="53"/>
    </row>
    <row r="684" spans="12:553" s="19" customFormat="1" ht="15.75" customHeight="1" x14ac:dyDescent="0.2">
      <c r="L684" s="66"/>
      <c r="M684" s="66"/>
      <c r="N684" s="52"/>
      <c r="O684" s="53"/>
      <c r="P684" s="53"/>
      <c r="Q684" s="53"/>
      <c r="R684" s="53"/>
      <c r="S684" s="53"/>
      <c r="T684" s="53"/>
      <c r="U684" s="53"/>
      <c r="V684" s="53"/>
      <c r="W684" s="53"/>
      <c r="X684" s="53"/>
      <c r="Y684" s="53"/>
      <c r="Z684" s="53"/>
      <c r="AA684" s="53"/>
      <c r="AB684" s="53"/>
      <c r="AC684" s="53"/>
      <c r="AD684" s="53"/>
      <c r="AE684" s="53"/>
      <c r="AF684" s="53"/>
      <c r="AG684" s="53"/>
      <c r="AH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c r="BM684" s="53"/>
      <c r="BN684" s="53"/>
      <c r="BO684" s="53"/>
      <c r="BP684" s="53"/>
      <c r="BQ684" s="53"/>
      <c r="BR684" s="53"/>
      <c r="BS684" s="53"/>
      <c r="BT684" s="53"/>
      <c r="BU684" s="53"/>
      <c r="BV684" s="53"/>
      <c r="BW684" s="53"/>
      <c r="BX684" s="53"/>
      <c r="BY684" s="53"/>
      <c r="BZ684" s="53"/>
      <c r="CA684" s="53"/>
      <c r="CB684" s="53"/>
      <c r="CC684" s="53"/>
      <c r="CD684" s="53"/>
      <c r="CE684" s="53"/>
      <c r="CF684" s="53"/>
      <c r="CG684" s="53"/>
      <c r="CH684" s="53"/>
      <c r="CI684" s="53"/>
      <c r="CJ684" s="53"/>
      <c r="CK684" s="53"/>
      <c r="CL684" s="53"/>
      <c r="CM684" s="53"/>
      <c r="CN684" s="53"/>
      <c r="CO684" s="53"/>
      <c r="CP684" s="53"/>
      <c r="CQ684" s="53"/>
      <c r="CR684" s="53"/>
      <c r="CS684" s="53"/>
      <c r="CT684" s="53"/>
      <c r="CU684" s="53"/>
      <c r="CV684" s="53"/>
      <c r="CW684" s="53"/>
      <c r="CX684" s="53"/>
      <c r="CY684" s="53"/>
      <c r="CZ684" s="53"/>
      <c r="DA684" s="53"/>
      <c r="DB684" s="53"/>
      <c r="DC684" s="53"/>
      <c r="DD684" s="53"/>
      <c r="DE684" s="53"/>
      <c r="DF684" s="53"/>
      <c r="DG684" s="53"/>
      <c r="DH684" s="53"/>
      <c r="DI684" s="53"/>
      <c r="DJ684" s="53"/>
      <c r="DK684" s="53"/>
      <c r="DL684" s="53"/>
      <c r="DM684" s="53"/>
      <c r="DN684" s="53"/>
      <c r="DO684" s="53"/>
      <c r="DP684" s="53"/>
      <c r="DQ684" s="53"/>
      <c r="DR684" s="53"/>
      <c r="DS684" s="53"/>
      <c r="DT684" s="53"/>
      <c r="DU684" s="53"/>
      <c r="DV684" s="53"/>
      <c r="DW684" s="53"/>
      <c r="DX684" s="53"/>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3"/>
      <c r="FK684" s="53"/>
      <c r="FL684" s="53"/>
      <c r="FM684" s="53"/>
      <c r="FN684" s="53"/>
      <c r="FO684" s="53"/>
      <c r="FP684" s="53"/>
      <c r="FQ684" s="53"/>
      <c r="FR684" s="53"/>
      <c r="FS684" s="53"/>
      <c r="FT684" s="53"/>
      <c r="FU684" s="53"/>
      <c r="FV684" s="53"/>
      <c r="FW684" s="53"/>
      <c r="FX684" s="53"/>
      <c r="FY684" s="53"/>
      <c r="FZ684" s="53"/>
      <c r="GA684" s="53"/>
      <c r="GB684" s="53"/>
      <c r="GC684" s="53"/>
      <c r="GD684" s="53"/>
      <c r="GE684" s="53"/>
      <c r="GF684" s="53"/>
      <c r="GG684" s="53"/>
      <c r="GH684" s="53"/>
      <c r="GI684" s="53"/>
      <c r="GJ684" s="53"/>
      <c r="GK684" s="53"/>
      <c r="GL684" s="53"/>
      <c r="GM684" s="53"/>
      <c r="GN684" s="53"/>
      <c r="GO684" s="53"/>
      <c r="GP684" s="53"/>
      <c r="GQ684" s="53"/>
      <c r="GR684" s="53"/>
      <c r="GS684" s="53"/>
      <c r="GT684" s="53"/>
      <c r="GU684" s="53"/>
      <c r="GV684" s="53"/>
      <c r="GW684" s="53"/>
      <c r="GX684" s="53"/>
      <c r="GY684" s="53"/>
      <c r="GZ684" s="53"/>
      <c r="HA684" s="53"/>
      <c r="HB684" s="53"/>
      <c r="HC684" s="53"/>
      <c r="HD684" s="53"/>
      <c r="HE684" s="53"/>
      <c r="HF684" s="53"/>
      <c r="HG684" s="53"/>
      <c r="HH684" s="53"/>
      <c r="HI684" s="53"/>
      <c r="HJ684" s="53"/>
      <c r="HK684" s="53"/>
      <c r="HL684" s="53"/>
      <c r="HM684" s="53"/>
      <c r="HN684" s="53"/>
      <c r="HO684" s="53"/>
      <c r="HP684" s="53"/>
      <c r="HQ684" s="53"/>
      <c r="HR684" s="53"/>
      <c r="HS684" s="53"/>
      <c r="HT684" s="53"/>
      <c r="HU684" s="53"/>
      <c r="HV684" s="53"/>
      <c r="HW684" s="53"/>
      <c r="HX684" s="53"/>
      <c r="HY684" s="53"/>
      <c r="HZ684" s="53"/>
      <c r="IA684" s="53"/>
      <c r="IB684" s="53"/>
      <c r="IC684" s="53"/>
      <c r="ID684" s="53"/>
      <c r="IE684" s="53"/>
      <c r="IF684" s="53"/>
      <c r="IG684" s="53"/>
      <c r="IH684" s="53"/>
      <c r="II684" s="53"/>
      <c r="IJ684" s="53"/>
      <c r="IK684" s="53"/>
      <c r="IL684" s="53"/>
      <c r="IM684" s="53"/>
      <c r="IN684" s="53"/>
      <c r="IO684" s="53"/>
      <c r="IP684" s="53"/>
      <c r="IQ684" s="53"/>
      <c r="IR684" s="53"/>
      <c r="IS684" s="53"/>
      <c r="IT684" s="53"/>
      <c r="IU684" s="53"/>
      <c r="IV684" s="53"/>
      <c r="IW684" s="53"/>
      <c r="IX684" s="53"/>
      <c r="IY684" s="53"/>
      <c r="IZ684" s="53"/>
      <c r="JA684" s="53"/>
      <c r="JB684" s="53"/>
      <c r="JC684" s="53"/>
      <c r="JD684" s="53"/>
      <c r="JE684" s="53"/>
      <c r="JF684" s="53"/>
      <c r="JG684" s="53"/>
      <c r="JH684" s="53"/>
      <c r="JI684" s="53"/>
      <c r="JJ684" s="53"/>
      <c r="JK684" s="53"/>
      <c r="JL684" s="53"/>
      <c r="JM684" s="53"/>
      <c r="JN684" s="53"/>
      <c r="JO684" s="53"/>
      <c r="JP684" s="53"/>
      <c r="JQ684" s="53"/>
      <c r="JR684" s="53"/>
      <c r="JS684" s="53"/>
      <c r="JT684" s="53"/>
      <c r="JU684" s="53"/>
      <c r="JV684" s="53"/>
      <c r="JW684" s="53"/>
      <c r="JX684" s="53"/>
      <c r="JY684" s="53"/>
      <c r="JZ684" s="53"/>
      <c r="KA684" s="53"/>
      <c r="KB684" s="53"/>
      <c r="KC684" s="53"/>
      <c r="KD684" s="53"/>
      <c r="KE684" s="53"/>
      <c r="KF684" s="53"/>
      <c r="KG684" s="53"/>
      <c r="KH684" s="53"/>
      <c r="KI684" s="53"/>
      <c r="KJ684" s="53"/>
      <c r="KK684" s="53"/>
      <c r="KL684" s="53"/>
      <c r="KM684" s="53"/>
      <c r="KN684" s="53"/>
      <c r="KO684" s="53"/>
      <c r="KP684" s="53"/>
      <c r="KQ684" s="53"/>
      <c r="KR684" s="53"/>
      <c r="KS684" s="53"/>
      <c r="KT684" s="53"/>
      <c r="KU684" s="53"/>
      <c r="KV684" s="53"/>
      <c r="KW684" s="53"/>
      <c r="KX684" s="53"/>
      <c r="KY684" s="53"/>
      <c r="KZ684" s="53"/>
      <c r="LA684" s="53"/>
      <c r="LB684" s="53"/>
      <c r="LC684" s="53"/>
      <c r="LD684" s="53"/>
      <c r="LE684" s="53"/>
      <c r="LF684" s="53"/>
      <c r="LG684" s="53"/>
      <c r="LH684" s="53"/>
      <c r="LI684" s="53"/>
      <c r="LJ684" s="53"/>
      <c r="LK684" s="53"/>
      <c r="LL684" s="53"/>
      <c r="LM684" s="53"/>
      <c r="LN684" s="53"/>
      <c r="LO684" s="53"/>
      <c r="LP684" s="53"/>
      <c r="LQ684" s="53"/>
      <c r="LR684" s="53"/>
      <c r="LS684" s="53"/>
      <c r="LT684" s="53"/>
      <c r="LU684" s="53"/>
      <c r="LV684" s="53"/>
      <c r="LW684" s="53"/>
      <c r="LX684" s="53"/>
      <c r="LY684" s="53"/>
      <c r="LZ684" s="53"/>
      <c r="MA684" s="53"/>
      <c r="MB684" s="53"/>
      <c r="MC684" s="53"/>
      <c r="MD684" s="53"/>
      <c r="ME684" s="53"/>
      <c r="MF684" s="53"/>
      <c r="MG684" s="53"/>
      <c r="MH684" s="53"/>
      <c r="MI684" s="53"/>
      <c r="MJ684" s="53"/>
      <c r="MK684" s="53"/>
      <c r="ML684" s="53"/>
      <c r="MM684" s="53"/>
      <c r="MN684" s="53"/>
      <c r="MO684" s="53"/>
      <c r="MP684" s="53"/>
      <c r="MQ684" s="53"/>
      <c r="MR684" s="53"/>
      <c r="MS684" s="53"/>
      <c r="MT684" s="53"/>
      <c r="MU684" s="53"/>
      <c r="MV684" s="53"/>
      <c r="MW684" s="53"/>
      <c r="MX684" s="53"/>
      <c r="MY684" s="53"/>
      <c r="MZ684" s="53"/>
      <c r="NA684" s="53"/>
      <c r="NB684" s="53"/>
      <c r="NC684" s="53"/>
      <c r="ND684" s="53"/>
      <c r="NE684" s="53"/>
      <c r="NF684" s="53"/>
      <c r="NG684" s="53"/>
      <c r="NH684" s="53"/>
      <c r="NI684" s="53"/>
      <c r="NJ684" s="53"/>
      <c r="NK684" s="53"/>
      <c r="NL684" s="53"/>
      <c r="NM684" s="53"/>
      <c r="NN684" s="53"/>
      <c r="NO684" s="53"/>
      <c r="NP684" s="53"/>
      <c r="NQ684" s="53"/>
      <c r="NR684" s="53"/>
      <c r="NS684" s="53"/>
      <c r="NT684" s="53"/>
      <c r="NU684" s="53"/>
      <c r="NV684" s="53"/>
      <c r="NW684" s="53"/>
      <c r="NX684" s="53"/>
      <c r="NY684" s="53"/>
      <c r="NZ684" s="53"/>
      <c r="OA684" s="53"/>
      <c r="OB684" s="53"/>
      <c r="OC684" s="53"/>
      <c r="OD684" s="53"/>
      <c r="OE684" s="53"/>
      <c r="OF684" s="53"/>
      <c r="OG684" s="53"/>
      <c r="OH684" s="53"/>
      <c r="OI684" s="53"/>
      <c r="OJ684" s="53"/>
      <c r="OK684" s="53"/>
      <c r="OL684" s="53"/>
      <c r="OM684" s="53"/>
      <c r="ON684" s="53"/>
      <c r="OO684" s="53"/>
      <c r="OP684" s="53"/>
      <c r="OQ684" s="53"/>
      <c r="OR684" s="53"/>
      <c r="OS684" s="53"/>
      <c r="OT684" s="53"/>
      <c r="OU684" s="53"/>
      <c r="OV684" s="53"/>
      <c r="OW684" s="53"/>
      <c r="OX684" s="53"/>
      <c r="OY684" s="53"/>
      <c r="OZ684" s="53"/>
      <c r="PA684" s="53"/>
      <c r="PB684" s="53"/>
      <c r="PC684" s="53"/>
      <c r="PD684" s="53"/>
      <c r="PE684" s="53"/>
      <c r="PF684" s="53"/>
      <c r="PG684" s="53"/>
      <c r="PH684" s="53"/>
      <c r="PI684" s="53"/>
      <c r="PJ684" s="53"/>
      <c r="PK684" s="53"/>
      <c r="PL684" s="53"/>
      <c r="PM684" s="53"/>
      <c r="PN684" s="53"/>
      <c r="PO684" s="53"/>
      <c r="PP684" s="53"/>
      <c r="PQ684" s="53"/>
      <c r="PR684" s="53"/>
      <c r="PS684" s="53"/>
      <c r="PT684" s="53"/>
      <c r="PU684" s="53"/>
      <c r="PV684" s="53"/>
      <c r="PW684" s="53"/>
      <c r="PX684" s="53"/>
      <c r="PY684" s="53"/>
      <c r="PZ684" s="53"/>
      <c r="QA684" s="53"/>
      <c r="QB684" s="53"/>
      <c r="QC684" s="53"/>
      <c r="QD684" s="53"/>
      <c r="QE684" s="53"/>
      <c r="QF684" s="53"/>
      <c r="QG684" s="53"/>
      <c r="QH684" s="53"/>
      <c r="QI684" s="53"/>
      <c r="QJ684" s="53"/>
      <c r="QK684" s="53"/>
      <c r="QL684" s="53"/>
      <c r="QM684" s="53"/>
      <c r="QN684" s="53"/>
      <c r="QO684" s="53"/>
      <c r="QP684" s="53"/>
      <c r="QQ684" s="53"/>
      <c r="QR684" s="53"/>
      <c r="QS684" s="53"/>
      <c r="QT684" s="53"/>
      <c r="QU684" s="53"/>
      <c r="QV684" s="53"/>
      <c r="QW684" s="53"/>
      <c r="QX684" s="53"/>
      <c r="QY684" s="53"/>
      <c r="QZ684" s="53"/>
      <c r="RA684" s="53"/>
      <c r="RB684" s="53"/>
      <c r="RC684" s="53"/>
      <c r="RD684" s="53"/>
      <c r="RE684" s="53"/>
      <c r="RF684" s="53"/>
      <c r="RG684" s="53"/>
      <c r="RH684" s="53"/>
      <c r="RI684" s="53"/>
      <c r="RJ684" s="53"/>
      <c r="RK684" s="53"/>
      <c r="RL684" s="53"/>
      <c r="RM684" s="53"/>
      <c r="RN684" s="53"/>
      <c r="RO684" s="53"/>
      <c r="RP684" s="53"/>
      <c r="RQ684" s="53"/>
      <c r="RR684" s="53"/>
      <c r="RS684" s="53"/>
      <c r="RT684" s="53"/>
      <c r="RU684" s="53"/>
      <c r="RV684" s="53"/>
      <c r="RW684" s="53"/>
      <c r="RX684" s="53"/>
      <c r="RY684" s="53"/>
      <c r="RZ684" s="53"/>
      <c r="SA684" s="53"/>
      <c r="SB684" s="53"/>
      <c r="SC684" s="53"/>
      <c r="SD684" s="53"/>
      <c r="SE684" s="53"/>
      <c r="SF684" s="53"/>
      <c r="SG684" s="53"/>
      <c r="SH684" s="53"/>
      <c r="SI684" s="53"/>
      <c r="SJ684" s="53"/>
      <c r="SK684" s="53"/>
      <c r="SL684" s="53"/>
      <c r="SM684" s="53"/>
      <c r="SN684" s="53"/>
      <c r="SO684" s="53"/>
      <c r="SP684" s="53"/>
      <c r="SQ684" s="53"/>
      <c r="SR684" s="53"/>
      <c r="SS684" s="53"/>
      <c r="ST684" s="53"/>
      <c r="SU684" s="53"/>
      <c r="SV684" s="53"/>
      <c r="SW684" s="53"/>
      <c r="SX684" s="53"/>
      <c r="SY684" s="53"/>
      <c r="SZ684" s="53"/>
      <c r="TA684" s="53"/>
      <c r="TB684" s="53"/>
      <c r="TC684" s="53"/>
      <c r="TD684" s="53"/>
      <c r="TE684" s="53"/>
      <c r="TF684" s="53"/>
      <c r="TG684" s="53"/>
      <c r="TH684" s="53"/>
      <c r="TI684" s="53"/>
      <c r="TJ684" s="53"/>
      <c r="TK684" s="53"/>
      <c r="TL684" s="53"/>
      <c r="TM684" s="53"/>
      <c r="TN684" s="53"/>
      <c r="TO684" s="53"/>
      <c r="TP684" s="53"/>
      <c r="TQ684" s="53"/>
      <c r="TR684" s="53"/>
      <c r="TS684" s="53"/>
      <c r="TT684" s="53"/>
      <c r="TU684" s="53"/>
      <c r="TV684" s="53"/>
      <c r="TW684" s="53"/>
      <c r="TX684" s="53"/>
      <c r="TY684" s="53"/>
      <c r="TZ684" s="53"/>
      <c r="UA684" s="53"/>
      <c r="UB684" s="53"/>
      <c r="UC684" s="53"/>
      <c r="UD684" s="53"/>
      <c r="UE684" s="53"/>
      <c r="UF684" s="53"/>
      <c r="UG684" s="53"/>
    </row>
    <row r="685" spans="12:553" s="19" customFormat="1" ht="15.75" customHeight="1" x14ac:dyDescent="0.2">
      <c r="L685" s="66"/>
      <c r="M685" s="66"/>
      <c r="N685" s="52"/>
      <c r="O685" s="53"/>
      <c r="P685" s="53"/>
      <c r="Q685" s="53"/>
      <c r="R685" s="53"/>
      <c r="S685" s="53"/>
      <c r="T685" s="53"/>
      <c r="U685" s="53"/>
      <c r="V685" s="53"/>
      <c r="W685" s="53"/>
      <c r="X685" s="53"/>
      <c r="Y685" s="53"/>
      <c r="Z685" s="53"/>
      <c r="AA685" s="53"/>
      <c r="AB685" s="53"/>
      <c r="AC685" s="53"/>
      <c r="AD685" s="53"/>
      <c r="AE685" s="53"/>
      <c r="AF685" s="53"/>
      <c r="AG685" s="53"/>
      <c r="AH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c r="BM685" s="53"/>
      <c r="BN685" s="53"/>
      <c r="BO685" s="53"/>
      <c r="BP685" s="53"/>
      <c r="BQ685" s="53"/>
      <c r="BR685" s="53"/>
      <c r="BS685" s="53"/>
      <c r="BT685" s="53"/>
      <c r="BU685" s="53"/>
      <c r="BV685" s="53"/>
      <c r="BW685" s="53"/>
      <c r="BX685" s="53"/>
      <c r="BY685" s="53"/>
      <c r="BZ685" s="53"/>
      <c r="CA685" s="53"/>
      <c r="CB685" s="53"/>
      <c r="CC685" s="53"/>
      <c r="CD685" s="53"/>
      <c r="CE685" s="53"/>
      <c r="CF685" s="53"/>
      <c r="CG685" s="53"/>
      <c r="CH685" s="53"/>
      <c r="CI685" s="53"/>
      <c r="CJ685" s="53"/>
      <c r="CK685" s="53"/>
      <c r="CL685" s="53"/>
      <c r="CM685" s="53"/>
      <c r="CN685" s="53"/>
      <c r="CO685" s="53"/>
      <c r="CP685" s="53"/>
      <c r="CQ685" s="53"/>
      <c r="CR685" s="53"/>
      <c r="CS685" s="53"/>
      <c r="CT685" s="53"/>
      <c r="CU685" s="53"/>
      <c r="CV685" s="53"/>
      <c r="CW685" s="53"/>
      <c r="CX685" s="53"/>
      <c r="CY685" s="53"/>
      <c r="CZ685" s="53"/>
      <c r="DA685" s="53"/>
      <c r="DB685" s="53"/>
      <c r="DC685" s="53"/>
      <c r="DD685" s="53"/>
      <c r="DE685" s="53"/>
      <c r="DF685" s="53"/>
      <c r="DG685" s="53"/>
      <c r="DH685" s="53"/>
      <c r="DI685" s="53"/>
      <c r="DJ685" s="53"/>
      <c r="DK685" s="53"/>
      <c r="DL685" s="53"/>
      <c r="DM685" s="53"/>
      <c r="DN685" s="53"/>
      <c r="DO685" s="53"/>
      <c r="DP685" s="53"/>
      <c r="DQ685" s="53"/>
      <c r="DR685" s="53"/>
      <c r="DS685" s="53"/>
      <c r="DT685" s="53"/>
      <c r="DU685" s="53"/>
      <c r="DV685" s="53"/>
      <c r="DW685" s="53"/>
      <c r="DX685" s="53"/>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3"/>
      <c r="FK685" s="53"/>
      <c r="FL685" s="53"/>
      <c r="FM685" s="53"/>
      <c r="FN685" s="53"/>
      <c r="FO685" s="53"/>
      <c r="FP685" s="53"/>
      <c r="FQ685" s="53"/>
      <c r="FR685" s="53"/>
      <c r="FS685" s="53"/>
      <c r="FT685" s="53"/>
      <c r="FU685" s="53"/>
      <c r="FV685" s="53"/>
      <c r="FW685" s="53"/>
      <c r="FX685" s="53"/>
      <c r="FY685" s="53"/>
      <c r="FZ685" s="53"/>
      <c r="GA685" s="53"/>
      <c r="GB685" s="53"/>
      <c r="GC685" s="53"/>
      <c r="GD685" s="53"/>
      <c r="GE685" s="53"/>
      <c r="GF685" s="53"/>
      <c r="GG685" s="53"/>
      <c r="GH685" s="53"/>
      <c r="GI685" s="53"/>
      <c r="GJ685" s="53"/>
      <c r="GK685" s="53"/>
      <c r="GL685" s="53"/>
      <c r="GM685" s="53"/>
      <c r="GN685" s="53"/>
      <c r="GO685" s="53"/>
      <c r="GP685" s="53"/>
      <c r="GQ685" s="53"/>
      <c r="GR685" s="53"/>
      <c r="GS685" s="53"/>
      <c r="GT685" s="53"/>
      <c r="GU685" s="53"/>
      <c r="GV685" s="53"/>
      <c r="GW685" s="53"/>
      <c r="GX685" s="53"/>
      <c r="GY685" s="53"/>
      <c r="GZ685" s="53"/>
      <c r="HA685" s="53"/>
      <c r="HB685" s="53"/>
      <c r="HC685" s="53"/>
      <c r="HD685" s="53"/>
      <c r="HE685" s="53"/>
      <c r="HF685" s="53"/>
      <c r="HG685" s="53"/>
      <c r="HH685" s="53"/>
      <c r="HI685" s="53"/>
      <c r="HJ685" s="53"/>
      <c r="HK685" s="53"/>
      <c r="HL685" s="53"/>
      <c r="HM685" s="53"/>
      <c r="HN685" s="53"/>
      <c r="HO685" s="53"/>
      <c r="HP685" s="53"/>
      <c r="HQ685" s="53"/>
      <c r="HR685" s="53"/>
      <c r="HS685" s="53"/>
      <c r="HT685" s="53"/>
      <c r="HU685" s="53"/>
      <c r="HV685" s="53"/>
      <c r="HW685" s="53"/>
      <c r="HX685" s="53"/>
      <c r="HY685" s="53"/>
      <c r="HZ685" s="53"/>
      <c r="IA685" s="53"/>
      <c r="IB685" s="53"/>
      <c r="IC685" s="53"/>
      <c r="ID685" s="53"/>
      <c r="IE685" s="53"/>
      <c r="IF685" s="53"/>
      <c r="IG685" s="53"/>
      <c r="IH685" s="53"/>
      <c r="II685" s="53"/>
      <c r="IJ685" s="53"/>
      <c r="IK685" s="53"/>
      <c r="IL685" s="53"/>
      <c r="IM685" s="53"/>
      <c r="IN685" s="53"/>
      <c r="IO685" s="53"/>
      <c r="IP685" s="53"/>
      <c r="IQ685" s="53"/>
      <c r="IR685" s="53"/>
      <c r="IS685" s="53"/>
      <c r="IT685" s="53"/>
      <c r="IU685" s="53"/>
      <c r="IV685" s="53"/>
      <c r="IW685" s="53"/>
      <c r="IX685" s="53"/>
      <c r="IY685" s="53"/>
      <c r="IZ685" s="53"/>
      <c r="JA685" s="53"/>
      <c r="JB685" s="53"/>
      <c r="JC685" s="53"/>
      <c r="JD685" s="53"/>
      <c r="JE685" s="53"/>
      <c r="JF685" s="53"/>
      <c r="JG685" s="53"/>
      <c r="JH685" s="53"/>
      <c r="JI685" s="53"/>
      <c r="JJ685" s="53"/>
      <c r="JK685" s="53"/>
      <c r="JL685" s="53"/>
      <c r="JM685" s="53"/>
      <c r="JN685" s="53"/>
      <c r="JO685" s="53"/>
      <c r="JP685" s="53"/>
      <c r="JQ685" s="53"/>
      <c r="JR685" s="53"/>
      <c r="JS685" s="53"/>
      <c r="JT685" s="53"/>
      <c r="JU685" s="53"/>
      <c r="JV685" s="53"/>
      <c r="JW685" s="53"/>
      <c r="JX685" s="53"/>
      <c r="JY685" s="53"/>
      <c r="JZ685" s="53"/>
      <c r="KA685" s="53"/>
      <c r="KB685" s="53"/>
      <c r="KC685" s="53"/>
      <c r="KD685" s="53"/>
      <c r="KE685" s="53"/>
      <c r="KF685" s="53"/>
      <c r="KG685" s="53"/>
      <c r="KH685" s="53"/>
      <c r="KI685" s="53"/>
      <c r="KJ685" s="53"/>
      <c r="KK685" s="53"/>
      <c r="KL685" s="53"/>
      <c r="KM685" s="53"/>
      <c r="KN685" s="53"/>
      <c r="KO685" s="53"/>
      <c r="KP685" s="53"/>
      <c r="KQ685" s="53"/>
      <c r="KR685" s="53"/>
      <c r="KS685" s="53"/>
      <c r="KT685" s="53"/>
      <c r="KU685" s="53"/>
      <c r="KV685" s="53"/>
      <c r="KW685" s="53"/>
      <c r="KX685" s="53"/>
      <c r="KY685" s="53"/>
      <c r="KZ685" s="53"/>
      <c r="LA685" s="53"/>
      <c r="LB685" s="53"/>
      <c r="LC685" s="53"/>
      <c r="LD685" s="53"/>
      <c r="LE685" s="53"/>
      <c r="LF685" s="53"/>
      <c r="LG685" s="53"/>
      <c r="LH685" s="53"/>
      <c r="LI685" s="53"/>
      <c r="LJ685" s="53"/>
      <c r="LK685" s="53"/>
      <c r="LL685" s="53"/>
      <c r="LM685" s="53"/>
      <c r="LN685" s="53"/>
      <c r="LO685" s="53"/>
      <c r="LP685" s="53"/>
      <c r="LQ685" s="53"/>
      <c r="LR685" s="53"/>
      <c r="LS685" s="53"/>
      <c r="LT685" s="53"/>
      <c r="LU685" s="53"/>
      <c r="LV685" s="53"/>
      <c r="LW685" s="53"/>
      <c r="LX685" s="53"/>
      <c r="LY685" s="53"/>
      <c r="LZ685" s="53"/>
      <c r="MA685" s="53"/>
      <c r="MB685" s="53"/>
      <c r="MC685" s="53"/>
      <c r="MD685" s="53"/>
      <c r="ME685" s="53"/>
      <c r="MF685" s="53"/>
      <c r="MG685" s="53"/>
      <c r="MH685" s="53"/>
      <c r="MI685" s="53"/>
      <c r="MJ685" s="53"/>
      <c r="MK685" s="53"/>
      <c r="ML685" s="53"/>
      <c r="MM685" s="53"/>
      <c r="MN685" s="53"/>
      <c r="MO685" s="53"/>
      <c r="MP685" s="53"/>
      <c r="MQ685" s="53"/>
      <c r="MR685" s="53"/>
      <c r="MS685" s="53"/>
      <c r="MT685" s="53"/>
      <c r="MU685" s="53"/>
      <c r="MV685" s="53"/>
      <c r="MW685" s="53"/>
      <c r="MX685" s="53"/>
      <c r="MY685" s="53"/>
      <c r="MZ685" s="53"/>
      <c r="NA685" s="53"/>
      <c r="NB685" s="53"/>
      <c r="NC685" s="53"/>
      <c r="ND685" s="53"/>
      <c r="NE685" s="53"/>
      <c r="NF685" s="53"/>
      <c r="NG685" s="53"/>
      <c r="NH685" s="53"/>
      <c r="NI685" s="53"/>
      <c r="NJ685" s="53"/>
      <c r="NK685" s="53"/>
      <c r="NL685" s="53"/>
      <c r="NM685" s="53"/>
      <c r="NN685" s="53"/>
      <c r="NO685" s="53"/>
      <c r="NP685" s="53"/>
      <c r="NQ685" s="53"/>
      <c r="NR685" s="53"/>
      <c r="NS685" s="53"/>
      <c r="NT685" s="53"/>
      <c r="NU685" s="53"/>
      <c r="NV685" s="53"/>
      <c r="NW685" s="53"/>
      <c r="NX685" s="53"/>
      <c r="NY685" s="53"/>
      <c r="NZ685" s="53"/>
      <c r="OA685" s="53"/>
      <c r="OB685" s="53"/>
      <c r="OC685" s="53"/>
      <c r="OD685" s="53"/>
      <c r="OE685" s="53"/>
      <c r="OF685" s="53"/>
      <c r="OG685" s="53"/>
      <c r="OH685" s="53"/>
      <c r="OI685" s="53"/>
      <c r="OJ685" s="53"/>
      <c r="OK685" s="53"/>
      <c r="OL685" s="53"/>
      <c r="OM685" s="53"/>
      <c r="ON685" s="53"/>
      <c r="OO685" s="53"/>
      <c r="OP685" s="53"/>
      <c r="OQ685" s="53"/>
      <c r="OR685" s="53"/>
      <c r="OS685" s="53"/>
      <c r="OT685" s="53"/>
      <c r="OU685" s="53"/>
      <c r="OV685" s="53"/>
      <c r="OW685" s="53"/>
      <c r="OX685" s="53"/>
      <c r="OY685" s="53"/>
      <c r="OZ685" s="53"/>
      <c r="PA685" s="53"/>
      <c r="PB685" s="53"/>
      <c r="PC685" s="53"/>
      <c r="PD685" s="53"/>
      <c r="PE685" s="53"/>
      <c r="PF685" s="53"/>
      <c r="PG685" s="53"/>
      <c r="PH685" s="53"/>
      <c r="PI685" s="53"/>
      <c r="PJ685" s="53"/>
      <c r="PK685" s="53"/>
      <c r="PL685" s="53"/>
      <c r="PM685" s="53"/>
      <c r="PN685" s="53"/>
      <c r="PO685" s="53"/>
      <c r="PP685" s="53"/>
      <c r="PQ685" s="53"/>
      <c r="PR685" s="53"/>
      <c r="PS685" s="53"/>
      <c r="PT685" s="53"/>
      <c r="PU685" s="53"/>
      <c r="PV685" s="53"/>
      <c r="PW685" s="53"/>
      <c r="PX685" s="53"/>
      <c r="PY685" s="53"/>
      <c r="PZ685" s="53"/>
      <c r="QA685" s="53"/>
      <c r="QB685" s="53"/>
      <c r="QC685" s="53"/>
      <c r="QD685" s="53"/>
      <c r="QE685" s="53"/>
      <c r="QF685" s="53"/>
      <c r="QG685" s="53"/>
      <c r="QH685" s="53"/>
      <c r="QI685" s="53"/>
      <c r="QJ685" s="53"/>
      <c r="QK685" s="53"/>
      <c r="QL685" s="53"/>
      <c r="QM685" s="53"/>
      <c r="QN685" s="53"/>
      <c r="QO685" s="53"/>
      <c r="QP685" s="53"/>
      <c r="QQ685" s="53"/>
      <c r="QR685" s="53"/>
      <c r="QS685" s="53"/>
      <c r="QT685" s="53"/>
      <c r="QU685" s="53"/>
      <c r="QV685" s="53"/>
      <c r="QW685" s="53"/>
      <c r="QX685" s="53"/>
      <c r="QY685" s="53"/>
      <c r="QZ685" s="53"/>
      <c r="RA685" s="53"/>
      <c r="RB685" s="53"/>
      <c r="RC685" s="53"/>
      <c r="RD685" s="53"/>
      <c r="RE685" s="53"/>
      <c r="RF685" s="53"/>
      <c r="RG685" s="53"/>
      <c r="RH685" s="53"/>
      <c r="RI685" s="53"/>
      <c r="RJ685" s="53"/>
      <c r="RK685" s="53"/>
      <c r="RL685" s="53"/>
      <c r="RM685" s="53"/>
      <c r="RN685" s="53"/>
      <c r="RO685" s="53"/>
      <c r="RP685" s="53"/>
      <c r="RQ685" s="53"/>
      <c r="RR685" s="53"/>
      <c r="RS685" s="53"/>
      <c r="RT685" s="53"/>
      <c r="RU685" s="53"/>
      <c r="RV685" s="53"/>
      <c r="RW685" s="53"/>
      <c r="RX685" s="53"/>
      <c r="RY685" s="53"/>
      <c r="RZ685" s="53"/>
      <c r="SA685" s="53"/>
      <c r="SB685" s="53"/>
      <c r="SC685" s="53"/>
      <c r="SD685" s="53"/>
      <c r="SE685" s="53"/>
      <c r="SF685" s="53"/>
      <c r="SG685" s="53"/>
      <c r="SH685" s="53"/>
      <c r="SI685" s="53"/>
      <c r="SJ685" s="53"/>
      <c r="SK685" s="53"/>
      <c r="SL685" s="53"/>
      <c r="SM685" s="53"/>
      <c r="SN685" s="53"/>
      <c r="SO685" s="53"/>
      <c r="SP685" s="53"/>
      <c r="SQ685" s="53"/>
      <c r="SR685" s="53"/>
      <c r="SS685" s="53"/>
      <c r="ST685" s="53"/>
      <c r="SU685" s="53"/>
      <c r="SV685" s="53"/>
      <c r="SW685" s="53"/>
      <c r="SX685" s="53"/>
      <c r="SY685" s="53"/>
      <c r="SZ685" s="53"/>
      <c r="TA685" s="53"/>
      <c r="TB685" s="53"/>
      <c r="TC685" s="53"/>
      <c r="TD685" s="53"/>
      <c r="TE685" s="53"/>
      <c r="TF685" s="53"/>
      <c r="TG685" s="53"/>
      <c r="TH685" s="53"/>
      <c r="TI685" s="53"/>
      <c r="TJ685" s="53"/>
      <c r="TK685" s="53"/>
      <c r="TL685" s="53"/>
      <c r="TM685" s="53"/>
      <c r="TN685" s="53"/>
      <c r="TO685" s="53"/>
      <c r="TP685" s="53"/>
      <c r="TQ685" s="53"/>
      <c r="TR685" s="53"/>
      <c r="TS685" s="53"/>
      <c r="TT685" s="53"/>
      <c r="TU685" s="53"/>
      <c r="TV685" s="53"/>
      <c r="TW685" s="53"/>
      <c r="TX685" s="53"/>
      <c r="TY685" s="53"/>
      <c r="TZ685" s="53"/>
      <c r="UA685" s="53"/>
      <c r="UB685" s="53"/>
      <c r="UC685" s="53"/>
      <c r="UD685" s="53"/>
      <c r="UE685" s="53"/>
      <c r="UF685" s="53"/>
      <c r="UG685" s="53"/>
    </row>
    <row r="686" spans="12:553" s="19" customFormat="1" ht="15.75" customHeight="1" x14ac:dyDescent="0.2">
      <c r="L686" s="66"/>
      <c r="M686" s="66"/>
      <c r="N686" s="52"/>
      <c r="O686" s="53"/>
      <c r="P686" s="53"/>
      <c r="Q686" s="53"/>
      <c r="R686" s="53"/>
      <c r="S686" s="53"/>
      <c r="T686" s="53"/>
      <c r="U686" s="53"/>
      <c r="V686" s="53"/>
      <c r="W686" s="53"/>
      <c r="X686" s="53"/>
      <c r="Y686" s="53"/>
      <c r="Z686" s="53"/>
      <c r="AA686" s="53"/>
      <c r="AB686" s="53"/>
      <c r="AC686" s="53"/>
      <c r="AD686" s="53"/>
      <c r="AE686" s="53"/>
      <c r="AF686" s="53"/>
      <c r="AG686" s="53"/>
      <c r="AH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c r="BM686" s="53"/>
      <c r="BN686" s="53"/>
      <c r="BO686" s="53"/>
      <c r="BP686" s="53"/>
      <c r="BQ686" s="53"/>
      <c r="BR686" s="53"/>
      <c r="BS686" s="53"/>
      <c r="BT686" s="53"/>
      <c r="BU686" s="53"/>
      <c r="BV686" s="53"/>
      <c r="BW686" s="53"/>
      <c r="BX686" s="53"/>
      <c r="BY686" s="53"/>
      <c r="BZ686" s="53"/>
      <c r="CA686" s="53"/>
      <c r="CB686" s="53"/>
      <c r="CC686" s="53"/>
      <c r="CD686" s="53"/>
      <c r="CE686" s="53"/>
      <c r="CF686" s="53"/>
      <c r="CG686" s="53"/>
      <c r="CH686" s="53"/>
      <c r="CI686" s="53"/>
      <c r="CJ686" s="53"/>
      <c r="CK686" s="53"/>
      <c r="CL686" s="53"/>
      <c r="CM686" s="53"/>
      <c r="CN686" s="53"/>
      <c r="CO686" s="53"/>
      <c r="CP686" s="53"/>
      <c r="CQ686" s="53"/>
      <c r="CR686" s="53"/>
      <c r="CS686" s="53"/>
      <c r="CT686" s="53"/>
      <c r="CU686" s="53"/>
      <c r="CV686" s="53"/>
      <c r="CW686" s="53"/>
      <c r="CX686" s="53"/>
      <c r="CY686" s="53"/>
      <c r="CZ686" s="53"/>
      <c r="DA686" s="53"/>
      <c r="DB686" s="53"/>
      <c r="DC686" s="53"/>
      <c r="DD686" s="53"/>
      <c r="DE686" s="53"/>
      <c r="DF686" s="53"/>
      <c r="DG686" s="53"/>
      <c r="DH686" s="53"/>
      <c r="DI686" s="53"/>
      <c r="DJ686" s="53"/>
      <c r="DK686" s="53"/>
      <c r="DL686" s="53"/>
      <c r="DM686" s="53"/>
      <c r="DN686" s="53"/>
      <c r="DO686" s="53"/>
      <c r="DP686" s="53"/>
      <c r="DQ686" s="53"/>
      <c r="DR686" s="53"/>
      <c r="DS686" s="53"/>
      <c r="DT686" s="53"/>
      <c r="DU686" s="53"/>
      <c r="DV686" s="53"/>
      <c r="DW686" s="53"/>
      <c r="DX686" s="53"/>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3"/>
      <c r="FK686" s="53"/>
      <c r="FL686" s="53"/>
      <c r="FM686" s="53"/>
      <c r="FN686" s="53"/>
      <c r="FO686" s="53"/>
      <c r="FP686" s="53"/>
      <c r="FQ686" s="53"/>
      <c r="FR686" s="53"/>
      <c r="FS686" s="53"/>
      <c r="FT686" s="53"/>
      <c r="FU686" s="53"/>
      <c r="FV686" s="53"/>
      <c r="FW686" s="53"/>
      <c r="FX686" s="53"/>
      <c r="FY686" s="53"/>
      <c r="FZ686" s="53"/>
      <c r="GA686" s="53"/>
      <c r="GB686" s="53"/>
      <c r="GC686" s="53"/>
      <c r="GD686" s="53"/>
      <c r="GE686" s="53"/>
      <c r="GF686" s="53"/>
      <c r="GG686" s="53"/>
      <c r="GH686" s="53"/>
      <c r="GI686" s="53"/>
      <c r="GJ686" s="53"/>
      <c r="GK686" s="53"/>
      <c r="GL686" s="53"/>
      <c r="GM686" s="53"/>
      <c r="GN686" s="53"/>
      <c r="GO686" s="53"/>
      <c r="GP686" s="53"/>
      <c r="GQ686" s="53"/>
      <c r="GR686" s="53"/>
      <c r="GS686" s="53"/>
      <c r="GT686" s="53"/>
      <c r="GU686" s="53"/>
      <c r="GV686" s="53"/>
      <c r="GW686" s="53"/>
      <c r="GX686" s="53"/>
      <c r="GY686" s="53"/>
      <c r="GZ686" s="53"/>
      <c r="HA686" s="53"/>
      <c r="HB686" s="53"/>
      <c r="HC686" s="53"/>
      <c r="HD686" s="53"/>
      <c r="HE686" s="53"/>
      <c r="HF686" s="53"/>
      <c r="HG686" s="53"/>
      <c r="HH686" s="53"/>
      <c r="HI686" s="53"/>
      <c r="HJ686" s="53"/>
      <c r="HK686" s="53"/>
      <c r="HL686" s="53"/>
      <c r="HM686" s="53"/>
      <c r="HN686" s="53"/>
      <c r="HO686" s="53"/>
      <c r="HP686" s="53"/>
      <c r="HQ686" s="53"/>
      <c r="HR686" s="53"/>
      <c r="HS686" s="53"/>
      <c r="HT686" s="53"/>
      <c r="HU686" s="53"/>
      <c r="HV686" s="53"/>
      <c r="HW686" s="53"/>
      <c r="HX686" s="53"/>
      <c r="HY686" s="53"/>
      <c r="HZ686" s="53"/>
      <c r="IA686" s="53"/>
      <c r="IB686" s="53"/>
      <c r="IC686" s="53"/>
      <c r="ID686" s="53"/>
      <c r="IE686" s="53"/>
      <c r="IF686" s="53"/>
      <c r="IG686" s="53"/>
      <c r="IH686" s="53"/>
      <c r="II686" s="53"/>
      <c r="IJ686" s="53"/>
      <c r="IK686" s="53"/>
      <c r="IL686" s="53"/>
      <c r="IM686" s="53"/>
      <c r="IN686" s="53"/>
      <c r="IO686" s="53"/>
      <c r="IP686" s="53"/>
      <c r="IQ686" s="53"/>
      <c r="IR686" s="53"/>
      <c r="IS686" s="53"/>
      <c r="IT686" s="53"/>
      <c r="IU686" s="53"/>
      <c r="IV686" s="53"/>
      <c r="IW686" s="53"/>
      <c r="IX686" s="53"/>
      <c r="IY686" s="53"/>
      <c r="IZ686" s="53"/>
      <c r="JA686" s="53"/>
      <c r="JB686" s="53"/>
      <c r="JC686" s="53"/>
      <c r="JD686" s="53"/>
      <c r="JE686" s="53"/>
      <c r="JF686" s="53"/>
      <c r="JG686" s="53"/>
      <c r="JH686" s="53"/>
      <c r="JI686" s="53"/>
      <c r="JJ686" s="53"/>
      <c r="JK686" s="53"/>
      <c r="JL686" s="53"/>
      <c r="JM686" s="53"/>
      <c r="JN686" s="53"/>
      <c r="JO686" s="53"/>
      <c r="JP686" s="53"/>
      <c r="JQ686" s="53"/>
      <c r="JR686" s="53"/>
      <c r="JS686" s="53"/>
      <c r="JT686" s="53"/>
      <c r="JU686" s="53"/>
      <c r="JV686" s="53"/>
      <c r="JW686" s="53"/>
      <c r="JX686" s="53"/>
      <c r="JY686" s="53"/>
      <c r="JZ686" s="53"/>
      <c r="KA686" s="53"/>
      <c r="KB686" s="53"/>
      <c r="KC686" s="53"/>
      <c r="KD686" s="53"/>
      <c r="KE686" s="53"/>
      <c r="KF686" s="53"/>
      <c r="KG686" s="53"/>
      <c r="KH686" s="53"/>
      <c r="KI686" s="53"/>
      <c r="KJ686" s="53"/>
      <c r="KK686" s="53"/>
      <c r="KL686" s="53"/>
      <c r="KM686" s="53"/>
      <c r="KN686" s="53"/>
      <c r="KO686" s="53"/>
      <c r="KP686" s="53"/>
      <c r="KQ686" s="53"/>
      <c r="KR686" s="53"/>
      <c r="KS686" s="53"/>
      <c r="KT686" s="53"/>
      <c r="KU686" s="53"/>
      <c r="KV686" s="53"/>
      <c r="KW686" s="53"/>
      <c r="KX686" s="53"/>
      <c r="KY686" s="53"/>
      <c r="KZ686" s="53"/>
      <c r="LA686" s="53"/>
      <c r="LB686" s="53"/>
      <c r="LC686" s="53"/>
      <c r="LD686" s="53"/>
      <c r="LE686" s="53"/>
      <c r="LF686" s="53"/>
      <c r="LG686" s="53"/>
      <c r="LH686" s="53"/>
      <c r="LI686" s="53"/>
      <c r="LJ686" s="53"/>
      <c r="LK686" s="53"/>
      <c r="LL686" s="53"/>
      <c r="LM686" s="53"/>
      <c r="LN686" s="53"/>
      <c r="LO686" s="53"/>
      <c r="LP686" s="53"/>
      <c r="LQ686" s="53"/>
      <c r="LR686" s="53"/>
      <c r="LS686" s="53"/>
      <c r="LT686" s="53"/>
      <c r="LU686" s="53"/>
      <c r="LV686" s="53"/>
      <c r="LW686" s="53"/>
      <c r="LX686" s="53"/>
      <c r="LY686" s="53"/>
      <c r="LZ686" s="53"/>
      <c r="MA686" s="53"/>
      <c r="MB686" s="53"/>
      <c r="MC686" s="53"/>
      <c r="MD686" s="53"/>
      <c r="ME686" s="53"/>
      <c r="MF686" s="53"/>
      <c r="MG686" s="53"/>
      <c r="MH686" s="53"/>
      <c r="MI686" s="53"/>
      <c r="MJ686" s="53"/>
      <c r="MK686" s="53"/>
      <c r="ML686" s="53"/>
      <c r="MM686" s="53"/>
      <c r="MN686" s="53"/>
      <c r="MO686" s="53"/>
      <c r="MP686" s="53"/>
      <c r="MQ686" s="53"/>
      <c r="MR686" s="53"/>
      <c r="MS686" s="53"/>
      <c r="MT686" s="53"/>
      <c r="MU686" s="53"/>
      <c r="MV686" s="53"/>
      <c r="MW686" s="53"/>
      <c r="MX686" s="53"/>
      <c r="MY686" s="53"/>
      <c r="MZ686" s="53"/>
      <c r="NA686" s="53"/>
      <c r="NB686" s="53"/>
      <c r="NC686" s="53"/>
      <c r="ND686" s="53"/>
      <c r="NE686" s="53"/>
      <c r="NF686" s="53"/>
      <c r="NG686" s="53"/>
      <c r="NH686" s="53"/>
      <c r="NI686" s="53"/>
      <c r="NJ686" s="53"/>
      <c r="NK686" s="53"/>
      <c r="NL686" s="53"/>
      <c r="NM686" s="53"/>
      <c r="NN686" s="53"/>
      <c r="NO686" s="53"/>
      <c r="NP686" s="53"/>
      <c r="NQ686" s="53"/>
      <c r="NR686" s="53"/>
      <c r="NS686" s="53"/>
      <c r="NT686" s="53"/>
      <c r="NU686" s="53"/>
      <c r="NV686" s="53"/>
      <c r="NW686" s="53"/>
      <c r="NX686" s="53"/>
      <c r="NY686" s="53"/>
      <c r="NZ686" s="53"/>
      <c r="OA686" s="53"/>
      <c r="OB686" s="53"/>
      <c r="OC686" s="53"/>
      <c r="OD686" s="53"/>
      <c r="OE686" s="53"/>
      <c r="OF686" s="53"/>
      <c r="OG686" s="53"/>
      <c r="OH686" s="53"/>
      <c r="OI686" s="53"/>
      <c r="OJ686" s="53"/>
      <c r="OK686" s="53"/>
      <c r="OL686" s="53"/>
      <c r="OM686" s="53"/>
      <c r="ON686" s="53"/>
      <c r="OO686" s="53"/>
      <c r="OP686" s="53"/>
      <c r="OQ686" s="53"/>
      <c r="OR686" s="53"/>
      <c r="OS686" s="53"/>
      <c r="OT686" s="53"/>
      <c r="OU686" s="53"/>
      <c r="OV686" s="53"/>
      <c r="OW686" s="53"/>
      <c r="OX686" s="53"/>
      <c r="OY686" s="53"/>
      <c r="OZ686" s="53"/>
      <c r="PA686" s="53"/>
      <c r="PB686" s="53"/>
      <c r="PC686" s="53"/>
      <c r="PD686" s="53"/>
      <c r="PE686" s="53"/>
      <c r="PF686" s="53"/>
      <c r="PG686" s="53"/>
      <c r="PH686" s="53"/>
      <c r="PI686" s="53"/>
      <c r="PJ686" s="53"/>
      <c r="PK686" s="53"/>
      <c r="PL686" s="53"/>
      <c r="PM686" s="53"/>
      <c r="PN686" s="53"/>
      <c r="PO686" s="53"/>
      <c r="PP686" s="53"/>
      <c r="PQ686" s="53"/>
      <c r="PR686" s="53"/>
      <c r="PS686" s="53"/>
      <c r="PT686" s="53"/>
      <c r="PU686" s="53"/>
      <c r="PV686" s="53"/>
      <c r="PW686" s="53"/>
      <c r="PX686" s="53"/>
      <c r="PY686" s="53"/>
      <c r="PZ686" s="53"/>
      <c r="QA686" s="53"/>
      <c r="QB686" s="53"/>
      <c r="QC686" s="53"/>
      <c r="QD686" s="53"/>
      <c r="QE686" s="53"/>
      <c r="QF686" s="53"/>
      <c r="QG686" s="53"/>
      <c r="QH686" s="53"/>
      <c r="QI686" s="53"/>
      <c r="QJ686" s="53"/>
      <c r="QK686" s="53"/>
      <c r="QL686" s="53"/>
      <c r="QM686" s="53"/>
      <c r="QN686" s="53"/>
      <c r="QO686" s="53"/>
      <c r="QP686" s="53"/>
      <c r="QQ686" s="53"/>
      <c r="QR686" s="53"/>
      <c r="QS686" s="53"/>
      <c r="QT686" s="53"/>
      <c r="QU686" s="53"/>
      <c r="QV686" s="53"/>
      <c r="QW686" s="53"/>
      <c r="QX686" s="53"/>
      <c r="QY686" s="53"/>
      <c r="QZ686" s="53"/>
      <c r="RA686" s="53"/>
      <c r="RB686" s="53"/>
      <c r="RC686" s="53"/>
      <c r="RD686" s="53"/>
      <c r="RE686" s="53"/>
      <c r="RF686" s="53"/>
      <c r="RG686" s="53"/>
      <c r="RH686" s="53"/>
      <c r="RI686" s="53"/>
      <c r="RJ686" s="53"/>
      <c r="RK686" s="53"/>
      <c r="RL686" s="53"/>
      <c r="RM686" s="53"/>
      <c r="RN686" s="53"/>
      <c r="RO686" s="53"/>
      <c r="RP686" s="53"/>
      <c r="RQ686" s="53"/>
      <c r="RR686" s="53"/>
      <c r="RS686" s="53"/>
      <c r="RT686" s="53"/>
      <c r="RU686" s="53"/>
      <c r="RV686" s="53"/>
      <c r="RW686" s="53"/>
      <c r="RX686" s="53"/>
      <c r="RY686" s="53"/>
      <c r="RZ686" s="53"/>
      <c r="SA686" s="53"/>
      <c r="SB686" s="53"/>
      <c r="SC686" s="53"/>
      <c r="SD686" s="53"/>
      <c r="SE686" s="53"/>
      <c r="SF686" s="53"/>
      <c r="SG686" s="53"/>
      <c r="SH686" s="53"/>
      <c r="SI686" s="53"/>
      <c r="SJ686" s="53"/>
      <c r="SK686" s="53"/>
      <c r="SL686" s="53"/>
      <c r="SM686" s="53"/>
      <c r="SN686" s="53"/>
      <c r="SO686" s="53"/>
      <c r="SP686" s="53"/>
      <c r="SQ686" s="53"/>
      <c r="SR686" s="53"/>
      <c r="SS686" s="53"/>
      <c r="ST686" s="53"/>
      <c r="SU686" s="53"/>
      <c r="SV686" s="53"/>
      <c r="SW686" s="53"/>
      <c r="SX686" s="53"/>
      <c r="SY686" s="53"/>
      <c r="SZ686" s="53"/>
      <c r="TA686" s="53"/>
      <c r="TB686" s="53"/>
      <c r="TC686" s="53"/>
      <c r="TD686" s="53"/>
      <c r="TE686" s="53"/>
      <c r="TF686" s="53"/>
      <c r="TG686" s="53"/>
      <c r="TH686" s="53"/>
      <c r="TI686" s="53"/>
      <c r="TJ686" s="53"/>
      <c r="TK686" s="53"/>
      <c r="TL686" s="53"/>
      <c r="TM686" s="53"/>
      <c r="TN686" s="53"/>
      <c r="TO686" s="53"/>
      <c r="TP686" s="53"/>
      <c r="TQ686" s="53"/>
      <c r="TR686" s="53"/>
      <c r="TS686" s="53"/>
      <c r="TT686" s="53"/>
      <c r="TU686" s="53"/>
      <c r="TV686" s="53"/>
      <c r="TW686" s="53"/>
      <c r="TX686" s="53"/>
      <c r="TY686" s="53"/>
      <c r="TZ686" s="53"/>
      <c r="UA686" s="53"/>
      <c r="UB686" s="53"/>
      <c r="UC686" s="53"/>
      <c r="UD686" s="53"/>
      <c r="UE686" s="53"/>
      <c r="UF686" s="53"/>
      <c r="UG686" s="53"/>
    </row>
    <row r="687" spans="12:553" s="19" customFormat="1" ht="15.75" customHeight="1" x14ac:dyDescent="0.2">
      <c r="L687" s="66"/>
      <c r="M687" s="66"/>
      <c r="N687" s="52"/>
      <c r="O687" s="53"/>
      <c r="P687" s="53"/>
      <c r="Q687" s="53"/>
      <c r="R687" s="53"/>
      <c r="S687" s="53"/>
      <c r="T687" s="53"/>
      <c r="U687" s="53"/>
      <c r="V687" s="53"/>
      <c r="W687" s="53"/>
      <c r="X687" s="53"/>
      <c r="Y687" s="53"/>
      <c r="Z687" s="53"/>
      <c r="AA687" s="53"/>
      <c r="AB687" s="53"/>
      <c r="AC687" s="53"/>
      <c r="AD687" s="53"/>
      <c r="AE687" s="53"/>
      <c r="AF687" s="53"/>
      <c r="AG687" s="53"/>
      <c r="AH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c r="BM687" s="53"/>
      <c r="BN687" s="53"/>
      <c r="BO687" s="53"/>
      <c r="BP687" s="53"/>
      <c r="BQ687" s="53"/>
      <c r="BR687" s="53"/>
      <c r="BS687" s="53"/>
      <c r="BT687" s="53"/>
      <c r="BU687" s="53"/>
      <c r="BV687" s="53"/>
      <c r="BW687" s="53"/>
      <c r="BX687" s="53"/>
      <c r="BY687" s="53"/>
      <c r="BZ687" s="53"/>
      <c r="CA687" s="53"/>
      <c r="CB687" s="53"/>
      <c r="CC687" s="53"/>
      <c r="CD687" s="53"/>
      <c r="CE687" s="53"/>
      <c r="CF687" s="53"/>
      <c r="CG687" s="53"/>
      <c r="CH687" s="53"/>
      <c r="CI687" s="53"/>
      <c r="CJ687" s="53"/>
      <c r="CK687" s="53"/>
      <c r="CL687" s="53"/>
      <c r="CM687" s="53"/>
      <c r="CN687" s="53"/>
      <c r="CO687" s="53"/>
      <c r="CP687" s="53"/>
      <c r="CQ687" s="53"/>
      <c r="CR687" s="53"/>
      <c r="CS687" s="53"/>
      <c r="CT687" s="53"/>
      <c r="CU687" s="53"/>
      <c r="CV687" s="53"/>
      <c r="CW687" s="53"/>
      <c r="CX687" s="53"/>
      <c r="CY687" s="53"/>
      <c r="CZ687" s="53"/>
      <c r="DA687" s="53"/>
      <c r="DB687" s="53"/>
      <c r="DC687" s="53"/>
      <c r="DD687" s="53"/>
      <c r="DE687" s="53"/>
      <c r="DF687" s="53"/>
      <c r="DG687" s="53"/>
      <c r="DH687" s="53"/>
      <c r="DI687" s="53"/>
      <c r="DJ687" s="53"/>
      <c r="DK687" s="53"/>
      <c r="DL687" s="53"/>
      <c r="DM687" s="53"/>
      <c r="DN687" s="53"/>
      <c r="DO687" s="53"/>
      <c r="DP687" s="53"/>
      <c r="DQ687" s="53"/>
      <c r="DR687" s="53"/>
      <c r="DS687" s="53"/>
      <c r="DT687" s="53"/>
      <c r="DU687" s="53"/>
      <c r="DV687" s="53"/>
      <c r="DW687" s="53"/>
      <c r="DX687" s="53"/>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3"/>
      <c r="FK687" s="53"/>
      <c r="FL687" s="53"/>
      <c r="FM687" s="53"/>
      <c r="FN687" s="53"/>
      <c r="FO687" s="53"/>
      <c r="FP687" s="53"/>
      <c r="FQ687" s="53"/>
      <c r="FR687" s="53"/>
      <c r="FS687" s="53"/>
      <c r="FT687" s="53"/>
      <c r="FU687" s="53"/>
      <c r="FV687" s="53"/>
      <c r="FW687" s="53"/>
      <c r="FX687" s="53"/>
      <c r="FY687" s="53"/>
      <c r="FZ687" s="53"/>
      <c r="GA687" s="53"/>
      <c r="GB687" s="53"/>
      <c r="GC687" s="53"/>
      <c r="GD687" s="53"/>
      <c r="GE687" s="53"/>
      <c r="GF687" s="53"/>
      <c r="GG687" s="53"/>
      <c r="GH687" s="53"/>
      <c r="GI687" s="53"/>
      <c r="GJ687" s="53"/>
      <c r="GK687" s="53"/>
      <c r="GL687" s="53"/>
      <c r="GM687" s="53"/>
      <c r="GN687" s="53"/>
      <c r="GO687" s="53"/>
      <c r="GP687" s="53"/>
      <c r="GQ687" s="53"/>
      <c r="GR687" s="53"/>
      <c r="GS687" s="53"/>
      <c r="GT687" s="53"/>
      <c r="GU687" s="53"/>
      <c r="GV687" s="53"/>
      <c r="GW687" s="53"/>
      <c r="GX687" s="53"/>
      <c r="GY687" s="53"/>
      <c r="GZ687" s="53"/>
      <c r="HA687" s="53"/>
      <c r="HB687" s="53"/>
      <c r="HC687" s="53"/>
      <c r="HD687" s="53"/>
      <c r="HE687" s="53"/>
      <c r="HF687" s="53"/>
      <c r="HG687" s="53"/>
      <c r="HH687" s="53"/>
      <c r="HI687" s="53"/>
      <c r="HJ687" s="53"/>
      <c r="HK687" s="53"/>
      <c r="HL687" s="53"/>
      <c r="HM687" s="53"/>
      <c r="HN687" s="53"/>
      <c r="HO687" s="53"/>
      <c r="HP687" s="53"/>
      <c r="HQ687" s="53"/>
      <c r="HR687" s="53"/>
      <c r="HS687" s="53"/>
      <c r="HT687" s="53"/>
      <c r="HU687" s="53"/>
      <c r="HV687" s="53"/>
      <c r="HW687" s="53"/>
      <c r="HX687" s="53"/>
      <c r="HY687" s="53"/>
      <c r="HZ687" s="53"/>
      <c r="IA687" s="53"/>
      <c r="IB687" s="53"/>
      <c r="IC687" s="53"/>
      <c r="ID687" s="53"/>
      <c r="IE687" s="53"/>
      <c r="IF687" s="53"/>
      <c r="IG687" s="53"/>
      <c r="IH687" s="53"/>
      <c r="II687" s="53"/>
      <c r="IJ687" s="53"/>
      <c r="IK687" s="53"/>
      <c r="IL687" s="53"/>
      <c r="IM687" s="53"/>
      <c r="IN687" s="53"/>
      <c r="IO687" s="53"/>
      <c r="IP687" s="53"/>
      <c r="IQ687" s="53"/>
      <c r="IR687" s="53"/>
      <c r="IS687" s="53"/>
      <c r="IT687" s="53"/>
      <c r="IU687" s="53"/>
      <c r="IV687" s="53"/>
      <c r="IW687" s="53"/>
      <c r="IX687" s="53"/>
      <c r="IY687" s="53"/>
      <c r="IZ687" s="53"/>
      <c r="JA687" s="53"/>
      <c r="JB687" s="53"/>
      <c r="JC687" s="53"/>
      <c r="JD687" s="53"/>
      <c r="JE687" s="53"/>
      <c r="JF687" s="53"/>
      <c r="JG687" s="53"/>
      <c r="JH687" s="53"/>
      <c r="JI687" s="53"/>
      <c r="JJ687" s="53"/>
      <c r="JK687" s="53"/>
      <c r="JL687" s="53"/>
      <c r="JM687" s="53"/>
      <c r="JN687" s="53"/>
      <c r="JO687" s="53"/>
      <c r="JP687" s="53"/>
      <c r="JQ687" s="53"/>
      <c r="JR687" s="53"/>
      <c r="JS687" s="53"/>
      <c r="JT687" s="53"/>
      <c r="JU687" s="53"/>
      <c r="JV687" s="53"/>
      <c r="JW687" s="53"/>
      <c r="JX687" s="53"/>
      <c r="JY687" s="53"/>
      <c r="JZ687" s="53"/>
      <c r="KA687" s="53"/>
      <c r="KB687" s="53"/>
      <c r="KC687" s="53"/>
      <c r="KD687" s="53"/>
      <c r="KE687" s="53"/>
      <c r="KF687" s="53"/>
      <c r="KG687" s="53"/>
      <c r="KH687" s="53"/>
      <c r="KI687" s="53"/>
      <c r="KJ687" s="53"/>
      <c r="KK687" s="53"/>
      <c r="KL687" s="53"/>
      <c r="KM687" s="53"/>
      <c r="KN687" s="53"/>
      <c r="KO687" s="53"/>
      <c r="KP687" s="53"/>
      <c r="KQ687" s="53"/>
      <c r="KR687" s="53"/>
      <c r="KS687" s="53"/>
      <c r="KT687" s="53"/>
      <c r="KU687" s="53"/>
      <c r="KV687" s="53"/>
      <c r="KW687" s="53"/>
      <c r="KX687" s="53"/>
      <c r="KY687" s="53"/>
      <c r="KZ687" s="53"/>
      <c r="LA687" s="53"/>
      <c r="LB687" s="53"/>
      <c r="LC687" s="53"/>
      <c r="LD687" s="53"/>
      <c r="LE687" s="53"/>
      <c r="LF687" s="53"/>
      <c r="LG687" s="53"/>
      <c r="LH687" s="53"/>
      <c r="LI687" s="53"/>
      <c r="LJ687" s="53"/>
      <c r="LK687" s="53"/>
      <c r="LL687" s="53"/>
      <c r="LM687" s="53"/>
      <c r="LN687" s="53"/>
      <c r="LO687" s="53"/>
      <c r="LP687" s="53"/>
      <c r="LQ687" s="53"/>
      <c r="LR687" s="53"/>
      <c r="LS687" s="53"/>
      <c r="LT687" s="53"/>
      <c r="LU687" s="53"/>
      <c r="LV687" s="53"/>
      <c r="LW687" s="53"/>
      <c r="LX687" s="53"/>
      <c r="LY687" s="53"/>
      <c r="LZ687" s="53"/>
      <c r="MA687" s="53"/>
      <c r="MB687" s="53"/>
      <c r="MC687" s="53"/>
      <c r="MD687" s="53"/>
      <c r="ME687" s="53"/>
      <c r="MF687" s="53"/>
      <c r="MG687" s="53"/>
      <c r="MH687" s="53"/>
      <c r="MI687" s="53"/>
      <c r="MJ687" s="53"/>
      <c r="MK687" s="53"/>
      <c r="ML687" s="53"/>
      <c r="MM687" s="53"/>
      <c r="MN687" s="53"/>
      <c r="MO687" s="53"/>
      <c r="MP687" s="53"/>
      <c r="MQ687" s="53"/>
      <c r="MR687" s="53"/>
      <c r="MS687" s="53"/>
      <c r="MT687" s="53"/>
      <c r="MU687" s="53"/>
      <c r="MV687" s="53"/>
      <c r="MW687" s="53"/>
      <c r="MX687" s="53"/>
      <c r="MY687" s="53"/>
      <c r="MZ687" s="53"/>
      <c r="NA687" s="53"/>
      <c r="NB687" s="53"/>
      <c r="NC687" s="53"/>
      <c r="ND687" s="53"/>
      <c r="NE687" s="53"/>
      <c r="NF687" s="53"/>
      <c r="NG687" s="53"/>
      <c r="NH687" s="53"/>
      <c r="NI687" s="53"/>
      <c r="NJ687" s="53"/>
      <c r="NK687" s="53"/>
      <c r="NL687" s="53"/>
      <c r="NM687" s="53"/>
      <c r="NN687" s="53"/>
      <c r="NO687" s="53"/>
      <c r="NP687" s="53"/>
      <c r="NQ687" s="53"/>
      <c r="NR687" s="53"/>
      <c r="NS687" s="53"/>
      <c r="NT687" s="53"/>
      <c r="NU687" s="53"/>
      <c r="NV687" s="53"/>
      <c r="NW687" s="53"/>
      <c r="NX687" s="53"/>
      <c r="NY687" s="53"/>
      <c r="NZ687" s="53"/>
      <c r="OA687" s="53"/>
      <c r="OB687" s="53"/>
      <c r="OC687" s="53"/>
      <c r="OD687" s="53"/>
      <c r="OE687" s="53"/>
      <c r="OF687" s="53"/>
      <c r="OG687" s="53"/>
      <c r="OH687" s="53"/>
      <c r="OI687" s="53"/>
      <c r="OJ687" s="53"/>
      <c r="OK687" s="53"/>
      <c r="OL687" s="53"/>
      <c r="OM687" s="53"/>
      <c r="ON687" s="53"/>
      <c r="OO687" s="53"/>
      <c r="OP687" s="53"/>
      <c r="OQ687" s="53"/>
      <c r="OR687" s="53"/>
      <c r="OS687" s="53"/>
      <c r="OT687" s="53"/>
      <c r="OU687" s="53"/>
      <c r="OV687" s="53"/>
      <c r="OW687" s="53"/>
      <c r="OX687" s="53"/>
      <c r="OY687" s="53"/>
      <c r="OZ687" s="53"/>
      <c r="PA687" s="53"/>
      <c r="PB687" s="53"/>
      <c r="PC687" s="53"/>
      <c r="PD687" s="53"/>
      <c r="PE687" s="53"/>
      <c r="PF687" s="53"/>
      <c r="PG687" s="53"/>
      <c r="PH687" s="53"/>
      <c r="PI687" s="53"/>
      <c r="PJ687" s="53"/>
      <c r="PK687" s="53"/>
      <c r="PL687" s="53"/>
      <c r="PM687" s="53"/>
      <c r="PN687" s="53"/>
      <c r="PO687" s="53"/>
      <c r="PP687" s="53"/>
      <c r="PQ687" s="53"/>
      <c r="PR687" s="53"/>
      <c r="PS687" s="53"/>
      <c r="PT687" s="53"/>
      <c r="PU687" s="53"/>
      <c r="PV687" s="53"/>
      <c r="PW687" s="53"/>
      <c r="PX687" s="53"/>
      <c r="PY687" s="53"/>
      <c r="PZ687" s="53"/>
      <c r="QA687" s="53"/>
      <c r="QB687" s="53"/>
      <c r="QC687" s="53"/>
      <c r="QD687" s="53"/>
      <c r="QE687" s="53"/>
      <c r="QF687" s="53"/>
      <c r="QG687" s="53"/>
      <c r="QH687" s="53"/>
      <c r="QI687" s="53"/>
      <c r="QJ687" s="53"/>
      <c r="QK687" s="53"/>
      <c r="QL687" s="53"/>
      <c r="QM687" s="53"/>
      <c r="QN687" s="53"/>
      <c r="QO687" s="53"/>
      <c r="QP687" s="53"/>
      <c r="QQ687" s="53"/>
      <c r="QR687" s="53"/>
      <c r="QS687" s="53"/>
      <c r="QT687" s="53"/>
      <c r="QU687" s="53"/>
      <c r="QV687" s="53"/>
      <c r="QW687" s="53"/>
      <c r="QX687" s="53"/>
      <c r="QY687" s="53"/>
      <c r="QZ687" s="53"/>
      <c r="RA687" s="53"/>
      <c r="RB687" s="53"/>
      <c r="RC687" s="53"/>
      <c r="RD687" s="53"/>
      <c r="RE687" s="53"/>
      <c r="RF687" s="53"/>
      <c r="RG687" s="53"/>
      <c r="RH687" s="53"/>
      <c r="RI687" s="53"/>
      <c r="RJ687" s="53"/>
      <c r="RK687" s="53"/>
      <c r="RL687" s="53"/>
      <c r="RM687" s="53"/>
      <c r="RN687" s="53"/>
      <c r="RO687" s="53"/>
      <c r="RP687" s="53"/>
      <c r="RQ687" s="53"/>
      <c r="RR687" s="53"/>
      <c r="RS687" s="53"/>
      <c r="RT687" s="53"/>
      <c r="RU687" s="53"/>
      <c r="RV687" s="53"/>
      <c r="RW687" s="53"/>
      <c r="RX687" s="53"/>
      <c r="RY687" s="53"/>
      <c r="RZ687" s="53"/>
      <c r="SA687" s="53"/>
      <c r="SB687" s="53"/>
      <c r="SC687" s="53"/>
      <c r="SD687" s="53"/>
      <c r="SE687" s="53"/>
      <c r="SF687" s="53"/>
      <c r="SG687" s="53"/>
      <c r="SH687" s="53"/>
      <c r="SI687" s="53"/>
      <c r="SJ687" s="53"/>
      <c r="SK687" s="53"/>
      <c r="SL687" s="53"/>
      <c r="SM687" s="53"/>
      <c r="SN687" s="53"/>
      <c r="SO687" s="53"/>
      <c r="SP687" s="53"/>
      <c r="SQ687" s="53"/>
      <c r="SR687" s="53"/>
      <c r="SS687" s="53"/>
      <c r="ST687" s="53"/>
      <c r="SU687" s="53"/>
      <c r="SV687" s="53"/>
      <c r="SW687" s="53"/>
      <c r="SX687" s="53"/>
      <c r="SY687" s="53"/>
      <c r="SZ687" s="53"/>
      <c r="TA687" s="53"/>
      <c r="TB687" s="53"/>
      <c r="TC687" s="53"/>
      <c r="TD687" s="53"/>
      <c r="TE687" s="53"/>
      <c r="TF687" s="53"/>
      <c r="TG687" s="53"/>
      <c r="TH687" s="53"/>
      <c r="TI687" s="53"/>
      <c r="TJ687" s="53"/>
      <c r="TK687" s="53"/>
      <c r="TL687" s="53"/>
      <c r="TM687" s="53"/>
      <c r="TN687" s="53"/>
      <c r="TO687" s="53"/>
      <c r="TP687" s="53"/>
      <c r="TQ687" s="53"/>
      <c r="TR687" s="53"/>
      <c r="TS687" s="53"/>
      <c r="TT687" s="53"/>
      <c r="TU687" s="53"/>
      <c r="TV687" s="53"/>
      <c r="TW687" s="53"/>
      <c r="TX687" s="53"/>
      <c r="TY687" s="53"/>
      <c r="TZ687" s="53"/>
      <c r="UA687" s="53"/>
      <c r="UB687" s="53"/>
      <c r="UC687" s="53"/>
      <c r="UD687" s="53"/>
      <c r="UE687" s="53"/>
      <c r="UF687" s="53"/>
      <c r="UG687" s="53"/>
    </row>
    <row r="688" spans="12:553" s="19" customFormat="1" ht="15.75" customHeight="1" x14ac:dyDescent="0.2">
      <c r="L688" s="66"/>
      <c r="M688" s="66"/>
      <c r="N688" s="52"/>
      <c r="O688" s="53"/>
      <c r="P688" s="53"/>
      <c r="Q688" s="53"/>
      <c r="R688" s="53"/>
      <c r="S688" s="53"/>
      <c r="T688" s="53"/>
      <c r="U688" s="53"/>
      <c r="V688" s="53"/>
      <c r="W688" s="53"/>
      <c r="X688" s="53"/>
      <c r="Y688" s="53"/>
      <c r="Z688" s="53"/>
      <c r="AA688" s="53"/>
      <c r="AB688" s="53"/>
      <c r="AC688" s="53"/>
      <c r="AD688" s="53"/>
      <c r="AE688" s="53"/>
      <c r="AF688" s="53"/>
      <c r="AG688" s="53"/>
      <c r="AH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c r="BM688" s="53"/>
      <c r="BN688" s="53"/>
      <c r="BO688" s="53"/>
      <c r="BP688" s="53"/>
      <c r="BQ688" s="53"/>
      <c r="BR688" s="53"/>
      <c r="BS688" s="53"/>
      <c r="BT688" s="53"/>
      <c r="BU688" s="53"/>
      <c r="BV688" s="53"/>
      <c r="BW688" s="53"/>
      <c r="BX688" s="53"/>
      <c r="BY688" s="53"/>
      <c r="BZ688" s="53"/>
      <c r="CA688" s="53"/>
      <c r="CB688" s="53"/>
      <c r="CC688" s="53"/>
      <c r="CD688" s="53"/>
      <c r="CE688" s="53"/>
      <c r="CF688" s="53"/>
      <c r="CG688" s="53"/>
      <c r="CH688" s="53"/>
      <c r="CI688" s="53"/>
      <c r="CJ688" s="53"/>
      <c r="CK688" s="53"/>
      <c r="CL688" s="53"/>
      <c r="CM688" s="53"/>
      <c r="CN688" s="53"/>
      <c r="CO688" s="53"/>
      <c r="CP688" s="53"/>
      <c r="CQ688" s="53"/>
      <c r="CR688" s="53"/>
      <c r="CS688" s="53"/>
      <c r="CT688" s="53"/>
      <c r="CU688" s="53"/>
      <c r="CV688" s="53"/>
      <c r="CW688" s="53"/>
      <c r="CX688" s="53"/>
      <c r="CY688" s="53"/>
      <c r="CZ688" s="53"/>
      <c r="DA688" s="53"/>
      <c r="DB688" s="53"/>
      <c r="DC688" s="53"/>
      <c r="DD688" s="53"/>
      <c r="DE688" s="53"/>
      <c r="DF688" s="53"/>
      <c r="DG688" s="53"/>
      <c r="DH688" s="53"/>
      <c r="DI688" s="53"/>
      <c r="DJ688" s="53"/>
      <c r="DK688" s="53"/>
      <c r="DL688" s="53"/>
      <c r="DM688" s="53"/>
      <c r="DN688" s="53"/>
      <c r="DO688" s="53"/>
      <c r="DP688" s="53"/>
      <c r="DQ688" s="53"/>
      <c r="DR688" s="53"/>
      <c r="DS688" s="53"/>
      <c r="DT688" s="53"/>
      <c r="DU688" s="53"/>
      <c r="DV688" s="53"/>
      <c r="DW688" s="53"/>
      <c r="DX688" s="53"/>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3"/>
      <c r="FK688" s="53"/>
      <c r="FL688" s="53"/>
      <c r="FM688" s="53"/>
      <c r="FN688" s="53"/>
      <c r="FO688" s="53"/>
      <c r="FP688" s="53"/>
      <c r="FQ688" s="53"/>
      <c r="FR688" s="53"/>
      <c r="FS688" s="53"/>
      <c r="FT688" s="53"/>
      <c r="FU688" s="53"/>
      <c r="FV688" s="53"/>
      <c r="FW688" s="53"/>
      <c r="FX688" s="53"/>
      <c r="FY688" s="53"/>
      <c r="FZ688" s="53"/>
      <c r="GA688" s="53"/>
      <c r="GB688" s="53"/>
      <c r="GC688" s="53"/>
      <c r="GD688" s="53"/>
      <c r="GE688" s="53"/>
      <c r="GF688" s="53"/>
      <c r="GG688" s="53"/>
      <c r="GH688" s="53"/>
      <c r="GI688" s="53"/>
      <c r="GJ688" s="53"/>
      <c r="GK688" s="53"/>
      <c r="GL688" s="53"/>
      <c r="GM688" s="53"/>
      <c r="GN688" s="53"/>
      <c r="GO688" s="53"/>
      <c r="GP688" s="53"/>
      <c r="GQ688" s="53"/>
      <c r="GR688" s="53"/>
      <c r="GS688" s="53"/>
      <c r="GT688" s="53"/>
      <c r="GU688" s="53"/>
      <c r="GV688" s="53"/>
      <c r="GW688" s="53"/>
      <c r="GX688" s="53"/>
      <c r="GY688" s="53"/>
      <c r="GZ688" s="53"/>
      <c r="HA688" s="53"/>
      <c r="HB688" s="53"/>
      <c r="HC688" s="53"/>
      <c r="HD688" s="53"/>
      <c r="HE688" s="53"/>
      <c r="HF688" s="53"/>
      <c r="HG688" s="53"/>
      <c r="HH688" s="53"/>
      <c r="HI688" s="53"/>
      <c r="HJ688" s="53"/>
      <c r="HK688" s="53"/>
      <c r="HL688" s="53"/>
      <c r="HM688" s="53"/>
      <c r="HN688" s="53"/>
      <c r="HO688" s="53"/>
      <c r="HP688" s="53"/>
      <c r="HQ688" s="53"/>
      <c r="HR688" s="53"/>
      <c r="HS688" s="53"/>
      <c r="HT688" s="53"/>
      <c r="HU688" s="53"/>
      <c r="HV688" s="53"/>
      <c r="HW688" s="53"/>
      <c r="HX688" s="53"/>
      <c r="HY688" s="53"/>
      <c r="HZ688" s="53"/>
      <c r="IA688" s="53"/>
      <c r="IB688" s="53"/>
      <c r="IC688" s="53"/>
      <c r="ID688" s="53"/>
      <c r="IE688" s="53"/>
      <c r="IF688" s="53"/>
      <c r="IG688" s="53"/>
      <c r="IH688" s="53"/>
      <c r="II688" s="53"/>
      <c r="IJ688" s="53"/>
      <c r="IK688" s="53"/>
      <c r="IL688" s="53"/>
      <c r="IM688" s="53"/>
      <c r="IN688" s="53"/>
      <c r="IO688" s="53"/>
      <c r="IP688" s="53"/>
      <c r="IQ688" s="53"/>
      <c r="IR688" s="53"/>
      <c r="IS688" s="53"/>
      <c r="IT688" s="53"/>
      <c r="IU688" s="53"/>
      <c r="IV688" s="53"/>
      <c r="IW688" s="53"/>
      <c r="IX688" s="53"/>
      <c r="IY688" s="53"/>
      <c r="IZ688" s="53"/>
      <c r="JA688" s="53"/>
      <c r="JB688" s="53"/>
      <c r="JC688" s="53"/>
      <c r="JD688" s="53"/>
      <c r="JE688" s="53"/>
      <c r="JF688" s="53"/>
      <c r="JG688" s="53"/>
      <c r="JH688" s="53"/>
      <c r="JI688" s="53"/>
      <c r="JJ688" s="53"/>
      <c r="JK688" s="53"/>
      <c r="JL688" s="53"/>
      <c r="JM688" s="53"/>
      <c r="JN688" s="53"/>
      <c r="JO688" s="53"/>
      <c r="JP688" s="53"/>
      <c r="JQ688" s="53"/>
      <c r="JR688" s="53"/>
      <c r="JS688" s="53"/>
      <c r="JT688" s="53"/>
      <c r="JU688" s="53"/>
      <c r="JV688" s="53"/>
      <c r="JW688" s="53"/>
      <c r="JX688" s="53"/>
      <c r="JY688" s="53"/>
      <c r="JZ688" s="53"/>
      <c r="KA688" s="53"/>
      <c r="KB688" s="53"/>
      <c r="KC688" s="53"/>
      <c r="KD688" s="53"/>
      <c r="KE688" s="53"/>
      <c r="KF688" s="53"/>
      <c r="KG688" s="53"/>
      <c r="KH688" s="53"/>
      <c r="KI688" s="53"/>
      <c r="KJ688" s="53"/>
      <c r="KK688" s="53"/>
      <c r="KL688" s="53"/>
      <c r="KM688" s="53"/>
      <c r="KN688" s="53"/>
      <c r="KO688" s="53"/>
      <c r="KP688" s="53"/>
      <c r="KQ688" s="53"/>
      <c r="KR688" s="53"/>
      <c r="KS688" s="53"/>
      <c r="KT688" s="53"/>
      <c r="KU688" s="53"/>
      <c r="KV688" s="53"/>
      <c r="KW688" s="53"/>
      <c r="KX688" s="53"/>
      <c r="KY688" s="53"/>
      <c r="KZ688" s="53"/>
      <c r="LA688" s="53"/>
      <c r="LB688" s="53"/>
      <c r="LC688" s="53"/>
      <c r="LD688" s="53"/>
      <c r="LE688" s="53"/>
      <c r="LF688" s="53"/>
      <c r="LG688" s="53"/>
      <c r="LH688" s="53"/>
      <c r="LI688" s="53"/>
      <c r="LJ688" s="53"/>
      <c r="LK688" s="53"/>
      <c r="LL688" s="53"/>
      <c r="LM688" s="53"/>
      <c r="LN688" s="53"/>
      <c r="LO688" s="53"/>
      <c r="LP688" s="53"/>
      <c r="LQ688" s="53"/>
      <c r="LR688" s="53"/>
      <c r="LS688" s="53"/>
      <c r="LT688" s="53"/>
      <c r="LU688" s="53"/>
      <c r="LV688" s="53"/>
      <c r="LW688" s="53"/>
      <c r="LX688" s="53"/>
      <c r="LY688" s="53"/>
      <c r="LZ688" s="53"/>
      <c r="MA688" s="53"/>
      <c r="MB688" s="53"/>
      <c r="MC688" s="53"/>
      <c r="MD688" s="53"/>
      <c r="ME688" s="53"/>
      <c r="MF688" s="53"/>
      <c r="MG688" s="53"/>
      <c r="MH688" s="53"/>
      <c r="MI688" s="53"/>
      <c r="MJ688" s="53"/>
      <c r="MK688" s="53"/>
      <c r="ML688" s="53"/>
      <c r="MM688" s="53"/>
      <c r="MN688" s="53"/>
      <c r="MO688" s="53"/>
      <c r="MP688" s="53"/>
      <c r="MQ688" s="53"/>
      <c r="MR688" s="53"/>
      <c r="MS688" s="53"/>
      <c r="MT688" s="53"/>
      <c r="MU688" s="53"/>
      <c r="MV688" s="53"/>
      <c r="MW688" s="53"/>
      <c r="MX688" s="53"/>
      <c r="MY688" s="53"/>
      <c r="MZ688" s="53"/>
      <c r="NA688" s="53"/>
      <c r="NB688" s="53"/>
      <c r="NC688" s="53"/>
      <c r="ND688" s="53"/>
      <c r="NE688" s="53"/>
      <c r="NF688" s="53"/>
      <c r="NG688" s="53"/>
      <c r="NH688" s="53"/>
      <c r="NI688" s="53"/>
      <c r="NJ688" s="53"/>
      <c r="NK688" s="53"/>
      <c r="NL688" s="53"/>
      <c r="NM688" s="53"/>
      <c r="NN688" s="53"/>
      <c r="NO688" s="53"/>
      <c r="NP688" s="53"/>
      <c r="NQ688" s="53"/>
      <c r="NR688" s="53"/>
      <c r="NS688" s="53"/>
      <c r="NT688" s="53"/>
      <c r="NU688" s="53"/>
      <c r="NV688" s="53"/>
      <c r="NW688" s="53"/>
      <c r="NX688" s="53"/>
      <c r="NY688" s="53"/>
      <c r="NZ688" s="53"/>
      <c r="OA688" s="53"/>
      <c r="OB688" s="53"/>
      <c r="OC688" s="53"/>
      <c r="OD688" s="53"/>
      <c r="OE688" s="53"/>
      <c r="OF688" s="53"/>
      <c r="OG688" s="53"/>
      <c r="OH688" s="53"/>
      <c r="OI688" s="53"/>
      <c r="OJ688" s="53"/>
      <c r="OK688" s="53"/>
      <c r="OL688" s="53"/>
      <c r="OM688" s="53"/>
      <c r="ON688" s="53"/>
      <c r="OO688" s="53"/>
      <c r="OP688" s="53"/>
      <c r="OQ688" s="53"/>
      <c r="OR688" s="53"/>
      <c r="OS688" s="53"/>
      <c r="OT688" s="53"/>
      <c r="OU688" s="53"/>
      <c r="OV688" s="53"/>
      <c r="OW688" s="53"/>
      <c r="OX688" s="53"/>
      <c r="OY688" s="53"/>
      <c r="OZ688" s="53"/>
      <c r="PA688" s="53"/>
      <c r="PB688" s="53"/>
      <c r="PC688" s="53"/>
      <c r="PD688" s="53"/>
      <c r="PE688" s="53"/>
      <c r="PF688" s="53"/>
      <c r="PG688" s="53"/>
      <c r="PH688" s="53"/>
      <c r="PI688" s="53"/>
      <c r="PJ688" s="53"/>
      <c r="PK688" s="53"/>
      <c r="PL688" s="53"/>
      <c r="PM688" s="53"/>
      <c r="PN688" s="53"/>
      <c r="PO688" s="53"/>
      <c r="PP688" s="53"/>
      <c r="PQ688" s="53"/>
      <c r="PR688" s="53"/>
      <c r="PS688" s="53"/>
      <c r="PT688" s="53"/>
      <c r="PU688" s="53"/>
      <c r="PV688" s="53"/>
      <c r="PW688" s="53"/>
      <c r="PX688" s="53"/>
      <c r="PY688" s="53"/>
      <c r="PZ688" s="53"/>
      <c r="QA688" s="53"/>
      <c r="QB688" s="53"/>
      <c r="QC688" s="53"/>
      <c r="QD688" s="53"/>
      <c r="QE688" s="53"/>
      <c r="QF688" s="53"/>
      <c r="QG688" s="53"/>
      <c r="QH688" s="53"/>
      <c r="QI688" s="53"/>
      <c r="QJ688" s="53"/>
      <c r="QK688" s="53"/>
      <c r="QL688" s="53"/>
      <c r="QM688" s="53"/>
      <c r="QN688" s="53"/>
      <c r="QO688" s="53"/>
      <c r="QP688" s="53"/>
      <c r="QQ688" s="53"/>
      <c r="QR688" s="53"/>
      <c r="QS688" s="53"/>
      <c r="QT688" s="53"/>
      <c r="QU688" s="53"/>
      <c r="QV688" s="53"/>
      <c r="QW688" s="53"/>
      <c r="QX688" s="53"/>
      <c r="QY688" s="53"/>
      <c r="QZ688" s="53"/>
      <c r="RA688" s="53"/>
      <c r="RB688" s="53"/>
      <c r="RC688" s="53"/>
      <c r="RD688" s="53"/>
      <c r="RE688" s="53"/>
      <c r="RF688" s="53"/>
      <c r="RG688" s="53"/>
      <c r="RH688" s="53"/>
      <c r="RI688" s="53"/>
      <c r="RJ688" s="53"/>
      <c r="RK688" s="53"/>
      <c r="RL688" s="53"/>
      <c r="RM688" s="53"/>
      <c r="RN688" s="53"/>
      <c r="RO688" s="53"/>
      <c r="RP688" s="53"/>
      <c r="RQ688" s="53"/>
      <c r="RR688" s="53"/>
      <c r="RS688" s="53"/>
      <c r="RT688" s="53"/>
      <c r="RU688" s="53"/>
      <c r="RV688" s="53"/>
      <c r="RW688" s="53"/>
      <c r="RX688" s="53"/>
      <c r="RY688" s="53"/>
      <c r="RZ688" s="53"/>
      <c r="SA688" s="53"/>
      <c r="SB688" s="53"/>
      <c r="SC688" s="53"/>
      <c r="SD688" s="53"/>
      <c r="SE688" s="53"/>
      <c r="SF688" s="53"/>
      <c r="SG688" s="53"/>
      <c r="SH688" s="53"/>
      <c r="SI688" s="53"/>
      <c r="SJ688" s="53"/>
      <c r="SK688" s="53"/>
      <c r="SL688" s="53"/>
      <c r="SM688" s="53"/>
      <c r="SN688" s="53"/>
      <c r="SO688" s="53"/>
      <c r="SP688" s="53"/>
      <c r="SQ688" s="53"/>
      <c r="SR688" s="53"/>
      <c r="SS688" s="53"/>
      <c r="ST688" s="53"/>
      <c r="SU688" s="53"/>
      <c r="SV688" s="53"/>
      <c r="SW688" s="53"/>
      <c r="SX688" s="53"/>
      <c r="SY688" s="53"/>
      <c r="SZ688" s="53"/>
      <c r="TA688" s="53"/>
      <c r="TB688" s="53"/>
      <c r="TC688" s="53"/>
      <c r="TD688" s="53"/>
      <c r="TE688" s="53"/>
      <c r="TF688" s="53"/>
      <c r="TG688" s="53"/>
      <c r="TH688" s="53"/>
      <c r="TI688" s="53"/>
      <c r="TJ688" s="53"/>
      <c r="TK688" s="53"/>
      <c r="TL688" s="53"/>
      <c r="TM688" s="53"/>
      <c r="TN688" s="53"/>
      <c r="TO688" s="53"/>
      <c r="TP688" s="53"/>
      <c r="TQ688" s="53"/>
      <c r="TR688" s="53"/>
      <c r="TS688" s="53"/>
      <c r="TT688" s="53"/>
      <c r="TU688" s="53"/>
      <c r="TV688" s="53"/>
      <c r="TW688" s="53"/>
      <c r="TX688" s="53"/>
      <c r="TY688" s="53"/>
      <c r="TZ688" s="53"/>
      <c r="UA688" s="53"/>
      <c r="UB688" s="53"/>
      <c r="UC688" s="53"/>
      <c r="UD688" s="53"/>
      <c r="UE688" s="53"/>
      <c r="UF688" s="53"/>
      <c r="UG688" s="53"/>
    </row>
    <row r="689" spans="12:553" s="19" customFormat="1" ht="15.75" customHeight="1" x14ac:dyDescent="0.2">
      <c r="L689" s="66"/>
      <c r="M689" s="66"/>
      <c r="N689" s="52"/>
      <c r="O689" s="53"/>
      <c r="P689" s="53"/>
      <c r="Q689" s="53"/>
      <c r="R689" s="53"/>
      <c r="S689" s="53"/>
      <c r="T689" s="53"/>
      <c r="U689" s="53"/>
      <c r="V689" s="53"/>
      <c r="W689" s="53"/>
      <c r="X689" s="53"/>
      <c r="Y689" s="53"/>
      <c r="Z689" s="53"/>
      <c r="AA689" s="53"/>
      <c r="AB689" s="53"/>
      <c r="AC689" s="53"/>
      <c r="AD689" s="53"/>
      <c r="AE689" s="53"/>
      <c r="AF689" s="53"/>
      <c r="AG689" s="53"/>
      <c r="AH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c r="BM689" s="53"/>
      <c r="BN689" s="53"/>
      <c r="BO689" s="53"/>
      <c r="BP689" s="53"/>
      <c r="BQ689" s="53"/>
      <c r="BR689" s="53"/>
      <c r="BS689" s="53"/>
      <c r="BT689" s="53"/>
      <c r="BU689" s="53"/>
      <c r="BV689" s="53"/>
      <c r="BW689" s="53"/>
      <c r="BX689" s="53"/>
      <c r="BY689" s="53"/>
      <c r="BZ689" s="53"/>
      <c r="CA689" s="53"/>
      <c r="CB689" s="53"/>
      <c r="CC689" s="53"/>
      <c r="CD689" s="53"/>
      <c r="CE689" s="53"/>
      <c r="CF689" s="53"/>
      <c r="CG689" s="53"/>
      <c r="CH689" s="53"/>
      <c r="CI689" s="53"/>
      <c r="CJ689" s="53"/>
      <c r="CK689" s="53"/>
      <c r="CL689" s="53"/>
      <c r="CM689" s="53"/>
      <c r="CN689" s="53"/>
      <c r="CO689" s="53"/>
      <c r="CP689" s="53"/>
      <c r="CQ689" s="53"/>
      <c r="CR689" s="53"/>
      <c r="CS689" s="53"/>
      <c r="CT689" s="53"/>
      <c r="CU689" s="53"/>
      <c r="CV689" s="53"/>
      <c r="CW689" s="53"/>
      <c r="CX689" s="53"/>
      <c r="CY689" s="53"/>
      <c r="CZ689" s="53"/>
      <c r="DA689" s="53"/>
      <c r="DB689" s="53"/>
      <c r="DC689" s="53"/>
      <c r="DD689" s="53"/>
      <c r="DE689" s="53"/>
      <c r="DF689" s="53"/>
      <c r="DG689" s="53"/>
      <c r="DH689" s="53"/>
      <c r="DI689" s="53"/>
      <c r="DJ689" s="53"/>
      <c r="DK689" s="53"/>
      <c r="DL689" s="53"/>
      <c r="DM689" s="53"/>
      <c r="DN689" s="53"/>
      <c r="DO689" s="53"/>
      <c r="DP689" s="53"/>
      <c r="DQ689" s="53"/>
      <c r="DR689" s="53"/>
      <c r="DS689" s="53"/>
      <c r="DT689" s="53"/>
      <c r="DU689" s="53"/>
      <c r="DV689" s="53"/>
      <c r="DW689" s="53"/>
      <c r="DX689" s="53"/>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3"/>
      <c r="FK689" s="53"/>
      <c r="FL689" s="53"/>
      <c r="FM689" s="53"/>
      <c r="FN689" s="53"/>
      <c r="FO689" s="53"/>
      <c r="FP689" s="53"/>
      <c r="FQ689" s="53"/>
      <c r="FR689" s="53"/>
      <c r="FS689" s="53"/>
      <c r="FT689" s="53"/>
      <c r="FU689" s="53"/>
      <c r="FV689" s="53"/>
      <c r="FW689" s="53"/>
      <c r="FX689" s="53"/>
      <c r="FY689" s="53"/>
      <c r="FZ689" s="53"/>
      <c r="GA689" s="53"/>
      <c r="GB689" s="53"/>
      <c r="GC689" s="53"/>
      <c r="GD689" s="53"/>
      <c r="GE689" s="53"/>
      <c r="GF689" s="53"/>
      <c r="GG689" s="53"/>
      <c r="GH689" s="53"/>
      <c r="GI689" s="53"/>
      <c r="GJ689" s="53"/>
      <c r="GK689" s="53"/>
      <c r="GL689" s="53"/>
      <c r="GM689" s="53"/>
      <c r="GN689" s="53"/>
      <c r="GO689" s="53"/>
      <c r="GP689" s="53"/>
      <c r="GQ689" s="53"/>
      <c r="GR689" s="53"/>
      <c r="GS689" s="53"/>
      <c r="GT689" s="53"/>
      <c r="GU689" s="53"/>
      <c r="GV689" s="53"/>
      <c r="GW689" s="53"/>
      <c r="GX689" s="53"/>
      <c r="GY689" s="53"/>
      <c r="GZ689" s="53"/>
      <c r="HA689" s="53"/>
      <c r="HB689" s="53"/>
      <c r="HC689" s="53"/>
      <c r="HD689" s="53"/>
      <c r="HE689" s="53"/>
      <c r="HF689" s="53"/>
      <c r="HG689" s="53"/>
      <c r="HH689" s="53"/>
      <c r="HI689" s="53"/>
      <c r="HJ689" s="53"/>
      <c r="HK689" s="53"/>
      <c r="HL689" s="53"/>
      <c r="HM689" s="53"/>
      <c r="HN689" s="53"/>
      <c r="HO689" s="53"/>
      <c r="HP689" s="53"/>
      <c r="HQ689" s="53"/>
      <c r="HR689" s="53"/>
      <c r="HS689" s="53"/>
      <c r="HT689" s="53"/>
      <c r="HU689" s="53"/>
      <c r="HV689" s="53"/>
      <c r="HW689" s="53"/>
      <c r="HX689" s="53"/>
      <c r="HY689" s="53"/>
      <c r="HZ689" s="53"/>
      <c r="IA689" s="53"/>
      <c r="IB689" s="53"/>
      <c r="IC689" s="53"/>
      <c r="ID689" s="53"/>
      <c r="IE689" s="53"/>
      <c r="IF689" s="53"/>
      <c r="IG689" s="53"/>
      <c r="IH689" s="53"/>
      <c r="II689" s="53"/>
      <c r="IJ689" s="53"/>
      <c r="IK689" s="53"/>
      <c r="IL689" s="53"/>
      <c r="IM689" s="53"/>
      <c r="IN689" s="53"/>
      <c r="IO689" s="53"/>
      <c r="IP689" s="53"/>
      <c r="IQ689" s="53"/>
      <c r="IR689" s="53"/>
      <c r="IS689" s="53"/>
      <c r="IT689" s="53"/>
      <c r="IU689" s="53"/>
      <c r="IV689" s="53"/>
      <c r="IW689" s="53"/>
      <c r="IX689" s="53"/>
      <c r="IY689" s="53"/>
      <c r="IZ689" s="53"/>
      <c r="JA689" s="53"/>
      <c r="JB689" s="53"/>
      <c r="JC689" s="53"/>
      <c r="JD689" s="53"/>
      <c r="JE689" s="53"/>
      <c r="JF689" s="53"/>
      <c r="JG689" s="53"/>
      <c r="JH689" s="53"/>
      <c r="JI689" s="53"/>
      <c r="JJ689" s="53"/>
      <c r="JK689" s="53"/>
      <c r="JL689" s="53"/>
      <c r="JM689" s="53"/>
      <c r="JN689" s="53"/>
      <c r="JO689" s="53"/>
      <c r="JP689" s="53"/>
      <c r="JQ689" s="53"/>
      <c r="JR689" s="53"/>
      <c r="JS689" s="53"/>
      <c r="JT689" s="53"/>
      <c r="JU689" s="53"/>
      <c r="JV689" s="53"/>
      <c r="JW689" s="53"/>
      <c r="JX689" s="53"/>
      <c r="JY689" s="53"/>
      <c r="JZ689" s="53"/>
      <c r="KA689" s="53"/>
      <c r="KB689" s="53"/>
      <c r="KC689" s="53"/>
      <c r="KD689" s="53"/>
      <c r="KE689" s="53"/>
      <c r="KF689" s="53"/>
      <c r="KG689" s="53"/>
      <c r="KH689" s="53"/>
      <c r="KI689" s="53"/>
      <c r="KJ689" s="53"/>
      <c r="KK689" s="53"/>
      <c r="KL689" s="53"/>
      <c r="KM689" s="53"/>
      <c r="KN689" s="53"/>
      <c r="KO689" s="53"/>
      <c r="KP689" s="53"/>
      <c r="KQ689" s="53"/>
      <c r="KR689" s="53"/>
      <c r="KS689" s="53"/>
      <c r="KT689" s="53"/>
      <c r="KU689" s="53"/>
      <c r="KV689" s="53"/>
      <c r="KW689" s="53"/>
      <c r="KX689" s="53"/>
      <c r="KY689" s="53"/>
      <c r="KZ689" s="53"/>
      <c r="LA689" s="53"/>
      <c r="LB689" s="53"/>
      <c r="LC689" s="53"/>
      <c r="LD689" s="53"/>
      <c r="LE689" s="53"/>
      <c r="LF689" s="53"/>
      <c r="LG689" s="53"/>
      <c r="LH689" s="53"/>
      <c r="LI689" s="53"/>
      <c r="LJ689" s="53"/>
      <c r="LK689" s="53"/>
      <c r="LL689" s="53"/>
      <c r="LM689" s="53"/>
      <c r="LN689" s="53"/>
      <c r="LO689" s="53"/>
      <c r="LP689" s="53"/>
      <c r="LQ689" s="53"/>
      <c r="LR689" s="53"/>
      <c r="LS689" s="53"/>
      <c r="LT689" s="53"/>
      <c r="LU689" s="53"/>
      <c r="LV689" s="53"/>
      <c r="LW689" s="53"/>
      <c r="LX689" s="53"/>
      <c r="LY689" s="53"/>
      <c r="LZ689" s="53"/>
      <c r="MA689" s="53"/>
      <c r="MB689" s="53"/>
      <c r="MC689" s="53"/>
      <c r="MD689" s="53"/>
      <c r="ME689" s="53"/>
      <c r="MF689" s="53"/>
      <c r="MG689" s="53"/>
      <c r="MH689" s="53"/>
      <c r="MI689" s="53"/>
      <c r="MJ689" s="53"/>
      <c r="MK689" s="53"/>
      <c r="ML689" s="53"/>
      <c r="MM689" s="53"/>
      <c r="MN689" s="53"/>
      <c r="MO689" s="53"/>
      <c r="MP689" s="53"/>
      <c r="MQ689" s="53"/>
      <c r="MR689" s="53"/>
      <c r="MS689" s="53"/>
      <c r="MT689" s="53"/>
      <c r="MU689" s="53"/>
      <c r="MV689" s="53"/>
      <c r="MW689" s="53"/>
      <c r="MX689" s="53"/>
      <c r="MY689" s="53"/>
      <c r="MZ689" s="53"/>
      <c r="NA689" s="53"/>
      <c r="NB689" s="53"/>
      <c r="NC689" s="53"/>
      <c r="ND689" s="53"/>
      <c r="NE689" s="53"/>
      <c r="NF689" s="53"/>
      <c r="NG689" s="53"/>
      <c r="NH689" s="53"/>
      <c r="NI689" s="53"/>
      <c r="NJ689" s="53"/>
      <c r="NK689" s="53"/>
      <c r="NL689" s="53"/>
      <c r="NM689" s="53"/>
      <c r="NN689" s="53"/>
      <c r="NO689" s="53"/>
      <c r="NP689" s="53"/>
      <c r="NQ689" s="53"/>
      <c r="NR689" s="53"/>
      <c r="NS689" s="53"/>
      <c r="NT689" s="53"/>
      <c r="NU689" s="53"/>
      <c r="NV689" s="53"/>
      <c r="NW689" s="53"/>
      <c r="NX689" s="53"/>
      <c r="NY689" s="53"/>
      <c r="NZ689" s="53"/>
      <c r="OA689" s="53"/>
      <c r="OB689" s="53"/>
      <c r="OC689" s="53"/>
      <c r="OD689" s="53"/>
      <c r="OE689" s="53"/>
      <c r="OF689" s="53"/>
      <c r="OG689" s="53"/>
      <c r="OH689" s="53"/>
      <c r="OI689" s="53"/>
      <c r="OJ689" s="53"/>
      <c r="OK689" s="53"/>
      <c r="OL689" s="53"/>
      <c r="OM689" s="53"/>
      <c r="ON689" s="53"/>
      <c r="OO689" s="53"/>
      <c r="OP689" s="53"/>
      <c r="OQ689" s="53"/>
      <c r="OR689" s="53"/>
      <c r="OS689" s="53"/>
      <c r="OT689" s="53"/>
      <c r="OU689" s="53"/>
      <c r="OV689" s="53"/>
      <c r="OW689" s="53"/>
      <c r="OX689" s="53"/>
      <c r="OY689" s="53"/>
      <c r="OZ689" s="53"/>
      <c r="PA689" s="53"/>
      <c r="PB689" s="53"/>
      <c r="PC689" s="53"/>
      <c r="PD689" s="53"/>
      <c r="PE689" s="53"/>
      <c r="PF689" s="53"/>
      <c r="PG689" s="53"/>
      <c r="PH689" s="53"/>
      <c r="PI689" s="53"/>
      <c r="PJ689" s="53"/>
      <c r="PK689" s="53"/>
      <c r="PL689" s="53"/>
      <c r="PM689" s="53"/>
      <c r="PN689" s="53"/>
      <c r="PO689" s="53"/>
      <c r="PP689" s="53"/>
      <c r="PQ689" s="53"/>
      <c r="PR689" s="53"/>
      <c r="PS689" s="53"/>
      <c r="PT689" s="53"/>
      <c r="PU689" s="53"/>
      <c r="PV689" s="53"/>
      <c r="PW689" s="53"/>
      <c r="PX689" s="53"/>
      <c r="PY689" s="53"/>
      <c r="PZ689" s="53"/>
      <c r="QA689" s="53"/>
      <c r="QB689" s="53"/>
      <c r="QC689" s="53"/>
      <c r="QD689" s="53"/>
      <c r="QE689" s="53"/>
      <c r="QF689" s="53"/>
      <c r="QG689" s="53"/>
      <c r="QH689" s="53"/>
      <c r="QI689" s="53"/>
      <c r="QJ689" s="53"/>
      <c r="QK689" s="53"/>
      <c r="QL689" s="53"/>
      <c r="QM689" s="53"/>
      <c r="QN689" s="53"/>
      <c r="QO689" s="53"/>
      <c r="QP689" s="53"/>
      <c r="QQ689" s="53"/>
      <c r="QR689" s="53"/>
      <c r="QS689" s="53"/>
      <c r="QT689" s="53"/>
      <c r="QU689" s="53"/>
      <c r="QV689" s="53"/>
      <c r="QW689" s="53"/>
      <c r="QX689" s="53"/>
      <c r="QY689" s="53"/>
      <c r="QZ689" s="53"/>
      <c r="RA689" s="53"/>
      <c r="RB689" s="53"/>
      <c r="RC689" s="53"/>
      <c r="RD689" s="53"/>
      <c r="RE689" s="53"/>
      <c r="RF689" s="53"/>
      <c r="RG689" s="53"/>
      <c r="RH689" s="53"/>
      <c r="RI689" s="53"/>
      <c r="RJ689" s="53"/>
      <c r="RK689" s="53"/>
      <c r="RL689" s="53"/>
      <c r="RM689" s="53"/>
      <c r="RN689" s="53"/>
      <c r="RO689" s="53"/>
      <c r="RP689" s="53"/>
      <c r="RQ689" s="53"/>
      <c r="RR689" s="53"/>
      <c r="RS689" s="53"/>
      <c r="RT689" s="53"/>
      <c r="RU689" s="53"/>
      <c r="RV689" s="53"/>
      <c r="RW689" s="53"/>
      <c r="RX689" s="53"/>
      <c r="RY689" s="53"/>
      <c r="RZ689" s="53"/>
      <c r="SA689" s="53"/>
      <c r="SB689" s="53"/>
      <c r="SC689" s="53"/>
      <c r="SD689" s="53"/>
      <c r="SE689" s="53"/>
      <c r="SF689" s="53"/>
      <c r="SG689" s="53"/>
      <c r="SH689" s="53"/>
      <c r="SI689" s="53"/>
      <c r="SJ689" s="53"/>
      <c r="SK689" s="53"/>
      <c r="SL689" s="53"/>
      <c r="SM689" s="53"/>
      <c r="SN689" s="53"/>
      <c r="SO689" s="53"/>
      <c r="SP689" s="53"/>
      <c r="SQ689" s="53"/>
      <c r="SR689" s="53"/>
      <c r="SS689" s="53"/>
      <c r="ST689" s="53"/>
      <c r="SU689" s="53"/>
      <c r="SV689" s="53"/>
      <c r="SW689" s="53"/>
      <c r="SX689" s="53"/>
      <c r="SY689" s="53"/>
      <c r="SZ689" s="53"/>
      <c r="TA689" s="53"/>
      <c r="TB689" s="53"/>
      <c r="TC689" s="53"/>
      <c r="TD689" s="53"/>
      <c r="TE689" s="53"/>
      <c r="TF689" s="53"/>
      <c r="TG689" s="53"/>
      <c r="TH689" s="53"/>
      <c r="TI689" s="53"/>
      <c r="TJ689" s="53"/>
      <c r="TK689" s="53"/>
      <c r="TL689" s="53"/>
      <c r="TM689" s="53"/>
      <c r="TN689" s="53"/>
      <c r="TO689" s="53"/>
      <c r="TP689" s="53"/>
      <c r="TQ689" s="53"/>
      <c r="TR689" s="53"/>
      <c r="TS689" s="53"/>
      <c r="TT689" s="53"/>
      <c r="TU689" s="53"/>
      <c r="TV689" s="53"/>
      <c r="TW689" s="53"/>
      <c r="TX689" s="53"/>
      <c r="TY689" s="53"/>
      <c r="TZ689" s="53"/>
      <c r="UA689" s="53"/>
      <c r="UB689" s="53"/>
      <c r="UC689" s="53"/>
      <c r="UD689" s="53"/>
      <c r="UE689" s="53"/>
      <c r="UF689" s="53"/>
      <c r="UG689" s="53"/>
    </row>
    <row r="690" spans="12:553" s="19" customFormat="1" ht="15.75" customHeight="1" x14ac:dyDescent="0.2">
      <c r="L690" s="66"/>
      <c r="M690" s="66"/>
      <c r="N690" s="52"/>
      <c r="O690" s="53"/>
      <c r="P690" s="53"/>
      <c r="Q690" s="53"/>
      <c r="R690" s="53"/>
      <c r="S690" s="53"/>
      <c r="T690" s="53"/>
      <c r="U690" s="53"/>
      <c r="V690" s="53"/>
      <c r="W690" s="53"/>
      <c r="X690" s="53"/>
      <c r="Y690" s="53"/>
      <c r="Z690" s="53"/>
      <c r="AA690" s="53"/>
      <c r="AB690" s="53"/>
      <c r="AC690" s="53"/>
      <c r="AD690" s="53"/>
      <c r="AE690" s="53"/>
      <c r="AF690" s="53"/>
      <c r="AG690" s="53"/>
      <c r="AH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c r="BM690" s="53"/>
      <c r="BN690" s="53"/>
      <c r="BO690" s="53"/>
      <c r="BP690" s="53"/>
      <c r="BQ690" s="53"/>
      <c r="BR690" s="53"/>
      <c r="BS690" s="53"/>
      <c r="BT690" s="53"/>
      <c r="BU690" s="53"/>
      <c r="BV690" s="53"/>
      <c r="BW690" s="53"/>
      <c r="BX690" s="53"/>
      <c r="BY690" s="53"/>
      <c r="BZ690" s="53"/>
      <c r="CA690" s="53"/>
      <c r="CB690" s="53"/>
      <c r="CC690" s="53"/>
      <c r="CD690" s="53"/>
      <c r="CE690" s="53"/>
      <c r="CF690" s="53"/>
      <c r="CG690" s="53"/>
      <c r="CH690" s="53"/>
      <c r="CI690" s="53"/>
      <c r="CJ690" s="53"/>
      <c r="CK690" s="53"/>
      <c r="CL690" s="53"/>
      <c r="CM690" s="53"/>
      <c r="CN690" s="53"/>
      <c r="CO690" s="53"/>
      <c r="CP690" s="53"/>
      <c r="CQ690" s="53"/>
      <c r="CR690" s="53"/>
      <c r="CS690" s="53"/>
      <c r="CT690" s="53"/>
      <c r="CU690" s="53"/>
      <c r="CV690" s="53"/>
      <c r="CW690" s="53"/>
      <c r="CX690" s="53"/>
      <c r="CY690" s="53"/>
      <c r="CZ690" s="53"/>
      <c r="DA690" s="53"/>
      <c r="DB690" s="53"/>
      <c r="DC690" s="53"/>
      <c r="DD690" s="53"/>
      <c r="DE690" s="53"/>
      <c r="DF690" s="53"/>
      <c r="DG690" s="53"/>
      <c r="DH690" s="53"/>
      <c r="DI690" s="53"/>
      <c r="DJ690" s="53"/>
      <c r="DK690" s="53"/>
      <c r="DL690" s="53"/>
      <c r="DM690" s="53"/>
      <c r="DN690" s="53"/>
      <c r="DO690" s="53"/>
      <c r="DP690" s="53"/>
      <c r="DQ690" s="53"/>
      <c r="DR690" s="53"/>
      <c r="DS690" s="53"/>
      <c r="DT690" s="53"/>
      <c r="DU690" s="53"/>
      <c r="DV690" s="53"/>
      <c r="DW690" s="53"/>
      <c r="DX690" s="53"/>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3"/>
      <c r="FK690" s="53"/>
      <c r="FL690" s="53"/>
      <c r="FM690" s="53"/>
      <c r="FN690" s="53"/>
      <c r="FO690" s="53"/>
      <c r="FP690" s="53"/>
      <c r="FQ690" s="53"/>
      <c r="FR690" s="53"/>
      <c r="FS690" s="53"/>
      <c r="FT690" s="53"/>
      <c r="FU690" s="53"/>
      <c r="FV690" s="53"/>
      <c r="FW690" s="53"/>
      <c r="FX690" s="53"/>
      <c r="FY690" s="53"/>
      <c r="FZ690" s="53"/>
      <c r="GA690" s="53"/>
      <c r="GB690" s="53"/>
      <c r="GC690" s="53"/>
      <c r="GD690" s="53"/>
      <c r="GE690" s="53"/>
      <c r="GF690" s="53"/>
      <c r="GG690" s="53"/>
      <c r="GH690" s="53"/>
      <c r="GI690" s="53"/>
      <c r="GJ690" s="53"/>
      <c r="GK690" s="53"/>
      <c r="GL690" s="53"/>
      <c r="GM690" s="53"/>
      <c r="GN690" s="53"/>
      <c r="GO690" s="53"/>
      <c r="GP690" s="53"/>
      <c r="GQ690" s="53"/>
      <c r="GR690" s="53"/>
      <c r="GS690" s="53"/>
      <c r="GT690" s="53"/>
      <c r="GU690" s="53"/>
      <c r="GV690" s="53"/>
      <c r="GW690" s="53"/>
      <c r="GX690" s="53"/>
      <c r="GY690" s="53"/>
      <c r="GZ690" s="53"/>
      <c r="HA690" s="53"/>
      <c r="HB690" s="53"/>
      <c r="HC690" s="53"/>
      <c r="HD690" s="53"/>
      <c r="HE690" s="53"/>
      <c r="HF690" s="53"/>
      <c r="HG690" s="53"/>
      <c r="HH690" s="53"/>
      <c r="HI690" s="53"/>
      <c r="HJ690" s="53"/>
      <c r="HK690" s="53"/>
      <c r="HL690" s="53"/>
      <c r="HM690" s="53"/>
      <c r="HN690" s="53"/>
      <c r="HO690" s="53"/>
      <c r="HP690" s="53"/>
      <c r="HQ690" s="53"/>
      <c r="HR690" s="53"/>
      <c r="HS690" s="53"/>
      <c r="HT690" s="53"/>
      <c r="HU690" s="53"/>
      <c r="HV690" s="53"/>
      <c r="HW690" s="53"/>
      <c r="HX690" s="53"/>
      <c r="HY690" s="53"/>
      <c r="HZ690" s="53"/>
      <c r="IA690" s="53"/>
      <c r="IB690" s="53"/>
      <c r="IC690" s="53"/>
      <c r="ID690" s="53"/>
      <c r="IE690" s="53"/>
      <c r="IF690" s="53"/>
      <c r="IG690" s="53"/>
      <c r="IH690" s="53"/>
      <c r="II690" s="53"/>
      <c r="IJ690" s="53"/>
      <c r="IK690" s="53"/>
      <c r="IL690" s="53"/>
      <c r="IM690" s="53"/>
      <c r="IN690" s="53"/>
      <c r="IO690" s="53"/>
      <c r="IP690" s="53"/>
      <c r="IQ690" s="53"/>
      <c r="IR690" s="53"/>
      <c r="IS690" s="53"/>
      <c r="IT690" s="53"/>
      <c r="IU690" s="53"/>
      <c r="IV690" s="53"/>
      <c r="IW690" s="53"/>
      <c r="IX690" s="53"/>
      <c r="IY690" s="53"/>
      <c r="IZ690" s="53"/>
      <c r="JA690" s="53"/>
      <c r="JB690" s="53"/>
      <c r="JC690" s="53"/>
      <c r="JD690" s="53"/>
      <c r="JE690" s="53"/>
      <c r="JF690" s="53"/>
      <c r="JG690" s="53"/>
      <c r="JH690" s="53"/>
      <c r="JI690" s="53"/>
      <c r="JJ690" s="53"/>
      <c r="JK690" s="53"/>
      <c r="JL690" s="53"/>
      <c r="JM690" s="53"/>
      <c r="JN690" s="53"/>
      <c r="JO690" s="53"/>
      <c r="JP690" s="53"/>
      <c r="JQ690" s="53"/>
      <c r="JR690" s="53"/>
      <c r="JS690" s="53"/>
      <c r="JT690" s="53"/>
      <c r="JU690" s="53"/>
      <c r="JV690" s="53"/>
      <c r="JW690" s="53"/>
      <c r="JX690" s="53"/>
      <c r="JY690" s="53"/>
      <c r="JZ690" s="53"/>
      <c r="KA690" s="53"/>
      <c r="KB690" s="53"/>
      <c r="KC690" s="53"/>
      <c r="KD690" s="53"/>
      <c r="KE690" s="53"/>
      <c r="KF690" s="53"/>
      <c r="KG690" s="53"/>
      <c r="KH690" s="53"/>
      <c r="KI690" s="53"/>
      <c r="KJ690" s="53"/>
      <c r="KK690" s="53"/>
      <c r="KL690" s="53"/>
      <c r="KM690" s="53"/>
      <c r="KN690" s="53"/>
      <c r="KO690" s="53"/>
      <c r="KP690" s="53"/>
      <c r="KQ690" s="53"/>
      <c r="KR690" s="53"/>
      <c r="KS690" s="53"/>
      <c r="KT690" s="53"/>
      <c r="KU690" s="53"/>
      <c r="KV690" s="53"/>
      <c r="KW690" s="53"/>
      <c r="KX690" s="53"/>
      <c r="KY690" s="53"/>
      <c r="KZ690" s="53"/>
      <c r="LA690" s="53"/>
      <c r="LB690" s="53"/>
      <c r="LC690" s="53"/>
      <c r="LD690" s="53"/>
      <c r="LE690" s="53"/>
      <c r="LF690" s="53"/>
      <c r="LG690" s="53"/>
      <c r="LH690" s="53"/>
      <c r="LI690" s="53"/>
      <c r="LJ690" s="53"/>
      <c r="LK690" s="53"/>
      <c r="LL690" s="53"/>
      <c r="LM690" s="53"/>
      <c r="LN690" s="53"/>
      <c r="LO690" s="53"/>
      <c r="LP690" s="53"/>
      <c r="LQ690" s="53"/>
      <c r="LR690" s="53"/>
      <c r="LS690" s="53"/>
      <c r="LT690" s="53"/>
      <c r="LU690" s="53"/>
      <c r="LV690" s="53"/>
      <c r="LW690" s="53"/>
      <c r="LX690" s="53"/>
      <c r="LY690" s="53"/>
      <c r="LZ690" s="53"/>
      <c r="MA690" s="53"/>
      <c r="MB690" s="53"/>
      <c r="MC690" s="53"/>
      <c r="MD690" s="53"/>
      <c r="ME690" s="53"/>
      <c r="MF690" s="53"/>
      <c r="MG690" s="53"/>
      <c r="MH690" s="53"/>
      <c r="MI690" s="53"/>
      <c r="MJ690" s="53"/>
      <c r="MK690" s="53"/>
      <c r="ML690" s="53"/>
      <c r="MM690" s="53"/>
      <c r="MN690" s="53"/>
      <c r="MO690" s="53"/>
      <c r="MP690" s="53"/>
      <c r="MQ690" s="53"/>
      <c r="MR690" s="53"/>
      <c r="MS690" s="53"/>
      <c r="MT690" s="53"/>
      <c r="MU690" s="53"/>
      <c r="MV690" s="53"/>
      <c r="MW690" s="53"/>
      <c r="MX690" s="53"/>
      <c r="MY690" s="53"/>
      <c r="MZ690" s="53"/>
      <c r="NA690" s="53"/>
      <c r="NB690" s="53"/>
      <c r="NC690" s="53"/>
      <c r="ND690" s="53"/>
      <c r="NE690" s="53"/>
      <c r="NF690" s="53"/>
      <c r="NG690" s="53"/>
      <c r="NH690" s="53"/>
      <c r="NI690" s="53"/>
      <c r="NJ690" s="53"/>
      <c r="NK690" s="53"/>
      <c r="NL690" s="53"/>
      <c r="NM690" s="53"/>
      <c r="NN690" s="53"/>
      <c r="NO690" s="53"/>
      <c r="NP690" s="53"/>
      <c r="NQ690" s="53"/>
      <c r="NR690" s="53"/>
      <c r="NS690" s="53"/>
      <c r="NT690" s="53"/>
      <c r="NU690" s="53"/>
      <c r="NV690" s="53"/>
      <c r="NW690" s="53"/>
      <c r="NX690" s="53"/>
      <c r="NY690" s="53"/>
      <c r="NZ690" s="53"/>
      <c r="OA690" s="53"/>
      <c r="OB690" s="53"/>
      <c r="OC690" s="53"/>
      <c r="OD690" s="53"/>
      <c r="OE690" s="53"/>
      <c r="OF690" s="53"/>
      <c r="OG690" s="53"/>
      <c r="OH690" s="53"/>
      <c r="OI690" s="53"/>
      <c r="OJ690" s="53"/>
      <c r="OK690" s="53"/>
      <c r="OL690" s="53"/>
      <c r="OM690" s="53"/>
      <c r="ON690" s="53"/>
      <c r="OO690" s="53"/>
      <c r="OP690" s="53"/>
      <c r="OQ690" s="53"/>
      <c r="OR690" s="53"/>
      <c r="OS690" s="53"/>
      <c r="OT690" s="53"/>
      <c r="OU690" s="53"/>
      <c r="OV690" s="53"/>
      <c r="OW690" s="53"/>
      <c r="OX690" s="53"/>
      <c r="OY690" s="53"/>
      <c r="OZ690" s="53"/>
      <c r="PA690" s="53"/>
      <c r="PB690" s="53"/>
      <c r="PC690" s="53"/>
      <c r="PD690" s="53"/>
      <c r="PE690" s="53"/>
      <c r="PF690" s="53"/>
      <c r="PG690" s="53"/>
      <c r="PH690" s="53"/>
      <c r="PI690" s="53"/>
      <c r="PJ690" s="53"/>
      <c r="PK690" s="53"/>
      <c r="PL690" s="53"/>
      <c r="PM690" s="53"/>
      <c r="PN690" s="53"/>
      <c r="PO690" s="53"/>
      <c r="PP690" s="53"/>
      <c r="PQ690" s="53"/>
      <c r="PR690" s="53"/>
      <c r="PS690" s="53"/>
      <c r="PT690" s="53"/>
      <c r="PU690" s="53"/>
      <c r="PV690" s="53"/>
      <c r="PW690" s="53"/>
      <c r="PX690" s="53"/>
      <c r="PY690" s="53"/>
      <c r="PZ690" s="53"/>
      <c r="QA690" s="53"/>
      <c r="QB690" s="53"/>
      <c r="QC690" s="53"/>
      <c r="QD690" s="53"/>
      <c r="QE690" s="53"/>
      <c r="QF690" s="53"/>
      <c r="QG690" s="53"/>
      <c r="QH690" s="53"/>
      <c r="QI690" s="53"/>
      <c r="QJ690" s="53"/>
      <c r="QK690" s="53"/>
      <c r="QL690" s="53"/>
      <c r="QM690" s="53"/>
      <c r="QN690" s="53"/>
      <c r="QO690" s="53"/>
      <c r="QP690" s="53"/>
      <c r="QQ690" s="53"/>
      <c r="QR690" s="53"/>
      <c r="QS690" s="53"/>
      <c r="QT690" s="53"/>
      <c r="QU690" s="53"/>
      <c r="QV690" s="53"/>
      <c r="QW690" s="53"/>
      <c r="QX690" s="53"/>
      <c r="QY690" s="53"/>
      <c r="QZ690" s="53"/>
      <c r="RA690" s="53"/>
      <c r="RB690" s="53"/>
      <c r="RC690" s="53"/>
      <c r="RD690" s="53"/>
      <c r="RE690" s="53"/>
      <c r="RF690" s="53"/>
      <c r="RG690" s="53"/>
      <c r="RH690" s="53"/>
      <c r="RI690" s="53"/>
      <c r="RJ690" s="53"/>
      <c r="RK690" s="53"/>
      <c r="RL690" s="53"/>
      <c r="RM690" s="53"/>
      <c r="RN690" s="53"/>
      <c r="RO690" s="53"/>
      <c r="RP690" s="53"/>
      <c r="RQ690" s="53"/>
      <c r="RR690" s="53"/>
      <c r="RS690" s="53"/>
      <c r="RT690" s="53"/>
      <c r="RU690" s="53"/>
      <c r="RV690" s="53"/>
      <c r="RW690" s="53"/>
      <c r="RX690" s="53"/>
      <c r="RY690" s="53"/>
      <c r="RZ690" s="53"/>
      <c r="SA690" s="53"/>
      <c r="SB690" s="53"/>
      <c r="SC690" s="53"/>
      <c r="SD690" s="53"/>
      <c r="SE690" s="53"/>
      <c r="SF690" s="53"/>
      <c r="SG690" s="53"/>
      <c r="SH690" s="53"/>
      <c r="SI690" s="53"/>
      <c r="SJ690" s="53"/>
      <c r="SK690" s="53"/>
      <c r="SL690" s="53"/>
      <c r="SM690" s="53"/>
      <c r="SN690" s="53"/>
      <c r="SO690" s="53"/>
      <c r="SP690" s="53"/>
      <c r="SQ690" s="53"/>
      <c r="SR690" s="53"/>
      <c r="SS690" s="53"/>
      <c r="ST690" s="53"/>
      <c r="SU690" s="53"/>
      <c r="SV690" s="53"/>
      <c r="SW690" s="53"/>
      <c r="SX690" s="53"/>
      <c r="SY690" s="53"/>
      <c r="SZ690" s="53"/>
      <c r="TA690" s="53"/>
      <c r="TB690" s="53"/>
      <c r="TC690" s="53"/>
      <c r="TD690" s="53"/>
      <c r="TE690" s="53"/>
      <c r="TF690" s="53"/>
      <c r="TG690" s="53"/>
      <c r="TH690" s="53"/>
      <c r="TI690" s="53"/>
      <c r="TJ690" s="53"/>
      <c r="TK690" s="53"/>
      <c r="TL690" s="53"/>
      <c r="TM690" s="53"/>
      <c r="TN690" s="53"/>
      <c r="TO690" s="53"/>
      <c r="TP690" s="53"/>
      <c r="TQ690" s="53"/>
      <c r="TR690" s="53"/>
      <c r="TS690" s="53"/>
      <c r="TT690" s="53"/>
      <c r="TU690" s="53"/>
      <c r="TV690" s="53"/>
      <c r="TW690" s="53"/>
      <c r="TX690" s="53"/>
      <c r="TY690" s="53"/>
      <c r="TZ690" s="53"/>
      <c r="UA690" s="53"/>
      <c r="UB690" s="53"/>
      <c r="UC690" s="53"/>
      <c r="UD690" s="53"/>
      <c r="UE690" s="53"/>
      <c r="UF690" s="53"/>
      <c r="UG690" s="53"/>
    </row>
    <row r="691" spans="12:553" s="19" customFormat="1" ht="15.75" customHeight="1" x14ac:dyDescent="0.2">
      <c r="L691" s="66"/>
      <c r="M691" s="66"/>
      <c r="N691" s="52"/>
      <c r="O691" s="53"/>
      <c r="P691" s="53"/>
      <c r="Q691" s="53"/>
      <c r="R691" s="53"/>
      <c r="S691" s="53"/>
      <c r="T691" s="53"/>
      <c r="U691" s="53"/>
      <c r="V691" s="53"/>
      <c r="W691" s="53"/>
      <c r="X691" s="53"/>
      <c r="Y691" s="53"/>
      <c r="Z691" s="53"/>
      <c r="AA691" s="53"/>
      <c r="AB691" s="53"/>
      <c r="AC691" s="53"/>
      <c r="AD691" s="53"/>
      <c r="AE691" s="53"/>
      <c r="AF691" s="53"/>
      <c r="AG691" s="53"/>
      <c r="AH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c r="BM691" s="53"/>
      <c r="BN691" s="53"/>
      <c r="BO691" s="53"/>
      <c r="BP691" s="53"/>
      <c r="BQ691" s="53"/>
      <c r="BR691" s="53"/>
      <c r="BS691" s="53"/>
      <c r="BT691" s="53"/>
      <c r="BU691" s="53"/>
      <c r="BV691" s="53"/>
      <c r="BW691" s="53"/>
      <c r="BX691" s="53"/>
      <c r="BY691" s="53"/>
      <c r="BZ691" s="53"/>
      <c r="CA691" s="53"/>
      <c r="CB691" s="53"/>
      <c r="CC691" s="53"/>
      <c r="CD691" s="53"/>
      <c r="CE691" s="53"/>
      <c r="CF691" s="53"/>
      <c r="CG691" s="53"/>
      <c r="CH691" s="53"/>
      <c r="CI691" s="53"/>
      <c r="CJ691" s="53"/>
      <c r="CK691" s="53"/>
      <c r="CL691" s="53"/>
      <c r="CM691" s="53"/>
      <c r="CN691" s="53"/>
      <c r="CO691" s="53"/>
      <c r="CP691" s="53"/>
      <c r="CQ691" s="53"/>
      <c r="CR691" s="53"/>
      <c r="CS691" s="53"/>
      <c r="CT691" s="53"/>
      <c r="CU691" s="53"/>
      <c r="CV691" s="53"/>
      <c r="CW691" s="53"/>
      <c r="CX691" s="53"/>
      <c r="CY691" s="53"/>
      <c r="CZ691" s="53"/>
      <c r="DA691" s="53"/>
      <c r="DB691" s="53"/>
      <c r="DC691" s="53"/>
      <c r="DD691" s="53"/>
      <c r="DE691" s="53"/>
      <c r="DF691" s="53"/>
      <c r="DG691" s="53"/>
      <c r="DH691" s="53"/>
      <c r="DI691" s="53"/>
      <c r="DJ691" s="53"/>
      <c r="DK691" s="53"/>
      <c r="DL691" s="53"/>
      <c r="DM691" s="53"/>
      <c r="DN691" s="53"/>
      <c r="DO691" s="53"/>
      <c r="DP691" s="53"/>
      <c r="DQ691" s="53"/>
      <c r="DR691" s="53"/>
      <c r="DS691" s="53"/>
      <c r="DT691" s="53"/>
      <c r="DU691" s="53"/>
      <c r="DV691" s="53"/>
      <c r="DW691" s="53"/>
      <c r="DX691" s="53"/>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3"/>
      <c r="FK691" s="53"/>
      <c r="FL691" s="53"/>
      <c r="FM691" s="53"/>
      <c r="FN691" s="53"/>
      <c r="FO691" s="53"/>
      <c r="FP691" s="53"/>
      <c r="FQ691" s="53"/>
      <c r="FR691" s="53"/>
      <c r="FS691" s="53"/>
      <c r="FT691" s="53"/>
      <c r="FU691" s="53"/>
      <c r="FV691" s="53"/>
      <c r="FW691" s="53"/>
      <c r="FX691" s="53"/>
      <c r="FY691" s="53"/>
      <c r="FZ691" s="53"/>
      <c r="GA691" s="53"/>
      <c r="GB691" s="53"/>
      <c r="GC691" s="53"/>
      <c r="GD691" s="53"/>
      <c r="GE691" s="53"/>
      <c r="GF691" s="53"/>
      <c r="GG691" s="53"/>
      <c r="GH691" s="53"/>
      <c r="GI691" s="53"/>
      <c r="GJ691" s="53"/>
      <c r="GK691" s="53"/>
      <c r="GL691" s="53"/>
      <c r="GM691" s="53"/>
      <c r="GN691" s="53"/>
      <c r="GO691" s="53"/>
      <c r="GP691" s="53"/>
      <c r="GQ691" s="53"/>
      <c r="GR691" s="53"/>
      <c r="GS691" s="53"/>
      <c r="GT691" s="53"/>
      <c r="GU691" s="53"/>
      <c r="GV691" s="53"/>
      <c r="GW691" s="53"/>
      <c r="GX691" s="53"/>
      <c r="GY691" s="53"/>
      <c r="GZ691" s="53"/>
      <c r="HA691" s="53"/>
      <c r="HB691" s="53"/>
      <c r="HC691" s="53"/>
      <c r="HD691" s="53"/>
      <c r="HE691" s="53"/>
      <c r="HF691" s="53"/>
      <c r="HG691" s="53"/>
      <c r="HH691" s="53"/>
      <c r="HI691" s="53"/>
      <c r="HJ691" s="53"/>
      <c r="HK691" s="53"/>
      <c r="HL691" s="53"/>
      <c r="HM691" s="53"/>
      <c r="HN691" s="53"/>
      <c r="HO691" s="53"/>
      <c r="HP691" s="53"/>
      <c r="HQ691" s="53"/>
      <c r="HR691" s="53"/>
      <c r="HS691" s="53"/>
      <c r="HT691" s="53"/>
      <c r="HU691" s="53"/>
      <c r="HV691" s="53"/>
      <c r="HW691" s="53"/>
      <c r="HX691" s="53"/>
      <c r="HY691" s="53"/>
      <c r="HZ691" s="53"/>
      <c r="IA691" s="53"/>
      <c r="IB691" s="53"/>
      <c r="IC691" s="53"/>
      <c r="ID691" s="53"/>
      <c r="IE691" s="53"/>
      <c r="IF691" s="53"/>
      <c r="IG691" s="53"/>
      <c r="IH691" s="53"/>
      <c r="II691" s="53"/>
      <c r="IJ691" s="53"/>
      <c r="IK691" s="53"/>
      <c r="IL691" s="53"/>
      <c r="IM691" s="53"/>
      <c r="IN691" s="53"/>
      <c r="IO691" s="53"/>
      <c r="IP691" s="53"/>
      <c r="IQ691" s="53"/>
      <c r="IR691" s="53"/>
      <c r="IS691" s="53"/>
      <c r="IT691" s="53"/>
      <c r="IU691" s="53"/>
      <c r="IV691" s="53"/>
      <c r="IW691" s="53"/>
      <c r="IX691" s="53"/>
      <c r="IY691" s="53"/>
      <c r="IZ691" s="53"/>
      <c r="JA691" s="53"/>
      <c r="JB691" s="53"/>
      <c r="JC691" s="53"/>
      <c r="JD691" s="53"/>
      <c r="JE691" s="53"/>
      <c r="JF691" s="53"/>
      <c r="JG691" s="53"/>
      <c r="JH691" s="53"/>
      <c r="JI691" s="53"/>
      <c r="JJ691" s="53"/>
      <c r="JK691" s="53"/>
      <c r="JL691" s="53"/>
      <c r="JM691" s="53"/>
      <c r="JN691" s="53"/>
      <c r="JO691" s="53"/>
      <c r="JP691" s="53"/>
      <c r="JQ691" s="53"/>
      <c r="JR691" s="53"/>
      <c r="JS691" s="53"/>
      <c r="JT691" s="53"/>
      <c r="JU691" s="53"/>
      <c r="JV691" s="53"/>
      <c r="JW691" s="53"/>
      <c r="JX691" s="53"/>
      <c r="JY691" s="53"/>
      <c r="JZ691" s="53"/>
      <c r="KA691" s="53"/>
      <c r="KB691" s="53"/>
      <c r="KC691" s="53"/>
      <c r="KD691" s="53"/>
      <c r="KE691" s="53"/>
      <c r="KF691" s="53"/>
      <c r="KG691" s="53"/>
      <c r="KH691" s="53"/>
      <c r="KI691" s="53"/>
      <c r="KJ691" s="53"/>
      <c r="KK691" s="53"/>
      <c r="KL691" s="53"/>
      <c r="KM691" s="53"/>
      <c r="KN691" s="53"/>
      <c r="KO691" s="53"/>
      <c r="KP691" s="53"/>
      <c r="KQ691" s="53"/>
      <c r="KR691" s="53"/>
      <c r="KS691" s="53"/>
      <c r="KT691" s="53"/>
      <c r="KU691" s="53"/>
      <c r="KV691" s="53"/>
      <c r="KW691" s="53"/>
      <c r="KX691" s="53"/>
      <c r="KY691" s="53"/>
      <c r="KZ691" s="53"/>
      <c r="LA691" s="53"/>
      <c r="LB691" s="53"/>
      <c r="LC691" s="53"/>
      <c r="LD691" s="53"/>
      <c r="LE691" s="53"/>
      <c r="LF691" s="53"/>
      <c r="LG691" s="53"/>
      <c r="LH691" s="53"/>
      <c r="LI691" s="53"/>
      <c r="LJ691" s="53"/>
      <c r="LK691" s="53"/>
      <c r="LL691" s="53"/>
      <c r="LM691" s="53"/>
      <c r="LN691" s="53"/>
      <c r="LO691" s="53"/>
      <c r="LP691" s="53"/>
      <c r="LQ691" s="53"/>
      <c r="LR691" s="53"/>
      <c r="LS691" s="53"/>
      <c r="LT691" s="53"/>
      <c r="LU691" s="53"/>
      <c r="LV691" s="53"/>
      <c r="LW691" s="53"/>
      <c r="LX691" s="53"/>
      <c r="LY691" s="53"/>
      <c r="LZ691" s="53"/>
      <c r="MA691" s="53"/>
      <c r="MB691" s="53"/>
      <c r="MC691" s="53"/>
      <c r="MD691" s="53"/>
      <c r="ME691" s="53"/>
      <c r="MF691" s="53"/>
      <c r="MG691" s="53"/>
      <c r="MH691" s="53"/>
      <c r="MI691" s="53"/>
      <c r="MJ691" s="53"/>
      <c r="MK691" s="53"/>
      <c r="ML691" s="53"/>
      <c r="MM691" s="53"/>
      <c r="MN691" s="53"/>
      <c r="MO691" s="53"/>
      <c r="MP691" s="53"/>
      <c r="MQ691" s="53"/>
      <c r="MR691" s="53"/>
      <c r="MS691" s="53"/>
      <c r="MT691" s="53"/>
      <c r="MU691" s="53"/>
      <c r="MV691" s="53"/>
      <c r="MW691" s="53"/>
      <c r="MX691" s="53"/>
      <c r="MY691" s="53"/>
      <c r="MZ691" s="53"/>
      <c r="NA691" s="53"/>
      <c r="NB691" s="53"/>
      <c r="NC691" s="53"/>
      <c r="ND691" s="53"/>
      <c r="NE691" s="53"/>
      <c r="NF691" s="53"/>
      <c r="NG691" s="53"/>
      <c r="NH691" s="53"/>
      <c r="NI691" s="53"/>
      <c r="NJ691" s="53"/>
      <c r="NK691" s="53"/>
      <c r="NL691" s="53"/>
      <c r="NM691" s="53"/>
      <c r="NN691" s="53"/>
      <c r="NO691" s="53"/>
      <c r="NP691" s="53"/>
      <c r="NQ691" s="53"/>
      <c r="NR691" s="53"/>
      <c r="NS691" s="53"/>
      <c r="NT691" s="53"/>
      <c r="NU691" s="53"/>
      <c r="NV691" s="53"/>
      <c r="NW691" s="53"/>
      <c r="NX691" s="53"/>
      <c r="NY691" s="53"/>
      <c r="NZ691" s="53"/>
      <c r="OA691" s="53"/>
      <c r="OB691" s="53"/>
      <c r="OC691" s="53"/>
      <c r="OD691" s="53"/>
      <c r="OE691" s="53"/>
      <c r="OF691" s="53"/>
      <c r="OG691" s="53"/>
      <c r="OH691" s="53"/>
      <c r="OI691" s="53"/>
      <c r="OJ691" s="53"/>
      <c r="OK691" s="53"/>
      <c r="OL691" s="53"/>
      <c r="OM691" s="53"/>
      <c r="ON691" s="53"/>
      <c r="OO691" s="53"/>
      <c r="OP691" s="53"/>
      <c r="OQ691" s="53"/>
      <c r="OR691" s="53"/>
      <c r="OS691" s="53"/>
      <c r="OT691" s="53"/>
      <c r="OU691" s="53"/>
      <c r="OV691" s="53"/>
      <c r="OW691" s="53"/>
      <c r="OX691" s="53"/>
      <c r="OY691" s="53"/>
      <c r="OZ691" s="53"/>
      <c r="PA691" s="53"/>
      <c r="PB691" s="53"/>
      <c r="PC691" s="53"/>
      <c r="PD691" s="53"/>
      <c r="PE691" s="53"/>
      <c r="PF691" s="53"/>
      <c r="PG691" s="53"/>
      <c r="PH691" s="53"/>
      <c r="PI691" s="53"/>
      <c r="PJ691" s="53"/>
      <c r="PK691" s="53"/>
      <c r="PL691" s="53"/>
      <c r="PM691" s="53"/>
      <c r="PN691" s="53"/>
      <c r="PO691" s="53"/>
      <c r="PP691" s="53"/>
      <c r="PQ691" s="53"/>
      <c r="PR691" s="53"/>
      <c r="PS691" s="53"/>
      <c r="PT691" s="53"/>
      <c r="PU691" s="53"/>
      <c r="PV691" s="53"/>
      <c r="PW691" s="53"/>
      <c r="PX691" s="53"/>
      <c r="PY691" s="53"/>
      <c r="PZ691" s="53"/>
      <c r="QA691" s="53"/>
      <c r="QB691" s="53"/>
      <c r="QC691" s="53"/>
      <c r="QD691" s="53"/>
      <c r="QE691" s="53"/>
      <c r="QF691" s="53"/>
      <c r="QG691" s="53"/>
      <c r="QH691" s="53"/>
      <c r="QI691" s="53"/>
      <c r="QJ691" s="53"/>
      <c r="QK691" s="53"/>
      <c r="QL691" s="53"/>
      <c r="QM691" s="53"/>
      <c r="QN691" s="53"/>
      <c r="QO691" s="53"/>
      <c r="QP691" s="53"/>
      <c r="QQ691" s="53"/>
      <c r="QR691" s="53"/>
      <c r="QS691" s="53"/>
      <c r="QT691" s="53"/>
      <c r="QU691" s="53"/>
      <c r="QV691" s="53"/>
      <c r="QW691" s="53"/>
      <c r="QX691" s="53"/>
      <c r="QY691" s="53"/>
      <c r="QZ691" s="53"/>
      <c r="RA691" s="53"/>
      <c r="RB691" s="53"/>
      <c r="RC691" s="53"/>
      <c r="RD691" s="53"/>
      <c r="RE691" s="53"/>
      <c r="RF691" s="53"/>
      <c r="RG691" s="53"/>
      <c r="RH691" s="53"/>
      <c r="RI691" s="53"/>
      <c r="RJ691" s="53"/>
      <c r="RK691" s="53"/>
      <c r="RL691" s="53"/>
      <c r="RM691" s="53"/>
      <c r="RN691" s="53"/>
      <c r="RO691" s="53"/>
      <c r="RP691" s="53"/>
      <c r="RQ691" s="53"/>
      <c r="RR691" s="53"/>
      <c r="RS691" s="53"/>
      <c r="RT691" s="53"/>
      <c r="RU691" s="53"/>
      <c r="RV691" s="53"/>
      <c r="RW691" s="53"/>
      <c r="RX691" s="53"/>
      <c r="RY691" s="53"/>
      <c r="RZ691" s="53"/>
      <c r="SA691" s="53"/>
      <c r="SB691" s="53"/>
      <c r="SC691" s="53"/>
      <c r="SD691" s="53"/>
      <c r="SE691" s="53"/>
      <c r="SF691" s="53"/>
      <c r="SG691" s="53"/>
      <c r="SH691" s="53"/>
      <c r="SI691" s="53"/>
      <c r="SJ691" s="53"/>
      <c r="SK691" s="53"/>
      <c r="SL691" s="53"/>
      <c r="SM691" s="53"/>
      <c r="SN691" s="53"/>
      <c r="SO691" s="53"/>
      <c r="SP691" s="53"/>
      <c r="SQ691" s="53"/>
      <c r="SR691" s="53"/>
      <c r="SS691" s="53"/>
      <c r="ST691" s="53"/>
      <c r="SU691" s="53"/>
      <c r="SV691" s="53"/>
      <c r="SW691" s="53"/>
      <c r="SX691" s="53"/>
      <c r="SY691" s="53"/>
      <c r="SZ691" s="53"/>
      <c r="TA691" s="53"/>
      <c r="TB691" s="53"/>
      <c r="TC691" s="53"/>
      <c r="TD691" s="53"/>
      <c r="TE691" s="53"/>
      <c r="TF691" s="53"/>
      <c r="TG691" s="53"/>
      <c r="TH691" s="53"/>
      <c r="TI691" s="53"/>
      <c r="TJ691" s="53"/>
      <c r="TK691" s="53"/>
      <c r="TL691" s="53"/>
      <c r="TM691" s="53"/>
      <c r="TN691" s="53"/>
      <c r="TO691" s="53"/>
      <c r="TP691" s="53"/>
      <c r="TQ691" s="53"/>
      <c r="TR691" s="53"/>
      <c r="TS691" s="53"/>
      <c r="TT691" s="53"/>
      <c r="TU691" s="53"/>
      <c r="TV691" s="53"/>
      <c r="TW691" s="53"/>
      <c r="TX691" s="53"/>
      <c r="TY691" s="53"/>
      <c r="TZ691" s="53"/>
      <c r="UA691" s="53"/>
      <c r="UB691" s="53"/>
      <c r="UC691" s="53"/>
      <c r="UD691" s="53"/>
      <c r="UE691" s="53"/>
      <c r="UF691" s="53"/>
      <c r="UG691" s="53"/>
    </row>
    <row r="692" spans="12:553" s="19" customFormat="1" ht="15.75" customHeight="1" x14ac:dyDescent="0.2">
      <c r="L692" s="66"/>
      <c r="M692" s="66"/>
      <c r="N692" s="52"/>
      <c r="O692" s="53"/>
      <c r="P692" s="53"/>
      <c r="Q692" s="53"/>
      <c r="R692" s="53"/>
      <c r="S692" s="53"/>
      <c r="T692" s="53"/>
      <c r="U692" s="53"/>
      <c r="V692" s="53"/>
      <c r="W692" s="53"/>
      <c r="X692" s="53"/>
      <c r="Y692" s="53"/>
      <c r="Z692" s="53"/>
      <c r="AA692" s="53"/>
      <c r="AB692" s="53"/>
      <c r="AC692" s="53"/>
      <c r="AD692" s="53"/>
      <c r="AE692" s="53"/>
      <c r="AF692" s="53"/>
      <c r="AG692" s="53"/>
      <c r="AH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c r="BM692" s="53"/>
      <c r="BN692" s="53"/>
      <c r="BO692" s="53"/>
      <c r="BP692" s="53"/>
      <c r="BQ692" s="53"/>
      <c r="BR692" s="53"/>
      <c r="BS692" s="53"/>
      <c r="BT692" s="53"/>
      <c r="BU692" s="53"/>
      <c r="BV692" s="53"/>
      <c r="BW692" s="53"/>
      <c r="BX692" s="53"/>
      <c r="BY692" s="53"/>
      <c r="BZ692" s="53"/>
      <c r="CA692" s="53"/>
      <c r="CB692" s="53"/>
      <c r="CC692" s="53"/>
      <c r="CD692" s="53"/>
      <c r="CE692" s="53"/>
      <c r="CF692" s="53"/>
      <c r="CG692" s="53"/>
      <c r="CH692" s="53"/>
      <c r="CI692" s="53"/>
      <c r="CJ692" s="53"/>
      <c r="CK692" s="53"/>
      <c r="CL692" s="53"/>
      <c r="CM692" s="53"/>
      <c r="CN692" s="53"/>
      <c r="CO692" s="53"/>
      <c r="CP692" s="53"/>
      <c r="CQ692" s="53"/>
      <c r="CR692" s="53"/>
      <c r="CS692" s="53"/>
      <c r="CT692" s="53"/>
      <c r="CU692" s="53"/>
      <c r="CV692" s="53"/>
      <c r="CW692" s="53"/>
      <c r="CX692" s="53"/>
      <c r="CY692" s="53"/>
      <c r="CZ692" s="53"/>
      <c r="DA692" s="53"/>
      <c r="DB692" s="53"/>
      <c r="DC692" s="53"/>
      <c r="DD692" s="53"/>
      <c r="DE692" s="53"/>
      <c r="DF692" s="53"/>
      <c r="DG692" s="53"/>
      <c r="DH692" s="53"/>
      <c r="DI692" s="53"/>
      <c r="DJ692" s="53"/>
      <c r="DK692" s="53"/>
      <c r="DL692" s="53"/>
      <c r="DM692" s="53"/>
      <c r="DN692" s="53"/>
      <c r="DO692" s="53"/>
      <c r="DP692" s="53"/>
      <c r="DQ692" s="53"/>
      <c r="DR692" s="53"/>
      <c r="DS692" s="53"/>
      <c r="DT692" s="53"/>
      <c r="DU692" s="53"/>
      <c r="DV692" s="53"/>
      <c r="DW692" s="53"/>
      <c r="DX692" s="53"/>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3"/>
      <c r="FK692" s="53"/>
      <c r="FL692" s="53"/>
      <c r="FM692" s="53"/>
      <c r="FN692" s="53"/>
      <c r="FO692" s="53"/>
      <c r="FP692" s="53"/>
      <c r="FQ692" s="53"/>
      <c r="FR692" s="53"/>
      <c r="FS692" s="53"/>
      <c r="FT692" s="53"/>
      <c r="FU692" s="53"/>
      <c r="FV692" s="53"/>
      <c r="FW692" s="53"/>
      <c r="FX692" s="53"/>
      <c r="FY692" s="53"/>
      <c r="FZ692" s="53"/>
      <c r="GA692" s="53"/>
      <c r="GB692" s="53"/>
      <c r="GC692" s="53"/>
      <c r="GD692" s="53"/>
      <c r="GE692" s="53"/>
      <c r="GF692" s="53"/>
      <c r="GG692" s="53"/>
      <c r="GH692" s="53"/>
      <c r="GI692" s="53"/>
      <c r="GJ692" s="53"/>
      <c r="GK692" s="53"/>
      <c r="GL692" s="53"/>
      <c r="GM692" s="53"/>
      <c r="GN692" s="53"/>
      <c r="GO692" s="53"/>
      <c r="GP692" s="53"/>
      <c r="GQ692" s="53"/>
      <c r="GR692" s="53"/>
      <c r="GS692" s="53"/>
      <c r="GT692" s="53"/>
      <c r="GU692" s="53"/>
      <c r="GV692" s="53"/>
      <c r="GW692" s="53"/>
      <c r="GX692" s="53"/>
      <c r="GY692" s="53"/>
      <c r="GZ692" s="53"/>
      <c r="HA692" s="53"/>
      <c r="HB692" s="53"/>
      <c r="HC692" s="53"/>
      <c r="HD692" s="53"/>
      <c r="HE692" s="53"/>
      <c r="HF692" s="53"/>
      <c r="HG692" s="53"/>
      <c r="HH692" s="53"/>
      <c r="HI692" s="53"/>
      <c r="HJ692" s="53"/>
      <c r="HK692" s="53"/>
      <c r="HL692" s="53"/>
      <c r="HM692" s="53"/>
      <c r="HN692" s="53"/>
      <c r="HO692" s="53"/>
      <c r="HP692" s="53"/>
      <c r="HQ692" s="53"/>
      <c r="HR692" s="53"/>
      <c r="HS692" s="53"/>
      <c r="HT692" s="53"/>
      <c r="HU692" s="53"/>
      <c r="HV692" s="53"/>
      <c r="HW692" s="53"/>
      <c r="HX692" s="53"/>
      <c r="HY692" s="53"/>
      <c r="HZ692" s="53"/>
      <c r="IA692" s="53"/>
      <c r="IB692" s="53"/>
      <c r="IC692" s="53"/>
      <c r="ID692" s="53"/>
      <c r="IE692" s="53"/>
      <c r="IF692" s="53"/>
      <c r="IG692" s="53"/>
      <c r="IH692" s="53"/>
      <c r="II692" s="53"/>
      <c r="IJ692" s="53"/>
      <c r="IK692" s="53"/>
      <c r="IL692" s="53"/>
      <c r="IM692" s="53"/>
      <c r="IN692" s="53"/>
      <c r="IO692" s="53"/>
      <c r="IP692" s="53"/>
      <c r="IQ692" s="53"/>
      <c r="IR692" s="53"/>
      <c r="IS692" s="53"/>
      <c r="IT692" s="53"/>
      <c r="IU692" s="53"/>
      <c r="IV692" s="53"/>
      <c r="IW692" s="53"/>
      <c r="IX692" s="53"/>
      <c r="IY692" s="53"/>
      <c r="IZ692" s="53"/>
      <c r="JA692" s="53"/>
      <c r="JB692" s="53"/>
      <c r="JC692" s="53"/>
      <c r="JD692" s="53"/>
      <c r="JE692" s="53"/>
      <c r="JF692" s="53"/>
      <c r="JG692" s="53"/>
      <c r="JH692" s="53"/>
      <c r="JI692" s="53"/>
      <c r="JJ692" s="53"/>
      <c r="JK692" s="53"/>
      <c r="JL692" s="53"/>
      <c r="JM692" s="53"/>
      <c r="JN692" s="53"/>
      <c r="JO692" s="53"/>
      <c r="JP692" s="53"/>
      <c r="JQ692" s="53"/>
      <c r="JR692" s="53"/>
      <c r="JS692" s="53"/>
      <c r="JT692" s="53"/>
      <c r="JU692" s="53"/>
      <c r="JV692" s="53"/>
      <c r="JW692" s="53"/>
      <c r="JX692" s="53"/>
      <c r="JY692" s="53"/>
      <c r="JZ692" s="53"/>
      <c r="KA692" s="53"/>
      <c r="KB692" s="53"/>
      <c r="KC692" s="53"/>
      <c r="KD692" s="53"/>
      <c r="KE692" s="53"/>
      <c r="KF692" s="53"/>
      <c r="KG692" s="53"/>
      <c r="KH692" s="53"/>
      <c r="KI692" s="53"/>
      <c r="KJ692" s="53"/>
      <c r="KK692" s="53"/>
      <c r="KL692" s="53"/>
      <c r="KM692" s="53"/>
      <c r="KN692" s="53"/>
      <c r="KO692" s="53"/>
      <c r="KP692" s="53"/>
      <c r="KQ692" s="53"/>
      <c r="KR692" s="53"/>
      <c r="KS692" s="53"/>
      <c r="KT692" s="53"/>
      <c r="KU692" s="53"/>
      <c r="KV692" s="53"/>
      <c r="KW692" s="53"/>
      <c r="KX692" s="53"/>
      <c r="KY692" s="53"/>
      <c r="KZ692" s="53"/>
      <c r="LA692" s="53"/>
      <c r="LB692" s="53"/>
      <c r="LC692" s="53"/>
      <c r="LD692" s="53"/>
      <c r="LE692" s="53"/>
      <c r="LF692" s="53"/>
      <c r="LG692" s="53"/>
      <c r="LH692" s="53"/>
      <c r="LI692" s="53"/>
      <c r="LJ692" s="53"/>
      <c r="LK692" s="53"/>
      <c r="LL692" s="53"/>
      <c r="LM692" s="53"/>
      <c r="LN692" s="53"/>
      <c r="LO692" s="53"/>
      <c r="LP692" s="53"/>
      <c r="LQ692" s="53"/>
      <c r="LR692" s="53"/>
      <c r="LS692" s="53"/>
      <c r="LT692" s="53"/>
      <c r="LU692" s="53"/>
      <c r="LV692" s="53"/>
      <c r="LW692" s="53"/>
      <c r="LX692" s="53"/>
      <c r="LY692" s="53"/>
      <c r="LZ692" s="53"/>
      <c r="MA692" s="53"/>
      <c r="MB692" s="53"/>
      <c r="MC692" s="53"/>
      <c r="MD692" s="53"/>
      <c r="ME692" s="53"/>
      <c r="MF692" s="53"/>
      <c r="MG692" s="53"/>
      <c r="MH692" s="53"/>
      <c r="MI692" s="53"/>
      <c r="MJ692" s="53"/>
      <c r="MK692" s="53"/>
      <c r="ML692" s="53"/>
      <c r="MM692" s="53"/>
      <c r="MN692" s="53"/>
      <c r="MO692" s="53"/>
      <c r="MP692" s="53"/>
      <c r="MQ692" s="53"/>
      <c r="MR692" s="53"/>
      <c r="MS692" s="53"/>
      <c r="MT692" s="53"/>
      <c r="MU692" s="53"/>
      <c r="MV692" s="53"/>
      <c r="MW692" s="53"/>
      <c r="MX692" s="53"/>
      <c r="MY692" s="53"/>
      <c r="MZ692" s="53"/>
      <c r="NA692" s="53"/>
      <c r="NB692" s="53"/>
      <c r="NC692" s="53"/>
      <c r="ND692" s="53"/>
      <c r="NE692" s="53"/>
      <c r="NF692" s="53"/>
      <c r="NG692" s="53"/>
      <c r="NH692" s="53"/>
      <c r="NI692" s="53"/>
      <c r="NJ692" s="53"/>
      <c r="NK692" s="53"/>
      <c r="NL692" s="53"/>
      <c r="NM692" s="53"/>
      <c r="NN692" s="53"/>
      <c r="NO692" s="53"/>
      <c r="NP692" s="53"/>
      <c r="NQ692" s="53"/>
      <c r="NR692" s="53"/>
      <c r="NS692" s="53"/>
      <c r="NT692" s="53"/>
      <c r="NU692" s="53"/>
      <c r="NV692" s="53"/>
      <c r="NW692" s="53"/>
      <c r="NX692" s="53"/>
      <c r="NY692" s="53"/>
      <c r="NZ692" s="53"/>
      <c r="OA692" s="53"/>
      <c r="OB692" s="53"/>
      <c r="OC692" s="53"/>
      <c r="OD692" s="53"/>
      <c r="OE692" s="53"/>
      <c r="OF692" s="53"/>
      <c r="OG692" s="53"/>
      <c r="OH692" s="53"/>
      <c r="OI692" s="53"/>
      <c r="OJ692" s="53"/>
      <c r="OK692" s="53"/>
      <c r="OL692" s="53"/>
      <c r="OM692" s="53"/>
      <c r="ON692" s="53"/>
      <c r="OO692" s="53"/>
      <c r="OP692" s="53"/>
      <c r="OQ692" s="53"/>
      <c r="OR692" s="53"/>
      <c r="OS692" s="53"/>
      <c r="OT692" s="53"/>
      <c r="OU692" s="53"/>
      <c r="OV692" s="53"/>
      <c r="OW692" s="53"/>
      <c r="OX692" s="53"/>
      <c r="OY692" s="53"/>
      <c r="OZ692" s="53"/>
      <c r="PA692" s="53"/>
      <c r="PB692" s="53"/>
      <c r="PC692" s="53"/>
      <c r="PD692" s="53"/>
      <c r="PE692" s="53"/>
      <c r="PF692" s="53"/>
      <c r="PG692" s="53"/>
      <c r="PH692" s="53"/>
      <c r="PI692" s="53"/>
      <c r="PJ692" s="53"/>
      <c r="PK692" s="53"/>
      <c r="PL692" s="53"/>
      <c r="PM692" s="53"/>
      <c r="PN692" s="53"/>
      <c r="PO692" s="53"/>
      <c r="PP692" s="53"/>
      <c r="PQ692" s="53"/>
      <c r="PR692" s="53"/>
      <c r="PS692" s="53"/>
      <c r="PT692" s="53"/>
      <c r="PU692" s="53"/>
      <c r="PV692" s="53"/>
      <c r="PW692" s="53"/>
      <c r="PX692" s="53"/>
      <c r="PY692" s="53"/>
      <c r="PZ692" s="53"/>
      <c r="QA692" s="53"/>
      <c r="QB692" s="53"/>
      <c r="QC692" s="53"/>
      <c r="QD692" s="53"/>
      <c r="QE692" s="53"/>
      <c r="QF692" s="53"/>
      <c r="QG692" s="53"/>
      <c r="QH692" s="53"/>
      <c r="QI692" s="53"/>
      <c r="QJ692" s="53"/>
      <c r="QK692" s="53"/>
      <c r="QL692" s="53"/>
      <c r="QM692" s="53"/>
      <c r="QN692" s="53"/>
      <c r="QO692" s="53"/>
      <c r="QP692" s="53"/>
      <c r="QQ692" s="53"/>
      <c r="QR692" s="53"/>
      <c r="QS692" s="53"/>
      <c r="QT692" s="53"/>
      <c r="QU692" s="53"/>
      <c r="QV692" s="53"/>
      <c r="QW692" s="53"/>
      <c r="QX692" s="53"/>
      <c r="QY692" s="53"/>
      <c r="QZ692" s="53"/>
      <c r="RA692" s="53"/>
      <c r="RB692" s="53"/>
      <c r="RC692" s="53"/>
      <c r="RD692" s="53"/>
      <c r="RE692" s="53"/>
      <c r="RF692" s="53"/>
      <c r="RG692" s="53"/>
      <c r="RH692" s="53"/>
      <c r="RI692" s="53"/>
      <c r="RJ692" s="53"/>
      <c r="RK692" s="53"/>
      <c r="RL692" s="53"/>
      <c r="RM692" s="53"/>
      <c r="RN692" s="53"/>
      <c r="RO692" s="53"/>
      <c r="RP692" s="53"/>
      <c r="RQ692" s="53"/>
      <c r="RR692" s="53"/>
      <c r="RS692" s="53"/>
      <c r="RT692" s="53"/>
      <c r="RU692" s="53"/>
      <c r="RV692" s="53"/>
      <c r="RW692" s="53"/>
      <c r="RX692" s="53"/>
      <c r="RY692" s="53"/>
      <c r="RZ692" s="53"/>
      <c r="SA692" s="53"/>
      <c r="SB692" s="53"/>
      <c r="SC692" s="53"/>
      <c r="SD692" s="53"/>
      <c r="SE692" s="53"/>
      <c r="SF692" s="53"/>
      <c r="SG692" s="53"/>
      <c r="SH692" s="53"/>
      <c r="SI692" s="53"/>
      <c r="SJ692" s="53"/>
      <c r="SK692" s="53"/>
      <c r="SL692" s="53"/>
      <c r="SM692" s="53"/>
      <c r="SN692" s="53"/>
      <c r="SO692" s="53"/>
      <c r="SP692" s="53"/>
      <c r="SQ692" s="53"/>
      <c r="SR692" s="53"/>
      <c r="SS692" s="53"/>
      <c r="ST692" s="53"/>
      <c r="SU692" s="53"/>
      <c r="SV692" s="53"/>
      <c r="SW692" s="53"/>
      <c r="SX692" s="53"/>
      <c r="SY692" s="53"/>
      <c r="SZ692" s="53"/>
      <c r="TA692" s="53"/>
      <c r="TB692" s="53"/>
      <c r="TC692" s="53"/>
      <c r="TD692" s="53"/>
      <c r="TE692" s="53"/>
      <c r="TF692" s="53"/>
      <c r="TG692" s="53"/>
      <c r="TH692" s="53"/>
      <c r="TI692" s="53"/>
      <c r="TJ692" s="53"/>
      <c r="TK692" s="53"/>
      <c r="TL692" s="53"/>
      <c r="TM692" s="53"/>
      <c r="TN692" s="53"/>
      <c r="TO692" s="53"/>
      <c r="TP692" s="53"/>
      <c r="TQ692" s="53"/>
      <c r="TR692" s="53"/>
      <c r="TS692" s="53"/>
      <c r="TT692" s="53"/>
      <c r="TU692" s="53"/>
      <c r="TV692" s="53"/>
      <c r="TW692" s="53"/>
      <c r="TX692" s="53"/>
      <c r="TY692" s="53"/>
      <c r="TZ692" s="53"/>
      <c r="UA692" s="53"/>
      <c r="UB692" s="53"/>
      <c r="UC692" s="53"/>
      <c r="UD692" s="53"/>
      <c r="UE692" s="53"/>
      <c r="UF692" s="53"/>
      <c r="UG692" s="53"/>
    </row>
    <row r="693" spans="12:553" s="19" customFormat="1" ht="15.75" customHeight="1" x14ac:dyDescent="0.2">
      <c r="L693" s="66"/>
      <c r="M693" s="66"/>
      <c r="N693" s="52"/>
      <c r="O693" s="53"/>
      <c r="P693" s="53"/>
      <c r="Q693" s="53"/>
      <c r="R693" s="53"/>
      <c r="S693" s="53"/>
      <c r="T693" s="53"/>
      <c r="U693" s="53"/>
      <c r="V693" s="53"/>
      <c r="W693" s="53"/>
      <c r="X693" s="53"/>
      <c r="Y693" s="53"/>
      <c r="Z693" s="53"/>
      <c r="AA693" s="53"/>
      <c r="AB693" s="53"/>
      <c r="AC693" s="53"/>
      <c r="AD693" s="53"/>
      <c r="AE693" s="53"/>
      <c r="AF693" s="53"/>
      <c r="AG693" s="53"/>
      <c r="AH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c r="BM693" s="53"/>
      <c r="BN693" s="53"/>
      <c r="BO693" s="53"/>
      <c r="BP693" s="53"/>
      <c r="BQ693" s="53"/>
      <c r="BR693" s="53"/>
      <c r="BS693" s="53"/>
      <c r="BT693" s="53"/>
      <c r="BU693" s="53"/>
      <c r="BV693" s="53"/>
      <c r="BW693" s="53"/>
      <c r="BX693" s="53"/>
      <c r="BY693" s="53"/>
      <c r="BZ693" s="53"/>
      <c r="CA693" s="53"/>
      <c r="CB693" s="53"/>
      <c r="CC693" s="53"/>
      <c r="CD693" s="53"/>
      <c r="CE693" s="53"/>
      <c r="CF693" s="53"/>
      <c r="CG693" s="53"/>
      <c r="CH693" s="53"/>
      <c r="CI693" s="53"/>
      <c r="CJ693" s="53"/>
      <c r="CK693" s="53"/>
      <c r="CL693" s="53"/>
      <c r="CM693" s="53"/>
      <c r="CN693" s="53"/>
      <c r="CO693" s="53"/>
      <c r="CP693" s="53"/>
      <c r="CQ693" s="53"/>
      <c r="CR693" s="53"/>
      <c r="CS693" s="53"/>
      <c r="CT693" s="53"/>
      <c r="CU693" s="53"/>
      <c r="CV693" s="53"/>
      <c r="CW693" s="53"/>
      <c r="CX693" s="53"/>
      <c r="CY693" s="53"/>
      <c r="CZ693" s="53"/>
      <c r="DA693" s="53"/>
      <c r="DB693" s="53"/>
      <c r="DC693" s="53"/>
      <c r="DD693" s="53"/>
      <c r="DE693" s="53"/>
      <c r="DF693" s="53"/>
      <c r="DG693" s="53"/>
      <c r="DH693" s="53"/>
      <c r="DI693" s="53"/>
      <c r="DJ693" s="53"/>
      <c r="DK693" s="53"/>
      <c r="DL693" s="53"/>
      <c r="DM693" s="53"/>
      <c r="DN693" s="53"/>
      <c r="DO693" s="53"/>
      <c r="DP693" s="53"/>
      <c r="DQ693" s="53"/>
      <c r="DR693" s="53"/>
      <c r="DS693" s="53"/>
      <c r="DT693" s="53"/>
      <c r="DU693" s="53"/>
      <c r="DV693" s="53"/>
      <c r="DW693" s="53"/>
      <c r="DX693" s="53"/>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3"/>
      <c r="FK693" s="53"/>
      <c r="FL693" s="53"/>
      <c r="FM693" s="53"/>
      <c r="FN693" s="53"/>
      <c r="FO693" s="53"/>
      <c r="FP693" s="53"/>
      <c r="FQ693" s="53"/>
      <c r="FR693" s="53"/>
      <c r="FS693" s="53"/>
      <c r="FT693" s="53"/>
      <c r="FU693" s="53"/>
      <c r="FV693" s="53"/>
      <c r="FW693" s="53"/>
      <c r="FX693" s="53"/>
      <c r="FY693" s="53"/>
      <c r="FZ693" s="53"/>
      <c r="GA693" s="53"/>
      <c r="GB693" s="53"/>
      <c r="GC693" s="53"/>
      <c r="GD693" s="53"/>
      <c r="GE693" s="53"/>
      <c r="GF693" s="53"/>
      <c r="GG693" s="53"/>
      <c r="GH693" s="53"/>
      <c r="GI693" s="53"/>
      <c r="GJ693" s="53"/>
      <c r="GK693" s="53"/>
      <c r="GL693" s="53"/>
      <c r="GM693" s="53"/>
      <c r="GN693" s="53"/>
      <c r="GO693" s="53"/>
      <c r="GP693" s="53"/>
      <c r="GQ693" s="53"/>
      <c r="GR693" s="53"/>
      <c r="GS693" s="53"/>
      <c r="GT693" s="53"/>
      <c r="GU693" s="53"/>
      <c r="GV693" s="53"/>
      <c r="GW693" s="53"/>
      <c r="GX693" s="53"/>
      <c r="GY693" s="53"/>
      <c r="GZ693" s="53"/>
      <c r="HA693" s="53"/>
      <c r="HB693" s="53"/>
      <c r="HC693" s="53"/>
      <c r="HD693" s="53"/>
      <c r="HE693" s="53"/>
      <c r="HF693" s="53"/>
      <c r="HG693" s="53"/>
      <c r="HH693" s="53"/>
      <c r="HI693" s="53"/>
      <c r="HJ693" s="53"/>
      <c r="HK693" s="53"/>
      <c r="HL693" s="53"/>
      <c r="HM693" s="53"/>
      <c r="HN693" s="53"/>
      <c r="HO693" s="53"/>
      <c r="HP693" s="53"/>
      <c r="HQ693" s="53"/>
      <c r="HR693" s="53"/>
      <c r="HS693" s="53"/>
      <c r="HT693" s="53"/>
      <c r="HU693" s="53"/>
      <c r="HV693" s="53"/>
      <c r="HW693" s="53"/>
      <c r="HX693" s="53"/>
      <c r="HY693" s="53"/>
      <c r="HZ693" s="53"/>
      <c r="IA693" s="53"/>
      <c r="IB693" s="53"/>
      <c r="IC693" s="53"/>
      <c r="ID693" s="53"/>
      <c r="IE693" s="53"/>
      <c r="IF693" s="53"/>
      <c r="IG693" s="53"/>
      <c r="IH693" s="53"/>
      <c r="II693" s="53"/>
      <c r="IJ693" s="53"/>
      <c r="IK693" s="53"/>
      <c r="IL693" s="53"/>
      <c r="IM693" s="53"/>
      <c r="IN693" s="53"/>
      <c r="IO693" s="53"/>
      <c r="IP693" s="53"/>
      <c r="IQ693" s="53"/>
      <c r="IR693" s="53"/>
      <c r="IS693" s="53"/>
      <c r="IT693" s="53"/>
      <c r="IU693" s="53"/>
      <c r="IV693" s="53"/>
      <c r="IW693" s="53"/>
      <c r="IX693" s="53"/>
      <c r="IY693" s="53"/>
      <c r="IZ693" s="53"/>
      <c r="JA693" s="53"/>
      <c r="JB693" s="53"/>
      <c r="JC693" s="53"/>
      <c r="JD693" s="53"/>
      <c r="JE693" s="53"/>
      <c r="JF693" s="53"/>
      <c r="JG693" s="53"/>
      <c r="JH693" s="53"/>
      <c r="JI693" s="53"/>
      <c r="JJ693" s="53"/>
      <c r="JK693" s="53"/>
      <c r="JL693" s="53"/>
      <c r="JM693" s="53"/>
      <c r="JN693" s="53"/>
      <c r="JO693" s="53"/>
      <c r="JP693" s="53"/>
      <c r="JQ693" s="53"/>
      <c r="JR693" s="53"/>
      <c r="JS693" s="53"/>
      <c r="JT693" s="53"/>
      <c r="JU693" s="53"/>
      <c r="JV693" s="53"/>
      <c r="JW693" s="53"/>
      <c r="JX693" s="53"/>
      <c r="JY693" s="53"/>
      <c r="JZ693" s="53"/>
      <c r="KA693" s="53"/>
      <c r="KB693" s="53"/>
      <c r="KC693" s="53"/>
      <c r="KD693" s="53"/>
      <c r="KE693" s="53"/>
      <c r="KF693" s="53"/>
      <c r="KG693" s="53"/>
      <c r="KH693" s="53"/>
      <c r="KI693" s="53"/>
      <c r="KJ693" s="53"/>
      <c r="KK693" s="53"/>
      <c r="KL693" s="53"/>
      <c r="KM693" s="53"/>
      <c r="KN693" s="53"/>
      <c r="KO693" s="53"/>
      <c r="KP693" s="53"/>
      <c r="KQ693" s="53"/>
      <c r="KR693" s="53"/>
      <c r="KS693" s="53"/>
      <c r="KT693" s="53"/>
      <c r="KU693" s="53"/>
      <c r="KV693" s="53"/>
      <c r="KW693" s="53"/>
      <c r="KX693" s="53"/>
      <c r="KY693" s="53"/>
      <c r="KZ693" s="53"/>
      <c r="LA693" s="53"/>
      <c r="LB693" s="53"/>
      <c r="LC693" s="53"/>
      <c r="LD693" s="53"/>
      <c r="LE693" s="53"/>
      <c r="LF693" s="53"/>
      <c r="LG693" s="53"/>
      <c r="LH693" s="53"/>
      <c r="LI693" s="53"/>
      <c r="LJ693" s="53"/>
      <c r="LK693" s="53"/>
      <c r="LL693" s="53"/>
      <c r="LM693" s="53"/>
      <c r="LN693" s="53"/>
      <c r="LO693" s="53"/>
      <c r="LP693" s="53"/>
      <c r="LQ693" s="53"/>
      <c r="LR693" s="53"/>
      <c r="LS693" s="53"/>
      <c r="LT693" s="53"/>
      <c r="LU693" s="53"/>
      <c r="LV693" s="53"/>
      <c r="LW693" s="53"/>
      <c r="LX693" s="53"/>
      <c r="LY693" s="53"/>
      <c r="LZ693" s="53"/>
      <c r="MA693" s="53"/>
      <c r="MB693" s="53"/>
      <c r="MC693" s="53"/>
      <c r="MD693" s="53"/>
      <c r="ME693" s="53"/>
      <c r="MF693" s="53"/>
      <c r="MG693" s="53"/>
      <c r="MH693" s="53"/>
      <c r="MI693" s="53"/>
      <c r="MJ693" s="53"/>
      <c r="MK693" s="53"/>
      <c r="ML693" s="53"/>
      <c r="MM693" s="53"/>
      <c r="MN693" s="53"/>
      <c r="MO693" s="53"/>
      <c r="MP693" s="53"/>
      <c r="MQ693" s="53"/>
      <c r="MR693" s="53"/>
      <c r="MS693" s="53"/>
      <c r="MT693" s="53"/>
      <c r="MU693" s="53"/>
      <c r="MV693" s="53"/>
      <c r="MW693" s="53"/>
      <c r="MX693" s="53"/>
      <c r="MY693" s="53"/>
      <c r="MZ693" s="53"/>
      <c r="NA693" s="53"/>
      <c r="NB693" s="53"/>
      <c r="NC693" s="53"/>
      <c r="ND693" s="53"/>
      <c r="NE693" s="53"/>
      <c r="NF693" s="53"/>
      <c r="NG693" s="53"/>
      <c r="NH693" s="53"/>
      <c r="NI693" s="53"/>
      <c r="NJ693" s="53"/>
      <c r="NK693" s="53"/>
      <c r="NL693" s="53"/>
      <c r="NM693" s="53"/>
      <c r="NN693" s="53"/>
      <c r="NO693" s="53"/>
      <c r="NP693" s="53"/>
      <c r="NQ693" s="53"/>
      <c r="NR693" s="53"/>
      <c r="NS693" s="53"/>
      <c r="NT693" s="53"/>
      <c r="NU693" s="53"/>
      <c r="NV693" s="53"/>
      <c r="NW693" s="53"/>
      <c r="NX693" s="53"/>
      <c r="NY693" s="53"/>
      <c r="NZ693" s="53"/>
      <c r="OA693" s="53"/>
      <c r="OB693" s="53"/>
      <c r="OC693" s="53"/>
      <c r="OD693" s="53"/>
      <c r="OE693" s="53"/>
      <c r="OF693" s="53"/>
      <c r="OG693" s="53"/>
      <c r="OH693" s="53"/>
      <c r="OI693" s="53"/>
      <c r="OJ693" s="53"/>
      <c r="OK693" s="53"/>
      <c r="OL693" s="53"/>
      <c r="OM693" s="53"/>
      <c r="ON693" s="53"/>
      <c r="OO693" s="53"/>
      <c r="OP693" s="53"/>
      <c r="OQ693" s="53"/>
      <c r="OR693" s="53"/>
      <c r="OS693" s="53"/>
      <c r="OT693" s="53"/>
      <c r="OU693" s="53"/>
      <c r="OV693" s="53"/>
      <c r="OW693" s="53"/>
      <c r="OX693" s="53"/>
      <c r="OY693" s="53"/>
      <c r="OZ693" s="53"/>
      <c r="PA693" s="53"/>
      <c r="PB693" s="53"/>
      <c r="PC693" s="53"/>
      <c r="PD693" s="53"/>
      <c r="PE693" s="53"/>
      <c r="PF693" s="53"/>
      <c r="PG693" s="53"/>
      <c r="PH693" s="53"/>
      <c r="PI693" s="53"/>
      <c r="PJ693" s="53"/>
      <c r="PK693" s="53"/>
      <c r="PL693" s="53"/>
      <c r="PM693" s="53"/>
      <c r="PN693" s="53"/>
      <c r="PO693" s="53"/>
      <c r="PP693" s="53"/>
      <c r="PQ693" s="53"/>
      <c r="PR693" s="53"/>
      <c r="PS693" s="53"/>
      <c r="PT693" s="53"/>
      <c r="PU693" s="53"/>
      <c r="PV693" s="53"/>
      <c r="PW693" s="53"/>
      <c r="PX693" s="53"/>
      <c r="PY693" s="53"/>
      <c r="PZ693" s="53"/>
      <c r="QA693" s="53"/>
      <c r="QB693" s="53"/>
      <c r="QC693" s="53"/>
      <c r="QD693" s="53"/>
      <c r="QE693" s="53"/>
      <c r="QF693" s="53"/>
      <c r="QG693" s="53"/>
      <c r="QH693" s="53"/>
      <c r="QI693" s="53"/>
      <c r="QJ693" s="53"/>
      <c r="QK693" s="53"/>
      <c r="QL693" s="53"/>
      <c r="QM693" s="53"/>
      <c r="QN693" s="53"/>
      <c r="QO693" s="53"/>
      <c r="QP693" s="53"/>
      <c r="QQ693" s="53"/>
      <c r="QR693" s="53"/>
      <c r="QS693" s="53"/>
      <c r="QT693" s="53"/>
      <c r="QU693" s="53"/>
      <c r="QV693" s="53"/>
      <c r="QW693" s="53"/>
      <c r="QX693" s="53"/>
      <c r="QY693" s="53"/>
      <c r="QZ693" s="53"/>
      <c r="RA693" s="53"/>
      <c r="RB693" s="53"/>
      <c r="RC693" s="53"/>
      <c r="RD693" s="53"/>
      <c r="RE693" s="53"/>
      <c r="RF693" s="53"/>
      <c r="RG693" s="53"/>
      <c r="RH693" s="53"/>
      <c r="RI693" s="53"/>
      <c r="RJ693" s="53"/>
      <c r="RK693" s="53"/>
      <c r="RL693" s="53"/>
      <c r="RM693" s="53"/>
      <c r="RN693" s="53"/>
      <c r="RO693" s="53"/>
      <c r="RP693" s="53"/>
      <c r="RQ693" s="53"/>
      <c r="RR693" s="53"/>
      <c r="RS693" s="53"/>
      <c r="RT693" s="53"/>
      <c r="RU693" s="53"/>
      <c r="RV693" s="53"/>
      <c r="RW693" s="53"/>
      <c r="RX693" s="53"/>
      <c r="RY693" s="53"/>
      <c r="RZ693" s="53"/>
      <c r="SA693" s="53"/>
      <c r="SB693" s="53"/>
      <c r="SC693" s="53"/>
      <c r="SD693" s="53"/>
      <c r="SE693" s="53"/>
      <c r="SF693" s="53"/>
      <c r="SG693" s="53"/>
      <c r="SH693" s="53"/>
      <c r="SI693" s="53"/>
      <c r="SJ693" s="53"/>
      <c r="SK693" s="53"/>
      <c r="SL693" s="53"/>
      <c r="SM693" s="53"/>
      <c r="SN693" s="53"/>
      <c r="SO693" s="53"/>
      <c r="SP693" s="53"/>
      <c r="SQ693" s="53"/>
      <c r="SR693" s="53"/>
      <c r="SS693" s="53"/>
      <c r="ST693" s="53"/>
      <c r="SU693" s="53"/>
      <c r="SV693" s="53"/>
      <c r="SW693" s="53"/>
      <c r="SX693" s="53"/>
      <c r="SY693" s="53"/>
      <c r="SZ693" s="53"/>
      <c r="TA693" s="53"/>
      <c r="TB693" s="53"/>
      <c r="TC693" s="53"/>
      <c r="TD693" s="53"/>
      <c r="TE693" s="53"/>
      <c r="TF693" s="53"/>
      <c r="TG693" s="53"/>
      <c r="TH693" s="53"/>
      <c r="TI693" s="53"/>
      <c r="TJ693" s="53"/>
      <c r="TK693" s="53"/>
      <c r="TL693" s="53"/>
      <c r="TM693" s="53"/>
      <c r="TN693" s="53"/>
      <c r="TO693" s="53"/>
      <c r="TP693" s="53"/>
      <c r="TQ693" s="53"/>
      <c r="TR693" s="53"/>
      <c r="TS693" s="53"/>
      <c r="TT693" s="53"/>
      <c r="TU693" s="53"/>
      <c r="TV693" s="53"/>
      <c r="TW693" s="53"/>
      <c r="TX693" s="53"/>
      <c r="TY693" s="53"/>
      <c r="TZ693" s="53"/>
      <c r="UA693" s="53"/>
      <c r="UB693" s="53"/>
      <c r="UC693" s="53"/>
      <c r="UD693" s="53"/>
      <c r="UE693" s="53"/>
      <c r="UF693" s="53"/>
      <c r="UG693" s="53"/>
    </row>
    <row r="694" spans="12:553" s="19" customFormat="1" ht="15.75" customHeight="1" x14ac:dyDescent="0.2">
      <c r="L694" s="66"/>
      <c r="M694" s="66"/>
      <c r="N694" s="52"/>
      <c r="O694" s="53"/>
      <c r="P694" s="53"/>
      <c r="Q694" s="53"/>
      <c r="R694" s="53"/>
      <c r="S694" s="53"/>
      <c r="T694" s="53"/>
      <c r="U694" s="53"/>
      <c r="V694" s="53"/>
      <c r="W694" s="53"/>
      <c r="X694" s="53"/>
      <c r="Y694" s="53"/>
      <c r="Z694" s="53"/>
      <c r="AA694" s="53"/>
      <c r="AB694" s="53"/>
      <c r="AC694" s="53"/>
      <c r="AD694" s="53"/>
      <c r="AE694" s="53"/>
      <c r="AF694" s="53"/>
      <c r="AG694" s="53"/>
      <c r="AH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c r="BM694" s="53"/>
      <c r="BN694" s="53"/>
      <c r="BO694" s="53"/>
      <c r="BP694" s="53"/>
      <c r="BQ694" s="53"/>
      <c r="BR694" s="53"/>
      <c r="BS694" s="53"/>
      <c r="BT694" s="53"/>
      <c r="BU694" s="53"/>
      <c r="BV694" s="53"/>
      <c r="BW694" s="53"/>
      <c r="BX694" s="53"/>
      <c r="BY694" s="53"/>
      <c r="BZ694" s="53"/>
      <c r="CA694" s="53"/>
      <c r="CB694" s="53"/>
      <c r="CC694" s="53"/>
      <c r="CD694" s="53"/>
      <c r="CE694" s="53"/>
      <c r="CF694" s="53"/>
      <c r="CG694" s="53"/>
      <c r="CH694" s="53"/>
      <c r="CI694" s="53"/>
      <c r="CJ694" s="53"/>
      <c r="CK694" s="53"/>
      <c r="CL694" s="53"/>
      <c r="CM694" s="53"/>
      <c r="CN694" s="53"/>
      <c r="CO694" s="53"/>
      <c r="CP694" s="53"/>
      <c r="CQ694" s="53"/>
      <c r="CR694" s="53"/>
      <c r="CS694" s="53"/>
      <c r="CT694" s="53"/>
      <c r="CU694" s="53"/>
      <c r="CV694" s="53"/>
      <c r="CW694" s="53"/>
      <c r="CX694" s="53"/>
      <c r="CY694" s="53"/>
      <c r="CZ694" s="53"/>
      <c r="DA694" s="53"/>
      <c r="DB694" s="53"/>
      <c r="DC694" s="53"/>
      <c r="DD694" s="53"/>
      <c r="DE694" s="53"/>
      <c r="DF694" s="53"/>
      <c r="DG694" s="53"/>
      <c r="DH694" s="53"/>
      <c r="DI694" s="53"/>
      <c r="DJ694" s="53"/>
      <c r="DK694" s="53"/>
      <c r="DL694" s="53"/>
      <c r="DM694" s="53"/>
      <c r="DN694" s="53"/>
      <c r="DO694" s="53"/>
      <c r="DP694" s="53"/>
      <c r="DQ694" s="53"/>
      <c r="DR694" s="53"/>
      <c r="DS694" s="53"/>
      <c r="DT694" s="53"/>
      <c r="DU694" s="53"/>
      <c r="DV694" s="53"/>
      <c r="DW694" s="53"/>
      <c r="DX694" s="53"/>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3"/>
      <c r="FK694" s="53"/>
      <c r="FL694" s="53"/>
      <c r="FM694" s="53"/>
      <c r="FN694" s="53"/>
      <c r="FO694" s="53"/>
      <c r="FP694" s="53"/>
      <c r="FQ694" s="53"/>
      <c r="FR694" s="53"/>
      <c r="FS694" s="53"/>
      <c r="FT694" s="53"/>
      <c r="FU694" s="53"/>
      <c r="FV694" s="53"/>
      <c r="FW694" s="53"/>
      <c r="FX694" s="53"/>
      <c r="FY694" s="53"/>
      <c r="FZ694" s="53"/>
      <c r="GA694" s="53"/>
      <c r="GB694" s="53"/>
      <c r="GC694" s="53"/>
      <c r="GD694" s="53"/>
      <c r="GE694" s="53"/>
      <c r="GF694" s="53"/>
      <c r="GG694" s="53"/>
      <c r="GH694" s="53"/>
      <c r="GI694" s="53"/>
      <c r="GJ694" s="53"/>
      <c r="GK694" s="53"/>
      <c r="GL694" s="53"/>
      <c r="GM694" s="53"/>
      <c r="GN694" s="53"/>
      <c r="GO694" s="53"/>
      <c r="GP694" s="53"/>
      <c r="GQ694" s="53"/>
      <c r="GR694" s="53"/>
      <c r="GS694" s="53"/>
      <c r="GT694" s="53"/>
      <c r="GU694" s="53"/>
      <c r="GV694" s="53"/>
      <c r="GW694" s="53"/>
      <c r="GX694" s="53"/>
      <c r="GY694" s="53"/>
      <c r="GZ694" s="53"/>
      <c r="HA694" s="53"/>
      <c r="HB694" s="53"/>
      <c r="HC694" s="53"/>
      <c r="HD694" s="53"/>
      <c r="HE694" s="53"/>
      <c r="HF694" s="53"/>
      <c r="HG694" s="53"/>
      <c r="HH694" s="53"/>
      <c r="HI694" s="53"/>
      <c r="HJ694" s="53"/>
      <c r="HK694" s="53"/>
      <c r="HL694" s="53"/>
      <c r="HM694" s="53"/>
      <c r="HN694" s="53"/>
      <c r="HO694" s="53"/>
      <c r="HP694" s="53"/>
      <c r="HQ694" s="53"/>
      <c r="HR694" s="53"/>
      <c r="HS694" s="53"/>
      <c r="HT694" s="53"/>
      <c r="HU694" s="53"/>
      <c r="HV694" s="53"/>
      <c r="HW694" s="53"/>
      <c r="HX694" s="53"/>
      <c r="HY694" s="53"/>
      <c r="HZ694" s="53"/>
      <c r="IA694" s="53"/>
      <c r="IB694" s="53"/>
      <c r="IC694" s="53"/>
      <c r="ID694" s="53"/>
      <c r="IE694" s="53"/>
      <c r="IF694" s="53"/>
      <c r="IG694" s="53"/>
      <c r="IH694" s="53"/>
      <c r="II694" s="53"/>
      <c r="IJ694" s="53"/>
      <c r="IK694" s="53"/>
      <c r="IL694" s="53"/>
      <c r="IM694" s="53"/>
      <c r="IN694" s="53"/>
      <c r="IO694" s="53"/>
      <c r="IP694" s="53"/>
      <c r="IQ694" s="53"/>
      <c r="IR694" s="53"/>
      <c r="IS694" s="53"/>
      <c r="IT694" s="53"/>
      <c r="IU694" s="53"/>
      <c r="IV694" s="53"/>
      <c r="IW694" s="53"/>
      <c r="IX694" s="53"/>
      <c r="IY694" s="53"/>
      <c r="IZ694" s="53"/>
      <c r="JA694" s="53"/>
      <c r="JB694" s="53"/>
      <c r="JC694" s="53"/>
      <c r="JD694" s="53"/>
      <c r="JE694" s="53"/>
      <c r="JF694" s="53"/>
      <c r="JG694" s="53"/>
      <c r="JH694" s="53"/>
      <c r="JI694" s="53"/>
      <c r="JJ694" s="53"/>
      <c r="JK694" s="53"/>
      <c r="JL694" s="53"/>
      <c r="JM694" s="53"/>
      <c r="JN694" s="53"/>
      <c r="JO694" s="53"/>
      <c r="JP694" s="53"/>
      <c r="JQ694" s="53"/>
      <c r="JR694" s="53"/>
      <c r="JS694" s="53"/>
      <c r="JT694" s="53"/>
      <c r="JU694" s="53"/>
      <c r="JV694" s="53"/>
      <c r="JW694" s="53"/>
      <c r="JX694" s="53"/>
      <c r="JY694" s="53"/>
      <c r="JZ694" s="53"/>
      <c r="KA694" s="53"/>
      <c r="KB694" s="53"/>
      <c r="KC694" s="53"/>
      <c r="KD694" s="53"/>
      <c r="KE694" s="53"/>
      <c r="KF694" s="53"/>
      <c r="KG694" s="53"/>
      <c r="KH694" s="53"/>
      <c r="KI694" s="53"/>
      <c r="KJ694" s="53"/>
      <c r="KK694" s="53"/>
      <c r="KL694" s="53"/>
      <c r="KM694" s="53"/>
      <c r="KN694" s="53"/>
      <c r="KO694" s="53"/>
      <c r="KP694" s="53"/>
      <c r="KQ694" s="53"/>
      <c r="KR694" s="53"/>
      <c r="KS694" s="53"/>
      <c r="KT694" s="53"/>
      <c r="KU694" s="53"/>
      <c r="KV694" s="53"/>
      <c r="KW694" s="53"/>
      <c r="KX694" s="53"/>
      <c r="KY694" s="53"/>
      <c r="KZ694" s="53"/>
      <c r="LA694" s="53"/>
      <c r="LB694" s="53"/>
      <c r="LC694" s="53"/>
      <c r="LD694" s="53"/>
      <c r="LE694" s="53"/>
      <c r="LF694" s="53"/>
      <c r="LG694" s="53"/>
      <c r="LH694" s="53"/>
      <c r="LI694" s="53"/>
      <c r="LJ694" s="53"/>
      <c r="LK694" s="53"/>
      <c r="LL694" s="53"/>
      <c r="LM694" s="53"/>
      <c r="LN694" s="53"/>
      <c r="LO694" s="53"/>
      <c r="LP694" s="53"/>
      <c r="LQ694" s="53"/>
      <c r="LR694" s="53"/>
      <c r="LS694" s="53"/>
      <c r="LT694" s="53"/>
      <c r="LU694" s="53"/>
      <c r="LV694" s="53"/>
      <c r="LW694" s="53"/>
      <c r="LX694" s="53"/>
      <c r="LY694" s="53"/>
      <c r="LZ694" s="53"/>
      <c r="MA694" s="53"/>
      <c r="MB694" s="53"/>
      <c r="MC694" s="53"/>
      <c r="MD694" s="53"/>
      <c r="ME694" s="53"/>
      <c r="MF694" s="53"/>
      <c r="MG694" s="53"/>
      <c r="MH694" s="53"/>
      <c r="MI694" s="53"/>
      <c r="MJ694" s="53"/>
      <c r="MK694" s="53"/>
      <c r="ML694" s="53"/>
      <c r="MM694" s="53"/>
      <c r="MN694" s="53"/>
      <c r="MO694" s="53"/>
      <c r="MP694" s="53"/>
      <c r="MQ694" s="53"/>
      <c r="MR694" s="53"/>
      <c r="MS694" s="53"/>
      <c r="MT694" s="53"/>
      <c r="MU694" s="53"/>
      <c r="MV694" s="53"/>
      <c r="MW694" s="53"/>
      <c r="MX694" s="53"/>
      <c r="MY694" s="53"/>
      <c r="MZ694" s="53"/>
      <c r="NA694" s="53"/>
      <c r="NB694" s="53"/>
      <c r="NC694" s="53"/>
      <c r="ND694" s="53"/>
      <c r="NE694" s="53"/>
      <c r="NF694" s="53"/>
      <c r="NG694" s="53"/>
      <c r="NH694" s="53"/>
      <c r="NI694" s="53"/>
      <c r="NJ694" s="53"/>
      <c r="NK694" s="53"/>
      <c r="NL694" s="53"/>
      <c r="NM694" s="53"/>
      <c r="NN694" s="53"/>
      <c r="NO694" s="53"/>
      <c r="NP694" s="53"/>
      <c r="NQ694" s="53"/>
      <c r="NR694" s="53"/>
      <c r="NS694" s="53"/>
      <c r="NT694" s="53"/>
      <c r="NU694" s="53"/>
      <c r="NV694" s="53"/>
      <c r="NW694" s="53"/>
      <c r="NX694" s="53"/>
      <c r="NY694" s="53"/>
      <c r="NZ694" s="53"/>
      <c r="OA694" s="53"/>
      <c r="OB694" s="53"/>
      <c r="OC694" s="53"/>
      <c r="OD694" s="53"/>
      <c r="OE694" s="53"/>
      <c r="OF694" s="53"/>
      <c r="OG694" s="53"/>
      <c r="OH694" s="53"/>
      <c r="OI694" s="53"/>
      <c r="OJ694" s="53"/>
      <c r="OK694" s="53"/>
      <c r="OL694" s="53"/>
      <c r="OM694" s="53"/>
      <c r="ON694" s="53"/>
      <c r="OO694" s="53"/>
      <c r="OP694" s="53"/>
      <c r="OQ694" s="53"/>
      <c r="OR694" s="53"/>
      <c r="OS694" s="53"/>
      <c r="OT694" s="53"/>
      <c r="OU694" s="53"/>
      <c r="OV694" s="53"/>
      <c r="OW694" s="53"/>
      <c r="OX694" s="53"/>
      <c r="OY694" s="53"/>
      <c r="OZ694" s="53"/>
      <c r="PA694" s="53"/>
      <c r="PB694" s="53"/>
      <c r="PC694" s="53"/>
      <c r="PD694" s="53"/>
      <c r="PE694" s="53"/>
      <c r="PF694" s="53"/>
      <c r="PG694" s="53"/>
      <c r="PH694" s="53"/>
      <c r="PI694" s="53"/>
      <c r="PJ694" s="53"/>
      <c r="PK694" s="53"/>
      <c r="PL694" s="53"/>
      <c r="PM694" s="53"/>
      <c r="PN694" s="53"/>
      <c r="PO694" s="53"/>
      <c r="PP694" s="53"/>
      <c r="PQ694" s="53"/>
      <c r="PR694" s="53"/>
      <c r="PS694" s="53"/>
      <c r="PT694" s="53"/>
      <c r="PU694" s="53"/>
      <c r="PV694" s="53"/>
      <c r="PW694" s="53"/>
      <c r="PX694" s="53"/>
      <c r="PY694" s="53"/>
      <c r="PZ694" s="53"/>
      <c r="QA694" s="53"/>
      <c r="QB694" s="53"/>
      <c r="QC694" s="53"/>
      <c r="QD694" s="53"/>
      <c r="QE694" s="53"/>
      <c r="QF694" s="53"/>
      <c r="QG694" s="53"/>
      <c r="QH694" s="53"/>
      <c r="QI694" s="53"/>
      <c r="QJ694" s="53"/>
      <c r="QK694" s="53"/>
      <c r="QL694" s="53"/>
      <c r="QM694" s="53"/>
      <c r="QN694" s="53"/>
      <c r="QO694" s="53"/>
      <c r="QP694" s="53"/>
      <c r="QQ694" s="53"/>
      <c r="QR694" s="53"/>
      <c r="QS694" s="53"/>
      <c r="QT694" s="53"/>
      <c r="QU694" s="53"/>
      <c r="QV694" s="53"/>
      <c r="QW694" s="53"/>
      <c r="QX694" s="53"/>
      <c r="QY694" s="53"/>
      <c r="QZ694" s="53"/>
      <c r="RA694" s="53"/>
      <c r="RB694" s="53"/>
      <c r="RC694" s="53"/>
      <c r="RD694" s="53"/>
      <c r="RE694" s="53"/>
      <c r="RF694" s="53"/>
      <c r="RG694" s="53"/>
      <c r="RH694" s="53"/>
      <c r="RI694" s="53"/>
      <c r="RJ694" s="53"/>
      <c r="RK694" s="53"/>
      <c r="RL694" s="53"/>
      <c r="RM694" s="53"/>
      <c r="RN694" s="53"/>
      <c r="RO694" s="53"/>
      <c r="RP694" s="53"/>
      <c r="RQ694" s="53"/>
      <c r="RR694" s="53"/>
      <c r="RS694" s="53"/>
      <c r="RT694" s="53"/>
      <c r="RU694" s="53"/>
      <c r="RV694" s="53"/>
      <c r="RW694" s="53"/>
      <c r="RX694" s="53"/>
      <c r="RY694" s="53"/>
      <c r="RZ694" s="53"/>
      <c r="SA694" s="53"/>
      <c r="SB694" s="53"/>
      <c r="SC694" s="53"/>
      <c r="SD694" s="53"/>
      <c r="SE694" s="53"/>
      <c r="SF694" s="53"/>
      <c r="SG694" s="53"/>
      <c r="SH694" s="53"/>
      <c r="SI694" s="53"/>
      <c r="SJ694" s="53"/>
      <c r="SK694" s="53"/>
      <c r="SL694" s="53"/>
      <c r="SM694" s="53"/>
      <c r="SN694" s="53"/>
      <c r="SO694" s="53"/>
      <c r="SP694" s="53"/>
      <c r="SQ694" s="53"/>
      <c r="SR694" s="53"/>
      <c r="SS694" s="53"/>
      <c r="ST694" s="53"/>
      <c r="SU694" s="53"/>
      <c r="SV694" s="53"/>
      <c r="SW694" s="53"/>
      <c r="SX694" s="53"/>
      <c r="SY694" s="53"/>
      <c r="SZ694" s="53"/>
      <c r="TA694" s="53"/>
      <c r="TB694" s="53"/>
      <c r="TC694" s="53"/>
      <c r="TD694" s="53"/>
      <c r="TE694" s="53"/>
      <c r="TF694" s="53"/>
      <c r="TG694" s="53"/>
      <c r="TH694" s="53"/>
      <c r="TI694" s="53"/>
      <c r="TJ694" s="53"/>
      <c r="TK694" s="53"/>
      <c r="TL694" s="53"/>
      <c r="TM694" s="53"/>
      <c r="TN694" s="53"/>
      <c r="TO694" s="53"/>
      <c r="TP694" s="53"/>
      <c r="TQ694" s="53"/>
      <c r="TR694" s="53"/>
      <c r="TS694" s="53"/>
      <c r="TT694" s="53"/>
      <c r="TU694" s="53"/>
      <c r="TV694" s="53"/>
      <c r="TW694" s="53"/>
      <c r="TX694" s="53"/>
      <c r="TY694" s="53"/>
      <c r="TZ694" s="53"/>
      <c r="UA694" s="53"/>
      <c r="UB694" s="53"/>
      <c r="UC694" s="53"/>
      <c r="UD694" s="53"/>
      <c r="UE694" s="53"/>
      <c r="UF694" s="53"/>
      <c r="UG694" s="53"/>
    </row>
    <row r="695" spans="12:553" s="19" customFormat="1" ht="15.75" customHeight="1" x14ac:dyDescent="0.2">
      <c r="L695" s="66"/>
      <c r="M695" s="66"/>
      <c r="N695" s="52"/>
      <c r="O695" s="53"/>
      <c r="P695" s="53"/>
      <c r="Q695" s="53"/>
      <c r="R695" s="53"/>
      <c r="S695" s="53"/>
      <c r="T695" s="53"/>
      <c r="U695" s="53"/>
      <c r="V695" s="53"/>
      <c r="W695" s="53"/>
      <c r="X695" s="53"/>
      <c r="Y695" s="53"/>
      <c r="Z695" s="53"/>
      <c r="AA695" s="53"/>
      <c r="AB695" s="53"/>
      <c r="AC695" s="53"/>
      <c r="AD695" s="53"/>
      <c r="AE695" s="53"/>
      <c r="AF695" s="53"/>
      <c r="AG695" s="53"/>
      <c r="AH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c r="BM695" s="53"/>
      <c r="BN695" s="53"/>
      <c r="BO695" s="53"/>
      <c r="BP695" s="53"/>
      <c r="BQ695" s="53"/>
      <c r="BR695" s="53"/>
      <c r="BS695" s="53"/>
      <c r="BT695" s="53"/>
      <c r="BU695" s="53"/>
      <c r="BV695" s="53"/>
      <c r="BW695" s="53"/>
      <c r="BX695" s="53"/>
      <c r="BY695" s="53"/>
      <c r="BZ695" s="53"/>
      <c r="CA695" s="53"/>
      <c r="CB695" s="53"/>
      <c r="CC695" s="53"/>
      <c r="CD695" s="53"/>
      <c r="CE695" s="53"/>
      <c r="CF695" s="53"/>
      <c r="CG695" s="53"/>
      <c r="CH695" s="53"/>
      <c r="CI695" s="53"/>
      <c r="CJ695" s="53"/>
      <c r="CK695" s="53"/>
      <c r="CL695" s="53"/>
      <c r="CM695" s="53"/>
      <c r="CN695" s="53"/>
      <c r="CO695" s="53"/>
      <c r="CP695" s="53"/>
      <c r="CQ695" s="53"/>
      <c r="CR695" s="53"/>
      <c r="CS695" s="53"/>
      <c r="CT695" s="53"/>
      <c r="CU695" s="53"/>
      <c r="CV695" s="53"/>
      <c r="CW695" s="53"/>
      <c r="CX695" s="53"/>
      <c r="CY695" s="53"/>
      <c r="CZ695" s="53"/>
      <c r="DA695" s="53"/>
      <c r="DB695" s="53"/>
      <c r="DC695" s="53"/>
      <c r="DD695" s="53"/>
      <c r="DE695" s="53"/>
      <c r="DF695" s="53"/>
      <c r="DG695" s="53"/>
      <c r="DH695" s="53"/>
      <c r="DI695" s="53"/>
      <c r="DJ695" s="53"/>
      <c r="DK695" s="53"/>
      <c r="DL695" s="53"/>
      <c r="DM695" s="53"/>
      <c r="DN695" s="53"/>
      <c r="DO695" s="53"/>
      <c r="DP695" s="53"/>
      <c r="DQ695" s="53"/>
      <c r="DR695" s="53"/>
      <c r="DS695" s="53"/>
      <c r="DT695" s="53"/>
      <c r="DU695" s="53"/>
      <c r="DV695" s="53"/>
      <c r="DW695" s="53"/>
      <c r="DX695" s="53"/>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3"/>
      <c r="FK695" s="53"/>
      <c r="FL695" s="53"/>
      <c r="FM695" s="53"/>
      <c r="FN695" s="53"/>
      <c r="FO695" s="53"/>
      <c r="FP695" s="53"/>
      <c r="FQ695" s="53"/>
      <c r="FR695" s="53"/>
      <c r="FS695" s="53"/>
      <c r="FT695" s="53"/>
      <c r="FU695" s="53"/>
      <c r="FV695" s="53"/>
      <c r="FW695" s="53"/>
      <c r="FX695" s="53"/>
      <c r="FY695" s="53"/>
      <c r="FZ695" s="53"/>
      <c r="GA695" s="53"/>
      <c r="GB695" s="53"/>
      <c r="GC695" s="53"/>
      <c r="GD695" s="53"/>
      <c r="GE695" s="53"/>
      <c r="GF695" s="53"/>
      <c r="GG695" s="53"/>
      <c r="GH695" s="53"/>
      <c r="GI695" s="53"/>
      <c r="GJ695" s="53"/>
      <c r="GK695" s="53"/>
      <c r="GL695" s="53"/>
      <c r="GM695" s="53"/>
      <c r="GN695" s="53"/>
      <c r="GO695" s="53"/>
      <c r="GP695" s="53"/>
      <c r="GQ695" s="53"/>
      <c r="GR695" s="53"/>
      <c r="GS695" s="53"/>
      <c r="GT695" s="53"/>
      <c r="GU695" s="53"/>
      <c r="GV695" s="53"/>
      <c r="GW695" s="53"/>
      <c r="GX695" s="53"/>
      <c r="GY695" s="53"/>
      <c r="GZ695" s="53"/>
      <c r="HA695" s="53"/>
      <c r="HB695" s="53"/>
      <c r="HC695" s="53"/>
      <c r="HD695" s="53"/>
      <c r="HE695" s="53"/>
      <c r="HF695" s="53"/>
      <c r="HG695" s="53"/>
      <c r="HH695" s="53"/>
      <c r="HI695" s="53"/>
      <c r="HJ695" s="53"/>
      <c r="HK695" s="53"/>
      <c r="HL695" s="53"/>
      <c r="HM695" s="53"/>
      <c r="HN695" s="53"/>
      <c r="HO695" s="53"/>
      <c r="HP695" s="53"/>
      <c r="HQ695" s="53"/>
      <c r="HR695" s="53"/>
      <c r="HS695" s="53"/>
      <c r="HT695" s="53"/>
      <c r="HU695" s="53"/>
      <c r="HV695" s="53"/>
      <c r="HW695" s="53"/>
      <c r="HX695" s="53"/>
      <c r="HY695" s="53"/>
      <c r="HZ695" s="53"/>
      <c r="IA695" s="53"/>
      <c r="IB695" s="53"/>
      <c r="IC695" s="53"/>
      <c r="ID695" s="53"/>
      <c r="IE695" s="53"/>
      <c r="IF695" s="53"/>
      <c r="IG695" s="53"/>
      <c r="IH695" s="53"/>
      <c r="II695" s="53"/>
      <c r="IJ695" s="53"/>
      <c r="IK695" s="53"/>
      <c r="IL695" s="53"/>
      <c r="IM695" s="53"/>
      <c r="IN695" s="53"/>
      <c r="IO695" s="53"/>
      <c r="IP695" s="53"/>
      <c r="IQ695" s="53"/>
      <c r="IR695" s="53"/>
      <c r="IS695" s="53"/>
      <c r="IT695" s="53"/>
      <c r="IU695" s="53"/>
      <c r="IV695" s="53"/>
      <c r="IW695" s="53"/>
      <c r="IX695" s="53"/>
      <c r="IY695" s="53"/>
      <c r="IZ695" s="53"/>
      <c r="JA695" s="53"/>
      <c r="JB695" s="53"/>
      <c r="JC695" s="53"/>
      <c r="JD695" s="53"/>
      <c r="JE695" s="53"/>
      <c r="JF695" s="53"/>
      <c r="JG695" s="53"/>
      <c r="JH695" s="53"/>
      <c r="JI695" s="53"/>
      <c r="JJ695" s="53"/>
      <c r="JK695" s="53"/>
      <c r="JL695" s="53"/>
      <c r="JM695" s="53"/>
      <c r="JN695" s="53"/>
      <c r="JO695" s="53"/>
      <c r="JP695" s="53"/>
      <c r="JQ695" s="53"/>
      <c r="JR695" s="53"/>
      <c r="JS695" s="53"/>
      <c r="JT695" s="53"/>
      <c r="JU695" s="53"/>
      <c r="JV695" s="53"/>
      <c r="JW695" s="53"/>
      <c r="JX695" s="53"/>
      <c r="JY695" s="53"/>
      <c r="JZ695" s="53"/>
      <c r="KA695" s="53"/>
      <c r="KB695" s="53"/>
      <c r="KC695" s="53"/>
      <c r="KD695" s="53"/>
      <c r="KE695" s="53"/>
      <c r="KF695" s="53"/>
      <c r="KG695" s="53"/>
      <c r="KH695" s="53"/>
      <c r="KI695" s="53"/>
      <c r="KJ695" s="53"/>
      <c r="KK695" s="53"/>
      <c r="KL695" s="53"/>
      <c r="KM695" s="53"/>
      <c r="KN695" s="53"/>
      <c r="KO695" s="53"/>
      <c r="KP695" s="53"/>
      <c r="KQ695" s="53"/>
      <c r="KR695" s="53"/>
      <c r="KS695" s="53"/>
      <c r="KT695" s="53"/>
      <c r="KU695" s="53"/>
      <c r="KV695" s="53"/>
      <c r="KW695" s="53"/>
      <c r="KX695" s="53"/>
      <c r="KY695" s="53"/>
      <c r="KZ695" s="53"/>
      <c r="LA695" s="53"/>
      <c r="LB695" s="53"/>
      <c r="LC695" s="53"/>
      <c r="LD695" s="53"/>
      <c r="LE695" s="53"/>
      <c r="LF695" s="53"/>
      <c r="LG695" s="53"/>
      <c r="LH695" s="53"/>
      <c r="LI695" s="53"/>
      <c r="LJ695" s="53"/>
      <c r="LK695" s="53"/>
      <c r="LL695" s="53"/>
      <c r="LM695" s="53"/>
      <c r="LN695" s="53"/>
      <c r="LO695" s="53"/>
      <c r="LP695" s="53"/>
      <c r="LQ695" s="53"/>
      <c r="LR695" s="53"/>
      <c r="LS695" s="53"/>
      <c r="LT695" s="53"/>
      <c r="LU695" s="53"/>
      <c r="LV695" s="53"/>
      <c r="LW695" s="53"/>
      <c r="LX695" s="53"/>
      <c r="LY695" s="53"/>
      <c r="LZ695" s="53"/>
      <c r="MA695" s="53"/>
      <c r="MB695" s="53"/>
      <c r="MC695" s="53"/>
      <c r="MD695" s="53"/>
      <c r="ME695" s="53"/>
      <c r="MF695" s="53"/>
      <c r="MG695" s="53"/>
      <c r="MH695" s="53"/>
      <c r="MI695" s="53"/>
      <c r="MJ695" s="53"/>
      <c r="MK695" s="53"/>
      <c r="ML695" s="53"/>
      <c r="MM695" s="53"/>
      <c r="MN695" s="53"/>
      <c r="MO695" s="53"/>
      <c r="MP695" s="53"/>
      <c r="MQ695" s="53"/>
      <c r="MR695" s="53"/>
      <c r="MS695" s="53"/>
      <c r="MT695" s="53"/>
      <c r="MU695" s="53"/>
      <c r="MV695" s="53"/>
      <c r="MW695" s="53"/>
      <c r="MX695" s="53"/>
      <c r="MY695" s="53"/>
      <c r="MZ695" s="53"/>
      <c r="NA695" s="53"/>
      <c r="NB695" s="53"/>
      <c r="NC695" s="53"/>
      <c r="ND695" s="53"/>
      <c r="NE695" s="53"/>
      <c r="NF695" s="53"/>
      <c r="NG695" s="53"/>
      <c r="NH695" s="53"/>
      <c r="NI695" s="53"/>
      <c r="NJ695" s="53"/>
      <c r="NK695" s="53"/>
      <c r="NL695" s="53"/>
      <c r="NM695" s="53"/>
      <c r="NN695" s="53"/>
      <c r="NO695" s="53"/>
      <c r="NP695" s="53"/>
      <c r="NQ695" s="53"/>
      <c r="NR695" s="53"/>
      <c r="NS695" s="53"/>
      <c r="NT695" s="53"/>
      <c r="NU695" s="53"/>
      <c r="NV695" s="53"/>
      <c r="NW695" s="53"/>
      <c r="NX695" s="53"/>
      <c r="NY695" s="53"/>
      <c r="NZ695" s="53"/>
      <c r="OA695" s="53"/>
      <c r="OB695" s="53"/>
      <c r="OC695" s="53"/>
      <c r="OD695" s="53"/>
      <c r="OE695" s="53"/>
      <c r="OF695" s="53"/>
      <c r="OG695" s="53"/>
      <c r="OH695" s="53"/>
      <c r="OI695" s="53"/>
      <c r="OJ695" s="53"/>
      <c r="OK695" s="53"/>
      <c r="OL695" s="53"/>
      <c r="OM695" s="53"/>
      <c r="ON695" s="53"/>
      <c r="OO695" s="53"/>
      <c r="OP695" s="53"/>
      <c r="OQ695" s="53"/>
      <c r="OR695" s="53"/>
      <c r="OS695" s="53"/>
      <c r="OT695" s="53"/>
      <c r="OU695" s="53"/>
      <c r="OV695" s="53"/>
      <c r="OW695" s="53"/>
      <c r="OX695" s="53"/>
      <c r="OY695" s="53"/>
      <c r="OZ695" s="53"/>
      <c r="PA695" s="53"/>
      <c r="PB695" s="53"/>
      <c r="PC695" s="53"/>
      <c r="PD695" s="53"/>
      <c r="PE695" s="53"/>
      <c r="PF695" s="53"/>
      <c r="PG695" s="53"/>
      <c r="PH695" s="53"/>
      <c r="PI695" s="53"/>
      <c r="PJ695" s="53"/>
      <c r="PK695" s="53"/>
      <c r="PL695" s="53"/>
      <c r="PM695" s="53"/>
      <c r="PN695" s="53"/>
      <c r="PO695" s="53"/>
      <c r="PP695" s="53"/>
      <c r="PQ695" s="53"/>
      <c r="PR695" s="53"/>
      <c r="PS695" s="53"/>
      <c r="PT695" s="53"/>
      <c r="PU695" s="53"/>
      <c r="PV695" s="53"/>
      <c r="PW695" s="53"/>
      <c r="PX695" s="53"/>
      <c r="PY695" s="53"/>
      <c r="PZ695" s="53"/>
      <c r="QA695" s="53"/>
      <c r="QB695" s="53"/>
      <c r="QC695" s="53"/>
      <c r="QD695" s="53"/>
      <c r="QE695" s="53"/>
      <c r="QF695" s="53"/>
      <c r="QG695" s="53"/>
      <c r="QH695" s="53"/>
      <c r="QI695" s="53"/>
      <c r="QJ695" s="53"/>
      <c r="QK695" s="53"/>
      <c r="QL695" s="53"/>
      <c r="QM695" s="53"/>
      <c r="QN695" s="53"/>
      <c r="QO695" s="53"/>
      <c r="QP695" s="53"/>
      <c r="QQ695" s="53"/>
      <c r="QR695" s="53"/>
      <c r="QS695" s="53"/>
      <c r="QT695" s="53"/>
      <c r="QU695" s="53"/>
      <c r="QV695" s="53"/>
      <c r="QW695" s="53"/>
      <c r="QX695" s="53"/>
      <c r="QY695" s="53"/>
      <c r="QZ695" s="53"/>
      <c r="RA695" s="53"/>
      <c r="RB695" s="53"/>
      <c r="RC695" s="53"/>
      <c r="RD695" s="53"/>
      <c r="RE695" s="53"/>
      <c r="RF695" s="53"/>
      <c r="RG695" s="53"/>
      <c r="RH695" s="53"/>
      <c r="RI695" s="53"/>
      <c r="RJ695" s="53"/>
      <c r="RK695" s="53"/>
      <c r="RL695" s="53"/>
      <c r="RM695" s="53"/>
      <c r="RN695" s="53"/>
      <c r="RO695" s="53"/>
      <c r="RP695" s="53"/>
      <c r="RQ695" s="53"/>
      <c r="RR695" s="53"/>
      <c r="RS695" s="53"/>
      <c r="RT695" s="53"/>
      <c r="RU695" s="53"/>
      <c r="RV695" s="53"/>
      <c r="RW695" s="53"/>
      <c r="RX695" s="53"/>
      <c r="RY695" s="53"/>
      <c r="RZ695" s="53"/>
      <c r="SA695" s="53"/>
      <c r="SB695" s="53"/>
      <c r="SC695" s="53"/>
      <c r="SD695" s="53"/>
      <c r="SE695" s="53"/>
      <c r="SF695" s="53"/>
      <c r="SG695" s="53"/>
      <c r="SH695" s="53"/>
      <c r="SI695" s="53"/>
      <c r="SJ695" s="53"/>
      <c r="SK695" s="53"/>
      <c r="SL695" s="53"/>
      <c r="SM695" s="53"/>
      <c r="SN695" s="53"/>
      <c r="SO695" s="53"/>
      <c r="SP695" s="53"/>
      <c r="SQ695" s="53"/>
      <c r="SR695" s="53"/>
      <c r="SS695" s="53"/>
      <c r="ST695" s="53"/>
      <c r="SU695" s="53"/>
      <c r="SV695" s="53"/>
      <c r="SW695" s="53"/>
      <c r="SX695" s="53"/>
      <c r="SY695" s="53"/>
      <c r="SZ695" s="53"/>
      <c r="TA695" s="53"/>
      <c r="TB695" s="53"/>
      <c r="TC695" s="53"/>
      <c r="TD695" s="53"/>
      <c r="TE695" s="53"/>
      <c r="TF695" s="53"/>
      <c r="TG695" s="53"/>
      <c r="TH695" s="53"/>
      <c r="TI695" s="53"/>
      <c r="TJ695" s="53"/>
      <c r="TK695" s="53"/>
      <c r="TL695" s="53"/>
      <c r="TM695" s="53"/>
      <c r="TN695" s="53"/>
      <c r="TO695" s="53"/>
      <c r="TP695" s="53"/>
      <c r="TQ695" s="53"/>
      <c r="TR695" s="53"/>
      <c r="TS695" s="53"/>
      <c r="TT695" s="53"/>
      <c r="TU695" s="53"/>
      <c r="TV695" s="53"/>
      <c r="TW695" s="53"/>
      <c r="TX695" s="53"/>
      <c r="TY695" s="53"/>
      <c r="TZ695" s="53"/>
      <c r="UA695" s="53"/>
      <c r="UB695" s="53"/>
      <c r="UC695" s="53"/>
      <c r="UD695" s="53"/>
      <c r="UE695" s="53"/>
      <c r="UF695" s="53"/>
      <c r="UG695" s="53"/>
    </row>
    <row r="696" spans="12:553" s="19" customFormat="1" ht="15.75" customHeight="1" x14ac:dyDescent="0.2">
      <c r="L696" s="66"/>
      <c r="M696" s="66"/>
      <c r="N696" s="52"/>
      <c r="O696" s="53"/>
      <c r="P696" s="53"/>
      <c r="Q696" s="53"/>
      <c r="R696" s="53"/>
      <c r="S696" s="53"/>
      <c r="T696" s="53"/>
      <c r="U696" s="53"/>
      <c r="V696" s="53"/>
      <c r="W696" s="53"/>
      <c r="X696" s="53"/>
      <c r="Y696" s="53"/>
      <c r="Z696" s="53"/>
      <c r="AA696" s="53"/>
      <c r="AB696" s="53"/>
      <c r="AC696" s="53"/>
      <c r="AD696" s="53"/>
      <c r="AE696" s="53"/>
      <c r="AF696" s="53"/>
      <c r="AG696" s="53"/>
      <c r="AH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c r="BM696" s="53"/>
      <c r="BN696" s="53"/>
      <c r="BO696" s="53"/>
      <c r="BP696" s="53"/>
      <c r="BQ696" s="53"/>
      <c r="BR696" s="53"/>
      <c r="BS696" s="53"/>
      <c r="BT696" s="53"/>
      <c r="BU696" s="53"/>
      <c r="BV696" s="53"/>
      <c r="BW696" s="53"/>
      <c r="BX696" s="53"/>
      <c r="BY696" s="53"/>
      <c r="BZ696" s="53"/>
      <c r="CA696" s="53"/>
      <c r="CB696" s="53"/>
      <c r="CC696" s="53"/>
      <c r="CD696" s="53"/>
      <c r="CE696" s="53"/>
      <c r="CF696" s="53"/>
      <c r="CG696" s="53"/>
      <c r="CH696" s="53"/>
      <c r="CI696" s="53"/>
      <c r="CJ696" s="53"/>
      <c r="CK696" s="53"/>
      <c r="CL696" s="53"/>
      <c r="CM696" s="53"/>
      <c r="CN696" s="53"/>
      <c r="CO696" s="53"/>
      <c r="CP696" s="53"/>
      <c r="CQ696" s="53"/>
      <c r="CR696" s="53"/>
      <c r="CS696" s="53"/>
      <c r="CT696" s="53"/>
      <c r="CU696" s="53"/>
      <c r="CV696" s="53"/>
      <c r="CW696" s="53"/>
      <c r="CX696" s="53"/>
      <c r="CY696" s="53"/>
      <c r="CZ696" s="53"/>
      <c r="DA696" s="53"/>
      <c r="DB696" s="53"/>
      <c r="DC696" s="53"/>
      <c r="DD696" s="53"/>
      <c r="DE696" s="53"/>
      <c r="DF696" s="53"/>
      <c r="DG696" s="53"/>
      <c r="DH696" s="53"/>
      <c r="DI696" s="53"/>
      <c r="DJ696" s="53"/>
      <c r="DK696" s="53"/>
      <c r="DL696" s="53"/>
      <c r="DM696" s="53"/>
      <c r="DN696" s="53"/>
      <c r="DO696" s="53"/>
      <c r="DP696" s="53"/>
      <c r="DQ696" s="53"/>
      <c r="DR696" s="53"/>
      <c r="DS696" s="53"/>
      <c r="DT696" s="53"/>
      <c r="DU696" s="53"/>
      <c r="DV696" s="53"/>
      <c r="DW696" s="53"/>
      <c r="DX696" s="53"/>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3"/>
      <c r="FK696" s="53"/>
      <c r="FL696" s="53"/>
      <c r="FM696" s="53"/>
      <c r="FN696" s="53"/>
      <c r="FO696" s="53"/>
      <c r="FP696" s="53"/>
      <c r="FQ696" s="53"/>
      <c r="FR696" s="53"/>
      <c r="FS696" s="53"/>
      <c r="FT696" s="53"/>
      <c r="FU696" s="53"/>
      <c r="FV696" s="53"/>
      <c r="FW696" s="53"/>
      <c r="FX696" s="53"/>
      <c r="FY696" s="53"/>
      <c r="FZ696" s="53"/>
      <c r="GA696" s="53"/>
      <c r="GB696" s="53"/>
      <c r="GC696" s="53"/>
      <c r="GD696" s="53"/>
      <c r="GE696" s="53"/>
      <c r="GF696" s="53"/>
      <c r="GG696" s="53"/>
      <c r="GH696" s="53"/>
      <c r="GI696" s="53"/>
      <c r="GJ696" s="53"/>
      <c r="GK696" s="53"/>
      <c r="GL696" s="53"/>
      <c r="GM696" s="53"/>
      <c r="GN696" s="53"/>
      <c r="GO696" s="53"/>
      <c r="GP696" s="53"/>
      <c r="GQ696" s="53"/>
      <c r="GR696" s="53"/>
      <c r="GS696" s="53"/>
      <c r="GT696" s="53"/>
      <c r="GU696" s="53"/>
      <c r="GV696" s="53"/>
      <c r="GW696" s="53"/>
      <c r="GX696" s="53"/>
      <c r="GY696" s="53"/>
      <c r="GZ696" s="53"/>
      <c r="HA696" s="53"/>
      <c r="HB696" s="53"/>
      <c r="HC696" s="53"/>
      <c r="HD696" s="53"/>
      <c r="HE696" s="53"/>
      <c r="HF696" s="53"/>
      <c r="HG696" s="53"/>
      <c r="HH696" s="53"/>
      <c r="HI696" s="53"/>
      <c r="HJ696" s="53"/>
      <c r="HK696" s="53"/>
      <c r="HL696" s="53"/>
      <c r="HM696" s="53"/>
      <c r="HN696" s="53"/>
      <c r="HO696" s="53"/>
      <c r="HP696" s="53"/>
      <c r="HQ696" s="53"/>
      <c r="HR696" s="53"/>
      <c r="HS696" s="53"/>
      <c r="HT696" s="53"/>
      <c r="HU696" s="53"/>
      <c r="HV696" s="53"/>
      <c r="HW696" s="53"/>
      <c r="HX696" s="53"/>
      <c r="HY696" s="53"/>
      <c r="HZ696" s="53"/>
      <c r="IA696" s="53"/>
      <c r="IB696" s="53"/>
      <c r="IC696" s="53"/>
      <c r="ID696" s="53"/>
      <c r="IE696" s="53"/>
      <c r="IF696" s="53"/>
      <c r="IG696" s="53"/>
      <c r="IH696" s="53"/>
      <c r="II696" s="53"/>
      <c r="IJ696" s="53"/>
      <c r="IK696" s="53"/>
      <c r="IL696" s="53"/>
      <c r="IM696" s="53"/>
      <c r="IN696" s="53"/>
      <c r="IO696" s="53"/>
      <c r="IP696" s="53"/>
      <c r="IQ696" s="53"/>
      <c r="IR696" s="53"/>
      <c r="IS696" s="53"/>
      <c r="IT696" s="53"/>
      <c r="IU696" s="53"/>
      <c r="IV696" s="53"/>
      <c r="IW696" s="53"/>
      <c r="IX696" s="53"/>
      <c r="IY696" s="53"/>
      <c r="IZ696" s="53"/>
      <c r="JA696" s="53"/>
      <c r="JB696" s="53"/>
      <c r="JC696" s="53"/>
      <c r="JD696" s="53"/>
      <c r="JE696" s="53"/>
      <c r="JF696" s="53"/>
      <c r="JG696" s="53"/>
      <c r="JH696" s="53"/>
      <c r="JI696" s="53"/>
      <c r="JJ696" s="53"/>
      <c r="JK696" s="53"/>
      <c r="JL696" s="53"/>
      <c r="JM696" s="53"/>
      <c r="JN696" s="53"/>
      <c r="JO696" s="53"/>
      <c r="JP696" s="53"/>
      <c r="JQ696" s="53"/>
      <c r="JR696" s="53"/>
      <c r="JS696" s="53"/>
      <c r="JT696" s="53"/>
      <c r="JU696" s="53"/>
      <c r="JV696" s="53"/>
      <c r="JW696" s="53"/>
      <c r="JX696" s="53"/>
      <c r="JY696" s="53"/>
      <c r="JZ696" s="53"/>
      <c r="KA696" s="53"/>
      <c r="KB696" s="53"/>
      <c r="KC696" s="53"/>
      <c r="KD696" s="53"/>
      <c r="KE696" s="53"/>
      <c r="KF696" s="53"/>
      <c r="KG696" s="53"/>
      <c r="KH696" s="53"/>
      <c r="KI696" s="53"/>
      <c r="KJ696" s="53"/>
      <c r="KK696" s="53"/>
      <c r="KL696" s="53"/>
      <c r="KM696" s="53"/>
      <c r="KN696" s="53"/>
      <c r="KO696" s="53"/>
      <c r="KP696" s="53"/>
      <c r="KQ696" s="53"/>
      <c r="KR696" s="53"/>
      <c r="KS696" s="53"/>
      <c r="KT696" s="53"/>
      <c r="KU696" s="53"/>
      <c r="KV696" s="53"/>
      <c r="KW696" s="53"/>
      <c r="KX696" s="53"/>
      <c r="KY696" s="53"/>
      <c r="KZ696" s="53"/>
      <c r="LA696" s="53"/>
      <c r="LB696" s="53"/>
      <c r="LC696" s="53"/>
      <c r="LD696" s="53"/>
      <c r="LE696" s="53"/>
      <c r="LF696" s="53"/>
      <c r="LG696" s="53"/>
      <c r="LH696" s="53"/>
      <c r="LI696" s="53"/>
      <c r="LJ696" s="53"/>
      <c r="LK696" s="53"/>
      <c r="LL696" s="53"/>
      <c r="LM696" s="53"/>
      <c r="LN696" s="53"/>
      <c r="LO696" s="53"/>
      <c r="LP696" s="53"/>
      <c r="LQ696" s="53"/>
      <c r="LR696" s="53"/>
      <c r="LS696" s="53"/>
      <c r="LT696" s="53"/>
      <c r="LU696" s="53"/>
      <c r="LV696" s="53"/>
      <c r="LW696" s="53"/>
      <c r="LX696" s="53"/>
      <c r="LY696" s="53"/>
      <c r="LZ696" s="53"/>
      <c r="MA696" s="53"/>
      <c r="MB696" s="53"/>
      <c r="MC696" s="53"/>
      <c r="MD696" s="53"/>
      <c r="ME696" s="53"/>
      <c r="MF696" s="53"/>
      <c r="MG696" s="53"/>
      <c r="MH696" s="53"/>
      <c r="MI696" s="53"/>
      <c r="MJ696" s="53"/>
      <c r="MK696" s="53"/>
      <c r="ML696" s="53"/>
      <c r="MM696" s="53"/>
      <c r="MN696" s="53"/>
      <c r="MO696" s="53"/>
      <c r="MP696" s="53"/>
      <c r="MQ696" s="53"/>
      <c r="MR696" s="53"/>
      <c r="MS696" s="53"/>
      <c r="MT696" s="53"/>
      <c r="MU696" s="53"/>
      <c r="MV696" s="53"/>
      <c r="MW696" s="53"/>
      <c r="MX696" s="53"/>
      <c r="MY696" s="53"/>
      <c r="MZ696" s="53"/>
      <c r="NA696" s="53"/>
      <c r="NB696" s="53"/>
      <c r="NC696" s="53"/>
      <c r="ND696" s="53"/>
      <c r="NE696" s="53"/>
      <c r="NF696" s="53"/>
      <c r="NG696" s="53"/>
      <c r="NH696" s="53"/>
      <c r="NI696" s="53"/>
      <c r="NJ696" s="53"/>
      <c r="NK696" s="53"/>
      <c r="NL696" s="53"/>
      <c r="NM696" s="53"/>
      <c r="NN696" s="53"/>
      <c r="NO696" s="53"/>
      <c r="NP696" s="53"/>
      <c r="NQ696" s="53"/>
      <c r="NR696" s="53"/>
      <c r="NS696" s="53"/>
      <c r="NT696" s="53"/>
      <c r="NU696" s="53"/>
      <c r="NV696" s="53"/>
      <c r="NW696" s="53"/>
      <c r="NX696" s="53"/>
      <c r="NY696" s="53"/>
      <c r="NZ696" s="53"/>
      <c r="OA696" s="53"/>
      <c r="OB696" s="53"/>
      <c r="OC696" s="53"/>
      <c r="OD696" s="53"/>
      <c r="OE696" s="53"/>
      <c r="OF696" s="53"/>
      <c r="OG696" s="53"/>
      <c r="OH696" s="53"/>
      <c r="OI696" s="53"/>
      <c r="OJ696" s="53"/>
      <c r="OK696" s="53"/>
      <c r="OL696" s="53"/>
      <c r="OM696" s="53"/>
      <c r="ON696" s="53"/>
      <c r="OO696" s="53"/>
      <c r="OP696" s="53"/>
      <c r="OQ696" s="53"/>
      <c r="OR696" s="53"/>
      <c r="OS696" s="53"/>
      <c r="OT696" s="53"/>
      <c r="OU696" s="53"/>
      <c r="OV696" s="53"/>
      <c r="OW696" s="53"/>
      <c r="OX696" s="53"/>
      <c r="OY696" s="53"/>
      <c r="OZ696" s="53"/>
      <c r="PA696" s="53"/>
      <c r="PB696" s="53"/>
      <c r="PC696" s="53"/>
      <c r="PD696" s="53"/>
      <c r="PE696" s="53"/>
      <c r="PF696" s="53"/>
      <c r="PG696" s="53"/>
      <c r="PH696" s="53"/>
      <c r="PI696" s="53"/>
      <c r="PJ696" s="53"/>
      <c r="PK696" s="53"/>
      <c r="PL696" s="53"/>
      <c r="PM696" s="53"/>
      <c r="PN696" s="53"/>
      <c r="PO696" s="53"/>
      <c r="PP696" s="53"/>
      <c r="PQ696" s="53"/>
      <c r="PR696" s="53"/>
      <c r="PS696" s="53"/>
      <c r="PT696" s="53"/>
      <c r="PU696" s="53"/>
      <c r="PV696" s="53"/>
      <c r="PW696" s="53"/>
      <c r="PX696" s="53"/>
      <c r="PY696" s="53"/>
      <c r="PZ696" s="53"/>
      <c r="QA696" s="53"/>
      <c r="QB696" s="53"/>
      <c r="QC696" s="53"/>
      <c r="QD696" s="53"/>
      <c r="QE696" s="53"/>
      <c r="QF696" s="53"/>
      <c r="QG696" s="53"/>
      <c r="QH696" s="53"/>
      <c r="QI696" s="53"/>
      <c r="QJ696" s="53"/>
      <c r="QK696" s="53"/>
      <c r="QL696" s="53"/>
      <c r="QM696" s="53"/>
      <c r="QN696" s="53"/>
      <c r="QO696" s="53"/>
      <c r="QP696" s="53"/>
      <c r="QQ696" s="53"/>
      <c r="QR696" s="53"/>
      <c r="QS696" s="53"/>
      <c r="QT696" s="53"/>
      <c r="QU696" s="53"/>
      <c r="QV696" s="53"/>
      <c r="QW696" s="53"/>
      <c r="QX696" s="53"/>
      <c r="QY696" s="53"/>
      <c r="QZ696" s="53"/>
      <c r="RA696" s="53"/>
      <c r="RB696" s="53"/>
      <c r="RC696" s="53"/>
      <c r="RD696" s="53"/>
      <c r="RE696" s="53"/>
      <c r="RF696" s="53"/>
      <c r="RG696" s="53"/>
      <c r="RH696" s="53"/>
      <c r="RI696" s="53"/>
      <c r="RJ696" s="53"/>
      <c r="RK696" s="53"/>
      <c r="RL696" s="53"/>
      <c r="RM696" s="53"/>
      <c r="RN696" s="53"/>
      <c r="RO696" s="53"/>
      <c r="RP696" s="53"/>
      <c r="RQ696" s="53"/>
      <c r="RR696" s="53"/>
      <c r="RS696" s="53"/>
      <c r="RT696" s="53"/>
      <c r="RU696" s="53"/>
      <c r="RV696" s="53"/>
      <c r="RW696" s="53"/>
      <c r="RX696" s="53"/>
      <c r="RY696" s="53"/>
      <c r="RZ696" s="53"/>
      <c r="SA696" s="53"/>
      <c r="SB696" s="53"/>
      <c r="SC696" s="53"/>
      <c r="SD696" s="53"/>
      <c r="SE696" s="53"/>
      <c r="SF696" s="53"/>
      <c r="SG696" s="53"/>
      <c r="SH696" s="53"/>
      <c r="SI696" s="53"/>
      <c r="SJ696" s="53"/>
      <c r="SK696" s="53"/>
      <c r="SL696" s="53"/>
      <c r="SM696" s="53"/>
      <c r="SN696" s="53"/>
      <c r="SO696" s="53"/>
      <c r="SP696" s="53"/>
      <c r="SQ696" s="53"/>
      <c r="SR696" s="53"/>
      <c r="SS696" s="53"/>
      <c r="ST696" s="53"/>
      <c r="SU696" s="53"/>
      <c r="SV696" s="53"/>
      <c r="SW696" s="53"/>
      <c r="SX696" s="53"/>
      <c r="SY696" s="53"/>
      <c r="SZ696" s="53"/>
      <c r="TA696" s="53"/>
      <c r="TB696" s="53"/>
      <c r="TC696" s="53"/>
      <c r="TD696" s="53"/>
      <c r="TE696" s="53"/>
      <c r="TF696" s="53"/>
      <c r="TG696" s="53"/>
      <c r="TH696" s="53"/>
      <c r="TI696" s="53"/>
      <c r="TJ696" s="53"/>
      <c r="TK696" s="53"/>
      <c r="TL696" s="53"/>
      <c r="TM696" s="53"/>
      <c r="TN696" s="53"/>
      <c r="TO696" s="53"/>
      <c r="TP696" s="53"/>
      <c r="TQ696" s="53"/>
      <c r="TR696" s="53"/>
      <c r="TS696" s="53"/>
      <c r="TT696" s="53"/>
      <c r="TU696" s="53"/>
      <c r="TV696" s="53"/>
      <c r="TW696" s="53"/>
      <c r="TX696" s="53"/>
      <c r="TY696" s="53"/>
      <c r="TZ696" s="53"/>
      <c r="UA696" s="53"/>
      <c r="UB696" s="53"/>
      <c r="UC696" s="53"/>
      <c r="UD696" s="53"/>
      <c r="UE696" s="53"/>
      <c r="UF696" s="53"/>
      <c r="UG696" s="53"/>
    </row>
    <row r="697" spans="12:553" s="19" customFormat="1" ht="15.75" customHeight="1" x14ac:dyDescent="0.2">
      <c r="L697" s="66"/>
      <c r="M697" s="66"/>
      <c r="N697" s="52"/>
      <c r="O697" s="53"/>
      <c r="P697" s="53"/>
      <c r="Q697" s="53"/>
      <c r="R697" s="53"/>
      <c r="S697" s="53"/>
      <c r="T697" s="53"/>
      <c r="U697" s="53"/>
      <c r="V697" s="53"/>
      <c r="W697" s="53"/>
      <c r="X697" s="53"/>
      <c r="Y697" s="53"/>
      <c r="Z697" s="53"/>
      <c r="AA697" s="53"/>
      <c r="AB697" s="53"/>
      <c r="AC697" s="53"/>
      <c r="AD697" s="53"/>
      <c r="AE697" s="53"/>
      <c r="AF697" s="53"/>
      <c r="AG697" s="53"/>
      <c r="AH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c r="BM697" s="53"/>
      <c r="BN697" s="53"/>
      <c r="BO697" s="53"/>
      <c r="BP697" s="53"/>
      <c r="BQ697" s="53"/>
      <c r="BR697" s="53"/>
      <c r="BS697" s="53"/>
      <c r="BT697" s="53"/>
      <c r="BU697" s="53"/>
      <c r="BV697" s="53"/>
      <c r="BW697" s="53"/>
      <c r="BX697" s="53"/>
      <c r="BY697" s="53"/>
      <c r="BZ697" s="53"/>
      <c r="CA697" s="53"/>
      <c r="CB697" s="53"/>
      <c r="CC697" s="53"/>
      <c r="CD697" s="53"/>
      <c r="CE697" s="53"/>
      <c r="CF697" s="53"/>
      <c r="CG697" s="53"/>
      <c r="CH697" s="53"/>
      <c r="CI697" s="53"/>
      <c r="CJ697" s="53"/>
      <c r="CK697" s="53"/>
      <c r="CL697" s="53"/>
      <c r="CM697" s="53"/>
      <c r="CN697" s="53"/>
      <c r="CO697" s="53"/>
      <c r="CP697" s="53"/>
      <c r="CQ697" s="53"/>
      <c r="CR697" s="53"/>
      <c r="CS697" s="53"/>
      <c r="CT697" s="53"/>
      <c r="CU697" s="53"/>
      <c r="CV697" s="53"/>
      <c r="CW697" s="53"/>
      <c r="CX697" s="53"/>
      <c r="CY697" s="53"/>
      <c r="CZ697" s="53"/>
      <c r="DA697" s="53"/>
      <c r="DB697" s="53"/>
      <c r="DC697" s="53"/>
      <c r="DD697" s="53"/>
      <c r="DE697" s="53"/>
      <c r="DF697" s="53"/>
      <c r="DG697" s="53"/>
      <c r="DH697" s="53"/>
      <c r="DI697" s="53"/>
      <c r="DJ697" s="53"/>
      <c r="DK697" s="53"/>
      <c r="DL697" s="53"/>
      <c r="DM697" s="53"/>
      <c r="DN697" s="53"/>
      <c r="DO697" s="53"/>
      <c r="DP697" s="53"/>
      <c r="DQ697" s="53"/>
      <c r="DR697" s="53"/>
      <c r="DS697" s="53"/>
      <c r="DT697" s="53"/>
      <c r="DU697" s="53"/>
      <c r="DV697" s="53"/>
      <c r="DW697" s="53"/>
      <c r="DX697" s="53"/>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3"/>
      <c r="FK697" s="53"/>
      <c r="FL697" s="53"/>
      <c r="FM697" s="53"/>
      <c r="FN697" s="53"/>
      <c r="FO697" s="53"/>
      <c r="FP697" s="53"/>
      <c r="FQ697" s="53"/>
      <c r="FR697" s="53"/>
      <c r="FS697" s="53"/>
      <c r="FT697" s="53"/>
      <c r="FU697" s="53"/>
      <c r="FV697" s="53"/>
      <c r="FW697" s="53"/>
      <c r="FX697" s="53"/>
      <c r="FY697" s="53"/>
      <c r="FZ697" s="53"/>
      <c r="GA697" s="53"/>
      <c r="GB697" s="53"/>
      <c r="GC697" s="53"/>
      <c r="GD697" s="53"/>
      <c r="GE697" s="53"/>
      <c r="GF697" s="53"/>
      <c r="GG697" s="53"/>
      <c r="GH697" s="53"/>
      <c r="GI697" s="53"/>
      <c r="GJ697" s="53"/>
      <c r="GK697" s="53"/>
      <c r="GL697" s="53"/>
      <c r="GM697" s="53"/>
      <c r="GN697" s="53"/>
      <c r="GO697" s="53"/>
      <c r="GP697" s="53"/>
      <c r="GQ697" s="53"/>
      <c r="GR697" s="53"/>
      <c r="GS697" s="53"/>
      <c r="GT697" s="53"/>
      <c r="GU697" s="53"/>
      <c r="GV697" s="53"/>
      <c r="GW697" s="53"/>
      <c r="GX697" s="53"/>
      <c r="GY697" s="53"/>
      <c r="GZ697" s="53"/>
      <c r="HA697" s="53"/>
      <c r="HB697" s="53"/>
      <c r="HC697" s="53"/>
      <c r="HD697" s="53"/>
      <c r="HE697" s="53"/>
      <c r="HF697" s="53"/>
      <c r="HG697" s="53"/>
      <c r="HH697" s="53"/>
      <c r="HI697" s="53"/>
      <c r="HJ697" s="53"/>
      <c r="HK697" s="53"/>
      <c r="HL697" s="53"/>
      <c r="HM697" s="53"/>
      <c r="HN697" s="53"/>
      <c r="HO697" s="53"/>
      <c r="HP697" s="53"/>
      <c r="HQ697" s="53"/>
      <c r="HR697" s="53"/>
      <c r="HS697" s="53"/>
      <c r="HT697" s="53"/>
      <c r="HU697" s="53"/>
      <c r="HV697" s="53"/>
      <c r="HW697" s="53"/>
      <c r="HX697" s="53"/>
      <c r="HY697" s="53"/>
      <c r="HZ697" s="53"/>
      <c r="IA697" s="53"/>
      <c r="IB697" s="53"/>
      <c r="IC697" s="53"/>
      <c r="ID697" s="53"/>
      <c r="IE697" s="53"/>
      <c r="IF697" s="53"/>
      <c r="IG697" s="53"/>
      <c r="IH697" s="53"/>
      <c r="II697" s="53"/>
      <c r="IJ697" s="53"/>
      <c r="IK697" s="53"/>
      <c r="IL697" s="53"/>
      <c r="IM697" s="53"/>
      <c r="IN697" s="53"/>
      <c r="IO697" s="53"/>
      <c r="IP697" s="53"/>
      <c r="IQ697" s="53"/>
      <c r="IR697" s="53"/>
      <c r="IS697" s="53"/>
      <c r="IT697" s="53"/>
      <c r="IU697" s="53"/>
      <c r="IV697" s="53"/>
      <c r="IW697" s="53"/>
      <c r="IX697" s="53"/>
      <c r="IY697" s="53"/>
      <c r="IZ697" s="53"/>
      <c r="JA697" s="53"/>
      <c r="JB697" s="53"/>
      <c r="JC697" s="53"/>
      <c r="JD697" s="53"/>
      <c r="JE697" s="53"/>
      <c r="JF697" s="53"/>
      <c r="JG697" s="53"/>
      <c r="JH697" s="53"/>
      <c r="JI697" s="53"/>
      <c r="JJ697" s="53"/>
      <c r="JK697" s="53"/>
      <c r="JL697" s="53"/>
      <c r="JM697" s="53"/>
      <c r="JN697" s="53"/>
      <c r="JO697" s="53"/>
      <c r="JP697" s="53"/>
      <c r="JQ697" s="53"/>
      <c r="JR697" s="53"/>
      <c r="JS697" s="53"/>
      <c r="JT697" s="53"/>
      <c r="JU697" s="53"/>
      <c r="JV697" s="53"/>
      <c r="JW697" s="53"/>
      <c r="JX697" s="53"/>
      <c r="JY697" s="53"/>
      <c r="JZ697" s="53"/>
      <c r="KA697" s="53"/>
      <c r="KB697" s="53"/>
      <c r="KC697" s="53"/>
      <c r="KD697" s="53"/>
      <c r="KE697" s="53"/>
      <c r="KF697" s="53"/>
      <c r="KG697" s="53"/>
      <c r="KH697" s="53"/>
      <c r="KI697" s="53"/>
      <c r="KJ697" s="53"/>
      <c r="KK697" s="53"/>
      <c r="KL697" s="53"/>
      <c r="KM697" s="53"/>
      <c r="KN697" s="53"/>
      <c r="KO697" s="53"/>
      <c r="KP697" s="53"/>
      <c r="KQ697" s="53"/>
      <c r="KR697" s="53"/>
      <c r="KS697" s="53"/>
      <c r="KT697" s="53"/>
      <c r="KU697" s="53"/>
      <c r="KV697" s="53"/>
      <c r="KW697" s="53"/>
      <c r="KX697" s="53"/>
      <c r="KY697" s="53"/>
      <c r="KZ697" s="53"/>
      <c r="LA697" s="53"/>
      <c r="LB697" s="53"/>
      <c r="LC697" s="53"/>
      <c r="LD697" s="53"/>
      <c r="LE697" s="53"/>
      <c r="LF697" s="53"/>
      <c r="LG697" s="53"/>
      <c r="LH697" s="53"/>
      <c r="LI697" s="53"/>
      <c r="LJ697" s="53"/>
      <c r="LK697" s="53"/>
      <c r="LL697" s="53"/>
      <c r="LM697" s="53"/>
      <c r="LN697" s="53"/>
      <c r="LO697" s="53"/>
      <c r="LP697" s="53"/>
      <c r="LQ697" s="53"/>
      <c r="LR697" s="53"/>
      <c r="LS697" s="53"/>
      <c r="LT697" s="53"/>
      <c r="LU697" s="53"/>
      <c r="LV697" s="53"/>
      <c r="LW697" s="53"/>
      <c r="LX697" s="53"/>
      <c r="LY697" s="53"/>
      <c r="LZ697" s="53"/>
      <c r="MA697" s="53"/>
      <c r="MB697" s="53"/>
      <c r="MC697" s="53"/>
      <c r="MD697" s="53"/>
      <c r="ME697" s="53"/>
      <c r="MF697" s="53"/>
      <c r="MG697" s="53"/>
      <c r="MH697" s="53"/>
      <c r="MI697" s="53"/>
      <c r="MJ697" s="53"/>
      <c r="MK697" s="53"/>
      <c r="ML697" s="53"/>
      <c r="MM697" s="53"/>
      <c r="MN697" s="53"/>
      <c r="MO697" s="53"/>
      <c r="MP697" s="53"/>
      <c r="MQ697" s="53"/>
      <c r="MR697" s="53"/>
      <c r="MS697" s="53"/>
      <c r="MT697" s="53"/>
      <c r="MU697" s="53"/>
      <c r="MV697" s="53"/>
      <c r="MW697" s="53"/>
      <c r="MX697" s="53"/>
      <c r="MY697" s="53"/>
      <c r="MZ697" s="53"/>
      <c r="NA697" s="53"/>
      <c r="NB697" s="53"/>
      <c r="NC697" s="53"/>
      <c r="ND697" s="53"/>
      <c r="NE697" s="53"/>
      <c r="NF697" s="53"/>
      <c r="NG697" s="53"/>
      <c r="NH697" s="53"/>
      <c r="NI697" s="53"/>
      <c r="NJ697" s="53"/>
      <c r="NK697" s="53"/>
      <c r="NL697" s="53"/>
      <c r="NM697" s="53"/>
      <c r="NN697" s="53"/>
      <c r="NO697" s="53"/>
      <c r="NP697" s="53"/>
      <c r="NQ697" s="53"/>
      <c r="NR697" s="53"/>
      <c r="NS697" s="53"/>
      <c r="NT697" s="53"/>
      <c r="NU697" s="53"/>
      <c r="NV697" s="53"/>
      <c r="NW697" s="53"/>
      <c r="NX697" s="53"/>
      <c r="NY697" s="53"/>
      <c r="NZ697" s="53"/>
      <c r="OA697" s="53"/>
      <c r="OB697" s="53"/>
      <c r="OC697" s="53"/>
      <c r="OD697" s="53"/>
      <c r="OE697" s="53"/>
      <c r="OF697" s="53"/>
      <c r="OG697" s="53"/>
      <c r="OH697" s="53"/>
      <c r="OI697" s="53"/>
      <c r="OJ697" s="53"/>
      <c r="OK697" s="53"/>
      <c r="OL697" s="53"/>
      <c r="OM697" s="53"/>
      <c r="ON697" s="53"/>
      <c r="OO697" s="53"/>
      <c r="OP697" s="53"/>
      <c r="OQ697" s="53"/>
      <c r="OR697" s="53"/>
      <c r="OS697" s="53"/>
      <c r="OT697" s="53"/>
      <c r="OU697" s="53"/>
      <c r="OV697" s="53"/>
      <c r="OW697" s="53"/>
      <c r="OX697" s="53"/>
      <c r="OY697" s="53"/>
      <c r="OZ697" s="53"/>
      <c r="PA697" s="53"/>
      <c r="PB697" s="53"/>
      <c r="PC697" s="53"/>
      <c r="PD697" s="53"/>
      <c r="PE697" s="53"/>
      <c r="PF697" s="53"/>
      <c r="PG697" s="53"/>
      <c r="PH697" s="53"/>
      <c r="PI697" s="53"/>
      <c r="PJ697" s="53"/>
      <c r="PK697" s="53"/>
      <c r="PL697" s="53"/>
      <c r="PM697" s="53"/>
      <c r="PN697" s="53"/>
      <c r="PO697" s="53"/>
      <c r="PP697" s="53"/>
      <c r="PQ697" s="53"/>
      <c r="PR697" s="53"/>
      <c r="PS697" s="53"/>
      <c r="PT697" s="53"/>
      <c r="PU697" s="53"/>
      <c r="PV697" s="53"/>
      <c r="PW697" s="53"/>
      <c r="PX697" s="53"/>
      <c r="PY697" s="53"/>
      <c r="PZ697" s="53"/>
      <c r="QA697" s="53"/>
      <c r="QB697" s="53"/>
      <c r="QC697" s="53"/>
      <c r="QD697" s="53"/>
      <c r="QE697" s="53"/>
      <c r="QF697" s="53"/>
      <c r="QG697" s="53"/>
      <c r="QH697" s="53"/>
      <c r="QI697" s="53"/>
      <c r="QJ697" s="53"/>
      <c r="QK697" s="53"/>
      <c r="QL697" s="53"/>
      <c r="QM697" s="53"/>
      <c r="QN697" s="53"/>
      <c r="QO697" s="53"/>
      <c r="QP697" s="53"/>
      <c r="QQ697" s="53"/>
      <c r="QR697" s="53"/>
      <c r="QS697" s="53"/>
      <c r="QT697" s="53"/>
      <c r="QU697" s="53"/>
      <c r="QV697" s="53"/>
      <c r="QW697" s="53"/>
      <c r="QX697" s="53"/>
      <c r="QY697" s="53"/>
      <c r="QZ697" s="53"/>
      <c r="RA697" s="53"/>
      <c r="RB697" s="53"/>
      <c r="RC697" s="53"/>
      <c r="RD697" s="53"/>
      <c r="RE697" s="53"/>
      <c r="RF697" s="53"/>
      <c r="RG697" s="53"/>
      <c r="RH697" s="53"/>
      <c r="RI697" s="53"/>
      <c r="RJ697" s="53"/>
      <c r="RK697" s="53"/>
      <c r="RL697" s="53"/>
      <c r="RM697" s="53"/>
      <c r="RN697" s="53"/>
      <c r="RO697" s="53"/>
      <c r="RP697" s="53"/>
      <c r="RQ697" s="53"/>
      <c r="RR697" s="53"/>
      <c r="RS697" s="53"/>
      <c r="RT697" s="53"/>
      <c r="RU697" s="53"/>
      <c r="RV697" s="53"/>
      <c r="RW697" s="53"/>
      <c r="RX697" s="53"/>
      <c r="RY697" s="53"/>
      <c r="RZ697" s="53"/>
      <c r="SA697" s="53"/>
      <c r="SB697" s="53"/>
      <c r="SC697" s="53"/>
      <c r="SD697" s="53"/>
      <c r="SE697" s="53"/>
      <c r="SF697" s="53"/>
      <c r="SG697" s="53"/>
      <c r="SH697" s="53"/>
      <c r="SI697" s="53"/>
      <c r="SJ697" s="53"/>
      <c r="SK697" s="53"/>
      <c r="SL697" s="53"/>
      <c r="SM697" s="53"/>
      <c r="SN697" s="53"/>
      <c r="SO697" s="53"/>
      <c r="SP697" s="53"/>
      <c r="SQ697" s="53"/>
      <c r="SR697" s="53"/>
      <c r="SS697" s="53"/>
      <c r="ST697" s="53"/>
      <c r="SU697" s="53"/>
      <c r="SV697" s="53"/>
      <c r="SW697" s="53"/>
      <c r="SX697" s="53"/>
      <c r="SY697" s="53"/>
      <c r="SZ697" s="53"/>
      <c r="TA697" s="53"/>
      <c r="TB697" s="53"/>
      <c r="TC697" s="53"/>
      <c r="TD697" s="53"/>
      <c r="TE697" s="53"/>
      <c r="TF697" s="53"/>
      <c r="TG697" s="53"/>
      <c r="TH697" s="53"/>
      <c r="TI697" s="53"/>
      <c r="TJ697" s="53"/>
      <c r="TK697" s="53"/>
      <c r="TL697" s="53"/>
      <c r="TM697" s="53"/>
      <c r="TN697" s="53"/>
      <c r="TO697" s="53"/>
      <c r="TP697" s="53"/>
      <c r="TQ697" s="53"/>
      <c r="TR697" s="53"/>
      <c r="TS697" s="53"/>
      <c r="TT697" s="53"/>
      <c r="TU697" s="53"/>
      <c r="TV697" s="53"/>
      <c r="TW697" s="53"/>
      <c r="TX697" s="53"/>
      <c r="TY697" s="53"/>
      <c r="TZ697" s="53"/>
      <c r="UA697" s="53"/>
      <c r="UB697" s="53"/>
      <c r="UC697" s="53"/>
      <c r="UD697" s="53"/>
      <c r="UE697" s="53"/>
      <c r="UF697" s="53"/>
      <c r="UG697" s="53"/>
    </row>
    <row r="698" spans="12:553" s="19" customFormat="1" ht="15.75" customHeight="1" x14ac:dyDescent="0.2">
      <c r="L698" s="66"/>
      <c r="M698" s="66"/>
      <c r="N698" s="52"/>
      <c r="O698" s="53"/>
      <c r="P698" s="53"/>
      <c r="Q698" s="53"/>
      <c r="R698" s="53"/>
      <c r="S698" s="53"/>
      <c r="T698" s="53"/>
      <c r="U698" s="53"/>
      <c r="V698" s="53"/>
      <c r="W698" s="53"/>
      <c r="X698" s="53"/>
      <c r="Y698" s="53"/>
      <c r="Z698" s="53"/>
      <c r="AA698" s="53"/>
      <c r="AB698" s="53"/>
      <c r="AC698" s="53"/>
      <c r="AD698" s="53"/>
      <c r="AE698" s="53"/>
      <c r="AF698" s="53"/>
      <c r="AG698" s="53"/>
      <c r="AH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c r="BM698" s="53"/>
      <c r="BN698" s="53"/>
      <c r="BO698" s="53"/>
      <c r="BP698" s="53"/>
      <c r="BQ698" s="53"/>
      <c r="BR698" s="53"/>
      <c r="BS698" s="53"/>
      <c r="BT698" s="53"/>
      <c r="BU698" s="53"/>
      <c r="BV698" s="53"/>
      <c r="BW698" s="53"/>
      <c r="BX698" s="53"/>
      <c r="BY698" s="53"/>
      <c r="BZ698" s="53"/>
      <c r="CA698" s="53"/>
      <c r="CB698" s="53"/>
      <c r="CC698" s="53"/>
      <c r="CD698" s="53"/>
      <c r="CE698" s="53"/>
      <c r="CF698" s="53"/>
      <c r="CG698" s="53"/>
      <c r="CH698" s="53"/>
      <c r="CI698" s="53"/>
      <c r="CJ698" s="53"/>
      <c r="CK698" s="53"/>
      <c r="CL698" s="53"/>
      <c r="CM698" s="53"/>
      <c r="CN698" s="53"/>
      <c r="CO698" s="53"/>
      <c r="CP698" s="53"/>
      <c r="CQ698" s="53"/>
      <c r="CR698" s="53"/>
      <c r="CS698" s="53"/>
      <c r="CT698" s="53"/>
      <c r="CU698" s="53"/>
      <c r="CV698" s="53"/>
      <c r="CW698" s="53"/>
      <c r="CX698" s="53"/>
      <c r="CY698" s="53"/>
      <c r="CZ698" s="53"/>
      <c r="DA698" s="53"/>
      <c r="DB698" s="53"/>
      <c r="DC698" s="53"/>
      <c r="DD698" s="53"/>
      <c r="DE698" s="53"/>
      <c r="DF698" s="53"/>
      <c r="DG698" s="53"/>
      <c r="DH698" s="53"/>
      <c r="DI698" s="53"/>
      <c r="DJ698" s="53"/>
      <c r="DK698" s="53"/>
      <c r="DL698" s="53"/>
      <c r="DM698" s="53"/>
      <c r="DN698" s="53"/>
      <c r="DO698" s="53"/>
      <c r="DP698" s="53"/>
      <c r="DQ698" s="53"/>
      <c r="DR698" s="53"/>
      <c r="DS698" s="53"/>
      <c r="DT698" s="53"/>
      <c r="DU698" s="53"/>
      <c r="DV698" s="53"/>
      <c r="DW698" s="53"/>
      <c r="DX698" s="53"/>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3"/>
      <c r="FK698" s="53"/>
      <c r="FL698" s="53"/>
      <c r="FM698" s="53"/>
      <c r="FN698" s="53"/>
      <c r="FO698" s="53"/>
      <c r="FP698" s="53"/>
      <c r="FQ698" s="53"/>
      <c r="FR698" s="53"/>
      <c r="FS698" s="53"/>
      <c r="FT698" s="53"/>
      <c r="FU698" s="53"/>
      <c r="FV698" s="53"/>
      <c r="FW698" s="53"/>
      <c r="FX698" s="53"/>
      <c r="FY698" s="53"/>
      <c r="FZ698" s="53"/>
      <c r="GA698" s="53"/>
      <c r="GB698" s="53"/>
      <c r="GC698" s="53"/>
      <c r="GD698" s="53"/>
      <c r="GE698" s="53"/>
      <c r="GF698" s="53"/>
      <c r="GG698" s="53"/>
      <c r="GH698" s="53"/>
      <c r="GI698" s="53"/>
      <c r="GJ698" s="53"/>
      <c r="GK698" s="53"/>
      <c r="GL698" s="53"/>
      <c r="GM698" s="53"/>
      <c r="GN698" s="53"/>
      <c r="GO698" s="53"/>
      <c r="GP698" s="53"/>
      <c r="GQ698" s="53"/>
      <c r="GR698" s="53"/>
      <c r="GS698" s="53"/>
      <c r="GT698" s="53"/>
      <c r="GU698" s="53"/>
      <c r="GV698" s="53"/>
      <c r="GW698" s="53"/>
      <c r="GX698" s="53"/>
      <c r="GY698" s="53"/>
      <c r="GZ698" s="53"/>
      <c r="HA698" s="53"/>
      <c r="HB698" s="53"/>
      <c r="HC698" s="53"/>
      <c r="HD698" s="53"/>
      <c r="HE698" s="53"/>
      <c r="HF698" s="53"/>
      <c r="HG698" s="53"/>
      <c r="HH698" s="53"/>
      <c r="HI698" s="53"/>
      <c r="HJ698" s="53"/>
      <c r="HK698" s="53"/>
      <c r="HL698" s="53"/>
      <c r="HM698" s="53"/>
      <c r="HN698" s="53"/>
      <c r="HO698" s="53"/>
      <c r="HP698" s="53"/>
      <c r="HQ698" s="53"/>
      <c r="HR698" s="53"/>
      <c r="HS698" s="53"/>
      <c r="HT698" s="53"/>
      <c r="HU698" s="53"/>
      <c r="HV698" s="53"/>
      <c r="HW698" s="53"/>
      <c r="HX698" s="53"/>
      <c r="HY698" s="53"/>
      <c r="HZ698" s="53"/>
      <c r="IA698" s="53"/>
      <c r="IB698" s="53"/>
      <c r="IC698" s="53"/>
      <c r="ID698" s="53"/>
      <c r="IE698" s="53"/>
      <c r="IF698" s="53"/>
      <c r="IG698" s="53"/>
      <c r="IH698" s="53"/>
      <c r="II698" s="53"/>
      <c r="IJ698" s="53"/>
      <c r="IK698" s="53"/>
      <c r="IL698" s="53"/>
      <c r="IM698" s="53"/>
      <c r="IN698" s="53"/>
      <c r="IO698" s="53"/>
      <c r="IP698" s="53"/>
      <c r="IQ698" s="53"/>
      <c r="IR698" s="53"/>
      <c r="IS698" s="53"/>
      <c r="IT698" s="53"/>
      <c r="IU698" s="53"/>
      <c r="IV698" s="53"/>
      <c r="IW698" s="53"/>
      <c r="IX698" s="53"/>
      <c r="IY698" s="53"/>
      <c r="IZ698" s="53"/>
      <c r="JA698" s="53"/>
      <c r="JB698" s="53"/>
      <c r="JC698" s="53"/>
      <c r="JD698" s="53"/>
      <c r="JE698" s="53"/>
      <c r="JF698" s="53"/>
      <c r="JG698" s="53"/>
      <c r="JH698" s="53"/>
      <c r="JI698" s="53"/>
      <c r="JJ698" s="53"/>
      <c r="JK698" s="53"/>
      <c r="JL698" s="53"/>
      <c r="JM698" s="53"/>
      <c r="JN698" s="53"/>
      <c r="JO698" s="53"/>
      <c r="JP698" s="53"/>
      <c r="JQ698" s="53"/>
      <c r="JR698" s="53"/>
      <c r="JS698" s="53"/>
      <c r="JT698" s="53"/>
      <c r="JU698" s="53"/>
      <c r="JV698" s="53"/>
      <c r="JW698" s="53"/>
      <c r="JX698" s="53"/>
      <c r="JY698" s="53"/>
      <c r="JZ698" s="53"/>
      <c r="KA698" s="53"/>
      <c r="KB698" s="53"/>
      <c r="KC698" s="53"/>
      <c r="KD698" s="53"/>
      <c r="KE698" s="53"/>
      <c r="KF698" s="53"/>
      <c r="KG698" s="53"/>
      <c r="KH698" s="53"/>
      <c r="KI698" s="53"/>
      <c r="KJ698" s="53"/>
      <c r="KK698" s="53"/>
      <c r="KL698" s="53"/>
      <c r="KM698" s="53"/>
      <c r="KN698" s="53"/>
      <c r="KO698" s="53"/>
      <c r="KP698" s="53"/>
      <c r="KQ698" s="53"/>
      <c r="KR698" s="53"/>
      <c r="KS698" s="53"/>
      <c r="KT698" s="53"/>
      <c r="KU698" s="53"/>
      <c r="KV698" s="53"/>
      <c r="KW698" s="53"/>
      <c r="KX698" s="53"/>
      <c r="KY698" s="53"/>
      <c r="KZ698" s="53"/>
      <c r="LA698" s="53"/>
      <c r="LB698" s="53"/>
      <c r="LC698" s="53"/>
      <c r="LD698" s="53"/>
      <c r="LE698" s="53"/>
      <c r="LF698" s="53"/>
      <c r="LG698" s="53"/>
      <c r="LH698" s="53"/>
      <c r="LI698" s="53"/>
      <c r="LJ698" s="53"/>
      <c r="LK698" s="53"/>
      <c r="LL698" s="53"/>
      <c r="LM698" s="53"/>
      <c r="LN698" s="53"/>
      <c r="LO698" s="53"/>
      <c r="LP698" s="53"/>
      <c r="LQ698" s="53"/>
      <c r="LR698" s="53"/>
      <c r="LS698" s="53"/>
      <c r="LT698" s="53"/>
      <c r="LU698" s="53"/>
      <c r="LV698" s="53"/>
      <c r="LW698" s="53"/>
      <c r="LX698" s="53"/>
      <c r="LY698" s="53"/>
      <c r="LZ698" s="53"/>
      <c r="MA698" s="53"/>
      <c r="MB698" s="53"/>
      <c r="MC698" s="53"/>
      <c r="MD698" s="53"/>
      <c r="ME698" s="53"/>
      <c r="MF698" s="53"/>
      <c r="MG698" s="53"/>
      <c r="MH698" s="53"/>
      <c r="MI698" s="53"/>
      <c r="MJ698" s="53"/>
      <c r="MK698" s="53"/>
      <c r="ML698" s="53"/>
      <c r="MM698" s="53"/>
      <c r="MN698" s="53"/>
      <c r="MO698" s="53"/>
      <c r="MP698" s="53"/>
      <c r="MQ698" s="53"/>
      <c r="MR698" s="53"/>
      <c r="MS698" s="53"/>
      <c r="MT698" s="53"/>
      <c r="MU698" s="53"/>
      <c r="MV698" s="53"/>
      <c r="MW698" s="53"/>
      <c r="MX698" s="53"/>
      <c r="MY698" s="53"/>
      <c r="MZ698" s="53"/>
      <c r="NA698" s="53"/>
      <c r="NB698" s="53"/>
      <c r="NC698" s="53"/>
      <c r="ND698" s="53"/>
      <c r="NE698" s="53"/>
      <c r="NF698" s="53"/>
      <c r="NG698" s="53"/>
      <c r="NH698" s="53"/>
      <c r="NI698" s="53"/>
      <c r="NJ698" s="53"/>
      <c r="NK698" s="53"/>
      <c r="NL698" s="53"/>
      <c r="NM698" s="53"/>
      <c r="NN698" s="53"/>
      <c r="NO698" s="53"/>
      <c r="NP698" s="53"/>
      <c r="NQ698" s="53"/>
      <c r="NR698" s="53"/>
      <c r="NS698" s="53"/>
      <c r="NT698" s="53"/>
      <c r="NU698" s="53"/>
      <c r="NV698" s="53"/>
      <c r="NW698" s="53"/>
      <c r="NX698" s="53"/>
      <c r="NY698" s="53"/>
      <c r="NZ698" s="53"/>
      <c r="OA698" s="53"/>
      <c r="OB698" s="53"/>
      <c r="OC698" s="53"/>
      <c r="OD698" s="53"/>
      <c r="OE698" s="53"/>
      <c r="OF698" s="53"/>
      <c r="OG698" s="53"/>
      <c r="OH698" s="53"/>
      <c r="OI698" s="53"/>
      <c r="OJ698" s="53"/>
      <c r="OK698" s="53"/>
      <c r="OL698" s="53"/>
      <c r="OM698" s="53"/>
      <c r="ON698" s="53"/>
      <c r="OO698" s="53"/>
      <c r="OP698" s="53"/>
      <c r="OQ698" s="53"/>
      <c r="OR698" s="53"/>
      <c r="OS698" s="53"/>
      <c r="OT698" s="53"/>
      <c r="OU698" s="53"/>
      <c r="OV698" s="53"/>
      <c r="OW698" s="53"/>
      <c r="OX698" s="53"/>
      <c r="OY698" s="53"/>
      <c r="OZ698" s="53"/>
      <c r="PA698" s="53"/>
      <c r="PB698" s="53"/>
      <c r="PC698" s="53"/>
      <c r="PD698" s="53"/>
      <c r="PE698" s="53"/>
      <c r="PF698" s="53"/>
      <c r="PG698" s="53"/>
      <c r="PH698" s="53"/>
      <c r="PI698" s="53"/>
      <c r="PJ698" s="53"/>
      <c r="PK698" s="53"/>
      <c r="PL698" s="53"/>
      <c r="PM698" s="53"/>
      <c r="PN698" s="53"/>
      <c r="PO698" s="53"/>
      <c r="PP698" s="53"/>
      <c r="PQ698" s="53"/>
      <c r="PR698" s="53"/>
      <c r="PS698" s="53"/>
      <c r="PT698" s="53"/>
      <c r="PU698" s="53"/>
      <c r="PV698" s="53"/>
      <c r="PW698" s="53"/>
      <c r="PX698" s="53"/>
      <c r="PY698" s="53"/>
      <c r="PZ698" s="53"/>
      <c r="QA698" s="53"/>
      <c r="QB698" s="53"/>
      <c r="QC698" s="53"/>
      <c r="QD698" s="53"/>
      <c r="QE698" s="53"/>
      <c r="QF698" s="53"/>
      <c r="QG698" s="53"/>
      <c r="QH698" s="53"/>
      <c r="QI698" s="53"/>
      <c r="QJ698" s="53"/>
      <c r="QK698" s="53"/>
      <c r="QL698" s="53"/>
      <c r="QM698" s="53"/>
      <c r="QN698" s="53"/>
      <c r="QO698" s="53"/>
      <c r="QP698" s="53"/>
      <c r="QQ698" s="53"/>
      <c r="QR698" s="53"/>
      <c r="QS698" s="53"/>
      <c r="QT698" s="53"/>
      <c r="QU698" s="53"/>
      <c r="QV698" s="53"/>
      <c r="QW698" s="53"/>
      <c r="QX698" s="53"/>
      <c r="QY698" s="53"/>
      <c r="QZ698" s="53"/>
      <c r="RA698" s="53"/>
      <c r="RB698" s="53"/>
      <c r="RC698" s="53"/>
      <c r="RD698" s="53"/>
      <c r="RE698" s="53"/>
      <c r="RF698" s="53"/>
      <c r="RG698" s="53"/>
      <c r="RH698" s="53"/>
      <c r="RI698" s="53"/>
      <c r="RJ698" s="53"/>
      <c r="RK698" s="53"/>
      <c r="RL698" s="53"/>
      <c r="RM698" s="53"/>
      <c r="RN698" s="53"/>
      <c r="RO698" s="53"/>
      <c r="RP698" s="53"/>
      <c r="RQ698" s="53"/>
      <c r="RR698" s="53"/>
      <c r="RS698" s="53"/>
      <c r="RT698" s="53"/>
      <c r="RU698" s="53"/>
      <c r="RV698" s="53"/>
      <c r="RW698" s="53"/>
      <c r="RX698" s="53"/>
      <c r="RY698" s="53"/>
      <c r="RZ698" s="53"/>
      <c r="SA698" s="53"/>
      <c r="SB698" s="53"/>
      <c r="SC698" s="53"/>
      <c r="SD698" s="53"/>
      <c r="SE698" s="53"/>
      <c r="SF698" s="53"/>
      <c r="SG698" s="53"/>
      <c r="SH698" s="53"/>
      <c r="SI698" s="53"/>
      <c r="SJ698" s="53"/>
      <c r="SK698" s="53"/>
      <c r="SL698" s="53"/>
      <c r="SM698" s="53"/>
      <c r="SN698" s="53"/>
      <c r="SO698" s="53"/>
      <c r="SP698" s="53"/>
      <c r="SQ698" s="53"/>
      <c r="SR698" s="53"/>
      <c r="SS698" s="53"/>
      <c r="ST698" s="53"/>
      <c r="SU698" s="53"/>
      <c r="SV698" s="53"/>
      <c r="SW698" s="53"/>
      <c r="SX698" s="53"/>
      <c r="SY698" s="53"/>
      <c r="SZ698" s="53"/>
      <c r="TA698" s="53"/>
      <c r="TB698" s="53"/>
      <c r="TC698" s="53"/>
      <c r="TD698" s="53"/>
      <c r="TE698" s="53"/>
      <c r="TF698" s="53"/>
      <c r="TG698" s="53"/>
      <c r="TH698" s="53"/>
      <c r="TI698" s="53"/>
      <c r="TJ698" s="53"/>
      <c r="TK698" s="53"/>
      <c r="TL698" s="53"/>
      <c r="TM698" s="53"/>
      <c r="TN698" s="53"/>
      <c r="TO698" s="53"/>
      <c r="TP698" s="53"/>
      <c r="TQ698" s="53"/>
      <c r="TR698" s="53"/>
      <c r="TS698" s="53"/>
      <c r="TT698" s="53"/>
      <c r="TU698" s="53"/>
      <c r="TV698" s="53"/>
      <c r="TW698" s="53"/>
      <c r="TX698" s="53"/>
      <c r="TY698" s="53"/>
      <c r="TZ698" s="53"/>
      <c r="UA698" s="53"/>
      <c r="UB698" s="53"/>
      <c r="UC698" s="53"/>
      <c r="UD698" s="53"/>
      <c r="UE698" s="53"/>
      <c r="UF698" s="53"/>
      <c r="UG698" s="53"/>
    </row>
    <row r="699" spans="12:553" s="19" customFormat="1" ht="15.75" customHeight="1" x14ac:dyDescent="0.2">
      <c r="L699" s="66"/>
      <c r="M699" s="66"/>
      <c r="N699" s="52"/>
      <c r="O699" s="53"/>
      <c r="P699" s="53"/>
      <c r="Q699" s="53"/>
      <c r="R699" s="53"/>
      <c r="S699" s="53"/>
      <c r="T699" s="53"/>
      <c r="U699" s="53"/>
      <c r="V699" s="53"/>
      <c r="W699" s="53"/>
      <c r="X699" s="53"/>
      <c r="Y699" s="53"/>
      <c r="Z699" s="53"/>
      <c r="AA699" s="53"/>
      <c r="AB699" s="53"/>
      <c r="AC699" s="53"/>
      <c r="AD699" s="53"/>
      <c r="AE699" s="53"/>
      <c r="AF699" s="53"/>
      <c r="AG699" s="53"/>
      <c r="AH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c r="BM699" s="53"/>
      <c r="BN699" s="53"/>
      <c r="BO699" s="53"/>
      <c r="BP699" s="53"/>
      <c r="BQ699" s="53"/>
      <c r="BR699" s="53"/>
      <c r="BS699" s="53"/>
      <c r="BT699" s="53"/>
      <c r="BU699" s="53"/>
      <c r="BV699" s="53"/>
      <c r="BW699" s="53"/>
      <c r="BX699" s="53"/>
      <c r="BY699" s="53"/>
      <c r="BZ699" s="53"/>
      <c r="CA699" s="53"/>
      <c r="CB699" s="53"/>
      <c r="CC699" s="53"/>
      <c r="CD699" s="53"/>
      <c r="CE699" s="53"/>
      <c r="CF699" s="53"/>
      <c r="CG699" s="53"/>
      <c r="CH699" s="53"/>
      <c r="CI699" s="53"/>
      <c r="CJ699" s="53"/>
      <c r="CK699" s="53"/>
      <c r="CL699" s="53"/>
      <c r="CM699" s="53"/>
      <c r="CN699" s="53"/>
      <c r="CO699" s="53"/>
      <c r="CP699" s="53"/>
      <c r="CQ699" s="53"/>
      <c r="CR699" s="53"/>
      <c r="CS699" s="53"/>
      <c r="CT699" s="53"/>
      <c r="CU699" s="53"/>
      <c r="CV699" s="53"/>
      <c r="CW699" s="53"/>
      <c r="CX699" s="53"/>
      <c r="CY699" s="53"/>
      <c r="CZ699" s="53"/>
      <c r="DA699" s="53"/>
      <c r="DB699" s="53"/>
      <c r="DC699" s="53"/>
      <c r="DD699" s="53"/>
      <c r="DE699" s="53"/>
      <c r="DF699" s="53"/>
      <c r="DG699" s="53"/>
      <c r="DH699" s="53"/>
      <c r="DI699" s="53"/>
      <c r="DJ699" s="53"/>
      <c r="DK699" s="53"/>
      <c r="DL699" s="53"/>
      <c r="DM699" s="53"/>
      <c r="DN699" s="53"/>
      <c r="DO699" s="53"/>
      <c r="DP699" s="53"/>
      <c r="DQ699" s="53"/>
      <c r="DR699" s="53"/>
      <c r="DS699" s="53"/>
      <c r="DT699" s="53"/>
      <c r="DU699" s="53"/>
      <c r="DV699" s="53"/>
      <c r="DW699" s="53"/>
      <c r="DX699" s="53"/>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3"/>
      <c r="FK699" s="53"/>
      <c r="FL699" s="53"/>
      <c r="FM699" s="53"/>
      <c r="FN699" s="53"/>
      <c r="FO699" s="53"/>
      <c r="FP699" s="53"/>
      <c r="FQ699" s="53"/>
      <c r="FR699" s="53"/>
      <c r="FS699" s="53"/>
      <c r="FT699" s="53"/>
      <c r="FU699" s="53"/>
      <c r="FV699" s="53"/>
      <c r="FW699" s="53"/>
      <c r="FX699" s="53"/>
      <c r="FY699" s="53"/>
      <c r="FZ699" s="53"/>
      <c r="GA699" s="53"/>
      <c r="GB699" s="53"/>
      <c r="GC699" s="53"/>
      <c r="GD699" s="53"/>
      <c r="GE699" s="53"/>
      <c r="GF699" s="53"/>
      <c r="GG699" s="53"/>
      <c r="GH699" s="53"/>
      <c r="GI699" s="53"/>
      <c r="GJ699" s="53"/>
      <c r="GK699" s="53"/>
      <c r="GL699" s="53"/>
      <c r="GM699" s="53"/>
      <c r="GN699" s="53"/>
      <c r="GO699" s="53"/>
      <c r="GP699" s="53"/>
      <c r="GQ699" s="53"/>
      <c r="GR699" s="53"/>
      <c r="GS699" s="53"/>
      <c r="GT699" s="53"/>
      <c r="GU699" s="53"/>
      <c r="GV699" s="53"/>
      <c r="GW699" s="53"/>
      <c r="GX699" s="53"/>
      <c r="GY699" s="53"/>
      <c r="GZ699" s="53"/>
      <c r="HA699" s="53"/>
      <c r="HB699" s="53"/>
      <c r="HC699" s="53"/>
      <c r="HD699" s="53"/>
      <c r="HE699" s="53"/>
      <c r="HF699" s="53"/>
      <c r="HG699" s="53"/>
      <c r="HH699" s="53"/>
      <c r="HI699" s="53"/>
      <c r="HJ699" s="53"/>
      <c r="HK699" s="53"/>
      <c r="HL699" s="53"/>
      <c r="HM699" s="53"/>
      <c r="HN699" s="53"/>
      <c r="HO699" s="53"/>
      <c r="HP699" s="53"/>
      <c r="HQ699" s="53"/>
      <c r="HR699" s="53"/>
      <c r="HS699" s="53"/>
      <c r="HT699" s="53"/>
      <c r="HU699" s="53"/>
      <c r="HV699" s="53"/>
      <c r="HW699" s="53"/>
      <c r="HX699" s="53"/>
      <c r="HY699" s="53"/>
      <c r="HZ699" s="53"/>
      <c r="IA699" s="53"/>
      <c r="IB699" s="53"/>
      <c r="IC699" s="53"/>
      <c r="ID699" s="53"/>
      <c r="IE699" s="53"/>
      <c r="IF699" s="53"/>
      <c r="IG699" s="53"/>
      <c r="IH699" s="53"/>
      <c r="II699" s="53"/>
      <c r="IJ699" s="53"/>
      <c r="IK699" s="53"/>
      <c r="IL699" s="53"/>
      <c r="IM699" s="53"/>
      <c r="IN699" s="53"/>
      <c r="IO699" s="53"/>
      <c r="IP699" s="53"/>
      <c r="IQ699" s="53"/>
      <c r="IR699" s="53"/>
      <c r="IS699" s="53"/>
      <c r="IT699" s="53"/>
      <c r="IU699" s="53"/>
      <c r="IV699" s="53"/>
      <c r="IW699" s="53"/>
      <c r="IX699" s="53"/>
      <c r="IY699" s="53"/>
      <c r="IZ699" s="53"/>
      <c r="JA699" s="53"/>
      <c r="JB699" s="53"/>
      <c r="JC699" s="53"/>
      <c r="JD699" s="53"/>
      <c r="JE699" s="53"/>
      <c r="JF699" s="53"/>
      <c r="JG699" s="53"/>
      <c r="JH699" s="53"/>
      <c r="JI699" s="53"/>
      <c r="JJ699" s="53"/>
      <c r="JK699" s="53"/>
      <c r="JL699" s="53"/>
      <c r="JM699" s="53"/>
      <c r="JN699" s="53"/>
      <c r="JO699" s="53"/>
      <c r="JP699" s="53"/>
      <c r="JQ699" s="53"/>
      <c r="JR699" s="53"/>
      <c r="JS699" s="53"/>
      <c r="JT699" s="53"/>
      <c r="JU699" s="53"/>
      <c r="JV699" s="53"/>
      <c r="JW699" s="53"/>
      <c r="JX699" s="53"/>
      <c r="JY699" s="53"/>
      <c r="JZ699" s="53"/>
      <c r="KA699" s="53"/>
      <c r="KB699" s="53"/>
      <c r="KC699" s="53"/>
      <c r="KD699" s="53"/>
      <c r="KE699" s="53"/>
      <c r="KF699" s="53"/>
      <c r="KG699" s="53"/>
      <c r="KH699" s="53"/>
      <c r="KI699" s="53"/>
      <c r="KJ699" s="53"/>
      <c r="KK699" s="53"/>
      <c r="KL699" s="53"/>
      <c r="KM699" s="53"/>
      <c r="KN699" s="53"/>
      <c r="KO699" s="53"/>
      <c r="KP699" s="53"/>
      <c r="KQ699" s="53"/>
      <c r="KR699" s="53"/>
      <c r="KS699" s="53"/>
      <c r="KT699" s="53"/>
      <c r="KU699" s="53"/>
      <c r="KV699" s="53"/>
      <c r="KW699" s="53"/>
      <c r="KX699" s="53"/>
      <c r="KY699" s="53"/>
      <c r="KZ699" s="53"/>
      <c r="LA699" s="53"/>
      <c r="LB699" s="53"/>
      <c r="LC699" s="53"/>
      <c r="LD699" s="53"/>
      <c r="LE699" s="53"/>
      <c r="LF699" s="53"/>
      <c r="LG699" s="53"/>
      <c r="LH699" s="53"/>
      <c r="LI699" s="53"/>
      <c r="LJ699" s="53"/>
      <c r="LK699" s="53"/>
      <c r="LL699" s="53"/>
      <c r="LM699" s="53"/>
      <c r="LN699" s="53"/>
      <c r="LO699" s="53"/>
      <c r="LP699" s="53"/>
      <c r="LQ699" s="53"/>
      <c r="LR699" s="53"/>
      <c r="LS699" s="53"/>
      <c r="LT699" s="53"/>
      <c r="LU699" s="53"/>
      <c r="LV699" s="53"/>
      <c r="LW699" s="53"/>
      <c r="LX699" s="53"/>
      <c r="LY699" s="53"/>
      <c r="LZ699" s="53"/>
      <c r="MA699" s="53"/>
      <c r="MB699" s="53"/>
      <c r="MC699" s="53"/>
      <c r="MD699" s="53"/>
      <c r="ME699" s="53"/>
      <c r="MF699" s="53"/>
      <c r="MG699" s="53"/>
      <c r="MH699" s="53"/>
      <c r="MI699" s="53"/>
      <c r="MJ699" s="53"/>
      <c r="MK699" s="53"/>
      <c r="ML699" s="53"/>
      <c r="MM699" s="53"/>
      <c r="MN699" s="53"/>
      <c r="MO699" s="53"/>
      <c r="MP699" s="53"/>
      <c r="MQ699" s="53"/>
      <c r="MR699" s="53"/>
      <c r="MS699" s="53"/>
      <c r="MT699" s="53"/>
      <c r="MU699" s="53"/>
      <c r="MV699" s="53"/>
      <c r="MW699" s="53"/>
      <c r="MX699" s="53"/>
      <c r="MY699" s="53"/>
      <c r="MZ699" s="53"/>
      <c r="NA699" s="53"/>
      <c r="NB699" s="53"/>
      <c r="NC699" s="53"/>
      <c r="ND699" s="53"/>
      <c r="NE699" s="53"/>
      <c r="NF699" s="53"/>
      <c r="NG699" s="53"/>
      <c r="NH699" s="53"/>
      <c r="NI699" s="53"/>
      <c r="NJ699" s="53"/>
      <c r="NK699" s="53"/>
      <c r="NL699" s="53"/>
      <c r="NM699" s="53"/>
      <c r="NN699" s="53"/>
      <c r="NO699" s="53"/>
      <c r="NP699" s="53"/>
      <c r="NQ699" s="53"/>
      <c r="NR699" s="53"/>
      <c r="NS699" s="53"/>
      <c r="NT699" s="53"/>
      <c r="NU699" s="53"/>
      <c r="NV699" s="53"/>
      <c r="NW699" s="53"/>
      <c r="NX699" s="53"/>
      <c r="NY699" s="53"/>
      <c r="NZ699" s="53"/>
      <c r="OA699" s="53"/>
      <c r="OB699" s="53"/>
      <c r="OC699" s="53"/>
      <c r="OD699" s="53"/>
      <c r="OE699" s="53"/>
      <c r="OF699" s="53"/>
      <c r="OG699" s="53"/>
      <c r="OH699" s="53"/>
      <c r="OI699" s="53"/>
      <c r="OJ699" s="53"/>
      <c r="OK699" s="53"/>
      <c r="OL699" s="53"/>
      <c r="OM699" s="53"/>
      <c r="ON699" s="53"/>
      <c r="OO699" s="53"/>
      <c r="OP699" s="53"/>
      <c r="OQ699" s="53"/>
      <c r="OR699" s="53"/>
      <c r="OS699" s="53"/>
      <c r="OT699" s="53"/>
      <c r="OU699" s="53"/>
      <c r="OV699" s="53"/>
      <c r="OW699" s="53"/>
      <c r="OX699" s="53"/>
      <c r="OY699" s="53"/>
      <c r="OZ699" s="53"/>
      <c r="PA699" s="53"/>
      <c r="PB699" s="53"/>
      <c r="PC699" s="53"/>
      <c r="PD699" s="53"/>
      <c r="PE699" s="53"/>
      <c r="PF699" s="53"/>
      <c r="PG699" s="53"/>
      <c r="PH699" s="53"/>
      <c r="PI699" s="53"/>
      <c r="PJ699" s="53"/>
      <c r="PK699" s="53"/>
      <c r="PL699" s="53"/>
      <c r="PM699" s="53"/>
      <c r="PN699" s="53"/>
      <c r="PO699" s="53"/>
      <c r="PP699" s="53"/>
      <c r="PQ699" s="53"/>
      <c r="PR699" s="53"/>
      <c r="PS699" s="53"/>
      <c r="PT699" s="53"/>
      <c r="PU699" s="53"/>
      <c r="PV699" s="53"/>
      <c r="PW699" s="53"/>
      <c r="PX699" s="53"/>
      <c r="PY699" s="53"/>
      <c r="PZ699" s="53"/>
      <c r="QA699" s="53"/>
      <c r="QB699" s="53"/>
      <c r="QC699" s="53"/>
      <c r="QD699" s="53"/>
      <c r="QE699" s="53"/>
      <c r="QF699" s="53"/>
      <c r="QG699" s="53"/>
      <c r="QH699" s="53"/>
      <c r="QI699" s="53"/>
      <c r="QJ699" s="53"/>
      <c r="QK699" s="53"/>
      <c r="QL699" s="53"/>
      <c r="QM699" s="53"/>
      <c r="QN699" s="53"/>
      <c r="QO699" s="53"/>
      <c r="QP699" s="53"/>
      <c r="QQ699" s="53"/>
      <c r="QR699" s="53"/>
      <c r="QS699" s="53"/>
      <c r="QT699" s="53"/>
      <c r="QU699" s="53"/>
      <c r="QV699" s="53"/>
      <c r="QW699" s="53"/>
      <c r="QX699" s="53"/>
      <c r="QY699" s="53"/>
      <c r="QZ699" s="53"/>
      <c r="RA699" s="53"/>
      <c r="RB699" s="53"/>
      <c r="RC699" s="53"/>
      <c r="RD699" s="53"/>
      <c r="RE699" s="53"/>
      <c r="RF699" s="53"/>
      <c r="RG699" s="53"/>
      <c r="RH699" s="53"/>
      <c r="RI699" s="53"/>
      <c r="RJ699" s="53"/>
      <c r="RK699" s="53"/>
      <c r="RL699" s="53"/>
      <c r="RM699" s="53"/>
      <c r="RN699" s="53"/>
      <c r="RO699" s="53"/>
      <c r="RP699" s="53"/>
      <c r="RQ699" s="53"/>
      <c r="RR699" s="53"/>
      <c r="RS699" s="53"/>
      <c r="RT699" s="53"/>
      <c r="RU699" s="53"/>
      <c r="RV699" s="53"/>
      <c r="RW699" s="53"/>
      <c r="RX699" s="53"/>
      <c r="RY699" s="53"/>
      <c r="RZ699" s="53"/>
      <c r="SA699" s="53"/>
      <c r="SB699" s="53"/>
      <c r="SC699" s="53"/>
      <c r="SD699" s="53"/>
      <c r="SE699" s="53"/>
      <c r="SF699" s="53"/>
      <c r="SG699" s="53"/>
      <c r="SH699" s="53"/>
      <c r="SI699" s="53"/>
      <c r="SJ699" s="53"/>
      <c r="SK699" s="53"/>
      <c r="SL699" s="53"/>
      <c r="SM699" s="53"/>
      <c r="SN699" s="53"/>
      <c r="SO699" s="53"/>
      <c r="SP699" s="53"/>
      <c r="SQ699" s="53"/>
      <c r="SR699" s="53"/>
      <c r="SS699" s="53"/>
      <c r="ST699" s="53"/>
      <c r="SU699" s="53"/>
      <c r="SV699" s="53"/>
      <c r="SW699" s="53"/>
      <c r="SX699" s="53"/>
      <c r="SY699" s="53"/>
      <c r="SZ699" s="53"/>
      <c r="TA699" s="53"/>
      <c r="TB699" s="53"/>
      <c r="TC699" s="53"/>
      <c r="TD699" s="53"/>
      <c r="TE699" s="53"/>
      <c r="TF699" s="53"/>
      <c r="TG699" s="53"/>
      <c r="TH699" s="53"/>
      <c r="TI699" s="53"/>
      <c r="TJ699" s="53"/>
      <c r="TK699" s="53"/>
      <c r="TL699" s="53"/>
      <c r="TM699" s="53"/>
      <c r="TN699" s="53"/>
      <c r="TO699" s="53"/>
      <c r="TP699" s="53"/>
      <c r="TQ699" s="53"/>
      <c r="TR699" s="53"/>
      <c r="TS699" s="53"/>
      <c r="TT699" s="53"/>
      <c r="TU699" s="53"/>
      <c r="TV699" s="53"/>
      <c r="TW699" s="53"/>
      <c r="TX699" s="53"/>
      <c r="TY699" s="53"/>
      <c r="TZ699" s="53"/>
      <c r="UA699" s="53"/>
      <c r="UB699" s="53"/>
      <c r="UC699" s="53"/>
      <c r="UD699" s="53"/>
      <c r="UE699" s="53"/>
      <c r="UF699" s="53"/>
      <c r="UG699" s="53"/>
    </row>
    <row r="700" spans="12:553" s="19" customFormat="1" ht="15.75" customHeight="1" x14ac:dyDescent="0.2">
      <c r="L700" s="66"/>
      <c r="M700" s="66"/>
      <c r="N700" s="52"/>
      <c r="O700" s="53"/>
      <c r="P700" s="53"/>
      <c r="Q700" s="53"/>
      <c r="R700" s="53"/>
      <c r="S700" s="53"/>
      <c r="T700" s="53"/>
      <c r="U700" s="53"/>
      <c r="V700" s="53"/>
      <c r="W700" s="53"/>
      <c r="X700" s="53"/>
      <c r="Y700" s="53"/>
      <c r="Z700" s="53"/>
      <c r="AA700" s="53"/>
      <c r="AB700" s="53"/>
      <c r="AC700" s="53"/>
      <c r="AD700" s="53"/>
      <c r="AE700" s="53"/>
      <c r="AF700" s="53"/>
      <c r="AG700" s="53"/>
      <c r="AH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c r="BM700" s="53"/>
      <c r="BN700" s="53"/>
      <c r="BO700" s="53"/>
      <c r="BP700" s="53"/>
      <c r="BQ700" s="53"/>
      <c r="BR700" s="53"/>
      <c r="BS700" s="53"/>
      <c r="BT700" s="53"/>
      <c r="BU700" s="53"/>
      <c r="BV700" s="53"/>
      <c r="BW700" s="53"/>
      <c r="BX700" s="53"/>
      <c r="BY700" s="53"/>
      <c r="BZ700" s="53"/>
      <c r="CA700" s="53"/>
      <c r="CB700" s="53"/>
      <c r="CC700" s="53"/>
      <c r="CD700" s="53"/>
      <c r="CE700" s="53"/>
      <c r="CF700" s="53"/>
      <c r="CG700" s="53"/>
      <c r="CH700" s="53"/>
      <c r="CI700" s="53"/>
      <c r="CJ700" s="53"/>
      <c r="CK700" s="53"/>
      <c r="CL700" s="53"/>
      <c r="CM700" s="53"/>
      <c r="CN700" s="53"/>
      <c r="CO700" s="53"/>
      <c r="CP700" s="53"/>
      <c r="CQ700" s="53"/>
      <c r="CR700" s="53"/>
      <c r="CS700" s="53"/>
      <c r="CT700" s="53"/>
      <c r="CU700" s="53"/>
      <c r="CV700" s="53"/>
      <c r="CW700" s="53"/>
      <c r="CX700" s="53"/>
      <c r="CY700" s="53"/>
      <c r="CZ700" s="53"/>
      <c r="DA700" s="53"/>
      <c r="DB700" s="53"/>
      <c r="DC700" s="53"/>
      <c r="DD700" s="53"/>
      <c r="DE700" s="53"/>
      <c r="DF700" s="53"/>
      <c r="DG700" s="53"/>
      <c r="DH700" s="53"/>
      <c r="DI700" s="53"/>
      <c r="DJ700" s="53"/>
      <c r="DK700" s="53"/>
      <c r="DL700" s="53"/>
      <c r="DM700" s="53"/>
      <c r="DN700" s="53"/>
      <c r="DO700" s="53"/>
      <c r="DP700" s="53"/>
      <c r="DQ700" s="53"/>
      <c r="DR700" s="53"/>
      <c r="DS700" s="53"/>
      <c r="DT700" s="53"/>
      <c r="DU700" s="53"/>
      <c r="DV700" s="53"/>
      <c r="DW700" s="53"/>
      <c r="DX700" s="53"/>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3"/>
      <c r="FK700" s="53"/>
      <c r="FL700" s="53"/>
      <c r="FM700" s="53"/>
      <c r="FN700" s="53"/>
      <c r="FO700" s="53"/>
      <c r="FP700" s="53"/>
      <c r="FQ700" s="53"/>
      <c r="FR700" s="53"/>
      <c r="FS700" s="53"/>
      <c r="FT700" s="53"/>
      <c r="FU700" s="53"/>
      <c r="FV700" s="53"/>
      <c r="FW700" s="53"/>
      <c r="FX700" s="53"/>
      <c r="FY700" s="53"/>
      <c r="FZ700" s="53"/>
      <c r="GA700" s="53"/>
      <c r="GB700" s="53"/>
      <c r="GC700" s="53"/>
      <c r="GD700" s="53"/>
      <c r="GE700" s="53"/>
      <c r="GF700" s="53"/>
      <c r="GG700" s="53"/>
      <c r="GH700" s="53"/>
      <c r="GI700" s="53"/>
      <c r="GJ700" s="53"/>
      <c r="GK700" s="53"/>
      <c r="GL700" s="53"/>
      <c r="GM700" s="53"/>
      <c r="GN700" s="53"/>
      <c r="GO700" s="53"/>
      <c r="GP700" s="53"/>
      <c r="GQ700" s="53"/>
      <c r="GR700" s="53"/>
      <c r="GS700" s="53"/>
      <c r="GT700" s="53"/>
      <c r="GU700" s="53"/>
      <c r="GV700" s="53"/>
      <c r="GW700" s="53"/>
      <c r="GX700" s="53"/>
      <c r="GY700" s="53"/>
      <c r="GZ700" s="53"/>
      <c r="HA700" s="53"/>
      <c r="HB700" s="53"/>
      <c r="HC700" s="53"/>
      <c r="HD700" s="53"/>
      <c r="HE700" s="53"/>
      <c r="HF700" s="53"/>
      <c r="HG700" s="53"/>
      <c r="HH700" s="53"/>
      <c r="HI700" s="53"/>
      <c r="HJ700" s="53"/>
      <c r="HK700" s="53"/>
      <c r="HL700" s="53"/>
      <c r="HM700" s="53"/>
      <c r="HN700" s="53"/>
      <c r="HO700" s="53"/>
      <c r="HP700" s="53"/>
      <c r="HQ700" s="53"/>
      <c r="HR700" s="53"/>
      <c r="HS700" s="53"/>
      <c r="HT700" s="53"/>
      <c r="HU700" s="53"/>
      <c r="HV700" s="53"/>
      <c r="HW700" s="53"/>
      <c r="HX700" s="53"/>
      <c r="HY700" s="53"/>
      <c r="HZ700" s="53"/>
      <c r="IA700" s="53"/>
      <c r="IB700" s="53"/>
      <c r="IC700" s="53"/>
      <c r="ID700" s="53"/>
      <c r="IE700" s="53"/>
      <c r="IF700" s="53"/>
      <c r="IG700" s="53"/>
      <c r="IH700" s="53"/>
      <c r="II700" s="53"/>
      <c r="IJ700" s="53"/>
      <c r="IK700" s="53"/>
      <c r="IL700" s="53"/>
      <c r="IM700" s="53"/>
      <c r="IN700" s="53"/>
      <c r="IO700" s="53"/>
      <c r="IP700" s="53"/>
      <c r="IQ700" s="53"/>
      <c r="IR700" s="53"/>
      <c r="IS700" s="53"/>
      <c r="IT700" s="53"/>
      <c r="IU700" s="53"/>
      <c r="IV700" s="53"/>
      <c r="IW700" s="53"/>
      <c r="IX700" s="53"/>
      <c r="IY700" s="53"/>
      <c r="IZ700" s="53"/>
      <c r="JA700" s="53"/>
      <c r="JB700" s="53"/>
      <c r="JC700" s="53"/>
      <c r="JD700" s="53"/>
      <c r="JE700" s="53"/>
      <c r="JF700" s="53"/>
      <c r="JG700" s="53"/>
      <c r="JH700" s="53"/>
      <c r="JI700" s="53"/>
      <c r="JJ700" s="53"/>
      <c r="JK700" s="53"/>
      <c r="JL700" s="53"/>
      <c r="JM700" s="53"/>
      <c r="JN700" s="53"/>
      <c r="JO700" s="53"/>
      <c r="JP700" s="53"/>
      <c r="JQ700" s="53"/>
      <c r="JR700" s="53"/>
      <c r="JS700" s="53"/>
      <c r="JT700" s="53"/>
      <c r="JU700" s="53"/>
      <c r="JV700" s="53"/>
      <c r="JW700" s="53"/>
      <c r="JX700" s="53"/>
      <c r="JY700" s="53"/>
      <c r="JZ700" s="53"/>
      <c r="KA700" s="53"/>
      <c r="KB700" s="53"/>
      <c r="KC700" s="53"/>
      <c r="KD700" s="53"/>
      <c r="KE700" s="53"/>
      <c r="KF700" s="53"/>
      <c r="KG700" s="53"/>
      <c r="KH700" s="53"/>
      <c r="KI700" s="53"/>
      <c r="KJ700" s="53"/>
      <c r="KK700" s="53"/>
      <c r="KL700" s="53"/>
      <c r="KM700" s="53"/>
      <c r="KN700" s="53"/>
      <c r="KO700" s="53"/>
      <c r="KP700" s="53"/>
      <c r="KQ700" s="53"/>
      <c r="KR700" s="53"/>
      <c r="KS700" s="53"/>
      <c r="KT700" s="53"/>
      <c r="KU700" s="53"/>
      <c r="KV700" s="53"/>
      <c r="KW700" s="53"/>
      <c r="KX700" s="53"/>
      <c r="KY700" s="53"/>
      <c r="KZ700" s="53"/>
      <c r="LA700" s="53"/>
      <c r="LB700" s="53"/>
      <c r="LC700" s="53"/>
      <c r="LD700" s="53"/>
      <c r="LE700" s="53"/>
      <c r="LF700" s="53"/>
      <c r="LG700" s="53"/>
      <c r="LH700" s="53"/>
      <c r="LI700" s="53"/>
      <c r="LJ700" s="53"/>
      <c r="LK700" s="53"/>
      <c r="LL700" s="53"/>
      <c r="LM700" s="53"/>
      <c r="LN700" s="53"/>
      <c r="LO700" s="53"/>
      <c r="LP700" s="53"/>
      <c r="LQ700" s="53"/>
      <c r="LR700" s="53"/>
      <c r="LS700" s="53"/>
      <c r="LT700" s="53"/>
      <c r="LU700" s="53"/>
      <c r="LV700" s="53"/>
      <c r="LW700" s="53"/>
      <c r="LX700" s="53"/>
      <c r="LY700" s="53"/>
      <c r="LZ700" s="53"/>
      <c r="MA700" s="53"/>
      <c r="MB700" s="53"/>
      <c r="MC700" s="53"/>
      <c r="MD700" s="53"/>
      <c r="ME700" s="53"/>
      <c r="MF700" s="53"/>
      <c r="MG700" s="53"/>
      <c r="MH700" s="53"/>
      <c r="MI700" s="53"/>
      <c r="MJ700" s="53"/>
      <c r="MK700" s="53"/>
      <c r="ML700" s="53"/>
      <c r="MM700" s="53"/>
      <c r="MN700" s="53"/>
      <c r="MO700" s="53"/>
      <c r="MP700" s="53"/>
      <c r="MQ700" s="53"/>
      <c r="MR700" s="53"/>
      <c r="MS700" s="53"/>
      <c r="MT700" s="53"/>
      <c r="MU700" s="53"/>
      <c r="MV700" s="53"/>
      <c r="MW700" s="53"/>
      <c r="MX700" s="53"/>
      <c r="MY700" s="53"/>
      <c r="MZ700" s="53"/>
      <c r="NA700" s="53"/>
      <c r="NB700" s="53"/>
      <c r="NC700" s="53"/>
      <c r="ND700" s="53"/>
      <c r="NE700" s="53"/>
      <c r="NF700" s="53"/>
      <c r="NG700" s="53"/>
      <c r="NH700" s="53"/>
      <c r="NI700" s="53"/>
      <c r="NJ700" s="53"/>
      <c r="NK700" s="53"/>
      <c r="NL700" s="53"/>
      <c r="NM700" s="53"/>
      <c r="NN700" s="53"/>
      <c r="NO700" s="53"/>
      <c r="NP700" s="53"/>
      <c r="NQ700" s="53"/>
      <c r="NR700" s="53"/>
      <c r="NS700" s="53"/>
      <c r="NT700" s="53"/>
      <c r="NU700" s="53"/>
      <c r="NV700" s="53"/>
      <c r="NW700" s="53"/>
      <c r="NX700" s="53"/>
      <c r="NY700" s="53"/>
      <c r="NZ700" s="53"/>
      <c r="OA700" s="53"/>
      <c r="OB700" s="53"/>
      <c r="OC700" s="53"/>
      <c r="OD700" s="53"/>
      <c r="OE700" s="53"/>
      <c r="OF700" s="53"/>
      <c r="OG700" s="53"/>
      <c r="OH700" s="53"/>
      <c r="OI700" s="53"/>
      <c r="OJ700" s="53"/>
      <c r="OK700" s="53"/>
      <c r="OL700" s="53"/>
      <c r="OM700" s="53"/>
      <c r="ON700" s="53"/>
      <c r="OO700" s="53"/>
      <c r="OP700" s="53"/>
      <c r="OQ700" s="53"/>
      <c r="OR700" s="53"/>
      <c r="OS700" s="53"/>
      <c r="OT700" s="53"/>
      <c r="OU700" s="53"/>
      <c r="OV700" s="53"/>
      <c r="OW700" s="53"/>
      <c r="OX700" s="53"/>
      <c r="OY700" s="53"/>
      <c r="OZ700" s="53"/>
      <c r="PA700" s="53"/>
      <c r="PB700" s="53"/>
      <c r="PC700" s="53"/>
      <c r="PD700" s="53"/>
      <c r="PE700" s="53"/>
      <c r="PF700" s="53"/>
      <c r="PG700" s="53"/>
      <c r="PH700" s="53"/>
      <c r="PI700" s="53"/>
      <c r="PJ700" s="53"/>
      <c r="PK700" s="53"/>
      <c r="PL700" s="53"/>
      <c r="PM700" s="53"/>
      <c r="PN700" s="53"/>
      <c r="PO700" s="53"/>
      <c r="PP700" s="53"/>
      <c r="PQ700" s="53"/>
      <c r="PR700" s="53"/>
      <c r="PS700" s="53"/>
      <c r="PT700" s="53"/>
      <c r="PU700" s="53"/>
      <c r="PV700" s="53"/>
      <c r="PW700" s="53"/>
      <c r="PX700" s="53"/>
      <c r="PY700" s="53"/>
      <c r="PZ700" s="53"/>
      <c r="QA700" s="53"/>
      <c r="QB700" s="53"/>
      <c r="QC700" s="53"/>
      <c r="QD700" s="53"/>
      <c r="QE700" s="53"/>
      <c r="QF700" s="53"/>
      <c r="QG700" s="53"/>
      <c r="QH700" s="53"/>
      <c r="QI700" s="53"/>
      <c r="QJ700" s="53"/>
      <c r="QK700" s="53"/>
      <c r="QL700" s="53"/>
      <c r="QM700" s="53"/>
      <c r="QN700" s="53"/>
      <c r="QO700" s="53"/>
      <c r="QP700" s="53"/>
      <c r="QQ700" s="53"/>
      <c r="QR700" s="53"/>
      <c r="QS700" s="53"/>
      <c r="QT700" s="53"/>
      <c r="QU700" s="53"/>
      <c r="QV700" s="53"/>
      <c r="QW700" s="53"/>
      <c r="QX700" s="53"/>
      <c r="QY700" s="53"/>
      <c r="QZ700" s="53"/>
      <c r="RA700" s="53"/>
      <c r="RB700" s="53"/>
      <c r="RC700" s="53"/>
      <c r="RD700" s="53"/>
      <c r="RE700" s="53"/>
      <c r="RF700" s="53"/>
      <c r="RG700" s="53"/>
      <c r="RH700" s="53"/>
      <c r="RI700" s="53"/>
      <c r="RJ700" s="53"/>
      <c r="RK700" s="53"/>
      <c r="RL700" s="53"/>
      <c r="RM700" s="53"/>
      <c r="RN700" s="53"/>
      <c r="RO700" s="53"/>
      <c r="RP700" s="53"/>
      <c r="RQ700" s="53"/>
      <c r="RR700" s="53"/>
      <c r="RS700" s="53"/>
      <c r="RT700" s="53"/>
      <c r="RU700" s="53"/>
      <c r="RV700" s="53"/>
      <c r="RW700" s="53"/>
      <c r="RX700" s="53"/>
      <c r="RY700" s="53"/>
      <c r="RZ700" s="53"/>
      <c r="SA700" s="53"/>
      <c r="SB700" s="53"/>
      <c r="SC700" s="53"/>
      <c r="SD700" s="53"/>
      <c r="SE700" s="53"/>
      <c r="SF700" s="53"/>
      <c r="SG700" s="53"/>
      <c r="SH700" s="53"/>
      <c r="SI700" s="53"/>
      <c r="SJ700" s="53"/>
      <c r="SK700" s="53"/>
      <c r="SL700" s="53"/>
      <c r="SM700" s="53"/>
      <c r="SN700" s="53"/>
      <c r="SO700" s="53"/>
      <c r="SP700" s="53"/>
      <c r="SQ700" s="53"/>
      <c r="SR700" s="53"/>
      <c r="SS700" s="53"/>
      <c r="ST700" s="53"/>
      <c r="SU700" s="53"/>
      <c r="SV700" s="53"/>
      <c r="SW700" s="53"/>
      <c r="SX700" s="53"/>
      <c r="SY700" s="53"/>
      <c r="SZ700" s="53"/>
      <c r="TA700" s="53"/>
      <c r="TB700" s="53"/>
      <c r="TC700" s="53"/>
      <c r="TD700" s="53"/>
      <c r="TE700" s="53"/>
      <c r="TF700" s="53"/>
      <c r="TG700" s="53"/>
      <c r="TH700" s="53"/>
      <c r="TI700" s="53"/>
      <c r="TJ700" s="53"/>
      <c r="TK700" s="53"/>
      <c r="TL700" s="53"/>
      <c r="TM700" s="53"/>
      <c r="TN700" s="53"/>
      <c r="TO700" s="53"/>
      <c r="TP700" s="53"/>
      <c r="TQ700" s="53"/>
      <c r="TR700" s="53"/>
      <c r="TS700" s="53"/>
      <c r="TT700" s="53"/>
      <c r="TU700" s="53"/>
      <c r="TV700" s="53"/>
      <c r="TW700" s="53"/>
      <c r="TX700" s="53"/>
      <c r="TY700" s="53"/>
      <c r="TZ700" s="53"/>
      <c r="UA700" s="53"/>
      <c r="UB700" s="53"/>
      <c r="UC700" s="53"/>
      <c r="UD700" s="53"/>
      <c r="UE700" s="53"/>
      <c r="UF700" s="53"/>
      <c r="UG700" s="53"/>
    </row>
    <row r="701" spans="12:553" s="19" customFormat="1" ht="15.75" customHeight="1" x14ac:dyDescent="0.2">
      <c r="L701" s="66"/>
      <c r="M701" s="66"/>
      <c r="N701" s="52"/>
      <c r="O701" s="53"/>
      <c r="P701" s="53"/>
      <c r="Q701" s="53"/>
      <c r="R701" s="53"/>
      <c r="S701" s="53"/>
      <c r="T701" s="53"/>
      <c r="U701" s="53"/>
      <c r="V701" s="53"/>
      <c r="W701" s="53"/>
      <c r="X701" s="53"/>
      <c r="Y701" s="53"/>
      <c r="Z701" s="53"/>
      <c r="AA701" s="53"/>
      <c r="AB701" s="53"/>
      <c r="AC701" s="53"/>
      <c r="AD701" s="53"/>
      <c r="AE701" s="53"/>
      <c r="AF701" s="53"/>
      <c r="AG701" s="53"/>
      <c r="AH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c r="BM701" s="53"/>
      <c r="BN701" s="53"/>
      <c r="BO701" s="53"/>
      <c r="BP701" s="53"/>
      <c r="BQ701" s="53"/>
      <c r="BR701" s="53"/>
      <c r="BS701" s="53"/>
      <c r="BT701" s="53"/>
      <c r="BU701" s="53"/>
      <c r="BV701" s="53"/>
      <c r="BW701" s="53"/>
      <c r="BX701" s="53"/>
      <c r="BY701" s="53"/>
      <c r="BZ701" s="53"/>
      <c r="CA701" s="53"/>
      <c r="CB701" s="53"/>
      <c r="CC701" s="53"/>
      <c r="CD701" s="53"/>
      <c r="CE701" s="53"/>
      <c r="CF701" s="53"/>
      <c r="CG701" s="53"/>
      <c r="CH701" s="53"/>
      <c r="CI701" s="53"/>
      <c r="CJ701" s="53"/>
      <c r="CK701" s="53"/>
      <c r="CL701" s="53"/>
      <c r="CM701" s="53"/>
      <c r="CN701" s="53"/>
      <c r="CO701" s="53"/>
      <c r="CP701" s="53"/>
      <c r="CQ701" s="53"/>
      <c r="CR701" s="53"/>
      <c r="CS701" s="53"/>
      <c r="CT701" s="53"/>
      <c r="CU701" s="53"/>
      <c r="CV701" s="53"/>
      <c r="CW701" s="53"/>
      <c r="CX701" s="53"/>
      <c r="CY701" s="53"/>
      <c r="CZ701" s="53"/>
      <c r="DA701" s="53"/>
      <c r="DB701" s="53"/>
      <c r="DC701" s="53"/>
      <c r="DD701" s="53"/>
      <c r="DE701" s="53"/>
      <c r="DF701" s="53"/>
      <c r="DG701" s="53"/>
      <c r="DH701" s="53"/>
      <c r="DI701" s="53"/>
      <c r="DJ701" s="53"/>
      <c r="DK701" s="53"/>
      <c r="DL701" s="53"/>
      <c r="DM701" s="53"/>
      <c r="DN701" s="53"/>
      <c r="DO701" s="53"/>
      <c r="DP701" s="53"/>
      <c r="DQ701" s="53"/>
      <c r="DR701" s="53"/>
      <c r="DS701" s="53"/>
      <c r="DT701" s="53"/>
      <c r="DU701" s="53"/>
      <c r="DV701" s="53"/>
      <c r="DW701" s="53"/>
      <c r="DX701" s="53"/>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3"/>
      <c r="FK701" s="53"/>
      <c r="FL701" s="53"/>
      <c r="FM701" s="53"/>
      <c r="FN701" s="53"/>
      <c r="FO701" s="53"/>
      <c r="FP701" s="53"/>
      <c r="FQ701" s="53"/>
      <c r="FR701" s="53"/>
      <c r="FS701" s="53"/>
      <c r="FT701" s="53"/>
      <c r="FU701" s="53"/>
      <c r="FV701" s="53"/>
      <c r="FW701" s="53"/>
      <c r="FX701" s="53"/>
      <c r="FY701" s="53"/>
      <c r="FZ701" s="53"/>
      <c r="GA701" s="53"/>
      <c r="GB701" s="53"/>
      <c r="GC701" s="53"/>
      <c r="GD701" s="53"/>
      <c r="GE701" s="53"/>
      <c r="GF701" s="53"/>
      <c r="GG701" s="53"/>
      <c r="GH701" s="53"/>
      <c r="GI701" s="53"/>
      <c r="GJ701" s="53"/>
      <c r="GK701" s="53"/>
      <c r="GL701" s="53"/>
      <c r="GM701" s="53"/>
      <c r="GN701" s="53"/>
      <c r="GO701" s="53"/>
      <c r="GP701" s="53"/>
      <c r="GQ701" s="53"/>
      <c r="GR701" s="53"/>
      <c r="GS701" s="53"/>
      <c r="GT701" s="53"/>
      <c r="GU701" s="53"/>
      <c r="GV701" s="53"/>
      <c r="GW701" s="53"/>
      <c r="GX701" s="53"/>
      <c r="GY701" s="53"/>
      <c r="GZ701" s="53"/>
      <c r="HA701" s="53"/>
      <c r="HB701" s="53"/>
      <c r="HC701" s="53"/>
      <c r="HD701" s="53"/>
      <c r="HE701" s="53"/>
      <c r="HF701" s="53"/>
      <c r="HG701" s="53"/>
      <c r="HH701" s="53"/>
      <c r="HI701" s="53"/>
      <c r="HJ701" s="53"/>
      <c r="HK701" s="53"/>
      <c r="HL701" s="53"/>
      <c r="HM701" s="53"/>
      <c r="HN701" s="53"/>
      <c r="HO701" s="53"/>
      <c r="HP701" s="53"/>
      <c r="HQ701" s="53"/>
      <c r="HR701" s="53"/>
      <c r="HS701" s="53"/>
      <c r="HT701" s="53"/>
      <c r="HU701" s="53"/>
      <c r="HV701" s="53"/>
      <c r="HW701" s="53"/>
      <c r="HX701" s="53"/>
      <c r="HY701" s="53"/>
      <c r="HZ701" s="53"/>
      <c r="IA701" s="53"/>
      <c r="IB701" s="53"/>
      <c r="IC701" s="53"/>
      <c r="ID701" s="53"/>
      <c r="IE701" s="53"/>
      <c r="IF701" s="53"/>
      <c r="IG701" s="53"/>
      <c r="IH701" s="53"/>
      <c r="II701" s="53"/>
      <c r="IJ701" s="53"/>
      <c r="IK701" s="53"/>
      <c r="IL701" s="53"/>
      <c r="IM701" s="53"/>
      <c r="IN701" s="53"/>
      <c r="IO701" s="53"/>
      <c r="IP701" s="53"/>
      <c r="IQ701" s="53"/>
      <c r="IR701" s="53"/>
      <c r="IS701" s="53"/>
      <c r="IT701" s="53"/>
      <c r="IU701" s="53"/>
      <c r="IV701" s="53"/>
      <c r="IW701" s="53"/>
      <c r="IX701" s="53"/>
      <c r="IY701" s="53"/>
      <c r="IZ701" s="53"/>
      <c r="JA701" s="53"/>
      <c r="JB701" s="53"/>
      <c r="JC701" s="53"/>
      <c r="JD701" s="53"/>
      <c r="JE701" s="53"/>
      <c r="JF701" s="53"/>
      <c r="JG701" s="53"/>
      <c r="JH701" s="53"/>
      <c r="JI701" s="53"/>
      <c r="JJ701" s="53"/>
      <c r="JK701" s="53"/>
      <c r="JL701" s="53"/>
      <c r="JM701" s="53"/>
      <c r="JN701" s="53"/>
      <c r="JO701" s="53"/>
      <c r="JP701" s="53"/>
      <c r="JQ701" s="53"/>
      <c r="JR701" s="53"/>
      <c r="JS701" s="53"/>
      <c r="JT701" s="53"/>
      <c r="JU701" s="53"/>
      <c r="JV701" s="53"/>
      <c r="JW701" s="53"/>
      <c r="JX701" s="53"/>
      <c r="JY701" s="53"/>
      <c r="JZ701" s="53"/>
      <c r="KA701" s="53"/>
      <c r="KB701" s="53"/>
      <c r="KC701" s="53"/>
      <c r="KD701" s="53"/>
      <c r="KE701" s="53"/>
      <c r="KF701" s="53"/>
      <c r="KG701" s="53"/>
      <c r="KH701" s="53"/>
      <c r="KI701" s="53"/>
      <c r="KJ701" s="53"/>
      <c r="KK701" s="53"/>
      <c r="KL701" s="53"/>
      <c r="KM701" s="53"/>
      <c r="KN701" s="53"/>
      <c r="KO701" s="53"/>
      <c r="KP701" s="53"/>
      <c r="KQ701" s="53"/>
      <c r="KR701" s="53"/>
      <c r="KS701" s="53"/>
      <c r="KT701" s="53"/>
      <c r="KU701" s="53"/>
      <c r="KV701" s="53"/>
      <c r="KW701" s="53"/>
      <c r="KX701" s="53"/>
      <c r="KY701" s="53"/>
      <c r="KZ701" s="53"/>
      <c r="LA701" s="53"/>
      <c r="LB701" s="53"/>
      <c r="LC701" s="53"/>
      <c r="LD701" s="53"/>
      <c r="LE701" s="53"/>
      <c r="LF701" s="53"/>
      <c r="LG701" s="53"/>
      <c r="LH701" s="53"/>
      <c r="LI701" s="53"/>
      <c r="LJ701" s="53"/>
      <c r="LK701" s="53"/>
      <c r="LL701" s="53"/>
      <c r="LM701" s="53"/>
      <c r="LN701" s="53"/>
      <c r="LO701" s="53"/>
      <c r="LP701" s="53"/>
      <c r="LQ701" s="53"/>
      <c r="LR701" s="53"/>
      <c r="LS701" s="53"/>
      <c r="LT701" s="53"/>
      <c r="LU701" s="53"/>
      <c r="LV701" s="53"/>
      <c r="LW701" s="53"/>
      <c r="LX701" s="53"/>
      <c r="LY701" s="53"/>
      <c r="LZ701" s="53"/>
      <c r="MA701" s="53"/>
      <c r="MB701" s="53"/>
      <c r="MC701" s="53"/>
      <c r="MD701" s="53"/>
      <c r="ME701" s="53"/>
      <c r="MF701" s="53"/>
      <c r="MG701" s="53"/>
      <c r="MH701" s="53"/>
      <c r="MI701" s="53"/>
      <c r="MJ701" s="53"/>
      <c r="MK701" s="53"/>
      <c r="ML701" s="53"/>
      <c r="MM701" s="53"/>
      <c r="MN701" s="53"/>
      <c r="MO701" s="53"/>
      <c r="MP701" s="53"/>
      <c r="MQ701" s="53"/>
      <c r="MR701" s="53"/>
      <c r="MS701" s="53"/>
      <c r="MT701" s="53"/>
      <c r="MU701" s="53"/>
      <c r="MV701" s="53"/>
      <c r="MW701" s="53"/>
      <c r="MX701" s="53"/>
      <c r="MY701" s="53"/>
      <c r="MZ701" s="53"/>
      <c r="NA701" s="53"/>
      <c r="NB701" s="53"/>
      <c r="NC701" s="53"/>
      <c r="ND701" s="53"/>
      <c r="NE701" s="53"/>
      <c r="NF701" s="53"/>
      <c r="NG701" s="53"/>
      <c r="NH701" s="53"/>
      <c r="NI701" s="53"/>
      <c r="NJ701" s="53"/>
      <c r="NK701" s="53"/>
      <c r="NL701" s="53"/>
      <c r="NM701" s="53"/>
      <c r="NN701" s="53"/>
      <c r="NO701" s="53"/>
      <c r="NP701" s="53"/>
      <c r="NQ701" s="53"/>
      <c r="NR701" s="53"/>
      <c r="NS701" s="53"/>
      <c r="NT701" s="53"/>
      <c r="NU701" s="53"/>
      <c r="NV701" s="53"/>
      <c r="NW701" s="53"/>
      <c r="NX701" s="53"/>
      <c r="NY701" s="53"/>
      <c r="NZ701" s="53"/>
      <c r="OA701" s="53"/>
      <c r="OB701" s="53"/>
      <c r="OC701" s="53"/>
      <c r="OD701" s="53"/>
      <c r="OE701" s="53"/>
      <c r="OF701" s="53"/>
      <c r="OG701" s="53"/>
      <c r="OH701" s="53"/>
      <c r="OI701" s="53"/>
      <c r="OJ701" s="53"/>
      <c r="OK701" s="53"/>
      <c r="OL701" s="53"/>
      <c r="OM701" s="53"/>
      <c r="ON701" s="53"/>
      <c r="OO701" s="53"/>
      <c r="OP701" s="53"/>
      <c r="OQ701" s="53"/>
      <c r="OR701" s="53"/>
      <c r="OS701" s="53"/>
      <c r="OT701" s="53"/>
      <c r="OU701" s="53"/>
      <c r="OV701" s="53"/>
      <c r="OW701" s="53"/>
      <c r="OX701" s="53"/>
      <c r="OY701" s="53"/>
      <c r="OZ701" s="53"/>
      <c r="PA701" s="53"/>
      <c r="PB701" s="53"/>
      <c r="PC701" s="53"/>
      <c r="PD701" s="53"/>
      <c r="PE701" s="53"/>
      <c r="PF701" s="53"/>
      <c r="PG701" s="53"/>
      <c r="PH701" s="53"/>
      <c r="PI701" s="53"/>
      <c r="PJ701" s="53"/>
      <c r="PK701" s="53"/>
      <c r="PL701" s="53"/>
      <c r="PM701" s="53"/>
      <c r="PN701" s="53"/>
      <c r="PO701" s="53"/>
      <c r="PP701" s="53"/>
      <c r="PQ701" s="53"/>
      <c r="PR701" s="53"/>
      <c r="PS701" s="53"/>
      <c r="PT701" s="53"/>
      <c r="PU701" s="53"/>
      <c r="PV701" s="53"/>
      <c r="PW701" s="53"/>
      <c r="PX701" s="53"/>
      <c r="PY701" s="53"/>
      <c r="PZ701" s="53"/>
      <c r="QA701" s="53"/>
      <c r="QB701" s="53"/>
      <c r="QC701" s="53"/>
      <c r="QD701" s="53"/>
      <c r="QE701" s="53"/>
      <c r="QF701" s="53"/>
      <c r="QG701" s="53"/>
      <c r="QH701" s="53"/>
      <c r="QI701" s="53"/>
      <c r="QJ701" s="53"/>
      <c r="QK701" s="53"/>
      <c r="QL701" s="53"/>
      <c r="QM701" s="53"/>
      <c r="QN701" s="53"/>
      <c r="QO701" s="53"/>
      <c r="QP701" s="53"/>
      <c r="QQ701" s="53"/>
      <c r="QR701" s="53"/>
      <c r="QS701" s="53"/>
      <c r="QT701" s="53"/>
      <c r="QU701" s="53"/>
      <c r="QV701" s="53"/>
      <c r="QW701" s="53"/>
      <c r="QX701" s="53"/>
      <c r="QY701" s="53"/>
      <c r="QZ701" s="53"/>
      <c r="RA701" s="53"/>
      <c r="RB701" s="53"/>
      <c r="RC701" s="53"/>
      <c r="RD701" s="53"/>
      <c r="RE701" s="53"/>
      <c r="RF701" s="53"/>
      <c r="RG701" s="53"/>
      <c r="RH701" s="53"/>
      <c r="RI701" s="53"/>
      <c r="RJ701" s="53"/>
      <c r="RK701" s="53"/>
      <c r="RL701" s="53"/>
      <c r="RM701" s="53"/>
      <c r="RN701" s="53"/>
      <c r="RO701" s="53"/>
      <c r="RP701" s="53"/>
      <c r="RQ701" s="53"/>
      <c r="RR701" s="53"/>
      <c r="RS701" s="53"/>
      <c r="RT701" s="53"/>
      <c r="RU701" s="53"/>
      <c r="RV701" s="53"/>
      <c r="RW701" s="53"/>
      <c r="RX701" s="53"/>
      <c r="RY701" s="53"/>
      <c r="RZ701" s="53"/>
      <c r="SA701" s="53"/>
      <c r="SB701" s="53"/>
      <c r="SC701" s="53"/>
      <c r="SD701" s="53"/>
      <c r="SE701" s="53"/>
      <c r="SF701" s="53"/>
      <c r="SG701" s="53"/>
      <c r="SH701" s="53"/>
      <c r="SI701" s="53"/>
      <c r="SJ701" s="53"/>
      <c r="SK701" s="53"/>
      <c r="SL701" s="53"/>
      <c r="SM701" s="53"/>
      <c r="SN701" s="53"/>
      <c r="SO701" s="53"/>
      <c r="SP701" s="53"/>
      <c r="SQ701" s="53"/>
      <c r="SR701" s="53"/>
      <c r="SS701" s="53"/>
      <c r="ST701" s="53"/>
      <c r="SU701" s="53"/>
      <c r="SV701" s="53"/>
      <c r="SW701" s="53"/>
      <c r="SX701" s="53"/>
      <c r="SY701" s="53"/>
      <c r="SZ701" s="53"/>
      <c r="TA701" s="53"/>
      <c r="TB701" s="53"/>
      <c r="TC701" s="53"/>
      <c r="TD701" s="53"/>
      <c r="TE701" s="53"/>
      <c r="TF701" s="53"/>
      <c r="TG701" s="53"/>
      <c r="TH701" s="53"/>
      <c r="TI701" s="53"/>
      <c r="TJ701" s="53"/>
      <c r="TK701" s="53"/>
      <c r="TL701" s="53"/>
      <c r="TM701" s="53"/>
      <c r="TN701" s="53"/>
      <c r="TO701" s="53"/>
      <c r="TP701" s="53"/>
      <c r="TQ701" s="53"/>
      <c r="TR701" s="53"/>
      <c r="TS701" s="53"/>
      <c r="TT701" s="53"/>
      <c r="TU701" s="53"/>
      <c r="TV701" s="53"/>
      <c r="TW701" s="53"/>
      <c r="TX701" s="53"/>
      <c r="TY701" s="53"/>
      <c r="TZ701" s="53"/>
      <c r="UA701" s="53"/>
      <c r="UB701" s="53"/>
      <c r="UC701" s="53"/>
      <c r="UD701" s="53"/>
      <c r="UE701" s="53"/>
      <c r="UF701" s="53"/>
      <c r="UG701" s="53"/>
    </row>
    <row r="702" spans="12:553" s="19" customFormat="1" ht="15.75" customHeight="1" x14ac:dyDescent="0.2">
      <c r="L702" s="66"/>
      <c r="M702" s="66"/>
      <c r="N702" s="52"/>
      <c r="O702" s="53"/>
      <c r="P702" s="53"/>
      <c r="Q702" s="53"/>
      <c r="R702" s="53"/>
      <c r="S702" s="53"/>
      <c r="T702" s="53"/>
      <c r="U702" s="53"/>
      <c r="V702" s="53"/>
      <c r="W702" s="53"/>
      <c r="X702" s="53"/>
      <c r="Y702" s="53"/>
      <c r="Z702" s="53"/>
      <c r="AA702" s="53"/>
      <c r="AB702" s="53"/>
      <c r="AC702" s="53"/>
      <c r="AD702" s="53"/>
      <c r="AE702" s="53"/>
      <c r="AF702" s="53"/>
      <c r="AG702" s="53"/>
      <c r="AH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c r="BM702" s="53"/>
      <c r="BN702" s="53"/>
      <c r="BO702" s="53"/>
      <c r="BP702" s="53"/>
      <c r="BQ702" s="53"/>
      <c r="BR702" s="53"/>
      <c r="BS702" s="53"/>
      <c r="BT702" s="53"/>
      <c r="BU702" s="53"/>
      <c r="BV702" s="53"/>
      <c r="BW702" s="53"/>
      <c r="BX702" s="53"/>
      <c r="BY702" s="53"/>
      <c r="BZ702" s="53"/>
      <c r="CA702" s="53"/>
      <c r="CB702" s="53"/>
      <c r="CC702" s="53"/>
      <c r="CD702" s="53"/>
      <c r="CE702" s="53"/>
      <c r="CF702" s="53"/>
      <c r="CG702" s="53"/>
      <c r="CH702" s="53"/>
      <c r="CI702" s="53"/>
      <c r="CJ702" s="53"/>
      <c r="CK702" s="53"/>
      <c r="CL702" s="53"/>
      <c r="CM702" s="53"/>
      <c r="CN702" s="53"/>
      <c r="CO702" s="53"/>
      <c r="CP702" s="53"/>
      <c r="CQ702" s="53"/>
      <c r="CR702" s="53"/>
      <c r="CS702" s="53"/>
      <c r="CT702" s="53"/>
      <c r="CU702" s="53"/>
      <c r="CV702" s="53"/>
      <c r="CW702" s="53"/>
      <c r="CX702" s="53"/>
      <c r="CY702" s="53"/>
      <c r="CZ702" s="53"/>
      <c r="DA702" s="53"/>
      <c r="DB702" s="53"/>
      <c r="DC702" s="53"/>
      <c r="DD702" s="53"/>
      <c r="DE702" s="53"/>
      <c r="DF702" s="53"/>
      <c r="DG702" s="53"/>
      <c r="DH702" s="53"/>
      <c r="DI702" s="53"/>
      <c r="DJ702" s="53"/>
      <c r="DK702" s="53"/>
      <c r="DL702" s="53"/>
      <c r="DM702" s="53"/>
      <c r="DN702" s="53"/>
      <c r="DO702" s="53"/>
      <c r="DP702" s="53"/>
      <c r="DQ702" s="53"/>
      <c r="DR702" s="53"/>
      <c r="DS702" s="53"/>
      <c r="DT702" s="53"/>
      <c r="DU702" s="53"/>
      <c r="DV702" s="53"/>
      <c r="DW702" s="53"/>
      <c r="DX702" s="53"/>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3"/>
      <c r="FK702" s="53"/>
      <c r="FL702" s="53"/>
      <c r="FM702" s="53"/>
      <c r="FN702" s="53"/>
      <c r="FO702" s="53"/>
      <c r="FP702" s="53"/>
      <c r="FQ702" s="53"/>
      <c r="FR702" s="53"/>
      <c r="FS702" s="53"/>
      <c r="FT702" s="53"/>
      <c r="FU702" s="53"/>
      <c r="FV702" s="53"/>
      <c r="FW702" s="53"/>
      <c r="FX702" s="53"/>
      <c r="FY702" s="53"/>
      <c r="FZ702" s="53"/>
      <c r="GA702" s="53"/>
      <c r="GB702" s="53"/>
      <c r="GC702" s="53"/>
      <c r="GD702" s="53"/>
      <c r="GE702" s="53"/>
      <c r="GF702" s="53"/>
      <c r="GG702" s="53"/>
      <c r="GH702" s="53"/>
      <c r="GI702" s="53"/>
      <c r="GJ702" s="53"/>
      <c r="GK702" s="53"/>
      <c r="GL702" s="53"/>
      <c r="GM702" s="53"/>
      <c r="GN702" s="53"/>
      <c r="GO702" s="53"/>
      <c r="GP702" s="53"/>
      <c r="GQ702" s="53"/>
      <c r="GR702" s="53"/>
      <c r="GS702" s="53"/>
      <c r="GT702" s="53"/>
      <c r="GU702" s="53"/>
      <c r="GV702" s="53"/>
      <c r="GW702" s="53"/>
      <c r="GX702" s="53"/>
      <c r="GY702" s="53"/>
      <c r="GZ702" s="53"/>
      <c r="HA702" s="53"/>
      <c r="HB702" s="53"/>
      <c r="HC702" s="53"/>
      <c r="HD702" s="53"/>
      <c r="HE702" s="53"/>
      <c r="HF702" s="53"/>
      <c r="HG702" s="53"/>
      <c r="HH702" s="53"/>
      <c r="HI702" s="53"/>
      <c r="HJ702" s="53"/>
      <c r="HK702" s="53"/>
      <c r="HL702" s="53"/>
      <c r="HM702" s="53"/>
      <c r="HN702" s="53"/>
      <c r="HO702" s="53"/>
      <c r="HP702" s="53"/>
      <c r="HQ702" s="53"/>
      <c r="HR702" s="53"/>
      <c r="HS702" s="53"/>
      <c r="HT702" s="53"/>
      <c r="HU702" s="53"/>
      <c r="HV702" s="53"/>
      <c r="HW702" s="53"/>
      <c r="HX702" s="53"/>
      <c r="HY702" s="53"/>
      <c r="HZ702" s="53"/>
      <c r="IA702" s="53"/>
      <c r="IB702" s="53"/>
      <c r="IC702" s="53"/>
      <c r="ID702" s="53"/>
      <c r="IE702" s="53"/>
      <c r="IF702" s="53"/>
      <c r="IG702" s="53"/>
      <c r="IH702" s="53"/>
      <c r="II702" s="53"/>
      <c r="IJ702" s="53"/>
      <c r="IK702" s="53"/>
      <c r="IL702" s="53"/>
      <c r="IM702" s="53"/>
      <c r="IN702" s="53"/>
      <c r="IO702" s="53"/>
      <c r="IP702" s="53"/>
      <c r="IQ702" s="53"/>
      <c r="IR702" s="53"/>
      <c r="IS702" s="53"/>
      <c r="IT702" s="53"/>
      <c r="IU702" s="53"/>
      <c r="IV702" s="53"/>
      <c r="IW702" s="53"/>
      <c r="IX702" s="53"/>
      <c r="IY702" s="53"/>
      <c r="IZ702" s="53"/>
      <c r="JA702" s="53"/>
      <c r="JB702" s="53"/>
      <c r="JC702" s="53"/>
      <c r="JD702" s="53"/>
      <c r="JE702" s="53"/>
      <c r="JF702" s="53"/>
      <c r="JG702" s="53"/>
      <c r="JH702" s="53"/>
      <c r="JI702" s="53"/>
      <c r="JJ702" s="53"/>
      <c r="JK702" s="53"/>
      <c r="JL702" s="53"/>
      <c r="JM702" s="53"/>
      <c r="JN702" s="53"/>
      <c r="JO702" s="53"/>
      <c r="JP702" s="53"/>
      <c r="JQ702" s="53"/>
      <c r="JR702" s="53"/>
      <c r="JS702" s="53"/>
      <c r="JT702" s="53"/>
      <c r="JU702" s="53"/>
      <c r="JV702" s="53"/>
      <c r="JW702" s="53"/>
      <c r="JX702" s="53"/>
      <c r="JY702" s="53"/>
      <c r="JZ702" s="53"/>
      <c r="KA702" s="53"/>
      <c r="KB702" s="53"/>
      <c r="KC702" s="53"/>
      <c r="KD702" s="53"/>
      <c r="KE702" s="53"/>
      <c r="KF702" s="53"/>
      <c r="KG702" s="53"/>
      <c r="KH702" s="53"/>
      <c r="KI702" s="53"/>
      <c r="KJ702" s="53"/>
      <c r="KK702" s="53"/>
      <c r="KL702" s="53"/>
      <c r="KM702" s="53"/>
      <c r="KN702" s="53"/>
      <c r="KO702" s="53"/>
      <c r="KP702" s="53"/>
      <c r="KQ702" s="53"/>
      <c r="KR702" s="53"/>
      <c r="KS702" s="53"/>
      <c r="KT702" s="53"/>
      <c r="KU702" s="53"/>
      <c r="KV702" s="53"/>
      <c r="KW702" s="53"/>
      <c r="KX702" s="53"/>
      <c r="KY702" s="53"/>
      <c r="KZ702" s="53"/>
      <c r="LA702" s="53"/>
      <c r="LB702" s="53"/>
      <c r="LC702" s="53"/>
      <c r="LD702" s="53"/>
      <c r="LE702" s="53"/>
      <c r="LF702" s="53"/>
      <c r="LG702" s="53"/>
      <c r="LH702" s="53"/>
      <c r="LI702" s="53"/>
      <c r="LJ702" s="53"/>
      <c r="LK702" s="53"/>
      <c r="LL702" s="53"/>
      <c r="LM702" s="53"/>
      <c r="LN702" s="53"/>
      <c r="LO702" s="53"/>
      <c r="LP702" s="53"/>
      <c r="LQ702" s="53"/>
      <c r="LR702" s="53"/>
      <c r="LS702" s="53"/>
      <c r="LT702" s="53"/>
      <c r="LU702" s="53"/>
      <c r="LV702" s="53"/>
      <c r="LW702" s="53"/>
      <c r="LX702" s="53"/>
      <c r="LY702" s="53"/>
      <c r="LZ702" s="53"/>
      <c r="MA702" s="53"/>
      <c r="MB702" s="53"/>
      <c r="MC702" s="53"/>
      <c r="MD702" s="53"/>
      <c r="ME702" s="53"/>
      <c r="MF702" s="53"/>
      <c r="MG702" s="53"/>
      <c r="MH702" s="53"/>
      <c r="MI702" s="53"/>
      <c r="MJ702" s="53"/>
      <c r="MK702" s="53"/>
      <c r="ML702" s="53"/>
      <c r="MM702" s="53"/>
      <c r="MN702" s="53"/>
      <c r="MO702" s="53"/>
      <c r="MP702" s="53"/>
      <c r="MQ702" s="53"/>
      <c r="MR702" s="53"/>
      <c r="MS702" s="53"/>
      <c r="MT702" s="53"/>
      <c r="MU702" s="53"/>
      <c r="MV702" s="53"/>
      <c r="MW702" s="53"/>
      <c r="MX702" s="53"/>
      <c r="MY702" s="53"/>
      <c r="MZ702" s="53"/>
      <c r="NA702" s="53"/>
      <c r="NB702" s="53"/>
      <c r="NC702" s="53"/>
      <c r="ND702" s="53"/>
      <c r="NE702" s="53"/>
      <c r="NF702" s="53"/>
      <c r="NG702" s="53"/>
      <c r="NH702" s="53"/>
      <c r="NI702" s="53"/>
      <c r="NJ702" s="53"/>
      <c r="NK702" s="53"/>
      <c r="NL702" s="53"/>
      <c r="NM702" s="53"/>
      <c r="NN702" s="53"/>
      <c r="NO702" s="53"/>
      <c r="NP702" s="53"/>
      <c r="NQ702" s="53"/>
      <c r="NR702" s="53"/>
      <c r="NS702" s="53"/>
      <c r="NT702" s="53"/>
      <c r="NU702" s="53"/>
      <c r="NV702" s="53"/>
      <c r="NW702" s="53"/>
      <c r="NX702" s="53"/>
      <c r="NY702" s="53"/>
      <c r="NZ702" s="53"/>
      <c r="OA702" s="53"/>
      <c r="OB702" s="53"/>
      <c r="OC702" s="53"/>
      <c r="OD702" s="53"/>
      <c r="OE702" s="53"/>
      <c r="OF702" s="53"/>
      <c r="OG702" s="53"/>
      <c r="OH702" s="53"/>
      <c r="OI702" s="53"/>
      <c r="OJ702" s="53"/>
      <c r="OK702" s="53"/>
      <c r="OL702" s="53"/>
      <c r="OM702" s="53"/>
      <c r="ON702" s="53"/>
      <c r="OO702" s="53"/>
      <c r="OP702" s="53"/>
      <c r="OQ702" s="53"/>
      <c r="OR702" s="53"/>
      <c r="OS702" s="53"/>
      <c r="OT702" s="53"/>
      <c r="OU702" s="53"/>
      <c r="OV702" s="53"/>
      <c r="OW702" s="53"/>
      <c r="OX702" s="53"/>
      <c r="OY702" s="53"/>
      <c r="OZ702" s="53"/>
      <c r="PA702" s="53"/>
      <c r="PB702" s="53"/>
      <c r="PC702" s="53"/>
      <c r="PD702" s="53"/>
      <c r="PE702" s="53"/>
      <c r="PF702" s="53"/>
      <c r="PG702" s="53"/>
      <c r="PH702" s="53"/>
      <c r="PI702" s="53"/>
      <c r="PJ702" s="53"/>
      <c r="PK702" s="53"/>
      <c r="PL702" s="53"/>
      <c r="PM702" s="53"/>
      <c r="PN702" s="53"/>
      <c r="PO702" s="53"/>
      <c r="PP702" s="53"/>
      <c r="PQ702" s="53"/>
      <c r="PR702" s="53"/>
      <c r="PS702" s="53"/>
      <c r="PT702" s="53"/>
      <c r="PU702" s="53"/>
      <c r="PV702" s="53"/>
      <c r="PW702" s="53"/>
      <c r="PX702" s="53"/>
      <c r="PY702" s="53"/>
      <c r="PZ702" s="53"/>
      <c r="QA702" s="53"/>
      <c r="QB702" s="53"/>
      <c r="QC702" s="53"/>
      <c r="QD702" s="53"/>
      <c r="QE702" s="53"/>
      <c r="QF702" s="53"/>
      <c r="QG702" s="53"/>
      <c r="QH702" s="53"/>
      <c r="QI702" s="53"/>
      <c r="QJ702" s="53"/>
      <c r="QK702" s="53"/>
      <c r="QL702" s="53"/>
      <c r="QM702" s="53"/>
      <c r="QN702" s="53"/>
      <c r="QO702" s="53"/>
      <c r="QP702" s="53"/>
      <c r="QQ702" s="53"/>
      <c r="QR702" s="53"/>
      <c r="QS702" s="53"/>
      <c r="QT702" s="53"/>
      <c r="QU702" s="53"/>
      <c r="QV702" s="53"/>
      <c r="QW702" s="53"/>
      <c r="QX702" s="53"/>
      <c r="QY702" s="53"/>
      <c r="QZ702" s="53"/>
      <c r="RA702" s="53"/>
      <c r="RB702" s="53"/>
      <c r="RC702" s="53"/>
      <c r="RD702" s="53"/>
      <c r="RE702" s="53"/>
      <c r="RF702" s="53"/>
      <c r="RG702" s="53"/>
      <c r="RH702" s="53"/>
      <c r="RI702" s="53"/>
      <c r="RJ702" s="53"/>
      <c r="RK702" s="53"/>
      <c r="RL702" s="53"/>
      <c r="RM702" s="53"/>
      <c r="RN702" s="53"/>
      <c r="RO702" s="53"/>
      <c r="RP702" s="53"/>
      <c r="RQ702" s="53"/>
      <c r="RR702" s="53"/>
      <c r="RS702" s="53"/>
      <c r="RT702" s="53"/>
      <c r="RU702" s="53"/>
      <c r="RV702" s="53"/>
      <c r="RW702" s="53"/>
      <c r="RX702" s="53"/>
      <c r="RY702" s="53"/>
      <c r="RZ702" s="53"/>
      <c r="SA702" s="53"/>
      <c r="SB702" s="53"/>
      <c r="SC702" s="53"/>
      <c r="SD702" s="53"/>
      <c r="SE702" s="53"/>
      <c r="SF702" s="53"/>
      <c r="SG702" s="53"/>
      <c r="SH702" s="53"/>
      <c r="SI702" s="53"/>
      <c r="SJ702" s="53"/>
      <c r="SK702" s="53"/>
      <c r="SL702" s="53"/>
      <c r="SM702" s="53"/>
      <c r="SN702" s="53"/>
      <c r="SO702" s="53"/>
      <c r="SP702" s="53"/>
      <c r="SQ702" s="53"/>
      <c r="SR702" s="53"/>
      <c r="SS702" s="53"/>
      <c r="ST702" s="53"/>
      <c r="SU702" s="53"/>
      <c r="SV702" s="53"/>
      <c r="SW702" s="53"/>
      <c r="SX702" s="53"/>
      <c r="SY702" s="53"/>
      <c r="SZ702" s="53"/>
      <c r="TA702" s="53"/>
      <c r="TB702" s="53"/>
      <c r="TC702" s="53"/>
      <c r="TD702" s="53"/>
      <c r="TE702" s="53"/>
      <c r="TF702" s="53"/>
      <c r="TG702" s="53"/>
      <c r="TH702" s="53"/>
      <c r="TI702" s="53"/>
      <c r="TJ702" s="53"/>
      <c r="TK702" s="53"/>
      <c r="TL702" s="53"/>
      <c r="TM702" s="53"/>
      <c r="TN702" s="53"/>
      <c r="TO702" s="53"/>
      <c r="TP702" s="53"/>
      <c r="TQ702" s="53"/>
      <c r="TR702" s="53"/>
      <c r="TS702" s="53"/>
      <c r="TT702" s="53"/>
      <c r="TU702" s="53"/>
      <c r="TV702" s="53"/>
      <c r="TW702" s="53"/>
      <c r="TX702" s="53"/>
      <c r="TY702" s="53"/>
      <c r="TZ702" s="53"/>
      <c r="UA702" s="53"/>
      <c r="UB702" s="53"/>
      <c r="UC702" s="53"/>
      <c r="UD702" s="53"/>
      <c r="UE702" s="53"/>
      <c r="UF702" s="53"/>
      <c r="UG702" s="53"/>
    </row>
    <row r="703" spans="12:553" s="19" customFormat="1" ht="15.75" customHeight="1" x14ac:dyDescent="0.2">
      <c r="L703" s="66"/>
      <c r="M703" s="66"/>
      <c r="N703" s="52"/>
      <c r="O703" s="53"/>
      <c r="P703" s="53"/>
      <c r="Q703" s="53"/>
      <c r="R703" s="53"/>
      <c r="S703" s="53"/>
      <c r="T703" s="53"/>
      <c r="U703" s="53"/>
      <c r="V703" s="53"/>
      <c r="W703" s="53"/>
      <c r="X703" s="53"/>
      <c r="Y703" s="53"/>
      <c r="Z703" s="53"/>
      <c r="AA703" s="53"/>
      <c r="AB703" s="53"/>
      <c r="AC703" s="53"/>
      <c r="AD703" s="53"/>
      <c r="AE703" s="53"/>
      <c r="AF703" s="53"/>
      <c r="AG703" s="53"/>
      <c r="AH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c r="BM703" s="53"/>
      <c r="BN703" s="53"/>
      <c r="BO703" s="53"/>
      <c r="BP703" s="53"/>
      <c r="BQ703" s="53"/>
      <c r="BR703" s="53"/>
      <c r="BS703" s="53"/>
      <c r="BT703" s="53"/>
      <c r="BU703" s="53"/>
      <c r="BV703" s="53"/>
      <c r="BW703" s="53"/>
      <c r="BX703" s="53"/>
      <c r="BY703" s="53"/>
      <c r="BZ703" s="53"/>
      <c r="CA703" s="53"/>
      <c r="CB703" s="53"/>
      <c r="CC703" s="53"/>
      <c r="CD703" s="53"/>
      <c r="CE703" s="53"/>
      <c r="CF703" s="53"/>
      <c r="CG703" s="53"/>
      <c r="CH703" s="53"/>
      <c r="CI703" s="53"/>
      <c r="CJ703" s="53"/>
      <c r="CK703" s="53"/>
      <c r="CL703" s="53"/>
      <c r="CM703" s="53"/>
      <c r="CN703" s="53"/>
      <c r="CO703" s="53"/>
      <c r="CP703" s="53"/>
      <c r="CQ703" s="53"/>
      <c r="CR703" s="53"/>
      <c r="CS703" s="53"/>
      <c r="CT703" s="53"/>
      <c r="CU703" s="53"/>
      <c r="CV703" s="53"/>
      <c r="CW703" s="53"/>
      <c r="CX703" s="53"/>
      <c r="CY703" s="53"/>
      <c r="CZ703" s="53"/>
      <c r="DA703" s="53"/>
      <c r="DB703" s="53"/>
      <c r="DC703" s="53"/>
      <c r="DD703" s="53"/>
      <c r="DE703" s="53"/>
      <c r="DF703" s="53"/>
      <c r="DG703" s="53"/>
      <c r="DH703" s="53"/>
      <c r="DI703" s="53"/>
      <c r="DJ703" s="53"/>
      <c r="DK703" s="53"/>
      <c r="DL703" s="53"/>
      <c r="DM703" s="53"/>
      <c r="DN703" s="53"/>
      <c r="DO703" s="53"/>
      <c r="DP703" s="53"/>
      <c r="DQ703" s="53"/>
      <c r="DR703" s="53"/>
      <c r="DS703" s="53"/>
      <c r="DT703" s="53"/>
      <c r="DU703" s="53"/>
      <c r="DV703" s="53"/>
      <c r="DW703" s="53"/>
      <c r="DX703" s="53"/>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3"/>
      <c r="FK703" s="53"/>
      <c r="FL703" s="53"/>
      <c r="FM703" s="53"/>
      <c r="FN703" s="53"/>
      <c r="FO703" s="53"/>
      <c r="FP703" s="53"/>
      <c r="FQ703" s="53"/>
      <c r="FR703" s="53"/>
      <c r="FS703" s="53"/>
      <c r="FT703" s="53"/>
      <c r="FU703" s="53"/>
      <c r="FV703" s="53"/>
      <c r="FW703" s="53"/>
      <c r="FX703" s="53"/>
      <c r="FY703" s="53"/>
      <c r="FZ703" s="53"/>
      <c r="GA703" s="53"/>
      <c r="GB703" s="53"/>
      <c r="GC703" s="53"/>
      <c r="GD703" s="53"/>
      <c r="GE703" s="53"/>
      <c r="GF703" s="53"/>
      <c r="GG703" s="53"/>
      <c r="GH703" s="53"/>
      <c r="GI703" s="53"/>
      <c r="GJ703" s="53"/>
      <c r="GK703" s="53"/>
      <c r="GL703" s="53"/>
      <c r="GM703" s="53"/>
      <c r="GN703" s="53"/>
      <c r="GO703" s="53"/>
      <c r="GP703" s="53"/>
      <c r="GQ703" s="53"/>
      <c r="GR703" s="53"/>
      <c r="GS703" s="53"/>
      <c r="GT703" s="53"/>
      <c r="GU703" s="53"/>
      <c r="GV703" s="53"/>
      <c r="GW703" s="53"/>
      <c r="GX703" s="53"/>
      <c r="GY703" s="53"/>
      <c r="GZ703" s="53"/>
      <c r="HA703" s="53"/>
      <c r="HB703" s="53"/>
      <c r="HC703" s="53"/>
      <c r="HD703" s="53"/>
      <c r="HE703" s="53"/>
      <c r="HF703" s="53"/>
      <c r="HG703" s="53"/>
      <c r="HH703" s="53"/>
      <c r="HI703" s="53"/>
      <c r="HJ703" s="53"/>
      <c r="HK703" s="53"/>
      <c r="HL703" s="53"/>
      <c r="HM703" s="53"/>
      <c r="HN703" s="53"/>
      <c r="HO703" s="53"/>
      <c r="HP703" s="53"/>
      <c r="HQ703" s="53"/>
      <c r="HR703" s="53"/>
      <c r="HS703" s="53"/>
      <c r="HT703" s="53"/>
      <c r="HU703" s="53"/>
      <c r="HV703" s="53"/>
      <c r="HW703" s="53"/>
      <c r="HX703" s="53"/>
      <c r="HY703" s="53"/>
      <c r="HZ703" s="53"/>
      <c r="IA703" s="53"/>
      <c r="IB703" s="53"/>
      <c r="IC703" s="53"/>
      <c r="ID703" s="53"/>
      <c r="IE703" s="53"/>
      <c r="IF703" s="53"/>
      <c r="IG703" s="53"/>
      <c r="IH703" s="53"/>
      <c r="II703" s="53"/>
      <c r="IJ703" s="53"/>
      <c r="IK703" s="53"/>
      <c r="IL703" s="53"/>
      <c r="IM703" s="53"/>
      <c r="IN703" s="53"/>
      <c r="IO703" s="53"/>
      <c r="IP703" s="53"/>
      <c r="IQ703" s="53"/>
      <c r="IR703" s="53"/>
      <c r="IS703" s="53"/>
      <c r="IT703" s="53"/>
      <c r="IU703" s="53"/>
      <c r="IV703" s="53"/>
      <c r="IW703" s="53"/>
      <c r="IX703" s="53"/>
      <c r="IY703" s="53"/>
      <c r="IZ703" s="53"/>
      <c r="JA703" s="53"/>
      <c r="JB703" s="53"/>
      <c r="JC703" s="53"/>
      <c r="JD703" s="53"/>
      <c r="JE703" s="53"/>
      <c r="JF703" s="53"/>
      <c r="JG703" s="53"/>
      <c r="JH703" s="53"/>
      <c r="JI703" s="53"/>
      <c r="JJ703" s="53"/>
      <c r="JK703" s="53"/>
      <c r="JL703" s="53"/>
      <c r="JM703" s="53"/>
      <c r="JN703" s="53"/>
      <c r="JO703" s="53"/>
      <c r="JP703" s="53"/>
      <c r="JQ703" s="53"/>
      <c r="JR703" s="53"/>
      <c r="JS703" s="53"/>
      <c r="JT703" s="53"/>
      <c r="JU703" s="53"/>
      <c r="JV703" s="53"/>
      <c r="JW703" s="53"/>
      <c r="JX703" s="53"/>
      <c r="JY703" s="53"/>
      <c r="JZ703" s="53"/>
      <c r="KA703" s="53"/>
      <c r="KB703" s="53"/>
      <c r="KC703" s="53"/>
      <c r="KD703" s="53"/>
      <c r="KE703" s="53"/>
      <c r="KF703" s="53"/>
      <c r="KG703" s="53"/>
      <c r="KH703" s="53"/>
      <c r="KI703" s="53"/>
      <c r="KJ703" s="53"/>
      <c r="KK703" s="53"/>
      <c r="KL703" s="53"/>
      <c r="KM703" s="53"/>
      <c r="KN703" s="53"/>
      <c r="KO703" s="53"/>
      <c r="KP703" s="53"/>
      <c r="KQ703" s="53"/>
      <c r="KR703" s="53"/>
      <c r="KS703" s="53"/>
      <c r="KT703" s="53"/>
      <c r="KU703" s="53"/>
      <c r="KV703" s="53"/>
      <c r="KW703" s="53"/>
      <c r="KX703" s="53"/>
      <c r="KY703" s="53"/>
      <c r="KZ703" s="53"/>
      <c r="LA703" s="53"/>
      <c r="LB703" s="53"/>
      <c r="LC703" s="53"/>
      <c r="LD703" s="53"/>
      <c r="LE703" s="53"/>
      <c r="LF703" s="53"/>
      <c r="LG703" s="53"/>
      <c r="LH703" s="53"/>
      <c r="LI703" s="53"/>
      <c r="LJ703" s="53"/>
      <c r="LK703" s="53"/>
      <c r="LL703" s="53"/>
      <c r="LM703" s="53"/>
      <c r="LN703" s="53"/>
      <c r="LO703" s="53"/>
      <c r="LP703" s="53"/>
      <c r="LQ703" s="53"/>
      <c r="LR703" s="53"/>
      <c r="LS703" s="53"/>
      <c r="LT703" s="53"/>
      <c r="LU703" s="53"/>
      <c r="LV703" s="53"/>
      <c r="LW703" s="53"/>
      <c r="LX703" s="53"/>
      <c r="LY703" s="53"/>
      <c r="LZ703" s="53"/>
      <c r="MA703" s="53"/>
      <c r="MB703" s="53"/>
      <c r="MC703" s="53"/>
      <c r="MD703" s="53"/>
      <c r="ME703" s="53"/>
      <c r="MF703" s="53"/>
      <c r="MG703" s="53"/>
      <c r="MH703" s="53"/>
      <c r="MI703" s="53"/>
      <c r="MJ703" s="53"/>
      <c r="MK703" s="53"/>
      <c r="ML703" s="53"/>
      <c r="MM703" s="53"/>
      <c r="MN703" s="53"/>
      <c r="MO703" s="53"/>
      <c r="MP703" s="53"/>
      <c r="MQ703" s="53"/>
      <c r="MR703" s="53"/>
      <c r="MS703" s="53"/>
      <c r="MT703" s="53"/>
      <c r="MU703" s="53"/>
      <c r="MV703" s="53"/>
      <c r="MW703" s="53"/>
      <c r="MX703" s="53"/>
      <c r="MY703" s="53"/>
      <c r="MZ703" s="53"/>
      <c r="NA703" s="53"/>
      <c r="NB703" s="53"/>
      <c r="NC703" s="53"/>
      <c r="ND703" s="53"/>
      <c r="NE703" s="53"/>
      <c r="NF703" s="53"/>
      <c r="NG703" s="53"/>
      <c r="NH703" s="53"/>
      <c r="NI703" s="53"/>
      <c r="NJ703" s="53"/>
      <c r="NK703" s="53"/>
      <c r="NL703" s="53"/>
      <c r="NM703" s="53"/>
      <c r="NN703" s="53"/>
      <c r="NO703" s="53"/>
      <c r="NP703" s="53"/>
      <c r="NQ703" s="53"/>
      <c r="NR703" s="53"/>
      <c r="NS703" s="53"/>
      <c r="NT703" s="53"/>
      <c r="NU703" s="53"/>
      <c r="NV703" s="53"/>
      <c r="NW703" s="53"/>
      <c r="NX703" s="53"/>
      <c r="NY703" s="53"/>
      <c r="NZ703" s="53"/>
      <c r="OA703" s="53"/>
      <c r="OB703" s="53"/>
      <c r="OC703" s="53"/>
      <c r="OD703" s="53"/>
      <c r="OE703" s="53"/>
      <c r="OF703" s="53"/>
      <c r="OG703" s="53"/>
      <c r="OH703" s="53"/>
      <c r="OI703" s="53"/>
      <c r="OJ703" s="53"/>
      <c r="OK703" s="53"/>
      <c r="OL703" s="53"/>
      <c r="OM703" s="53"/>
      <c r="ON703" s="53"/>
      <c r="OO703" s="53"/>
      <c r="OP703" s="53"/>
      <c r="OQ703" s="53"/>
      <c r="OR703" s="53"/>
      <c r="OS703" s="53"/>
      <c r="OT703" s="53"/>
      <c r="OU703" s="53"/>
      <c r="OV703" s="53"/>
      <c r="OW703" s="53"/>
      <c r="OX703" s="53"/>
      <c r="OY703" s="53"/>
      <c r="OZ703" s="53"/>
      <c r="PA703" s="53"/>
      <c r="PB703" s="53"/>
      <c r="PC703" s="53"/>
      <c r="PD703" s="53"/>
      <c r="PE703" s="53"/>
      <c r="PF703" s="53"/>
      <c r="PG703" s="53"/>
      <c r="PH703" s="53"/>
      <c r="PI703" s="53"/>
      <c r="PJ703" s="53"/>
      <c r="PK703" s="53"/>
      <c r="PL703" s="53"/>
      <c r="PM703" s="53"/>
      <c r="PN703" s="53"/>
      <c r="PO703" s="53"/>
      <c r="PP703" s="53"/>
      <c r="PQ703" s="53"/>
      <c r="PR703" s="53"/>
      <c r="PS703" s="53"/>
      <c r="PT703" s="53"/>
      <c r="PU703" s="53"/>
      <c r="PV703" s="53"/>
      <c r="PW703" s="53"/>
      <c r="PX703" s="53"/>
      <c r="PY703" s="53"/>
      <c r="PZ703" s="53"/>
      <c r="QA703" s="53"/>
      <c r="QB703" s="53"/>
      <c r="QC703" s="53"/>
      <c r="QD703" s="53"/>
      <c r="QE703" s="53"/>
      <c r="QF703" s="53"/>
      <c r="QG703" s="53"/>
      <c r="QH703" s="53"/>
      <c r="QI703" s="53"/>
      <c r="QJ703" s="53"/>
      <c r="QK703" s="53"/>
      <c r="QL703" s="53"/>
      <c r="QM703" s="53"/>
      <c r="QN703" s="53"/>
      <c r="QO703" s="53"/>
      <c r="QP703" s="53"/>
      <c r="QQ703" s="53"/>
      <c r="QR703" s="53"/>
      <c r="QS703" s="53"/>
      <c r="QT703" s="53"/>
      <c r="QU703" s="53"/>
      <c r="QV703" s="53"/>
      <c r="QW703" s="53"/>
      <c r="QX703" s="53"/>
      <c r="QY703" s="53"/>
      <c r="QZ703" s="53"/>
      <c r="RA703" s="53"/>
      <c r="RB703" s="53"/>
      <c r="RC703" s="53"/>
      <c r="RD703" s="53"/>
      <c r="RE703" s="53"/>
      <c r="RF703" s="53"/>
      <c r="RG703" s="53"/>
      <c r="RH703" s="53"/>
      <c r="RI703" s="53"/>
      <c r="RJ703" s="53"/>
      <c r="RK703" s="53"/>
      <c r="RL703" s="53"/>
      <c r="RM703" s="53"/>
      <c r="RN703" s="53"/>
      <c r="RO703" s="53"/>
      <c r="RP703" s="53"/>
      <c r="RQ703" s="53"/>
      <c r="RR703" s="53"/>
      <c r="RS703" s="53"/>
      <c r="RT703" s="53"/>
      <c r="RU703" s="53"/>
      <c r="RV703" s="53"/>
      <c r="RW703" s="53"/>
      <c r="RX703" s="53"/>
      <c r="RY703" s="53"/>
      <c r="RZ703" s="53"/>
      <c r="SA703" s="53"/>
      <c r="SB703" s="53"/>
      <c r="SC703" s="53"/>
      <c r="SD703" s="53"/>
      <c r="SE703" s="53"/>
      <c r="SF703" s="53"/>
      <c r="SG703" s="53"/>
      <c r="SH703" s="53"/>
      <c r="SI703" s="53"/>
      <c r="SJ703" s="53"/>
      <c r="SK703" s="53"/>
      <c r="SL703" s="53"/>
      <c r="SM703" s="53"/>
      <c r="SN703" s="53"/>
      <c r="SO703" s="53"/>
      <c r="SP703" s="53"/>
      <c r="SQ703" s="53"/>
      <c r="SR703" s="53"/>
      <c r="SS703" s="53"/>
      <c r="ST703" s="53"/>
      <c r="SU703" s="53"/>
      <c r="SV703" s="53"/>
      <c r="SW703" s="53"/>
      <c r="SX703" s="53"/>
      <c r="SY703" s="53"/>
      <c r="SZ703" s="53"/>
      <c r="TA703" s="53"/>
      <c r="TB703" s="53"/>
      <c r="TC703" s="53"/>
      <c r="TD703" s="53"/>
      <c r="TE703" s="53"/>
      <c r="TF703" s="53"/>
      <c r="TG703" s="53"/>
      <c r="TH703" s="53"/>
      <c r="TI703" s="53"/>
      <c r="TJ703" s="53"/>
      <c r="TK703" s="53"/>
      <c r="TL703" s="53"/>
      <c r="TM703" s="53"/>
      <c r="TN703" s="53"/>
      <c r="TO703" s="53"/>
      <c r="TP703" s="53"/>
      <c r="TQ703" s="53"/>
      <c r="TR703" s="53"/>
      <c r="TS703" s="53"/>
      <c r="TT703" s="53"/>
      <c r="TU703" s="53"/>
      <c r="TV703" s="53"/>
      <c r="TW703" s="53"/>
      <c r="TX703" s="53"/>
      <c r="TY703" s="53"/>
      <c r="TZ703" s="53"/>
      <c r="UA703" s="53"/>
      <c r="UB703" s="53"/>
      <c r="UC703" s="53"/>
      <c r="UD703" s="53"/>
      <c r="UE703" s="53"/>
      <c r="UF703" s="53"/>
      <c r="UG703" s="53"/>
    </row>
    <row r="704" spans="12:553" s="19" customFormat="1" ht="15.75" customHeight="1" x14ac:dyDescent="0.2">
      <c r="L704" s="66"/>
      <c r="M704" s="66"/>
      <c r="N704" s="52"/>
      <c r="O704" s="53"/>
      <c r="P704" s="53"/>
      <c r="Q704" s="53"/>
      <c r="R704" s="53"/>
      <c r="S704" s="53"/>
      <c r="T704" s="53"/>
      <c r="U704" s="53"/>
      <c r="V704" s="53"/>
      <c r="W704" s="53"/>
      <c r="X704" s="53"/>
      <c r="Y704" s="53"/>
      <c r="Z704" s="53"/>
      <c r="AA704" s="53"/>
      <c r="AB704" s="53"/>
      <c r="AC704" s="53"/>
      <c r="AD704" s="53"/>
      <c r="AE704" s="53"/>
      <c r="AF704" s="53"/>
      <c r="AG704" s="53"/>
      <c r="AH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c r="BM704" s="53"/>
      <c r="BN704" s="53"/>
      <c r="BO704" s="53"/>
      <c r="BP704" s="53"/>
      <c r="BQ704" s="53"/>
      <c r="BR704" s="53"/>
      <c r="BS704" s="53"/>
      <c r="BT704" s="53"/>
      <c r="BU704" s="53"/>
      <c r="BV704" s="53"/>
      <c r="BW704" s="53"/>
      <c r="BX704" s="53"/>
      <c r="BY704" s="53"/>
      <c r="BZ704" s="53"/>
      <c r="CA704" s="53"/>
      <c r="CB704" s="53"/>
      <c r="CC704" s="53"/>
      <c r="CD704" s="53"/>
      <c r="CE704" s="53"/>
      <c r="CF704" s="53"/>
      <c r="CG704" s="53"/>
      <c r="CH704" s="53"/>
      <c r="CI704" s="53"/>
      <c r="CJ704" s="53"/>
      <c r="CK704" s="53"/>
      <c r="CL704" s="53"/>
      <c r="CM704" s="53"/>
      <c r="CN704" s="53"/>
      <c r="CO704" s="53"/>
      <c r="CP704" s="53"/>
      <c r="CQ704" s="53"/>
      <c r="CR704" s="53"/>
      <c r="CS704" s="53"/>
      <c r="CT704" s="53"/>
      <c r="CU704" s="53"/>
      <c r="CV704" s="53"/>
      <c r="CW704" s="53"/>
      <c r="CX704" s="53"/>
      <c r="CY704" s="53"/>
      <c r="CZ704" s="53"/>
      <c r="DA704" s="53"/>
      <c r="DB704" s="53"/>
      <c r="DC704" s="53"/>
      <c r="DD704" s="53"/>
      <c r="DE704" s="53"/>
      <c r="DF704" s="53"/>
      <c r="DG704" s="53"/>
      <c r="DH704" s="53"/>
      <c r="DI704" s="53"/>
      <c r="DJ704" s="53"/>
      <c r="DK704" s="53"/>
      <c r="DL704" s="53"/>
      <c r="DM704" s="53"/>
      <c r="DN704" s="53"/>
      <c r="DO704" s="53"/>
      <c r="DP704" s="53"/>
      <c r="DQ704" s="53"/>
      <c r="DR704" s="53"/>
      <c r="DS704" s="53"/>
      <c r="DT704" s="53"/>
      <c r="DU704" s="53"/>
      <c r="DV704" s="53"/>
      <c r="DW704" s="53"/>
      <c r="DX704" s="53"/>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3"/>
      <c r="FK704" s="53"/>
      <c r="FL704" s="53"/>
      <c r="FM704" s="53"/>
      <c r="FN704" s="53"/>
      <c r="FO704" s="53"/>
      <c r="FP704" s="53"/>
      <c r="FQ704" s="53"/>
      <c r="FR704" s="53"/>
      <c r="FS704" s="53"/>
      <c r="FT704" s="53"/>
      <c r="FU704" s="53"/>
      <c r="FV704" s="53"/>
      <c r="FW704" s="53"/>
      <c r="FX704" s="53"/>
      <c r="FY704" s="53"/>
      <c r="FZ704" s="53"/>
      <c r="GA704" s="53"/>
      <c r="GB704" s="53"/>
      <c r="GC704" s="53"/>
      <c r="GD704" s="53"/>
      <c r="GE704" s="53"/>
      <c r="GF704" s="53"/>
      <c r="GG704" s="53"/>
      <c r="GH704" s="53"/>
      <c r="GI704" s="53"/>
      <c r="GJ704" s="53"/>
      <c r="GK704" s="53"/>
      <c r="GL704" s="53"/>
      <c r="GM704" s="53"/>
      <c r="GN704" s="53"/>
      <c r="GO704" s="53"/>
      <c r="GP704" s="53"/>
      <c r="GQ704" s="53"/>
      <c r="GR704" s="53"/>
      <c r="GS704" s="53"/>
      <c r="GT704" s="53"/>
      <c r="GU704" s="53"/>
      <c r="GV704" s="53"/>
      <c r="GW704" s="53"/>
      <c r="GX704" s="53"/>
      <c r="GY704" s="53"/>
      <c r="GZ704" s="53"/>
      <c r="HA704" s="53"/>
      <c r="HB704" s="53"/>
      <c r="HC704" s="53"/>
      <c r="HD704" s="53"/>
      <c r="HE704" s="53"/>
      <c r="HF704" s="53"/>
      <c r="HG704" s="53"/>
      <c r="HH704" s="53"/>
      <c r="HI704" s="53"/>
      <c r="HJ704" s="53"/>
      <c r="HK704" s="53"/>
      <c r="HL704" s="53"/>
      <c r="HM704" s="53"/>
      <c r="HN704" s="53"/>
      <c r="HO704" s="53"/>
      <c r="HP704" s="53"/>
      <c r="HQ704" s="53"/>
      <c r="HR704" s="53"/>
      <c r="HS704" s="53"/>
      <c r="HT704" s="53"/>
      <c r="HU704" s="53"/>
      <c r="HV704" s="53"/>
      <c r="HW704" s="53"/>
      <c r="HX704" s="53"/>
      <c r="HY704" s="53"/>
      <c r="HZ704" s="53"/>
      <c r="IA704" s="53"/>
      <c r="IB704" s="53"/>
      <c r="IC704" s="53"/>
      <c r="ID704" s="53"/>
      <c r="IE704" s="53"/>
      <c r="IF704" s="53"/>
      <c r="IG704" s="53"/>
      <c r="IH704" s="53"/>
      <c r="II704" s="53"/>
      <c r="IJ704" s="53"/>
      <c r="IK704" s="53"/>
      <c r="IL704" s="53"/>
      <c r="IM704" s="53"/>
      <c r="IN704" s="53"/>
      <c r="IO704" s="53"/>
      <c r="IP704" s="53"/>
      <c r="IQ704" s="53"/>
      <c r="IR704" s="53"/>
      <c r="IS704" s="53"/>
      <c r="IT704" s="53"/>
      <c r="IU704" s="53"/>
      <c r="IV704" s="53"/>
      <c r="IW704" s="53"/>
      <c r="IX704" s="53"/>
      <c r="IY704" s="53"/>
      <c r="IZ704" s="53"/>
      <c r="JA704" s="53"/>
      <c r="JB704" s="53"/>
      <c r="JC704" s="53"/>
      <c r="JD704" s="53"/>
      <c r="JE704" s="53"/>
      <c r="JF704" s="53"/>
      <c r="JG704" s="53"/>
      <c r="JH704" s="53"/>
      <c r="JI704" s="53"/>
      <c r="JJ704" s="53"/>
      <c r="JK704" s="53"/>
      <c r="JL704" s="53"/>
      <c r="JM704" s="53"/>
      <c r="JN704" s="53"/>
      <c r="JO704" s="53"/>
      <c r="JP704" s="53"/>
      <c r="JQ704" s="53"/>
      <c r="JR704" s="53"/>
      <c r="JS704" s="53"/>
      <c r="JT704" s="53"/>
      <c r="JU704" s="53"/>
      <c r="JV704" s="53"/>
      <c r="JW704" s="53"/>
      <c r="JX704" s="53"/>
      <c r="JY704" s="53"/>
      <c r="JZ704" s="53"/>
      <c r="KA704" s="53"/>
      <c r="KB704" s="53"/>
      <c r="KC704" s="53"/>
      <c r="KD704" s="53"/>
      <c r="KE704" s="53"/>
      <c r="KF704" s="53"/>
      <c r="KG704" s="53"/>
      <c r="KH704" s="53"/>
      <c r="KI704" s="53"/>
      <c r="KJ704" s="53"/>
      <c r="KK704" s="53"/>
      <c r="KL704" s="53"/>
      <c r="KM704" s="53"/>
      <c r="KN704" s="53"/>
      <c r="KO704" s="53"/>
      <c r="KP704" s="53"/>
      <c r="KQ704" s="53"/>
      <c r="KR704" s="53"/>
      <c r="KS704" s="53"/>
      <c r="KT704" s="53"/>
      <c r="KU704" s="53"/>
      <c r="KV704" s="53"/>
      <c r="KW704" s="53"/>
      <c r="KX704" s="53"/>
      <c r="KY704" s="53"/>
      <c r="KZ704" s="53"/>
      <c r="LA704" s="53"/>
      <c r="LB704" s="53"/>
      <c r="LC704" s="53"/>
      <c r="LD704" s="53"/>
      <c r="LE704" s="53"/>
      <c r="LF704" s="53"/>
      <c r="LG704" s="53"/>
      <c r="LH704" s="53"/>
      <c r="LI704" s="53"/>
      <c r="LJ704" s="53"/>
      <c r="LK704" s="53"/>
      <c r="LL704" s="53"/>
      <c r="LM704" s="53"/>
      <c r="LN704" s="53"/>
      <c r="LO704" s="53"/>
      <c r="LP704" s="53"/>
      <c r="LQ704" s="53"/>
      <c r="LR704" s="53"/>
      <c r="LS704" s="53"/>
      <c r="LT704" s="53"/>
      <c r="LU704" s="53"/>
      <c r="LV704" s="53"/>
      <c r="LW704" s="53"/>
      <c r="LX704" s="53"/>
      <c r="LY704" s="53"/>
      <c r="LZ704" s="53"/>
      <c r="MA704" s="53"/>
      <c r="MB704" s="53"/>
      <c r="MC704" s="53"/>
      <c r="MD704" s="53"/>
      <c r="ME704" s="53"/>
      <c r="MF704" s="53"/>
      <c r="MG704" s="53"/>
      <c r="MH704" s="53"/>
      <c r="MI704" s="53"/>
      <c r="MJ704" s="53"/>
      <c r="MK704" s="53"/>
      <c r="ML704" s="53"/>
      <c r="MM704" s="53"/>
      <c r="MN704" s="53"/>
      <c r="MO704" s="53"/>
      <c r="MP704" s="53"/>
      <c r="MQ704" s="53"/>
      <c r="MR704" s="53"/>
      <c r="MS704" s="53"/>
      <c r="MT704" s="53"/>
      <c r="MU704" s="53"/>
      <c r="MV704" s="53"/>
      <c r="MW704" s="53"/>
      <c r="MX704" s="53"/>
      <c r="MY704" s="53"/>
      <c r="MZ704" s="53"/>
      <c r="NA704" s="53"/>
      <c r="NB704" s="53"/>
      <c r="NC704" s="53"/>
      <c r="ND704" s="53"/>
      <c r="NE704" s="53"/>
      <c r="NF704" s="53"/>
      <c r="NG704" s="53"/>
      <c r="NH704" s="53"/>
      <c r="NI704" s="53"/>
      <c r="NJ704" s="53"/>
      <c r="NK704" s="53"/>
      <c r="NL704" s="53"/>
      <c r="NM704" s="53"/>
      <c r="NN704" s="53"/>
      <c r="NO704" s="53"/>
      <c r="NP704" s="53"/>
      <c r="NQ704" s="53"/>
      <c r="NR704" s="53"/>
      <c r="NS704" s="53"/>
      <c r="NT704" s="53"/>
      <c r="NU704" s="53"/>
      <c r="NV704" s="53"/>
      <c r="NW704" s="53"/>
      <c r="NX704" s="53"/>
      <c r="NY704" s="53"/>
      <c r="NZ704" s="53"/>
      <c r="OA704" s="53"/>
      <c r="OB704" s="53"/>
      <c r="OC704" s="53"/>
      <c r="OD704" s="53"/>
      <c r="OE704" s="53"/>
      <c r="OF704" s="53"/>
      <c r="OG704" s="53"/>
      <c r="OH704" s="53"/>
      <c r="OI704" s="53"/>
      <c r="OJ704" s="53"/>
      <c r="OK704" s="53"/>
      <c r="OL704" s="53"/>
      <c r="OM704" s="53"/>
      <c r="ON704" s="53"/>
      <c r="OO704" s="53"/>
      <c r="OP704" s="53"/>
      <c r="OQ704" s="53"/>
      <c r="OR704" s="53"/>
      <c r="OS704" s="53"/>
      <c r="OT704" s="53"/>
      <c r="OU704" s="53"/>
      <c r="OV704" s="53"/>
      <c r="OW704" s="53"/>
      <c r="OX704" s="53"/>
      <c r="OY704" s="53"/>
      <c r="OZ704" s="53"/>
      <c r="PA704" s="53"/>
      <c r="PB704" s="53"/>
      <c r="PC704" s="53"/>
      <c r="PD704" s="53"/>
      <c r="PE704" s="53"/>
      <c r="PF704" s="53"/>
      <c r="PG704" s="53"/>
      <c r="PH704" s="53"/>
      <c r="PI704" s="53"/>
      <c r="PJ704" s="53"/>
      <c r="PK704" s="53"/>
      <c r="PL704" s="53"/>
      <c r="PM704" s="53"/>
      <c r="PN704" s="53"/>
      <c r="PO704" s="53"/>
      <c r="PP704" s="53"/>
      <c r="PQ704" s="53"/>
      <c r="PR704" s="53"/>
      <c r="PS704" s="53"/>
      <c r="PT704" s="53"/>
      <c r="PU704" s="53"/>
      <c r="PV704" s="53"/>
      <c r="PW704" s="53"/>
      <c r="PX704" s="53"/>
      <c r="PY704" s="53"/>
      <c r="PZ704" s="53"/>
      <c r="QA704" s="53"/>
      <c r="QB704" s="53"/>
      <c r="QC704" s="53"/>
      <c r="QD704" s="53"/>
      <c r="QE704" s="53"/>
      <c r="QF704" s="53"/>
      <c r="QG704" s="53"/>
      <c r="QH704" s="53"/>
      <c r="QI704" s="53"/>
      <c r="QJ704" s="53"/>
      <c r="QK704" s="53"/>
      <c r="QL704" s="53"/>
      <c r="QM704" s="53"/>
      <c r="QN704" s="53"/>
      <c r="QO704" s="53"/>
      <c r="QP704" s="53"/>
      <c r="QQ704" s="53"/>
      <c r="QR704" s="53"/>
      <c r="QS704" s="53"/>
      <c r="QT704" s="53"/>
      <c r="QU704" s="53"/>
      <c r="QV704" s="53"/>
      <c r="QW704" s="53"/>
      <c r="QX704" s="53"/>
      <c r="QY704" s="53"/>
      <c r="QZ704" s="53"/>
      <c r="RA704" s="53"/>
      <c r="RB704" s="53"/>
      <c r="RC704" s="53"/>
      <c r="RD704" s="53"/>
      <c r="RE704" s="53"/>
      <c r="RF704" s="53"/>
      <c r="RG704" s="53"/>
      <c r="RH704" s="53"/>
      <c r="RI704" s="53"/>
      <c r="RJ704" s="53"/>
      <c r="RK704" s="53"/>
      <c r="RL704" s="53"/>
      <c r="RM704" s="53"/>
      <c r="RN704" s="53"/>
      <c r="RO704" s="53"/>
      <c r="RP704" s="53"/>
      <c r="RQ704" s="53"/>
      <c r="RR704" s="53"/>
      <c r="RS704" s="53"/>
      <c r="RT704" s="53"/>
      <c r="RU704" s="53"/>
      <c r="RV704" s="53"/>
      <c r="RW704" s="53"/>
      <c r="RX704" s="53"/>
      <c r="RY704" s="53"/>
      <c r="RZ704" s="53"/>
      <c r="SA704" s="53"/>
      <c r="SB704" s="53"/>
      <c r="SC704" s="53"/>
      <c r="SD704" s="53"/>
      <c r="SE704" s="53"/>
      <c r="SF704" s="53"/>
      <c r="SG704" s="53"/>
      <c r="SH704" s="53"/>
      <c r="SI704" s="53"/>
      <c r="SJ704" s="53"/>
      <c r="SK704" s="53"/>
      <c r="SL704" s="53"/>
      <c r="SM704" s="53"/>
      <c r="SN704" s="53"/>
      <c r="SO704" s="53"/>
      <c r="SP704" s="53"/>
      <c r="SQ704" s="53"/>
      <c r="SR704" s="53"/>
      <c r="SS704" s="53"/>
      <c r="ST704" s="53"/>
      <c r="SU704" s="53"/>
      <c r="SV704" s="53"/>
      <c r="SW704" s="53"/>
      <c r="SX704" s="53"/>
      <c r="SY704" s="53"/>
      <c r="SZ704" s="53"/>
      <c r="TA704" s="53"/>
      <c r="TB704" s="53"/>
      <c r="TC704" s="53"/>
      <c r="TD704" s="53"/>
      <c r="TE704" s="53"/>
      <c r="TF704" s="53"/>
      <c r="TG704" s="53"/>
      <c r="TH704" s="53"/>
      <c r="TI704" s="53"/>
      <c r="TJ704" s="53"/>
      <c r="TK704" s="53"/>
      <c r="TL704" s="53"/>
      <c r="TM704" s="53"/>
      <c r="TN704" s="53"/>
      <c r="TO704" s="53"/>
      <c r="TP704" s="53"/>
      <c r="TQ704" s="53"/>
      <c r="TR704" s="53"/>
      <c r="TS704" s="53"/>
      <c r="TT704" s="53"/>
      <c r="TU704" s="53"/>
      <c r="TV704" s="53"/>
      <c r="TW704" s="53"/>
      <c r="TX704" s="53"/>
      <c r="TY704" s="53"/>
      <c r="TZ704" s="53"/>
      <c r="UA704" s="53"/>
      <c r="UB704" s="53"/>
      <c r="UC704" s="53"/>
      <c r="UD704" s="53"/>
      <c r="UE704" s="53"/>
      <c r="UF704" s="53"/>
      <c r="UG704" s="53"/>
    </row>
    <row r="705" spans="12:553" s="19" customFormat="1" ht="15.75" customHeight="1" x14ac:dyDescent="0.2">
      <c r="L705" s="66"/>
      <c r="M705" s="66"/>
      <c r="N705" s="52"/>
      <c r="O705" s="53"/>
      <c r="P705" s="53"/>
      <c r="Q705" s="53"/>
      <c r="R705" s="53"/>
      <c r="S705" s="53"/>
      <c r="T705" s="53"/>
      <c r="U705" s="53"/>
      <c r="V705" s="53"/>
      <c r="W705" s="53"/>
      <c r="X705" s="53"/>
      <c r="Y705" s="53"/>
      <c r="Z705" s="53"/>
      <c r="AA705" s="53"/>
      <c r="AB705" s="53"/>
      <c r="AC705" s="53"/>
      <c r="AD705" s="53"/>
      <c r="AE705" s="53"/>
      <c r="AF705" s="53"/>
      <c r="AG705" s="53"/>
      <c r="AH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c r="BM705" s="53"/>
      <c r="BN705" s="53"/>
      <c r="BO705" s="53"/>
      <c r="BP705" s="53"/>
      <c r="BQ705" s="53"/>
      <c r="BR705" s="53"/>
      <c r="BS705" s="53"/>
      <c r="BT705" s="53"/>
      <c r="BU705" s="53"/>
      <c r="BV705" s="53"/>
      <c r="BW705" s="53"/>
      <c r="BX705" s="53"/>
      <c r="BY705" s="53"/>
      <c r="BZ705" s="53"/>
      <c r="CA705" s="53"/>
      <c r="CB705" s="53"/>
      <c r="CC705" s="53"/>
      <c r="CD705" s="53"/>
      <c r="CE705" s="53"/>
      <c r="CF705" s="53"/>
      <c r="CG705" s="53"/>
      <c r="CH705" s="53"/>
      <c r="CI705" s="53"/>
      <c r="CJ705" s="53"/>
      <c r="CK705" s="53"/>
      <c r="CL705" s="53"/>
      <c r="CM705" s="53"/>
      <c r="CN705" s="53"/>
      <c r="CO705" s="53"/>
      <c r="CP705" s="53"/>
      <c r="CQ705" s="53"/>
      <c r="CR705" s="53"/>
      <c r="CS705" s="53"/>
      <c r="CT705" s="53"/>
      <c r="CU705" s="53"/>
      <c r="CV705" s="53"/>
      <c r="CW705" s="53"/>
      <c r="CX705" s="53"/>
      <c r="CY705" s="53"/>
      <c r="CZ705" s="53"/>
      <c r="DA705" s="53"/>
      <c r="DB705" s="53"/>
      <c r="DC705" s="53"/>
      <c r="DD705" s="53"/>
      <c r="DE705" s="53"/>
      <c r="DF705" s="53"/>
      <c r="DG705" s="53"/>
      <c r="DH705" s="53"/>
      <c r="DI705" s="53"/>
      <c r="DJ705" s="53"/>
      <c r="DK705" s="53"/>
      <c r="DL705" s="53"/>
      <c r="DM705" s="53"/>
      <c r="DN705" s="53"/>
      <c r="DO705" s="53"/>
      <c r="DP705" s="53"/>
      <c r="DQ705" s="53"/>
      <c r="DR705" s="53"/>
      <c r="DS705" s="53"/>
      <c r="DT705" s="53"/>
      <c r="DU705" s="53"/>
      <c r="DV705" s="53"/>
      <c r="DW705" s="53"/>
      <c r="DX705" s="53"/>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3"/>
      <c r="FK705" s="53"/>
      <c r="FL705" s="53"/>
      <c r="FM705" s="53"/>
      <c r="FN705" s="53"/>
      <c r="FO705" s="53"/>
      <c r="FP705" s="53"/>
      <c r="FQ705" s="53"/>
      <c r="FR705" s="53"/>
      <c r="FS705" s="53"/>
      <c r="FT705" s="53"/>
      <c r="FU705" s="53"/>
      <c r="FV705" s="53"/>
      <c r="FW705" s="53"/>
      <c r="FX705" s="53"/>
      <c r="FY705" s="53"/>
      <c r="FZ705" s="53"/>
      <c r="GA705" s="53"/>
      <c r="GB705" s="53"/>
      <c r="GC705" s="53"/>
      <c r="GD705" s="53"/>
      <c r="GE705" s="53"/>
      <c r="GF705" s="53"/>
      <c r="GG705" s="53"/>
      <c r="GH705" s="53"/>
      <c r="GI705" s="53"/>
      <c r="GJ705" s="53"/>
      <c r="GK705" s="53"/>
      <c r="GL705" s="53"/>
      <c r="GM705" s="53"/>
      <c r="GN705" s="53"/>
      <c r="GO705" s="53"/>
      <c r="GP705" s="53"/>
      <c r="GQ705" s="53"/>
      <c r="GR705" s="53"/>
      <c r="GS705" s="53"/>
      <c r="GT705" s="53"/>
      <c r="GU705" s="53"/>
      <c r="GV705" s="53"/>
      <c r="GW705" s="53"/>
      <c r="GX705" s="53"/>
      <c r="GY705" s="53"/>
      <c r="GZ705" s="53"/>
      <c r="HA705" s="53"/>
      <c r="HB705" s="53"/>
      <c r="HC705" s="53"/>
      <c r="HD705" s="53"/>
      <c r="HE705" s="53"/>
      <c r="HF705" s="53"/>
      <c r="HG705" s="53"/>
      <c r="HH705" s="53"/>
      <c r="HI705" s="53"/>
      <c r="HJ705" s="53"/>
      <c r="HK705" s="53"/>
      <c r="HL705" s="53"/>
      <c r="HM705" s="53"/>
      <c r="HN705" s="53"/>
      <c r="HO705" s="53"/>
      <c r="HP705" s="53"/>
      <c r="HQ705" s="53"/>
      <c r="HR705" s="53"/>
      <c r="HS705" s="53"/>
      <c r="HT705" s="53"/>
      <c r="HU705" s="53"/>
      <c r="HV705" s="53"/>
      <c r="HW705" s="53"/>
      <c r="HX705" s="53"/>
      <c r="HY705" s="53"/>
      <c r="HZ705" s="53"/>
      <c r="IA705" s="53"/>
      <c r="IB705" s="53"/>
      <c r="IC705" s="53"/>
      <c r="ID705" s="53"/>
      <c r="IE705" s="53"/>
      <c r="IF705" s="53"/>
      <c r="IG705" s="53"/>
      <c r="IH705" s="53"/>
      <c r="II705" s="53"/>
      <c r="IJ705" s="53"/>
      <c r="IK705" s="53"/>
      <c r="IL705" s="53"/>
      <c r="IM705" s="53"/>
      <c r="IN705" s="53"/>
      <c r="IO705" s="53"/>
      <c r="IP705" s="53"/>
      <c r="IQ705" s="53"/>
      <c r="IR705" s="53"/>
      <c r="IS705" s="53"/>
      <c r="IT705" s="53"/>
      <c r="IU705" s="53"/>
      <c r="IV705" s="53"/>
      <c r="IW705" s="53"/>
      <c r="IX705" s="53"/>
      <c r="IY705" s="53"/>
      <c r="IZ705" s="53"/>
      <c r="JA705" s="53"/>
      <c r="JB705" s="53"/>
      <c r="JC705" s="53"/>
      <c r="JD705" s="53"/>
      <c r="JE705" s="53"/>
      <c r="JF705" s="53"/>
      <c r="JG705" s="53"/>
      <c r="JH705" s="53"/>
      <c r="JI705" s="53"/>
      <c r="JJ705" s="53"/>
      <c r="JK705" s="53"/>
      <c r="JL705" s="53"/>
      <c r="JM705" s="53"/>
      <c r="JN705" s="53"/>
      <c r="JO705" s="53"/>
      <c r="JP705" s="53"/>
      <c r="JQ705" s="53"/>
      <c r="JR705" s="53"/>
      <c r="JS705" s="53"/>
      <c r="JT705" s="53"/>
      <c r="JU705" s="53"/>
      <c r="JV705" s="53"/>
      <c r="JW705" s="53"/>
      <c r="JX705" s="53"/>
      <c r="JY705" s="53"/>
      <c r="JZ705" s="53"/>
      <c r="KA705" s="53"/>
      <c r="KB705" s="53"/>
      <c r="KC705" s="53"/>
      <c r="KD705" s="53"/>
      <c r="KE705" s="53"/>
      <c r="KF705" s="53"/>
      <c r="KG705" s="53"/>
      <c r="KH705" s="53"/>
      <c r="KI705" s="53"/>
      <c r="KJ705" s="53"/>
      <c r="KK705" s="53"/>
      <c r="KL705" s="53"/>
      <c r="KM705" s="53"/>
      <c r="KN705" s="53"/>
      <c r="KO705" s="53"/>
      <c r="KP705" s="53"/>
      <c r="KQ705" s="53"/>
      <c r="KR705" s="53"/>
      <c r="KS705" s="53"/>
      <c r="KT705" s="53"/>
      <c r="KU705" s="53"/>
      <c r="KV705" s="53"/>
      <c r="KW705" s="53"/>
      <c r="KX705" s="53"/>
      <c r="KY705" s="53"/>
      <c r="KZ705" s="53"/>
      <c r="LA705" s="53"/>
      <c r="LB705" s="53"/>
      <c r="LC705" s="53"/>
      <c r="LD705" s="53"/>
      <c r="LE705" s="53"/>
      <c r="LF705" s="53"/>
      <c r="LG705" s="53"/>
      <c r="LH705" s="53"/>
      <c r="LI705" s="53"/>
      <c r="LJ705" s="53"/>
      <c r="LK705" s="53"/>
      <c r="LL705" s="53"/>
      <c r="LM705" s="53"/>
      <c r="LN705" s="53"/>
      <c r="LO705" s="53"/>
      <c r="LP705" s="53"/>
      <c r="LQ705" s="53"/>
      <c r="LR705" s="53"/>
      <c r="LS705" s="53"/>
      <c r="LT705" s="53"/>
      <c r="LU705" s="53"/>
      <c r="LV705" s="53"/>
      <c r="LW705" s="53"/>
      <c r="LX705" s="53"/>
      <c r="LY705" s="53"/>
      <c r="LZ705" s="53"/>
      <c r="MA705" s="53"/>
      <c r="MB705" s="53"/>
      <c r="MC705" s="53"/>
      <c r="MD705" s="53"/>
      <c r="ME705" s="53"/>
      <c r="MF705" s="53"/>
      <c r="MG705" s="53"/>
      <c r="MH705" s="53"/>
      <c r="MI705" s="53"/>
      <c r="MJ705" s="53"/>
      <c r="MK705" s="53"/>
      <c r="ML705" s="53"/>
      <c r="MM705" s="53"/>
      <c r="MN705" s="53"/>
      <c r="MO705" s="53"/>
      <c r="MP705" s="53"/>
      <c r="MQ705" s="53"/>
      <c r="MR705" s="53"/>
      <c r="MS705" s="53"/>
      <c r="MT705" s="53"/>
      <c r="MU705" s="53"/>
      <c r="MV705" s="53"/>
      <c r="MW705" s="53"/>
      <c r="MX705" s="53"/>
      <c r="MY705" s="53"/>
      <c r="MZ705" s="53"/>
      <c r="NA705" s="53"/>
      <c r="NB705" s="53"/>
      <c r="NC705" s="53"/>
      <c r="ND705" s="53"/>
      <c r="NE705" s="53"/>
      <c r="NF705" s="53"/>
      <c r="NG705" s="53"/>
      <c r="NH705" s="53"/>
      <c r="NI705" s="53"/>
      <c r="NJ705" s="53"/>
      <c r="NK705" s="53"/>
      <c r="NL705" s="53"/>
      <c r="NM705" s="53"/>
      <c r="NN705" s="53"/>
      <c r="NO705" s="53"/>
      <c r="NP705" s="53"/>
      <c r="NQ705" s="53"/>
      <c r="NR705" s="53"/>
      <c r="NS705" s="53"/>
      <c r="NT705" s="53"/>
      <c r="NU705" s="53"/>
      <c r="NV705" s="53"/>
      <c r="NW705" s="53"/>
      <c r="NX705" s="53"/>
      <c r="NY705" s="53"/>
      <c r="NZ705" s="53"/>
      <c r="OA705" s="53"/>
      <c r="OB705" s="53"/>
      <c r="OC705" s="53"/>
      <c r="OD705" s="53"/>
      <c r="OE705" s="53"/>
      <c r="OF705" s="53"/>
      <c r="OG705" s="53"/>
      <c r="OH705" s="53"/>
      <c r="OI705" s="53"/>
      <c r="OJ705" s="53"/>
      <c r="OK705" s="53"/>
      <c r="OL705" s="53"/>
      <c r="OM705" s="53"/>
      <c r="ON705" s="53"/>
      <c r="OO705" s="53"/>
      <c r="OP705" s="53"/>
      <c r="OQ705" s="53"/>
      <c r="OR705" s="53"/>
      <c r="OS705" s="53"/>
      <c r="OT705" s="53"/>
      <c r="OU705" s="53"/>
      <c r="OV705" s="53"/>
      <c r="OW705" s="53"/>
      <c r="OX705" s="53"/>
      <c r="OY705" s="53"/>
      <c r="OZ705" s="53"/>
      <c r="PA705" s="53"/>
      <c r="PB705" s="53"/>
      <c r="PC705" s="53"/>
      <c r="PD705" s="53"/>
      <c r="PE705" s="53"/>
      <c r="PF705" s="53"/>
      <c r="PG705" s="53"/>
      <c r="PH705" s="53"/>
      <c r="PI705" s="53"/>
      <c r="PJ705" s="53"/>
      <c r="PK705" s="53"/>
      <c r="PL705" s="53"/>
      <c r="PM705" s="53"/>
      <c r="PN705" s="53"/>
      <c r="PO705" s="53"/>
      <c r="PP705" s="53"/>
      <c r="PQ705" s="53"/>
      <c r="PR705" s="53"/>
      <c r="PS705" s="53"/>
      <c r="PT705" s="53"/>
      <c r="PU705" s="53"/>
      <c r="PV705" s="53"/>
      <c r="PW705" s="53"/>
      <c r="PX705" s="53"/>
      <c r="PY705" s="53"/>
      <c r="PZ705" s="53"/>
      <c r="QA705" s="53"/>
      <c r="QB705" s="53"/>
      <c r="QC705" s="53"/>
      <c r="QD705" s="53"/>
      <c r="QE705" s="53"/>
      <c r="QF705" s="53"/>
      <c r="QG705" s="53"/>
      <c r="QH705" s="53"/>
      <c r="QI705" s="53"/>
      <c r="QJ705" s="53"/>
      <c r="QK705" s="53"/>
      <c r="QL705" s="53"/>
      <c r="QM705" s="53"/>
      <c r="QN705" s="53"/>
      <c r="QO705" s="53"/>
      <c r="QP705" s="53"/>
      <c r="QQ705" s="53"/>
      <c r="QR705" s="53"/>
      <c r="QS705" s="53"/>
      <c r="QT705" s="53"/>
      <c r="QU705" s="53"/>
      <c r="QV705" s="53"/>
      <c r="QW705" s="53"/>
      <c r="QX705" s="53"/>
      <c r="QY705" s="53"/>
      <c r="QZ705" s="53"/>
      <c r="RA705" s="53"/>
      <c r="RB705" s="53"/>
      <c r="RC705" s="53"/>
      <c r="RD705" s="53"/>
      <c r="RE705" s="53"/>
      <c r="RF705" s="53"/>
      <c r="RG705" s="53"/>
      <c r="RH705" s="53"/>
      <c r="RI705" s="53"/>
      <c r="RJ705" s="53"/>
      <c r="RK705" s="53"/>
      <c r="RL705" s="53"/>
      <c r="RM705" s="53"/>
      <c r="RN705" s="53"/>
      <c r="RO705" s="53"/>
      <c r="RP705" s="53"/>
      <c r="RQ705" s="53"/>
      <c r="RR705" s="53"/>
      <c r="RS705" s="53"/>
      <c r="RT705" s="53"/>
      <c r="RU705" s="53"/>
      <c r="RV705" s="53"/>
      <c r="RW705" s="53"/>
      <c r="RX705" s="53"/>
      <c r="RY705" s="53"/>
      <c r="RZ705" s="53"/>
      <c r="SA705" s="53"/>
      <c r="SB705" s="53"/>
      <c r="SC705" s="53"/>
      <c r="SD705" s="53"/>
      <c r="SE705" s="53"/>
      <c r="SF705" s="53"/>
      <c r="SG705" s="53"/>
      <c r="SH705" s="53"/>
      <c r="SI705" s="53"/>
      <c r="SJ705" s="53"/>
      <c r="SK705" s="53"/>
      <c r="SL705" s="53"/>
      <c r="SM705" s="53"/>
      <c r="SN705" s="53"/>
      <c r="SO705" s="53"/>
      <c r="SP705" s="53"/>
      <c r="SQ705" s="53"/>
      <c r="SR705" s="53"/>
      <c r="SS705" s="53"/>
      <c r="ST705" s="53"/>
      <c r="SU705" s="53"/>
      <c r="SV705" s="53"/>
      <c r="SW705" s="53"/>
      <c r="SX705" s="53"/>
      <c r="SY705" s="53"/>
      <c r="SZ705" s="53"/>
      <c r="TA705" s="53"/>
      <c r="TB705" s="53"/>
      <c r="TC705" s="53"/>
      <c r="TD705" s="53"/>
      <c r="TE705" s="53"/>
      <c r="TF705" s="53"/>
      <c r="TG705" s="53"/>
      <c r="TH705" s="53"/>
      <c r="TI705" s="53"/>
      <c r="TJ705" s="53"/>
      <c r="TK705" s="53"/>
      <c r="TL705" s="53"/>
      <c r="TM705" s="53"/>
      <c r="TN705" s="53"/>
      <c r="TO705" s="53"/>
      <c r="TP705" s="53"/>
      <c r="TQ705" s="53"/>
      <c r="TR705" s="53"/>
      <c r="TS705" s="53"/>
      <c r="TT705" s="53"/>
      <c r="TU705" s="53"/>
      <c r="TV705" s="53"/>
      <c r="TW705" s="53"/>
      <c r="TX705" s="53"/>
      <c r="TY705" s="53"/>
      <c r="TZ705" s="53"/>
      <c r="UA705" s="53"/>
      <c r="UB705" s="53"/>
      <c r="UC705" s="53"/>
      <c r="UD705" s="53"/>
      <c r="UE705" s="53"/>
      <c r="UF705" s="53"/>
      <c r="UG705" s="53"/>
    </row>
    <row r="706" spans="12:553" s="19" customFormat="1" ht="15.75" customHeight="1" x14ac:dyDescent="0.2">
      <c r="L706" s="66"/>
      <c r="M706" s="66"/>
      <c r="N706" s="52"/>
      <c r="O706" s="53"/>
      <c r="P706" s="53"/>
      <c r="Q706" s="53"/>
      <c r="R706" s="53"/>
      <c r="S706" s="53"/>
      <c r="T706" s="53"/>
      <c r="U706" s="53"/>
      <c r="V706" s="53"/>
      <c r="W706" s="53"/>
      <c r="X706" s="53"/>
      <c r="Y706" s="53"/>
      <c r="Z706" s="53"/>
      <c r="AA706" s="53"/>
      <c r="AB706" s="53"/>
      <c r="AC706" s="53"/>
      <c r="AD706" s="53"/>
      <c r="AE706" s="53"/>
      <c r="AF706" s="53"/>
      <c r="AG706" s="53"/>
      <c r="AH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c r="BM706" s="53"/>
      <c r="BN706" s="53"/>
      <c r="BO706" s="53"/>
      <c r="BP706" s="53"/>
      <c r="BQ706" s="53"/>
      <c r="BR706" s="53"/>
      <c r="BS706" s="53"/>
      <c r="BT706" s="53"/>
      <c r="BU706" s="53"/>
      <c r="BV706" s="53"/>
      <c r="BW706" s="53"/>
      <c r="BX706" s="53"/>
      <c r="BY706" s="53"/>
      <c r="BZ706" s="53"/>
      <c r="CA706" s="53"/>
      <c r="CB706" s="53"/>
      <c r="CC706" s="53"/>
      <c r="CD706" s="53"/>
      <c r="CE706" s="53"/>
      <c r="CF706" s="53"/>
      <c r="CG706" s="53"/>
      <c r="CH706" s="53"/>
      <c r="CI706" s="53"/>
      <c r="CJ706" s="53"/>
      <c r="CK706" s="53"/>
      <c r="CL706" s="53"/>
      <c r="CM706" s="53"/>
      <c r="CN706" s="53"/>
      <c r="CO706" s="53"/>
      <c r="CP706" s="53"/>
      <c r="CQ706" s="53"/>
      <c r="CR706" s="53"/>
      <c r="CS706" s="53"/>
      <c r="CT706" s="53"/>
      <c r="CU706" s="53"/>
      <c r="CV706" s="53"/>
      <c r="CW706" s="53"/>
      <c r="CX706" s="53"/>
      <c r="CY706" s="53"/>
      <c r="CZ706" s="53"/>
      <c r="DA706" s="53"/>
      <c r="DB706" s="53"/>
      <c r="DC706" s="53"/>
      <c r="DD706" s="53"/>
      <c r="DE706" s="53"/>
      <c r="DF706" s="53"/>
      <c r="DG706" s="53"/>
      <c r="DH706" s="53"/>
      <c r="DI706" s="53"/>
      <c r="DJ706" s="53"/>
      <c r="DK706" s="53"/>
      <c r="DL706" s="53"/>
      <c r="DM706" s="53"/>
      <c r="DN706" s="53"/>
      <c r="DO706" s="53"/>
      <c r="DP706" s="53"/>
      <c r="DQ706" s="53"/>
      <c r="DR706" s="53"/>
      <c r="DS706" s="53"/>
      <c r="DT706" s="53"/>
      <c r="DU706" s="53"/>
      <c r="DV706" s="53"/>
      <c r="DW706" s="53"/>
      <c r="DX706" s="53"/>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3"/>
      <c r="FK706" s="53"/>
      <c r="FL706" s="53"/>
      <c r="FM706" s="53"/>
      <c r="FN706" s="53"/>
      <c r="FO706" s="53"/>
      <c r="FP706" s="53"/>
      <c r="FQ706" s="53"/>
      <c r="FR706" s="53"/>
      <c r="FS706" s="53"/>
      <c r="FT706" s="53"/>
      <c r="FU706" s="53"/>
      <c r="FV706" s="53"/>
      <c r="FW706" s="53"/>
      <c r="FX706" s="53"/>
      <c r="FY706" s="53"/>
      <c r="FZ706" s="53"/>
      <c r="GA706" s="53"/>
      <c r="GB706" s="53"/>
      <c r="GC706" s="53"/>
      <c r="GD706" s="53"/>
      <c r="GE706" s="53"/>
      <c r="GF706" s="53"/>
      <c r="GG706" s="53"/>
      <c r="GH706" s="53"/>
      <c r="GI706" s="53"/>
      <c r="GJ706" s="53"/>
      <c r="GK706" s="53"/>
      <c r="GL706" s="53"/>
      <c r="GM706" s="53"/>
      <c r="GN706" s="53"/>
      <c r="GO706" s="53"/>
      <c r="GP706" s="53"/>
      <c r="GQ706" s="53"/>
      <c r="GR706" s="53"/>
      <c r="GS706" s="53"/>
      <c r="GT706" s="53"/>
      <c r="GU706" s="53"/>
      <c r="GV706" s="53"/>
      <c r="GW706" s="53"/>
      <c r="GX706" s="53"/>
      <c r="GY706" s="53"/>
      <c r="GZ706" s="53"/>
      <c r="HA706" s="53"/>
      <c r="HB706" s="53"/>
      <c r="HC706" s="53"/>
      <c r="HD706" s="53"/>
      <c r="HE706" s="53"/>
      <c r="HF706" s="53"/>
      <c r="HG706" s="53"/>
      <c r="HH706" s="53"/>
      <c r="HI706" s="53"/>
      <c r="HJ706" s="53"/>
      <c r="HK706" s="53"/>
      <c r="HL706" s="53"/>
      <c r="HM706" s="53"/>
      <c r="HN706" s="53"/>
      <c r="HO706" s="53"/>
      <c r="HP706" s="53"/>
      <c r="HQ706" s="53"/>
      <c r="HR706" s="53"/>
      <c r="HS706" s="53"/>
      <c r="HT706" s="53"/>
      <c r="HU706" s="53"/>
      <c r="HV706" s="53"/>
      <c r="HW706" s="53"/>
      <c r="HX706" s="53"/>
      <c r="HY706" s="53"/>
      <c r="HZ706" s="53"/>
      <c r="IA706" s="53"/>
      <c r="IB706" s="53"/>
      <c r="IC706" s="53"/>
      <c r="ID706" s="53"/>
      <c r="IE706" s="53"/>
      <c r="IF706" s="53"/>
      <c r="IG706" s="53"/>
      <c r="IH706" s="53"/>
      <c r="II706" s="53"/>
      <c r="IJ706" s="53"/>
      <c r="IK706" s="53"/>
      <c r="IL706" s="53"/>
      <c r="IM706" s="53"/>
      <c r="IN706" s="53"/>
      <c r="IO706" s="53"/>
      <c r="IP706" s="53"/>
      <c r="IQ706" s="53"/>
      <c r="IR706" s="53"/>
      <c r="IS706" s="53"/>
      <c r="IT706" s="53"/>
      <c r="IU706" s="53"/>
      <c r="IV706" s="53"/>
      <c r="IW706" s="53"/>
      <c r="IX706" s="53"/>
      <c r="IY706" s="53"/>
      <c r="IZ706" s="53"/>
      <c r="JA706" s="53"/>
      <c r="JB706" s="53"/>
      <c r="JC706" s="53"/>
      <c r="JD706" s="53"/>
      <c r="JE706" s="53"/>
      <c r="JF706" s="53"/>
      <c r="JG706" s="53"/>
      <c r="JH706" s="53"/>
      <c r="JI706" s="53"/>
      <c r="JJ706" s="53"/>
      <c r="JK706" s="53"/>
      <c r="JL706" s="53"/>
      <c r="JM706" s="53"/>
      <c r="JN706" s="53"/>
      <c r="JO706" s="53"/>
      <c r="JP706" s="53"/>
      <c r="JQ706" s="53"/>
      <c r="JR706" s="53"/>
      <c r="JS706" s="53"/>
      <c r="JT706" s="53"/>
      <c r="JU706" s="53"/>
      <c r="JV706" s="53"/>
      <c r="JW706" s="53"/>
      <c r="JX706" s="53"/>
      <c r="JY706" s="53"/>
      <c r="JZ706" s="53"/>
      <c r="KA706" s="53"/>
      <c r="KB706" s="53"/>
      <c r="KC706" s="53"/>
      <c r="KD706" s="53"/>
      <c r="KE706" s="53"/>
      <c r="KF706" s="53"/>
      <c r="KG706" s="53"/>
      <c r="KH706" s="53"/>
      <c r="KI706" s="53"/>
      <c r="KJ706" s="53"/>
      <c r="KK706" s="53"/>
      <c r="KL706" s="53"/>
      <c r="KM706" s="53"/>
      <c r="KN706" s="53"/>
      <c r="KO706" s="53"/>
      <c r="KP706" s="53"/>
      <c r="KQ706" s="53"/>
      <c r="KR706" s="53"/>
      <c r="KS706" s="53"/>
      <c r="KT706" s="53"/>
      <c r="KU706" s="53"/>
      <c r="KV706" s="53"/>
      <c r="KW706" s="53"/>
      <c r="KX706" s="53"/>
      <c r="KY706" s="53"/>
      <c r="KZ706" s="53"/>
      <c r="LA706" s="53"/>
      <c r="LB706" s="53"/>
      <c r="LC706" s="53"/>
      <c r="LD706" s="53"/>
      <c r="LE706" s="53"/>
      <c r="LF706" s="53"/>
      <c r="LG706" s="53"/>
      <c r="LH706" s="53"/>
      <c r="LI706" s="53"/>
      <c r="LJ706" s="53"/>
      <c r="LK706" s="53"/>
      <c r="LL706" s="53"/>
      <c r="LM706" s="53"/>
      <c r="LN706" s="53"/>
      <c r="LO706" s="53"/>
      <c r="LP706" s="53"/>
      <c r="LQ706" s="53"/>
      <c r="LR706" s="53"/>
      <c r="LS706" s="53"/>
      <c r="LT706" s="53"/>
      <c r="LU706" s="53"/>
      <c r="LV706" s="53"/>
      <c r="LW706" s="53"/>
      <c r="LX706" s="53"/>
      <c r="LY706" s="53"/>
      <c r="LZ706" s="53"/>
      <c r="MA706" s="53"/>
      <c r="MB706" s="53"/>
      <c r="MC706" s="53"/>
      <c r="MD706" s="53"/>
      <c r="ME706" s="53"/>
      <c r="MF706" s="53"/>
      <c r="MG706" s="53"/>
      <c r="MH706" s="53"/>
      <c r="MI706" s="53"/>
      <c r="MJ706" s="53"/>
      <c r="MK706" s="53"/>
      <c r="ML706" s="53"/>
      <c r="MM706" s="53"/>
      <c r="MN706" s="53"/>
      <c r="MO706" s="53"/>
      <c r="MP706" s="53"/>
      <c r="MQ706" s="53"/>
      <c r="MR706" s="53"/>
      <c r="MS706" s="53"/>
      <c r="MT706" s="53"/>
      <c r="MU706" s="53"/>
      <c r="MV706" s="53"/>
      <c r="MW706" s="53"/>
      <c r="MX706" s="53"/>
      <c r="MY706" s="53"/>
      <c r="MZ706" s="53"/>
      <c r="NA706" s="53"/>
      <c r="NB706" s="53"/>
      <c r="NC706" s="53"/>
      <c r="ND706" s="53"/>
      <c r="NE706" s="53"/>
      <c r="NF706" s="53"/>
      <c r="NG706" s="53"/>
      <c r="NH706" s="53"/>
      <c r="NI706" s="53"/>
      <c r="NJ706" s="53"/>
      <c r="NK706" s="53"/>
      <c r="NL706" s="53"/>
      <c r="NM706" s="53"/>
      <c r="NN706" s="53"/>
      <c r="NO706" s="53"/>
      <c r="NP706" s="53"/>
      <c r="NQ706" s="53"/>
      <c r="NR706" s="53"/>
      <c r="NS706" s="53"/>
      <c r="NT706" s="53"/>
      <c r="NU706" s="53"/>
      <c r="NV706" s="53"/>
      <c r="NW706" s="53"/>
      <c r="NX706" s="53"/>
      <c r="NY706" s="53"/>
      <c r="NZ706" s="53"/>
      <c r="OA706" s="53"/>
      <c r="OB706" s="53"/>
      <c r="OC706" s="53"/>
      <c r="OD706" s="53"/>
      <c r="OE706" s="53"/>
      <c r="OF706" s="53"/>
      <c r="OG706" s="53"/>
      <c r="OH706" s="53"/>
      <c r="OI706" s="53"/>
      <c r="OJ706" s="53"/>
      <c r="OK706" s="53"/>
      <c r="OL706" s="53"/>
      <c r="OM706" s="53"/>
      <c r="ON706" s="53"/>
      <c r="OO706" s="53"/>
      <c r="OP706" s="53"/>
      <c r="OQ706" s="53"/>
      <c r="OR706" s="53"/>
      <c r="OS706" s="53"/>
      <c r="OT706" s="53"/>
      <c r="OU706" s="53"/>
      <c r="OV706" s="53"/>
      <c r="OW706" s="53"/>
      <c r="OX706" s="53"/>
      <c r="OY706" s="53"/>
      <c r="OZ706" s="53"/>
      <c r="PA706" s="53"/>
      <c r="PB706" s="53"/>
      <c r="PC706" s="53"/>
      <c r="PD706" s="53"/>
      <c r="PE706" s="53"/>
      <c r="PF706" s="53"/>
      <c r="PG706" s="53"/>
      <c r="PH706" s="53"/>
      <c r="PI706" s="53"/>
      <c r="PJ706" s="53"/>
      <c r="PK706" s="53"/>
      <c r="PL706" s="53"/>
      <c r="PM706" s="53"/>
      <c r="PN706" s="53"/>
      <c r="PO706" s="53"/>
      <c r="PP706" s="53"/>
      <c r="PQ706" s="53"/>
      <c r="PR706" s="53"/>
      <c r="PS706" s="53"/>
      <c r="PT706" s="53"/>
      <c r="PU706" s="53"/>
      <c r="PV706" s="53"/>
      <c r="PW706" s="53"/>
      <c r="PX706" s="53"/>
      <c r="PY706" s="53"/>
      <c r="PZ706" s="53"/>
      <c r="QA706" s="53"/>
      <c r="QB706" s="53"/>
      <c r="QC706" s="53"/>
      <c r="QD706" s="53"/>
      <c r="QE706" s="53"/>
      <c r="QF706" s="53"/>
      <c r="QG706" s="53"/>
      <c r="QH706" s="53"/>
      <c r="QI706" s="53"/>
      <c r="QJ706" s="53"/>
      <c r="QK706" s="53"/>
      <c r="QL706" s="53"/>
      <c r="QM706" s="53"/>
      <c r="QN706" s="53"/>
      <c r="QO706" s="53"/>
      <c r="QP706" s="53"/>
      <c r="QQ706" s="53"/>
      <c r="QR706" s="53"/>
      <c r="QS706" s="53"/>
      <c r="QT706" s="53"/>
      <c r="QU706" s="53"/>
      <c r="QV706" s="53"/>
      <c r="QW706" s="53"/>
      <c r="QX706" s="53"/>
      <c r="QY706" s="53"/>
      <c r="QZ706" s="53"/>
      <c r="RA706" s="53"/>
      <c r="RB706" s="53"/>
      <c r="RC706" s="53"/>
      <c r="RD706" s="53"/>
      <c r="RE706" s="53"/>
      <c r="RF706" s="53"/>
      <c r="RG706" s="53"/>
      <c r="RH706" s="53"/>
      <c r="RI706" s="53"/>
      <c r="RJ706" s="53"/>
      <c r="RK706" s="53"/>
      <c r="RL706" s="53"/>
      <c r="RM706" s="53"/>
      <c r="RN706" s="53"/>
      <c r="RO706" s="53"/>
      <c r="RP706" s="53"/>
      <c r="RQ706" s="53"/>
      <c r="RR706" s="53"/>
      <c r="RS706" s="53"/>
      <c r="RT706" s="53"/>
      <c r="RU706" s="53"/>
      <c r="RV706" s="53"/>
      <c r="RW706" s="53"/>
      <c r="RX706" s="53"/>
      <c r="RY706" s="53"/>
      <c r="RZ706" s="53"/>
      <c r="SA706" s="53"/>
      <c r="SB706" s="53"/>
      <c r="SC706" s="53"/>
      <c r="SD706" s="53"/>
      <c r="SE706" s="53"/>
      <c r="SF706" s="53"/>
      <c r="SG706" s="53"/>
      <c r="SH706" s="53"/>
      <c r="SI706" s="53"/>
      <c r="SJ706" s="53"/>
      <c r="SK706" s="53"/>
      <c r="SL706" s="53"/>
      <c r="SM706" s="53"/>
      <c r="SN706" s="53"/>
      <c r="SO706" s="53"/>
      <c r="SP706" s="53"/>
      <c r="SQ706" s="53"/>
      <c r="SR706" s="53"/>
      <c r="SS706" s="53"/>
      <c r="ST706" s="53"/>
      <c r="SU706" s="53"/>
      <c r="SV706" s="53"/>
      <c r="SW706" s="53"/>
      <c r="SX706" s="53"/>
      <c r="SY706" s="53"/>
      <c r="SZ706" s="53"/>
      <c r="TA706" s="53"/>
      <c r="TB706" s="53"/>
      <c r="TC706" s="53"/>
      <c r="TD706" s="53"/>
      <c r="TE706" s="53"/>
      <c r="TF706" s="53"/>
      <c r="TG706" s="53"/>
      <c r="TH706" s="53"/>
      <c r="TI706" s="53"/>
      <c r="TJ706" s="53"/>
      <c r="TK706" s="53"/>
      <c r="TL706" s="53"/>
      <c r="TM706" s="53"/>
      <c r="TN706" s="53"/>
      <c r="TO706" s="53"/>
      <c r="TP706" s="53"/>
      <c r="TQ706" s="53"/>
      <c r="TR706" s="53"/>
      <c r="TS706" s="53"/>
      <c r="TT706" s="53"/>
      <c r="TU706" s="53"/>
      <c r="TV706" s="53"/>
      <c r="TW706" s="53"/>
      <c r="TX706" s="53"/>
      <c r="TY706" s="53"/>
      <c r="TZ706" s="53"/>
      <c r="UA706" s="53"/>
      <c r="UB706" s="53"/>
      <c r="UC706" s="53"/>
      <c r="UD706" s="53"/>
      <c r="UE706" s="53"/>
      <c r="UF706" s="53"/>
      <c r="UG706" s="53"/>
    </row>
    <row r="707" spans="12:553" s="19" customFormat="1" ht="15.75" customHeight="1" x14ac:dyDescent="0.2">
      <c r="L707" s="66"/>
      <c r="M707" s="66"/>
      <c r="N707" s="52"/>
      <c r="O707" s="53"/>
      <c r="P707" s="53"/>
      <c r="Q707" s="53"/>
      <c r="R707" s="53"/>
      <c r="S707" s="53"/>
      <c r="T707" s="53"/>
      <c r="U707" s="53"/>
      <c r="V707" s="53"/>
      <c r="W707" s="53"/>
      <c r="X707" s="53"/>
      <c r="Y707" s="53"/>
      <c r="Z707" s="53"/>
      <c r="AA707" s="53"/>
      <c r="AB707" s="53"/>
      <c r="AC707" s="53"/>
      <c r="AD707" s="53"/>
      <c r="AE707" s="53"/>
      <c r="AF707" s="53"/>
      <c r="AG707" s="53"/>
      <c r="AH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c r="BM707" s="53"/>
      <c r="BN707" s="53"/>
      <c r="BO707" s="53"/>
      <c r="BP707" s="53"/>
      <c r="BQ707" s="53"/>
      <c r="BR707" s="53"/>
      <c r="BS707" s="53"/>
      <c r="BT707" s="53"/>
      <c r="BU707" s="53"/>
      <c r="BV707" s="53"/>
      <c r="BW707" s="53"/>
      <c r="BX707" s="53"/>
      <c r="BY707" s="53"/>
      <c r="BZ707" s="53"/>
      <c r="CA707" s="53"/>
      <c r="CB707" s="53"/>
      <c r="CC707" s="53"/>
      <c r="CD707" s="53"/>
      <c r="CE707" s="53"/>
      <c r="CF707" s="53"/>
      <c r="CG707" s="53"/>
      <c r="CH707" s="53"/>
      <c r="CI707" s="53"/>
      <c r="CJ707" s="53"/>
      <c r="CK707" s="53"/>
      <c r="CL707" s="53"/>
      <c r="CM707" s="53"/>
      <c r="CN707" s="53"/>
      <c r="CO707" s="53"/>
      <c r="CP707" s="53"/>
      <c r="CQ707" s="53"/>
      <c r="CR707" s="53"/>
      <c r="CS707" s="53"/>
      <c r="CT707" s="53"/>
      <c r="CU707" s="53"/>
      <c r="CV707" s="53"/>
      <c r="CW707" s="53"/>
      <c r="CX707" s="53"/>
      <c r="CY707" s="53"/>
      <c r="CZ707" s="53"/>
      <c r="DA707" s="53"/>
      <c r="DB707" s="53"/>
      <c r="DC707" s="53"/>
      <c r="DD707" s="53"/>
      <c r="DE707" s="53"/>
      <c r="DF707" s="53"/>
      <c r="DG707" s="53"/>
      <c r="DH707" s="53"/>
      <c r="DI707" s="53"/>
      <c r="DJ707" s="53"/>
      <c r="DK707" s="53"/>
      <c r="DL707" s="53"/>
      <c r="DM707" s="53"/>
      <c r="DN707" s="53"/>
      <c r="DO707" s="53"/>
      <c r="DP707" s="53"/>
      <c r="DQ707" s="53"/>
      <c r="DR707" s="53"/>
      <c r="DS707" s="53"/>
      <c r="DT707" s="53"/>
      <c r="DU707" s="53"/>
      <c r="DV707" s="53"/>
      <c r="DW707" s="53"/>
      <c r="DX707" s="53"/>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3"/>
      <c r="FK707" s="53"/>
      <c r="FL707" s="53"/>
      <c r="FM707" s="53"/>
      <c r="FN707" s="53"/>
      <c r="FO707" s="53"/>
      <c r="FP707" s="53"/>
      <c r="FQ707" s="53"/>
      <c r="FR707" s="53"/>
      <c r="FS707" s="53"/>
      <c r="FT707" s="53"/>
      <c r="FU707" s="53"/>
      <c r="FV707" s="53"/>
      <c r="FW707" s="53"/>
      <c r="FX707" s="53"/>
      <c r="FY707" s="53"/>
      <c r="FZ707" s="53"/>
      <c r="GA707" s="53"/>
      <c r="GB707" s="53"/>
      <c r="GC707" s="53"/>
      <c r="GD707" s="53"/>
      <c r="GE707" s="53"/>
      <c r="GF707" s="53"/>
      <c r="GG707" s="53"/>
      <c r="GH707" s="53"/>
      <c r="GI707" s="53"/>
      <c r="GJ707" s="53"/>
      <c r="GK707" s="53"/>
      <c r="GL707" s="53"/>
      <c r="GM707" s="53"/>
      <c r="GN707" s="53"/>
      <c r="GO707" s="53"/>
      <c r="GP707" s="53"/>
      <c r="GQ707" s="53"/>
      <c r="GR707" s="53"/>
      <c r="GS707" s="53"/>
      <c r="GT707" s="53"/>
      <c r="GU707" s="53"/>
      <c r="GV707" s="53"/>
      <c r="GW707" s="53"/>
      <c r="GX707" s="53"/>
      <c r="GY707" s="53"/>
      <c r="GZ707" s="53"/>
      <c r="HA707" s="53"/>
      <c r="HB707" s="53"/>
      <c r="HC707" s="53"/>
      <c r="HD707" s="53"/>
      <c r="HE707" s="53"/>
      <c r="HF707" s="53"/>
      <c r="HG707" s="53"/>
      <c r="HH707" s="53"/>
      <c r="HI707" s="53"/>
      <c r="HJ707" s="53"/>
      <c r="HK707" s="53"/>
      <c r="HL707" s="53"/>
      <c r="HM707" s="53"/>
      <c r="HN707" s="53"/>
      <c r="HO707" s="53"/>
      <c r="HP707" s="53"/>
      <c r="HQ707" s="53"/>
      <c r="HR707" s="53"/>
      <c r="HS707" s="53"/>
      <c r="HT707" s="53"/>
      <c r="HU707" s="53"/>
      <c r="HV707" s="53"/>
      <c r="HW707" s="53"/>
      <c r="HX707" s="53"/>
      <c r="HY707" s="53"/>
      <c r="HZ707" s="53"/>
      <c r="IA707" s="53"/>
      <c r="IB707" s="53"/>
      <c r="IC707" s="53"/>
      <c r="ID707" s="53"/>
      <c r="IE707" s="53"/>
      <c r="IF707" s="53"/>
      <c r="IG707" s="53"/>
      <c r="IH707" s="53"/>
      <c r="II707" s="53"/>
      <c r="IJ707" s="53"/>
      <c r="IK707" s="53"/>
      <c r="IL707" s="53"/>
      <c r="IM707" s="53"/>
      <c r="IN707" s="53"/>
      <c r="IO707" s="53"/>
      <c r="IP707" s="53"/>
      <c r="IQ707" s="53"/>
      <c r="IR707" s="53"/>
      <c r="IS707" s="53"/>
      <c r="IT707" s="53"/>
      <c r="IU707" s="53"/>
      <c r="IV707" s="53"/>
      <c r="IW707" s="53"/>
      <c r="IX707" s="53"/>
      <c r="IY707" s="53"/>
      <c r="IZ707" s="53"/>
      <c r="JA707" s="53"/>
      <c r="JB707" s="53"/>
      <c r="JC707" s="53"/>
      <c r="JD707" s="53"/>
      <c r="JE707" s="53"/>
      <c r="JF707" s="53"/>
      <c r="JG707" s="53"/>
      <c r="JH707" s="53"/>
      <c r="JI707" s="53"/>
      <c r="JJ707" s="53"/>
      <c r="JK707" s="53"/>
      <c r="JL707" s="53"/>
      <c r="JM707" s="53"/>
      <c r="JN707" s="53"/>
      <c r="JO707" s="53"/>
      <c r="JP707" s="53"/>
      <c r="JQ707" s="53"/>
      <c r="JR707" s="53"/>
      <c r="JS707" s="53"/>
      <c r="JT707" s="53"/>
      <c r="JU707" s="53"/>
      <c r="JV707" s="53"/>
      <c r="JW707" s="53"/>
      <c r="JX707" s="53"/>
      <c r="JY707" s="53"/>
      <c r="JZ707" s="53"/>
      <c r="KA707" s="53"/>
      <c r="KB707" s="53"/>
      <c r="KC707" s="53"/>
      <c r="KD707" s="53"/>
      <c r="KE707" s="53"/>
      <c r="KF707" s="53"/>
      <c r="KG707" s="53"/>
      <c r="KH707" s="53"/>
      <c r="KI707" s="53"/>
      <c r="KJ707" s="53"/>
      <c r="KK707" s="53"/>
      <c r="KL707" s="53"/>
      <c r="KM707" s="53"/>
      <c r="KN707" s="53"/>
      <c r="KO707" s="53"/>
      <c r="KP707" s="53"/>
      <c r="KQ707" s="53"/>
      <c r="KR707" s="53"/>
      <c r="KS707" s="53"/>
      <c r="KT707" s="53"/>
      <c r="KU707" s="53"/>
      <c r="KV707" s="53"/>
      <c r="KW707" s="53"/>
      <c r="KX707" s="53"/>
      <c r="KY707" s="53"/>
      <c r="KZ707" s="53"/>
      <c r="LA707" s="53"/>
      <c r="LB707" s="53"/>
      <c r="LC707" s="53"/>
      <c r="LD707" s="53"/>
      <c r="LE707" s="53"/>
      <c r="LF707" s="53"/>
      <c r="LG707" s="53"/>
      <c r="LH707" s="53"/>
      <c r="LI707" s="53"/>
      <c r="LJ707" s="53"/>
      <c r="LK707" s="53"/>
      <c r="LL707" s="53"/>
      <c r="LM707" s="53"/>
      <c r="LN707" s="53"/>
      <c r="LO707" s="53"/>
      <c r="LP707" s="53"/>
      <c r="LQ707" s="53"/>
      <c r="LR707" s="53"/>
      <c r="LS707" s="53"/>
      <c r="LT707" s="53"/>
      <c r="LU707" s="53"/>
      <c r="LV707" s="53"/>
      <c r="LW707" s="53"/>
      <c r="LX707" s="53"/>
      <c r="LY707" s="53"/>
      <c r="LZ707" s="53"/>
      <c r="MA707" s="53"/>
      <c r="MB707" s="53"/>
      <c r="MC707" s="53"/>
      <c r="MD707" s="53"/>
      <c r="ME707" s="53"/>
      <c r="MF707" s="53"/>
      <c r="MG707" s="53"/>
      <c r="MH707" s="53"/>
      <c r="MI707" s="53"/>
      <c r="MJ707" s="53"/>
      <c r="MK707" s="53"/>
      <c r="ML707" s="53"/>
      <c r="MM707" s="53"/>
      <c r="MN707" s="53"/>
      <c r="MO707" s="53"/>
      <c r="MP707" s="53"/>
      <c r="MQ707" s="53"/>
      <c r="MR707" s="53"/>
      <c r="MS707" s="53"/>
      <c r="MT707" s="53"/>
      <c r="MU707" s="53"/>
      <c r="MV707" s="53"/>
      <c r="MW707" s="53"/>
      <c r="MX707" s="53"/>
      <c r="MY707" s="53"/>
      <c r="MZ707" s="53"/>
      <c r="NA707" s="53"/>
      <c r="NB707" s="53"/>
      <c r="NC707" s="53"/>
      <c r="ND707" s="53"/>
      <c r="NE707" s="53"/>
      <c r="NF707" s="53"/>
      <c r="NG707" s="53"/>
      <c r="NH707" s="53"/>
      <c r="NI707" s="53"/>
      <c r="NJ707" s="53"/>
      <c r="NK707" s="53"/>
      <c r="NL707" s="53"/>
      <c r="NM707" s="53"/>
      <c r="NN707" s="53"/>
      <c r="NO707" s="53"/>
      <c r="NP707" s="53"/>
      <c r="NQ707" s="53"/>
      <c r="NR707" s="53"/>
      <c r="NS707" s="53"/>
      <c r="NT707" s="53"/>
      <c r="NU707" s="53"/>
      <c r="NV707" s="53"/>
      <c r="NW707" s="53"/>
      <c r="NX707" s="53"/>
      <c r="NY707" s="53"/>
      <c r="NZ707" s="53"/>
      <c r="OA707" s="53"/>
      <c r="OB707" s="53"/>
      <c r="OC707" s="53"/>
      <c r="OD707" s="53"/>
      <c r="OE707" s="53"/>
      <c r="OF707" s="53"/>
      <c r="OG707" s="53"/>
      <c r="OH707" s="53"/>
      <c r="OI707" s="53"/>
      <c r="OJ707" s="53"/>
      <c r="OK707" s="53"/>
      <c r="OL707" s="53"/>
      <c r="OM707" s="53"/>
      <c r="ON707" s="53"/>
      <c r="OO707" s="53"/>
      <c r="OP707" s="53"/>
      <c r="OQ707" s="53"/>
      <c r="OR707" s="53"/>
      <c r="OS707" s="53"/>
      <c r="OT707" s="53"/>
      <c r="OU707" s="53"/>
      <c r="OV707" s="53"/>
      <c r="OW707" s="53"/>
      <c r="OX707" s="53"/>
      <c r="OY707" s="53"/>
      <c r="OZ707" s="53"/>
      <c r="PA707" s="53"/>
      <c r="PB707" s="53"/>
      <c r="PC707" s="53"/>
      <c r="PD707" s="53"/>
      <c r="PE707" s="53"/>
      <c r="PF707" s="53"/>
      <c r="PG707" s="53"/>
      <c r="PH707" s="53"/>
      <c r="PI707" s="53"/>
      <c r="PJ707" s="53"/>
      <c r="PK707" s="53"/>
      <c r="PL707" s="53"/>
      <c r="PM707" s="53"/>
      <c r="PN707" s="53"/>
      <c r="PO707" s="53"/>
      <c r="PP707" s="53"/>
      <c r="PQ707" s="53"/>
      <c r="PR707" s="53"/>
      <c r="PS707" s="53"/>
      <c r="PT707" s="53"/>
      <c r="PU707" s="53"/>
      <c r="PV707" s="53"/>
      <c r="PW707" s="53"/>
      <c r="PX707" s="53"/>
      <c r="PY707" s="53"/>
      <c r="PZ707" s="53"/>
      <c r="QA707" s="53"/>
      <c r="QB707" s="53"/>
      <c r="QC707" s="53"/>
      <c r="QD707" s="53"/>
      <c r="QE707" s="53"/>
      <c r="QF707" s="53"/>
      <c r="QG707" s="53"/>
      <c r="QH707" s="53"/>
      <c r="QI707" s="53"/>
      <c r="QJ707" s="53"/>
      <c r="QK707" s="53"/>
      <c r="QL707" s="53"/>
      <c r="QM707" s="53"/>
      <c r="QN707" s="53"/>
      <c r="QO707" s="53"/>
      <c r="QP707" s="53"/>
      <c r="QQ707" s="53"/>
      <c r="QR707" s="53"/>
      <c r="QS707" s="53"/>
      <c r="QT707" s="53"/>
      <c r="QU707" s="53"/>
      <c r="QV707" s="53"/>
      <c r="QW707" s="53"/>
      <c r="QX707" s="53"/>
      <c r="QY707" s="53"/>
      <c r="QZ707" s="53"/>
      <c r="RA707" s="53"/>
      <c r="RB707" s="53"/>
      <c r="RC707" s="53"/>
      <c r="RD707" s="53"/>
      <c r="RE707" s="53"/>
      <c r="RF707" s="53"/>
      <c r="RG707" s="53"/>
      <c r="RH707" s="53"/>
      <c r="RI707" s="53"/>
      <c r="RJ707" s="53"/>
      <c r="RK707" s="53"/>
      <c r="RL707" s="53"/>
      <c r="RM707" s="53"/>
      <c r="RN707" s="53"/>
      <c r="RO707" s="53"/>
      <c r="RP707" s="53"/>
      <c r="RQ707" s="53"/>
      <c r="RR707" s="53"/>
      <c r="RS707" s="53"/>
      <c r="RT707" s="53"/>
      <c r="RU707" s="53"/>
      <c r="RV707" s="53"/>
      <c r="RW707" s="53"/>
      <c r="RX707" s="53"/>
      <c r="RY707" s="53"/>
      <c r="RZ707" s="53"/>
      <c r="SA707" s="53"/>
      <c r="SB707" s="53"/>
      <c r="SC707" s="53"/>
      <c r="SD707" s="53"/>
      <c r="SE707" s="53"/>
      <c r="SF707" s="53"/>
      <c r="SG707" s="53"/>
      <c r="SH707" s="53"/>
      <c r="SI707" s="53"/>
      <c r="SJ707" s="53"/>
      <c r="SK707" s="53"/>
      <c r="SL707" s="53"/>
      <c r="SM707" s="53"/>
      <c r="SN707" s="53"/>
      <c r="SO707" s="53"/>
      <c r="SP707" s="53"/>
      <c r="SQ707" s="53"/>
      <c r="SR707" s="53"/>
      <c r="SS707" s="53"/>
      <c r="ST707" s="53"/>
      <c r="SU707" s="53"/>
      <c r="SV707" s="53"/>
      <c r="SW707" s="53"/>
      <c r="SX707" s="53"/>
      <c r="SY707" s="53"/>
      <c r="SZ707" s="53"/>
      <c r="TA707" s="53"/>
      <c r="TB707" s="53"/>
      <c r="TC707" s="53"/>
      <c r="TD707" s="53"/>
      <c r="TE707" s="53"/>
      <c r="TF707" s="53"/>
      <c r="TG707" s="53"/>
      <c r="TH707" s="53"/>
      <c r="TI707" s="53"/>
      <c r="TJ707" s="53"/>
      <c r="TK707" s="53"/>
      <c r="TL707" s="53"/>
      <c r="TM707" s="53"/>
      <c r="TN707" s="53"/>
      <c r="TO707" s="53"/>
      <c r="TP707" s="53"/>
      <c r="TQ707" s="53"/>
      <c r="TR707" s="53"/>
      <c r="TS707" s="53"/>
      <c r="TT707" s="53"/>
      <c r="TU707" s="53"/>
      <c r="TV707" s="53"/>
      <c r="TW707" s="53"/>
      <c r="TX707" s="53"/>
      <c r="TY707" s="53"/>
      <c r="TZ707" s="53"/>
      <c r="UA707" s="53"/>
      <c r="UB707" s="53"/>
      <c r="UC707" s="53"/>
      <c r="UD707" s="53"/>
      <c r="UE707" s="53"/>
      <c r="UF707" s="53"/>
      <c r="UG707" s="53"/>
    </row>
    <row r="708" spans="12:553" s="19" customFormat="1" ht="15.75" customHeight="1" x14ac:dyDescent="0.2">
      <c r="L708" s="66"/>
      <c r="M708" s="66"/>
      <c r="N708" s="52"/>
      <c r="O708" s="53"/>
      <c r="P708" s="53"/>
      <c r="Q708" s="53"/>
      <c r="R708" s="53"/>
      <c r="S708" s="53"/>
      <c r="T708" s="53"/>
      <c r="U708" s="53"/>
      <c r="V708" s="53"/>
      <c r="W708" s="53"/>
      <c r="X708" s="53"/>
      <c r="Y708" s="53"/>
      <c r="Z708" s="53"/>
      <c r="AA708" s="53"/>
      <c r="AB708" s="53"/>
      <c r="AC708" s="53"/>
      <c r="AD708" s="53"/>
      <c r="AE708" s="53"/>
      <c r="AF708" s="53"/>
      <c r="AG708" s="53"/>
      <c r="AH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c r="BM708" s="53"/>
      <c r="BN708" s="53"/>
      <c r="BO708" s="53"/>
      <c r="BP708" s="53"/>
      <c r="BQ708" s="53"/>
      <c r="BR708" s="53"/>
      <c r="BS708" s="53"/>
      <c r="BT708" s="53"/>
      <c r="BU708" s="53"/>
      <c r="BV708" s="53"/>
      <c r="BW708" s="53"/>
      <c r="BX708" s="53"/>
      <c r="BY708" s="53"/>
      <c r="BZ708" s="53"/>
      <c r="CA708" s="53"/>
      <c r="CB708" s="53"/>
      <c r="CC708" s="53"/>
      <c r="CD708" s="53"/>
      <c r="CE708" s="53"/>
      <c r="CF708" s="53"/>
      <c r="CG708" s="53"/>
      <c r="CH708" s="53"/>
      <c r="CI708" s="53"/>
      <c r="CJ708" s="53"/>
      <c r="CK708" s="53"/>
      <c r="CL708" s="53"/>
      <c r="CM708" s="53"/>
      <c r="CN708" s="53"/>
      <c r="CO708" s="53"/>
      <c r="CP708" s="53"/>
      <c r="CQ708" s="53"/>
      <c r="CR708" s="53"/>
      <c r="CS708" s="53"/>
      <c r="CT708" s="53"/>
      <c r="CU708" s="53"/>
      <c r="CV708" s="53"/>
      <c r="CW708" s="53"/>
      <c r="CX708" s="53"/>
      <c r="CY708" s="53"/>
      <c r="CZ708" s="53"/>
      <c r="DA708" s="53"/>
      <c r="DB708" s="53"/>
      <c r="DC708" s="53"/>
      <c r="DD708" s="53"/>
      <c r="DE708" s="53"/>
      <c r="DF708" s="53"/>
      <c r="DG708" s="53"/>
      <c r="DH708" s="53"/>
      <c r="DI708" s="53"/>
      <c r="DJ708" s="53"/>
      <c r="DK708" s="53"/>
      <c r="DL708" s="53"/>
      <c r="DM708" s="53"/>
      <c r="DN708" s="53"/>
      <c r="DO708" s="53"/>
      <c r="DP708" s="53"/>
      <c r="DQ708" s="53"/>
      <c r="DR708" s="53"/>
      <c r="DS708" s="53"/>
      <c r="DT708" s="53"/>
      <c r="DU708" s="53"/>
      <c r="DV708" s="53"/>
      <c r="DW708" s="53"/>
      <c r="DX708" s="53"/>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3"/>
      <c r="FK708" s="53"/>
      <c r="FL708" s="53"/>
      <c r="FM708" s="53"/>
      <c r="FN708" s="53"/>
      <c r="FO708" s="53"/>
      <c r="FP708" s="53"/>
      <c r="FQ708" s="53"/>
      <c r="FR708" s="53"/>
      <c r="FS708" s="53"/>
      <c r="FT708" s="53"/>
      <c r="FU708" s="53"/>
      <c r="FV708" s="53"/>
      <c r="FW708" s="53"/>
      <c r="FX708" s="53"/>
      <c r="FY708" s="53"/>
      <c r="FZ708" s="53"/>
      <c r="GA708" s="53"/>
      <c r="GB708" s="53"/>
      <c r="GC708" s="53"/>
      <c r="GD708" s="53"/>
      <c r="GE708" s="53"/>
      <c r="GF708" s="53"/>
      <c r="GG708" s="53"/>
      <c r="GH708" s="53"/>
      <c r="GI708" s="53"/>
      <c r="GJ708" s="53"/>
      <c r="GK708" s="53"/>
      <c r="GL708" s="53"/>
      <c r="GM708" s="53"/>
      <c r="GN708" s="53"/>
      <c r="GO708" s="53"/>
      <c r="GP708" s="53"/>
      <c r="GQ708" s="53"/>
      <c r="GR708" s="53"/>
      <c r="GS708" s="53"/>
      <c r="GT708" s="53"/>
      <c r="GU708" s="53"/>
      <c r="GV708" s="53"/>
      <c r="GW708" s="53"/>
      <c r="GX708" s="53"/>
      <c r="GY708" s="53"/>
      <c r="GZ708" s="53"/>
      <c r="HA708" s="53"/>
      <c r="HB708" s="53"/>
      <c r="HC708" s="53"/>
      <c r="HD708" s="53"/>
      <c r="HE708" s="53"/>
      <c r="HF708" s="53"/>
      <c r="HG708" s="53"/>
      <c r="HH708" s="53"/>
      <c r="HI708" s="53"/>
      <c r="HJ708" s="53"/>
      <c r="HK708" s="53"/>
      <c r="HL708" s="53"/>
      <c r="HM708" s="53"/>
      <c r="HN708" s="53"/>
      <c r="HO708" s="53"/>
      <c r="HP708" s="53"/>
      <c r="HQ708" s="53"/>
      <c r="HR708" s="53"/>
      <c r="HS708" s="53"/>
      <c r="HT708" s="53"/>
      <c r="HU708" s="53"/>
      <c r="HV708" s="53"/>
      <c r="HW708" s="53"/>
      <c r="HX708" s="53"/>
      <c r="HY708" s="53"/>
      <c r="HZ708" s="53"/>
      <c r="IA708" s="53"/>
      <c r="IB708" s="53"/>
      <c r="IC708" s="53"/>
      <c r="ID708" s="53"/>
      <c r="IE708" s="53"/>
      <c r="IF708" s="53"/>
      <c r="IG708" s="53"/>
      <c r="IH708" s="53"/>
      <c r="II708" s="53"/>
      <c r="IJ708" s="53"/>
      <c r="IK708" s="53"/>
      <c r="IL708" s="53"/>
      <c r="IM708" s="53"/>
      <c r="IN708" s="53"/>
      <c r="IO708" s="53"/>
      <c r="IP708" s="53"/>
      <c r="IQ708" s="53"/>
      <c r="IR708" s="53"/>
      <c r="IS708" s="53"/>
      <c r="IT708" s="53"/>
      <c r="IU708" s="53"/>
      <c r="IV708" s="53"/>
      <c r="IW708" s="53"/>
      <c r="IX708" s="53"/>
      <c r="IY708" s="53"/>
      <c r="IZ708" s="53"/>
      <c r="JA708" s="53"/>
      <c r="JB708" s="53"/>
      <c r="JC708" s="53"/>
      <c r="JD708" s="53"/>
      <c r="JE708" s="53"/>
      <c r="JF708" s="53"/>
      <c r="JG708" s="53"/>
      <c r="JH708" s="53"/>
      <c r="JI708" s="53"/>
      <c r="JJ708" s="53"/>
      <c r="JK708" s="53"/>
      <c r="JL708" s="53"/>
      <c r="JM708" s="53"/>
      <c r="JN708" s="53"/>
      <c r="JO708" s="53"/>
      <c r="JP708" s="53"/>
      <c r="JQ708" s="53"/>
      <c r="JR708" s="53"/>
      <c r="JS708" s="53"/>
      <c r="JT708" s="53"/>
      <c r="JU708" s="53"/>
      <c r="JV708" s="53"/>
      <c r="JW708" s="53"/>
      <c r="JX708" s="53"/>
      <c r="JY708" s="53"/>
      <c r="JZ708" s="53"/>
      <c r="KA708" s="53"/>
      <c r="KB708" s="53"/>
      <c r="KC708" s="53"/>
      <c r="KD708" s="53"/>
      <c r="KE708" s="53"/>
      <c r="KF708" s="53"/>
      <c r="KG708" s="53"/>
      <c r="KH708" s="53"/>
      <c r="KI708" s="53"/>
      <c r="KJ708" s="53"/>
      <c r="KK708" s="53"/>
      <c r="KL708" s="53"/>
      <c r="KM708" s="53"/>
      <c r="KN708" s="53"/>
      <c r="KO708" s="53"/>
      <c r="KP708" s="53"/>
      <c r="KQ708" s="53"/>
      <c r="KR708" s="53"/>
      <c r="KS708" s="53"/>
      <c r="KT708" s="53"/>
      <c r="KU708" s="53"/>
      <c r="KV708" s="53"/>
      <c r="KW708" s="53"/>
      <c r="KX708" s="53"/>
      <c r="KY708" s="53"/>
      <c r="KZ708" s="53"/>
      <c r="LA708" s="53"/>
      <c r="LB708" s="53"/>
      <c r="LC708" s="53"/>
      <c r="LD708" s="53"/>
      <c r="LE708" s="53"/>
      <c r="LF708" s="53"/>
      <c r="LG708" s="53"/>
      <c r="LH708" s="53"/>
      <c r="LI708" s="53"/>
      <c r="LJ708" s="53"/>
      <c r="LK708" s="53"/>
      <c r="LL708" s="53"/>
      <c r="LM708" s="53"/>
      <c r="LN708" s="53"/>
      <c r="LO708" s="53"/>
      <c r="LP708" s="53"/>
      <c r="LQ708" s="53"/>
      <c r="LR708" s="53"/>
      <c r="LS708" s="53"/>
      <c r="LT708" s="53"/>
      <c r="LU708" s="53"/>
      <c r="LV708" s="53"/>
      <c r="LW708" s="53"/>
      <c r="LX708" s="53"/>
      <c r="LY708" s="53"/>
      <c r="LZ708" s="53"/>
      <c r="MA708" s="53"/>
      <c r="MB708" s="53"/>
      <c r="MC708" s="53"/>
      <c r="MD708" s="53"/>
      <c r="ME708" s="53"/>
      <c r="MF708" s="53"/>
      <c r="MG708" s="53"/>
      <c r="MH708" s="53"/>
      <c r="MI708" s="53"/>
      <c r="MJ708" s="53"/>
      <c r="MK708" s="53"/>
      <c r="ML708" s="53"/>
      <c r="MM708" s="53"/>
      <c r="MN708" s="53"/>
      <c r="MO708" s="53"/>
      <c r="MP708" s="53"/>
      <c r="MQ708" s="53"/>
      <c r="MR708" s="53"/>
      <c r="MS708" s="53"/>
      <c r="MT708" s="53"/>
      <c r="MU708" s="53"/>
      <c r="MV708" s="53"/>
      <c r="MW708" s="53"/>
      <c r="MX708" s="53"/>
      <c r="MY708" s="53"/>
      <c r="MZ708" s="53"/>
      <c r="NA708" s="53"/>
      <c r="NB708" s="53"/>
      <c r="NC708" s="53"/>
      <c r="ND708" s="53"/>
      <c r="NE708" s="53"/>
      <c r="NF708" s="53"/>
      <c r="NG708" s="53"/>
      <c r="NH708" s="53"/>
      <c r="NI708" s="53"/>
      <c r="NJ708" s="53"/>
      <c r="NK708" s="53"/>
      <c r="NL708" s="53"/>
      <c r="NM708" s="53"/>
      <c r="NN708" s="53"/>
      <c r="NO708" s="53"/>
      <c r="NP708" s="53"/>
      <c r="NQ708" s="53"/>
      <c r="NR708" s="53"/>
      <c r="NS708" s="53"/>
      <c r="NT708" s="53"/>
      <c r="NU708" s="53"/>
      <c r="NV708" s="53"/>
      <c r="NW708" s="53"/>
      <c r="NX708" s="53"/>
      <c r="NY708" s="53"/>
      <c r="NZ708" s="53"/>
      <c r="OA708" s="53"/>
      <c r="OB708" s="53"/>
      <c r="OC708" s="53"/>
      <c r="OD708" s="53"/>
      <c r="OE708" s="53"/>
      <c r="OF708" s="53"/>
      <c r="OG708" s="53"/>
      <c r="OH708" s="53"/>
      <c r="OI708" s="53"/>
      <c r="OJ708" s="53"/>
      <c r="OK708" s="53"/>
      <c r="OL708" s="53"/>
      <c r="OM708" s="53"/>
      <c r="ON708" s="53"/>
      <c r="OO708" s="53"/>
      <c r="OP708" s="53"/>
      <c r="OQ708" s="53"/>
      <c r="OR708" s="53"/>
      <c r="OS708" s="53"/>
      <c r="OT708" s="53"/>
      <c r="OU708" s="53"/>
      <c r="OV708" s="53"/>
      <c r="OW708" s="53"/>
      <c r="OX708" s="53"/>
      <c r="OY708" s="53"/>
      <c r="OZ708" s="53"/>
      <c r="PA708" s="53"/>
      <c r="PB708" s="53"/>
      <c r="PC708" s="53"/>
      <c r="PD708" s="53"/>
      <c r="PE708" s="53"/>
      <c r="PF708" s="53"/>
      <c r="PG708" s="53"/>
      <c r="PH708" s="53"/>
      <c r="PI708" s="53"/>
      <c r="PJ708" s="53"/>
      <c r="PK708" s="53"/>
      <c r="PL708" s="53"/>
      <c r="PM708" s="53"/>
      <c r="PN708" s="53"/>
      <c r="PO708" s="53"/>
      <c r="PP708" s="53"/>
      <c r="PQ708" s="53"/>
      <c r="PR708" s="53"/>
      <c r="PS708" s="53"/>
      <c r="PT708" s="53"/>
      <c r="PU708" s="53"/>
      <c r="PV708" s="53"/>
      <c r="PW708" s="53"/>
      <c r="PX708" s="53"/>
      <c r="PY708" s="53"/>
      <c r="PZ708" s="53"/>
      <c r="QA708" s="53"/>
      <c r="QB708" s="53"/>
      <c r="QC708" s="53"/>
      <c r="QD708" s="53"/>
      <c r="QE708" s="53"/>
      <c r="QF708" s="53"/>
      <c r="QG708" s="53"/>
      <c r="QH708" s="53"/>
      <c r="QI708" s="53"/>
      <c r="QJ708" s="53"/>
      <c r="QK708" s="53"/>
      <c r="QL708" s="53"/>
      <c r="QM708" s="53"/>
      <c r="QN708" s="53"/>
      <c r="QO708" s="53"/>
      <c r="QP708" s="53"/>
      <c r="QQ708" s="53"/>
      <c r="QR708" s="53"/>
      <c r="QS708" s="53"/>
      <c r="QT708" s="53"/>
      <c r="QU708" s="53"/>
      <c r="QV708" s="53"/>
      <c r="QW708" s="53"/>
      <c r="QX708" s="53"/>
      <c r="QY708" s="53"/>
      <c r="QZ708" s="53"/>
      <c r="RA708" s="53"/>
      <c r="RB708" s="53"/>
      <c r="RC708" s="53"/>
      <c r="RD708" s="53"/>
      <c r="RE708" s="53"/>
      <c r="RF708" s="53"/>
      <c r="RG708" s="53"/>
      <c r="RH708" s="53"/>
      <c r="RI708" s="53"/>
      <c r="RJ708" s="53"/>
      <c r="RK708" s="53"/>
      <c r="RL708" s="53"/>
      <c r="RM708" s="53"/>
      <c r="RN708" s="53"/>
      <c r="RO708" s="53"/>
      <c r="RP708" s="53"/>
      <c r="RQ708" s="53"/>
      <c r="RR708" s="53"/>
      <c r="RS708" s="53"/>
      <c r="RT708" s="53"/>
      <c r="RU708" s="53"/>
      <c r="RV708" s="53"/>
      <c r="RW708" s="53"/>
      <c r="RX708" s="53"/>
      <c r="RY708" s="53"/>
      <c r="RZ708" s="53"/>
      <c r="SA708" s="53"/>
      <c r="SB708" s="53"/>
      <c r="SC708" s="53"/>
      <c r="SD708" s="53"/>
      <c r="SE708" s="53"/>
      <c r="SF708" s="53"/>
      <c r="SG708" s="53"/>
      <c r="SH708" s="53"/>
      <c r="SI708" s="53"/>
      <c r="SJ708" s="53"/>
      <c r="SK708" s="53"/>
      <c r="SL708" s="53"/>
      <c r="SM708" s="53"/>
      <c r="SN708" s="53"/>
      <c r="SO708" s="53"/>
      <c r="SP708" s="53"/>
      <c r="SQ708" s="53"/>
      <c r="SR708" s="53"/>
      <c r="SS708" s="53"/>
      <c r="ST708" s="53"/>
      <c r="SU708" s="53"/>
      <c r="SV708" s="53"/>
      <c r="SW708" s="53"/>
      <c r="SX708" s="53"/>
      <c r="SY708" s="53"/>
      <c r="SZ708" s="53"/>
      <c r="TA708" s="53"/>
      <c r="TB708" s="53"/>
      <c r="TC708" s="53"/>
      <c r="TD708" s="53"/>
      <c r="TE708" s="53"/>
      <c r="TF708" s="53"/>
      <c r="TG708" s="53"/>
      <c r="TH708" s="53"/>
      <c r="TI708" s="53"/>
      <c r="TJ708" s="53"/>
      <c r="TK708" s="53"/>
      <c r="TL708" s="53"/>
      <c r="TM708" s="53"/>
      <c r="TN708" s="53"/>
      <c r="TO708" s="53"/>
      <c r="TP708" s="53"/>
      <c r="TQ708" s="53"/>
      <c r="TR708" s="53"/>
      <c r="TS708" s="53"/>
      <c r="TT708" s="53"/>
      <c r="TU708" s="53"/>
      <c r="TV708" s="53"/>
      <c r="TW708" s="53"/>
      <c r="TX708" s="53"/>
      <c r="TY708" s="53"/>
      <c r="TZ708" s="53"/>
      <c r="UA708" s="53"/>
      <c r="UB708" s="53"/>
      <c r="UC708" s="53"/>
      <c r="UD708" s="53"/>
      <c r="UE708" s="53"/>
      <c r="UF708" s="53"/>
      <c r="UG708" s="53"/>
    </row>
    <row r="709" spans="12:553" s="19" customFormat="1" ht="15.75" customHeight="1" x14ac:dyDescent="0.2">
      <c r="L709" s="66"/>
      <c r="M709" s="66"/>
      <c r="N709" s="52"/>
      <c r="O709" s="53"/>
      <c r="P709" s="53"/>
      <c r="Q709" s="53"/>
      <c r="R709" s="53"/>
      <c r="S709" s="53"/>
      <c r="T709" s="53"/>
      <c r="U709" s="53"/>
      <c r="V709" s="53"/>
      <c r="W709" s="53"/>
      <c r="X709" s="53"/>
      <c r="Y709" s="53"/>
      <c r="Z709" s="53"/>
      <c r="AA709" s="53"/>
      <c r="AB709" s="53"/>
      <c r="AC709" s="53"/>
      <c r="AD709" s="53"/>
      <c r="AE709" s="53"/>
      <c r="AF709" s="53"/>
      <c r="AG709" s="53"/>
      <c r="AH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c r="BM709" s="53"/>
      <c r="BN709" s="53"/>
      <c r="BO709" s="53"/>
      <c r="BP709" s="53"/>
      <c r="BQ709" s="53"/>
      <c r="BR709" s="53"/>
      <c r="BS709" s="53"/>
      <c r="BT709" s="53"/>
      <c r="BU709" s="53"/>
      <c r="BV709" s="53"/>
      <c r="BW709" s="53"/>
      <c r="BX709" s="53"/>
      <c r="BY709" s="53"/>
      <c r="BZ709" s="53"/>
      <c r="CA709" s="53"/>
      <c r="CB709" s="53"/>
      <c r="CC709" s="53"/>
      <c r="CD709" s="53"/>
      <c r="CE709" s="53"/>
      <c r="CF709" s="53"/>
      <c r="CG709" s="53"/>
      <c r="CH709" s="53"/>
      <c r="CI709" s="53"/>
      <c r="CJ709" s="53"/>
      <c r="CK709" s="53"/>
      <c r="CL709" s="53"/>
      <c r="CM709" s="53"/>
      <c r="CN709" s="53"/>
      <c r="CO709" s="53"/>
      <c r="CP709" s="53"/>
      <c r="CQ709" s="53"/>
      <c r="CR709" s="53"/>
      <c r="CS709" s="53"/>
      <c r="CT709" s="53"/>
      <c r="CU709" s="53"/>
      <c r="CV709" s="53"/>
      <c r="CW709" s="53"/>
      <c r="CX709" s="53"/>
      <c r="CY709" s="53"/>
      <c r="CZ709" s="53"/>
      <c r="DA709" s="53"/>
      <c r="DB709" s="53"/>
      <c r="DC709" s="53"/>
      <c r="DD709" s="53"/>
      <c r="DE709" s="53"/>
      <c r="DF709" s="53"/>
      <c r="DG709" s="53"/>
      <c r="DH709" s="53"/>
      <c r="DI709" s="53"/>
      <c r="DJ709" s="53"/>
      <c r="DK709" s="53"/>
      <c r="DL709" s="53"/>
      <c r="DM709" s="53"/>
      <c r="DN709" s="53"/>
      <c r="DO709" s="53"/>
      <c r="DP709" s="53"/>
      <c r="DQ709" s="53"/>
      <c r="DR709" s="53"/>
      <c r="DS709" s="53"/>
      <c r="DT709" s="53"/>
      <c r="DU709" s="53"/>
      <c r="DV709" s="53"/>
      <c r="DW709" s="53"/>
      <c r="DX709" s="53"/>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3"/>
      <c r="FK709" s="53"/>
      <c r="FL709" s="53"/>
      <c r="FM709" s="53"/>
      <c r="FN709" s="53"/>
      <c r="FO709" s="53"/>
      <c r="FP709" s="53"/>
      <c r="FQ709" s="53"/>
      <c r="FR709" s="53"/>
      <c r="FS709" s="53"/>
      <c r="FT709" s="53"/>
      <c r="FU709" s="53"/>
      <c r="FV709" s="53"/>
      <c r="FW709" s="53"/>
      <c r="FX709" s="53"/>
      <c r="FY709" s="53"/>
      <c r="FZ709" s="53"/>
      <c r="GA709" s="53"/>
      <c r="GB709" s="53"/>
      <c r="GC709" s="53"/>
      <c r="GD709" s="53"/>
      <c r="GE709" s="53"/>
      <c r="GF709" s="53"/>
      <c r="GG709" s="53"/>
      <c r="GH709" s="53"/>
      <c r="GI709" s="53"/>
      <c r="GJ709" s="53"/>
      <c r="GK709" s="53"/>
      <c r="GL709" s="53"/>
      <c r="GM709" s="53"/>
      <c r="GN709" s="53"/>
      <c r="GO709" s="53"/>
      <c r="GP709" s="53"/>
      <c r="GQ709" s="53"/>
      <c r="GR709" s="53"/>
      <c r="GS709" s="53"/>
      <c r="GT709" s="53"/>
      <c r="GU709" s="53"/>
      <c r="GV709" s="53"/>
      <c r="GW709" s="53"/>
      <c r="GX709" s="53"/>
      <c r="GY709" s="53"/>
      <c r="GZ709" s="53"/>
      <c r="HA709" s="53"/>
      <c r="HB709" s="53"/>
      <c r="HC709" s="53"/>
      <c r="HD709" s="53"/>
      <c r="HE709" s="53"/>
      <c r="HF709" s="53"/>
      <c r="HG709" s="53"/>
      <c r="HH709" s="53"/>
      <c r="HI709" s="53"/>
      <c r="HJ709" s="53"/>
      <c r="HK709" s="53"/>
      <c r="HL709" s="53"/>
      <c r="HM709" s="53"/>
      <c r="HN709" s="53"/>
      <c r="HO709" s="53"/>
      <c r="HP709" s="53"/>
      <c r="HQ709" s="53"/>
      <c r="HR709" s="53"/>
      <c r="HS709" s="53"/>
      <c r="HT709" s="53"/>
      <c r="HU709" s="53"/>
      <c r="HV709" s="53"/>
      <c r="HW709" s="53"/>
      <c r="HX709" s="53"/>
      <c r="HY709" s="53"/>
      <c r="HZ709" s="53"/>
      <c r="IA709" s="53"/>
      <c r="IB709" s="53"/>
      <c r="IC709" s="53"/>
      <c r="ID709" s="53"/>
      <c r="IE709" s="53"/>
      <c r="IF709" s="53"/>
      <c r="IG709" s="53"/>
      <c r="IH709" s="53"/>
      <c r="II709" s="53"/>
      <c r="IJ709" s="53"/>
      <c r="IK709" s="53"/>
      <c r="IL709" s="53"/>
      <c r="IM709" s="53"/>
      <c r="IN709" s="53"/>
      <c r="IO709" s="53"/>
      <c r="IP709" s="53"/>
      <c r="IQ709" s="53"/>
      <c r="IR709" s="53"/>
      <c r="IS709" s="53"/>
      <c r="IT709" s="53"/>
      <c r="IU709" s="53"/>
      <c r="IV709" s="53"/>
      <c r="IW709" s="53"/>
      <c r="IX709" s="53"/>
      <c r="IY709" s="53"/>
      <c r="IZ709" s="53"/>
      <c r="JA709" s="53"/>
      <c r="JB709" s="53"/>
      <c r="JC709" s="53"/>
      <c r="JD709" s="53"/>
      <c r="JE709" s="53"/>
      <c r="JF709" s="53"/>
      <c r="JG709" s="53"/>
      <c r="JH709" s="53"/>
      <c r="JI709" s="53"/>
      <c r="JJ709" s="53"/>
      <c r="JK709" s="53"/>
      <c r="JL709" s="53"/>
      <c r="JM709" s="53"/>
      <c r="JN709" s="53"/>
      <c r="JO709" s="53"/>
      <c r="JP709" s="53"/>
      <c r="JQ709" s="53"/>
      <c r="JR709" s="53"/>
      <c r="JS709" s="53"/>
      <c r="JT709" s="53"/>
      <c r="JU709" s="53"/>
      <c r="JV709" s="53"/>
      <c r="JW709" s="53"/>
      <c r="JX709" s="53"/>
      <c r="JY709" s="53"/>
      <c r="JZ709" s="53"/>
      <c r="KA709" s="53"/>
      <c r="KB709" s="53"/>
      <c r="KC709" s="53"/>
      <c r="KD709" s="53"/>
      <c r="KE709" s="53"/>
      <c r="KF709" s="53"/>
      <c r="KG709" s="53"/>
      <c r="KH709" s="53"/>
      <c r="KI709" s="53"/>
      <c r="KJ709" s="53"/>
      <c r="KK709" s="53"/>
      <c r="KL709" s="53"/>
      <c r="KM709" s="53"/>
      <c r="KN709" s="53"/>
      <c r="KO709" s="53"/>
      <c r="KP709" s="53"/>
      <c r="KQ709" s="53"/>
      <c r="KR709" s="53"/>
      <c r="KS709" s="53"/>
      <c r="KT709" s="53"/>
      <c r="KU709" s="53"/>
      <c r="KV709" s="53"/>
      <c r="KW709" s="53"/>
      <c r="KX709" s="53"/>
      <c r="KY709" s="53"/>
      <c r="KZ709" s="53"/>
      <c r="LA709" s="53"/>
      <c r="LB709" s="53"/>
      <c r="LC709" s="53"/>
      <c r="LD709" s="53"/>
      <c r="LE709" s="53"/>
      <c r="LF709" s="53"/>
      <c r="LG709" s="53"/>
      <c r="LH709" s="53"/>
      <c r="LI709" s="53"/>
      <c r="LJ709" s="53"/>
      <c r="LK709" s="53"/>
      <c r="LL709" s="53"/>
      <c r="LM709" s="53"/>
      <c r="LN709" s="53"/>
      <c r="LO709" s="53"/>
      <c r="LP709" s="53"/>
      <c r="LQ709" s="53"/>
      <c r="LR709" s="53"/>
      <c r="LS709" s="53"/>
      <c r="LT709" s="53"/>
      <c r="LU709" s="53"/>
      <c r="LV709" s="53"/>
      <c r="LW709" s="53"/>
      <c r="LX709" s="53"/>
      <c r="LY709" s="53"/>
      <c r="LZ709" s="53"/>
      <c r="MA709" s="53"/>
      <c r="MB709" s="53"/>
      <c r="MC709" s="53"/>
      <c r="MD709" s="53"/>
      <c r="ME709" s="53"/>
      <c r="MF709" s="53"/>
      <c r="MG709" s="53"/>
      <c r="MH709" s="53"/>
      <c r="MI709" s="53"/>
      <c r="MJ709" s="53"/>
      <c r="MK709" s="53"/>
      <c r="ML709" s="53"/>
      <c r="MM709" s="53"/>
      <c r="MN709" s="53"/>
      <c r="MO709" s="53"/>
      <c r="MP709" s="53"/>
      <c r="MQ709" s="53"/>
      <c r="MR709" s="53"/>
      <c r="MS709" s="53"/>
      <c r="MT709" s="53"/>
      <c r="MU709" s="53"/>
      <c r="MV709" s="53"/>
      <c r="MW709" s="53"/>
      <c r="MX709" s="53"/>
      <c r="MY709" s="53"/>
      <c r="MZ709" s="53"/>
      <c r="NA709" s="53"/>
      <c r="NB709" s="53"/>
      <c r="NC709" s="53"/>
      <c r="ND709" s="53"/>
      <c r="NE709" s="53"/>
      <c r="NF709" s="53"/>
      <c r="NG709" s="53"/>
      <c r="NH709" s="53"/>
      <c r="NI709" s="53"/>
      <c r="NJ709" s="53"/>
      <c r="NK709" s="53"/>
      <c r="NL709" s="53"/>
      <c r="NM709" s="53"/>
      <c r="NN709" s="53"/>
      <c r="NO709" s="53"/>
      <c r="NP709" s="53"/>
      <c r="NQ709" s="53"/>
      <c r="NR709" s="53"/>
      <c r="NS709" s="53"/>
      <c r="NT709" s="53"/>
      <c r="NU709" s="53"/>
      <c r="NV709" s="53"/>
      <c r="NW709" s="53"/>
      <c r="NX709" s="53"/>
      <c r="NY709" s="53"/>
      <c r="NZ709" s="53"/>
      <c r="OA709" s="53"/>
      <c r="OB709" s="53"/>
      <c r="OC709" s="53"/>
      <c r="OD709" s="53"/>
      <c r="OE709" s="53"/>
      <c r="OF709" s="53"/>
      <c r="OG709" s="53"/>
      <c r="OH709" s="53"/>
      <c r="OI709" s="53"/>
      <c r="OJ709" s="53"/>
      <c r="OK709" s="53"/>
      <c r="OL709" s="53"/>
      <c r="OM709" s="53"/>
      <c r="ON709" s="53"/>
      <c r="OO709" s="53"/>
      <c r="OP709" s="53"/>
      <c r="OQ709" s="53"/>
      <c r="OR709" s="53"/>
      <c r="OS709" s="53"/>
      <c r="OT709" s="53"/>
      <c r="OU709" s="53"/>
      <c r="OV709" s="53"/>
      <c r="OW709" s="53"/>
      <c r="OX709" s="53"/>
      <c r="OY709" s="53"/>
      <c r="OZ709" s="53"/>
      <c r="PA709" s="53"/>
      <c r="PB709" s="53"/>
      <c r="PC709" s="53"/>
      <c r="PD709" s="53"/>
      <c r="PE709" s="53"/>
      <c r="PF709" s="53"/>
      <c r="PG709" s="53"/>
      <c r="PH709" s="53"/>
      <c r="PI709" s="53"/>
      <c r="PJ709" s="53"/>
      <c r="PK709" s="53"/>
      <c r="PL709" s="53"/>
      <c r="PM709" s="53"/>
      <c r="PN709" s="53"/>
      <c r="PO709" s="53"/>
      <c r="PP709" s="53"/>
      <c r="PQ709" s="53"/>
      <c r="PR709" s="53"/>
      <c r="PS709" s="53"/>
      <c r="PT709" s="53"/>
      <c r="PU709" s="53"/>
      <c r="PV709" s="53"/>
      <c r="PW709" s="53"/>
      <c r="PX709" s="53"/>
      <c r="PY709" s="53"/>
      <c r="PZ709" s="53"/>
      <c r="QA709" s="53"/>
      <c r="QB709" s="53"/>
      <c r="QC709" s="53"/>
      <c r="QD709" s="53"/>
      <c r="QE709" s="53"/>
      <c r="QF709" s="53"/>
      <c r="QG709" s="53"/>
      <c r="QH709" s="53"/>
      <c r="QI709" s="53"/>
      <c r="QJ709" s="53"/>
      <c r="QK709" s="53"/>
      <c r="QL709" s="53"/>
      <c r="QM709" s="53"/>
      <c r="QN709" s="53"/>
      <c r="QO709" s="53"/>
      <c r="QP709" s="53"/>
      <c r="QQ709" s="53"/>
      <c r="QR709" s="53"/>
      <c r="QS709" s="53"/>
      <c r="QT709" s="53"/>
      <c r="QU709" s="53"/>
      <c r="QV709" s="53"/>
      <c r="QW709" s="53"/>
      <c r="QX709" s="53"/>
      <c r="QY709" s="53"/>
      <c r="QZ709" s="53"/>
      <c r="RA709" s="53"/>
      <c r="RB709" s="53"/>
      <c r="RC709" s="53"/>
      <c r="RD709" s="53"/>
      <c r="RE709" s="53"/>
      <c r="RF709" s="53"/>
      <c r="RG709" s="53"/>
      <c r="RH709" s="53"/>
      <c r="RI709" s="53"/>
      <c r="RJ709" s="53"/>
      <c r="RK709" s="53"/>
      <c r="RL709" s="53"/>
      <c r="RM709" s="53"/>
      <c r="RN709" s="53"/>
      <c r="RO709" s="53"/>
      <c r="RP709" s="53"/>
      <c r="RQ709" s="53"/>
      <c r="RR709" s="53"/>
      <c r="RS709" s="53"/>
      <c r="RT709" s="53"/>
      <c r="RU709" s="53"/>
      <c r="RV709" s="53"/>
      <c r="RW709" s="53"/>
      <c r="RX709" s="53"/>
      <c r="RY709" s="53"/>
      <c r="RZ709" s="53"/>
      <c r="SA709" s="53"/>
      <c r="SB709" s="53"/>
      <c r="SC709" s="53"/>
      <c r="SD709" s="53"/>
      <c r="SE709" s="53"/>
      <c r="SF709" s="53"/>
      <c r="SG709" s="53"/>
      <c r="SH709" s="53"/>
      <c r="SI709" s="53"/>
      <c r="SJ709" s="53"/>
      <c r="SK709" s="53"/>
      <c r="SL709" s="53"/>
      <c r="SM709" s="53"/>
      <c r="SN709" s="53"/>
      <c r="SO709" s="53"/>
      <c r="SP709" s="53"/>
      <c r="SQ709" s="53"/>
      <c r="SR709" s="53"/>
      <c r="SS709" s="53"/>
      <c r="ST709" s="53"/>
      <c r="SU709" s="53"/>
      <c r="SV709" s="53"/>
      <c r="SW709" s="53"/>
      <c r="SX709" s="53"/>
      <c r="SY709" s="53"/>
      <c r="SZ709" s="53"/>
      <c r="TA709" s="53"/>
      <c r="TB709" s="53"/>
      <c r="TC709" s="53"/>
      <c r="TD709" s="53"/>
      <c r="TE709" s="53"/>
      <c r="TF709" s="53"/>
      <c r="TG709" s="53"/>
      <c r="TH709" s="53"/>
      <c r="TI709" s="53"/>
      <c r="TJ709" s="53"/>
      <c r="TK709" s="53"/>
      <c r="TL709" s="53"/>
      <c r="TM709" s="53"/>
      <c r="TN709" s="53"/>
      <c r="TO709" s="53"/>
      <c r="TP709" s="53"/>
      <c r="TQ709" s="53"/>
      <c r="TR709" s="53"/>
      <c r="TS709" s="53"/>
      <c r="TT709" s="53"/>
      <c r="TU709" s="53"/>
      <c r="TV709" s="53"/>
      <c r="TW709" s="53"/>
      <c r="TX709" s="53"/>
      <c r="TY709" s="53"/>
      <c r="TZ709" s="53"/>
      <c r="UA709" s="53"/>
      <c r="UB709" s="53"/>
      <c r="UC709" s="53"/>
      <c r="UD709" s="53"/>
      <c r="UE709" s="53"/>
      <c r="UF709" s="53"/>
      <c r="UG709" s="53"/>
    </row>
    <row r="710" spans="12:553" s="19" customFormat="1" ht="15.75" customHeight="1" x14ac:dyDescent="0.2">
      <c r="L710" s="66"/>
      <c r="M710" s="66"/>
      <c r="N710" s="52"/>
      <c r="O710" s="53"/>
      <c r="P710" s="53"/>
      <c r="Q710" s="53"/>
      <c r="R710" s="53"/>
      <c r="S710" s="53"/>
      <c r="T710" s="53"/>
      <c r="U710" s="53"/>
      <c r="V710" s="53"/>
      <c r="W710" s="53"/>
      <c r="X710" s="53"/>
      <c r="Y710" s="53"/>
      <c r="Z710" s="53"/>
      <c r="AA710" s="53"/>
      <c r="AB710" s="53"/>
      <c r="AC710" s="53"/>
      <c r="AD710" s="53"/>
      <c r="AE710" s="53"/>
      <c r="AF710" s="53"/>
      <c r="AG710" s="53"/>
      <c r="AH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c r="BM710" s="53"/>
      <c r="BN710" s="53"/>
      <c r="BO710" s="53"/>
      <c r="BP710" s="53"/>
      <c r="BQ710" s="53"/>
      <c r="BR710" s="53"/>
      <c r="BS710" s="53"/>
      <c r="BT710" s="53"/>
      <c r="BU710" s="53"/>
      <c r="BV710" s="53"/>
      <c r="BW710" s="53"/>
      <c r="BX710" s="53"/>
      <c r="BY710" s="53"/>
      <c r="BZ710" s="53"/>
      <c r="CA710" s="53"/>
      <c r="CB710" s="53"/>
      <c r="CC710" s="53"/>
      <c r="CD710" s="53"/>
      <c r="CE710" s="53"/>
      <c r="CF710" s="53"/>
      <c r="CG710" s="53"/>
      <c r="CH710" s="53"/>
      <c r="CI710" s="53"/>
      <c r="CJ710" s="53"/>
      <c r="CK710" s="53"/>
      <c r="CL710" s="53"/>
      <c r="CM710" s="53"/>
      <c r="CN710" s="53"/>
      <c r="CO710" s="53"/>
      <c r="CP710" s="53"/>
      <c r="CQ710" s="53"/>
      <c r="CR710" s="53"/>
      <c r="CS710" s="53"/>
      <c r="CT710" s="53"/>
      <c r="CU710" s="53"/>
      <c r="CV710" s="53"/>
      <c r="CW710" s="53"/>
      <c r="CX710" s="53"/>
      <c r="CY710" s="53"/>
      <c r="CZ710" s="53"/>
      <c r="DA710" s="53"/>
      <c r="DB710" s="53"/>
      <c r="DC710" s="53"/>
      <c r="DD710" s="53"/>
      <c r="DE710" s="53"/>
      <c r="DF710" s="53"/>
      <c r="DG710" s="53"/>
      <c r="DH710" s="53"/>
      <c r="DI710" s="53"/>
      <c r="DJ710" s="53"/>
      <c r="DK710" s="53"/>
      <c r="DL710" s="53"/>
      <c r="DM710" s="53"/>
      <c r="DN710" s="53"/>
      <c r="DO710" s="53"/>
      <c r="DP710" s="53"/>
      <c r="DQ710" s="53"/>
      <c r="DR710" s="53"/>
      <c r="DS710" s="53"/>
      <c r="DT710" s="53"/>
      <c r="DU710" s="53"/>
      <c r="DV710" s="53"/>
      <c r="DW710" s="53"/>
      <c r="DX710" s="53"/>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3"/>
      <c r="FK710" s="53"/>
      <c r="FL710" s="53"/>
      <c r="FM710" s="53"/>
      <c r="FN710" s="53"/>
      <c r="FO710" s="53"/>
      <c r="FP710" s="53"/>
      <c r="FQ710" s="53"/>
      <c r="FR710" s="53"/>
      <c r="FS710" s="53"/>
      <c r="FT710" s="53"/>
      <c r="FU710" s="53"/>
      <c r="FV710" s="53"/>
      <c r="FW710" s="53"/>
      <c r="FX710" s="53"/>
      <c r="FY710" s="53"/>
      <c r="FZ710" s="53"/>
      <c r="GA710" s="53"/>
      <c r="GB710" s="53"/>
      <c r="GC710" s="53"/>
      <c r="GD710" s="53"/>
      <c r="GE710" s="53"/>
      <c r="GF710" s="53"/>
      <c r="GG710" s="53"/>
      <c r="GH710" s="53"/>
      <c r="GI710" s="53"/>
      <c r="GJ710" s="53"/>
      <c r="GK710" s="53"/>
      <c r="GL710" s="53"/>
      <c r="GM710" s="53"/>
      <c r="GN710" s="53"/>
      <c r="GO710" s="53"/>
      <c r="GP710" s="53"/>
      <c r="GQ710" s="53"/>
      <c r="GR710" s="53"/>
      <c r="GS710" s="53"/>
      <c r="GT710" s="53"/>
      <c r="GU710" s="53"/>
      <c r="GV710" s="53"/>
      <c r="GW710" s="53"/>
      <c r="GX710" s="53"/>
      <c r="GY710" s="53"/>
      <c r="GZ710" s="53"/>
      <c r="HA710" s="53"/>
      <c r="HB710" s="53"/>
      <c r="HC710" s="53"/>
      <c r="HD710" s="53"/>
      <c r="HE710" s="53"/>
      <c r="HF710" s="53"/>
      <c r="HG710" s="53"/>
      <c r="HH710" s="53"/>
      <c r="HI710" s="53"/>
      <c r="HJ710" s="53"/>
      <c r="HK710" s="53"/>
      <c r="HL710" s="53"/>
      <c r="HM710" s="53"/>
      <c r="HN710" s="53"/>
      <c r="HO710" s="53"/>
      <c r="HP710" s="53"/>
      <c r="HQ710" s="53"/>
      <c r="HR710" s="53"/>
      <c r="HS710" s="53"/>
      <c r="HT710" s="53"/>
      <c r="HU710" s="53"/>
      <c r="HV710" s="53"/>
      <c r="HW710" s="53"/>
      <c r="HX710" s="53"/>
      <c r="HY710" s="53"/>
      <c r="HZ710" s="53"/>
      <c r="IA710" s="53"/>
      <c r="IB710" s="53"/>
      <c r="IC710" s="53"/>
      <c r="ID710" s="53"/>
      <c r="IE710" s="53"/>
      <c r="IF710" s="53"/>
      <c r="IG710" s="53"/>
      <c r="IH710" s="53"/>
      <c r="II710" s="53"/>
      <c r="IJ710" s="53"/>
      <c r="IK710" s="53"/>
      <c r="IL710" s="53"/>
      <c r="IM710" s="53"/>
      <c r="IN710" s="53"/>
      <c r="IO710" s="53"/>
      <c r="IP710" s="53"/>
      <c r="IQ710" s="53"/>
      <c r="IR710" s="53"/>
      <c r="IS710" s="53"/>
      <c r="IT710" s="53"/>
      <c r="IU710" s="53"/>
      <c r="IV710" s="53"/>
      <c r="IW710" s="53"/>
      <c r="IX710" s="53"/>
      <c r="IY710" s="53"/>
      <c r="IZ710" s="53"/>
      <c r="JA710" s="53"/>
      <c r="JB710" s="53"/>
      <c r="JC710" s="53"/>
      <c r="JD710" s="53"/>
      <c r="JE710" s="53"/>
      <c r="JF710" s="53"/>
      <c r="JG710" s="53"/>
      <c r="JH710" s="53"/>
      <c r="JI710" s="53"/>
      <c r="JJ710" s="53"/>
      <c r="JK710" s="53"/>
      <c r="JL710" s="53"/>
      <c r="JM710" s="53"/>
      <c r="JN710" s="53"/>
      <c r="JO710" s="53"/>
      <c r="JP710" s="53"/>
      <c r="JQ710" s="53"/>
      <c r="JR710" s="53"/>
      <c r="JS710" s="53"/>
      <c r="JT710" s="53"/>
      <c r="JU710" s="53"/>
      <c r="JV710" s="53"/>
      <c r="JW710" s="53"/>
      <c r="JX710" s="53"/>
      <c r="JY710" s="53"/>
      <c r="JZ710" s="53"/>
      <c r="KA710" s="53"/>
      <c r="KB710" s="53"/>
      <c r="KC710" s="53"/>
      <c r="KD710" s="53"/>
      <c r="KE710" s="53"/>
      <c r="KF710" s="53"/>
      <c r="KG710" s="53"/>
      <c r="KH710" s="53"/>
      <c r="KI710" s="53"/>
      <c r="KJ710" s="53"/>
      <c r="KK710" s="53"/>
      <c r="KL710" s="53"/>
      <c r="KM710" s="53"/>
      <c r="KN710" s="53"/>
      <c r="KO710" s="53"/>
      <c r="KP710" s="53"/>
      <c r="KQ710" s="53"/>
      <c r="KR710" s="53"/>
      <c r="KS710" s="53"/>
      <c r="KT710" s="53"/>
      <c r="KU710" s="53"/>
      <c r="KV710" s="53"/>
      <c r="KW710" s="53"/>
      <c r="KX710" s="53"/>
      <c r="KY710" s="53"/>
      <c r="KZ710" s="53"/>
      <c r="LA710" s="53"/>
      <c r="LB710" s="53"/>
      <c r="LC710" s="53"/>
      <c r="LD710" s="53"/>
      <c r="LE710" s="53"/>
      <c r="LF710" s="53"/>
      <c r="LG710" s="53"/>
      <c r="LH710" s="53"/>
      <c r="LI710" s="53"/>
      <c r="LJ710" s="53"/>
      <c r="LK710" s="53"/>
      <c r="LL710" s="53"/>
      <c r="LM710" s="53"/>
      <c r="LN710" s="53"/>
      <c r="LO710" s="53"/>
      <c r="LP710" s="53"/>
      <c r="LQ710" s="53"/>
      <c r="LR710" s="53"/>
      <c r="LS710" s="53"/>
      <c r="LT710" s="53"/>
      <c r="LU710" s="53"/>
      <c r="LV710" s="53"/>
      <c r="LW710" s="53"/>
      <c r="LX710" s="53"/>
      <c r="LY710" s="53"/>
      <c r="LZ710" s="53"/>
      <c r="MA710" s="53"/>
      <c r="MB710" s="53"/>
      <c r="MC710" s="53"/>
      <c r="MD710" s="53"/>
      <c r="ME710" s="53"/>
      <c r="MF710" s="53"/>
      <c r="MG710" s="53"/>
      <c r="MH710" s="53"/>
      <c r="MI710" s="53"/>
      <c r="MJ710" s="53"/>
      <c r="MK710" s="53"/>
      <c r="ML710" s="53"/>
      <c r="MM710" s="53"/>
      <c r="MN710" s="53"/>
      <c r="MO710" s="53"/>
      <c r="MP710" s="53"/>
      <c r="MQ710" s="53"/>
      <c r="MR710" s="53"/>
      <c r="MS710" s="53"/>
      <c r="MT710" s="53"/>
      <c r="MU710" s="53"/>
      <c r="MV710" s="53"/>
      <c r="MW710" s="53"/>
      <c r="MX710" s="53"/>
      <c r="MY710" s="53"/>
      <c r="MZ710" s="53"/>
      <c r="NA710" s="53"/>
      <c r="NB710" s="53"/>
      <c r="NC710" s="53"/>
      <c r="ND710" s="53"/>
      <c r="NE710" s="53"/>
      <c r="NF710" s="53"/>
      <c r="NG710" s="53"/>
      <c r="NH710" s="53"/>
      <c r="NI710" s="53"/>
      <c r="NJ710" s="53"/>
      <c r="NK710" s="53"/>
      <c r="NL710" s="53"/>
      <c r="NM710" s="53"/>
      <c r="NN710" s="53"/>
      <c r="NO710" s="53"/>
      <c r="NP710" s="53"/>
      <c r="NQ710" s="53"/>
      <c r="NR710" s="53"/>
      <c r="NS710" s="53"/>
      <c r="NT710" s="53"/>
      <c r="NU710" s="53"/>
      <c r="NV710" s="53"/>
      <c r="NW710" s="53"/>
      <c r="NX710" s="53"/>
      <c r="NY710" s="53"/>
      <c r="NZ710" s="53"/>
      <c r="OA710" s="53"/>
      <c r="OB710" s="53"/>
      <c r="OC710" s="53"/>
      <c r="OD710" s="53"/>
      <c r="OE710" s="53"/>
      <c r="OF710" s="53"/>
      <c r="OG710" s="53"/>
      <c r="OH710" s="53"/>
      <c r="OI710" s="53"/>
      <c r="OJ710" s="53"/>
      <c r="OK710" s="53"/>
      <c r="OL710" s="53"/>
      <c r="OM710" s="53"/>
      <c r="ON710" s="53"/>
      <c r="OO710" s="53"/>
      <c r="OP710" s="53"/>
      <c r="OQ710" s="53"/>
      <c r="OR710" s="53"/>
      <c r="OS710" s="53"/>
      <c r="OT710" s="53"/>
      <c r="OU710" s="53"/>
      <c r="OV710" s="53"/>
      <c r="OW710" s="53"/>
      <c r="OX710" s="53"/>
      <c r="OY710" s="53"/>
      <c r="OZ710" s="53"/>
      <c r="PA710" s="53"/>
      <c r="PB710" s="53"/>
      <c r="PC710" s="53"/>
      <c r="PD710" s="53"/>
      <c r="PE710" s="53"/>
      <c r="PF710" s="53"/>
      <c r="PG710" s="53"/>
      <c r="PH710" s="53"/>
      <c r="PI710" s="53"/>
      <c r="PJ710" s="53"/>
      <c r="PK710" s="53"/>
      <c r="PL710" s="53"/>
      <c r="PM710" s="53"/>
      <c r="PN710" s="53"/>
      <c r="PO710" s="53"/>
      <c r="PP710" s="53"/>
      <c r="PQ710" s="53"/>
      <c r="PR710" s="53"/>
      <c r="PS710" s="53"/>
      <c r="PT710" s="53"/>
      <c r="PU710" s="53"/>
      <c r="PV710" s="53"/>
      <c r="PW710" s="53"/>
      <c r="PX710" s="53"/>
      <c r="PY710" s="53"/>
      <c r="PZ710" s="53"/>
      <c r="QA710" s="53"/>
      <c r="QB710" s="53"/>
      <c r="QC710" s="53"/>
      <c r="QD710" s="53"/>
      <c r="QE710" s="53"/>
      <c r="QF710" s="53"/>
      <c r="QG710" s="53"/>
      <c r="QH710" s="53"/>
      <c r="QI710" s="53"/>
      <c r="QJ710" s="53"/>
      <c r="QK710" s="53"/>
      <c r="QL710" s="53"/>
      <c r="QM710" s="53"/>
      <c r="QN710" s="53"/>
      <c r="QO710" s="53"/>
      <c r="QP710" s="53"/>
      <c r="QQ710" s="53"/>
      <c r="QR710" s="53"/>
      <c r="QS710" s="53"/>
      <c r="QT710" s="53"/>
      <c r="QU710" s="53"/>
      <c r="QV710" s="53"/>
      <c r="QW710" s="53"/>
      <c r="QX710" s="53"/>
      <c r="QY710" s="53"/>
      <c r="QZ710" s="53"/>
      <c r="RA710" s="53"/>
      <c r="RB710" s="53"/>
      <c r="RC710" s="53"/>
      <c r="RD710" s="53"/>
      <c r="RE710" s="53"/>
      <c r="RF710" s="53"/>
      <c r="RG710" s="53"/>
      <c r="RH710" s="53"/>
      <c r="RI710" s="53"/>
      <c r="RJ710" s="53"/>
      <c r="RK710" s="53"/>
      <c r="RL710" s="53"/>
      <c r="RM710" s="53"/>
      <c r="RN710" s="53"/>
      <c r="RO710" s="53"/>
      <c r="RP710" s="53"/>
      <c r="RQ710" s="53"/>
      <c r="RR710" s="53"/>
      <c r="RS710" s="53"/>
      <c r="RT710" s="53"/>
      <c r="RU710" s="53"/>
      <c r="RV710" s="53"/>
      <c r="RW710" s="53"/>
      <c r="RX710" s="53"/>
      <c r="RY710" s="53"/>
      <c r="RZ710" s="53"/>
      <c r="SA710" s="53"/>
      <c r="SB710" s="53"/>
      <c r="SC710" s="53"/>
      <c r="SD710" s="53"/>
      <c r="SE710" s="53"/>
      <c r="SF710" s="53"/>
      <c r="SG710" s="53"/>
      <c r="SH710" s="53"/>
      <c r="SI710" s="53"/>
      <c r="SJ710" s="53"/>
      <c r="SK710" s="53"/>
      <c r="SL710" s="53"/>
      <c r="SM710" s="53"/>
      <c r="SN710" s="53"/>
      <c r="SO710" s="53"/>
      <c r="SP710" s="53"/>
      <c r="SQ710" s="53"/>
      <c r="SR710" s="53"/>
      <c r="SS710" s="53"/>
      <c r="ST710" s="53"/>
      <c r="SU710" s="53"/>
      <c r="SV710" s="53"/>
      <c r="SW710" s="53"/>
      <c r="SX710" s="53"/>
      <c r="SY710" s="53"/>
      <c r="SZ710" s="53"/>
      <c r="TA710" s="53"/>
      <c r="TB710" s="53"/>
      <c r="TC710" s="53"/>
      <c r="TD710" s="53"/>
      <c r="TE710" s="53"/>
      <c r="TF710" s="53"/>
      <c r="TG710" s="53"/>
      <c r="TH710" s="53"/>
      <c r="TI710" s="53"/>
      <c r="TJ710" s="53"/>
      <c r="TK710" s="53"/>
      <c r="TL710" s="53"/>
      <c r="TM710" s="53"/>
      <c r="TN710" s="53"/>
      <c r="TO710" s="53"/>
      <c r="TP710" s="53"/>
      <c r="TQ710" s="53"/>
      <c r="TR710" s="53"/>
      <c r="TS710" s="53"/>
      <c r="TT710" s="53"/>
      <c r="TU710" s="53"/>
      <c r="TV710" s="53"/>
      <c r="TW710" s="53"/>
      <c r="TX710" s="53"/>
      <c r="TY710" s="53"/>
      <c r="TZ710" s="53"/>
      <c r="UA710" s="53"/>
      <c r="UB710" s="53"/>
      <c r="UC710" s="53"/>
      <c r="UD710" s="53"/>
      <c r="UE710" s="53"/>
      <c r="UF710" s="53"/>
      <c r="UG710" s="53"/>
    </row>
    <row r="711" spans="12:553" s="19" customFormat="1" ht="15.75" customHeight="1" x14ac:dyDescent="0.2">
      <c r="L711" s="66"/>
      <c r="M711" s="66"/>
      <c r="N711" s="52"/>
      <c r="O711" s="53"/>
      <c r="P711" s="53"/>
      <c r="Q711" s="53"/>
      <c r="R711" s="53"/>
      <c r="S711" s="53"/>
      <c r="T711" s="53"/>
      <c r="U711" s="53"/>
      <c r="V711" s="53"/>
      <c r="W711" s="53"/>
      <c r="X711" s="53"/>
      <c r="Y711" s="53"/>
      <c r="Z711" s="53"/>
      <c r="AA711" s="53"/>
      <c r="AB711" s="53"/>
      <c r="AC711" s="53"/>
      <c r="AD711" s="53"/>
      <c r="AE711" s="53"/>
      <c r="AF711" s="53"/>
      <c r="AG711" s="53"/>
      <c r="AH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c r="BM711" s="53"/>
      <c r="BN711" s="53"/>
      <c r="BO711" s="53"/>
      <c r="BP711" s="53"/>
      <c r="BQ711" s="53"/>
      <c r="BR711" s="53"/>
      <c r="BS711" s="53"/>
      <c r="BT711" s="53"/>
      <c r="BU711" s="53"/>
      <c r="BV711" s="53"/>
      <c r="BW711" s="53"/>
      <c r="BX711" s="53"/>
      <c r="BY711" s="53"/>
      <c r="BZ711" s="53"/>
      <c r="CA711" s="53"/>
      <c r="CB711" s="53"/>
      <c r="CC711" s="53"/>
      <c r="CD711" s="53"/>
      <c r="CE711" s="53"/>
      <c r="CF711" s="53"/>
      <c r="CG711" s="53"/>
      <c r="CH711" s="53"/>
      <c r="CI711" s="53"/>
      <c r="CJ711" s="53"/>
      <c r="CK711" s="53"/>
      <c r="CL711" s="53"/>
      <c r="CM711" s="53"/>
      <c r="CN711" s="53"/>
      <c r="CO711" s="53"/>
      <c r="CP711" s="53"/>
      <c r="CQ711" s="53"/>
      <c r="CR711" s="53"/>
      <c r="CS711" s="53"/>
      <c r="CT711" s="53"/>
      <c r="CU711" s="53"/>
      <c r="CV711" s="53"/>
      <c r="CW711" s="53"/>
      <c r="CX711" s="53"/>
      <c r="CY711" s="53"/>
      <c r="CZ711" s="53"/>
      <c r="DA711" s="53"/>
      <c r="DB711" s="53"/>
      <c r="DC711" s="53"/>
      <c r="DD711" s="53"/>
      <c r="DE711" s="53"/>
      <c r="DF711" s="53"/>
      <c r="DG711" s="53"/>
      <c r="DH711" s="53"/>
      <c r="DI711" s="53"/>
      <c r="DJ711" s="53"/>
      <c r="DK711" s="53"/>
      <c r="DL711" s="53"/>
      <c r="DM711" s="53"/>
      <c r="DN711" s="53"/>
      <c r="DO711" s="53"/>
      <c r="DP711" s="53"/>
      <c r="DQ711" s="53"/>
      <c r="DR711" s="53"/>
      <c r="DS711" s="53"/>
      <c r="DT711" s="53"/>
      <c r="DU711" s="53"/>
      <c r="DV711" s="53"/>
      <c r="DW711" s="53"/>
      <c r="DX711" s="53"/>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3"/>
      <c r="FK711" s="53"/>
      <c r="FL711" s="53"/>
      <c r="FM711" s="53"/>
      <c r="FN711" s="53"/>
      <c r="FO711" s="53"/>
      <c r="FP711" s="53"/>
      <c r="FQ711" s="53"/>
      <c r="FR711" s="53"/>
      <c r="FS711" s="53"/>
      <c r="FT711" s="53"/>
      <c r="FU711" s="53"/>
      <c r="FV711" s="53"/>
      <c r="FW711" s="53"/>
      <c r="FX711" s="53"/>
      <c r="FY711" s="53"/>
      <c r="FZ711" s="53"/>
      <c r="GA711" s="53"/>
      <c r="GB711" s="53"/>
      <c r="GC711" s="53"/>
      <c r="GD711" s="53"/>
      <c r="GE711" s="53"/>
      <c r="GF711" s="53"/>
      <c r="GG711" s="53"/>
      <c r="GH711" s="53"/>
      <c r="GI711" s="53"/>
      <c r="GJ711" s="53"/>
      <c r="GK711" s="53"/>
      <c r="GL711" s="53"/>
      <c r="GM711" s="53"/>
      <c r="GN711" s="53"/>
      <c r="GO711" s="53"/>
      <c r="GP711" s="53"/>
      <c r="GQ711" s="53"/>
      <c r="GR711" s="53"/>
      <c r="GS711" s="53"/>
      <c r="GT711" s="53"/>
      <c r="GU711" s="53"/>
      <c r="GV711" s="53"/>
      <c r="GW711" s="53"/>
      <c r="GX711" s="53"/>
      <c r="GY711" s="53"/>
      <c r="GZ711" s="53"/>
      <c r="HA711" s="53"/>
      <c r="HB711" s="53"/>
      <c r="HC711" s="53"/>
      <c r="HD711" s="53"/>
      <c r="HE711" s="53"/>
      <c r="HF711" s="53"/>
      <c r="HG711" s="53"/>
      <c r="HH711" s="53"/>
      <c r="HI711" s="53"/>
      <c r="HJ711" s="53"/>
      <c r="HK711" s="53"/>
      <c r="HL711" s="53"/>
      <c r="HM711" s="53"/>
      <c r="HN711" s="53"/>
      <c r="HO711" s="53"/>
      <c r="HP711" s="53"/>
      <c r="HQ711" s="53"/>
      <c r="HR711" s="53"/>
      <c r="HS711" s="53"/>
      <c r="HT711" s="53"/>
      <c r="HU711" s="53"/>
      <c r="HV711" s="53"/>
      <c r="HW711" s="53"/>
      <c r="HX711" s="53"/>
      <c r="HY711" s="53"/>
      <c r="HZ711" s="53"/>
      <c r="IA711" s="53"/>
      <c r="IB711" s="53"/>
      <c r="IC711" s="53"/>
      <c r="ID711" s="53"/>
      <c r="IE711" s="53"/>
      <c r="IF711" s="53"/>
      <c r="IG711" s="53"/>
      <c r="IH711" s="53"/>
      <c r="II711" s="53"/>
      <c r="IJ711" s="53"/>
      <c r="IK711" s="53"/>
      <c r="IL711" s="53"/>
      <c r="IM711" s="53"/>
      <c r="IN711" s="53"/>
      <c r="IO711" s="53"/>
      <c r="IP711" s="53"/>
      <c r="IQ711" s="53"/>
      <c r="IR711" s="53"/>
      <c r="IS711" s="53"/>
      <c r="IT711" s="53"/>
      <c r="IU711" s="53"/>
      <c r="IV711" s="53"/>
      <c r="IW711" s="53"/>
      <c r="IX711" s="53"/>
      <c r="IY711" s="53"/>
      <c r="IZ711" s="53"/>
      <c r="JA711" s="53"/>
      <c r="JB711" s="53"/>
      <c r="JC711" s="53"/>
      <c r="JD711" s="53"/>
      <c r="JE711" s="53"/>
      <c r="JF711" s="53"/>
      <c r="JG711" s="53"/>
      <c r="JH711" s="53"/>
      <c r="JI711" s="53"/>
      <c r="JJ711" s="53"/>
      <c r="JK711" s="53"/>
      <c r="JL711" s="53"/>
      <c r="JM711" s="53"/>
      <c r="JN711" s="53"/>
      <c r="JO711" s="53"/>
      <c r="JP711" s="53"/>
      <c r="JQ711" s="53"/>
      <c r="JR711" s="53"/>
      <c r="JS711" s="53"/>
      <c r="JT711" s="53"/>
      <c r="JU711" s="53"/>
      <c r="JV711" s="53"/>
      <c r="JW711" s="53"/>
      <c r="JX711" s="53"/>
      <c r="JY711" s="53"/>
      <c r="JZ711" s="53"/>
      <c r="KA711" s="53"/>
      <c r="KB711" s="53"/>
      <c r="KC711" s="53"/>
      <c r="KD711" s="53"/>
      <c r="KE711" s="53"/>
      <c r="KF711" s="53"/>
      <c r="KG711" s="53"/>
      <c r="KH711" s="53"/>
      <c r="KI711" s="53"/>
      <c r="KJ711" s="53"/>
      <c r="KK711" s="53"/>
      <c r="KL711" s="53"/>
      <c r="KM711" s="53"/>
      <c r="KN711" s="53"/>
      <c r="KO711" s="53"/>
      <c r="KP711" s="53"/>
      <c r="KQ711" s="53"/>
      <c r="KR711" s="53"/>
      <c r="KS711" s="53"/>
      <c r="KT711" s="53"/>
      <c r="KU711" s="53"/>
      <c r="KV711" s="53"/>
      <c r="KW711" s="53"/>
      <c r="KX711" s="53"/>
      <c r="KY711" s="53"/>
      <c r="KZ711" s="53"/>
      <c r="LA711" s="53"/>
      <c r="LB711" s="53"/>
      <c r="LC711" s="53"/>
      <c r="LD711" s="53"/>
      <c r="LE711" s="53"/>
      <c r="LF711" s="53"/>
      <c r="LG711" s="53"/>
      <c r="LH711" s="53"/>
      <c r="LI711" s="53"/>
      <c r="LJ711" s="53"/>
      <c r="LK711" s="53"/>
      <c r="LL711" s="53"/>
      <c r="LM711" s="53"/>
      <c r="LN711" s="53"/>
      <c r="LO711" s="53"/>
      <c r="LP711" s="53"/>
      <c r="LQ711" s="53"/>
      <c r="LR711" s="53"/>
      <c r="LS711" s="53"/>
      <c r="LT711" s="53"/>
      <c r="LU711" s="53"/>
      <c r="LV711" s="53"/>
      <c r="LW711" s="53"/>
      <c r="LX711" s="53"/>
      <c r="LY711" s="53"/>
      <c r="LZ711" s="53"/>
      <c r="MA711" s="53"/>
      <c r="MB711" s="53"/>
      <c r="MC711" s="53"/>
      <c r="MD711" s="53"/>
      <c r="ME711" s="53"/>
      <c r="MF711" s="53"/>
      <c r="MG711" s="53"/>
      <c r="MH711" s="53"/>
      <c r="MI711" s="53"/>
      <c r="MJ711" s="53"/>
      <c r="MK711" s="53"/>
      <c r="ML711" s="53"/>
      <c r="MM711" s="53"/>
      <c r="MN711" s="53"/>
      <c r="MO711" s="53"/>
      <c r="MP711" s="53"/>
      <c r="MQ711" s="53"/>
      <c r="MR711" s="53"/>
      <c r="MS711" s="53"/>
      <c r="MT711" s="53"/>
      <c r="MU711" s="53"/>
      <c r="MV711" s="53"/>
      <c r="MW711" s="53"/>
      <c r="MX711" s="53"/>
      <c r="MY711" s="53"/>
      <c r="MZ711" s="53"/>
      <c r="NA711" s="53"/>
      <c r="NB711" s="53"/>
      <c r="NC711" s="53"/>
      <c r="ND711" s="53"/>
      <c r="NE711" s="53"/>
      <c r="NF711" s="53"/>
      <c r="NG711" s="53"/>
      <c r="NH711" s="53"/>
      <c r="NI711" s="53"/>
      <c r="NJ711" s="53"/>
      <c r="NK711" s="53"/>
      <c r="NL711" s="53"/>
      <c r="NM711" s="53"/>
      <c r="NN711" s="53"/>
      <c r="NO711" s="53"/>
      <c r="NP711" s="53"/>
      <c r="NQ711" s="53"/>
      <c r="NR711" s="53"/>
      <c r="NS711" s="53"/>
      <c r="NT711" s="53"/>
      <c r="NU711" s="53"/>
      <c r="NV711" s="53"/>
      <c r="NW711" s="53"/>
      <c r="NX711" s="53"/>
      <c r="NY711" s="53"/>
      <c r="NZ711" s="53"/>
      <c r="OA711" s="53"/>
      <c r="OB711" s="53"/>
      <c r="OC711" s="53"/>
      <c r="OD711" s="53"/>
      <c r="OE711" s="53"/>
      <c r="OF711" s="53"/>
      <c r="OG711" s="53"/>
      <c r="OH711" s="53"/>
      <c r="OI711" s="53"/>
      <c r="OJ711" s="53"/>
      <c r="OK711" s="53"/>
      <c r="OL711" s="53"/>
      <c r="OM711" s="53"/>
      <c r="ON711" s="53"/>
      <c r="OO711" s="53"/>
      <c r="OP711" s="53"/>
      <c r="OQ711" s="53"/>
      <c r="OR711" s="53"/>
      <c r="OS711" s="53"/>
      <c r="OT711" s="53"/>
      <c r="OU711" s="53"/>
      <c r="OV711" s="53"/>
      <c r="OW711" s="53"/>
      <c r="OX711" s="53"/>
      <c r="OY711" s="53"/>
      <c r="OZ711" s="53"/>
      <c r="PA711" s="53"/>
      <c r="PB711" s="53"/>
      <c r="PC711" s="53"/>
      <c r="PD711" s="53"/>
      <c r="PE711" s="53"/>
      <c r="PF711" s="53"/>
      <c r="PG711" s="53"/>
      <c r="PH711" s="53"/>
      <c r="PI711" s="53"/>
      <c r="PJ711" s="53"/>
      <c r="PK711" s="53"/>
      <c r="PL711" s="53"/>
      <c r="PM711" s="53"/>
      <c r="PN711" s="53"/>
      <c r="PO711" s="53"/>
      <c r="PP711" s="53"/>
      <c r="PQ711" s="53"/>
      <c r="PR711" s="53"/>
      <c r="PS711" s="53"/>
      <c r="PT711" s="53"/>
      <c r="PU711" s="53"/>
      <c r="PV711" s="53"/>
      <c r="PW711" s="53"/>
      <c r="PX711" s="53"/>
      <c r="PY711" s="53"/>
      <c r="PZ711" s="53"/>
      <c r="QA711" s="53"/>
      <c r="QB711" s="53"/>
      <c r="QC711" s="53"/>
      <c r="QD711" s="53"/>
      <c r="QE711" s="53"/>
      <c r="QF711" s="53"/>
      <c r="QG711" s="53"/>
      <c r="QH711" s="53"/>
      <c r="QI711" s="53"/>
      <c r="QJ711" s="53"/>
      <c r="QK711" s="53"/>
      <c r="QL711" s="53"/>
      <c r="QM711" s="53"/>
      <c r="QN711" s="53"/>
      <c r="QO711" s="53"/>
      <c r="QP711" s="53"/>
      <c r="QQ711" s="53"/>
      <c r="QR711" s="53"/>
      <c r="QS711" s="53"/>
      <c r="QT711" s="53"/>
      <c r="QU711" s="53"/>
      <c r="QV711" s="53"/>
      <c r="QW711" s="53"/>
      <c r="QX711" s="53"/>
      <c r="QY711" s="53"/>
      <c r="QZ711" s="53"/>
      <c r="RA711" s="53"/>
      <c r="RB711" s="53"/>
      <c r="RC711" s="53"/>
      <c r="RD711" s="53"/>
      <c r="RE711" s="53"/>
      <c r="RF711" s="53"/>
      <c r="RG711" s="53"/>
      <c r="RH711" s="53"/>
      <c r="RI711" s="53"/>
      <c r="RJ711" s="53"/>
      <c r="RK711" s="53"/>
      <c r="RL711" s="53"/>
      <c r="RM711" s="53"/>
      <c r="RN711" s="53"/>
      <c r="RO711" s="53"/>
      <c r="RP711" s="53"/>
      <c r="RQ711" s="53"/>
      <c r="RR711" s="53"/>
      <c r="RS711" s="53"/>
      <c r="RT711" s="53"/>
      <c r="RU711" s="53"/>
      <c r="RV711" s="53"/>
      <c r="RW711" s="53"/>
      <c r="RX711" s="53"/>
      <c r="RY711" s="53"/>
      <c r="RZ711" s="53"/>
      <c r="SA711" s="53"/>
      <c r="SB711" s="53"/>
      <c r="SC711" s="53"/>
      <c r="SD711" s="53"/>
      <c r="SE711" s="53"/>
      <c r="SF711" s="53"/>
      <c r="SG711" s="53"/>
      <c r="SH711" s="53"/>
      <c r="SI711" s="53"/>
      <c r="SJ711" s="53"/>
      <c r="SK711" s="53"/>
      <c r="SL711" s="53"/>
      <c r="SM711" s="53"/>
      <c r="SN711" s="53"/>
      <c r="SO711" s="53"/>
      <c r="SP711" s="53"/>
      <c r="SQ711" s="53"/>
      <c r="SR711" s="53"/>
      <c r="SS711" s="53"/>
      <c r="ST711" s="53"/>
      <c r="SU711" s="53"/>
      <c r="SV711" s="53"/>
      <c r="SW711" s="53"/>
      <c r="SX711" s="53"/>
      <c r="SY711" s="53"/>
      <c r="SZ711" s="53"/>
      <c r="TA711" s="53"/>
      <c r="TB711" s="53"/>
      <c r="TC711" s="53"/>
      <c r="TD711" s="53"/>
      <c r="TE711" s="53"/>
      <c r="TF711" s="53"/>
      <c r="TG711" s="53"/>
      <c r="TH711" s="53"/>
      <c r="TI711" s="53"/>
      <c r="TJ711" s="53"/>
      <c r="TK711" s="53"/>
      <c r="TL711" s="53"/>
      <c r="TM711" s="53"/>
      <c r="TN711" s="53"/>
      <c r="TO711" s="53"/>
      <c r="TP711" s="53"/>
      <c r="TQ711" s="53"/>
      <c r="TR711" s="53"/>
      <c r="TS711" s="53"/>
      <c r="TT711" s="53"/>
      <c r="TU711" s="53"/>
      <c r="TV711" s="53"/>
      <c r="TW711" s="53"/>
      <c r="TX711" s="53"/>
      <c r="TY711" s="53"/>
      <c r="TZ711" s="53"/>
      <c r="UA711" s="53"/>
      <c r="UB711" s="53"/>
      <c r="UC711" s="53"/>
      <c r="UD711" s="53"/>
      <c r="UE711" s="53"/>
      <c r="UF711" s="53"/>
      <c r="UG711" s="53"/>
    </row>
    <row r="712" spans="12:553" s="19" customFormat="1" ht="15.75" customHeight="1" x14ac:dyDescent="0.2">
      <c r="L712" s="66"/>
      <c r="M712" s="66"/>
      <c r="N712" s="52"/>
      <c r="O712" s="53"/>
      <c r="P712" s="53"/>
      <c r="Q712" s="53"/>
      <c r="R712" s="53"/>
      <c r="S712" s="53"/>
      <c r="T712" s="53"/>
      <c r="U712" s="53"/>
      <c r="V712" s="53"/>
      <c r="W712" s="53"/>
      <c r="X712" s="53"/>
      <c r="Y712" s="53"/>
      <c r="Z712" s="53"/>
      <c r="AA712" s="53"/>
      <c r="AB712" s="53"/>
      <c r="AC712" s="53"/>
      <c r="AD712" s="53"/>
      <c r="AE712" s="53"/>
      <c r="AF712" s="53"/>
      <c r="AG712" s="53"/>
      <c r="AH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c r="BM712" s="53"/>
      <c r="BN712" s="53"/>
      <c r="BO712" s="53"/>
      <c r="BP712" s="53"/>
      <c r="BQ712" s="53"/>
      <c r="BR712" s="53"/>
      <c r="BS712" s="53"/>
      <c r="BT712" s="53"/>
      <c r="BU712" s="53"/>
      <c r="BV712" s="53"/>
      <c r="BW712" s="53"/>
      <c r="BX712" s="53"/>
      <c r="BY712" s="53"/>
      <c r="BZ712" s="53"/>
      <c r="CA712" s="53"/>
      <c r="CB712" s="53"/>
      <c r="CC712" s="53"/>
      <c r="CD712" s="53"/>
      <c r="CE712" s="53"/>
      <c r="CF712" s="53"/>
      <c r="CG712" s="53"/>
      <c r="CH712" s="53"/>
      <c r="CI712" s="53"/>
      <c r="CJ712" s="53"/>
      <c r="CK712" s="53"/>
      <c r="CL712" s="53"/>
      <c r="CM712" s="53"/>
      <c r="CN712" s="53"/>
      <c r="CO712" s="53"/>
      <c r="CP712" s="53"/>
      <c r="CQ712" s="53"/>
      <c r="CR712" s="53"/>
      <c r="CS712" s="53"/>
      <c r="CT712" s="53"/>
      <c r="CU712" s="53"/>
      <c r="CV712" s="53"/>
      <c r="CW712" s="53"/>
      <c r="CX712" s="53"/>
      <c r="CY712" s="53"/>
      <c r="CZ712" s="53"/>
      <c r="DA712" s="53"/>
      <c r="DB712" s="53"/>
      <c r="DC712" s="53"/>
      <c r="DD712" s="53"/>
      <c r="DE712" s="53"/>
      <c r="DF712" s="53"/>
      <c r="DG712" s="53"/>
      <c r="DH712" s="53"/>
      <c r="DI712" s="53"/>
      <c r="DJ712" s="53"/>
      <c r="DK712" s="53"/>
      <c r="DL712" s="53"/>
      <c r="DM712" s="53"/>
      <c r="DN712" s="53"/>
      <c r="DO712" s="53"/>
      <c r="DP712" s="53"/>
      <c r="DQ712" s="53"/>
      <c r="DR712" s="53"/>
      <c r="DS712" s="53"/>
      <c r="DT712" s="53"/>
      <c r="DU712" s="53"/>
      <c r="DV712" s="53"/>
      <c r="DW712" s="53"/>
      <c r="DX712" s="53"/>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3"/>
      <c r="FK712" s="53"/>
      <c r="FL712" s="53"/>
      <c r="FM712" s="53"/>
      <c r="FN712" s="53"/>
      <c r="FO712" s="53"/>
      <c r="FP712" s="53"/>
      <c r="FQ712" s="53"/>
      <c r="FR712" s="53"/>
      <c r="FS712" s="53"/>
      <c r="FT712" s="53"/>
      <c r="FU712" s="53"/>
      <c r="FV712" s="53"/>
      <c r="FW712" s="53"/>
      <c r="FX712" s="53"/>
      <c r="FY712" s="53"/>
      <c r="FZ712" s="53"/>
      <c r="GA712" s="53"/>
      <c r="GB712" s="53"/>
      <c r="GC712" s="53"/>
      <c r="GD712" s="53"/>
      <c r="GE712" s="53"/>
      <c r="GF712" s="53"/>
      <c r="GG712" s="53"/>
      <c r="GH712" s="53"/>
      <c r="GI712" s="53"/>
      <c r="GJ712" s="53"/>
      <c r="GK712" s="53"/>
      <c r="GL712" s="53"/>
      <c r="GM712" s="53"/>
      <c r="GN712" s="53"/>
      <c r="GO712" s="53"/>
      <c r="GP712" s="53"/>
      <c r="GQ712" s="53"/>
      <c r="GR712" s="53"/>
      <c r="GS712" s="53"/>
      <c r="GT712" s="53"/>
      <c r="GU712" s="53"/>
      <c r="GV712" s="53"/>
      <c r="GW712" s="53"/>
      <c r="GX712" s="53"/>
      <c r="GY712" s="53"/>
      <c r="GZ712" s="53"/>
      <c r="HA712" s="53"/>
      <c r="HB712" s="53"/>
      <c r="HC712" s="53"/>
      <c r="HD712" s="53"/>
      <c r="HE712" s="53"/>
      <c r="HF712" s="53"/>
      <c r="HG712" s="53"/>
      <c r="HH712" s="53"/>
      <c r="HI712" s="53"/>
      <c r="HJ712" s="53"/>
      <c r="HK712" s="53"/>
      <c r="HL712" s="53"/>
      <c r="HM712" s="53"/>
      <c r="HN712" s="53"/>
      <c r="HO712" s="53"/>
      <c r="HP712" s="53"/>
      <c r="HQ712" s="53"/>
      <c r="HR712" s="53"/>
      <c r="HS712" s="53"/>
      <c r="HT712" s="53"/>
      <c r="HU712" s="53"/>
      <c r="HV712" s="53"/>
      <c r="HW712" s="53"/>
      <c r="HX712" s="53"/>
      <c r="HY712" s="53"/>
      <c r="HZ712" s="53"/>
      <c r="IA712" s="53"/>
      <c r="IB712" s="53"/>
      <c r="IC712" s="53"/>
      <c r="ID712" s="53"/>
      <c r="IE712" s="53"/>
      <c r="IF712" s="53"/>
      <c r="IG712" s="53"/>
      <c r="IH712" s="53"/>
      <c r="II712" s="53"/>
      <c r="IJ712" s="53"/>
      <c r="IK712" s="53"/>
      <c r="IL712" s="53"/>
      <c r="IM712" s="53"/>
      <c r="IN712" s="53"/>
      <c r="IO712" s="53"/>
      <c r="IP712" s="53"/>
      <c r="IQ712" s="53"/>
      <c r="IR712" s="53"/>
      <c r="IS712" s="53"/>
      <c r="IT712" s="53"/>
      <c r="IU712" s="53"/>
      <c r="IV712" s="53"/>
      <c r="IW712" s="53"/>
      <c r="IX712" s="53"/>
      <c r="IY712" s="53"/>
      <c r="IZ712" s="53"/>
      <c r="JA712" s="53"/>
      <c r="JB712" s="53"/>
      <c r="JC712" s="53"/>
      <c r="JD712" s="53"/>
      <c r="JE712" s="53"/>
      <c r="JF712" s="53"/>
      <c r="JG712" s="53"/>
      <c r="JH712" s="53"/>
      <c r="JI712" s="53"/>
      <c r="JJ712" s="53"/>
      <c r="JK712" s="53"/>
      <c r="JL712" s="53"/>
      <c r="JM712" s="53"/>
      <c r="JN712" s="53"/>
      <c r="JO712" s="53"/>
      <c r="JP712" s="53"/>
      <c r="JQ712" s="53"/>
      <c r="JR712" s="53"/>
      <c r="JS712" s="53"/>
      <c r="JT712" s="53"/>
      <c r="JU712" s="53"/>
      <c r="JV712" s="53"/>
      <c r="JW712" s="53"/>
      <c r="JX712" s="53"/>
      <c r="JY712" s="53"/>
      <c r="JZ712" s="53"/>
      <c r="KA712" s="53"/>
      <c r="KB712" s="53"/>
      <c r="KC712" s="53"/>
      <c r="KD712" s="53"/>
      <c r="KE712" s="53"/>
      <c r="KF712" s="53"/>
      <c r="KG712" s="53"/>
      <c r="KH712" s="53"/>
      <c r="KI712" s="53"/>
      <c r="KJ712" s="53"/>
      <c r="KK712" s="53"/>
      <c r="KL712" s="53"/>
      <c r="KM712" s="53"/>
      <c r="KN712" s="53"/>
      <c r="KO712" s="53"/>
      <c r="KP712" s="53"/>
      <c r="KQ712" s="53"/>
      <c r="KR712" s="53"/>
      <c r="KS712" s="53"/>
      <c r="KT712" s="53"/>
      <c r="KU712" s="53"/>
      <c r="KV712" s="53"/>
      <c r="KW712" s="53"/>
      <c r="KX712" s="53"/>
      <c r="KY712" s="53"/>
      <c r="KZ712" s="53"/>
      <c r="LA712" s="53"/>
      <c r="LB712" s="53"/>
      <c r="LC712" s="53"/>
      <c r="LD712" s="53"/>
      <c r="LE712" s="53"/>
      <c r="LF712" s="53"/>
      <c r="LG712" s="53"/>
      <c r="LH712" s="53"/>
      <c r="LI712" s="53"/>
      <c r="LJ712" s="53"/>
      <c r="LK712" s="53"/>
      <c r="LL712" s="53"/>
      <c r="LM712" s="53"/>
      <c r="LN712" s="53"/>
      <c r="LO712" s="53"/>
      <c r="LP712" s="53"/>
      <c r="LQ712" s="53"/>
      <c r="LR712" s="53"/>
      <c r="LS712" s="53"/>
      <c r="LT712" s="53"/>
      <c r="LU712" s="53"/>
      <c r="LV712" s="53"/>
      <c r="LW712" s="53"/>
      <c r="LX712" s="53"/>
      <c r="LY712" s="53"/>
      <c r="LZ712" s="53"/>
      <c r="MA712" s="53"/>
      <c r="MB712" s="53"/>
      <c r="MC712" s="53"/>
      <c r="MD712" s="53"/>
      <c r="ME712" s="53"/>
      <c r="MF712" s="53"/>
      <c r="MG712" s="53"/>
      <c r="MH712" s="53"/>
      <c r="MI712" s="53"/>
      <c r="MJ712" s="53"/>
      <c r="MK712" s="53"/>
      <c r="ML712" s="53"/>
      <c r="MM712" s="53"/>
      <c r="MN712" s="53"/>
      <c r="MO712" s="53"/>
      <c r="MP712" s="53"/>
      <c r="MQ712" s="53"/>
      <c r="MR712" s="53"/>
      <c r="MS712" s="53"/>
      <c r="MT712" s="53"/>
      <c r="MU712" s="53"/>
      <c r="MV712" s="53"/>
      <c r="MW712" s="53"/>
      <c r="MX712" s="53"/>
      <c r="MY712" s="53"/>
      <c r="MZ712" s="53"/>
      <c r="NA712" s="53"/>
      <c r="NB712" s="53"/>
      <c r="NC712" s="53"/>
      <c r="ND712" s="53"/>
      <c r="NE712" s="53"/>
      <c r="NF712" s="53"/>
      <c r="NG712" s="53"/>
      <c r="NH712" s="53"/>
      <c r="NI712" s="53"/>
      <c r="NJ712" s="53"/>
      <c r="NK712" s="53"/>
      <c r="NL712" s="53"/>
      <c r="NM712" s="53"/>
      <c r="NN712" s="53"/>
      <c r="NO712" s="53"/>
      <c r="NP712" s="53"/>
      <c r="NQ712" s="53"/>
      <c r="NR712" s="53"/>
      <c r="NS712" s="53"/>
      <c r="NT712" s="53"/>
      <c r="NU712" s="53"/>
      <c r="NV712" s="53"/>
      <c r="NW712" s="53"/>
      <c r="NX712" s="53"/>
      <c r="NY712" s="53"/>
      <c r="NZ712" s="53"/>
      <c r="OA712" s="53"/>
      <c r="OB712" s="53"/>
      <c r="OC712" s="53"/>
      <c r="OD712" s="53"/>
      <c r="OE712" s="53"/>
      <c r="OF712" s="53"/>
      <c r="OG712" s="53"/>
      <c r="OH712" s="53"/>
      <c r="OI712" s="53"/>
      <c r="OJ712" s="53"/>
      <c r="OK712" s="53"/>
      <c r="OL712" s="53"/>
      <c r="OM712" s="53"/>
      <c r="ON712" s="53"/>
      <c r="OO712" s="53"/>
      <c r="OP712" s="53"/>
      <c r="OQ712" s="53"/>
      <c r="OR712" s="53"/>
      <c r="OS712" s="53"/>
      <c r="OT712" s="53"/>
      <c r="OU712" s="53"/>
      <c r="OV712" s="53"/>
      <c r="OW712" s="53"/>
      <c r="OX712" s="53"/>
      <c r="OY712" s="53"/>
      <c r="OZ712" s="53"/>
      <c r="PA712" s="53"/>
      <c r="PB712" s="53"/>
      <c r="PC712" s="53"/>
      <c r="PD712" s="53"/>
      <c r="PE712" s="53"/>
      <c r="PF712" s="53"/>
      <c r="PG712" s="53"/>
      <c r="PH712" s="53"/>
      <c r="PI712" s="53"/>
      <c r="PJ712" s="53"/>
      <c r="PK712" s="53"/>
      <c r="PL712" s="53"/>
      <c r="PM712" s="53"/>
      <c r="PN712" s="53"/>
      <c r="PO712" s="53"/>
      <c r="PP712" s="53"/>
      <c r="PQ712" s="53"/>
      <c r="PR712" s="53"/>
      <c r="PS712" s="53"/>
      <c r="PT712" s="53"/>
      <c r="PU712" s="53"/>
      <c r="PV712" s="53"/>
      <c r="PW712" s="53"/>
      <c r="PX712" s="53"/>
      <c r="PY712" s="53"/>
      <c r="PZ712" s="53"/>
      <c r="QA712" s="53"/>
      <c r="QB712" s="53"/>
      <c r="QC712" s="53"/>
      <c r="QD712" s="53"/>
      <c r="QE712" s="53"/>
      <c r="QF712" s="53"/>
      <c r="QG712" s="53"/>
      <c r="QH712" s="53"/>
      <c r="QI712" s="53"/>
      <c r="QJ712" s="53"/>
      <c r="QK712" s="53"/>
      <c r="QL712" s="53"/>
      <c r="QM712" s="53"/>
      <c r="QN712" s="53"/>
      <c r="QO712" s="53"/>
      <c r="QP712" s="53"/>
      <c r="QQ712" s="53"/>
      <c r="QR712" s="53"/>
      <c r="QS712" s="53"/>
      <c r="QT712" s="53"/>
      <c r="QU712" s="53"/>
      <c r="QV712" s="53"/>
      <c r="QW712" s="53"/>
      <c r="QX712" s="53"/>
      <c r="QY712" s="53"/>
      <c r="QZ712" s="53"/>
      <c r="RA712" s="53"/>
      <c r="RB712" s="53"/>
      <c r="RC712" s="53"/>
      <c r="RD712" s="53"/>
      <c r="RE712" s="53"/>
      <c r="RF712" s="53"/>
      <c r="RG712" s="53"/>
      <c r="RH712" s="53"/>
      <c r="RI712" s="53"/>
      <c r="RJ712" s="53"/>
      <c r="RK712" s="53"/>
      <c r="RL712" s="53"/>
      <c r="RM712" s="53"/>
      <c r="RN712" s="53"/>
      <c r="RO712" s="53"/>
      <c r="RP712" s="53"/>
      <c r="RQ712" s="53"/>
      <c r="RR712" s="53"/>
      <c r="RS712" s="53"/>
      <c r="RT712" s="53"/>
      <c r="RU712" s="53"/>
      <c r="RV712" s="53"/>
      <c r="RW712" s="53"/>
      <c r="RX712" s="53"/>
      <c r="RY712" s="53"/>
      <c r="RZ712" s="53"/>
      <c r="SA712" s="53"/>
      <c r="SB712" s="53"/>
      <c r="SC712" s="53"/>
      <c r="SD712" s="53"/>
      <c r="SE712" s="53"/>
      <c r="SF712" s="53"/>
      <c r="SG712" s="53"/>
      <c r="SH712" s="53"/>
      <c r="SI712" s="53"/>
      <c r="SJ712" s="53"/>
      <c r="SK712" s="53"/>
      <c r="SL712" s="53"/>
      <c r="SM712" s="53"/>
      <c r="SN712" s="53"/>
      <c r="SO712" s="53"/>
      <c r="SP712" s="53"/>
      <c r="SQ712" s="53"/>
      <c r="SR712" s="53"/>
      <c r="SS712" s="53"/>
      <c r="ST712" s="53"/>
      <c r="SU712" s="53"/>
      <c r="SV712" s="53"/>
      <c r="SW712" s="53"/>
      <c r="SX712" s="53"/>
      <c r="SY712" s="53"/>
      <c r="SZ712" s="53"/>
      <c r="TA712" s="53"/>
      <c r="TB712" s="53"/>
      <c r="TC712" s="53"/>
      <c r="TD712" s="53"/>
      <c r="TE712" s="53"/>
      <c r="TF712" s="53"/>
      <c r="TG712" s="53"/>
      <c r="TH712" s="53"/>
      <c r="TI712" s="53"/>
      <c r="TJ712" s="53"/>
      <c r="TK712" s="53"/>
      <c r="TL712" s="53"/>
      <c r="TM712" s="53"/>
      <c r="TN712" s="53"/>
      <c r="TO712" s="53"/>
      <c r="TP712" s="53"/>
      <c r="TQ712" s="53"/>
      <c r="TR712" s="53"/>
      <c r="TS712" s="53"/>
      <c r="TT712" s="53"/>
      <c r="TU712" s="53"/>
      <c r="TV712" s="53"/>
      <c r="TW712" s="53"/>
      <c r="TX712" s="53"/>
      <c r="TY712" s="53"/>
      <c r="TZ712" s="53"/>
      <c r="UA712" s="53"/>
      <c r="UB712" s="53"/>
      <c r="UC712" s="53"/>
      <c r="UD712" s="53"/>
      <c r="UE712" s="53"/>
      <c r="UF712" s="53"/>
      <c r="UG712" s="53"/>
    </row>
    <row r="713" spans="12:553" s="19" customFormat="1" ht="15.75" customHeight="1" x14ac:dyDescent="0.2">
      <c r="L713" s="66"/>
      <c r="M713" s="66"/>
      <c r="N713" s="52"/>
      <c r="O713" s="53"/>
      <c r="P713" s="53"/>
      <c r="Q713" s="53"/>
      <c r="R713" s="53"/>
      <c r="S713" s="53"/>
      <c r="T713" s="53"/>
      <c r="U713" s="53"/>
      <c r="V713" s="53"/>
      <c r="W713" s="53"/>
      <c r="X713" s="53"/>
      <c r="Y713" s="53"/>
      <c r="Z713" s="53"/>
      <c r="AA713" s="53"/>
      <c r="AB713" s="53"/>
      <c r="AC713" s="53"/>
      <c r="AD713" s="53"/>
      <c r="AE713" s="53"/>
      <c r="AF713" s="53"/>
      <c r="AG713" s="53"/>
      <c r="AH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c r="BM713" s="53"/>
      <c r="BN713" s="53"/>
      <c r="BO713" s="53"/>
      <c r="BP713" s="53"/>
      <c r="BQ713" s="53"/>
      <c r="BR713" s="53"/>
      <c r="BS713" s="53"/>
      <c r="BT713" s="53"/>
      <c r="BU713" s="53"/>
      <c r="BV713" s="53"/>
      <c r="BW713" s="53"/>
      <c r="BX713" s="53"/>
      <c r="BY713" s="53"/>
      <c r="BZ713" s="53"/>
      <c r="CA713" s="53"/>
      <c r="CB713" s="53"/>
      <c r="CC713" s="53"/>
      <c r="CD713" s="53"/>
      <c r="CE713" s="53"/>
      <c r="CF713" s="53"/>
      <c r="CG713" s="53"/>
      <c r="CH713" s="53"/>
      <c r="CI713" s="53"/>
      <c r="CJ713" s="53"/>
      <c r="CK713" s="53"/>
      <c r="CL713" s="53"/>
      <c r="CM713" s="53"/>
      <c r="CN713" s="53"/>
      <c r="CO713" s="53"/>
      <c r="CP713" s="53"/>
      <c r="CQ713" s="53"/>
      <c r="CR713" s="53"/>
      <c r="CS713" s="53"/>
      <c r="CT713" s="53"/>
      <c r="CU713" s="53"/>
      <c r="CV713" s="53"/>
      <c r="CW713" s="53"/>
      <c r="CX713" s="53"/>
      <c r="CY713" s="53"/>
      <c r="CZ713" s="53"/>
      <c r="DA713" s="53"/>
      <c r="DB713" s="53"/>
      <c r="DC713" s="53"/>
      <c r="DD713" s="53"/>
      <c r="DE713" s="53"/>
      <c r="DF713" s="53"/>
      <c r="DG713" s="53"/>
      <c r="DH713" s="53"/>
      <c r="DI713" s="53"/>
      <c r="DJ713" s="53"/>
      <c r="DK713" s="53"/>
      <c r="DL713" s="53"/>
      <c r="DM713" s="53"/>
      <c r="DN713" s="53"/>
      <c r="DO713" s="53"/>
      <c r="DP713" s="53"/>
      <c r="DQ713" s="53"/>
      <c r="DR713" s="53"/>
      <c r="DS713" s="53"/>
      <c r="DT713" s="53"/>
      <c r="DU713" s="53"/>
      <c r="DV713" s="53"/>
      <c r="DW713" s="53"/>
      <c r="DX713" s="53"/>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3"/>
      <c r="FK713" s="53"/>
      <c r="FL713" s="53"/>
      <c r="FM713" s="53"/>
      <c r="FN713" s="53"/>
      <c r="FO713" s="53"/>
      <c r="FP713" s="53"/>
      <c r="FQ713" s="53"/>
      <c r="FR713" s="53"/>
      <c r="FS713" s="53"/>
      <c r="FT713" s="53"/>
      <c r="FU713" s="53"/>
      <c r="FV713" s="53"/>
      <c r="FW713" s="53"/>
      <c r="FX713" s="53"/>
      <c r="FY713" s="53"/>
      <c r="FZ713" s="53"/>
      <c r="GA713" s="53"/>
      <c r="GB713" s="53"/>
      <c r="GC713" s="53"/>
      <c r="GD713" s="53"/>
      <c r="GE713" s="53"/>
      <c r="GF713" s="53"/>
      <c r="GG713" s="53"/>
      <c r="GH713" s="53"/>
      <c r="GI713" s="53"/>
      <c r="GJ713" s="53"/>
      <c r="GK713" s="53"/>
      <c r="GL713" s="53"/>
      <c r="GM713" s="53"/>
      <c r="GN713" s="53"/>
      <c r="GO713" s="53"/>
      <c r="GP713" s="53"/>
      <c r="GQ713" s="53"/>
      <c r="GR713" s="53"/>
      <c r="GS713" s="53"/>
      <c r="GT713" s="53"/>
      <c r="GU713" s="53"/>
      <c r="GV713" s="53"/>
      <c r="GW713" s="53"/>
      <c r="GX713" s="53"/>
      <c r="GY713" s="53"/>
      <c r="GZ713" s="53"/>
      <c r="HA713" s="53"/>
      <c r="HB713" s="53"/>
      <c r="HC713" s="53"/>
      <c r="HD713" s="53"/>
      <c r="HE713" s="53"/>
      <c r="HF713" s="53"/>
      <c r="HG713" s="53"/>
      <c r="HH713" s="53"/>
      <c r="HI713" s="53"/>
      <c r="HJ713" s="53"/>
      <c r="HK713" s="53"/>
      <c r="HL713" s="53"/>
      <c r="HM713" s="53"/>
      <c r="HN713" s="53"/>
      <c r="HO713" s="53"/>
      <c r="HP713" s="53"/>
      <c r="HQ713" s="53"/>
      <c r="HR713" s="53"/>
      <c r="HS713" s="53"/>
      <c r="HT713" s="53"/>
      <c r="HU713" s="53"/>
      <c r="HV713" s="53"/>
      <c r="HW713" s="53"/>
      <c r="HX713" s="53"/>
      <c r="HY713" s="53"/>
      <c r="HZ713" s="53"/>
      <c r="IA713" s="53"/>
      <c r="IB713" s="53"/>
      <c r="IC713" s="53"/>
      <c r="ID713" s="53"/>
      <c r="IE713" s="53"/>
      <c r="IF713" s="53"/>
      <c r="IG713" s="53"/>
      <c r="IH713" s="53"/>
      <c r="II713" s="53"/>
      <c r="IJ713" s="53"/>
      <c r="IK713" s="53"/>
      <c r="IL713" s="53"/>
      <c r="IM713" s="53"/>
      <c r="IN713" s="53"/>
      <c r="IO713" s="53"/>
      <c r="IP713" s="53"/>
      <c r="IQ713" s="53"/>
      <c r="IR713" s="53"/>
      <c r="IS713" s="53"/>
      <c r="IT713" s="53"/>
      <c r="IU713" s="53"/>
      <c r="IV713" s="53"/>
      <c r="IW713" s="53"/>
      <c r="IX713" s="53"/>
      <c r="IY713" s="53"/>
      <c r="IZ713" s="53"/>
      <c r="JA713" s="53"/>
      <c r="JB713" s="53"/>
      <c r="JC713" s="53"/>
      <c r="JD713" s="53"/>
      <c r="JE713" s="53"/>
      <c r="JF713" s="53"/>
      <c r="JG713" s="53"/>
      <c r="JH713" s="53"/>
      <c r="JI713" s="53"/>
      <c r="JJ713" s="53"/>
      <c r="JK713" s="53"/>
      <c r="JL713" s="53"/>
      <c r="JM713" s="53"/>
      <c r="JN713" s="53"/>
      <c r="JO713" s="53"/>
      <c r="JP713" s="53"/>
      <c r="JQ713" s="53"/>
      <c r="JR713" s="53"/>
      <c r="JS713" s="53"/>
      <c r="JT713" s="53"/>
      <c r="JU713" s="53"/>
      <c r="JV713" s="53"/>
      <c r="JW713" s="53"/>
      <c r="JX713" s="53"/>
      <c r="JY713" s="53"/>
      <c r="JZ713" s="53"/>
      <c r="KA713" s="53"/>
      <c r="KB713" s="53"/>
      <c r="KC713" s="53"/>
      <c r="KD713" s="53"/>
      <c r="KE713" s="53"/>
      <c r="KF713" s="53"/>
      <c r="KG713" s="53"/>
      <c r="KH713" s="53"/>
      <c r="KI713" s="53"/>
      <c r="KJ713" s="53"/>
      <c r="KK713" s="53"/>
      <c r="KL713" s="53"/>
      <c r="KM713" s="53"/>
      <c r="KN713" s="53"/>
      <c r="KO713" s="53"/>
      <c r="KP713" s="53"/>
      <c r="KQ713" s="53"/>
      <c r="KR713" s="53"/>
      <c r="KS713" s="53"/>
      <c r="KT713" s="53"/>
      <c r="KU713" s="53"/>
      <c r="KV713" s="53"/>
      <c r="KW713" s="53"/>
      <c r="KX713" s="53"/>
      <c r="KY713" s="53"/>
      <c r="KZ713" s="53"/>
      <c r="LA713" s="53"/>
      <c r="LB713" s="53"/>
      <c r="LC713" s="53"/>
      <c r="LD713" s="53"/>
      <c r="LE713" s="53"/>
      <c r="LF713" s="53"/>
      <c r="LG713" s="53"/>
      <c r="LH713" s="53"/>
      <c r="LI713" s="53"/>
      <c r="LJ713" s="53"/>
      <c r="LK713" s="53"/>
      <c r="LL713" s="53"/>
      <c r="LM713" s="53"/>
      <c r="LN713" s="53"/>
      <c r="LO713" s="53"/>
      <c r="LP713" s="53"/>
      <c r="LQ713" s="53"/>
      <c r="LR713" s="53"/>
      <c r="LS713" s="53"/>
      <c r="LT713" s="53"/>
      <c r="LU713" s="53"/>
      <c r="LV713" s="53"/>
      <c r="LW713" s="53"/>
      <c r="LX713" s="53"/>
      <c r="LY713" s="53"/>
      <c r="LZ713" s="53"/>
      <c r="MA713" s="53"/>
      <c r="MB713" s="53"/>
      <c r="MC713" s="53"/>
      <c r="MD713" s="53"/>
      <c r="ME713" s="53"/>
      <c r="MF713" s="53"/>
      <c r="MG713" s="53"/>
      <c r="MH713" s="53"/>
      <c r="MI713" s="53"/>
      <c r="MJ713" s="53"/>
      <c r="MK713" s="53"/>
      <c r="ML713" s="53"/>
      <c r="MM713" s="53"/>
      <c r="MN713" s="53"/>
      <c r="MO713" s="53"/>
      <c r="MP713" s="53"/>
      <c r="MQ713" s="53"/>
      <c r="MR713" s="53"/>
      <c r="MS713" s="53"/>
      <c r="MT713" s="53"/>
      <c r="MU713" s="53"/>
      <c r="MV713" s="53"/>
      <c r="MW713" s="53"/>
      <c r="MX713" s="53"/>
      <c r="MY713" s="53"/>
      <c r="MZ713" s="53"/>
      <c r="NA713" s="53"/>
      <c r="NB713" s="53"/>
      <c r="NC713" s="53"/>
      <c r="ND713" s="53"/>
      <c r="NE713" s="53"/>
      <c r="NF713" s="53"/>
      <c r="NG713" s="53"/>
      <c r="NH713" s="53"/>
      <c r="NI713" s="53"/>
      <c r="NJ713" s="53"/>
      <c r="NK713" s="53"/>
      <c r="NL713" s="53"/>
      <c r="NM713" s="53"/>
      <c r="NN713" s="53"/>
      <c r="NO713" s="53"/>
      <c r="NP713" s="53"/>
      <c r="NQ713" s="53"/>
      <c r="NR713" s="53"/>
      <c r="NS713" s="53"/>
      <c r="NT713" s="53"/>
      <c r="NU713" s="53"/>
      <c r="NV713" s="53"/>
      <c r="NW713" s="53"/>
      <c r="NX713" s="53"/>
      <c r="NY713" s="53"/>
      <c r="NZ713" s="53"/>
      <c r="OA713" s="53"/>
      <c r="OB713" s="53"/>
      <c r="OC713" s="53"/>
      <c r="OD713" s="53"/>
      <c r="OE713" s="53"/>
      <c r="OF713" s="53"/>
      <c r="OG713" s="53"/>
      <c r="OH713" s="53"/>
      <c r="OI713" s="53"/>
      <c r="OJ713" s="53"/>
      <c r="OK713" s="53"/>
      <c r="OL713" s="53"/>
      <c r="OM713" s="53"/>
      <c r="ON713" s="53"/>
      <c r="OO713" s="53"/>
      <c r="OP713" s="53"/>
      <c r="OQ713" s="53"/>
      <c r="OR713" s="53"/>
      <c r="OS713" s="53"/>
      <c r="OT713" s="53"/>
      <c r="OU713" s="53"/>
      <c r="OV713" s="53"/>
      <c r="OW713" s="53"/>
      <c r="OX713" s="53"/>
      <c r="OY713" s="53"/>
      <c r="OZ713" s="53"/>
      <c r="PA713" s="53"/>
      <c r="PB713" s="53"/>
      <c r="PC713" s="53"/>
      <c r="PD713" s="53"/>
      <c r="PE713" s="53"/>
      <c r="PF713" s="53"/>
      <c r="PG713" s="53"/>
      <c r="PH713" s="53"/>
      <c r="PI713" s="53"/>
      <c r="PJ713" s="53"/>
      <c r="PK713" s="53"/>
      <c r="PL713" s="53"/>
      <c r="PM713" s="53"/>
      <c r="PN713" s="53"/>
      <c r="PO713" s="53"/>
      <c r="PP713" s="53"/>
      <c r="PQ713" s="53"/>
      <c r="PR713" s="53"/>
      <c r="PS713" s="53"/>
      <c r="PT713" s="53"/>
      <c r="PU713" s="53"/>
      <c r="PV713" s="53"/>
      <c r="PW713" s="53"/>
      <c r="PX713" s="53"/>
      <c r="PY713" s="53"/>
      <c r="PZ713" s="53"/>
      <c r="QA713" s="53"/>
      <c r="QB713" s="53"/>
      <c r="QC713" s="53"/>
      <c r="QD713" s="53"/>
      <c r="QE713" s="53"/>
      <c r="QF713" s="53"/>
      <c r="QG713" s="53"/>
      <c r="QH713" s="53"/>
      <c r="QI713" s="53"/>
      <c r="QJ713" s="53"/>
      <c r="QK713" s="53"/>
      <c r="QL713" s="53"/>
      <c r="QM713" s="53"/>
      <c r="QN713" s="53"/>
      <c r="QO713" s="53"/>
      <c r="QP713" s="53"/>
      <c r="QQ713" s="53"/>
      <c r="QR713" s="53"/>
      <c r="QS713" s="53"/>
      <c r="QT713" s="53"/>
      <c r="QU713" s="53"/>
      <c r="QV713" s="53"/>
      <c r="QW713" s="53"/>
      <c r="QX713" s="53"/>
      <c r="QY713" s="53"/>
      <c r="QZ713" s="53"/>
      <c r="RA713" s="53"/>
      <c r="RB713" s="53"/>
      <c r="RC713" s="53"/>
      <c r="RD713" s="53"/>
      <c r="RE713" s="53"/>
      <c r="RF713" s="53"/>
      <c r="RG713" s="53"/>
      <c r="RH713" s="53"/>
      <c r="RI713" s="53"/>
      <c r="RJ713" s="53"/>
      <c r="RK713" s="53"/>
      <c r="RL713" s="53"/>
      <c r="RM713" s="53"/>
      <c r="RN713" s="53"/>
      <c r="RO713" s="53"/>
      <c r="RP713" s="53"/>
      <c r="RQ713" s="53"/>
      <c r="RR713" s="53"/>
      <c r="RS713" s="53"/>
      <c r="RT713" s="53"/>
      <c r="RU713" s="53"/>
      <c r="RV713" s="53"/>
      <c r="RW713" s="53"/>
      <c r="RX713" s="53"/>
      <c r="RY713" s="53"/>
      <c r="RZ713" s="53"/>
      <c r="SA713" s="53"/>
      <c r="SB713" s="53"/>
      <c r="SC713" s="53"/>
      <c r="SD713" s="53"/>
      <c r="SE713" s="53"/>
      <c r="SF713" s="53"/>
      <c r="SG713" s="53"/>
      <c r="SH713" s="53"/>
      <c r="SI713" s="53"/>
      <c r="SJ713" s="53"/>
      <c r="SK713" s="53"/>
      <c r="SL713" s="53"/>
      <c r="SM713" s="53"/>
      <c r="SN713" s="53"/>
      <c r="SO713" s="53"/>
      <c r="SP713" s="53"/>
      <c r="SQ713" s="53"/>
      <c r="SR713" s="53"/>
      <c r="SS713" s="53"/>
      <c r="ST713" s="53"/>
      <c r="SU713" s="53"/>
      <c r="SV713" s="53"/>
      <c r="SW713" s="53"/>
      <c r="SX713" s="53"/>
      <c r="SY713" s="53"/>
      <c r="SZ713" s="53"/>
      <c r="TA713" s="53"/>
      <c r="TB713" s="53"/>
      <c r="TC713" s="53"/>
      <c r="TD713" s="53"/>
      <c r="TE713" s="53"/>
      <c r="TF713" s="53"/>
      <c r="TG713" s="53"/>
      <c r="TH713" s="53"/>
      <c r="TI713" s="53"/>
      <c r="TJ713" s="53"/>
      <c r="TK713" s="53"/>
      <c r="TL713" s="53"/>
      <c r="TM713" s="53"/>
      <c r="TN713" s="53"/>
      <c r="TO713" s="53"/>
      <c r="TP713" s="53"/>
      <c r="TQ713" s="53"/>
      <c r="TR713" s="53"/>
      <c r="TS713" s="53"/>
      <c r="TT713" s="53"/>
      <c r="TU713" s="53"/>
      <c r="TV713" s="53"/>
      <c r="TW713" s="53"/>
      <c r="TX713" s="53"/>
      <c r="TY713" s="53"/>
      <c r="TZ713" s="53"/>
      <c r="UA713" s="53"/>
      <c r="UB713" s="53"/>
      <c r="UC713" s="53"/>
      <c r="UD713" s="53"/>
      <c r="UE713" s="53"/>
      <c r="UF713" s="53"/>
      <c r="UG713" s="53"/>
    </row>
    <row r="714" spans="12:553" s="19" customFormat="1" ht="15.75" customHeight="1" x14ac:dyDescent="0.2">
      <c r="L714" s="66"/>
      <c r="M714" s="66"/>
      <c r="N714" s="52"/>
      <c r="O714" s="53"/>
      <c r="P714" s="53"/>
      <c r="Q714" s="53"/>
      <c r="R714" s="53"/>
      <c r="S714" s="53"/>
      <c r="T714" s="53"/>
      <c r="U714" s="53"/>
      <c r="V714" s="53"/>
      <c r="W714" s="53"/>
      <c r="X714" s="53"/>
      <c r="Y714" s="53"/>
      <c r="Z714" s="53"/>
      <c r="AA714" s="53"/>
      <c r="AB714" s="53"/>
      <c r="AC714" s="53"/>
      <c r="AD714" s="53"/>
      <c r="AE714" s="53"/>
      <c r="AF714" s="53"/>
      <c r="AG714" s="53"/>
      <c r="AH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c r="BM714" s="53"/>
      <c r="BN714" s="53"/>
      <c r="BO714" s="53"/>
      <c r="BP714" s="53"/>
      <c r="BQ714" s="53"/>
      <c r="BR714" s="53"/>
      <c r="BS714" s="53"/>
      <c r="BT714" s="53"/>
      <c r="BU714" s="53"/>
      <c r="BV714" s="53"/>
      <c r="BW714" s="53"/>
      <c r="BX714" s="53"/>
      <c r="BY714" s="53"/>
      <c r="BZ714" s="53"/>
      <c r="CA714" s="53"/>
      <c r="CB714" s="53"/>
      <c r="CC714" s="53"/>
      <c r="CD714" s="53"/>
      <c r="CE714" s="53"/>
      <c r="CF714" s="53"/>
      <c r="CG714" s="53"/>
      <c r="CH714" s="53"/>
      <c r="CI714" s="53"/>
      <c r="CJ714" s="53"/>
      <c r="CK714" s="53"/>
      <c r="CL714" s="53"/>
      <c r="CM714" s="53"/>
      <c r="CN714" s="53"/>
      <c r="CO714" s="53"/>
      <c r="CP714" s="53"/>
      <c r="CQ714" s="53"/>
      <c r="CR714" s="53"/>
      <c r="CS714" s="53"/>
      <c r="CT714" s="53"/>
      <c r="CU714" s="53"/>
      <c r="CV714" s="53"/>
      <c r="CW714" s="53"/>
      <c r="CX714" s="53"/>
      <c r="CY714" s="53"/>
      <c r="CZ714" s="53"/>
      <c r="DA714" s="53"/>
      <c r="DB714" s="53"/>
      <c r="DC714" s="53"/>
      <c r="DD714" s="53"/>
      <c r="DE714" s="53"/>
      <c r="DF714" s="53"/>
      <c r="DG714" s="53"/>
      <c r="DH714" s="53"/>
      <c r="DI714" s="53"/>
      <c r="DJ714" s="53"/>
      <c r="DK714" s="53"/>
      <c r="DL714" s="53"/>
      <c r="DM714" s="53"/>
      <c r="DN714" s="53"/>
      <c r="DO714" s="53"/>
      <c r="DP714" s="53"/>
      <c r="DQ714" s="53"/>
      <c r="DR714" s="53"/>
      <c r="DS714" s="53"/>
      <c r="DT714" s="53"/>
      <c r="DU714" s="53"/>
      <c r="DV714" s="53"/>
      <c r="DW714" s="53"/>
      <c r="DX714" s="53"/>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3"/>
      <c r="FK714" s="53"/>
      <c r="FL714" s="53"/>
      <c r="FM714" s="53"/>
      <c r="FN714" s="53"/>
      <c r="FO714" s="53"/>
      <c r="FP714" s="53"/>
      <c r="FQ714" s="53"/>
      <c r="FR714" s="53"/>
      <c r="FS714" s="53"/>
      <c r="FT714" s="53"/>
      <c r="FU714" s="53"/>
      <c r="FV714" s="53"/>
      <c r="FW714" s="53"/>
      <c r="FX714" s="53"/>
      <c r="FY714" s="53"/>
      <c r="FZ714" s="53"/>
      <c r="GA714" s="53"/>
      <c r="GB714" s="53"/>
      <c r="GC714" s="53"/>
      <c r="GD714" s="53"/>
      <c r="GE714" s="53"/>
      <c r="GF714" s="53"/>
      <c r="GG714" s="53"/>
      <c r="GH714" s="53"/>
      <c r="GI714" s="53"/>
      <c r="GJ714" s="53"/>
      <c r="GK714" s="53"/>
      <c r="GL714" s="53"/>
      <c r="GM714" s="53"/>
      <c r="GN714" s="53"/>
      <c r="GO714" s="53"/>
      <c r="GP714" s="53"/>
      <c r="GQ714" s="53"/>
      <c r="GR714" s="53"/>
      <c r="GS714" s="53"/>
      <c r="GT714" s="53"/>
      <c r="GU714" s="53"/>
      <c r="GV714" s="53"/>
      <c r="GW714" s="53"/>
      <c r="GX714" s="53"/>
      <c r="GY714" s="53"/>
      <c r="GZ714" s="53"/>
      <c r="HA714" s="53"/>
      <c r="HB714" s="53"/>
      <c r="HC714" s="53"/>
      <c r="HD714" s="53"/>
      <c r="HE714" s="53"/>
      <c r="HF714" s="53"/>
      <c r="HG714" s="53"/>
      <c r="HH714" s="53"/>
      <c r="HI714" s="53"/>
      <c r="HJ714" s="53"/>
      <c r="HK714" s="53"/>
      <c r="HL714" s="53"/>
      <c r="HM714" s="53"/>
      <c r="HN714" s="53"/>
      <c r="HO714" s="53"/>
      <c r="HP714" s="53"/>
      <c r="HQ714" s="53"/>
      <c r="HR714" s="53"/>
      <c r="HS714" s="53"/>
      <c r="HT714" s="53"/>
      <c r="HU714" s="53"/>
      <c r="HV714" s="53"/>
      <c r="HW714" s="53"/>
      <c r="HX714" s="53"/>
      <c r="HY714" s="53"/>
      <c r="HZ714" s="53"/>
      <c r="IA714" s="53"/>
      <c r="IB714" s="53"/>
      <c r="IC714" s="53"/>
      <c r="ID714" s="53"/>
      <c r="IE714" s="53"/>
      <c r="IF714" s="53"/>
      <c r="IG714" s="53"/>
      <c r="IH714" s="53"/>
      <c r="II714" s="53"/>
      <c r="IJ714" s="53"/>
      <c r="IK714" s="53"/>
      <c r="IL714" s="53"/>
      <c r="IM714" s="53"/>
      <c r="IN714" s="53"/>
      <c r="IO714" s="53"/>
      <c r="IP714" s="53"/>
      <c r="IQ714" s="53"/>
      <c r="IR714" s="53"/>
      <c r="IS714" s="53"/>
      <c r="IT714" s="53"/>
      <c r="IU714" s="53"/>
      <c r="IV714" s="53"/>
      <c r="IW714" s="53"/>
      <c r="IX714" s="53"/>
      <c r="IY714" s="53"/>
      <c r="IZ714" s="53"/>
      <c r="JA714" s="53"/>
      <c r="JB714" s="53"/>
      <c r="JC714" s="53"/>
      <c r="JD714" s="53"/>
      <c r="JE714" s="53"/>
      <c r="JF714" s="53"/>
      <c r="JG714" s="53"/>
      <c r="JH714" s="53"/>
      <c r="JI714" s="53"/>
      <c r="JJ714" s="53"/>
      <c r="JK714" s="53"/>
      <c r="JL714" s="53"/>
      <c r="JM714" s="53"/>
      <c r="JN714" s="53"/>
      <c r="JO714" s="53"/>
      <c r="JP714" s="53"/>
      <c r="JQ714" s="53"/>
      <c r="JR714" s="53"/>
      <c r="JS714" s="53"/>
      <c r="JT714" s="53"/>
      <c r="JU714" s="53"/>
      <c r="JV714" s="53"/>
      <c r="JW714" s="53"/>
      <c r="JX714" s="53"/>
      <c r="JY714" s="53"/>
      <c r="JZ714" s="53"/>
      <c r="KA714" s="53"/>
      <c r="KB714" s="53"/>
      <c r="KC714" s="53"/>
      <c r="KD714" s="53"/>
      <c r="KE714" s="53"/>
      <c r="KF714" s="53"/>
      <c r="KG714" s="53"/>
      <c r="KH714" s="53"/>
      <c r="KI714" s="53"/>
      <c r="KJ714" s="53"/>
      <c r="KK714" s="53"/>
      <c r="KL714" s="53"/>
      <c r="KM714" s="53"/>
      <c r="KN714" s="53"/>
      <c r="KO714" s="53"/>
      <c r="KP714" s="53"/>
      <c r="KQ714" s="53"/>
      <c r="KR714" s="53"/>
      <c r="KS714" s="53"/>
      <c r="KT714" s="53"/>
      <c r="KU714" s="53"/>
      <c r="KV714" s="53"/>
      <c r="KW714" s="53"/>
      <c r="KX714" s="53"/>
      <c r="KY714" s="53"/>
      <c r="KZ714" s="53"/>
      <c r="LA714" s="53"/>
      <c r="LB714" s="53"/>
      <c r="LC714" s="53"/>
      <c r="LD714" s="53"/>
      <c r="LE714" s="53"/>
      <c r="LF714" s="53"/>
      <c r="LG714" s="53"/>
      <c r="LH714" s="53"/>
      <c r="LI714" s="53"/>
      <c r="LJ714" s="53"/>
      <c r="LK714" s="53"/>
      <c r="LL714" s="53"/>
      <c r="LM714" s="53"/>
      <c r="LN714" s="53"/>
      <c r="LO714" s="53"/>
      <c r="LP714" s="53"/>
      <c r="LQ714" s="53"/>
      <c r="LR714" s="53"/>
      <c r="LS714" s="53"/>
      <c r="LT714" s="53"/>
      <c r="LU714" s="53"/>
      <c r="LV714" s="53"/>
      <c r="LW714" s="53"/>
      <c r="LX714" s="53"/>
      <c r="LY714" s="53"/>
      <c r="LZ714" s="53"/>
      <c r="MA714" s="53"/>
      <c r="MB714" s="53"/>
      <c r="MC714" s="53"/>
      <c r="MD714" s="53"/>
      <c r="ME714" s="53"/>
      <c r="MF714" s="53"/>
      <c r="MG714" s="53"/>
      <c r="MH714" s="53"/>
      <c r="MI714" s="53"/>
      <c r="MJ714" s="53"/>
      <c r="MK714" s="53"/>
      <c r="ML714" s="53"/>
      <c r="MM714" s="53"/>
      <c r="MN714" s="53"/>
      <c r="MO714" s="53"/>
      <c r="MP714" s="53"/>
      <c r="MQ714" s="53"/>
      <c r="MR714" s="53"/>
      <c r="MS714" s="53"/>
      <c r="MT714" s="53"/>
      <c r="MU714" s="53"/>
      <c r="MV714" s="53"/>
      <c r="MW714" s="53"/>
      <c r="MX714" s="53"/>
      <c r="MY714" s="53"/>
      <c r="MZ714" s="53"/>
      <c r="NA714" s="53"/>
      <c r="NB714" s="53"/>
      <c r="NC714" s="53"/>
      <c r="ND714" s="53"/>
      <c r="NE714" s="53"/>
      <c r="NF714" s="53"/>
      <c r="NG714" s="53"/>
      <c r="NH714" s="53"/>
      <c r="NI714" s="53"/>
      <c r="NJ714" s="53"/>
      <c r="NK714" s="53"/>
      <c r="NL714" s="53"/>
      <c r="NM714" s="53"/>
      <c r="NN714" s="53"/>
      <c r="NO714" s="53"/>
      <c r="NP714" s="53"/>
      <c r="NQ714" s="53"/>
      <c r="NR714" s="53"/>
      <c r="NS714" s="53"/>
      <c r="NT714" s="53"/>
      <c r="NU714" s="53"/>
      <c r="NV714" s="53"/>
      <c r="NW714" s="53"/>
      <c r="NX714" s="53"/>
      <c r="NY714" s="53"/>
      <c r="NZ714" s="53"/>
      <c r="OA714" s="53"/>
      <c r="OB714" s="53"/>
      <c r="OC714" s="53"/>
      <c r="OD714" s="53"/>
      <c r="OE714" s="53"/>
      <c r="OF714" s="53"/>
      <c r="OG714" s="53"/>
      <c r="OH714" s="53"/>
      <c r="OI714" s="53"/>
      <c r="OJ714" s="53"/>
      <c r="OK714" s="53"/>
      <c r="OL714" s="53"/>
      <c r="OM714" s="53"/>
      <c r="ON714" s="53"/>
      <c r="OO714" s="53"/>
      <c r="OP714" s="53"/>
      <c r="OQ714" s="53"/>
      <c r="OR714" s="53"/>
      <c r="OS714" s="53"/>
      <c r="OT714" s="53"/>
      <c r="OU714" s="53"/>
      <c r="OV714" s="53"/>
      <c r="OW714" s="53"/>
      <c r="OX714" s="53"/>
      <c r="OY714" s="53"/>
      <c r="OZ714" s="53"/>
      <c r="PA714" s="53"/>
      <c r="PB714" s="53"/>
      <c r="PC714" s="53"/>
      <c r="PD714" s="53"/>
      <c r="PE714" s="53"/>
      <c r="PF714" s="53"/>
      <c r="PG714" s="53"/>
      <c r="PH714" s="53"/>
      <c r="PI714" s="53"/>
      <c r="PJ714" s="53"/>
      <c r="PK714" s="53"/>
      <c r="PL714" s="53"/>
      <c r="PM714" s="53"/>
      <c r="PN714" s="53"/>
      <c r="PO714" s="53"/>
      <c r="PP714" s="53"/>
      <c r="PQ714" s="53"/>
      <c r="PR714" s="53"/>
      <c r="PS714" s="53"/>
      <c r="PT714" s="53"/>
      <c r="PU714" s="53"/>
      <c r="PV714" s="53"/>
      <c r="PW714" s="53"/>
      <c r="PX714" s="53"/>
      <c r="PY714" s="53"/>
      <c r="PZ714" s="53"/>
      <c r="QA714" s="53"/>
      <c r="QB714" s="53"/>
      <c r="QC714" s="53"/>
      <c r="QD714" s="53"/>
      <c r="QE714" s="53"/>
      <c r="QF714" s="53"/>
      <c r="QG714" s="53"/>
      <c r="QH714" s="53"/>
      <c r="QI714" s="53"/>
      <c r="QJ714" s="53"/>
      <c r="QK714" s="53"/>
      <c r="QL714" s="53"/>
      <c r="QM714" s="53"/>
      <c r="QN714" s="53"/>
      <c r="QO714" s="53"/>
      <c r="QP714" s="53"/>
      <c r="QQ714" s="53"/>
      <c r="QR714" s="53"/>
      <c r="QS714" s="53"/>
      <c r="QT714" s="53"/>
      <c r="QU714" s="53"/>
      <c r="QV714" s="53"/>
      <c r="QW714" s="53"/>
      <c r="QX714" s="53"/>
      <c r="QY714" s="53"/>
      <c r="QZ714" s="53"/>
      <c r="RA714" s="53"/>
      <c r="RB714" s="53"/>
      <c r="RC714" s="53"/>
      <c r="RD714" s="53"/>
      <c r="RE714" s="53"/>
      <c r="RF714" s="53"/>
      <c r="RG714" s="53"/>
      <c r="RH714" s="53"/>
      <c r="RI714" s="53"/>
      <c r="RJ714" s="53"/>
      <c r="RK714" s="53"/>
      <c r="RL714" s="53"/>
      <c r="RM714" s="53"/>
      <c r="RN714" s="53"/>
      <c r="RO714" s="53"/>
      <c r="RP714" s="53"/>
      <c r="RQ714" s="53"/>
      <c r="RR714" s="53"/>
      <c r="RS714" s="53"/>
      <c r="RT714" s="53"/>
      <c r="RU714" s="53"/>
      <c r="RV714" s="53"/>
      <c r="RW714" s="53"/>
      <c r="RX714" s="53"/>
      <c r="RY714" s="53"/>
      <c r="RZ714" s="53"/>
      <c r="SA714" s="53"/>
      <c r="SB714" s="53"/>
      <c r="SC714" s="53"/>
      <c r="SD714" s="53"/>
      <c r="SE714" s="53"/>
      <c r="SF714" s="53"/>
      <c r="SG714" s="53"/>
      <c r="SH714" s="53"/>
      <c r="SI714" s="53"/>
      <c r="SJ714" s="53"/>
      <c r="SK714" s="53"/>
      <c r="SL714" s="53"/>
      <c r="SM714" s="53"/>
      <c r="SN714" s="53"/>
      <c r="SO714" s="53"/>
      <c r="SP714" s="53"/>
      <c r="SQ714" s="53"/>
      <c r="SR714" s="53"/>
      <c r="SS714" s="53"/>
      <c r="ST714" s="53"/>
      <c r="SU714" s="53"/>
      <c r="SV714" s="53"/>
      <c r="SW714" s="53"/>
      <c r="SX714" s="53"/>
      <c r="SY714" s="53"/>
      <c r="SZ714" s="53"/>
      <c r="TA714" s="53"/>
      <c r="TB714" s="53"/>
      <c r="TC714" s="53"/>
      <c r="TD714" s="53"/>
      <c r="TE714" s="53"/>
      <c r="TF714" s="53"/>
      <c r="TG714" s="53"/>
      <c r="TH714" s="53"/>
      <c r="TI714" s="53"/>
      <c r="TJ714" s="53"/>
      <c r="TK714" s="53"/>
      <c r="TL714" s="53"/>
      <c r="TM714" s="53"/>
      <c r="TN714" s="53"/>
      <c r="TO714" s="53"/>
      <c r="TP714" s="53"/>
      <c r="TQ714" s="53"/>
      <c r="TR714" s="53"/>
      <c r="TS714" s="53"/>
      <c r="TT714" s="53"/>
      <c r="TU714" s="53"/>
      <c r="TV714" s="53"/>
      <c r="TW714" s="53"/>
      <c r="TX714" s="53"/>
      <c r="TY714" s="53"/>
      <c r="TZ714" s="53"/>
      <c r="UA714" s="53"/>
      <c r="UB714" s="53"/>
      <c r="UC714" s="53"/>
      <c r="UD714" s="53"/>
      <c r="UE714" s="53"/>
      <c r="UF714" s="53"/>
      <c r="UG714" s="53"/>
    </row>
    <row r="715" spans="12:553" s="19" customFormat="1" ht="15.75" customHeight="1" x14ac:dyDescent="0.2">
      <c r="L715" s="66"/>
      <c r="M715" s="66"/>
      <c r="N715" s="52"/>
      <c r="O715" s="53"/>
      <c r="P715" s="53"/>
      <c r="Q715" s="53"/>
      <c r="R715" s="53"/>
      <c r="S715" s="53"/>
      <c r="T715" s="53"/>
      <c r="U715" s="53"/>
      <c r="V715" s="53"/>
      <c r="W715" s="53"/>
      <c r="X715" s="53"/>
      <c r="Y715" s="53"/>
      <c r="Z715" s="53"/>
      <c r="AA715" s="53"/>
      <c r="AB715" s="53"/>
      <c r="AC715" s="53"/>
      <c r="AD715" s="53"/>
      <c r="AE715" s="53"/>
      <c r="AF715" s="53"/>
      <c r="AG715" s="53"/>
      <c r="AH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c r="BM715" s="53"/>
      <c r="BN715" s="53"/>
      <c r="BO715" s="53"/>
      <c r="BP715" s="53"/>
      <c r="BQ715" s="53"/>
      <c r="BR715" s="53"/>
      <c r="BS715" s="53"/>
      <c r="BT715" s="53"/>
      <c r="BU715" s="53"/>
      <c r="BV715" s="53"/>
      <c r="BW715" s="53"/>
      <c r="BX715" s="53"/>
      <c r="BY715" s="53"/>
      <c r="BZ715" s="53"/>
      <c r="CA715" s="53"/>
      <c r="CB715" s="53"/>
      <c r="CC715" s="53"/>
      <c r="CD715" s="53"/>
      <c r="CE715" s="53"/>
      <c r="CF715" s="53"/>
      <c r="CG715" s="53"/>
      <c r="CH715" s="53"/>
      <c r="CI715" s="53"/>
      <c r="CJ715" s="53"/>
      <c r="CK715" s="53"/>
      <c r="CL715" s="53"/>
      <c r="CM715" s="53"/>
      <c r="CN715" s="53"/>
      <c r="CO715" s="53"/>
      <c r="CP715" s="53"/>
      <c r="CQ715" s="53"/>
      <c r="CR715" s="53"/>
      <c r="CS715" s="53"/>
      <c r="CT715" s="53"/>
      <c r="CU715" s="53"/>
      <c r="CV715" s="53"/>
      <c r="CW715" s="53"/>
      <c r="CX715" s="53"/>
      <c r="CY715" s="53"/>
      <c r="CZ715" s="53"/>
      <c r="DA715" s="53"/>
      <c r="DB715" s="53"/>
      <c r="DC715" s="53"/>
      <c r="DD715" s="53"/>
      <c r="DE715" s="53"/>
      <c r="DF715" s="53"/>
      <c r="DG715" s="53"/>
      <c r="DH715" s="53"/>
      <c r="DI715" s="53"/>
      <c r="DJ715" s="53"/>
      <c r="DK715" s="53"/>
      <c r="DL715" s="53"/>
      <c r="DM715" s="53"/>
      <c r="DN715" s="53"/>
      <c r="DO715" s="53"/>
      <c r="DP715" s="53"/>
      <c r="DQ715" s="53"/>
      <c r="DR715" s="53"/>
      <c r="DS715" s="53"/>
      <c r="DT715" s="53"/>
      <c r="DU715" s="53"/>
      <c r="DV715" s="53"/>
      <c r="DW715" s="53"/>
      <c r="DX715" s="53"/>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3"/>
      <c r="FK715" s="53"/>
      <c r="FL715" s="53"/>
      <c r="FM715" s="53"/>
      <c r="FN715" s="53"/>
      <c r="FO715" s="53"/>
      <c r="FP715" s="53"/>
      <c r="FQ715" s="53"/>
      <c r="FR715" s="53"/>
      <c r="FS715" s="53"/>
      <c r="FT715" s="53"/>
      <c r="FU715" s="53"/>
      <c r="FV715" s="53"/>
      <c r="FW715" s="53"/>
      <c r="FX715" s="53"/>
      <c r="FY715" s="53"/>
      <c r="FZ715" s="53"/>
      <c r="GA715" s="53"/>
      <c r="GB715" s="53"/>
      <c r="GC715" s="53"/>
      <c r="GD715" s="53"/>
      <c r="GE715" s="53"/>
      <c r="GF715" s="53"/>
      <c r="GG715" s="53"/>
      <c r="GH715" s="53"/>
      <c r="GI715" s="53"/>
      <c r="GJ715" s="53"/>
      <c r="GK715" s="53"/>
      <c r="GL715" s="53"/>
      <c r="GM715" s="53"/>
      <c r="GN715" s="53"/>
      <c r="GO715" s="53"/>
      <c r="GP715" s="53"/>
      <c r="GQ715" s="53"/>
      <c r="GR715" s="53"/>
      <c r="GS715" s="53"/>
      <c r="GT715" s="53"/>
      <c r="GU715" s="53"/>
      <c r="GV715" s="53"/>
      <c r="GW715" s="53"/>
      <c r="GX715" s="53"/>
      <c r="GY715" s="53"/>
      <c r="GZ715" s="53"/>
      <c r="HA715" s="53"/>
      <c r="HB715" s="53"/>
      <c r="HC715" s="53"/>
      <c r="HD715" s="53"/>
      <c r="HE715" s="53"/>
      <c r="HF715" s="53"/>
      <c r="HG715" s="53"/>
      <c r="HH715" s="53"/>
      <c r="HI715" s="53"/>
      <c r="HJ715" s="53"/>
      <c r="HK715" s="53"/>
      <c r="HL715" s="53"/>
      <c r="HM715" s="53"/>
      <c r="HN715" s="53"/>
      <c r="HO715" s="53"/>
      <c r="HP715" s="53"/>
      <c r="HQ715" s="53"/>
      <c r="HR715" s="53"/>
      <c r="HS715" s="53"/>
      <c r="HT715" s="53"/>
      <c r="HU715" s="53"/>
      <c r="HV715" s="53"/>
      <c r="HW715" s="53"/>
      <c r="HX715" s="53"/>
      <c r="HY715" s="53"/>
      <c r="HZ715" s="53"/>
      <c r="IA715" s="53"/>
      <c r="IB715" s="53"/>
      <c r="IC715" s="53"/>
      <c r="ID715" s="53"/>
      <c r="IE715" s="53"/>
      <c r="IF715" s="53"/>
      <c r="IG715" s="53"/>
      <c r="IH715" s="53"/>
      <c r="II715" s="53"/>
      <c r="IJ715" s="53"/>
      <c r="IK715" s="53"/>
      <c r="IL715" s="53"/>
      <c r="IM715" s="53"/>
      <c r="IN715" s="53"/>
      <c r="IO715" s="53"/>
      <c r="IP715" s="53"/>
      <c r="IQ715" s="53"/>
      <c r="IR715" s="53"/>
      <c r="IS715" s="53"/>
      <c r="IT715" s="53"/>
      <c r="IU715" s="53"/>
      <c r="IV715" s="53"/>
      <c r="IW715" s="53"/>
      <c r="IX715" s="53"/>
      <c r="IY715" s="53"/>
      <c r="IZ715" s="53"/>
      <c r="JA715" s="53"/>
      <c r="JB715" s="53"/>
      <c r="JC715" s="53"/>
      <c r="JD715" s="53"/>
      <c r="JE715" s="53"/>
      <c r="JF715" s="53"/>
      <c r="JG715" s="53"/>
      <c r="JH715" s="53"/>
      <c r="JI715" s="53"/>
      <c r="JJ715" s="53"/>
      <c r="JK715" s="53"/>
      <c r="JL715" s="53"/>
      <c r="JM715" s="53"/>
      <c r="JN715" s="53"/>
      <c r="JO715" s="53"/>
      <c r="JP715" s="53"/>
      <c r="JQ715" s="53"/>
      <c r="JR715" s="53"/>
      <c r="JS715" s="53"/>
      <c r="JT715" s="53"/>
      <c r="JU715" s="53"/>
      <c r="JV715" s="53"/>
      <c r="JW715" s="53"/>
      <c r="JX715" s="53"/>
      <c r="JY715" s="53"/>
      <c r="JZ715" s="53"/>
      <c r="KA715" s="53"/>
      <c r="KB715" s="53"/>
      <c r="KC715" s="53"/>
      <c r="KD715" s="53"/>
      <c r="KE715" s="53"/>
      <c r="KF715" s="53"/>
      <c r="KG715" s="53"/>
      <c r="KH715" s="53"/>
      <c r="KI715" s="53"/>
      <c r="KJ715" s="53"/>
      <c r="KK715" s="53"/>
      <c r="KL715" s="53"/>
      <c r="KM715" s="53"/>
      <c r="KN715" s="53"/>
      <c r="KO715" s="53"/>
      <c r="KP715" s="53"/>
      <c r="KQ715" s="53"/>
      <c r="KR715" s="53"/>
      <c r="KS715" s="53"/>
      <c r="KT715" s="53"/>
      <c r="KU715" s="53"/>
      <c r="KV715" s="53"/>
      <c r="KW715" s="53"/>
      <c r="KX715" s="53"/>
      <c r="KY715" s="53"/>
      <c r="KZ715" s="53"/>
      <c r="LA715" s="53"/>
      <c r="LB715" s="53"/>
      <c r="LC715" s="53"/>
      <c r="LD715" s="53"/>
      <c r="LE715" s="53"/>
      <c r="LF715" s="53"/>
      <c r="LG715" s="53"/>
      <c r="LH715" s="53"/>
      <c r="LI715" s="53"/>
      <c r="LJ715" s="53"/>
      <c r="LK715" s="53"/>
      <c r="LL715" s="53"/>
      <c r="LM715" s="53"/>
      <c r="LN715" s="53"/>
      <c r="LO715" s="53"/>
      <c r="LP715" s="53"/>
      <c r="LQ715" s="53"/>
      <c r="LR715" s="53"/>
      <c r="LS715" s="53"/>
      <c r="LT715" s="53"/>
      <c r="LU715" s="53"/>
      <c r="LV715" s="53"/>
      <c r="LW715" s="53"/>
      <c r="LX715" s="53"/>
      <c r="LY715" s="53"/>
      <c r="LZ715" s="53"/>
      <c r="MA715" s="53"/>
      <c r="MB715" s="53"/>
      <c r="MC715" s="53"/>
      <c r="MD715" s="53"/>
      <c r="ME715" s="53"/>
      <c r="MF715" s="53"/>
      <c r="MG715" s="53"/>
      <c r="MH715" s="53"/>
      <c r="MI715" s="53"/>
      <c r="MJ715" s="53"/>
      <c r="MK715" s="53"/>
      <c r="ML715" s="53"/>
      <c r="MM715" s="53"/>
      <c r="MN715" s="53"/>
      <c r="MO715" s="53"/>
      <c r="MP715" s="53"/>
      <c r="MQ715" s="53"/>
      <c r="MR715" s="53"/>
      <c r="MS715" s="53"/>
      <c r="MT715" s="53"/>
      <c r="MU715" s="53"/>
      <c r="MV715" s="53"/>
      <c r="MW715" s="53"/>
      <c r="MX715" s="53"/>
      <c r="MY715" s="53"/>
      <c r="MZ715" s="53"/>
      <c r="NA715" s="53"/>
      <c r="NB715" s="53"/>
      <c r="NC715" s="53"/>
      <c r="ND715" s="53"/>
      <c r="NE715" s="53"/>
      <c r="NF715" s="53"/>
      <c r="NG715" s="53"/>
      <c r="NH715" s="53"/>
      <c r="NI715" s="53"/>
      <c r="NJ715" s="53"/>
      <c r="NK715" s="53"/>
      <c r="NL715" s="53"/>
      <c r="NM715" s="53"/>
      <c r="NN715" s="53"/>
      <c r="NO715" s="53"/>
      <c r="NP715" s="53"/>
      <c r="NQ715" s="53"/>
      <c r="NR715" s="53"/>
      <c r="NS715" s="53"/>
      <c r="NT715" s="53"/>
      <c r="NU715" s="53"/>
      <c r="NV715" s="53"/>
      <c r="NW715" s="53"/>
      <c r="NX715" s="53"/>
      <c r="NY715" s="53"/>
      <c r="NZ715" s="53"/>
      <c r="OA715" s="53"/>
      <c r="OB715" s="53"/>
      <c r="OC715" s="53"/>
      <c r="OD715" s="53"/>
      <c r="OE715" s="53"/>
      <c r="OF715" s="53"/>
      <c r="OG715" s="53"/>
      <c r="OH715" s="53"/>
      <c r="OI715" s="53"/>
      <c r="OJ715" s="53"/>
      <c r="OK715" s="53"/>
      <c r="OL715" s="53"/>
      <c r="OM715" s="53"/>
      <c r="ON715" s="53"/>
      <c r="OO715" s="53"/>
      <c r="OP715" s="53"/>
      <c r="OQ715" s="53"/>
      <c r="OR715" s="53"/>
      <c r="OS715" s="53"/>
      <c r="OT715" s="53"/>
      <c r="OU715" s="53"/>
      <c r="OV715" s="53"/>
      <c r="OW715" s="53"/>
      <c r="OX715" s="53"/>
      <c r="OY715" s="53"/>
      <c r="OZ715" s="53"/>
      <c r="PA715" s="53"/>
      <c r="PB715" s="53"/>
      <c r="PC715" s="53"/>
      <c r="PD715" s="53"/>
      <c r="PE715" s="53"/>
      <c r="PF715" s="53"/>
      <c r="PG715" s="53"/>
      <c r="PH715" s="53"/>
      <c r="PI715" s="53"/>
      <c r="PJ715" s="53"/>
      <c r="PK715" s="53"/>
      <c r="PL715" s="53"/>
      <c r="PM715" s="53"/>
      <c r="PN715" s="53"/>
      <c r="PO715" s="53"/>
      <c r="PP715" s="53"/>
      <c r="PQ715" s="53"/>
      <c r="PR715" s="53"/>
      <c r="PS715" s="53"/>
      <c r="PT715" s="53"/>
      <c r="PU715" s="53"/>
      <c r="PV715" s="53"/>
      <c r="PW715" s="53"/>
      <c r="PX715" s="53"/>
      <c r="PY715" s="53"/>
      <c r="PZ715" s="53"/>
      <c r="QA715" s="53"/>
      <c r="QB715" s="53"/>
      <c r="QC715" s="53"/>
      <c r="QD715" s="53"/>
      <c r="QE715" s="53"/>
      <c r="QF715" s="53"/>
      <c r="QG715" s="53"/>
      <c r="QH715" s="53"/>
      <c r="QI715" s="53"/>
      <c r="QJ715" s="53"/>
      <c r="QK715" s="53"/>
      <c r="QL715" s="53"/>
      <c r="QM715" s="53"/>
      <c r="QN715" s="53"/>
      <c r="QO715" s="53"/>
      <c r="QP715" s="53"/>
      <c r="QQ715" s="53"/>
      <c r="QR715" s="53"/>
      <c r="QS715" s="53"/>
      <c r="QT715" s="53"/>
      <c r="QU715" s="53"/>
      <c r="QV715" s="53"/>
      <c r="QW715" s="53"/>
      <c r="QX715" s="53"/>
      <c r="QY715" s="53"/>
      <c r="QZ715" s="53"/>
      <c r="RA715" s="53"/>
      <c r="RB715" s="53"/>
      <c r="RC715" s="53"/>
      <c r="RD715" s="53"/>
      <c r="RE715" s="53"/>
      <c r="RF715" s="53"/>
      <c r="RG715" s="53"/>
      <c r="RH715" s="53"/>
      <c r="RI715" s="53"/>
      <c r="RJ715" s="53"/>
      <c r="RK715" s="53"/>
      <c r="RL715" s="53"/>
      <c r="RM715" s="53"/>
      <c r="RN715" s="53"/>
      <c r="RO715" s="53"/>
      <c r="RP715" s="53"/>
      <c r="RQ715" s="53"/>
      <c r="RR715" s="53"/>
      <c r="RS715" s="53"/>
      <c r="RT715" s="53"/>
      <c r="RU715" s="53"/>
      <c r="RV715" s="53"/>
      <c r="RW715" s="53"/>
      <c r="RX715" s="53"/>
      <c r="RY715" s="53"/>
      <c r="RZ715" s="53"/>
      <c r="SA715" s="53"/>
      <c r="SB715" s="53"/>
      <c r="SC715" s="53"/>
      <c r="SD715" s="53"/>
      <c r="SE715" s="53"/>
      <c r="SF715" s="53"/>
      <c r="SG715" s="53"/>
      <c r="SH715" s="53"/>
      <c r="SI715" s="53"/>
      <c r="SJ715" s="53"/>
      <c r="SK715" s="53"/>
      <c r="SL715" s="53"/>
      <c r="SM715" s="53"/>
      <c r="SN715" s="53"/>
      <c r="SO715" s="53"/>
      <c r="SP715" s="53"/>
      <c r="SQ715" s="53"/>
      <c r="SR715" s="53"/>
      <c r="SS715" s="53"/>
      <c r="ST715" s="53"/>
      <c r="SU715" s="53"/>
      <c r="SV715" s="53"/>
      <c r="SW715" s="53"/>
      <c r="SX715" s="53"/>
      <c r="SY715" s="53"/>
      <c r="SZ715" s="53"/>
      <c r="TA715" s="53"/>
      <c r="TB715" s="53"/>
      <c r="TC715" s="53"/>
      <c r="TD715" s="53"/>
      <c r="TE715" s="53"/>
      <c r="TF715" s="53"/>
      <c r="TG715" s="53"/>
      <c r="TH715" s="53"/>
      <c r="TI715" s="53"/>
      <c r="TJ715" s="53"/>
      <c r="TK715" s="53"/>
      <c r="TL715" s="53"/>
      <c r="TM715" s="53"/>
      <c r="TN715" s="53"/>
      <c r="TO715" s="53"/>
      <c r="TP715" s="53"/>
      <c r="TQ715" s="53"/>
      <c r="TR715" s="53"/>
      <c r="TS715" s="53"/>
      <c r="TT715" s="53"/>
      <c r="TU715" s="53"/>
      <c r="TV715" s="53"/>
      <c r="TW715" s="53"/>
      <c r="TX715" s="53"/>
      <c r="TY715" s="53"/>
      <c r="TZ715" s="53"/>
      <c r="UA715" s="53"/>
      <c r="UB715" s="53"/>
      <c r="UC715" s="53"/>
      <c r="UD715" s="53"/>
      <c r="UE715" s="53"/>
      <c r="UF715" s="53"/>
      <c r="UG715" s="53"/>
    </row>
    <row r="716" spans="12:553" s="19" customFormat="1" ht="15.75" customHeight="1" x14ac:dyDescent="0.2">
      <c r="L716" s="66"/>
      <c r="M716" s="66"/>
      <c r="N716" s="52"/>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c r="DB716" s="53"/>
      <c r="DC716" s="53"/>
      <c r="DD716" s="53"/>
      <c r="DE716" s="53"/>
      <c r="DF716" s="53"/>
      <c r="DG716" s="53"/>
      <c r="DH716" s="53"/>
      <c r="DI716" s="53"/>
      <c r="DJ716" s="53"/>
      <c r="DK716" s="53"/>
      <c r="DL716" s="53"/>
      <c r="DM716" s="53"/>
      <c r="DN716" s="53"/>
      <c r="DO716" s="53"/>
      <c r="DP716" s="53"/>
      <c r="DQ716" s="53"/>
      <c r="DR716" s="53"/>
      <c r="DS716" s="53"/>
      <c r="DT716" s="53"/>
      <c r="DU716" s="53"/>
      <c r="DV716" s="53"/>
      <c r="DW716" s="53"/>
      <c r="DX716" s="53"/>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3"/>
      <c r="FK716" s="53"/>
      <c r="FL716" s="53"/>
      <c r="FM716" s="53"/>
      <c r="FN716" s="53"/>
      <c r="FO716" s="53"/>
      <c r="FP716" s="53"/>
      <c r="FQ716" s="53"/>
      <c r="FR716" s="53"/>
      <c r="FS716" s="53"/>
      <c r="FT716" s="53"/>
      <c r="FU716" s="53"/>
      <c r="FV716" s="53"/>
      <c r="FW716" s="53"/>
      <c r="FX716" s="53"/>
      <c r="FY716" s="53"/>
      <c r="FZ716" s="53"/>
      <c r="GA716" s="53"/>
      <c r="GB716" s="53"/>
      <c r="GC716" s="53"/>
      <c r="GD716" s="53"/>
      <c r="GE716" s="53"/>
      <c r="GF716" s="53"/>
      <c r="GG716" s="53"/>
      <c r="GH716" s="53"/>
      <c r="GI716" s="53"/>
      <c r="GJ716" s="53"/>
      <c r="GK716" s="53"/>
      <c r="GL716" s="53"/>
      <c r="GM716" s="53"/>
      <c r="GN716" s="53"/>
      <c r="GO716" s="53"/>
      <c r="GP716" s="53"/>
      <c r="GQ716" s="53"/>
      <c r="GR716" s="53"/>
      <c r="GS716" s="53"/>
      <c r="GT716" s="53"/>
      <c r="GU716" s="53"/>
      <c r="GV716" s="53"/>
      <c r="GW716" s="53"/>
      <c r="GX716" s="53"/>
      <c r="GY716" s="53"/>
      <c r="GZ716" s="53"/>
      <c r="HA716" s="53"/>
      <c r="HB716" s="53"/>
      <c r="HC716" s="53"/>
      <c r="HD716" s="53"/>
      <c r="HE716" s="53"/>
      <c r="HF716" s="53"/>
      <c r="HG716" s="53"/>
      <c r="HH716" s="53"/>
      <c r="HI716" s="53"/>
      <c r="HJ716" s="53"/>
      <c r="HK716" s="53"/>
      <c r="HL716" s="53"/>
      <c r="HM716" s="53"/>
      <c r="HN716" s="53"/>
      <c r="HO716" s="53"/>
      <c r="HP716" s="53"/>
      <c r="HQ716" s="53"/>
      <c r="HR716" s="53"/>
      <c r="HS716" s="53"/>
      <c r="HT716" s="53"/>
      <c r="HU716" s="53"/>
      <c r="HV716" s="53"/>
      <c r="HW716" s="53"/>
      <c r="HX716" s="53"/>
      <c r="HY716" s="53"/>
      <c r="HZ716" s="53"/>
      <c r="IA716" s="53"/>
      <c r="IB716" s="53"/>
      <c r="IC716" s="53"/>
      <c r="ID716" s="53"/>
      <c r="IE716" s="53"/>
      <c r="IF716" s="53"/>
      <c r="IG716" s="53"/>
      <c r="IH716" s="53"/>
      <c r="II716" s="53"/>
      <c r="IJ716" s="53"/>
      <c r="IK716" s="53"/>
      <c r="IL716" s="53"/>
      <c r="IM716" s="53"/>
      <c r="IN716" s="53"/>
      <c r="IO716" s="53"/>
      <c r="IP716" s="53"/>
      <c r="IQ716" s="53"/>
      <c r="IR716" s="53"/>
      <c r="IS716" s="53"/>
      <c r="IT716" s="53"/>
      <c r="IU716" s="53"/>
      <c r="IV716" s="53"/>
      <c r="IW716" s="53"/>
      <c r="IX716" s="53"/>
      <c r="IY716" s="53"/>
      <c r="IZ716" s="53"/>
      <c r="JA716" s="53"/>
      <c r="JB716" s="53"/>
      <c r="JC716" s="53"/>
      <c r="JD716" s="53"/>
      <c r="JE716" s="53"/>
      <c r="JF716" s="53"/>
      <c r="JG716" s="53"/>
      <c r="JH716" s="53"/>
      <c r="JI716" s="53"/>
      <c r="JJ716" s="53"/>
      <c r="JK716" s="53"/>
      <c r="JL716" s="53"/>
      <c r="JM716" s="53"/>
      <c r="JN716" s="53"/>
      <c r="JO716" s="53"/>
      <c r="JP716" s="53"/>
      <c r="JQ716" s="53"/>
      <c r="JR716" s="53"/>
      <c r="JS716" s="53"/>
      <c r="JT716" s="53"/>
      <c r="JU716" s="53"/>
      <c r="JV716" s="53"/>
      <c r="JW716" s="53"/>
      <c r="JX716" s="53"/>
      <c r="JY716" s="53"/>
      <c r="JZ716" s="53"/>
      <c r="KA716" s="53"/>
      <c r="KB716" s="53"/>
      <c r="KC716" s="53"/>
      <c r="KD716" s="53"/>
      <c r="KE716" s="53"/>
      <c r="KF716" s="53"/>
      <c r="KG716" s="53"/>
      <c r="KH716" s="53"/>
      <c r="KI716" s="53"/>
      <c r="KJ716" s="53"/>
      <c r="KK716" s="53"/>
      <c r="KL716" s="53"/>
      <c r="KM716" s="53"/>
      <c r="KN716" s="53"/>
      <c r="KO716" s="53"/>
      <c r="KP716" s="53"/>
      <c r="KQ716" s="53"/>
      <c r="KR716" s="53"/>
      <c r="KS716" s="53"/>
      <c r="KT716" s="53"/>
      <c r="KU716" s="53"/>
      <c r="KV716" s="53"/>
      <c r="KW716" s="53"/>
      <c r="KX716" s="53"/>
      <c r="KY716" s="53"/>
      <c r="KZ716" s="53"/>
      <c r="LA716" s="53"/>
      <c r="LB716" s="53"/>
      <c r="LC716" s="53"/>
      <c r="LD716" s="53"/>
      <c r="LE716" s="53"/>
      <c r="LF716" s="53"/>
      <c r="LG716" s="53"/>
      <c r="LH716" s="53"/>
      <c r="LI716" s="53"/>
      <c r="LJ716" s="53"/>
      <c r="LK716" s="53"/>
      <c r="LL716" s="53"/>
      <c r="LM716" s="53"/>
      <c r="LN716" s="53"/>
      <c r="LO716" s="53"/>
      <c r="LP716" s="53"/>
      <c r="LQ716" s="53"/>
      <c r="LR716" s="53"/>
      <c r="LS716" s="53"/>
      <c r="LT716" s="53"/>
      <c r="LU716" s="53"/>
      <c r="LV716" s="53"/>
      <c r="LW716" s="53"/>
      <c r="LX716" s="53"/>
      <c r="LY716" s="53"/>
      <c r="LZ716" s="53"/>
      <c r="MA716" s="53"/>
      <c r="MB716" s="53"/>
      <c r="MC716" s="53"/>
      <c r="MD716" s="53"/>
      <c r="ME716" s="53"/>
      <c r="MF716" s="53"/>
      <c r="MG716" s="53"/>
      <c r="MH716" s="53"/>
      <c r="MI716" s="53"/>
      <c r="MJ716" s="53"/>
      <c r="MK716" s="53"/>
      <c r="ML716" s="53"/>
      <c r="MM716" s="53"/>
      <c r="MN716" s="53"/>
      <c r="MO716" s="53"/>
      <c r="MP716" s="53"/>
      <c r="MQ716" s="53"/>
      <c r="MR716" s="53"/>
      <c r="MS716" s="53"/>
      <c r="MT716" s="53"/>
      <c r="MU716" s="53"/>
      <c r="MV716" s="53"/>
      <c r="MW716" s="53"/>
      <c r="MX716" s="53"/>
      <c r="MY716" s="53"/>
      <c r="MZ716" s="53"/>
      <c r="NA716" s="53"/>
      <c r="NB716" s="53"/>
      <c r="NC716" s="53"/>
      <c r="ND716" s="53"/>
      <c r="NE716" s="53"/>
      <c r="NF716" s="53"/>
      <c r="NG716" s="53"/>
      <c r="NH716" s="53"/>
      <c r="NI716" s="53"/>
      <c r="NJ716" s="53"/>
      <c r="NK716" s="53"/>
      <c r="NL716" s="53"/>
      <c r="NM716" s="53"/>
      <c r="NN716" s="53"/>
      <c r="NO716" s="53"/>
      <c r="NP716" s="53"/>
      <c r="NQ716" s="53"/>
      <c r="NR716" s="53"/>
      <c r="NS716" s="53"/>
      <c r="NT716" s="53"/>
      <c r="NU716" s="53"/>
      <c r="NV716" s="53"/>
      <c r="NW716" s="53"/>
      <c r="NX716" s="53"/>
      <c r="NY716" s="53"/>
      <c r="NZ716" s="53"/>
      <c r="OA716" s="53"/>
      <c r="OB716" s="53"/>
      <c r="OC716" s="53"/>
      <c r="OD716" s="53"/>
      <c r="OE716" s="53"/>
      <c r="OF716" s="53"/>
      <c r="OG716" s="53"/>
      <c r="OH716" s="53"/>
      <c r="OI716" s="53"/>
      <c r="OJ716" s="53"/>
      <c r="OK716" s="53"/>
      <c r="OL716" s="53"/>
      <c r="OM716" s="53"/>
      <c r="ON716" s="53"/>
      <c r="OO716" s="53"/>
      <c r="OP716" s="53"/>
      <c r="OQ716" s="53"/>
      <c r="OR716" s="53"/>
      <c r="OS716" s="53"/>
      <c r="OT716" s="53"/>
      <c r="OU716" s="53"/>
      <c r="OV716" s="53"/>
      <c r="OW716" s="53"/>
      <c r="OX716" s="53"/>
      <c r="OY716" s="53"/>
      <c r="OZ716" s="53"/>
      <c r="PA716" s="53"/>
      <c r="PB716" s="53"/>
      <c r="PC716" s="53"/>
      <c r="PD716" s="53"/>
      <c r="PE716" s="53"/>
      <c r="PF716" s="53"/>
      <c r="PG716" s="53"/>
      <c r="PH716" s="53"/>
      <c r="PI716" s="53"/>
      <c r="PJ716" s="53"/>
      <c r="PK716" s="53"/>
      <c r="PL716" s="53"/>
      <c r="PM716" s="53"/>
      <c r="PN716" s="53"/>
      <c r="PO716" s="53"/>
      <c r="PP716" s="53"/>
      <c r="PQ716" s="53"/>
      <c r="PR716" s="53"/>
      <c r="PS716" s="53"/>
      <c r="PT716" s="53"/>
      <c r="PU716" s="53"/>
      <c r="PV716" s="53"/>
      <c r="PW716" s="53"/>
      <c r="PX716" s="53"/>
      <c r="PY716" s="53"/>
      <c r="PZ716" s="53"/>
      <c r="QA716" s="53"/>
      <c r="QB716" s="53"/>
      <c r="QC716" s="53"/>
      <c r="QD716" s="53"/>
      <c r="QE716" s="53"/>
      <c r="QF716" s="53"/>
      <c r="QG716" s="53"/>
      <c r="QH716" s="53"/>
      <c r="QI716" s="53"/>
      <c r="QJ716" s="53"/>
      <c r="QK716" s="53"/>
      <c r="QL716" s="53"/>
      <c r="QM716" s="53"/>
      <c r="QN716" s="53"/>
      <c r="QO716" s="53"/>
      <c r="QP716" s="53"/>
      <c r="QQ716" s="53"/>
      <c r="QR716" s="53"/>
      <c r="QS716" s="53"/>
      <c r="QT716" s="53"/>
      <c r="QU716" s="53"/>
      <c r="QV716" s="53"/>
      <c r="QW716" s="53"/>
      <c r="QX716" s="53"/>
      <c r="QY716" s="53"/>
      <c r="QZ716" s="53"/>
      <c r="RA716" s="53"/>
      <c r="RB716" s="53"/>
      <c r="RC716" s="53"/>
      <c r="RD716" s="53"/>
      <c r="RE716" s="53"/>
      <c r="RF716" s="53"/>
      <c r="RG716" s="53"/>
      <c r="RH716" s="53"/>
      <c r="RI716" s="53"/>
      <c r="RJ716" s="53"/>
      <c r="RK716" s="53"/>
      <c r="RL716" s="53"/>
      <c r="RM716" s="53"/>
      <c r="RN716" s="53"/>
      <c r="RO716" s="53"/>
      <c r="RP716" s="53"/>
      <c r="RQ716" s="53"/>
      <c r="RR716" s="53"/>
      <c r="RS716" s="53"/>
      <c r="RT716" s="53"/>
      <c r="RU716" s="53"/>
      <c r="RV716" s="53"/>
      <c r="RW716" s="53"/>
      <c r="RX716" s="53"/>
      <c r="RY716" s="53"/>
      <c r="RZ716" s="53"/>
      <c r="SA716" s="53"/>
      <c r="SB716" s="53"/>
      <c r="SC716" s="53"/>
      <c r="SD716" s="53"/>
      <c r="SE716" s="53"/>
      <c r="SF716" s="53"/>
      <c r="SG716" s="53"/>
      <c r="SH716" s="53"/>
      <c r="SI716" s="53"/>
      <c r="SJ716" s="53"/>
      <c r="SK716" s="53"/>
      <c r="SL716" s="53"/>
      <c r="SM716" s="53"/>
      <c r="SN716" s="53"/>
      <c r="SO716" s="53"/>
      <c r="SP716" s="53"/>
      <c r="SQ716" s="53"/>
      <c r="SR716" s="53"/>
      <c r="SS716" s="53"/>
      <c r="ST716" s="53"/>
      <c r="SU716" s="53"/>
      <c r="SV716" s="53"/>
      <c r="SW716" s="53"/>
      <c r="SX716" s="53"/>
      <c r="SY716" s="53"/>
      <c r="SZ716" s="53"/>
      <c r="TA716" s="53"/>
      <c r="TB716" s="53"/>
      <c r="TC716" s="53"/>
      <c r="TD716" s="53"/>
      <c r="TE716" s="53"/>
      <c r="TF716" s="53"/>
      <c r="TG716" s="53"/>
      <c r="TH716" s="53"/>
      <c r="TI716" s="53"/>
      <c r="TJ716" s="53"/>
      <c r="TK716" s="53"/>
      <c r="TL716" s="53"/>
      <c r="TM716" s="53"/>
      <c r="TN716" s="53"/>
      <c r="TO716" s="53"/>
      <c r="TP716" s="53"/>
      <c r="TQ716" s="53"/>
      <c r="TR716" s="53"/>
      <c r="TS716" s="53"/>
      <c r="TT716" s="53"/>
      <c r="TU716" s="53"/>
      <c r="TV716" s="53"/>
      <c r="TW716" s="53"/>
      <c r="TX716" s="53"/>
      <c r="TY716" s="53"/>
      <c r="TZ716" s="53"/>
      <c r="UA716" s="53"/>
      <c r="UB716" s="53"/>
      <c r="UC716" s="53"/>
      <c r="UD716" s="53"/>
      <c r="UE716" s="53"/>
      <c r="UF716" s="53"/>
      <c r="UG716" s="53"/>
    </row>
    <row r="717" spans="12:553" s="19" customFormat="1" ht="15.75" customHeight="1" x14ac:dyDescent="0.2">
      <c r="L717" s="66"/>
      <c r="M717" s="66"/>
      <c r="N717" s="52"/>
      <c r="O717" s="53"/>
      <c r="P717" s="53"/>
      <c r="Q717" s="53"/>
      <c r="R717" s="53"/>
      <c r="S717" s="53"/>
      <c r="T717" s="53"/>
      <c r="U717" s="53"/>
      <c r="V717" s="53"/>
      <c r="W717" s="53"/>
      <c r="X717" s="53"/>
      <c r="Y717" s="53"/>
      <c r="Z717" s="53"/>
      <c r="AA717" s="53"/>
      <c r="AB717" s="53"/>
      <c r="AC717" s="53"/>
      <c r="AD717" s="53"/>
      <c r="AE717" s="53"/>
      <c r="AF717" s="53"/>
      <c r="AG717" s="53"/>
      <c r="AH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c r="BM717" s="53"/>
      <c r="BN717" s="53"/>
      <c r="BO717" s="53"/>
      <c r="BP717" s="53"/>
      <c r="BQ717" s="53"/>
      <c r="BR717" s="53"/>
      <c r="BS717" s="53"/>
      <c r="BT717" s="53"/>
      <c r="BU717" s="53"/>
      <c r="BV717" s="53"/>
      <c r="BW717" s="53"/>
      <c r="BX717" s="53"/>
      <c r="BY717" s="53"/>
      <c r="BZ717" s="53"/>
      <c r="CA717" s="53"/>
      <c r="CB717" s="53"/>
      <c r="CC717" s="53"/>
      <c r="CD717" s="53"/>
      <c r="CE717" s="53"/>
      <c r="CF717" s="53"/>
      <c r="CG717" s="53"/>
      <c r="CH717" s="53"/>
      <c r="CI717" s="53"/>
      <c r="CJ717" s="53"/>
      <c r="CK717" s="53"/>
      <c r="CL717" s="53"/>
      <c r="CM717" s="53"/>
      <c r="CN717" s="53"/>
      <c r="CO717" s="53"/>
      <c r="CP717" s="53"/>
      <c r="CQ717" s="53"/>
      <c r="CR717" s="53"/>
      <c r="CS717" s="53"/>
      <c r="CT717" s="53"/>
      <c r="CU717" s="53"/>
      <c r="CV717" s="53"/>
      <c r="CW717" s="53"/>
      <c r="CX717" s="53"/>
      <c r="CY717" s="53"/>
      <c r="CZ717" s="53"/>
      <c r="DA717" s="53"/>
      <c r="DB717" s="53"/>
      <c r="DC717" s="53"/>
      <c r="DD717" s="53"/>
      <c r="DE717" s="53"/>
      <c r="DF717" s="53"/>
      <c r="DG717" s="53"/>
      <c r="DH717" s="53"/>
      <c r="DI717" s="53"/>
      <c r="DJ717" s="53"/>
      <c r="DK717" s="53"/>
      <c r="DL717" s="53"/>
      <c r="DM717" s="53"/>
      <c r="DN717" s="53"/>
      <c r="DO717" s="53"/>
      <c r="DP717" s="53"/>
      <c r="DQ717" s="53"/>
      <c r="DR717" s="53"/>
      <c r="DS717" s="53"/>
      <c r="DT717" s="53"/>
      <c r="DU717" s="53"/>
      <c r="DV717" s="53"/>
      <c r="DW717" s="53"/>
      <c r="DX717" s="53"/>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3"/>
      <c r="FK717" s="53"/>
      <c r="FL717" s="53"/>
      <c r="FM717" s="53"/>
      <c r="FN717" s="53"/>
      <c r="FO717" s="53"/>
      <c r="FP717" s="53"/>
      <c r="FQ717" s="53"/>
      <c r="FR717" s="53"/>
      <c r="FS717" s="53"/>
      <c r="FT717" s="53"/>
      <c r="FU717" s="53"/>
      <c r="FV717" s="53"/>
      <c r="FW717" s="53"/>
      <c r="FX717" s="53"/>
      <c r="FY717" s="53"/>
      <c r="FZ717" s="53"/>
      <c r="GA717" s="53"/>
      <c r="GB717" s="53"/>
      <c r="GC717" s="53"/>
      <c r="GD717" s="53"/>
      <c r="GE717" s="53"/>
      <c r="GF717" s="53"/>
      <c r="GG717" s="53"/>
      <c r="GH717" s="53"/>
      <c r="GI717" s="53"/>
      <c r="GJ717" s="53"/>
      <c r="GK717" s="53"/>
      <c r="GL717" s="53"/>
      <c r="GM717" s="53"/>
      <c r="GN717" s="53"/>
      <c r="GO717" s="53"/>
      <c r="GP717" s="53"/>
      <c r="GQ717" s="53"/>
      <c r="GR717" s="53"/>
      <c r="GS717" s="53"/>
      <c r="GT717" s="53"/>
      <c r="GU717" s="53"/>
      <c r="GV717" s="53"/>
      <c r="GW717" s="53"/>
      <c r="GX717" s="53"/>
      <c r="GY717" s="53"/>
      <c r="GZ717" s="53"/>
      <c r="HA717" s="53"/>
      <c r="HB717" s="53"/>
      <c r="HC717" s="53"/>
      <c r="HD717" s="53"/>
      <c r="HE717" s="53"/>
      <c r="HF717" s="53"/>
      <c r="HG717" s="53"/>
      <c r="HH717" s="53"/>
      <c r="HI717" s="53"/>
      <c r="HJ717" s="53"/>
      <c r="HK717" s="53"/>
      <c r="HL717" s="53"/>
      <c r="HM717" s="53"/>
      <c r="HN717" s="53"/>
      <c r="HO717" s="53"/>
      <c r="HP717" s="53"/>
      <c r="HQ717" s="53"/>
      <c r="HR717" s="53"/>
      <c r="HS717" s="53"/>
      <c r="HT717" s="53"/>
      <c r="HU717" s="53"/>
      <c r="HV717" s="53"/>
      <c r="HW717" s="53"/>
      <c r="HX717" s="53"/>
      <c r="HY717" s="53"/>
      <c r="HZ717" s="53"/>
      <c r="IA717" s="53"/>
      <c r="IB717" s="53"/>
      <c r="IC717" s="53"/>
      <c r="ID717" s="53"/>
      <c r="IE717" s="53"/>
      <c r="IF717" s="53"/>
      <c r="IG717" s="53"/>
      <c r="IH717" s="53"/>
      <c r="II717" s="53"/>
      <c r="IJ717" s="53"/>
      <c r="IK717" s="53"/>
      <c r="IL717" s="53"/>
      <c r="IM717" s="53"/>
      <c r="IN717" s="53"/>
      <c r="IO717" s="53"/>
      <c r="IP717" s="53"/>
      <c r="IQ717" s="53"/>
      <c r="IR717" s="53"/>
      <c r="IS717" s="53"/>
      <c r="IT717" s="53"/>
      <c r="IU717" s="53"/>
      <c r="IV717" s="53"/>
      <c r="IW717" s="53"/>
      <c r="IX717" s="53"/>
      <c r="IY717" s="53"/>
      <c r="IZ717" s="53"/>
      <c r="JA717" s="53"/>
      <c r="JB717" s="53"/>
      <c r="JC717" s="53"/>
      <c r="JD717" s="53"/>
      <c r="JE717" s="53"/>
      <c r="JF717" s="53"/>
      <c r="JG717" s="53"/>
      <c r="JH717" s="53"/>
      <c r="JI717" s="53"/>
      <c r="JJ717" s="53"/>
      <c r="JK717" s="53"/>
      <c r="JL717" s="53"/>
      <c r="JM717" s="53"/>
      <c r="JN717" s="53"/>
      <c r="JO717" s="53"/>
      <c r="JP717" s="53"/>
      <c r="JQ717" s="53"/>
      <c r="JR717" s="53"/>
      <c r="JS717" s="53"/>
      <c r="JT717" s="53"/>
      <c r="JU717" s="53"/>
      <c r="JV717" s="53"/>
      <c r="JW717" s="53"/>
      <c r="JX717" s="53"/>
      <c r="JY717" s="53"/>
      <c r="JZ717" s="53"/>
      <c r="KA717" s="53"/>
      <c r="KB717" s="53"/>
      <c r="KC717" s="53"/>
      <c r="KD717" s="53"/>
      <c r="KE717" s="53"/>
      <c r="KF717" s="53"/>
      <c r="KG717" s="53"/>
      <c r="KH717" s="53"/>
      <c r="KI717" s="53"/>
      <c r="KJ717" s="53"/>
      <c r="KK717" s="53"/>
      <c r="KL717" s="53"/>
      <c r="KM717" s="53"/>
      <c r="KN717" s="53"/>
      <c r="KO717" s="53"/>
      <c r="KP717" s="53"/>
      <c r="KQ717" s="53"/>
      <c r="KR717" s="53"/>
      <c r="KS717" s="53"/>
      <c r="KT717" s="53"/>
      <c r="KU717" s="53"/>
      <c r="KV717" s="53"/>
      <c r="KW717" s="53"/>
      <c r="KX717" s="53"/>
      <c r="KY717" s="53"/>
      <c r="KZ717" s="53"/>
      <c r="LA717" s="53"/>
      <c r="LB717" s="53"/>
      <c r="LC717" s="53"/>
      <c r="LD717" s="53"/>
      <c r="LE717" s="53"/>
      <c r="LF717" s="53"/>
      <c r="LG717" s="53"/>
      <c r="LH717" s="53"/>
      <c r="LI717" s="53"/>
      <c r="LJ717" s="53"/>
      <c r="LK717" s="53"/>
      <c r="LL717" s="53"/>
      <c r="LM717" s="53"/>
      <c r="LN717" s="53"/>
      <c r="LO717" s="53"/>
      <c r="LP717" s="53"/>
      <c r="LQ717" s="53"/>
      <c r="LR717" s="53"/>
      <c r="LS717" s="53"/>
      <c r="LT717" s="53"/>
      <c r="LU717" s="53"/>
      <c r="LV717" s="53"/>
      <c r="LW717" s="53"/>
      <c r="LX717" s="53"/>
      <c r="LY717" s="53"/>
      <c r="LZ717" s="53"/>
      <c r="MA717" s="53"/>
      <c r="MB717" s="53"/>
      <c r="MC717" s="53"/>
      <c r="MD717" s="53"/>
      <c r="ME717" s="53"/>
      <c r="MF717" s="53"/>
      <c r="MG717" s="53"/>
      <c r="MH717" s="53"/>
      <c r="MI717" s="53"/>
      <c r="MJ717" s="53"/>
      <c r="MK717" s="53"/>
      <c r="ML717" s="53"/>
      <c r="MM717" s="53"/>
      <c r="MN717" s="53"/>
      <c r="MO717" s="53"/>
      <c r="MP717" s="53"/>
      <c r="MQ717" s="53"/>
      <c r="MR717" s="53"/>
      <c r="MS717" s="53"/>
      <c r="MT717" s="53"/>
      <c r="MU717" s="53"/>
      <c r="MV717" s="53"/>
      <c r="MW717" s="53"/>
      <c r="MX717" s="53"/>
      <c r="MY717" s="53"/>
      <c r="MZ717" s="53"/>
      <c r="NA717" s="53"/>
      <c r="NB717" s="53"/>
      <c r="NC717" s="53"/>
      <c r="ND717" s="53"/>
      <c r="NE717" s="53"/>
      <c r="NF717" s="53"/>
      <c r="NG717" s="53"/>
      <c r="NH717" s="53"/>
      <c r="NI717" s="53"/>
      <c r="NJ717" s="53"/>
      <c r="NK717" s="53"/>
      <c r="NL717" s="53"/>
      <c r="NM717" s="53"/>
      <c r="NN717" s="53"/>
      <c r="NO717" s="53"/>
      <c r="NP717" s="53"/>
      <c r="NQ717" s="53"/>
      <c r="NR717" s="53"/>
      <c r="NS717" s="53"/>
      <c r="NT717" s="53"/>
      <c r="NU717" s="53"/>
      <c r="NV717" s="53"/>
      <c r="NW717" s="53"/>
      <c r="NX717" s="53"/>
      <c r="NY717" s="53"/>
      <c r="NZ717" s="53"/>
      <c r="OA717" s="53"/>
      <c r="OB717" s="53"/>
      <c r="OC717" s="53"/>
      <c r="OD717" s="53"/>
      <c r="OE717" s="53"/>
      <c r="OF717" s="53"/>
      <c r="OG717" s="53"/>
      <c r="OH717" s="53"/>
      <c r="OI717" s="53"/>
      <c r="OJ717" s="53"/>
      <c r="OK717" s="53"/>
      <c r="OL717" s="53"/>
      <c r="OM717" s="53"/>
      <c r="ON717" s="53"/>
      <c r="OO717" s="53"/>
      <c r="OP717" s="53"/>
      <c r="OQ717" s="53"/>
      <c r="OR717" s="53"/>
      <c r="OS717" s="53"/>
      <c r="OT717" s="53"/>
      <c r="OU717" s="53"/>
      <c r="OV717" s="53"/>
      <c r="OW717" s="53"/>
      <c r="OX717" s="53"/>
      <c r="OY717" s="53"/>
      <c r="OZ717" s="53"/>
      <c r="PA717" s="53"/>
      <c r="PB717" s="53"/>
      <c r="PC717" s="53"/>
      <c r="PD717" s="53"/>
      <c r="PE717" s="53"/>
      <c r="PF717" s="53"/>
      <c r="PG717" s="53"/>
      <c r="PH717" s="53"/>
      <c r="PI717" s="53"/>
      <c r="PJ717" s="53"/>
      <c r="PK717" s="53"/>
      <c r="PL717" s="53"/>
      <c r="PM717" s="53"/>
      <c r="PN717" s="53"/>
      <c r="PO717" s="53"/>
      <c r="PP717" s="53"/>
      <c r="PQ717" s="53"/>
      <c r="PR717" s="53"/>
      <c r="PS717" s="53"/>
      <c r="PT717" s="53"/>
      <c r="PU717" s="53"/>
      <c r="PV717" s="53"/>
      <c r="PW717" s="53"/>
      <c r="PX717" s="53"/>
      <c r="PY717" s="53"/>
      <c r="PZ717" s="53"/>
      <c r="QA717" s="53"/>
      <c r="QB717" s="53"/>
      <c r="QC717" s="53"/>
      <c r="QD717" s="53"/>
      <c r="QE717" s="53"/>
      <c r="QF717" s="53"/>
      <c r="QG717" s="53"/>
      <c r="QH717" s="53"/>
      <c r="QI717" s="53"/>
      <c r="QJ717" s="53"/>
      <c r="QK717" s="53"/>
      <c r="QL717" s="53"/>
      <c r="QM717" s="53"/>
      <c r="QN717" s="53"/>
      <c r="QO717" s="53"/>
      <c r="QP717" s="53"/>
      <c r="QQ717" s="53"/>
      <c r="QR717" s="53"/>
      <c r="QS717" s="53"/>
      <c r="QT717" s="53"/>
      <c r="QU717" s="53"/>
      <c r="QV717" s="53"/>
      <c r="QW717" s="53"/>
      <c r="QX717" s="53"/>
      <c r="QY717" s="53"/>
      <c r="QZ717" s="53"/>
      <c r="RA717" s="53"/>
      <c r="RB717" s="53"/>
      <c r="RC717" s="53"/>
      <c r="RD717" s="53"/>
      <c r="RE717" s="53"/>
      <c r="RF717" s="53"/>
      <c r="RG717" s="53"/>
      <c r="RH717" s="53"/>
      <c r="RI717" s="53"/>
      <c r="RJ717" s="53"/>
      <c r="RK717" s="53"/>
      <c r="RL717" s="53"/>
      <c r="RM717" s="53"/>
      <c r="RN717" s="53"/>
      <c r="RO717" s="53"/>
      <c r="RP717" s="53"/>
      <c r="RQ717" s="53"/>
      <c r="RR717" s="53"/>
      <c r="RS717" s="53"/>
      <c r="RT717" s="53"/>
      <c r="RU717" s="53"/>
      <c r="RV717" s="53"/>
      <c r="RW717" s="53"/>
      <c r="RX717" s="53"/>
      <c r="RY717" s="53"/>
      <c r="RZ717" s="53"/>
      <c r="SA717" s="53"/>
      <c r="SB717" s="53"/>
      <c r="SC717" s="53"/>
      <c r="SD717" s="53"/>
      <c r="SE717" s="53"/>
      <c r="SF717" s="53"/>
      <c r="SG717" s="53"/>
      <c r="SH717" s="53"/>
      <c r="SI717" s="53"/>
      <c r="SJ717" s="53"/>
      <c r="SK717" s="53"/>
      <c r="SL717" s="53"/>
      <c r="SM717" s="53"/>
      <c r="SN717" s="53"/>
      <c r="SO717" s="53"/>
      <c r="SP717" s="53"/>
      <c r="SQ717" s="53"/>
      <c r="SR717" s="53"/>
      <c r="SS717" s="53"/>
      <c r="ST717" s="53"/>
      <c r="SU717" s="53"/>
      <c r="SV717" s="53"/>
      <c r="SW717" s="53"/>
      <c r="SX717" s="53"/>
      <c r="SY717" s="53"/>
      <c r="SZ717" s="53"/>
      <c r="TA717" s="53"/>
      <c r="TB717" s="53"/>
      <c r="TC717" s="53"/>
      <c r="TD717" s="53"/>
      <c r="TE717" s="53"/>
      <c r="TF717" s="53"/>
      <c r="TG717" s="53"/>
      <c r="TH717" s="53"/>
      <c r="TI717" s="53"/>
      <c r="TJ717" s="53"/>
      <c r="TK717" s="53"/>
      <c r="TL717" s="53"/>
      <c r="TM717" s="53"/>
      <c r="TN717" s="53"/>
      <c r="TO717" s="53"/>
      <c r="TP717" s="53"/>
      <c r="TQ717" s="53"/>
      <c r="TR717" s="53"/>
      <c r="TS717" s="53"/>
      <c r="TT717" s="53"/>
      <c r="TU717" s="53"/>
      <c r="TV717" s="53"/>
      <c r="TW717" s="53"/>
      <c r="TX717" s="53"/>
      <c r="TY717" s="53"/>
      <c r="TZ717" s="53"/>
      <c r="UA717" s="53"/>
      <c r="UB717" s="53"/>
      <c r="UC717" s="53"/>
      <c r="UD717" s="53"/>
      <c r="UE717" s="53"/>
      <c r="UF717" s="53"/>
      <c r="UG717" s="53"/>
    </row>
    <row r="718" spans="12:553" s="19" customFormat="1" ht="15.75" customHeight="1" x14ac:dyDescent="0.2">
      <c r="L718" s="66"/>
      <c r="M718" s="66"/>
      <c r="N718" s="52"/>
      <c r="O718" s="53"/>
      <c r="P718" s="53"/>
      <c r="Q718" s="53"/>
      <c r="R718" s="53"/>
      <c r="S718" s="53"/>
      <c r="T718" s="53"/>
      <c r="U718" s="53"/>
      <c r="V718" s="53"/>
      <c r="W718" s="53"/>
      <c r="X718" s="53"/>
      <c r="Y718" s="53"/>
      <c r="Z718" s="53"/>
      <c r="AA718" s="53"/>
      <c r="AB718" s="53"/>
      <c r="AC718" s="53"/>
      <c r="AD718" s="53"/>
      <c r="AE718" s="53"/>
      <c r="AF718" s="53"/>
      <c r="AG718" s="53"/>
      <c r="AH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c r="BM718" s="53"/>
      <c r="BN718" s="53"/>
      <c r="BO718" s="53"/>
      <c r="BP718" s="53"/>
      <c r="BQ718" s="53"/>
      <c r="BR718" s="53"/>
      <c r="BS718" s="53"/>
      <c r="BT718" s="53"/>
      <c r="BU718" s="53"/>
      <c r="BV718" s="53"/>
      <c r="BW718" s="53"/>
      <c r="BX718" s="53"/>
      <c r="BY718" s="53"/>
      <c r="BZ718" s="53"/>
      <c r="CA718" s="53"/>
      <c r="CB718" s="53"/>
      <c r="CC718" s="53"/>
      <c r="CD718" s="53"/>
      <c r="CE718" s="53"/>
      <c r="CF718" s="53"/>
      <c r="CG718" s="53"/>
      <c r="CH718" s="53"/>
      <c r="CI718" s="53"/>
      <c r="CJ718" s="53"/>
      <c r="CK718" s="53"/>
      <c r="CL718" s="53"/>
      <c r="CM718" s="53"/>
      <c r="CN718" s="53"/>
      <c r="CO718" s="53"/>
      <c r="CP718" s="53"/>
      <c r="CQ718" s="53"/>
      <c r="CR718" s="53"/>
      <c r="CS718" s="53"/>
      <c r="CT718" s="53"/>
      <c r="CU718" s="53"/>
      <c r="CV718" s="53"/>
      <c r="CW718" s="53"/>
      <c r="CX718" s="53"/>
      <c r="CY718" s="53"/>
      <c r="CZ718" s="53"/>
      <c r="DA718" s="53"/>
      <c r="DB718" s="53"/>
      <c r="DC718" s="53"/>
      <c r="DD718" s="53"/>
      <c r="DE718" s="53"/>
      <c r="DF718" s="53"/>
      <c r="DG718" s="53"/>
      <c r="DH718" s="53"/>
      <c r="DI718" s="53"/>
      <c r="DJ718" s="53"/>
      <c r="DK718" s="53"/>
      <c r="DL718" s="53"/>
      <c r="DM718" s="53"/>
      <c r="DN718" s="53"/>
      <c r="DO718" s="53"/>
      <c r="DP718" s="53"/>
      <c r="DQ718" s="53"/>
      <c r="DR718" s="53"/>
      <c r="DS718" s="53"/>
      <c r="DT718" s="53"/>
      <c r="DU718" s="53"/>
      <c r="DV718" s="53"/>
      <c r="DW718" s="53"/>
      <c r="DX718" s="53"/>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3"/>
      <c r="FK718" s="53"/>
      <c r="FL718" s="53"/>
      <c r="FM718" s="53"/>
      <c r="FN718" s="53"/>
      <c r="FO718" s="53"/>
      <c r="FP718" s="53"/>
      <c r="FQ718" s="53"/>
      <c r="FR718" s="53"/>
      <c r="FS718" s="53"/>
      <c r="FT718" s="53"/>
      <c r="FU718" s="53"/>
      <c r="FV718" s="53"/>
      <c r="FW718" s="53"/>
      <c r="FX718" s="53"/>
      <c r="FY718" s="53"/>
      <c r="FZ718" s="53"/>
      <c r="GA718" s="53"/>
      <c r="GB718" s="53"/>
      <c r="GC718" s="53"/>
      <c r="GD718" s="53"/>
      <c r="GE718" s="53"/>
      <c r="GF718" s="53"/>
      <c r="GG718" s="53"/>
      <c r="GH718" s="53"/>
      <c r="GI718" s="53"/>
      <c r="GJ718" s="53"/>
      <c r="GK718" s="53"/>
      <c r="GL718" s="53"/>
      <c r="GM718" s="53"/>
      <c r="GN718" s="53"/>
      <c r="GO718" s="53"/>
      <c r="GP718" s="53"/>
      <c r="GQ718" s="53"/>
      <c r="GR718" s="53"/>
      <c r="GS718" s="53"/>
      <c r="GT718" s="53"/>
      <c r="GU718" s="53"/>
      <c r="GV718" s="53"/>
      <c r="GW718" s="53"/>
      <c r="GX718" s="53"/>
      <c r="GY718" s="53"/>
      <c r="GZ718" s="53"/>
      <c r="HA718" s="53"/>
      <c r="HB718" s="53"/>
      <c r="HC718" s="53"/>
      <c r="HD718" s="53"/>
      <c r="HE718" s="53"/>
      <c r="HF718" s="53"/>
      <c r="HG718" s="53"/>
      <c r="HH718" s="53"/>
      <c r="HI718" s="53"/>
      <c r="HJ718" s="53"/>
      <c r="HK718" s="53"/>
      <c r="HL718" s="53"/>
      <c r="HM718" s="53"/>
      <c r="HN718" s="53"/>
      <c r="HO718" s="53"/>
      <c r="HP718" s="53"/>
      <c r="HQ718" s="53"/>
      <c r="HR718" s="53"/>
      <c r="HS718" s="53"/>
      <c r="HT718" s="53"/>
      <c r="HU718" s="53"/>
      <c r="HV718" s="53"/>
      <c r="HW718" s="53"/>
      <c r="HX718" s="53"/>
      <c r="HY718" s="53"/>
      <c r="HZ718" s="53"/>
      <c r="IA718" s="53"/>
      <c r="IB718" s="53"/>
      <c r="IC718" s="53"/>
      <c r="ID718" s="53"/>
      <c r="IE718" s="53"/>
      <c r="IF718" s="53"/>
      <c r="IG718" s="53"/>
      <c r="IH718" s="53"/>
      <c r="II718" s="53"/>
      <c r="IJ718" s="53"/>
      <c r="IK718" s="53"/>
      <c r="IL718" s="53"/>
      <c r="IM718" s="53"/>
      <c r="IN718" s="53"/>
      <c r="IO718" s="53"/>
      <c r="IP718" s="53"/>
      <c r="IQ718" s="53"/>
      <c r="IR718" s="53"/>
      <c r="IS718" s="53"/>
      <c r="IT718" s="53"/>
      <c r="IU718" s="53"/>
      <c r="IV718" s="53"/>
      <c r="IW718" s="53"/>
      <c r="IX718" s="53"/>
      <c r="IY718" s="53"/>
      <c r="IZ718" s="53"/>
      <c r="JA718" s="53"/>
      <c r="JB718" s="53"/>
      <c r="JC718" s="53"/>
      <c r="JD718" s="53"/>
      <c r="JE718" s="53"/>
      <c r="JF718" s="53"/>
      <c r="JG718" s="53"/>
      <c r="JH718" s="53"/>
      <c r="JI718" s="53"/>
      <c r="JJ718" s="53"/>
      <c r="JK718" s="53"/>
      <c r="JL718" s="53"/>
      <c r="JM718" s="53"/>
      <c r="JN718" s="53"/>
      <c r="JO718" s="53"/>
      <c r="JP718" s="53"/>
      <c r="JQ718" s="53"/>
      <c r="JR718" s="53"/>
      <c r="JS718" s="53"/>
      <c r="JT718" s="53"/>
      <c r="JU718" s="53"/>
      <c r="JV718" s="53"/>
      <c r="JW718" s="53"/>
      <c r="JX718" s="53"/>
      <c r="JY718" s="53"/>
      <c r="JZ718" s="53"/>
      <c r="KA718" s="53"/>
      <c r="KB718" s="53"/>
      <c r="KC718" s="53"/>
      <c r="KD718" s="53"/>
      <c r="KE718" s="53"/>
      <c r="KF718" s="53"/>
      <c r="KG718" s="53"/>
      <c r="KH718" s="53"/>
      <c r="KI718" s="53"/>
      <c r="KJ718" s="53"/>
      <c r="KK718" s="53"/>
      <c r="KL718" s="53"/>
      <c r="KM718" s="53"/>
      <c r="KN718" s="53"/>
      <c r="KO718" s="53"/>
      <c r="KP718" s="53"/>
      <c r="KQ718" s="53"/>
      <c r="KR718" s="53"/>
      <c r="KS718" s="53"/>
      <c r="KT718" s="53"/>
      <c r="KU718" s="53"/>
      <c r="KV718" s="53"/>
      <c r="KW718" s="53"/>
      <c r="KX718" s="53"/>
      <c r="KY718" s="53"/>
      <c r="KZ718" s="53"/>
      <c r="LA718" s="53"/>
      <c r="LB718" s="53"/>
      <c r="LC718" s="53"/>
      <c r="LD718" s="53"/>
      <c r="LE718" s="53"/>
      <c r="LF718" s="53"/>
      <c r="LG718" s="53"/>
      <c r="LH718" s="53"/>
      <c r="LI718" s="53"/>
      <c r="LJ718" s="53"/>
      <c r="LK718" s="53"/>
      <c r="LL718" s="53"/>
      <c r="LM718" s="53"/>
      <c r="LN718" s="53"/>
      <c r="LO718" s="53"/>
      <c r="LP718" s="53"/>
      <c r="LQ718" s="53"/>
      <c r="LR718" s="53"/>
      <c r="LS718" s="53"/>
      <c r="LT718" s="53"/>
      <c r="LU718" s="53"/>
      <c r="LV718" s="53"/>
      <c r="LW718" s="53"/>
      <c r="LX718" s="53"/>
      <c r="LY718" s="53"/>
      <c r="LZ718" s="53"/>
      <c r="MA718" s="53"/>
      <c r="MB718" s="53"/>
      <c r="MC718" s="53"/>
      <c r="MD718" s="53"/>
      <c r="ME718" s="53"/>
      <c r="MF718" s="53"/>
      <c r="MG718" s="53"/>
      <c r="MH718" s="53"/>
      <c r="MI718" s="53"/>
      <c r="MJ718" s="53"/>
      <c r="MK718" s="53"/>
      <c r="ML718" s="53"/>
      <c r="MM718" s="53"/>
      <c r="MN718" s="53"/>
      <c r="MO718" s="53"/>
      <c r="MP718" s="53"/>
      <c r="MQ718" s="53"/>
      <c r="MR718" s="53"/>
      <c r="MS718" s="53"/>
      <c r="MT718" s="53"/>
      <c r="MU718" s="53"/>
      <c r="MV718" s="53"/>
      <c r="MW718" s="53"/>
      <c r="MX718" s="53"/>
      <c r="MY718" s="53"/>
      <c r="MZ718" s="53"/>
      <c r="NA718" s="53"/>
      <c r="NB718" s="53"/>
      <c r="NC718" s="53"/>
      <c r="ND718" s="53"/>
      <c r="NE718" s="53"/>
      <c r="NF718" s="53"/>
      <c r="NG718" s="53"/>
      <c r="NH718" s="53"/>
      <c r="NI718" s="53"/>
      <c r="NJ718" s="53"/>
      <c r="NK718" s="53"/>
      <c r="NL718" s="53"/>
      <c r="NM718" s="53"/>
      <c r="NN718" s="53"/>
      <c r="NO718" s="53"/>
      <c r="NP718" s="53"/>
      <c r="NQ718" s="53"/>
      <c r="NR718" s="53"/>
      <c r="NS718" s="53"/>
      <c r="NT718" s="53"/>
      <c r="NU718" s="53"/>
      <c r="NV718" s="53"/>
      <c r="NW718" s="53"/>
      <c r="NX718" s="53"/>
      <c r="NY718" s="53"/>
      <c r="NZ718" s="53"/>
      <c r="OA718" s="53"/>
      <c r="OB718" s="53"/>
      <c r="OC718" s="53"/>
      <c r="OD718" s="53"/>
      <c r="OE718" s="53"/>
      <c r="OF718" s="53"/>
      <c r="OG718" s="53"/>
      <c r="OH718" s="53"/>
      <c r="OI718" s="53"/>
      <c r="OJ718" s="53"/>
      <c r="OK718" s="53"/>
      <c r="OL718" s="53"/>
      <c r="OM718" s="53"/>
      <c r="ON718" s="53"/>
      <c r="OO718" s="53"/>
      <c r="OP718" s="53"/>
      <c r="OQ718" s="53"/>
      <c r="OR718" s="53"/>
      <c r="OS718" s="53"/>
      <c r="OT718" s="53"/>
      <c r="OU718" s="53"/>
      <c r="OV718" s="53"/>
      <c r="OW718" s="53"/>
      <c r="OX718" s="53"/>
      <c r="OY718" s="53"/>
      <c r="OZ718" s="53"/>
      <c r="PA718" s="53"/>
      <c r="PB718" s="53"/>
      <c r="PC718" s="53"/>
      <c r="PD718" s="53"/>
      <c r="PE718" s="53"/>
      <c r="PF718" s="53"/>
      <c r="PG718" s="53"/>
      <c r="PH718" s="53"/>
      <c r="PI718" s="53"/>
      <c r="PJ718" s="53"/>
      <c r="PK718" s="53"/>
      <c r="PL718" s="53"/>
      <c r="PM718" s="53"/>
      <c r="PN718" s="53"/>
      <c r="PO718" s="53"/>
      <c r="PP718" s="53"/>
      <c r="PQ718" s="53"/>
      <c r="PR718" s="53"/>
      <c r="PS718" s="53"/>
      <c r="PT718" s="53"/>
      <c r="PU718" s="53"/>
      <c r="PV718" s="53"/>
      <c r="PW718" s="53"/>
      <c r="PX718" s="53"/>
      <c r="PY718" s="53"/>
      <c r="PZ718" s="53"/>
      <c r="QA718" s="53"/>
      <c r="QB718" s="53"/>
      <c r="QC718" s="53"/>
      <c r="QD718" s="53"/>
      <c r="QE718" s="53"/>
      <c r="QF718" s="53"/>
      <c r="QG718" s="53"/>
      <c r="QH718" s="53"/>
      <c r="QI718" s="53"/>
      <c r="QJ718" s="53"/>
      <c r="QK718" s="53"/>
      <c r="QL718" s="53"/>
      <c r="QM718" s="53"/>
      <c r="QN718" s="53"/>
      <c r="QO718" s="53"/>
      <c r="QP718" s="53"/>
      <c r="QQ718" s="53"/>
      <c r="QR718" s="53"/>
      <c r="QS718" s="53"/>
      <c r="QT718" s="53"/>
      <c r="QU718" s="53"/>
      <c r="QV718" s="53"/>
      <c r="QW718" s="53"/>
      <c r="QX718" s="53"/>
      <c r="QY718" s="53"/>
      <c r="QZ718" s="53"/>
      <c r="RA718" s="53"/>
      <c r="RB718" s="53"/>
      <c r="RC718" s="53"/>
      <c r="RD718" s="53"/>
      <c r="RE718" s="53"/>
      <c r="RF718" s="53"/>
      <c r="RG718" s="53"/>
      <c r="RH718" s="53"/>
      <c r="RI718" s="53"/>
      <c r="RJ718" s="53"/>
      <c r="RK718" s="53"/>
      <c r="RL718" s="53"/>
      <c r="RM718" s="53"/>
      <c r="RN718" s="53"/>
      <c r="RO718" s="53"/>
      <c r="RP718" s="53"/>
      <c r="RQ718" s="53"/>
      <c r="RR718" s="53"/>
      <c r="RS718" s="53"/>
      <c r="RT718" s="53"/>
      <c r="RU718" s="53"/>
      <c r="RV718" s="53"/>
      <c r="RW718" s="53"/>
      <c r="RX718" s="53"/>
      <c r="RY718" s="53"/>
      <c r="RZ718" s="53"/>
      <c r="SA718" s="53"/>
      <c r="SB718" s="53"/>
      <c r="SC718" s="53"/>
      <c r="SD718" s="53"/>
      <c r="SE718" s="53"/>
      <c r="SF718" s="53"/>
      <c r="SG718" s="53"/>
      <c r="SH718" s="53"/>
      <c r="SI718" s="53"/>
      <c r="SJ718" s="53"/>
      <c r="SK718" s="53"/>
      <c r="SL718" s="53"/>
      <c r="SM718" s="53"/>
      <c r="SN718" s="53"/>
      <c r="SO718" s="53"/>
      <c r="SP718" s="53"/>
      <c r="SQ718" s="53"/>
      <c r="SR718" s="53"/>
      <c r="SS718" s="53"/>
      <c r="ST718" s="53"/>
      <c r="SU718" s="53"/>
      <c r="SV718" s="53"/>
      <c r="SW718" s="53"/>
      <c r="SX718" s="53"/>
      <c r="SY718" s="53"/>
      <c r="SZ718" s="53"/>
      <c r="TA718" s="53"/>
      <c r="TB718" s="53"/>
      <c r="TC718" s="53"/>
      <c r="TD718" s="53"/>
      <c r="TE718" s="53"/>
      <c r="TF718" s="53"/>
      <c r="TG718" s="53"/>
      <c r="TH718" s="53"/>
      <c r="TI718" s="53"/>
      <c r="TJ718" s="53"/>
      <c r="TK718" s="53"/>
      <c r="TL718" s="53"/>
      <c r="TM718" s="53"/>
      <c r="TN718" s="53"/>
      <c r="TO718" s="53"/>
      <c r="TP718" s="53"/>
      <c r="TQ718" s="53"/>
      <c r="TR718" s="53"/>
      <c r="TS718" s="53"/>
      <c r="TT718" s="53"/>
      <c r="TU718" s="53"/>
      <c r="TV718" s="53"/>
      <c r="TW718" s="53"/>
      <c r="TX718" s="53"/>
      <c r="TY718" s="53"/>
      <c r="TZ718" s="53"/>
      <c r="UA718" s="53"/>
      <c r="UB718" s="53"/>
      <c r="UC718" s="53"/>
      <c r="UD718" s="53"/>
      <c r="UE718" s="53"/>
      <c r="UF718" s="53"/>
      <c r="UG718" s="53"/>
    </row>
    <row r="719" spans="12:553" s="19" customFormat="1" ht="15.75" customHeight="1" x14ac:dyDescent="0.2">
      <c r="L719" s="66"/>
      <c r="M719" s="66"/>
      <c r="N719" s="52"/>
      <c r="O719" s="53"/>
      <c r="P719" s="53"/>
      <c r="Q719" s="53"/>
      <c r="R719" s="53"/>
      <c r="S719" s="53"/>
      <c r="T719" s="53"/>
      <c r="U719" s="53"/>
      <c r="V719" s="53"/>
      <c r="W719" s="53"/>
      <c r="X719" s="53"/>
      <c r="Y719" s="53"/>
      <c r="Z719" s="53"/>
      <c r="AA719" s="53"/>
      <c r="AB719" s="53"/>
      <c r="AC719" s="53"/>
      <c r="AD719" s="53"/>
      <c r="AE719" s="53"/>
      <c r="AF719" s="53"/>
      <c r="AG719" s="53"/>
      <c r="AH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c r="BM719" s="53"/>
      <c r="BN719" s="53"/>
      <c r="BO719" s="53"/>
      <c r="BP719" s="53"/>
      <c r="BQ719" s="53"/>
      <c r="BR719" s="53"/>
      <c r="BS719" s="53"/>
      <c r="BT719" s="53"/>
      <c r="BU719" s="53"/>
      <c r="BV719" s="53"/>
      <c r="BW719" s="53"/>
      <c r="BX719" s="53"/>
      <c r="BY719" s="53"/>
      <c r="BZ719" s="53"/>
      <c r="CA719" s="53"/>
      <c r="CB719" s="53"/>
      <c r="CC719" s="53"/>
      <c r="CD719" s="53"/>
      <c r="CE719" s="53"/>
      <c r="CF719" s="53"/>
      <c r="CG719" s="53"/>
      <c r="CH719" s="53"/>
      <c r="CI719" s="53"/>
      <c r="CJ719" s="53"/>
      <c r="CK719" s="53"/>
      <c r="CL719" s="53"/>
      <c r="CM719" s="53"/>
      <c r="CN719" s="53"/>
      <c r="CO719" s="53"/>
      <c r="CP719" s="53"/>
      <c r="CQ719" s="53"/>
      <c r="CR719" s="53"/>
      <c r="CS719" s="53"/>
      <c r="CT719" s="53"/>
      <c r="CU719" s="53"/>
      <c r="CV719" s="53"/>
      <c r="CW719" s="53"/>
      <c r="CX719" s="53"/>
      <c r="CY719" s="53"/>
      <c r="CZ719" s="53"/>
      <c r="DA719" s="53"/>
      <c r="DB719" s="53"/>
      <c r="DC719" s="53"/>
      <c r="DD719" s="53"/>
      <c r="DE719" s="53"/>
      <c r="DF719" s="53"/>
      <c r="DG719" s="53"/>
      <c r="DH719" s="53"/>
      <c r="DI719" s="53"/>
      <c r="DJ719" s="53"/>
      <c r="DK719" s="53"/>
      <c r="DL719" s="53"/>
      <c r="DM719" s="53"/>
      <c r="DN719" s="53"/>
      <c r="DO719" s="53"/>
      <c r="DP719" s="53"/>
      <c r="DQ719" s="53"/>
      <c r="DR719" s="53"/>
      <c r="DS719" s="53"/>
      <c r="DT719" s="53"/>
      <c r="DU719" s="53"/>
      <c r="DV719" s="53"/>
      <c r="DW719" s="53"/>
      <c r="DX719" s="53"/>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3"/>
      <c r="FK719" s="53"/>
      <c r="FL719" s="53"/>
      <c r="FM719" s="53"/>
      <c r="FN719" s="53"/>
      <c r="FO719" s="53"/>
      <c r="FP719" s="53"/>
      <c r="FQ719" s="53"/>
      <c r="FR719" s="53"/>
      <c r="FS719" s="53"/>
      <c r="FT719" s="53"/>
      <c r="FU719" s="53"/>
      <c r="FV719" s="53"/>
      <c r="FW719" s="53"/>
      <c r="FX719" s="53"/>
      <c r="FY719" s="53"/>
      <c r="FZ719" s="53"/>
      <c r="GA719" s="53"/>
      <c r="GB719" s="53"/>
      <c r="GC719" s="53"/>
      <c r="GD719" s="53"/>
      <c r="GE719" s="53"/>
      <c r="GF719" s="53"/>
      <c r="GG719" s="53"/>
      <c r="GH719" s="53"/>
      <c r="GI719" s="53"/>
      <c r="GJ719" s="53"/>
      <c r="GK719" s="53"/>
      <c r="GL719" s="53"/>
      <c r="GM719" s="53"/>
      <c r="GN719" s="53"/>
      <c r="GO719" s="53"/>
      <c r="GP719" s="53"/>
      <c r="GQ719" s="53"/>
      <c r="GR719" s="53"/>
      <c r="GS719" s="53"/>
      <c r="GT719" s="53"/>
      <c r="GU719" s="53"/>
      <c r="GV719" s="53"/>
      <c r="GW719" s="53"/>
      <c r="GX719" s="53"/>
      <c r="GY719" s="53"/>
      <c r="GZ719" s="53"/>
      <c r="HA719" s="53"/>
      <c r="HB719" s="53"/>
      <c r="HC719" s="53"/>
      <c r="HD719" s="53"/>
      <c r="HE719" s="53"/>
      <c r="HF719" s="53"/>
      <c r="HG719" s="53"/>
      <c r="HH719" s="53"/>
      <c r="HI719" s="53"/>
      <c r="HJ719" s="53"/>
      <c r="HK719" s="53"/>
      <c r="HL719" s="53"/>
      <c r="HM719" s="53"/>
      <c r="HN719" s="53"/>
      <c r="HO719" s="53"/>
      <c r="HP719" s="53"/>
      <c r="HQ719" s="53"/>
      <c r="HR719" s="53"/>
      <c r="HS719" s="53"/>
      <c r="HT719" s="53"/>
      <c r="HU719" s="53"/>
      <c r="HV719" s="53"/>
      <c r="HW719" s="53"/>
      <c r="HX719" s="53"/>
      <c r="HY719" s="53"/>
      <c r="HZ719" s="53"/>
      <c r="IA719" s="53"/>
      <c r="IB719" s="53"/>
      <c r="IC719" s="53"/>
      <c r="ID719" s="53"/>
      <c r="IE719" s="53"/>
      <c r="IF719" s="53"/>
      <c r="IG719" s="53"/>
      <c r="IH719" s="53"/>
      <c r="II719" s="53"/>
      <c r="IJ719" s="53"/>
      <c r="IK719" s="53"/>
      <c r="IL719" s="53"/>
      <c r="IM719" s="53"/>
      <c r="IN719" s="53"/>
      <c r="IO719" s="53"/>
      <c r="IP719" s="53"/>
      <c r="IQ719" s="53"/>
      <c r="IR719" s="53"/>
      <c r="IS719" s="53"/>
      <c r="IT719" s="53"/>
      <c r="IU719" s="53"/>
      <c r="IV719" s="53"/>
      <c r="IW719" s="53"/>
      <c r="IX719" s="53"/>
      <c r="IY719" s="53"/>
      <c r="IZ719" s="53"/>
      <c r="JA719" s="53"/>
      <c r="JB719" s="53"/>
      <c r="JC719" s="53"/>
      <c r="JD719" s="53"/>
      <c r="JE719" s="53"/>
      <c r="JF719" s="53"/>
      <c r="JG719" s="53"/>
      <c r="JH719" s="53"/>
      <c r="JI719" s="53"/>
      <c r="JJ719" s="53"/>
      <c r="JK719" s="53"/>
      <c r="JL719" s="53"/>
      <c r="JM719" s="53"/>
      <c r="JN719" s="53"/>
      <c r="JO719" s="53"/>
      <c r="JP719" s="53"/>
      <c r="JQ719" s="53"/>
      <c r="JR719" s="53"/>
      <c r="JS719" s="53"/>
      <c r="JT719" s="53"/>
      <c r="JU719" s="53"/>
      <c r="JV719" s="53"/>
      <c r="JW719" s="53"/>
      <c r="JX719" s="53"/>
      <c r="JY719" s="53"/>
      <c r="JZ719" s="53"/>
      <c r="KA719" s="53"/>
      <c r="KB719" s="53"/>
      <c r="KC719" s="53"/>
      <c r="KD719" s="53"/>
      <c r="KE719" s="53"/>
      <c r="KF719" s="53"/>
      <c r="KG719" s="53"/>
      <c r="KH719" s="53"/>
      <c r="KI719" s="53"/>
      <c r="KJ719" s="53"/>
      <c r="KK719" s="53"/>
      <c r="KL719" s="53"/>
      <c r="KM719" s="53"/>
      <c r="KN719" s="53"/>
      <c r="KO719" s="53"/>
      <c r="KP719" s="53"/>
      <c r="KQ719" s="53"/>
      <c r="KR719" s="53"/>
      <c r="KS719" s="53"/>
      <c r="KT719" s="53"/>
      <c r="KU719" s="53"/>
      <c r="KV719" s="53"/>
      <c r="KW719" s="53"/>
      <c r="KX719" s="53"/>
      <c r="KY719" s="53"/>
      <c r="KZ719" s="53"/>
      <c r="LA719" s="53"/>
      <c r="LB719" s="53"/>
      <c r="LC719" s="53"/>
      <c r="LD719" s="53"/>
      <c r="LE719" s="53"/>
      <c r="LF719" s="53"/>
      <c r="LG719" s="53"/>
      <c r="LH719" s="53"/>
      <c r="LI719" s="53"/>
      <c r="LJ719" s="53"/>
      <c r="LK719" s="53"/>
      <c r="LL719" s="53"/>
      <c r="LM719" s="53"/>
      <c r="LN719" s="53"/>
      <c r="LO719" s="53"/>
      <c r="LP719" s="53"/>
      <c r="LQ719" s="53"/>
      <c r="LR719" s="53"/>
      <c r="LS719" s="53"/>
      <c r="LT719" s="53"/>
      <c r="LU719" s="53"/>
      <c r="LV719" s="53"/>
      <c r="LW719" s="53"/>
      <c r="LX719" s="53"/>
      <c r="LY719" s="53"/>
      <c r="LZ719" s="53"/>
      <c r="MA719" s="53"/>
      <c r="MB719" s="53"/>
      <c r="MC719" s="53"/>
      <c r="MD719" s="53"/>
      <c r="ME719" s="53"/>
      <c r="MF719" s="53"/>
      <c r="MG719" s="53"/>
      <c r="MH719" s="53"/>
      <c r="MI719" s="53"/>
      <c r="MJ719" s="53"/>
      <c r="MK719" s="53"/>
      <c r="ML719" s="53"/>
      <c r="MM719" s="53"/>
      <c r="MN719" s="53"/>
      <c r="MO719" s="53"/>
      <c r="MP719" s="53"/>
      <c r="MQ719" s="53"/>
      <c r="MR719" s="53"/>
      <c r="MS719" s="53"/>
      <c r="MT719" s="53"/>
      <c r="MU719" s="53"/>
      <c r="MV719" s="53"/>
      <c r="MW719" s="53"/>
      <c r="MX719" s="53"/>
      <c r="MY719" s="53"/>
      <c r="MZ719" s="53"/>
      <c r="NA719" s="53"/>
      <c r="NB719" s="53"/>
      <c r="NC719" s="53"/>
      <c r="ND719" s="53"/>
      <c r="NE719" s="53"/>
      <c r="NF719" s="53"/>
      <c r="NG719" s="53"/>
      <c r="NH719" s="53"/>
      <c r="NI719" s="53"/>
      <c r="NJ719" s="53"/>
      <c r="NK719" s="53"/>
      <c r="NL719" s="53"/>
      <c r="NM719" s="53"/>
      <c r="NN719" s="53"/>
      <c r="NO719" s="53"/>
      <c r="NP719" s="53"/>
      <c r="NQ719" s="53"/>
      <c r="NR719" s="53"/>
      <c r="NS719" s="53"/>
      <c r="NT719" s="53"/>
      <c r="NU719" s="53"/>
      <c r="NV719" s="53"/>
      <c r="NW719" s="53"/>
      <c r="NX719" s="53"/>
      <c r="NY719" s="53"/>
      <c r="NZ719" s="53"/>
      <c r="OA719" s="53"/>
      <c r="OB719" s="53"/>
      <c r="OC719" s="53"/>
      <c r="OD719" s="53"/>
      <c r="OE719" s="53"/>
      <c r="OF719" s="53"/>
      <c r="OG719" s="53"/>
      <c r="OH719" s="53"/>
      <c r="OI719" s="53"/>
      <c r="OJ719" s="53"/>
      <c r="OK719" s="53"/>
      <c r="OL719" s="53"/>
      <c r="OM719" s="53"/>
      <c r="ON719" s="53"/>
      <c r="OO719" s="53"/>
      <c r="OP719" s="53"/>
      <c r="OQ719" s="53"/>
      <c r="OR719" s="53"/>
      <c r="OS719" s="53"/>
      <c r="OT719" s="53"/>
      <c r="OU719" s="53"/>
      <c r="OV719" s="53"/>
      <c r="OW719" s="53"/>
      <c r="OX719" s="53"/>
      <c r="OY719" s="53"/>
      <c r="OZ719" s="53"/>
      <c r="PA719" s="53"/>
      <c r="PB719" s="53"/>
      <c r="PC719" s="53"/>
      <c r="PD719" s="53"/>
      <c r="PE719" s="53"/>
      <c r="PF719" s="53"/>
      <c r="PG719" s="53"/>
      <c r="PH719" s="53"/>
      <c r="PI719" s="53"/>
      <c r="PJ719" s="53"/>
      <c r="PK719" s="53"/>
      <c r="PL719" s="53"/>
      <c r="PM719" s="53"/>
      <c r="PN719" s="53"/>
      <c r="PO719" s="53"/>
      <c r="PP719" s="53"/>
      <c r="PQ719" s="53"/>
      <c r="PR719" s="53"/>
      <c r="PS719" s="53"/>
      <c r="PT719" s="53"/>
      <c r="PU719" s="53"/>
      <c r="PV719" s="53"/>
      <c r="PW719" s="53"/>
      <c r="PX719" s="53"/>
      <c r="PY719" s="53"/>
      <c r="PZ719" s="53"/>
      <c r="QA719" s="53"/>
      <c r="QB719" s="53"/>
      <c r="QC719" s="53"/>
      <c r="QD719" s="53"/>
      <c r="QE719" s="53"/>
      <c r="QF719" s="53"/>
      <c r="QG719" s="53"/>
      <c r="QH719" s="53"/>
      <c r="QI719" s="53"/>
      <c r="QJ719" s="53"/>
      <c r="QK719" s="53"/>
      <c r="QL719" s="53"/>
      <c r="QM719" s="53"/>
      <c r="QN719" s="53"/>
      <c r="QO719" s="53"/>
      <c r="QP719" s="53"/>
      <c r="QQ719" s="53"/>
      <c r="QR719" s="53"/>
      <c r="QS719" s="53"/>
      <c r="QT719" s="53"/>
      <c r="QU719" s="53"/>
      <c r="QV719" s="53"/>
      <c r="QW719" s="53"/>
      <c r="QX719" s="53"/>
      <c r="QY719" s="53"/>
      <c r="QZ719" s="53"/>
      <c r="RA719" s="53"/>
      <c r="RB719" s="53"/>
      <c r="RC719" s="53"/>
      <c r="RD719" s="53"/>
      <c r="RE719" s="53"/>
      <c r="RF719" s="53"/>
      <c r="RG719" s="53"/>
      <c r="RH719" s="53"/>
      <c r="RI719" s="53"/>
      <c r="RJ719" s="53"/>
      <c r="RK719" s="53"/>
      <c r="RL719" s="53"/>
      <c r="RM719" s="53"/>
      <c r="RN719" s="53"/>
      <c r="RO719" s="53"/>
      <c r="RP719" s="53"/>
      <c r="RQ719" s="53"/>
      <c r="RR719" s="53"/>
      <c r="RS719" s="53"/>
      <c r="RT719" s="53"/>
      <c r="RU719" s="53"/>
      <c r="RV719" s="53"/>
      <c r="RW719" s="53"/>
      <c r="RX719" s="53"/>
      <c r="RY719" s="53"/>
      <c r="RZ719" s="53"/>
      <c r="SA719" s="53"/>
      <c r="SB719" s="53"/>
      <c r="SC719" s="53"/>
      <c r="SD719" s="53"/>
      <c r="SE719" s="53"/>
      <c r="SF719" s="53"/>
      <c r="SG719" s="53"/>
      <c r="SH719" s="53"/>
      <c r="SI719" s="53"/>
      <c r="SJ719" s="53"/>
      <c r="SK719" s="53"/>
      <c r="SL719" s="53"/>
      <c r="SM719" s="53"/>
      <c r="SN719" s="53"/>
      <c r="SO719" s="53"/>
      <c r="SP719" s="53"/>
      <c r="SQ719" s="53"/>
      <c r="SR719" s="53"/>
      <c r="SS719" s="53"/>
      <c r="ST719" s="53"/>
      <c r="SU719" s="53"/>
      <c r="SV719" s="53"/>
      <c r="SW719" s="53"/>
      <c r="SX719" s="53"/>
      <c r="SY719" s="53"/>
      <c r="SZ719" s="53"/>
      <c r="TA719" s="53"/>
      <c r="TB719" s="53"/>
      <c r="TC719" s="53"/>
      <c r="TD719" s="53"/>
      <c r="TE719" s="53"/>
      <c r="TF719" s="53"/>
      <c r="TG719" s="53"/>
      <c r="TH719" s="53"/>
      <c r="TI719" s="53"/>
      <c r="TJ719" s="53"/>
      <c r="TK719" s="53"/>
      <c r="TL719" s="53"/>
      <c r="TM719" s="53"/>
      <c r="TN719" s="53"/>
      <c r="TO719" s="53"/>
      <c r="TP719" s="53"/>
      <c r="TQ719" s="53"/>
      <c r="TR719" s="53"/>
      <c r="TS719" s="53"/>
      <c r="TT719" s="53"/>
      <c r="TU719" s="53"/>
      <c r="TV719" s="53"/>
      <c r="TW719" s="53"/>
      <c r="TX719" s="53"/>
      <c r="TY719" s="53"/>
      <c r="TZ719" s="53"/>
      <c r="UA719" s="53"/>
      <c r="UB719" s="53"/>
      <c r="UC719" s="53"/>
      <c r="UD719" s="53"/>
      <c r="UE719" s="53"/>
      <c r="UF719" s="53"/>
      <c r="UG719" s="53"/>
    </row>
    <row r="720" spans="12:553" s="19" customFormat="1" ht="15.75" customHeight="1" x14ac:dyDescent="0.2">
      <c r="L720" s="66"/>
      <c r="M720" s="66"/>
      <c r="N720" s="52"/>
      <c r="O720" s="53"/>
      <c r="P720" s="53"/>
      <c r="Q720" s="53"/>
      <c r="R720" s="53"/>
      <c r="S720" s="53"/>
      <c r="T720" s="53"/>
      <c r="U720" s="53"/>
      <c r="V720" s="53"/>
      <c r="W720" s="53"/>
      <c r="X720" s="53"/>
      <c r="Y720" s="53"/>
      <c r="Z720" s="53"/>
      <c r="AA720" s="53"/>
      <c r="AB720" s="53"/>
      <c r="AC720" s="53"/>
      <c r="AD720" s="53"/>
      <c r="AE720" s="53"/>
      <c r="AF720" s="53"/>
      <c r="AG720" s="53"/>
      <c r="AH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c r="BM720" s="53"/>
      <c r="BN720" s="53"/>
      <c r="BO720" s="53"/>
      <c r="BP720" s="53"/>
      <c r="BQ720" s="53"/>
      <c r="BR720" s="53"/>
      <c r="BS720" s="53"/>
      <c r="BT720" s="53"/>
      <c r="BU720" s="53"/>
      <c r="BV720" s="53"/>
      <c r="BW720" s="53"/>
      <c r="BX720" s="53"/>
      <c r="BY720" s="53"/>
      <c r="BZ720" s="53"/>
      <c r="CA720" s="53"/>
      <c r="CB720" s="53"/>
      <c r="CC720" s="53"/>
      <c r="CD720" s="53"/>
      <c r="CE720" s="53"/>
      <c r="CF720" s="53"/>
      <c r="CG720" s="53"/>
      <c r="CH720" s="53"/>
      <c r="CI720" s="53"/>
      <c r="CJ720" s="53"/>
      <c r="CK720" s="53"/>
      <c r="CL720" s="53"/>
      <c r="CM720" s="53"/>
      <c r="CN720" s="53"/>
      <c r="CO720" s="53"/>
      <c r="CP720" s="53"/>
      <c r="CQ720" s="53"/>
      <c r="CR720" s="53"/>
      <c r="CS720" s="53"/>
      <c r="CT720" s="53"/>
      <c r="CU720" s="53"/>
      <c r="CV720" s="53"/>
      <c r="CW720" s="53"/>
      <c r="CX720" s="53"/>
      <c r="CY720" s="53"/>
      <c r="CZ720" s="53"/>
      <c r="DA720" s="53"/>
      <c r="DB720" s="53"/>
      <c r="DC720" s="53"/>
      <c r="DD720" s="53"/>
      <c r="DE720" s="53"/>
      <c r="DF720" s="53"/>
      <c r="DG720" s="53"/>
      <c r="DH720" s="53"/>
      <c r="DI720" s="53"/>
      <c r="DJ720" s="53"/>
      <c r="DK720" s="53"/>
      <c r="DL720" s="53"/>
      <c r="DM720" s="53"/>
      <c r="DN720" s="53"/>
      <c r="DO720" s="53"/>
      <c r="DP720" s="53"/>
      <c r="DQ720" s="53"/>
      <c r="DR720" s="53"/>
      <c r="DS720" s="53"/>
      <c r="DT720" s="53"/>
      <c r="DU720" s="53"/>
      <c r="DV720" s="53"/>
      <c r="DW720" s="53"/>
      <c r="DX720" s="53"/>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3"/>
      <c r="FK720" s="53"/>
      <c r="FL720" s="53"/>
      <c r="FM720" s="53"/>
      <c r="FN720" s="53"/>
      <c r="FO720" s="53"/>
      <c r="FP720" s="53"/>
      <c r="FQ720" s="53"/>
      <c r="FR720" s="53"/>
      <c r="FS720" s="53"/>
      <c r="FT720" s="53"/>
      <c r="FU720" s="53"/>
      <c r="FV720" s="53"/>
      <c r="FW720" s="53"/>
      <c r="FX720" s="53"/>
      <c r="FY720" s="53"/>
      <c r="FZ720" s="53"/>
      <c r="GA720" s="53"/>
      <c r="GB720" s="53"/>
      <c r="GC720" s="53"/>
      <c r="GD720" s="53"/>
      <c r="GE720" s="53"/>
      <c r="GF720" s="53"/>
      <c r="GG720" s="53"/>
      <c r="GH720" s="53"/>
      <c r="GI720" s="53"/>
      <c r="GJ720" s="53"/>
      <c r="GK720" s="53"/>
      <c r="GL720" s="53"/>
      <c r="GM720" s="53"/>
      <c r="GN720" s="53"/>
      <c r="GO720" s="53"/>
      <c r="GP720" s="53"/>
      <c r="GQ720" s="53"/>
      <c r="GR720" s="53"/>
      <c r="GS720" s="53"/>
      <c r="GT720" s="53"/>
      <c r="GU720" s="53"/>
      <c r="GV720" s="53"/>
      <c r="GW720" s="53"/>
      <c r="GX720" s="53"/>
      <c r="GY720" s="53"/>
      <c r="GZ720" s="53"/>
      <c r="HA720" s="53"/>
      <c r="HB720" s="53"/>
      <c r="HC720" s="53"/>
      <c r="HD720" s="53"/>
      <c r="HE720" s="53"/>
      <c r="HF720" s="53"/>
      <c r="HG720" s="53"/>
      <c r="HH720" s="53"/>
      <c r="HI720" s="53"/>
      <c r="HJ720" s="53"/>
      <c r="HK720" s="53"/>
      <c r="HL720" s="53"/>
      <c r="HM720" s="53"/>
      <c r="HN720" s="53"/>
      <c r="HO720" s="53"/>
      <c r="HP720" s="53"/>
      <c r="HQ720" s="53"/>
      <c r="HR720" s="53"/>
      <c r="HS720" s="53"/>
      <c r="HT720" s="53"/>
      <c r="HU720" s="53"/>
      <c r="HV720" s="53"/>
      <c r="HW720" s="53"/>
      <c r="HX720" s="53"/>
      <c r="HY720" s="53"/>
      <c r="HZ720" s="53"/>
      <c r="IA720" s="53"/>
      <c r="IB720" s="53"/>
      <c r="IC720" s="53"/>
      <c r="ID720" s="53"/>
      <c r="IE720" s="53"/>
      <c r="IF720" s="53"/>
      <c r="IG720" s="53"/>
      <c r="IH720" s="53"/>
      <c r="II720" s="53"/>
      <c r="IJ720" s="53"/>
      <c r="IK720" s="53"/>
      <c r="IL720" s="53"/>
      <c r="IM720" s="53"/>
      <c r="IN720" s="53"/>
      <c r="IO720" s="53"/>
      <c r="IP720" s="53"/>
      <c r="IQ720" s="53"/>
      <c r="IR720" s="53"/>
      <c r="IS720" s="53"/>
      <c r="IT720" s="53"/>
      <c r="IU720" s="53"/>
      <c r="IV720" s="53"/>
      <c r="IW720" s="53"/>
      <c r="IX720" s="53"/>
      <c r="IY720" s="53"/>
      <c r="IZ720" s="53"/>
      <c r="JA720" s="53"/>
      <c r="JB720" s="53"/>
      <c r="JC720" s="53"/>
      <c r="JD720" s="53"/>
      <c r="JE720" s="53"/>
      <c r="JF720" s="53"/>
      <c r="JG720" s="53"/>
      <c r="JH720" s="53"/>
      <c r="JI720" s="53"/>
      <c r="JJ720" s="53"/>
      <c r="JK720" s="53"/>
      <c r="JL720" s="53"/>
      <c r="JM720" s="53"/>
      <c r="JN720" s="53"/>
      <c r="JO720" s="53"/>
      <c r="JP720" s="53"/>
      <c r="JQ720" s="53"/>
      <c r="JR720" s="53"/>
      <c r="JS720" s="53"/>
      <c r="JT720" s="53"/>
      <c r="JU720" s="53"/>
      <c r="JV720" s="53"/>
      <c r="JW720" s="53"/>
      <c r="JX720" s="53"/>
      <c r="JY720" s="53"/>
      <c r="JZ720" s="53"/>
      <c r="KA720" s="53"/>
      <c r="KB720" s="53"/>
      <c r="KC720" s="53"/>
      <c r="KD720" s="53"/>
      <c r="KE720" s="53"/>
      <c r="KF720" s="53"/>
      <c r="KG720" s="53"/>
      <c r="KH720" s="53"/>
      <c r="KI720" s="53"/>
      <c r="KJ720" s="53"/>
      <c r="KK720" s="53"/>
      <c r="KL720" s="53"/>
      <c r="KM720" s="53"/>
      <c r="KN720" s="53"/>
      <c r="KO720" s="53"/>
      <c r="KP720" s="53"/>
      <c r="KQ720" s="53"/>
      <c r="KR720" s="53"/>
      <c r="KS720" s="53"/>
      <c r="KT720" s="53"/>
      <c r="KU720" s="53"/>
      <c r="KV720" s="53"/>
      <c r="KW720" s="53"/>
      <c r="KX720" s="53"/>
      <c r="KY720" s="53"/>
      <c r="KZ720" s="53"/>
      <c r="LA720" s="53"/>
      <c r="LB720" s="53"/>
      <c r="LC720" s="53"/>
      <c r="LD720" s="53"/>
      <c r="LE720" s="53"/>
      <c r="LF720" s="53"/>
      <c r="LG720" s="53"/>
      <c r="LH720" s="53"/>
      <c r="LI720" s="53"/>
      <c r="LJ720" s="53"/>
      <c r="LK720" s="53"/>
      <c r="LL720" s="53"/>
      <c r="LM720" s="53"/>
      <c r="LN720" s="53"/>
      <c r="LO720" s="53"/>
      <c r="LP720" s="53"/>
      <c r="LQ720" s="53"/>
      <c r="LR720" s="53"/>
      <c r="LS720" s="53"/>
      <c r="LT720" s="53"/>
      <c r="LU720" s="53"/>
      <c r="LV720" s="53"/>
      <c r="LW720" s="53"/>
      <c r="LX720" s="53"/>
      <c r="LY720" s="53"/>
      <c r="LZ720" s="53"/>
      <c r="MA720" s="53"/>
      <c r="MB720" s="53"/>
      <c r="MC720" s="53"/>
      <c r="MD720" s="53"/>
      <c r="ME720" s="53"/>
      <c r="MF720" s="53"/>
      <c r="MG720" s="53"/>
      <c r="MH720" s="53"/>
      <c r="MI720" s="53"/>
      <c r="MJ720" s="53"/>
      <c r="MK720" s="53"/>
      <c r="ML720" s="53"/>
      <c r="MM720" s="53"/>
      <c r="MN720" s="53"/>
      <c r="MO720" s="53"/>
      <c r="MP720" s="53"/>
      <c r="MQ720" s="53"/>
      <c r="MR720" s="53"/>
      <c r="MS720" s="53"/>
      <c r="MT720" s="53"/>
      <c r="MU720" s="53"/>
      <c r="MV720" s="53"/>
      <c r="MW720" s="53"/>
      <c r="MX720" s="53"/>
      <c r="MY720" s="53"/>
      <c r="MZ720" s="53"/>
      <c r="NA720" s="53"/>
      <c r="NB720" s="53"/>
      <c r="NC720" s="53"/>
      <c r="ND720" s="53"/>
      <c r="NE720" s="53"/>
      <c r="NF720" s="53"/>
      <c r="NG720" s="53"/>
      <c r="NH720" s="53"/>
      <c r="NI720" s="53"/>
      <c r="NJ720" s="53"/>
      <c r="NK720" s="53"/>
      <c r="NL720" s="53"/>
      <c r="NM720" s="53"/>
      <c r="NN720" s="53"/>
      <c r="NO720" s="53"/>
      <c r="NP720" s="53"/>
      <c r="NQ720" s="53"/>
      <c r="NR720" s="53"/>
      <c r="NS720" s="53"/>
      <c r="NT720" s="53"/>
      <c r="NU720" s="53"/>
      <c r="NV720" s="53"/>
      <c r="NW720" s="53"/>
      <c r="NX720" s="53"/>
      <c r="NY720" s="53"/>
      <c r="NZ720" s="53"/>
      <c r="OA720" s="53"/>
      <c r="OB720" s="53"/>
      <c r="OC720" s="53"/>
      <c r="OD720" s="53"/>
      <c r="OE720" s="53"/>
      <c r="OF720" s="53"/>
      <c r="OG720" s="53"/>
      <c r="OH720" s="53"/>
      <c r="OI720" s="53"/>
      <c r="OJ720" s="53"/>
      <c r="OK720" s="53"/>
      <c r="OL720" s="53"/>
      <c r="OM720" s="53"/>
      <c r="ON720" s="53"/>
      <c r="OO720" s="53"/>
      <c r="OP720" s="53"/>
      <c r="OQ720" s="53"/>
      <c r="OR720" s="53"/>
      <c r="OS720" s="53"/>
      <c r="OT720" s="53"/>
      <c r="OU720" s="53"/>
      <c r="OV720" s="53"/>
      <c r="OW720" s="53"/>
      <c r="OX720" s="53"/>
      <c r="OY720" s="53"/>
      <c r="OZ720" s="53"/>
      <c r="PA720" s="53"/>
      <c r="PB720" s="53"/>
      <c r="PC720" s="53"/>
      <c r="PD720" s="53"/>
      <c r="PE720" s="53"/>
      <c r="PF720" s="53"/>
      <c r="PG720" s="53"/>
      <c r="PH720" s="53"/>
      <c r="PI720" s="53"/>
      <c r="PJ720" s="53"/>
      <c r="PK720" s="53"/>
      <c r="PL720" s="53"/>
      <c r="PM720" s="53"/>
      <c r="PN720" s="53"/>
      <c r="PO720" s="53"/>
      <c r="PP720" s="53"/>
      <c r="PQ720" s="53"/>
      <c r="PR720" s="53"/>
      <c r="PS720" s="53"/>
      <c r="PT720" s="53"/>
      <c r="PU720" s="53"/>
      <c r="PV720" s="53"/>
      <c r="PW720" s="53"/>
      <c r="PX720" s="53"/>
      <c r="PY720" s="53"/>
      <c r="PZ720" s="53"/>
      <c r="QA720" s="53"/>
      <c r="QB720" s="53"/>
      <c r="QC720" s="53"/>
      <c r="QD720" s="53"/>
      <c r="QE720" s="53"/>
      <c r="QF720" s="53"/>
      <c r="QG720" s="53"/>
      <c r="QH720" s="53"/>
      <c r="QI720" s="53"/>
      <c r="QJ720" s="53"/>
      <c r="QK720" s="53"/>
      <c r="QL720" s="53"/>
      <c r="QM720" s="53"/>
      <c r="QN720" s="53"/>
      <c r="QO720" s="53"/>
      <c r="QP720" s="53"/>
      <c r="QQ720" s="53"/>
      <c r="QR720" s="53"/>
      <c r="QS720" s="53"/>
      <c r="QT720" s="53"/>
      <c r="QU720" s="53"/>
      <c r="QV720" s="53"/>
      <c r="QW720" s="53"/>
      <c r="QX720" s="53"/>
      <c r="QY720" s="53"/>
      <c r="QZ720" s="53"/>
      <c r="RA720" s="53"/>
      <c r="RB720" s="53"/>
      <c r="RC720" s="53"/>
      <c r="RD720" s="53"/>
      <c r="RE720" s="53"/>
      <c r="RF720" s="53"/>
      <c r="RG720" s="53"/>
      <c r="RH720" s="53"/>
      <c r="RI720" s="53"/>
      <c r="RJ720" s="53"/>
      <c r="RK720" s="53"/>
      <c r="RL720" s="53"/>
      <c r="RM720" s="53"/>
      <c r="RN720" s="53"/>
      <c r="RO720" s="53"/>
      <c r="RP720" s="53"/>
      <c r="RQ720" s="53"/>
      <c r="RR720" s="53"/>
      <c r="RS720" s="53"/>
      <c r="RT720" s="53"/>
      <c r="RU720" s="53"/>
      <c r="RV720" s="53"/>
      <c r="RW720" s="53"/>
      <c r="RX720" s="53"/>
      <c r="RY720" s="53"/>
      <c r="RZ720" s="53"/>
      <c r="SA720" s="53"/>
      <c r="SB720" s="53"/>
      <c r="SC720" s="53"/>
      <c r="SD720" s="53"/>
      <c r="SE720" s="53"/>
      <c r="SF720" s="53"/>
      <c r="SG720" s="53"/>
      <c r="SH720" s="53"/>
      <c r="SI720" s="53"/>
      <c r="SJ720" s="53"/>
      <c r="SK720" s="53"/>
      <c r="SL720" s="53"/>
      <c r="SM720" s="53"/>
      <c r="SN720" s="53"/>
      <c r="SO720" s="53"/>
      <c r="SP720" s="53"/>
      <c r="SQ720" s="53"/>
      <c r="SR720" s="53"/>
      <c r="SS720" s="53"/>
      <c r="ST720" s="53"/>
      <c r="SU720" s="53"/>
      <c r="SV720" s="53"/>
      <c r="SW720" s="53"/>
      <c r="SX720" s="53"/>
      <c r="SY720" s="53"/>
      <c r="SZ720" s="53"/>
      <c r="TA720" s="53"/>
      <c r="TB720" s="53"/>
      <c r="TC720" s="53"/>
      <c r="TD720" s="53"/>
      <c r="TE720" s="53"/>
      <c r="TF720" s="53"/>
      <c r="TG720" s="53"/>
      <c r="TH720" s="53"/>
      <c r="TI720" s="53"/>
      <c r="TJ720" s="53"/>
      <c r="TK720" s="53"/>
      <c r="TL720" s="53"/>
      <c r="TM720" s="53"/>
      <c r="TN720" s="53"/>
      <c r="TO720" s="53"/>
      <c r="TP720" s="53"/>
      <c r="TQ720" s="53"/>
      <c r="TR720" s="53"/>
      <c r="TS720" s="53"/>
      <c r="TT720" s="53"/>
      <c r="TU720" s="53"/>
      <c r="TV720" s="53"/>
      <c r="TW720" s="53"/>
      <c r="TX720" s="53"/>
      <c r="TY720" s="53"/>
      <c r="TZ720" s="53"/>
      <c r="UA720" s="53"/>
      <c r="UB720" s="53"/>
      <c r="UC720" s="53"/>
      <c r="UD720" s="53"/>
      <c r="UE720" s="53"/>
      <c r="UF720" s="53"/>
      <c r="UG720" s="53"/>
    </row>
    <row r="721" spans="12:553" s="19" customFormat="1" ht="15.75" customHeight="1" x14ac:dyDescent="0.2">
      <c r="L721" s="66"/>
      <c r="M721" s="66"/>
      <c r="N721" s="52"/>
      <c r="O721" s="53"/>
      <c r="P721" s="53"/>
      <c r="Q721" s="53"/>
      <c r="R721" s="53"/>
      <c r="S721" s="53"/>
      <c r="T721" s="53"/>
      <c r="U721" s="53"/>
      <c r="V721" s="53"/>
      <c r="W721" s="53"/>
      <c r="X721" s="53"/>
      <c r="Y721" s="53"/>
      <c r="Z721" s="53"/>
      <c r="AA721" s="53"/>
      <c r="AB721" s="53"/>
      <c r="AC721" s="53"/>
      <c r="AD721" s="53"/>
      <c r="AE721" s="53"/>
      <c r="AF721" s="53"/>
      <c r="AG721" s="53"/>
      <c r="AH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c r="BM721" s="53"/>
      <c r="BN721" s="53"/>
      <c r="BO721" s="53"/>
      <c r="BP721" s="53"/>
      <c r="BQ721" s="53"/>
      <c r="BR721" s="53"/>
      <c r="BS721" s="53"/>
      <c r="BT721" s="53"/>
      <c r="BU721" s="53"/>
      <c r="BV721" s="53"/>
      <c r="BW721" s="53"/>
      <c r="BX721" s="53"/>
      <c r="BY721" s="53"/>
      <c r="BZ721" s="53"/>
      <c r="CA721" s="53"/>
      <c r="CB721" s="53"/>
      <c r="CC721" s="53"/>
      <c r="CD721" s="53"/>
      <c r="CE721" s="53"/>
      <c r="CF721" s="53"/>
      <c r="CG721" s="53"/>
      <c r="CH721" s="53"/>
      <c r="CI721" s="53"/>
      <c r="CJ721" s="53"/>
      <c r="CK721" s="53"/>
      <c r="CL721" s="53"/>
      <c r="CM721" s="53"/>
      <c r="CN721" s="53"/>
      <c r="CO721" s="53"/>
      <c r="CP721" s="53"/>
      <c r="CQ721" s="53"/>
      <c r="CR721" s="53"/>
      <c r="CS721" s="53"/>
      <c r="CT721" s="53"/>
      <c r="CU721" s="53"/>
      <c r="CV721" s="53"/>
      <c r="CW721" s="53"/>
      <c r="CX721" s="53"/>
      <c r="CY721" s="53"/>
      <c r="CZ721" s="53"/>
      <c r="DA721" s="53"/>
      <c r="DB721" s="53"/>
      <c r="DC721" s="53"/>
      <c r="DD721" s="53"/>
      <c r="DE721" s="53"/>
      <c r="DF721" s="53"/>
      <c r="DG721" s="53"/>
      <c r="DH721" s="53"/>
      <c r="DI721" s="53"/>
      <c r="DJ721" s="53"/>
      <c r="DK721" s="53"/>
      <c r="DL721" s="53"/>
      <c r="DM721" s="53"/>
      <c r="DN721" s="53"/>
      <c r="DO721" s="53"/>
      <c r="DP721" s="53"/>
      <c r="DQ721" s="53"/>
      <c r="DR721" s="53"/>
      <c r="DS721" s="53"/>
      <c r="DT721" s="53"/>
      <c r="DU721" s="53"/>
      <c r="DV721" s="53"/>
      <c r="DW721" s="53"/>
      <c r="DX721" s="53"/>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3"/>
      <c r="FK721" s="53"/>
      <c r="FL721" s="53"/>
      <c r="FM721" s="53"/>
      <c r="FN721" s="53"/>
      <c r="FO721" s="53"/>
      <c r="FP721" s="53"/>
      <c r="FQ721" s="53"/>
      <c r="FR721" s="53"/>
      <c r="FS721" s="53"/>
      <c r="FT721" s="53"/>
      <c r="FU721" s="53"/>
      <c r="FV721" s="53"/>
      <c r="FW721" s="53"/>
      <c r="FX721" s="53"/>
      <c r="FY721" s="53"/>
      <c r="FZ721" s="53"/>
      <c r="GA721" s="53"/>
      <c r="GB721" s="53"/>
      <c r="GC721" s="53"/>
      <c r="GD721" s="53"/>
      <c r="GE721" s="53"/>
      <c r="GF721" s="53"/>
      <c r="GG721" s="53"/>
      <c r="GH721" s="53"/>
      <c r="GI721" s="53"/>
      <c r="GJ721" s="53"/>
      <c r="GK721" s="53"/>
      <c r="GL721" s="53"/>
      <c r="GM721" s="53"/>
      <c r="GN721" s="53"/>
      <c r="GO721" s="53"/>
      <c r="GP721" s="53"/>
      <c r="GQ721" s="53"/>
      <c r="GR721" s="53"/>
      <c r="GS721" s="53"/>
      <c r="GT721" s="53"/>
      <c r="GU721" s="53"/>
      <c r="GV721" s="53"/>
      <c r="GW721" s="53"/>
      <c r="GX721" s="53"/>
      <c r="GY721" s="53"/>
      <c r="GZ721" s="53"/>
      <c r="HA721" s="53"/>
      <c r="HB721" s="53"/>
      <c r="HC721" s="53"/>
      <c r="HD721" s="53"/>
      <c r="HE721" s="53"/>
      <c r="HF721" s="53"/>
      <c r="HG721" s="53"/>
      <c r="HH721" s="53"/>
      <c r="HI721" s="53"/>
      <c r="HJ721" s="53"/>
      <c r="HK721" s="53"/>
      <c r="HL721" s="53"/>
      <c r="HM721" s="53"/>
      <c r="HN721" s="53"/>
      <c r="HO721" s="53"/>
      <c r="HP721" s="53"/>
      <c r="HQ721" s="53"/>
      <c r="HR721" s="53"/>
      <c r="HS721" s="53"/>
      <c r="HT721" s="53"/>
      <c r="HU721" s="53"/>
      <c r="HV721" s="53"/>
      <c r="HW721" s="53"/>
      <c r="HX721" s="53"/>
      <c r="HY721" s="53"/>
      <c r="HZ721" s="53"/>
      <c r="IA721" s="53"/>
      <c r="IB721" s="53"/>
      <c r="IC721" s="53"/>
      <c r="ID721" s="53"/>
      <c r="IE721" s="53"/>
      <c r="IF721" s="53"/>
      <c r="IG721" s="53"/>
      <c r="IH721" s="53"/>
      <c r="II721" s="53"/>
      <c r="IJ721" s="53"/>
      <c r="IK721" s="53"/>
      <c r="IL721" s="53"/>
      <c r="IM721" s="53"/>
      <c r="IN721" s="53"/>
      <c r="IO721" s="53"/>
      <c r="IP721" s="53"/>
      <c r="IQ721" s="53"/>
      <c r="IR721" s="53"/>
      <c r="IS721" s="53"/>
      <c r="IT721" s="53"/>
      <c r="IU721" s="53"/>
      <c r="IV721" s="53"/>
      <c r="IW721" s="53"/>
      <c r="IX721" s="53"/>
      <c r="IY721" s="53"/>
      <c r="IZ721" s="53"/>
      <c r="JA721" s="53"/>
      <c r="JB721" s="53"/>
      <c r="JC721" s="53"/>
      <c r="JD721" s="53"/>
      <c r="JE721" s="53"/>
      <c r="JF721" s="53"/>
      <c r="JG721" s="53"/>
      <c r="JH721" s="53"/>
      <c r="JI721" s="53"/>
      <c r="JJ721" s="53"/>
      <c r="JK721" s="53"/>
      <c r="JL721" s="53"/>
      <c r="JM721" s="53"/>
      <c r="JN721" s="53"/>
      <c r="JO721" s="53"/>
      <c r="JP721" s="53"/>
      <c r="JQ721" s="53"/>
      <c r="JR721" s="53"/>
      <c r="JS721" s="53"/>
      <c r="JT721" s="53"/>
      <c r="JU721" s="53"/>
      <c r="JV721" s="53"/>
      <c r="JW721" s="53"/>
      <c r="JX721" s="53"/>
      <c r="JY721" s="53"/>
      <c r="JZ721" s="53"/>
      <c r="KA721" s="53"/>
      <c r="KB721" s="53"/>
      <c r="KC721" s="53"/>
      <c r="KD721" s="53"/>
      <c r="KE721" s="53"/>
      <c r="KF721" s="53"/>
      <c r="KG721" s="53"/>
      <c r="KH721" s="53"/>
      <c r="KI721" s="53"/>
      <c r="KJ721" s="53"/>
      <c r="KK721" s="53"/>
      <c r="KL721" s="53"/>
      <c r="KM721" s="53"/>
      <c r="KN721" s="53"/>
      <c r="KO721" s="53"/>
      <c r="KP721" s="53"/>
      <c r="KQ721" s="53"/>
      <c r="KR721" s="53"/>
      <c r="KS721" s="53"/>
      <c r="KT721" s="53"/>
      <c r="KU721" s="53"/>
      <c r="KV721" s="53"/>
      <c r="KW721" s="53"/>
      <c r="KX721" s="53"/>
      <c r="KY721" s="53"/>
      <c r="KZ721" s="53"/>
      <c r="LA721" s="53"/>
      <c r="LB721" s="53"/>
      <c r="LC721" s="53"/>
      <c r="LD721" s="53"/>
      <c r="LE721" s="53"/>
      <c r="LF721" s="53"/>
      <c r="LG721" s="53"/>
      <c r="LH721" s="53"/>
      <c r="LI721" s="53"/>
      <c r="LJ721" s="53"/>
      <c r="LK721" s="53"/>
      <c r="LL721" s="53"/>
      <c r="LM721" s="53"/>
      <c r="LN721" s="53"/>
      <c r="LO721" s="53"/>
      <c r="LP721" s="53"/>
      <c r="LQ721" s="53"/>
      <c r="LR721" s="53"/>
      <c r="LS721" s="53"/>
      <c r="LT721" s="53"/>
      <c r="LU721" s="53"/>
      <c r="LV721" s="53"/>
      <c r="LW721" s="53"/>
      <c r="LX721" s="53"/>
      <c r="LY721" s="53"/>
      <c r="LZ721" s="53"/>
      <c r="MA721" s="53"/>
      <c r="MB721" s="53"/>
      <c r="MC721" s="53"/>
      <c r="MD721" s="53"/>
      <c r="ME721" s="53"/>
      <c r="MF721" s="53"/>
      <c r="MG721" s="53"/>
      <c r="MH721" s="53"/>
      <c r="MI721" s="53"/>
      <c r="MJ721" s="53"/>
      <c r="MK721" s="53"/>
      <c r="ML721" s="53"/>
      <c r="MM721" s="53"/>
      <c r="MN721" s="53"/>
      <c r="MO721" s="53"/>
      <c r="MP721" s="53"/>
      <c r="MQ721" s="53"/>
      <c r="MR721" s="53"/>
      <c r="MS721" s="53"/>
      <c r="MT721" s="53"/>
      <c r="MU721" s="53"/>
      <c r="MV721" s="53"/>
      <c r="MW721" s="53"/>
      <c r="MX721" s="53"/>
      <c r="MY721" s="53"/>
      <c r="MZ721" s="53"/>
      <c r="NA721" s="53"/>
      <c r="NB721" s="53"/>
      <c r="NC721" s="53"/>
      <c r="ND721" s="53"/>
      <c r="NE721" s="53"/>
      <c r="NF721" s="53"/>
      <c r="NG721" s="53"/>
      <c r="NH721" s="53"/>
      <c r="NI721" s="53"/>
      <c r="NJ721" s="53"/>
      <c r="NK721" s="53"/>
      <c r="NL721" s="53"/>
      <c r="NM721" s="53"/>
      <c r="NN721" s="53"/>
      <c r="NO721" s="53"/>
      <c r="NP721" s="53"/>
      <c r="NQ721" s="53"/>
      <c r="NR721" s="53"/>
      <c r="NS721" s="53"/>
      <c r="NT721" s="53"/>
      <c r="NU721" s="53"/>
      <c r="NV721" s="53"/>
      <c r="NW721" s="53"/>
      <c r="NX721" s="53"/>
      <c r="NY721" s="53"/>
      <c r="NZ721" s="53"/>
      <c r="OA721" s="53"/>
      <c r="OB721" s="53"/>
      <c r="OC721" s="53"/>
      <c r="OD721" s="53"/>
      <c r="OE721" s="53"/>
      <c r="OF721" s="53"/>
      <c r="OG721" s="53"/>
      <c r="OH721" s="53"/>
      <c r="OI721" s="53"/>
      <c r="OJ721" s="53"/>
      <c r="OK721" s="53"/>
      <c r="OL721" s="53"/>
      <c r="OM721" s="53"/>
      <c r="ON721" s="53"/>
      <c r="OO721" s="53"/>
      <c r="OP721" s="53"/>
      <c r="OQ721" s="53"/>
      <c r="OR721" s="53"/>
      <c r="OS721" s="53"/>
      <c r="OT721" s="53"/>
      <c r="OU721" s="53"/>
      <c r="OV721" s="53"/>
      <c r="OW721" s="53"/>
      <c r="OX721" s="53"/>
      <c r="OY721" s="53"/>
      <c r="OZ721" s="53"/>
      <c r="PA721" s="53"/>
      <c r="PB721" s="53"/>
      <c r="PC721" s="53"/>
      <c r="PD721" s="53"/>
      <c r="PE721" s="53"/>
      <c r="PF721" s="53"/>
      <c r="PG721" s="53"/>
      <c r="PH721" s="53"/>
      <c r="PI721" s="53"/>
      <c r="PJ721" s="53"/>
      <c r="PK721" s="53"/>
      <c r="PL721" s="53"/>
      <c r="PM721" s="53"/>
      <c r="PN721" s="53"/>
      <c r="PO721" s="53"/>
      <c r="PP721" s="53"/>
      <c r="PQ721" s="53"/>
      <c r="PR721" s="53"/>
      <c r="PS721" s="53"/>
      <c r="PT721" s="53"/>
      <c r="PU721" s="53"/>
      <c r="PV721" s="53"/>
      <c r="PW721" s="53"/>
      <c r="PX721" s="53"/>
      <c r="PY721" s="53"/>
      <c r="PZ721" s="53"/>
      <c r="QA721" s="53"/>
      <c r="QB721" s="53"/>
      <c r="QC721" s="53"/>
      <c r="QD721" s="53"/>
      <c r="QE721" s="53"/>
      <c r="QF721" s="53"/>
      <c r="QG721" s="53"/>
      <c r="QH721" s="53"/>
      <c r="QI721" s="53"/>
      <c r="QJ721" s="53"/>
      <c r="QK721" s="53"/>
      <c r="QL721" s="53"/>
      <c r="QM721" s="53"/>
      <c r="QN721" s="53"/>
      <c r="QO721" s="53"/>
      <c r="QP721" s="53"/>
      <c r="QQ721" s="53"/>
      <c r="QR721" s="53"/>
      <c r="QS721" s="53"/>
      <c r="QT721" s="53"/>
      <c r="QU721" s="53"/>
      <c r="QV721" s="53"/>
      <c r="QW721" s="53"/>
      <c r="QX721" s="53"/>
      <c r="QY721" s="53"/>
      <c r="QZ721" s="53"/>
      <c r="RA721" s="53"/>
      <c r="RB721" s="53"/>
      <c r="RC721" s="53"/>
      <c r="RD721" s="53"/>
      <c r="RE721" s="53"/>
      <c r="RF721" s="53"/>
      <c r="RG721" s="53"/>
      <c r="RH721" s="53"/>
      <c r="RI721" s="53"/>
      <c r="RJ721" s="53"/>
      <c r="RK721" s="53"/>
      <c r="RL721" s="53"/>
      <c r="RM721" s="53"/>
      <c r="RN721" s="53"/>
      <c r="RO721" s="53"/>
      <c r="RP721" s="53"/>
      <c r="RQ721" s="53"/>
      <c r="RR721" s="53"/>
      <c r="RS721" s="53"/>
      <c r="RT721" s="53"/>
      <c r="RU721" s="53"/>
      <c r="RV721" s="53"/>
      <c r="RW721" s="53"/>
      <c r="RX721" s="53"/>
      <c r="RY721" s="53"/>
      <c r="RZ721" s="53"/>
      <c r="SA721" s="53"/>
      <c r="SB721" s="53"/>
      <c r="SC721" s="53"/>
      <c r="SD721" s="53"/>
      <c r="SE721" s="53"/>
      <c r="SF721" s="53"/>
      <c r="SG721" s="53"/>
      <c r="SH721" s="53"/>
      <c r="SI721" s="53"/>
      <c r="SJ721" s="53"/>
      <c r="SK721" s="53"/>
      <c r="SL721" s="53"/>
      <c r="SM721" s="53"/>
      <c r="SN721" s="53"/>
      <c r="SO721" s="53"/>
      <c r="SP721" s="53"/>
      <c r="SQ721" s="53"/>
      <c r="SR721" s="53"/>
      <c r="SS721" s="53"/>
      <c r="ST721" s="53"/>
      <c r="SU721" s="53"/>
      <c r="SV721" s="53"/>
      <c r="SW721" s="53"/>
      <c r="SX721" s="53"/>
      <c r="SY721" s="53"/>
      <c r="SZ721" s="53"/>
      <c r="TA721" s="53"/>
      <c r="TB721" s="53"/>
      <c r="TC721" s="53"/>
      <c r="TD721" s="53"/>
      <c r="TE721" s="53"/>
      <c r="TF721" s="53"/>
      <c r="TG721" s="53"/>
      <c r="TH721" s="53"/>
      <c r="TI721" s="53"/>
      <c r="TJ721" s="53"/>
      <c r="TK721" s="53"/>
      <c r="TL721" s="53"/>
      <c r="TM721" s="53"/>
      <c r="TN721" s="53"/>
      <c r="TO721" s="53"/>
      <c r="TP721" s="53"/>
      <c r="TQ721" s="53"/>
      <c r="TR721" s="53"/>
      <c r="TS721" s="53"/>
      <c r="TT721" s="53"/>
      <c r="TU721" s="53"/>
      <c r="TV721" s="53"/>
      <c r="TW721" s="53"/>
      <c r="TX721" s="53"/>
      <c r="TY721" s="53"/>
      <c r="TZ721" s="53"/>
      <c r="UA721" s="53"/>
      <c r="UB721" s="53"/>
      <c r="UC721" s="53"/>
      <c r="UD721" s="53"/>
      <c r="UE721" s="53"/>
      <c r="UF721" s="53"/>
      <c r="UG721" s="53"/>
    </row>
    <row r="722" spans="12:553" s="19" customFormat="1" ht="15.75" customHeight="1" x14ac:dyDescent="0.2">
      <c r="L722" s="66"/>
      <c r="M722" s="66"/>
      <c r="N722" s="52"/>
      <c r="O722" s="53"/>
      <c r="P722" s="53"/>
      <c r="Q722" s="53"/>
      <c r="R722" s="53"/>
      <c r="S722" s="53"/>
      <c r="T722" s="53"/>
      <c r="U722" s="53"/>
      <c r="V722" s="53"/>
      <c r="W722" s="53"/>
      <c r="X722" s="53"/>
      <c r="Y722" s="53"/>
      <c r="Z722" s="53"/>
      <c r="AA722" s="53"/>
      <c r="AB722" s="53"/>
      <c r="AC722" s="53"/>
      <c r="AD722" s="53"/>
      <c r="AE722" s="53"/>
      <c r="AF722" s="53"/>
      <c r="AG722" s="53"/>
      <c r="AH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c r="BM722" s="53"/>
      <c r="BN722" s="53"/>
      <c r="BO722" s="53"/>
      <c r="BP722" s="53"/>
      <c r="BQ722" s="53"/>
      <c r="BR722" s="53"/>
      <c r="BS722" s="53"/>
      <c r="BT722" s="53"/>
      <c r="BU722" s="53"/>
      <c r="BV722" s="53"/>
      <c r="BW722" s="53"/>
      <c r="BX722" s="53"/>
      <c r="BY722" s="53"/>
      <c r="BZ722" s="53"/>
      <c r="CA722" s="53"/>
      <c r="CB722" s="53"/>
      <c r="CC722" s="53"/>
      <c r="CD722" s="53"/>
      <c r="CE722" s="53"/>
      <c r="CF722" s="53"/>
      <c r="CG722" s="53"/>
      <c r="CH722" s="53"/>
      <c r="CI722" s="53"/>
      <c r="CJ722" s="53"/>
      <c r="CK722" s="53"/>
      <c r="CL722" s="53"/>
      <c r="CM722" s="53"/>
      <c r="CN722" s="53"/>
      <c r="CO722" s="53"/>
      <c r="CP722" s="53"/>
      <c r="CQ722" s="53"/>
      <c r="CR722" s="53"/>
      <c r="CS722" s="53"/>
      <c r="CT722" s="53"/>
      <c r="CU722" s="53"/>
      <c r="CV722" s="53"/>
      <c r="CW722" s="53"/>
      <c r="CX722" s="53"/>
      <c r="CY722" s="53"/>
      <c r="CZ722" s="53"/>
      <c r="DA722" s="53"/>
      <c r="DB722" s="53"/>
      <c r="DC722" s="53"/>
      <c r="DD722" s="53"/>
      <c r="DE722" s="53"/>
      <c r="DF722" s="53"/>
      <c r="DG722" s="53"/>
      <c r="DH722" s="53"/>
      <c r="DI722" s="53"/>
      <c r="DJ722" s="53"/>
      <c r="DK722" s="53"/>
      <c r="DL722" s="53"/>
      <c r="DM722" s="53"/>
      <c r="DN722" s="53"/>
      <c r="DO722" s="53"/>
      <c r="DP722" s="53"/>
      <c r="DQ722" s="53"/>
      <c r="DR722" s="53"/>
      <c r="DS722" s="53"/>
      <c r="DT722" s="53"/>
      <c r="DU722" s="53"/>
      <c r="DV722" s="53"/>
      <c r="DW722" s="53"/>
      <c r="DX722" s="53"/>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3"/>
      <c r="FK722" s="53"/>
      <c r="FL722" s="53"/>
      <c r="FM722" s="53"/>
      <c r="FN722" s="53"/>
      <c r="FO722" s="53"/>
      <c r="FP722" s="53"/>
      <c r="FQ722" s="53"/>
      <c r="FR722" s="53"/>
      <c r="FS722" s="53"/>
      <c r="FT722" s="53"/>
      <c r="FU722" s="53"/>
      <c r="FV722" s="53"/>
      <c r="FW722" s="53"/>
      <c r="FX722" s="53"/>
      <c r="FY722" s="53"/>
      <c r="FZ722" s="53"/>
      <c r="GA722" s="53"/>
      <c r="GB722" s="53"/>
      <c r="GC722" s="53"/>
      <c r="GD722" s="53"/>
      <c r="GE722" s="53"/>
      <c r="GF722" s="53"/>
      <c r="GG722" s="53"/>
      <c r="GH722" s="53"/>
      <c r="GI722" s="53"/>
      <c r="GJ722" s="53"/>
      <c r="GK722" s="53"/>
      <c r="GL722" s="53"/>
      <c r="GM722" s="53"/>
      <c r="GN722" s="53"/>
      <c r="GO722" s="53"/>
      <c r="GP722" s="53"/>
      <c r="GQ722" s="53"/>
      <c r="GR722" s="53"/>
      <c r="GS722" s="53"/>
      <c r="GT722" s="53"/>
      <c r="GU722" s="53"/>
      <c r="GV722" s="53"/>
      <c r="GW722" s="53"/>
      <c r="GX722" s="53"/>
      <c r="GY722" s="53"/>
      <c r="GZ722" s="53"/>
      <c r="HA722" s="53"/>
      <c r="HB722" s="53"/>
      <c r="HC722" s="53"/>
      <c r="HD722" s="53"/>
      <c r="HE722" s="53"/>
      <c r="HF722" s="53"/>
      <c r="HG722" s="53"/>
      <c r="HH722" s="53"/>
      <c r="HI722" s="53"/>
      <c r="HJ722" s="53"/>
      <c r="HK722" s="53"/>
      <c r="HL722" s="53"/>
      <c r="HM722" s="53"/>
      <c r="HN722" s="53"/>
      <c r="HO722" s="53"/>
      <c r="HP722" s="53"/>
      <c r="HQ722" s="53"/>
      <c r="HR722" s="53"/>
      <c r="HS722" s="53"/>
      <c r="HT722" s="53"/>
      <c r="HU722" s="53"/>
      <c r="HV722" s="53"/>
      <c r="HW722" s="53"/>
      <c r="HX722" s="53"/>
      <c r="HY722" s="53"/>
      <c r="HZ722" s="53"/>
      <c r="IA722" s="53"/>
      <c r="IB722" s="53"/>
      <c r="IC722" s="53"/>
      <c r="ID722" s="53"/>
      <c r="IE722" s="53"/>
      <c r="IF722" s="53"/>
      <c r="IG722" s="53"/>
      <c r="IH722" s="53"/>
      <c r="II722" s="53"/>
      <c r="IJ722" s="53"/>
      <c r="IK722" s="53"/>
      <c r="IL722" s="53"/>
      <c r="IM722" s="53"/>
      <c r="IN722" s="53"/>
      <c r="IO722" s="53"/>
      <c r="IP722" s="53"/>
      <c r="IQ722" s="53"/>
      <c r="IR722" s="53"/>
      <c r="IS722" s="53"/>
      <c r="IT722" s="53"/>
      <c r="IU722" s="53"/>
      <c r="IV722" s="53"/>
      <c r="IW722" s="53"/>
      <c r="IX722" s="53"/>
      <c r="IY722" s="53"/>
      <c r="IZ722" s="53"/>
      <c r="JA722" s="53"/>
      <c r="JB722" s="53"/>
      <c r="JC722" s="53"/>
      <c r="JD722" s="53"/>
      <c r="JE722" s="53"/>
      <c r="JF722" s="53"/>
      <c r="JG722" s="53"/>
      <c r="JH722" s="53"/>
      <c r="JI722" s="53"/>
      <c r="JJ722" s="53"/>
      <c r="JK722" s="53"/>
      <c r="JL722" s="53"/>
      <c r="JM722" s="53"/>
      <c r="JN722" s="53"/>
      <c r="JO722" s="53"/>
      <c r="JP722" s="53"/>
      <c r="JQ722" s="53"/>
      <c r="JR722" s="53"/>
      <c r="JS722" s="53"/>
      <c r="JT722" s="53"/>
      <c r="JU722" s="53"/>
      <c r="JV722" s="53"/>
      <c r="JW722" s="53"/>
      <c r="JX722" s="53"/>
      <c r="JY722" s="53"/>
      <c r="JZ722" s="53"/>
      <c r="KA722" s="53"/>
      <c r="KB722" s="53"/>
      <c r="KC722" s="53"/>
      <c r="KD722" s="53"/>
      <c r="KE722" s="53"/>
      <c r="KF722" s="53"/>
      <c r="KG722" s="53"/>
      <c r="KH722" s="53"/>
      <c r="KI722" s="53"/>
      <c r="KJ722" s="53"/>
      <c r="KK722" s="53"/>
      <c r="KL722" s="53"/>
      <c r="KM722" s="53"/>
      <c r="KN722" s="53"/>
      <c r="KO722" s="53"/>
      <c r="KP722" s="53"/>
      <c r="KQ722" s="53"/>
      <c r="KR722" s="53"/>
      <c r="KS722" s="53"/>
      <c r="KT722" s="53"/>
      <c r="KU722" s="53"/>
      <c r="KV722" s="53"/>
      <c r="KW722" s="53"/>
      <c r="KX722" s="53"/>
      <c r="KY722" s="53"/>
      <c r="KZ722" s="53"/>
      <c r="LA722" s="53"/>
      <c r="LB722" s="53"/>
      <c r="LC722" s="53"/>
      <c r="LD722" s="53"/>
      <c r="LE722" s="53"/>
      <c r="LF722" s="53"/>
      <c r="LG722" s="53"/>
      <c r="LH722" s="53"/>
      <c r="LI722" s="53"/>
      <c r="LJ722" s="53"/>
      <c r="LK722" s="53"/>
      <c r="LL722" s="53"/>
      <c r="LM722" s="53"/>
      <c r="LN722" s="53"/>
      <c r="LO722" s="53"/>
      <c r="LP722" s="53"/>
      <c r="LQ722" s="53"/>
      <c r="LR722" s="53"/>
      <c r="LS722" s="53"/>
      <c r="LT722" s="53"/>
      <c r="LU722" s="53"/>
      <c r="LV722" s="53"/>
      <c r="LW722" s="53"/>
      <c r="LX722" s="53"/>
      <c r="LY722" s="53"/>
      <c r="LZ722" s="53"/>
      <c r="MA722" s="53"/>
      <c r="MB722" s="53"/>
      <c r="MC722" s="53"/>
      <c r="MD722" s="53"/>
      <c r="ME722" s="53"/>
      <c r="MF722" s="53"/>
      <c r="MG722" s="53"/>
      <c r="MH722" s="53"/>
      <c r="MI722" s="53"/>
      <c r="MJ722" s="53"/>
      <c r="MK722" s="53"/>
      <c r="ML722" s="53"/>
      <c r="MM722" s="53"/>
      <c r="MN722" s="53"/>
      <c r="MO722" s="53"/>
      <c r="MP722" s="53"/>
      <c r="MQ722" s="53"/>
      <c r="MR722" s="53"/>
      <c r="MS722" s="53"/>
      <c r="MT722" s="53"/>
      <c r="MU722" s="53"/>
      <c r="MV722" s="53"/>
      <c r="MW722" s="53"/>
      <c r="MX722" s="53"/>
      <c r="MY722" s="53"/>
      <c r="MZ722" s="53"/>
      <c r="NA722" s="53"/>
      <c r="NB722" s="53"/>
      <c r="NC722" s="53"/>
      <c r="ND722" s="53"/>
      <c r="NE722" s="53"/>
      <c r="NF722" s="53"/>
      <c r="NG722" s="53"/>
      <c r="NH722" s="53"/>
      <c r="NI722" s="53"/>
      <c r="NJ722" s="53"/>
      <c r="NK722" s="53"/>
      <c r="NL722" s="53"/>
      <c r="NM722" s="53"/>
      <c r="NN722" s="53"/>
      <c r="NO722" s="53"/>
      <c r="NP722" s="53"/>
      <c r="NQ722" s="53"/>
      <c r="NR722" s="53"/>
      <c r="NS722" s="53"/>
      <c r="NT722" s="53"/>
      <c r="NU722" s="53"/>
      <c r="NV722" s="53"/>
      <c r="NW722" s="53"/>
      <c r="NX722" s="53"/>
      <c r="NY722" s="53"/>
      <c r="NZ722" s="53"/>
      <c r="OA722" s="53"/>
      <c r="OB722" s="53"/>
      <c r="OC722" s="53"/>
      <c r="OD722" s="53"/>
      <c r="OE722" s="53"/>
      <c r="OF722" s="53"/>
      <c r="OG722" s="53"/>
      <c r="OH722" s="53"/>
      <c r="OI722" s="53"/>
      <c r="OJ722" s="53"/>
      <c r="OK722" s="53"/>
      <c r="OL722" s="53"/>
      <c r="OM722" s="53"/>
      <c r="ON722" s="53"/>
      <c r="OO722" s="53"/>
      <c r="OP722" s="53"/>
      <c r="OQ722" s="53"/>
      <c r="OR722" s="53"/>
      <c r="OS722" s="53"/>
      <c r="OT722" s="53"/>
      <c r="OU722" s="53"/>
      <c r="OV722" s="53"/>
      <c r="OW722" s="53"/>
      <c r="OX722" s="53"/>
      <c r="OY722" s="53"/>
      <c r="OZ722" s="53"/>
      <c r="PA722" s="53"/>
      <c r="PB722" s="53"/>
      <c r="PC722" s="53"/>
      <c r="PD722" s="53"/>
      <c r="PE722" s="53"/>
      <c r="PF722" s="53"/>
      <c r="PG722" s="53"/>
      <c r="PH722" s="53"/>
      <c r="PI722" s="53"/>
      <c r="PJ722" s="53"/>
      <c r="PK722" s="53"/>
      <c r="PL722" s="53"/>
      <c r="PM722" s="53"/>
      <c r="PN722" s="53"/>
      <c r="PO722" s="53"/>
      <c r="PP722" s="53"/>
      <c r="PQ722" s="53"/>
      <c r="PR722" s="53"/>
      <c r="PS722" s="53"/>
      <c r="PT722" s="53"/>
      <c r="PU722" s="53"/>
      <c r="PV722" s="53"/>
      <c r="PW722" s="53"/>
      <c r="PX722" s="53"/>
      <c r="PY722" s="53"/>
      <c r="PZ722" s="53"/>
      <c r="QA722" s="53"/>
      <c r="QB722" s="53"/>
      <c r="QC722" s="53"/>
      <c r="QD722" s="53"/>
      <c r="QE722" s="53"/>
      <c r="QF722" s="53"/>
      <c r="QG722" s="53"/>
      <c r="QH722" s="53"/>
      <c r="QI722" s="53"/>
      <c r="QJ722" s="53"/>
      <c r="QK722" s="53"/>
      <c r="QL722" s="53"/>
      <c r="QM722" s="53"/>
      <c r="QN722" s="53"/>
      <c r="QO722" s="53"/>
      <c r="QP722" s="53"/>
      <c r="QQ722" s="53"/>
      <c r="QR722" s="53"/>
      <c r="QS722" s="53"/>
      <c r="QT722" s="53"/>
      <c r="QU722" s="53"/>
      <c r="QV722" s="53"/>
      <c r="QW722" s="53"/>
      <c r="QX722" s="53"/>
      <c r="QY722" s="53"/>
      <c r="QZ722" s="53"/>
      <c r="RA722" s="53"/>
      <c r="RB722" s="53"/>
      <c r="RC722" s="53"/>
      <c r="RD722" s="53"/>
      <c r="RE722" s="53"/>
      <c r="RF722" s="53"/>
      <c r="RG722" s="53"/>
      <c r="RH722" s="53"/>
      <c r="RI722" s="53"/>
      <c r="RJ722" s="53"/>
      <c r="RK722" s="53"/>
      <c r="RL722" s="53"/>
      <c r="RM722" s="53"/>
      <c r="RN722" s="53"/>
      <c r="RO722" s="53"/>
      <c r="RP722" s="53"/>
      <c r="RQ722" s="53"/>
      <c r="RR722" s="53"/>
      <c r="RS722" s="53"/>
      <c r="RT722" s="53"/>
      <c r="RU722" s="53"/>
      <c r="RV722" s="53"/>
      <c r="RW722" s="53"/>
      <c r="RX722" s="53"/>
      <c r="RY722" s="53"/>
      <c r="RZ722" s="53"/>
      <c r="SA722" s="53"/>
      <c r="SB722" s="53"/>
      <c r="SC722" s="53"/>
      <c r="SD722" s="53"/>
      <c r="SE722" s="53"/>
      <c r="SF722" s="53"/>
      <c r="SG722" s="53"/>
      <c r="SH722" s="53"/>
      <c r="SI722" s="53"/>
      <c r="SJ722" s="53"/>
      <c r="SK722" s="53"/>
      <c r="SL722" s="53"/>
      <c r="SM722" s="53"/>
      <c r="SN722" s="53"/>
      <c r="SO722" s="53"/>
      <c r="SP722" s="53"/>
      <c r="SQ722" s="53"/>
      <c r="SR722" s="53"/>
      <c r="SS722" s="53"/>
      <c r="ST722" s="53"/>
      <c r="SU722" s="53"/>
      <c r="SV722" s="53"/>
      <c r="SW722" s="53"/>
      <c r="SX722" s="53"/>
      <c r="SY722" s="53"/>
      <c r="SZ722" s="53"/>
      <c r="TA722" s="53"/>
      <c r="TB722" s="53"/>
      <c r="TC722" s="53"/>
      <c r="TD722" s="53"/>
      <c r="TE722" s="53"/>
      <c r="TF722" s="53"/>
      <c r="TG722" s="53"/>
      <c r="TH722" s="53"/>
      <c r="TI722" s="53"/>
      <c r="TJ722" s="53"/>
      <c r="TK722" s="53"/>
      <c r="TL722" s="53"/>
      <c r="TM722" s="53"/>
      <c r="TN722" s="53"/>
      <c r="TO722" s="53"/>
      <c r="TP722" s="53"/>
      <c r="TQ722" s="53"/>
      <c r="TR722" s="53"/>
      <c r="TS722" s="53"/>
      <c r="TT722" s="53"/>
      <c r="TU722" s="53"/>
      <c r="TV722" s="53"/>
      <c r="TW722" s="53"/>
      <c r="TX722" s="53"/>
      <c r="TY722" s="53"/>
      <c r="TZ722" s="53"/>
      <c r="UA722" s="53"/>
      <c r="UB722" s="53"/>
      <c r="UC722" s="53"/>
      <c r="UD722" s="53"/>
      <c r="UE722" s="53"/>
      <c r="UF722" s="53"/>
      <c r="UG722" s="53"/>
    </row>
    <row r="723" spans="12:553" s="19" customFormat="1" ht="15.75" customHeight="1" x14ac:dyDescent="0.2">
      <c r="L723" s="66"/>
      <c r="M723" s="66"/>
      <c r="N723" s="52"/>
      <c r="O723" s="53"/>
      <c r="P723" s="53"/>
      <c r="Q723" s="53"/>
      <c r="R723" s="53"/>
      <c r="S723" s="53"/>
      <c r="T723" s="53"/>
      <c r="U723" s="53"/>
      <c r="V723" s="53"/>
      <c r="W723" s="53"/>
      <c r="X723" s="53"/>
      <c r="Y723" s="53"/>
      <c r="Z723" s="53"/>
      <c r="AA723" s="53"/>
      <c r="AB723" s="53"/>
      <c r="AC723" s="53"/>
      <c r="AD723" s="53"/>
      <c r="AE723" s="53"/>
      <c r="AF723" s="53"/>
      <c r="AG723" s="53"/>
      <c r="AH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c r="BM723" s="53"/>
      <c r="BN723" s="53"/>
      <c r="BO723" s="53"/>
      <c r="BP723" s="53"/>
      <c r="BQ723" s="53"/>
      <c r="BR723" s="53"/>
      <c r="BS723" s="53"/>
      <c r="BT723" s="53"/>
      <c r="BU723" s="53"/>
      <c r="BV723" s="53"/>
      <c r="BW723" s="53"/>
      <c r="BX723" s="53"/>
      <c r="BY723" s="53"/>
      <c r="BZ723" s="53"/>
      <c r="CA723" s="53"/>
      <c r="CB723" s="53"/>
      <c r="CC723" s="53"/>
      <c r="CD723" s="53"/>
      <c r="CE723" s="53"/>
      <c r="CF723" s="53"/>
      <c r="CG723" s="53"/>
      <c r="CH723" s="53"/>
      <c r="CI723" s="53"/>
      <c r="CJ723" s="53"/>
      <c r="CK723" s="53"/>
      <c r="CL723" s="53"/>
      <c r="CM723" s="53"/>
      <c r="CN723" s="53"/>
      <c r="CO723" s="53"/>
      <c r="CP723" s="53"/>
      <c r="CQ723" s="53"/>
      <c r="CR723" s="53"/>
      <c r="CS723" s="53"/>
      <c r="CT723" s="53"/>
      <c r="CU723" s="53"/>
      <c r="CV723" s="53"/>
      <c r="CW723" s="53"/>
      <c r="CX723" s="53"/>
      <c r="CY723" s="53"/>
      <c r="CZ723" s="53"/>
      <c r="DA723" s="53"/>
      <c r="DB723" s="53"/>
      <c r="DC723" s="53"/>
      <c r="DD723" s="53"/>
      <c r="DE723" s="53"/>
      <c r="DF723" s="53"/>
      <c r="DG723" s="53"/>
      <c r="DH723" s="53"/>
      <c r="DI723" s="53"/>
      <c r="DJ723" s="53"/>
      <c r="DK723" s="53"/>
      <c r="DL723" s="53"/>
      <c r="DM723" s="53"/>
      <c r="DN723" s="53"/>
      <c r="DO723" s="53"/>
      <c r="DP723" s="53"/>
      <c r="DQ723" s="53"/>
      <c r="DR723" s="53"/>
      <c r="DS723" s="53"/>
      <c r="DT723" s="53"/>
      <c r="DU723" s="53"/>
      <c r="DV723" s="53"/>
      <c r="DW723" s="53"/>
      <c r="DX723" s="53"/>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3"/>
      <c r="FK723" s="53"/>
      <c r="FL723" s="53"/>
      <c r="FM723" s="53"/>
      <c r="FN723" s="53"/>
      <c r="FO723" s="53"/>
      <c r="FP723" s="53"/>
      <c r="FQ723" s="53"/>
      <c r="FR723" s="53"/>
      <c r="FS723" s="53"/>
      <c r="FT723" s="53"/>
      <c r="FU723" s="53"/>
      <c r="FV723" s="53"/>
      <c r="FW723" s="53"/>
      <c r="FX723" s="53"/>
      <c r="FY723" s="53"/>
      <c r="FZ723" s="53"/>
      <c r="GA723" s="53"/>
      <c r="GB723" s="53"/>
      <c r="GC723" s="53"/>
      <c r="GD723" s="53"/>
      <c r="GE723" s="53"/>
      <c r="GF723" s="53"/>
      <c r="GG723" s="53"/>
      <c r="GH723" s="53"/>
      <c r="GI723" s="53"/>
      <c r="GJ723" s="53"/>
      <c r="GK723" s="53"/>
      <c r="GL723" s="53"/>
      <c r="GM723" s="53"/>
      <c r="GN723" s="53"/>
      <c r="GO723" s="53"/>
      <c r="GP723" s="53"/>
      <c r="GQ723" s="53"/>
      <c r="GR723" s="53"/>
      <c r="GS723" s="53"/>
      <c r="GT723" s="53"/>
      <c r="GU723" s="53"/>
      <c r="GV723" s="53"/>
      <c r="GW723" s="53"/>
      <c r="GX723" s="53"/>
      <c r="GY723" s="53"/>
      <c r="GZ723" s="53"/>
      <c r="HA723" s="53"/>
      <c r="HB723" s="53"/>
      <c r="HC723" s="53"/>
      <c r="HD723" s="53"/>
      <c r="HE723" s="53"/>
      <c r="HF723" s="53"/>
      <c r="HG723" s="53"/>
      <c r="HH723" s="53"/>
      <c r="HI723" s="53"/>
      <c r="HJ723" s="53"/>
      <c r="HK723" s="53"/>
      <c r="HL723" s="53"/>
      <c r="HM723" s="53"/>
      <c r="HN723" s="53"/>
      <c r="HO723" s="53"/>
      <c r="HP723" s="53"/>
      <c r="HQ723" s="53"/>
      <c r="HR723" s="53"/>
      <c r="HS723" s="53"/>
      <c r="HT723" s="53"/>
      <c r="HU723" s="53"/>
      <c r="HV723" s="53"/>
      <c r="HW723" s="53"/>
      <c r="HX723" s="53"/>
      <c r="HY723" s="53"/>
      <c r="HZ723" s="53"/>
      <c r="IA723" s="53"/>
      <c r="IB723" s="53"/>
      <c r="IC723" s="53"/>
      <c r="ID723" s="53"/>
      <c r="IE723" s="53"/>
      <c r="IF723" s="53"/>
      <c r="IG723" s="53"/>
      <c r="IH723" s="53"/>
      <c r="II723" s="53"/>
      <c r="IJ723" s="53"/>
      <c r="IK723" s="53"/>
      <c r="IL723" s="53"/>
      <c r="IM723" s="53"/>
      <c r="IN723" s="53"/>
      <c r="IO723" s="53"/>
      <c r="IP723" s="53"/>
      <c r="IQ723" s="53"/>
      <c r="IR723" s="53"/>
      <c r="IS723" s="53"/>
      <c r="IT723" s="53"/>
      <c r="IU723" s="53"/>
      <c r="IV723" s="53"/>
      <c r="IW723" s="53"/>
      <c r="IX723" s="53"/>
      <c r="IY723" s="53"/>
      <c r="IZ723" s="53"/>
      <c r="JA723" s="53"/>
      <c r="JB723" s="53"/>
      <c r="JC723" s="53"/>
      <c r="JD723" s="53"/>
      <c r="JE723" s="53"/>
      <c r="JF723" s="53"/>
      <c r="JG723" s="53"/>
      <c r="JH723" s="53"/>
      <c r="JI723" s="53"/>
      <c r="JJ723" s="53"/>
      <c r="JK723" s="53"/>
      <c r="JL723" s="53"/>
      <c r="JM723" s="53"/>
      <c r="JN723" s="53"/>
      <c r="JO723" s="53"/>
      <c r="JP723" s="53"/>
      <c r="JQ723" s="53"/>
      <c r="JR723" s="53"/>
      <c r="JS723" s="53"/>
      <c r="JT723" s="53"/>
      <c r="JU723" s="53"/>
      <c r="JV723" s="53"/>
      <c r="JW723" s="53"/>
      <c r="JX723" s="53"/>
      <c r="JY723" s="53"/>
      <c r="JZ723" s="53"/>
      <c r="KA723" s="53"/>
      <c r="KB723" s="53"/>
      <c r="KC723" s="53"/>
      <c r="KD723" s="53"/>
      <c r="KE723" s="53"/>
      <c r="KF723" s="53"/>
      <c r="KG723" s="53"/>
      <c r="KH723" s="53"/>
      <c r="KI723" s="53"/>
      <c r="KJ723" s="53"/>
      <c r="KK723" s="53"/>
      <c r="KL723" s="53"/>
      <c r="KM723" s="53"/>
      <c r="KN723" s="53"/>
      <c r="KO723" s="53"/>
      <c r="KP723" s="53"/>
      <c r="KQ723" s="53"/>
      <c r="KR723" s="53"/>
      <c r="KS723" s="53"/>
      <c r="KT723" s="53"/>
      <c r="KU723" s="53"/>
      <c r="KV723" s="53"/>
      <c r="KW723" s="53"/>
      <c r="KX723" s="53"/>
      <c r="KY723" s="53"/>
      <c r="KZ723" s="53"/>
      <c r="LA723" s="53"/>
      <c r="LB723" s="53"/>
      <c r="LC723" s="53"/>
      <c r="LD723" s="53"/>
      <c r="LE723" s="53"/>
      <c r="LF723" s="53"/>
      <c r="LG723" s="53"/>
      <c r="LH723" s="53"/>
      <c r="LI723" s="53"/>
      <c r="LJ723" s="53"/>
      <c r="LK723" s="53"/>
      <c r="LL723" s="53"/>
      <c r="LM723" s="53"/>
      <c r="LN723" s="53"/>
      <c r="LO723" s="53"/>
      <c r="LP723" s="53"/>
      <c r="LQ723" s="53"/>
      <c r="LR723" s="53"/>
      <c r="LS723" s="53"/>
      <c r="LT723" s="53"/>
      <c r="LU723" s="53"/>
      <c r="LV723" s="53"/>
      <c r="LW723" s="53"/>
      <c r="LX723" s="53"/>
      <c r="LY723" s="53"/>
      <c r="LZ723" s="53"/>
      <c r="MA723" s="53"/>
      <c r="MB723" s="53"/>
      <c r="MC723" s="53"/>
      <c r="MD723" s="53"/>
      <c r="ME723" s="53"/>
      <c r="MF723" s="53"/>
      <c r="MG723" s="53"/>
      <c r="MH723" s="53"/>
      <c r="MI723" s="53"/>
      <c r="MJ723" s="53"/>
      <c r="MK723" s="53"/>
      <c r="ML723" s="53"/>
      <c r="MM723" s="53"/>
      <c r="MN723" s="53"/>
      <c r="MO723" s="53"/>
      <c r="MP723" s="53"/>
      <c r="MQ723" s="53"/>
      <c r="MR723" s="53"/>
      <c r="MS723" s="53"/>
      <c r="MT723" s="53"/>
      <c r="MU723" s="53"/>
      <c r="MV723" s="53"/>
      <c r="MW723" s="53"/>
      <c r="MX723" s="53"/>
      <c r="MY723" s="53"/>
      <c r="MZ723" s="53"/>
      <c r="NA723" s="53"/>
      <c r="NB723" s="53"/>
      <c r="NC723" s="53"/>
      <c r="ND723" s="53"/>
      <c r="NE723" s="53"/>
      <c r="NF723" s="53"/>
      <c r="NG723" s="53"/>
      <c r="NH723" s="53"/>
      <c r="NI723" s="53"/>
      <c r="NJ723" s="53"/>
      <c r="NK723" s="53"/>
      <c r="NL723" s="53"/>
      <c r="NM723" s="53"/>
      <c r="NN723" s="53"/>
      <c r="NO723" s="53"/>
      <c r="NP723" s="53"/>
      <c r="NQ723" s="53"/>
      <c r="NR723" s="53"/>
      <c r="NS723" s="53"/>
      <c r="NT723" s="53"/>
      <c r="NU723" s="53"/>
      <c r="NV723" s="53"/>
      <c r="NW723" s="53"/>
      <c r="NX723" s="53"/>
      <c r="NY723" s="53"/>
      <c r="NZ723" s="53"/>
      <c r="OA723" s="53"/>
      <c r="OB723" s="53"/>
      <c r="OC723" s="53"/>
      <c r="OD723" s="53"/>
      <c r="OE723" s="53"/>
      <c r="OF723" s="53"/>
      <c r="OG723" s="53"/>
      <c r="OH723" s="53"/>
      <c r="OI723" s="53"/>
      <c r="OJ723" s="53"/>
      <c r="OK723" s="53"/>
      <c r="OL723" s="53"/>
      <c r="OM723" s="53"/>
      <c r="ON723" s="53"/>
      <c r="OO723" s="53"/>
      <c r="OP723" s="53"/>
      <c r="OQ723" s="53"/>
      <c r="OR723" s="53"/>
      <c r="OS723" s="53"/>
      <c r="OT723" s="53"/>
      <c r="OU723" s="53"/>
      <c r="OV723" s="53"/>
      <c r="OW723" s="53"/>
      <c r="OX723" s="53"/>
      <c r="OY723" s="53"/>
      <c r="OZ723" s="53"/>
      <c r="PA723" s="53"/>
      <c r="PB723" s="53"/>
      <c r="PC723" s="53"/>
      <c r="PD723" s="53"/>
      <c r="PE723" s="53"/>
      <c r="PF723" s="53"/>
      <c r="PG723" s="53"/>
      <c r="PH723" s="53"/>
      <c r="PI723" s="53"/>
      <c r="PJ723" s="53"/>
      <c r="PK723" s="53"/>
      <c r="PL723" s="53"/>
      <c r="PM723" s="53"/>
      <c r="PN723" s="53"/>
      <c r="PO723" s="53"/>
      <c r="PP723" s="53"/>
      <c r="PQ723" s="53"/>
      <c r="PR723" s="53"/>
      <c r="PS723" s="53"/>
      <c r="PT723" s="53"/>
      <c r="PU723" s="53"/>
      <c r="PV723" s="53"/>
      <c r="PW723" s="53"/>
      <c r="PX723" s="53"/>
      <c r="PY723" s="53"/>
      <c r="PZ723" s="53"/>
      <c r="QA723" s="53"/>
      <c r="QB723" s="53"/>
      <c r="QC723" s="53"/>
      <c r="QD723" s="53"/>
      <c r="QE723" s="53"/>
      <c r="QF723" s="53"/>
      <c r="QG723" s="53"/>
      <c r="QH723" s="53"/>
      <c r="QI723" s="53"/>
      <c r="QJ723" s="53"/>
      <c r="QK723" s="53"/>
      <c r="QL723" s="53"/>
      <c r="QM723" s="53"/>
      <c r="QN723" s="53"/>
      <c r="QO723" s="53"/>
      <c r="QP723" s="53"/>
      <c r="QQ723" s="53"/>
      <c r="QR723" s="53"/>
      <c r="QS723" s="53"/>
      <c r="QT723" s="53"/>
      <c r="QU723" s="53"/>
      <c r="QV723" s="53"/>
      <c r="QW723" s="53"/>
      <c r="QX723" s="53"/>
      <c r="QY723" s="53"/>
      <c r="QZ723" s="53"/>
      <c r="RA723" s="53"/>
      <c r="RB723" s="53"/>
      <c r="RC723" s="53"/>
      <c r="RD723" s="53"/>
      <c r="RE723" s="53"/>
      <c r="RF723" s="53"/>
      <c r="RG723" s="53"/>
      <c r="RH723" s="53"/>
      <c r="RI723" s="53"/>
      <c r="RJ723" s="53"/>
      <c r="RK723" s="53"/>
      <c r="RL723" s="53"/>
      <c r="RM723" s="53"/>
      <c r="RN723" s="53"/>
      <c r="RO723" s="53"/>
      <c r="RP723" s="53"/>
      <c r="RQ723" s="53"/>
      <c r="RR723" s="53"/>
      <c r="RS723" s="53"/>
      <c r="RT723" s="53"/>
      <c r="RU723" s="53"/>
      <c r="RV723" s="53"/>
      <c r="RW723" s="53"/>
      <c r="RX723" s="53"/>
      <c r="RY723" s="53"/>
      <c r="RZ723" s="53"/>
      <c r="SA723" s="53"/>
      <c r="SB723" s="53"/>
      <c r="SC723" s="53"/>
      <c r="SD723" s="53"/>
      <c r="SE723" s="53"/>
      <c r="SF723" s="53"/>
      <c r="SG723" s="53"/>
      <c r="SH723" s="53"/>
      <c r="SI723" s="53"/>
      <c r="SJ723" s="53"/>
      <c r="SK723" s="53"/>
      <c r="SL723" s="53"/>
      <c r="SM723" s="53"/>
      <c r="SN723" s="53"/>
      <c r="SO723" s="53"/>
      <c r="SP723" s="53"/>
      <c r="SQ723" s="53"/>
      <c r="SR723" s="53"/>
      <c r="SS723" s="53"/>
      <c r="ST723" s="53"/>
      <c r="SU723" s="53"/>
      <c r="SV723" s="53"/>
      <c r="SW723" s="53"/>
      <c r="SX723" s="53"/>
      <c r="SY723" s="53"/>
      <c r="SZ723" s="53"/>
      <c r="TA723" s="53"/>
      <c r="TB723" s="53"/>
      <c r="TC723" s="53"/>
      <c r="TD723" s="53"/>
      <c r="TE723" s="53"/>
      <c r="TF723" s="53"/>
      <c r="TG723" s="53"/>
      <c r="TH723" s="53"/>
      <c r="TI723" s="53"/>
      <c r="TJ723" s="53"/>
      <c r="TK723" s="53"/>
      <c r="TL723" s="53"/>
      <c r="TM723" s="53"/>
      <c r="TN723" s="53"/>
      <c r="TO723" s="53"/>
      <c r="TP723" s="53"/>
      <c r="TQ723" s="53"/>
      <c r="TR723" s="53"/>
      <c r="TS723" s="53"/>
      <c r="TT723" s="53"/>
      <c r="TU723" s="53"/>
      <c r="TV723" s="53"/>
      <c r="TW723" s="53"/>
      <c r="TX723" s="53"/>
      <c r="TY723" s="53"/>
      <c r="TZ723" s="53"/>
      <c r="UA723" s="53"/>
      <c r="UB723" s="53"/>
      <c r="UC723" s="53"/>
      <c r="UD723" s="53"/>
      <c r="UE723" s="53"/>
      <c r="UF723" s="53"/>
      <c r="UG723" s="53"/>
    </row>
    <row r="724" spans="12:553" s="19" customFormat="1" ht="15.75" customHeight="1" x14ac:dyDescent="0.2">
      <c r="L724" s="66"/>
      <c r="M724" s="66"/>
      <c r="N724" s="52"/>
      <c r="O724" s="53"/>
      <c r="P724" s="53"/>
      <c r="Q724" s="53"/>
      <c r="R724" s="53"/>
      <c r="S724" s="53"/>
      <c r="T724" s="53"/>
      <c r="U724" s="53"/>
      <c r="V724" s="53"/>
      <c r="W724" s="53"/>
      <c r="X724" s="53"/>
      <c r="Y724" s="53"/>
      <c r="Z724" s="53"/>
      <c r="AA724" s="53"/>
      <c r="AB724" s="53"/>
      <c r="AC724" s="53"/>
      <c r="AD724" s="53"/>
      <c r="AE724" s="53"/>
      <c r="AF724" s="53"/>
      <c r="AG724" s="53"/>
      <c r="AH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c r="BM724" s="53"/>
      <c r="BN724" s="53"/>
      <c r="BO724" s="53"/>
      <c r="BP724" s="53"/>
      <c r="BQ724" s="53"/>
      <c r="BR724" s="53"/>
      <c r="BS724" s="53"/>
      <c r="BT724" s="53"/>
      <c r="BU724" s="53"/>
      <c r="BV724" s="53"/>
      <c r="BW724" s="53"/>
      <c r="BX724" s="53"/>
      <c r="BY724" s="53"/>
      <c r="BZ724" s="53"/>
      <c r="CA724" s="53"/>
      <c r="CB724" s="53"/>
      <c r="CC724" s="53"/>
      <c r="CD724" s="53"/>
      <c r="CE724" s="53"/>
      <c r="CF724" s="53"/>
      <c r="CG724" s="53"/>
      <c r="CH724" s="53"/>
      <c r="CI724" s="53"/>
      <c r="CJ724" s="53"/>
      <c r="CK724" s="53"/>
      <c r="CL724" s="53"/>
      <c r="CM724" s="53"/>
      <c r="CN724" s="53"/>
      <c r="CO724" s="53"/>
      <c r="CP724" s="53"/>
      <c r="CQ724" s="53"/>
      <c r="CR724" s="53"/>
      <c r="CS724" s="53"/>
      <c r="CT724" s="53"/>
      <c r="CU724" s="53"/>
      <c r="CV724" s="53"/>
      <c r="CW724" s="53"/>
      <c r="CX724" s="53"/>
      <c r="CY724" s="53"/>
      <c r="CZ724" s="53"/>
      <c r="DA724" s="53"/>
      <c r="DB724" s="53"/>
      <c r="DC724" s="53"/>
      <c r="DD724" s="53"/>
      <c r="DE724" s="53"/>
      <c r="DF724" s="53"/>
      <c r="DG724" s="53"/>
      <c r="DH724" s="53"/>
      <c r="DI724" s="53"/>
      <c r="DJ724" s="53"/>
      <c r="DK724" s="53"/>
      <c r="DL724" s="53"/>
      <c r="DM724" s="53"/>
      <c r="DN724" s="53"/>
      <c r="DO724" s="53"/>
      <c r="DP724" s="53"/>
      <c r="DQ724" s="53"/>
      <c r="DR724" s="53"/>
      <c r="DS724" s="53"/>
      <c r="DT724" s="53"/>
      <c r="DU724" s="53"/>
      <c r="DV724" s="53"/>
      <c r="DW724" s="53"/>
      <c r="DX724" s="53"/>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3"/>
      <c r="FK724" s="53"/>
      <c r="FL724" s="53"/>
      <c r="FM724" s="53"/>
      <c r="FN724" s="53"/>
      <c r="FO724" s="53"/>
      <c r="FP724" s="53"/>
      <c r="FQ724" s="53"/>
      <c r="FR724" s="53"/>
      <c r="FS724" s="53"/>
      <c r="FT724" s="53"/>
      <c r="FU724" s="53"/>
      <c r="FV724" s="53"/>
      <c r="FW724" s="53"/>
      <c r="FX724" s="53"/>
      <c r="FY724" s="53"/>
      <c r="FZ724" s="53"/>
      <c r="GA724" s="53"/>
      <c r="GB724" s="53"/>
      <c r="GC724" s="53"/>
      <c r="GD724" s="53"/>
      <c r="GE724" s="53"/>
      <c r="GF724" s="53"/>
      <c r="GG724" s="53"/>
      <c r="GH724" s="53"/>
      <c r="GI724" s="53"/>
      <c r="GJ724" s="53"/>
      <c r="GK724" s="53"/>
      <c r="GL724" s="53"/>
      <c r="GM724" s="53"/>
      <c r="GN724" s="53"/>
      <c r="GO724" s="53"/>
      <c r="GP724" s="53"/>
      <c r="GQ724" s="53"/>
      <c r="GR724" s="53"/>
      <c r="GS724" s="53"/>
      <c r="GT724" s="53"/>
      <c r="GU724" s="53"/>
      <c r="GV724" s="53"/>
      <c r="GW724" s="53"/>
      <c r="GX724" s="53"/>
      <c r="GY724" s="53"/>
      <c r="GZ724" s="53"/>
      <c r="HA724" s="53"/>
      <c r="HB724" s="53"/>
      <c r="HC724" s="53"/>
      <c r="HD724" s="53"/>
      <c r="HE724" s="53"/>
      <c r="HF724" s="53"/>
      <c r="HG724" s="53"/>
      <c r="HH724" s="53"/>
      <c r="HI724" s="53"/>
      <c r="HJ724" s="53"/>
      <c r="HK724" s="53"/>
      <c r="HL724" s="53"/>
      <c r="HM724" s="53"/>
      <c r="HN724" s="53"/>
      <c r="HO724" s="53"/>
      <c r="HP724" s="53"/>
      <c r="HQ724" s="53"/>
      <c r="HR724" s="53"/>
      <c r="HS724" s="53"/>
      <c r="HT724" s="53"/>
      <c r="HU724" s="53"/>
      <c r="HV724" s="53"/>
      <c r="HW724" s="53"/>
      <c r="HX724" s="53"/>
      <c r="HY724" s="53"/>
      <c r="HZ724" s="53"/>
      <c r="IA724" s="53"/>
      <c r="IB724" s="53"/>
      <c r="IC724" s="53"/>
      <c r="ID724" s="53"/>
      <c r="IE724" s="53"/>
      <c r="IF724" s="53"/>
      <c r="IG724" s="53"/>
      <c r="IH724" s="53"/>
      <c r="II724" s="53"/>
      <c r="IJ724" s="53"/>
      <c r="IK724" s="53"/>
      <c r="IL724" s="53"/>
      <c r="IM724" s="53"/>
      <c r="IN724" s="53"/>
      <c r="IO724" s="53"/>
      <c r="IP724" s="53"/>
      <c r="IQ724" s="53"/>
      <c r="IR724" s="53"/>
      <c r="IS724" s="53"/>
      <c r="IT724" s="53"/>
      <c r="IU724" s="53"/>
      <c r="IV724" s="53"/>
      <c r="IW724" s="53"/>
      <c r="IX724" s="53"/>
      <c r="IY724" s="53"/>
      <c r="IZ724" s="53"/>
      <c r="JA724" s="53"/>
      <c r="JB724" s="53"/>
      <c r="JC724" s="53"/>
      <c r="JD724" s="53"/>
      <c r="JE724" s="53"/>
      <c r="JF724" s="53"/>
      <c r="JG724" s="53"/>
      <c r="JH724" s="53"/>
      <c r="JI724" s="53"/>
      <c r="JJ724" s="53"/>
      <c r="JK724" s="53"/>
      <c r="JL724" s="53"/>
      <c r="JM724" s="53"/>
      <c r="JN724" s="53"/>
      <c r="JO724" s="53"/>
      <c r="JP724" s="53"/>
      <c r="JQ724" s="53"/>
      <c r="JR724" s="53"/>
      <c r="JS724" s="53"/>
      <c r="JT724" s="53"/>
      <c r="JU724" s="53"/>
      <c r="JV724" s="53"/>
      <c r="JW724" s="53"/>
      <c r="JX724" s="53"/>
      <c r="JY724" s="53"/>
      <c r="JZ724" s="53"/>
      <c r="KA724" s="53"/>
      <c r="KB724" s="53"/>
      <c r="KC724" s="53"/>
      <c r="KD724" s="53"/>
      <c r="KE724" s="53"/>
      <c r="KF724" s="53"/>
      <c r="KG724" s="53"/>
      <c r="KH724" s="53"/>
      <c r="KI724" s="53"/>
      <c r="KJ724" s="53"/>
      <c r="KK724" s="53"/>
      <c r="KL724" s="53"/>
      <c r="KM724" s="53"/>
      <c r="KN724" s="53"/>
      <c r="KO724" s="53"/>
      <c r="KP724" s="53"/>
      <c r="KQ724" s="53"/>
      <c r="KR724" s="53"/>
      <c r="KS724" s="53"/>
      <c r="KT724" s="53"/>
      <c r="KU724" s="53"/>
      <c r="KV724" s="53"/>
      <c r="KW724" s="53"/>
      <c r="KX724" s="53"/>
      <c r="KY724" s="53"/>
      <c r="KZ724" s="53"/>
      <c r="LA724" s="53"/>
      <c r="LB724" s="53"/>
      <c r="LC724" s="53"/>
      <c r="LD724" s="53"/>
      <c r="LE724" s="53"/>
      <c r="LF724" s="53"/>
      <c r="LG724" s="53"/>
      <c r="LH724" s="53"/>
      <c r="LI724" s="53"/>
      <c r="LJ724" s="53"/>
      <c r="LK724" s="53"/>
      <c r="LL724" s="53"/>
      <c r="LM724" s="53"/>
      <c r="LN724" s="53"/>
      <c r="LO724" s="53"/>
      <c r="LP724" s="53"/>
      <c r="LQ724" s="53"/>
      <c r="LR724" s="53"/>
      <c r="LS724" s="53"/>
      <c r="LT724" s="53"/>
      <c r="LU724" s="53"/>
      <c r="LV724" s="53"/>
      <c r="LW724" s="53"/>
      <c r="LX724" s="53"/>
      <c r="LY724" s="53"/>
      <c r="LZ724" s="53"/>
      <c r="MA724" s="53"/>
      <c r="MB724" s="53"/>
      <c r="MC724" s="53"/>
      <c r="MD724" s="53"/>
      <c r="ME724" s="53"/>
      <c r="MF724" s="53"/>
      <c r="MG724" s="53"/>
      <c r="MH724" s="53"/>
      <c r="MI724" s="53"/>
      <c r="MJ724" s="53"/>
      <c r="MK724" s="53"/>
      <c r="ML724" s="53"/>
      <c r="MM724" s="53"/>
      <c r="MN724" s="53"/>
      <c r="MO724" s="53"/>
      <c r="MP724" s="53"/>
      <c r="MQ724" s="53"/>
      <c r="MR724" s="53"/>
      <c r="MS724" s="53"/>
      <c r="MT724" s="53"/>
      <c r="MU724" s="53"/>
      <c r="MV724" s="53"/>
      <c r="MW724" s="53"/>
      <c r="MX724" s="53"/>
      <c r="MY724" s="53"/>
      <c r="MZ724" s="53"/>
      <c r="NA724" s="53"/>
      <c r="NB724" s="53"/>
      <c r="NC724" s="53"/>
      <c r="ND724" s="53"/>
      <c r="NE724" s="53"/>
      <c r="NF724" s="53"/>
      <c r="NG724" s="53"/>
      <c r="NH724" s="53"/>
      <c r="NI724" s="53"/>
      <c r="NJ724" s="53"/>
      <c r="NK724" s="53"/>
      <c r="NL724" s="53"/>
      <c r="NM724" s="53"/>
      <c r="NN724" s="53"/>
      <c r="NO724" s="53"/>
      <c r="NP724" s="53"/>
      <c r="NQ724" s="53"/>
      <c r="NR724" s="53"/>
      <c r="NS724" s="53"/>
      <c r="NT724" s="53"/>
      <c r="NU724" s="53"/>
      <c r="NV724" s="53"/>
      <c r="NW724" s="53"/>
      <c r="NX724" s="53"/>
      <c r="NY724" s="53"/>
      <c r="NZ724" s="53"/>
      <c r="OA724" s="53"/>
      <c r="OB724" s="53"/>
      <c r="OC724" s="53"/>
      <c r="OD724" s="53"/>
      <c r="OE724" s="53"/>
      <c r="OF724" s="53"/>
      <c r="OG724" s="53"/>
      <c r="OH724" s="53"/>
      <c r="OI724" s="53"/>
      <c r="OJ724" s="53"/>
      <c r="OK724" s="53"/>
      <c r="OL724" s="53"/>
      <c r="OM724" s="53"/>
      <c r="ON724" s="53"/>
      <c r="OO724" s="53"/>
      <c r="OP724" s="53"/>
      <c r="OQ724" s="53"/>
      <c r="OR724" s="53"/>
      <c r="OS724" s="53"/>
      <c r="OT724" s="53"/>
      <c r="OU724" s="53"/>
      <c r="OV724" s="53"/>
      <c r="OW724" s="53"/>
      <c r="OX724" s="53"/>
      <c r="OY724" s="53"/>
      <c r="OZ724" s="53"/>
      <c r="PA724" s="53"/>
      <c r="PB724" s="53"/>
      <c r="PC724" s="53"/>
      <c r="PD724" s="53"/>
      <c r="PE724" s="53"/>
      <c r="PF724" s="53"/>
      <c r="PG724" s="53"/>
      <c r="PH724" s="53"/>
      <c r="PI724" s="53"/>
      <c r="PJ724" s="53"/>
      <c r="PK724" s="53"/>
      <c r="PL724" s="53"/>
      <c r="PM724" s="53"/>
      <c r="PN724" s="53"/>
      <c r="PO724" s="53"/>
      <c r="PP724" s="53"/>
      <c r="PQ724" s="53"/>
      <c r="PR724" s="53"/>
      <c r="PS724" s="53"/>
      <c r="PT724" s="53"/>
      <c r="PU724" s="53"/>
      <c r="PV724" s="53"/>
      <c r="PW724" s="53"/>
      <c r="PX724" s="53"/>
      <c r="PY724" s="53"/>
      <c r="PZ724" s="53"/>
      <c r="QA724" s="53"/>
      <c r="QB724" s="53"/>
      <c r="QC724" s="53"/>
      <c r="QD724" s="53"/>
      <c r="QE724" s="53"/>
      <c r="QF724" s="53"/>
      <c r="QG724" s="53"/>
      <c r="QH724" s="53"/>
      <c r="QI724" s="53"/>
      <c r="QJ724" s="53"/>
      <c r="QK724" s="53"/>
      <c r="QL724" s="53"/>
      <c r="QM724" s="53"/>
      <c r="QN724" s="53"/>
      <c r="QO724" s="53"/>
      <c r="QP724" s="53"/>
      <c r="QQ724" s="53"/>
      <c r="QR724" s="53"/>
      <c r="QS724" s="53"/>
      <c r="QT724" s="53"/>
      <c r="QU724" s="53"/>
      <c r="QV724" s="53"/>
      <c r="QW724" s="53"/>
      <c r="QX724" s="53"/>
      <c r="QY724" s="53"/>
      <c r="QZ724" s="53"/>
      <c r="RA724" s="53"/>
      <c r="RB724" s="53"/>
      <c r="RC724" s="53"/>
      <c r="RD724" s="53"/>
      <c r="RE724" s="53"/>
      <c r="RF724" s="53"/>
      <c r="RG724" s="53"/>
      <c r="RH724" s="53"/>
      <c r="RI724" s="53"/>
      <c r="RJ724" s="53"/>
      <c r="RK724" s="53"/>
      <c r="RL724" s="53"/>
      <c r="RM724" s="53"/>
      <c r="RN724" s="53"/>
      <c r="RO724" s="53"/>
      <c r="RP724" s="53"/>
      <c r="RQ724" s="53"/>
      <c r="RR724" s="53"/>
      <c r="RS724" s="53"/>
      <c r="RT724" s="53"/>
      <c r="RU724" s="53"/>
      <c r="RV724" s="53"/>
      <c r="RW724" s="53"/>
      <c r="RX724" s="53"/>
      <c r="RY724" s="53"/>
      <c r="RZ724" s="53"/>
      <c r="SA724" s="53"/>
      <c r="SB724" s="53"/>
      <c r="SC724" s="53"/>
      <c r="SD724" s="53"/>
      <c r="SE724" s="53"/>
      <c r="SF724" s="53"/>
      <c r="SG724" s="53"/>
      <c r="SH724" s="53"/>
      <c r="SI724" s="53"/>
      <c r="SJ724" s="53"/>
      <c r="SK724" s="53"/>
      <c r="SL724" s="53"/>
      <c r="SM724" s="53"/>
      <c r="SN724" s="53"/>
      <c r="SO724" s="53"/>
      <c r="SP724" s="53"/>
      <c r="SQ724" s="53"/>
      <c r="SR724" s="53"/>
      <c r="SS724" s="53"/>
      <c r="ST724" s="53"/>
      <c r="SU724" s="53"/>
      <c r="SV724" s="53"/>
      <c r="SW724" s="53"/>
      <c r="SX724" s="53"/>
      <c r="SY724" s="53"/>
      <c r="SZ724" s="53"/>
      <c r="TA724" s="53"/>
      <c r="TB724" s="53"/>
      <c r="TC724" s="53"/>
      <c r="TD724" s="53"/>
      <c r="TE724" s="53"/>
      <c r="TF724" s="53"/>
      <c r="TG724" s="53"/>
      <c r="TH724" s="53"/>
      <c r="TI724" s="53"/>
      <c r="TJ724" s="53"/>
      <c r="TK724" s="53"/>
      <c r="TL724" s="53"/>
      <c r="TM724" s="53"/>
      <c r="TN724" s="53"/>
      <c r="TO724" s="53"/>
      <c r="TP724" s="53"/>
      <c r="TQ724" s="53"/>
      <c r="TR724" s="53"/>
      <c r="TS724" s="53"/>
      <c r="TT724" s="53"/>
      <c r="TU724" s="53"/>
      <c r="TV724" s="53"/>
      <c r="TW724" s="53"/>
      <c r="TX724" s="53"/>
      <c r="TY724" s="53"/>
      <c r="TZ724" s="53"/>
      <c r="UA724" s="53"/>
      <c r="UB724" s="53"/>
      <c r="UC724" s="53"/>
      <c r="UD724" s="53"/>
      <c r="UE724" s="53"/>
      <c r="UF724" s="53"/>
      <c r="UG724" s="53"/>
    </row>
    <row r="725" spans="12:553" s="19" customFormat="1" ht="15.75" customHeight="1" x14ac:dyDescent="0.2">
      <c r="L725" s="66"/>
      <c r="M725" s="66"/>
      <c r="N725" s="52"/>
      <c r="O725" s="53"/>
      <c r="P725" s="53"/>
      <c r="Q725" s="53"/>
      <c r="R725" s="53"/>
      <c r="S725" s="53"/>
      <c r="T725" s="53"/>
      <c r="U725" s="53"/>
      <c r="V725" s="53"/>
      <c r="W725" s="53"/>
      <c r="X725" s="53"/>
      <c r="Y725" s="53"/>
      <c r="Z725" s="53"/>
      <c r="AA725" s="53"/>
      <c r="AB725" s="53"/>
      <c r="AC725" s="53"/>
      <c r="AD725" s="53"/>
      <c r="AE725" s="53"/>
      <c r="AF725" s="53"/>
      <c r="AG725" s="53"/>
      <c r="AH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c r="BM725" s="53"/>
      <c r="BN725" s="53"/>
      <c r="BO725" s="53"/>
      <c r="BP725" s="53"/>
      <c r="BQ725" s="53"/>
      <c r="BR725" s="53"/>
      <c r="BS725" s="53"/>
      <c r="BT725" s="53"/>
      <c r="BU725" s="53"/>
      <c r="BV725" s="53"/>
      <c r="BW725" s="53"/>
      <c r="BX725" s="53"/>
      <c r="BY725" s="53"/>
      <c r="BZ725" s="53"/>
      <c r="CA725" s="53"/>
      <c r="CB725" s="53"/>
      <c r="CC725" s="53"/>
      <c r="CD725" s="53"/>
      <c r="CE725" s="53"/>
      <c r="CF725" s="53"/>
      <c r="CG725" s="53"/>
      <c r="CH725" s="53"/>
      <c r="CI725" s="53"/>
      <c r="CJ725" s="53"/>
      <c r="CK725" s="53"/>
      <c r="CL725" s="53"/>
      <c r="CM725" s="53"/>
      <c r="CN725" s="53"/>
      <c r="CO725" s="53"/>
      <c r="CP725" s="53"/>
      <c r="CQ725" s="53"/>
      <c r="CR725" s="53"/>
      <c r="CS725" s="53"/>
      <c r="CT725" s="53"/>
      <c r="CU725" s="53"/>
      <c r="CV725" s="53"/>
      <c r="CW725" s="53"/>
      <c r="CX725" s="53"/>
      <c r="CY725" s="53"/>
      <c r="CZ725" s="53"/>
      <c r="DA725" s="53"/>
      <c r="DB725" s="53"/>
      <c r="DC725" s="53"/>
      <c r="DD725" s="53"/>
      <c r="DE725" s="53"/>
      <c r="DF725" s="53"/>
      <c r="DG725" s="53"/>
      <c r="DH725" s="53"/>
      <c r="DI725" s="53"/>
      <c r="DJ725" s="53"/>
      <c r="DK725" s="53"/>
      <c r="DL725" s="53"/>
      <c r="DM725" s="53"/>
      <c r="DN725" s="53"/>
      <c r="DO725" s="53"/>
      <c r="DP725" s="53"/>
      <c r="DQ725" s="53"/>
      <c r="DR725" s="53"/>
      <c r="DS725" s="53"/>
      <c r="DT725" s="53"/>
      <c r="DU725" s="53"/>
      <c r="DV725" s="53"/>
      <c r="DW725" s="53"/>
      <c r="DX725" s="53"/>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3"/>
      <c r="FK725" s="53"/>
      <c r="FL725" s="53"/>
      <c r="FM725" s="53"/>
      <c r="FN725" s="53"/>
      <c r="FO725" s="53"/>
      <c r="FP725" s="53"/>
      <c r="FQ725" s="53"/>
      <c r="FR725" s="53"/>
      <c r="FS725" s="53"/>
      <c r="FT725" s="53"/>
      <c r="FU725" s="53"/>
      <c r="FV725" s="53"/>
      <c r="FW725" s="53"/>
      <c r="FX725" s="53"/>
      <c r="FY725" s="53"/>
      <c r="FZ725" s="53"/>
      <c r="GA725" s="53"/>
      <c r="GB725" s="53"/>
      <c r="GC725" s="53"/>
      <c r="GD725" s="53"/>
      <c r="GE725" s="53"/>
      <c r="GF725" s="53"/>
      <c r="GG725" s="53"/>
      <c r="GH725" s="53"/>
      <c r="GI725" s="53"/>
      <c r="GJ725" s="53"/>
      <c r="GK725" s="53"/>
      <c r="GL725" s="53"/>
      <c r="GM725" s="53"/>
      <c r="GN725" s="53"/>
      <c r="GO725" s="53"/>
      <c r="GP725" s="53"/>
      <c r="GQ725" s="53"/>
      <c r="GR725" s="53"/>
      <c r="GS725" s="53"/>
      <c r="GT725" s="53"/>
      <c r="GU725" s="53"/>
      <c r="GV725" s="53"/>
      <c r="GW725" s="53"/>
      <c r="GX725" s="53"/>
      <c r="GY725" s="53"/>
      <c r="GZ725" s="53"/>
      <c r="HA725" s="53"/>
      <c r="HB725" s="53"/>
      <c r="HC725" s="53"/>
      <c r="HD725" s="53"/>
      <c r="HE725" s="53"/>
      <c r="HF725" s="53"/>
      <c r="HG725" s="53"/>
      <c r="HH725" s="53"/>
      <c r="HI725" s="53"/>
      <c r="HJ725" s="53"/>
      <c r="HK725" s="53"/>
      <c r="HL725" s="53"/>
      <c r="HM725" s="53"/>
      <c r="HN725" s="53"/>
      <c r="HO725" s="53"/>
      <c r="HP725" s="53"/>
      <c r="HQ725" s="53"/>
      <c r="HR725" s="53"/>
      <c r="HS725" s="53"/>
      <c r="HT725" s="53"/>
      <c r="HU725" s="53"/>
      <c r="HV725" s="53"/>
      <c r="HW725" s="53"/>
      <c r="HX725" s="53"/>
      <c r="HY725" s="53"/>
      <c r="HZ725" s="53"/>
      <c r="IA725" s="53"/>
      <c r="IB725" s="53"/>
      <c r="IC725" s="53"/>
      <c r="ID725" s="53"/>
      <c r="IE725" s="53"/>
      <c r="IF725" s="53"/>
      <c r="IG725" s="53"/>
      <c r="IH725" s="53"/>
      <c r="II725" s="53"/>
      <c r="IJ725" s="53"/>
      <c r="IK725" s="53"/>
      <c r="IL725" s="53"/>
      <c r="IM725" s="53"/>
      <c r="IN725" s="53"/>
      <c r="IO725" s="53"/>
      <c r="IP725" s="53"/>
      <c r="IQ725" s="53"/>
      <c r="IR725" s="53"/>
      <c r="IS725" s="53"/>
      <c r="IT725" s="53"/>
      <c r="IU725" s="53"/>
      <c r="IV725" s="53"/>
      <c r="IW725" s="53"/>
      <c r="IX725" s="53"/>
      <c r="IY725" s="53"/>
      <c r="IZ725" s="53"/>
      <c r="JA725" s="53"/>
      <c r="JB725" s="53"/>
      <c r="JC725" s="53"/>
      <c r="JD725" s="53"/>
      <c r="JE725" s="53"/>
      <c r="JF725" s="53"/>
      <c r="JG725" s="53"/>
      <c r="JH725" s="53"/>
      <c r="JI725" s="53"/>
      <c r="JJ725" s="53"/>
      <c r="JK725" s="53"/>
      <c r="JL725" s="53"/>
      <c r="JM725" s="53"/>
      <c r="JN725" s="53"/>
      <c r="JO725" s="53"/>
      <c r="JP725" s="53"/>
      <c r="JQ725" s="53"/>
      <c r="JR725" s="53"/>
      <c r="JS725" s="53"/>
      <c r="JT725" s="53"/>
      <c r="JU725" s="53"/>
      <c r="JV725" s="53"/>
      <c r="JW725" s="53"/>
      <c r="JX725" s="53"/>
      <c r="JY725" s="53"/>
      <c r="JZ725" s="53"/>
      <c r="KA725" s="53"/>
      <c r="KB725" s="53"/>
      <c r="KC725" s="53"/>
      <c r="KD725" s="53"/>
      <c r="KE725" s="53"/>
      <c r="KF725" s="53"/>
      <c r="KG725" s="53"/>
      <c r="KH725" s="53"/>
      <c r="KI725" s="53"/>
      <c r="KJ725" s="53"/>
      <c r="KK725" s="53"/>
      <c r="KL725" s="53"/>
      <c r="KM725" s="53"/>
      <c r="KN725" s="53"/>
      <c r="KO725" s="53"/>
      <c r="KP725" s="53"/>
      <c r="KQ725" s="53"/>
      <c r="KR725" s="53"/>
      <c r="KS725" s="53"/>
      <c r="KT725" s="53"/>
      <c r="KU725" s="53"/>
      <c r="KV725" s="53"/>
      <c r="KW725" s="53"/>
      <c r="KX725" s="53"/>
      <c r="KY725" s="53"/>
      <c r="KZ725" s="53"/>
      <c r="LA725" s="53"/>
      <c r="LB725" s="53"/>
      <c r="LC725" s="53"/>
      <c r="LD725" s="53"/>
      <c r="LE725" s="53"/>
      <c r="LF725" s="53"/>
      <c r="LG725" s="53"/>
      <c r="LH725" s="53"/>
      <c r="LI725" s="53"/>
      <c r="LJ725" s="53"/>
      <c r="LK725" s="53"/>
      <c r="LL725" s="53"/>
      <c r="LM725" s="53"/>
      <c r="LN725" s="53"/>
      <c r="LO725" s="53"/>
      <c r="LP725" s="53"/>
      <c r="LQ725" s="53"/>
      <c r="LR725" s="53"/>
      <c r="LS725" s="53"/>
      <c r="LT725" s="53"/>
      <c r="LU725" s="53"/>
      <c r="LV725" s="53"/>
      <c r="LW725" s="53"/>
      <c r="LX725" s="53"/>
      <c r="LY725" s="53"/>
      <c r="LZ725" s="53"/>
      <c r="MA725" s="53"/>
      <c r="MB725" s="53"/>
      <c r="MC725" s="53"/>
      <c r="MD725" s="53"/>
      <c r="ME725" s="53"/>
      <c r="MF725" s="53"/>
      <c r="MG725" s="53"/>
      <c r="MH725" s="53"/>
      <c r="MI725" s="53"/>
      <c r="MJ725" s="53"/>
      <c r="MK725" s="53"/>
      <c r="ML725" s="53"/>
      <c r="MM725" s="53"/>
      <c r="MN725" s="53"/>
      <c r="MO725" s="53"/>
      <c r="MP725" s="53"/>
      <c r="MQ725" s="53"/>
      <c r="MR725" s="53"/>
      <c r="MS725" s="53"/>
      <c r="MT725" s="53"/>
      <c r="MU725" s="53"/>
      <c r="MV725" s="53"/>
      <c r="MW725" s="53"/>
      <c r="MX725" s="53"/>
      <c r="MY725" s="53"/>
      <c r="MZ725" s="53"/>
      <c r="NA725" s="53"/>
      <c r="NB725" s="53"/>
      <c r="NC725" s="53"/>
      <c r="ND725" s="53"/>
      <c r="NE725" s="53"/>
      <c r="NF725" s="53"/>
      <c r="NG725" s="53"/>
      <c r="NH725" s="53"/>
      <c r="NI725" s="53"/>
      <c r="NJ725" s="53"/>
      <c r="NK725" s="53"/>
      <c r="NL725" s="53"/>
      <c r="NM725" s="53"/>
      <c r="NN725" s="53"/>
      <c r="NO725" s="53"/>
      <c r="NP725" s="53"/>
      <c r="NQ725" s="53"/>
      <c r="NR725" s="53"/>
      <c r="NS725" s="53"/>
      <c r="NT725" s="53"/>
      <c r="NU725" s="53"/>
      <c r="NV725" s="53"/>
      <c r="NW725" s="53"/>
      <c r="NX725" s="53"/>
      <c r="NY725" s="53"/>
      <c r="NZ725" s="53"/>
      <c r="OA725" s="53"/>
      <c r="OB725" s="53"/>
      <c r="OC725" s="53"/>
      <c r="OD725" s="53"/>
      <c r="OE725" s="53"/>
      <c r="OF725" s="53"/>
      <c r="OG725" s="53"/>
      <c r="OH725" s="53"/>
      <c r="OI725" s="53"/>
      <c r="OJ725" s="53"/>
      <c r="OK725" s="53"/>
      <c r="OL725" s="53"/>
      <c r="OM725" s="53"/>
      <c r="ON725" s="53"/>
      <c r="OO725" s="53"/>
      <c r="OP725" s="53"/>
      <c r="OQ725" s="53"/>
      <c r="OR725" s="53"/>
      <c r="OS725" s="53"/>
      <c r="OT725" s="53"/>
      <c r="OU725" s="53"/>
      <c r="OV725" s="53"/>
      <c r="OW725" s="53"/>
      <c r="OX725" s="53"/>
      <c r="OY725" s="53"/>
      <c r="OZ725" s="53"/>
      <c r="PA725" s="53"/>
      <c r="PB725" s="53"/>
      <c r="PC725" s="53"/>
      <c r="PD725" s="53"/>
      <c r="PE725" s="53"/>
      <c r="PF725" s="53"/>
      <c r="PG725" s="53"/>
      <c r="PH725" s="53"/>
      <c r="PI725" s="53"/>
      <c r="PJ725" s="53"/>
      <c r="PK725" s="53"/>
      <c r="PL725" s="53"/>
      <c r="PM725" s="53"/>
      <c r="PN725" s="53"/>
      <c r="PO725" s="53"/>
      <c r="PP725" s="53"/>
      <c r="PQ725" s="53"/>
      <c r="PR725" s="53"/>
      <c r="PS725" s="53"/>
      <c r="PT725" s="53"/>
      <c r="PU725" s="53"/>
      <c r="PV725" s="53"/>
      <c r="PW725" s="53"/>
      <c r="PX725" s="53"/>
      <c r="PY725" s="53"/>
      <c r="PZ725" s="53"/>
      <c r="QA725" s="53"/>
      <c r="QB725" s="53"/>
      <c r="QC725" s="53"/>
      <c r="QD725" s="53"/>
      <c r="QE725" s="53"/>
      <c r="QF725" s="53"/>
      <c r="QG725" s="53"/>
      <c r="QH725" s="53"/>
      <c r="QI725" s="53"/>
      <c r="QJ725" s="53"/>
      <c r="QK725" s="53"/>
      <c r="QL725" s="53"/>
      <c r="QM725" s="53"/>
      <c r="QN725" s="53"/>
      <c r="QO725" s="53"/>
      <c r="QP725" s="53"/>
      <c r="QQ725" s="53"/>
      <c r="QR725" s="53"/>
      <c r="QS725" s="53"/>
      <c r="QT725" s="53"/>
      <c r="QU725" s="53"/>
      <c r="QV725" s="53"/>
      <c r="QW725" s="53"/>
      <c r="QX725" s="53"/>
      <c r="QY725" s="53"/>
      <c r="QZ725" s="53"/>
      <c r="RA725" s="53"/>
      <c r="RB725" s="53"/>
      <c r="RC725" s="53"/>
      <c r="RD725" s="53"/>
      <c r="RE725" s="53"/>
      <c r="RF725" s="53"/>
      <c r="RG725" s="53"/>
      <c r="RH725" s="53"/>
      <c r="RI725" s="53"/>
      <c r="RJ725" s="53"/>
      <c r="RK725" s="53"/>
      <c r="RL725" s="53"/>
      <c r="RM725" s="53"/>
      <c r="RN725" s="53"/>
      <c r="RO725" s="53"/>
      <c r="RP725" s="53"/>
      <c r="RQ725" s="53"/>
      <c r="RR725" s="53"/>
      <c r="RS725" s="53"/>
      <c r="RT725" s="53"/>
      <c r="RU725" s="53"/>
      <c r="RV725" s="53"/>
      <c r="RW725" s="53"/>
      <c r="RX725" s="53"/>
      <c r="RY725" s="53"/>
      <c r="RZ725" s="53"/>
      <c r="SA725" s="53"/>
      <c r="SB725" s="53"/>
      <c r="SC725" s="53"/>
      <c r="SD725" s="53"/>
      <c r="SE725" s="53"/>
      <c r="SF725" s="53"/>
      <c r="SG725" s="53"/>
      <c r="SH725" s="53"/>
      <c r="SI725" s="53"/>
      <c r="SJ725" s="53"/>
      <c r="SK725" s="53"/>
      <c r="SL725" s="53"/>
      <c r="SM725" s="53"/>
      <c r="SN725" s="53"/>
      <c r="SO725" s="53"/>
      <c r="SP725" s="53"/>
      <c r="SQ725" s="53"/>
      <c r="SR725" s="53"/>
      <c r="SS725" s="53"/>
      <c r="ST725" s="53"/>
      <c r="SU725" s="53"/>
      <c r="SV725" s="53"/>
      <c r="SW725" s="53"/>
      <c r="SX725" s="53"/>
      <c r="SY725" s="53"/>
      <c r="SZ725" s="53"/>
      <c r="TA725" s="53"/>
      <c r="TB725" s="53"/>
      <c r="TC725" s="53"/>
      <c r="TD725" s="53"/>
      <c r="TE725" s="53"/>
      <c r="TF725" s="53"/>
      <c r="TG725" s="53"/>
      <c r="TH725" s="53"/>
      <c r="TI725" s="53"/>
      <c r="TJ725" s="53"/>
      <c r="TK725" s="53"/>
      <c r="TL725" s="53"/>
      <c r="TM725" s="53"/>
      <c r="TN725" s="53"/>
      <c r="TO725" s="53"/>
      <c r="TP725" s="53"/>
      <c r="TQ725" s="53"/>
      <c r="TR725" s="53"/>
      <c r="TS725" s="53"/>
      <c r="TT725" s="53"/>
      <c r="TU725" s="53"/>
      <c r="TV725" s="53"/>
      <c r="TW725" s="53"/>
      <c r="TX725" s="53"/>
      <c r="TY725" s="53"/>
      <c r="TZ725" s="53"/>
      <c r="UA725" s="53"/>
      <c r="UB725" s="53"/>
      <c r="UC725" s="53"/>
      <c r="UD725" s="53"/>
      <c r="UE725" s="53"/>
      <c r="UF725" s="53"/>
      <c r="UG725" s="53"/>
    </row>
    <row r="726" spans="12:553" s="19" customFormat="1" ht="15.75" customHeight="1" x14ac:dyDescent="0.2">
      <c r="L726" s="66"/>
      <c r="M726" s="66"/>
      <c r="N726" s="52"/>
      <c r="O726" s="53"/>
      <c r="P726" s="53"/>
      <c r="Q726" s="53"/>
      <c r="R726" s="53"/>
      <c r="S726" s="53"/>
      <c r="T726" s="53"/>
      <c r="U726" s="53"/>
      <c r="V726" s="53"/>
      <c r="W726" s="53"/>
      <c r="X726" s="53"/>
      <c r="Y726" s="53"/>
      <c r="Z726" s="53"/>
      <c r="AA726" s="53"/>
      <c r="AB726" s="53"/>
      <c r="AC726" s="53"/>
      <c r="AD726" s="53"/>
      <c r="AE726" s="53"/>
      <c r="AF726" s="53"/>
      <c r="AG726" s="53"/>
      <c r="AH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c r="BM726" s="53"/>
      <c r="BN726" s="53"/>
      <c r="BO726" s="53"/>
      <c r="BP726" s="53"/>
      <c r="BQ726" s="53"/>
      <c r="BR726" s="53"/>
      <c r="BS726" s="53"/>
      <c r="BT726" s="53"/>
      <c r="BU726" s="53"/>
      <c r="BV726" s="53"/>
      <c r="BW726" s="53"/>
      <c r="BX726" s="53"/>
      <c r="BY726" s="53"/>
      <c r="BZ726" s="53"/>
      <c r="CA726" s="53"/>
      <c r="CB726" s="53"/>
      <c r="CC726" s="53"/>
      <c r="CD726" s="53"/>
      <c r="CE726" s="53"/>
      <c r="CF726" s="53"/>
      <c r="CG726" s="53"/>
      <c r="CH726" s="53"/>
      <c r="CI726" s="53"/>
      <c r="CJ726" s="53"/>
      <c r="CK726" s="53"/>
      <c r="CL726" s="53"/>
      <c r="CM726" s="53"/>
      <c r="CN726" s="53"/>
      <c r="CO726" s="53"/>
      <c r="CP726" s="53"/>
      <c r="CQ726" s="53"/>
      <c r="CR726" s="53"/>
      <c r="CS726" s="53"/>
      <c r="CT726" s="53"/>
      <c r="CU726" s="53"/>
      <c r="CV726" s="53"/>
      <c r="CW726" s="53"/>
      <c r="CX726" s="53"/>
      <c r="CY726" s="53"/>
      <c r="CZ726" s="53"/>
      <c r="DA726" s="53"/>
      <c r="DB726" s="53"/>
      <c r="DC726" s="53"/>
      <c r="DD726" s="53"/>
      <c r="DE726" s="53"/>
      <c r="DF726" s="53"/>
      <c r="DG726" s="53"/>
      <c r="DH726" s="53"/>
      <c r="DI726" s="53"/>
      <c r="DJ726" s="53"/>
      <c r="DK726" s="53"/>
      <c r="DL726" s="53"/>
      <c r="DM726" s="53"/>
      <c r="DN726" s="53"/>
      <c r="DO726" s="53"/>
      <c r="DP726" s="53"/>
      <c r="DQ726" s="53"/>
      <c r="DR726" s="53"/>
      <c r="DS726" s="53"/>
      <c r="DT726" s="53"/>
      <c r="DU726" s="53"/>
      <c r="DV726" s="53"/>
      <c r="DW726" s="53"/>
      <c r="DX726" s="53"/>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3"/>
      <c r="FK726" s="53"/>
      <c r="FL726" s="53"/>
      <c r="FM726" s="53"/>
      <c r="FN726" s="53"/>
      <c r="FO726" s="53"/>
      <c r="FP726" s="53"/>
      <c r="FQ726" s="53"/>
      <c r="FR726" s="53"/>
      <c r="FS726" s="53"/>
      <c r="FT726" s="53"/>
      <c r="FU726" s="53"/>
      <c r="FV726" s="53"/>
      <c r="FW726" s="53"/>
      <c r="FX726" s="53"/>
      <c r="FY726" s="53"/>
      <c r="FZ726" s="53"/>
      <c r="GA726" s="53"/>
      <c r="GB726" s="53"/>
      <c r="GC726" s="53"/>
      <c r="GD726" s="53"/>
      <c r="GE726" s="53"/>
      <c r="GF726" s="53"/>
      <c r="GG726" s="53"/>
      <c r="GH726" s="53"/>
      <c r="GI726" s="53"/>
      <c r="GJ726" s="53"/>
      <c r="GK726" s="53"/>
      <c r="GL726" s="53"/>
      <c r="GM726" s="53"/>
      <c r="GN726" s="53"/>
      <c r="GO726" s="53"/>
      <c r="GP726" s="53"/>
      <c r="GQ726" s="53"/>
      <c r="GR726" s="53"/>
      <c r="GS726" s="53"/>
      <c r="GT726" s="53"/>
      <c r="GU726" s="53"/>
      <c r="GV726" s="53"/>
      <c r="GW726" s="53"/>
      <c r="GX726" s="53"/>
      <c r="GY726" s="53"/>
      <c r="GZ726" s="53"/>
      <c r="HA726" s="53"/>
      <c r="HB726" s="53"/>
      <c r="HC726" s="53"/>
      <c r="HD726" s="53"/>
      <c r="HE726" s="53"/>
      <c r="HF726" s="53"/>
      <c r="HG726" s="53"/>
      <c r="HH726" s="53"/>
      <c r="HI726" s="53"/>
      <c r="HJ726" s="53"/>
      <c r="HK726" s="53"/>
      <c r="HL726" s="53"/>
      <c r="HM726" s="53"/>
      <c r="HN726" s="53"/>
      <c r="HO726" s="53"/>
      <c r="HP726" s="53"/>
      <c r="HQ726" s="53"/>
      <c r="HR726" s="53"/>
      <c r="HS726" s="53"/>
      <c r="HT726" s="53"/>
      <c r="HU726" s="53"/>
      <c r="HV726" s="53"/>
      <c r="HW726" s="53"/>
      <c r="HX726" s="53"/>
      <c r="HY726" s="53"/>
      <c r="HZ726" s="53"/>
      <c r="IA726" s="53"/>
      <c r="IB726" s="53"/>
      <c r="IC726" s="53"/>
      <c r="ID726" s="53"/>
      <c r="IE726" s="53"/>
      <c r="IF726" s="53"/>
      <c r="IG726" s="53"/>
      <c r="IH726" s="53"/>
      <c r="II726" s="53"/>
      <c r="IJ726" s="53"/>
      <c r="IK726" s="53"/>
      <c r="IL726" s="53"/>
      <c r="IM726" s="53"/>
      <c r="IN726" s="53"/>
      <c r="IO726" s="53"/>
      <c r="IP726" s="53"/>
      <c r="IQ726" s="53"/>
      <c r="IR726" s="53"/>
      <c r="IS726" s="53"/>
      <c r="IT726" s="53"/>
      <c r="IU726" s="53"/>
      <c r="IV726" s="53"/>
      <c r="IW726" s="53"/>
      <c r="IX726" s="53"/>
      <c r="IY726" s="53"/>
      <c r="IZ726" s="53"/>
      <c r="JA726" s="53"/>
      <c r="JB726" s="53"/>
      <c r="JC726" s="53"/>
      <c r="JD726" s="53"/>
      <c r="JE726" s="53"/>
      <c r="JF726" s="53"/>
      <c r="JG726" s="53"/>
      <c r="JH726" s="53"/>
      <c r="JI726" s="53"/>
      <c r="JJ726" s="53"/>
      <c r="JK726" s="53"/>
      <c r="JL726" s="53"/>
      <c r="JM726" s="53"/>
      <c r="JN726" s="53"/>
      <c r="JO726" s="53"/>
      <c r="JP726" s="53"/>
      <c r="JQ726" s="53"/>
      <c r="JR726" s="53"/>
      <c r="JS726" s="53"/>
      <c r="JT726" s="53"/>
      <c r="JU726" s="53"/>
      <c r="JV726" s="53"/>
      <c r="JW726" s="53"/>
      <c r="JX726" s="53"/>
      <c r="JY726" s="53"/>
      <c r="JZ726" s="53"/>
      <c r="KA726" s="53"/>
      <c r="KB726" s="53"/>
      <c r="KC726" s="53"/>
      <c r="KD726" s="53"/>
      <c r="KE726" s="53"/>
      <c r="KF726" s="53"/>
      <c r="KG726" s="53"/>
      <c r="KH726" s="53"/>
      <c r="KI726" s="53"/>
      <c r="KJ726" s="53"/>
      <c r="KK726" s="53"/>
      <c r="KL726" s="53"/>
      <c r="KM726" s="53"/>
      <c r="KN726" s="53"/>
      <c r="KO726" s="53"/>
      <c r="KP726" s="53"/>
      <c r="KQ726" s="53"/>
      <c r="KR726" s="53"/>
      <c r="KS726" s="53"/>
      <c r="KT726" s="53"/>
      <c r="KU726" s="53"/>
      <c r="KV726" s="53"/>
      <c r="KW726" s="53"/>
      <c r="KX726" s="53"/>
      <c r="KY726" s="53"/>
      <c r="KZ726" s="53"/>
      <c r="LA726" s="53"/>
      <c r="LB726" s="53"/>
      <c r="LC726" s="53"/>
      <c r="LD726" s="53"/>
      <c r="LE726" s="53"/>
      <c r="LF726" s="53"/>
      <c r="LG726" s="53"/>
      <c r="LH726" s="53"/>
      <c r="LI726" s="53"/>
      <c r="LJ726" s="53"/>
      <c r="LK726" s="53"/>
      <c r="LL726" s="53"/>
      <c r="LM726" s="53"/>
      <c r="LN726" s="53"/>
      <c r="LO726" s="53"/>
      <c r="LP726" s="53"/>
      <c r="LQ726" s="53"/>
      <c r="LR726" s="53"/>
      <c r="LS726" s="53"/>
      <c r="LT726" s="53"/>
      <c r="LU726" s="53"/>
      <c r="LV726" s="53"/>
      <c r="LW726" s="53"/>
      <c r="LX726" s="53"/>
      <c r="LY726" s="53"/>
      <c r="LZ726" s="53"/>
      <c r="MA726" s="53"/>
      <c r="MB726" s="53"/>
      <c r="MC726" s="53"/>
      <c r="MD726" s="53"/>
      <c r="ME726" s="53"/>
      <c r="MF726" s="53"/>
      <c r="MG726" s="53"/>
      <c r="MH726" s="53"/>
      <c r="MI726" s="53"/>
      <c r="MJ726" s="53"/>
      <c r="MK726" s="53"/>
      <c r="ML726" s="53"/>
      <c r="MM726" s="53"/>
      <c r="MN726" s="53"/>
      <c r="MO726" s="53"/>
      <c r="MP726" s="53"/>
      <c r="MQ726" s="53"/>
      <c r="MR726" s="53"/>
      <c r="MS726" s="53"/>
      <c r="MT726" s="53"/>
      <c r="MU726" s="53"/>
      <c r="MV726" s="53"/>
      <c r="MW726" s="53"/>
      <c r="MX726" s="53"/>
      <c r="MY726" s="53"/>
      <c r="MZ726" s="53"/>
      <c r="NA726" s="53"/>
      <c r="NB726" s="53"/>
      <c r="NC726" s="53"/>
      <c r="ND726" s="53"/>
      <c r="NE726" s="53"/>
      <c r="NF726" s="53"/>
      <c r="NG726" s="53"/>
      <c r="NH726" s="53"/>
      <c r="NI726" s="53"/>
      <c r="NJ726" s="53"/>
      <c r="NK726" s="53"/>
      <c r="NL726" s="53"/>
      <c r="NM726" s="53"/>
      <c r="NN726" s="53"/>
      <c r="NO726" s="53"/>
      <c r="NP726" s="53"/>
      <c r="NQ726" s="53"/>
      <c r="NR726" s="53"/>
      <c r="NS726" s="53"/>
      <c r="NT726" s="53"/>
      <c r="NU726" s="53"/>
      <c r="NV726" s="53"/>
      <c r="NW726" s="53"/>
      <c r="NX726" s="53"/>
      <c r="NY726" s="53"/>
      <c r="NZ726" s="53"/>
      <c r="OA726" s="53"/>
      <c r="OB726" s="53"/>
      <c r="OC726" s="53"/>
      <c r="OD726" s="53"/>
      <c r="OE726" s="53"/>
      <c r="OF726" s="53"/>
      <c r="OG726" s="53"/>
      <c r="OH726" s="53"/>
      <c r="OI726" s="53"/>
      <c r="OJ726" s="53"/>
      <c r="OK726" s="53"/>
      <c r="OL726" s="53"/>
      <c r="OM726" s="53"/>
      <c r="ON726" s="53"/>
      <c r="OO726" s="53"/>
      <c r="OP726" s="53"/>
      <c r="OQ726" s="53"/>
      <c r="OR726" s="53"/>
      <c r="OS726" s="53"/>
      <c r="OT726" s="53"/>
      <c r="OU726" s="53"/>
      <c r="OV726" s="53"/>
      <c r="OW726" s="53"/>
      <c r="OX726" s="53"/>
      <c r="OY726" s="53"/>
      <c r="OZ726" s="53"/>
      <c r="PA726" s="53"/>
      <c r="PB726" s="53"/>
      <c r="PC726" s="53"/>
      <c r="PD726" s="53"/>
      <c r="PE726" s="53"/>
      <c r="PF726" s="53"/>
      <c r="PG726" s="53"/>
      <c r="PH726" s="53"/>
      <c r="PI726" s="53"/>
      <c r="PJ726" s="53"/>
      <c r="PK726" s="53"/>
      <c r="PL726" s="53"/>
      <c r="PM726" s="53"/>
      <c r="PN726" s="53"/>
      <c r="PO726" s="53"/>
      <c r="PP726" s="53"/>
      <c r="PQ726" s="53"/>
      <c r="PR726" s="53"/>
      <c r="PS726" s="53"/>
      <c r="PT726" s="53"/>
      <c r="PU726" s="53"/>
      <c r="PV726" s="53"/>
      <c r="PW726" s="53"/>
      <c r="PX726" s="53"/>
      <c r="PY726" s="53"/>
      <c r="PZ726" s="53"/>
      <c r="QA726" s="53"/>
      <c r="QB726" s="53"/>
      <c r="QC726" s="53"/>
      <c r="QD726" s="53"/>
      <c r="QE726" s="53"/>
      <c r="QF726" s="53"/>
      <c r="QG726" s="53"/>
      <c r="QH726" s="53"/>
      <c r="QI726" s="53"/>
      <c r="QJ726" s="53"/>
      <c r="QK726" s="53"/>
      <c r="QL726" s="53"/>
      <c r="QM726" s="53"/>
      <c r="QN726" s="53"/>
      <c r="QO726" s="53"/>
      <c r="QP726" s="53"/>
      <c r="QQ726" s="53"/>
      <c r="QR726" s="53"/>
      <c r="QS726" s="53"/>
      <c r="QT726" s="53"/>
      <c r="QU726" s="53"/>
      <c r="QV726" s="53"/>
      <c r="QW726" s="53"/>
      <c r="QX726" s="53"/>
      <c r="QY726" s="53"/>
      <c r="QZ726" s="53"/>
      <c r="RA726" s="53"/>
      <c r="RB726" s="53"/>
      <c r="RC726" s="53"/>
      <c r="RD726" s="53"/>
      <c r="RE726" s="53"/>
      <c r="RF726" s="53"/>
      <c r="RG726" s="53"/>
      <c r="RH726" s="53"/>
      <c r="RI726" s="53"/>
      <c r="RJ726" s="53"/>
      <c r="RK726" s="53"/>
      <c r="RL726" s="53"/>
      <c r="RM726" s="53"/>
      <c r="RN726" s="53"/>
      <c r="RO726" s="53"/>
      <c r="RP726" s="53"/>
      <c r="RQ726" s="53"/>
      <c r="RR726" s="53"/>
      <c r="RS726" s="53"/>
      <c r="RT726" s="53"/>
      <c r="RU726" s="53"/>
      <c r="RV726" s="53"/>
      <c r="RW726" s="53"/>
      <c r="RX726" s="53"/>
      <c r="RY726" s="53"/>
      <c r="RZ726" s="53"/>
      <c r="SA726" s="53"/>
      <c r="SB726" s="53"/>
      <c r="SC726" s="53"/>
      <c r="SD726" s="53"/>
      <c r="SE726" s="53"/>
      <c r="SF726" s="53"/>
      <c r="SG726" s="53"/>
      <c r="SH726" s="53"/>
      <c r="SI726" s="53"/>
      <c r="SJ726" s="53"/>
      <c r="SK726" s="53"/>
      <c r="SL726" s="53"/>
      <c r="SM726" s="53"/>
      <c r="SN726" s="53"/>
      <c r="SO726" s="53"/>
      <c r="SP726" s="53"/>
      <c r="SQ726" s="53"/>
      <c r="SR726" s="53"/>
      <c r="SS726" s="53"/>
      <c r="ST726" s="53"/>
      <c r="SU726" s="53"/>
      <c r="SV726" s="53"/>
      <c r="SW726" s="53"/>
      <c r="SX726" s="53"/>
      <c r="SY726" s="53"/>
      <c r="SZ726" s="53"/>
      <c r="TA726" s="53"/>
      <c r="TB726" s="53"/>
      <c r="TC726" s="53"/>
      <c r="TD726" s="53"/>
      <c r="TE726" s="53"/>
      <c r="TF726" s="53"/>
      <c r="TG726" s="53"/>
      <c r="TH726" s="53"/>
      <c r="TI726" s="53"/>
      <c r="TJ726" s="53"/>
      <c r="TK726" s="53"/>
      <c r="TL726" s="53"/>
      <c r="TM726" s="53"/>
      <c r="TN726" s="53"/>
      <c r="TO726" s="53"/>
      <c r="TP726" s="53"/>
      <c r="TQ726" s="53"/>
      <c r="TR726" s="53"/>
      <c r="TS726" s="53"/>
      <c r="TT726" s="53"/>
      <c r="TU726" s="53"/>
      <c r="TV726" s="53"/>
      <c r="TW726" s="53"/>
      <c r="TX726" s="53"/>
      <c r="TY726" s="53"/>
      <c r="TZ726" s="53"/>
      <c r="UA726" s="53"/>
      <c r="UB726" s="53"/>
      <c r="UC726" s="53"/>
      <c r="UD726" s="53"/>
      <c r="UE726" s="53"/>
      <c r="UF726" s="53"/>
      <c r="UG726" s="53"/>
    </row>
    <row r="727" spans="12:553" s="19" customFormat="1" ht="15.75" customHeight="1" x14ac:dyDescent="0.2">
      <c r="L727" s="66"/>
      <c r="M727" s="66"/>
      <c r="N727" s="52"/>
      <c r="O727" s="53"/>
      <c r="P727" s="53"/>
      <c r="Q727" s="53"/>
      <c r="R727" s="53"/>
      <c r="S727" s="53"/>
      <c r="T727" s="53"/>
      <c r="U727" s="53"/>
      <c r="V727" s="53"/>
      <c r="W727" s="53"/>
      <c r="X727" s="53"/>
      <c r="Y727" s="53"/>
      <c r="Z727" s="53"/>
      <c r="AA727" s="53"/>
      <c r="AB727" s="53"/>
      <c r="AC727" s="53"/>
      <c r="AD727" s="53"/>
      <c r="AE727" s="53"/>
      <c r="AF727" s="53"/>
      <c r="AG727" s="53"/>
      <c r="AH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c r="BM727" s="53"/>
      <c r="BN727" s="53"/>
      <c r="BO727" s="53"/>
      <c r="BP727" s="53"/>
      <c r="BQ727" s="53"/>
      <c r="BR727" s="53"/>
      <c r="BS727" s="53"/>
      <c r="BT727" s="53"/>
      <c r="BU727" s="53"/>
      <c r="BV727" s="53"/>
      <c r="BW727" s="53"/>
      <c r="BX727" s="53"/>
      <c r="BY727" s="53"/>
      <c r="BZ727" s="53"/>
      <c r="CA727" s="53"/>
      <c r="CB727" s="53"/>
      <c r="CC727" s="53"/>
      <c r="CD727" s="53"/>
      <c r="CE727" s="53"/>
      <c r="CF727" s="53"/>
      <c r="CG727" s="53"/>
      <c r="CH727" s="53"/>
      <c r="CI727" s="53"/>
      <c r="CJ727" s="53"/>
      <c r="CK727" s="53"/>
      <c r="CL727" s="53"/>
      <c r="CM727" s="53"/>
      <c r="CN727" s="53"/>
      <c r="CO727" s="53"/>
      <c r="CP727" s="53"/>
      <c r="CQ727" s="53"/>
      <c r="CR727" s="53"/>
      <c r="CS727" s="53"/>
      <c r="CT727" s="53"/>
      <c r="CU727" s="53"/>
      <c r="CV727" s="53"/>
      <c r="CW727" s="53"/>
      <c r="CX727" s="53"/>
      <c r="CY727" s="53"/>
      <c r="CZ727" s="53"/>
      <c r="DA727" s="53"/>
      <c r="DB727" s="53"/>
      <c r="DC727" s="53"/>
      <c r="DD727" s="53"/>
      <c r="DE727" s="53"/>
      <c r="DF727" s="53"/>
      <c r="DG727" s="53"/>
      <c r="DH727" s="53"/>
      <c r="DI727" s="53"/>
      <c r="DJ727" s="53"/>
      <c r="DK727" s="53"/>
      <c r="DL727" s="53"/>
      <c r="DM727" s="53"/>
      <c r="DN727" s="53"/>
      <c r="DO727" s="53"/>
      <c r="DP727" s="53"/>
      <c r="DQ727" s="53"/>
      <c r="DR727" s="53"/>
      <c r="DS727" s="53"/>
      <c r="DT727" s="53"/>
      <c r="DU727" s="53"/>
      <c r="DV727" s="53"/>
      <c r="DW727" s="53"/>
      <c r="DX727" s="53"/>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3"/>
      <c r="FK727" s="53"/>
      <c r="FL727" s="53"/>
      <c r="FM727" s="53"/>
      <c r="FN727" s="53"/>
      <c r="FO727" s="53"/>
      <c r="FP727" s="53"/>
      <c r="FQ727" s="53"/>
      <c r="FR727" s="53"/>
      <c r="FS727" s="53"/>
      <c r="FT727" s="53"/>
      <c r="FU727" s="53"/>
      <c r="FV727" s="53"/>
      <c r="FW727" s="53"/>
      <c r="FX727" s="53"/>
      <c r="FY727" s="53"/>
      <c r="FZ727" s="53"/>
      <c r="GA727" s="53"/>
      <c r="GB727" s="53"/>
      <c r="GC727" s="53"/>
      <c r="GD727" s="53"/>
      <c r="GE727" s="53"/>
      <c r="GF727" s="53"/>
      <c r="GG727" s="53"/>
      <c r="GH727" s="53"/>
      <c r="GI727" s="53"/>
      <c r="GJ727" s="53"/>
      <c r="GK727" s="53"/>
      <c r="GL727" s="53"/>
      <c r="GM727" s="53"/>
      <c r="GN727" s="53"/>
      <c r="GO727" s="53"/>
      <c r="GP727" s="53"/>
      <c r="GQ727" s="53"/>
      <c r="GR727" s="53"/>
      <c r="GS727" s="53"/>
      <c r="GT727" s="53"/>
      <c r="GU727" s="53"/>
      <c r="GV727" s="53"/>
      <c r="GW727" s="53"/>
      <c r="GX727" s="53"/>
      <c r="GY727" s="53"/>
      <c r="GZ727" s="53"/>
      <c r="HA727" s="53"/>
      <c r="HB727" s="53"/>
      <c r="HC727" s="53"/>
      <c r="HD727" s="53"/>
      <c r="HE727" s="53"/>
      <c r="HF727" s="53"/>
      <c r="HG727" s="53"/>
      <c r="HH727" s="53"/>
      <c r="HI727" s="53"/>
      <c r="HJ727" s="53"/>
      <c r="HK727" s="53"/>
      <c r="HL727" s="53"/>
      <c r="HM727" s="53"/>
      <c r="HN727" s="53"/>
      <c r="HO727" s="53"/>
      <c r="HP727" s="53"/>
      <c r="HQ727" s="53"/>
      <c r="HR727" s="53"/>
      <c r="HS727" s="53"/>
      <c r="HT727" s="53"/>
      <c r="HU727" s="53"/>
      <c r="HV727" s="53"/>
      <c r="HW727" s="53"/>
      <c r="HX727" s="53"/>
      <c r="HY727" s="53"/>
      <c r="HZ727" s="53"/>
      <c r="IA727" s="53"/>
      <c r="IB727" s="53"/>
      <c r="IC727" s="53"/>
      <c r="ID727" s="53"/>
      <c r="IE727" s="53"/>
      <c r="IF727" s="53"/>
      <c r="IG727" s="53"/>
      <c r="IH727" s="53"/>
      <c r="II727" s="53"/>
      <c r="IJ727" s="53"/>
      <c r="IK727" s="53"/>
      <c r="IL727" s="53"/>
      <c r="IM727" s="53"/>
      <c r="IN727" s="53"/>
      <c r="IO727" s="53"/>
      <c r="IP727" s="53"/>
      <c r="IQ727" s="53"/>
      <c r="IR727" s="53"/>
      <c r="IS727" s="53"/>
      <c r="IT727" s="53"/>
      <c r="IU727" s="53"/>
      <c r="IV727" s="53"/>
      <c r="IW727" s="53"/>
      <c r="IX727" s="53"/>
      <c r="IY727" s="53"/>
      <c r="IZ727" s="53"/>
      <c r="JA727" s="53"/>
      <c r="JB727" s="53"/>
      <c r="JC727" s="53"/>
      <c r="JD727" s="53"/>
      <c r="JE727" s="53"/>
      <c r="JF727" s="53"/>
      <c r="JG727" s="53"/>
      <c r="JH727" s="53"/>
      <c r="JI727" s="53"/>
      <c r="JJ727" s="53"/>
      <c r="JK727" s="53"/>
      <c r="JL727" s="53"/>
      <c r="JM727" s="53"/>
      <c r="JN727" s="53"/>
      <c r="JO727" s="53"/>
      <c r="JP727" s="53"/>
      <c r="JQ727" s="53"/>
      <c r="JR727" s="53"/>
      <c r="JS727" s="53"/>
      <c r="JT727" s="53"/>
      <c r="JU727" s="53"/>
      <c r="JV727" s="53"/>
      <c r="JW727" s="53"/>
      <c r="JX727" s="53"/>
      <c r="JY727" s="53"/>
      <c r="JZ727" s="53"/>
      <c r="KA727" s="53"/>
      <c r="KB727" s="53"/>
      <c r="KC727" s="53"/>
      <c r="KD727" s="53"/>
      <c r="KE727" s="53"/>
      <c r="KF727" s="53"/>
      <c r="KG727" s="53"/>
      <c r="KH727" s="53"/>
      <c r="KI727" s="53"/>
      <c r="KJ727" s="53"/>
      <c r="KK727" s="53"/>
      <c r="KL727" s="53"/>
      <c r="KM727" s="53"/>
      <c r="KN727" s="53"/>
      <c r="KO727" s="53"/>
      <c r="KP727" s="53"/>
      <c r="KQ727" s="53"/>
      <c r="KR727" s="53"/>
      <c r="KS727" s="53"/>
      <c r="KT727" s="53"/>
      <c r="KU727" s="53"/>
      <c r="KV727" s="53"/>
      <c r="KW727" s="53"/>
      <c r="KX727" s="53"/>
      <c r="KY727" s="53"/>
      <c r="KZ727" s="53"/>
      <c r="LA727" s="53"/>
      <c r="LB727" s="53"/>
      <c r="LC727" s="53"/>
      <c r="LD727" s="53"/>
      <c r="LE727" s="53"/>
      <c r="LF727" s="53"/>
      <c r="LG727" s="53"/>
      <c r="LH727" s="53"/>
      <c r="LI727" s="53"/>
      <c r="LJ727" s="53"/>
      <c r="LK727" s="53"/>
      <c r="LL727" s="53"/>
      <c r="LM727" s="53"/>
      <c r="LN727" s="53"/>
      <c r="LO727" s="53"/>
      <c r="LP727" s="53"/>
      <c r="LQ727" s="53"/>
      <c r="LR727" s="53"/>
      <c r="LS727" s="53"/>
      <c r="LT727" s="53"/>
      <c r="LU727" s="53"/>
      <c r="LV727" s="53"/>
      <c r="LW727" s="53"/>
      <c r="LX727" s="53"/>
      <c r="LY727" s="53"/>
      <c r="LZ727" s="53"/>
      <c r="MA727" s="53"/>
      <c r="MB727" s="53"/>
      <c r="MC727" s="53"/>
      <c r="MD727" s="53"/>
      <c r="ME727" s="53"/>
      <c r="MF727" s="53"/>
      <c r="MG727" s="53"/>
      <c r="MH727" s="53"/>
      <c r="MI727" s="53"/>
      <c r="MJ727" s="53"/>
      <c r="MK727" s="53"/>
      <c r="ML727" s="53"/>
      <c r="MM727" s="53"/>
      <c r="MN727" s="53"/>
      <c r="MO727" s="53"/>
      <c r="MP727" s="53"/>
      <c r="MQ727" s="53"/>
      <c r="MR727" s="53"/>
      <c r="MS727" s="53"/>
      <c r="MT727" s="53"/>
      <c r="MU727" s="53"/>
      <c r="MV727" s="53"/>
      <c r="MW727" s="53"/>
      <c r="MX727" s="53"/>
      <c r="MY727" s="53"/>
      <c r="MZ727" s="53"/>
      <c r="NA727" s="53"/>
      <c r="NB727" s="53"/>
      <c r="NC727" s="53"/>
      <c r="ND727" s="53"/>
      <c r="NE727" s="53"/>
      <c r="NF727" s="53"/>
      <c r="NG727" s="53"/>
      <c r="NH727" s="53"/>
      <c r="NI727" s="53"/>
      <c r="NJ727" s="53"/>
      <c r="NK727" s="53"/>
      <c r="NL727" s="53"/>
      <c r="NM727" s="53"/>
      <c r="NN727" s="53"/>
      <c r="NO727" s="53"/>
      <c r="NP727" s="53"/>
      <c r="NQ727" s="53"/>
      <c r="NR727" s="53"/>
      <c r="NS727" s="53"/>
      <c r="NT727" s="53"/>
      <c r="NU727" s="53"/>
      <c r="NV727" s="53"/>
      <c r="NW727" s="53"/>
      <c r="NX727" s="53"/>
      <c r="NY727" s="53"/>
      <c r="NZ727" s="53"/>
      <c r="OA727" s="53"/>
      <c r="OB727" s="53"/>
      <c r="OC727" s="53"/>
      <c r="OD727" s="53"/>
      <c r="OE727" s="53"/>
      <c r="OF727" s="53"/>
      <c r="OG727" s="53"/>
      <c r="OH727" s="53"/>
      <c r="OI727" s="53"/>
      <c r="OJ727" s="53"/>
      <c r="OK727" s="53"/>
      <c r="OL727" s="53"/>
      <c r="OM727" s="53"/>
      <c r="ON727" s="53"/>
      <c r="OO727" s="53"/>
      <c r="OP727" s="53"/>
      <c r="OQ727" s="53"/>
      <c r="OR727" s="53"/>
      <c r="OS727" s="53"/>
      <c r="OT727" s="53"/>
      <c r="OU727" s="53"/>
      <c r="OV727" s="53"/>
      <c r="OW727" s="53"/>
      <c r="OX727" s="53"/>
      <c r="OY727" s="53"/>
      <c r="OZ727" s="53"/>
      <c r="PA727" s="53"/>
      <c r="PB727" s="53"/>
      <c r="PC727" s="53"/>
      <c r="PD727" s="53"/>
      <c r="PE727" s="53"/>
      <c r="PF727" s="53"/>
      <c r="PG727" s="53"/>
      <c r="PH727" s="53"/>
      <c r="PI727" s="53"/>
      <c r="PJ727" s="53"/>
      <c r="PK727" s="53"/>
      <c r="PL727" s="53"/>
      <c r="PM727" s="53"/>
      <c r="PN727" s="53"/>
      <c r="PO727" s="53"/>
      <c r="PP727" s="53"/>
      <c r="PQ727" s="53"/>
      <c r="PR727" s="53"/>
      <c r="PS727" s="53"/>
      <c r="PT727" s="53"/>
      <c r="PU727" s="53"/>
      <c r="PV727" s="53"/>
      <c r="PW727" s="53"/>
      <c r="PX727" s="53"/>
      <c r="PY727" s="53"/>
      <c r="PZ727" s="53"/>
      <c r="QA727" s="53"/>
      <c r="QB727" s="53"/>
      <c r="QC727" s="53"/>
      <c r="QD727" s="53"/>
      <c r="QE727" s="53"/>
      <c r="QF727" s="53"/>
      <c r="QG727" s="53"/>
      <c r="QH727" s="53"/>
      <c r="QI727" s="53"/>
      <c r="QJ727" s="53"/>
      <c r="QK727" s="53"/>
      <c r="QL727" s="53"/>
      <c r="QM727" s="53"/>
      <c r="QN727" s="53"/>
      <c r="QO727" s="53"/>
      <c r="QP727" s="53"/>
      <c r="QQ727" s="53"/>
      <c r="QR727" s="53"/>
      <c r="QS727" s="53"/>
      <c r="QT727" s="53"/>
      <c r="QU727" s="53"/>
      <c r="QV727" s="53"/>
      <c r="QW727" s="53"/>
      <c r="QX727" s="53"/>
      <c r="QY727" s="53"/>
      <c r="QZ727" s="53"/>
      <c r="RA727" s="53"/>
      <c r="RB727" s="53"/>
      <c r="RC727" s="53"/>
      <c r="RD727" s="53"/>
      <c r="RE727" s="53"/>
      <c r="RF727" s="53"/>
      <c r="RG727" s="53"/>
      <c r="RH727" s="53"/>
      <c r="RI727" s="53"/>
      <c r="RJ727" s="53"/>
      <c r="RK727" s="53"/>
      <c r="RL727" s="53"/>
      <c r="RM727" s="53"/>
      <c r="RN727" s="53"/>
      <c r="RO727" s="53"/>
      <c r="RP727" s="53"/>
      <c r="RQ727" s="53"/>
      <c r="RR727" s="53"/>
      <c r="RS727" s="53"/>
      <c r="RT727" s="53"/>
      <c r="RU727" s="53"/>
      <c r="RV727" s="53"/>
      <c r="RW727" s="53"/>
      <c r="RX727" s="53"/>
      <c r="RY727" s="53"/>
      <c r="RZ727" s="53"/>
      <c r="SA727" s="53"/>
      <c r="SB727" s="53"/>
      <c r="SC727" s="53"/>
      <c r="SD727" s="53"/>
      <c r="SE727" s="53"/>
      <c r="SF727" s="53"/>
      <c r="SG727" s="53"/>
      <c r="SH727" s="53"/>
      <c r="SI727" s="53"/>
      <c r="SJ727" s="53"/>
      <c r="SK727" s="53"/>
      <c r="SL727" s="53"/>
      <c r="SM727" s="53"/>
      <c r="SN727" s="53"/>
      <c r="SO727" s="53"/>
      <c r="SP727" s="53"/>
      <c r="SQ727" s="53"/>
      <c r="SR727" s="53"/>
      <c r="SS727" s="53"/>
      <c r="ST727" s="53"/>
      <c r="SU727" s="53"/>
      <c r="SV727" s="53"/>
      <c r="SW727" s="53"/>
      <c r="SX727" s="53"/>
      <c r="SY727" s="53"/>
      <c r="SZ727" s="53"/>
      <c r="TA727" s="53"/>
      <c r="TB727" s="53"/>
      <c r="TC727" s="53"/>
      <c r="TD727" s="53"/>
      <c r="TE727" s="53"/>
      <c r="TF727" s="53"/>
      <c r="TG727" s="53"/>
      <c r="TH727" s="53"/>
      <c r="TI727" s="53"/>
      <c r="TJ727" s="53"/>
      <c r="TK727" s="53"/>
      <c r="TL727" s="53"/>
      <c r="TM727" s="53"/>
      <c r="TN727" s="53"/>
      <c r="TO727" s="53"/>
      <c r="TP727" s="53"/>
      <c r="TQ727" s="53"/>
      <c r="TR727" s="53"/>
      <c r="TS727" s="53"/>
      <c r="TT727" s="53"/>
      <c r="TU727" s="53"/>
      <c r="TV727" s="53"/>
      <c r="TW727" s="53"/>
      <c r="TX727" s="53"/>
      <c r="TY727" s="53"/>
      <c r="TZ727" s="53"/>
      <c r="UA727" s="53"/>
      <c r="UB727" s="53"/>
      <c r="UC727" s="53"/>
      <c r="UD727" s="53"/>
      <c r="UE727" s="53"/>
      <c r="UF727" s="53"/>
      <c r="UG727" s="53"/>
    </row>
    <row r="728" spans="12:553" s="19" customFormat="1" ht="15.75" customHeight="1" x14ac:dyDescent="0.2">
      <c r="L728" s="66"/>
      <c r="M728" s="66"/>
      <c r="N728" s="52"/>
      <c r="O728" s="53"/>
      <c r="P728" s="53"/>
      <c r="Q728" s="53"/>
      <c r="R728" s="53"/>
      <c r="S728" s="53"/>
      <c r="T728" s="53"/>
      <c r="U728" s="53"/>
      <c r="V728" s="53"/>
      <c r="W728" s="53"/>
      <c r="X728" s="53"/>
      <c r="Y728" s="53"/>
      <c r="Z728" s="53"/>
      <c r="AA728" s="53"/>
      <c r="AB728" s="53"/>
      <c r="AC728" s="53"/>
      <c r="AD728" s="53"/>
      <c r="AE728" s="53"/>
      <c r="AF728" s="53"/>
      <c r="AG728" s="53"/>
      <c r="AH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c r="BM728" s="53"/>
      <c r="BN728" s="53"/>
      <c r="BO728" s="53"/>
      <c r="BP728" s="53"/>
      <c r="BQ728" s="53"/>
      <c r="BR728" s="53"/>
      <c r="BS728" s="53"/>
      <c r="BT728" s="53"/>
      <c r="BU728" s="53"/>
      <c r="BV728" s="53"/>
      <c r="BW728" s="53"/>
      <c r="BX728" s="53"/>
      <c r="BY728" s="53"/>
      <c r="BZ728" s="53"/>
      <c r="CA728" s="53"/>
      <c r="CB728" s="53"/>
      <c r="CC728" s="53"/>
      <c r="CD728" s="53"/>
      <c r="CE728" s="53"/>
      <c r="CF728" s="53"/>
      <c r="CG728" s="53"/>
      <c r="CH728" s="53"/>
      <c r="CI728" s="53"/>
      <c r="CJ728" s="53"/>
      <c r="CK728" s="53"/>
      <c r="CL728" s="53"/>
      <c r="CM728" s="53"/>
      <c r="CN728" s="53"/>
      <c r="CO728" s="53"/>
      <c r="CP728" s="53"/>
      <c r="CQ728" s="53"/>
      <c r="CR728" s="53"/>
      <c r="CS728" s="53"/>
      <c r="CT728" s="53"/>
      <c r="CU728" s="53"/>
      <c r="CV728" s="53"/>
      <c r="CW728" s="53"/>
      <c r="CX728" s="53"/>
      <c r="CY728" s="53"/>
      <c r="CZ728" s="53"/>
      <c r="DA728" s="53"/>
      <c r="DB728" s="53"/>
      <c r="DC728" s="53"/>
      <c r="DD728" s="53"/>
      <c r="DE728" s="53"/>
      <c r="DF728" s="53"/>
      <c r="DG728" s="53"/>
      <c r="DH728" s="53"/>
      <c r="DI728" s="53"/>
      <c r="DJ728" s="53"/>
      <c r="DK728" s="53"/>
      <c r="DL728" s="53"/>
      <c r="DM728" s="53"/>
      <c r="DN728" s="53"/>
      <c r="DO728" s="53"/>
      <c r="DP728" s="53"/>
      <c r="DQ728" s="53"/>
      <c r="DR728" s="53"/>
      <c r="DS728" s="53"/>
      <c r="DT728" s="53"/>
      <c r="DU728" s="53"/>
      <c r="DV728" s="53"/>
      <c r="DW728" s="53"/>
      <c r="DX728" s="53"/>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3"/>
      <c r="FK728" s="53"/>
      <c r="FL728" s="53"/>
      <c r="FM728" s="53"/>
      <c r="FN728" s="53"/>
      <c r="FO728" s="53"/>
      <c r="FP728" s="53"/>
      <c r="FQ728" s="53"/>
      <c r="FR728" s="53"/>
      <c r="FS728" s="53"/>
      <c r="FT728" s="53"/>
      <c r="FU728" s="53"/>
      <c r="FV728" s="53"/>
      <c r="FW728" s="53"/>
      <c r="FX728" s="53"/>
      <c r="FY728" s="53"/>
      <c r="FZ728" s="53"/>
      <c r="GA728" s="53"/>
      <c r="GB728" s="53"/>
      <c r="GC728" s="53"/>
      <c r="GD728" s="53"/>
      <c r="GE728" s="53"/>
      <c r="GF728" s="53"/>
      <c r="GG728" s="53"/>
      <c r="GH728" s="53"/>
      <c r="GI728" s="53"/>
      <c r="GJ728" s="53"/>
      <c r="GK728" s="53"/>
      <c r="GL728" s="53"/>
      <c r="GM728" s="53"/>
      <c r="GN728" s="53"/>
      <c r="GO728" s="53"/>
      <c r="GP728" s="53"/>
      <c r="GQ728" s="53"/>
      <c r="GR728" s="53"/>
      <c r="GS728" s="53"/>
      <c r="GT728" s="53"/>
      <c r="GU728" s="53"/>
      <c r="GV728" s="53"/>
      <c r="GW728" s="53"/>
      <c r="GX728" s="53"/>
      <c r="GY728" s="53"/>
      <c r="GZ728" s="53"/>
      <c r="HA728" s="53"/>
      <c r="HB728" s="53"/>
      <c r="HC728" s="53"/>
      <c r="HD728" s="53"/>
      <c r="HE728" s="53"/>
      <c r="HF728" s="53"/>
      <c r="HG728" s="53"/>
      <c r="HH728" s="53"/>
      <c r="HI728" s="53"/>
      <c r="HJ728" s="53"/>
      <c r="HK728" s="53"/>
      <c r="HL728" s="53"/>
      <c r="HM728" s="53"/>
      <c r="HN728" s="53"/>
      <c r="HO728" s="53"/>
      <c r="HP728" s="53"/>
      <c r="HQ728" s="53"/>
      <c r="HR728" s="53"/>
      <c r="HS728" s="53"/>
      <c r="HT728" s="53"/>
      <c r="HU728" s="53"/>
      <c r="HV728" s="53"/>
      <c r="HW728" s="53"/>
      <c r="HX728" s="53"/>
      <c r="HY728" s="53"/>
      <c r="HZ728" s="53"/>
      <c r="IA728" s="53"/>
      <c r="IB728" s="53"/>
      <c r="IC728" s="53"/>
      <c r="ID728" s="53"/>
      <c r="IE728" s="53"/>
      <c r="IF728" s="53"/>
      <c r="IG728" s="53"/>
      <c r="IH728" s="53"/>
      <c r="II728" s="53"/>
      <c r="IJ728" s="53"/>
      <c r="IK728" s="53"/>
      <c r="IL728" s="53"/>
      <c r="IM728" s="53"/>
      <c r="IN728" s="53"/>
      <c r="IO728" s="53"/>
      <c r="IP728" s="53"/>
      <c r="IQ728" s="53"/>
      <c r="IR728" s="53"/>
      <c r="IS728" s="53"/>
      <c r="IT728" s="53"/>
      <c r="IU728" s="53"/>
      <c r="IV728" s="53"/>
      <c r="IW728" s="53"/>
      <c r="IX728" s="53"/>
      <c r="IY728" s="53"/>
      <c r="IZ728" s="53"/>
      <c r="JA728" s="53"/>
      <c r="JB728" s="53"/>
      <c r="JC728" s="53"/>
      <c r="JD728" s="53"/>
      <c r="JE728" s="53"/>
      <c r="JF728" s="53"/>
      <c r="JG728" s="53"/>
      <c r="JH728" s="53"/>
      <c r="JI728" s="53"/>
      <c r="JJ728" s="53"/>
      <c r="JK728" s="53"/>
      <c r="JL728" s="53"/>
      <c r="JM728" s="53"/>
      <c r="JN728" s="53"/>
      <c r="JO728" s="53"/>
      <c r="JP728" s="53"/>
      <c r="JQ728" s="53"/>
      <c r="JR728" s="53"/>
      <c r="JS728" s="53"/>
      <c r="JT728" s="53"/>
      <c r="JU728" s="53"/>
      <c r="JV728" s="53"/>
      <c r="JW728" s="53"/>
      <c r="JX728" s="53"/>
      <c r="JY728" s="53"/>
      <c r="JZ728" s="53"/>
      <c r="KA728" s="53"/>
      <c r="KB728" s="53"/>
      <c r="KC728" s="53"/>
      <c r="KD728" s="53"/>
      <c r="KE728" s="53"/>
      <c r="KF728" s="53"/>
      <c r="KG728" s="53"/>
      <c r="KH728" s="53"/>
      <c r="KI728" s="53"/>
      <c r="KJ728" s="53"/>
      <c r="KK728" s="53"/>
      <c r="KL728" s="53"/>
      <c r="KM728" s="53"/>
      <c r="KN728" s="53"/>
      <c r="KO728" s="53"/>
      <c r="KP728" s="53"/>
      <c r="KQ728" s="53"/>
      <c r="KR728" s="53"/>
      <c r="KS728" s="53"/>
      <c r="KT728" s="53"/>
      <c r="KU728" s="53"/>
      <c r="KV728" s="53"/>
      <c r="KW728" s="53"/>
      <c r="KX728" s="53"/>
      <c r="KY728" s="53"/>
      <c r="KZ728" s="53"/>
      <c r="LA728" s="53"/>
      <c r="LB728" s="53"/>
      <c r="LC728" s="53"/>
      <c r="LD728" s="53"/>
      <c r="LE728" s="53"/>
      <c r="LF728" s="53"/>
      <c r="LG728" s="53"/>
      <c r="LH728" s="53"/>
      <c r="LI728" s="53"/>
      <c r="LJ728" s="53"/>
      <c r="LK728" s="53"/>
      <c r="LL728" s="53"/>
      <c r="LM728" s="53"/>
      <c r="LN728" s="53"/>
      <c r="LO728" s="53"/>
      <c r="LP728" s="53"/>
      <c r="LQ728" s="53"/>
      <c r="LR728" s="53"/>
      <c r="LS728" s="53"/>
      <c r="LT728" s="53"/>
      <c r="LU728" s="53"/>
      <c r="LV728" s="53"/>
      <c r="LW728" s="53"/>
      <c r="LX728" s="53"/>
      <c r="LY728" s="53"/>
      <c r="LZ728" s="53"/>
      <c r="MA728" s="53"/>
      <c r="MB728" s="53"/>
      <c r="MC728" s="53"/>
      <c r="MD728" s="53"/>
      <c r="ME728" s="53"/>
      <c r="MF728" s="53"/>
      <c r="MG728" s="53"/>
      <c r="MH728" s="53"/>
      <c r="MI728" s="53"/>
      <c r="MJ728" s="53"/>
      <c r="MK728" s="53"/>
      <c r="ML728" s="53"/>
      <c r="MM728" s="53"/>
      <c r="MN728" s="53"/>
      <c r="MO728" s="53"/>
      <c r="MP728" s="53"/>
      <c r="MQ728" s="53"/>
      <c r="MR728" s="53"/>
      <c r="MS728" s="53"/>
      <c r="MT728" s="53"/>
      <c r="MU728" s="53"/>
      <c r="MV728" s="53"/>
      <c r="MW728" s="53"/>
      <c r="MX728" s="53"/>
      <c r="MY728" s="53"/>
      <c r="MZ728" s="53"/>
      <c r="NA728" s="53"/>
      <c r="NB728" s="53"/>
      <c r="NC728" s="53"/>
      <c r="ND728" s="53"/>
      <c r="NE728" s="53"/>
      <c r="NF728" s="53"/>
      <c r="NG728" s="53"/>
      <c r="NH728" s="53"/>
      <c r="NI728" s="53"/>
      <c r="NJ728" s="53"/>
      <c r="NK728" s="53"/>
      <c r="NL728" s="53"/>
      <c r="NM728" s="53"/>
      <c r="NN728" s="53"/>
      <c r="NO728" s="53"/>
      <c r="NP728" s="53"/>
      <c r="NQ728" s="53"/>
      <c r="NR728" s="53"/>
      <c r="NS728" s="53"/>
      <c r="NT728" s="53"/>
      <c r="NU728" s="53"/>
      <c r="NV728" s="53"/>
      <c r="NW728" s="53"/>
      <c r="NX728" s="53"/>
      <c r="NY728" s="53"/>
      <c r="NZ728" s="53"/>
      <c r="OA728" s="53"/>
      <c r="OB728" s="53"/>
      <c r="OC728" s="53"/>
      <c r="OD728" s="53"/>
      <c r="OE728" s="53"/>
      <c r="OF728" s="53"/>
      <c r="OG728" s="53"/>
      <c r="OH728" s="53"/>
      <c r="OI728" s="53"/>
      <c r="OJ728" s="53"/>
      <c r="OK728" s="53"/>
      <c r="OL728" s="53"/>
      <c r="OM728" s="53"/>
      <c r="ON728" s="53"/>
      <c r="OO728" s="53"/>
      <c r="OP728" s="53"/>
      <c r="OQ728" s="53"/>
      <c r="OR728" s="53"/>
      <c r="OS728" s="53"/>
      <c r="OT728" s="53"/>
      <c r="OU728" s="53"/>
      <c r="OV728" s="53"/>
      <c r="OW728" s="53"/>
      <c r="OX728" s="53"/>
      <c r="OY728" s="53"/>
      <c r="OZ728" s="53"/>
      <c r="PA728" s="53"/>
      <c r="PB728" s="53"/>
      <c r="PC728" s="53"/>
      <c r="PD728" s="53"/>
      <c r="PE728" s="53"/>
      <c r="PF728" s="53"/>
      <c r="PG728" s="53"/>
      <c r="PH728" s="53"/>
      <c r="PI728" s="53"/>
      <c r="PJ728" s="53"/>
      <c r="PK728" s="53"/>
      <c r="PL728" s="53"/>
      <c r="PM728" s="53"/>
      <c r="PN728" s="53"/>
      <c r="PO728" s="53"/>
      <c r="PP728" s="53"/>
      <c r="PQ728" s="53"/>
      <c r="PR728" s="53"/>
      <c r="PS728" s="53"/>
      <c r="PT728" s="53"/>
      <c r="PU728" s="53"/>
      <c r="PV728" s="53"/>
      <c r="PW728" s="53"/>
      <c r="PX728" s="53"/>
      <c r="PY728" s="53"/>
      <c r="PZ728" s="53"/>
      <c r="QA728" s="53"/>
      <c r="QB728" s="53"/>
      <c r="QC728" s="53"/>
      <c r="QD728" s="53"/>
      <c r="QE728" s="53"/>
      <c r="QF728" s="53"/>
      <c r="QG728" s="53"/>
      <c r="QH728" s="53"/>
      <c r="QI728" s="53"/>
      <c r="QJ728" s="53"/>
      <c r="QK728" s="53"/>
      <c r="QL728" s="53"/>
      <c r="QM728" s="53"/>
      <c r="QN728" s="53"/>
      <c r="QO728" s="53"/>
      <c r="QP728" s="53"/>
      <c r="QQ728" s="53"/>
      <c r="QR728" s="53"/>
      <c r="QS728" s="53"/>
      <c r="QT728" s="53"/>
      <c r="QU728" s="53"/>
      <c r="QV728" s="53"/>
      <c r="QW728" s="53"/>
      <c r="QX728" s="53"/>
      <c r="QY728" s="53"/>
      <c r="QZ728" s="53"/>
      <c r="RA728" s="53"/>
      <c r="RB728" s="53"/>
      <c r="RC728" s="53"/>
      <c r="RD728" s="53"/>
      <c r="RE728" s="53"/>
      <c r="RF728" s="53"/>
      <c r="RG728" s="53"/>
      <c r="RH728" s="53"/>
      <c r="RI728" s="53"/>
      <c r="RJ728" s="53"/>
      <c r="RK728" s="53"/>
      <c r="RL728" s="53"/>
      <c r="RM728" s="53"/>
      <c r="RN728" s="53"/>
      <c r="RO728" s="53"/>
      <c r="RP728" s="53"/>
      <c r="RQ728" s="53"/>
      <c r="RR728" s="53"/>
      <c r="RS728" s="53"/>
      <c r="RT728" s="53"/>
      <c r="RU728" s="53"/>
      <c r="RV728" s="53"/>
      <c r="RW728" s="53"/>
      <c r="RX728" s="53"/>
      <c r="RY728" s="53"/>
      <c r="RZ728" s="53"/>
      <c r="SA728" s="53"/>
      <c r="SB728" s="53"/>
      <c r="SC728" s="53"/>
      <c r="SD728" s="53"/>
      <c r="SE728" s="53"/>
      <c r="SF728" s="53"/>
      <c r="SG728" s="53"/>
      <c r="SH728" s="53"/>
      <c r="SI728" s="53"/>
      <c r="SJ728" s="53"/>
      <c r="SK728" s="53"/>
      <c r="SL728" s="53"/>
      <c r="SM728" s="53"/>
      <c r="SN728" s="53"/>
      <c r="SO728" s="53"/>
      <c r="SP728" s="53"/>
      <c r="SQ728" s="53"/>
      <c r="SR728" s="53"/>
      <c r="SS728" s="53"/>
      <c r="ST728" s="53"/>
      <c r="SU728" s="53"/>
      <c r="SV728" s="53"/>
      <c r="SW728" s="53"/>
      <c r="SX728" s="53"/>
      <c r="SY728" s="53"/>
      <c r="SZ728" s="53"/>
      <c r="TA728" s="53"/>
      <c r="TB728" s="53"/>
      <c r="TC728" s="53"/>
      <c r="TD728" s="53"/>
      <c r="TE728" s="53"/>
      <c r="TF728" s="53"/>
      <c r="TG728" s="53"/>
      <c r="TH728" s="53"/>
      <c r="TI728" s="53"/>
      <c r="TJ728" s="53"/>
      <c r="TK728" s="53"/>
      <c r="TL728" s="53"/>
      <c r="TM728" s="53"/>
      <c r="TN728" s="53"/>
      <c r="TO728" s="53"/>
      <c r="TP728" s="53"/>
      <c r="TQ728" s="53"/>
      <c r="TR728" s="53"/>
      <c r="TS728" s="53"/>
      <c r="TT728" s="53"/>
      <c r="TU728" s="53"/>
      <c r="TV728" s="53"/>
      <c r="TW728" s="53"/>
      <c r="TX728" s="53"/>
      <c r="TY728" s="53"/>
      <c r="TZ728" s="53"/>
      <c r="UA728" s="53"/>
      <c r="UB728" s="53"/>
      <c r="UC728" s="53"/>
      <c r="UD728" s="53"/>
      <c r="UE728" s="53"/>
      <c r="UF728" s="53"/>
      <c r="UG728" s="53"/>
    </row>
    <row r="729" spans="12:553" s="19" customFormat="1" ht="15.75" customHeight="1" x14ac:dyDescent="0.2">
      <c r="L729" s="66"/>
      <c r="M729" s="66"/>
      <c r="N729" s="52"/>
      <c r="O729" s="53"/>
      <c r="P729" s="53"/>
      <c r="Q729" s="53"/>
      <c r="R729" s="53"/>
      <c r="S729" s="53"/>
      <c r="T729" s="53"/>
      <c r="U729" s="53"/>
      <c r="V729" s="53"/>
      <c r="W729" s="53"/>
      <c r="X729" s="53"/>
      <c r="Y729" s="53"/>
      <c r="Z729" s="53"/>
      <c r="AA729" s="53"/>
      <c r="AB729" s="53"/>
      <c r="AC729" s="53"/>
      <c r="AD729" s="53"/>
      <c r="AE729" s="53"/>
      <c r="AF729" s="53"/>
      <c r="AG729" s="53"/>
      <c r="AH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c r="BM729" s="53"/>
      <c r="BN729" s="53"/>
      <c r="BO729" s="53"/>
      <c r="BP729" s="53"/>
      <c r="BQ729" s="53"/>
      <c r="BR729" s="53"/>
      <c r="BS729" s="53"/>
      <c r="BT729" s="53"/>
      <c r="BU729" s="53"/>
      <c r="BV729" s="53"/>
      <c r="BW729" s="53"/>
      <c r="BX729" s="53"/>
      <c r="BY729" s="53"/>
      <c r="BZ729" s="53"/>
      <c r="CA729" s="53"/>
      <c r="CB729" s="53"/>
      <c r="CC729" s="53"/>
      <c r="CD729" s="53"/>
      <c r="CE729" s="53"/>
      <c r="CF729" s="53"/>
      <c r="CG729" s="53"/>
      <c r="CH729" s="53"/>
      <c r="CI729" s="53"/>
      <c r="CJ729" s="53"/>
      <c r="CK729" s="53"/>
      <c r="CL729" s="53"/>
      <c r="CM729" s="53"/>
      <c r="CN729" s="53"/>
      <c r="CO729" s="53"/>
      <c r="CP729" s="53"/>
      <c r="CQ729" s="53"/>
      <c r="CR729" s="53"/>
      <c r="CS729" s="53"/>
      <c r="CT729" s="53"/>
      <c r="CU729" s="53"/>
      <c r="CV729" s="53"/>
      <c r="CW729" s="53"/>
      <c r="CX729" s="53"/>
      <c r="CY729" s="53"/>
      <c r="CZ729" s="53"/>
      <c r="DA729" s="53"/>
      <c r="DB729" s="53"/>
      <c r="DC729" s="53"/>
      <c r="DD729" s="53"/>
      <c r="DE729" s="53"/>
      <c r="DF729" s="53"/>
      <c r="DG729" s="53"/>
      <c r="DH729" s="53"/>
      <c r="DI729" s="53"/>
      <c r="DJ729" s="53"/>
      <c r="DK729" s="53"/>
      <c r="DL729" s="53"/>
      <c r="DM729" s="53"/>
      <c r="DN729" s="53"/>
      <c r="DO729" s="53"/>
      <c r="DP729" s="53"/>
      <c r="DQ729" s="53"/>
      <c r="DR729" s="53"/>
      <c r="DS729" s="53"/>
      <c r="DT729" s="53"/>
      <c r="DU729" s="53"/>
      <c r="DV729" s="53"/>
      <c r="DW729" s="53"/>
      <c r="DX729" s="53"/>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3"/>
      <c r="FK729" s="53"/>
      <c r="FL729" s="53"/>
      <c r="FM729" s="53"/>
      <c r="FN729" s="53"/>
      <c r="FO729" s="53"/>
      <c r="FP729" s="53"/>
      <c r="FQ729" s="53"/>
      <c r="FR729" s="53"/>
      <c r="FS729" s="53"/>
      <c r="FT729" s="53"/>
      <c r="FU729" s="53"/>
      <c r="FV729" s="53"/>
      <c r="FW729" s="53"/>
      <c r="FX729" s="53"/>
      <c r="FY729" s="53"/>
      <c r="FZ729" s="53"/>
      <c r="GA729" s="53"/>
      <c r="GB729" s="53"/>
      <c r="GC729" s="53"/>
      <c r="GD729" s="53"/>
      <c r="GE729" s="53"/>
      <c r="GF729" s="53"/>
      <c r="GG729" s="53"/>
      <c r="GH729" s="53"/>
      <c r="GI729" s="53"/>
      <c r="GJ729" s="53"/>
      <c r="GK729" s="53"/>
      <c r="GL729" s="53"/>
      <c r="GM729" s="53"/>
      <c r="GN729" s="53"/>
      <c r="GO729" s="53"/>
      <c r="GP729" s="53"/>
      <c r="GQ729" s="53"/>
      <c r="GR729" s="53"/>
      <c r="GS729" s="53"/>
      <c r="GT729" s="53"/>
      <c r="GU729" s="53"/>
      <c r="GV729" s="53"/>
      <c r="GW729" s="53"/>
      <c r="GX729" s="53"/>
      <c r="GY729" s="53"/>
      <c r="GZ729" s="53"/>
      <c r="HA729" s="53"/>
      <c r="HB729" s="53"/>
      <c r="HC729" s="53"/>
      <c r="HD729" s="53"/>
      <c r="HE729" s="53"/>
      <c r="HF729" s="53"/>
      <c r="HG729" s="53"/>
      <c r="HH729" s="53"/>
      <c r="HI729" s="53"/>
      <c r="HJ729" s="53"/>
      <c r="HK729" s="53"/>
      <c r="HL729" s="53"/>
      <c r="HM729" s="53"/>
      <c r="HN729" s="53"/>
      <c r="HO729" s="53"/>
      <c r="HP729" s="53"/>
      <c r="HQ729" s="53"/>
      <c r="HR729" s="53"/>
      <c r="HS729" s="53"/>
      <c r="HT729" s="53"/>
      <c r="HU729" s="53"/>
      <c r="HV729" s="53"/>
      <c r="HW729" s="53"/>
      <c r="HX729" s="53"/>
      <c r="HY729" s="53"/>
      <c r="HZ729" s="53"/>
      <c r="IA729" s="53"/>
      <c r="IB729" s="53"/>
      <c r="IC729" s="53"/>
      <c r="ID729" s="53"/>
      <c r="IE729" s="53"/>
      <c r="IF729" s="53"/>
      <c r="IG729" s="53"/>
      <c r="IH729" s="53"/>
      <c r="II729" s="53"/>
      <c r="IJ729" s="53"/>
      <c r="IK729" s="53"/>
      <c r="IL729" s="53"/>
      <c r="IM729" s="53"/>
      <c r="IN729" s="53"/>
      <c r="IO729" s="53"/>
      <c r="IP729" s="53"/>
      <c r="IQ729" s="53"/>
      <c r="IR729" s="53"/>
      <c r="IS729" s="53"/>
      <c r="IT729" s="53"/>
      <c r="IU729" s="53"/>
      <c r="IV729" s="53"/>
      <c r="IW729" s="53"/>
      <c r="IX729" s="53"/>
      <c r="IY729" s="53"/>
      <c r="IZ729" s="53"/>
      <c r="JA729" s="53"/>
      <c r="JB729" s="53"/>
      <c r="JC729" s="53"/>
      <c r="JD729" s="53"/>
      <c r="JE729" s="53"/>
      <c r="JF729" s="53"/>
      <c r="JG729" s="53"/>
      <c r="JH729" s="53"/>
      <c r="JI729" s="53"/>
      <c r="JJ729" s="53"/>
      <c r="JK729" s="53"/>
      <c r="JL729" s="53"/>
      <c r="JM729" s="53"/>
      <c r="JN729" s="53"/>
      <c r="JO729" s="53"/>
      <c r="JP729" s="53"/>
      <c r="JQ729" s="53"/>
      <c r="JR729" s="53"/>
      <c r="JS729" s="53"/>
      <c r="JT729" s="53"/>
      <c r="JU729" s="53"/>
      <c r="JV729" s="53"/>
      <c r="JW729" s="53"/>
      <c r="JX729" s="53"/>
      <c r="JY729" s="53"/>
      <c r="JZ729" s="53"/>
      <c r="KA729" s="53"/>
      <c r="KB729" s="53"/>
      <c r="KC729" s="53"/>
      <c r="KD729" s="53"/>
      <c r="KE729" s="53"/>
      <c r="KF729" s="53"/>
      <c r="KG729" s="53"/>
      <c r="KH729" s="53"/>
      <c r="KI729" s="53"/>
      <c r="KJ729" s="53"/>
      <c r="KK729" s="53"/>
      <c r="KL729" s="53"/>
      <c r="KM729" s="53"/>
      <c r="KN729" s="53"/>
      <c r="KO729" s="53"/>
      <c r="KP729" s="53"/>
      <c r="KQ729" s="53"/>
      <c r="KR729" s="53"/>
      <c r="KS729" s="53"/>
      <c r="KT729" s="53"/>
      <c r="KU729" s="53"/>
      <c r="KV729" s="53"/>
      <c r="KW729" s="53"/>
      <c r="KX729" s="53"/>
      <c r="KY729" s="53"/>
      <c r="KZ729" s="53"/>
      <c r="LA729" s="53"/>
      <c r="LB729" s="53"/>
      <c r="LC729" s="53"/>
      <c r="LD729" s="53"/>
      <c r="LE729" s="53"/>
      <c r="LF729" s="53"/>
      <c r="LG729" s="53"/>
      <c r="LH729" s="53"/>
      <c r="LI729" s="53"/>
      <c r="LJ729" s="53"/>
      <c r="LK729" s="53"/>
      <c r="LL729" s="53"/>
      <c r="LM729" s="53"/>
      <c r="LN729" s="53"/>
      <c r="LO729" s="53"/>
      <c r="LP729" s="53"/>
      <c r="LQ729" s="53"/>
      <c r="LR729" s="53"/>
      <c r="LS729" s="53"/>
      <c r="LT729" s="53"/>
      <c r="LU729" s="53"/>
      <c r="LV729" s="53"/>
      <c r="LW729" s="53"/>
      <c r="LX729" s="53"/>
      <c r="LY729" s="53"/>
      <c r="LZ729" s="53"/>
      <c r="MA729" s="53"/>
      <c r="MB729" s="53"/>
      <c r="MC729" s="53"/>
      <c r="MD729" s="53"/>
      <c r="ME729" s="53"/>
      <c r="MF729" s="53"/>
      <c r="MG729" s="53"/>
      <c r="MH729" s="53"/>
      <c r="MI729" s="53"/>
      <c r="MJ729" s="53"/>
      <c r="MK729" s="53"/>
      <c r="ML729" s="53"/>
      <c r="MM729" s="53"/>
      <c r="MN729" s="53"/>
      <c r="MO729" s="53"/>
      <c r="MP729" s="53"/>
      <c r="MQ729" s="53"/>
      <c r="MR729" s="53"/>
      <c r="MS729" s="53"/>
      <c r="MT729" s="53"/>
      <c r="MU729" s="53"/>
      <c r="MV729" s="53"/>
      <c r="MW729" s="53"/>
      <c r="MX729" s="53"/>
      <c r="MY729" s="53"/>
      <c r="MZ729" s="53"/>
      <c r="NA729" s="53"/>
      <c r="NB729" s="53"/>
      <c r="NC729" s="53"/>
      <c r="ND729" s="53"/>
      <c r="NE729" s="53"/>
      <c r="NF729" s="53"/>
      <c r="NG729" s="53"/>
      <c r="NH729" s="53"/>
      <c r="NI729" s="53"/>
      <c r="NJ729" s="53"/>
      <c r="NK729" s="53"/>
      <c r="NL729" s="53"/>
      <c r="NM729" s="53"/>
      <c r="NN729" s="53"/>
      <c r="NO729" s="53"/>
      <c r="NP729" s="53"/>
      <c r="NQ729" s="53"/>
      <c r="NR729" s="53"/>
      <c r="NS729" s="53"/>
      <c r="NT729" s="53"/>
      <c r="NU729" s="53"/>
      <c r="NV729" s="53"/>
      <c r="NW729" s="53"/>
      <c r="NX729" s="53"/>
      <c r="NY729" s="53"/>
      <c r="NZ729" s="53"/>
      <c r="OA729" s="53"/>
      <c r="OB729" s="53"/>
      <c r="OC729" s="53"/>
      <c r="OD729" s="53"/>
      <c r="OE729" s="53"/>
      <c r="OF729" s="53"/>
      <c r="OG729" s="53"/>
      <c r="OH729" s="53"/>
      <c r="OI729" s="53"/>
      <c r="OJ729" s="53"/>
      <c r="OK729" s="53"/>
      <c r="OL729" s="53"/>
      <c r="OM729" s="53"/>
      <c r="ON729" s="53"/>
      <c r="OO729" s="53"/>
      <c r="OP729" s="53"/>
      <c r="OQ729" s="53"/>
      <c r="OR729" s="53"/>
      <c r="OS729" s="53"/>
      <c r="OT729" s="53"/>
      <c r="OU729" s="53"/>
      <c r="OV729" s="53"/>
      <c r="OW729" s="53"/>
      <c r="OX729" s="53"/>
      <c r="OY729" s="53"/>
      <c r="OZ729" s="53"/>
      <c r="PA729" s="53"/>
      <c r="PB729" s="53"/>
      <c r="PC729" s="53"/>
      <c r="PD729" s="53"/>
      <c r="PE729" s="53"/>
      <c r="PF729" s="53"/>
      <c r="PG729" s="53"/>
      <c r="PH729" s="53"/>
      <c r="PI729" s="53"/>
      <c r="PJ729" s="53"/>
      <c r="PK729" s="53"/>
      <c r="PL729" s="53"/>
      <c r="PM729" s="53"/>
      <c r="PN729" s="53"/>
      <c r="PO729" s="53"/>
      <c r="PP729" s="53"/>
      <c r="PQ729" s="53"/>
      <c r="PR729" s="53"/>
      <c r="PS729" s="53"/>
      <c r="PT729" s="53"/>
      <c r="PU729" s="53"/>
      <c r="PV729" s="53"/>
      <c r="PW729" s="53"/>
      <c r="PX729" s="53"/>
      <c r="PY729" s="53"/>
      <c r="PZ729" s="53"/>
      <c r="QA729" s="53"/>
      <c r="QB729" s="53"/>
      <c r="QC729" s="53"/>
      <c r="QD729" s="53"/>
      <c r="QE729" s="53"/>
      <c r="QF729" s="53"/>
      <c r="QG729" s="53"/>
      <c r="QH729" s="53"/>
      <c r="QI729" s="53"/>
      <c r="QJ729" s="53"/>
      <c r="QK729" s="53"/>
      <c r="QL729" s="53"/>
      <c r="QM729" s="53"/>
      <c r="QN729" s="53"/>
      <c r="QO729" s="53"/>
      <c r="QP729" s="53"/>
      <c r="QQ729" s="53"/>
      <c r="QR729" s="53"/>
      <c r="QS729" s="53"/>
      <c r="QT729" s="53"/>
      <c r="QU729" s="53"/>
      <c r="QV729" s="53"/>
      <c r="QW729" s="53"/>
      <c r="QX729" s="53"/>
      <c r="QY729" s="53"/>
      <c r="QZ729" s="53"/>
      <c r="RA729" s="53"/>
      <c r="RB729" s="53"/>
      <c r="RC729" s="53"/>
      <c r="RD729" s="53"/>
      <c r="RE729" s="53"/>
      <c r="RF729" s="53"/>
      <c r="RG729" s="53"/>
      <c r="RH729" s="53"/>
      <c r="RI729" s="53"/>
      <c r="RJ729" s="53"/>
      <c r="RK729" s="53"/>
      <c r="RL729" s="53"/>
      <c r="RM729" s="53"/>
      <c r="RN729" s="53"/>
      <c r="RO729" s="53"/>
      <c r="RP729" s="53"/>
      <c r="RQ729" s="53"/>
      <c r="RR729" s="53"/>
      <c r="RS729" s="53"/>
      <c r="RT729" s="53"/>
      <c r="RU729" s="53"/>
      <c r="RV729" s="53"/>
      <c r="RW729" s="53"/>
      <c r="RX729" s="53"/>
      <c r="RY729" s="53"/>
      <c r="RZ729" s="53"/>
      <c r="SA729" s="53"/>
      <c r="SB729" s="53"/>
      <c r="SC729" s="53"/>
      <c r="SD729" s="53"/>
      <c r="SE729" s="53"/>
      <c r="SF729" s="53"/>
      <c r="SG729" s="53"/>
      <c r="SH729" s="53"/>
      <c r="SI729" s="53"/>
      <c r="SJ729" s="53"/>
      <c r="SK729" s="53"/>
      <c r="SL729" s="53"/>
      <c r="SM729" s="53"/>
      <c r="SN729" s="53"/>
      <c r="SO729" s="53"/>
      <c r="SP729" s="53"/>
      <c r="SQ729" s="53"/>
      <c r="SR729" s="53"/>
      <c r="SS729" s="53"/>
      <c r="ST729" s="53"/>
      <c r="SU729" s="53"/>
      <c r="SV729" s="53"/>
      <c r="SW729" s="53"/>
      <c r="SX729" s="53"/>
      <c r="SY729" s="53"/>
      <c r="SZ729" s="53"/>
      <c r="TA729" s="53"/>
      <c r="TB729" s="53"/>
      <c r="TC729" s="53"/>
      <c r="TD729" s="53"/>
      <c r="TE729" s="53"/>
      <c r="TF729" s="53"/>
      <c r="TG729" s="53"/>
      <c r="TH729" s="53"/>
      <c r="TI729" s="53"/>
      <c r="TJ729" s="53"/>
      <c r="TK729" s="53"/>
      <c r="TL729" s="53"/>
      <c r="TM729" s="53"/>
      <c r="TN729" s="53"/>
      <c r="TO729" s="53"/>
      <c r="TP729" s="53"/>
      <c r="TQ729" s="53"/>
      <c r="TR729" s="53"/>
      <c r="TS729" s="53"/>
      <c r="TT729" s="53"/>
      <c r="TU729" s="53"/>
      <c r="TV729" s="53"/>
      <c r="TW729" s="53"/>
      <c r="TX729" s="53"/>
      <c r="TY729" s="53"/>
      <c r="TZ729" s="53"/>
      <c r="UA729" s="53"/>
      <c r="UB729" s="53"/>
      <c r="UC729" s="53"/>
      <c r="UD729" s="53"/>
      <c r="UE729" s="53"/>
      <c r="UF729" s="53"/>
      <c r="UG729" s="53"/>
    </row>
    <row r="730" spans="12:553" s="19" customFormat="1" ht="15.75" customHeight="1" x14ac:dyDescent="0.2">
      <c r="L730" s="66"/>
      <c r="M730" s="66"/>
      <c r="N730" s="52"/>
      <c r="O730" s="53"/>
      <c r="P730" s="53"/>
      <c r="Q730" s="53"/>
      <c r="R730" s="53"/>
      <c r="S730" s="53"/>
      <c r="T730" s="53"/>
      <c r="U730" s="53"/>
      <c r="V730" s="53"/>
      <c r="W730" s="53"/>
      <c r="X730" s="53"/>
      <c r="Y730" s="53"/>
      <c r="Z730" s="53"/>
      <c r="AA730" s="53"/>
      <c r="AB730" s="53"/>
      <c r="AC730" s="53"/>
      <c r="AD730" s="53"/>
      <c r="AE730" s="53"/>
      <c r="AF730" s="53"/>
      <c r="AG730" s="53"/>
      <c r="AH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c r="BM730" s="53"/>
      <c r="BN730" s="53"/>
      <c r="BO730" s="53"/>
      <c r="BP730" s="53"/>
      <c r="BQ730" s="53"/>
      <c r="BR730" s="53"/>
      <c r="BS730" s="53"/>
      <c r="BT730" s="53"/>
      <c r="BU730" s="53"/>
      <c r="BV730" s="53"/>
      <c r="BW730" s="53"/>
      <c r="BX730" s="53"/>
      <c r="BY730" s="53"/>
      <c r="BZ730" s="53"/>
      <c r="CA730" s="53"/>
      <c r="CB730" s="53"/>
      <c r="CC730" s="53"/>
      <c r="CD730" s="53"/>
      <c r="CE730" s="53"/>
      <c r="CF730" s="53"/>
      <c r="CG730" s="53"/>
      <c r="CH730" s="53"/>
      <c r="CI730" s="53"/>
      <c r="CJ730" s="53"/>
      <c r="CK730" s="53"/>
      <c r="CL730" s="53"/>
      <c r="CM730" s="53"/>
      <c r="CN730" s="53"/>
      <c r="CO730" s="53"/>
      <c r="CP730" s="53"/>
      <c r="CQ730" s="53"/>
      <c r="CR730" s="53"/>
      <c r="CS730" s="53"/>
      <c r="CT730" s="53"/>
      <c r="CU730" s="53"/>
      <c r="CV730" s="53"/>
      <c r="CW730" s="53"/>
      <c r="CX730" s="53"/>
      <c r="CY730" s="53"/>
      <c r="CZ730" s="53"/>
      <c r="DA730" s="53"/>
      <c r="DB730" s="53"/>
      <c r="DC730" s="53"/>
      <c r="DD730" s="53"/>
      <c r="DE730" s="53"/>
      <c r="DF730" s="53"/>
      <c r="DG730" s="53"/>
      <c r="DH730" s="53"/>
      <c r="DI730" s="53"/>
      <c r="DJ730" s="53"/>
      <c r="DK730" s="53"/>
      <c r="DL730" s="53"/>
      <c r="DM730" s="53"/>
      <c r="DN730" s="53"/>
      <c r="DO730" s="53"/>
      <c r="DP730" s="53"/>
      <c r="DQ730" s="53"/>
      <c r="DR730" s="53"/>
      <c r="DS730" s="53"/>
      <c r="DT730" s="53"/>
      <c r="DU730" s="53"/>
      <c r="DV730" s="53"/>
      <c r="DW730" s="53"/>
      <c r="DX730" s="53"/>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3"/>
      <c r="FK730" s="53"/>
      <c r="FL730" s="53"/>
      <c r="FM730" s="53"/>
      <c r="FN730" s="53"/>
      <c r="FO730" s="53"/>
      <c r="FP730" s="53"/>
      <c r="FQ730" s="53"/>
      <c r="FR730" s="53"/>
      <c r="FS730" s="53"/>
      <c r="FT730" s="53"/>
      <c r="FU730" s="53"/>
      <c r="FV730" s="53"/>
      <c r="FW730" s="53"/>
      <c r="FX730" s="53"/>
      <c r="FY730" s="53"/>
      <c r="FZ730" s="53"/>
      <c r="GA730" s="53"/>
      <c r="GB730" s="53"/>
      <c r="GC730" s="53"/>
      <c r="GD730" s="53"/>
      <c r="GE730" s="53"/>
      <c r="GF730" s="53"/>
      <c r="GG730" s="53"/>
      <c r="GH730" s="53"/>
      <c r="GI730" s="53"/>
      <c r="GJ730" s="53"/>
      <c r="GK730" s="53"/>
      <c r="GL730" s="53"/>
      <c r="GM730" s="53"/>
      <c r="GN730" s="53"/>
      <c r="GO730" s="53"/>
      <c r="GP730" s="53"/>
      <c r="GQ730" s="53"/>
      <c r="GR730" s="53"/>
      <c r="GS730" s="53"/>
      <c r="GT730" s="53"/>
      <c r="GU730" s="53"/>
      <c r="GV730" s="53"/>
      <c r="GW730" s="53"/>
      <c r="GX730" s="53"/>
      <c r="GY730" s="53"/>
      <c r="GZ730" s="53"/>
      <c r="HA730" s="53"/>
      <c r="HB730" s="53"/>
      <c r="HC730" s="53"/>
      <c r="HD730" s="53"/>
      <c r="HE730" s="53"/>
      <c r="HF730" s="53"/>
      <c r="HG730" s="53"/>
      <c r="HH730" s="53"/>
      <c r="HI730" s="53"/>
      <c r="HJ730" s="53"/>
      <c r="HK730" s="53"/>
      <c r="HL730" s="53"/>
      <c r="HM730" s="53"/>
      <c r="HN730" s="53"/>
      <c r="HO730" s="53"/>
      <c r="HP730" s="53"/>
      <c r="HQ730" s="53"/>
      <c r="HR730" s="53"/>
      <c r="HS730" s="53"/>
      <c r="HT730" s="53"/>
      <c r="HU730" s="53"/>
      <c r="HV730" s="53"/>
      <c r="HW730" s="53"/>
      <c r="HX730" s="53"/>
      <c r="HY730" s="53"/>
      <c r="HZ730" s="53"/>
      <c r="IA730" s="53"/>
      <c r="IB730" s="53"/>
      <c r="IC730" s="53"/>
      <c r="ID730" s="53"/>
      <c r="IE730" s="53"/>
      <c r="IF730" s="53"/>
      <c r="IG730" s="53"/>
      <c r="IH730" s="53"/>
      <c r="II730" s="53"/>
      <c r="IJ730" s="53"/>
      <c r="IK730" s="53"/>
      <c r="IL730" s="53"/>
      <c r="IM730" s="53"/>
      <c r="IN730" s="53"/>
      <c r="IO730" s="53"/>
      <c r="IP730" s="53"/>
      <c r="IQ730" s="53"/>
      <c r="IR730" s="53"/>
      <c r="IS730" s="53"/>
      <c r="IT730" s="53"/>
      <c r="IU730" s="53"/>
      <c r="IV730" s="53"/>
      <c r="IW730" s="53"/>
      <c r="IX730" s="53"/>
      <c r="IY730" s="53"/>
      <c r="IZ730" s="53"/>
      <c r="JA730" s="53"/>
      <c r="JB730" s="53"/>
      <c r="JC730" s="53"/>
      <c r="JD730" s="53"/>
      <c r="JE730" s="53"/>
      <c r="JF730" s="53"/>
      <c r="JG730" s="53"/>
      <c r="JH730" s="53"/>
      <c r="JI730" s="53"/>
      <c r="JJ730" s="53"/>
      <c r="JK730" s="53"/>
      <c r="JL730" s="53"/>
      <c r="JM730" s="53"/>
      <c r="JN730" s="53"/>
      <c r="JO730" s="53"/>
      <c r="JP730" s="53"/>
      <c r="JQ730" s="53"/>
      <c r="JR730" s="53"/>
      <c r="JS730" s="53"/>
      <c r="JT730" s="53"/>
      <c r="JU730" s="53"/>
      <c r="JV730" s="53"/>
      <c r="JW730" s="53"/>
      <c r="JX730" s="53"/>
      <c r="JY730" s="53"/>
      <c r="JZ730" s="53"/>
      <c r="KA730" s="53"/>
      <c r="KB730" s="53"/>
      <c r="KC730" s="53"/>
      <c r="KD730" s="53"/>
      <c r="KE730" s="53"/>
      <c r="KF730" s="53"/>
      <c r="KG730" s="53"/>
      <c r="KH730" s="53"/>
      <c r="KI730" s="53"/>
      <c r="KJ730" s="53"/>
      <c r="KK730" s="53"/>
      <c r="KL730" s="53"/>
      <c r="KM730" s="53"/>
      <c r="KN730" s="53"/>
      <c r="KO730" s="53"/>
      <c r="KP730" s="53"/>
      <c r="KQ730" s="53"/>
      <c r="KR730" s="53"/>
      <c r="KS730" s="53"/>
      <c r="KT730" s="53"/>
      <c r="KU730" s="53"/>
      <c r="KV730" s="53"/>
      <c r="KW730" s="53"/>
      <c r="KX730" s="53"/>
      <c r="KY730" s="53"/>
      <c r="KZ730" s="53"/>
      <c r="LA730" s="53"/>
      <c r="LB730" s="53"/>
      <c r="LC730" s="53"/>
      <c r="LD730" s="53"/>
      <c r="LE730" s="53"/>
      <c r="LF730" s="53"/>
      <c r="LG730" s="53"/>
      <c r="LH730" s="53"/>
      <c r="LI730" s="53"/>
      <c r="LJ730" s="53"/>
      <c r="LK730" s="53"/>
      <c r="LL730" s="53"/>
      <c r="LM730" s="53"/>
      <c r="LN730" s="53"/>
      <c r="LO730" s="53"/>
      <c r="LP730" s="53"/>
      <c r="LQ730" s="53"/>
      <c r="LR730" s="53"/>
      <c r="LS730" s="53"/>
      <c r="LT730" s="53"/>
      <c r="LU730" s="53"/>
      <c r="LV730" s="53"/>
      <c r="LW730" s="53"/>
      <c r="LX730" s="53"/>
      <c r="LY730" s="53"/>
      <c r="LZ730" s="53"/>
      <c r="MA730" s="53"/>
      <c r="MB730" s="53"/>
      <c r="MC730" s="53"/>
      <c r="MD730" s="53"/>
      <c r="ME730" s="53"/>
      <c r="MF730" s="53"/>
      <c r="MG730" s="53"/>
      <c r="MH730" s="53"/>
      <c r="MI730" s="53"/>
      <c r="MJ730" s="53"/>
      <c r="MK730" s="53"/>
      <c r="ML730" s="53"/>
      <c r="MM730" s="53"/>
      <c r="MN730" s="53"/>
      <c r="MO730" s="53"/>
      <c r="MP730" s="53"/>
      <c r="MQ730" s="53"/>
      <c r="MR730" s="53"/>
      <c r="MS730" s="53"/>
      <c r="MT730" s="53"/>
      <c r="MU730" s="53"/>
      <c r="MV730" s="53"/>
      <c r="MW730" s="53"/>
      <c r="MX730" s="53"/>
      <c r="MY730" s="53"/>
      <c r="MZ730" s="53"/>
      <c r="NA730" s="53"/>
      <c r="NB730" s="53"/>
      <c r="NC730" s="53"/>
      <c r="ND730" s="53"/>
      <c r="NE730" s="53"/>
      <c r="NF730" s="53"/>
      <c r="NG730" s="53"/>
      <c r="NH730" s="53"/>
      <c r="NI730" s="53"/>
      <c r="NJ730" s="53"/>
      <c r="NK730" s="53"/>
      <c r="NL730" s="53"/>
      <c r="NM730" s="53"/>
      <c r="NN730" s="53"/>
      <c r="NO730" s="53"/>
      <c r="NP730" s="53"/>
      <c r="NQ730" s="53"/>
      <c r="NR730" s="53"/>
      <c r="NS730" s="53"/>
      <c r="NT730" s="53"/>
      <c r="NU730" s="53"/>
      <c r="NV730" s="53"/>
      <c r="NW730" s="53"/>
      <c r="NX730" s="53"/>
      <c r="NY730" s="53"/>
      <c r="NZ730" s="53"/>
      <c r="OA730" s="53"/>
      <c r="OB730" s="53"/>
      <c r="OC730" s="53"/>
      <c r="OD730" s="53"/>
      <c r="OE730" s="53"/>
      <c r="OF730" s="53"/>
      <c r="OG730" s="53"/>
      <c r="OH730" s="53"/>
      <c r="OI730" s="53"/>
      <c r="OJ730" s="53"/>
      <c r="OK730" s="53"/>
      <c r="OL730" s="53"/>
      <c r="OM730" s="53"/>
      <c r="ON730" s="53"/>
      <c r="OO730" s="53"/>
      <c r="OP730" s="53"/>
      <c r="OQ730" s="53"/>
      <c r="OR730" s="53"/>
      <c r="OS730" s="53"/>
      <c r="OT730" s="53"/>
      <c r="OU730" s="53"/>
      <c r="OV730" s="53"/>
      <c r="OW730" s="53"/>
      <c r="OX730" s="53"/>
      <c r="OY730" s="53"/>
      <c r="OZ730" s="53"/>
      <c r="PA730" s="53"/>
      <c r="PB730" s="53"/>
      <c r="PC730" s="53"/>
      <c r="PD730" s="53"/>
      <c r="PE730" s="53"/>
      <c r="PF730" s="53"/>
      <c r="PG730" s="53"/>
      <c r="PH730" s="53"/>
      <c r="PI730" s="53"/>
      <c r="PJ730" s="53"/>
      <c r="PK730" s="53"/>
      <c r="PL730" s="53"/>
      <c r="PM730" s="53"/>
      <c r="PN730" s="53"/>
      <c r="PO730" s="53"/>
      <c r="PP730" s="53"/>
      <c r="PQ730" s="53"/>
      <c r="PR730" s="53"/>
      <c r="PS730" s="53"/>
      <c r="PT730" s="53"/>
      <c r="PU730" s="53"/>
      <c r="PV730" s="53"/>
      <c r="PW730" s="53"/>
      <c r="PX730" s="53"/>
      <c r="PY730" s="53"/>
      <c r="PZ730" s="53"/>
      <c r="QA730" s="53"/>
      <c r="QB730" s="53"/>
      <c r="QC730" s="53"/>
      <c r="QD730" s="53"/>
      <c r="QE730" s="53"/>
      <c r="QF730" s="53"/>
      <c r="QG730" s="53"/>
      <c r="QH730" s="53"/>
      <c r="QI730" s="53"/>
      <c r="QJ730" s="53"/>
      <c r="QK730" s="53"/>
      <c r="QL730" s="53"/>
      <c r="QM730" s="53"/>
      <c r="QN730" s="53"/>
      <c r="QO730" s="53"/>
      <c r="QP730" s="53"/>
      <c r="QQ730" s="53"/>
      <c r="QR730" s="53"/>
      <c r="QS730" s="53"/>
      <c r="QT730" s="53"/>
      <c r="QU730" s="53"/>
      <c r="QV730" s="53"/>
      <c r="QW730" s="53"/>
      <c r="QX730" s="53"/>
      <c r="QY730" s="53"/>
      <c r="QZ730" s="53"/>
      <c r="RA730" s="53"/>
      <c r="RB730" s="53"/>
      <c r="RC730" s="53"/>
      <c r="RD730" s="53"/>
      <c r="RE730" s="53"/>
      <c r="RF730" s="53"/>
      <c r="RG730" s="53"/>
      <c r="RH730" s="53"/>
      <c r="RI730" s="53"/>
      <c r="RJ730" s="53"/>
      <c r="RK730" s="53"/>
      <c r="RL730" s="53"/>
      <c r="RM730" s="53"/>
      <c r="RN730" s="53"/>
      <c r="RO730" s="53"/>
      <c r="RP730" s="53"/>
      <c r="RQ730" s="53"/>
      <c r="RR730" s="53"/>
      <c r="RS730" s="53"/>
      <c r="RT730" s="53"/>
      <c r="RU730" s="53"/>
      <c r="RV730" s="53"/>
      <c r="RW730" s="53"/>
      <c r="RX730" s="53"/>
      <c r="RY730" s="53"/>
      <c r="RZ730" s="53"/>
      <c r="SA730" s="53"/>
      <c r="SB730" s="53"/>
      <c r="SC730" s="53"/>
      <c r="SD730" s="53"/>
      <c r="SE730" s="53"/>
      <c r="SF730" s="53"/>
      <c r="SG730" s="53"/>
      <c r="SH730" s="53"/>
      <c r="SI730" s="53"/>
      <c r="SJ730" s="53"/>
      <c r="SK730" s="53"/>
      <c r="SL730" s="53"/>
      <c r="SM730" s="53"/>
      <c r="SN730" s="53"/>
      <c r="SO730" s="53"/>
      <c r="SP730" s="53"/>
      <c r="SQ730" s="53"/>
      <c r="SR730" s="53"/>
      <c r="SS730" s="53"/>
      <c r="ST730" s="53"/>
      <c r="SU730" s="53"/>
      <c r="SV730" s="53"/>
      <c r="SW730" s="53"/>
      <c r="SX730" s="53"/>
      <c r="SY730" s="53"/>
      <c r="SZ730" s="53"/>
      <c r="TA730" s="53"/>
      <c r="TB730" s="53"/>
      <c r="TC730" s="53"/>
      <c r="TD730" s="53"/>
      <c r="TE730" s="53"/>
      <c r="TF730" s="53"/>
      <c r="TG730" s="53"/>
      <c r="TH730" s="53"/>
      <c r="TI730" s="53"/>
      <c r="TJ730" s="53"/>
      <c r="TK730" s="53"/>
      <c r="TL730" s="53"/>
      <c r="TM730" s="53"/>
      <c r="TN730" s="53"/>
      <c r="TO730" s="53"/>
      <c r="TP730" s="53"/>
      <c r="TQ730" s="53"/>
      <c r="TR730" s="53"/>
      <c r="TS730" s="53"/>
      <c r="TT730" s="53"/>
      <c r="TU730" s="53"/>
      <c r="TV730" s="53"/>
      <c r="TW730" s="53"/>
      <c r="TX730" s="53"/>
      <c r="TY730" s="53"/>
      <c r="TZ730" s="53"/>
      <c r="UA730" s="53"/>
      <c r="UB730" s="53"/>
      <c r="UC730" s="53"/>
      <c r="UD730" s="53"/>
      <c r="UE730" s="53"/>
      <c r="UF730" s="53"/>
      <c r="UG730" s="53"/>
    </row>
    <row r="731" spans="12:553" s="19" customFormat="1" ht="15.75" customHeight="1" x14ac:dyDescent="0.2">
      <c r="L731" s="66"/>
      <c r="M731" s="66"/>
      <c r="N731" s="52"/>
      <c r="O731" s="53"/>
      <c r="P731" s="53"/>
      <c r="Q731" s="53"/>
      <c r="R731" s="53"/>
      <c r="S731" s="53"/>
      <c r="T731" s="53"/>
      <c r="U731" s="53"/>
      <c r="V731" s="53"/>
      <c r="W731" s="53"/>
      <c r="X731" s="53"/>
      <c r="Y731" s="53"/>
      <c r="Z731" s="53"/>
      <c r="AA731" s="53"/>
      <c r="AB731" s="53"/>
      <c r="AC731" s="53"/>
      <c r="AD731" s="53"/>
      <c r="AE731" s="53"/>
      <c r="AF731" s="53"/>
      <c r="AG731" s="53"/>
      <c r="AH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c r="BM731" s="53"/>
      <c r="BN731" s="53"/>
      <c r="BO731" s="53"/>
      <c r="BP731" s="53"/>
      <c r="BQ731" s="53"/>
      <c r="BR731" s="53"/>
      <c r="BS731" s="53"/>
      <c r="BT731" s="53"/>
      <c r="BU731" s="53"/>
      <c r="BV731" s="53"/>
      <c r="BW731" s="53"/>
      <c r="BX731" s="53"/>
      <c r="BY731" s="53"/>
      <c r="BZ731" s="53"/>
      <c r="CA731" s="53"/>
      <c r="CB731" s="53"/>
      <c r="CC731" s="53"/>
      <c r="CD731" s="53"/>
      <c r="CE731" s="53"/>
      <c r="CF731" s="53"/>
      <c r="CG731" s="53"/>
      <c r="CH731" s="53"/>
      <c r="CI731" s="53"/>
      <c r="CJ731" s="53"/>
      <c r="CK731" s="53"/>
      <c r="CL731" s="53"/>
      <c r="CM731" s="53"/>
      <c r="CN731" s="53"/>
      <c r="CO731" s="53"/>
      <c r="CP731" s="53"/>
      <c r="CQ731" s="53"/>
      <c r="CR731" s="53"/>
      <c r="CS731" s="53"/>
      <c r="CT731" s="53"/>
      <c r="CU731" s="53"/>
      <c r="CV731" s="53"/>
      <c r="CW731" s="53"/>
      <c r="CX731" s="53"/>
      <c r="CY731" s="53"/>
      <c r="CZ731" s="53"/>
      <c r="DA731" s="53"/>
      <c r="DB731" s="53"/>
      <c r="DC731" s="53"/>
      <c r="DD731" s="53"/>
      <c r="DE731" s="53"/>
      <c r="DF731" s="53"/>
      <c r="DG731" s="53"/>
      <c r="DH731" s="53"/>
      <c r="DI731" s="53"/>
      <c r="DJ731" s="53"/>
      <c r="DK731" s="53"/>
      <c r="DL731" s="53"/>
      <c r="DM731" s="53"/>
      <c r="DN731" s="53"/>
      <c r="DO731" s="53"/>
      <c r="DP731" s="53"/>
      <c r="DQ731" s="53"/>
      <c r="DR731" s="53"/>
      <c r="DS731" s="53"/>
      <c r="DT731" s="53"/>
      <c r="DU731" s="53"/>
      <c r="DV731" s="53"/>
      <c r="DW731" s="53"/>
      <c r="DX731" s="53"/>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3"/>
      <c r="FK731" s="53"/>
      <c r="FL731" s="53"/>
      <c r="FM731" s="53"/>
      <c r="FN731" s="53"/>
      <c r="FO731" s="53"/>
      <c r="FP731" s="53"/>
      <c r="FQ731" s="53"/>
      <c r="FR731" s="53"/>
      <c r="FS731" s="53"/>
      <c r="FT731" s="53"/>
      <c r="FU731" s="53"/>
      <c r="FV731" s="53"/>
      <c r="FW731" s="53"/>
      <c r="FX731" s="53"/>
      <c r="FY731" s="53"/>
      <c r="FZ731" s="53"/>
      <c r="GA731" s="53"/>
      <c r="GB731" s="53"/>
      <c r="GC731" s="53"/>
      <c r="GD731" s="53"/>
      <c r="GE731" s="53"/>
      <c r="GF731" s="53"/>
      <c r="GG731" s="53"/>
      <c r="GH731" s="53"/>
      <c r="GI731" s="53"/>
      <c r="GJ731" s="53"/>
      <c r="GK731" s="53"/>
      <c r="GL731" s="53"/>
      <c r="GM731" s="53"/>
      <c r="GN731" s="53"/>
      <c r="GO731" s="53"/>
      <c r="GP731" s="53"/>
      <c r="GQ731" s="53"/>
      <c r="GR731" s="53"/>
      <c r="GS731" s="53"/>
      <c r="GT731" s="53"/>
      <c r="GU731" s="53"/>
      <c r="GV731" s="53"/>
      <c r="GW731" s="53"/>
      <c r="GX731" s="53"/>
      <c r="GY731" s="53"/>
      <c r="GZ731" s="53"/>
      <c r="HA731" s="53"/>
      <c r="HB731" s="53"/>
      <c r="HC731" s="53"/>
      <c r="HD731" s="53"/>
      <c r="HE731" s="53"/>
      <c r="HF731" s="53"/>
      <c r="HG731" s="53"/>
      <c r="HH731" s="53"/>
      <c r="HI731" s="53"/>
      <c r="HJ731" s="53"/>
      <c r="HK731" s="53"/>
      <c r="HL731" s="53"/>
      <c r="HM731" s="53"/>
      <c r="HN731" s="53"/>
      <c r="HO731" s="53"/>
      <c r="HP731" s="53"/>
      <c r="HQ731" s="53"/>
      <c r="HR731" s="53"/>
      <c r="HS731" s="53"/>
      <c r="HT731" s="53"/>
      <c r="HU731" s="53"/>
      <c r="HV731" s="53"/>
      <c r="HW731" s="53"/>
      <c r="HX731" s="53"/>
      <c r="HY731" s="53"/>
      <c r="HZ731" s="53"/>
      <c r="IA731" s="53"/>
      <c r="IB731" s="53"/>
      <c r="IC731" s="53"/>
      <c r="ID731" s="53"/>
      <c r="IE731" s="53"/>
      <c r="IF731" s="53"/>
      <c r="IG731" s="53"/>
      <c r="IH731" s="53"/>
      <c r="II731" s="53"/>
      <c r="IJ731" s="53"/>
      <c r="IK731" s="53"/>
      <c r="IL731" s="53"/>
      <c r="IM731" s="53"/>
      <c r="IN731" s="53"/>
      <c r="IO731" s="53"/>
      <c r="IP731" s="53"/>
      <c r="IQ731" s="53"/>
      <c r="IR731" s="53"/>
      <c r="IS731" s="53"/>
      <c r="IT731" s="53"/>
      <c r="IU731" s="53"/>
      <c r="IV731" s="53"/>
      <c r="IW731" s="53"/>
      <c r="IX731" s="53"/>
      <c r="IY731" s="53"/>
      <c r="IZ731" s="53"/>
      <c r="JA731" s="53"/>
      <c r="JB731" s="53"/>
      <c r="JC731" s="53"/>
      <c r="JD731" s="53"/>
      <c r="JE731" s="53"/>
      <c r="JF731" s="53"/>
      <c r="JG731" s="53"/>
      <c r="JH731" s="53"/>
      <c r="JI731" s="53"/>
      <c r="JJ731" s="53"/>
      <c r="JK731" s="53"/>
      <c r="JL731" s="53"/>
      <c r="JM731" s="53"/>
      <c r="JN731" s="53"/>
      <c r="JO731" s="53"/>
      <c r="JP731" s="53"/>
      <c r="JQ731" s="53"/>
      <c r="JR731" s="53"/>
      <c r="JS731" s="53"/>
      <c r="JT731" s="53"/>
      <c r="JU731" s="53"/>
      <c r="JV731" s="53"/>
      <c r="JW731" s="53"/>
      <c r="JX731" s="53"/>
      <c r="JY731" s="53"/>
      <c r="JZ731" s="53"/>
      <c r="KA731" s="53"/>
      <c r="KB731" s="53"/>
      <c r="KC731" s="53"/>
      <c r="KD731" s="53"/>
      <c r="KE731" s="53"/>
      <c r="KF731" s="53"/>
      <c r="KG731" s="53"/>
      <c r="KH731" s="53"/>
      <c r="KI731" s="53"/>
      <c r="KJ731" s="53"/>
      <c r="KK731" s="53"/>
      <c r="KL731" s="53"/>
      <c r="KM731" s="53"/>
      <c r="KN731" s="53"/>
      <c r="KO731" s="53"/>
      <c r="KP731" s="53"/>
      <c r="KQ731" s="53"/>
      <c r="KR731" s="53"/>
      <c r="KS731" s="53"/>
      <c r="KT731" s="53"/>
      <c r="KU731" s="53"/>
      <c r="KV731" s="53"/>
      <c r="KW731" s="53"/>
      <c r="KX731" s="53"/>
      <c r="KY731" s="53"/>
      <c r="KZ731" s="53"/>
      <c r="LA731" s="53"/>
      <c r="LB731" s="53"/>
      <c r="LC731" s="53"/>
      <c r="LD731" s="53"/>
      <c r="LE731" s="53"/>
      <c r="LF731" s="53"/>
      <c r="LG731" s="53"/>
      <c r="LH731" s="53"/>
      <c r="LI731" s="53"/>
      <c r="LJ731" s="53"/>
      <c r="LK731" s="53"/>
      <c r="LL731" s="53"/>
      <c r="LM731" s="53"/>
      <c r="LN731" s="53"/>
      <c r="LO731" s="53"/>
      <c r="LP731" s="53"/>
      <c r="LQ731" s="53"/>
      <c r="LR731" s="53"/>
      <c r="LS731" s="53"/>
      <c r="LT731" s="53"/>
      <c r="LU731" s="53"/>
      <c r="LV731" s="53"/>
      <c r="LW731" s="53"/>
      <c r="LX731" s="53"/>
      <c r="LY731" s="53"/>
      <c r="LZ731" s="53"/>
      <c r="MA731" s="53"/>
      <c r="MB731" s="53"/>
      <c r="MC731" s="53"/>
      <c r="MD731" s="53"/>
      <c r="ME731" s="53"/>
      <c r="MF731" s="53"/>
      <c r="MG731" s="53"/>
      <c r="MH731" s="53"/>
      <c r="MI731" s="53"/>
      <c r="MJ731" s="53"/>
      <c r="MK731" s="53"/>
      <c r="ML731" s="53"/>
      <c r="MM731" s="53"/>
      <c r="MN731" s="53"/>
      <c r="MO731" s="53"/>
      <c r="MP731" s="53"/>
      <c r="MQ731" s="53"/>
      <c r="MR731" s="53"/>
      <c r="MS731" s="53"/>
      <c r="MT731" s="53"/>
      <c r="MU731" s="53"/>
      <c r="MV731" s="53"/>
      <c r="MW731" s="53"/>
      <c r="MX731" s="53"/>
      <c r="MY731" s="53"/>
      <c r="MZ731" s="53"/>
      <c r="NA731" s="53"/>
      <c r="NB731" s="53"/>
      <c r="NC731" s="53"/>
      <c r="ND731" s="53"/>
      <c r="NE731" s="53"/>
      <c r="NF731" s="53"/>
      <c r="NG731" s="53"/>
      <c r="NH731" s="53"/>
      <c r="NI731" s="53"/>
      <c r="NJ731" s="53"/>
      <c r="NK731" s="53"/>
      <c r="NL731" s="53"/>
      <c r="NM731" s="53"/>
      <c r="NN731" s="53"/>
      <c r="NO731" s="53"/>
      <c r="NP731" s="53"/>
      <c r="NQ731" s="53"/>
      <c r="NR731" s="53"/>
      <c r="NS731" s="53"/>
      <c r="NT731" s="53"/>
      <c r="NU731" s="53"/>
      <c r="NV731" s="53"/>
      <c r="NW731" s="53"/>
      <c r="NX731" s="53"/>
      <c r="NY731" s="53"/>
      <c r="NZ731" s="53"/>
      <c r="OA731" s="53"/>
      <c r="OB731" s="53"/>
      <c r="OC731" s="53"/>
      <c r="OD731" s="53"/>
      <c r="OE731" s="53"/>
      <c r="OF731" s="53"/>
      <c r="OG731" s="53"/>
      <c r="OH731" s="53"/>
      <c r="OI731" s="53"/>
      <c r="OJ731" s="53"/>
      <c r="OK731" s="53"/>
      <c r="OL731" s="53"/>
      <c r="OM731" s="53"/>
      <c r="ON731" s="53"/>
      <c r="OO731" s="53"/>
      <c r="OP731" s="53"/>
      <c r="OQ731" s="53"/>
      <c r="OR731" s="53"/>
      <c r="OS731" s="53"/>
      <c r="OT731" s="53"/>
      <c r="OU731" s="53"/>
      <c r="OV731" s="53"/>
      <c r="OW731" s="53"/>
      <c r="OX731" s="53"/>
      <c r="OY731" s="53"/>
      <c r="OZ731" s="53"/>
      <c r="PA731" s="53"/>
      <c r="PB731" s="53"/>
      <c r="PC731" s="53"/>
      <c r="PD731" s="53"/>
      <c r="PE731" s="53"/>
      <c r="PF731" s="53"/>
      <c r="PG731" s="53"/>
      <c r="PH731" s="53"/>
      <c r="PI731" s="53"/>
      <c r="PJ731" s="53"/>
      <c r="PK731" s="53"/>
      <c r="PL731" s="53"/>
      <c r="PM731" s="53"/>
      <c r="PN731" s="53"/>
      <c r="PO731" s="53"/>
      <c r="PP731" s="53"/>
      <c r="PQ731" s="53"/>
      <c r="PR731" s="53"/>
      <c r="PS731" s="53"/>
      <c r="PT731" s="53"/>
      <c r="PU731" s="53"/>
      <c r="PV731" s="53"/>
      <c r="PW731" s="53"/>
      <c r="PX731" s="53"/>
      <c r="PY731" s="53"/>
      <c r="PZ731" s="53"/>
      <c r="QA731" s="53"/>
      <c r="QB731" s="53"/>
      <c r="QC731" s="53"/>
      <c r="QD731" s="53"/>
      <c r="QE731" s="53"/>
      <c r="QF731" s="53"/>
      <c r="QG731" s="53"/>
      <c r="QH731" s="53"/>
      <c r="QI731" s="53"/>
      <c r="QJ731" s="53"/>
      <c r="QK731" s="53"/>
      <c r="QL731" s="53"/>
      <c r="QM731" s="53"/>
      <c r="QN731" s="53"/>
      <c r="QO731" s="53"/>
      <c r="QP731" s="53"/>
      <c r="QQ731" s="53"/>
      <c r="QR731" s="53"/>
      <c r="QS731" s="53"/>
      <c r="QT731" s="53"/>
      <c r="QU731" s="53"/>
      <c r="QV731" s="53"/>
      <c r="QW731" s="53"/>
      <c r="QX731" s="53"/>
      <c r="QY731" s="53"/>
      <c r="QZ731" s="53"/>
      <c r="RA731" s="53"/>
      <c r="RB731" s="53"/>
      <c r="RC731" s="53"/>
      <c r="RD731" s="53"/>
      <c r="RE731" s="53"/>
      <c r="RF731" s="53"/>
      <c r="RG731" s="53"/>
      <c r="RH731" s="53"/>
      <c r="RI731" s="53"/>
      <c r="RJ731" s="53"/>
      <c r="RK731" s="53"/>
      <c r="RL731" s="53"/>
      <c r="RM731" s="53"/>
      <c r="RN731" s="53"/>
      <c r="RO731" s="53"/>
      <c r="RP731" s="53"/>
      <c r="RQ731" s="53"/>
      <c r="RR731" s="53"/>
      <c r="RS731" s="53"/>
      <c r="RT731" s="53"/>
      <c r="RU731" s="53"/>
      <c r="RV731" s="53"/>
      <c r="RW731" s="53"/>
      <c r="RX731" s="53"/>
      <c r="RY731" s="53"/>
      <c r="RZ731" s="53"/>
      <c r="SA731" s="53"/>
      <c r="SB731" s="53"/>
      <c r="SC731" s="53"/>
      <c r="SD731" s="53"/>
      <c r="SE731" s="53"/>
      <c r="SF731" s="53"/>
      <c r="SG731" s="53"/>
      <c r="SH731" s="53"/>
      <c r="SI731" s="53"/>
      <c r="SJ731" s="53"/>
      <c r="SK731" s="53"/>
      <c r="SL731" s="53"/>
      <c r="SM731" s="53"/>
      <c r="SN731" s="53"/>
      <c r="SO731" s="53"/>
      <c r="SP731" s="53"/>
      <c r="SQ731" s="53"/>
      <c r="SR731" s="53"/>
      <c r="SS731" s="53"/>
      <c r="ST731" s="53"/>
      <c r="SU731" s="53"/>
      <c r="SV731" s="53"/>
      <c r="SW731" s="53"/>
      <c r="SX731" s="53"/>
      <c r="SY731" s="53"/>
      <c r="SZ731" s="53"/>
      <c r="TA731" s="53"/>
      <c r="TB731" s="53"/>
      <c r="TC731" s="53"/>
      <c r="TD731" s="53"/>
      <c r="TE731" s="53"/>
      <c r="TF731" s="53"/>
      <c r="TG731" s="53"/>
      <c r="TH731" s="53"/>
      <c r="TI731" s="53"/>
      <c r="TJ731" s="53"/>
      <c r="TK731" s="53"/>
      <c r="TL731" s="53"/>
      <c r="TM731" s="53"/>
      <c r="TN731" s="53"/>
      <c r="TO731" s="53"/>
      <c r="TP731" s="53"/>
      <c r="TQ731" s="53"/>
      <c r="TR731" s="53"/>
      <c r="TS731" s="53"/>
      <c r="TT731" s="53"/>
      <c r="TU731" s="53"/>
      <c r="TV731" s="53"/>
      <c r="TW731" s="53"/>
      <c r="TX731" s="53"/>
      <c r="TY731" s="53"/>
      <c r="TZ731" s="53"/>
      <c r="UA731" s="53"/>
      <c r="UB731" s="53"/>
      <c r="UC731" s="53"/>
      <c r="UD731" s="53"/>
      <c r="UE731" s="53"/>
      <c r="UF731" s="53"/>
      <c r="UG731" s="53"/>
    </row>
    <row r="732" spans="12:553" s="19" customFormat="1" ht="15.75" customHeight="1" x14ac:dyDescent="0.2">
      <c r="L732" s="66"/>
      <c r="M732" s="66"/>
      <c r="N732" s="52"/>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c r="DB732" s="53"/>
      <c r="DC732" s="53"/>
      <c r="DD732" s="53"/>
      <c r="DE732" s="53"/>
      <c r="DF732" s="53"/>
      <c r="DG732" s="53"/>
      <c r="DH732" s="53"/>
      <c r="DI732" s="53"/>
      <c r="DJ732" s="53"/>
      <c r="DK732" s="53"/>
      <c r="DL732" s="53"/>
      <c r="DM732" s="53"/>
      <c r="DN732" s="53"/>
      <c r="DO732" s="53"/>
      <c r="DP732" s="53"/>
      <c r="DQ732" s="53"/>
      <c r="DR732" s="53"/>
      <c r="DS732" s="53"/>
      <c r="DT732" s="53"/>
      <c r="DU732" s="53"/>
      <c r="DV732" s="53"/>
      <c r="DW732" s="53"/>
      <c r="DX732" s="53"/>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3"/>
      <c r="FK732" s="53"/>
      <c r="FL732" s="53"/>
      <c r="FM732" s="53"/>
      <c r="FN732" s="53"/>
      <c r="FO732" s="53"/>
      <c r="FP732" s="53"/>
      <c r="FQ732" s="53"/>
      <c r="FR732" s="53"/>
      <c r="FS732" s="53"/>
      <c r="FT732" s="53"/>
      <c r="FU732" s="53"/>
      <c r="FV732" s="53"/>
      <c r="FW732" s="53"/>
      <c r="FX732" s="53"/>
      <c r="FY732" s="53"/>
      <c r="FZ732" s="53"/>
      <c r="GA732" s="53"/>
      <c r="GB732" s="53"/>
      <c r="GC732" s="53"/>
      <c r="GD732" s="53"/>
      <c r="GE732" s="53"/>
      <c r="GF732" s="53"/>
      <c r="GG732" s="53"/>
      <c r="GH732" s="53"/>
      <c r="GI732" s="53"/>
      <c r="GJ732" s="53"/>
      <c r="GK732" s="53"/>
      <c r="GL732" s="53"/>
      <c r="GM732" s="53"/>
      <c r="GN732" s="53"/>
      <c r="GO732" s="53"/>
      <c r="GP732" s="53"/>
      <c r="GQ732" s="53"/>
      <c r="GR732" s="53"/>
      <c r="GS732" s="53"/>
      <c r="GT732" s="53"/>
      <c r="GU732" s="53"/>
      <c r="GV732" s="53"/>
      <c r="GW732" s="53"/>
      <c r="GX732" s="53"/>
      <c r="GY732" s="53"/>
      <c r="GZ732" s="53"/>
      <c r="HA732" s="53"/>
      <c r="HB732" s="53"/>
      <c r="HC732" s="53"/>
      <c r="HD732" s="53"/>
      <c r="HE732" s="53"/>
      <c r="HF732" s="53"/>
      <c r="HG732" s="53"/>
      <c r="HH732" s="53"/>
      <c r="HI732" s="53"/>
      <c r="HJ732" s="53"/>
      <c r="HK732" s="53"/>
      <c r="HL732" s="53"/>
      <c r="HM732" s="53"/>
      <c r="HN732" s="53"/>
      <c r="HO732" s="53"/>
      <c r="HP732" s="53"/>
      <c r="HQ732" s="53"/>
      <c r="HR732" s="53"/>
      <c r="HS732" s="53"/>
      <c r="HT732" s="53"/>
      <c r="HU732" s="53"/>
      <c r="HV732" s="53"/>
      <c r="HW732" s="53"/>
      <c r="HX732" s="53"/>
      <c r="HY732" s="53"/>
      <c r="HZ732" s="53"/>
      <c r="IA732" s="53"/>
      <c r="IB732" s="53"/>
      <c r="IC732" s="53"/>
      <c r="ID732" s="53"/>
      <c r="IE732" s="53"/>
      <c r="IF732" s="53"/>
      <c r="IG732" s="53"/>
      <c r="IH732" s="53"/>
      <c r="II732" s="53"/>
      <c r="IJ732" s="53"/>
      <c r="IK732" s="53"/>
      <c r="IL732" s="53"/>
      <c r="IM732" s="53"/>
      <c r="IN732" s="53"/>
      <c r="IO732" s="53"/>
      <c r="IP732" s="53"/>
      <c r="IQ732" s="53"/>
      <c r="IR732" s="53"/>
      <c r="IS732" s="53"/>
      <c r="IT732" s="53"/>
      <c r="IU732" s="53"/>
      <c r="IV732" s="53"/>
      <c r="IW732" s="53"/>
      <c r="IX732" s="53"/>
      <c r="IY732" s="53"/>
      <c r="IZ732" s="53"/>
      <c r="JA732" s="53"/>
      <c r="JB732" s="53"/>
      <c r="JC732" s="53"/>
      <c r="JD732" s="53"/>
      <c r="JE732" s="53"/>
      <c r="JF732" s="53"/>
      <c r="JG732" s="53"/>
      <c r="JH732" s="53"/>
      <c r="JI732" s="53"/>
      <c r="JJ732" s="53"/>
      <c r="JK732" s="53"/>
      <c r="JL732" s="53"/>
      <c r="JM732" s="53"/>
      <c r="JN732" s="53"/>
      <c r="JO732" s="53"/>
      <c r="JP732" s="53"/>
      <c r="JQ732" s="53"/>
      <c r="JR732" s="53"/>
      <c r="JS732" s="53"/>
      <c r="JT732" s="53"/>
      <c r="JU732" s="53"/>
      <c r="JV732" s="53"/>
      <c r="JW732" s="53"/>
      <c r="JX732" s="53"/>
      <c r="JY732" s="53"/>
      <c r="JZ732" s="53"/>
      <c r="KA732" s="53"/>
      <c r="KB732" s="53"/>
      <c r="KC732" s="53"/>
      <c r="KD732" s="53"/>
      <c r="KE732" s="53"/>
      <c r="KF732" s="53"/>
      <c r="KG732" s="53"/>
      <c r="KH732" s="53"/>
      <c r="KI732" s="53"/>
      <c r="KJ732" s="53"/>
      <c r="KK732" s="53"/>
      <c r="KL732" s="53"/>
      <c r="KM732" s="53"/>
      <c r="KN732" s="53"/>
      <c r="KO732" s="53"/>
      <c r="KP732" s="53"/>
      <c r="KQ732" s="53"/>
      <c r="KR732" s="53"/>
      <c r="KS732" s="53"/>
      <c r="KT732" s="53"/>
      <c r="KU732" s="53"/>
      <c r="KV732" s="53"/>
      <c r="KW732" s="53"/>
      <c r="KX732" s="53"/>
      <c r="KY732" s="53"/>
      <c r="KZ732" s="53"/>
      <c r="LA732" s="53"/>
      <c r="LB732" s="53"/>
      <c r="LC732" s="53"/>
      <c r="LD732" s="53"/>
      <c r="LE732" s="53"/>
      <c r="LF732" s="53"/>
      <c r="LG732" s="53"/>
      <c r="LH732" s="53"/>
      <c r="LI732" s="53"/>
      <c r="LJ732" s="53"/>
      <c r="LK732" s="53"/>
      <c r="LL732" s="53"/>
      <c r="LM732" s="53"/>
      <c r="LN732" s="53"/>
      <c r="LO732" s="53"/>
      <c r="LP732" s="53"/>
      <c r="LQ732" s="53"/>
      <c r="LR732" s="53"/>
      <c r="LS732" s="53"/>
      <c r="LT732" s="53"/>
      <c r="LU732" s="53"/>
      <c r="LV732" s="53"/>
      <c r="LW732" s="53"/>
      <c r="LX732" s="53"/>
      <c r="LY732" s="53"/>
      <c r="LZ732" s="53"/>
      <c r="MA732" s="53"/>
      <c r="MB732" s="53"/>
      <c r="MC732" s="53"/>
      <c r="MD732" s="53"/>
      <c r="ME732" s="53"/>
      <c r="MF732" s="53"/>
      <c r="MG732" s="53"/>
      <c r="MH732" s="53"/>
      <c r="MI732" s="53"/>
      <c r="MJ732" s="53"/>
      <c r="MK732" s="53"/>
      <c r="ML732" s="53"/>
      <c r="MM732" s="53"/>
      <c r="MN732" s="53"/>
      <c r="MO732" s="53"/>
      <c r="MP732" s="53"/>
      <c r="MQ732" s="53"/>
      <c r="MR732" s="53"/>
      <c r="MS732" s="53"/>
      <c r="MT732" s="53"/>
      <c r="MU732" s="53"/>
      <c r="MV732" s="53"/>
      <c r="MW732" s="53"/>
      <c r="MX732" s="53"/>
      <c r="MY732" s="53"/>
      <c r="MZ732" s="53"/>
      <c r="NA732" s="53"/>
      <c r="NB732" s="53"/>
      <c r="NC732" s="53"/>
      <c r="ND732" s="53"/>
      <c r="NE732" s="53"/>
      <c r="NF732" s="53"/>
      <c r="NG732" s="53"/>
      <c r="NH732" s="53"/>
      <c r="NI732" s="53"/>
      <c r="NJ732" s="53"/>
      <c r="NK732" s="53"/>
      <c r="NL732" s="53"/>
      <c r="NM732" s="53"/>
      <c r="NN732" s="53"/>
      <c r="NO732" s="53"/>
      <c r="NP732" s="53"/>
      <c r="NQ732" s="53"/>
      <c r="NR732" s="53"/>
      <c r="NS732" s="53"/>
      <c r="NT732" s="53"/>
      <c r="NU732" s="53"/>
      <c r="NV732" s="53"/>
      <c r="NW732" s="53"/>
      <c r="NX732" s="53"/>
      <c r="NY732" s="53"/>
      <c r="NZ732" s="53"/>
      <c r="OA732" s="53"/>
      <c r="OB732" s="53"/>
      <c r="OC732" s="53"/>
      <c r="OD732" s="53"/>
      <c r="OE732" s="53"/>
      <c r="OF732" s="53"/>
      <c r="OG732" s="53"/>
      <c r="OH732" s="53"/>
      <c r="OI732" s="53"/>
      <c r="OJ732" s="53"/>
      <c r="OK732" s="53"/>
      <c r="OL732" s="53"/>
      <c r="OM732" s="53"/>
      <c r="ON732" s="53"/>
      <c r="OO732" s="53"/>
      <c r="OP732" s="53"/>
      <c r="OQ732" s="53"/>
      <c r="OR732" s="53"/>
      <c r="OS732" s="53"/>
      <c r="OT732" s="53"/>
      <c r="OU732" s="53"/>
      <c r="OV732" s="53"/>
      <c r="OW732" s="53"/>
      <c r="OX732" s="53"/>
      <c r="OY732" s="53"/>
      <c r="OZ732" s="53"/>
      <c r="PA732" s="53"/>
      <c r="PB732" s="53"/>
      <c r="PC732" s="53"/>
      <c r="PD732" s="53"/>
      <c r="PE732" s="53"/>
      <c r="PF732" s="53"/>
      <c r="PG732" s="53"/>
      <c r="PH732" s="53"/>
      <c r="PI732" s="53"/>
      <c r="PJ732" s="53"/>
      <c r="PK732" s="53"/>
      <c r="PL732" s="53"/>
      <c r="PM732" s="53"/>
      <c r="PN732" s="53"/>
      <c r="PO732" s="53"/>
      <c r="PP732" s="53"/>
      <c r="PQ732" s="53"/>
      <c r="PR732" s="53"/>
      <c r="PS732" s="53"/>
      <c r="PT732" s="53"/>
      <c r="PU732" s="53"/>
      <c r="PV732" s="53"/>
      <c r="PW732" s="53"/>
      <c r="PX732" s="53"/>
      <c r="PY732" s="53"/>
      <c r="PZ732" s="53"/>
      <c r="QA732" s="53"/>
      <c r="QB732" s="53"/>
      <c r="QC732" s="53"/>
      <c r="QD732" s="53"/>
      <c r="QE732" s="53"/>
      <c r="QF732" s="53"/>
      <c r="QG732" s="53"/>
      <c r="QH732" s="53"/>
      <c r="QI732" s="53"/>
      <c r="QJ732" s="53"/>
      <c r="QK732" s="53"/>
      <c r="QL732" s="53"/>
      <c r="QM732" s="53"/>
      <c r="QN732" s="53"/>
      <c r="QO732" s="53"/>
      <c r="QP732" s="53"/>
      <c r="QQ732" s="53"/>
      <c r="QR732" s="53"/>
      <c r="QS732" s="53"/>
      <c r="QT732" s="53"/>
      <c r="QU732" s="53"/>
      <c r="QV732" s="53"/>
      <c r="QW732" s="53"/>
      <c r="QX732" s="53"/>
      <c r="QY732" s="53"/>
      <c r="QZ732" s="53"/>
      <c r="RA732" s="53"/>
      <c r="RB732" s="53"/>
      <c r="RC732" s="53"/>
      <c r="RD732" s="53"/>
      <c r="RE732" s="53"/>
      <c r="RF732" s="53"/>
      <c r="RG732" s="53"/>
      <c r="RH732" s="53"/>
      <c r="RI732" s="53"/>
      <c r="RJ732" s="53"/>
      <c r="RK732" s="53"/>
      <c r="RL732" s="53"/>
      <c r="RM732" s="53"/>
      <c r="RN732" s="53"/>
      <c r="RO732" s="53"/>
      <c r="RP732" s="53"/>
      <c r="RQ732" s="53"/>
      <c r="RR732" s="53"/>
      <c r="RS732" s="53"/>
      <c r="RT732" s="53"/>
      <c r="RU732" s="53"/>
      <c r="RV732" s="53"/>
      <c r="RW732" s="53"/>
      <c r="RX732" s="53"/>
      <c r="RY732" s="53"/>
      <c r="RZ732" s="53"/>
      <c r="SA732" s="53"/>
      <c r="SB732" s="53"/>
      <c r="SC732" s="53"/>
      <c r="SD732" s="53"/>
      <c r="SE732" s="53"/>
      <c r="SF732" s="53"/>
      <c r="SG732" s="53"/>
      <c r="SH732" s="53"/>
      <c r="SI732" s="53"/>
      <c r="SJ732" s="53"/>
      <c r="SK732" s="53"/>
      <c r="SL732" s="53"/>
      <c r="SM732" s="53"/>
      <c r="SN732" s="53"/>
      <c r="SO732" s="53"/>
      <c r="SP732" s="53"/>
      <c r="SQ732" s="53"/>
      <c r="SR732" s="53"/>
      <c r="SS732" s="53"/>
      <c r="ST732" s="53"/>
      <c r="SU732" s="53"/>
      <c r="SV732" s="53"/>
      <c r="SW732" s="53"/>
      <c r="SX732" s="53"/>
      <c r="SY732" s="53"/>
      <c r="SZ732" s="53"/>
      <c r="TA732" s="53"/>
      <c r="TB732" s="53"/>
      <c r="TC732" s="53"/>
      <c r="TD732" s="53"/>
      <c r="TE732" s="53"/>
      <c r="TF732" s="53"/>
      <c r="TG732" s="53"/>
      <c r="TH732" s="53"/>
      <c r="TI732" s="53"/>
      <c r="TJ732" s="53"/>
      <c r="TK732" s="53"/>
      <c r="TL732" s="53"/>
      <c r="TM732" s="53"/>
      <c r="TN732" s="53"/>
      <c r="TO732" s="53"/>
      <c r="TP732" s="53"/>
      <c r="TQ732" s="53"/>
      <c r="TR732" s="53"/>
      <c r="TS732" s="53"/>
      <c r="TT732" s="53"/>
      <c r="TU732" s="53"/>
      <c r="TV732" s="53"/>
      <c r="TW732" s="53"/>
      <c r="TX732" s="53"/>
      <c r="TY732" s="53"/>
      <c r="TZ732" s="53"/>
      <c r="UA732" s="53"/>
      <c r="UB732" s="53"/>
      <c r="UC732" s="53"/>
      <c r="UD732" s="53"/>
      <c r="UE732" s="53"/>
      <c r="UF732" s="53"/>
      <c r="UG732" s="53"/>
    </row>
    <row r="733" spans="12:553" s="19" customFormat="1" ht="15.75" customHeight="1" x14ac:dyDescent="0.2">
      <c r="L733" s="66"/>
      <c r="M733" s="66"/>
      <c r="N733" s="52"/>
      <c r="O733" s="53"/>
      <c r="P733" s="53"/>
      <c r="Q733" s="53"/>
      <c r="R733" s="53"/>
      <c r="S733" s="53"/>
      <c r="T733" s="53"/>
      <c r="U733" s="53"/>
      <c r="V733" s="53"/>
      <c r="W733" s="53"/>
      <c r="X733" s="53"/>
      <c r="Y733" s="53"/>
      <c r="Z733" s="53"/>
      <c r="AA733" s="53"/>
      <c r="AB733" s="53"/>
      <c r="AC733" s="53"/>
      <c r="AD733" s="53"/>
      <c r="AE733" s="53"/>
      <c r="AF733" s="53"/>
      <c r="AG733" s="53"/>
      <c r="AH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c r="BM733" s="53"/>
      <c r="BN733" s="53"/>
      <c r="BO733" s="53"/>
      <c r="BP733" s="53"/>
      <c r="BQ733" s="53"/>
      <c r="BR733" s="53"/>
      <c r="BS733" s="53"/>
      <c r="BT733" s="53"/>
      <c r="BU733" s="53"/>
      <c r="BV733" s="53"/>
      <c r="BW733" s="53"/>
      <c r="BX733" s="53"/>
      <c r="BY733" s="53"/>
      <c r="BZ733" s="53"/>
      <c r="CA733" s="53"/>
      <c r="CB733" s="53"/>
      <c r="CC733" s="53"/>
      <c r="CD733" s="53"/>
      <c r="CE733" s="53"/>
      <c r="CF733" s="53"/>
      <c r="CG733" s="53"/>
      <c r="CH733" s="53"/>
      <c r="CI733" s="53"/>
      <c r="CJ733" s="53"/>
      <c r="CK733" s="53"/>
      <c r="CL733" s="53"/>
      <c r="CM733" s="53"/>
      <c r="CN733" s="53"/>
      <c r="CO733" s="53"/>
      <c r="CP733" s="53"/>
      <c r="CQ733" s="53"/>
      <c r="CR733" s="53"/>
      <c r="CS733" s="53"/>
      <c r="CT733" s="53"/>
      <c r="CU733" s="53"/>
      <c r="CV733" s="53"/>
      <c r="CW733" s="53"/>
      <c r="CX733" s="53"/>
      <c r="CY733" s="53"/>
      <c r="CZ733" s="53"/>
      <c r="DA733" s="53"/>
      <c r="DB733" s="53"/>
      <c r="DC733" s="53"/>
      <c r="DD733" s="53"/>
      <c r="DE733" s="53"/>
      <c r="DF733" s="53"/>
      <c r="DG733" s="53"/>
      <c r="DH733" s="53"/>
      <c r="DI733" s="53"/>
      <c r="DJ733" s="53"/>
      <c r="DK733" s="53"/>
      <c r="DL733" s="53"/>
      <c r="DM733" s="53"/>
      <c r="DN733" s="53"/>
      <c r="DO733" s="53"/>
      <c r="DP733" s="53"/>
      <c r="DQ733" s="53"/>
      <c r="DR733" s="53"/>
      <c r="DS733" s="53"/>
      <c r="DT733" s="53"/>
      <c r="DU733" s="53"/>
      <c r="DV733" s="53"/>
      <c r="DW733" s="53"/>
      <c r="DX733" s="53"/>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3"/>
      <c r="FK733" s="53"/>
      <c r="FL733" s="53"/>
      <c r="FM733" s="53"/>
      <c r="FN733" s="53"/>
      <c r="FO733" s="53"/>
      <c r="FP733" s="53"/>
      <c r="FQ733" s="53"/>
      <c r="FR733" s="53"/>
      <c r="FS733" s="53"/>
      <c r="FT733" s="53"/>
      <c r="FU733" s="53"/>
      <c r="FV733" s="53"/>
      <c r="FW733" s="53"/>
      <c r="FX733" s="53"/>
      <c r="FY733" s="53"/>
      <c r="FZ733" s="53"/>
      <c r="GA733" s="53"/>
      <c r="GB733" s="53"/>
      <c r="GC733" s="53"/>
      <c r="GD733" s="53"/>
      <c r="GE733" s="53"/>
      <c r="GF733" s="53"/>
      <c r="GG733" s="53"/>
      <c r="GH733" s="53"/>
      <c r="GI733" s="53"/>
      <c r="GJ733" s="53"/>
      <c r="GK733" s="53"/>
      <c r="GL733" s="53"/>
      <c r="GM733" s="53"/>
      <c r="GN733" s="53"/>
      <c r="GO733" s="53"/>
      <c r="GP733" s="53"/>
      <c r="GQ733" s="53"/>
      <c r="GR733" s="53"/>
      <c r="GS733" s="53"/>
      <c r="GT733" s="53"/>
      <c r="GU733" s="53"/>
      <c r="GV733" s="53"/>
      <c r="GW733" s="53"/>
      <c r="GX733" s="53"/>
      <c r="GY733" s="53"/>
      <c r="GZ733" s="53"/>
      <c r="HA733" s="53"/>
      <c r="HB733" s="53"/>
      <c r="HC733" s="53"/>
      <c r="HD733" s="53"/>
      <c r="HE733" s="53"/>
      <c r="HF733" s="53"/>
      <c r="HG733" s="53"/>
      <c r="HH733" s="53"/>
      <c r="HI733" s="53"/>
      <c r="HJ733" s="53"/>
      <c r="HK733" s="53"/>
      <c r="HL733" s="53"/>
      <c r="HM733" s="53"/>
      <c r="HN733" s="53"/>
      <c r="HO733" s="53"/>
      <c r="HP733" s="53"/>
      <c r="HQ733" s="53"/>
      <c r="HR733" s="53"/>
      <c r="HS733" s="53"/>
      <c r="HT733" s="53"/>
      <c r="HU733" s="53"/>
      <c r="HV733" s="53"/>
      <c r="HW733" s="53"/>
      <c r="HX733" s="53"/>
      <c r="HY733" s="53"/>
      <c r="HZ733" s="53"/>
      <c r="IA733" s="53"/>
      <c r="IB733" s="53"/>
      <c r="IC733" s="53"/>
      <c r="ID733" s="53"/>
      <c r="IE733" s="53"/>
      <c r="IF733" s="53"/>
      <c r="IG733" s="53"/>
      <c r="IH733" s="53"/>
      <c r="II733" s="53"/>
      <c r="IJ733" s="53"/>
      <c r="IK733" s="53"/>
      <c r="IL733" s="53"/>
      <c r="IM733" s="53"/>
      <c r="IN733" s="53"/>
      <c r="IO733" s="53"/>
      <c r="IP733" s="53"/>
      <c r="IQ733" s="53"/>
      <c r="IR733" s="53"/>
      <c r="IS733" s="53"/>
      <c r="IT733" s="53"/>
      <c r="IU733" s="53"/>
      <c r="IV733" s="53"/>
      <c r="IW733" s="53"/>
      <c r="IX733" s="53"/>
      <c r="IY733" s="53"/>
      <c r="IZ733" s="53"/>
      <c r="JA733" s="53"/>
      <c r="JB733" s="53"/>
      <c r="JC733" s="53"/>
      <c r="JD733" s="53"/>
      <c r="JE733" s="53"/>
      <c r="JF733" s="53"/>
      <c r="JG733" s="53"/>
      <c r="JH733" s="53"/>
      <c r="JI733" s="53"/>
      <c r="JJ733" s="53"/>
      <c r="JK733" s="53"/>
      <c r="JL733" s="53"/>
      <c r="JM733" s="53"/>
      <c r="JN733" s="53"/>
      <c r="JO733" s="53"/>
      <c r="JP733" s="53"/>
      <c r="JQ733" s="53"/>
      <c r="JR733" s="53"/>
      <c r="JS733" s="53"/>
      <c r="JT733" s="53"/>
      <c r="JU733" s="53"/>
      <c r="JV733" s="53"/>
      <c r="JW733" s="53"/>
      <c r="JX733" s="53"/>
      <c r="JY733" s="53"/>
      <c r="JZ733" s="53"/>
      <c r="KA733" s="53"/>
      <c r="KB733" s="53"/>
      <c r="KC733" s="53"/>
      <c r="KD733" s="53"/>
      <c r="KE733" s="53"/>
      <c r="KF733" s="53"/>
      <c r="KG733" s="53"/>
      <c r="KH733" s="53"/>
      <c r="KI733" s="53"/>
      <c r="KJ733" s="53"/>
      <c r="KK733" s="53"/>
      <c r="KL733" s="53"/>
      <c r="KM733" s="53"/>
      <c r="KN733" s="53"/>
      <c r="KO733" s="53"/>
      <c r="KP733" s="53"/>
      <c r="KQ733" s="53"/>
      <c r="KR733" s="53"/>
      <c r="KS733" s="53"/>
      <c r="KT733" s="53"/>
      <c r="KU733" s="53"/>
      <c r="KV733" s="53"/>
      <c r="KW733" s="53"/>
      <c r="KX733" s="53"/>
      <c r="KY733" s="53"/>
      <c r="KZ733" s="53"/>
      <c r="LA733" s="53"/>
      <c r="LB733" s="53"/>
      <c r="LC733" s="53"/>
      <c r="LD733" s="53"/>
      <c r="LE733" s="53"/>
      <c r="LF733" s="53"/>
      <c r="LG733" s="53"/>
      <c r="LH733" s="53"/>
      <c r="LI733" s="53"/>
      <c r="LJ733" s="53"/>
      <c r="LK733" s="53"/>
      <c r="LL733" s="53"/>
      <c r="LM733" s="53"/>
      <c r="LN733" s="53"/>
      <c r="LO733" s="53"/>
      <c r="LP733" s="53"/>
      <c r="LQ733" s="53"/>
      <c r="LR733" s="53"/>
      <c r="LS733" s="53"/>
      <c r="LT733" s="53"/>
      <c r="LU733" s="53"/>
      <c r="LV733" s="53"/>
      <c r="LW733" s="53"/>
      <c r="LX733" s="53"/>
      <c r="LY733" s="53"/>
      <c r="LZ733" s="53"/>
      <c r="MA733" s="53"/>
      <c r="MB733" s="53"/>
      <c r="MC733" s="53"/>
      <c r="MD733" s="53"/>
      <c r="ME733" s="53"/>
      <c r="MF733" s="53"/>
      <c r="MG733" s="53"/>
      <c r="MH733" s="53"/>
      <c r="MI733" s="53"/>
      <c r="MJ733" s="53"/>
      <c r="MK733" s="53"/>
      <c r="ML733" s="53"/>
      <c r="MM733" s="53"/>
      <c r="MN733" s="53"/>
      <c r="MO733" s="53"/>
      <c r="MP733" s="53"/>
      <c r="MQ733" s="53"/>
      <c r="MR733" s="53"/>
      <c r="MS733" s="53"/>
      <c r="MT733" s="53"/>
      <c r="MU733" s="53"/>
      <c r="MV733" s="53"/>
      <c r="MW733" s="53"/>
      <c r="MX733" s="53"/>
      <c r="MY733" s="53"/>
      <c r="MZ733" s="53"/>
      <c r="NA733" s="53"/>
      <c r="NB733" s="53"/>
      <c r="NC733" s="53"/>
      <c r="ND733" s="53"/>
      <c r="NE733" s="53"/>
      <c r="NF733" s="53"/>
      <c r="NG733" s="53"/>
      <c r="NH733" s="53"/>
      <c r="NI733" s="53"/>
      <c r="NJ733" s="53"/>
      <c r="NK733" s="53"/>
      <c r="NL733" s="53"/>
      <c r="NM733" s="53"/>
      <c r="NN733" s="53"/>
      <c r="NO733" s="53"/>
      <c r="NP733" s="53"/>
      <c r="NQ733" s="53"/>
      <c r="NR733" s="53"/>
      <c r="NS733" s="53"/>
      <c r="NT733" s="53"/>
      <c r="NU733" s="53"/>
      <c r="NV733" s="53"/>
      <c r="NW733" s="53"/>
      <c r="NX733" s="53"/>
      <c r="NY733" s="53"/>
      <c r="NZ733" s="53"/>
      <c r="OA733" s="53"/>
      <c r="OB733" s="53"/>
      <c r="OC733" s="53"/>
      <c r="OD733" s="53"/>
      <c r="OE733" s="53"/>
      <c r="OF733" s="53"/>
      <c r="OG733" s="53"/>
      <c r="OH733" s="53"/>
      <c r="OI733" s="53"/>
      <c r="OJ733" s="53"/>
      <c r="OK733" s="53"/>
      <c r="OL733" s="53"/>
      <c r="OM733" s="53"/>
      <c r="ON733" s="53"/>
      <c r="OO733" s="53"/>
      <c r="OP733" s="53"/>
      <c r="OQ733" s="53"/>
      <c r="OR733" s="53"/>
      <c r="OS733" s="53"/>
      <c r="OT733" s="53"/>
      <c r="OU733" s="53"/>
      <c r="OV733" s="53"/>
      <c r="OW733" s="53"/>
      <c r="OX733" s="53"/>
      <c r="OY733" s="53"/>
      <c r="OZ733" s="53"/>
      <c r="PA733" s="53"/>
      <c r="PB733" s="53"/>
      <c r="PC733" s="53"/>
      <c r="PD733" s="53"/>
      <c r="PE733" s="53"/>
      <c r="PF733" s="53"/>
      <c r="PG733" s="53"/>
      <c r="PH733" s="53"/>
      <c r="PI733" s="53"/>
      <c r="PJ733" s="53"/>
      <c r="PK733" s="53"/>
      <c r="PL733" s="53"/>
      <c r="PM733" s="53"/>
      <c r="PN733" s="53"/>
      <c r="PO733" s="53"/>
      <c r="PP733" s="53"/>
      <c r="PQ733" s="53"/>
      <c r="PR733" s="53"/>
      <c r="PS733" s="53"/>
      <c r="PT733" s="53"/>
      <c r="PU733" s="53"/>
      <c r="PV733" s="53"/>
      <c r="PW733" s="53"/>
      <c r="PX733" s="53"/>
      <c r="PY733" s="53"/>
      <c r="PZ733" s="53"/>
      <c r="QA733" s="53"/>
      <c r="QB733" s="53"/>
      <c r="QC733" s="53"/>
      <c r="QD733" s="53"/>
      <c r="QE733" s="53"/>
      <c r="QF733" s="53"/>
      <c r="QG733" s="53"/>
      <c r="QH733" s="53"/>
      <c r="QI733" s="53"/>
      <c r="QJ733" s="53"/>
      <c r="QK733" s="53"/>
      <c r="QL733" s="53"/>
      <c r="QM733" s="53"/>
      <c r="QN733" s="53"/>
      <c r="QO733" s="53"/>
      <c r="QP733" s="53"/>
      <c r="QQ733" s="53"/>
      <c r="QR733" s="53"/>
      <c r="QS733" s="53"/>
      <c r="QT733" s="53"/>
      <c r="QU733" s="53"/>
      <c r="QV733" s="53"/>
      <c r="QW733" s="53"/>
      <c r="QX733" s="53"/>
      <c r="QY733" s="53"/>
      <c r="QZ733" s="53"/>
      <c r="RA733" s="53"/>
      <c r="RB733" s="53"/>
      <c r="RC733" s="53"/>
      <c r="RD733" s="53"/>
      <c r="RE733" s="53"/>
      <c r="RF733" s="53"/>
      <c r="RG733" s="53"/>
      <c r="RH733" s="53"/>
      <c r="RI733" s="53"/>
      <c r="RJ733" s="53"/>
      <c r="RK733" s="53"/>
      <c r="RL733" s="53"/>
      <c r="RM733" s="53"/>
      <c r="RN733" s="53"/>
      <c r="RO733" s="53"/>
      <c r="RP733" s="53"/>
      <c r="RQ733" s="53"/>
      <c r="RR733" s="53"/>
      <c r="RS733" s="53"/>
      <c r="RT733" s="53"/>
      <c r="RU733" s="53"/>
      <c r="RV733" s="53"/>
      <c r="RW733" s="53"/>
      <c r="RX733" s="53"/>
      <c r="RY733" s="53"/>
      <c r="RZ733" s="53"/>
      <c r="SA733" s="53"/>
      <c r="SB733" s="53"/>
      <c r="SC733" s="53"/>
      <c r="SD733" s="53"/>
      <c r="SE733" s="53"/>
      <c r="SF733" s="53"/>
      <c r="SG733" s="53"/>
      <c r="SH733" s="53"/>
      <c r="SI733" s="53"/>
      <c r="SJ733" s="53"/>
      <c r="SK733" s="53"/>
      <c r="SL733" s="53"/>
      <c r="SM733" s="53"/>
      <c r="SN733" s="53"/>
      <c r="SO733" s="53"/>
      <c r="SP733" s="53"/>
      <c r="SQ733" s="53"/>
      <c r="SR733" s="53"/>
      <c r="SS733" s="53"/>
      <c r="ST733" s="53"/>
      <c r="SU733" s="53"/>
      <c r="SV733" s="53"/>
      <c r="SW733" s="53"/>
      <c r="SX733" s="53"/>
      <c r="SY733" s="53"/>
      <c r="SZ733" s="53"/>
      <c r="TA733" s="53"/>
      <c r="TB733" s="53"/>
      <c r="TC733" s="53"/>
      <c r="TD733" s="53"/>
      <c r="TE733" s="53"/>
      <c r="TF733" s="53"/>
      <c r="TG733" s="53"/>
      <c r="TH733" s="53"/>
      <c r="TI733" s="53"/>
      <c r="TJ733" s="53"/>
      <c r="TK733" s="53"/>
      <c r="TL733" s="53"/>
      <c r="TM733" s="53"/>
      <c r="TN733" s="53"/>
      <c r="TO733" s="53"/>
      <c r="TP733" s="53"/>
      <c r="TQ733" s="53"/>
      <c r="TR733" s="53"/>
      <c r="TS733" s="53"/>
      <c r="TT733" s="53"/>
      <c r="TU733" s="53"/>
      <c r="TV733" s="53"/>
      <c r="TW733" s="53"/>
      <c r="TX733" s="53"/>
      <c r="TY733" s="53"/>
      <c r="TZ733" s="53"/>
      <c r="UA733" s="53"/>
      <c r="UB733" s="53"/>
      <c r="UC733" s="53"/>
      <c r="UD733" s="53"/>
      <c r="UE733" s="53"/>
      <c r="UF733" s="53"/>
      <c r="UG733" s="53"/>
    </row>
    <row r="734" spans="12:553" s="19" customFormat="1" ht="15.75" customHeight="1" x14ac:dyDescent="0.2">
      <c r="L734" s="66"/>
      <c r="M734" s="66"/>
      <c r="N734" s="52"/>
      <c r="O734" s="53"/>
      <c r="P734" s="53"/>
      <c r="Q734" s="53"/>
      <c r="R734" s="53"/>
      <c r="S734" s="53"/>
      <c r="T734" s="53"/>
      <c r="U734" s="53"/>
      <c r="V734" s="53"/>
      <c r="W734" s="53"/>
      <c r="X734" s="53"/>
      <c r="Y734" s="53"/>
      <c r="Z734" s="53"/>
      <c r="AA734" s="53"/>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c r="BM734" s="53"/>
      <c r="BN734" s="53"/>
      <c r="BO734" s="53"/>
      <c r="BP734" s="53"/>
      <c r="BQ734" s="53"/>
      <c r="BR734" s="53"/>
      <c r="BS734" s="53"/>
      <c r="BT734" s="53"/>
      <c r="BU734" s="53"/>
      <c r="BV734" s="53"/>
      <c r="BW734" s="53"/>
      <c r="BX734" s="53"/>
      <c r="BY734" s="53"/>
      <c r="BZ734" s="53"/>
      <c r="CA734" s="53"/>
      <c r="CB734" s="53"/>
      <c r="CC734" s="53"/>
      <c r="CD734" s="53"/>
      <c r="CE734" s="53"/>
      <c r="CF734" s="53"/>
      <c r="CG734" s="53"/>
      <c r="CH734" s="53"/>
      <c r="CI734" s="53"/>
      <c r="CJ734" s="53"/>
      <c r="CK734" s="53"/>
      <c r="CL734" s="53"/>
      <c r="CM734" s="53"/>
      <c r="CN734" s="53"/>
      <c r="CO734" s="53"/>
      <c r="CP734" s="53"/>
      <c r="CQ734" s="53"/>
      <c r="CR734" s="53"/>
      <c r="CS734" s="53"/>
      <c r="CT734" s="53"/>
      <c r="CU734" s="53"/>
      <c r="CV734" s="53"/>
      <c r="CW734" s="53"/>
      <c r="CX734" s="53"/>
      <c r="CY734" s="53"/>
      <c r="CZ734" s="53"/>
      <c r="DA734" s="53"/>
      <c r="DB734" s="53"/>
      <c r="DC734" s="53"/>
      <c r="DD734" s="53"/>
      <c r="DE734" s="53"/>
      <c r="DF734" s="53"/>
      <c r="DG734" s="53"/>
      <c r="DH734" s="53"/>
      <c r="DI734" s="53"/>
      <c r="DJ734" s="53"/>
      <c r="DK734" s="53"/>
      <c r="DL734" s="53"/>
      <c r="DM734" s="53"/>
      <c r="DN734" s="53"/>
      <c r="DO734" s="53"/>
      <c r="DP734" s="53"/>
      <c r="DQ734" s="53"/>
      <c r="DR734" s="53"/>
      <c r="DS734" s="53"/>
      <c r="DT734" s="53"/>
      <c r="DU734" s="53"/>
      <c r="DV734" s="53"/>
      <c r="DW734" s="53"/>
      <c r="DX734" s="53"/>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3"/>
      <c r="FK734" s="53"/>
      <c r="FL734" s="53"/>
      <c r="FM734" s="53"/>
      <c r="FN734" s="53"/>
      <c r="FO734" s="53"/>
      <c r="FP734" s="53"/>
      <c r="FQ734" s="53"/>
      <c r="FR734" s="53"/>
      <c r="FS734" s="53"/>
      <c r="FT734" s="53"/>
      <c r="FU734" s="53"/>
      <c r="FV734" s="53"/>
      <c r="FW734" s="53"/>
      <c r="FX734" s="53"/>
      <c r="FY734" s="53"/>
      <c r="FZ734" s="53"/>
      <c r="GA734" s="53"/>
      <c r="GB734" s="53"/>
      <c r="GC734" s="53"/>
      <c r="GD734" s="53"/>
      <c r="GE734" s="53"/>
      <c r="GF734" s="53"/>
      <c r="GG734" s="53"/>
      <c r="GH734" s="53"/>
      <c r="GI734" s="53"/>
      <c r="GJ734" s="53"/>
      <c r="GK734" s="53"/>
      <c r="GL734" s="53"/>
      <c r="GM734" s="53"/>
      <c r="GN734" s="53"/>
      <c r="GO734" s="53"/>
      <c r="GP734" s="53"/>
      <c r="GQ734" s="53"/>
      <c r="GR734" s="53"/>
      <c r="GS734" s="53"/>
      <c r="GT734" s="53"/>
      <c r="GU734" s="53"/>
      <c r="GV734" s="53"/>
      <c r="GW734" s="53"/>
      <c r="GX734" s="53"/>
      <c r="GY734" s="53"/>
      <c r="GZ734" s="53"/>
      <c r="HA734" s="53"/>
      <c r="HB734" s="53"/>
      <c r="HC734" s="53"/>
      <c r="HD734" s="53"/>
      <c r="HE734" s="53"/>
      <c r="HF734" s="53"/>
      <c r="HG734" s="53"/>
      <c r="HH734" s="53"/>
      <c r="HI734" s="53"/>
      <c r="HJ734" s="53"/>
      <c r="HK734" s="53"/>
      <c r="HL734" s="53"/>
      <c r="HM734" s="53"/>
      <c r="HN734" s="53"/>
      <c r="HO734" s="53"/>
      <c r="HP734" s="53"/>
      <c r="HQ734" s="53"/>
      <c r="HR734" s="53"/>
      <c r="HS734" s="53"/>
      <c r="HT734" s="53"/>
      <c r="HU734" s="53"/>
      <c r="HV734" s="53"/>
      <c r="HW734" s="53"/>
      <c r="HX734" s="53"/>
      <c r="HY734" s="53"/>
      <c r="HZ734" s="53"/>
      <c r="IA734" s="53"/>
      <c r="IB734" s="53"/>
      <c r="IC734" s="53"/>
      <c r="ID734" s="53"/>
      <c r="IE734" s="53"/>
      <c r="IF734" s="53"/>
      <c r="IG734" s="53"/>
      <c r="IH734" s="53"/>
      <c r="II734" s="53"/>
      <c r="IJ734" s="53"/>
      <c r="IK734" s="53"/>
      <c r="IL734" s="53"/>
      <c r="IM734" s="53"/>
      <c r="IN734" s="53"/>
      <c r="IO734" s="53"/>
      <c r="IP734" s="53"/>
      <c r="IQ734" s="53"/>
      <c r="IR734" s="53"/>
      <c r="IS734" s="53"/>
      <c r="IT734" s="53"/>
      <c r="IU734" s="53"/>
      <c r="IV734" s="53"/>
      <c r="IW734" s="53"/>
      <c r="IX734" s="53"/>
      <c r="IY734" s="53"/>
      <c r="IZ734" s="53"/>
      <c r="JA734" s="53"/>
      <c r="JB734" s="53"/>
      <c r="JC734" s="53"/>
      <c r="JD734" s="53"/>
      <c r="JE734" s="53"/>
      <c r="JF734" s="53"/>
      <c r="JG734" s="53"/>
      <c r="JH734" s="53"/>
      <c r="JI734" s="53"/>
      <c r="JJ734" s="53"/>
      <c r="JK734" s="53"/>
      <c r="JL734" s="53"/>
      <c r="JM734" s="53"/>
      <c r="JN734" s="53"/>
      <c r="JO734" s="53"/>
      <c r="JP734" s="53"/>
      <c r="JQ734" s="53"/>
      <c r="JR734" s="53"/>
      <c r="JS734" s="53"/>
      <c r="JT734" s="53"/>
      <c r="JU734" s="53"/>
      <c r="JV734" s="53"/>
      <c r="JW734" s="53"/>
      <c r="JX734" s="53"/>
      <c r="JY734" s="53"/>
      <c r="JZ734" s="53"/>
      <c r="KA734" s="53"/>
      <c r="KB734" s="53"/>
      <c r="KC734" s="53"/>
      <c r="KD734" s="53"/>
      <c r="KE734" s="53"/>
      <c r="KF734" s="53"/>
      <c r="KG734" s="53"/>
      <c r="KH734" s="53"/>
      <c r="KI734" s="53"/>
      <c r="KJ734" s="53"/>
      <c r="KK734" s="53"/>
      <c r="KL734" s="53"/>
      <c r="KM734" s="53"/>
      <c r="KN734" s="53"/>
      <c r="KO734" s="53"/>
      <c r="KP734" s="53"/>
      <c r="KQ734" s="53"/>
      <c r="KR734" s="53"/>
      <c r="KS734" s="53"/>
      <c r="KT734" s="53"/>
      <c r="KU734" s="53"/>
      <c r="KV734" s="53"/>
      <c r="KW734" s="53"/>
      <c r="KX734" s="53"/>
      <c r="KY734" s="53"/>
      <c r="KZ734" s="53"/>
      <c r="LA734" s="53"/>
      <c r="LB734" s="53"/>
      <c r="LC734" s="53"/>
      <c r="LD734" s="53"/>
      <c r="LE734" s="53"/>
      <c r="LF734" s="53"/>
      <c r="LG734" s="53"/>
      <c r="LH734" s="53"/>
      <c r="LI734" s="53"/>
      <c r="LJ734" s="53"/>
      <c r="LK734" s="53"/>
      <c r="LL734" s="53"/>
      <c r="LM734" s="53"/>
      <c r="LN734" s="53"/>
      <c r="LO734" s="53"/>
      <c r="LP734" s="53"/>
      <c r="LQ734" s="53"/>
      <c r="LR734" s="53"/>
      <c r="LS734" s="53"/>
      <c r="LT734" s="53"/>
      <c r="LU734" s="53"/>
      <c r="LV734" s="53"/>
      <c r="LW734" s="53"/>
      <c r="LX734" s="53"/>
      <c r="LY734" s="53"/>
      <c r="LZ734" s="53"/>
      <c r="MA734" s="53"/>
      <c r="MB734" s="53"/>
      <c r="MC734" s="53"/>
      <c r="MD734" s="53"/>
      <c r="ME734" s="53"/>
      <c r="MF734" s="53"/>
      <c r="MG734" s="53"/>
      <c r="MH734" s="53"/>
      <c r="MI734" s="53"/>
      <c r="MJ734" s="53"/>
      <c r="MK734" s="53"/>
      <c r="ML734" s="53"/>
      <c r="MM734" s="53"/>
      <c r="MN734" s="53"/>
      <c r="MO734" s="53"/>
      <c r="MP734" s="53"/>
      <c r="MQ734" s="53"/>
      <c r="MR734" s="53"/>
      <c r="MS734" s="53"/>
      <c r="MT734" s="53"/>
      <c r="MU734" s="53"/>
      <c r="MV734" s="53"/>
      <c r="MW734" s="53"/>
      <c r="MX734" s="53"/>
      <c r="MY734" s="53"/>
      <c r="MZ734" s="53"/>
      <c r="NA734" s="53"/>
      <c r="NB734" s="53"/>
      <c r="NC734" s="53"/>
      <c r="ND734" s="53"/>
      <c r="NE734" s="53"/>
      <c r="NF734" s="53"/>
      <c r="NG734" s="53"/>
      <c r="NH734" s="53"/>
      <c r="NI734" s="53"/>
      <c r="NJ734" s="53"/>
      <c r="NK734" s="53"/>
      <c r="NL734" s="53"/>
      <c r="NM734" s="53"/>
      <c r="NN734" s="53"/>
      <c r="NO734" s="53"/>
      <c r="NP734" s="53"/>
      <c r="NQ734" s="53"/>
      <c r="NR734" s="53"/>
      <c r="NS734" s="53"/>
      <c r="NT734" s="53"/>
      <c r="NU734" s="53"/>
      <c r="NV734" s="53"/>
      <c r="NW734" s="53"/>
      <c r="NX734" s="53"/>
      <c r="NY734" s="53"/>
      <c r="NZ734" s="53"/>
      <c r="OA734" s="53"/>
      <c r="OB734" s="53"/>
      <c r="OC734" s="53"/>
      <c r="OD734" s="53"/>
      <c r="OE734" s="53"/>
      <c r="OF734" s="53"/>
      <c r="OG734" s="53"/>
      <c r="OH734" s="53"/>
      <c r="OI734" s="53"/>
      <c r="OJ734" s="53"/>
      <c r="OK734" s="53"/>
      <c r="OL734" s="53"/>
      <c r="OM734" s="53"/>
      <c r="ON734" s="53"/>
      <c r="OO734" s="53"/>
      <c r="OP734" s="53"/>
      <c r="OQ734" s="53"/>
      <c r="OR734" s="53"/>
      <c r="OS734" s="53"/>
      <c r="OT734" s="53"/>
      <c r="OU734" s="53"/>
      <c r="OV734" s="53"/>
      <c r="OW734" s="53"/>
      <c r="OX734" s="53"/>
      <c r="OY734" s="53"/>
      <c r="OZ734" s="53"/>
      <c r="PA734" s="53"/>
      <c r="PB734" s="53"/>
      <c r="PC734" s="53"/>
      <c r="PD734" s="53"/>
      <c r="PE734" s="53"/>
      <c r="PF734" s="53"/>
      <c r="PG734" s="53"/>
      <c r="PH734" s="53"/>
      <c r="PI734" s="53"/>
      <c r="PJ734" s="53"/>
      <c r="PK734" s="53"/>
      <c r="PL734" s="53"/>
      <c r="PM734" s="53"/>
      <c r="PN734" s="53"/>
      <c r="PO734" s="53"/>
      <c r="PP734" s="53"/>
      <c r="PQ734" s="53"/>
      <c r="PR734" s="53"/>
      <c r="PS734" s="53"/>
      <c r="PT734" s="53"/>
      <c r="PU734" s="53"/>
      <c r="PV734" s="53"/>
      <c r="PW734" s="53"/>
      <c r="PX734" s="53"/>
      <c r="PY734" s="53"/>
      <c r="PZ734" s="53"/>
      <c r="QA734" s="53"/>
      <c r="QB734" s="53"/>
      <c r="QC734" s="53"/>
      <c r="QD734" s="53"/>
      <c r="QE734" s="53"/>
      <c r="QF734" s="53"/>
      <c r="QG734" s="53"/>
      <c r="QH734" s="53"/>
      <c r="QI734" s="53"/>
      <c r="QJ734" s="53"/>
      <c r="QK734" s="53"/>
      <c r="QL734" s="53"/>
      <c r="QM734" s="53"/>
      <c r="QN734" s="53"/>
      <c r="QO734" s="53"/>
      <c r="QP734" s="53"/>
      <c r="QQ734" s="53"/>
      <c r="QR734" s="53"/>
      <c r="QS734" s="53"/>
      <c r="QT734" s="53"/>
      <c r="QU734" s="53"/>
      <c r="QV734" s="53"/>
      <c r="QW734" s="53"/>
      <c r="QX734" s="53"/>
      <c r="QY734" s="53"/>
      <c r="QZ734" s="53"/>
      <c r="RA734" s="53"/>
      <c r="RB734" s="53"/>
      <c r="RC734" s="53"/>
      <c r="RD734" s="53"/>
      <c r="RE734" s="53"/>
      <c r="RF734" s="53"/>
      <c r="RG734" s="53"/>
      <c r="RH734" s="53"/>
      <c r="RI734" s="53"/>
      <c r="RJ734" s="53"/>
      <c r="RK734" s="53"/>
      <c r="RL734" s="53"/>
      <c r="RM734" s="53"/>
      <c r="RN734" s="53"/>
      <c r="RO734" s="53"/>
      <c r="RP734" s="53"/>
      <c r="RQ734" s="53"/>
      <c r="RR734" s="53"/>
      <c r="RS734" s="53"/>
      <c r="RT734" s="53"/>
      <c r="RU734" s="53"/>
      <c r="RV734" s="53"/>
      <c r="RW734" s="53"/>
      <c r="RX734" s="53"/>
      <c r="RY734" s="53"/>
      <c r="RZ734" s="53"/>
      <c r="SA734" s="53"/>
      <c r="SB734" s="53"/>
      <c r="SC734" s="53"/>
      <c r="SD734" s="53"/>
      <c r="SE734" s="53"/>
      <c r="SF734" s="53"/>
      <c r="SG734" s="53"/>
      <c r="SH734" s="53"/>
      <c r="SI734" s="53"/>
      <c r="SJ734" s="53"/>
      <c r="SK734" s="53"/>
      <c r="SL734" s="53"/>
      <c r="SM734" s="53"/>
      <c r="SN734" s="53"/>
      <c r="SO734" s="53"/>
      <c r="SP734" s="53"/>
      <c r="SQ734" s="53"/>
      <c r="SR734" s="53"/>
      <c r="SS734" s="53"/>
      <c r="ST734" s="53"/>
      <c r="SU734" s="53"/>
      <c r="SV734" s="53"/>
      <c r="SW734" s="53"/>
      <c r="SX734" s="53"/>
      <c r="SY734" s="53"/>
      <c r="SZ734" s="53"/>
      <c r="TA734" s="53"/>
      <c r="TB734" s="53"/>
      <c r="TC734" s="53"/>
      <c r="TD734" s="53"/>
      <c r="TE734" s="53"/>
      <c r="TF734" s="53"/>
      <c r="TG734" s="53"/>
      <c r="TH734" s="53"/>
      <c r="TI734" s="53"/>
      <c r="TJ734" s="53"/>
      <c r="TK734" s="53"/>
      <c r="TL734" s="53"/>
      <c r="TM734" s="53"/>
      <c r="TN734" s="53"/>
      <c r="TO734" s="53"/>
      <c r="TP734" s="53"/>
      <c r="TQ734" s="53"/>
      <c r="TR734" s="53"/>
      <c r="TS734" s="53"/>
      <c r="TT734" s="53"/>
      <c r="TU734" s="53"/>
      <c r="TV734" s="53"/>
      <c r="TW734" s="53"/>
      <c r="TX734" s="53"/>
      <c r="TY734" s="53"/>
      <c r="TZ734" s="53"/>
      <c r="UA734" s="53"/>
      <c r="UB734" s="53"/>
      <c r="UC734" s="53"/>
      <c r="UD734" s="53"/>
      <c r="UE734" s="53"/>
      <c r="UF734" s="53"/>
      <c r="UG734" s="53"/>
    </row>
    <row r="735" spans="12:553" s="19" customFormat="1" ht="15.75" customHeight="1" x14ac:dyDescent="0.2">
      <c r="L735" s="66"/>
      <c r="M735" s="66"/>
      <c r="N735" s="52"/>
      <c r="O735" s="53"/>
      <c r="P735" s="53"/>
      <c r="Q735" s="53"/>
      <c r="R735" s="53"/>
      <c r="S735" s="53"/>
      <c r="T735" s="53"/>
      <c r="U735" s="53"/>
      <c r="V735" s="53"/>
      <c r="W735" s="53"/>
      <c r="X735" s="53"/>
      <c r="Y735" s="53"/>
      <c r="Z735" s="53"/>
      <c r="AA735" s="53"/>
      <c r="AB735" s="53"/>
      <c r="AC735" s="53"/>
      <c r="AD735" s="53"/>
      <c r="AE735" s="53"/>
      <c r="AF735" s="53"/>
      <c r="AG735" s="53"/>
      <c r="AH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c r="BM735" s="53"/>
      <c r="BN735" s="53"/>
      <c r="BO735" s="53"/>
      <c r="BP735" s="53"/>
      <c r="BQ735" s="53"/>
      <c r="BR735" s="53"/>
      <c r="BS735" s="53"/>
      <c r="BT735" s="53"/>
      <c r="BU735" s="53"/>
      <c r="BV735" s="53"/>
      <c r="BW735" s="53"/>
      <c r="BX735" s="53"/>
      <c r="BY735" s="53"/>
      <c r="BZ735" s="53"/>
      <c r="CA735" s="53"/>
      <c r="CB735" s="53"/>
      <c r="CC735" s="53"/>
      <c r="CD735" s="53"/>
      <c r="CE735" s="53"/>
      <c r="CF735" s="53"/>
      <c r="CG735" s="53"/>
      <c r="CH735" s="53"/>
      <c r="CI735" s="53"/>
      <c r="CJ735" s="53"/>
      <c r="CK735" s="53"/>
      <c r="CL735" s="53"/>
      <c r="CM735" s="53"/>
      <c r="CN735" s="53"/>
      <c r="CO735" s="53"/>
      <c r="CP735" s="53"/>
      <c r="CQ735" s="53"/>
      <c r="CR735" s="53"/>
      <c r="CS735" s="53"/>
      <c r="CT735" s="53"/>
      <c r="CU735" s="53"/>
      <c r="CV735" s="53"/>
      <c r="CW735" s="53"/>
      <c r="CX735" s="53"/>
      <c r="CY735" s="53"/>
      <c r="CZ735" s="53"/>
      <c r="DA735" s="53"/>
      <c r="DB735" s="53"/>
      <c r="DC735" s="53"/>
      <c r="DD735" s="53"/>
      <c r="DE735" s="53"/>
      <c r="DF735" s="53"/>
      <c r="DG735" s="53"/>
      <c r="DH735" s="53"/>
      <c r="DI735" s="53"/>
      <c r="DJ735" s="53"/>
      <c r="DK735" s="53"/>
      <c r="DL735" s="53"/>
      <c r="DM735" s="53"/>
      <c r="DN735" s="53"/>
      <c r="DO735" s="53"/>
      <c r="DP735" s="53"/>
      <c r="DQ735" s="53"/>
      <c r="DR735" s="53"/>
      <c r="DS735" s="53"/>
      <c r="DT735" s="53"/>
      <c r="DU735" s="53"/>
      <c r="DV735" s="53"/>
      <c r="DW735" s="53"/>
      <c r="DX735" s="53"/>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3"/>
      <c r="FK735" s="53"/>
      <c r="FL735" s="53"/>
      <c r="FM735" s="53"/>
      <c r="FN735" s="53"/>
      <c r="FO735" s="53"/>
      <c r="FP735" s="53"/>
      <c r="FQ735" s="53"/>
      <c r="FR735" s="53"/>
      <c r="FS735" s="53"/>
      <c r="FT735" s="53"/>
      <c r="FU735" s="53"/>
      <c r="FV735" s="53"/>
      <c r="FW735" s="53"/>
      <c r="FX735" s="53"/>
      <c r="FY735" s="53"/>
      <c r="FZ735" s="53"/>
      <c r="GA735" s="53"/>
      <c r="GB735" s="53"/>
      <c r="GC735" s="53"/>
      <c r="GD735" s="53"/>
      <c r="GE735" s="53"/>
      <c r="GF735" s="53"/>
      <c r="GG735" s="53"/>
      <c r="GH735" s="53"/>
      <c r="GI735" s="53"/>
      <c r="GJ735" s="53"/>
      <c r="GK735" s="53"/>
      <c r="GL735" s="53"/>
      <c r="GM735" s="53"/>
      <c r="GN735" s="53"/>
      <c r="GO735" s="53"/>
      <c r="GP735" s="53"/>
      <c r="GQ735" s="53"/>
      <c r="GR735" s="53"/>
      <c r="GS735" s="53"/>
      <c r="GT735" s="53"/>
      <c r="GU735" s="53"/>
      <c r="GV735" s="53"/>
      <c r="GW735" s="53"/>
      <c r="GX735" s="53"/>
      <c r="GY735" s="53"/>
      <c r="GZ735" s="53"/>
      <c r="HA735" s="53"/>
      <c r="HB735" s="53"/>
      <c r="HC735" s="53"/>
      <c r="HD735" s="53"/>
      <c r="HE735" s="53"/>
      <c r="HF735" s="53"/>
      <c r="HG735" s="53"/>
      <c r="HH735" s="53"/>
      <c r="HI735" s="53"/>
      <c r="HJ735" s="53"/>
      <c r="HK735" s="53"/>
      <c r="HL735" s="53"/>
      <c r="HM735" s="53"/>
      <c r="HN735" s="53"/>
      <c r="HO735" s="53"/>
      <c r="HP735" s="53"/>
      <c r="HQ735" s="53"/>
      <c r="HR735" s="53"/>
      <c r="HS735" s="53"/>
      <c r="HT735" s="53"/>
      <c r="HU735" s="53"/>
      <c r="HV735" s="53"/>
      <c r="HW735" s="53"/>
      <c r="HX735" s="53"/>
      <c r="HY735" s="53"/>
      <c r="HZ735" s="53"/>
      <c r="IA735" s="53"/>
      <c r="IB735" s="53"/>
      <c r="IC735" s="53"/>
      <c r="ID735" s="53"/>
      <c r="IE735" s="53"/>
      <c r="IF735" s="53"/>
      <c r="IG735" s="53"/>
      <c r="IH735" s="53"/>
      <c r="II735" s="53"/>
      <c r="IJ735" s="53"/>
      <c r="IK735" s="53"/>
      <c r="IL735" s="53"/>
      <c r="IM735" s="53"/>
      <c r="IN735" s="53"/>
      <c r="IO735" s="53"/>
      <c r="IP735" s="53"/>
      <c r="IQ735" s="53"/>
      <c r="IR735" s="53"/>
      <c r="IS735" s="53"/>
      <c r="IT735" s="53"/>
      <c r="IU735" s="53"/>
      <c r="IV735" s="53"/>
      <c r="IW735" s="53"/>
      <c r="IX735" s="53"/>
      <c r="IY735" s="53"/>
      <c r="IZ735" s="53"/>
      <c r="JA735" s="53"/>
      <c r="JB735" s="53"/>
      <c r="JC735" s="53"/>
      <c r="JD735" s="53"/>
      <c r="JE735" s="53"/>
      <c r="JF735" s="53"/>
      <c r="JG735" s="53"/>
      <c r="JH735" s="53"/>
      <c r="JI735" s="53"/>
      <c r="JJ735" s="53"/>
      <c r="JK735" s="53"/>
      <c r="JL735" s="53"/>
      <c r="JM735" s="53"/>
      <c r="JN735" s="53"/>
      <c r="JO735" s="53"/>
      <c r="JP735" s="53"/>
      <c r="JQ735" s="53"/>
      <c r="JR735" s="53"/>
      <c r="JS735" s="53"/>
      <c r="JT735" s="53"/>
      <c r="JU735" s="53"/>
      <c r="JV735" s="53"/>
      <c r="JW735" s="53"/>
      <c r="JX735" s="53"/>
      <c r="JY735" s="53"/>
      <c r="JZ735" s="53"/>
      <c r="KA735" s="53"/>
      <c r="KB735" s="53"/>
      <c r="KC735" s="53"/>
      <c r="KD735" s="53"/>
      <c r="KE735" s="53"/>
      <c r="KF735" s="53"/>
      <c r="KG735" s="53"/>
      <c r="KH735" s="53"/>
      <c r="KI735" s="53"/>
      <c r="KJ735" s="53"/>
      <c r="KK735" s="53"/>
      <c r="KL735" s="53"/>
      <c r="KM735" s="53"/>
      <c r="KN735" s="53"/>
      <c r="KO735" s="53"/>
      <c r="KP735" s="53"/>
      <c r="KQ735" s="53"/>
      <c r="KR735" s="53"/>
      <c r="KS735" s="53"/>
      <c r="KT735" s="53"/>
      <c r="KU735" s="53"/>
      <c r="KV735" s="53"/>
      <c r="KW735" s="53"/>
      <c r="KX735" s="53"/>
      <c r="KY735" s="53"/>
      <c r="KZ735" s="53"/>
      <c r="LA735" s="53"/>
      <c r="LB735" s="53"/>
      <c r="LC735" s="53"/>
      <c r="LD735" s="53"/>
      <c r="LE735" s="53"/>
      <c r="LF735" s="53"/>
      <c r="LG735" s="53"/>
      <c r="LH735" s="53"/>
      <c r="LI735" s="53"/>
      <c r="LJ735" s="53"/>
      <c r="LK735" s="53"/>
      <c r="LL735" s="53"/>
      <c r="LM735" s="53"/>
      <c r="LN735" s="53"/>
      <c r="LO735" s="53"/>
      <c r="LP735" s="53"/>
      <c r="LQ735" s="53"/>
      <c r="LR735" s="53"/>
      <c r="LS735" s="53"/>
      <c r="LT735" s="53"/>
      <c r="LU735" s="53"/>
      <c r="LV735" s="53"/>
      <c r="LW735" s="53"/>
      <c r="LX735" s="53"/>
      <c r="LY735" s="53"/>
      <c r="LZ735" s="53"/>
      <c r="MA735" s="53"/>
      <c r="MB735" s="53"/>
      <c r="MC735" s="53"/>
      <c r="MD735" s="53"/>
      <c r="ME735" s="53"/>
      <c r="MF735" s="53"/>
      <c r="MG735" s="53"/>
      <c r="MH735" s="53"/>
      <c r="MI735" s="53"/>
      <c r="MJ735" s="53"/>
      <c r="MK735" s="53"/>
      <c r="ML735" s="53"/>
      <c r="MM735" s="53"/>
      <c r="MN735" s="53"/>
      <c r="MO735" s="53"/>
      <c r="MP735" s="53"/>
      <c r="MQ735" s="53"/>
      <c r="MR735" s="53"/>
      <c r="MS735" s="53"/>
      <c r="MT735" s="53"/>
      <c r="MU735" s="53"/>
      <c r="MV735" s="53"/>
      <c r="MW735" s="53"/>
      <c r="MX735" s="53"/>
      <c r="MY735" s="53"/>
      <c r="MZ735" s="53"/>
      <c r="NA735" s="53"/>
      <c r="NB735" s="53"/>
      <c r="NC735" s="53"/>
      <c r="ND735" s="53"/>
      <c r="NE735" s="53"/>
      <c r="NF735" s="53"/>
      <c r="NG735" s="53"/>
      <c r="NH735" s="53"/>
      <c r="NI735" s="53"/>
      <c r="NJ735" s="53"/>
      <c r="NK735" s="53"/>
      <c r="NL735" s="53"/>
      <c r="NM735" s="53"/>
      <c r="NN735" s="53"/>
      <c r="NO735" s="53"/>
      <c r="NP735" s="53"/>
      <c r="NQ735" s="53"/>
      <c r="NR735" s="53"/>
      <c r="NS735" s="53"/>
      <c r="NT735" s="53"/>
      <c r="NU735" s="53"/>
      <c r="NV735" s="53"/>
      <c r="NW735" s="53"/>
      <c r="NX735" s="53"/>
      <c r="NY735" s="53"/>
      <c r="NZ735" s="53"/>
      <c r="OA735" s="53"/>
      <c r="OB735" s="53"/>
      <c r="OC735" s="53"/>
      <c r="OD735" s="53"/>
      <c r="OE735" s="53"/>
      <c r="OF735" s="53"/>
      <c r="OG735" s="53"/>
      <c r="OH735" s="53"/>
      <c r="OI735" s="53"/>
      <c r="OJ735" s="53"/>
      <c r="OK735" s="53"/>
      <c r="OL735" s="53"/>
      <c r="OM735" s="53"/>
      <c r="ON735" s="53"/>
      <c r="OO735" s="53"/>
      <c r="OP735" s="53"/>
      <c r="OQ735" s="53"/>
      <c r="OR735" s="53"/>
      <c r="OS735" s="53"/>
      <c r="OT735" s="53"/>
      <c r="OU735" s="53"/>
      <c r="OV735" s="53"/>
      <c r="OW735" s="53"/>
      <c r="OX735" s="53"/>
      <c r="OY735" s="53"/>
      <c r="OZ735" s="53"/>
      <c r="PA735" s="53"/>
      <c r="PB735" s="53"/>
      <c r="PC735" s="53"/>
      <c r="PD735" s="53"/>
      <c r="PE735" s="53"/>
      <c r="PF735" s="53"/>
      <c r="PG735" s="53"/>
      <c r="PH735" s="53"/>
      <c r="PI735" s="53"/>
      <c r="PJ735" s="53"/>
      <c r="PK735" s="53"/>
      <c r="PL735" s="53"/>
      <c r="PM735" s="53"/>
      <c r="PN735" s="53"/>
      <c r="PO735" s="53"/>
      <c r="PP735" s="53"/>
      <c r="PQ735" s="53"/>
      <c r="PR735" s="53"/>
      <c r="PS735" s="53"/>
      <c r="PT735" s="53"/>
      <c r="PU735" s="53"/>
      <c r="PV735" s="53"/>
      <c r="PW735" s="53"/>
      <c r="PX735" s="53"/>
      <c r="PY735" s="53"/>
      <c r="PZ735" s="53"/>
      <c r="QA735" s="53"/>
      <c r="QB735" s="53"/>
      <c r="QC735" s="53"/>
      <c r="QD735" s="53"/>
      <c r="QE735" s="53"/>
      <c r="QF735" s="53"/>
      <c r="QG735" s="53"/>
      <c r="QH735" s="53"/>
      <c r="QI735" s="53"/>
      <c r="QJ735" s="53"/>
      <c r="QK735" s="53"/>
      <c r="QL735" s="53"/>
      <c r="QM735" s="53"/>
      <c r="QN735" s="53"/>
      <c r="QO735" s="53"/>
      <c r="QP735" s="53"/>
      <c r="QQ735" s="53"/>
      <c r="QR735" s="53"/>
      <c r="QS735" s="53"/>
      <c r="QT735" s="53"/>
      <c r="QU735" s="53"/>
      <c r="QV735" s="53"/>
      <c r="QW735" s="53"/>
      <c r="QX735" s="53"/>
      <c r="QY735" s="53"/>
      <c r="QZ735" s="53"/>
      <c r="RA735" s="53"/>
      <c r="RB735" s="53"/>
      <c r="RC735" s="53"/>
      <c r="RD735" s="53"/>
      <c r="RE735" s="53"/>
      <c r="RF735" s="53"/>
      <c r="RG735" s="53"/>
      <c r="RH735" s="53"/>
      <c r="RI735" s="53"/>
      <c r="RJ735" s="53"/>
      <c r="RK735" s="53"/>
      <c r="RL735" s="53"/>
      <c r="RM735" s="53"/>
      <c r="RN735" s="53"/>
      <c r="RO735" s="53"/>
      <c r="RP735" s="53"/>
      <c r="RQ735" s="53"/>
      <c r="RR735" s="53"/>
      <c r="RS735" s="53"/>
      <c r="RT735" s="53"/>
      <c r="RU735" s="53"/>
      <c r="RV735" s="53"/>
      <c r="RW735" s="53"/>
      <c r="RX735" s="53"/>
      <c r="RY735" s="53"/>
      <c r="RZ735" s="53"/>
      <c r="SA735" s="53"/>
      <c r="SB735" s="53"/>
      <c r="SC735" s="53"/>
      <c r="SD735" s="53"/>
      <c r="SE735" s="53"/>
      <c r="SF735" s="53"/>
      <c r="SG735" s="53"/>
      <c r="SH735" s="53"/>
      <c r="SI735" s="53"/>
      <c r="SJ735" s="53"/>
      <c r="SK735" s="53"/>
      <c r="SL735" s="53"/>
      <c r="SM735" s="53"/>
      <c r="SN735" s="53"/>
      <c r="SO735" s="53"/>
      <c r="SP735" s="53"/>
      <c r="SQ735" s="53"/>
      <c r="SR735" s="53"/>
      <c r="SS735" s="53"/>
      <c r="ST735" s="53"/>
      <c r="SU735" s="53"/>
      <c r="SV735" s="53"/>
      <c r="SW735" s="53"/>
      <c r="SX735" s="53"/>
      <c r="SY735" s="53"/>
      <c r="SZ735" s="53"/>
      <c r="TA735" s="53"/>
      <c r="TB735" s="53"/>
      <c r="TC735" s="53"/>
      <c r="TD735" s="53"/>
      <c r="TE735" s="53"/>
      <c r="TF735" s="53"/>
      <c r="TG735" s="53"/>
      <c r="TH735" s="53"/>
      <c r="TI735" s="53"/>
      <c r="TJ735" s="53"/>
      <c r="TK735" s="53"/>
      <c r="TL735" s="53"/>
      <c r="TM735" s="53"/>
      <c r="TN735" s="53"/>
      <c r="TO735" s="53"/>
      <c r="TP735" s="53"/>
      <c r="TQ735" s="53"/>
      <c r="TR735" s="53"/>
      <c r="TS735" s="53"/>
      <c r="TT735" s="53"/>
      <c r="TU735" s="53"/>
      <c r="TV735" s="53"/>
      <c r="TW735" s="53"/>
      <c r="TX735" s="53"/>
      <c r="TY735" s="53"/>
      <c r="TZ735" s="53"/>
      <c r="UA735" s="53"/>
      <c r="UB735" s="53"/>
      <c r="UC735" s="53"/>
      <c r="UD735" s="53"/>
      <c r="UE735" s="53"/>
      <c r="UF735" s="53"/>
      <c r="UG735" s="53"/>
    </row>
    <row r="736" spans="12:553" s="19" customFormat="1" ht="15.75" customHeight="1" x14ac:dyDescent="0.2">
      <c r="L736" s="66"/>
      <c r="M736" s="66"/>
      <c r="N736" s="52"/>
      <c r="O736" s="53"/>
      <c r="P736" s="53"/>
      <c r="Q736" s="53"/>
      <c r="R736" s="53"/>
      <c r="S736" s="53"/>
      <c r="T736" s="53"/>
      <c r="U736" s="53"/>
      <c r="V736" s="53"/>
      <c r="W736" s="53"/>
      <c r="X736" s="53"/>
      <c r="Y736" s="53"/>
      <c r="Z736" s="53"/>
      <c r="AA736" s="53"/>
      <c r="AB736" s="53"/>
      <c r="AC736" s="53"/>
      <c r="AD736" s="53"/>
      <c r="AE736" s="53"/>
      <c r="AF736" s="53"/>
      <c r="AG736" s="53"/>
      <c r="AH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c r="BM736" s="53"/>
      <c r="BN736" s="53"/>
      <c r="BO736" s="53"/>
      <c r="BP736" s="53"/>
      <c r="BQ736" s="53"/>
      <c r="BR736" s="53"/>
      <c r="BS736" s="53"/>
      <c r="BT736" s="53"/>
      <c r="BU736" s="53"/>
      <c r="BV736" s="53"/>
      <c r="BW736" s="53"/>
      <c r="BX736" s="53"/>
      <c r="BY736" s="53"/>
      <c r="BZ736" s="53"/>
      <c r="CA736" s="53"/>
      <c r="CB736" s="53"/>
      <c r="CC736" s="53"/>
      <c r="CD736" s="53"/>
      <c r="CE736" s="53"/>
      <c r="CF736" s="53"/>
      <c r="CG736" s="53"/>
      <c r="CH736" s="53"/>
      <c r="CI736" s="53"/>
      <c r="CJ736" s="53"/>
      <c r="CK736" s="53"/>
      <c r="CL736" s="53"/>
      <c r="CM736" s="53"/>
      <c r="CN736" s="53"/>
      <c r="CO736" s="53"/>
      <c r="CP736" s="53"/>
      <c r="CQ736" s="53"/>
      <c r="CR736" s="53"/>
      <c r="CS736" s="53"/>
      <c r="CT736" s="53"/>
      <c r="CU736" s="53"/>
      <c r="CV736" s="53"/>
      <c r="CW736" s="53"/>
      <c r="CX736" s="53"/>
      <c r="CY736" s="53"/>
      <c r="CZ736" s="53"/>
      <c r="DA736" s="53"/>
      <c r="DB736" s="53"/>
      <c r="DC736" s="53"/>
      <c r="DD736" s="53"/>
      <c r="DE736" s="53"/>
      <c r="DF736" s="53"/>
      <c r="DG736" s="53"/>
      <c r="DH736" s="53"/>
      <c r="DI736" s="53"/>
      <c r="DJ736" s="53"/>
      <c r="DK736" s="53"/>
      <c r="DL736" s="53"/>
      <c r="DM736" s="53"/>
      <c r="DN736" s="53"/>
      <c r="DO736" s="53"/>
      <c r="DP736" s="53"/>
      <c r="DQ736" s="53"/>
      <c r="DR736" s="53"/>
      <c r="DS736" s="53"/>
      <c r="DT736" s="53"/>
      <c r="DU736" s="53"/>
      <c r="DV736" s="53"/>
      <c r="DW736" s="53"/>
      <c r="DX736" s="53"/>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3"/>
      <c r="FK736" s="53"/>
      <c r="FL736" s="53"/>
      <c r="FM736" s="53"/>
      <c r="FN736" s="53"/>
      <c r="FO736" s="53"/>
      <c r="FP736" s="53"/>
      <c r="FQ736" s="53"/>
      <c r="FR736" s="53"/>
      <c r="FS736" s="53"/>
      <c r="FT736" s="53"/>
      <c r="FU736" s="53"/>
      <c r="FV736" s="53"/>
      <c r="FW736" s="53"/>
      <c r="FX736" s="53"/>
      <c r="FY736" s="53"/>
      <c r="FZ736" s="53"/>
      <c r="GA736" s="53"/>
      <c r="GB736" s="53"/>
      <c r="GC736" s="53"/>
      <c r="GD736" s="53"/>
      <c r="GE736" s="53"/>
      <c r="GF736" s="53"/>
      <c r="GG736" s="53"/>
      <c r="GH736" s="53"/>
      <c r="GI736" s="53"/>
      <c r="GJ736" s="53"/>
      <c r="GK736" s="53"/>
      <c r="GL736" s="53"/>
      <c r="GM736" s="53"/>
      <c r="GN736" s="53"/>
      <c r="GO736" s="53"/>
      <c r="GP736" s="53"/>
      <c r="GQ736" s="53"/>
      <c r="GR736" s="53"/>
      <c r="GS736" s="53"/>
      <c r="GT736" s="53"/>
      <c r="GU736" s="53"/>
      <c r="GV736" s="53"/>
      <c r="GW736" s="53"/>
      <c r="GX736" s="53"/>
      <c r="GY736" s="53"/>
      <c r="GZ736" s="53"/>
      <c r="HA736" s="53"/>
      <c r="HB736" s="53"/>
      <c r="HC736" s="53"/>
      <c r="HD736" s="53"/>
      <c r="HE736" s="53"/>
      <c r="HF736" s="53"/>
      <c r="HG736" s="53"/>
      <c r="HH736" s="53"/>
      <c r="HI736" s="53"/>
      <c r="HJ736" s="53"/>
      <c r="HK736" s="53"/>
      <c r="HL736" s="53"/>
      <c r="HM736" s="53"/>
      <c r="HN736" s="53"/>
      <c r="HO736" s="53"/>
      <c r="HP736" s="53"/>
      <c r="HQ736" s="53"/>
      <c r="HR736" s="53"/>
      <c r="HS736" s="53"/>
      <c r="HT736" s="53"/>
      <c r="HU736" s="53"/>
      <c r="HV736" s="53"/>
      <c r="HW736" s="53"/>
      <c r="HX736" s="53"/>
      <c r="HY736" s="53"/>
      <c r="HZ736" s="53"/>
      <c r="IA736" s="53"/>
      <c r="IB736" s="53"/>
      <c r="IC736" s="53"/>
      <c r="ID736" s="53"/>
      <c r="IE736" s="53"/>
      <c r="IF736" s="53"/>
      <c r="IG736" s="53"/>
      <c r="IH736" s="53"/>
      <c r="II736" s="53"/>
      <c r="IJ736" s="53"/>
      <c r="IK736" s="53"/>
      <c r="IL736" s="53"/>
      <c r="IM736" s="53"/>
      <c r="IN736" s="53"/>
      <c r="IO736" s="53"/>
      <c r="IP736" s="53"/>
      <c r="IQ736" s="53"/>
      <c r="IR736" s="53"/>
      <c r="IS736" s="53"/>
      <c r="IT736" s="53"/>
      <c r="IU736" s="53"/>
      <c r="IV736" s="53"/>
      <c r="IW736" s="53"/>
      <c r="IX736" s="53"/>
      <c r="IY736" s="53"/>
      <c r="IZ736" s="53"/>
      <c r="JA736" s="53"/>
      <c r="JB736" s="53"/>
      <c r="JC736" s="53"/>
      <c r="JD736" s="53"/>
      <c r="JE736" s="53"/>
      <c r="JF736" s="53"/>
      <c r="JG736" s="53"/>
      <c r="JH736" s="53"/>
      <c r="JI736" s="53"/>
      <c r="JJ736" s="53"/>
      <c r="JK736" s="53"/>
      <c r="JL736" s="53"/>
      <c r="JM736" s="53"/>
      <c r="JN736" s="53"/>
      <c r="JO736" s="53"/>
      <c r="JP736" s="53"/>
      <c r="JQ736" s="53"/>
      <c r="JR736" s="53"/>
      <c r="JS736" s="53"/>
      <c r="JT736" s="53"/>
      <c r="JU736" s="53"/>
      <c r="JV736" s="53"/>
      <c r="JW736" s="53"/>
      <c r="JX736" s="53"/>
      <c r="JY736" s="53"/>
      <c r="JZ736" s="53"/>
      <c r="KA736" s="53"/>
      <c r="KB736" s="53"/>
      <c r="KC736" s="53"/>
      <c r="KD736" s="53"/>
      <c r="KE736" s="53"/>
      <c r="KF736" s="53"/>
      <c r="KG736" s="53"/>
      <c r="KH736" s="53"/>
      <c r="KI736" s="53"/>
      <c r="KJ736" s="53"/>
      <c r="KK736" s="53"/>
      <c r="KL736" s="53"/>
      <c r="KM736" s="53"/>
      <c r="KN736" s="53"/>
      <c r="KO736" s="53"/>
      <c r="KP736" s="53"/>
      <c r="KQ736" s="53"/>
      <c r="KR736" s="53"/>
      <c r="KS736" s="53"/>
      <c r="KT736" s="53"/>
      <c r="KU736" s="53"/>
      <c r="KV736" s="53"/>
      <c r="KW736" s="53"/>
      <c r="KX736" s="53"/>
      <c r="KY736" s="53"/>
      <c r="KZ736" s="53"/>
      <c r="LA736" s="53"/>
      <c r="LB736" s="53"/>
      <c r="LC736" s="53"/>
      <c r="LD736" s="53"/>
      <c r="LE736" s="53"/>
      <c r="LF736" s="53"/>
      <c r="LG736" s="53"/>
      <c r="LH736" s="53"/>
      <c r="LI736" s="53"/>
      <c r="LJ736" s="53"/>
      <c r="LK736" s="53"/>
      <c r="LL736" s="53"/>
      <c r="LM736" s="53"/>
      <c r="LN736" s="53"/>
      <c r="LO736" s="53"/>
      <c r="LP736" s="53"/>
      <c r="LQ736" s="53"/>
      <c r="LR736" s="53"/>
      <c r="LS736" s="53"/>
      <c r="LT736" s="53"/>
      <c r="LU736" s="53"/>
      <c r="LV736" s="53"/>
      <c r="LW736" s="53"/>
      <c r="LX736" s="53"/>
      <c r="LY736" s="53"/>
      <c r="LZ736" s="53"/>
      <c r="MA736" s="53"/>
      <c r="MB736" s="53"/>
      <c r="MC736" s="53"/>
      <c r="MD736" s="53"/>
      <c r="ME736" s="53"/>
      <c r="MF736" s="53"/>
      <c r="MG736" s="53"/>
      <c r="MH736" s="53"/>
      <c r="MI736" s="53"/>
      <c r="MJ736" s="53"/>
      <c r="MK736" s="53"/>
      <c r="ML736" s="53"/>
      <c r="MM736" s="53"/>
      <c r="MN736" s="53"/>
      <c r="MO736" s="53"/>
      <c r="MP736" s="53"/>
      <c r="MQ736" s="53"/>
      <c r="MR736" s="53"/>
      <c r="MS736" s="53"/>
      <c r="MT736" s="53"/>
      <c r="MU736" s="53"/>
      <c r="MV736" s="53"/>
      <c r="MW736" s="53"/>
      <c r="MX736" s="53"/>
      <c r="MY736" s="53"/>
      <c r="MZ736" s="53"/>
      <c r="NA736" s="53"/>
      <c r="NB736" s="53"/>
      <c r="NC736" s="53"/>
      <c r="ND736" s="53"/>
      <c r="NE736" s="53"/>
      <c r="NF736" s="53"/>
      <c r="NG736" s="53"/>
      <c r="NH736" s="53"/>
      <c r="NI736" s="53"/>
      <c r="NJ736" s="53"/>
      <c r="NK736" s="53"/>
      <c r="NL736" s="53"/>
      <c r="NM736" s="53"/>
      <c r="NN736" s="53"/>
      <c r="NO736" s="53"/>
      <c r="NP736" s="53"/>
      <c r="NQ736" s="53"/>
      <c r="NR736" s="53"/>
      <c r="NS736" s="53"/>
      <c r="NT736" s="53"/>
      <c r="NU736" s="53"/>
      <c r="NV736" s="53"/>
      <c r="NW736" s="53"/>
      <c r="NX736" s="53"/>
      <c r="NY736" s="53"/>
      <c r="NZ736" s="53"/>
      <c r="OA736" s="53"/>
      <c r="OB736" s="53"/>
      <c r="OC736" s="53"/>
      <c r="OD736" s="53"/>
      <c r="OE736" s="53"/>
      <c r="OF736" s="53"/>
      <c r="OG736" s="53"/>
      <c r="OH736" s="53"/>
      <c r="OI736" s="53"/>
      <c r="OJ736" s="53"/>
      <c r="OK736" s="53"/>
      <c r="OL736" s="53"/>
      <c r="OM736" s="53"/>
      <c r="ON736" s="53"/>
      <c r="OO736" s="53"/>
      <c r="OP736" s="53"/>
      <c r="OQ736" s="53"/>
      <c r="OR736" s="53"/>
      <c r="OS736" s="53"/>
      <c r="OT736" s="53"/>
      <c r="OU736" s="53"/>
      <c r="OV736" s="53"/>
      <c r="OW736" s="53"/>
      <c r="OX736" s="53"/>
      <c r="OY736" s="53"/>
      <c r="OZ736" s="53"/>
      <c r="PA736" s="53"/>
      <c r="PB736" s="53"/>
      <c r="PC736" s="53"/>
      <c r="PD736" s="53"/>
      <c r="PE736" s="53"/>
      <c r="PF736" s="53"/>
      <c r="PG736" s="53"/>
      <c r="PH736" s="53"/>
      <c r="PI736" s="53"/>
      <c r="PJ736" s="53"/>
      <c r="PK736" s="53"/>
      <c r="PL736" s="53"/>
      <c r="PM736" s="53"/>
      <c r="PN736" s="53"/>
      <c r="PO736" s="53"/>
      <c r="PP736" s="53"/>
      <c r="PQ736" s="53"/>
      <c r="PR736" s="53"/>
      <c r="PS736" s="53"/>
      <c r="PT736" s="53"/>
      <c r="PU736" s="53"/>
      <c r="PV736" s="53"/>
      <c r="PW736" s="53"/>
      <c r="PX736" s="53"/>
      <c r="PY736" s="53"/>
      <c r="PZ736" s="53"/>
      <c r="QA736" s="53"/>
      <c r="QB736" s="53"/>
      <c r="QC736" s="53"/>
      <c r="QD736" s="53"/>
      <c r="QE736" s="53"/>
      <c r="QF736" s="53"/>
      <c r="QG736" s="53"/>
      <c r="QH736" s="53"/>
      <c r="QI736" s="53"/>
      <c r="QJ736" s="53"/>
      <c r="QK736" s="53"/>
      <c r="QL736" s="53"/>
      <c r="QM736" s="53"/>
      <c r="QN736" s="53"/>
      <c r="QO736" s="53"/>
      <c r="QP736" s="53"/>
      <c r="QQ736" s="53"/>
      <c r="QR736" s="53"/>
      <c r="QS736" s="53"/>
      <c r="QT736" s="53"/>
      <c r="QU736" s="53"/>
      <c r="QV736" s="53"/>
      <c r="QW736" s="53"/>
      <c r="QX736" s="53"/>
      <c r="QY736" s="53"/>
      <c r="QZ736" s="53"/>
      <c r="RA736" s="53"/>
      <c r="RB736" s="53"/>
      <c r="RC736" s="53"/>
      <c r="RD736" s="53"/>
      <c r="RE736" s="53"/>
      <c r="RF736" s="53"/>
      <c r="RG736" s="53"/>
      <c r="RH736" s="53"/>
      <c r="RI736" s="53"/>
      <c r="RJ736" s="53"/>
      <c r="RK736" s="53"/>
      <c r="RL736" s="53"/>
      <c r="RM736" s="53"/>
      <c r="RN736" s="53"/>
      <c r="RO736" s="53"/>
      <c r="RP736" s="53"/>
      <c r="RQ736" s="53"/>
      <c r="RR736" s="53"/>
      <c r="RS736" s="53"/>
      <c r="RT736" s="53"/>
      <c r="RU736" s="53"/>
      <c r="RV736" s="53"/>
      <c r="RW736" s="53"/>
      <c r="RX736" s="53"/>
      <c r="RY736" s="53"/>
      <c r="RZ736" s="53"/>
      <c r="SA736" s="53"/>
      <c r="SB736" s="53"/>
      <c r="SC736" s="53"/>
      <c r="SD736" s="53"/>
      <c r="SE736" s="53"/>
      <c r="SF736" s="53"/>
      <c r="SG736" s="53"/>
      <c r="SH736" s="53"/>
      <c r="SI736" s="53"/>
      <c r="SJ736" s="53"/>
      <c r="SK736" s="53"/>
      <c r="SL736" s="53"/>
      <c r="SM736" s="53"/>
      <c r="SN736" s="53"/>
      <c r="SO736" s="53"/>
      <c r="SP736" s="53"/>
      <c r="SQ736" s="53"/>
      <c r="SR736" s="53"/>
      <c r="SS736" s="53"/>
      <c r="ST736" s="53"/>
      <c r="SU736" s="53"/>
      <c r="SV736" s="53"/>
      <c r="SW736" s="53"/>
      <c r="SX736" s="53"/>
      <c r="SY736" s="53"/>
      <c r="SZ736" s="53"/>
      <c r="TA736" s="53"/>
      <c r="TB736" s="53"/>
      <c r="TC736" s="53"/>
      <c r="TD736" s="53"/>
      <c r="TE736" s="53"/>
      <c r="TF736" s="53"/>
      <c r="TG736" s="53"/>
      <c r="TH736" s="53"/>
      <c r="TI736" s="53"/>
      <c r="TJ736" s="53"/>
      <c r="TK736" s="53"/>
      <c r="TL736" s="53"/>
      <c r="TM736" s="53"/>
      <c r="TN736" s="53"/>
      <c r="TO736" s="53"/>
      <c r="TP736" s="53"/>
      <c r="TQ736" s="53"/>
      <c r="TR736" s="53"/>
      <c r="TS736" s="53"/>
      <c r="TT736" s="53"/>
      <c r="TU736" s="53"/>
      <c r="TV736" s="53"/>
      <c r="TW736" s="53"/>
      <c r="TX736" s="53"/>
      <c r="TY736" s="53"/>
      <c r="TZ736" s="53"/>
      <c r="UA736" s="53"/>
      <c r="UB736" s="53"/>
      <c r="UC736" s="53"/>
      <c r="UD736" s="53"/>
      <c r="UE736" s="53"/>
      <c r="UF736" s="53"/>
      <c r="UG736" s="53"/>
    </row>
    <row r="737" spans="12:553" s="19" customFormat="1" ht="15.75" customHeight="1" x14ac:dyDescent="0.2">
      <c r="L737" s="66"/>
      <c r="M737" s="66"/>
      <c r="N737" s="52"/>
      <c r="O737" s="53"/>
      <c r="P737" s="53"/>
      <c r="Q737" s="53"/>
      <c r="R737" s="53"/>
      <c r="S737" s="53"/>
      <c r="T737" s="53"/>
      <c r="U737" s="53"/>
      <c r="V737" s="53"/>
      <c r="W737" s="53"/>
      <c r="X737" s="53"/>
      <c r="Y737" s="53"/>
      <c r="Z737" s="53"/>
      <c r="AA737" s="53"/>
      <c r="AB737" s="53"/>
      <c r="AC737" s="53"/>
      <c r="AD737" s="53"/>
      <c r="AE737" s="53"/>
      <c r="AF737" s="53"/>
      <c r="AG737" s="53"/>
      <c r="AH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c r="BM737" s="53"/>
      <c r="BN737" s="53"/>
      <c r="BO737" s="53"/>
      <c r="BP737" s="53"/>
      <c r="BQ737" s="53"/>
      <c r="BR737" s="53"/>
      <c r="BS737" s="53"/>
      <c r="BT737" s="53"/>
      <c r="BU737" s="53"/>
      <c r="BV737" s="53"/>
      <c r="BW737" s="53"/>
      <c r="BX737" s="53"/>
      <c r="BY737" s="53"/>
      <c r="BZ737" s="53"/>
      <c r="CA737" s="53"/>
      <c r="CB737" s="53"/>
      <c r="CC737" s="53"/>
      <c r="CD737" s="53"/>
      <c r="CE737" s="53"/>
      <c r="CF737" s="53"/>
      <c r="CG737" s="53"/>
      <c r="CH737" s="53"/>
      <c r="CI737" s="53"/>
      <c r="CJ737" s="53"/>
      <c r="CK737" s="53"/>
      <c r="CL737" s="53"/>
      <c r="CM737" s="53"/>
      <c r="CN737" s="53"/>
      <c r="CO737" s="53"/>
      <c r="CP737" s="53"/>
      <c r="CQ737" s="53"/>
      <c r="CR737" s="53"/>
      <c r="CS737" s="53"/>
      <c r="CT737" s="53"/>
      <c r="CU737" s="53"/>
      <c r="CV737" s="53"/>
      <c r="CW737" s="53"/>
      <c r="CX737" s="53"/>
      <c r="CY737" s="53"/>
      <c r="CZ737" s="53"/>
      <c r="DA737" s="53"/>
      <c r="DB737" s="53"/>
      <c r="DC737" s="53"/>
      <c r="DD737" s="53"/>
      <c r="DE737" s="53"/>
      <c r="DF737" s="53"/>
      <c r="DG737" s="53"/>
      <c r="DH737" s="53"/>
      <c r="DI737" s="53"/>
      <c r="DJ737" s="53"/>
      <c r="DK737" s="53"/>
      <c r="DL737" s="53"/>
      <c r="DM737" s="53"/>
      <c r="DN737" s="53"/>
      <c r="DO737" s="53"/>
      <c r="DP737" s="53"/>
      <c r="DQ737" s="53"/>
      <c r="DR737" s="53"/>
      <c r="DS737" s="53"/>
      <c r="DT737" s="53"/>
      <c r="DU737" s="53"/>
      <c r="DV737" s="53"/>
      <c r="DW737" s="53"/>
      <c r="DX737" s="53"/>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3"/>
      <c r="FK737" s="53"/>
      <c r="FL737" s="53"/>
      <c r="FM737" s="53"/>
      <c r="FN737" s="53"/>
      <c r="FO737" s="53"/>
      <c r="FP737" s="53"/>
      <c r="FQ737" s="53"/>
      <c r="FR737" s="53"/>
      <c r="FS737" s="53"/>
      <c r="FT737" s="53"/>
      <c r="FU737" s="53"/>
      <c r="FV737" s="53"/>
      <c r="FW737" s="53"/>
      <c r="FX737" s="53"/>
      <c r="FY737" s="53"/>
      <c r="FZ737" s="53"/>
      <c r="GA737" s="53"/>
      <c r="GB737" s="53"/>
      <c r="GC737" s="53"/>
      <c r="GD737" s="53"/>
      <c r="GE737" s="53"/>
      <c r="GF737" s="53"/>
      <c r="GG737" s="53"/>
      <c r="GH737" s="53"/>
      <c r="GI737" s="53"/>
      <c r="GJ737" s="53"/>
      <c r="GK737" s="53"/>
      <c r="GL737" s="53"/>
      <c r="GM737" s="53"/>
      <c r="GN737" s="53"/>
      <c r="GO737" s="53"/>
      <c r="GP737" s="53"/>
      <c r="GQ737" s="53"/>
      <c r="GR737" s="53"/>
      <c r="GS737" s="53"/>
      <c r="GT737" s="53"/>
      <c r="GU737" s="53"/>
      <c r="GV737" s="53"/>
      <c r="GW737" s="53"/>
      <c r="GX737" s="53"/>
      <c r="GY737" s="53"/>
      <c r="GZ737" s="53"/>
      <c r="HA737" s="53"/>
      <c r="HB737" s="53"/>
      <c r="HC737" s="53"/>
      <c r="HD737" s="53"/>
      <c r="HE737" s="53"/>
      <c r="HF737" s="53"/>
      <c r="HG737" s="53"/>
      <c r="HH737" s="53"/>
      <c r="HI737" s="53"/>
      <c r="HJ737" s="53"/>
      <c r="HK737" s="53"/>
      <c r="HL737" s="53"/>
      <c r="HM737" s="53"/>
      <c r="HN737" s="53"/>
      <c r="HO737" s="53"/>
      <c r="HP737" s="53"/>
      <c r="HQ737" s="53"/>
      <c r="HR737" s="53"/>
      <c r="HS737" s="53"/>
      <c r="HT737" s="53"/>
      <c r="HU737" s="53"/>
      <c r="HV737" s="53"/>
      <c r="HW737" s="53"/>
      <c r="HX737" s="53"/>
      <c r="HY737" s="53"/>
      <c r="HZ737" s="53"/>
      <c r="IA737" s="53"/>
      <c r="IB737" s="53"/>
      <c r="IC737" s="53"/>
      <c r="ID737" s="53"/>
      <c r="IE737" s="53"/>
      <c r="IF737" s="53"/>
      <c r="IG737" s="53"/>
      <c r="IH737" s="53"/>
      <c r="II737" s="53"/>
      <c r="IJ737" s="53"/>
      <c r="IK737" s="53"/>
      <c r="IL737" s="53"/>
      <c r="IM737" s="53"/>
      <c r="IN737" s="53"/>
      <c r="IO737" s="53"/>
      <c r="IP737" s="53"/>
      <c r="IQ737" s="53"/>
      <c r="IR737" s="53"/>
      <c r="IS737" s="53"/>
      <c r="IT737" s="53"/>
      <c r="IU737" s="53"/>
      <c r="IV737" s="53"/>
      <c r="IW737" s="53"/>
      <c r="IX737" s="53"/>
      <c r="IY737" s="53"/>
      <c r="IZ737" s="53"/>
      <c r="JA737" s="53"/>
      <c r="JB737" s="53"/>
      <c r="JC737" s="53"/>
      <c r="JD737" s="53"/>
      <c r="JE737" s="53"/>
      <c r="JF737" s="53"/>
      <c r="JG737" s="53"/>
      <c r="JH737" s="53"/>
      <c r="JI737" s="53"/>
      <c r="JJ737" s="53"/>
      <c r="JK737" s="53"/>
      <c r="JL737" s="53"/>
      <c r="JM737" s="53"/>
      <c r="JN737" s="53"/>
      <c r="JO737" s="53"/>
      <c r="JP737" s="53"/>
      <c r="JQ737" s="53"/>
      <c r="JR737" s="53"/>
      <c r="JS737" s="53"/>
      <c r="JT737" s="53"/>
      <c r="JU737" s="53"/>
      <c r="JV737" s="53"/>
      <c r="JW737" s="53"/>
      <c r="JX737" s="53"/>
      <c r="JY737" s="53"/>
      <c r="JZ737" s="53"/>
      <c r="KA737" s="53"/>
      <c r="KB737" s="53"/>
      <c r="KC737" s="53"/>
      <c r="KD737" s="53"/>
      <c r="KE737" s="53"/>
      <c r="KF737" s="53"/>
      <c r="KG737" s="53"/>
      <c r="KH737" s="53"/>
      <c r="KI737" s="53"/>
      <c r="KJ737" s="53"/>
      <c r="KK737" s="53"/>
      <c r="KL737" s="53"/>
      <c r="KM737" s="53"/>
      <c r="KN737" s="53"/>
      <c r="KO737" s="53"/>
      <c r="KP737" s="53"/>
      <c r="KQ737" s="53"/>
      <c r="KR737" s="53"/>
      <c r="KS737" s="53"/>
      <c r="KT737" s="53"/>
      <c r="KU737" s="53"/>
      <c r="KV737" s="53"/>
      <c r="KW737" s="53"/>
      <c r="KX737" s="53"/>
      <c r="KY737" s="53"/>
      <c r="KZ737" s="53"/>
      <c r="LA737" s="53"/>
      <c r="LB737" s="53"/>
      <c r="LC737" s="53"/>
      <c r="LD737" s="53"/>
      <c r="LE737" s="53"/>
      <c r="LF737" s="53"/>
      <c r="LG737" s="53"/>
      <c r="LH737" s="53"/>
      <c r="LI737" s="53"/>
      <c r="LJ737" s="53"/>
      <c r="LK737" s="53"/>
      <c r="LL737" s="53"/>
      <c r="LM737" s="53"/>
      <c r="LN737" s="53"/>
      <c r="LO737" s="53"/>
      <c r="LP737" s="53"/>
      <c r="LQ737" s="53"/>
      <c r="LR737" s="53"/>
      <c r="LS737" s="53"/>
      <c r="LT737" s="53"/>
      <c r="LU737" s="53"/>
      <c r="LV737" s="53"/>
      <c r="LW737" s="53"/>
      <c r="LX737" s="53"/>
      <c r="LY737" s="53"/>
      <c r="LZ737" s="53"/>
      <c r="MA737" s="53"/>
      <c r="MB737" s="53"/>
      <c r="MC737" s="53"/>
      <c r="MD737" s="53"/>
      <c r="ME737" s="53"/>
      <c r="MF737" s="53"/>
      <c r="MG737" s="53"/>
      <c r="MH737" s="53"/>
      <c r="MI737" s="53"/>
      <c r="MJ737" s="53"/>
      <c r="MK737" s="53"/>
      <c r="ML737" s="53"/>
      <c r="MM737" s="53"/>
      <c r="MN737" s="53"/>
      <c r="MO737" s="53"/>
      <c r="MP737" s="53"/>
      <c r="MQ737" s="53"/>
      <c r="MR737" s="53"/>
      <c r="MS737" s="53"/>
      <c r="MT737" s="53"/>
      <c r="MU737" s="53"/>
      <c r="MV737" s="53"/>
      <c r="MW737" s="53"/>
      <c r="MX737" s="53"/>
      <c r="MY737" s="53"/>
      <c r="MZ737" s="53"/>
      <c r="NA737" s="53"/>
      <c r="NB737" s="53"/>
      <c r="NC737" s="53"/>
      <c r="ND737" s="53"/>
      <c r="NE737" s="53"/>
      <c r="NF737" s="53"/>
      <c r="NG737" s="53"/>
      <c r="NH737" s="53"/>
      <c r="NI737" s="53"/>
      <c r="NJ737" s="53"/>
      <c r="NK737" s="53"/>
      <c r="NL737" s="53"/>
      <c r="NM737" s="53"/>
      <c r="NN737" s="53"/>
      <c r="NO737" s="53"/>
      <c r="NP737" s="53"/>
      <c r="NQ737" s="53"/>
      <c r="NR737" s="53"/>
      <c r="NS737" s="53"/>
      <c r="NT737" s="53"/>
      <c r="NU737" s="53"/>
      <c r="NV737" s="53"/>
      <c r="NW737" s="53"/>
      <c r="NX737" s="53"/>
      <c r="NY737" s="53"/>
      <c r="NZ737" s="53"/>
      <c r="OA737" s="53"/>
      <c r="OB737" s="53"/>
      <c r="OC737" s="53"/>
      <c r="OD737" s="53"/>
      <c r="OE737" s="53"/>
      <c r="OF737" s="53"/>
      <c r="OG737" s="53"/>
      <c r="OH737" s="53"/>
      <c r="OI737" s="53"/>
      <c r="OJ737" s="53"/>
      <c r="OK737" s="53"/>
      <c r="OL737" s="53"/>
      <c r="OM737" s="53"/>
      <c r="ON737" s="53"/>
      <c r="OO737" s="53"/>
      <c r="OP737" s="53"/>
      <c r="OQ737" s="53"/>
      <c r="OR737" s="53"/>
      <c r="OS737" s="53"/>
      <c r="OT737" s="53"/>
      <c r="OU737" s="53"/>
      <c r="OV737" s="53"/>
      <c r="OW737" s="53"/>
      <c r="OX737" s="53"/>
      <c r="OY737" s="53"/>
      <c r="OZ737" s="53"/>
      <c r="PA737" s="53"/>
      <c r="PB737" s="53"/>
      <c r="PC737" s="53"/>
      <c r="PD737" s="53"/>
      <c r="PE737" s="53"/>
      <c r="PF737" s="53"/>
      <c r="PG737" s="53"/>
      <c r="PH737" s="53"/>
      <c r="PI737" s="53"/>
      <c r="PJ737" s="53"/>
      <c r="PK737" s="53"/>
      <c r="PL737" s="53"/>
      <c r="PM737" s="53"/>
      <c r="PN737" s="53"/>
      <c r="PO737" s="53"/>
      <c r="PP737" s="53"/>
      <c r="PQ737" s="53"/>
      <c r="PR737" s="53"/>
      <c r="PS737" s="53"/>
      <c r="PT737" s="53"/>
      <c r="PU737" s="53"/>
      <c r="PV737" s="53"/>
      <c r="PW737" s="53"/>
      <c r="PX737" s="53"/>
      <c r="PY737" s="53"/>
      <c r="PZ737" s="53"/>
      <c r="QA737" s="53"/>
      <c r="QB737" s="53"/>
      <c r="QC737" s="53"/>
      <c r="QD737" s="53"/>
      <c r="QE737" s="53"/>
      <c r="QF737" s="53"/>
      <c r="QG737" s="53"/>
      <c r="QH737" s="53"/>
      <c r="QI737" s="53"/>
      <c r="QJ737" s="53"/>
      <c r="QK737" s="53"/>
      <c r="QL737" s="53"/>
      <c r="QM737" s="53"/>
      <c r="QN737" s="53"/>
      <c r="QO737" s="53"/>
      <c r="QP737" s="53"/>
      <c r="QQ737" s="53"/>
      <c r="QR737" s="53"/>
      <c r="QS737" s="53"/>
      <c r="QT737" s="53"/>
      <c r="QU737" s="53"/>
      <c r="QV737" s="53"/>
      <c r="QW737" s="53"/>
      <c r="QX737" s="53"/>
      <c r="QY737" s="53"/>
      <c r="QZ737" s="53"/>
      <c r="RA737" s="53"/>
      <c r="RB737" s="53"/>
      <c r="RC737" s="53"/>
      <c r="RD737" s="53"/>
      <c r="RE737" s="53"/>
      <c r="RF737" s="53"/>
      <c r="RG737" s="53"/>
      <c r="RH737" s="53"/>
      <c r="RI737" s="53"/>
      <c r="RJ737" s="53"/>
      <c r="RK737" s="53"/>
      <c r="RL737" s="53"/>
      <c r="RM737" s="53"/>
      <c r="RN737" s="53"/>
      <c r="RO737" s="53"/>
      <c r="RP737" s="53"/>
      <c r="RQ737" s="53"/>
      <c r="RR737" s="53"/>
      <c r="RS737" s="53"/>
      <c r="RT737" s="53"/>
      <c r="RU737" s="53"/>
      <c r="RV737" s="53"/>
      <c r="RW737" s="53"/>
      <c r="RX737" s="53"/>
      <c r="RY737" s="53"/>
      <c r="RZ737" s="53"/>
      <c r="SA737" s="53"/>
      <c r="SB737" s="53"/>
      <c r="SC737" s="53"/>
      <c r="SD737" s="53"/>
      <c r="SE737" s="53"/>
      <c r="SF737" s="53"/>
      <c r="SG737" s="53"/>
      <c r="SH737" s="53"/>
      <c r="SI737" s="53"/>
      <c r="SJ737" s="53"/>
      <c r="SK737" s="53"/>
      <c r="SL737" s="53"/>
      <c r="SM737" s="53"/>
      <c r="SN737" s="53"/>
      <c r="SO737" s="53"/>
      <c r="SP737" s="53"/>
      <c r="SQ737" s="53"/>
      <c r="SR737" s="53"/>
      <c r="SS737" s="53"/>
      <c r="ST737" s="53"/>
      <c r="SU737" s="53"/>
      <c r="SV737" s="53"/>
      <c r="SW737" s="53"/>
      <c r="SX737" s="53"/>
      <c r="SY737" s="53"/>
      <c r="SZ737" s="53"/>
      <c r="TA737" s="53"/>
      <c r="TB737" s="53"/>
      <c r="TC737" s="53"/>
      <c r="TD737" s="53"/>
      <c r="TE737" s="53"/>
      <c r="TF737" s="53"/>
      <c r="TG737" s="53"/>
      <c r="TH737" s="53"/>
      <c r="TI737" s="53"/>
      <c r="TJ737" s="53"/>
      <c r="TK737" s="53"/>
      <c r="TL737" s="53"/>
      <c r="TM737" s="53"/>
      <c r="TN737" s="53"/>
      <c r="TO737" s="53"/>
      <c r="TP737" s="53"/>
      <c r="TQ737" s="53"/>
      <c r="TR737" s="53"/>
      <c r="TS737" s="53"/>
      <c r="TT737" s="53"/>
      <c r="TU737" s="53"/>
      <c r="TV737" s="53"/>
      <c r="TW737" s="53"/>
      <c r="TX737" s="53"/>
      <c r="TY737" s="53"/>
      <c r="TZ737" s="53"/>
      <c r="UA737" s="53"/>
      <c r="UB737" s="53"/>
      <c r="UC737" s="53"/>
      <c r="UD737" s="53"/>
      <c r="UE737" s="53"/>
      <c r="UF737" s="53"/>
      <c r="UG737" s="53"/>
    </row>
    <row r="738" spans="12:553" s="19" customFormat="1" ht="15.75" customHeight="1" x14ac:dyDescent="0.2">
      <c r="L738" s="66"/>
      <c r="M738" s="66"/>
      <c r="N738" s="52"/>
      <c r="O738" s="53"/>
      <c r="P738" s="53"/>
      <c r="Q738" s="53"/>
      <c r="R738" s="53"/>
      <c r="S738" s="53"/>
      <c r="T738" s="53"/>
      <c r="U738" s="53"/>
      <c r="V738" s="53"/>
      <c r="W738" s="53"/>
      <c r="X738" s="53"/>
      <c r="Y738" s="53"/>
      <c r="Z738" s="53"/>
      <c r="AA738" s="53"/>
      <c r="AB738" s="53"/>
      <c r="AC738" s="53"/>
      <c r="AD738" s="53"/>
      <c r="AE738" s="53"/>
      <c r="AF738" s="53"/>
      <c r="AG738" s="53"/>
      <c r="AH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c r="BM738" s="53"/>
      <c r="BN738" s="53"/>
      <c r="BO738" s="53"/>
      <c r="BP738" s="53"/>
      <c r="BQ738" s="53"/>
      <c r="BR738" s="53"/>
      <c r="BS738" s="53"/>
      <c r="BT738" s="53"/>
      <c r="BU738" s="53"/>
      <c r="BV738" s="53"/>
      <c r="BW738" s="53"/>
      <c r="BX738" s="53"/>
      <c r="BY738" s="53"/>
      <c r="BZ738" s="53"/>
      <c r="CA738" s="53"/>
      <c r="CB738" s="53"/>
      <c r="CC738" s="53"/>
      <c r="CD738" s="53"/>
      <c r="CE738" s="53"/>
      <c r="CF738" s="53"/>
      <c r="CG738" s="53"/>
      <c r="CH738" s="53"/>
      <c r="CI738" s="53"/>
      <c r="CJ738" s="53"/>
      <c r="CK738" s="53"/>
      <c r="CL738" s="53"/>
      <c r="CM738" s="53"/>
      <c r="CN738" s="53"/>
      <c r="CO738" s="53"/>
      <c r="CP738" s="53"/>
      <c r="CQ738" s="53"/>
      <c r="CR738" s="53"/>
      <c r="CS738" s="53"/>
      <c r="CT738" s="53"/>
      <c r="CU738" s="53"/>
      <c r="CV738" s="53"/>
      <c r="CW738" s="53"/>
      <c r="CX738" s="53"/>
      <c r="CY738" s="53"/>
      <c r="CZ738" s="53"/>
      <c r="DA738" s="53"/>
      <c r="DB738" s="53"/>
      <c r="DC738" s="53"/>
      <c r="DD738" s="53"/>
      <c r="DE738" s="53"/>
      <c r="DF738" s="53"/>
      <c r="DG738" s="53"/>
      <c r="DH738" s="53"/>
      <c r="DI738" s="53"/>
      <c r="DJ738" s="53"/>
      <c r="DK738" s="53"/>
      <c r="DL738" s="53"/>
      <c r="DM738" s="53"/>
      <c r="DN738" s="53"/>
      <c r="DO738" s="53"/>
      <c r="DP738" s="53"/>
      <c r="DQ738" s="53"/>
      <c r="DR738" s="53"/>
      <c r="DS738" s="53"/>
      <c r="DT738" s="53"/>
      <c r="DU738" s="53"/>
      <c r="DV738" s="53"/>
      <c r="DW738" s="53"/>
      <c r="DX738" s="53"/>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3"/>
      <c r="FK738" s="53"/>
      <c r="FL738" s="53"/>
      <c r="FM738" s="53"/>
      <c r="FN738" s="53"/>
      <c r="FO738" s="53"/>
      <c r="FP738" s="53"/>
      <c r="FQ738" s="53"/>
      <c r="FR738" s="53"/>
      <c r="FS738" s="53"/>
      <c r="FT738" s="53"/>
      <c r="FU738" s="53"/>
      <c r="FV738" s="53"/>
      <c r="FW738" s="53"/>
      <c r="FX738" s="53"/>
      <c r="FY738" s="53"/>
      <c r="FZ738" s="53"/>
      <c r="GA738" s="53"/>
      <c r="GB738" s="53"/>
      <c r="GC738" s="53"/>
      <c r="GD738" s="53"/>
      <c r="GE738" s="53"/>
      <c r="GF738" s="53"/>
      <c r="GG738" s="53"/>
      <c r="GH738" s="53"/>
      <c r="GI738" s="53"/>
      <c r="GJ738" s="53"/>
      <c r="GK738" s="53"/>
      <c r="GL738" s="53"/>
      <c r="GM738" s="53"/>
      <c r="GN738" s="53"/>
      <c r="GO738" s="53"/>
      <c r="GP738" s="53"/>
      <c r="GQ738" s="53"/>
      <c r="GR738" s="53"/>
      <c r="GS738" s="53"/>
      <c r="GT738" s="53"/>
      <c r="GU738" s="53"/>
      <c r="GV738" s="53"/>
      <c r="GW738" s="53"/>
      <c r="GX738" s="53"/>
      <c r="GY738" s="53"/>
      <c r="GZ738" s="53"/>
      <c r="HA738" s="53"/>
      <c r="HB738" s="53"/>
      <c r="HC738" s="53"/>
      <c r="HD738" s="53"/>
      <c r="HE738" s="53"/>
      <c r="HF738" s="53"/>
      <c r="HG738" s="53"/>
      <c r="HH738" s="53"/>
      <c r="HI738" s="53"/>
      <c r="HJ738" s="53"/>
      <c r="HK738" s="53"/>
      <c r="HL738" s="53"/>
      <c r="HM738" s="53"/>
      <c r="HN738" s="53"/>
      <c r="HO738" s="53"/>
      <c r="HP738" s="53"/>
      <c r="HQ738" s="53"/>
      <c r="HR738" s="53"/>
      <c r="HS738" s="53"/>
      <c r="HT738" s="53"/>
      <c r="HU738" s="53"/>
      <c r="HV738" s="53"/>
      <c r="HW738" s="53"/>
      <c r="HX738" s="53"/>
      <c r="HY738" s="53"/>
      <c r="HZ738" s="53"/>
      <c r="IA738" s="53"/>
      <c r="IB738" s="53"/>
      <c r="IC738" s="53"/>
      <c r="ID738" s="53"/>
      <c r="IE738" s="53"/>
      <c r="IF738" s="53"/>
      <c r="IG738" s="53"/>
      <c r="IH738" s="53"/>
      <c r="II738" s="53"/>
      <c r="IJ738" s="53"/>
      <c r="IK738" s="53"/>
      <c r="IL738" s="53"/>
      <c r="IM738" s="53"/>
      <c r="IN738" s="53"/>
      <c r="IO738" s="53"/>
      <c r="IP738" s="53"/>
      <c r="IQ738" s="53"/>
      <c r="IR738" s="53"/>
      <c r="IS738" s="53"/>
      <c r="IT738" s="53"/>
      <c r="IU738" s="53"/>
      <c r="IV738" s="53"/>
      <c r="IW738" s="53"/>
      <c r="IX738" s="53"/>
      <c r="IY738" s="53"/>
      <c r="IZ738" s="53"/>
      <c r="JA738" s="53"/>
      <c r="JB738" s="53"/>
      <c r="JC738" s="53"/>
      <c r="JD738" s="53"/>
      <c r="JE738" s="53"/>
      <c r="JF738" s="53"/>
      <c r="JG738" s="53"/>
      <c r="JH738" s="53"/>
      <c r="JI738" s="53"/>
      <c r="JJ738" s="53"/>
      <c r="JK738" s="53"/>
      <c r="JL738" s="53"/>
      <c r="JM738" s="53"/>
      <c r="JN738" s="53"/>
      <c r="JO738" s="53"/>
      <c r="JP738" s="53"/>
      <c r="JQ738" s="53"/>
      <c r="JR738" s="53"/>
      <c r="JS738" s="53"/>
      <c r="JT738" s="53"/>
      <c r="JU738" s="53"/>
      <c r="JV738" s="53"/>
      <c r="JW738" s="53"/>
      <c r="JX738" s="53"/>
      <c r="JY738" s="53"/>
      <c r="JZ738" s="53"/>
      <c r="KA738" s="53"/>
      <c r="KB738" s="53"/>
      <c r="KC738" s="53"/>
      <c r="KD738" s="53"/>
      <c r="KE738" s="53"/>
      <c r="KF738" s="53"/>
      <c r="KG738" s="53"/>
      <c r="KH738" s="53"/>
      <c r="KI738" s="53"/>
      <c r="KJ738" s="53"/>
      <c r="KK738" s="53"/>
      <c r="KL738" s="53"/>
      <c r="KM738" s="53"/>
      <c r="KN738" s="53"/>
      <c r="KO738" s="53"/>
      <c r="KP738" s="53"/>
      <c r="KQ738" s="53"/>
      <c r="KR738" s="53"/>
      <c r="KS738" s="53"/>
      <c r="KT738" s="53"/>
      <c r="KU738" s="53"/>
      <c r="KV738" s="53"/>
      <c r="KW738" s="53"/>
      <c r="KX738" s="53"/>
      <c r="KY738" s="53"/>
      <c r="KZ738" s="53"/>
      <c r="LA738" s="53"/>
      <c r="LB738" s="53"/>
      <c r="LC738" s="53"/>
      <c r="LD738" s="53"/>
      <c r="LE738" s="53"/>
      <c r="LF738" s="53"/>
      <c r="LG738" s="53"/>
      <c r="LH738" s="53"/>
      <c r="LI738" s="53"/>
      <c r="LJ738" s="53"/>
      <c r="LK738" s="53"/>
      <c r="LL738" s="53"/>
      <c r="LM738" s="53"/>
      <c r="LN738" s="53"/>
      <c r="LO738" s="53"/>
      <c r="LP738" s="53"/>
      <c r="LQ738" s="53"/>
      <c r="LR738" s="53"/>
      <c r="LS738" s="53"/>
      <c r="LT738" s="53"/>
      <c r="LU738" s="53"/>
      <c r="LV738" s="53"/>
      <c r="LW738" s="53"/>
      <c r="LX738" s="53"/>
      <c r="LY738" s="53"/>
      <c r="LZ738" s="53"/>
      <c r="MA738" s="53"/>
      <c r="MB738" s="53"/>
      <c r="MC738" s="53"/>
      <c r="MD738" s="53"/>
      <c r="ME738" s="53"/>
      <c r="MF738" s="53"/>
      <c r="MG738" s="53"/>
      <c r="MH738" s="53"/>
      <c r="MI738" s="53"/>
      <c r="MJ738" s="53"/>
      <c r="MK738" s="53"/>
      <c r="ML738" s="53"/>
      <c r="MM738" s="53"/>
      <c r="MN738" s="53"/>
      <c r="MO738" s="53"/>
      <c r="MP738" s="53"/>
      <c r="MQ738" s="53"/>
      <c r="MR738" s="53"/>
      <c r="MS738" s="53"/>
      <c r="MT738" s="53"/>
      <c r="MU738" s="53"/>
      <c r="MV738" s="53"/>
      <c r="MW738" s="53"/>
      <c r="MX738" s="53"/>
      <c r="MY738" s="53"/>
      <c r="MZ738" s="53"/>
      <c r="NA738" s="53"/>
      <c r="NB738" s="53"/>
      <c r="NC738" s="53"/>
      <c r="ND738" s="53"/>
      <c r="NE738" s="53"/>
      <c r="NF738" s="53"/>
      <c r="NG738" s="53"/>
      <c r="NH738" s="53"/>
      <c r="NI738" s="53"/>
      <c r="NJ738" s="53"/>
      <c r="NK738" s="53"/>
      <c r="NL738" s="53"/>
      <c r="NM738" s="53"/>
      <c r="NN738" s="53"/>
      <c r="NO738" s="53"/>
      <c r="NP738" s="53"/>
      <c r="NQ738" s="53"/>
      <c r="NR738" s="53"/>
      <c r="NS738" s="53"/>
      <c r="NT738" s="53"/>
      <c r="NU738" s="53"/>
      <c r="NV738" s="53"/>
      <c r="NW738" s="53"/>
      <c r="NX738" s="53"/>
      <c r="NY738" s="53"/>
      <c r="NZ738" s="53"/>
      <c r="OA738" s="53"/>
      <c r="OB738" s="53"/>
      <c r="OC738" s="53"/>
      <c r="OD738" s="53"/>
      <c r="OE738" s="53"/>
      <c r="OF738" s="53"/>
      <c r="OG738" s="53"/>
      <c r="OH738" s="53"/>
      <c r="OI738" s="53"/>
      <c r="OJ738" s="53"/>
      <c r="OK738" s="53"/>
      <c r="OL738" s="53"/>
      <c r="OM738" s="53"/>
      <c r="ON738" s="53"/>
      <c r="OO738" s="53"/>
      <c r="OP738" s="53"/>
      <c r="OQ738" s="53"/>
      <c r="OR738" s="53"/>
      <c r="OS738" s="53"/>
      <c r="OT738" s="53"/>
      <c r="OU738" s="53"/>
      <c r="OV738" s="53"/>
      <c r="OW738" s="53"/>
      <c r="OX738" s="53"/>
      <c r="OY738" s="53"/>
      <c r="OZ738" s="53"/>
      <c r="PA738" s="53"/>
      <c r="PB738" s="53"/>
      <c r="PC738" s="53"/>
      <c r="PD738" s="53"/>
      <c r="PE738" s="53"/>
      <c r="PF738" s="53"/>
      <c r="PG738" s="53"/>
      <c r="PH738" s="53"/>
      <c r="PI738" s="53"/>
      <c r="PJ738" s="53"/>
      <c r="PK738" s="53"/>
      <c r="PL738" s="53"/>
      <c r="PM738" s="53"/>
      <c r="PN738" s="53"/>
      <c r="PO738" s="53"/>
      <c r="PP738" s="53"/>
      <c r="PQ738" s="53"/>
      <c r="PR738" s="53"/>
      <c r="PS738" s="53"/>
      <c r="PT738" s="53"/>
      <c r="PU738" s="53"/>
      <c r="PV738" s="53"/>
      <c r="PW738" s="53"/>
      <c r="PX738" s="53"/>
      <c r="PY738" s="53"/>
      <c r="PZ738" s="53"/>
      <c r="QA738" s="53"/>
      <c r="QB738" s="53"/>
      <c r="QC738" s="53"/>
      <c r="QD738" s="53"/>
      <c r="QE738" s="53"/>
      <c r="QF738" s="53"/>
      <c r="QG738" s="53"/>
      <c r="QH738" s="53"/>
      <c r="QI738" s="53"/>
      <c r="QJ738" s="53"/>
      <c r="QK738" s="53"/>
      <c r="QL738" s="53"/>
      <c r="QM738" s="53"/>
      <c r="QN738" s="53"/>
      <c r="QO738" s="53"/>
      <c r="QP738" s="53"/>
      <c r="QQ738" s="53"/>
      <c r="QR738" s="53"/>
      <c r="QS738" s="53"/>
      <c r="QT738" s="53"/>
      <c r="QU738" s="53"/>
      <c r="QV738" s="53"/>
      <c r="QW738" s="53"/>
      <c r="QX738" s="53"/>
      <c r="QY738" s="53"/>
      <c r="QZ738" s="53"/>
      <c r="RA738" s="53"/>
      <c r="RB738" s="53"/>
      <c r="RC738" s="53"/>
      <c r="RD738" s="53"/>
      <c r="RE738" s="53"/>
      <c r="RF738" s="53"/>
      <c r="RG738" s="53"/>
      <c r="RH738" s="53"/>
      <c r="RI738" s="53"/>
      <c r="RJ738" s="53"/>
      <c r="RK738" s="53"/>
      <c r="RL738" s="53"/>
      <c r="RM738" s="53"/>
      <c r="RN738" s="53"/>
      <c r="RO738" s="53"/>
      <c r="RP738" s="53"/>
      <c r="RQ738" s="53"/>
      <c r="RR738" s="53"/>
      <c r="RS738" s="53"/>
      <c r="RT738" s="53"/>
      <c r="RU738" s="53"/>
      <c r="RV738" s="53"/>
      <c r="RW738" s="53"/>
      <c r="RX738" s="53"/>
      <c r="RY738" s="53"/>
      <c r="RZ738" s="53"/>
      <c r="SA738" s="53"/>
      <c r="SB738" s="53"/>
      <c r="SC738" s="53"/>
      <c r="SD738" s="53"/>
      <c r="SE738" s="53"/>
      <c r="SF738" s="53"/>
      <c r="SG738" s="53"/>
      <c r="SH738" s="53"/>
      <c r="SI738" s="53"/>
      <c r="SJ738" s="53"/>
      <c r="SK738" s="53"/>
      <c r="SL738" s="53"/>
      <c r="SM738" s="53"/>
      <c r="SN738" s="53"/>
      <c r="SO738" s="53"/>
      <c r="SP738" s="53"/>
      <c r="SQ738" s="53"/>
      <c r="SR738" s="53"/>
      <c r="SS738" s="53"/>
      <c r="ST738" s="53"/>
      <c r="SU738" s="53"/>
      <c r="SV738" s="53"/>
      <c r="SW738" s="53"/>
      <c r="SX738" s="53"/>
      <c r="SY738" s="53"/>
      <c r="SZ738" s="53"/>
      <c r="TA738" s="53"/>
      <c r="TB738" s="53"/>
      <c r="TC738" s="53"/>
      <c r="TD738" s="53"/>
      <c r="TE738" s="53"/>
      <c r="TF738" s="53"/>
      <c r="TG738" s="53"/>
      <c r="TH738" s="53"/>
      <c r="TI738" s="53"/>
      <c r="TJ738" s="53"/>
      <c r="TK738" s="53"/>
      <c r="TL738" s="53"/>
      <c r="TM738" s="53"/>
      <c r="TN738" s="53"/>
      <c r="TO738" s="53"/>
      <c r="TP738" s="53"/>
      <c r="TQ738" s="53"/>
      <c r="TR738" s="53"/>
      <c r="TS738" s="53"/>
      <c r="TT738" s="53"/>
      <c r="TU738" s="53"/>
      <c r="TV738" s="53"/>
      <c r="TW738" s="53"/>
      <c r="TX738" s="53"/>
      <c r="TY738" s="53"/>
      <c r="TZ738" s="53"/>
      <c r="UA738" s="53"/>
      <c r="UB738" s="53"/>
      <c r="UC738" s="53"/>
      <c r="UD738" s="53"/>
      <c r="UE738" s="53"/>
      <c r="UF738" s="53"/>
      <c r="UG738" s="53"/>
    </row>
    <row r="739" spans="12:553" s="19" customFormat="1" ht="15.75" customHeight="1" x14ac:dyDescent="0.2">
      <c r="L739" s="66"/>
      <c r="M739" s="66"/>
      <c r="N739" s="52"/>
      <c r="O739" s="53"/>
      <c r="P739" s="53"/>
      <c r="Q739" s="53"/>
      <c r="R739" s="53"/>
      <c r="S739" s="53"/>
      <c r="T739" s="53"/>
      <c r="U739" s="53"/>
      <c r="V739" s="53"/>
      <c r="W739" s="53"/>
      <c r="X739" s="53"/>
      <c r="Y739" s="53"/>
      <c r="Z739" s="53"/>
      <c r="AA739" s="53"/>
      <c r="AB739" s="53"/>
      <c r="AC739" s="53"/>
      <c r="AD739" s="53"/>
      <c r="AE739" s="53"/>
      <c r="AF739" s="53"/>
      <c r="AG739" s="53"/>
      <c r="AH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c r="BM739" s="53"/>
      <c r="BN739" s="53"/>
      <c r="BO739" s="53"/>
      <c r="BP739" s="53"/>
      <c r="BQ739" s="53"/>
      <c r="BR739" s="53"/>
      <c r="BS739" s="53"/>
      <c r="BT739" s="53"/>
      <c r="BU739" s="53"/>
      <c r="BV739" s="53"/>
      <c r="BW739" s="53"/>
      <c r="BX739" s="53"/>
      <c r="BY739" s="53"/>
      <c r="BZ739" s="53"/>
      <c r="CA739" s="53"/>
      <c r="CB739" s="53"/>
      <c r="CC739" s="53"/>
      <c r="CD739" s="53"/>
      <c r="CE739" s="53"/>
      <c r="CF739" s="53"/>
      <c r="CG739" s="53"/>
      <c r="CH739" s="53"/>
      <c r="CI739" s="53"/>
      <c r="CJ739" s="53"/>
      <c r="CK739" s="53"/>
      <c r="CL739" s="53"/>
      <c r="CM739" s="53"/>
      <c r="CN739" s="53"/>
      <c r="CO739" s="53"/>
      <c r="CP739" s="53"/>
      <c r="CQ739" s="53"/>
      <c r="CR739" s="53"/>
      <c r="CS739" s="53"/>
      <c r="CT739" s="53"/>
      <c r="CU739" s="53"/>
      <c r="CV739" s="53"/>
      <c r="CW739" s="53"/>
      <c r="CX739" s="53"/>
      <c r="CY739" s="53"/>
      <c r="CZ739" s="53"/>
      <c r="DA739" s="53"/>
      <c r="DB739" s="53"/>
      <c r="DC739" s="53"/>
      <c r="DD739" s="53"/>
      <c r="DE739" s="53"/>
      <c r="DF739" s="53"/>
      <c r="DG739" s="53"/>
      <c r="DH739" s="53"/>
      <c r="DI739" s="53"/>
      <c r="DJ739" s="53"/>
      <c r="DK739" s="53"/>
      <c r="DL739" s="53"/>
      <c r="DM739" s="53"/>
      <c r="DN739" s="53"/>
      <c r="DO739" s="53"/>
      <c r="DP739" s="53"/>
      <c r="DQ739" s="53"/>
      <c r="DR739" s="53"/>
      <c r="DS739" s="53"/>
      <c r="DT739" s="53"/>
      <c r="DU739" s="53"/>
      <c r="DV739" s="53"/>
      <c r="DW739" s="53"/>
      <c r="DX739" s="53"/>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3"/>
      <c r="FK739" s="53"/>
      <c r="FL739" s="53"/>
      <c r="FM739" s="53"/>
      <c r="FN739" s="53"/>
      <c r="FO739" s="53"/>
      <c r="FP739" s="53"/>
      <c r="FQ739" s="53"/>
      <c r="FR739" s="53"/>
      <c r="FS739" s="53"/>
      <c r="FT739" s="53"/>
      <c r="FU739" s="53"/>
      <c r="FV739" s="53"/>
      <c r="FW739" s="53"/>
      <c r="FX739" s="53"/>
      <c r="FY739" s="53"/>
      <c r="FZ739" s="53"/>
      <c r="GA739" s="53"/>
      <c r="GB739" s="53"/>
      <c r="GC739" s="53"/>
      <c r="GD739" s="53"/>
      <c r="GE739" s="53"/>
      <c r="GF739" s="53"/>
      <c r="GG739" s="53"/>
      <c r="GH739" s="53"/>
      <c r="GI739" s="53"/>
      <c r="GJ739" s="53"/>
      <c r="GK739" s="53"/>
      <c r="GL739" s="53"/>
      <c r="GM739" s="53"/>
      <c r="GN739" s="53"/>
      <c r="GO739" s="53"/>
      <c r="GP739" s="53"/>
      <c r="GQ739" s="53"/>
      <c r="GR739" s="53"/>
      <c r="GS739" s="53"/>
      <c r="GT739" s="53"/>
      <c r="GU739" s="53"/>
      <c r="GV739" s="53"/>
      <c r="GW739" s="53"/>
      <c r="GX739" s="53"/>
      <c r="GY739" s="53"/>
      <c r="GZ739" s="53"/>
      <c r="HA739" s="53"/>
      <c r="HB739" s="53"/>
      <c r="HC739" s="53"/>
      <c r="HD739" s="53"/>
      <c r="HE739" s="53"/>
      <c r="HF739" s="53"/>
      <c r="HG739" s="53"/>
      <c r="HH739" s="53"/>
      <c r="HI739" s="53"/>
      <c r="HJ739" s="53"/>
      <c r="HK739" s="53"/>
      <c r="HL739" s="53"/>
      <c r="HM739" s="53"/>
      <c r="HN739" s="53"/>
      <c r="HO739" s="53"/>
      <c r="HP739" s="53"/>
      <c r="HQ739" s="53"/>
      <c r="HR739" s="53"/>
      <c r="HS739" s="53"/>
      <c r="HT739" s="53"/>
      <c r="HU739" s="53"/>
      <c r="HV739" s="53"/>
      <c r="HW739" s="53"/>
      <c r="HX739" s="53"/>
      <c r="HY739" s="53"/>
      <c r="HZ739" s="53"/>
      <c r="IA739" s="53"/>
      <c r="IB739" s="53"/>
      <c r="IC739" s="53"/>
      <c r="ID739" s="53"/>
      <c r="IE739" s="53"/>
      <c r="IF739" s="53"/>
      <c r="IG739" s="53"/>
      <c r="IH739" s="53"/>
      <c r="II739" s="53"/>
      <c r="IJ739" s="53"/>
      <c r="IK739" s="53"/>
      <c r="IL739" s="53"/>
      <c r="IM739" s="53"/>
      <c r="IN739" s="53"/>
      <c r="IO739" s="53"/>
      <c r="IP739" s="53"/>
      <c r="IQ739" s="53"/>
      <c r="IR739" s="53"/>
      <c r="IS739" s="53"/>
      <c r="IT739" s="53"/>
      <c r="IU739" s="53"/>
      <c r="IV739" s="53"/>
      <c r="IW739" s="53"/>
      <c r="IX739" s="53"/>
      <c r="IY739" s="53"/>
      <c r="IZ739" s="53"/>
      <c r="JA739" s="53"/>
      <c r="JB739" s="53"/>
      <c r="JC739" s="53"/>
      <c r="JD739" s="53"/>
      <c r="JE739" s="53"/>
      <c r="JF739" s="53"/>
      <c r="JG739" s="53"/>
      <c r="JH739" s="53"/>
      <c r="JI739" s="53"/>
      <c r="JJ739" s="53"/>
      <c r="JK739" s="53"/>
      <c r="JL739" s="53"/>
      <c r="JM739" s="53"/>
      <c r="JN739" s="53"/>
      <c r="JO739" s="53"/>
      <c r="JP739" s="53"/>
      <c r="JQ739" s="53"/>
      <c r="JR739" s="53"/>
      <c r="JS739" s="53"/>
      <c r="JT739" s="53"/>
      <c r="JU739" s="53"/>
      <c r="JV739" s="53"/>
      <c r="JW739" s="53"/>
      <c r="JX739" s="53"/>
      <c r="JY739" s="53"/>
      <c r="JZ739" s="53"/>
      <c r="KA739" s="53"/>
      <c r="KB739" s="53"/>
      <c r="KC739" s="53"/>
      <c r="KD739" s="53"/>
      <c r="KE739" s="53"/>
      <c r="KF739" s="53"/>
      <c r="KG739" s="53"/>
      <c r="KH739" s="53"/>
      <c r="KI739" s="53"/>
      <c r="KJ739" s="53"/>
      <c r="KK739" s="53"/>
      <c r="KL739" s="53"/>
      <c r="KM739" s="53"/>
      <c r="KN739" s="53"/>
      <c r="KO739" s="53"/>
      <c r="KP739" s="53"/>
      <c r="KQ739" s="53"/>
      <c r="KR739" s="53"/>
      <c r="KS739" s="53"/>
      <c r="KT739" s="53"/>
      <c r="KU739" s="53"/>
      <c r="KV739" s="53"/>
      <c r="KW739" s="53"/>
      <c r="KX739" s="53"/>
      <c r="KY739" s="53"/>
      <c r="KZ739" s="53"/>
      <c r="LA739" s="53"/>
      <c r="LB739" s="53"/>
      <c r="LC739" s="53"/>
      <c r="LD739" s="53"/>
      <c r="LE739" s="53"/>
      <c r="LF739" s="53"/>
      <c r="LG739" s="53"/>
      <c r="LH739" s="53"/>
      <c r="LI739" s="53"/>
      <c r="LJ739" s="53"/>
      <c r="LK739" s="53"/>
      <c r="LL739" s="53"/>
      <c r="LM739" s="53"/>
      <c r="LN739" s="53"/>
      <c r="LO739" s="53"/>
      <c r="LP739" s="53"/>
      <c r="LQ739" s="53"/>
      <c r="LR739" s="53"/>
      <c r="LS739" s="53"/>
      <c r="LT739" s="53"/>
      <c r="LU739" s="53"/>
      <c r="LV739" s="53"/>
      <c r="LW739" s="53"/>
      <c r="LX739" s="53"/>
      <c r="LY739" s="53"/>
      <c r="LZ739" s="53"/>
      <c r="MA739" s="53"/>
      <c r="MB739" s="53"/>
      <c r="MC739" s="53"/>
      <c r="MD739" s="53"/>
      <c r="ME739" s="53"/>
      <c r="MF739" s="53"/>
      <c r="MG739" s="53"/>
      <c r="MH739" s="53"/>
      <c r="MI739" s="53"/>
      <c r="MJ739" s="53"/>
      <c r="MK739" s="53"/>
      <c r="ML739" s="53"/>
      <c r="MM739" s="53"/>
      <c r="MN739" s="53"/>
      <c r="MO739" s="53"/>
      <c r="MP739" s="53"/>
      <c r="MQ739" s="53"/>
      <c r="MR739" s="53"/>
      <c r="MS739" s="53"/>
      <c r="MT739" s="53"/>
      <c r="MU739" s="53"/>
      <c r="MV739" s="53"/>
      <c r="MW739" s="53"/>
      <c r="MX739" s="53"/>
      <c r="MY739" s="53"/>
      <c r="MZ739" s="53"/>
      <c r="NA739" s="53"/>
      <c r="NB739" s="53"/>
      <c r="NC739" s="53"/>
      <c r="ND739" s="53"/>
      <c r="NE739" s="53"/>
      <c r="NF739" s="53"/>
      <c r="NG739" s="53"/>
      <c r="NH739" s="53"/>
      <c r="NI739" s="53"/>
      <c r="NJ739" s="53"/>
      <c r="NK739" s="53"/>
      <c r="NL739" s="53"/>
      <c r="NM739" s="53"/>
      <c r="NN739" s="53"/>
      <c r="NO739" s="53"/>
      <c r="NP739" s="53"/>
      <c r="NQ739" s="53"/>
      <c r="NR739" s="53"/>
      <c r="NS739" s="53"/>
      <c r="NT739" s="53"/>
      <c r="NU739" s="53"/>
      <c r="NV739" s="53"/>
      <c r="NW739" s="53"/>
      <c r="NX739" s="53"/>
      <c r="NY739" s="53"/>
      <c r="NZ739" s="53"/>
      <c r="OA739" s="53"/>
      <c r="OB739" s="53"/>
      <c r="OC739" s="53"/>
      <c r="OD739" s="53"/>
      <c r="OE739" s="53"/>
      <c r="OF739" s="53"/>
      <c r="OG739" s="53"/>
      <c r="OH739" s="53"/>
      <c r="OI739" s="53"/>
      <c r="OJ739" s="53"/>
      <c r="OK739" s="53"/>
      <c r="OL739" s="53"/>
      <c r="OM739" s="53"/>
      <c r="ON739" s="53"/>
      <c r="OO739" s="53"/>
      <c r="OP739" s="53"/>
      <c r="OQ739" s="53"/>
      <c r="OR739" s="53"/>
      <c r="OS739" s="53"/>
      <c r="OT739" s="53"/>
      <c r="OU739" s="53"/>
      <c r="OV739" s="53"/>
      <c r="OW739" s="53"/>
      <c r="OX739" s="53"/>
      <c r="OY739" s="53"/>
      <c r="OZ739" s="53"/>
      <c r="PA739" s="53"/>
      <c r="PB739" s="53"/>
      <c r="PC739" s="53"/>
      <c r="PD739" s="53"/>
      <c r="PE739" s="53"/>
      <c r="PF739" s="53"/>
      <c r="PG739" s="53"/>
      <c r="PH739" s="53"/>
      <c r="PI739" s="53"/>
      <c r="PJ739" s="53"/>
      <c r="PK739" s="53"/>
      <c r="PL739" s="53"/>
      <c r="PM739" s="53"/>
      <c r="PN739" s="53"/>
      <c r="PO739" s="53"/>
      <c r="PP739" s="53"/>
      <c r="PQ739" s="53"/>
      <c r="PR739" s="53"/>
      <c r="PS739" s="53"/>
      <c r="PT739" s="53"/>
      <c r="PU739" s="53"/>
      <c r="PV739" s="53"/>
      <c r="PW739" s="53"/>
      <c r="PX739" s="53"/>
      <c r="PY739" s="53"/>
      <c r="PZ739" s="53"/>
      <c r="QA739" s="53"/>
      <c r="QB739" s="53"/>
      <c r="QC739" s="53"/>
      <c r="QD739" s="53"/>
      <c r="QE739" s="53"/>
      <c r="QF739" s="53"/>
      <c r="QG739" s="53"/>
      <c r="QH739" s="53"/>
      <c r="QI739" s="53"/>
      <c r="QJ739" s="53"/>
      <c r="QK739" s="53"/>
      <c r="QL739" s="53"/>
      <c r="QM739" s="53"/>
      <c r="QN739" s="53"/>
      <c r="QO739" s="53"/>
      <c r="QP739" s="53"/>
      <c r="QQ739" s="53"/>
      <c r="QR739" s="53"/>
      <c r="QS739" s="53"/>
      <c r="QT739" s="53"/>
      <c r="QU739" s="53"/>
      <c r="QV739" s="53"/>
      <c r="QW739" s="53"/>
      <c r="QX739" s="53"/>
      <c r="QY739" s="53"/>
      <c r="QZ739" s="53"/>
      <c r="RA739" s="53"/>
      <c r="RB739" s="53"/>
      <c r="RC739" s="53"/>
      <c r="RD739" s="53"/>
      <c r="RE739" s="53"/>
      <c r="RF739" s="53"/>
      <c r="RG739" s="53"/>
      <c r="RH739" s="53"/>
      <c r="RI739" s="53"/>
      <c r="RJ739" s="53"/>
      <c r="RK739" s="53"/>
      <c r="RL739" s="53"/>
      <c r="RM739" s="53"/>
      <c r="RN739" s="53"/>
      <c r="RO739" s="53"/>
      <c r="RP739" s="53"/>
      <c r="RQ739" s="53"/>
      <c r="RR739" s="53"/>
      <c r="RS739" s="53"/>
      <c r="RT739" s="53"/>
      <c r="RU739" s="53"/>
      <c r="RV739" s="53"/>
      <c r="RW739" s="53"/>
      <c r="RX739" s="53"/>
      <c r="RY739" s="53"/>
      <c r="RZ739" s="53"/>
      <c r="SA739" s="53"/>
      <c r="SB739" s="53"/>
      <c r="SC739" s="53"/>
      <c r="SD739" s="53"/>
      <c r="SE739" s="53"/>
      <c r="SF739" s="53"/>
      <c r="SG739" s="53"/>
      <c r="SH739" s="53"/>
      <c r="SI739" s="53"/>
      <c r="SJ739" s="53"/>
      <c r="SK739" s="53"/>
      <c r="SL739" s="53"/>
      <c r="SM739" s="53"/>
      <c r="SN739" s="53"/>
      <c r="SO739" s="53"/>
      <c r="SP739" s="53"/>
      <c r="SQ739" s="53"/>
      <c r="SR739" s="53"/>
      <c r="SS739" s="53"/>
      <c r="ST739" s="53"/>
      <c r="SU739" s="53"/>
      <c r="SV739" s="53"/>
      <c r="SW739" s="53"/>
      <c r="SX739" s="53"/>
      <c r="SY739" s="53"/>
      <c r="SZ739" s="53"/>
      <c r="TA739" s="53"/>
      <c r="TB739" s="53"/>
      <c r="TC739" s="53"/>
      <c r="TD739" s="53"/>
      <c r="TE739" s="53"/>
      <c r="TF739" s="53"/>
      <c r="TG739" s="53"/>
      <c r="TH739" s="53"/>
      <c r="TI739" s="53"/>
      <c r="TJ739" s="53"/>
      <c r="TK739" s="53"/>
      <c r="TL739" s="53"/>
      <c r="TM739" s="53"/>
      <c r="TN739" s="53"/>
      <c r="TO739" s="53"/>
      <c r="TP739" s="53"/>
      <c r="TQ739" s="53"/>
      <c r="TR739" s="53"/>
      <c r="TS739" s="53"/>
      <c r="TT739" s="53"/>
      <c r="TU739" s="53"/>
      <c r="TV739" s="53"/>
      <c r="TW739" s="53"/>
      <c r="TX739" s="53"/>
      <c r="TY739" s="53"/>
      <c r="TZ739" s="53"/>
      <c r="UA739" s="53"/>
      <c r="UB739" s="53"/>
      <c r="UC739" s="53"/>
      <c r="UD739" s="53"/>
      <c r="UE739" s="53"/>
      <c r="UF739" s="53"/>
      <c r="UG739" s="53"/>
    </row>
    <row r="740" spans="12:553" s="19" customFormat="1" ht="15.75" customHeight="1" x14ac:dyDescent="0.2">
      <c r="L740" s="66"/>
      <c r="M740" s="66"/>
      <c r="N740" s="52"/>
      <c r="O740" s="53"/>
      <c r="P740" s="53"/>
      <c r="Q740" s="53"/>
      <c r="R740" s="53"/>
      <c r="S740" s="53"/>
      <c r="T740" s="53"/>
      <c r="U740" s="53"/>
      <c r="V740" s="53"/>
      <c r="W740" s="53"/>
      <c r="X740" s="53"/>
      <c r="Y740" s="53"/>
      <c r="Z740" s="53"/>
      <c r="AA740" s="53"/>
      <c r="AB740" s="53"/>
      <c r="AC740" s="53"/>
      <c r="AD740" s="53"/>
      <c r="AE740" s="53"/>
      <c r="AF740" s="53"/>
      <c r="AG740" s="53"/>
      <c r="AH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c r="BM740" s="53"/>
      <c r="BN740" s="53"/>
      <c r="BO740" s="53"/>
      <c r="BP740" s="53"/>
      <c r="BQ740" s="53"/>
      <c r="BR740" s="53"/>
      <c r="BS740" s="53"/>
      <c r="BT740" s="53"/>
      <c r="BU740" s="53"/>
      <c r="BV740" s="53"/>
      <c r="BW740" s="53"/>
      <c r="BX740" s="53"/>
      <c r="BY740" s="53"/>
      <c r="BZ740" s="53"/>
      <c r="CA740" s="53"/>
      <c r="CB740" s="53"/>
      <c r="CC740" s="53"/>
      <c r="CD740" s="53"/>
      <c r="CE740" s="53"/>
      <c r="CF740" s="53"/>
      <c r="CG740" s="53"/>
      <c r="CH740" s="53"/>
      <c r="CI740" s="53"/>
      <c r="CJ740" s="53"/>
      <c r="CK740" s="53"/>
      <c r="CL740" s="53"/>
      <c r="CM740" s="53"/>
      <c r="CN740" s="53"/>
      <c r="CO740" s="53"/>
      <c r="CP740" s="53"/>
      <c r="CQ740" s="53"/>
      <c r="CR740" s="53"/>
      <c r="CS740" s="53"/>
      <c r="CT740" s="53"/>
      <c r="CU740" s="53"/>
      <c r="CV740" s="53"/>
      <c r="CW740" s="53"/>
      <c r="CX740" s="53"/>
      <c r="CY740" s="53"/>
      <c r="CZ740" s="53"/>
      <c r="DA740" s="53"/>
      <c r="DB740" s="53"/>
      <c r="DC740" s="53"/>
      <c r="DD740" s="53"/>
      <c r="DE740" s="53"/>
      <c r="DF740" s="53"/>
      <c r="DG740" s="53"/>
      <c r="DH740" s="53"/>
      <c r="DI740" s="53"/>
      <c r="DJ740" s="53"/>
      <c r="DK740" s="53"/>
      <c r="DL740" s="53"/>
      <c r="DM740" s="53"/>
      <c r="DN740" s="53"/>
      <c r="DO740" s="53"/>
      <c r="DP740" s="53"/>
      <c r="DQ740" s="53"/>
      <c r="DR740" s="53"/>
      <c r="DS740" s="53"/>
      <c r="DT740" s="53"/>
      <c r="DU740" s="53"/>
      <c r="DV740" s="53"/>
      <c r="DW740" s="53"/>
      <c r="DX740" s="53"/>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3"/>
      <c r="FK740" s="53"/>
      <c r="FL740" s="53"/>
      <c r="FM740" s="53"/>
      <c r="FN740" s="53"/>
      <c r="FO740" s="53"/>
      <c r="FP740" s="53"/>
      <c r="FQ740" s="53"/>
      <c r="FR740" s="53"/>
      <c r="FS740" s="53"/>
      <c r="FT740" s="53"/>
      <c r="FU740" s="53"/>
      <c r="FV740" s="53"/>
      <c r="FW740" s="53"/>
      <c r="FX740" s="53"/>
      <c r="FY740" s="53"/>
      <c r="FZ740" s="53"/>
      <c r="GA740" s="53"/>
      <c r="GB740" s="53"/>
      <c r="GC740" s="53"/>
      <c r="GD740" s="53"/>
      <c r="GE740" s="53"/>
      <c r="GF740" s="53"/>
      <c r="GG740" s="53"/>
      <c r="GH740" s="53"/>
      <c r="GI740" s="53"/>
      <c r="GJ740" s="53"/>
      <c r="GK740" s="53"/>
      <c r="GL740" s="53"/>
      <c r="GM740" s="53"/>
      <c r="GN740" s="53"/>
      <c r="GO740" s="53"/>
      <c r="GP740" s="53"/>
      <c r="GQ740" s="53"/>
      <c r="GR740" s="53"/>
      <c r="GS740" s="53"/>
      <c r="GT740" s="53"/>
      <c r="GU740" s="53"/>
      <c r="GV740" s="53"/>
      <c r="GW740" s="53"/>
      <c r="GX740" s="53"/>
      <c r="GY740" s="53"/>
      <c r="GZ740" s="53"/>
      <c r="HA740" s="53"/>
      <c r="HB740" s="53"/>
      <c r="HC740" s="53"/>
      <c r="HD740" s="53"/>
      <c r="HE740" s="53"/>
      <c r="HF740" s="53"/>
      <c r="HG740" s="53"/>
      <c r="HH740" s="53"/>
      <c r="HI740" s="53"/>
      <c r="HJ740" s="53"/>
      <c r="HK740" s="53"/>
      <c r="HL740" s="53"/>
      <c r="HM740" s="53"/>
      <c r="HN740" s="53"/>
      <c r="HO740" s="53"/>
      <c r="HP740" s="53"/>
      <c r="HQ740" s="53"/>
      <c r="HR740" s="53"/>
      <c r="HS740" s="53"/>
      <c r="HT740" s="53"/>
      <c r="HU740" s="53"/>
      <c r="HV740" s="53"/>
      <c r="HW740" s="53"/>
      <c r="HX740" s="53"/>
      <c r="HY740" s="53"/>
      <c r="HZ740" s="53"/>
      <c r="IA740" s="53"/>
      <c r="IB740" s="53"/>
      <c r="IC740" s="53"/>
      <c r="ID740" s="53"/>
      <c r="IE740" s="53"/>
      <c r="IF740" s="53"/>
      <c r="IG740" s="53"/>
      <c r="IH740" s="53"/>
      <c r="II740" s="53"/>
      <c r="IJ740" s="53"/>
      <c r="IK740" s="53"/>
      <c r="IL740" s="53"/>
      <c r="IM740" s="53"/>
      <c r="IN740" s="53"/>
      <c r="IO740" s="53"/>
      <c r="IP740" s="53"/>
      <c r="IQ740" s="53"/>
      <c r="IR740" s="53"/>
      <c r="IS740" s="53"/>
      <c r="IT740" s="53"/>
      <c r="IU740" s="53"/>
      <c r="IV740" s="53"/>
      <c r="IW740" s="53"/>
      <c r="IX740" s="53"/>
      <c r="IY740" s="53"/>
      <c r="IZ740" s="53"/>
      <c r="JA740" s="53"/>
      <c r="JB740" s="53"/>
      <c r="JC740" s="53"/>
      <c r="JD740" s="53"/>
      <c r="JE740" s="53"/>
      <c r="JF740" s="53"/>
      <c r="JG740" s="53"/>
      <c r="JH740" s="53"/>
      <c r="JI740" s="53"/>
      <c r="JJ740" s="53"/>
      <c r="JK740" s="53"/>
      <c r="JL740" s="53"/>
      <c r="JM740" s="53"/>
      <c r="JN740" s="53"/>
      <c r="JO740" s="53"/>
      <c r="JP740" s="53"/>
      <c r="JQ740" s="53"/>
      <c r="JR740" s="53"/>
      <c r="JS740" s="53"/>
      <c r="JT740" s="53"/>
      <c r="JU740" s="53"/>
      <c r="JV740" s="53"/>
      <c r="JW740" s="53"/>
      <c r="JX740" s="53"/>
      <c r="JY740" s="53"/>
      <c r="JZ740" s="53"/>
      <c r="KA740" s="53"/>
      <c r="KB740" s="53"/>
      <c r="KC740" s="53"/>
      <c r="KD740" s="53"/>
      <c r="KE740" s="53"/>
      <c r="KF740" s="53"/>
      <c r="KG740" s="53"/>
      <c r="KH740" s="53"/>
      <c r="KI740" s="53"/>
      <c r="KJ740" s="53"/>
      <c r="KK740" s="53"/>
      <c r="KL740" s="53"/>
      <c r="KM740" s="53"/>
      <c r="KN740" s="53"/>
      <c r="KO740" s="53"/>
      <c r="KP740" s="53"/>
      <c r="KQ740" s="53"/>
      <c r="KR740" s="53"/>
      <c r="KS740" s="53"/>
      <c r="KT740" s="53"/>
      <c r="KU740" s="53"/>
      <c r="KV740" s="53"/>
      <c r="KW740" s="53"/>
      <c r="KX740" s="53"/>
      <c r="KY740" s="53"/>
      <c r="KZ740" s="53"/>
      <c r="LA740" s="53"/>
      <c r="LB740" s="53"/>
      <c r="LC740" s="53"/>
      <c r="LD740" s="53"/>
      <c r="LE740" s="53"/>
      <c r="LF740" s="53"/>
      <c r="LG740" s="53"/>
      <c r="LH740" s="53"/>
      <c r="LI740" s="53"/>
      <c r="LJ740" s="53"/>
      <c r="LK740" s="53"/>
      <c r="LL740" s="53"/>
      <c r="LM740" s="53"/>
      <c r="LN740" s="53"/>
      <c r="LO740" s="53"/>
      <c r="LP740" s="53"/>
      <c r="LQ740" s="53"/>
      <c r="LR740" s="53"/>
      <c r="LS740" s="53"/>
      <c r="LT740" s="53"/>
      <c r="LU740" s="53"/>
      <c r="LV740" s="53"/>
      <c r="LW740" s="53"/>
      <c r="LX740" s="53"/>
      <c r="LY740" s="53"/>
      <c r="LZ740" s="53"/>
      <c r="MA740" s="53"/>
      <c r="MB740" s="53"/>
      <c r="MC740" s="53"/>
      <c r="MD740" s="53"/>
      <c r="ME740" s="53"/>
      <c r="MF740" s="53"/>
      <c r="MG740" s="53"/>
      <c r="MH740" s="53"/>
      <c r="MI740" s="53"/>
      <c r="MJ740" s="53"/>
      <c r="MK740" s="53"/>
      <c r="ML740" s="53"/>
      <c r="MM740" s="53"/>
      <c r="MN740" s="53"/>
      <c r="MO740" s="53"/>
      <c r="MP740" s="53"/>
      <c r="MQ740" s="53"/>
      <c r="MR740" s="53"/>
      <c r="MS740" s="53"/>
      <c r="MT740" s="53"/>
      <c r="MU740" s="53"/>
      <c r="MV740" s="53"/>
      <c r="MW740" s="53"/>
      <c r="MX740" s="53"/>
      <c r="MY740" s="53"/>
      <c r="MZ740" s="53"/>
      <c r="NA740" s="53"/>
      <c r="NB740" s="53"/>
      <c r="NC740" s="53"/>
      <c r="ND740" s="53"/>
      <c r="NE740" s="53"/>
      <c r="NF740" s="53"/>
      <c r="NG740" s="53"/>
      <c r="NH740" s="53"/>
      <c r="NI740" s="53"/>
      <c r="NJ740" s="53"/>
      <c r="NK740" s="53"/>
      <c r="NL740" s="53"/>
      <c r="NM740" s="53"/>
      <c r="NN740" s="53"/>
      <c r="NO740" s="53"/>
      <c r="NP740" s="53"/>
      <c r="NQ740" s="53"/>
      <c r="NR740" s="53"/>
      <c r="NS740" s="53"/>
      <c r="NT740" s="53"/>
      <c r="NU740" s="53"/>
      <c r="NV740" s="53"/>
      <c r="NW740" s="53"/>
      <c r="NX740" s="53"/>
      <c r="NY740" s="53"/>
      <c r="NZ740" s="53"/>
      <c r="OA740" s="53"/>
      <c r="OB740" s="53"/>
      <c r="OC740" s="53"/>
      <c r="OD740" s="53"/>
      <c r="OE740" s="53"/>
      <c r="OF740" s="53"/>
      <c r="OG740" s="53"/>
      <c r="OH740" s="53"/>
      <c r="OI740" s="53"/>
      <c r="OJ740" s="53"/>
      <c r="OK740" s="53"/>
      <c r="OL740" s="53"/>
      <c r="OM740" s="53"/>
      <c r="ON740" s="53"/>
      <c r="OO740" s="53"/>
      <c r="OP740" s="53"/>
      <c r="OQ740" s="53"/>
      <c r="OR740" s="53"/>
      <c r="OS740" s="53"/>
      <c r="OT740" s="53"/>
      <c r="OU740" s="53"/>
      <c r="OV740" s="53"/>
      <c r="OW740" s="53"/>
      <c r="OX740" s="53"/>
      <c r="OY740" s="53"/>
      <c r="OZ740" s="53"/>
      <c r="PA740" s="53"/>
      <c r="PB740" s="53"/>
      <c r="PC740" s="53"/>
      <c r="PD740" s="53"/>
      <c r="PE740" s="53"/>
      <c r="PF740" s="53"/>
      <c r="PG740" s="53"/>
      <c r="PH740" s="53"/>
      <c r="PI740" s="53"/>
      <c r="PJ740" s="53"/>
      <c r="PK740" s="53"/>
      <c r="PL740" s="53"/>
      <c r="PM740" s="53"/>
      <c r="PN740" s="53"/>
      <c r="PO740" s="53"/>
      <c r="PP740" s="53"/>
      <c r="PQ740" s="53"/>
      <c r="PR740" s="53"/>
      <c r="PS740" s="53"/>
      <c r="PT740" s="53"/>
      <c r="PU740" s="53"/>
      <c r="PV740" s="53"/>
      <c r="PW740" s="53"/>
      <c r="PX740" s="53"/>
      <c r="PY740" s="53"/>
      <c r="PZ740" s="53"/>
      <c r="QA740" s="53"/>
      <c r="QB740" s="53"/>
      <c r="QC740" s="53"/>
      <c r="QD740" s="53"/>
      <c r="QE740" s="53"/>
      <c r="QF740" s="53"/>
      <c r="QG740" s="53"/>
      <c r="QH740" s="53"/>
      <c r="QI740" s="53"/>
      <c r="QJ740" s="53"/>
      <c r="QK740" s="53"/>
      <c r="QL740" s="53"/>
      <c r="QM740" s="53"/>
      <c r="QN740" s="53"/>
      <c r="QO740" s="53"/>
      <c r="QP740" s="53"/>
      <c r="QQ740" s="53"/>
      <c r="QR740" s="53"/>
      <c r="QS740" s="53"/>
      <c r="QT740" s="53"/>
      <c r="QU740" s="53"/>
      <c r="QV740" s="53"/>
      <c r="QW740" s="53"/>
      <c r="QX740" s="53"/>
      <c r="QY740" s="53"/>
      <c r="QZ740" s="53"/>
      <c r="RA740" s="53"/>
      <c r="RB740" s="53"/>
      <c r="RC740" s="53"/>
      <c r="RD740" s="53"/>
      <c r="RE740" s="53"/>
      <c r="RF740" s="53"/>
      <c r="RG740" s="53"/>
      <c r="RH740" s="53"/>
      <c r="RI740" s="53"/>
      <c r="RJ740" s="53"/>
      <c r="RK740" s="53"/>
      <c r="RL740" s="53"/>
      <c r="RM740" s="53"/>
      <c r="RN740" s="53"/>
      <c r="RO740" s="53"/>
      <c r="RP740" s="53"/>
      <c r="RQ740" s="53"/>
      <c r="RR740" s="53"/>
      <c r="RS740" s="53"/>
      <c r="RT740" s="53"/>
      <c r="RU740" s="53"/>
      <c r="RV740" s="53"/>
      <c r="RW740" s="53"/>
      <c r="RX740" s="53"/>
      <c r="RY740" s="53"/>
      <c r="RZ740" s="53"/>
      <c r="SA740" s="53"/>
      <c r="SB740" s="53"/>
      <c r="SC740" s="53"/>
      <c r="SD740" s="53"/>
      <c r="SE740" s="53"/>
      <c r="SF740" s="53"/>
      <c r="SG740" s="53"/>
      <c r="SH740" s="53"/>
      <c r="SI740" s="53"/>
      <c r="SJ740" s="53"/>
      <c r="SK740" s="53"/>
      <c r="SL740" s="53"/>
      <c r="SM740" s="53"/>
      <c r="SN740" s="53"/>
      <c r="SO740" s="53"/>
      <c r="SP740" s="53"/>
      <c r="SQ740" s="53"/>
      <c r="SR740" s="53"/>
      <c r="SS740" s="53"/>
      <c r="ST740" s="53"/>
      <c r="SU740" s="53"/>
      <c r="SV740" s="53"/>
      <c r="SW740" s="53"/>
      <c r="SX740" s="53"/>
      <c r="SY740" s="53"/>
      <c r="SZ740" s="53"/>
      <c r="TA740" s="53"/>
      <c r="TB740" s="53"/>
      <c r="TC740" s="53"/>
      <c r="TD740" s="53"/>
      <c r="TE740" s="53"/>
      <c r="TF740" s="53"/>
      <c r="TG740" s="53"/>
      <c r="TH740" s="53"/>
      <c r="TI740" s="53"/>
      <c r="TJ740" s="53"/>
      <c r="TK740" s="53"/>
      <c r="TL740" s="53"/>
      <c r="TM740" s="53"/>
      <c r="TN740" s="53"/>
      <c r="TO740" s="53"/>
      <c r="TP740" s="53"/>
      <c r="TQ740" s="53"/>
      <c r="TR740" s="53"/>
      <c r="TS740" s="53"/>
      <c r="TT740" s="53"/>
      <c r="TU740" s="53"/>
      <c r="TV740" s="53"/>
      <c r="TW740" s="53"/>
      <c r="TX740" s="53"/>
      <c r="TY740" s="53"/>
      <c r="TZ740" s="53"/>
      <c r="UA740" s="53"/>
      <c r="UB740" s="53"/>
      <c r="UC740" s="53"/>
      <c r="UD740" s="53"/>
      <c r="UE740" s="53"/>
      <c r="UF740" s="53"/>
      <c r="UG740" s="53"/>
    </row>
    <row r="741" spans="12:553" s="19" customFormat="1" ht="15.75" customHeight="1" x14ac:dyDescent="0.2">
      <c r="L741" s="66"/>
      <c r="M741" s="66"/>
      <c r="N741" s="52"/>
      <c r="O741" s="53"/>
      <c r="P741" s="53"/>
      <c r="Q741" s="53"/>
      <c r="R741" s="53"/>
      <c r="S741" s="53"/>
      <c r="T741" s="53"/>
      <c r="U741" s="53"/>
      <c r="V741" s="53"/>
      <c r="W741" s="53"/>
      <c r="X741" s="53"/>
      <c r="Y741" s="53"/>
      <c r="Z741" s="53"/>
      <c r="AA741" s="53"/>
      <c r="AB741" s="53"/>
      <c r="AC741" s="53"/>
      <c r="AD741" s="53"/>
      <c r="AE741" s="53"/>
      <c r="AF741" s="53"/>
      <c r="AG741" s="53"/>
      <c r="AH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c r="BM741" s="53"/>
      <c r="BN741" s="53"/>
      <c r="BO741" s="53"/>
      <c r="BP741" s="53"/>
      <c r="BQ741" s="53"/>
      <c r="BR741" s="53"/>
      <c r="BS741" s="53"/>
      <c r="BT741" s="53"/>
      <c r="BU741" s="53"/>
      <c r="BV741" s="53"/>
      <c r="BW741" s="53"/>
      <c r="BX741" s="53"/>
      <c r="BY741" s="53"/>
      <c r="BZ741" s="53"/>
      <c r="CA741" s="53"/>
      <c r="CB741" s="53"/>
      <c r="CC741" s="53"/>
      <c r="CD741" s="53"/>
      <c r="CE741" s="53"/>
      <c r="CF741" s="53"/>
      <c r="CG741" s="53"/>
      <c r="CH741" s="53"/>
      <c r="CI741" s="53"/>
      <c r="CJ741" s="53"/>
      <c r="CK741" s="53"/>
      <c r="CL741" s="53"/>
      <c r="CM741" s="53"/>
      <c r="CN741" s="53"/>
      <c r="CO741" s="53"/>
      <c r="CP741" s="53"/>
      <c r="CQ741" s="53"/>
      <c r="CR741" s="53"/>
      <c r="CS741" s="53"/>
      <c r="CT741" s="53"/>
      <c r="CU741" s="53"/>
      <c r="CV741" s="53"/>
      <c r="CW741" s="53"/>
      <c r="CX741" s="53"/>
      <c r="CY741" s="53"/>
      <c r="CZ741" s="53"/>
      <c r="DA741" s="53"/>
      <c r="DB741" s="53"/>
      <c r="DC741" s="53"/>
      <c r="DD741" s="53"/>
      <c r="DE741" s="53"/>
      <c r="DF741" s="53"/>
      <c r="DG741" s="53"/>
      <c r="DH741" s="53"/>
      <c r="DI741" s="53"/>
      <c r="DJ741" s="53"/>
      <c r="DK741" s="53"/>
      <c r="DL741" s="53"/>
      <c r="DM741" s="53"/>
      <c r="DN741" s="53"/>
      <c r="DO741" s="53"/>
      <c r="DP741" s="53"/>
      <c r="DQ741" s="53"/>
      <c r="DR741" s="53"/>
      <c r="DS741" s="53"/>
      <c r="DT741" s="53"/>
      <c r="DU741" s="53"/>
      <c r="DV741" s="53"/>
      <c r="DW741" s="53"/>
      <c r="DX741" s="53"/>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3"/>
      <c r="FK741" s="53"/>
      <c r="FL741" s="53"/>
      <c r="FM741" s="53"/>
      <c r="FN741" s="53"/>
      <c r="FO741" s="53"/>
      <c r="FP741" s="53"/>
      <c r="FQ741" s="53"/>
      <c r="FR741" s="53"/>
      <c r="FS741" s="53"/>
      <c r="FT741" s="53"/>
      <c r="FU741" s="53"/>
      <c r="FV741" s="53"/>
      <c r="FW741" s="53"/>
      <c r="FX741" s="53"/>
      <c r="FY741" s="53"/>
      <c r="FZ741" s="53"/>
      <c r="GA741" s="53"/>
      <c r="GB741" s="53"/>
      <c r="GC741" s="53"/>
      <c r="GD741" s="53"/>
      <c r="GE741" s="53"/>
      <c r="GF741" s="53"/>
      <c r="GG741" s="53"/>
      <c r="GH741" s="53"/>
      <c r="GI741" s="53"/>
      <c r="GJ741" s="53"/>
      <c r="GK741" s="53"/>
      <c r="GL741" s="53"/>
      <c r="GM741" s="53"/>
      <c r="GN741" s="53"/>
      <c r="GO741" s="53"/>
      <c r="GP741" s="53"/>
      <c r="GQ741" s="53"/>
      <c r="GR741" s="53"/>
      <c r="GS741" s="53"/>
      <c r="GT741" s="53"/>
      <c r="GU741" s="53"/>
      <c r="GV741" s="53"/>
      <c r="GW741" s="53"/>
      <c r="GX741" s="53"/>
      <c r="GY741" s="53"/>
      <c r="GZ741" s="53"/>
      <c r="HA741" s="53"/>
      <c r="HB741" s="53"/>
      <c r="HC741" s="53"/>
      <c r="HD741" s="53"/>
      <c r="HE741" s="53"/>
      <c r="HF741" s="53"/>
      <c r="HG741" s="53"/>
      <c r="HH741" s="53"/>
      <c r="HI741" s="53"/>
      <c r="HJ741" s="53"/>
      <c r="HK741" s="53"/>
      <c r="HL741" s="53"/>
      <c r="HM741" s="53"/>
      <c r="HN741" s="53"/>
      <c r="HO741" s="53"/>
      <c r="HP741" s="53"/>
      <c r="HQ741" s="53"/>
      <c r="HR741" s="53"/>
      <c r="HS741" s="53"/>
      <c r="HT741" s="53"/>
      <c r="HU741" s="53"/>
      <c r="HV741" s="53"/>
      <c r="HW741" s="53"/>
      <c r="HX741" s="53"/>
      <c r="HY741" s="53"/>
      <c r="HZ741" s="53"/>
      <c r="IA741" s="53"/>
      <c r="IB741" s="53"/>
      <c r="IC741" s="53"/>
      <c r="ID741" s="53"/>
      <c r="IE741" s="53"/>
      <c r="IF741" s="53"/>
      <c r="IG741" s="53"/>
      <c r="IH741" s="53"/>
      <c r="II741" s="53"/>
      <c r="IJ741" s="53"/>
      <c r="IK741" s="53"/>
      <c r="IL741" s="53"/>
      <c r="IM741" s="53"/>
      <c r="IN741" s="53"/>
      <c r="IO741" s="53"/>
      <c r="IP741" s="53"/>
      <c r="IQ741" s="53"/>
      <c r="IR741" s="53"/>
      <c r="IS741" s="53"/>
      <c r="IT741" s="53"/>
      <c r="IU741" s="53"/>
      <c r="IV741" s="53"/>
      <c r="IW741" s="53"/>
      <c r="IX741" s="53"/>
      <c r="IY741" s="53"/>
      <c r="IZ741" s="53"/>
      <c r="JA741" s="53"/>
      <c r="JB741" s="53"/>
      <c r="JC741" s="53"/>
      <c r="JD741" s="53"/>
      <c r="JE741" s="53"/>
      <c r="JF741" s="53"/>
      <c r="JG741" s="53"/>
      <c r="JH741" s="53"/>
      <c r="JI741" s="53"/>
      <c r="JJ741" s="53"/>
      <c r="JK741" s="53"/>
      <c r="JL741" s="53"/>
      <c r="JM741" s="53"/>
      <c r="JN741" s="53"/>
      <c r="JO741" s="53"/>
      <c r="JP741" s="53"/>
      <c r="JQ741" s="53"/>
      <c r="JR741" s="53"/>
      <c r="JS741" s="53"/>
      <c r="JT741" s="53"/>
      <c r="JU741" s="53"/>
      <c r="JV741" s="53"/>
      <c r="JW741" s="53"/>
      <c r="JX741" s="53"/>
      <c r="JY741" s="53"/>
      <c r="JZ741" s="53"/>
      <c r="KA741" s="53"/>
      <c r="KB741" s="53"/>
      <c r="KC741" s="53"/>
      <c r="KD741" s="53"/>
      <c r="KE741" s="53"/>
      <c r="KF741" s="53"/>
      <c r="KG741" s="53"/>
      <c r="KH741" s="53"/>
      <c r="KI741" s="53"/>
      <c r="KJ741" s="53"/>
      <c r="KK741" s="53"/>
      <c r="KL741" s="53"/>
      <c r="KM741" s="53"/>
      <c r="KN741" s="53"/>
      <c r="KO741" s="53"/>
      <c r="KP741" s="53"/>
      <c r="KQ741" s="53"/>
      <c r="KR741" s="53"/>
      <c r="KS741" s="53"/>
      <c r="KT741" s="53"/>
      <c r="KU741" s="53"/>
      <c r="KV741" s="53"/>
      <c r="KW741" s="53"/>
      <c r="KX741" s="53"/>
      <c r="KY741" s="53"/>
      <c r="KZ741" s="53"/>
      <c r="LA741" s="53"/>
      <c r="LB741" s="53"/>
      <c r="LC741" s="53"/>
      <c r="LD741" s="53"/>
      <c r="LE741" s="53"/>
      <c r="LF741" s="53"/>
      <c r="LG741" s="53"/>
      <c r="LH741" s="53"/>
      <c r="LI741" s="53"/>
      <c r="LJ741" s="53"/>
      <c r="LK741" s="53"/>
      <c r="LL741" s="53"/>
      <c r="LM741" s="53"/>
      <c r="LN741" s="53"/>
      <c r="LO741" s="53"/>
      <c r="LP741" s="53"/>
      <c r="LQ741" s="53"/>
      <c r="LR741" s="53"/>
      <c r="LS741" s="53"/>
      <c r="LT741" s="53"/>
      <c r="LU741" s="53"/>
      <c r="LV741" s="53"/>
      <c r="LW741" s="53"/>
      <c r="LX741" s="53"/>
      <c r="LY741" s="53"/>
      <c r="LZ741" s="53"/>
      <c r="MA741" s="53"/>
      <c r="MB741" s="53"/>
      <c r="MC741" s="53"/>
      <c r="MD741" s="53"/>
      <c r="ME741" s="53"/>
      <c r="MF741" s="53"/>
      <c r="MG741" s="53"/>
      <c r="MH741" s="53"/>
      <c r="MI741" s="53"/>
      <c r="MJ741" s="53"/>
      <c r="MK741" s="53"/>
      <c r="ML741" s="53"/>
      <c r="MM741" s="53"/>
      <c r="MN741" s="53"/>
      <c r="MO741" s="53"/>
      <c r="MP741" s="53"/>
      <c r="MQ741" s="53"/>
      <c r="MR741" s="53"/>
      <c r="MS741" s="53"/>
      <c r="MT741" s="53"/>
      <c r="MU741" s="53"/>
      <c r="MV741" s="53"/>
      <c r="MW741" s="53"/>
      <c r="MX741" s="53"/>
      <c r="MY741" s="53"/>
      <c r="MZ741" s="53"/>
      <c r="NA741" s="53"/>
      <c r="NB741" s="53"/>
      <c r="NC741" s="53"/>
      <c r="ND741" s="53"/>
      <c r="NE741" s="53"/>
      <c r="NF741" s="53"/>
      <c r="NG741" s="53"/>
      <c r="NH741" s="53"/>
      <c r="NI741" s="53"/>
      <c r="NJ741" s="53"/>
      <c r="NK741" s="53"/>
      <c r="NL741" s="53"/>
      <c r="NM741" s="53"/>
      <c r="NN741" s="53"/>
      <c r="NO741" s="53"/>
      <c r="NP741" s="53"/>
      <c r="NQ741" s="53"/>
      <c r="NR741" s="53"/>
      <c r="NS741" s="53"/>
      <c r="NT741" s="53"/>
      <c r="NU741" s="53"/>
      <c r="NV741" s="53"/>
      <c r="NW741" s="53"/>
      <c r="NX741" s="53"/>
      <c r="NY741" s="53"/>
      <c r="NZ741" s="53"/>
      <c r="OA741" s="53"/>
      <c r="OB741" s="53"/>
      <c r="OC741" s="53"/>
      <c r="OD741" s="53"/>
      <c r="OE741" s="53"/>
      <c r="OF741" s="53"/>
      <c r="OG741" s="53"/>
      <c r="OH741" s="53"/>
      <c r="OI741" s="53"/>
      <c r="OJ741" s="53"/>
      <c r="OK741" s="53"/>
      <c r="OL741" s="53"/>
      <c r="OM741" s="53"/>
      <c r="ON741" s="53"/>
      <c r="OO741" s="53"/>
      <c r="OP741" s="53"/>
      <c r="OQ741" s="53"/>
      <c r="OR741" s="53"/>
      <c r="OS741" s="53"/>
      <c r="OT741" s="53"/>
      <c r="OU741" s="53"/>
      <c r="OV741" s="53"/>
      <c r="OW741" s="53"/>
      <c r="OX741" s="53"/>
      <c r="OY741" s="53"/>
      <c r="OZ741" s="53"/>
      <c r="PA741" s="53"/>
      <c r="PB741" s="53"/>
      <c r="PC741" s="53"/>
      <c r="PD741" s="53"/>
      <c r="PE741" s="53"/>
      <c r="PF741" s="53"/>
      <c r="PG741" s="53"/>
      <c r="PH741" s="53"/>
      <c r="PI741" s="53"/>
      <c r="PJ741" s="53"/>
      <c r="PK741" s="53"/>
      <c r="PL741" s="53"/>
      <c r="PM741" s="53"/>
      <c r="PN741" s="53"/>
      <c r="PO741" s="53"/>
      <c r="PP741" s="53"/>
      <c r="PQ741" s="53"/>
      <c r="PR741" s="53"/>
      <c r="PS741" s="53"/>
      <c r="PT741" s="53"/>
      <c r="PU741" s="53"/>
      <c r="PV741" s="53"/>
      <c r="PW741" s="53"/>
      <c r="PX741" s="53"/>
      <c r="PY741" s="53"/>
      <c r="PZ741" s="53"/>
      <c r="QA741" s="53"/>
      <c r="QB741" s="53"/>
      <c r="QC741" s="53"/>
      <c r="QD741" s="53"/>
      <c r="QE741" s="53"/>
      <c r="QF741" s="53"/>
      <c r="QG741" s="53"/>
      <c r="QH741" s="53"/>
      <c r="QI741" s="53"/>
      <c r="QJ741" s="53"/>
      <c r="QK741" s="53"/>
      <c r="QL741" s="53"/>
      <c r="QM741" s="53"/>
      <c r="QN741" s="53"/>
      <c r="QO741" s="53"/>
      <c r="QP741" s="53"/>
      <c r="QQ741" s="53"/>
      <c r="QR741" s="53"/>
      <c r="QS741" s="53"/>
      <c r="QT741" s="53"/>
      <c r="QU741" s="53"/>
      <c r="QV741" s="53"/>
      <c r="QW741" s="53"/>
      <c r="QX741" s="53"/>
      <c r="QY741" s="53"/>
      <c r="QZ741" s="53"/>
      <c r="RA741" s="53"/>
      <c r="RB741" s="53"/>
      <c r="RC741" s="53"/>
      <c r="RD741" s="53"/>
      <c r="RE741" s="53"/>
      <c r="RF741" s="53"/>
      <c r="RG741" s="53"/>
      <c r="RH741" s="53"/>
      <c r="RI741" s="53"/>
      <c r="RJ741" s="53"/>
      <c r="RK741" s="53"/>
      <c r="RL741" s="53"/>
      <c r="RM741" s="53"/>
      <c r="RN741" s="53"/>
      <c r="RO741" s="53"/>
      <c r="RP741" s="53"/>
      <c r="RQ741" s="53"/>
      <c r="RR741" s="53"/>
      <c r="RS741" s="53"/>
      <c r="RT741" s="53"/>
      <c r="RU741" s="53"/>
      <c r="RV741" s="53"/>
      <c r="RW741" s="53"/>
      <c r="RX741" s="53"/>
      <c r="RY741" s="53"/>
      <c r="RZ741" s="53"/>
      <c r="SA741" s="53"/>
      <c r="SB741" s="53"/>
      <c r="SC741" s="53"/>
      <c r="SD741" s="53"/>
      <c r="SE741" s="53"/>
      <c r="SF741" s="53"/>
      <c r="SG741" s="53"/>
      <c r="SH741" s="53"/>
      <c r="SI741" s="53"/>
      <c r="SJ741" s="53"/>
      <c r="SK741" s="53"/>
      <c r="SL741" s="53"/>
      <c r="SM741" s="53"/>
      <c r="SN741" s="53"/>
      <c r="SO741" s="53"/>
      <c r="SP741" s="53"/>
      <c r="SQ741" s="53"/>
      <c r="SR741" s="53"/>
      <c r="SS741" s="53"/>
      <c r="ST741" s="53"/>
      <c r="SU741" s="53"/>
      <c r="SV741" s="53"/>
      <c r="SW741" s="53"/>
      <c r="SX741" s="53"/>
      <c r="SY741" s="53"/>
      <c r="SZ741" s="53"/>
      <c r="TA741" s="53"/>
      <c r="TB741" s="53"/>
      <c r="TC741" s="53"/>
      <c r="TD741" s="53"/>
      <c r="TE741" s="53"/>
      <c r="TF741" s="53"/>
      <c r="TG741" s="53"/>
      <c r="TH741" s="53"/>
      <c r="TI741" s="53"/>
      <c r="TJ741" s="53"/>
      <c r="TK741" s="53"/>
      <c r="TL741" s="53"/>
      <c r="TM741" s="53"/>
      <c r="TN741" s="53"/>
      <c r="TO741" s="53"/>
      <c r="TP741" s="53"/>
      <c r="TQ741" s="53"/>
      <c r="TR741" s="53"/>
      <c r="TS741" s="53"/>
      <c r="TT741" s="53"/>
      <c r="TU741" s="53"/>
      <c r="TV741" s="53"/>
      <c r="TW741" s="53"/>
      <c r="TX741" s="53"/>
      <c r="TY741" s="53"/>
      <c r="TZ741" s="53"/>
      <c r="UA741" s="53"/>
      <c r="UB741" s="53"/>
      <c r="UC741" s="53"/>
      <c r="UD741" s="53"/>
      <c r="UE741" s="53"/>
      <c r="UF741" s="53"/>
      <c r="UG741" s="53"/>
    </row>
    <row r="742" spans="12:553" s="19" customFormat="1" ht="15.75" customHeight="1" x14ac:dyDescent="0.2">
      <c r="L742" s="66"/>
      <c r="M742" s="66"/>
      <c r="N742" s="52"/>
      <c r="O742" s="53"/>
      <c r="P742" s="53"/>
      <c r="Q742" s="53"/>
      <c r="R742" s="53"/>
      <c r="S742" s="53"/>
      <c r="T742" s="53"/>
      <c r="U742" s="53"/>
      <c r="V742" s="53"/>
      <c r="W742" s="53"/>
      <c r="X742" s="53"/>
      <c r="Y742" s="53"/>
      <c r="Z742" s="53"/>
      <c r="AA742" s="53"/>
      <c r="AB742" s="53"/>
      <c r="AC742" s="53"/>
      <c r="AD742" s="53"/>
      <c r="AE742" s="53"/>
      <c r="AF742" s="53"/>
      <c r="AG742" s="53"/>
      <c r="AH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c r="BM742" s="53"/>
      <c r="BN742" s="53"/>
      <c r="BO742" s="53"/>
      <c r="BP742" s="53"/>
      <c r="BQ742" s="53"/>
      <c r="BR742" s="53"/>
      <c r="BS742" s="53"/>
      <c r="BT742" s="53"/>
      <c r="BU742" s="53"/>
      <c r="BV742" s="53"/>
      <c r="BW742" s="53"/>
      <c r="BX742" s="53"/>
      <c r="BY742" s="53"/>
      <c r="BZ742" s="53"/>
      <c r="CA742" s="53"/>
      <c r="CB742" s="53"/>
      <c r="CC742" s="53"/>
      <c r="CD742" s="53"/>
      <c r="CE742" s="53"/>
      <c r="CF742" s="53"/>
      <c r="CG742" s="53"/>
      <c r="CH742" s="53"/>
      <c r="CI742" s="53"/>
      <c r="CJ742" s="53"/>
      <c r="CK742" s="53"/>
      <c r="CL742" s="53"/>
      <c r="CM742" s="53"/>
      <c r="CN742" s="53"/>
      <c r="CO742" s="53"/>
      <c r="CP742" s="53"/>
      <c r="CQ742" s="53"/>
      <c r="CR742" s="53"/>
      <c r="CS742" s="53"/>
      <c r="CT742" s="53"/>
      <c r="CU742" s="53"/>
      <c r="CV742" s="53"/>
      <c r="CW742" s="53"/>
      <c r="CX742" s="53"/>
      <c r="CY742" s="53"/>
      <c r="CZ742" s="53"/>
      <c r="DA742" s="53"/>
      <c r="DB742" s="53"/>
      <c r="DC742" s="53"/>
      <c r="DD742" s="53"/>
      <c r="DE742" s="53"/>
      <c r="DF742" s="53"/>
      <c r="DG742" s="53"/>
      <c r="DH742" s="53"/>
      <c r="DI742" s="53"/>
      <c r="DJ742" s="53"/>
      <c r="DK742" s="53"/>
      <c r="DL742" s="53"/>
      <c r="DM742" s="53"/>
      <c r="DN742" s="53"/>
      <c r="DO742" s="53"/>
      <c r="DP742" s="53"/>
      <c r="DQ742" s="53"/>
      <c r="DR742" s="53"/>
      <c r="DS742" s="53"/>
      <c r="DT742" s="53"/>
      <c r="DU742" s="53"/>
      <c r="DV742" s="53"/>
      <c r="DW742" s="53"/>
      <c r="DX742" s="53"/>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3"/>
      <c r="FK742" s="53"/>
      <c r="FL742" s="53"/>
      <c r="FM742" s="53"/>
      <c r="FN742" s="53"/>
      <c r="FO742" s="53"/>
      <c r="FP742" s="53"/>
      <c r="FQ742" s="53"/>
      <c r="FR742" s="53"/>
      <c r="FS742" s="53"/>
      <c r="FT742" s="53"/>
      <c r="FU742" s="53"/>
      <c r="FV742" s="53"/>
      <c r="FW742" s="53"/>
      <c r="FX742" s="53"/>
      <c r="FY742" s="53"/>
      <c r="FZ742" s="53"/>
      <c r="GA742" s="53"/>
      <c r="GB742" s="53"/>
      <c r="GC742" s="53"/>
      <c r="GD742" s="53"/>
      <c r="GE742" s="53"/>
      <c r="GF742" s="53"/>
      <c r="GG742" s="53"/>
      <c r="GH742" s="53"/>
      <c r="GI742" s="53"/>
      <c r="GJ742" s="53"/>
      <c r="GK742" s="53"/>
      <c r="GL742" s="53"/>
      <c r="GM742" s="53"/>
      <c r="GN742" s="53"/>
      <c r="GO742" s="53"/>
      <c r="GP742" s="53"/>
      <c r="GQ742" s="53"/>
      <c r="GR742" s="53"/>
      <c r="GS742" s="53"/>
      <c r="GT742" s="53"/>
      <c r="GU742" s="53"/>
      <c r="GV742" s="53"/>
      <c r="GW742" s="53"/>
      <c r="GX742" s="53"/>
      <c r="GY742" s="53"/>
      <c r="GZ742" s="53"/>
      <c r="HA742" s="53"/>
      <c r="HB742" s="53"/>
      <c r="HC742" s="53"/>
      <c r="HD742" s="53"/>
      <c r="HE742" s="53"/>
      <c r="HF742" s="53"/>
      <c r="HG742" s="53"/>
      <c r="HH742" s="53"/>
      <c r="HI742" s="53"/>
      <c r="HJ742" s="53"/>
      <c r="HK742" s="53"/>
      <c r="HL742" s="53"/>
      <c r="HM742" s="53"/>
      <c r="HN742" s="53"/>
      <c r="HO742" s="53"/>
      <c r="HP742" s="53"/>
      <c r="HQ742" s="53"/>
      <c r="HR742" s="53"/>
      <c r="HS742" s="53"/>
      <c r="HT742" s="53"/>
      <c r="HU742" s="53"/>
      <c r="HV742" s="53"/>
      <c r="HW742" s="53"/>
      <c r="HX742" s="53"/>
      <c r="HY742" s="53"/>
      <c r="HZ742" s="53"/>
      <c r="IA742" s="53"/>
      <c r="IB742" s="53"/>
      <c r="IC742" s="53"/>
      <c r="ID742" s="53"/>
      <c r="IE742" s="53"/>
      <c r="IF742" s="53"/>
      <c r="IG742" s="53"/>
      <c r="IH742" s="53"/>
      <c r="II742" s="53"/>
      <c r="IJ742" s="53"/>
      <c r="IK742" s="53"/>
      <c r="IL742" s="53"/>
      <c r="IM742" s="53"/>
      <c r="IN742" s="53"/>
      <c r="IO742" s="53"/>
      <c r="IP742" s="53"/>
      <c r="IQ742" s="53"/>
      <c r="IR742" s="53"/>
      <c r="IS742" s="53"/>
      <c r="IT742" s="53"/>
      <c r="IU742" s="53"/>
      <c r="IV742" s="53"/>
      <c r="IW742" s="53"/>
      <c r="IX742" s="53"/>
      <c r="IY742" s="53"/>
      <c r="IZ742" s="53"/>
      <c r="JA742" s="53"/>
      <c r="JB742" s="53"/>
      <c r="JC742" s="53"/>
      <c r="JD742" s="53"/>
      <c r="JE742" s="53"/>
      <c r="JF742" s="53"/>
      <c r="JG742" s="53"/>
      <c r="JH742" s="53"/>
      <c r="JI742" s="53"/>
      <c r="JJ742" s="53"/>
      <c r="JK742" s="53"/>
      <c r="JL742" s="53"/>
      <c r="JM742" s="53"/>
      <c r="JN742" s="53"/>
      <c r="JO742" s="53"/>
      <c r="JP742" s="53"/>
      <c r="JQ742" s="53"/>
      <c r="JR742" s="53"/>
      <c r="JS742" s="53"/>
      <c r="JT742" s="53"/>
      <c r="JU742" s="53"/>
      <c r="JV742" s="53"/>
      <c r="JW742" s="53"/>
      <c r="JX742" s="53"/>
      <c r="JY742" s="53"/>
      <c r="JZ742" s="53"/>
      <c r="KA742" s="53"/>
      <c r="KB742" s="53"/>
      <c r="KC742" s="53"/>
      <c r="KD742" s="53"/>
      <c r="KE742" s="53"/>
      <c r="KF742" s="53"/>
      <c r="KG742" s="53"/>
      <c r="KH742" s="53"/>
      <c r="KI742" s="53"/>
      <c r="KJ742" s="53"/>
      <c r="KK742" s="53"/>
      <c r="KL742" s="53"/>
      <c r="KM742" s="53"/>
      <c r="KN742" s="53"/>
      <c r="KO742" s="53"/>
      <c r="KP742" s="53"/>
      <c r="KQ742" s="53"/>
      <c r="KR742" s="53"/>
      <c r="KS742" s="53"/>
      <c r="KT742" s="53"/>
      <c r="KU742" s="53"/>
      <c r="KV742" s="53"/>
      <c r="KW742" s="53"/>
      <c r="KX742" s="53"/>
      <c r="KY742" s="53"/>
      <c r="KZ742" s="53"/>
      <c r="LA742" s="53"/>
      <c r="LB742" s="53"/>
      <c r="LC742" s="53"/>
      <c r="LD742" s="53"/>
      <c r="LE742" s="53"/>
      <c r="LF742" s="53"/>
      <c r="LG742" s="53"/>
      <c r="LH742" s="53"/>
      <c r="LI742" s="53"/>
      <c r="LJ742" s="53"/>
      <c r="LK742" s="53"/>
      <c r="LL742" s="53"/>
      <c r="LM742" s="53"/>
      <c r="LN742" s="53"/>
      <c r="LO742" s="53"/>
      <c r="LP742" s="53"/>
      <c r="LQ742" s="53"/>
      <c r="LR742" s="53"/>
      <c r="LS742" s="53"/>
      <c r="LT742" s="53"/>
      <c r="LU742" s="53"/>
      <c r="LV742" s="53"/>
      <c r="LW742" s="53"/>
      <c r="LX742" s="53"/>
      <c r="LY742" s="53"/>
      <c r="LZ742" s="53"/>
      <c r="MA742" s="53"/>
      <c r="MB742" s="53"/>
      <c r="MC742" s="53"/>
      <c r="MD742" s="53"/>
      <c r="ME742" s="53"/>
      <c r="MF742" s="53"/>
      <c r="MG742" s="53"/>
      <c r="MH742" s="53"/>
      <c r="MI742" s="53"/>
      <c r="MJ742" s="53"/>
      <c r="MK742" s="53"/>
      <c r="ML742" s="53"/>
      <c r="MM742" s="53"/>
      <c r="MN742" s="53"/>
      <c r="MO742" s="53"/>
      <c r="MP742" s="53"/>
      <c r="MQ742" s="53"/>
      <c r="MR742" s="53"/>
      <c r="MS742" s="53"/>
      <c r="MT742" s="53"/>
      <c r="MU742" s="53"/>
      <c r="MV742" s="53"/>
      <c r="MW742" s="53"/>
      <c r="MX742" s="53"/>
      <c r="MY742" s="53"/>
      <c r="MZ742" s="53"/>
      <c r="NA742" s="53"/>
      <c r="NB742" s="53"/>
      <c r="NC742" s="53"/>
      <c r="ND742" s="53"/>
      <c r="NE742" s="53"/>
      <c r="NF742" s="53"/>
      <c r="NG742" s="53"/>
      <c r="NH742" s="53"/>
      <c r="NI742" s="53"/>
      <c r="NJ742" s="53"/>
      <c r="NK742" s="53"/>
      <c r="NL742" s="53"/>
      <c r="NM742" s="53"/>
      <c r="NN742" s="53"/>
      <c r="NO742" s="53"/>
      <c r="NP742" s="53"/>
      <c r="NQ742" s="53"/>
      <c r="NR742" s="53"/>
      <c r="NS742" s="53"/>
      <c r="NT742" s="53"/>
      <c r="NU742" s="53"/>
      <c r="NV742" s="53"/>
      <c r="NW742" s="53"/>
      <c r="NX742" s="53"/>
      <c r="NY742" s="53"/>
      <c r="NZ742" s="53"/>
      <c r="OA742" s="53"/>
      <c r="OB742" s="53"/>
      <c r="OC742" s="53"/>
      <c r="OD742" s="53"/>
      <c r="OE742" s="53"/>
      <c r="OF742" s="53"/>
      <c r="OG742" s="53"/>
      <c r="OH742" s="53"/>
      <c r="OI742" s="53"/>
      <c r="OJ742" s="53"/>
      <c r="OK742" s="53"/>
      <c r="OL742" s="53"/>
      <c r="OM742" s="53"/>
      <c r="ON742" s="53"/>
      <c r="OO742" s="53"/>
      <c r="OP742" s="53"/>
      <c r="OQ742" s="53"/>
      <c r="OR742" s="53"/>
      <c r="OS742" s="53"/>
      <c r="OT742" s="53"/>
      <c r="OU742" s="53"/>
      <c r="OV742" s="53"/>
      <c r="OW742" s="53"/>
      <c r="OX742" s="53"/>
      <c r="OY742" s="53"/>
      <c r="OZ742" s="53"/>
      <c r="PA742" s="53"/>
      <c r="PB742" s="53"/>
      <c r="PC742" s="53"/>
      <c r="PD742" s="53"/>
      <c r="PE742" s="53"/>
      <c r="PF742" s="53"/>
      <c r="PG742" s="53"/>
      <c r="PH742" s="53"/>
      <c r="PI742" s="53"/>
      <c r="PJ742" s="53"/>
      <c r="PK742" s="53"/>
      <c r="PL742" s="53"/>
      <c r="PM742" s="53"/>
      <c r="PN742" s="53"/>
      <c r="PO742" s="53"/>
      <c r="PP742" s="53"/>
      <c r="PQ742" s="53"/>
      <c r="PR742" s="53"/>
      <c r="PS742" s="53"/>
      <c r="PT742" s="53"/>
      <c r="PU742" s="53"/>
      <c r="PV742" s="53"/>
      <c r="PW742" s="53"/>
      <c r="PX742" s="53"/>
      <c r="PY742" s="53"/>
      <c r="PZ742" s="53"/>
      <c r="QA742" s="53"/>
      <c r="QB742" s="53"/>
      <c r="QC742" s="53"/>
      <c r="QD742" s="53"/>
      <c r="QE742" s="53"/>
      <c r="QF742" s="53"/>
      <c r="QG742" s="53"/>
      <c r="QH742" s="53"/>
      <c r="QI742" s="53"/>
      <c r="QJ742" s="53"/>
      <c r="QK742" s="53"/>
      <c r="QL742" s="53"/>
      <c r="QM742" s="53"/>
      <c r="QN742" s="53"/>
      <c r="QO742" s="53"/>
      <c r="QP742" s="53"/>
      <c r="QQ742" s="53"/>
      <c r="QR742" s="53"/>
      <c r="QS742" s="53"/>
      <c r="QT742" s="53"/>
      <c r="QU742" s="53"/>
      <c r="QV742" s="53"/>
      <c r="QW742" s="53"/>
      <c r="QX742" s="53"/>
      <c r="QY742" s="53"/>
      <c r="QZ742" s="53"/>
      <c r="RA742" s="53"/>
      <c r="RB742" s="53"/>
      <c r="RC742" s="53"/>
      <c r="RD742" s="53"/>
      <c r="RE742" s="53"/>
      <c r="RF742" s="53"/>
      <c r="RG742" s="53"/>
      <c r="RH742" s="53"/>
      <c r="RI742" s="53"/>
      <c r="RJ742" s="53"/>
      <c r="RK742" s="53"/>
      <c r="RL742" s="53"/>
      <c r="RM742" s="53"/>
      <c r="RN742" s="53"/>
      <c r="RO742" s="53"/>
      <c r="RP742" s="53"/>
      <c r="RQ742" s="53"/>
      <c r="RR742" s="53"/>
      <c r="RS742" s="53"/>
      <c r="RT742" s="53"/>
      <c r="RU742" s="53"/>
      <c r="RV742" s="53"/>
      <c r="RW742" s="53"/>
      <c r="RX742" s="53"/>
      <c r="RY742" s="53"/>
      <c r="RZ742" s="53"/>
      <c r="SA742" s="53"/>
      <c r="SB742" s="53"/>
      <c r="SC742" s="53"/>
      <c r="SD742" s="53"/>
      <c r="SE742" s="53"/>
      <c r="SF742" s="53"/>
      <c r="SG742" s="53"/>
      <c r="SH742" s="53"/>
      <c r="SI742" s="53"/>
      <c r="SJ742" s="53"/>
      <c r="SK742" s="53"/>
      <c r="SL742" s="53"/>
      <c r="SM742" s="53"/>
      <c r="SN742" s="53"/>
      <c r="SO742" s="53"/>
      <c r="SP742" s="53"/>
      <c r="SQ742" s="53"/>
      <c r="SR742" s="53"/>
      <c r="SS742" s="53"/>
      <c r="ST742" s="53"/>
      <c r="SU742" s="53"/>
      <c r="SV742" s="53"/>
      <c r="SW742" s="53"/>
      <c r="SX742" s="53"/>
      <c r="SY742" s="53"/>
      <c r="SZ742" s="53"/>
      <c r="TA742" s="53"/>
      <c r="TB742" s="53"/>
      <c r="TC742" s="53"/>
      <c r="TD742" s="53"/>
      <c r="TE742" s="53"/>
      <c r="TF742" s="53"/>
      <c r="TG742" s="53"/>
      <c r="TH742" s="53"/>
      <c r="TI742" s="53"/>
      <c r="TJ742" s="53"/>
      <c r="TK742" s="53"/>
      <c r="TL742" s="53"/>
      <c r="TM742" s="53"/>
      <c r="TN742" s="53"/>
      <c r="TO742" s="53"/>
      <c r="TP742" s="53"/>
      <c r="TQ742" s="53"/>
      <c r="TR742" s="53"/>
      <c r="TS742" s="53"/>
      <c r="TT742" s="53"/>
      <c r="TU742" s="53"/>
      <c r="TV742" s="53"/>
      <c r="TW742" s="53"/>
      <c r="TX742" s="53"/>
      <c r="TY742" s="53"/>
      <c r="TZ742" s="53"/>
      <c r="UA742" s="53"/>
      <c r="UB742" s="53"/>
      <c r="UC742" s="53"/>
      <c r="UD742" s="53"/>
      <c r="UE742" s="53"/>
      <c r="UF742" s="53"/>
      <c r="UG742" s="53"/>
    </row>
    <row r="743" spans="12:553" s="19" customFormat="1" ht="15.75" customHeight="1" x14ac:dyDescent="0.2">
      <c r="L743" s="66"/>
      <c r="M743" s="66"/>
      <c r="N743" s="52"/>
      <c r="O743" s="53"/>
      <c r="P743" s="53"/>
      <c r="Q743" s="53"/>
      <c r="R743" s="53"/>
      <c r="S743" s="53"/>
      <c r="T743" s="53"/>
      <c r="U743" s="53"/>
      <c r="V743" s="53"/>
      <c r="W743" s="53"/>
      <c r="X743" s="53"/>
      <c r="Y743" s="53"/>
      <c r="Z743" s="53"/>
      <c r="AA743" s="53"/>
      <c r="AB743" s="53"/>
      <c r="AC743" s="53"/>
      <c r="AD743" s="53"/>
      <c r="AE743" s="53"/>
      <c r="AF743" s="53"/>
      <c r="AG743" s="53"/>
      <c r="AH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c r="BM743" s="53"/>
      <c r="BN743" s="53"/>
      <c r="BO743" s="53"/>
      <c r="BP743" s="53"/>
      <c r="BQ743" s="53"/>
      <c r="BR743" s="53"/>
      <c r="BS743" s="53"/>
      <c r="BT743" s="53"/>
      <c r="BU743" s="53"/>
      <c r="BV743" s="53"/>
      <c r="BW743" s="53"/>
      <c r="BX743" s="53"/>
      <c r="BY743" s="53"/>
      <c r="BZ743" s="53"/>
      <c r="CA743" s="53"/>
      <c r="CB743" s="53"/>
      <c r="CC743" s="53"/>
      <c r="CD743" s="53"/>
      <c r="CE743" s="53"/>
      <c r="CF743" s="53"/>
      <c r="CG743" s="53"/>
      <c r="CH743" s="53"/>
      <c r="CI743" s="53"/>
      <c r="CJ743" s="53"/>
      <c r="CK743" s="53"/>
      <c r="CL743" s="53"/>
      <c r="CM743" s="53"/>
      <c r="CN743" s="53"/>
      <c r="CO743" s="53"/>
      <c r="CP743" s="53"/>
      <c r="CQ743" s="53"/>
      <c r="CR743" s="53"/>
      <c r="CS743" s="53"/>
      <c r="CT743" s="53"/>
      <c r="CU743" s="53"/>
      <c r="CV743" s="53"/>
      <c r="CW743" s="53"/>
      <c r="CX743" s="53"/>
      <c r="CY743" s="53"/>
      <c r="CZ743" s="53"/>
      <c r="DA743" s="53"/>
      <c r="DB743" s="53"/>
      <c r="DC743" s="53"/>
      <c r="DD743" s="53"/>
      <c r="DE743" s="53"/>
      <c r="DF743" s="53"/>
      <c r="DG743" s="53"/>
      <c r="DH743" s="53"/>
      <c r="DI743" s="53"/>
      <c r="DJ743" s="53"/>
      <c r="DK743" s="53"/>
      <c r="DL743" s="53"/>
      <c r="DM743" s="53"/>
      <c r="DN743" s="53"/>
      <c r="DO743" s="53"/>
      <c r="DP743" s="53"/>
      <c r="DQ743" s="53"/>
      <c r="DR743" s="53"/>
      <c r="DS743" s="53"/>
      <c r="DT743" s="53"/>
      <c r="DU743" s="53"/>
      <c r="DV743" s="53"/>
      <c r="DW743" s="53"/>
      <c r="DX743" s="53"/>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3"/>
      <c r="FK743" s="53"/>
      <c r="FL743" s="53"/>
      <c r="FM743" s="53"/>
      <c r="FN743" s="53"/>
      <c r="FO743" s="53"/>
      <c r="FP743" s="53"/>
      <c r="FQ743" s="53"/>
      <c r="FR743" s="53"/>
      <c r="FS743" s="53"/>
      <c r="FT743" s="53"/>
      <c r="FU743" s="53"/>
      <c r="FV743" s="53"/>
      <c r="FW743" s="53"/>
      <c r="FX743" s="53"/>
      <c r="FY743" s="53"/>
      <c r="FZ743" s="53"/>
      <c r="GA743" s="53"/>
      <c r="GB743" s="53"/>
      <c r="GC743" s="53"/>
      <c r="GD743" s="53"/>
      <c r="GE743" s="53"/>
      <c r="GF743" s="53"/>
      <c r="GG743" s="53"/>
      <c r="GH743" s="53"/>
      <c r="GI743" s="53"/>
      <c r="GJ743" s="53"/>
      <c r="GK743" s="53"/>
      <c r="GL743" s="53"/>
      <c r="GM743" s="53"/>
      <c r="GN743" s="53"/>
      <c r="GO743" s="53"/>
      <c r="GP743" s="53"/>
      <c r="GQ743" s="53"/>
      <c r="GR743" s="53"/>
      <c r="GS743" s="53"/>
      <c r="GT743" s="53"/>
      <c r="GU743" s="53"/>
      <c r="GV743" s="53"/>
      <c r="GW743" s="53"/>
      <c r="GX743" s="53"/>
      <c r="GY743" s="53"/>
      <c r="GZ743" s="53"/>
      <c r="HA743" s="53"/>
      <c r="HB743" s="53"/>
      <c r="HC743" s="53"/>
      <c r="HD743" s="53"/>
      <c r="HE743" s="53"/>
      <c r="HF743" s="53"/>
      <c r="HG743" s="53"/>
      <c r="HH743" s="53"/>
      <c r="HI743" s="53"/>
      <c r="HJ743" s="53"/>
      <c r="HK743" s="53"/>
      <c r="HL743" s="53"/>
      <c r="HM743" s="53"/>
      <c r="HN743" s="53"/>
      <c r="HO743" s="53"/>
      <c r="HP743" s="53"/>
      <c r="HQ743" s="53"/>
      <c r="HR743" s="53"/>
      <c r="HS743" s="53"/>
      <c r="HT743" s="53"/>
      <c r="HU743" s="53"/>
      <c r="HV743" s="53"/>
      <c r="HW743" s="53"/>
      <c r="HX743" s="53"/>
      <c r="HY743" s="53"/>
      <c r="HZ743" s="53"/>
      <c r="IA743" s="53"/>
      <c r="IB743" s="53"/>
      <c r="IC743" s="53"/>
      <c r="ID743" s="53"/>
      <c r="IE743" s="53"/>
      <c r="IF743" s="53"/>
      <c r="IG743" s="53"/>
      <c r="IH743" s="53"/>
      <c r="II743" s="53"/>
      <c r="IJ743" s="53"/>
      <c r="IK743" s="53"/>
      <c r="IL743" s="53"/>
      <c r="IM743" s="53"/>
      <c r="IN743" s="53"/>
      <c r="IO743" s="53"/>
      <c r="IP743" s="53"/>
      <c r="IQ743" s="53"/>
      <c r="IR743" s="53"/>
      <c r="IS743" s="53"/>
      <c r="IT743" s="53"/>
      <c r="IU743" s="53"/>
      <c r="IV743" s="53"/>
      <c r="IW743" s="53"/>
      <c r="IX743" s="53"/>
      <c r="IY743" s="53"/>
      <c r="IZ743" s="53"/>
      <c r="JA743" s="53"/>
      <c r="JB743" s="53"/>
      <c r="JC743" s="53"/>
      <c r="JD743" s="53"/>
      <c r="JE743" s="53"/>
      <c r="JF743" s="53"/>
      <c r="JG743" s="53"/>
      <c r="JH743" s="53"/>
      <c r="JI743" s="53"/>
      <c r="JJ743" s="53"/>
      <c r="JK743" s="53"/>
      <c r="JL743" s="53"/>
      <c r="JM743" s="53"/>
      <c r="JN743" s="53"/>
      <c r="JO743" s="53"/>
      <c r="JP743" s="53"/>
      <c r="JQ743" s="53"/>
      <c r="JR743" s="53"/>
      <c r="JS743" s="53"/>
      <c r="JT743" s="53"/>
      <c r="JU743" s="53"/>
      <c r="JV743" s="53"/>
      <c r="JW743" s="53"/>
      <c r="JX743" s="53"/>
      <c r="JY743" s="53"/>
      <c r="JZ743" s="53"/>
      <c r="KA743" s="53"/>
      <c r="KB743" s="53"/>
      <c r="KC743" s="53"/>
      <c r="KD743" s="53"/>
      <c r="KE743" s="53"/>
      <c r="KF743" s="53"/>
      <c r="KG743" s="53"/>
      <c r="KH743" s="53"/>
      <c r="KI743" s="53"/>
      <c r="KJ743" s="53"/>
      <c r="KK743" s="53"/>
      <c r="KL743" s="53"/>
      <c r="KM743" s="53"/>
      <c r="KN743" s="53"/>
      <c r="KO743" s="53"/>
      <c r="KP743" s="53"/>
      <c r="KQ743" s="53"/>
      <c r="KR743" s="53"/>
      <c r="KS743" s="53"/>
      <c r="KT743" s="53"/>
      <c r="KU743" s="53"/>
      <c r="KV743" s="53"/>
      <c r="KW743" s="53"/>
      <c r="KX743" s="53"/>
      <c r="KY743" s="53"/>
      <c r="KZ743" s="53"/>
      <c r="LA743" s="53"/>
      <c r="LB743" s="53"/>
      <c r="LC743" s="53"/>
      <c r="LD743" s="53"/>
      <c r="LE743" s="53"/>
      <c r="LF743" s="53"/>
      <c r="LG743" s="53"/>
      <c r="LH743" s="53"/>
      <c r="LI743" s="53"/>
      <c r="LJ743" s="53"/>
      <c r="LK743" s="53"/>
      <c r="LL743" s="53"/>
      <c r="LM743" s="53"/>
      <c r="LN743" s="53"/>
      <c r="LO743" s="53"/>
      <c r="LP743" s="53"/>
      <c r="LQ743" s="53"/>
      <c r="LR743" s="53"/>
      <c r="LS743" s="53"/>
      <c r="LT743" s="53"/>
      <c r="LU743" s="53"/>
      <c r="LV743" s="53"/>
      <c r="LW743" s="53"/>
      <c r="LX743" s="53"/>
      <c r="LY743" s="53"/>
      <c r="LZ743" s="53"/>
      <c r="MA743" s="53"/>
      <c r="MB743" s="53"/>
      <c r="MC743" s="53"/>
      <c r="MD743" s="53"/>
      <c r="ME743" s="53"/>
      <c r="MF743" s="53"/>
      <c r="MG743" s="53"/>
      <c r="MH743" s="53"/>
      <c r="MI743" s="53"/>
      <c r="MJ743" s="53"/>
      <c r="MK743" s="53"/>
      <c r="ML743" s="53"/>
      <c r="MM743" s="53"/>
      <c r="MN743" s="53"/>
      <c r="MO743" s="53"/>
      <c r="MP743" s="53"/>
      <c r="MQ743" s="53"/>
      <c r="MR743" s="53"/>
      <c r="MS743" s="53"/>
      <c r="MT743" s="53"/>
      <c r="MU743" s="53"/>
      <c r="MV743" s="53"/>
      <c r="MW743" s="53"/>
      <c r="MX743" s="53"/>
      <c r="MY743" s="53"/>
      <c r="MZ743" s="53"/>
      <c r="NA743" s="53"/>
      <c r="NB743" s="53"/>
      <c r="NC743" s="53"/>
      <c r="ND743" s="53"/>
      <c r="NE743" s="53"/>
      <c r="NF743" s="53"/>
      <c r="NG743" s="53"/>
      <c r="NH743" s="53"/>
      <c r="NI743" s="53"/>
      <c r="NJ743" s="53"/>
      <c r="NK743" s="53"/>
      <c r="NL743" s="53"/>
      <c r="NM743" s="53"/>
      <c r="NN743" s="53"/>
      <c r="NO743" s="53"/>
      <c r="NP743" s="53"/>
      <c r="NQ743" s="53"/>
      <c r="NR743" s="53"/>
      <c r="NS743" s="53"/>
      <c r="NT743" s="53"/>
      <c r="NU743" s="53"/>
      <c r="NV743" s="53"/>
      <c r="NW743" s="53"/>
      <c r="NX743" s="53"/>
      <c r="NY743" s="53"/>
      <c r="NZ743" s="53"/>
      <c r="OA743" s="53"/>
      <c r="OB743" s="53"/>
      <c r="OC743" s="53"/>
      <c r="OD743" s="53"/>
      <c r="OE743" s="53"/>
      <c r="OF743" s="53"/>
      <c r="OG743" s="53"/>
      <c r="OH743" s="53"/>
      <c r="OI743" s="53"/>
      <c r="OJ743" s="53"/>
      <c r="OK743" s="53"/>
      <c r="OL743" s="53"/>
      <c r="OM743" s="53"/>
      <c r="ON743" s="53"/>
      <c r="OO743" s="53"/>
      <c r="OP743" s="53"/>
      <c r="OQ743" s="53"/>
      <c r="OR743" s="53"/>
      <c r="OS743" s="53"/>
      <c r="OT743" s="53"/>
      <c r="OU743" s="53"/>
      <c r="OV743" s="53"/>
      <c r="OW743" s="53"/>
      <c r="OX743" s="53"/>
      <c r="OY743" s="53"/>
      <c r="OZ743" s="53"/>
      <c r="PA743" s="53"/>
      <c r="PB743" s="53"/>
      <c r="PC743" s="53"/>
      <c r="PD743" s="53"/>
      <c r="PE743" s="53"/>
      <c r="PF743" s="53"/>
      <c r="PG743" s="53"/>
      <c r="PH743" s="53"/>
      <c r="PI743" s="53"/>
      <c r="PJ743" s="53"/>
      <c r="PK743" s="53"/>
      <c r="PL743" s="53"/>
      <c r="PM743" s="53"/>
      <c r="PN743" s="53"/>
      <c r="PO743" s="53"/>
      <c r="PP743" s="53"/>
      <c r="PQ743" s="53"/>
      <c r="PR743" s="53"/>
      <c r="PS743" s="53"/>
      <c r="PT743" s="53"/>
      <c r="PU743" s="53"/>
      <c r="PV743" s="53"/>
      <c r="PW743" s="53"/>
      <c r="PX743" s="53"/>
      <c r="PY743" s="53"/>
      <c r="PZ743" s="53"/>
      <c r="QA743" s="53"/>
      <c r="QB743" s="53"/>
      <c r="QC743" s="53"/>
      <c r="QD743" s="53"/>
      <c r="QE743" s="53"/>
      <c r="QF743" s="53"/>
      <c r="QG743" s="53"/>
      <c r="QH743" s="53"/>
      <c r="QI743" s="53"/>
      <c r="QJ743" s="53"/>
      <c r="QK743" s="53"/>
      <c r="QL743" s="53"/>
      <c r="QM743" s="53"/>
      <c r="QN743" s="53"/>
      <c r="QO743" s="53"/>
      <c r="QP743" s="53"/>
      <c r="QQ743" s="53"/>
      <c r="QR743" s="53"/>
      <c r="QS743" s="53"/>
      <c r="QT743" s="53"/>
      <c r="QU743" s="53"/>
      <c r="QV743" s="53"/>
      <c r="QW743" s="53"/>
      <c r="QX743" s="53"/>
      <c r="QY743" s="53"/>
      <c r="QZ743" s="53"/>
      <c r="RA743" s="53"/>
      <c r="RB743" s="53"/>
      <c r="RC743" s="53"/>
      <c r="RD743" s="53"/>
      <c r="RE743" s="53"/>
      <c r="RF743" s="53"/>
      <c r="RG743" s="53"/>
      <c r="RH743" s="53"/>
      <c r="RI743" s="53"/>
      <c r="RJ743" s="53"/>
      <c r="RK743" s="53"/>
      <c r="RL743" s="53"/>
      <c r="RM743" s="53"/>
      <c r="RN743" s="53"/>
      <c r="RO743" s="53"/>
      <c r="RP743" s="53"/>
      <c r="RQ743" s="53"/>
      <c r="RR743" s="53"/>
      <c r="RS743" s="53"/>
      <c r="RT743" s="53"/>
      <c r="RU743" s="53"/>
      <c r="RV743" s="53"/>
      <c r="RW743" s="53"/>
      <c r="RX743" s="53"/>
      <c r="RY743" s="53"/>
      <c r="RZ743" s="53"/>
      <c r="SA743" s="53"/>
      <c r="SB743" s="53"/>
      <c r="SC743" s="53"/>
      <c r="SD743" s="53"/>
      <c r="SE743" s="53"/>
      <c r="SF743" s="53"/>
      <c r="SG743" s="53"/>
      <c r="SH743" s="53"/>
      <c r="SI743" s="53"/>
      <c r="SJ743" s="53"/>
      <c r="SK743" s="53"/>
      <c r="SL743" s="53"/>
      <c r="SM743" s="53"/>
      <c r="SN743" s="53"/>
      <c r="SO743" s="53"/>
      <c r="SP743" s="53"/>
      <c r="SQ743" s="53"/>
      <c r="SR743" s="53"/>
      <c r="SS743" s="53"/>
      <c r="ST743" s="53"/>
      <c r="SU743" s="53"/>
      <c r="SV743" s="53"/>
      <c r="SW743" s="53"/>
      <c r="SX743" s="53"/>
      <c r="SY743" s="53"/>
      <c r="SZ743" s="53"/>
      <c r="TA743" s="53"/>
      <c r="TB743" s="53"/>
      <c r="TC743" s="53"/>
      <c r="TD743" s="53"/>
      <c r="TE743" s="53"/>
      <c r="TF743" s="53"/>
      <c r="TG743" s="53"/>
      <c r="TH743" s="53"/>
      <c r="TI743" s="53"/>
      <c r="TJ743" s="53"/>
      <c r="TK743" s="53"/>
      <c r="TL743" s="53"/>
      <c r="TM743" s="53"/>
      <c r="TN743" s="53"/>
      <c r="TO743" s="53"/>
      <c r="TP743" s="53"/>
      <c r="TQ743" s="53"/>
      <c r="TR743" s="53"/>
      <c r="TS743" s="53"/>
      <c r="TT743" s="53"/>
      <c r="TU743" s="53"/>
      <c r="TV743" s="53"/>
      <c r="TW743" s="53"/>
      <c r="TX743" s="53"/>
      <c r="TY743" s="53"/>
      <c r="TZ743" s="53"/>
      <c r="UA743" s="53"/>
      <c r="UB743" s="53"/>
      <c r="UC743" s="53"/>
      <c r="UD743" s="53"/>
      <c r="UE743" s="53"/>
      <c r="UF743" s="53"/>
      <c r="UG743" s="53"/>
    </row>
    <row r="744" spans="12:553" s="19" customFormat="1" ht="15.75" customHeight="1" x14ac:dyDescent="0.2">
      <c r="L744" s="66"/>
      <c r="M744" s="66"/>
      <c r="N744" s="52"/>
      <c r="O744" s="53"/>
      <c r="P744" s="53"/>
      <c r="Q744" s="53"/>
      <c r="R744" s="53"/>
      <c r="S744" s="53"/>
      <c r="T744" s="53"/>
      <c r="U744" s="53"/>
      <c r="V744" s="53"/>
      <c r="W744" s="53"/>
      <c r="X744" s="53"/>
      <c r="Y744" s="53"/>
      <c r="Z744" s="53"/>
      <c r="AA744" s="53"/>
      <c r="AB744" s="53"/>
      <c r="AC744" s="53"/>
      <c r="AD744" s="53"/>
      <c r="AE744" s="53"/>
      <c r="AF744" s="53"/>
      <c r="AG744" s="53"/>
      <c r="AH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c r="BM744" s="53"/>
      <c r="BN744" s="53"/>
      <c r="BO744" s="53"/>
      <c r="BP744" s="53"/>
      <c r="BQ744" s="53"/>
      <c r="BR744" s="53"/>
      <c r="BS744" s="53"/>
      <c r="BT744" s="53"/>
      <c r="BU744" s="53"/>
      <c r="BV744" s="53"/>
      <c r="BW744" s="53"/>
      <c r="BX744" s="53"/>
      <c r="BY744" s="53"/>
      <c r="BZ744" s="53"/>
      <c r="CA744" s="53"/>
      <c r="CB744" s="53"/>
      <c r="CC744" s="53"/>
      <c r="CD744" s="53"/>
      <c r="CE744" s="53"/>
      <c r="CF744" s="53"/>
      <c r="CG744" s="53"/>
      <c r="CH744" s="53"/>
      <c r="CI744" s="53"/>
      <c r="CJ744" s="53"/>
      <c r="CK744" s="53"/>
      <c r="CL744" s="53"/>
      <c r="CM744" s="53"/>
      <c r="CN744" s="53"/>
      <c r="CO744" s="53"/>
      <c r="CP744" s="53"/>
      <c r="CQ744" s="53"/>
      <c r="CR744" s="53"/>
      <c r="CS744" s="53"/>
      <c r="CT744" s="53"/>
      <c r="CU744" s="53"/>
      <c r="CV744" s="53"/>
      <c r="CW744" s="53"/>
      <c r="CX744" s="53"/>
      <c r="CY744" s="53"/>
      <c r="CZ744" s="53"/>
      <c r="DA744" s="53"/>
      <c r="DB744" s="53"/>
      <c r="DC744" s="53"/>
      <c r="DD744" s="53"/>
      <c r="DE744" s="53"/>
      <c r="DF744" s="53"/>
      <c r="DG744" s="53"/>
      <c r="DH744" s="53"/>
      <c r="DI744" s="53"/>
      <c r="DJ744" s="53"/>
      <c r="DK744" s="53"/>
      <c r="DL744" s="53"/>
      <c r="DM744" s="53"/>
      <c r="DN744" s="53"/>
      <c r="DO744" s="53"/>
      <c r="DP744" s="53"/>
      <c r="DQ744" s="53"/>
      <c r="DR744" s="53"/>
      <c r="DS744" s="53"/>
      <c r="DT744" s="53"/>
      <c r="DU744" s="53"/>
      <c r="DV744" s="53"/>
      <c r="DW744" s="53"/>
      <c r="DX744" s="53"/>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3"/>
      <c r="FK744" s="53"/>
      <c r="FL744" s="53"/>
      <c r="FM744" s="53"/>
      <c r="FN744" s="53"/>
      <c r="FO744" s="53"/>
      <c r="FP744" s="53"/>
      <c r="FQ744" s="53"/>
      <c r="FR744" s="53"/>
      <c r="FS744" s="53"/>
      <c r="FT744" s="53"/>
      <c r="FU744" s="53"/>
      <c r="FV744" s="53"/>
      <c r="FW744" s="53"/>
      <c r="FX744" s="53"/>
      <c r="FY744" s="53"/>
      <c r="FZ744" s="53"/>
      <c r="GA744" s="53"/>
      <c r="GB744" s="53"/>
      <c r="GC744" s="53"/>
      <c r="GD744" s="53"/>
      <c r="GE744" s="53"/>
      <c r="GF744" s="53"/>
      <c r="GG744" s="53"/>
      <c r="GH744" s="53"/>
      <c r="GI744" s="53"/>
      <c r="GJ744" s="53"/>
      <c r="GK744" s="53"/>
      <c r="GL744" s="53"/>
      <c r="GM744" s="53"/>
      <c r="GN744" s="53"/>
      <c r="GO744" s="53"/>
      <c r="GP744" s="53"/>
      <c r="GQ744" s="53"/>
      <c r="GR744" s="53"/>
      <c r="GS744" s="53"/>
      <c r="GT744" s="53"/>
      <c r="GU744" s="53"/>
      <c r="GV744" s="53"/>
      <c r="GW744" s="53"/>
      <c r="GX744" s="53"/>
      <c r="GY744" s="53"/>
      <c r="GZ744" s="53"/>
      <c r="HA744" s="53"/>
      <c r="HB744" s="53"/>
      <c r="HC744" s="53"/>
      <c r="HD744" s="53"/>
      <c r="HE744" s="53"/>
      <c r="HF744" s="53"/>
      <c r="HG744" s="53"/>
      <c r="HH744" s="53"/>
      <c r="HI744" s="53"/>
      <c r="HJ744" s="53"/>
      <c r="HK744" s="53"/>
      <c r="HL744" s="53"/>
      <c r="HM744" s="53"/>
      <c r="HN744" s="53"/>
      <c r="HO744" s="53"/>
      <c r="HP744" s="53"/>
      <c r="HQ744" s="53"/>
      <c r="HR744" s="53"/>
      <c r="HS744" s="53"/>
      <c r="HT744" s="53"/>
      <c r="HU744" s="53"/>
      <c r="HV744" s="53"/>
      <c r="HW744" s="53"/>
      <c r="HX744" s="53"/>
      <c r="HY744" s="53"/>
      <c r="HZ744" s="53"/>
      <c r="IA744" s="53"/>
      <c r="IB744" s="53"/>
      <c r="IC744" s="53"/>
      <c r="ID744" s="53"/>
      <c r="IE744" s="53"/>
      <c r="IF744" s="53"/>
      <c r="IG744" s="53"/>
      <c r="IH744" s="53"/>
      <c r="II744" s="53"/>
      <c r="IJ744" s="53"/>
      <c r="IK744" s="53"/>
      <c r="IL744" s="53"/>
      <c r="IM744" s="53"/>
      <c r="IN744" s="53"/>
      <c r="IO744" s="53"/>
      <c r="IP744" s="53"/>
      <c r="IQ744" s="53"/>
      <c r="IR744" s="53"/>
      <c r="IS744" s="53"/>
      <c r="IT744" s="53"/>
      <c r="IU744" s="53"/>
      <c r="IV744" s="53"/>
      <c r="IW744" s="53"/>
      <c r="IX744" s="53"/>
      <c r="IY744" s="53"/>
      <c r="IZ744" s="53"/>
      <c r="JA744" s="53"/>
      <c r="JB744" s="53"/>
      <c r="JC744" s="53"/>
      <c r="JD744" s="53"/>
      <c r="JE744" s="53"/>
      <c r="JF744" s="53"/>
      <c r="JG744" s="53"/>
      <c r="JH744" s="53"/>
      <c r="JI744" s="53"/>
      <c r="JJ744" s="53"/>
      <c r="JK744" s="53"/>
      <c r="JL744" s="53"/>
      <c r="JM744" s="53"/>
      <c r="JN744" s="53"/>
      <c r="JO744" s="53"/>
      <c r="JP744" s="53"/>
      <c r="JQ744" s="53"/>
      <c r="JR744" s="53"/>
      <c r="JS744" s="53"/>
      <c r="JT744" s="53"/>
      <c r="JU744" s="53"/>
      <c r="JV744" s="53"/>
      <c r="JW744" s="53"/>
      <c r="JX744" s="53"/>
      <c r="JY744" s="53"/>
      <c r="JZ744" s="53"/>
      <c r="KA744" s="53"/>
      <c r="KB744" s="53"/>
      <c r="KC744" s="53"/>
      <c r="KD744" s="53"/>
      <c r="KE744" s="53"/>
      <c r="KF744" s="53"/>
      <c r="KG744" s="53"/>
      <c r="KH744" s="53"/>
      <c r="KI744" s="53"/>
      <c r="KJ744" s="53"/>
      <c r="KK744" s="53"/>
      <c r="KL744" s="53"/>
      <c r="KM744" s="53"/>
      <c r="KN744" s="53"/>
      <c r="KO744" s="53"/>
      <c r="KP744" s="53"/>
      <c r="KQ744" s="53"/>
      <c r="KR744" s="53"/>
      <c r="KS744" s="53"/>
      <c r="KT744" s="53"/>
      <c r="KU744" s="53"/>
      <c r="KV744" s="53"/>
      <c r="KW744" s="53"/>
      <c r="KX744" s="53"/>
      <c r="KY744" s="53"/>
      <c r="KZ744" s="53"/>
      <c r="LA744" s="53"/>
      <c r="LB744" s="53"/>
      <c r="LC744" s="53"/>
      <c r="LD744" s="53"/>
      <c r="LE744" s="53"/>
      <c r="LF744" s="53"/>
      <c r="LG744" s="53"/>
      <c r="LH744" s="53"/>
      <c r="LI744" s="53"/>
      <c r="LJ744" s="53"/>
      <c r="LK744" s="53"/>
      <c r="LL744" s="53"/>
      <c r="LM744" s="53"/>
      <c r="LN744" s="53"/>
      <c r="LO744" s="53"/>
      <c r="LP744" s="53"/>
      <c r="LQ744" s="53"/>
      <c r="LR744" s="53"/>
      <c r="LS744" s="53"/>
      <c r="LT744" s="53"/>
      <c r="LU744" s="53"/>
      <c r="LV744" s="53"/>
      <c r="LW744" s="53"/>
      <c r="LX744" s="53"/>
      <c r="LY744" s="53"/>
      <c r="LZ744" s="53"/>
      <c r="MA744" s="53"/>
      <c r="MB744" s="53"/>
      <c r="MC744" s="53"/>
      <c r="MD744" s="53"/>
      <c r="ME744" s="53"/>
      <c r="MF744" s="53"/>
      <c r="MG744" s="53"/>
      <c r="MH744" s="53"/>
      <c r="MI744" s="53"/>
      <c r="MJ744" s="53"/>
      <c r="MK744" s="53"/>
      <c r="ML744" s="53"/>
      <c r="MM744" s="53"/>
      <c r="MN744" s="53"/>
      <c r="MO744" s="53"/>
      <c r="MP744" s="53"/>
      <c r="MQ744" s="53"/>
      <c r="MR744" s="53"/>
      <c r="MS744" s="53"/>
      <c r="MT744" s="53"/>
      <c r="MU744" s="53"/>
      <c r="MV744" s="53"/>
      <c r="MW744" s="53"/>
      <c r="MX744" s="53"/>
      <c r="MY744" s="53"/>
      <c r="MZ744" s="53"/>
      <c r="NA744" s="53"/>
      <c r="NB744" s="53"/>
      <c r="NC744" s="53"/>
      <c r="ND744" s="53"/>
      <c r="NE744" s="53"/>
      <c r="NF744" s="53"/>
      <c r="NG744" s="53"/>
      <c r="NH744" s="53"/>
      <c r="NI744" s="53"/>
      <c r="NJ744" s="53"/>
      <c r="NK744" s="53"/>
      <c r="NL744" s="53"/>
      <c r="NM744" s="53"/>
      <c r="NN744" s="53"/>
      <c r="NO744" s="53"/>
      <c r="NP744" s="53"/>
      <c r="NQ744" s="53"/>
      <c r="NR744" s="53"/>
      <c r="NS744" s="53"/>
      <c r="NT744" s="53"/>
      <c r="NU744" s="53"/>
      <c r="NV744" s="53"/>
      <c r="NW744" s="53"/>
      <c r="NX744" s="53"/>
      <c r="NY744" s="53"/>
      <c r="NZ744" s="53"/>
      <c r="OA744" s="53"/>
      <c r="OB744" s="53"/>
      <c r="OC744" s="53"/>
      <c r="OD744" s="53"/>
      <c r="OE744" s="53"/>
      <c r="OF744" s="53"/>
      <c r="OG744" s="53"/>
      <c r="OH744" s="53"/>
      <c r="OI744" s="53"/>
      <c r="OJ744" s="53"/>
      <c r="OK744" s="53"/>
      <c r="OL744" s="53"/>
      <c r="OM744" s="53"/>
      <c r="ON744" s="53"/>
      <c r="OO744" s="53"/>
      <c r="OP744" s="53"/>
      <c r="OQ744" s="53"/>
      <c r="OR744" s="53"/>
      <c r="OS744" s="53"/>
      <c r="OT744" s="53"/>
      <c r="OU744" s="53"/>
      <c r="OV744" s="53"/>
      <c r="OW744" s="53"/>
      <c r="OX744" s="53"/>
      <c r="OY744" s="53"/>
      <c r="OZ744" s="53"/>
      <c r="PA744" s="53"/>
      <c r="PB744" s="53"/>
      <c r="PC744" s="53"/>
      <c r="PD744" s="53"/>
      <c r="PE744" s="53"/>
      <c r="PF744" s="53"/>
      <c r="PG744" s="53"/>
      <c r="PH744" s="53"/>
      <c r="PI744" s="53"/>
      <c r="PJ744" s="53"/>
      <c r="PK744" s="53"/>
      <c r="PL744" s="53"/>
      <c r="PM744" s="53"/>
      <c r="PN744" s="53"/>
      <c r="PO744" s="53"/>
      <c r="PP744" s="53"/>
      <c r="PQ744" s="53"/>
      <c r="PR744" s="53"/>
      <c r="PS744" s="53"/>
      <c r="PT744" s="53"/>
      <c r="PU744" s="53"/>
      <c r="PV744" s="53"/>
      <c r="PW744" s="53"/>
      <c r="PX744" s="53"/>
      <c r="PY744" s="53"/>
      <c r="PZ744" s="53"/>
      <c r="QA744" s="53"/>
      <c r="QB744" s="53"/>
      <c r="QC744" s="53"/>
      <c r="QD744" s="53"/>
      <c r="QE744" s="53"/>
      <c r="QF744" s="53"/>
      <c r="QG744" s="53"/>
      <c r="QH744" s="53"/>
      <c r="QI744" s="53"/>
      <c r="QJ744" s="53"/>
      <c r="QK744" s="53"/>
      <c r="QL744" s="53"/>
      <c r="QM744" s="53"/>
      <c r="QN744" s="53"/>
      <c r="QO744" s="53"/>
      <c r="QP744" s="53"/>
      <c r="QQ744" s="53"/>
      <c r="QR744" s="53"/>
      <c r="QS744" s="53"/>
      <c r="QT744" s="53"/>
      <c r="QU744" s="53"/>
      <c r="QV744" s="53"/>
      <c r="QW744" s="53"/>
      <c r="QX744" s="53"/>
      <c r="QY744" s="53"/>
      <c r="QZ744" s="53"/>
      <c r="RA744" s="53"/>
      <c r="RB744" s="53"/>
      <c r="RC744" s="53"/>
      <c r="RD744" s="53"/>
      <c r="RE744" s="53"/>
      <c r="RF744" s="53"/>
      <c r="RG744" s="53"/>
      <c r="RH744" s="53"/>
      <c r="RI744" s="53"/>
      <c r="RJ744" s="53"/>
      <c r="RK744" s="53"/>
      <c r="RL744" s="53"/>
      <c r="RM744" s="53"/>
      <c r="RN744" s="53"/>
      <c r="RO744" s="53"/>
      <c r="RP744" s="53"/>
      <c r="RQ744" s="53"/>
      <c r="RR744" s="53"/>
      <c r="RS744" s="53"/>
      <c r="RT744" s="53"/>
      <c r="RU744" s="53"/>
      <c r="RV744" s="53"/>
      <c r="RW744" s="53"/>
      <c r="RX744" s="53"/>
      <c r="RY744" s="53"/>
      <c r="RZ744" s="53"/>
      <c r="SA744" s="53"/>
      <c r="SB744" s="53"/>
      <c r="SC744" s="53"/>
      <c r="SD744" s="53"/>
      <c r="SE744" s="53"/>
      <c r="SF744" s="53"/>
      <c r="SG744" s="53"/>
      <c r="SH744" s="53"/>
      <c r="SI744" s="53"/>
      <c r="SJ744" s="53"/>
      <c r="SK744" s="53"/>
      <c r="SL744" s="53"/>
      <c r="SM744" s="53"/>
      <c r="SN744" s="53"/>
      <c r="SO744" s="53"/>
      <c r="SP744" s="53"/>
      <c r="SQ744" s="53"/>
      <c r="SR744" s="53"/>
      <c r="SS744" s="53"/>
      <c r="ST744" s="53"/>
      <c r="SU744" s="53"/>
      <c r="SV744" s="53"/>
      <c r="SW744" s="53"/>
      <c r="SX744" s="53"/>
      <c r="SY744" s="53"/>
      <c r="SZ744" s="53"/>
      <c r="TA744" s="53"/>
      <c r="TB744" s="53"/>
      <c r="TC744" s="53"/>
      <c r="TD744" s="53"/>
      <c r="TE744" s="53"/>
      <c r="TF744" s="53"/>
      <c r="TG744" s="53"/>
      <c r="TH744" s="53"/>
      <c r="TI744" s="53"/>
      <c r="TJ744" s="53"/>
      <c r="TK744" s="53"/>
      <c r="TL744" s="53"/>
      <c r="TM744" s="53"/>
      <c r="TN744" s="53"/>
      <c r="TO744" s="53"/>
      <c r="TP744" s="53"/>
      <c r="TQ744" s="53"/>
      <c r="TR744" s="53"/>
      <c r="TS744" s="53"/>
      <c r="TT744" s="53"/>
      <c r="TU744" s="53"/>
      <c r="TV744" s="53"/>
      <c r="TW744" s="53"/>
      <c r="TX744" s="53"/>
      <c r="TY744" s="53"/>
      <c r="TZ744" s="53"/>
      <c r="UA744" s="53"/>
      <c r="UB744" s="53"/>
      <c r="UC744" s="53"/>
      <c r="UD744" s="53"/>
      <c r="UE744" s="53"/>
      <c r="UF744" s="53"/>
      <c r="UG744" s="53"/>
    </row>
    <row r="745" spans="12:553" s="19" customFormat="1" ht="15.75" customHeight="1" x14ac:dyDescent="0.2">
      <c r="L745" s="66"/>
      <c r="M745" s="66"/>
      <c r="N745" s="52"/>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c r="DB745" s="53"/>
      <c r="DC745" s="53"/>
      <c r="DD745" s="53"/>
      <c r="DE745" s="53"/>
      <c r="DF745" s="53"/>
      <c r="DG745" s="53"/>
      <c r="DH745" s="53"/>
      <c r="DI745" s="53"/>
      <c r="DJ745" s="53"/>
      <c r="DK745" s="53"/>
      <c r="DL745" s="53"/>
      <c r="DM745" s="53"/>
      <c r="DN745" s="53"/>
      <c r="DO745" s="53"/>
      <c r="DP745" s="53"/>
      <c r="DQ745" s="53"/>
      <c r="DR745" s="53"/>
      <c r="DS745" s="53"/>
      <c r="DT745" s="53"/>
      <c r="DU745" s="53"/>
      <c r="DV745" s="53"/>
      <c r="DW745" s="53"/>
      <c r="DX745" s="53"/>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3"/>
      <c r="FK745" s="53"/>
      <c r="FL745" s="53"/>
      <c r="FM745" s="53"/>
      <c r="FN745" s="53"/>
      <c r="FO745" s="53"/>
      <c r="FP745" s="53"/>
      <c r="FQ745" s="53"/>
      <c r="FR745" s="53"/>
      <c r="FS745" s="53"/>
      <c r="FT745" s="53"/>
      <c r="FU745" s="53"/>
      <c r="FV745" s="53"/>
      <c r="FW745" s="53"/>
      <c r="FX745" s="53"/>
      <c r="FY745" s="53"/>
      <c r="FZ745" s="53"/>
      <c r="GA745" s="53"/>
      <c r="GB745" s="53"/>
      <c r="GC745" s="53"/>
      <c r="GD745" s="53"/>
      <c r="GE745" s="53"/>
      <c r="GF745" s="53"/>
      <c r="GG745" s="53"/>
      <c r="GH745" s="53"/>
      <c r="GI745" s="53"/>
      <c r="GJ745" s="53"/>
      <c r="GK745" s="53"/>
      <c r="GL745" s="53"/>
      <c r="GM745" s="53"/>
      <c r="GN745" s="53"/>
      <c r="GO745" s="53"/>
      <c r="GP745" s="53"/>
      <c r="GQ745" s="53"/>
      <c r="GR745" s="53"/>
      <c r="GS745" s="53"/>
      <c r="GT745" s="53"/>
      <c r="GU745" s="53"/>
      <c r="GV745" s="53"/>
      <c r="GW745" s="53"/>
      <c r="GX745" s="53"/>
      <c r="GY745" s="53"/>
      <c r="GZ745" s="53"/>
      <c r="HA745" s="53"/>
      <c r="HB745" s="53"/>
      <c r="HC745" s="53"/>
      <c r="HD745" s="53"/>
      <c r="HE745" s="53"/>
      <c r="HF745" s="53"/>
      <c r="HG745" s="53"/>
      <c r="HH745" s="53"/>
      <c r="HI745" s="53"/>
      <c r="HJ745" s="53"/>
      <c r="HK745" s="53"/>
      <c r="HL745" s="53"/>
      <c r="HM745" s="53"/>
      <c r="HN745" s="53"/>
      <c r="HO745" s="53"/>
      <c r="HP745" s="53"/>
      <c r="HQ745" s="53"/>
      <c r="HR745" s="53"/>
      <c r="HS745" s="53"/>
      <c r="HT745" s="53"/>
      <c r="HU745" s="53"/>
      <c r="HV745" s="53"/>
      <c r="HW745" s="53"/>
      <c r="HX745" s="53"/>
      <c r="HY745" s="53"/>
      <c r="HZ745" s="53"/>
      <c r="IA745" s="53"/>
      <c r="IB745" s="53"/>
      <c r="IC745" s="53"/>
      <c r="ID745" s="53"/>
      <c r="IE745" s="53"/>
      <c r="IF745" s="53"/>
      <c r="IG745" s="53"/>
      <c r="IH745" s="53"/>
      <c r="II745" s="53"/>
      <c r="IJ745" s="53"/>
      <c r="IK745" s="53"/>
      <c r="IL745" s="53"/>
      <c r="IM745" s="53"/>
      <c r="IN745" s="53"/>
      <c r="IO745" s="53"/>
      <c r="IP745" s="53"/>
      <c r="IQ745" s="53"/>
      <c r="IR745" s="53"/>
      <c r="IS745" s="53"/>
      <c r="IT745" s="53"/>
      <c r="IU745" s="53"/>
      <c r="IV745" s="53"/>
      <c r="IW745" s="53"/>
      <c r="IX745" s="53"/>
      <c r="IY745" s="53"/>
      <c r="IZ745" s="53"/>
      <c r="JA745" s="53"/>
      <c r="JB745" s="53"/>
      <c r="JC745" s="53"/>
      <c r="JD745" s="53"/>
      <c r="JE745" s="53"/>
      <c r="JF745" s="53"/>
      <c r="JG745" s="53"/>
      <c r="JH745" s="53"/>
      <c r="JI745" s="53"/>
      <c r="JJ745" s="53"/>
      <c r="JK745" s="53"/>
      <c r="JL745" s="53"/>
      <c r="JM745" s="53"/>
      <c r="JN745" s="53"/>
      <c r="JO745" s="53"/>
      <c r="JP745" s="53"/>
      <c r="JQ745" s="53"/>
      <c r="JR745" s="53"/>
      <c r="JS745" s="53"/>
      <c r="JT745" s="53"/>
      <c r="JU745" s="53"/>
      <c r="JV745" s="53"/>
      <c r="JW745" s="53"/>
      <c r="JX745" s="53"/>
      <c r="JY745" s="53"/>
      <c r="JZ745" s="53"/>
      <c r="KA745" s="53"/>
      <c r="KB745" s="53"/>
      <c r="KC745" s="53"/>
      <c r="KD745" s="53"/>
      <c r="KE745" s="53"/>
      <c r="KF745" s="53"/>
      <c r="KG745" s="53"/>
      <c r="KH745" s="53"/>
      <c r="KI745" s="53"/>
      <c r="KJ745" s="53"/>
      <c r="KK745" s="53"/>
      <c r="KL745" s="53"/>
      <c r="KM745" s="53"/>
      <c r="KN745" s="53"/>
      <c r="KO745" s="53"/>
      <c r="KP745" s="53"/>
      <c r="KQ745" s="53"/>
      <c r="KR745" s="53"/>
      <c r="KS745" s="53"/>
      <c r="KT745" s="53"/>
      <c r="KU745" s="53"/>
      <c r="KV745" s="53"/>
      <c r="KW745" s="53"/>
      <c r="KX745" s="53"/>
      <c r="KY745" s="53"/>
      <c r="KZ745" s="53"/>
      <c r="LA745" s="53"/>
      <c r="LB745" s="53"/>
      <c r="LC745" s="53"/>
      <c r="LD745" s="53"/>
      <c r="LE745" s="53"/>
      <c r="LF745" s="53"/>
      <c r="LG745" s="53"/>
      <c r="LH745" s="53"/>
      <c r="LI745" s="53"/>
      <c r="LJ745" s="53"/>
      <c r="LK745" s="53"/>
      <c r="LL745" s="53"/>
      <c r="LM745" s="53"/>
      <c r="LN745" s="53"/>
      <c r="LO745" s="53"/>
      <c r="LP745" s="53"/>
      <c r="LQ745" s="53"/>
      <c r="LR745" s="53"/>
      <c r="LS745" s="53"/>
      <c r="LT745" s="53"/>
      <c r="LU745" s="53"/>
      <c r="LV745" s="53"/>
      <c r="LW745" s="53"/>
      <c r="LX745" s="53"/>
      <c r="LY745" s="53"/>
      <c r="LZ745" s="53"/>
      <c r="MA745" s="53"/>
      <c r="MB745" s="53"/>
      <c r="MC745" s="53"/>
      <c r="MD745" s="53"/>
      <c r="ME745" s="53"/>
      <c r="MF745" s="53"/>
      <c r="MG745" s="53"/>
      <c r="MH745" s="53"/>
      <c r="MI745" s="53"/>
      <c r="MJ745" s="53"/>
      <c r="MK745" s="53"/>
      <c r="ML745" s="53"/>
      <c r="MM745" s="53"/>
      <c r="MN745" s="53"/>
      <c r="MO745" s="53"/>
      <c r="MP745" s="53"/>
      <c r="MQ745" s="53"/>
      <c r="MR745" s="53"/>
      <c r="MS745" s="53"/>
      <c r="MT745" s="53"/>
      <c r="MU745" s="53"/>
      <c r="MV745" s="53"/>
      <c r="MW745" s="53"/>
      <c r="MX745" s="53"/>
      <c r="MY745" s="53"/>
      <c r="MZ745" s="53"/>
      <c r="NA745" s="53"/>
      <c r="NB745" s="53"/>
      <c r="NC745" s="53"/>
      <c r="ND745" s="53"/>
      <c r="NE745" s="53"/>
      <c r="NF745" s="53"/>
      <c r="NG745" s="53"/>
      <c r="NH745" s="53"/>
      <c r="NI745" s="53"/>
      <c r="NJ745" s="53"/>
      <c r="NK745" s="53"/>
      <c r="NL745" s="53"/>
      <c r="NM745" s="53"/>
      <c r="NN745" s="53"/>
      <c r="NO745" s="53"/>
      <c r="NP745" s="53"/>
      <c r="NQ745" s="53"/>
      <c r="NR745" s="53"/>
      <c r="NS745" s="53"/>
      <c r="NT745" s="53"/>
      <c r="NU745" s="53"/>
      <c r="NV745" s="53"/>
      <c r="NW745" s="53"/>
      <c r="NX745" s="53"/>
      <c r="NY745" s="53"/>
      <c r="NZ745" s="53"/>
      <c r="OA745" s="53"/>
      <c r="OB745" s="53"/>
      <c r="OC745" s="53"/>
      <c r="OD745" s="53"/>
      <c r="OE745" s="53"/>
      <c r="OF745" s="53"/>
      <c r="OG745" s="53"/>
      <c r="OH745" s="53"/>
      <c r="OI745" s="53"/>
      <c r="OJ745" s="53"/>
      <c r="OK745" s="53"/>
      <c r="OL745" s="53"/>
      <c r="OM745" s="53"/>
      <c r="ON745" s="53"/>
      <c r="OO745" s="53"/>
      <c r="OP745" s="53"/>
      <c r="OQ745" s="53"/>
      <c r="OR745" s="53"/>
      <c r="OS745" s="53"/>
      <c r="OT745" s="53"/>
      <c r="OU745" s="53"/>
      <c r="OV745" s="53"/>
      <c r="OW745" s="53"/>
      <c r="OX745" s="53"/>
      <c r="OY745" s="53"/>
      <c r="OZ745" s="53"/>
      <c r="PA745" s="53"/>
      <c r="PB745" s="53"/>
      <c r="PC745" s="53"/>
      <c r="PD745" s="53"/>
      <c r="PE745" s="53"/>
      <c r="PF745" s="53"/>
      <c r="PG745" s="53"/>
      <c r="PH745" s="53"/>
      <c r="PI745" s="53"/>
      <c r="PJ745" s="53"/>
      <c r="PK745" s="53"/>
      <c r="PL745" s="53"/>
      <c r="PM745" s="53"/>
      <c r="PN745" s="53"/>
      <c r="PO745" s="53"/>
      <c r="PP745" s="53"/>
      <c r="PQ745" s="53"/>
      <c r="PR745" s="53"/>
      <c r="PS745" s="53"/>
      <c r="PT745" s="53"/>
      <c r="PU745" s="53"/>
      <c r="PV745" s="53"/>
      <c r="PW745" s="53"/>
      <c r="PX745" s="53"/>
      <c r="PY745" s="53"/>
      <c r="PZ745" s="53"/>
      <c r="QA745" s="53"/>
      <c r="QB745" s="53"/>
      <c r="QC745" s="53"/>
      <c r="QD745" s="53"/>
      <c r="QE745" s="53"/>
      <c r="QF745" s="53"/>
      <c r="QG745" s="53"/>
      <c r="QH745" s="53"/>
      <c r="QI745" s="53"/>
      <c r="QJ745" s="53"/>
      <c r="QK745" s="53"/>
      <c r="QL745" s="53"/>
      <c r="QM745" s="53"/>
      <c r="QN745" s="53"/>
      <c r="QO745" s="53"/>
      <c r="QP745" s="53"/>
      <c r="QQ745" s="53"/>
      <c r="QR745" s="53"/>
      <c r="QS745" s="53"/>
      <c r="QT745" s="53"/>
      <c r="QU745" s="53"/>
      <c r="QV745" s="53"/>
      <c r="QW745" s="53"/>
      <c r="QX745" s="53"/>
      <c r="QY745" s="53"/>
      <c r="QZ745" s="53"/>
      <c r="RA745" s="53"/>
      <c r="RB745" s="53"/>
      <c r="RC745" s="53"/>
      <c r="RD745" s="53"/>
      <c r="RE745" s="53"/>
      <c r="RF745" s="53"/>
      <c r="RG745" s="53"/>
      <c r="RH745" s="53"/>
      <c r="RI745" s="53"/>
      <c r="RJ745" s="53"/>
      <c r="RK745" s="53"/>
      <c r="RL745" s="53"/>
      <c r="RM745" s="53"/>
      <c r="RN745" s="53"/>
      <c r="RO745" s="53"/>
      <c r="RP745" s="53"/>
      <c r="RQ745" s="53"/>
      <c r="RR745" s="53"/>
      <c r="RS745" s="53"/>
      <c r="RT745" s="53"/>
      <c r="RU745" s="53"/>
      <c r="RV745" s="53"/>
      <c r="RW745" s="53"/>
      <c r="RX745" s="53"/>
      <c r="RY745" s="53"/>
      <c r="RZ745" s="53"/>
      <c r="SA745" s="53"/>
      <c r="SB745" s="53"/>
      <c r="SC745" s="53"/>
      <c r="SD745" s="53"/>
      <c r="SE745" s="53"/>
      <c r="SF745" s="53"/>
      <c r="SG745" s="53"/>
      <c r="SH745" s="53"/>
      <c r="SI745" s="53"/>
      <c r="SJ745" s="53"/>
      <c r="SK745" s="53"/>
      <c r="SL745" s="53"/>
      <c r="SM745" s="53"/>
      <c r="SN745" s="53"/>
      <c r="SO745" s="53"/>
      <c r="SP745" s="53"/>
      <c r="SQ745" s="53"/>
      <c r="SR745" s="53"/>
      <c r="SS745" s="53"/>
      <c r="ST745" s="53"/>
      <c r="SU745" s="53"/>
      <c r="SV745" s="53"/>
      <c r="SW745" s="53"/>
      <c r="SX745" s="53"/>
      <c r="SY745" s="53"/>
      <c r="SZ745" s="53"/>
      <c r="TA745" s="53"/>
      <c r="TB745" s="53"/>
      <c r="TC745" s="53"/>
      <c r="TD745" s="53"/>
      <c r="TE745" s="53"/>
      <c r="TF745" s="53"/>
      <c r="TG745" s="53"/>
      <c r="TH745" s="53"/>
      <c r="TI745" s="53"/>
      <c r="TJ745" s="53"/>
      <c r="TK745" s="53"/>
      <c r="TL745" s="53"/>
      <c r="TM745" s="53"/>
      <c r="TN745" s="53"/>
      <c r="TO745" s="53"/>
      <c r="TP745" s="53"/>
      <c r="TQ745" s="53"/>
      <c r="TR745" s="53"/>
      <c r="TS745" s="53"/>
      <c r="TT745" s="53"/>
      <c r="TU745" s="53"/>
      <c r="TV745" s="53"/>
      <c r="TW745" s="53"/>
      <c r="TX745" s="53"/>
      <c r="TY745" s="53"/>
      <c r="TZ745" s="53"/>
      <c r="UA745" s="53"/>
      <c r="UB745" s="53"/>
      <c r="UC745" s="53"/>
      <c r="UD745" s="53"/>
      <c r="UE745" s="53"/>
      <c r="UF745" s="53"/>
      <c r="UG745" s="53"/>
    </row>
    <row r="746" spans="12:553" s="19" customFormat="1" ht="15.75" customHeight="1" x14ac:dyDescent="0.2">
      <c r="L746" s="66"/>
      <c r="M746" s="66"/>
      <c r="N746" s="52"/>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53"/>
      <c r="CW746" s="53"/>
      <c r="CX746" s="53"/>
      <c r="CY746" s="53"/>
      <c r="CZ746" s="53"/>
      <c r="DA746" s="53"/>
      <c r="DB746" s="53"/>
      <c r="DC746" s="53"/>
      <c r="DD746" s="53"/>
      <c r="DE746" s="53"/>
      <c r="DF746" s="53"/>
      <c r="DG746" s="53"/>
      <c r="DH746" s="53"/>
      <c r="DI746" s="53"/>
      <c r="DJ746" s="53"/>
      <c r="DK746" s="53"/>
      <c r="DL746" s="53"/>
      <c r="DM746" s="53"/>
      <c r="DN746" s="53"/>
      <c r="DO746" s="53"/>
      <c r="DP746" s="53"/>
      <c r="DQ746" s="53"/>
      <c r="DR746" s="53"/>
      <c r="DS746" s="53"/>
      <c r="DT746" s="53"/>
      <c r="DU746" s="53"/>
      <c r="DV746" s="53"/>
      <c r="DW746" s="53"/>
      <c r="DX746" s="53"/>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3"/>
      <c r="FK746" s="53"/>
      <c r="FL746" s="53"/>
      <c r="FM746" s="53"/>
      <c r="FN746" s="53"/>
      <c r="FO746" s="53"/>
      <c r="FP746" s="53"/>
      <c r="FQ746" s="53"/>
      <c r="FR746" s="53"/>
      <c r="FS746" s="53"/>
      <c r="FT746" s="53"/>
      <c r="FU746" s="53"/>
      <c r="FV746" s="53"/>
      <c r="FW746" s="53"/>
      <c r="FX746" s="53"/>
      <c r="FY746" s="53"/>
      <c r="FZ746" s="53"/>
      <c r="GA746" s="53"/>
      <c r="GB746" s="53"/>
      <c r="GC746" s="53"/>
      <c r="GD746" s="53"/>
      <c r="GE746" s="53"/>
      <c r="GF746" s="53"/>
      <c r="GG746" s="53"/>
      <c r="GH746" s="53"/>
      <c r="GI746" s="53"/>
      <c r="GJ746" s="53"/>
      <c r="GK746" s="53"/>
      <c r="GL746" s="53"/>
      <c r="GM746" s="53"/>
      <c r="GN746" s="53"/>
      <c r="GO746" s="53"/>
      <c r="GP746" s="53"/>
      <c r="GQ746" s="53"/>
      <c r="GR746" s="53"/>
      <c r="GS746" s="53"/>
      <c r="GT746" s="53"/>
      <c r="GU746" s="53"/>
      <c r="GV746" s="53"/>
      <c r="GW746" s="53"/>
      <c r="GX746" s="53"/>
      <c r="GY746" s="53"/>
      <c r="GZ746" s="53"/>
      <c r="HA746" s="53"/>
      <c r="HB746" s="53"/>
      <c r="HC746" s="53"/>
      <c r="HD746" s="53"/>
      <c r="HE746" s="53"/>
      <c r="HF746" s="53"/>
      <c r="HG746" s="53"/>
      <c r="HH746" s="53"/>
      <c r="HI746" s="53"/>
      <c r="HJ746" s="53"/>
      <c r="HK746" s="53"/>
      <c r="HL746" s="53"/>
      <c r="HM746" s="53"/>
      <c r="HN746" s="53"/>
      <c r="HO746" s="53"/>
      <c r="HP746" s="53"/>
      <c r="HQ746" s="53"/>
      <c r="HR746" s="53"/>
      <c r="HS746" s="53"/>
      <c r="HT746" s="53"/>
      <c r="HU746" s="53"/>
      <c r="HV746" s="53"/>
      <c r="HW746" s="53"/>
      <c r="HX746" s="53"/>
      <c r="HY746" s="53"/>
      <c r="HZ746" s="53"/>
      <c r="IA746" s="53"/>
      <c r="IB746" s="53"/>
      <c r="IC746" s="53"/>
      <c r="ID746" s="53"/>
      <c r="IE746" s="53"/>
      <c r="IF746" s="53"/>
      <c r="IG746" s="53"/>
      <c r="IH746" s="53"/>
      <c r="II746" s="53"/>
      <c r="IJ746" s="53"/>
      <c r="IK746" s="53"/>
      <c r="IL746" s="53"/>
      <c r="IM746" s="53"/>
      <c r="IN746" s="53"/>
      <c r="IO746" s="53"/>
      <c r="IP746" s="53"/>
      <c r="IQ746" s="53"/>
      <c r="IR746" s="53"/>
      <c r="IS746" s="53"/>
      <c r="IT746" s="53"/>
      <c r="IU746" s="53"/>
      <c r="IV746" s="53"/>
      <c r="IW746" s="53"/>
      <c r="IX746" s="53"/>
      <c r="IY746" s="53"/>
      <c r="IZ746" s="53"/>
      <c r="JA746" s="53"/>
      <c r="JB746" s="53"/>
      <c r="JC746" s="53"/>
      <c r="JD746" s="53"/>
      <c r="JE746" s="53"/>
      <c r="JF746" s="53"/>
      <c r="JG746" s="53"/>
      <c r="JH746" s="53"/>
      <c r="JI746" s="53"/>
      <c r="JJ746" s="53"/>
      <c r="JK746" s="53"/>
      <c r="JL746" s="53"/>
      <c r="JM746" s="53"/>
      <c r="JN746" s="53"/>
      <c r="JO746" s="53"/>
      <c r="JP746" s="53"/>
      <c r="JQ746" s="53"/>
      <c r="JR746" s="53"/>
      <c r="JS746" s="53"/>
      <c r="JT746" s="53"/>
      <c r="JU746" s="53"/>
      <c r="JV746" s="53"/>
      <c r="JW746" s="53"/>
      <c r="JX746" s="53"/>
      <c r="JY746" s="53"/>
      <c r="JZ746" s="53"/>
      <c r="KA746" s="53"/>
      <c r="KB746" s="53"/>
      <c r="KC746" s="53"/>
      <c r="KD746" s="53"/>
      <c r="KE746" s="53"/>
      <c r="KF746" s="53"/>
      <c r="KG746" s="53"/>
      <c r="KH746" s="53"/>
      <c r="KI746" s="53"/>
      <c r="KJ746" s="53"/>
      <c r="KK746" s="53"/>
      <c r="KL746" s="53"/>
      <c r="KM746" s="53"/>
      <c r="KN746" s="53"/>
      <c r="KO746" s="53"/>
      <c r="KP746" s="53"/>
      <c r="KQ746" s="53"/>
      <c r="KR746" s="53"/>
      <c r="KS746" s="53"/>
      <c r="KT746" s="53"/>
      <c r="KU746" s="53"/>
      <c r="KV746" s="53"/>
      <c r="KW746" s="53"/>
      <c r="KX746" s="53"/>
      <c r="KY746" s="53"/>
      <c r="KZ746" s="53"/>
      <c r="LA746" s="53"/>
      <c r="LB746" s="53"/>
      <c r="LC746" s="53"/>
      <c r="LD746" s="53"/>
      <c r="LE746" s="53"/>
      <c r="LF746" s="53"/>
      <c r="LG746" s="53"/>
      <c r="LH746" s="53"/>
      <c r="LI746" s="53"/>
      <c r="LJ746" s="53"/>
      <c r="LK746" s="53"/>
      <c r="LL746" s="53"/>
      <c r="LM746" s="53"/>
      <c r="LN746" s="53"/>
      <c r="LO746" s="53"/>
      <c r="LP746" s="53"/>
      <c r="LQ746" s="53"/>
      <c r="LR746" s="53"/>
      <c r="LS746" s="53"/>
      <c r="LT746" s="53"/>
      <c r="LU746" s="53"/>
      <c r="LV746" s="53"/>
      <c r="LW746" s="53"/>
      <c r="LX746" s="53"/>
      <c r="LY746" s="53"/>
      <c r="LZ746" s="53"/>
      <c r="MA746" s="53"/>
      <c r="MB746" s="53"/>
      <c r="MC746" s="53"/>
      <c r="MD746" s="53"/>
      <c r="ME746" s="53"/>
      <c r="MF746" s="53"/>
      <c r="MG746" s="53"/>
      <c r="MH746" s="53"/>
      <c r="MI746" s="53"/>
      <c r="MJ746" s="53"/>
      <c r="MK746" s="53"/>
      <c r="ML746" s="53"/>
      <c r="MM746" s="53"/>
      <c r="MN746" s="53"/>
      <c r="MO746" s="53"/>
      <c r="MP746" s="53"/>
      <c r="MQ746" s="53"/>
      <c r="MR746" s="53"/>
      <c r="MS746" s="53"/>
      <c r="MT746" s="53"/>
      <c r="MU746" s="53"/>
      <c r="MV746" s="53"/>
      <c r="MW746" s="53"/>
      <c r="MX746" s="53"/>
      <c r="MY746" s="53"/>
      <c r="MZ746" s="53"/>
      <c r="NA746" s="53"/>
      <c r="NB746" s="53"/>
      <c r="NC746" s="53"/>
      <c r="ND746" s="53"/>
      <c r="NE746" s="53"/>
      <c r="NF746" s="53"/>
      <c r="NG746" s="53"/>
      <c r="NH746" s="53"/>
      <c r="NI746" s="53"/>
      <c r="NJ746" s="53"/>
      <c r="NK746" s="53"/>
      <c r="NL746" s="53"/>
      <c r="NM746" s="53"/>
      <c r="NN746" s="53"/>
      <c r="NO746" s="53"/>
      <c r="NP746" s="53"/>
      <c r="NQ746" s="53"/>
      <c r="NR746" s="53"/>
      <c r="NS746" s="53"/>
      <c r="NT746" s="53"/>
      <c r="NU746" s="53"/>
      <c r="NV746" s="53"/>
      <c r="NW746" s="53"/>
      <c r="NX746" s="53"/>
      <c r="NY746" s="53"/>
      <c r="NZ746" s="53"/>
      <c r="OA746" s="53"/>
      <c r="OB746" s="53"/>
      <c r="OC746" s="53"/>
      <c r="OD746" s="53"/>
      <c r="OE746" s="53"/>
      <c r="OF746" s="53"/>
      <c r="OG746" s="53"/>
      <c r="OH746" s="53"/>
      <c r="OI746" s="53"/>
      <c r="OJ746" s="53"/>
      <c r="OK746" s="53"/>
      <c r="OL746" s="53"/>
      <c r="OM746" s="53"/>
      <c r="ON746" s="53"/>
      <c r="OO746" s="53"/>
      <c r="OP746" s="53"/>
      <c r="OQ746" s="53"/>
      <c r="OR746" s="53"/>
      <c r="OS746" s="53"/>
      <c r="OT746" s="53"/>
      <c r="OU746" s="53"/>
      <c r="OV746" s="53"/>
      <c r="OW746" s="53"/>
      <c r="OX746" s="53"/>
      <c r="OY746" s="53"/>
      <c r="OZ746" s="53"/>
      <c r="PA746" s="53"/>
      <c r="PB746" s="53"/>
      <c r="PC746" s="53"/>
      <c r="PD746" s="53"/>
      <c r="PE746" s="53"/>
      <c r="PF746" s="53"/>
      <c r="PG746" s="53"/>
      <c r="PH746" s="53"/>
      <c r="PI746" s="53"/>
      <c r="PJ746" s="53"/>
      <c r="PK746" s="53"/>
      <c r="PL746" s="53"/>
      <c r="PM746" s="53"/>
      <c r="PN746" s="53"/>
      <c r="PO746" s="53"/>
      <c r="PP746" s="53"/>
      <c r="PQ746" s="53"/>
      <c r="PR746" s="53"/>
      <c r="PS746" s="53"/>
      <c r="PT746" s="53"/>
      <c r="PU746" s="53"/>
      <c r="PV746" s="53"/>
      <c r="PW746" s="53"/>
      <c r="PX746" s="53"/>
      <c r="PY746" s="53"/>
      <c r="PZ746" s="53"/>
      <c r="QA746" s="53"/>
      <c r="QB746" s="53"/>
      <c r="QC746" s="53"/>
      <c r="QD746" s="53"/>
      <c r="QE746" s="53"/>
      <c r="QF746" s="53"/>
      <c r="QG746" s="53"/>
      <c r="QH746" s="53"/>
      <c r="QI746" s="53"/>
      <c r="QJ746" s="53"/>
      <c r="QK746" s="53"/>
      <c r="QL746" s="53"/>
      <c r="QM746" s="53"/>
      <c r="QN746" s="53"/>
      <c r="QO746" s="53"/>
      <c r="QP746" s="53"/>
      <c r="QQ746" s="53"/>
      <c r="QR746" s="53"/>
      <c r="QS746" s="53"/>
      <c r="QT746" s="53"/>
      <c r="QU746" s="53"/>
      <c r="QV746" s="53"/>
      <c r="QW746" s="53"/>
      <c r="QX746" s="53"/>
      <c r="QY746" s="53"/>
      <c r="QZ746" s="53"/>
      <c r="RA746" s="53"/>
      <c r="RB746" s="53"/>
      <c r="RC746" s="53"/>
      <c r="RD746" s="53"/>
      <c r="RE746" s="53"/>
      <c r="RF746" s="53"/>
      <c r="RG746" s="53"/>
      <c r="RH746" s="53"/>
      <c r="RI746" s="53"/>
      <c r="RJ746" s="53"/>
      <c r="RK746" s="53"/>
      <c r="RL746" s="53"/>
      <c r="RM746" s="53"/>
      <c r="RN746" s="53"/>
      <c r="RO746" s="53"/>
      <c r="RP746" s="53"/>
      <c r="RQ746" s="53"/>
      <c r="RR746" s="53"/>
      <c r="RS746" s="53"/>
      <c r="RT746" s="53"/>
      <c r="RU746" s="53"/>
      <c r="RV746" s="53"/>
      <c r="RW746" s="53"/>
      <c r="RX746" s="53"/>
      <c r="RY746" s="53"/>
      <c r="RZ746" s="53"/>
      <c r="SA746" s="53"/>
      <c r="SB746" s="53"/>
      <c r="SC746" s="53"/>
      <c r="SD746" s="53"/>
      <c r="SE746" s="53"/>
      <c r="SF746" s="53"/>
      <c r="SG746" s="53"/>
      <c r="SH746" s="53"/>
      <c r="SI746" s="53"/>
      <c r="SJ746" s="53"/>
      <c r="SK746" s="53"/>
      <c r="SL746" s="53"/>
      <c r="SM746" s="53"/>
      <c r="SN746" s="53"/>
      <c r="SO746" s="53"/>
      <c r="SP746" s="53"/>
      <c r="SQ746" s="53"/>
      <c r="SR746" s="53"/>
      <c r="SS746" s="53"/>
      <c r="ST746" s="53"/>
      <c r="SU746" s="53"/>
      <c r="SV746" s="53"/>
      <c r="SW746" s="53"/>
      <c r="SX746" s="53"/>
      <c r="SY746" s="53"/>
      <c r="SZ746" s="53"/>
      <c r="TA746" s="53"/>
      <c r="TB746" s="53"/>
      <c r="TC746" s="53"/>
      <c r="TD746" s="53"/>
      <c r="TE746" s="53"/>
      <c r="TF746" s="53"/>
      <c r="TG746" s="53"/>
      <c r="TH746" s="53"/>
      <c r="TI746" s="53"/>
      <c r="TJ746" s="53"/>
      <c r="TK746" s="53"/>
      <c r="TL746" s="53"/>
      <c r="TM746" s="53"/>
      <c r="TN746" s="53"/>
      <c r="TO746" s="53"/>
      <c r="TP746" s="53"/>
      <c r="TQ746" s="53"/>
      <c r="TR746" s="53"/>
      <c r="TS746" s="53"/>
      <c r="TT746" s="53"/>
      <c r="TU746" s="53"/>
      <c r="TV746" s="53"/>
      <c r="TW746" s="53"/>
      <c r="TX746" s="53"/>
      <c r="TY746" s="53"/>
      <c r="TZ746" s="53"/>
      <c r="UA746" s="53"/>
      <c r="UB746" s="53"/>
      <c r="UC746" s="53"/>
      <c r="UD746" s="53"/>
      <c r="UE746" s="53"/>
      <c r="UF746" s="53"/>
      <c r="UG746" s="53"/>
    </row>
    <row r="747" spans="12:553" s="19" customFormat="1" ht="15.75" customHeight="1" x14ac:dyDescent="0.2">
      <c r="L747" s="66"/>
      <c r="M747" s="66"/>
      <c r="N747" s="52"/>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53"/>
      <c r="CW747" s="53"/>
      <c r="CX747" s="53"/>
      <c r="CY747" s="53"/>
      <c r="CZ747" s="53"/>
      <c r="DA747" s="53"/>
      <c r="DB747" s="53"/>
      <c r="DC747" s="53"/>
      <c r="DD747" s="53"/>
      <c r="DE747" s="53"/>
      <c r="DF747" s="53"/>
      <c r="DG747" s="53"/>
      <c r="DH747" s="53"/>
      <c r="DI747" s="53"/>
      <c r="DJ747" s="53"/>
      <c r="DK747" s="53"/>
      <c r="DL747" s="53"/>
      <c r="DM747" s="53"/>
      <c r="DN747" s="53"/>
      <c r="DO747" s="53"/>
      <c r="DP747" s="53"/>
      <c r="DQ747" s="53"/>
      <c r="DR747" s="53"/>
      <c r="DS747" s="53"/>
      <c r="DT747" s="53"/>
      <c r="DU747" s="53"/>
      <c r="DV747" s="53"/>
      <c r="DW747" s="53"/>
      <c r="DX747" s="53"/>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3"/>
      <c r="FK747" s="53"/>
      <c r="FL747" s="53"/>
      <c r="FM747" s="53"/>
      <c r="FN747" s="53"/>
      <c r="FO747" s="53"/>
      <c r="FP747" s="53"/>
      <c r="FQ747" s="53"/>
      <c r="FR747" s="53"/>
      <c r="FS747" s="53"/>
      <c r="FT747" s="53"/>
      <c r="FU747" s="53"/>
      <c r="FV747" s="53"/>
      <c r="FW747" s="53"/>
      <c r="FX747" s="53"/>
      <c r="FY747" s="53"/>
      <c r="FZ747" s="53"/>
      <c r="GA747" s="53"/>
      <c r="GB747" s="53"/>
      <c r="GC747" s="53"/>
      <c r="GD747" s="53"/>
      <c r="GE747" s="53"/>
      <c r="GF747" s="53"/>
      <c r="GG747" s="53"/>
      <c r="GH747" s="53"/>
      <c r="GI747" s="53"/>
      <c r="GJ747" s="53"/>
      <c r="GK747" s="53"/>
      <c r="GL747" s="53"/>
      <c r="GM747" s="53"/>
      <c r="GN747" s="53"/>
      <c r="GO747" s="53"/>
      <c r="GP747" s="53"/>
      <c r="GQ747" s="53"/>
      <c r="GR747" s="53"/>
      <c r="GS747" s="53"/>
      <c r="GT747" s="53"/>
      <c r="GU747" s="53"/>
      <c r="GV747" s="53"/>
      <c r="GW747" s="53"/>
      <c r="GX747" s="53"/>
      <c r="GY747" s="53"/>
      <c r="GZ747" s="53"/>
      <c r="HA747" s="53"/>
      <c r="HB747" s="53"/>
      <c r="HC747" s="53"/>
      <c r="HD747" s="53"/>
      <c r="HE747" s="53"/>
      <c r="HF747" s="53"/>
      <c r="HG747" s="53"/>
      <c r="HH747" s="53"/>
      <c r="HI747" s="53"/>
      <c r="HJ747" s="53"/>
      <c r="HK747" s="53"/>
      <c r="HL747" s="53"/>
      <c r="HM747" s="53"/>
      <c r="HN747" s="53"/>
      <c r="HO747" s="53"/>
      <c r="HP747" s="53"/>
      <c r="HQ747" s="53"/>
      <c r="HR747" s="53"/>
      <c r="HS747" s="53"/>
      <c r="HT747" s="53"/>
      <c r="HU747" s="53"/>
      <c r="HV747" s="53"/>
      <c r="HW747" s="53"/>
      <c r="HX747" s="53"/>
      <c r="HY747" s="53"/>
      <c r="HZ747" s="53"/>
      <c r="IA747" s="53"/>
      <c r="IB747" s="53"/>
      <c r="IC747" s="53"/>
      <c r="ID747" s="53"/>
      <c r="IE747" s="53"/>
      <c r="IF747" s="53"/>
      <c r="IG747" s="53"/>
      <c r="IH747" s="53"/>
      <c r="II747" s="53"/>
      <c r="IJ747" s="53"/>
      <c r="IK747" s="53"/>
      <c r="IL747" s="53"/>
      <c r="IM747" s="53"/>
      <c r="IN747" s="53"/>
      <c r="IO747" s="53"/>
      <c r="IP747" s="53"/>
      <c r="IQ747" s="53"/>
      <c r="IR747" s="53"/>
      <c r="IS747" s="53"/>
      <c r="IT747" s="53"/>
      <c r="IU747" s="53"/>
      <c r="IV747" s="53"/>
      <c r="IW747" s="53"/>
      <c r="IX747" s="53"/>
      <c r="IY747" s="53"/>
      <c r="IZ747" s="53"/>
      <c r="JA747" s="53"/>
      <c r="JB747" s="53"/>
      <c r="JC747" s="53"/>
      <c r="JD747" s="53"/>
      <c r="JE747" s="53"/>
      <c r="JF747" s="53"/>
      <c r="JG747" s="53"/>
      <c r="JH747" s="53"/>
      <c r="JI747" s="53"/>
      <c r="JJ747" s="53"/>
      <c r="JK747" s="53"/>
      <c r="JL747" s="53"/>
      <c r="JM747" s="53"/>
      <c r="JN747" s="53"/>
      <c r="JO747" s="53"/>
      <c r="JP747" s="53"/>
      <c r="JQ747" s="53"/>
      <c r="JR747" s="53"/>
      <c r="JS747" s="53"/>
      <c r="JT747" s="53"/>
      <c r="JU747" s="53"/>
      <c r="JV747" s="53"/>
      <c r="JW747" s="53"/>
      <c r="JX747" s="53"/>
      <c r="JY747" s="53"/>
      <c r="JZ747" s="53"/>
      <c r="KA747" s="53"/>
      <c r="KB747" s="53"/>
      <c r="KC747" s="53"/>
      <c r="KD747" s="53"/>
      <c r="KE747" s="53"/>
      <c r="KF747" s="53"/>
      <c r="KG747" s="53"/>
      <c r="KH747" s="53"/>
      <c r="KI747" s="53"/>
      <c r="KJ747" s="53"/>
      <c r="KK747" s="53"/>
      <c r="KL747" s="53"/>
      <c r="KM747" s="53"/>
      <c r="KN747" s="53"/>
      <c r="KO747" s="53"/>
      <c r="KP747" s="53"/>
      <c r="KQ747" s="53"/>
      <c r="KR747" s="53"/>
      <c r="KS747" s="53"/>
      <c r="KT747" s="53"/>
      <c r="KU747" s="53"/>
      <c r="KV747" s="53"/>
      <c r="KW747" s="53"/>
      <c r="KX747" s="53"/>
      <c r="KY747" s="53"/>
      <c r="KZ747" s="53"/>
      <c r="LA747" s="53"/>
      <c r="LB747" s="53"/>
      <c r="LC747" s="53"/>
      <c r="LD747" s="53"/>
      <c r="LE747" s="53"/>
      <c r="LF747" s="53"/>
      <c r="LG747" s="53"/>
      <c r="LH747" s="53"/>
      <c r="LI747" s="53"/>
      <c r="LJ747" s="53"/>
      <c r="LK747" s="53"/>
      <c r="LL747" s="53"/>
      <c r="LM747" s="53"/>
      <c r="LN747" s="53"/>
      <c r="LO747" s="53"/>
      <c r="LP747" s="53"/>
      <c r="LQ747" s="53"/>
      <c r="LR747" s="53"/>
      <c r="LS747" s="53"/>
      <c r="LT747" s="53"/>
      <c r="LU747" s="53"/>
      <c r="LV747" s="53"/>
      <c r="LW747" s="53"/>
      <c r="LX747" s="53"/>
      <c r="LY747" s="53"/>
      <c r="LZ747" s="53"/>
      <c r="MA747" s="53"/>
      <c r="MB747" s="53"/>
      <c r="MC747" s="53"/>
      <c r="MD747" s="53"/>
      <c r="ME747" s="53"/>
      <c r="MF747" s="53"/>
      <c r="MG747" s="53"/>
      <c r="MH747" s="53"/>
      <c r="MI747" s="53"/>
      <c r="MJ747" s="53"/>
      <c r="MK747" s="53"/>
      <c r="ML747" s="53"/>
      <c r="MM747" s="53"/>
      <c r="MN747" s="53"/>
      <c r="MO747" s="53"/>
      <c r="MP747" s="53"/>
      <c r="MQ747" s="53"/>
      <c r="MR747" s="53"/>
      <c r="MS747" s="53"/>
      <c r="MT747" s="53"/>
      <c r="MU747" s="53"/>
      <c r="MV747" s="53"/>
      <c r="MW747" s="53"/>
      <c r="MX747" s="53"/>
      <c r="MY747" s="53"/>
      <c r="MZ747" s="53"/>
      <c r="NA747" s="53"/>
      <c r="NB747" s="53"/>
      <c r="NC747" s="53"/>
      <c r="ND747" s="53"/>
      <c r="NE747" s="53"/>
      <c r="NF747" s="53"/>
      <c r="NG747" s="53"/>
      <c r="NH747" s="53"/>
      <c r="NI747" s="53"/>
      <c r="NJ747" s="53"/>
      <c r="NK747" s="53"/>
      <c r="NL747" s="53"/>
      <c r="NM747" s="53"/>
      <c r="NN747" s="53"/>
      <c r="NO747" s="53"/>
      <c r="NP747" s="53"/>
      <c r="NQ747" s="53"/>
      <c r="NR747" s="53"/>
      <c r="NS747" s="53"/>
      <c r="NT747" s="53"/>
      <c r="NU747" s="53"/>
      <c r="NV747" s="53"/>
      <c r="NW747" s="53"/>
      <c r="NX747" s="53"/>
      <c r="NY747" s="53"/>
      <c r="NZ747" s="53"/>
      <c r="OA747" s="53"/>
      <c r="OB747" s="53"/>
      <c r="OC747" s="53"/>
      <c r="OD747" s="53"/>
      <c r="OE747" s="53"/>
      <c r="OF747" s="53"/>
      <c r="OG747" s="53"/>
      <c r="OH747" s="53"/>
      <c r="OI747" s="53"/>
      <c r="OJ747" s="53"/>
      <c r="OK747" s="53"/>
      <c r="OL747" s="53"/>
      <c r="OM747" s="53"/>
      <c r="ON747" s="53"/>
      <c r="OO747" s="53"/>
      <c r="OP747" s="53"/>
      <c r="OQ747" s="53"/>
      <c r="OR747" s="53"/>
      <c r="OS747" s="53"/>
      <c r="OT747" s="53"/>
      <c r="OU747" s="53"/>
      <c r="OV747" s="53"/>
      <c r="OW747" s="53"/>
      <c r="OX747" s="53"/>
      <c r="OY747" s="53"/>
      <c r="OZ747" s="53"/>
      <c r="PA747" s="53"/>
      <c r="PB747" s="53"/>
      <c r="PC747" s="53"/>
      <c r="PD747" s="53"/>
      <c r="PE747" s="53"/>
      <c r="PF747" s="53"/>
      <c r="PG747" s="53"/>
      <c r="PH747" s="53"/>
      <c r="PI747" s="53"/>
      <c r="PJ747" s="53"/>
      <c r="PK747" s="53"/>
      <c r="PL747" s="53"/>
      <c r="PM747" s="53"/>
      <c r="PN747" s="53"/>
      <c r="PO747" s="53"/>
      <c r="PP747" s="53"/>
      <c r="PQ747" s="53"/>
      <c r="PR747" s="53"/>
      <c r="PS747" s="53"/>
      <c r="PT747" s="53"/>
      <c r="PU747" s="53"/>
      <c r="PV747" s="53"/>
      <c r="PW747" s="53"/>
      <c r="PX747" s="53"/>
      <c r="PY747" s="53"/>
      <c r="PZ747" s="53"/>
      <c r="QA747" s="53"/>
      <c r="QB747" s="53"/>
      <c r="QC747" s="53"/>
      <c r="QD747" s="53"/>
      <c r="QE747" s="53"/>
      <c r="QF747" s="53"/>
      <c r="QG747" s="53"/>
      <c r="QH747" s="53"/>
      <c r="QI747" s="53"/>
      <c r="QJ747" s="53"/>
      <c r="QK747" s="53"/>
      <c r="QL747" s="53"/>
      <c r="QM747" s="53"/>
      <c r="QN747" s="53"/>
      <c r="QO747" s="53"/>
      <c r="QP747" s="53"/>
      <c r="QQ747" s="53"/>
      <c r="QR747" s="53"/>
      <c r="QS747" s="53"/>
      <c r="QT747" s="53"/>
      <c r="QU747" s="53"/>
      <c r="QV747" s="53"/>
      <c r="QW747" s="53"/>
      <c r="QX747" s="53"/>
      <c r="QY747" s="53"/>
      <c r="QZ747" s="53"/>
      <c r="RA747" s="53"/>
      <c r="RB747" s="53"/>
      <c r="RC747" s="53"/>
      <c r="RD747" s="53"/>
      <c r="RE747" s="53"/>
      <c r="RF747" s="53"/>
      <c r="RG747" s="53"/>
      <c r="RH747" s="53"/>
      <c r="RI747" s="53"/>
      <c r="RJ747" s="53"/>
      <c r="RK747" s="53"/>
      <c r="RL747" s="53"/>
      <c r="RM747" s="53"/>
      <c r="RN747" s="53"/>
      <c r="RO747" s="53"/>
      <c r="RP747" s="53"/>
      <c r="RQ747" s="53"/>
      <c r="RR747" s="53"/>
      <c r="RS747" s="53"/>
      <c r="RT747" s="53"/>
      <c r="RU747" s="53"/>
      <c r="RV747" s="53"/>
      <c r="RW747" s="53"/>
      <c r="RX747" s="53"/>
      <c r="RY747" s="53"/>
      <c r="RZ747" s="53"/>
      <c r="SA747" s="53"/>
      <c r="SB747" s="53"/>
      <c r="SC747" s="53"/>
      <c r="SD747" s="53"/>
      <c r="SE747" s="53"/>
      <c r="SF747" s="53"/>
      <c r="SG747" s="53"/>
      <c r="SH747" s="53"/>
      <c r="SI747" s="53"/>
      <c r="SJ747" s="53"/>
      <c r="SK747" s="53"/>
      <c r="SL747" s="53"/>
      <c r="SM747" s="53"/>
      <c r="SN747" s="53"/>
      <c r="SO747" s="53"/>
      <c r="SP747" s="53"/>
      <c r="SQ747" s="53"/>
      <c r="SR747" s="53"/>
      <c r="SS747" s="53"/>
      <c r="ST747" s="53"/>
      <c r="SU747" s="53"/>
      <c r="SV747" s="53"/>
      <c r="SW747" s="53"/>
      <c r="SX747" s="53"/>
      <c r="SY747" s="53"/>
      <c r="SZ747" s="53"/>
      <c r="TA747" s="53"/>
      <c r="TB747" s="53"/>
      <c r="TC747" s="53"/>
      <c r="TD747" s="53"/>
      <c r="TE747" s="53"/>
      <c r="TF747" s="53"/>
      <c r="TG747" s="53"/>
      <c r="TH747" s="53"/>
      <c r="TI747" s="53"/>
      <c r="TJ747" s="53"/>
      <c r="TK747" s="53"/>
      <c r="TL747" s="53"/>
      <c r="TM747" s="53"/>
      <c r="TN747" s="53"/>
      <c r="TO747" s="53"/>
      <c r="TP747" s="53"/>
      <c r="TQ747" s="53"/>
      <c r="TR747" s="53"/>
      <c r="TS747" s="53"/>
      <c r="TT747" s="53"/>
      <c r="TU747" s="53"/>
      <c r="TV747" s="53"/>
      <c r="TW747" s="53"/>
      <c r="TX747" s="53"/>
      <c r="TY747" s="53"/>
      <c r="TZ747" s="53"/>
      <c r="UA747" s="53"/>
      <c r="UB747" s="53"/>
      <c r="UC747" s="53"/>
      <c r="UD747" s="53"/>
      <c r="UE747" s="53"/>
      <c r="UF747" s="53"/>
      <c r="UG747" s="53"/>
    </row>
    <row r="748" spans="12:553" s="19" customFormat="1" ht="15.75" customHeight="1" x14ac:dyDescent="0.2">
      <c r="L748" s="66"/>
      <c r="M748" s="66"/>
      <c r="N748" s="52"/>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53"/>
      <c r="CW748" s="53"/>
      <c r="CX748" s="53"/>
      <c r="CY748" s="53"/>
      <c r="CZ748" s="53"/>
      <c r="DA748" s="53"/>
      <c r="DB748" s="53"/>
      <c r="DC748" s="53"/>
      <c r="DD748" s="53"/>
      <c r="DE748" s="53"/>
      <c r="DF748" s="53"/>
      <c r="DG748" s="53"/>
      <c r="DH748" s="53"/>
      <c r="DI748" s="53"/>
      <c r="DJ748" s="53"/>
      <c r="DK748" s="53"/>
      <c r="DL748" s="53"/>
      <c r="DM748" s="53"/>
      <c r="DN748" s="53"/>
      <c r="DO748" s="53"/>
      <c r="DP748" s="53"/>
      <c r="DQ748" s="53"/>
      <c r="DR748" s="53"/>
      <c r="DS748" s="53"/>
      <c r="DT748" s="53"/>
      <c r="DU748" s="53"/>
      <c r="DV748" s="53"/>
      <c r="DW748" s="53"/>
      <c r="DX748" s="53"/>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3"/>
      <c r="FK748" s="53"/>
      <c r="FL748" s="53"/>
      <c r="FM748" s="53"/>
      <c r="FN748" s="53"/>
      <c r="FO748" s="53"/>
      <c r="FP748" s="53"/>
      <c r="FQ748" s="53"/>
      <c r="FR748" s="53"/>
      <c r="FS748" s="53"/>
      <c r="FT748" s="53"/>
      <c r="FU748" s="53"/>
      <c r="FV748" s="53"/>
      <c r="FW748" s="53"/>
      <c r="FX748" s="53"/>
      <c r="FY748" s="53"/>
      <c r="FZ748" s="53"/>
      <c r="GA748" s="53"/>
      <c r="GB748" s="53"/>
      <c r="GC748" s="53"/>
      <c r="GD748" s="53"/>
      <c r="GE748" s="53"/>
      <c r="GF748" s="53"/>
      <c r="GG748" s="53"/>
      <c r="GH748" s="53"/>
      <c r="GI748" s="53"/>
      <c r="GJ748" s="53"/>
      <c r="GK748" s="53"/>
      <c r="GL748" s="53"/>
      <c r="GM748" s="53"/>
      <c r="GN748" s="53"/>
      <c r="GO748" s="53"/>
      <c r="GP748" s="53"/>
      <c r="GQ748" s="53"/>
      <c r="GR748" s="53"/>
      <c r="GS748" s="53"/>
      <c r="GT748" s="53"/>
      <c r="GU748" s="53"/>
      <c r="GV748" s="53"/>
      <c r="GW748" s="53"/>
      <c r="GX748" s="53"/>
      <c r="GY748" s="53"/>
      <c r="GZ748" s="53"/>
      <c r="HA748" s="53"/>
      <c r="HB748" s="53"/>
      <c r="HC748" s="53"/>
      <c r="HD748" s="53"/>
      <c r="HE748" s="53"/>
      <c r="HF748" s="53"/>
      <c r="HG748" s="53"/>
      <c r="HH748" s="53"/>
      <c r="HI748" s="53"/>
      <c r="HJ748" s="53"/>
      <c r="HK748" s="53"/>
      <c r="HL748" s="53"/>
      <c r="HM748" s="53"/>
      <c r="HN748" s="53"/>
      <c r="HO748" s="53"/>
      <c r="HP748" s="53"/>
      <c r="HQ748" s="53"/>
      <c r="HR748" s="53"/>
      <c r="HS748" s="53"/>
      <c r="HT748" s="53"/>
      <c r="HU748" s="53"/>
      <c r="HV748" s="53"/>
      <c r="HW748" s="53"/>
      <c r="HX748" s="53"/>
      <c r="HY748" s="53"/>
      <c r="HZ748" s="53"/>
      <c r="IA748" s="53"/>
      <c r="IB748" s="53"/>
      <c r="IC748" s="53"/>
      <c r="ID748" s="53"/>
      <c r="IE748" s="53"/>
      <c r="IF748" s="53"/>
      <c r="IG748" s="53"/>
      <c r="IH748" s="53"/>
      <c r="II748" s="53"/>
      <c r="IJ748" s="53"/>
      <c r="IK748" s="53"/>
      <c r="IL748" s="53"/>
      <c r="IM748" s="53"/>
      <c r="IN748" s="53"/>
      <c r="IO748" s="53"/>
      <c r="IP748" s="53"/>
      <c r="IQ748" s="53"/>
      <c r="IR748" s="53"/>
      <c r="IS748" s="53"/>
      <c r="IT748" s="53"/>
      <c r="IU748" s="53"/>
      <c r="IV748" s="53"/>
      <c r="IW748" s="53"/>
      <c r="IX748" s="53"/>
      <c r="IY748" s="53"/>
      <c r="IZ748" s="53"/>
      <c r="JA748" s="53"/>
      <c r="JB748" s="53"/>
      <c r="JC748" s="53"/>
      <c r="JD748" s="53"/>
      <c r="JE748" s="53"/>
      <c r="JF748" s="53"/>
      <c r="JG748" s="53"/>
      <c r="JH748" s="53"/>
      <c r="JI748" s="53"/>
      <c r="JJ748" s="53"/>
      <c r="JK748" s="53"/>
      <c r="JL748" s="53"/>
      <c r="JM748" s="53"/>
      <c r="JN748" s="53"/>
      <c r="JO748" s="53"/>
      <c r="JP748" s="53"/>
      <c r="JQ748" s="53"/>
      <c r="JR748" s="53"/>
      <c r="JS748" s="53"/>
      <c r="JT748" s="53"/>
      <c r="JU748" s="53"/>
      <c r="JV748" s="53"/>
      <c r="JW748" s="53"/>
      <c r="JX748" s="53"/>
      <c r="JY748" s="53"/>
      <c r="JZ748" s="53"/>
      <c r="KA748" s="53"/>
      <c r="KB748" s="53"/>
      <c r="KC748" s="53"/>
      <c r="KD748" s="53"/>
      <c r="KE748" s="53"/>
      <c r="KF748" s="53"/>
      <c r="KG748" s="53"/>
      <c r="KH748" s="53"/>
      <c r="KI748" s="53"/>
      <c r="KJ748" s="53"/>
      <c r="KK748" s="53"/>
      <c r="KL748" s="53"/>
      <c r="KM748" s="53"/>
      <c r="KN748" s="53"/>
      <c r="KO748" s="53"/>
      <c r="KP748" s="53"/>
      <c r="KQ748" s="53"/>
      <c r="KR748" s="53"/>
      <c r="KS748" s="53"/>
      <c r="KT748" s="53"/>
      <c r="KU748" s="53"/>
      <c r="KV748" s="53"/>
      <c r="KW748" s="53"/>
      <c r="KX748" s="53"/>
      <c r="KY748" s="53"/>
      <c r="KZ748" s="53"/>
      <c r="LA748" s="53"/>
      <c r="LB748" s="53"/>
      <c r="LC748" s="53"/>
      <c r="LD748" s="53"/>
      <c r="LE748" s="53"/>
      <c r="LF748" s="53"/>
      <c r="LG748" s="53"/>
      <c r="LH748" s="53"/>
      <c r="LI748" s="53"/>
      <c r="LJ748" s="53"/>
      <c r="LK748" s="53"/>
      <c r="LL748" s="53"/>
      <c r="LM748" s="53"/>
      <c r="LN748" s="53"/>
      <c r="LO748" s="53"/>
      <c r="LP748" s="53"/>
      <c r="LQ748" s="53"/>
      <c r="LR748" s="53"/>
      <c r="LS748" s="53"/>
      <c r="LT748" s="53"/>
      <c r="LU748" s="53"/>
      <c r="LV748" s="53"/>
      <c r="LW748" s="53"/>
      <c r="LX748" s="53"/>
      <c r="LY748" s="53"/>
      <c r="LZ748" s="53"/>
      <c r="MA748" s="53"/>
      <c r="MB748" s="53"/>
      <c r="MC748" s="53"/>
      <c r="MD748" s="53"/>
      <c r="ME748" s="53"/>
      <c r="MF748" s="53"/>
      <c r="MG748" s="53"/>
      <c r="MH748" s="53"/>
      <c r="MI748" s="53"/>
      <c r="MJ748" s="53"/>
      <c r="MK748" s="53"/>
      <c r="ML748" s="53"/>
      <c r="MM748" s="53"/>
      <c r="MN748" s="53"/>
      <c r="MO748" s="53"/>
      <c r="MP748" s="53"/>
      <c r="MQ748" s="53"/>
      <c r="MR748" s="53"/>
      <c r="MS748" s="53"/>
      <c r="MT748" s="53"/>
      <c r="MU748" s="53"/>
      <c r="MV748" s="53"/>
      <c r="MW748" s="53"/>
      <c r="MX748" s="53"/>
      <c r="MY748" s="53"/>
      <c r="MZ748" s="53"/>
      <c r="NA748" s="53"/>
      <c r="NB748" s="53"/>
      <c r="NC748" s="53"/>
      <c r="ND748" s="53"/>
      <c r="NE748" s="53"/>
      <c r="NF748" s="53"/>
      <c r="NG748" s="53"/>
      <c r="NH748" s="53"/>
      <c r="NI748" s="53"/>
      <c r="NJ748" s="53"/>
      <c r="NK748" s="53"/>
      <c r="NL748" s="53"/>
      <c r="NM748" s="53"/>
      <c r="NN748" s="53"/>
      <c r="NO748" s="53"/>
      <c r="NP748" s="53"/>
      <c r="NQ748" s="53"/>
      <c r="NR748" s="53"/>
      <c r="NS748" s="53"/>
      <c r="NT748" s="53"/>
      <c r="NU748" s="53"/>
      <c r="NV748" s="53"/>
      <c r="NW748" s="53"/>
      <c r="NX748" s="53"/>
      <c r="NY748" s="53"/>
      <c r="NZ748" s="53"/>
      <c r="OA748" s="53"/>
      <c r="OB748" s="53"/>
      <c r="OC748" s="53"/>
      <c r="OD748" s="53"/>
      <c r="OE748" s="53"/>
      <c r="OF748" s="53"/>
      <c r="OG748" s="53"/>
      <c r="OH748" s="53"/>
      <c r="OI748" s="53"/>
      <c r="OJ748" s="53"/>
      <c r="OK748" s="53"/>
      <c r="OL748" s="53"/>
      <c r="OM748" s="53"/>
      <c r="ON748" s="53"/>
      <c r="OO748" s="53"/>
      <c r="OP748" s="53"/>
      <c r="OQ748" s="53"/>
      <c r="OR748" s="53"/>
      <c r="OS748" s="53"/>
      <c r="OT748" s="53"/>
      <c r="OU748" s="53"/>
      <c r="OV748" s="53"/>
      <c r="OW748" s="53"/>
      <c r="OX748" s="53"/>
      <c r="OY748" s="53"/>
      <c r="OZ748" s="53"/>
      <c r="PA748" s="53"/>
      <c r="PB748" s="53"/>
      <c r="PC748" s="53"/>
      <c r="PD748" s="53"/>
      <c r="PE748" s="53"/>
      <c r="PF748" s="53"/>
      <c r="PG748" s="53"/>
      <c r="PH748" s="53"/>
      <c r="PI748" s="53"/>
      <c r="PJ748" s="53"/>
      <c r="PK748" s="53"/>
      <c r="PL748" s="53"/>
      <c r="PM748" s="53"/>
      <c r="PN748" s="53"/>
      <c r="PO748" s="53"/>
      <c r="PP748" s="53"/>
      <c r="PQ748" s="53"/>
      <c r="PR748" s="53"/>
      <c r="PS748" s="53"/>
      <c r="PT748" s="53"/>
      <c r="PU748" s="53"/>
      <c r="PV748" s="53"/>
      <c r="PW748" s="53"/>
      <c r="PX748" s="53"/>
      <c r="PY748" s="53"/>
      <c r="PZ748" s="53"/>
      <c r="QA748" s="53"/>
      <c r="QB748" s="53"/>
      <c r="QC748" s="53"/>
      <c r="QD748" s="53"/>
      <c r="QE748" s="53"/>
      <c r="QF748" s="53"/>
      <c r="QG748" s="53"/>
      <c r="QH748" s="53"/>
      <c r="QI748" s="53"/>
      <c r="QJ748" s="53"/>
      <c r="QK748" s="53"/>
      <c r="QL748" s="53"/>
      <c r="QM748" s="53"/>
      <c r="QN748" s="53"/>
      <c r="QO748" s="53"/>
      <c r="QP748" s="53"/>
      <c r="QQ748" s="53"/>
      <c r="QR748" s="53"/>
      <c r="QS748" s="53"/>
      <c r="QT748" s="53"/>
      <c r="QU748" s="53"/>
      <c r="QV748" s="53"/>
      <c r="QW748" s="53"/>
      <c r="QX748" s="53"/>
      <c r="QY748" s="53"/>
      <c r="QZ748" s="53"/>
      <c r="RA748" s="53"/>
      <c r="RB748" s="53"/>
      <c r="RC748" s="53"/>
      <c r="RD748" s="53"/>
      <c r="RE748" s="53"/>
      <c r="RF748" s="53"/>
      <c r="RG748" s="53"/>
      <c r="RH748" s="53"/>
      <c r="RI748" s="53"/>
      <c r="RJ748" s="53"/>
      <c r="RK748" s="53"/>
      <c r="RL748" s="53"/>
      <c r="RM748" s="53"/>
      <c r="RN748" s="53"/>
      <c r="RO748" s="53"/>
      <c r="RP748" s="53"/>
      <c r="RQ748" s="53"/>
      <c r="RR748" s="53"/>
      <c r="RS748" s="53"/>
      <c r="RT748" s="53"/>
      <c r="RU748" s="53"/>
      <c r="RV748" s="53"/>
      <c r="RW748" s="53"/>
      <c r="RX748" s="53"/>
      <c r="RY748" s="53"/>
      <c r="RZ748" s="53"/>
      <c r="SA748" s="53"/>
      <c r="SB748" s="53"/>
      <c r="SC748" s="53"/>
      <c r="SD748" s="53"/>
      <c r="SE748" s="53"/>
      <c r="SF748" s="53"/>
      <c r="SG748" s="53"/>
      <c r="SH748" s="53"/>
      <c r="SI748" s="53"/>
      <c r="SJ748" s="53"/>
      <c r="SK748" s="53"/>
      <c r="SL748" s="53"/>
      <c r="SM748" s="53"/>
      <c r="SN748" s="53"/>
      <c r="SO748" s="53"/>
      <c r="SP748" s="53"/>
      <c r="SQ748" s="53"/>
      <c r="SR748" s="53"/>
      <c r="SS748" s="53"/>
      <c r="ST748" s="53"/>
      <c r="SU748" s="53"/>
      <c r="SV748" s="53"/>
      <c r="SW748" s="53"/>
      <c r="SX748" s="53"/>
      <c r="SY748" s="53"/>
      <c r="SZ748" s="53"/>
      <c r="TA748" s="53"/>
      <c r="TB748" s="53"/>
      <c r="TC748" s="53"/>
      <c r="TD748" s="53"/>
      <c r="TE748" s="53"/>
      <c r="TF748" s="53"/>
      <c r="TG748" s="53"/>
      <c r="TH748" s="53"/>
      <c r="TI748" s="53"/>
      <c r="TJ748" s="53"/>
      <c r="TK748" s="53"/>
      <c r="TL748" s="53"/>
      <c r="TM748" s="53"/>
      <c r="TN748" s="53"/>
      <c r="TO748" s="53"/>
      <c r="TP748" s="53"/>
      <c r="TQ748" s="53"/>
      <c r="TR748" s="53"/>
      <c r="TS748" s="53"/>
      <c r="TT748" s="53"/>
      <c r="TU748" s="53"/>
      <c r="TV748" s="53"/>
      <c r="TW748" s="53"/>
      <c r="TX748" s="53"/>
      <c r="TY748" s="53"/>
      <c r="TZ748" s="53"/>
      <c r="UA748" s="53"/>
      <c r="UB748" s="53"/>
      <c r="UC748" s="53"/>
      <c r="UD748" s="53"/>
      <c r="UE748" s="53"/>
      <c r="UF748" s="53"/>
      <c r="UG748" s="53"/>
    </row>
    <row r="749" spans="12:553" s="19" customFormat="1" ht="15.75" customHeight="1" x14ac:dyDescent="0.2">
      <c r="L749" s="66"/>
      <c r="M749" s="66"/>
      <c r="N749" s="52"/>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53"/>
      <c r="CW749" s="53"/>
      <c r="CX749" s="53"/>
      <c r="CY749" s="53"/>
      <c r="CZ749" s="53"/>
      <c r="DA749" s="53"/>
      <c r="DB749" s="53"/>
      <c r="DC749" s="53"/>
      <c r="DD749" s="53"/>
      <c r="DE749" s="53"/>
      <c r="DF749" s="53"/>
      <c r="DG749" s="53"/>
      <c r="DH749" s="53"/>
      <c r="DI749" s="53"/>
      <c r="DJ749" s="53"/>
      <c r="DK749" s="53"/>
      <c r="DL749" s="53"/>
      <c r="DM749" s="53"/>
      <c r="DN749" s="53"/>
      <c r="DO749" s="53"/>
      <c r="DP749" s="53"/>
      <c r="DQ749" s="53"/>
      <c r="DR749" s="53"/>
      <c r="DS749" s="53"/>
      <c r="DT749" s="53"/>
      <c r="DU749" s="53"/>
      <c r="DV749" s="53"/>
      <c r="DW749" s="53"/>
      <c r="DX749" s="53"/>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3"/>
      <c r="FK749" s="53"/>
      <c r="FL749" s="53"/>
      <c r="FM749" s="53"/>
      <c r="FN749" s="53"/>
      <c r="FO749" s="53"/>
      <c r="FP749" s="53"/>
      <c r="FQ749" s="53"/>
      <c r="FR749" s="53"/>
      <c r="FS749" s="53"/>
      <c r="FT749" s="53"/>
      <c r="FU749" s="53"/>
      <c r="FV749" s="53"/>
      <c r="FW749" s="53"/>
      <c r="FX749" s="53"/>
      <c r="FY749" s="53"/>
      <c r="FZ749" s="53"/>
      <c r="GA749" s="53"/>
      <c r="GB749" s="53"/>
      <c r="GC749" s="53"/>
      <c r="GD749" s="53"/>
      <c r="GE749" s="53"/>
      <c r="GF749" s="53"/>
      <c r="GG749" s="53"/>
      <c r="GH749" s="53"/>
      <c r="GI749" s="53"/>
      <c r="GJ749" s="53"/>
      <c r="GK749" s="53"/>
      <c r="GL749" s="53"/>
      <c r="GM749" s="53"/>
      <c r="GN749" s="53"/>
      <c r="GO749" s="53"/>
      <c r="GP749" s="53"/>
      <c r="GQ749" s="53"/>
      <c r="GR749" s="53"/>
      <c r="GS749" s="53"/>
      <c r="GT749" s="53"/>
      <c r="GU749" s="53"/>
      <c r="GV749" s="53"/>
      <c r="GW749" s="53"/>
      <c r="GX749" s="53"/>
      <c r="GY749" s="53"/>
      <c r="GZ749" s="53"/>
      <c r="HA749" s="53"/>
      <c r="HB749" s="53"/>
      <c r="HC749" s="53"/>
      <c r="HD749" s="53"/>
      <c r="HE749" s="53"/>
      <c r="HF749" s="53"/>
      <c r="HG749" s="53"/>
      <c r="HH749" s="53"/>
      <c r="HI749" s="53"/>
      <c r="HJ749" s="53"/>
      <c r="HK749" s="53"/>
      <c r="HL749" s="53"/>
      <c r="HM749" s="53"/>
      <c r="HN749" s="53"/>
      <c r="HO749" s="53"/>
      <c r="HP749" s="53"/>
      <c r="HQ749" s="53"/>
      <c r="HR749" s="53"/>
      <c r="HS749" s="53"/>
      <c r="HT749" s="53"/>
      <c r="HU749" s="53"/>
      <c r="HV749" s="53"/>
      <c r="HW749" s="53"/>
      <c r="HX749" s="53"/>
      <c r="HY749" s="53"/>
      <c r="HZ749" s="53"/>
      <c r="IA749" s="53"/>
      <c r="IB749" s="53"/>
      <c r="IC749" s="53"/>
      <c r="ID749" s="53"/>
      <c r="IE749" s="53"/>
      <c r="IF749" s="53"/>
      <c r="IG749" s="53"/>
      <c r="IH749" s="53"/>
      <c r="II749" s="53"/>
      <c r="IJ749" s="53"/>
      <c r="IK749" s="53"/>
      <c r="IL749" s="53"/>
      <c r="IM749" s="53"/>
      <c r="IN749" s="53"/>
      <c r="IO749" s="53"/>
      <c r="IP749" s="53"/>
      <c r="IQ749" s="53"/>
      <c r="IR749" s="53"/>
      <c r="IS749" s="53"/>
      <c r="IT749" s="53"/>
      <c r="IU749" s="53"/>
      <c r="IV749" s="53"/>
      <c r="IW749" s="53"/>
      <c r="IX749" s="53"/>
      <c r="IY749" s="53"/>
      <c r="IZ749" s="53"/>
      <c r="JA749" s="53"/>
      <c r="JB749" s="53"/>
      <c r="JC749" s="53"/>
      <c r="JD749" s="53"/>
      <c r="JE749" s="53"/>
      <c r="JF749" s="53"/>
      <c r="JG749" s="53"/>
      <c r="JH749" s="53"/>
      <c r="JI749" s="53"/>
      <c r="JJ749" s="53"/>
      <c r="JK749" s="53"/>
      <c r="JL749" s="53"/>
      <c r="JM749" s="53"/>
      <c r="JN749" s="53"/>
      <c r="JO749" s="53"/>
      <c r="JP749" s="53"/>
      <c r="JQ749" s="53"/>
      <c r="JR749" s="53"/>
      <c r="JS749" s="53"/>
      <c r="JT749" s="53"/>
      <c r="JU749" s="53"/>
      <c r="JV749" s="53"/>
      <c r="JW749" s="53"/>
      <c r="JX749" s="53"/>
      <c r="JY749" s="53"/>
      <c r="JZ749" s="53"/>
      <c r="KA749" s="53"/>
      <c r="KB749" s="53"/>
      <c r="KC749" s="53"/>
      <c r="KD749" s="53"/>
      <c r="KE749" s="53"/>
      <c r="KF749" s="53"/>
      <c r="KG749" s="53"/>
      <c r="KH749" s="53"/>
      <c r="KI749" s="53"/>
      <c r="KJ749" s="53"/>
      <c r="KK749" s="53"/>
      <c r="KL749" s="53"/>
      <c r="KM749" s="53"/>
      <c r="KN749" s="53"/>
      <c r="KO749" s="53"/>
      <c r="KP749" s="53"/>
      <c r="KQ749" s="53"/>
      <c r="KR749" s="53"/>
      <c r="KS749" s="53"/>
      <c r="KT749" s="53"/>
      <c r="KU749" s="53"/>
      <c r="KV749" s="53"/>
      <c r="KW749" s="53"/>
      <c r="KX749" s="53"/>
      <c r="KY749" s="53"/>
      <c r="KZ749" s="53"/>
      <c r="LA749" s="53"/>
      <c r="LB749" s="53"/>
      <c r="LC749" s="53"/>
      <c r="LD749" s="53"/>
      <c r="LE749" s="53"/>
      <c r="LF749" s="53"/>
      <c r="LG749" s="53"/>
      <c r="LH749" s="53"/>
      <c r="LI749" s="53"/>
      <c r="LJ749" s="53"/>
      <c r="LK749" s="53"/>
      <c r="LL749" s="53"/>
      <c r="LM749" s="53"/>
      <c r="LN749" s="53"/>
      <c r="LO749" s="53"/>
      <c r="LP749" s="53"/>
      <c r="LQ749" s="53"/>
      <c r="LR749" s="53"/>
      <c r="LS749" s="53"/>
      <c r="LT749" s="53"/>
      <c r="LU749" s="53"/>
      <c r="LV749" s="53"/>
      <c r="LW749" s="53"/>
      <c r="LX749" s="53"/>
      <c r="LY749" s="53"/>
      <c r="LZ749" s="53"/>
      <c r="MA749" s="53"/>
      <c r="MB749" s="53"/>
      <c r="MC749" s="53"/>
      <c r="MD749" s="53"/>
      <c r="ME749" s="53"/>
      <c r="MF749" s="53"/>
      <c r="MG749" s="53"/>
      <c r="MH749" s="53"/>
      <c r="MI749" s="53"/>
      <c r="MJ749" s="53"/>
      <c r="MK749" s="53"/>
      <c r="ML749" s="53"/>
      <c r="MM749" s="53"/>
      <c r="MN749" s="53"/>
      <c r="MO749" s="53"/>
      <c r="MP749" s="53"/>
      <c r="MQ749" s="53"/>
      <c r="MR749" s="53"/>
      <c r="MS749" s="53"/>
      <c r="MT749" s="53"/>
      <c r="MU749" s="53"/>
      <c r="MV749" s="53"/>
      <c r="MW749" s="53"/>
      <c r="MX749" s="53"/>
      <c r="MY749" s="53"/>
      <c r="MZ749" s="53"/>
      <c r="NA749" s="53"/>
      <c r="NB749" s="53"/>
      <c r="NC749" s="53"/>
      <c r="ND749" s="53"/>
      <c r="NE749" s="53"/>
      <c r="NF749" s="53"/>
      <c r="NG749" s="53"/>
      <c r="NH749" s="53"/>
      <c r="NI749" s="53"/>
      <c r="NJ749" s="53"/>
      <c r="NK749" s="53"/>
      <c r="NL749" s="53"/>
      <c r="NM749" s="53"/>
      <c r="NN749" s="53"/>
      <c r="NO749" s="53"/>
      <c r="NP749" s="53"/>
      <c r="NQ749" s="53"/>
      <c r="NR749" s="53"/>
      <c r="NS749" s="53"/>
      <c r="NT749" s="53"/>
      <c r="NU749" s="53"/>
      <c r="NV749" s="53"/>
      <c r="NW749" s="53"/>
      <c r="NX749" s="53"/>
      <c r="NY749" s="53"/>
      <c r="NZ749" s="53"/>
      <c r="OA749" s="53"/>
      <c r="OB749" s="53"/>
      <c r="OC749" s="53"/>
      <c r="OD749" s="53"/>
      <c r="OE749" s="53"/>
      <c r="OF749" s="53"/>
      <c r="OG749" s="53"/>
      <c r="OH749" s="53"/>
      <c r="OI749" s="53"/>
      <c r="OJ749" s="53"/>
      <c r="OK749" s="53"/>
      <c r="OL749" s="53"/>
      <c r="OM749" s="53"/>
      <c r="ON749" s="53"/>
      <c r="OO749" s="53"/>
      <c r="OP749" s="53"/>
      <c r="OQ749" s="53"/>
      <c r="OR749" s="53"/>
      <c r="OS749" s="53"/>
      <c r="OT749" s="53"/>
      <c r="OU749" s="53"/>
      <c r="OV749" s="53"/>
      <c r="OW749" s="53"/>
      <c r="OX749" s="53"/>
      <c r="OY749" s="53"/>
      <c r="OZ749" s="53"/>
      <c r="PA749" s="53"/>
      <c r="PB749" s="53"/>
      <c r="PC749" s="53"/>
      <c r="PD749" s="53"/>
      <c r="PE749" s="53"/>
      <c r="PF749" s="53"/>
      <c r="PG749" s="53"/>
      <c r="PH749" s="53"/>
      <c r="PI749" s="53"/>
      <c r="PJ749" s="53"/>
      <c r="PK749" s="53"/>
      <c r="PL749" s="53"/>
      <c r="PM749" s="53"/>
      <c r="PN749" s="53"/>
      <c r="PO749" s="53"/>
      <c r="PP749" s="53"/>
      <c r="PQ749" s="53"/>
      <c r="PR749" s="53"/>
      <c r="PS749" s="53"/>
      <c r="PT749" s="53"/>
      <c r="PU749" s="53"/>
      <c r="PV749" s="53"/>
      <c r="PW749" s="53"/>
      <c r="PX749" s="53"/>
      <c r="PY749" s="53"/>
      <c r="PZ749" s="53"/>
      <c r="QA749" s="53"/>
      <c r="QB749" s="53"/>
      <c r="QC749" s="53"/>
      <c r="QD749" s="53"/>
      <c r="QE749" s="53"/>
      <c r="QF749" s="53"/>
      <c r="QG749" s="53"/>
      <c r="QH749" s="53"/>
      <c r="QI749" s="53"/>
      <c r="QJ749" s="53"/>
      <c r="QK749" s="53"/>
      <c r="QL749" s="53"/>
      <c r="QM749" s="53"/>
      <c r="QN749" s="53"/>
      <c r="QO749" s="53"/>
      <c r="QP749" s="53"/>
      <c r="QQ749" s="53"/>
      <c r="QR749" s="53"/>
      <c r="QS749" s="53"/>
      <c r="QT749" s="53"/>
      <c r="QU749" s="53"/>
      <c r="QV749" s="53"/>
      <c r="QW749" s="53"/>
      <c r="QX749" s="53"/>
      <c r="QY749" s="53"/>
      <c r="QZ749" s="53"/>
      <c r="RA749" s="53"/>
      <c r="RB749" s="53"/>
      <c r="RC749" s="53"/>
      <c r="RD749" s="53"/>
      <c r="RE749" s="53"/>
      <c r="RF749" s="53"/>
      <c r="RG749" s="53"/>
      <c r="RH749" s="53"/>
      <c r="RI749" s="53"/>
      <c r="RJ749" s="53"/>
      <c r="RK749" s="53"/>
      <c r="RL749" s="53"/>
      <c r="RM749" s="53"/>
      <c r="RN749" s="53"/>
      <c r="RO749" s="53"/>
      <c r="RP749" s="53"/>
      <c r="RQ749" s="53"/>
      <c r="RR749" s="53"/>
      <c r="RS749" s="53"/>
      <c r="RT749" s="53"/>
      <c r="RU749" s="53"/>
      <c r="RV749" s="53"/>
      <c r="RW749" s="53"/>
      <c r="RX749" s="53"/>
      <c r="RY749" s="53"/>
      <c r="RZ749" s="53"/>
      <c r="SA749" s="53"/>
      <c r="SB749" s="53"/>
      <c r="SC749" s="53"/>
      <c r="SD749" s="53"/>
      <c r="SE749" s="53"/>
      <c r="SF749" s="53"/>
      <c r="SG749" s="53"/>
      <c r="SH749" s="53"/>
      <c r="SI749" s="53"/>
      <c r="SJ749" s="53"/>
      <c r="SK749" s="53"/>
      <c r="SL749" s="53"/>
      <c r="SM749" s="53"/>
      <c r="SN749" s="53"/>
      <c r="SO749" s="53"/>
      <c r="SP749" s="53"/>
      <c r="SQ749" s="53"/>
      <c r="SR749" s="53"/>
      <c r="SS749" s="53"/>
      <c r="ST749" s="53"/>
      <c r="SU749" s="53"/>
      <c r="SV749" s="53"/>
      <c r="SW749" s="53"/>
      <c r="SX749" s="53"/>
      <c r="SY749" s="53"/>
      <c r="SZ749" s="53"/>
      <c r="TA749" s="53"/>
      <c r="TB749" s="53"/>
      <c r="TC749" s="53"/>
      <c r="TD749" s="53"/>
      <c r="TE749" s="53"/>
      <c r="TF749" s="53"/>
      <c r="TG749" s="53"/>
      <c r="TH749" s="53"/>
      <c r="TI749" s="53"/>
      <c r="TJ749" s="53"/>
      <c r="TK749" s="53"/>
      <c r="TL749" s="53"/>
      <c r="TM749" s="53"/>
      <c r="TN749" s="53"/>
      <c r="TO749" s="53"/>
      <c r="TP749" s="53"/>
      <c r="TQ749" s="53"/>
      <c r="TR749" s="53"/>
      <c r="TS749" s="53"/>
      <c r="TT749" s="53"/>
      <c r="TU749" s="53"/>
      <c r="TV749" s="53"/>
      <c r="TW749" s="53"/>
      <c r="TX749" s="53"/>
      <c r="TY749" s="53"/>
      <c r="TZ749" s="53"/>
      <c r="UA749" s="53"/>
      <c r="UB749" s="53"/>
      <c r="UC749" s="53"/>
      <c r="UD749" s="53"/>
      <c r="UE749" s="53"/>
      <c r="UF749" s="53"/>
      <c r="UG749" s="53"/>
    </row>
    <row r="750" spans="12:553" s="19" customFormat="1" ht="15.75" customHeight="1" x14ac:dyDescent="0.2">
      <c r="L750" s="66"/>
      <c r="M750" s="66"/>
      <c r="N750" s="52"/>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53"/>
      <c r="CW750" s="53"/>
      <c r="CX750" s="53"/>
      <c r="CY750" s="53"/>
      <c r="CZ750" s="53"/>
      <c r="DA750" s="53"/>
      <c r="DB750" s="53"/>
      <c r="DC750" s="53"/>
      <c r="DD750" s="53"/>
      <c r="DE750" s="53"/>
      <c r="DF750" s="53"/>
      <c r="DG750" s="53"/>
      <c r="DH750" s="53"/>
      <c r="DI750" s="53"/>
      <c r="DJ750" s="53"/>
      <c r="DK750" s="53"/>
      <c r="DL750" s="53"/>
      <c r="DM750" s="53"/>
      <c r="DN750" s="53"/>
      <c r="DO750" s="53"/>
      <c r="DP750" s="53"/>
      <c r="DQ750" s="53"/>
      <c r="DR750" s="53"/>
      <c r="DS750" s="53"/>
      <c r="DT750" s="53"/>
      <c r="DU750" s="53"/>
      <c r="DV750" s="53"/>
      <c r="DW750" s="53"/>
      <c r="DX750" s="53"/>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3"/>
      <c r="FK750" s="53"/>
      <c r="FL750" s="53"/>
      <c r="FM750" s="53"/>
      <c r="FN750" s="53"/>
      <c r="FO750" s="53"/>
      <c r="FP750" s="53"/>
      <c r="FQ750" s="53"/>
      <c r="FR750" s="53"/>
      <c r="FS750" s="53"/>
      <c r="FT750" s="53"/>
      <c r="FU750" s="53"/>
      <c r="FV750" s="53"/>
      <c r="FW750" s="53"/>
      <c r="FX750" s="53"/>
      <c r="FY750" s="53"/>
      <c r="FZ750" s="53"/>
      <c r="GA750" s="53"/>
      <c r="GB750" s="53"/>
      <c r="GC750" s="53"/>
      <c r="GD750" s="53"/>
      <c r="GE750" s="53"/>
      <c r="GF750" s="53"/>
      <c r="GG750" s="53"/>
      <c r="GH750" s="53"/>
      <c r="GI750" s="53"/>
      <c r="GJ750" s="53"/>
      <c r="GK750" s="53"/>
      <c r="GL750" s="53"/>
      <c r="GM750" s="53"/>
      <c r="GN750" s="53"/>
      <c r="GO750" s="53"/>
      <c r="GP750" s="53"/>
      <c r="GQ750" s="53"/>
      <c r="GR750" s="53"/>
      <c r="GS750" s="53"/>
      <c r="GT750" s="53"/>
      <c r="GU750" s="53"/>
      <c r="GV750" s="53"/>
      <c r="GW750" s="53"/>
      <c r="GX750" s="53"/>
      <c r="GY750" s="53"/>
      <c r="GZ750" s="53"/>
      <c r="HA750" s="53"/>
      <c r="HB750" s="53"/>
      <c r="HC750" s="53"/>
      <c r="HD750" s="53"/>
      <c r="HE750" s="53"/>
      <c r="HF750" s="53"/>
      <c r="HG750" s="53"/>
      <c r="HH750" s="53"/>
      <c r="HI750" s="53"/>
      <c r="HJ750" s="53"/>
      <c r="HK750" s="53"/>
      <c r="HL750" s="53"/>
      <c r="HM750" s="53"/>
      <c r="HN750" s="53"/>
      <c r="HO750" s="53"/>
      <c r="HP750" s="53"/>
      <c r="HQ750" s="53"/>
      <c r="HR750" s="53"/>
      <c r="HS750" s="53"/>
      <c r="HT750" s="53"/>
      <c r="HU750" s="53"/>
      <c r="HV750" s="53"/>
      <c r="HW750" s="53"/>
      <c r="HX750" s="53"/>
      <c r="HY750" s="53"/>
      <c r="HZ750" s="53"/>
      <c r="IA750" s="53"/>
      <c r="IB750" s="53"/>
      <c r="IC750" s="53"/>
      <c r="ID750" s="53"/>
      <c r="IE750" s="53"/>
      <c r="IF750" s="53"/>
      <c r="IG750" s="53"/>
      <c r="IH750" s="53"/>
      <c r="II750" s="53"/>
      <c r="IJ750" s="53"/>
      <c r="IK750" s="53"/>
      <c r="IL750" s="53"/>
      <c r="IM750" s="53"/>
      <c r="IN750" s="53"/>
      <c r="IO750" s="53"/>
      <c r="IP750" s="53"/>
      <c r="IQ750" s="53"/>
      <c r="IR750" s="53"/>
      <c r="IS750" s="53"/>
      <c r="IT750" s="53"/>
      <c r="IU750" s="53"/>
      <c r="IV750" s="53"/>
      <c r="IW750" s="53"/>
      <c r="IX750" s="53"/>
      <c r="IY750" s="53"/>
      <c r="IZ750" s="53"/>
      <c r="JA750" s="53"/>
      <c r="JB750" s="53"/>
      <c r="JC750" s="53"/>
      <c r="JD750" s="53"/>
      <c r="JE750" s="53"/>
      <c r="JF750" s="53"/>
      <c r="JG750" s="53"/>
      <c r="JH750" s="53"/>
      <c r="JI750" s="53"/>
      <c r="JJ750" s="53"/>
      <c r="JK750" s="53"/>
      <c r="JL750" s="53"/>
      <c r="JM750" s="53"/>
      <c r="JN750" s="53"/>
      <c r="JO750" s="53"/>
      <c r="JP750" s="53"/>
      <c r="JQ750" s="53"/>
      <c r="JR750" s="53"/>
      <c r="JS750" s="53"/>
      <c r="JT750" s="53"/>
      <c r="JU750" s="53"/>
      <c r="JV750" s="53"/>
      <c r="JW750" s="53"/>
      <c r="JX750" s="53"/>
      <c r="JY750" s="53"/>
      <c r="JZ750" s="53"/>
      <c r="KA750" s="53"/>
      <c r="KB750" s="53"/>
      <c r="KC750" s="53"/>
      <c r="KD750" s="53"/>
      <c r="KE750" s="53"/>
      <c r="KF750" s="53"/>
      <c r="KG750" s="53"/>
      <c r="KH750" s="53"/>
      <c r="KI750" s="53"/>
      <c r="KJ750" s="53"/>
      <c r="KK750" s="53"/>
      <c r="KL750" s="53"/>
      <c r="KM750" s="53"/>
      <c r="KN750" s="53"/>
      <c r="KO750" s="53"/>
      <c r="KP750" s="53"/>
      <c r="KQ750" s="53"/>
      <c r="KR750" s="53"/>
      <c r="KS750" s="53"/>
      <c r="KT750" s="53"/>
      <c r="KU750" s="53"/>
      <c r="KV750" s="53"/>
      <c r="KW750" s="53"/>
      <c r="KX750" s="53"/>
      <c r="KY750" s="53"/>
      <c r="KZ750" s="53"/>
      <c r="LA750" s="53"/>
      <c r="LB750" s="53"/>
      <c r="LC750" s="53"/>
      <c r="LD750" s="53"/>
      <c r="LE750" s="53"/>
      <c r="LF750" s="53"/>
      <c r="LG750" s="53"/>
      <c r="LH750" s="53"/>
      <c r="LI750" s="53"/>
      <c r="LJ750" s="53"/>
      <c r="LK750" s="53"/>
      <c r="LL750" s="53"/>
      <c r="LM750" s="53"/>
      <c r="LN750" s="53"/>
      <c r="LO750" s="53"/>
      <c r="LP750" s="53"/>
      <c r="LQ750" s="53"/>
      <c r="LR750" s="53"/>
      <c r="LS750" s="53"/>
      <c r="LT750" s="53"/>
      <c r="LU750" s="53"/>
      <c r="LV750" s="53"/>
      <c r="LW750" s="53"/>
      <c r="LX750" s="53"/>
      <c r="LY750" s="53"/>
      <c r="LZ750" s="53"/>
      <c r="MA750" s="53"/>
      <c r="MB750" s="53"/>
      <c r="MC750" s="53"/>
      <c r="MD750" s="53"/>
      <c r="ME750" s="53"/>
      <c r="MF750" s="53"/>
      <c r="MG750" s="53"/>
      <c r="MH750" s="53"/>
      <c r="MI750" s="53"/>
      <c r="MJ750" s="53"/>
      <c r="MK750" s="53"/>
      <c r="ML750" s="53"/>
      <c r="MM750" s="53"/>
      <c r="MN750" s="53"/>
      <c r="MO750" s="53"/>
      <c r="MP750" s="53"/>
      <c r="MQ750" s="53"/>
      <c r="MR750" s="53"/>
      <c r="MS750" s="53"/>
      <c r="MT750" s="53"/>
      <c r="MU750" s="53"/>
      <c r="MV750" s="53"/>
      <c r="MW750" s="53"/>
      <c r="MX750" s="53"/>
      <c r="MY750" s="53"/>
      <c r="MZ750" s="53"/>
      <c r="NA750" s="53"/>
      <c r="NB750" s="53"/>
      <c r="NC750" s="53"/>
      <c r="ND750" s="53"/>
      <c r="NE750" s="53"/>
      <c r="NF750" s="53"/>
      <c r="NG750" s="53"/>
      <c r="NH750" s="53"/>
      <c r="NI750" s="53"/>
      <c r="NJ750" s="53"/>
      <c r="NK750" s="53"/>
      <c r="NL750" s="53"/>
      <c r="NM750" s="53"/>
      <c r="NN750" s="53"/>
      <c r="NO750" s="53"/>
      <c r="NP750" s="53"/>
      <c r="NQ750" s="53"/>
      <c r="NR750" s="53"/>
      <c r="NS750" s="53"/>
      <c r="NT750" s="53"/>
      <c r="NU750" s="53"/>
      <c r="NV750" s="53"/>
      <c r="NW750" s="53"/>
      <c r="NX750" s="53"/>
      <c r="NY750" s="53"/>
      <c r="NZ750" s="53"/>
      <c r="OA750" s="53"/>
      <c r="OB750" s="53"/>
      <c r="OC750" s="53"/>
      <c r="OD750" s="53"/>
      <c r="OE750" s="53"/>
      <c r="OF750" s="53"/>
      <c r="OG750" s="53"/>
      <c r="OH750" s="53"/>
      <c r="OI750" s="53"/>
      <c r="OJ750" s="53"/>
      <c r="OK750" s="53"/>
      <c r="OL750" s="53"/>
      <c r="OM750" s="53"/>
      <c r="ON750" s="53"/>
      <c r="OO750" s="53"/>
      <c r="OP750" s="53"/>
      <c r="OQ750" s="53"/>
      <c r="OR750" s="53"/>
      <c r="OS750" s="53"/>
      <c r="OT750" s="53"/>
      <c r="OU750" s="53"/>
      <c r="OV750" s="53"/>
      <c r="OW750" s="53"/>
      <c r="OX750" s="53"/>
      <c r="OY750" s="53"/>
      <c r="OZ750" s="53"/>
      <c r="PA750" s="53"/>
      <c r="PB750" s="53"/>
      <c r="PC750" s="53"/>
      <c r="PD750" s="53"/>
      <c r="PE750" s="53"/>
      <c r="PF750" s="53"/>
      <c r="PG750" s="53"/>
      <c r="PH750" s="53"/>
      <c r="PI750" s="53"/>
      <c r="PJ750" s="53"/>
      <c r="PK750" s="53"/>
      <c r="PL750" s="53"/>
      <c r="PM750" s="53"/>
      <c r="PN750" s="53"/>
      <c r="PO750" s="53"/>
      <c r="PP750" s="53"/>
      <c r="PQ750" s="53"/>
      <c r="PR750" s="53"/>
      <c r="PS750" s="53"/>
      <c r="PT750" s="53"/>
      <c r="PU750" s="53"/>
      <c r="PV750" s="53"/>
      <c r="PW750" s="53"/>
      <c r="PX750" s="53"/>
      <c r="PY750" s="53"/>
      <c r="PZ750" s="53"/>
      <c r="QA750" s="53"/>
      <c r="QB750" s="53"/>
      <c r="QC750" s="53"/>
      <c r="QD750" s="53"/>
      <c r="QE750" s="53"/>
      <c r="QF750" s="53"/>
      <c r="QG750" s="53"/>
      <c r="QH750" s="53"/>
      <c r="QI750" s="53"/>
      <c r="QJ750" s="53"/>
      <c r="QK750" s="53"/>
      <c r="QL750" s="53"/>
      <c r="QM750" s="53"/>
      <c r="QN750" s="53"/>
      <c r="QO750" s="53"/>
      <c r="QP750" s="53"/>
      <c r="QQ750" s="53"/>
      <c r="QR750" s="53"/>
      <c r="QS750" s="53"/>
      <c r="QT750" s="53"/>
      <c r="QU750" s="53"/>
      <c r="QV750" s="53"/>
      <c r="QW750" s="53"/>
      <c r="QX750" s="53"/>
      <c r="QY750" s="53"/>
      <c r="QZ750" s="53"/>
      <c r="RA750" s="53"/>
      <c r="RB750" s="53"/>
      <c r="RC750" s="53"/>
      <c r="RD750" s="53"/>
      <c r="RE750" s="53"/>
      <c r="RF750" s="53"/>
      <c r="RG750" s="53"/>
      <c r="RH750" s="53"/>
      <c r="RI750" s="53"/>
      <c r="RJ750" s="53"/>
      <c r="RK750" s="53"/>
      <c r="RL750" s="53"/>
      <c r="RM750" s="53"/>
      <c r="RN750" s="53"/>
      <c r="RO750" s="53"/>
      <c r="RP750" s="53"/>
      <c r="RQ750" s="53"/>
      <c r="RR750" s="53"/>
      <c r="RS750" s="53"/>
      <c r="RT750" s="53"/>
      <c r="RU750" s="53"/>
      <c r="RV750" s="53"/>
      <c r="RW750" s="53"/>
      <c r="RX750" s="53"/>
      <c r="RY750" s="53"/>
      <c r="RZ750" s="53"/>
      <c r="SA750" s="53"/>
      <c r="SB750" s="53"/>
      <c r="SC750" s="53"/>
      <c r="SD750" s="53"/>
      <c r="SE750" s="53"/>
      <c r="SF750" s="53"/>
      <c r="SG750" s="53"/>
      <c r="SH750" s="53"/>
      <c r="SI750" s="53"/>
      <c r="SJ750" s="53"/>
      <c r="SK750" s="53"/>
      <c r="SL750" s="53"/>
      <c r="SM750" s="53"/>
      <c r="SN750" s="53"/>
      <c r="SO750" s="53"/>
      <c r="SP750" s="53"/>
      <c r="SQ750" s="53"/>
      <c r="SR750" s="53"/>
      <c r="SS750" s="53"/>
      <c r="ST750" s="53"/>
      <c r="SU750" s="53"/>
      <c r="SV750" s="53"/>
      <c r="SW750" s="53"/>
      <c r="SX750" s="53"/>
      <c r="SY750" s="53"/>
      <c r="SZ750" s="53"/>
      <c r="TA750" s="53"/>
      <c r="TB750" s="53"/>
      <c r="TC750" s="53"/>
      <c r="TD750" s="53"/>
      <c r="TE750" s="53"/>
      <c r="TF750" s="53"/>
      <c r="TG750" s="53"/>
      <c r="TH750" s="53"/>
      <c r="TI750" s="53"/>
      <c r="TJ750" s="53"/>
      <c r="TK750" s="53"/>
      <c r="TL750" s="53"/>
      <c r="TM750" s="53"/>
      <c r="TN750" s="53"/>
      <c r="TO750" s="53"/>
      <c r="TP750" s="53"/>
      <c r="TQ750" s="53"/>
      <c r="TR750" s="53"/>
      <c r="TS750" s="53"/>
      <c r="TT750" s="53"/>
      <c r="TU750" s="53"/>
      <c r="TV750" s="53"/>
      <c r="TW750" s="53"/>
      <c r="TX750" s="53"/>
      <c r="TY750" s="53"/>
      <c r="TZ750" s="53"/>
      <c r="UA750" s="53"/>
      <c r="UB750" s="53"/>
      <c r="UC750" s="53"/>
      <c r="UD750" s="53"/>
      <c r="UE750" s="53"/>
      <c r="UF750" s="53"/>
      <c r="UG750" s="53"/>
    </row>
    <row r="751" spans="12:553" s="19" customFormat="1" ht="15.75" customHeight="1" x14ac:dyDescent="0.2">
      <c r="L751" s="66"/>
      <c r="M751" s="66"/>
      <c r="N751" s="52"/>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53"/>
      <c r="CW751" s="53"/>
      <c r="CX751" s="53"/>
      <c r="CY751" s="53"/>
      <c r="CZ751" s="53"/>
      <c r="DA751" s="53"/>
      <c r="DB751" s="53"/>
      <c r="DC751" s="53"/>
      <c r="DD751" s="53"/>
      <c r="DE751" s="53"/>
      <c r="DF751" s="53"/>
      <c r="DG751" s="53"/>
      <c r="DH751" s="53"/>
      <c r="DI751" s="53"/>
      <c r="DJ751" s="53"/>
      <c r="DK751" s="53"/>
      <c r="DL751" s="53"/>
      <c r="DM751" s="53"/>
      <c r="DN751" s="53"/>
      <c r="DO751" s="53"/>
      <c r="DP751" s="53"/>
      <c r="DQ751" s="53"/>
      <c r="DR751" s="53"/>
      <c r="DS751" s="53"/>
      <c r="DT751" s="53"/>
      <c r="DU751" s="53"/>
      <c r="DV751" s="53"/>
      <c r="DW751" s="53"/>
      <c r="DX751" s="53"/>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3"/>
      <c r="FK751" s="53"/>
      <c r="FL751" s="53"/>
      <c r="FM751" s="53"/>
      <c r="FN751" s="53"/>
      <c r="FO751" s="53"/>
      <c r="FP751" s="53"/>
      <c r="FQ751" s="53"/>
      <c r="FR751" s="53"/>
      <c r="FS751" s="53"/>
      <c r="FT751" s="53"/>
      <c r="FU751" s="53"/>
      <c r="FV751" s="53"/>
      <c r="FW751" s="53"/>
      <c r="FX751" s="53"/>
      <c r="FY751" s="53"/>
      <c r="FZ751" s="53"/>
      <c r="GA751" s="53"/>
      <c r="GB751" s="53"/>
      <c r="GC751" s="53"/>
      <c r="GD751" s="53"/>
      <c r="GE751" s="53"/>
      <c r="GF751" s="53"/>
      <c r="GG751" s="53"/>
      <c r="GH751" s="53"/>
      <c r="GI751" s="53"/>
      <c r="GJ751" s="53"/>
      <c r="GK751" s="53"/>
      <c r="GL751" s="53"/>
      <c r="GM751" s="53"/>
      <c r="GN751" s="53"/>
      <c r="GO751" s="53"/>
      <c r="GP751" s="53"/>
      <c r="GQ751" s="53"/>
      <c r="GR751" s="53"/>
      <c r="GS751" s="53"/>
      <c r="GT751" s="53"/>
      <c r="GU751" s="53"/>
      <c r="GV751" s="53"/>
      <c r="GW751" s="53"/>
      <c r="GX751" s="53"/>
      <c r="GY751" s="53"/>
      <c r="GZ751" s="53"/>
      <c r="HA751" s="53"/>
      <c r="HB751" s="53"/>
      <c r="HC751" s="53"/>
      <c r="HD751" s="53"/>
      <c r="HE751" s="53"/>
      <c r="HF751" s="53"/>
      <c r="HG751" s="53"/>
      <c r="HH751" s="53"/>
      <c r="HI751" s="53"/>
      <c r="HJ751" s="53"/>
      <c r="HK751" s="53"/>
      <c r="HL751" s="53"/>
      <c r="HM751" s="53"/>
      <c r="HN751" s="53"/>
      <c r="HO751" s="53"/>
      <c r="HP751" s="53"/>
      <c r="HQ751" s="53"/>
      <c r="HR751" s="53"/>
      <c r="HS751" s="53"/>
      <c r="HT751" s="53"/>
      <c r="HU751" s="53"/>
      <c r="HV751" s="53"/>
      <c r="HW751" s="53"/>
      <c r="HX751" s="53"/>
      <c r="HY751" s="53"/>
      <c r="HZ751" s="53"/>
      <c r="IA751" s="53"/>
      <c r="IB751" s="53"/>
      <c r="IC751" s="53"/>
      <c r="ID751" s="53"/>
      <c r="IE751" s="53"/>
      <c r="IF751" s="53"/>
      <c r="IG751" s="53"/>
      <c r="IH751" s="53"/>
      <c r="II751" s="53"/>
      <c r="IJ751" s="53"/>
      <c r="IK751" s="53"/>
      <c r="IL751" s="53"/>
      <c r="IM751" s="53"/>
      <c r="IN751" s="53"/>
      <c r="IO751" s="53"/>
      <c r="IP751" s="53"/>
      <c r="IQ751" s="53"/>
      <c r="IR751" s="53"/>
      <c r="IS751" s="53"/>
      <c r="IT751" s="53"/>
      <c r="IU751" s="53"/>
      <c r="IV751" s="53"/>
      <c r="IW751" s="53"/>
      <c r="IX751" s="53"/>
      <c r="IY751" s="53"/>
      <c r="IZ751" s="53"/>
      <c r="JA751" s="53"/>
      <c r="JB751" s="53"/>
      <c r="JC751" s="53"/>
      <c r="JD751" s="53"/>
      <c r="JE751" s="53"/>
      <c r="JF751" s="53"/>
      <c r="JG751" s="53"/>
      <c r="JH751" s="53"/>
      <c r="JI751" s="53"/>
      <c r="JJ751" s="53"/>
      <c r="JK751" s="53"/>
      <c r="JL751" s="53"/>
      <c r="JM751" s="53"/>
      <c r="JN751" s="53"/>
      <c r="JO751" s="53"/>
      <c r="JP751" s="53"/>
      <c r="JQ751" s="53"/>
      <c r="JR751" s="53"/>
      <c r="JS751" s="53"/>
      <c r="JT751" s="53"/>
      <c r="JU751" s="53"/>
      <c r="JV751" s="53"/>
      <c r="JW751" s="53"/>
      <c r="JX751" s="53"/>
      <c r="JY751" s="53"/>
      <c r="JZ751" s="53"/>
      <c r="KA751" s="53"/>
      <c r="KB751" s="53"/>
      <c r="KC751" s="53"/>
      <c r="KD751" s="53"/>
      <c r="KE751" s="53"/>
      <c r="KF751" s="53"/>
      <c r="KG751" s="53"/>
      <c r="KH751" s="53"/>
      <c r="KI751" s="53"/>
      <c r="KJ751" s="53"/>
      <c r="KK751" s="53"/>
      <c r="KL751" s="53"/>
      <c r="KM751" s="53"/>
      <c r="KN751" s="53"/>
      <c r="KO751" s="53"/>
      <c r="KP751" s="53"/>
      <c r="KQ751" s="53"/>
      <c r="KR751" s="53"/>
      <c r="KS751" s="53"/>
      <c r="KT751" s="53"/>
      <c r="KU751" s="53"/>
      <c r="KV751" s="53"/>
      <c r="KW751" s="53"/>
      <c r="KX751" s="53"/>
      <c r="KY751" s="53"/>
      <c r="KZ751" s="53"/>
      <c r="LA751" s="53"/>
      <c r="LB751" s="53"/>
      <c r="LC751" s="53"/>
      <c r="LD751" s="53"/>
      <c r="LE751" s="53"/>
      <c r="LF751" s="53"/>
      <c r="LG751" s="53"/>
      <c r="LH751" s="53"/>
      <c r="LI751" s="53"/>
      <c r="LJ751" s="53"/>
      <c r="LK751" s="53"/>
      <c r="LL751" s="53"/>
      <c r="LM751" s="53"/>
      <c r="LN751" s="53"/>
      <c r="LO751" s="53"/>
      <c r="LP751" s="53"/>
      <c r="LQ751" s="53"/>
      <c r="LR751" s="53"/>
      <c r="LS751" s="53"/>
      <c r="LT751" s="53"/>
      <c r="LU751" s="53"/>
      <c r="LV751" s="53"/>
      <c r="LW751" s="53"/>
      <c r="LX751" s="53"/>
      <c r="LY751" s="53"/>
      <c r="LZ751" s="53"/>
      <c r="MA751" s="53"/>
      <c r="MB751" s="53"/>
      <c r="MC751" s="53"/>
      <c r="MD751" s="53"/>
      <c r="ME751" s="53"/>
      <c r="MF751" s="53"/>
      <c r="MG751" s="53"/>
      <c r="MH751" s="53"/>
      <c r="MI751" s="53"/>
      <c r="MJ751" s="53"/>
      <c r="MK751" s="53"/>
      <c r="ML751" s="53"/>
      <c r="MM751" s="53"/>
      <c r="MN751" s="53"/>
      <c r="MO751" s="53"/>
      <c r="MP751" s="53"/>
      <c r="MQ751" s="53"/>
      <c r="MR751" s="53"/>
      <c r="MS751" s="53"/>
      <c r="MT751" s="53"/>
      <c r="MU751" s="53"/>
      <c r="MV751" s="53"/>
      <c r="MW751" s="53"/>
      <c r="MX751" s="53"/>
      <c r="MY751" s="53"/>
      <c r="MZ751" s="53"/>
      <c r="NA751" s="53"/>
      <c r="NB751" s="53"/>
      <c r="NC751" s="53"/>
      <c r="ND751" s="53"/>
      <c r="NE751" s="53"/>
      <c r="NF751" s="53"/>
      <c r="NG751" s="53"/>
      <c r="NH751" s="53"/>
      <c r="NI751" s="53"/>
      <c r="NJ751" s="53"/>
      <c r="NK751" s="53"/>
      <c r="NL751" s="53"/>
      <c r="NM751" s="53"/>
      <c r="NN751" s="53"/>
      <c r="NO751" s="53"/>
      <c r="NP751" s="53"/>
      <c r="NQ751" s="53"/>
      <c r="NR751" s="53"/>
      <c r="NS751" s="53"/>
      <c r="NT751" s="53"/>
      <c r="NU751" s="53"/>
      <c r="NV751" s="53"/>
      <c r="NW751" s="53"/>
      <c r="NX751" s="53"/>
      <c r="NY751" s="53"/>
      <c r="NZ751" s="53"/>
      <c r="OA751" s="53"/>
      <c r="OB751" s="53"/>
      <c r="OC751" s="53"/>
      <c r="OD751" s="53"/>
      <c r="OE751" s="53"/>
      <c r="OF751" s="53"/>
      <c r="OG751" s="53"/>
      <c r="OH751" s="53"/>
      <c r="OI751" s="53"/>
      <c r="OJ751" s="53"/>
      <c r="OK751" s="53"/>
      <c r="OL751" s="53"/>
      <c r="OM751" s="53"/>
      <c r="ON751" s="53"/>
      <c r="OO751" s="53"/>
      <c r="OP751" s="53"/>
      <c r="OQ751" s="53"/>
      <c r="OR751" s="53"/>
      <c r="OS751" s="53"/>
      <c r="OT751" s="53"/>
      <c r="OU751" s="53"/>
      <c r="OV751" s="53"/>
      <c r="OW751" s="53"/>
      <c r="OX751" s="53"/>
      <c r="OY751" s="53"/>
      <c r="OZ751" s="53"/>
      <c r="PA751" s="53"/>
      <c r="PB751" s="53"/>
      <c r="PC751" s="53"/>
      <c r="PD751" s="53"/>
      <c r="PE751" s="53"/>
      <c r="PF751" s="53"/>
      <c r="PG751" s="53"/>
      <c r="PH751" s="53"/>
      <c r="PI751" s="53"/>
      <c r="PJ751" s="53"/>
      <c r="PK751" s="53"/>
      <c r="PL751" s="53"/>
      <c r="PM751" s="53"/>
      <c r="PN751" s="53"/>
      <c r="PO751" s="53"/>
      <c r="PP751" s="53"/>
      <c r="PQ751" s="53"/>
      <c r="PR751" s="53"/>
      <c r="PS751" s="53"/>
      <c r="PT751" s="53"/>
      <c r="PU751" s="53"/>
      <c r="PV751" s="53"/>
      <c r="PW751" s="53"/>
      <c r="PX751" s="53"/>
      <c r="PY751" s="53"/>
      <c r="PZ751" s="53"/>
      <c r="QA751" s="53"/>
      <c r="QB751" s="53"/>
      <c r="QC751" s="53"/>
      <c r="QD751" s="53"/>
      <c r="QE751" s="53"/>
      <c r="QF751" s="53"/>
      <c r="QG751" s="53"/>
      <c r="QH751" s="53"/>
      <c r="QI751" s="53"/>
      <c r="QJ751" s="53"/>
      <c r="QK751" s="53"/>
      <c r="QL751" s="53"/>
      <c r="QM751" s="53"/>
      <c r="QN751" s="53"/>
      <c r="QO751" s="53"/>
      <c r="QP751" s="53"/>
      <c r="QQ751" s="53"/>
      <c r="QR751" s="53"/>
      <c r="QS751" s="53"/>
      <c r="QT751" s="53"/>
      <c r="QU751" s="53"/>
      <c r="QV751" s="53"/>
      <c r="QW751" s="53"/>
      <c r="QX751" s="53"/>
      <c r="QY751" s="53"/>
      <c r="QZ751" s="53"/>
      <c r="RA751" s="53"/>
      <c r="RB751" s="53"/>
      <c r="RC751" s="53"/>
      <c r="RD751" s="53"/>
      <c r="RE751" s="53"/>
      <c r="RF751" s="53"/>
      <c r="RG751" s="53"/>
      <c r="RH751" s="53"/>
      <c r="RI751" s="53"/>
      <c r="RJ751" s="53"/>
      <c r="RK751" s="53"/>
      <c r="RL751" s="53"/>
      <c r="RM751" s="53"/>
      <c r="RN751" s="53"/>
      <c r="RO751" s="53"/>
      <c r="RP751" s="53"/>
      <c r="RQ751" s="53"/>
      <c r="RR751" s="53"/>
      <c r="RS751" s="53"/>
      <c r="RT751" s="53"/>
      <c r="RU751" s="53"/>
      <c r="RV751" s="53"/>
      <c r="RW751" s="53"/>
      <c r="RX751" s="53"/>
      <c r="RY751" s="53"/>
      <c r="RZ751" s="53"/>
      <c r="SA751" s="53"/>
      <c r="SB751" s="53"/>
      <c r="SC751" s="53"/>
      <c r="SD751" s="53"/>
      <c r="SE751" s="53"/>
      <c r="SF751" s="53"/>
      <c r="SG751" s="53"/>
      <c r="SH751" s="53"/>
      <c r="SI751" s="53"/>
      <c r="SJ751" s="53"/>
      <c r="SK751" s="53"/>
      <c r="SL751" s="53"/>
      <c r="SM751" s="53"/>
      <c r="SN751" s="53"/>
      <c r="SO751" s="53"/>
      <c r="SP751" s="53"/>
      <c r="SQ751" s="53"/>
      <c r="SR751" s="53"/>
      <c r="SS751" s="53"/>
      <c r="ST751" s="53"/>
      <c r="SU751" s="53"/>
      <c r="SV751" s="53"/>
      <c r="SW751" s="53"/>
      <c r="SX751" s="53"/>
      <c r="SY751" s="53"/>
      <c r="SZ751" s="53"/>
      <c r="TA751" s="53"/>
      <c r="TB751" s="53"/>
      <c r="TC751" s="53"/>
      <c r="TD751" s="53"/>
      <c r="TE751" s="53"/>
      <c r="TF751" s="53"/>
      <c r="TG751" s="53"/>
      <c r="TH751" s="53"/>
      <c r="TI751" s="53"/>
      <c r="TJ751" s="53"/>
      <c r="TK751" s="53"/>
      <c r="TL751" s="53"/>
      <c r="TM751" s="53"/>
      <c r="TN751" s="53"/>
      <c r="TO751" s="53"/>
      <c r="TP751" s="53"/>
      <c r="TQ751" s="53"/>
      <c r="TR751" s="53"/>
      <c r="TS751" s="53"/>
      <c r="TT751" s="53"/>
      <c r="TU751" s="53"/>
      <c r="TV751" s="53"/>
      <c r="TW751" s="53"/>
      <c r="TX751" s="53"/>
      <c r="TY751" s="53"/>
      <c r="TZ751" s="53"/>
      <c r="UA751" s="53"/>
      <c r="UB751" s="53"/>
      <c r="UC751" s="53"/>
      <c r="UD751" s="53"/>
      <c r="UE751" s="53"/>
      <c r="UF751" s="53"/>
      <c r="UG751" s="53"/>
    </row>
    <row r="752" spans="12:553" s="19" customFormat="1" ht="15.75" customHeight="1" x14ac:dyDescent="0.2">
      <c r="L752" s="66"/>
      <c r="M752" s="66"/>
      <c r="N752" s="52"/>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53"/>
      <c r="CW752" s="53"/>
      <c r="CX752" s="53"/>
      <c r="CY752" s="53"/>
      <c r="CZ752" s="53"/>
      <c r="DA752" s="53"/>
      <c r="DB752" s="53"/>
      <c r="DC752" s="53"/>
      <c r="DD752" s="53"/>
      <c r="DE752" s="53"/>
      <c r="DF752" s="53"/>
      <c r="DG752" s="53"/>
      <c r="DH752" s="53"/>
      <c r="DI752" s="53"/>
      <c r="DJ752" s="53"/>
      <c r="DK752" s="53"/>
      <c r="DL752" s="53"/>
      <c r="DM752" s="53"/>
      <c r="DN752" s="53"/>
      <c r="DO752" s="53"/>
      <c r="DP752" s="53"/>
      <c r="DQ752" s="53"/>
      <c r="DR752" s="53"/>
      <c r="DS752" s="53"/>
      <c r="DT752" s="53"/>
      <c r="DU752" s="53"/>
      <c r="DV752" s="53"/>
      <c r="DW752" s="53"/>
      <c r="DX752" s="53"/>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3"/>
      <c r="FK752" s="53"/>
      <c r="FL752" s="53"/>
      <c r="FM752" s="53"/>
      <c r="FN752" s="53"/>
      <c r="FO752" s="53"/>
      <c r="FP752" s="53"/>
      <c r="FQ752" s="53"/>
      <c r="FR752" s="53"/>
      <c r="FS752" s="53"/>
      <c r="FT752" s="53"/>
      <c r="FU752" s="53"/>
      <c r="FV752" s="53"/>
      <c r="FW752" s="53"/>
      <c r="FX752" s="53"/>
      <c r="FY752" s="53"/>
      <c r="FZ752" s="53"/>
      <c r="GA752" s="53"/>
      <c r="GB752" s="53"/>
      <c r="GC752" s="53"/>
      <c r="GD752" s="53"/>
      <c r="GE752" s="53"/>
      <c r="GF752" s="53"/>
      <c r="GG752" s="53"/>
      <c r="GH752" s="53"/>
      <c r="GI752" s="53"/>
      <c r="GJ752" s="53"/>
      <c r="GK752" s="53"/>
      <c r="GL752" s="53"/>
      <c r="GM752" s="53"/>
      <c r="GN752" s="53"/>
      <c r="GO752" s="53"/>
      <c r="GP752" s="53"/>
      <c r="GQ752" s="53"/>
      <c r="GR752" s="53"/>
      <c r="GS752" s="53"/>
      <c r="GT752" s="53"/>
      <c r="GU752" s="53"/>
      <c r="GV752" s="53"/>
      <c r="GW752" s="53"/>
      <c r="GX752" s="53"/>
      <c r="GY752" s="53"/>
      <c r="GZ752" s="53"/>
      <c r="HA752" s="53"/>
      <c r="HB752" s="53"/>
      <c r="HC752" s="53"/>
      <c r="HD752" s="53"/>
      <c r="HE752" s="53"/>
      <c r="HF752" s="53"/>
      <c r="HG752" s="53"/>
      <c r="HH752" s="53"/>
      <c r="HI752" s="53"/>
      <c r="HJ752" s="53"/>
      <c r="HK752" s="53"/>
      <c r="HL752" s="53"/>
      <c r="HM752" s="53"/>
      <c r="HN752" s="53"/>
      <c r="HO752" s="53"/>
      <c r="HP752" s="53"/>
      <c r="HQ752" s="53"/>
      <c r="HR752" s="53"/>
      <c r="HS752" s="53"/>
      <c r="HT752" s="53"/>
      <c r="HU752" s="53"/>
      <c r="HV752" s="53"/>
      <c r="HW752" s="53"/>
      <c r="HX752" s="53"/>
      <c r="HY752" s="53"/>
      <c r="HZ752" s="53"/>
      <c r="IA752" s="53"/>
      <c r="IB752" s="53"/>
      <c r="IC752" s="53"/>
      <c r="ID752" s="53"/>
      <c r="IE752" s="53"/>
      <c r="IF752" s="53"/>
      <c r="IG752" s="53"/>
      <c r="IH752" s="53"/>
      <c r="II752" s="53"/>
      <c r="IJ752" s="53"/>
      <c r="IK752" s="53"/>
      <c r="IL752" s="53"/>
      <c r="IM752" s="53"/>
      <c r="IN752" s="53"/>
      <c r="IO752" s="53"/>
      <c r="IP752" s="53"/>
      <c r="IQ752" s="53"/>
      <c r="IR752" s="53"/>
      <c r="IS752" s="53"/>
      <c r="IT752" s="53"/>
      <c r="IU752" s="53"/>
      <c r="IV752" s="53"/>
      <c r="IW752" s="53"/>
      <c r="IX752" s="53"/>
      <c r="IY752" s="53"/>
      <c r="IZ752" s="53"/>
      <c r="JA752" s="53"/>
      <c r="JB752" s="53"/>
      <c r="JC752" s="53"/>
      <c r="JD752" s="53"/>
      <c r="JE752" s="53"/>
      <c r="JF752" s="53"/>
      <c r="JG752" s="53"/>
      <c r="JH752" s="53"/>
      <c r="JI752" s="53"/>
      <c r="JJ752" s="53"/>
      <c r="JK752" s="53"/>
      <c r="JL752" s="53"/>
      <c r="JM752" s="53"/>
      <c r="JN752" s="53"/>
      <c r="JO752" s="53"/>
      <c r="JP752" s="53"/>
      <c r="JQ752" s="53"/>
      <c r="JR752" s="53"/>
      <c r="JS752" s="53"/>
      <c r="JT752" s="53"/>
      <c r="JU752" s="53"/>
      <c r="JV752" s="53"/>
      <c r="JW752" s="53"/>
      <c r="JX752" s="53"/>
      <c r="JY752" s="53"/>
      <c r="JZ752" s="53"/>
      <c r="KA752" s="53"/>
      <c r="KB752" s="53"/>
      <c r="KC752" s="53"/>
      <c r="KD752" s="53"/>
      <c r="KE752" s="53"/>
      <c r="KF752" s="53"/>
      <c r="KG752" s="53"/>
      <c r="KH752" s="53"/>
      <c r="KI752" s="53"/>
      <c r="KJ752" s="53"/>
      <c r="KK752" s="53"/>
      <c r="KL752" s="53"/>
      <c r="KM752" s="53"/>
      <c r="KN752" s="53"/>
      <c r="KO752" s="53"/>
      <c r="KP752" s="53"/>
      <c r="KQ752" s="53"/>
      <c r="KR752" s="53"/>
      <c r="KS752" s="53"/>
      <c r="KT752" s="53"/>
      <c r="KU752" s="53"/>
      <c r="KV752" s="53"/>
      <c r="KW752" s="53"/>
      <c r="KX752" s="53"/>
      <c r="KY752" s="53"/>
      <c r="KZ752" s="53"/>
      <c r="LA752" s="53"/>
      <c r="LB752" s="53"/>
      <c r="LC752" s="53"/>
      <c r="LD752" s="53"/>
      <c r="LE752" s="53"/>
      <c r="LF752" s="53"/>
      <c r="LG752" s="53"/>
      <c r="LH752" s="53"/>
      <c r="LI752" s="53"/>
      <c r="LJ752" s="53"/>
      <c r="LK752" s="53"/>
      <c r="LL752" s="53"/>
      <c r="LM752" s="53"/>
      <c r="LN752" s="53"/>
      <c r="LO752" s="53"/>
      <c r="LP752" s="53"/>
      <c r="LQ752" s="53"/>
      <c r="LR752" s="53"/>
      <c r="LS752" s="53"/>
      <c r="LT752" s="53"/>
      <c r="LU752" s="53"/>
      <c r="LV752" s="53"/>
      <c r="LW752" s="53"/>
      <c r="LX752" s="53"/>
      <c r="LY752" s="53"/>
      <c r="LZ752" s="53"/>
      <c r="MA752" s="53"/>
      <c r="MB752" s="53"/>
      <c r="MC752" s="53"/>
      <c r="MD752" s="53"/>
      <c r="ME752" s="53"/>
      <c r="MF752" s="53"/>
      <c r="MG752" s="53"/>
      <c r="MH752" s="53"/>
      <c r="MI752" s="53"/>
      <c r="MJ752" s="53"/>
      <c r="MK752" s="53"/>
      <c r="ML752" s="53"/>
      <c r="MM752" s="53"/>
      <c r="MN752" s="53"/>
      <c r="MO752" s="53"/>
      <c r="MP752" s="53"/>
      <c r="MQ752" s="53"/>
      <c r="MR752" s="53"/>
      <c r="MS752" s="53"/>
      <c r="MT752" s="53"/>
      <c r="MU752" s="53"/>
      <c r="MV752" s="53"/>
      <c r="MW752" s="53"/>
      <c r="MX752" s="53"/>
      <c r="MY752" s="53"/>
      <c r="MZ752" s="53"/>
      <c r="NA752" s="53"/>
      <c r="NB752" s="53"/>
      <c r="NC752" s="53"/>
      <c r="ND752" s="53"/>
      <c r="NE752" s="53"/>
      <c r="NF752" s="53"/>
      <c r="NG752" s="53"/>
      <c r="NH752" s="53"/>
      <c r="NI752" s="53"/>
      <c r="NJ752" s="53"/>
      <c r="NK752" s="53"/>
      <c r="NL752" s="53"/>
      <c r="NM752" s="53"/>
      <c r="NN752" s="53"/>
      <c r="NO752" s="53"/>
      <c r="NP752" s="53"/>
      <c r="NQ752" s="53"/>
      <c r="NR752" s="53"/>
      <c r="NS752" s="53"/>
      <c r="NT752" s="53"/>
      <c r="NU752" s="53"/>
      <c r="NV752" s="53"/>
      <c r="NW752" s="53"/>
      <c r="NX752" s="53"/>
      <c r="NY752" s="53"/>
      <c r="NZ752" s="53"/>
      <c r="OA752" s="53"/>
      <c r="OB752" s="53"/>
      <c r="OC752" s="53"/>
      <c r="OD752" s="53"/>
      <c r="OE752" s="53"/>
      <c r="OF752" s="53"/>
      <c r="OG752" s="53"/>
      <c r="OH752" s="53"/>
      <c r="OI752" s="53"/>
      <c r="OJ752" s="53"/>
      <c r="OK752" s="53"/>
      <c r="OL752" s="53"/>
      <c r="OM752" s="53"/>
      <c r="ON752" s="53"/>
      <c r="OO752" s="53"/>
      <c r="OP752" s="53"/>
      <c r="OQ752" s="53"/>
      <c r="OR752" s="53"/>
      <c r="OS752" s="53"/>
      <c r="OT752" s="53"/>
      <c r="OU752" s="53"/>
      <c r="OV752" s="53"/>
      <c r="OW752" s="53"/>
      <c r="OX752" s="53"/>
      <c r="OY752" s="53"/>
      <c r="OZ752" s="53"/>
      <c r="PA752" s="53"/>
      <c r="PB752" s="53"/>
      <c r="PC752" s="53"/>
      <c r="PD752" s="53"/>
      <c r="PE752" s="53"/>
      <c r="PF752" s="53"/>
      <c r="PG752" s="53"/>
      <c r="PH752" s="53"/>
      <c r="PI752" s="53"/>
      <c r="PJ752" s="53"/>
      <c r="PK752" s="53"/>
      <c r="PL752" s="53"/>
      <c r="PM752" s="53"/>
      <c r="PN752" s="53"/>
      <c r="PO752" s="53"/>
      <c r="PP752" s="53"/>
      <c r="PQ752" s="53"/>
      <c r="PR752" s="53"/>
      <c r="PS752" s="53"/>
      <c r="PT752" s="53"/>
      <c r="PU752" s="53"/>
      <c r="PV752" s="53"/>
      <c r="PW752" s="53"/>
      <c r="PX752" s="53"/>
      <c r="PY752" s="53"/>
      <c r="PZ752" s="53"/>
      <c r="QA752" s="53"/>
      <c r="QB752" s="53"/>
      <c r="QC752" s="53"/>
      <c r="QD752" s="53"/>
      <c r="QE752" s="53"/>
      <c r="QF752" s="53"/>
      <c r="QG752" s="53"/>
      <c r="QH752" s="53"/>
      <c r="QI752" s="53"/>
      <c r="QJ752" s="53"/>
      <c r="QK752" s="53"/>
      <c r="QL752" s="53"/>
      <c r="QM752" s="53"/>
      <c r="QN752" s="53"/>
      <c r="QO752" s="53"/>
      <c r="QP752" s="53"/>
      <c r="QQ752" s="53"/>
      <c r="QR752" s="53"/>
      <c r="QS752" s="53"/>
      <c r="QT752" s="53"/>
      <c r="QU752" s="53"/>
      <c r="QV752" s="53"/>
      <c r="QW752" s="53"/>
      <c r="QX752" s="53"/>
      <c r="QY752" s="53"/>
      <c r="QZ752" s="53"/>
      <c r="RA752" s="53"/>
      <c r="RB752" s="53"/>
      <c r="RC752" s="53"/>
      <c r="RD752" s="53"/>
      <c r="RE752" s="53"/>
      <c r="RF752" s="53"/>
      <c r="RG752" s="53"/>
      <c r="RH752" s="53"/>
      <c r="RI752" s="53"/>
      <c r="RJ752" s="53"/>
      <c r="RK752" s="53"/>
      <c r="RL752" s="53"/>
      <c r="RM752" s="53"/>
      <c r="RN752" s="53"/>
      <c r="RO752" s="53"/>
      <c r="RP752" s="53"/>
      <c r="RQ752" s="53"/>
      <c r="RR752" s="53"/>
      <c r="RS752" s="53"/>
      <c r="RT752" s="53"/>
      <c r="RU752" s="53"/>
      <c r="RV752" s="53"/>
      <c r="RW752" s="53"/>
      <c r="RX752" s="53"/>
      <c r="RY752" s="53"/>
      <c r="RZ752" s="53"/>
      <c r="SA752" s="53"/>
      <c r="SB752" s="53"/>
      <c r="SC752" s="53"/>
      <c r="SD752" s="53"/>
      <c r="SE752" s="53"/>
      <c r="SF752" s="53"/>
      <c r="SG752" s="53"/>
      <c r="SH752" s="53"/>
      <c r="SI752" s="53"/>
      <c r="SJ752" s="53"/>
      <c r="SK752" s="53"/>
      <c r="SL752" s="53"/>
      <c r="SM752" s="53"/>
      <c r="SN752" s="53"/>
      <c r="SO752" s="53"/>
      <c r="SP752" s="53"/>
      <c r="SQ752" s="53"/>
      <c r="SR752" s="53"/>
      <c r="SS752" s="53"/>
      <c r="ST752" s="53"/>
      <c r="SU752" s="53"/>
      <c r="SV752" s="53"/>
      <c r="SW752" s="53"/>
      <c r="SX752" s="53"/>
      <c r="SY752" s="53"/>
      <c r="SZ752" s="53"/>
      <c r="TA752" s="53"/>
      <c r="TB752" s="53"/>
      <c r="TC752" s="53"/>
      <c r="TD752" s="53"/>
      <c r="TE752" s="53"/>
      <c r="TF752" s="53"/>
      <c r="TG752" s="53"/>
      <c r="TH752" s="53"/>
      <c r="TI752" s="53"/>
      <c r="TJ752" s="53"/>
      <c r="TK752" s="53"/>
      <c r="TL752" s="53"/>
      <c r="TM752" s="53"/>
      <c r="TN752" s="53"/>
      <c r="TO752" s="53"/>
      <c r="TP752" s="53"/>
      <c r="TQ752" s="53"/>
      <c r="TR752" s="53"/>
      <c r="TS752" s="53"/>
      <c r="TT752" s="53"/>
      <c r="TU752" s="53"/>
      <c r="TV752" s="53"/>
      <c r="TW752" s="53"/>
      <c r="TX752" s="53"/>
      <c r="TY752" s="53"/>
      <c r="TZ752" s="53"/>
      <c r="UA752" s="53"/>
      <c r="UB752" s="53"/>
      <c r="UC752" s="53"/>
      <c r="UD752" s="53"/>
      <c r="UE752" s="53"/>
      <c r="UF752" s="53"/>
      <c r="UG752" s="53"/>
    </row>
    <row r="753" spans="12:553" s="19" customFormat="1" ht="15.75" customHeight="1" x14ac:dyDescent="0.2">
      <c r="L753" s="66"/>
      <c r="M753" s="66"/>
      <c r="N753" s="52"/>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53"/>
      <c r="CW753" s="53"/>
      <c r="CX753" s="53"/>
      <c r="CY753" s="53"/>
      <c r="CZ753" s="53"/>
      <c r="DA753" s="53"/>
      <c r="DB753" s="53"/>
      <c r="DC753" s="53"/>
      <c r="DD753" s="53"/>
      <c r="DE753" s="53"/>
      <c r="DF753" s="53"/>
      <c r="DG753" s="53"/>
      <c r="DH753" s="53"/>
      <c r="DI753" s="53"/>
      <c r="DJ753" s="53"/>
      <c r="DK753" s="53"/>
      <c r="DL753" s="53"/>
      <c r="DM753" s="53"/>
      <c r="DN753" s="53"/>
      <c r="DO753" s="53"/>
      <c r="DP753" s="53"/>
      <c r="DQ753" s="53"/>
      <c r="DR753" s="53"/>
      <c r="DS753" s="53"/>
      <c r="DT753" s="53"/>
      <c r="DU753" s="53"/>
      <c r="DV753" s="53"/>
      <c r="DW753" s="53"/>
      <c r="DX753" s="53"/>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3"/>
      <c r="FK753" s="53"/>
      <c r="FL753" s="53"/>
      <c r="FM753" s="53"/>
      <c r="FN753" s="53"/>
      <c r="FO753" s="53"/>
      <c r="FP753" s="53"/>
      <c r="FQ753" s="53"/>
      <c r="FR753" s="53"/>
      <c r="FS753" s="53"/>
      <c r="FT753" s="53"/>
      <c r="FU753" s="53"/>
      <c r="FV753" s="53"/>
      <c r="FW753" s="53"/>
      <c r="FX753" s="53"/>
      <c r="FY753" s="53"/>
      <c r="FZ753" s="53"/>
      <c r="GA753" s="53"/>
      <c r="GB753" s="53"/>
      <c r="GC753" s="53"/>
      <c r="GD753" s="53"/>
      <c r="GE753" s="53"/>
      <c r="GF753" s="53"/>
      <c r="GG753" s="53"/>
      <c r="GH753" s="53"/>
      <c r="GI753" s="53"/>
      <c r="GJ753" s="53"/>
      <c r="GK753" s="53"/>
      <c r="GL753" s="53"/>
      <c r="GM753" s="53"/>
      <c r="GN753" s="53"/>
      <c r="GO753" s="53"/>
      <c r="GP753" s="53"/>
      <c r="GQ753" s="53"/>
      <c r="GR753" s="53"/>
      <c r="GS753" s="53"/>
      <c r="GT753" s="53"/>
      <c r="GU753" s="53"/>
      <c r="GV753" s="53"/>
      <c r="GW753" s="53"/>
      <c r="GX753" s="53"/>
      <c r="GY753" s="53"/>
      <c r="GZ753" s="53"/>
      <c r="HA753" s="53"/>
      <c r="HB753" s="53"/>
      <c r="HC753" s="53"/>
      <c r="HD753" s="53"/>
      <c r="HE753" s="53"/>
      <c r="HF753" s="53"/>
      <c r="HG753" s="53"/>
      <c r="HH753" s="53"/>
      <c r="HI753" s="53"/>
      <c r="HJ753" s="53"/>
      <c r="HK753" s="53"/>
      <c r="HL753" s="53"/>
      <c r="HM753" s="53"/>
      <c r="HN753" s="53"/>
      <c r="HO753" s="53"/>
      <c r="HP753" s="53"/>
      <c r="HQ753" s="53"/>
      <c r="HR753" s="53"/>
      <c r="HS753" s="53"/>
      <c r="HT753" s="53"/>
      <c r="HU753" s="53"/>
      <c r="HV753" s="53"/>
      <c r="HW753" s="53"/>
      <c r="HX753" s="53"/>
      <c r="HY753" s="53"/>
      <c r="HZ753" s="53"/>
      <c r="IA753" s="53"/>
      <c r="IB753" s="53"/>
      <c r="IC753" s="53"/>
      <c r="ID753" s="53"/>
      <c r="IE753" s="53"/>
      <c r="IF753" s="53"/>
      <c r="IG753" s="53"/>
      <c r="IH753" s="53"/>
      <c r="II753" s="53"/>
      <c r="IJ753" s="53"/>
      <c r="IK753" s="53"/>
      <c r="IL753" s="53"/>
      <c r="IM753" s="53"/>
      <c r="IN753" s="53"/>
      <c r="IO753" s="53"/>
      <c r="IP753" s="53"/>
      <c r="IQ753" s="53"/>
      <c r="IR753" s="53"/>
      <c r="IS753" s="53"/>
      <c r="IT753" s="53"/>
      <c r="IU753" s="53"/>
      <c r="IV753" s="53"/>
      <c r="IW753" s="53"/>
      <c r="IX753" s="53"/>
      <c r="IY753" s="53"/>
      <c r="IZ753" s="53"/>
      <c r="JA753" s="53"/>
      <c r="JB753" s="53"/>
      <c r="JC753" s="53"/>
      <c r="JD753" s="53"/>
      <c r="JE753" s="53"/>
      <c r="JF753" s="53"/>
      <c r="JG753" s="53"/>
      <c r="JH753" s="53"/>
      <c r="JI753" s="53"/>
      <c r="JJ753" s="53"/>
      <c r="JK753" s="53"/>
      <c r="JL753" s="53"/>
      <c r="JM753" s="53"/>
      <c r="JN753" s="53"/>
      <c r="JO753" s="53"/>
      <c r="JP753" s="53"/>
      <c r="JQ753" s="53"/>
      <c r="JR753" s="53"/>
      <c r="JS753" s="53"/>
      <c r="JT753" s="53"/>
      <c r="JU753" s="53"/>
      <c r="JV753" s="53"/>
      <c r="JW753" s="53"/>
      <c r="JX753" s="53"/>
      <c r="JY753" s="53"/>
      <c r="JZ753" s="53"/>
      <c r="KA753" s="53"/>
      <c r="KB753" s="53"/>
      <c r="KC753" s="53"/>
      <c r="KD753" s="53"/>
      <c r="KE753" s="53"/>
      <c r="KF753" s="53"/>
      <c r="KG753" s="53"/>
      <c r="KH753" s="53"/>
      <c r="KI753" s="53"/>
      <c r="KJ753" s="53"/>
      <c r="KK753" s="53"/>
      <c r="KL753" s="53"/>
      <c r="KM753" s="53"/>
      <c r="KN753" s="53"/>
      <c r="KO753" s="53"/>
      <c r="KP753" s="53"/>
      <c r="KQ753" s="53"/>
      <c r="KR753" s="53"/>
      <c r="KS753" s="53"/>
      <c r="KT753" s="53"/>
      <c r="KU753" s="53"/>
      <c r="KV753" s="53"/>
      <c r="KW753" s="53"/>
      <c r="KX753" s="53"/>
      <c r="KY753" s="53"/>
      <c r="KZ753" s="53"/>
      <c r="LA753" s="53"/>
      <c r="LB753" s="53"/>
      <c r="LC753" s="53"/>
      <c r="LD753" s="53"/>
      <c r="LE753" s="53"/>
      <c r="LF753" s="53"/>
      <c r="LG753" s="53"/>
      <c r="LH753" s="53"/>
      <c r="LI753" s="53"/>
      <c r="LJ753" s="53"/>
      <c r="LK753" s="53"/>
      <c r="LL753" s="53"/>
      <c r="LM753" s="53"/>
      <c r="LN753" s="53"/>
      <c r="LO753" s="53"/>
      <c r="LP753" s="53"/>
      <c r="LQ753" s="53"/>
      <c r="LR753" s="53"/>
      <c r="LS753" s="53"/>
      <c r="LT753" s="53"/>
      <c r="LU753" s="53"/>
      <c r="LV753" s="53"/>
      <c r="LW753" s="53"/>
      <c r="LX753" s="53"/>
      <c r="LY753" s="53"/>
      <c r="LZ753" s="53"/>
      <c r="MA753" s="53"/>
      <c r="MB753" s="53"/>
      <c r="MC753" s="53"/>
      <c r="MD753" s="53"/>
      <c r="ME753" s="53"/>
      <c r="MF753" s="53"/>
      <c r="MG753" s="53"/>
      <c r="MH753" s="53"/>
      <c r="MI753" s="53"/>
      <c r="MJ753" s="53"/>
      <c r="MK753" s="53"/>
      <c r="ML753" s="53"/>
      <c r="MM753" s="53"/>
      <c r="MN753" s="53"/>
      <c r="MO753" s="53"/>
      <c r="MP753" s="53"/>
      <c r="MQ753" s="53"/>
      <c r="MR753" s="53"/>
      <c r="MS753" s="53"/>
      <c r="MT753" s="53"/>
      <c r="MU753" s="53"/>
      <c r="MV753" s="53"/>
      <c r="MW753" s="53"/>
      <c r="MX753" s="53"/>
      <c r="MY753" s="53"/>
      <c r="MZ753" s="53"/>
      <c r="NA753" s="53"/>
      <c r="NB753" s="53"/>
      <c r="NC753" s="53"/>
      <c r="ND753" s="53"/>
      <c r="NE753" s="53"/>
      <c r="NF753" s="53"/>
      <c r="NG753" s="53"/>
      <c r="NH753" s="53"/>
      <c r="NI753" s="53"/>
      <c r="NJ753" s="53"/>
      <c r="NK753" s="53"/>
      <c r="NL753" s="53"/>
      <c r="NM753" s="53"/>
      <c r="NN753" s="53"/>
      <c r="NO753" s="53"/>
      <c r="NP753" s="53"/>
      <c r="NQ753" s="53"/>
      <c r="NR753" s="53"/>
      <c r="NS753" s="53"/>
      <c r="NT753" s="53"/>
      <c r="NU753" s="53"/>
      <c r="NV753" s="53"/>
      <c r="NW753" s="53"/>
      <c r="NX753" s="53"/>
      <c r="NY753" s="53"/>
      <c r="NZ753" s="53"/>
      <c r="OA753" s="53"/>
      <c r="OB753" s="53"/>
      <c r="OC753" s="53"/>
      <c r="OD753" s="53"/>
      <c r="OE753" s="53"/>
      <c r="OF753" s="53"/>
      <c r="OG753" s="53"/>
      <c r="OH753" s="53"/>
      <c r="OI753" s="53"/>
      <c r="OJ753" s="53"/>
      <c r="OK753" s="53"/>
      <c r="OL753" s="53"/>
      <c r="OM753" s="53"/>
      <c r="ON753" s="53"/>
      <c r="OO753" s="53"/>
      <c r="OP753" s="53"/>
      <c r="OQ753" s="53"/>
      <c r="OR753" s="53"/>
      <c r="OS753" s="53"/>
      <c r="OT753" s="53"/>
      <c r="OU753" s="53"/>
      <c r="OV753" s="53"/>
      <c r="OW753" s="53"/>
      <c r="OX753" s="53"/>
      <c r="OY753" s="53"/>
      <c r="OZ753" s="53"/>
      <c r="PA753" s="53"/>
      <c r="PB753" s="53"/>
      <c r="PC753" s="53"/>
      <c r="PD753" s="53"/>
      <c r="PE753" s="53"/>
      <c r="PF753" s="53"/>
      <c r="PG753" s="53"/>
      <c r="PH753" s="53"/>
      <c r="PI753" s="53"/>
      <c r="PJ753" s="53"/>
      <c r="PK753" s="53"/>
      <c r="PL753" s="53"/>
      <c r="PM753" s="53"/>
      <c r="PN753" s="53"/>
      <c r="PO753" s="53"/>
      <c r="PP753" s="53"/>
      <c r="PQ753" s="53"/>
      <c r="PR753" s="53"/>
      <c r="PS753" s="53"/>
      <c r="PT753" s="53"/>
      <c r="PU753" s="53"/>
      <c r="PV753" s="53"/>
      <c r="PW753" s="53"/>
      <c r="PX753" s="53"/>
      <c r="PY753" s="53"/>
      <c r="PZ753" s="53"/>
      <c r="QA753" s="53"/>
      <c r="QB753" s="53"/>
      <c r="QC753" s="53"/>
      <c r="QD753" s="53"/>
      <c r="QE753" s="53"/>
      <c r="QF753" s="53"/>
      <c r="QG753" s="53"/>
      <c r="QH753" s="53"/>
      <c r="QI753" s="53"/>
      <c r="QJ753" s="53"/>
      <c r="QK753" s="53"/>
      <c r="QL753" s="53"/>
      <c r="QM753" s="53"/>
      <c r="QN753" s="53"/>
      <c r="QO753" s="53"/>
      <c r="QP753" s="53"/>
      <c r="QQ753" s="53"/>
      <c r="QR753" s="53"/>
      <c r="QS753" s="53"/>
      <c r="QT753" s="53"/>
      <c r="QU753" s="53"/>
      <c r="QV753" s="53"/>
      <c r="QW753" s="53"/>
      <c r="QX753" s="53"/>
      <c r="QY753" s="53"/>
      <c r="QZ753" s="53"/>
      <c r="RA753" s="53"/>
      <c r="RB753" s="53"/>
      <c r="RC753" s="53"/>
      <c r="RD753" s="53"/>
      <c r="RE753" s="53"/>
      <c r="RF753" s="53"/>
      <c r="RG753" s="53"/>
      <c r="RH753" s="53"/>
      <c r="RI753" s="53"/>
      <c r="RJ753" s="53"/>
      <c r="RK753" s="53"/>
      <c r="RL753" s="53"/>
      <c r="RM753" s="53"/>
      <c r="RN753" s="53"/>
      <c r="RO753" s="53"/>
      <c r="RP753" s="53"/>
      <c r="RQ753" s="53"/>
      <c r="RR753" s="53"/>
      <c r="RS753" s="53"/>
      <c r="RT753" s="53"/>
      <c r="RU753" s="53"/>
      <c r="RV753" s="53"/>
      <c r="RW753" s="53"/>
      <c r="RX753" s="53"/>
      <c r="RY753" s="53"/>
      <c r="RZ753" s="53"/>
      <c r="SA753" s="53"/>
      <c r="SB753" s="53"/>
      <c r="SC753" s="53"/>
      <c r="SD753" s="53"/>
      <c r="SE753" s="53"/>
      <c r="SF753" s="53"/>
      <c r="SG753" s="53"/>
      <c r="SH753" s="53"/>
      <c r="SI753" s="53"/>
      <c r="SJ753" s="53"/>
      <c r="SK753" s="53"/>
      <c r="SL753" s="53"/>
      <c r="SM753" s="53"/>
      <c r="SN753" s="53"/>
      <c r="SO753" s="53"/>
      <c r="SP753" s="53"/>
      <c r="SQ753" s="53"/>
      <c r="SR753" s="53"/>
      <c r="SS753" s="53"/>
      <c r="ST753" s="53"/>
      <c r="SU753" s="53"/>
      <c r="SV753" s="53"/>
      <c r="SW753" s="53"/>
      <c r="SX753" s="53"/>
      <c r="SY753" s="53"/>
      <c r="SZ753" s="53"/>
      <c r="TA753" s="53"/>
      <c r="TB753" s="53"/>
      <c r="TC753" s="53"/>
      <c r="TD753" s="53"/>
      <c r="TE753" s="53"/>
      <c r="TF753" s="53"/>
      <c r="TG753" s="53"/>
      <c r="TH753" s="53"/>
      <c r="TI753" s="53"/>
      <c r="TJ753" s="53"/>
      <c r="TK753" s="53"/>
      <c r="TL753" s="53"/>
      <c r="TM753" s="53"/>
      <c r="TN753" s="53"/>
      <c r="TO753" s="53"/>
      <c r="TP753" s="53"/>
      <c r="TQ753" s="53"/>
      <c r="TR753" s="53"/>
      <c r="TS753" s="53"/>
      <c r="TT753" s="53"/>
      <c r="TU753" s="53"/>
      <c r="TV753" s="53"/>
      <c r="TW753" s="53"/>
      <c r="TX753" s="53"/>
      <c r="TY753" s="53"/>
      <c r="TZ753" s="53"/>
      <c r="UA753" s="53"/>
      <c r="UB753" s="53"/>
      <c r="UC753" s="53"/>
      <c r="UD753" s="53"/>
      <c r="UE753" s="53"/>
      <c r="UF753" s="53"/>
      <c r="UG753" s="53"/>
    </row>
    <row r="754" spans="12:553" s="19" customFormat="1" ht="15.75" customHeight="1" x14ac:dyDescent="0.2">
      <c r="L754" s="66"/>
      <c r="M754" s="66"/>
      <c r="N754" s="52"/>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53"/>
      <c r="CW754" s="53"/>
      <c r="CX754" s="53"/>
      <c r="CY754" s="53"/>
      <c r="CZ754" s="53"/>
      <c r="DA754" s="53"/>
      <c r="DB754" s="53"/>
      <c r="DC754" s="53"/>
      <c r="DD754" s="53"/>
      <c r="DE754" s="53"/>
      <c r="DF754" s="53"/>
      <c r="DG754" s="53"/>
      <c r="DH754" s="53"/>
      <c r="DI754" s="53"/>
      <c r="DJ754" s="53"/>
      <c r="DK754" s="53"/>
      <c r="DL754" s="53"/>
      <c r="DM754" s="53"/>
      <c r="DN754" s="53"/>
      <c r="DO754" s="53"/>
      <c r="DP754" s="53"/>
      <c r="DQ754" s="53"/>
      <c r="DR754" s="53"/>
      <c r="DS754" s="53"/>
      <c r="DT754" s="53"/>
      <c r="DU754" s="53"/>
      <c r="DV754" s="53"/>
      <c r="DW754" s="53"/>
      <c r="DX754" s="53"/>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3"/>
      <c r="FK754" s="53"/>
      <c r="FL754" s="53"/>
      <c r="FM754" s="53"/>
      <c r="FN754" s="53"/>
      <c r="FO754" s="53"/>
      <c r="FP754" s="53"/>
      <c r="FQ754" s="53"/>
      <c r="FR754" s="53"/>
      <c r="FS754" s="53"/>
      <c r="FT754" s="53"/>
      <c r="FU754" s="53"/>
      <c r="FV754" s="53"/>
      <c r="FW754" s="53"/>
      <c r="FX754" s="53"/>
      <c r="FY754" s="53"/>
      <c r="FZ754" s="53"/>
      <c r="GA754" s="53"/>
      <c r="GB754" s="53"/>
      <c r="GC754" s="53"/>
      <c r="GD754" s="53"/>
      <c r="GE754" s="53"/>
      <c r="GF754" s="53"/>
      <c r="GG754" s="53"/>
      <c r="GH754" s="53"/>
      <c r="GI754" s="53"/>
      <c r="GJ754" s="53"/>
      <c r="GK754" s="53"/>
      <c r="GL754" s="53"/>
      <c r="GM754" s="53"/>
      <c r="GN754" s="53"/>
      <c r="GO754" s="53"/>
      <c r="GP754" s="53"/>
      <c r="GQ754" s="53"/>
      <c r="GR754" s="53"/>
      <c r="GS754" s="53"/>
      <c r="GT754" s="53"/>
      <c r="GU754" s="53"/>
      <c r="GV754" s="53"/>
      <c r="GW754" s="53"/>
      <c r="GX754" s="53"/>
      <c r="GY754" s="53"/>
      <c r="GZ754" s="53"/>
      <c r="HA754" s="53"/>
      <c r="HB754" s="53"/>
      <c r="HC754" s="53"/>
      <c r="HD754" s="53"/>
      <c r="HE754" s="53"/>
      <c r="HF754" s="53"/>
      <c r="HG754" s="53"/>
      <c r="HH754" s="53"/>
      <c r="HI754" s="53"/>
      <c r="HJ754" s="53"/>
      <c r="HK754" s="53"/>
      <c r="HL754" s="53"/>
      <c r="HM754" s="53"/>
      <c r="HN754" s="53"/>
      <c r="HO754" s="53"/>
      <c r="HP754" s="53"/>
      <c r="HQ754" s="53"/>
      <c r="HR754" s="53"/>
      <c r="HS754" s="53"/>
      <c r="HT754" s="53"/>
      <c r="HU754" s="53"/>
      <c r="HV754" s="53"/>
      <c r="HW754" s="53"/>
      <c r="HX754" s="53"/>
      <c r="HY754" s="53"/>
      <c r="HZ754" s="53"/>
      <c r="IA754" s="53"/>
      <c r="IB754" s="53"/>
      <c r="IC754" s="53"/>
      <c r="ID754" s="53"/>
      <c r="IE754" s="53"/>
      <c r="IF754" s="53"/>
      <c r="IG754" s="53"/>
      <c r="IH754" s="53"/>
      <c r="II754" s="53"/>
      <c r="IJ754" s="53"/>
      <c r="IK754" s="53"/>
      <c r="IL754" s="53"/>
      <c r="IM754" s="53"/>
      <c r="IN754" s="53"/>
      <c r="IO754" s="53"/>
      <c r="IP754" s="53"/>
      <c r="IQ754" s="53"/>
      <c r="IR754" s="53"/>
      <c r="IS754" s="53"/>
      <c r="IT754" s="53"/>
      <c r="IU754" s="53"/>
      <c r="IV754" s="53"/>
      <c r="IW754" s="53"/>
      <c r="IX754" s="53"/>
      <c r="IY754" s="53"/>
      <c r="IZ754" s="53"/>
      <c r="JA754" s="53"/>
      <c r="JB754" s="53"/>
      <c r="JC754" s="53"/>
      <c r="JD754" s="53"/>
      <c r="JE754" s="53"/>
      <c r="JF754" s="53"/>
      <c r="JG754" s="53"/>
      <c r="JH754" s="53"/>
      <c r="JI754" s="53"/>
      <c r="JJ754" s="53"/>
      <c r="JK754" s="53"/>
      <c r="JL754" s="53"/>
      <c r="JM754" s="53"/>
      <c r="JN754" s="53"/>
      <c r="JO754" s="53"/>
      <c r="JP754" s="53"/>
      <c r="JQ754" s="53"/>
      <c r="JR754" s="53"/>
      <c r="JS754" s="53"/>
      <c r="JT754" s="53"/>
      <c r="JU754" s="53"/>
      <c r="JV754" s="53"/>
      <c r="JW754" s="53"/>
      <c r="JX754" s="53"/>
      <c r="JY754" s="53"/>
      <c r="JZ754" s="53"/>
      <c r="KA754" s="53"/>
      <c r="KB754" s="53"/>
      <c r="KC754" s="53"/>
      <c r="KD754" s="53"/>
      <c r="KE754" s="53"/>
      <c r="KF754" s="53"/>
      <c r="KG754" s="53"/>
      <c r="KH754" s="53"/>
      <c r="KI754" s="53"/>
      <c r="KJ754" s="53"/>
      <c r="KK754" s="53"/>
      <c r="KL754" s="53"/>
      <c r="KM754" s="53"/>
      <c r="KN754" s="53"/>
      <c r="KO754" s="53"/>
      <c r="KP754" s="53"/>
      <c r="KQ754" s="53"/>
      <c r="KR754" s="53"/>
      <c r="KS754" s="53"/>
      <c r="KT754" s="53"/>
      <c r="KU754" s="53"/>
      <c r="KV754" s="53"/>
      <c r="KW754" s="53"/>
      <c r="KX754" s="53"/>
      <c r="KY754" s="53"/>
      <c r="KZ754" s="53"/>
      <c r="LA754" s="53"/>
      <c r="LB754" s="53"/>
      <c r="LC754" s="53"/>
      <c r="LD754" s="53"/>
      <c r="LE754" s="53"/>
      <c r="LF754" s="53"/>
      <c r="LG754" s="53"/>
      <c r="LH754" s="53"/>
      <c r="LI754" s="53"/>
      <c r="LJ754" s="53"/>
      <c r="LK754" s="53"/>
      <c r="LL754" s="53"/>
      <c r="LM754" s="53"/>
      <c r="LN754" s="53"/>
      <c r="LO754" s="53"/>
      <c r="LP754" s="53"/>
      <c r="LQ754" s="53"/>
      <c r="LR754" s="53"/>
      <c r="LS754" s="53"/>
      <c r="LT754" s="53"/>
      <c r="LU754" s="53"/>
      <c r="LV754" s="53"/>
      <c r="LW754" s="53"/>
      <c r="LX754" s="53"/>
      <c r="LY754" s="53"/>
      <c r="LZ754" s="53"/>
      <c r="MA754" s="53"/>
      <c r="MB754" s="53"/>
      <c r="MC754" s="53"/>
      <c r="MD754" s="53"/>
      <c r="ME754" s="53"/>
      <c r="MF754" s="53"/>
      <c r="MG754" s="53"/>
      <c r="MH754" s="53"/>
      <c r="MI754" s="53"/>
      <c r="MJ754" s="53"/>
      <c r="MK754" s="53"/>
      <c r="ML754" s="53"/>
      <c r="MM754" s="53"/>
      <c r="MN754" s="53"/>
      <c r="MO754" s="53"/>
      <c r="MP754" s="53"/>
      <c r="MQ754" s="53"/>
      <c r="MR754" s="53"/>
      <c r="MS754" s="53"/>
      <c r="MT754" s="53"/>
      <c r="MU754" s="53"/>
      <c r="MV754" s="53"/>
      <c r="MW754" s="53"/>
      <c r="MX754" s="53"/>
      <c r="MY754" s="53"/>
      <c r="MZ754" s="53"/>
      <c r="NA754" s="53"/>
      <c r="NB754" s="53"/>
      <c r="NC754" s="53"/>
      <c r="ND754" s="53"/>
      <c r="NE754" s="53"/>
      <c r="NF754" s="53"/>
      <c r="NG754" s="53"/>
      <c r="NH754" s="53"/>
      <c r="NI754" s="53"/>
      <c r="NJ754" s="53"/>
      <c r="NK754" s="53"/>
      <c r="NL754" s="53"/>
      <c r="NM754" s="53"/>
      <c r="NN754" s="53"/>
      <c r="NO754" s="53"/>
      <c r="NP754" s="53"/>
      <c r="NQ754" s="53"/>
      <c r="NR754" s="53"/>
      <c r="NS754" s="53"/>
      <c r="NT754" s="53"/>
      <c r="NU754" s="53"/>
      <c r="NV754" s="53"/>
      <c r="NW754" s="53"/>
      <c r="NX754" s="53"/>
      <c r="NY754" s="53"/>
      <c r="NZ754" s="53"/>
      <c r="OA754" s="53"/>
      <c r="OB754" s="53"/>
      <c r="OC754" s="53"/>
      <c r="OD754" s="53"/>
      <c r="OE754" s="53"/>
      <c r="OF754" s="53"/>
      <c r="OG754" s="53"/>
      <c r="OH754" s="53"/>
      <c r="OI754" s="53"/>
      <c r="OJ754" s="53"/>
      <c r="OK754" s="53"/>
      <c r="OL754" s="53"/>
      <c r="OM754" s="53"/>
      <c r="ON754" s="53"/>
      <c r="OO754" s="53"/>
      <c r="OP754" s="53"/>
      <c r="OQ754" s="53"/>
      <c r="OR754" s="53"/>
      <c r="OS754" s="53"/>
      <c r="OT754" s="53"/>
      <c r="OU754" s="53"/>
      <c r="OV754" s="53"/>
      <c r="OW754" s="53"/>
      <c r="OX754" s="53"/>
      <c r="OY754" s="53"/>
      <c r="OZ754" s="53"/>
      <c r="PA754" s="53"/>
      <c r="PB754" s="53"/>
      <c r="PC754" s="53"/>
      <c r="PD754" s="53"/>
      <c r="PE754" s="53"/>
      <c r="PF754" s="53"/>
      <c r="PG754" s="53"/>
      <c r="PH754" s="53"/>
      <c r="PI754" s="53"/>
      <c r="PJ754" s="53"/>
      <c r="PK754" s="53"/>
      <c r="PL754" s="53"/>
      <c r="PM754" s="53"/>
      <c r="PN754" s="53"/>
      <c r="PO754" s="53"/>
      <c r="PP754" s="53"/>
      <c r="PQ754" s="53"/>
      <c r="PR754" s="53"/>
      <c r="PS754" s="53"/>
      <c r="PT754" s="53"/>
      <c r="PU754" s="53"/>
      <c r="PV754" s="53"/>
      <c r="PW754" s="53"/>
      <c r="PX754" s="53"/>
      <c r="PY754" s="53"/>
      <c r="PZ754" s="53"/>
      <c r="QA754" s="53"/>
      <c r="QB754" s="53"/>
      <c r="QC754" s="53"/>
      <c r="QD754" s="53"/>
      <c r="QE754" s="53"/>
      <c r="QF754" s="53"/>
      <c r="QG754" s="53"/>
      <c r="QH754" s="53"/>
      <c r="QI754" s="53"/>
      <c r="QJ754" s="53"/>
      <c r="QK754" s="53"/>
      <c r="QL754" s="53"/>
      <c r="QM754" s="53"/>
      <c r="QN754" s="53"/>
      <c r="QO754" s="53"/>
      <c r="QP754" s="53"/>
      <c r="QQ754" s="53"/>
      <c r="QR754" s="53"/>
      <c r="QS754" s="53"/>
      <c r="QT754" s="53"/>
      <c r="QU754" s="53"/>
      <c r="QV754" s="53"/>
      <c r="QW754" s="53"/>
      <c r="QX754" s="53"/>
      <c r="QY754" s="53"/>
      <c r="QZ754" s="53"/>
      <c r="RA754" s="53"/>
      <c r="RB754" s="53"/>
      <c r="RC754" s="53"/>
      <c r="RD754" s="53"/>
      <c r="RE754" s="53"/>
      <c r="RF754" s="53"/>
      <c r="RG754" s="53"/>
      <c r="RH754" s="53"/>
      <c r="RI754" s="53"/>
      <c r="RJ754" s="53"/>
      <c r="RK754" s="53"/>
      <c r="RL754" s="53"/>
      <c r="RM754" s="53"/>
      <c r="RN754" s="53"/>
      <c r="RO754" s="53"/>
      <c r="RP754" s="53"/>
      <c r="RQ754" s="53"/>
      <c r="RR754" s="53"/>
      <c r="RS754" s="53"/>
      <c r="RT754" s="53"/>
      <c r="RU754" s="53"/>
      <c r="RV754" s="53"/>
      <c r="RW754" s="53"/>
      <c r="RX754" s="53"/>
      <c r="RY754" s="53"/>
      <c r="RZ754" s="53"/>
      <c r="SA754" s="53"/>
      <c r="SB754" s="53"/>
      <c r="SC754" s="53"/>
      <c r="SD754" s="53"/>
      <c r="SE754" s="53"/>
      <c r="SF754" s="53"/>
      <c r="SG754" s="53"/>
      <c r="SH754" s="53"/>
      <c r="SI754" s="53"/>
      <c r="SJ754" s="53"/>
      <c r="SK754" s="53"/>
      <c r="SL754" s="53"/>
      <c r="SM754" s="53"/>
      <c r="SN754" s="53"/>
      <c r="SO754" s="53"/>
      <c r="SP754" s="53"/>
      <c r="SQ754" s="53"/>
      <c r="SR754" s="53"/>
      <c r="SS754" s="53"/>
      <c r="ST754" s="53"/>
      <c r="SU754" s="53"/>
      <c r="SV754" s="53"/>
      <c r="SW754" s="53"/>
      <c r="SX754" s="53"/>
      <c r="SY754" s="53"/>
      <c r="SZ754" s="53"/>
      <c r="TA754" s="53"/>
      <c r="TB754" s="53"/>
      <c r="TC754" s="53"/>
      <c r="TD754" s="53"/>
      <c r="TE754" s="53"/>
      <c r="TF754" s="53"/>
      <c r="TG754" s="53"/>
      <c r="TH754" s="53"/>
      <c r="TI754" s="53"/>
      <c r="TJ754" s="53"/>
      <c r="TK754" s="53"/>
      <c r="TL754" s="53"/>
      <c r="TM754" s="53"/>
      <c r="TN754" s="53"/>
      <c r="TO754" s="53"/>
      <c r="TP754" s="53"/>
      <c r="TQ754" s="53"/>
      <c r="TR754" s="53"/>
      <c r="TS754" s="53"/>
      <c r="TT754" s="53"/>
      <c r="TU754" s="53"/>
      <c r="TV754" s="53"/>
      <c r="TW754" s="53"/>
      <c r="TX754" s="53"/>
      <c r="TY754" s="53"/>
      <c r="TZ754" s="53"/>
      <c r="UA754" s="53"/>
      <c r="UB754" s="53"/>
      <c r="UC754" s="53"/>
      <c r="UD754" s="53"/>
      <c r="UE754" s="53"/>
      <c r="UF754" s="53"/>
      <c r="UG754" s="53"/>
    </row>
    <row r="755" spans="12:553" s="19" customFormat="1" ht="15.75" customHeight="1" x14ac:dyDescent="0.2">
      <c r="L755" s="66"/>
      <c r="M755" s="66"/>
      <c r="N755" s="52"/>
      <c r="O755" s="53"/>
      <c r="P755" s="53"/>
      <c r="Q755" s="53"/>
      <c r="R755" s="53"/>
      <c r="S755" s="53"/>
      <c r="T755" s="53"/>
      <c r="U755" s="53"/>
      <c r="V755" s="53"/>
      <c r="W755" s="53"/>
      <c r="X755" s="53"/>
      <c r="Y755" s="53"/>
      <c r="Z755" s="53"/>
      <c r="AA755" s="53"/>
      <c r="AB755" s="53"/>
      <c r="AC755" s="53"/>
      <c r="AD755" s="53"/>
      <c r="AE755" s="53"/>
      <c r="AF755" s="53"/>
      <c r="AG755" s="53"/>
      <c r="AH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c r="BM755" s="53"/>
      <c r="BN755" s="53"/>
      <c r="BO755" s="53"/>
      <c r="BP755" s="53"/>
      <c r="BQ755" s="53"/>
      <c r="BR755" s="53"/>
      <c r="BS755" s="53"/>
      <c r="BT755" s="53"/>
      <c r="BU755" s="53"/>
      <c r="BV755" s="53"/>
      <c r="BW755" s="53"/>
      <c r="BX755" s="53"/>
      <c r="BY755" s="53"/>
      <c r="BZ755" s="53"/>
      <c r="CA755" s="53"/>
      <c r="CB755" s="53"/>
      <c r="CC755" s="53"/>
      <c r="CD755" s="53"/>
      <c r="CE755" s="53"/>
      <c r="CF755" s="53"/>
      <c r="CG755" s="53"/>
      <c r="CH755" s="53"/>
      <c r="CI755" s="53"/>
      <c r="CJ755" s="53"/>
      <c r="CK755" s="53"/>
      <c r="CL755" s="53"/>
      <c r="CM755" s="53"/>
      <c r="CN755" s="53"/>
      <c r="CO755" s="53"/>
      <c r="CP755" s="53"/>
      <c r="CQ755" s="53"/>
      <c r="CR755" s="53"/>
      <c r="CS755" s="53"/>
      <c r="CT755" s="53"/>
      <c r="CU755" s="53"/>
      <c r="CV755" s="53"/>
      <c r="CW755" s="53"/>
      <c r="CX755" s="53"/>
      <c r="CY755" s="53"/>
      <c r="CZ755" s="53"/>
      <c r="DA755" s="53"/>
      <c r="DB755" s="53"/>
      <c r="DC755" s="53"/>
      <c r="DD755" s="53"/>
      <c r="DE755" s="53"/>
      <c r="DF755" s="53"/>
      <c r="DG755" s="53"/>
      <c r="DH755" s="53"/>
      <c r="DI755" s="53"/>
      <c r="DJ755" s="53"/>
      <c r="DK755" s="53"/>
      <c r="DL755" s="53"/>
      <c r="DM755" s="53"/>
      <c r="DN755" s="53"/>
      <c r="DO755" s="53"/>
      <c r="DP755" s="53"/>
      <c r="DQ755" s="53"/>
      <c r="DR755" s="53"/>
      <c r="DS755" s="53"/>
      <c r="DT755" s="53"/>
      <c r="DU755" s="53"/>
      <c r="DV755" s="53"/>
      <c r="DW755" s="53"/>
      <c r="DX755" s="53"/>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3"/>
      <c r="FK755" s="53"/>
      <c r="FL755" s="53"/>
      <c r="FM755" s="53"/>
      <c r="FN755" s="53"/>
      <c r="FO755" s="53"/>
      <c r="FP755" s="53"/>
      <c r="FQ755" s="53"/>
      <c r="FR755" s="53"/>
      <c r="FS755" s="53"/>
      <c r="FT755" s="53"/>
      <c r="FU755" s="53"/>
      <c r="FV755" s="53"/>
      <c r="FW755" s="53"/>
      <c r="FX755" s="53"/>
      <c r="FY755" s="53"/>
      <c r="FZ755" s="53"/>
      <c r="GA755" s="53"/>
      <c r="GB755" s="53"/>
      <c r="GC755" s="53"/>
      <c r="GD755" s="53"/>
      <c r="GE755" s="53"/>
      <c r="GF755" s="53"/>
      <c r="GG755" s="53"/>
      <c r="GH755" s="53"/>
      <c r="GI755" s="53"/>
      <c r="GJ755" s="53"/>
      <c r="GK755" s="53"/>
      <c r="GL755" s="53"/>
      <c r="GM755" s="53"/>
      <c r="GN755" s="53"/>
      <c r="GO755" s="53"/>
      <c r="GP755" s="53"/>
      <c r="GQ755" s="53"/>
      <c r="GR755" s="53"/>
      <c r="GS755" s="53"/>
      <c r="GT755" s="53"/>
      <c r="GU755" s="53"/>
      <c r="GV755" s="53"/>
      <c r="GW755" s="53"/>
      <c r="GX755" s="53"/>
      <c r="GY755" s="53"/>
      <c r="GZ755" s="53"/>
      <c r="HA755" s="53"/>
      <c r="HB755" s="53"/>
      <c r="HC755" s="53"/>
      <c r="HD755" s="53"/>
      <c r="HE755" s="53"/>
      <c r="HF755" s="53"/>
      <c r="HG755" s="53"/>
      <c r="HH755" s="53"/>
      <c r="HI755" s="53"/>
      <c r="HJ755" s="53"/>
      <c r="HK755" s="53"/>
      <c r="HL755" s="53"/>
      <c r="HM755" s="53"/>
      <c r="HN755" s="53"/>
      <c r="HO755" s="53"/>
      <c r="HP755" s="53"/>
      <c r="HQ755" s="53"/>
      <c r="HR755" s="53"/>
      <c r="HS755" s="53"/>
      <c r="HT755" s="53"/>
      <c r="HU755" s="53"/>
      <c r="HV755" s="53"/>
      <c r="HW755" s="53"/>
      <c r="HX755" s="53"/>
      <c r="HY755" s="53"/>
      <c r="HZ755" s="53"/>
      <c r="IA755" s="53"/>
      <c r="IB755" s="53"/>
      <c r="IC755" s="53"/>
      <c r="ID755" s="53"/>
      <c r="IE755" s="53"/>
      <c r="IF755" s="53"/>
      <c r="IG755" s="53"/>
      <c r="IH755" s="53"/>
      <c r="II755" s="53"/>
      <c r="IJ755" s="53"/>
      <c r="IK755" s="53"/>
      <c r="IL755" s="53"/>
      <c r="IM755" s="53"/>
      <c r="IN755" s="53"/>
      <c r="IO755" s="53"/>
      <c r="IP755" s="53"/>
      <c r="IQ755" s="53"/>
      <c r="IR755" s="53"/>
      <c r="IS755" s="53"/>
      <c r="IT755" s="53"/>
      <c r="IU755" s="53"/>
      <c r="IV755" s="53"/>
      <c r="IW755" s="53"/>
      <c r="IX755" s="53"/>
      <c r="IY755" s="53"/>
      <c r="IZ755" s="53"/>
      <c r="JA755" s="53"/>
      <c r="JB755" s="53"/>
      <c r="JC755" s="53"/>
      <c r="JD755" s="53"/>
      <c r="JE755" s="53"/>
      <c r="JF755" s="53"/>
      <c r="JG755" s="53"/>
      <c r="JH755" s="53"/>
      <c r="JI755" s="53"/>
      <c r="JJ755" s="53"/>
      <c r="JK755" s="53"/>
      <c r="JL755" s="53"/>
      <c r="JM755" s="53"/>
      <c r="JN755" s="53"/>
      <c r="JO755" s="53"/>
      <c r="JP755" s="53"/>
      <c r="JQ755" s="53"/>
      <c r="JR755" s="53"/>
      <c r="JS755" s="53"/>
      <c r="JT755" s="53"/>
      <c r="JU755" s="53"/>
      <c r="JV755" s="53"/>
      <c r="JW755" s="53"/>
      <c r="JX755" s="53"/>
      <c r="JY755" s="53"/>
      <c r="JZ755" s="53"/>
      <c r="KA755" s="53"/>
      <c r="KB755" s="53"/>
      <c r="KC755" s="53"/>
      <c r="KD755" s="53"/>
      <c r="KE755" s="53"/>
      <c r="KF755" s="53"/>
      <c r="KG755" s="53"/>
      <c r="KH755" s="53"/>
      <c r="KI755" s="53"/>
      <c r="KJ755" s="53"/>
      <c r="KK755" s="53"/>
      <c r="KL755" s="53"/>
      <c r="KM755" s="53"/>
      <c r="KN755" s="53"/>
      <c r="KO755" s="53"/>
      <c r="KP755" s="53"/>
      <c r="KQ755" s="53"/>
      <c r="KR755" s="53"/>
      <c r="KS755" s="53"/>
      <c r="KT755" s="53"/>
      <c r="KU755" s="53"/>
      <c r="KV755" s="53"/>
      <c r="KW755" s="53"/>
      <c r="KX755" s="53"/>
      <c r="KY755" s="53"/>
      <c r="KZ755" s="53"/>
      <c r="LA755" s="53"/>
      <c r="LB755" s="53"/>
      <c r="LC755" s="53"/>
      <c r="LD755" s="53"/>
      <c r="LE755" s="53"/>
      <c r="LF755" s="53"/>
      <c r="LG755" s="53"/>
      <c r="LH755" s="53"/>
      <c r="LI755" s="53"/>
      <c r="LJ755" s="53"/>
      <c r="LK755" s="53"/>
      <c r="LL755" s="53"/>
      <c r="LM755" s="53"/>
      <c r="LN755" s="53"/>
      <c r="LO755" s="53"/>
      <c r="LP755" s="53"/>
      <c r="LQ755" s="53"/>
      <c r="LR755" s="53"/>
      <c r="LS755" s="53"/>
      <c r="LT755" s="53"/>
      <c r="LU755" s="53"/>
      <c r="LV755" s="53"/>
      <c r="LW755" s="53"/>
      <c r="LX755" s="53"/>
      <c r="LY755" s="53"/>
      <c r="LZ755" s="53"/>
      <c r="MA755" s="53"/>
      <c r="MB755" s="53"/>
      <c r="MC755" s="53"/>
      <c r="MD755" s="53"/>
      <c r="ME755" s="53"/>
      <c r="MF755" s="53"/>
      <c r="MG755" s="53"/>
      <c r="MH755" s="53"/>
      <c r="MI755" s="53"/>
      <c r="MJ755" s="53"/>
      <c r="MK755" s="53"/>
      <c r="ML755" s="53"/>
      <c r="MM755" s="53"/>
      <c r="MN755" s="53"/>
      <c r="MO755" s="53"/>
      <c r="MP755" s="53"/>
      <c r="MQ755" s="53"/>
      <c r="MR755" s="53"/>
      <c r="MS755" s="53"/>
      <c r="MT755" s="53"/>
      <c r="MU755" s="53"/>
      <c r="MV755" s="53"/>
      <c r="MW755" s="53"/>
      <c r="MX755" s="53"/>
      <c r="MY755" s="53"/>
      <c r="MZ755" s="53"/>
      <c r="NA755" s="53"/>
      <c r="NB755" s="53"/>
      <c r="NC755" s="53"/>
      <c r="ND755" s="53"/>
      <c r="NE755" s="53"/>
      <c r="NF755" s="53"/>
      <c r="NG755" s="53"/>
      <c r="NH755" s="53"/>
      <c r="NI755" s="53"/>
      <c r="NJ755" s="53"/>
      <c r="NK755" s="53"/>
      <c r="NL755" s="53"/>
      <c r="NM755" s="53"/>
      <c r="NN755" s="53"/>
      <c r="NO755" s="53"/>
      <c r="NP755" s="53"/>
      <c r="NQ755" s="53"/>
      <c r="NR755" s="53"/>
      <c r="NS755" s="53"/>
      <c r="NT755" s="53"/>
      <c r="NU755" s="53"/>
      <c r="NV755" s="53"/>
      <c r="NW755" s="53"/>
      <c r="NX755" s="53"/>
      <c r="NY755" s="53"/>
      <c r="NZ755" s="53"/>
      <c r="OA755" s="53"/>
      <c r="OB755" s="53"/>
      <c r="OC755" s="53"/>
      <c r="OD755" s="53"/>
      <c r="OE755" s="53"/>
      <c r="OF755" s="53"/>
      <c r="OG755" s="53"/>
      <c r="OH755" s="53"/>
      <c r="OI755" s="53"/>
      <c r="OJ755" s="53"/>
      <c r="OK755" s="53"/>
      <c r="OL755" s="53"/>
      <c r="OM755" s="53"/>
      <c r="ON755" s="53"/>
      <c r="OO755" s="53"/>
      <c r="OP755" s="53"/>
      <c r="OQ755" s="53"/>
      <c r="OR755" s="53"/>
      <c r="OS755" s="53"/>
      <c r="OT755" s="53"/>
      <c r="OU755" s="53"/>
      <c r="OV755" s="53"/>
      <c r="OW755" s="53"/>
      <c r="OX755" s="53"/>
      <c r="OY755" s="53"/>
      <c r="OZ755" s="53"/>
      <c r="PA755" s="53"/>
      <c r="PB755" s="53"/>
      <c r="PC755" s="53"/>
      <c r="PD755" s="53"/>
      <c r="PE755" s="53"/>
      <c r="PF755" s="53"/>
      <c r="PG755" s="53"/>
      <c r="PH755" s="53"/>
      <c r="PI755" s="53"/>
      <c r="PJ755" s="53"/>
      <c r="PK755" s="53"/>
      <c r="PL755" s="53"/>
      <c r="PM755" s="53"/>
      <c r="PN755" s="53"/>
      <c r="PO755" s="53"/>
      <c r="PP755" s="53"/>
      <c r="PQ755" s="53"/>
      <c r="PR755" s="53"/>
      <c r="PS755" s="53"/>
      <c r="PT755" s="53"/>
      <c r="PU755" s="53"/>
      <c r="PV755" s="53"/>
      <c r="PW755" s="53"/>
      <c r="PX755" s="53"/>
      <c r="PY755" s="53"/>
      <c r="PZ755" s="53"/>
      <c r="QA755" s="53"/>
      <c r="QB755" s="53"/>
      <c r="QC755" s="53"/>
      <c r="QD755" s="53"/>
      <c r="QE755" s="53"/>
      <c r="QF755" s="53"/>
      <c r="QG755" s="53"/>
      <c r="QH755" s="53"/>
      <c r="QI755" s="53"/>
      <c r="QJ755" s="53"/>
      <c r="QK755" s="53"/>
      <c r="QL755" s="53"/>
      <c r="QM755" s="53"/>
      <c r="QN755" s="53"/>
      <c r="QO755" s="53"/>
      <c r="QP755" s="53"/>
      <c r="QQ755" s="53"/>
      <c r="QR755" s="53"/>
      <c r="QS755" s="53"/>
      <c r="QT755" s="53"/>
      <c r="QU755" s="53"/>
      <c r="QV755" s="53"/>
      <c r="QW755" s="53"/>
      <c r="QX755" s="53"/>
      <c r="QY755" s="53"/>
      <c r="QZ755" s="53"/>
      <c r="RA755" s="53"/>
      <c r="RB755" s="53"/>
      <c r="RC755" s="53"/>
      <c r="RD755" s="53"/>
      <c r="RE755" s="53"/>
      <c r="RF755" s="53"/>
      <c r="RG755" s="53"/>
      <c r="RH755" s="53"/>
      <c r="RI755" s="53"/>
      <c r="RJ755" s="53"/>
      <c r="RK755" s="53"/>
      <c r="RL755" s="53"/>
      <c r="RM755" s="53"/>
      <c r="RN755" s="53"/>
      <c r="RO755" s="53"/>
      <c r="RP755" s="53"/>
      <c r="RQ755" s="53"/>
      <c r="RR755" s="53"/>
      <c r="RS755" s="53"/>
      <c r="RT755" s="53"/>
      <c r="RU755" s="53"/>
      <c r="RV755" s="53"/>
      <c r="RW755" s="53"/>
      <c r="RX755" s="53"/>
      <c r="RY755" s="53"/>
      <c r="RZ755" s="53"/>
      <c r="SA755" s="53"/>
      <c r="SB755" s="53"/>
      <c r="SC755" s="53"/>
      <c r="SD755" s="53"/>
      <c r="SE755" s="53"/>
      <c r="SF755" s="53"/>
      <c r="SG755" s="53"/>
      <c r="SH755" s="53"/>
      <c r="SI755" s="53"/>
      <c r="SJ755" s="53"/>
      <c r="SK755" s="53"/>
      <c r="SL755" s="53"/>
      <c r="SM755" s="53"/>
      <c r="SN755" s="53"/>
      <c r="SO755" s="53"/>
      <c r="SP755" s="53"/>
      <c r="SQ755" s="53"/>
      <c r="SR755" s="53"/>
      <c r="SS755" s="53"/>
      <c r="ST755" s="53"/>
      <c r="SU755" s="53"/>
      <c r="SV755" s="53"/>
      <c r="SW755" s="53"/>
      <c r="SX755" s="53"/>
      <c r="SY755" s="53"/>
      <c r="SZ755" s="53"/>
      <c r="TA755" s="53"/>
      <c r="TB755" s="53"/>
      <c r="TC755" s="53"/>
      <c r="TD755" s="53"/>
      <c r="TE755" s="53"/>
      <c r="TF755" s="53"/>
      <c r="TG755" s="53"/>
      <c r="TH755" s="53"/>
      <c r="TI755" s="53"/>
      <c r="TJ755" s="53"/>
      <c r="TK755" s="53"/>
      <c r="TL755" s="53"/>
      <c r="TM755" s="53"/>
      <c r="TN755" s="53"/>
      <c r="TO755" s="53"/>
      <c r="TP755" s="53"/>
      <c r="TQ755" s="53"/>
      <c r="TR755" s="53"/>
      <c r="TS755" s="53"/>
      <c r="TT755" s="53"/>
      <c r="TU755" s="53"/>
      <c r="TV755" s="53"/>
      <c r="TW755" s="53"/>
      <c r="TX755" s="53"/>
      <c r="TY755" s="53"/>
      <c r="TZ755" s="53"/>
      <c r="UA755" s="53"/>
      <c r="UB755" s="53"/>
      <c r="UC755" s="53"/>
      <c r="UD755" s="53"/>
      <c r="UE755" s="53"/>
      <c r="UF755" s="53"/>
      <c r="UG755" s="53"/>
    </row>
    <row r="756" spans="12:553" s="19" customFormat="1" ht="15.75" customHeight="1" x14ac:dyDescent="0.2">
      <c r="L756" s="66"/>
      <c r="M756" s="66"/>
      <c r="N756" s="52"/>
      <c r="O756" s="53"/>
      <c r="P756" s="53"/>
      <c r="Q756" s="53"/>
      <c r="R756" s="53"/>
      <c r="S756" s="53"/>
      <c r="T756" s="53"/>
      <c r="U756" s="53"/>
      <c r="V756" s="53"/>
      <c r="W756" s="53"/>
      <c r="X756" s="53"/>
      <c r="Y756" s="53"/>
      <c r="Z756" s="53"/>
      <c r="AA756" s="53"/>
      <c r="AB756" s="53"/>
      <c r="AC756" s="53"/>
      <c r="AD756" s="53"/>
      <c r="AE756" s="53"/>
      <c r="AF756" s="53"/>
      <c r="AG756" s="53"/>
      <c r="AH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c r="BM756" s="53"/>
      <c r="BN756" s="53"/>
      <c r="BO756" s="53"/>
      <c r="BP756" s="53"/>
      <c r="BQ756" s="53"/>
      <c r="BR756" s="53"/>
      <c r="BS756" s="53"/>
      <c r="BT756" s="53"/>
      <c r="BU756" s="53"/>
      <c r="BV756" s="53"/>
      <c r="BW756" s="53"/>
      <c r="BX756" s="53"/>
      <c r="BY756" s="53"/>
      <c r="BZ756" s="53"/>
      <c r="CA756" s="53"/>
      <c r="CB756" s="53"/>
      <c r="CC756" s="53"/>
      <c r="CD756" s="53"/>
      <c r="CE756" s="53"/>
      <c r="CF756" s="53"/>
      <c r="CG756" s="53"/>
      <c r="CH756" s="53"/>
      <c r="CI756" s="53"/>
      <c r="CJ756" s="53"/>
      <c r="CK756" s="53"/>
      <c r="CL756" s="53"/>
      <c r="CM756" s="53"/>
      <c r="CN756" s="53"/>
      <c r="CO756" s="53"/>
      <c r="CP756" s="53"/>
      <c r="CQ756" s="53"/>
      <c r="CR756" s="53"/>
      <c r="CS756" s="53"/>
      <c r="CT756" s="53"/>
      <c r="CU756" s="53"/>
      <c r="CV756" s="53"/>
      <c r="CW756" s="53"/>
      <c r="CX756" s="53"/>
      <c r="CY756" s="53"/>
      <c r="CZ756" s="53"/>
      <c r="DA756" s="53"/>
      <c r="DB756" s="53"/>
      <c r="DC756" s="53"/>
      <c r="DD756" s="53"/>
      <c r="DE756" s="53"/>
      <c r="DF756" s="53"/>
      <c r="DG756" s="53"/>
      <c r="DH756" s="53"/>
      <c r="DI756" s="53"/>
      <c r="DJ756" s="53"/>
      <c r="DK756" s="53"/>
      <c r="DL756" s="53"/>
      <c r="DM756" s="53"/>
      <c r="DN756" s="53"/>
      <c r="DO756" s="53"/>
      <c r="DP756" s="53"/>
      <c r="DQ756" s="53"/>
      <c r="DR756" s="53"/>
      <c r="DS756" s="53"/>
      <c r="DT756" s="53"/>
      <c r="DU756" s="53"/>
      <c r="DV756" s="53"/>
      <c r="DW756" s="53"/>
      <c r="DX756" s="53"/>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3"/>
      <c r="FK756" s="53"/>
      <c r="FL756" s="53"/>
      <c r="FM756" s="53"/>
      <c r="FN756" s="53"/>
      <c r="FO756" s="53"/>
      <c r="FP756" s="53"/>
      <c r="FQ756" s="53"/>
      <c r="FR756" s="53"/>
      <c r="FS756" s="53"/>
      <c r="FT756" s="53"/>
      <c r="FU756" s="53"/>
      <c r="FV756" s="53"/>
      <c r="FW756" s="53"/>
      <c r="FX756" s="53"/>
      <c r="FY756" s="53"/>
      <c r="FZ756" s="53"/>
      <c r="GA756" s="53"/>
      <c r="GB756" s="53"/>
      <c r="GC756" s="53"/>
      <c r="GD756" s="53"/>
      <c r="GE756" s="53"/>
      <c r="GF756" s="53"/>
      <c r="GG756" s="53"/>
      <c r="GH756" s="53"/>
      <c r="GI756" s="53"/>
      <c r="GJ756" s="53"/>
      <c r="GK756" s="53"/>
      <c r="GL756" s="53"/>
      <c r="GM756" s="53"/>
      <c r="GN756" s="53"/>
      <c r="GO756" s="53"/>
      <c r="GP756" s="53"/>
      <c r="GQ756" s="53"/>
      <c r="GR756" s="53"/>
      <c r="GS756" s="53"/>
      <c r="GT756" s="53"/>
      <c r="GU756" s="53"/>
      <c r="GV756" s="53"/>
      <c r="GW756" s="53"/>
      <c r="GX756" s="53"/>
      <c r="GY756" s="53"/>
      <c r="GZ756" s="53"/>
      <c r="HA756" s="53"/>
      <c r="HB756" s="53"/>
      <c r="HC756" s="53"/>
      <c r="HD756" s="53"/>
      <c r="HE756" s="53"/>
      <c r="HF756" s="53"/>
      <c r="HG756" s="53"/>
      <c r="HH756" s="53"/>
      <c r="HI756" s="53"/>
      <c r="HJ756" s="53"/>
      <c r="HK756" s="53"/>
      <c r="HL756" s="53"/>
      <c r="HM756" s="53"/>
      <c r="HN756" s="53"/>
      <c r="HO756" s="53"/>
      <c r="HP756" s="53"/>
      <c r="HQ756" s="53"/>
      <c r="HR756" s="53"/>
      <c r="HS756" s="53"/>
      <c r="HT756" s="53"/>
      <c r="HU756" s="53"/>
      <c r="HV756" s="53"/>
      <c r="HW756" s="53"/>
      <c r="HX756" s="53"/>
      <c r="HY756" s="53"/>
      <c r="HZ756" s="53"/>
      <c r="IA756" s="53"/>
      <c r="IB756" s="53"/>
      <c r="IC756" s="53"/>
      <c r="ID756" s="53"/>
      <c r="IE756" s="53"/>
      <c r="IF756" s="53"/>
      <c r="IG756" s="53"/>
      <c r="IH756" s="53"/>
      <c r="II756" s="53"/>
      <c r="IJ756" s="53"/>
      <c r="IK756" s="53"/>
      <c r="IL756" s="53"/>
      <c r="IM756" s="53"/>
      <c r="IN756" s="53"/>
      <c r="IO756" s="53"/>
      <c r="IP756" s="53"/>
      <c r="IQ756" s="53"/>
      <c r="IR756" s="53"/>
      <c r="IS756" s="53"/>
      <c r="IT756" s="53"/>
      <c r="IU756" s="53"/>
      <c r="IV756" s="53"/>
      <c r="IW756" s="53"/>
      <c r="IX756" s="53"/>
      <c r="IY756" s="53"/>
      <c r="IZ756" s="53"/>
      <c r="JA756" s="53"/>
      <c r="JB756" s="53"/>
      <c r="JC756" s="53"/>
      <c r="JD756" s="53"/>
      <c r="JE756" s="53"/>
      <c r="JF756" s="53"/>
      <c r="JG756" s="53"/>
      <c r="JH756" s="53"/>
      <c r="JI756" s="53"/>
      <c r="JJ756" s="53"/>
      <c r="JK756" s="53"/>
      <c r="JL756" s="53"/>
      <c r="JM756" s="53"/>
      <c r="JN756" s="53"/>
      <c r="JO756" s="53"/>
      <c r="JP756" s="53"/>
      <c r="JQ756" s="53"/>
      <c r="JR756" s="53"/>
      <c r="JS756" s="53"/>
      <c r="JT756" s="53"/>
      <c r="JU756" s="53"/>
      <c r="JV756" s="53"/>
      <c r="JW756" s="53"/>
      <c r="JX756" s="53"/>
      <c r="JY756" s="53"/>
      <c r="JZ756" s="53"/>
      <c r="KA756" s="53"/>
      <c r="KB756" s="53"/>
      <c r="KC756" s="53"/>
      <c r="KD756" s="53"/>
      <c r="KE756" s="53"/>
      <c r="KF756" s="53"/>
      <c r="KG756" s="53"/>
      <c r="KH756" s="53"/>
      <c r="KI756" s="53"/>
      <c r="KJ756" s="53"/>
      <c r="KK756" s="53"/>
      <c r="KL756" s="53"/>
      <c r="KM756" s="53"/>
      <c r="KN756" s="53"/>
      <c r="KO756" s="53"/>
      <c r="KP756" s="53"/>
      <c r="KQ756" s="53"/>
      <c r="KR756" s="53"/>
      <c r="KS756" s="53"/>
      <c r="KT756" s="53"/>
      <c r="KU756" s="53"/>
      <c r="KV756" s="53"/>
      <c r="KW756" s="53"/>
      <c r="KX756" s="53"/>
      <c r="KY756" s="53"/>
      <c r="KZ756" s="53"/>
      <c r="LA756" s="53"/>
      <c r="LB756" s="53"/>
      <c r="LC756" s="53"/>
      <c r="LD756" s="53"/>
      <c r="LE756" s="53"/>
      <c r="LF756" s="53"/>
      <c r="LG756" s="53"/>
      <c r="LH756" s="53"/>
      <c r="LI756" s="53"/>
      <c r="LJ756" s="53"/>
      <c r="LK756" s="53"/>
      <c r="LL756" s="53"/>
      <c r="LM756" s="53"/>
      <c r="LN756" s="53"/>
      <c r="LO756" s="53"/>
      <c r="LP756" s="53"/>
      <c r="LQ756" s="53"/>
      <c r="LR756" s="53"/>
      <c r="LS756" s="53"/>
      <c r="LT756" s="53"/>
      <c r="LU756" s="53"/>
      <c r="LV756" s="53"/>
      <c r="LW756" s="53"/>
      <c r="LX756" s="53"/>
      <c r="LY756" s="53"/>
      <c r="LZ756" s="53"/>
      <c r="MA756" s="53"/>
      <c r="MB756" s="53"/>
      <c r="MC756" s="53"/>
      <c r="MD756" s="53"/>
      <c r="ME756" s="53"/>
      <c r="MF756" s="53"/>
      <c r="MG756" s="53"/>
      <c r="MH756" s="53"/>
      <c r="MI756" s="53"/>
      <c r="MJ756" s="53"/>
      <c r="MK756" s="53"/>
      <c r="ML756" s="53"/>
      <c r="MM756" s="53"/>
      <c r="MN756" s="53"/>
      <c r="MO756" s="53"/>
      <c r="MP756" s="53"/>
      <c r="MQ756" s="53"/>
      <c r="MR756" s="53"/>
      <c r="MS756" s="53"/>
      <c r="MT756" s="53"/>
      <c r="MU756" s="53"/>
      <c r="MV756" s="53"/>
      <c r="MW756" s="53"/>
      <c r="MX756" s="53"/>
      <c r="MY756" s="53"/>
      <c r="MZ756" s="53"/>
      <c r="NA756" s="53"/>
      <c r="NB756" s="53"/>
      <c r="NC756" s="53"/>
      <c r="ND756" s="53"/>
      <c r="NE756" s="53"/>
      <c r="NF756" s="53"/>
      <c r="NG756" s="53"/>
      <c r="NH756" s="53"/>
      <c r="NI756" s="53"/>
      <c r="NJ756" s="53"/>
      <c r="NK756" s="53"/>
      <c r="NL756" s="53"/>
      <c r="NM756" s="53"/>
      <c r="NN756" s="53"/>
      <c r="NO756" s="53"/>
      <c r="NP756" s="53"/>
      <c r="NQ756" s="53"/>
      <c r="NR756" s="53"/>
      <c r="NS756" s="53"/>
      <c r="NT756" s="53"/>
      <c r="NU756" s="53"/>
      <c r="NV756" s="53"/>
      <c r="NW756" s="53"/>
      <c r="NX756" s="53"/>
      <c r="NY756" s="53"/>
      <c r="NZ756" s="53"/>
      <c r="OA756" s="53"/>
      <c r="OB756" s="53"/>
      <c r="OC756" s="53"/>
      <c r="OD756" s="53"/>
      <c r="OE756" s="53"/>
      <c r="OF756" s="53"/>
      <c r="OG756" s="53"/>
      <c r="OH756" s="53"/>
      <c r="OI756" s="53"/>
      <c r="OJ756" s="53"/>
      <c r="OK756" s="53"/>
      <c r="OL756" s="53"/>
      <c r="OM756" s="53"/>
      <c r="ON756" s="53"/>
      <c r="OO756" s="53"/>
      <c r="OP756" s="53"/>
      <c r="OQ756" s="53"/>
      <c r="OR756" s="53"/>
      <c r="OS756" s="53"/>
      <c r="OT756" s="53"/>
      <c r="OU756" s="53"/>
      <c r="OV756" s="53"/>
      <c r="OW756" s="53"/>
      <c r="OX756" s="53"/>
      <c r="OY756" s="53"/>
      <c r="OZ756" s="53"/>
      <c r="PA756" s="53"/>
      <c r="PB756" s="53"/>
      <c r="PC756" s="53"/>
      <c r="PD756" s="53"/>
      <c r="PE756" s="53"/>
      <c r="PF756" s="53"/>
      <c r="PG756" s="53"/>
      <c r="PH756" s="53"/>
      <c r="PI756" s="53"/>
      <c r="PJ756" s="53"/>
      <c r="PK756" s="53"/>
      <c r="PL756" s="53"/>
      <c r="PM756" s="53"/>
      <c r="PN756" s="53"/>
      <c r="PO756" s="53"/>
      <c r="PP756" s="53"/>
      <c r="PQ756" s="53"/>
      <c r="PR756" s="53"/>
      <c r="PS756" s="53"/>
      <c r="PT756" s="53"/>
      <c r="PU756" s="53"/>
      <c r="PV756" s="53"/>
      <c r="PW756" s="53"/>
      <c r="PX756" s="53"/>
      <c r="PY756" s="53"/>
      <c r="PZ756" s="53"/>
      <c r="QA756" s="53"/>
      <c r="QB756" s="53"/>
      <c r="QC756" s="53"/>
      <c r="QD756" s="53"/>
      <c r="QE756" s="53"/>
      <c r="QF756" s="53"/>
      <c r="QG756" s="53"/>
      <c r="QH756" s="53"/>
      <c r="QI756" s="53"/>
      <c r="QJ756" s="53"/>
      <c r="QK756" s="53"/>
      <c r="QL756" s="53"/>
      <c r="QM756" s="53"/>
      <c r="QN756" s="53"/>
      <c r="QO756" s="53"/>
      <c r="QP756" s="53"/>
      <c r="QQ756" s="53"/>
      <c r="QR756" s="53"/>
      <c r="QS756" s="53"/>
      <c r="QT756" s="53"/>
      <c r="QU756" s="53"/>
      <c r="QV756" s="53"/>
      <c r="QW756" s="53"/>
      <c r="QX756" s="53"/>
      <c r="QY756" s="53"/>
      <c r="QZ756" s="53"/>
      <c r="RA756" s="53"/>
      <c r="RB756" s="53"/>
      <c r="RC756" s="53"/>
      <c r="RD756" s="53"/>
      <c r="RE756" s="53"/>
      <c r="RF756" s="53"/>
      <c r="RG756" s="53"/>
      <c r="RH756" s="53"/>
      <c r="RI756" s="53"/>
      <c r="RJ756" s="53"/>
      <c r="RK756" s="53"/>
      <c r="RL756" s="53"/>
      <c r="RM756" s="53"/>
      <c r="RN756" s="53"/>
      <c r="RO756" s="53"/>
      <c r="RP756" s="53"/>
      <c r="RQ756" s="53"/>
      <c r="RR756" s="53"/>
      <c r="RS756" s="53"/>
      <c r="RT756" s="53"/>
      <c r="RU756" s="53"/>
      <c r="RV756" s="53"/>
      <c r="RW756" s="53"/>
      <c r="RX756" s="53"/>
      <c r="RY756" s="53"/>
      <c r="RZ756" s="53"/>
      <c r="SA756" s="53"/>
      <c r="SB756" s="53"/>
      <c r="SC756" s="53"/>
      <c r="SD756" s="53"/>
      <c r="SE756" s="53"/>
      <c r="SF756" s="53"/>
      <c r="SG756" s="53"/>
      <c r="SH756" s="53"/>
      <c r="SI756" s="53"/>
      <c r="SJ756" s="53"/>
      <c r="SK756" s="53"/>
      <c r="SL756" s="53"/>
      <c r="SM756" s="53"/>
      <c r="SN756" s="53"/>
      <c r="SO756" s="53"/>
      <c r="SP756" s="53"/>
      <c r="SQ756" s="53"/>
      <c r="SR756" s="53"/>
      <c r="SS756" s="53"/>
      <c r="ST756" s="53"/>
      <c r="SU756" s="53"/>
      <c r="SV756" s="53"/>
      <c r="SW756" s="53"/>
      <c r="SX756" s="53"/>
      <c r="SY756" s="53"/>
      <c r="SZ756" s="53"/>
      <c r="TA756" s="53"/>
      <c r="TB756" s="53"/>
      <c r="TC756" s="53"/>
      <c r="TD756" s="53"/>
      <c r="TE756" s="53"/>
      <c r="TF756" s="53"/>
      <c r="TG756" s="53"/>
      <c r="TH756" s="53"/>
      <c r="TI756" s="53"/>
      <c r="TJ756" s="53"/>
      <c r="TK756" s="53"/>
      <c r="TL756" s="53"/>
      <c r="TM756" s="53"/>
      <c r="TN756" s="53"/>
      <c r="TO756" s="53"/>
      <c r="TP756" s="53"/>
      <c r="TQ756" s="53"/>
      <c r="TR756" s="53"/>
      <c r="TS756" s="53"/>
      <c r="TT756" s="53"/>
      <c r="TU756" s="53"/>
      <c r="TV756" s="53"/>
      <c r="TW756" s="53"/>
      <c r="TX756" s="53"/>
      <c r="TY756" s="53"/>
      <c r="TZ756" s="53"/>
      <c r="UA756" s="53"/>
      <c r="UB756" s="53"/>
      <c r="UC756" s="53"/>
      <c r="UD756" s="53"/>
      <c r="UE756" s="53"/>
      <c r="UF756" s="53"/>
      <c r="UG756" s="53"/>
    </row>
    <row r="757" spans="12:553" s="19" customFormat="1" ht="15.75" customHeight="1" x14ac:dyDescent="0.2">
      <c r="L757" s="66"/>
      <c r="M757" s="66"/>
      <c r="N757" s="52"/>
      <c r="O757" s="53"/>
      <c r="P757" s="53"/>
      <c r="Q757" s="53"/>
      <c r="R757" s="53"/>
      <c r="S757" s="53"/>
      <c r="T757" s="53"/>
      <c r="U757" s="53"/>
      <c r="V757" s="53"/>
      <c r="W757" s="53"/>
      <c r="X757" s="53"/>
      <c r="Y757" s="53"/>
      <c r="Z757" s="53"/>
      <c r="AA757" s="53"/>
      <c r="AB757" s="53"/>
      <c r="AC757" s="53"/>
      <c r="AD757" s="53"/>
      <c r="AE757" s="53"/>
      <c r="AF757" s="53"/>
      <c r="AG757" s="53"/>
      <c r="AH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c r="BM757" s="53"/>
      <c r="BN757" s="53"/>
      <c r="BO757" s="53"/>
      <c r="BP757" s="53"/>
      <c r="BQ757" s="53"/>
      <c r="BR757" s="53"/>
      <c r="BS757" s="53"/>
      <c r="BT757" s="53"/>
      <c r="BU757" s="53"/>
      <c r="BV757" s="53"/>
      <c r="BW757" s="53"/>
      <c r="BX757" s="53"/>
      <c r="BY757" s="53"/>
      <c r="BZ757" s="53"/>
      <c r="CA757" s="53"/>
      <c r="CB757" s="53"/>
      <c r="CC757" s="53"/>
      <c r="CD757" s="53"/>
      <c r="CE757" s="53"/>
      <c r="CF757" s="53"/>
      <c r="CG757" s="53"/>
      <c r="CH757" s="53"/>
      <c r="CI757" s="53"/>
      <c r="CJ757" s="53"/>
      <c r="CK757" s="53"/>
      <c r="CL757" s="53"/>
      <c r="CM757" s="53"/>
      <c r="CN757" s="53"/>
      <c r="CO757" s="53"/>
      <c r="CP757" s="53"/>
      <c r="CQ757" s="53"/>
      <c r="CR757" s="53"/>
      <c r="CS757" s="53"/>
      <c r="CT757" s="53"/>
      <c r="CU757" s="53"/>
      <c r="CV757" s="53"/>
      <c r="CW757" s="53"/>
      <c r="CX757" s="53"/>
      <c r="CY757" s="53"/>
      <c r="CZ757" s="53"/>
      <c r="DA757" s="53"/>
      <c r="DB757" s="53"/>
      <c r="DC757" s="53"/>
      <c r="DD757" s="53"/>
      <c r="DE757" s="53"/>
      <c r="DF757" s="53"/>
      <c r="DG757" s="53"/>
      <c r="DH757" s="53"/>
      <c r="DI757" s="53"/>
      <c r="DJ757" s="53"/>
      <c r="DK757" s="53"/>
      <c r="DL757" s="53"/>
      <c r="DM757" s="53"/>
      <c r="DN757" s="53"/>
      <c r="DO757" s="53"/>
      <c r="DP757" s="53"/>
      <c r="DQ757" s="53"/>
      <c r="DR757" s="53"/>
      <c r="DS757" s="53"/>
      <c r="DT757" s="53"/>
      <c r="DU757" s="53"/>
      <c r="DV757" s="53"/>
      <c r="DW757" s="53"/>
      <c r="DX757" s="53"/>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3"/>
      <c r="FK757" s="53"/>
      <c r="FL757" s="53"/>
      <c r="FM757" s="53"/>
      <c r="FN757" s="53"/>
      <c r="FO757" s="53"/>
      <c r="FP757" s="53"/>
      <c r="FQ757" s="53"/>
      <c r="FR757" s="53"/>
      <c r="FS757" s="53"/>
      <c r="FT757" s="53"/>
      <c r="FU757" s="53"/>
      <c r="FV757" s="53"/>
      <c r="FW757" s="53"/>
      <c r="FX757" s="53"/>
      <c r="FY757" s="53"/>
      <c r="FZ757" s="53"/>
      <c r="GA757" s="53"/>
      <c r="GB757" s="53"/>
      <c r="GC757" s="53"/>
      <c r="GD757" s="53"/>
      <c r="GE757" s="53"/>
      <c r="GF757" s="53"/>
      <c r="GG757" s="53"/>
      <c r="GH757" s="53"/>
      <c r="GI757" s="53"/>
      <c r="GJ757" s="53"/>
      <c r="GK757" s="53"/>
      <c r="GL757" s="53"/>
      <c r="GM757" s="53"/>
      <c r="GN757" s="53"/>
      <c r="GO757" s="53"/>
      <c r="GP757" s="53"/>
      <c r="GQ757" s="53"/>
      <c r="GR757" s="53"/>
      <c r="GS757" s="53"/>
      <c r="GT757" s="53"/>
      <c r="GU757" s="53"/>
      <c r="GV757" s="53"/>
      <c r="GW757" s="53"/>
      <c r="GX757" s="53"/>
      <c r="GY757" s="53"/>
      <c r="GZ757" s="53"/>
      <c r="HA757" s="53"/>
      <c r="HB757" s="53"/>
      <c r="HC757" s="53"/>
      <c r="HD757" s="53"/>
      <c r="HE757" s="53"/>
      <c r="HF757" s="53"/>
      <c r="HG757" s="53"/>
      <c r="HH757" s="53"/>
      <c r="HI757" s="53"/>
      <c r="HJ757" s="53"/>
      <c r="HK757" s="53"/>
      <c r="HL757" s="53"/>
      <c r="HM757" s="53"/>
      <c r="HN757" s="53"/>
      <c r="HO757" s="53"/>
      <c r="HP757" s="53"/>
      <c r="HQ757" s="53"/>
      <c r="HR757" s="53"/>
      <c r="HS757" s="53"/>
      <c r="HT757" s="53"/>
      <c r="HU757" s="53"/>
      <c r="HV757" s="53"/>
      <c r="HW757" s="53"/>
      <c r="HX757" s="53"/>
      <c r="HY757" s="53"/>
      <c r="HZ757" s="53"/>
      <c r="IA757" s="53"/>
      <c r="IB757" s="53"/>
      <c r="IC757" s="53"/>
      <c r="ID757" s="53"/>
      <c r="IE757" s="53"/>
      <c r="IF757" s="53"/>
      <c r="IG757" s="53"/>
      <c r="IH757" s="53"/>
      <c r="II757" s="53"/>
      <c r="IJ757" s="53"/>
      <c r="IK757" s="53"/>
      <c r="IL757" s="53"/>
      <c r="IM757" s="53"/>
      <c r="IN757" s="53"/>
      <c r="IO757" s="53"/>
      <c r="IP757" s="53"/>
      <c r="IQ757" s="53"/>
      <c r="IR757" s="53"/>
      <c r="IS757" s="53"/>
      <c r="IT757" s="53"/>
      <c r="IU757" s="53"/>
      <c r="IV757" s="53"/>
      <c r="IW757" s="53"/>
      <c r="IX757" s="53"/>
      <c r="IY757" s="53"/>
      <c r="IZ757" s="53"/>
      <c r="JA757" s="53"/>
      <c r="JB757" s="53"/>
      <c r="JC757" s="53"/>
      <c r="JD757" s="53"/>
      <c r="JE757" s="53"/>
      <c r="JF757" s="53"/>
      <c r="JG757" s="53"/>
      <c r="JH757" s="53"/>
      <c r="JI757" s="53"/>
      <c r="JJ757" s="53"/>
      <c r="JK757" s="53"/>
      <c r="JL757" s="53"/>
      <c r="JM757" s="53"/>
      <c r="JN757" s="53"/>
      <c r="JO757" s="53"/>
      <c r="JP757" s="53"/>
      <c r="JQ757" s="53"/>
      <c r="JR757" s="53"/>
      <c r="JS757" s="53"/>
      <c r="JT757" s="53"/>
      <c r="JU757" s="53"/>
      <c r="JV757" s="53"/>
      <c r="JW757" s="53"/>
      <c r="JX757" s="53"/>
      <c r="JY757" s="53"/>
      <c r="JZ757" s="53"/>
      <c r="KA757" s="53"/>
      <c r="KB757" s="53"/>
      <c r="KC757" s="53"/>
      <c r="KD757" s="53"/>
      <c r="KE757" s="53"/>
      <c r="KF757" s="53"/>
      <c r="KG757" s="53"/>
      <c r="KH757" s="53"/>
      <c r="KI757" s="53"/>
      <c r="KJ757" s="53"/>
      <c r="KK757" s="53"/>
      <c r="KL757" s="53"/>
      <c r="KM757" s="53"/>
      <c r="KN757" s="53"/>
      <c r="KO757" s="53"/>
      <c r="KP757" s="53"/>
      <c r="KQ757" s="53"/>
      <c r="KR757" s="53"/>
      <c r="KS757" s="53"/>
      <c r="KT757" s="53"/>
      <c r="KU757" s="53"/>
      <c r="KV757" s="53"/>
      <c r="KW757" s="53"/>
      <c r="KX757" s="53"/>
      <c r="KY757" s="53"/>
      <c r="KZ757" s="53"/>
      <c r="LA757" s="53"/>
      <c r="LB757" s="53"/>
      <c r="LC757" s="53"/>
      <c r="LD757" s="53"/>
      <c r="LE757" s="53"/>
      <c r="LF757" s="53"/>
      <c r="LG757" s="53"/>
      <c r="LH757" s="53"/>
      <c r="LI757" s="53"/>
      <c r="LJ757" s="53"/>
      <c r="LK757" s="53"/>
      <c r="LL757" s="53"/>
      <c r="LM757" s="53"/>
      <c r="LN757" s="53"/>
      <c r="LO757" s="53"/>
      <c r="LP757" s="53"/>
      <c r="LQ757" s="53"/>
      <c r="LR757" s="53"/>
      <c r="LS757" s="53"/>
      <c r="LT757" s="53"/>
      <c r="LU757" s="53"/>
      <c r="LV757" s="53"/>
      <c r="LW757" s="53"/>
      <c r="LX757" s="53"/>
      <c r="LY757" s="53"/>
      <c r="LZ757" s="53"/>
      <c r="MA757" s="53"/>
      <c r="MB757" s="53"/>
      <c r="MC757" s="53"/>
      <c r="MD757" s="53"/>
      <c r="ME757" s="53"/>
      <c r="MF757" s="53"/>
      <c r="MG757" s="53"/>
      <c r="MH757" s="53"/>
      <c r="MI757" s="53"/>
      <c r="MJ757" s="53"/>
      <c r="MK757" s="53"/>
      <c r="ML757" s="53"/>
      <c r="MM757" s="53"/>
      <c r="MN757" s="53"/>
      <c r="MO757" s="53"/>
      <c r="MP757" s="53"/>
      <c r="MQ757" s="53"/>
      <c r="MR757" s="53"/>
      <c r="MS757" s="53"/>
      <c r="MT757" s="53"/>
      <c r="MU757" s="53"/>
      <c r="MV757" s="53"/>
      <c r="MW757" s="53"/>
      <c r="MX757" s="53"/>
      <c r="MY757" s="53"/>
      <c r="MZ757" s="53"/>
      <c r="NA757" s="53"/>
      <c r="NB757" s="53"/>
      <c r="NC757" s="53"/>
      <c r="ND757" s="53"/>
      <c r="NE757" s="53"/>
      <c r="NF757" s="53"/>
      <c r="NG757" s="53"/>
      <c r="NH757" s="53"/>
      <c r="NI757" s="53"/>
      <c r="NJ757" s="53"/>
      <c r="NK757" s="53"/>
      <c r="NL757" s="53"/>
      <c r="NM757" s="53"/>
      <c r="NN757" s="53"/>
      <c r="NO757" s="53"/>
      <c r="NP757" s="53"/>
      <c r="NQ757" s="53"/>
      <c r="NR757" s="53"/>
      <c r="NS757" s="53"/>
      <c r="NT757" s="53"/>
      <c r="NU757" s="53"/>
      <c r="NV757" s="53"/>
      <c r="NW757" s="53"/>
      <c r="NX757" s="53"/>
      <c r="NY757" s="53"/>
      <c r="NZ757" s="53"/>
      <c r="OA757" s="53"/>
      <c r="OB757" s="53"/>
      <c r="OC757" s="53"/>
      <c r="OD757" s="53"/>
      <c r="OE757" s="53"/>
      <c r="OF757" s="53"/>
      <c r="OG757" s="53"/>
      <c r="OH757" s="53"/>
      <c r="OI757" s="53"/>
      <c r="OJ757" s="53"/>
      <c r="OK757" s="53"/>
      <c r="OL757" s="53"/>
      <c r="OM757" s="53"/>
      <c r="ON757" s="53"/>
      <c r="OO757" s="53"/>
      <c r="OP757" s="53"/>
      <c r="OQ757" s="53"/>
      <c r="OR757" s="53"/>
      <c r="OS757" s="53"/>
      <c r="OT757" s="53"/>
      <c r="OU757" s="53"/>
      <c r="OV757" s="53"/>
      <c r="OW757" s="53"/>
      <c r="OX757" s="53"/>
      <c r="OY757" s="53"/>
      <c r="OZ757" s="53"/>
      <c r="PA757" s="53"/>
      <c r="PB757" s="53"/>
      <c r="PC757" s="53"/>
      <c r="PD757" s="53"/>
      <c r="PE757" s="53"/>
      <c r="PF757" s="53"/>
      <c r="PG757" s="53"/>
      <c r="PH757" s="53"/>
      <c r="PI757" s="53"/>
      <c r="PJ757" s="53"/>
      <c r="PK757" s="53"/>
      <c r="PL757" s="53"/>
      <c r="PM757" s="53"/>
      <c r="PN757" s="53"/>
      <c r="PO757" s="53"/>
      <c r="PP757" s="53"/>
      <c r="PQ757" s="53"/>
      <c r="PR757" s="53"/>
      <c r="PS757" s="53"/>
      <c r="PT757" s="53"/>
      <c r="PU757" s="53"/>
      <c r="PV757" s="53"/>
      <c r="PW757" s="53"/>
      <c r="PX757" s="53"/>
      <c r="PY757" s="53"/>
      <c r="PZ757" s="53"/>
      <c r="QA757" s="53"/>
      <c r="QB757" s="53"/>
      <c r="QC757" s="53"/>
      <c r="QD757" s="53"/>
      <c r="QE757" s="53"/>
      <c r="QF757" s="53"/>
      <c r="QG757" s="53"/>
      <c r="QH757" s="53"/>
      <c r="QI757" s="53"/>
      <c r="QJ757" s="53"/>
      <c r="QK757" s="53"/>
      <c r="QL757" s="53"/>
      <c r="QM757" s="53"/>
      <c r="QN757" s="53"/>
      <c r="QO757" s="53"/>
      <c r="QP757" s="53"/>
      <c r="QQ757" s="53"/>
      <c r="QR757" s="53"/>
      <c r="QS757" s="53"/>
      <c r="QT757" s="53"/>
      <c r="QU757" s="53"/>
      <c r="QV757" s="53"/>
      <c r="QW757" s="53"/>
      <c r="QX757" s="53"/>
      <c r="QY757" s="53"/>
      <c r="QZ757" s="53"/>
      <c r="RA757" s="53"/>
      <c r="RB757" s="53"/>
      <c r="RC757" s="53"/>
      <c r="RD757" s="53"/>
      <c r="RE757" s="53"/>
      <c r="RF757" s="53"/>
      <c r="RG757" s="53"/>
      <c r="RH757" s="53"/>
      <c r="RI757" s="53"/>
      <c r="RJ757" s="53"/>
      <c r="RK757" s="53"/>
      <c r="RL757" s="53"/>
      <c r="RM757" s="53"/>
      <c r="RN757" s="53"/>
      <c r="RO757" s="53"/>
      <c r="RP757" s="53"/>
      <c r="RQ757" s="53"/>
      <c r="RR757" s="53"/>
      <c r="RS757" s="53"/>
      <c r="RT757" s="53"/>
      <c r="RU757" s="53"/>
      <c r="RV757" s="53"/>
      <c r="RW757" s="53"/>
      <c r="RX757" s="53"/>
      <c r="RY757" s="53"/>
      <c r="RZ757" s="53"/>
      <c r="SA757" s="53"/>
      <c r="SB757" s="53"/>
      <c r="SC757" s="53"/>
      <c r="SD757" s="53"/>
      <c r="SE757" s="53"/>
      <c r="SF757" s="53"/>
      <c r="SG757" s="53"/>
      <c r="SH757" s="53"/>
      <c r="SI757" s="53"/>
      <c r="SJ757" s="53"/>
      <c r="SK757" s="53"/>
      <c r="SL757" s="53"/>
      <c r="SM757" s="53"/>
      <c r="SN757" s="53"/>
      <c r="SO757" s="53"/>
      <c r="SP757" s="53"/>
      <c r="SQ757" s="53"/>
      <c r="SR757" s="53"/>
      <c r="SS757" s="53"/>
      <c r="ST757" s="53"/>
      <c r="SU757" s="53"/>
      <c r="SV757" s="53"/>
      <c r="SW757" s="53"/>
      <c r="SX757" s="53"/>
      <c r="SY757" s="53"/>
      <c r="SZ757" s="53"/>
      <c r="TA757" s="53"/>
      <c r="TB757" s="53"/>
      <c r="TC757" s="53"/>
      <c r="TD757" s="53"/>
      <c r="TE757" s="53"/>
      <c r="TF757" s="53"/>
      <c r="TG757" s="53"/>
      <c r="TH757" s="53"/>
      <c r="TI757" s="53"/>
      <c r="TJ757" s="53"/>
      <c r="TK757" s="53"/>
      <c r="TL757" s="53"/>
      <c r="TM757" s="53"/>
      <c r="TN757" s="53"/>
      <c r="TO757" s="53"/>
      <c r="TP757" s="53"/>
      <c r="TQ757" s="53"/>
      <c r="TR757" s="53"/>
      <c r="TS757" s="53"/>
      <c r="TT757" s="53"/>
      <c r="TU757" s="53"/>
      <c r="TV757" s="53"/>
      <c r="TW757" s="53"/>
      <c r="TX757" s="53"/>
      <c r="TY757" s="53"/>
      <c r="TZ757" s="53"/>
      <c r="UA757" s="53"/>
      <c r="UB757" s="53"/>
      <c r="UC757" s="53"/>
      <c r="UD757" s="53"/>
      <c r="UE757" s="53"/>
      <c r="UF757" s="53"/>
      <c r="UG757" s="53"/>
    </row>
    <row r="758" spans="12:553" s="19" customFormat="1" ht="15.75" customHeight="1" x14ac:dyDescent="0.2">
      <c r="L758" s="66"/>
      <c r="M758" s="66"/>
      <c r="N758" s="52"/>
      <c r="O758" s="53"/>
      <c r="P758" s="53"/>
      <c r="Q758" s="53"/>
      <c r="R758" s="53"/>
      <c r="S758" s="53"/>
      <c r="T758" s="53"/>
      <c r="U758" s="53"/>
      <c r="V758" s="53"/>
      <c r="W758" s="53"/>
      <c r="X758" s="53"/>
      <c r="Y758" s="53"/>
      <c r="Z758" s="53"/>
      <c r="AA758" s="53"/>
      <c r="AB758" s="53"/>
      <c r="AC758" s="53"/>
      <c r="AD758" s="53"/>
      <c r="AE758" s="53"/>
      <c r="AF758" s="53"/>
      <c r="AG758" s="53"/>
      <c r="AH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c r="BM758" s="53"/>
      <c r="BN758" s="53"/>
      <c r="BO758" s="53"/>
      <c r="BP758" s="53"/>
      <c r="BQ758" s="53"/>
      <c r="BR758" s="53"/>
      <c r="BS758" s="53"/>
      <c r="BT758" s="53"/>
      <c r="BU758" s="53"/>
      <c r="BV758" s="53"/>
      <c r="BW758" s="53"/>
      <c r="BX758" s="53"/>
      <c r="BY758" s="53"/>
      <c r="BZ758" s="53"/>
      <c r="CA758" s="53"/>
      <c r="CB758" s="53"/>
      <c r="CC758" s="53"/>
      <c r="CD758" s="53"/>
      <c r="CE758" s="53"/>
      <c r="CF758" s="53"/>
      <c r="CG758" s="53"/>
      <c r="CH758" s="53"/>
      <c r="CI758" s="53"/>
      <c r="CJ758" s="53"/>
      <c r="CK758" s="53"/>
      <c r="CL758" s="53"/>
      <c r="CM758" s="53"/>
      <c r="CN758" s="53"/>
      <c r="CO758" s="53"/>
      <c r="CP758" s="53"/>
      <c r="CQ758" s="53"/>
      <c r="CR758" s="53"/>
      <c r="CS758" s="53"/>
      <c r="CT758" s="53"/>
      <c r="CU758" s="53"/>
      <c r="CV758" s="53"/>
      <c r="CW758" s="53"/>
      <c r="CX758" s="53"/>
      <c r="CY758" s="53"/>
      <c r="CZ758" s="53"/>
      <c r="DA758" s="53"/>
      <c r="DB758" s="53"/>
      <c r="DC758" s="53"/>
      <c r="DD758" s="53"/>
      <c r="DE758" s="53"/>
      <c r="DF758" s="53"/>
      <c r="DG758" s="53"/>
      <c r="DH758" s="53"/>
      <c r="DI758" s="53"/>
      <c r="DJ758" s="53"/>
      <c r="DK758" s="53"/>
      <c r="DL758" s="53"/>
      <c r="DM758" s="53"/>
      <c r="DN758" s="53"/>
      <c r="DO758" s="53"/>
      <c r="DP758" s="53"/>
      <c r="DQ758" s="53"/>
      <c r="DR758" s="53"/>
      <c r="DS758" s="53"/>
      <c r="DT758" s="53"/>
      <c r="DU758" s="53"/>
      <c r="DV758" s="53"/>
      <c r="DW758" s="53"/>
      <c r="DX758" s="53"/>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3"/>
      <c r="FK758" s="53"/>
      <c r="FL758" s="53"/>
      <c r="FM758" s="53"/>
      <c r="FN758" s="53"/>
      <c r="FO758" s="53"/>
      <c r="FP758" s="53"/>
      <c r="FQ758" s="53"/>
      <c r="FR758" s="53"/>
      <c r="FS758" s="53"/>
      <c r="FT758" s="53"/>
      <c r="FU758" s="53"/>
      <c r="FV758" s="53"/>
      <c r="FW758" s="53"/>
      <c r="FX758" s="53"/>
      <c r="FY758" s="53"/>
      <c r="FZ758" s="53"/>
      <c r="GA758" s="53"/>
      <c r="GB758" s="53"/>
      <c r="GC758" s="53"/>
      <c r="GD758" s="53"/>
      <c r="GE758" s="53"/>
      <c r="GF758" s="53"/>
      <c r="GG758" s="53"/>
      <c r="GH758" s="53"/>
      <c r="GI758" s="53"/>
      <c r="GJ758" s="53"/>
      <c r="GK758" s="53"/>
      <c r="GL758" s="53"/>
      <c r="GM758" s="53"/>
      <c r="GN758" s="53"/>
      <c r="GO758" s="53"/>
      <c r="GP758" s="53"/>
      <c r="GQ758" s="53"/>
      <c r="GR758" s="53"/>
      <c r="GS758" s="53"/>
      <c r="GT758" s="53"/>
      <c r="GU758" s="53"/>
      <c r="GV758" s="53"/>
      <c r="GW758" s="53"/>
      <c r="GX758" s="53"/>
      <c r="GY758" s="53"/>
      <c r="GZ758" s="53"/>
      <c r="HA758" s="53"/>
      <c r="HB758" s="53"/>
      <c r="HC758" s="53"/>
      <c r="HD758" s="53"/>
      <c r="HE758" s="53"/>
      <c r="HF758" s="53"/>
      <c r="HG758" s="53"/>
      <c r="HH758" s="53"/>
      <c r="HI758" s="53"/>
      <c r="HJ758" s="53"/>
      <c r="HK758" s="53"/>
      <c r="HL758" s="53"/>
      <c r="HM758" s="53"/>
      <c r="HN758" s="53"/>
      <c r="HO758" s="53"/>
      <c r="HP758" s="53"/>
      <c r="HQ758" s="53"/>
      <c r="HR758" s="53"/>
      <c r="HS758" s="53"/>
      <c r="HT758" s="53"/>
      <c r="HU758" s="53"/>
      <c r="HV758" s="53"/>
      <c r="HW758" s="53"/>
      <c r="HX758" s="53"/>
      <c r="HY758" s="53"/>
      <c r="HZ758" s="53"/>
      <c r="IA758" s="53"/>
      <c r="IB758" s="53"/>
      <c r="IC758" s="53"/>
      <c r="ID758" s="53"/>
      <c r="IE758" s="53"/>
      <c r="IF758" s="53"/>
      <c r="IG758" s="53"/>
      <c r="IH758" s="53"/>
      <c r="II758" s="53"/>
      <c r="IJ758" s="53"/>
      <c r="IK758" s="53"/>
      <c r="IL758" s="53"/>
      <c r="IM758" s="53"/>
      <c r="IN758" s="53"/>
      <c r="IO758" s="53"/>
      <c r="IP758" s="53"/>
      <c r="IQ758" s="53"/>
      <c r="IR758" s="53"/>
      <c r="IS758" s="53"/>
      <c r="IT758" s="53"/>
      <c r="IU758" s="53"/>
      <c r="IV758" s="53"/>
      <c r="IW758" s="53"/>
      <c r="IX758" s="53"/>
      <c r="IY758" s="53"/>
      <c r="IZ758" s="53"/>
      <c r="JA758" s="53"/>
      <c r="JB758" s="53"/>
      <c r="JC758" s="53"/>
      <c r="JD758" s="53"/>
      <c r="JE758" s="53"/>
      <c r="JF758" s="53"/>
      <c r="JG758" s="53"/>
      <c r="JH758" s="53"/>
      <c r="JI758" s="53"/>
      <c r="JJ758" s="53"/>
      <c r="JK758" s="53"/>
      <c r="JL758" s="53"/>
      <c r="JM758" s="53"/>
      <c r="JN758" s="53"/>
      <c r="JO758" s="53"/>
      <c r="JP758" s="53"/>
      <c r="JQ758" s="53"/>
      <c r="JR758" s="53"/>
      <c r="JS758" s="53"/>
      <c r="JT758" s="53"/>
      <c r="JU758" s="53"/>
      <c r="JV758" s="53"/>
      <c r="JW758" s="53"/>
      <c r="JX758" s="53"/>
      <c r="JY758" s="53"/>
      <c r="JZ758" s="53"/>
      <c r="KA758" s="53"/>
      <c r="KB758" s="53"/>
      <c r="KC758" s="53"/>
      <c r="KD758" s="53"/>
      <c r="KE758" s="53"/>
      <c r="KF758" s="53"/>
      <c r="KG758" s="53"/>
      <c r="KH758" s="53"/>
      <c r="KI758" s="53"/>
      <c r="KJ758" s="53"/>
      <c r="KK758" s="53"/>
      <c r="KL758" s="53"/>
      <c r="KM758" s="53"/>
      <c r="KN758" s="53"/>
      <c r="KO758" s="53"/>
      <c r="KP758" s="53"/>
      <c r="KQ758" s="53"/>
      <c r="KR758" s="53"/>
      <c r="KS758" s="53"/>
      <c r="KT758" s="53"/>
      <c r="KU758" s="53"/>
      <c r="KV758" s="53"/>
      <c r="KW758" s="53"/>
      <c r="KX758" s="53"/>
      <c r="KY758" s="53"/>
      <c r="KZ758" s="53"/>
      <c r="LA758" s="53"/>
      <c r="LB758" s="53"/>
      <c r="LC758" s="53"/>
      <c r="LD758" s="53"/>
      <c r="LE758" s="53"/>
      <c r="LF758" s="53"/>
      <c r="LG758" s="53"/>
      <c r="LH758" s="53"/>
      <c r="LI758" s="53"/>
      <c r="LJ758" s="53"/>
      <c r="LK758" s="53"/>
      <c r="LL758" s="53"/>
      <c r="LM758" s="53"/>
      <c r="LN758" s="53"/>
      <c r="LO758" s="53"/>
      <c r="LP758" s="53"/>
      <c r="LQ758" s="53"/>
      <c r="LR758" s="53"/>
      <c r="LS758" s="53"/>
      <c r="LT758" s="53"/>
      <c r="LU758" s="53"/>
      <c r="LV758" s="53"/>
      <c r="LW758" s="53"/>
      <c r="LX758" s="53"/>
      <c r="LY758" s="53"/>
      <c r="LZ758" s="53"/>
      <c r="MA758" s="53"/>
      <c r="MB758" s="53"/>
      <c r="MC758" s="53"/>
      <c r="MD758" s="53"/>
      <c r="ME758" s="53"/>
      <c r="MF758" s="53"/>
      <c r="MG758" s="53"/>
      <c r="MH758" s="53"/>
      <c r="MI758" s="53"/>
      <c r="MJ758" s="53"/>
      <c r="MK758" s="53"/>
      <c r="ML758" s="53"/>
      <c r="MM758" s="53"/>
      <c r="MN758" s="53"/>
      <c r="MO758" s="53"/>
      <c r="MP758" s="53"/>
      <c r="MQ758" s="53"/>
      <c r="MR758" s="53"/>
      <c r="MS758" s="53"/>
      <c r="MT758" s="53"/>
      <c r="MU758" s="53"/>
      <c r="MV758" s="53"/>
      <c r="MW758" s="53"/>
      <c r="MX758" s="53"/>
      <c r="MY758" s="53"/>
      <c r="MZ758" s="53"/>
      <c r="NA758" s="53"/>
      <c r="NB758" s="53"/>
      <c r="NC758" s="53"/>
      <c r="ND758" s="53"/>
      <c r="NE758" s="53"/>
      <c r="NF758" s="53"/>
      <c r="NG758" s="53"/>
      <c r="NH758" s="53"/>
      <c r="NI758" s="53"/>
      <c r="NJ758" s="53"/>
      <c r="NK758" s="53"/>
      <c r="NL758" s="53"/>
      <c r="NM758" s="53"/>
      <c r="NN758" s="53"/>
      <c r="NO758" s="53"/>
      <c r="NP758" s="53"/>
      <c r="NQ758" s="53"/>
      <c r="NR758" s="53"/>
      <c r="NS758" s="53"/>
      <c r="NT758" s="53"/>
      <c r="NU758" s="53"/>
      <c r="NV758" s="53"/>
      <c r="NW758" s="53"/>
      <c r="NX758" s="53"/>
      <c r="NY758" s="53"/>
      <c r="NZ758" s="53"/>
      <c r="OA758" s="53"/>
      <c r="OB758" s="53"/>
      <c r="OC758" s="53"/>
      <c r="OD758" s="53"/>
      <c r="OE758" s="53"/>
      <c r="OF758" s="53"/>
      <c r="OG758" s="53"/>
      <c r="OH758" s="53"/>
      <c r="OI758" s="53"/>
      <c r="OJ758" s="53"/>
      <c r="OK758" s="53"/>
      <c r="OL758" s="53"/>
      <c r="OM758" s="53"/>
      <c r="ON758" s="53"/>
      <c r="OO758" s="53"/>
      <c r="OP758" s="53"/>
      <c r="OQ758" s="53"/>
      <c r="OR758" s="53"/>
      <c r="OS758" s="53"/>
      <c r="OT758" s="53"/>
      <c r="OU758" s="53"/>
      <c r="OV758" s="53"/>
      <c r="OW758" s="53"/>
      <c r="OX758" s="53"/>
      <c r="OY758" s="53"/>
      <c r="OZ758" s="53"/>
      <c r="PA758" s="53"/>
      <c r="PB758" s="53"/>
      <c r="PC758" s="53"/>
      <c r="PD758" s="53"/>
      <c r="PE758" s="53"/>
      <c r="PF758" s="53"/>
      <c r="PG758" s="53"/>
      <c r="PH758" s="53"/>
      <c r="PI758" s="53"/>
      <c r="PJ758" s="53"/>
      <c r="PK758" s="53"/>
      <c r="PL758" s="53"/>
      <c r="PM758" s="53"/>
      <c r="PN758" s="53"/>
      <c r="PO758" s="53"/>
      <c r="PP758" s="53"/>
      <c r="PQ758" s="53"/>
      <c r="PR758" s="53"/>
      <c r="PS758" s="53"/>
      <c r="PT758" s="53"/>
      <c r="PU758" s="53"/>
      <c r="PV758" s="53"/>
      <c r="PW758" s="53"/>
      <c r="PX758" s="53"/>
      <c r="PY758" s="53"/>
      <c r="PZ758" s="53"/>
      <c r="QA758" s="53"/>
      <c r="QB758" s="53"/>
      <c r="QC758" s="53"/>
      <c r="QD758" s="53"/>
      <c r="QE758" s="53"/>
      <c r="QF758" s="53"/>
      <c r="QG758" s="53"/>
      <c r="QH758" s="53"/>
      <c r="QI758" s="53"/>
      <c r="QJ758" s="53"/>
      <c r="QK758" s="53"/>
      <c r="QL758" s="53"/>
      <c r="QM758" s="53"/>
      <c r="QN758" s="53"/>
      <c r="QO758" s="53"/>
      <c r="QP758" s="53"/>
      <c r="QQ758" s="53"/>
      <c r="QR758" s="53"/>
      <c r="QS758" s="53"/>
      <c r="QT758" s="53"/>
      <c r="QU758" s="53"/>
      <c r="QV758" s="53"/>
      <c r="QW758" s="53"/>
      <c r="QX758" s="53"/>
      <c r="QY758" s="53"/>
      <c r="QZ758" s="53"/>
      <c r="RA758" s="53"/>
      <c r="RB758" s="53"/>
      <c r="RC758" s="53"/>
      <c r="RD758" s="53"/>
      <c r="RE758" s="53"/>
      <c r="RF758" s="53"/>
      <c r="RG758" s="53"/>
      <c r="RH758" s="53"/>
      <c r="RI758" s="53"/>
      <c r="RJ758" s="53"/>
      <c r="RK758" s="53"/>
      <c r="RL758" s="53"/>
      <c r="RM758" s="53"/>
      <c r="RN758" s="53"/>
      <c r="RO758" s="53"/>
      <c r="RP758" s="53"/>
      <c r="RQ758" s="53"/>
      <c r="RR758" s="53"/>
      <c r="RS758" s="53"/>
      <c r="RT758" s="53"/>
      <c r="RU758" s="53"/>
      <c r="RV758" s="53"/>
      <c r="RW758" s="53"/>
      <c r="RX758" s="53"/>
      <c r="RY758" s="53"/>
      <c r="RZ758" s="53"/>
      <c r="SA758" s="53"/>
      <c r="SB758" s="53"/>
      <c r="SC758" s="53"/>
      <c r="SD758" s="53"/>
      <c r="SE758" s="53"/>
      <c r="SF758" s="53"/>
      <c r="SG758" s="53"/>
      <c r="SH758" s="53"/>
      <c r="SI758" s="53"/>
      <c r="SJ758" s="53"/>
      <c r="SK758" s="53"/>
      <c r="SL758" s="53"/>
      <c r="SM758" s="53"/>
      <c r="SN758" s="53"/>
      <c r="SO758" s="53"/>
      <c r="SP758" s="53"/>
      <c r="SQ758" s="53"/>
      <c r="SR758" s="53"/>
      <c r="SS758" s="53"/>
      <c r="ST758" s="53"/>
      <c r="SU758" s="53"/>
      <c r="SV758" s="53"/>
      <c r="SW758" s="53"/>
      <c r="SX758" s="53"/>
      <c r="SY758" s="53"/>
      <c r="SZ758" s="53"/>
      <c r="TA758" s="53"/>
      <c r="TB758" s="53"/>
      <c r="TC758" s="53"/>
      <c r="TD758" s="53"/>
      <c r="TE758" s="53"/>
      <c r="TF758" s="53"/>
      <c r="TG758" s="53"/>
      <c r="TH758" s="53"/>
      <c r="TI758" s="53"/>
      <c r="TJ758" s="53"/>
      <c r="TK758" s="53"/>
      <c r="TL758" s="53"/>
      <c r="TM758" s="53"/>
      <c r="TN758" s="53"/>
      <c r="TO758" s="53"/>
      <c r="TP758" s="53"/>
      <c r="TQ758" s="53"/>
      <c r="TR758" s="53"/>
      <c r="TS758" s="53"/>
      <c r="TT758" s="53"/>
      <c r="TU758" s="53"/>
      <c r="TV758" s="53"/>
      <c r="TW758" s="53"/>
      <c r="TX758" s="53"/>
      <c r="TY758" s="53"/>
      <c r="TZ758" s="53"/>
      <c r="UA758" s="53"/>
      <c r="UB758" s="53"/>
      <c r="UC758" s="53"/>
      <c r="UD758" s="53"/>
      <c r="UE758" s="53"/>
      <c r="UF758" s="53"/>
      <c r="UG758" s="53"/>
    </row>
    <row r="759" spans="12:553" s="19" customFormat="1" ht="15.75" customHeight="1" x14ac:dyDescent="0.2">
      <c r="L759" s="66"/>
      <c r="M759" s="66"/>
      <c r="N759" s="52"/>
      <c r="O759" s="53"/>
      <c r="P759" s="53"/>
      <c r="Q759" s="53"/>
      <c r="R759" s="53"/>
      <c r="S759" s="53"/>
      <c r="T759" s="53"/>
      <c r="U759" s="53"/>
      <c r="V759" s="53"/>
      <c r="W759" s="53"/>
      <c r="X759" s="53"/>
      <c r="Y759" s="53"/>
      <c r="Z759" s="53"/>
      <c r="AA759" s="53"/>
      <c r="AB759" s="53"/>
      <c r="AC759" s="53"/>
      <c r="AD759" s="53"/>
      <c r="AE759" s="53"/>
      <c r="AF759" s="53"/>
      <c r="AG759" s="53"/>
      <c r="AH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c r="BM759" s="53"/>
      <c r="BN759" s="53"/>
      <c r="BO759" s="53"/>
      <c r="BP759" s="53"/>
      <c r="BQ759" s="53"/>
      <c r="BR759" s="53"/>
      <c r="BS759" s="53"/>
      <c r="BT759" s="53"/>
      <c r="BU759" s="53"/>
      <c r="BV759" s="53"/>
      <c r="BW759" s="53"/>
      <c r="BX759" s="53"/>
      <c r="BY759" s="53"/>
      <c r="BZ759" s="53"/>
      <c r="CA759" s="53"/>
      <c r="CB759" s="53"/>
      <c r="CC759" s="53"/>
      <c r="CD759" s="53"/>
      <c r="CE759" s="53"/>
      <c r="CF759" s="53"/>
      <c r="CG759" s="53"/>
      <c r="CH759" s="53"/>
      <c r="CI759" s="53"/>
      <c r="CJ759" s="53"/>
      <c r="CK759" s="53"/>
      <c r="CL759" s="53"/>
      <c r="CM759" s="53"/>
      <c r="CN759" s="53"/>
      <c r="CO759" s="53"/>
      <c r="CP759" s="53"/>
      <c r="CQ759" s="53"/>
      <c r="CR759" s="53"/>
      <c r="CS759" s="53"/>
      <c r="CT759" s="53"/>
      <c r="CU759" s="53"/>
      <c r="CV759" s="53"/>
      <c r="CW759" s="53"/>
      <c r="CX759" s="53"/>
      <c r="CY759" s="53"/>
      <c r="CZ759" s="53"/>
      <c r="DA759" s="53"/>
      <c r="DB759" s="53"/>
      <c r="DC759" s="53"/>
      <c r="DD759" s="53"/>
      <c r="DE759" s="53"/>
      <c r="DF759" s="53"/>
      <c r="DG759" s="53"/>
      <c r="DH759" s="53"/>
      <c r="DI759" s="53"/>
      <c r="DJ759" s="53"/>
      <c r="DK759" s="53"/>
      <c r="DL759" s="53"/>
      <c r="DM759" s="53"/>
      <c r="DN759" s="53"/>
      <c r="DO759" s="53"/>
      <c r="DP759" s="53"/>
      <c r="DQ759" s="53"/>
      <c r="DR759" s="53"/>
      <c r="DS759" s="53"/>
      <c r="DT759" s="53"/>
      <c r="DU759" s="53"/>
      <c r="DV759" s="53"/>
      <c r="DW759" s="53"/>
      <c r="DX759" s="53"/>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3"/>
      <c r="FK759" s="53"/>
      <c r="FL759" s="53"/>
      <c r="FM759" s="53"/>
      <c r="FN759" s="53"/>
      <c r="FO759" s="53"/>
      <c r="FP759" s="53"/>
      <c r="FQ759" s="53"/>
      <c r="FR759" s="53"/>
      <c r="FS759" s="53"/>
      <c r="FT759" s="53"/>
      <c r="FU759" s="53"/>
      <c r="FV759" s="53"/>
      <c r="FW759" s="53"/>
      <c r="FX759" s="53"/>
      <c r="FY759" s="53"/>
      <c r="FZ759" s="53"/>
      <c r="GA759" s="53"/>
      <c r="GB759" s="53"/>
      <c r="GC759" s="53"/>
      <c r="GD759" s="53"/>
      <c r="GE759" s="53"/>
      <c r="GF759" s="53"/>
      <c r="GG759" s="53"/>
      <c r="GH759" s="53"/>
      <c r="GI759" s="53"/>
      <c r="GJ759" s="53"/>
      <c r="GK759" s="53"/>
      <c r="GL759" s="53"/>
      <c r="GM759" s="53"/>
      <c r="GN759" s="53"/>
      <c r="GO759" s="53"/>
      <c r="GP759" s="53"/>
      <c r="GQ759" s="53"/>
      <c r="GR759" s="53"/>
      <c r="GS759" s="53"/>
      <c r="GT759" s="53"/>
      <c r="GU759" s="53"/>
      <c r="GV759" s="53"/>
      <c r="GW759" s="53"/>
      <c r="GX759" s="53"/>
      <c r="GY759" s="53"/>
      <c r="GZ759" s="53"/>
      <c r="HA759" s="53"/>
      <c r="HB759" s="53"/>
      <c r="HC759" s="53"/>
      <c r="HD759" s="53"/>
      <c r="HE759" s="53"/>
      <c r="HF759" s="53"/>
      <c r="HG759" s="53"/>
      <c r="HH759" s="53"/>
      <c r="HI759" s="53"/>
      <c r="HJ759" s="53"/>
      <c r="HK759" s="53"/>
      <c r="HL759" s="53"/>
      <c r="HM759" s="53"/>
      <c r="HN759" s="53"/>
      <c r="HO759" s="53"/>
      <c r="HP759" s="53"/>
      <c r="HQ759" s="53"/>
      <c r="HR759" s="53"/>
      <c r="HS759" s="53"/>
      <c r="HT759" s="53"/>
      <c r="HU759" s="53"/>
      <c r="HV759" s="53"/>
      <c r="HW759" s="53"/>
      <c r="HX759" s="53"/>
      <c r="HY759" s="53"/>
      <c r="HZ759" s="53"/>
      <c r="IA759" s="53"/>
      <c r="IB759" s="53"/>
      <c r="IC759" s="53"/>
      <c r="ID759" s="53"/>
      <c r="IE759" s="53"/>
      <c r="IF759" s="53"/>
      <c r="IG759" s="53"/>
      <c r="IH759" s="53"/>
      <c r="II759" s="53"/>
      <c r="IJ759" s="53"/>
      <c r="IK759" s="53"/>
      <c r="IL759" s="53"/>
      <c r="IM759" s="53"/>
      <c r="IN759" s="53"/>
      <c r="IO759" s="53"/>
      <c r="IP759" s="53"/>
      <c r="IQ759" s="53"/>
      <c r="IR759" s="53"/>
      <c r="IS759" s="53"/>
      <c r="IT759" s="53"/>
      <c r="IU759" s="53"/>
      <c r="IV759" s="53"/>
      <c r="IW759" s="53"/>
      <c r="IX759" s="53"/>
      <c r="IY759" s="53"/>
      <c r="IZ759" s="53"/>
      <c r="JA759" s="53"/>
      <c r="JB759" s="53"/>
      <c r="JC759" s="53"/>
      <c r="JD759" s="53"/>
      <c r="JE759" s="53"/>
      <c r="JF759" s="53"/>
      <c r="JG759" s="53"/>
      <c r="JH759" s="53"/>
      <c r="JI759" s="53"/>
      <c r="JJ759" s="53"/>
      <c r="JK759" s="53"/>
      <c r="JL759" s="53"/>
      <c r="JM759" s="53"/>
      <c r="JN759" s="53"/>
      <c r="JO759" s="53"/>
      <c r="JP759" s="53"/>
      <c r="JQ759" s="53"/>
      <c r="JR759" s="53"/>
      <c r="JS759" s="53"/>
      <c r="JT759" s="53"/>
      <c r="JU759" s="53"/>
      <c r="JV759" s="53"/>
      <c r="JW759" s="53"/>
      <c r="JX759" s="53"/>
      <c r="JY759" s="53"/>
      <c r="JZ759" s="53"/>
      <c r="KA759" s="53"/>
      <c r="KB759" s="53"/>
      <c r="KC759" s="53"/>
      <c r="KD759" s="53"/>
      <c r="KE759" s="53"/>
      <c r="KF759" s="53"/>
      <c r="KG759" s="53"/>
      <c r="KH759" s="53"/>
      <c r="KI759" s="53"/>
      <c r="KJ759" s="53"/>
      <c r="KK759" s="53"/>
      <c r="KL759" s="53"/>
      <c r="KM759" s="53"/>
      <c r="KN759" s="53"/>
      <c r="KO759" s="53"/>
      <c r="KP759" s="53"/>
      <c r="KQ759" s="53"/>
      <c r="KR759" s="53"/>
      <c r="KS759" s="53"/>
      <c r="KT759" s="53"/>
      <c r="KU759" s="53"/>
      <c r="KV759" s="53"/>
      <c r="KW759" s="53"/>
      <c r="KX759" s="53"/>
      <c r="KY759" s="53"/>
      <c r="KZ759" s="53"/>
      <c r="LA759" s="53"/>
      <c r="LB759" s="53"/>
      <c r="LC759" s="53"/>
      <c r="LD759" s="53"/>
      <c r="LE759" s="53"/>
      <c r="LF759" s="53"/>
      <c r="LG759" s="53"/>
      <c r="LH759" s="53"/>
      <c r="LI759" s="53"/>
      <c r="LJ759" s="53"/>
      <c r="LK759" s="53"/>
      <c r="LL759" s="53"/>
      <c r="LM759" s="53"/>
      <c r="LN759" s="53"/>
      <c r="LO759" s="53"/>
      <c r="LP759" s="53"/>
      <c r="LQ759" s="53"/>
      <c r="LR759" s="53"/>
      <c r="LS759" s="53"/>
      <c r="LT759" s="53"/>
      <c r="LU759" s="53"/>
      <c r="LV759" s="53"/>
      <c r="LW759" s="53"/>
      <c r="LX759" s="53"/>
      <c r="LY759" s="53"/>
      <c r="LZ759" s="53"/>
      <c r="MA759" s="53"/>
      <c r="MB759" s="53"/>
      <c r="MC759" s="53"/>
      <c r="MD759" s="53"/>
      <c r="ME759" s="53"/>
      <c r="MF759" s="53"/>
      <c r="MG759" s="53"/>
      <c r="MH759" s="53"/>
      <c r="MI759" s="53"/>
      <c r="MJ759" s="53"/>
      <c r="MK759" s="53"/>
      <c r="ML759" s="53"/>
      <c r="MM759" s="53"/>
      <c r="MN759" s="53"/>
      <c r="MO759" s="53"/>
      <c r="MP759" s="53"/>
      <c r="MQ759" s="53"/>
      <c r="MR759" s="53"/>
      <c r="MS759" s="53"/>
      <c r="MT759" s="53"/>
      <c r="MU759" s="53"/>
      <c r="MV759" s="53"/>
      <c r="MW759" s="53"/>
      <c r="MX759" s="53"/>
      <c r="MY759" s="53"/>
      <c r="MZ759" s="53"/>
      <c r="NA759" s="53"/>
      <c r="NB759" s="53"/>
      <c r="NC759" s="53"/>
      <c r="ND759" s="53"/>
      <c r="NE759" s="53"/>
      <c r="NF759" s="53"/>
      <c r="NG759" s="53"/>
      <c r="NH759" s="53"/>
      <c r="NI759" s="53"/>
      <c r="NJ759" s="53"/>
      <c r="NK759" s="53"/>
      <c r="NL759" s="53"/>
      <c r="NM759" s="53"/>
      <c r="NN759" s="53"/>
      <c r="NO759" s="53"/>
      <c r="NP759" s="53"/>
      <c r="NQ759" s="53"/>
      <c r="NR759" s="53"/>
      <c r="NS759" s="53"/>
      <c r="NT759" s="53"/>
      <c r="NU759" s="53"/>
      <c r="NV759" s="53"/>
      <c r="NW759" s="53"/>
      <c r="NX759" s="53"/>
      <c r="NY759" s="53"/>
      <c r="NZ759" s="53"/>
      <c r="OA759" s="53"/>
      <c r="OB759" s="53"/>
      <c r="OC759" s="53"/>
      <c r="OD759" s="53"/>
      <c r="OE759" s="53"/>
      <c r="OF759" s="53"/>
      <c r="OG759" s="53"/>
      <c r="OH759" s="53"/>
      <c r="OI759" s="53"/>
      <c r="OJ759" s="53"/>
      <c r="OK759" s="53"/>
      <c r="OL759" s="53"/>
      <c r="OM759" s="53"/>
      <c r="ON759" s="53"/>
      <c r="OO759" s="53"/>
      <c r="OP759" s="53"/>
      <c r="OQ759" s="53"/>
      <c r="OR759" s="53"/>
      <c r="OS759" s="53"/>
      <c r="OT759" s="53"/>
      <c r="OU759" s="53"/>
      <c r="OV759" s="53"/>
      <c r="OW759" s="53"/>
      <c r="OX759" s="53"/>
      <c r="OY759" s="53"/>
      <c r="OZ759" s="53"/>
      <c r="PA759" s="53"/>
      <c r="PB759" s="53"/>
      <c r="PC759" s="53"/>
      <c r="PD759" s="53"/>
      <c r="PE759" s="53"/>
      <c r="PF759" s="53"/>
      <c r="PG759" s="53"/>
      <c r="PH759" s="53"/>
      <c r="PI759" s="53"/>
      <c r="PJ759" s="53"/>
      <c r="PK759" s="53"/>
      <c r="PL759" s="53"/>
      <c r="PM759" s="53"/>
      <c r="PN759" s="53"/>
      <c r="PO759" s="53"/>
      <c r="PP759" s="53"/>
      <c r="PQ759" s="53"/>
      <c r="PR759" s="53"/>
      <c r="PS759" s="53"/>
      <c r="PT759" s="53"/>
      <c r="PU759" s="53"/>
      <c r="PV759" s="53"/>
      <c r="PW759" s="53"/>
      <c r="PX759" s="53"/>
      <c r="PY759" s="53"/>
      <c r="PZ759" s="53"/>
      <c r="QA759" s="53"/>
      <c r="QB759" s="53"/>
      <c r="QC759" s="53"/>
      <c r="QD759" s="53"/>
      <c r="QE759" s="53"/>
      <c r="QF759" s="53"/>
      <c r="QG759" s="53"/>
      <c r="QH759" s="53"/>
      <c r="QI759" s="53"/>
      <c r="QJ759" s="53"/>
      <c r="QK759" s="53"/>
      <c r="QL759" s="53"/>
      <c r="QM759" s="53"/>
      <c r="QN759" s="53"/>
      <c r="QO759" s="53"/>
      <c r="QP759" s="53"/>
      <c r="QQ759" s="53"/>
      <c r="QR759" s="53"/>
      <c r="QS759" s="53"/>
      <c r="QT759" s="53"/>
      <c r="QU759" s="53"/>
      <c r="QV759" s="53"/>
      <c r="QW759" s="53"/>
      <c r="QX759" s="53"/>
      <c r="QY759" s="53"/>
      <c r="QZ759" s="53"/>
      <c r="RA759" s="53"/>
      <c r="RB759" s="53"/>
      <c r="RC759" s="53"/>
      <c r="RD759" s="53"/>
      <c r="RE759" s="53"/>
      <c r="RF759" s="53"/>
      <c r="RG759" s="53"/>
      <c r="RH759" s="53"/>
      <c r="RI759" s="53"/>
      <c r="RJ759" s="53"/>
      <c r="RK759" s="53"/>
      <c r="RL759" s="53"/>
      <c r="RM759" s="53"/>
      <c r="RN759" s="53"/>
      <c r="RO759" s="53"/>
      <c r="RP759" s="53"/>
      <c r="RQ759" s="53"/>
      <c r="RR759" s="53"/>
      <c r="RS759" s="53"/>
      <c r="RT759" s="53"/>
      <c r="RU759" s="53"/>
      <c r="RV759" s="53"/>
      <c r="RW759" s="53"/>
      <c r="RX759" s="53"/>
      <c r="RY759" s="53"/>
      <c r="RZ759" s="53"/>
      <c r="SA759" s="53"/>
      <c r="SB759" s="53"/>
      <c r="SC759" s="53"/>
      <c r="SD759" s="53"/>
      <c r="SE759" s="53"/>
      <c r="SF759" s="53"/>
      <c r="SG759" s="53"/>
      <c r="SH759" s="53"/>
      <c r="SI759" s="53"/>
      <c r="SJ759" s="53"/>
      <c r="SK759" s="53"/>
      <c r="SL759" s="53"/>
      <c r="SM759" s="53"/>
      <c r="SN759" s="53"/>
      <c r="SO759" s="53"/>
      <c r="SP759" s="53"/>
      <c r="SQ759" s="53"/>
      <c r="SR759" s="53"/>
      <c r="SS759" s="53"/>
      <c r="ST759" s="53"/>
      <c r="SU759" s="53"/>
      <c r="SV759" s="53"/>
      <c r="SW759" s="53"/>
      <c r="SX759" s="53"/>
      <c r="SY759" s="53"/>
      <c r="SZ759" s="53"/>
      <c r="TA759" s="53"/>
      <c r="TB759" s="53"/>
      <c r="TC759" s="53"/>
      <c r="TD759" s="53"/>
      <c r="TE759" s="53"/>
      <c r="TF759" s="53"/>
      <c r="TG759" s="53"/>
      <c r="TH759" s="53"/>
      <c r="TI759" s="53"/>
      <c r="TJ759" s="53"/>
      <c r="TK759" s="53"/>
      <c r="TL759" s="53"/>
      <c r="TM759" s="53"/>
      <c r="TN759" s="53"/>
      <c r="TO759" s="53"/>
      <c r="TP759" s="53"/>
      <c r="TQ759" s="53"/>
      <c r="TR759" s="53"/>
      <c r="TS759" s="53"/>
      <c r="TT759" s="53"/>
      <c r="TU759" s="53"/>
      <c r="TV759" s="53"/>
      <c r="TW759" s="53"/>
      <c r="TX759" s="53"/>
      <c r="TY759" s="53"/>
      <c r="TZ759" s="53"/>
      <c r="UA759" s="53"/>
      <c r="UB759" s="53"/>
      <c r="UC759" s="53"/>
      <c r="UD759" s="53"/>
      <c r="UE759" s="53"/>
      <c r="UF759" s="53"/>
      <c r="UG759" s="53"/>
    </row>
    <row r="760" spans="12:553" s="19" customFormat="1" ht="15.75" customHeight="1" x14ac:dyDescent="0.2">
      <c r="L760" s="66"/>
      <c r="M760" s="66"/>
      <c r="N760" s="52"/>
      <c r="O760" s="53"/>
      <c r="P760" s="53"/>
      <c r="Q760" s="53"/>
      <c r="R760" s="53"/>
      <c r="S760" s="53"/>
      <c r="T760" s="53"/>
      <c r="U760" s="53"/>
      <c r="V760" s="53"/>
      <c r="W760" s="53"/>
      <c r="X760" s="53"/>
      <c r="Y760" s="53"/>
      <c r="Z760" s="53"/>
      <c r="AA760" s="53"/>
      <c r="AB760" s="53"/>
      <c r="AC760" s="53"/>
      <c r="AD760" s="53"/>
      <c r="AE760" s="53"/>
      <c r="AF760" s="53"/>
      <c r="AG760" s="53"/>
      <c r="AH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c r="BM760" s="53"/>
      <c r="BN760" s="53"/>
      <c r="BO760" s="53"/>
      <c r="BP760" s="53"/>
      <c r="BQ760" s="53"/>
      <c r="BR760" s="53"/>
      <c r="BS760" s="53"/>
      <c r="BT760" s="53"/>
      <c r="BU760" s="53"/>
      <c r="BV760" s="53"/>
      <c r="BW760" s="53"/>
      <c r="BX760" s="53"/>
      <c r="BY760" s="53"/>
      <c r="BZ760" s="53"/>
      <c r="CA760" s="53"/>
      <c r="CB760" s="53"/>
      <c r="CC760" s="53"/>
      <c r="CD760" s="53"/>
      <c r="CE760" s="53"/>
      <c r="CF760" s="53"/>
      <c r="CG760" s="53"/>
      <c r="CH760" s="53"/>
      <c r="CI760" s="53"/>
      <c r="CJ760" s="53"/>
      <c r="CK760" s="53"/>
      <c r="CL760" s="53"/>
      <c r="CM760" s="53"/>
      <c r="CN760" s="53"/>
      <c r="CO760" s="53"/>
      <c r="CP760" s="53"/>
      <c r="CQ760" s="53"/>
      <c r="CR760" s="53"/>
      <c r="CS760" s="53"/>
      <c r="CT760" s="53"/>
      <c r="CU760" s="53"/>
      <c r="CV760" s="53"/>
      <c r="CW760" s="53"/>
      <c r="CX760" s="53"/>
      <c r="CY760" s="53"/>
      <c r="CZ760" s="53"/>
      <c r="DA760" s="53"/>
      <c r="DB760" s="53"/>
      <c r="DC760" s="53"/>
      <c r="DD760" s="53"/>
      <c r="DE760" s="53"/>
      <c r="DF760" s="53"/>
      <c r="DG760" s="53"/>
      <c r="DH760" s="53"/>
      <c r="DI760" s="53"/>
      <c r="DJ760" s="53"/>
      <c r="DK760" s="53"/>
      <c r="DL760" s="53"/>
      <c r="DM760" s="53"/>
      <c r="DN760" s="53"/>
      <c r="DO760" s="53"/>
      <c r="DP760" s="53"/>
      <c r="DQ760" s="53"/>
      <c r="DR760" s="53"/>
      <c r="DS760" s="53"/>
      <c r="DT760" s="53"/>
      <c r="DU760" s="53"/>
      <c r="DV760" s="53"/>
      <c r="DW760" s="53"/>
      <c r="DX760" s="53"/>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3"/>
      <c r="FK760" s="53"/>
      <c r="FL760" s="53"/>
      <c r="FM760" s="53"/>
      <c r="FN760" s="53"/>
      <c r="FO760" s="53"/>
      <c r="FP760" s="53"/>
      <c r="FQ760" s="53"/>
      <c r="FR760" s="53"/>
      <c r="FS760" s="53"/>
      <c r="FT760" s="53"/>
      <c r="FU760" s="53"/>
      <c r="FV760" s="53"/>
      <c r="FW760" s="53"/>
      <c r="FX760" s="53"/>
      <c r="FY760" s="53"/>
      <c r="FZ760" s="53"/>
      <c r="GA760" s="53"/>
      <c r="GB760" s="53"/>
      <c r="GC760" s="53"/>
      <c r="GD760" s="53"/>
      <c r="GE760" s="53"/>
      <c r="GF760" s="53"/>
      <c r="GG760" s="53"/>
      <c r="GH760" s="53"/>
      <c r="GI760" s="53"/>
      <c r="GJ760" s="53"/>
      <c r="GK760" s="53"/>
      <c r="GL760" s="53"/>
      <c r="GM760" s="53"/>
      <c r="GN760" s="53"/>
      <c r="GO760" s="53"/>
      <c r="GP760" s="53"/>
      <c r="GQ760" s="53"/>
      <c r="GR760" s="53"/>
      <c r="GS760" s="53"/>
      <c r="GT760" s="53"/>
      <c r="GU760" s="53"/>
      <c r="GV760" s="53"/>
      <c r="GW760" s="53"/>
      <c r="GX760" s="53"/>
      <c r="GY760" s="53"/>
      <c r="GZ760" s="53"/>
      <c r="HA760" s="53"/>
      <c r="HB760" s="53"/>
      <c r="HC760" s="53"/>
      <c r="HD760" s="53"/>
      <c r="HE760" s="53"/>
      <c r="HF760" s="53"/>
      <c r="HG760" s="53"/>
      <c r="HH760" s="53"/>
      <c r="HI760" s="53"/>
      <c r="HJ760" s="53"/>
      <c r="HK760" s="53"/>
      <c r="HL760" s="53"/>
      <c r="HM760" s="53"/>
      <c r="HN760" s="53"/>
      <c r="HO760" s="53"/>
      <c r="HP760" s="53"/>
      <c r="HQ760" s="53"/>
      <c r="HR760" s="53"/>
      <c r="HS760" s="53"/>
      <c r="HT760" s="53"/>
      <c r="HU760" s="53"/>
      <c r="HV760" s="53"/>
      <c r="HW760" s="53"/>
      <c r="HX760" s="53"/>
      <c r="HY760" s="53"/>
      <c r="HZ760" s="53"/>
      <c r="IA760" s="53"/>
      <c r="IB760" s="53"/>
      <c r="IC760" s="53"/>
      <c r="ID760" s="53"/>
      <c r="IE760" s="53"/>
      <c r="IF760" s="53"/>
      <c r="IG760" s="53"/>
      <c r="IH760" s="53"/>
      <c r="II760" s="53"/>
      <c r="IJ760" s="53"/>
      <c r="IK760" s="53"/>
      <c r="IL760" s="53"/>
      <c r="IM760" s="53"/>
      <c r="IN760" s="53"/>
      <c r="IO760" s="53"/>
      <c r="IP760" s="53"/>
      <c r="IQ760" s="53"/>
      <c r="IR760" s="53"/>
      <c r="IS760" s="53"/>
      <c r="IT760" s="53"/>
      <c r="IU760" s="53"/>
      <c r="IV760" s="53"/>
      <c r="IW760" s="53"/>
      <c r="IX760" s="53"/>
      <c r="IY760" s="53"/>
      <c r="IZ760" s="53"/>
      <c r="JA760" s="53"/>
      <c r="JB760" s="53"/>
      <c r="JC760" s="53"/>
      <c r="JD760" s="53"/>
      <c r="JE760" s="53"/>
      <c r="JF760" s="53"/>
      <c r="JG760" s="53"/>
      <c r="JH760" s="53"/>
      <c r="JI760" s="53"/>
      <c r="JJ760" s="53"/>
      <c r="JK760" s="53"/>
      <c r="JL760" s="53"/>
      <c r="JM760" s="53"/>
      <c r="JN760" s="53"/>
      <c r="JO760" s="53"/>
      <c r="JP760" s="53"/>
      <c r="JQ760" s="53"/>
      <c r="JR760" s="53"/>
      <c r="JS760" s="53"/>
      <c r="JT760" s="53"/>
      <c r="JU760" s="53"/>
      <c r="JV760" s="53"/>
      <c r="JW760" s="53"/>
      <c r="JX760" s="53"/>
      <c r="JY760" s="53"/>
      <c r="JZ760" s="53"/>
      <c r="KA760" s="53"/>
      <c r="KB760" s="53"/>
      <c r="KC760" s="53"/>
      <c r="KD760" s="53"/>
      <c r="KE760" s="53"/>
      <c r="KF760" s="53"/>
      <c r="KG760" s="53"/>
      <c r="KH760" s="53"/>
      <c r="KI760" s="53"/>
      <c r="KJ760" s="53"/>
      <c r="KK760" s="53"/>
      <c r="KL760" s="53"/>
      <c r="KM760" s="53"/>
      <c r="KN760" s="53"/>
      <c r="KO760" s="53"/>
      <c r="KP760" s="53"/>
      <c r="KQ760" s="53"/>
      <c r="KR760" s="53"/>
      <c r="KS760" s="53"/>
      <c r="KT760" s="53"/>
      <c r="KU760" s="53"/>
      <c r="KV760" s="53"/>
      <c r="KW760" s="53"/>
      <c r="KX760" s="53"/>
      <c r="KY760" s="53"/>
      <c r="KZ760" s="53"/>
      <c r="LA760" s="53"/>
      <c r="LB760" s="53"/>
      <c r="LC760" s="53"/>
      <c r="LD760" s="53"/>
      <c r="LE760" s="53"/>
      <c r="LF760" s="53"/>
      <c r="LG760" s="53"/>
      <c r="LH760" s="53"/>
      <c r="LI760" s="53"/>
      <c r="LJ760" s="53"/>
      <c r="LK760" s="53"/>
      <c r="LL760" s="53"/>
      <c r="LM760" s="53"/>
      <c r="LN760" s="53"/>
      <c r="LO760" s="53"/>
      <c r="LP760" s="53"/>
      <c r="LQ760" s="53"/>
      <c r="LR760" s="53"/>
      <c r="LS760" s="53"/>
      <c r="LT760" s="53"/>
      <c r="LU760" s="53"/>
      <c r="LV760" s="53"/>
      <c r="LW760" s="53"/>
      <c r="LX760" s="53"/>
      <c r="LY760" s="53"/>
      <c r="LZ760" s="53"/>
      <c r="MA760" s="53"/>
      <c r="MB760" s="53"/>
      <c r="MC760" s="53"/>
      <c r="MD760" s="53"/>
      <c r="ME760" s="53"/>
      <c r="MF760" s="53"/>
      <c r="MG760" s="53"/>
      <c r="MH760" s="53"/>
      <c r="MI760" s="53"/>
      <c r="MJ760" s="53"/>
      <c r="MK760" s="53"/>
      <c r="ML760" s="53"/>
      <c r="MM760" s="53"/>
      <c r="MN760" s="53"/>
      <c r="MO760" s="53"/>
      <c r="MP760" s="53"/>
      <c r="MQ760" s="53"/>
      <c r="MR760" s="53"/>
      <c r="MS760" s="53"/>
      <c r="MT760" s="53"/>
      <c r="MU760" s="53"/>
      <c r="MV760" s="53"/>
      <c r="MW760" s="53"/>
      <c r="MX760" s="53"/>
      <c r="MY760" s="53"/>
      <c r="MZ760" s="53"/>
      <c r="NA760" s="53"/>
      <c r="NB760" s="53"/>
      <c r="NC760" s="53"/>
      <c r="ND760" s="53"/>
      <c r="NE760" s="53"/>
      <c r="NF760" s="53"/>
      <c r="NG760" s="53"/>
      <c r="NH760" s="53"/>
      <c r="NI760" s="53"/>
      <c r="NJ760" s="53"/>
      <c r="NK760" s="53"/>
      <c r="NL760" s="53"/>
      <c r="NM760" s="53"/>
      <c r="NN760" s="53"/>
      <c r="NO760" s="53"/>
      <c r="NP760" s="53"/>
      <c r="NQ760" s="53"/>
      <c r="NR760" s="53"/>
      <c r="NS760" s="53"/>
      <c r="NT760" s="53"/>
      <c r="NU760" s="53"/>
      <c r="NV760" s="53"/>
      <c r="NW760" s="53"/>
      <c r="NX760" s="53"/>
      <c r="NY760" s="53"/>
      <c r="NZ760" s="53"/>
      <c r="OA760" s="53"/>
      <c r="OB760" s="53"/>
      <c r="OC760" s="53"/>
      <c r="OD760" s="53"/>
      <c r="OE760" s="53"/>
      <c r="OF760" s="53"/>
      <c r="OG760" s="53"/>
      <c r="OH760" s="53"/>
      <c r="OI760" s="53"/>
      <c r="OJ760" s="53"/>
      <c r="OK760" s="53"/>
      <c r="OL760" s="53"/>
      <c r="OM760" s="53"/>
      <c r="ON760" s="53"/>
      <c r="OO760" s="53"/>
      <c r="OP760" s="53"/>
      <c r="OQ760" s="53"/>
      <c r="OR760" s="53"/>
      <c r="OS760" s="53"/>
      <c r="OT760" s="53"/>
      <c r="OU760" s="53"/>
      <c r="OV760" s="53"/>
      <c r="OW760" s="53"/>
      <c r="OX760" s="53"/>
      <c r="OY760" s="53"/>
      <c r="OZ760" s="53"/>
      <c r="PA760" s="53"/>
      <c r="PB760" s="53"/>
      <c r="PC760" s="53"/>
      <c r="PD760" s="53"/>
      <c r="PE760" s="53"/>
      <c r="PF760" s="53"/>
      <c r="PG760" s="53"/>
      <c r="PH760" s="53"/>
      <c r="PI760" s="53"/>
      <c r="PJ760" s="53"/>
      <c r="PK760" s="53"/>
      <c r="PL760" s="53"/>
      <c r="PM760" s="53"/>
      <c r="PN760" s="53"/>
      <c r="PO760" s="53"/>
      <c r="PP760" s="53"/>
      <c r="PQ760" s="53"/>
      <c r="PR760" s="53"/>
      <c r="PS760" s="53"/>
      <c r="PT760" s="53"/>
      <c r="PU760" s="53"/>
      <c r="PV760" s="53"/>
      <c r="PW760" s="53"/>
      <c r="PX760" s="53"/>
      <c r="PY760" s="53"/>
      <c r="PZ760" s="53"/>
      <c r="QA760" s="53"/>
      <c r="QB760" s="53"/>
      <c r="QC760" s="53"/>
      <c r="QD760" s="53"/>
      <c r="QE760" s="53"/>
      <c r="QF760" s="53"/>
      <c r="QG760" s="53"/>
      <c r="QH760" s="53"/>
      <c r="QI760" s="53"/>
      <c r="QJ760" s="53"/>
      <c r="QK760" s="53"/>
      <c r="QL760" s="53"/>
      <c r="QM760" s="53"/>
      <c r="QN760" s="53"/>
      <c r="QO760" s="53"/>
      <c r="QP760" s="53"/>
      <c r="QQ760" s="53"/>
      <c r="QR760" s="53"/>
      <c r="QS760" s="53"/>
      <c r="QT760" s="53"/>
      <c r="QU760" s="53"/>
      <c r="QV760" s="53"/>
      <c r="QW760" s="53"/>
      <c r="QX760" s="53"/>
      <c r="QY760" s="53"/>
      <c r="QZ760" s="53"/>
      <c r="RA760" s="53"/>
      <c r="RB760" s="53"/>
      <c r="RC760" s="53"/>
      <c r="RD760" s="53"/>
      <c r="RE760" s="53"/>
      <c r="RF760" s="53"/>
      <c r="RG760" s="53"/>
      <c r="RH760" s="53"/>
      <c r="RI760" s="53"/>
      <c r="RJ760" s="53"/>
      <c r="RK760" s="53"/>
      <c r="RL760" s="53"/>
      <c r="RM760" s="53"/>
      <c r="RN760" s="53"/>
      <c r="RO760" s="53"/>
      <c r="RP760" s="53"/>
      <c r="RQ760" s="53"/>
      <c r="RR760" s="53"/>
      <c r="RS760" s="53"/>
      <c r="RT760" s="53"/>
      <c r="RU760" s="53"/>
      <c r="RV760" s="53"/>
      <c r="RW760" s="53"/>
      <c r="RX760" s="53"/>
      <c r="RY760" s="53"/>
      <c r="RZ760" s="53"/>
      <c r="SA760" s="53"/>
      <c r="SB760" s="53"/>
      <c r="SC760" s="53"/>
      <c r="SD760" s="53"/>
      <c r="SE760" s="53"/>
      <c r="SF760" s="53"/>
      <c r="SG760" s="53"/>
      <c r="SH760" s="53"/>
      <c r="SI760" s="53"/>
      <c r="SJ760" s="53"/>
      <c r="SK760" s="53"/>
      <c r="SL760" s="53"/>
      <c r="SM760" s="53"/>
      <c r="SN760" s="53"/>
      <c r="SO760" s="53"/>
      <c r="SP760" s="53"/>
      <c r="SQ760" s="53"/>
      <c r="SR760" s="53"/>
      <c r="SS760" s="53"/>
      <c r="ST760" s="53"/>
      <c r="SU760" s="53"/>
      <c r="SV760" s="53"/>
      <c r="SW760" s="53"/>
      <c r="SX760" s="53"/>
      <c r="SY760" s="53"/>
      <c r="SZ760" s="53"/>
      <c r="TA760" s="53"/>
      <c r="TB760" s="53"/>
      <c r="TC760" s="53"/>
      <c r="TD760" s="53"/>
      <c r="TE760" s="53"/>
      <c r="TF760" s="53"/>
      <c r="TG760" s="53"/>
      <c r="TH760" s="53"/>
      <c r="TI760" s="53"/>
      <c r="TJ760" s="53"/>
      <c r="TK760" s="53"/>
      <c r="TL760" s="53"/>
      <c r="TM760" s="53"/>
      <c r="TN760" s="53"/>
      <c r="TO760" s="53"/>
      <c r="TP760" s="53"/>
      <c r="TQ760" s="53"/>
      <c r="TR760" s="53"/>
      <c r="TS760" s="53"/>
      <c r="TT760" s="53"/>
      <c r="TU760" s="53"/>
      <c r="TV760" s="53"/>
      <c r="TW760" s="53"/>
      <c r="TX760" s="53"/>
      <c r="TY760" s="53"/>
      <c r="TZ760" s="53"/>
      <c r="UA760" s="53"/>
      <c r="UB760" s="53"/>
      <c r="UC760" s="53"/>
      <c r="UD760" s="53"/>
      <c r="UE760" s="53"/>
      <c r="UF760" s="53"/>
      <c r="UG760" s="53"/>
    </row>
    <row r="761" spans="12:553" s="19" customFormat="1" ht="15.75" customHeight="1" x14ac:dyDescent="0.2">
      <c r="L761" s="66"/>
      <c r="M761" s="66"/>
      <c r="N761" s="52"/>
      <c r="O761" s="53"/>
      <c r="P761" s="53"/>
      <c r="Q761" s="53"/>
      <c r="R761" s="53"/>
      <c r="S761" s="53"/>
      <c r="T761" s="53"/>
      <c r="U761" s="53"/>
      <c r="V761" s="53"/>
      <c r="W761" s="53"/>
      <c r="X761" s="53"/>
      <c r="Y761" s="53"/>
      <c r="Z761" s="53"/>
      <c r="AA761" s="53"/>
      <c r="AB761" s="53"/>
      <c r="AC761" s="53"/>
      <c r="AD761" s="53"/>
      <c r="AE761" s="53"/>
      <c r="AF761" s="53"/>
      <c r="AG761" s="53"/>
      <c r="AH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c r="BM761" s="53"/>
      <c r="BN761" s="53"/>
      <c r="BO761" s="53"/>
      <c r="BP761" s="53"/>
      <c r="BQ761" s="53"/>
      <c r="BR761" s="53"/>
      <c r="BS761" s="53"/>
      <c r="BT761" s="53"/>
      <c r="BU761" s="53"/>
      <c r="BV761" s="53"/>
      <c r="BW761" s="53"/>
      <c r="BX761" s="53"/>
      <c r="BY761" s="53"/>
      <c r="BZ761" s="53"/>
      <c r="CA761" s="53"/>
      <c r="CB761" s="53"/>
      <c r="CC761" s="53"/>
      <c r="CD761" s="53"/>
      <c r="CE761" s="53"/>
      <c r="CF761" s="53"/>
      <c r="CG761" s="53"/>
      <c r="CH761" s="53"/>
      <c r="CI761" s="53"/>
      <c r="CJ761" s="53"/>
      <c r="CK761" s="53"/>
      <c r="CL761" s="53"/>
      <c r="CM761" s="53"/>
      <c r="CN761" s="53"/>
      <c r="CO761" s="53"/>
      <c r="CP761" s="53"/>
      <c r="CQ761" s="53"/>
      <c r="CR761" s="53"/>
      <c r="CS761" s="53"/>
      <c r="CT761" s="53"/>
      <c r="CU761" s="53"/>
      <c r="CV761" s="53"/>
      <c r="CW761" s="53"/>
      <c r="CX761" s="53"/>
      <c r="CY761" s="53"/>
      <c r="CZ761" s="53"/>
      <c r="DA761" s="53"/>
      <c r="DB761" s="53"/>
      <c r="DC761" s="53"/>
      <c r="DD761" s="53"/>
      <c r="DE761" s="53"/>
      <c r="DF761" s="53"/>
      <c r="DG761" s="53"/>
      <c r="DH761" s="53"/>
      <c r="DI761" s="53"/>
      <c r="DJ761" s="53"/>
      <c r="DK761" s="53"/>
      <c r="DL761" s="53"/>
      <c r="DM761" s="53"/>
      <c r="DN761" s="53"/>
      <c r="DO761" s="53"/>
      <c r="DP761" s="53"/>
      <c r="DQ761" s="53"/>
      <c r="DR761" s="53"/>
      <c r="DS761" s="53"/>
      <c r="DT761" s="53"/>
      <c r="DU761" s="53"/>
      <c r="DV761" s="53"/>
      <c r="DW761" s="53"/>
      <c r="DX761" s="53"/>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3"/>
      <c r="FK761" s="53"/>
      <c r="FL761" s="53"/>
      <c r="FM761" s="53"/>
      <c r="FN761" s="53"/>
      <c r="FO761" s="53"/>
      <c r="FP761" s="53"/>
      <c r="FQ761" s="53"/>
      <c r="FR761" s="53"/>
      <c r="FS761" s="53"/>
      <c r="FT761" s="53"/>
      <c r="FU761" s="53"/>
      <c r="FV761" s="53"/>
      <c r="FW761" s="53"/>
      <c r="FX761" s="53"/>
      <c r="FY761" s="53"/>
      <c r="FZ761" s="53"/>
      <c r="GA761" s="53"/>
      <c r="GB761" s="53"/>
      <c r="GC761" s="53"/>
      <c r="GD761" s="53"/>
      <c r="GE761" s="53"/>
      <c r="GF761" s="53"/>
      <c r="GG761" s="53"/>
      <c r="GH761" s="53"/>
      <c r="GI761" s="53"/>
      <c r="GJ761" s="53"/>
      <c r="GK761" s="53"/>
      <c r="GL761" s="53"/>
      <c r="GM761" s="53"/>
      <c r="GN761" s="53"/>
      <c r="GO761" s="53"/>
      <c r="GP761" s="53"/>
      <c r="GQ761" s="53"/>
      <c r="GR761" s="53"/>
      <c r="GS761" s="53"/>
      <c r="GT761" s="53"/>
      <c r="GU761" s="53"/>
      <c r="GV761" s="53"/>
      <c r="GW761" s="53"/>
      <c r="GX761" s="53"/>
      <c r="GY761" s="53"/>
      <c r="GZ761" s="53"/>
      <c r="HA761" s="53"/>
      <c r="HB761" s="53"/>
      <c r="HC761" s="53"/>
      <c r="HD761" s="53"/>
      <c r="HE761" s="53"/>
      <c r="HF761" s="53"/>
      <c r="HG761" s="53"/>
      <c r="HH761" s="53"/>
      <c r="HI761" s="53"/>
      <c r="HJ761" s="53"/>
      <c r="HK761" s="53"/>
      <c r="HL761" s="53"/>
      <c r="HM761" s="53"/>
      <c r="HN761" s="53"/>
      <c r="HO761" s="53"/>
      <c r="HP761" s="53"/>
      <c r="HQ761" s="53"/>
      <c r="HR761" s="53"/>
      <c r="HS761" s="53"/>
      <c r="HT761" s="53"/>
      <c r="HU761" s="53"/>
      <c r="HV761" s="53"/>
      <c r="HW761" s="53"/>
      <c r="HX761" s="53"/>
      <c r="HY761" s="53"/>
      <c r="HZ761" s="53"/>
      <c r="IA761" s="53"/>
      <c r="IB761" s="53"/>
      <c r="IC761" s="53"/>
      <c r="ID761" s="53"/>
      <c r="IE761" s="53"/>
      <c r="IF761" s="53"/>
      <c r="IG761" s="53"/>
      <c r="IH761" s="53"/>
      <c r="II761" s="53"/>
      <c r="IJ761" s="53"/>
      <c r="IK761" s="53"/>
      <c r="IL761" s="53"/>
      <c r="IM761" s="53"/>
      <c r="IN761" s="53"/>
      <c r="IO761" s="53"/>
      <c r="IP761" s="53"/>
      <c r="IQ761" s="53"/>
      <c r="IR761" s="53"/>
      <c r="IS761" s="53"/>
      <c r="IT761" s="53"/>
      <c r="IU761" s="53"/>
      <c r="IV761" s="53"/>
      <c r="IW761" s="53"/>
      <c r="IX761" s="53"/>
      <c r="IY761" s="53"/>
      <c r="IZ761" s="53"/>
      <c r="JA761" s="53"/>
      <c r="JB761" s="53"/>
      <c r="JC761" s="53"/>
      <c r="JD761" s="53"/>
      <c r="JE761" s="53"/>
      <c r="JF761" s="53"/>
      <c r="JG761" s="53"/>
      <c r="JH761" s="53"/>
      <c r="JI761" s="53"/>
      <c r="JJ761" s="53"/>
      <c r="JK761" s="53"/>
      <c r="JL761" s="53"/>
      <c r="JM761" s="53"/>
      <c r="JN761" s="53"/>
      <c r="JO761" s="53"/>
      <c r="JP761" s="53"/>
      <c r="JQ761" s="53"/>
      <c r="JR761" s="53"/>
      <c r="JS761" s="53"/>
      <c r="JT761" s="53"/>
      <c r="JU761" s="53"/>
      <c r="JV761" s="53"/>
      <c r="JW761" s="53"/>
      <c r="JX761" s="53"/>
      <c r="JY761" s="53"/>
      <c r="JZ761" s="53"/>
      <c r="KA761" s="53"/>
      <c r="KB761" s="53"/>
      <c r="KC761" s="53"/>
      <c r="KD761" s="53"/>
      <c r="KE761" s="53"/>
      <c r="KF761" s="53"/>
      <c r="KG761" s="53"/>
      <c r="KH761" s="53"/>
      <c r="KI761" s="53"/>
      <c r="KJ761" s="53"/>
      <c r="KK761" s="53"/>
      <c r="KL761" s="53"/>
      <c r="KM761" s="53"/>
      <c r="KN761" s="53"/>
      <c r="KO761" s="53"/>
      <c r="KP761" s="53"/>
      <c r="KQ761" s="53"/>
      <c r="KR761" s="53"/>
      <c r="KS761" s="53"/>
      <c r="KT761" s="53"/>
      <c r="KU761" s="53"/>
      <c r="KV761" s="53"/>
      <c r="KW761" s="53"/>
      <c r="KX761" s="53"/>
      <c r="KY761" s="53"/>
      <c r="KZ761" s="53"/>
      <c r="LA761" s="53"/>
      <c r="LB761" s="53"/>
      <c r="LC761" s="53"/>
      <c r="LD761" s="53"/>
      <c r="LE761" s="53"/>
      <c r="LF761" s="53"/>
      <c r="LG761" s="53"/>
      <c r="LH761" s="53"/>
      <c r="LI761" s="53"/>
      <c r="LJ761" s="53"/>
      <c r="LK761" s="53"/>
      <c r="LL761" s="53"/>
      <c r="LM761" s="53"/>
      <c r="LN761" s="53"/>
      <c r="LO761" s="53"/>
      <c r="LP761" s="53"/>
      <c r="LQ761" s="53"/>
      <c r="LR761" s="53"/>
      <c r="LS761" s="53"/>
      <c r="LT761" s="53"/>
      <c r="LU761" s="53"/>
      <c r="LV761" s="53"/>
      <c r="LW761" s="53"/>
      <c r="LX761" s="53"/>
      <c r="LY761" s="53"/>
      <c r="LZ761" s="53"/>
      <c r="MA761" s="53"/>
      <c r="MB761" s="53"/>
      <c r="MC761" s="53"/>
      <c r="MD761" s="53"/>
      <c r="ME761" s="53"/>
      <c r="MF761" s="53"/>
      <c r="MG761" s="53"/>
      <c r="MH761" s="53"/>
      <c r="MI761" s="53"/>
      <c r="MJ761" s="53"/>
      <c r="MK761" s="53"/>
      <c r="ML761" s="53"/>
      <c r="MM761" s="53"/>
      <c r="MN761" s="53"/>
      <c r="MO761" s="53"/>
      <c r="MP761" s="53"/>
      <c r="MQ761" s="53"/>
      <c r="MR761" s="53"/>
      <c r="MS761" s="53"/>
      <c r="MT761" s="53"/>
      <c r="MU761" s="53"/>
      <c r="MV761" s="53"/>
      <c r="MW761" s="53"/>
      <c r="MX761" s="53"/>
      <c r="MY761" s="53"/>
      <c r="MZ761" s="53"/>
      <c r="NA761" s="53"/>
      <c r="NB761" s="53"/>
      <c r="NC761" s="53"/>
      <c r="ND761" s="53"/>
      <c r="NE761" s="53"/>
      <c r="NF761" s="53"/>
      <c r="NG761" s="53"/>
      <c r="NH761" s="53"/>
      <c r="NI761" s="53"/>
      <c r="NJ761" s="53"/>
      <c r="NK761" s="53"/>
      <c r="NL761" s="53"/>
      <c r="NM761" s="53"/>
      <c r="NN761" s="53"/>
      <c r="NO761" s="53"/>
      <c r="NP761" s="53"/>
      <c r="NQ761" s="53"/>
      <c r="NR761" s="53"/>
      <c r="NS761" s="53"/>
      <c r="NT761" s="53"/>
      <c r="NU761" s="53"/>
      <c r="NV761" s="53"/>
      <c r="NW761" s="53"/>
      <c r="NX761" s="53"/>
      <c r="NY761" s="53"/>
      <c r="NZ761" s="53"/>
      <c r="OA761" s="53"/>
      <c r="OB761" s="53"/>
      <c r="OC761" s="53"/>
      <c r="OD761" s="53"/>
      <c r="OE761" s="53"/>
      <c r="OF761" s="53"/>
      <c r="OG761" s="53"/>
      <c r="OH761" s="53"/>
      <c r="OI761" s="53"/>
      <c r="OJ761" s="53"/>
      <c r="OK761" s="53"/>
      <c r="OL761" s="53"/>
      <c r="OM761" s="53"/>
      <c r="ON761" s="53"/>
      <c r="OO761" s="53"/>
      <c r="OP761" s="53"/>
      <c r="OQ761" s="53"/>
      <c r="OR761" s="53"/>
      <c r="OS761" s="53"/>
      <c r="OT761" s="53"/>
      <c r="OU761" s="53"/>
      <c r="OV761" s="53"/>
      <c r="OW761" s="53"/>
      <c r="OX761" s="53"/>
      <c r="OY761" s="53"/>
      <c r="OZ761" s="53"/>
      <c r="PA761" s="53"/>
      <c r="PB761" s="53"/>
      <c r="PC761" s="53"/>
      <c r="PD761" s="53"/>
      <c r="PE761" s="53"/>
      <c r="PF761" s="53"/>
      <c r="PG761" s="53"/>
      <c r="PH761" s="53"/>
      <c r="PI761" s="53"/>
      <c r="PJ761" s="53"/>
      <c r="PK761" s="53"/>
      <c r="PL761" s="53"/>
      <c r="PM761" s="53"/>
      <c r="PN761" s="53"/>
      <c r="PO761" s="53"/>
      <c r="PP761" s="53"/>
      <c r="PQ761" s="53"/>
      <c r="PR761" s="53"/>
      <c r="PS761" s="53"/>
      <c r="PT761" s="53"/>
      <c r="PU761" s="53"/>
      <c r="PV761" s="53"/>
      <c r="PW761" s="53"/>
      <c r="PX761" s="53"/>
      <c r="PY761" s="53"/>
      <c r="PZ761" s="53"/>
      <c r="QA761" s="53"/>
      <c r="QB761" s="53"/>
      <c r="QC761" s="53"/>
      <c r="QD761" s="53"/>
      <c r="QE761" s="53"/>
      <c r="QF761" s="53"/>
      <c r="QG761" s="53"/>
      <c r="QH761" s="53"/>
      <c r="QI761" s="53"/>
      <c r="QJ761" s="53"/>
      <c r="QK761" s="53"/>
      <c r="QL761" s="53"/>
      <c r="QM761" s="53"/>
      <c r="QN761" s="53"/>
      <c r="QO761" s="53"/>
      <c r="QP761" s="53"/>
      <c r="QQ761" s="53"/>
      <c r="QR761" s="53"/>
      <c r="QS761" s="53"/>
      <c r="QT761" s="53"/>
      <c r="QU761" s="53"/>
      <c r="QV761" s="53"/>
      <c r="QW761" s="53"/>
      <c r="QX761" s="53"/>
      <c r="QY761" s="53"/>
      <c r="QZ761" s="53"/>
      <c r="RA761" s="53"/>
      <c r="RB761" s="53"/>
      <c r="RC761" s="53"/>
      <c r="RD761" s="53"/>
      <c r="RE761" s="53"/>
      <c r="RF761" s="53"/>
      <c r="RG761" s="53"/>
      <c r="RH761" s="53"/>
      <c r="RI761" s="53"/>
      <c r="RJ761" s="53"/>
      <c r="RK761" s="53"/>
      <c r="RL761" s="53"/>
      <c r="RM761" s="53"/>
      <c r="RN761" s="53"/>
      <c r="RO761" s="53"/>
      <c r="RP761" s="53"/>
      <c r="RQ761" s="53"/>
      <c r="RR761" s="53"/>
      <c r="RS761" s="53"/>
      <c r="RT761" s="53"/>
      <c r="RU761" s="53"/>
      <c r="RV761" s="53"/>
      <c r="RW761" s="53"/>
      <c r="RX761" s="53"/>
      <c r="RY761" s="53"/>
      <c r="RZ761" s="53"/>
      <c r="SA761" s="53"/>
      <c r="SB761" s="53"/>
      <c r="SC761" s="53"/>
      <c r="SD761" s="53"/>
      <c r="SE761" s="53"/>
      <c r="SF761" s="53"/>
      <c r="SG761" s="53"/>
      <c r="SH761" s="53"/>
      <c r="SI761" s="53"/>
      <c r="SJ761" s="53"/>
      <c r="SK761" s="53"/>
      <c r="SL761" s="53"/>
      <c r="SM761" s="53"/>
      <c r="SN761" s="53"/>
      <c r="SO761" s="53"/>
      <c r="SP761" s="53"/>
      <c r="SQ761" s="53"/>
      <c r="SR761" s="53"/>
      <c r="SS761" s="53"/>
      <c r="ST761" s="53"/>
      <c r="SU761" s="53"/>
      <c r="SV761" s="53"/>
      <c r="SW761" s="53"/>
      <c r="SX761" s="53"/>
      <c r="SY761" s="53"/>
      <c r="SZ761" s="53"/>
      <c r="TA761" s="53"/>
      <c r="TB761" s="53"/>
      <c r="TC761" s="53"/>
      <c r="TD761" s="53"/>
      <c r="TE761" s="53"/>
      <c r="TF761" s="53"/>
      <c r="TG761" s="53"/>
      <c r="TH761" s="53"/>
      <c r="TI761" s="53"/>
      <c r="TJ761" s="53"/>
      <c r="TK761" s="53"/>
      <c r="TL761" s="53"/>
      <c r="TM761" s="53"/>
      <c r="TN761" s="53"/>
      <c r="TO761" s="53"/>
      <c r="TP761" s="53"/>
      <c r="TQ761" s="53"/>
      <c r="TR761" s="53"/>
      <c r="TS761" s="53"/>
      <c r="TT761" s="53"/>
      <c r="TU761" s="53"/>
      <c r="TV761" s="53"/>
      <c r="TW761" s="53"/>
      <c r="TX761" s="53"/>
      <c r="TY761" s="53"/>
      <c r="TZ761" s="53"/>
      <c r="UA761" s="53"/>
      <c r="UB761" s="53"/>
      <c r="UC761" s="53"/>
      <c r="UD761" s="53"/>
      <c r="UE761" s="53"/>
      <c r="UF761" s="53"/>
      <c r="UG761" s="53"/>
    </row>
    <row r="762" spans="12:553" s="19" customFormat="1" ht="15.75" customHeight="1" x14ac:dyDescent="0.2">
      <c r="L762" s="66"/>
      <c r="M762" s="66"/>
      <c r="N762" s="52"/>
      <c r="O762" s="53"/>
      <c r="P762" s="53"/>
      <c r="Q762" s="53"/>
      <c r="R762" s="53"/>
      <c r="S762" s="53"/>
      <c r="T762" s="53"/>
      <c r="U762" s="53"/>
      <c r="V762" s="53"/>
      <c r="W762" s="53"/>
      <c r="X762" s="53"/>
      <c r="Y762" s="53"/>
      <c r="Z762" s="53"/>
      <c r="AA762" s="53"/>
      <c r="AB762" s="53"/>
      <c r="AC762" s="53"/>
      <c r="AD762" s="53"/>
      <c r="AE762" s="53"/>
      <c r="AF762" s="53"/>
      <c r="AG762" s="53"/>
      <c r="AH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c r="BM762" s="53"/>
      <c r="BN762" s="53"/>
      <c r="BO762" s="53"/>
      <c r="BP762" s="53"/>
      <c r="BQ762" s="53"/>
      <c r="BR762" s="53"/>
      <c r="BS762" s="53"/>
      <c r="BT762" s="53"/>
      <c r="BU762" s="53"/>
      <c r="BV762" s="53"/>
      <c r="BW762" s="53"/>
      <c r="BX762" s="53"/>
      <c r="BY762" s="53"/>
      <c r="BZ762" s="53"/>
      <c r="CA762" s="53"/>
      <c r="CB762" s="53"/>
      <c r="CC762" s="53"/>
      <c r="CD762" s="53"/>
      <c r="CE762" s="53"/>
      <c r="CF762" s="53"/>
      <c r="CG762" s="53"/>
      <c r="CH762" s="53"/>
      <c r="CI762" s="53"/>
      <c r="CJ762" s="53"/>
      <c r="CK762" s="53"/>
      <c r="CL762" s="53"/>
      <c r="CM762" s="53"/>
      <c r="CN762" s="53"/>
      <c r="CO762" s="53"/>
      <c r="CP762" s="53"/>
      <c r="CQ762" s="53"/>
      <c r="CR762" s="53"/>
      <c r="CS762" s="53"/>
      <c r="CT762" s="53"/>
      <c r="CU762" s="53"/>
      <c r="CV762" s="53"/>
      <c r="CW762" s="53"/>
      <c r="CX762" s="53"/>
      <c r="CY762" s="53"/>
      <c r="CZ762" s="53"/>
      <c r="DA762" s="53"/>
      <c r="DB762" s="53"/>
      <c r="DC762" s="53"/>
      <c r="DD762" s="53"/>
      <c r="DE762" s="53"/>
      <c r="DF762" s="53"/>
      <c r="DG762" s="53"/>
      <c r="DH762" s="53"/>
      <c r="DI762" s="53"/>
      <c r="DJ762" s="53"/>
      <c r="DK762" s="53"/>
      <c r="DL762" s="53"/>
      <c r="DM762" s="53"/>
      <c r="DN762" s="53"/>
      <c r="DO762" s="53"/>
      <c r="DP762" s="53"/>
      <c r="DQ762" s="53"/>
      <c r="DR762" s="53"/>
      <c r="DS762" s="53"/>
      <c r="DT762" s="53"/>
      <c r="DU762" s="53"/>
      <c r="DV762" s="53"/>
      <c r="DW762" s="53"/>
      <c r="DX762" s="53"/>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3"/>
      <c r="FK762" s="53"/>
      <c r="FL762" s="53"/>
      <c r="FM762" s="53"/>
      <c r="FN762" s="53"/>
      <c r="FO762" s="53"/>
      <c r="FP762" s="53"/>
      <c r="FQ762" s="53"/>
      <c r="FR762" s="53"/>
      <c r="FS762" s="53"/>
      <c r="FT762" s="53"/>
      <c r="FU762" s="53"/>
      <c r="FV762" s="53"/>
      <c r="FW762" s="53"/>
      <c r="FX762" s="53"/>
      <c r="FY762" s="53"/>
      <c r="FZ762" s="53"/>
      <c r="GA762" s="53"/>
      <c r="GB762" s="53"/>
      <c r="GC762" s="53"/>
      <c r="GD762" s="53"/>
      <c r="GE762" s="53"/>
      <c r="GF762" s="53"/>
      <c r="GG762" s="53"/>
      <c r="GH762" s="53"/>
      <c r="GI762" s="53"/>
      <c r="GJ762" s="53"/>
      <c r="GK762" s="53"/>
      <c r="GL762" s="53"/>
      <c r="GM762" s="53"/>
      <c r="GN762" s="53"/>
      <c r="GO762" s="53"/>
      <c r="GP762" s="53"/>
      <c r="GQ762" s="53"/>
      <c r="GR762" s="53"/>
      <c r="GS762" s="53"/>
      <c r="GT762" s="53"/>
      <c r="GU762" s="53"/>
      <c r="GV762" s="53"/>
      <c r="GW762" s="53"/>
      <c r="GX762" s="53"/>
      <c r="GY762" s="53"/>
      <c r="GZ762" s="53"/>
      <c r="HA762" s="53"/>
      <c r="HB762" s="53"/>
      <c r="HC762" s="53"/>
      <c r="HD762" s="53"/>
      <c r="HE762" s="53"/>
      <c r="HF762" s="53"/>
      <c r="HG762" s="53"/>
      <c r="HH762" s="53"/>
      <c r="HI762" s="53"/>
      <c r="HJ762" s="53"/>
      <c r="HK762" s="53"/>
      <c r="HL762" s="53"/>
      <c r="HM762" s="53"/>
      <c r="HN762" s="53"/>
      <c r="HO762" s="53"/>
      <c r="HP762" s="53"/>
      <c r="HQ762" s="53"/>
      <c r="HR762" s="53"/>
      <c r="HS762" s="53"/>
      <c r="HT762" s="53"/>
      <c r="HU762" s="53"/>
      <c r="HV762" s="53"/>
      <c r="HW762" s="53"/>
      <c r="HX762" s="53"/>
      <c r="HY762" s="53"/>
      <c r="HZ762" s="53"/>
      <c r="IA762" s="53"/>
      <c r="IB762" s="53"/>
      <c r="IC762" s="53"/>
      <c r="ID762" s="53"/>
      <c r="IE762" s="53"/>
      <c r="IF762" s="53"/>
      <c r="IG762" s="53"/>
      <c r="IH762" s="53"/>
      <c r="II762" s="53"/>
      <c r="IJ762" s="53"/>
      <c r="IK762" s="53"/>
      <c r="IL762" s="53"/>
      <c r="IM762" s="53"/>
      <c r="IN762" s="53"/>
      <c r="IO762" s="53"/>
      <c r="IP762" s="53"/>
      <c r="IQ762" s="53"/>
      <c r="IR762" s="53"/>
      <c r="IS762" s="53"/>
      <c r="IT762" s="53"/>
      <c r="IU762" s="53"/>
      <c r="IV762" s="53"/>
      <c r="IW762" s="53"/>
      <c r="IX762" s="53"/>
      <c r="IY762" s="53"/>
      <c r="IZ762" s="53"/>
      <c r="JA762" s="53"/>
      <c r="JB762" s="53"/>
      <c r="JC762" s="53"/>
      <c r="JD762" s="53"/>
      <c r="JE762" s="53"/>
      <c r="JF762" s="53"/>
      <c r="JG762" s="53"/>
      <c r="JH762" s="53"/>
      <c r="JI762" s="53"/>
      <c r="JJ762" s="53"/>
      <c r="JK762" s="53"/>
      <c r="JL762" s="53"/>
      <c r="JM762" s="53"/>
      <c r="JN762" s="53"/>
      <c r="JO762" s="53"/>
      <c r="JP762" s="53"/>
      <c r="JQ762" s="53"/>
      <c r="JR762" s="53"/>
      <c r="JS762" s="53"/>
      <c r="JT762" s="53"/>
      <c r="JU762" s="53"/>
      <c r="JV762" s="53"/>
      <c r="JW762" s="53"/>
      <c r="JX762" s="53"/>
      <c r="JY762" s="53"/>
      <c r="JZ762" s="53"/>
      <c r="KA762" s="53"/>
      <c r="KB762" s="53"/>
      <c r="KC762" s="53"/>
      <c r="KD762" s="53"/>
      <c r="KE762" s="53"/>
      <c r="KF762" s="53"/>
      <c r="KG762" s="53"/>
      <c r="KH762" s="53"/>
      <c r="KI762" s="53"/>
      <c r="KJ762" s="53"/>
      <c r="KK762" s="53"/>
      <c r="KL762" s="53"/>
      <c r="KM762" s="53"/>
      <c r="KN762" s="53"/>
      <c r="KO762" s="53"/>
      <c r="KP762" s="53"/>
      <c r="KQ762" s="53"/>
      <c r="KR762" s="53"/>
      <c r="KS762" s="53"/>
      <c r="KT762" s="53"/>
      <c r="KU762" s="53"/>
      <c r="KV762" s="53"/>
      <c r="KW762" s="53"/>
      <c r="KX762" s="53"/>
      <c r="KY762" s="53"/>
      <c r="KZ762" s="53"/>
      <c r="LA762" s="53"/>
      <c r="LB762" s="53"/>
      <c r="LC762" s="53"/>
      <c r="LD762" s="53"/>
      <c r="LE762" s="53"/>
      <c r="LF762" s="53"/>
      <c r="LG762" s="53"/>
      <c r="LH762" s="53"/>
      <c r="LI762" s="53"/>
      <c r="LJ762" s="53"/>
      <c r="LK762" s="53"/>
      <c r="LL762" s="53"/>
      <c r="LM762" s="53"/>
      <c r="LN762" s="53"/>
      <c r="LO762" s="53"/>
      <c r="LP762" s="53"/>
      <c r="LQ762" s="53"/>
      <c r="LR762" s="53"/>
      <c r="LS762" s="53"/>
      <c r="LT762" s="53"/>
      <c r="LU762" s="53"/>
      <c r="LV762" s="53"/>
      <c r="LW762" s="53"/>
      <c r="LX762" s="53"/>
      <c r="LY762" s="53"/>
      <c r="LZ762" s="53"/>
      <c r="MA762" s="53"/>
      <c r="MB762" s="53"/>
      <c r="MC762" s="53"/>
      <c r="MD762" s="53"/>
      <c r="ME762" s="53"/>
      <c r="MF762" s="53"/>
      <c r="MG762" s="53"/>
      <c r="MH762" s="53"/>
      <c r="MI762" s="53"/>
      <c r="MJ762" s="53"/>
      <c r="MK762" s="53"/>
      <c r="ML762" s="53"/>
      <c r="MM762" s="53"/>
      <c r="MN762" s="53"/>
      <c r="MO762" s="53"/>
      <c r="MP762" s="53"/>
      <c r="MQ762" s="53"/>
      <c r="MR762" s="53"/>
      <c r="MS762" s="53"/>
      <c r="MT762" s="53"/>
      <c r="MU762" s="53"/>
      <c r="MV762" s="53"/>
      <c r="MW762" s="53"/>
      <c r="MX762" s="53"/>
      <c r="MY762" s="53"/>
      <c r="MZ762" s="53"/>
      <c r="NA762" s="53"/>
      <c r="NB762" s="53"/>
      <c r="NC762" s="53"/>
      <c r="ND762" s="53"/>
      <c r="NE762" s="53"/>
      <c r="NF762" s="53"/>
      <c r="NG762" s="53"/>
      <c r="NH762" s="53"/>
      <c r="NI762" s="53"/>
      <c r="NJ762" s="53"/>
      <c r="NK762" s="53"/>
      <c r="NL762" s="53"/>
      <c r="NM762" s="53"/>
      <c r="NN762" s="53"/>
      <c r="NO762" s="53"/>
      <c r="NP762" s="53"/>
      <c r="NQ762" s="53"/>
      <c r="NR762" s="53"/>
      <c r="NS762" s="53"/>
      <c r="NT762" s="53"/>
      <c r="NU762" s="53"/>
      <c r="NV762" s="53"/>
      <c r="NW762" s="53"/>
      <c r="NX762" s="53"/>
      <c r="NY762" s="53"/>
      <c r="NZ762" s="53"/>
      <c r="OA762" s="53"/>
      <c r="OB762" s="53"/>
      <c r="OC762" s="53"/>
      <c r="OD762" s="53"/>
      <c r="OE762" s="53"/>
      <c r="OF762" s="53"/>
      <c r="OG762" s="53"/>
      <c r="OH762" s="53"/>
      <c r="OI762" s="53"/>
      <c r="OJ762" s="53"/>
      <c r="OK762" s="53"/>
      <c r="OL762" s="53"/>
      <c r="OM762" s="53"/>
      <c r="ON762" s="53"/>
      <c r="OO762" s="53"/>
      <c r="OP762" s="53"/>
      <c r="OQ762" s="53"/>
      <c r="OR762" s="53"/>
      <c r="OS762" s="53"/>
      <c r="OT762" s="53"/>
      <c r="OU762" s="53"/>
      <c r="OV762" s="53"/>
      <c r="OW762" s="53"/>
      <c r="OX762" s="53"/>
      <c r="OY762" s="53"/>
      <c r="OZ762" s="53"/>
      <c r="PA762" s="53"/>
      <c r="PB762" s="53"/>
      <c r="PC762" s="53"/>
      <c r="PD762" s="53"/>
      <c r="PE762" s="53"/>
      <c r="PF762" s="53"/>
      <c r="PG762" s="53"/>
      <c r="PH762" s="53"/>
      <c r="PI762" s="53"/>
      <c r="PJ762" s="53"/>
      <c r="PK762" s="53"/>
      <c r="PL762" s="53"/>
      <c r="PM762" s="53"/>
      <c r="PN762" s="53"/>
      <c r="PO762" s="53"/>
      <c r="PP762" s="53"/>
      <c r="PQ762" s="53"/>
      <c r="PR762" s="53"/>
      <c r="PS762" s="53"/>
      <c r="PT762" s="53"/>
      <c r="PU762" s="53"/>
      <c r="PV762" s="53"/>
      <c r="PW762" s="53"/>
      <c r="PX762" s="53"/>
      <c r="PY762" s="53"/>
      <c r="PZ762" s="53"/>
      <c r="QA762" s="53"/>
      <c r="QB762" s="53"/>
      <c r="QC762" s="53"/>
      <c r="QD762" s="53"/>
      <c r="QE762" s="53"/>
      <c r="QF762" s="53"/>
      <c r="QG762" s="53"/>
      <c r="QH762" s="53"/>
      <c r="QI762" s="53"/>
      <c r="QJ762" s="53"/>
      <c r="QK762" s="53"/>
      <c r="QL762" s="53"/>
      <c r="QM762" s="53"/>
      <c r="QN762" s="53"/>
      <c r="QO762" s="53"/>
      <c r="QP762" s="53"/>
      <c r="QQ762" s="53"/>
      <c r="QR762" s="53"/>
      <c r="QS762" s="53"/>
      <c r="QT762" s="53"/>
      <c r="QU762" s="53"/>
      <c r="QV762" s="53"/>
      <c r="QW762" s="53"/>
      <c r="QX762" s="53"/>
      <c r="QY762" s="53"/>
      <c r="QZ762" s="53"/>
      <c r="RA762" s="53"/>
      <c r="RB762" s="53"/>
      <c r="RC762" s="53"/>
      <c r="RD762" s="53"/>
      <c r="RE762" s="53"/>
      <c r="RF762" s="53"/>
      <c r="RG762" s="53"/>
      <c r="RH762" s="53"/>
      <c r="RI762" s="53"/>
      <c r="RJ762" s="53"/>
      <c r="RK762" s="53"/>
      <c r="RL762" s="53"/>
      <c r="RM762" s="53"/>
      <c r="RN762" s="53"/>
      <c r="RO762" s="53"/>
      <c r="RP762" s="53"/>
      <c r="RQ762" s="53"/>
      <c r="RR762" s="53"/>
      <c r="RS762" s="53"/>
      <c r="RT762" s="53"/>
      <c r="RU762" s="53"/>
      <c r="RV762" s="53"/>
      <c r="RW762" s="53"/>
      <c r="RX762" s="53"/>
      <c r="RY762" s="53"/>
      <c r="RZ762" s="53"/>
      <c r="SA762" s="53"/>
      <c r="SB762" s="53"/>
      <c r="SC762" s="53"/>
      <c r="SD762" s="53"/>
      <c r="SE762" s="53"/>
      <c r="SF762" s="53"/>
      <c r="SG762" s="53"/>
      <c r="SH762" s="53"/>
      <c r="SI762" s="53"/>
      <c r="SJ762" s="53"/>
      <c r="SK762" s="53"/>
      <c r="SL762" s="53"/>
      <c r="SM762" s="53"/>
      <c r="SN762" s="53"/>
      <c r="SO762" s="53"/>
      <c r="SP762" s="53"/>
      <c r="SQ762" s="53"/>
      <c r="SR762" s="53"/>
      <c r="SS762" s="53"/>
      <c r="ST762" s="53"/>
      <c r="SU762" s="53"/>
      <c r="SV762" s="53"/>
      <c r="SW762" s="53"/>
      <c r="SX762" s="53"/>
      <c r="SY762" s="53"/>
      <c r="SZ762" s="53"/>
      <c r="TA762" s="53"/>
      <c r="TB762" s="53"/>
      <c r="TC762" s="53"/>
      <c r="TD762" s="53"/>
      <c r="TE762" s="53"/>
      <c r="TF762" s="53"/>
      <c r="TG762" s="53"/>
      <c r="TH762" s="53"/>
      <c r="TI762" s="53"/>
      <c r="TJ762" s="53"/>
      <c r="TK762" s="53"/>
      <c r="TL762" s="53"/>
      <c r="TM762" s="53"/>
      <c r="TN762" s="53"/>
      <c r="TO762" s="53"/>
      <c r="TP762" s="53"/>
      <c r="TQ762" s="53"/>
      <c r="TR762" s="53"/>
      <c r="TS762" s="53"/>
      <c r="TT762" s="53"/>
      <c r="TU762" s="53"/>
      <c r="TV762" s="53"/>
      <c r="TW762" s="53"/>
      <c r="TX762" s="53"/>
      <c r="TY762" s="53"/>
      <c r="TZ762" s="53"/>
      <c r="UA762" s="53"/>
      <c r="UB762" s="53"/>
      <c r="UC762" s="53"/>
      <c r="UD762" s="53"/>
      <c r="UE762" s="53"/>
      <c r="UF762" s="53"/>
      <c r="UG762" s="53"/>
    </row>
    <row r="763" spans="12:553" s="19" customFormat="1" ht="15.75" customHeight="1" x14ac:dyDescent="0.2">
      <c r="L763" s="66"/>
      <c r="M763" s="66"/>
      <c r="N763" s="52"/>
      <c r="O763" s="53"/>
      <c r="P763" s="53"/>
      <c r="Q763" s="53"/>
      <c r="R763" s="53"/>
      <c r="S763" s="53"/>
      <c r="T763" s="53"/>
      <c r="U763" s="53"/>
      <c r="V763" s="53"/>
      <c r="W763" s="53"/>
      <c r="X763" s="53"/>
      <c r="Y763" s="53"/>
      <c r="Z763" s="53"/>
      <c r="AA763" s="53"/>
      <c r="AB763" s="53"/>
      <c r="AC763" s="53"/>
      <c r="AD763" s="53"/>
      <c r="AE763" s="53"/>
      <c r="AF763" s="53"/>
      <c r="AG763" s="53"/>
      <c r="AH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c r="BM763" s="53"/>
      <c r="BN763" s="53"/>
      <c r="BO763" s="53"/>
      <c r="BP763" s="53"/>
      <c r="BQ763" s="53"/>
      <c r="BR763" s="53"/>
      <c r="BS763" s="53"/>
      <c r="BT763" s="53"/>
      <c r="BU763" s="53"/>
      <c r="BV763" s="53"/>
      <c r="BW763" s="53"/>
      <c r="BX763" s="53"/>
      <c r="BY763" s="53"/>
      <c r="BZ763" s="53"/>
      <c r="CA763" s="53"/>
      <c r="CB763" s="53"/>
      <c r="CC763" s="53"/>
      <c r="CD763" s="53"/>
      <c r="CE763" s="53"/>
      <c r="CF763" s="53"/>
      <c r="CG763" s="53"/>
      <c r="CH763" s="53"/>
      <c r="CI763" s="53"/>
      <c r="CJ763" s="53"/>
      <c r="CK763" s="53"/>
      <c r="CL763" s="53"/>
      <c r="CM763" s="53"/>
      <c r="CN763" s="53"/>
      <c r="CO763" s="53"/>
      <c r="CP763" s="53"/>
      <c r="CQ763" s="53"/>
      <c r="CR763" s="53"/>
      <c r="CS763" s="53"/>
      <c r="CT763" s="53"/>
      <c r="CU763" s="53"/>
      <c r="CV763" s="53"/>
      <c r="CW763" s="53"/>
      <c r="CX763" s="53"/>
      <c r="CY763" s="53"/>
      <c r="CZ763" s="53"/>
      <c r="DA763" s="53"/>
      <c r="DB763" s="53"/>
      <c r="DC763" s="53"/>
      <c r="DD763" s="53"/>
      <c r="DE763" s="53"/>
      <c r="DF763" s="53"/>
      <c r="DG763" s="53"/>
      <c r="DH763" s="53"/>
      <c r="DI763" s="53"/>
      <c r="DJ763" s="53"/>
      <c r="DK763" s="53"/>
      <c r="DL763" s="53"/>
      <c r="DM763" s="53"/>
      <c r="DN763" s="53"/>
      <c r="DO763" s="53"/>
      <c r="DP763" s="53"/>
      <c r="DQ763" s="53"/>
      <c r="DR763" s="53"/>
      <c r="DS763" s="53"/>
      <c r="DT763" s="53"/>
      <c r="DU763" s="53"/>
      <c r="DV763" s="53"/>
      <c r="DW763" s="53"/>
      <c r="DX763" s="53"/>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3"/>
      <c r="FK763" s="53"/>
      <c r="FL763" s="53"/>
      <c r="FM763" s="53"/>
      <c r="FN763" s="53"/>
      <c r="FO763" s="53"/>
      <c r="FP763" s="53"/>
      <c r="FQ763" s="53"/>
      <c r="FR763" s="53"/>
      <c r="FS763" s="53"/>
      <c r="FT763" s="53"/>
      <c r="FU763" s="53"/>
      <c r="FV763" s="53"/>
      <c r="FW763" s="53"/>
      <c r="FX763" s="53"/>
      <c r="FY763" s="53"/>
      <c r="FZ763" s="53"/>
      <c r="GA763" s="53"/>
      <c r="GB763" s="53"/>
      <c r="GC763" s="53"/>
      <c r="GD763" s="53"/>
      <c r="GE763" s="53"/>
      <c r="GF763" s="53"/>
      <c r="GG763" s="53"/>
      <c r="GH763" s="53"/>
      <c r="GI763" s="53"/>
      <c r="GJ763" s="53"/>
      <c r="GK763" s="53"/>
      <c r="GL763" s="53"/>
      <c r="GM763" s="53"/>
      <c r="GN763" s="53"/>
      <c r="GO763" s="53"/>
      <c r="GP763" s="53"/>
      <c r="GQ763" s="53"/>
      <c r="GR763" s="53"/>
      <c r="GS763" s="53"/>
      <c r="GT763" s="53"/>
      <c r="GU763" s="53"/>
      <c r="GV763" s="53"/>
      <c r="GW763" s="53"/>
      <c r="GX763" s="53"/>
      <c r="GY763" s="53"/>
      <c r="GZ763" s="53"/>
      <c r="HA763" s="53"/>
      <c r="HB763" s="53"/>
      <c r="HC763" s="53"/>
      <c r="HD763" s="53"/>
      <c r="HE763" s="53"/>
      <c r="HF763" s="53"/>
      <c r="HG763" s="53"/>
      <c r="HH763" s="53"/>
      <c r="HI763" s="53"/>
      <c r="HJ763" s="53"/>
      <c r="HK763" s="53"/>
      <c r="HL763" s="53"/>
      <c r="HM763" s="53"/>
      <c r="HN763" s="53"/>
      <c r="HO763" s="53"/>
      <c r="HP763" s="53"/>
      <c r="HQ763" s="53"/>
      <c r="HR763" s="53"/>
      <c r="HS763" s="53"/>
      <c r="HT763" s="53"/>
      <c r="HU763" s="53"/>
      <c r="HV763" s="53"/>
      <c r="HW763" s="53"/>
      <c r="HX763" s="53"/>
      <c r="HY763" s="53"/>
      <c r="HZ763" s="53"/>
      <c r="IA763" s="53"/>
      <c r="IB763" s="53"/>
      <c r="IC763" s="53"/>
      <c r="ID763" s="53"/>
      <c r="IE763" s="53"/>
      <c r="IF763" s="53"/>
      <c r="IG763" s="53"/>
      <c r="IH763" s="53"/>
      <c r="II763" s="53"/>
      <c r="IJ763" s="53"/>
      <c r="IK763" s="53"/>
      <c r="IL763" s="53"/>
      <c r="IM763" s="53"/>
      <c r="IN763" s="53"/>
      <c r="IO763" s="53"/>
      <c r="IP763" s="53"/>
      <c r="IQ763" s="53"/>
      <c r="IR763" s="53"/>
      <c r="IS763" s="53"/>
      <c r="IT763" s="53"/>
      <c r="IU763" s="53"/>
      <c r="IV763" s="53"/>
      <c r="IW763" s="53"/>
      <c r="IX763" s="53"/>
      <c r="IY763" s="53"/>
      <c r="IZ763" s="53"/>
      <c r="JA763" s="53"/>
      <c r="JB763" s="53"/>
      <c r="JC763" s="53"/>
      <c r="JD763" s="53"/>
      <c r="JE763" s="53"/>
      <c r="JF763" s="53"/>
      <c r="JG763" s="53"/>
      <c r="JH763" s="53"/>
      <c r="JI763" s="53"/>
      <c r="JJ763" s="53"/>
      <c r="JK763" s="53"/>
      <c r="JL763" s="53"/>
      <c r="JM763" s="53"/>
      <c r="JN763" s="53"/>
      <c r="JO763" s="53"/>
      <c r="JP763" s="53"/>
      <c r="JQ763" s="53"/>
      <c r="JR763" s="53"/>
      <c r="JS763" s="53"/>
      <c r="JT763" s="53"/>
      <c r="JU763" s="53"/>
      <c r="JV763" s="53"/>
      <c r="JW763" s="53"/>
      <c r="JX763" s="53"/>
      <c r="JY763" s="53"/>
      <c r="JZ763" s="53"/>
      <c r="KA763" s="53"/>
      <c r="KB763" s="53"/>
      <c r="KC763" s="53"/>
      <c r="KD763" s="53"/>
      <c r="KE763" s="53"/>
      <c r="KF763" s="53"/>
      <c r="KG763" s="53"/>
      <c r="KH763" s="53"/>
      <c r="KI763" s="53"/>
      <c r="KJ763" s="53"/>
      <c r="KK763" s="53"/>
      <c r="KL763" s="53"/>
      <c r="KM763" s="53"/>
      <c r="KN763" s="53"/>
      <c r="KO763" s="53"/>
      <c r="KP763" s="53"/>
      <c r="KQ763" s="53"/>
      <c r="KR763" s="53"/>
      <c r="KS763" s="53"/>
      <c r="KT763" s="53"/>
      <c r="KU763" s="53"/>
      <c r="KV763" s="53"/>
      <c r="KW763" s="53"/>
      <c r="KX763" s="53"/>
      <c r="KY763" s="53"/>
      <c r="KZ763" s="53"/>
      <c r="LA763" s="53"/>
      <c r="LB763" s="53"/>
      <c r="LC763" s="53"/>
      <c r="LD763" s="53"/>
      <c r="LE763" s="53"/>
      <c r="LF763" s="53"/>
      <c r="LG763" s="53"/>
      <c r="LH763" s="53"/>
      <c r="LI763" s="53"/>
      <c r="LJ763" s="53"/>
      <c r="LK763" s="53"/>
      <c r="LL763" s="53"/>
      <c r="LM763" s="53"/>
      <c r="LN763" s="53"/>
      <c r="LO763" s="53"/>
      <c r="LP763" s="53"/>
      <c r="LQ763" s="53"/>
      <c r="LR763" s="53"/>
      <c r="LS763" s="53"/>
      <c r="LT763" s="53"/>
      <c r="LU763" s="53"/>
      <c r="LV763" s="53"/>
      <c r="LW763" s="53"/>
      <c r="LX763" s="53"/>
      <c r="LY763" s="53"/>
      <c r="LZ763" s="53"/>
      <c r="MA763" s="53"/>
      <c r="MB763" s="53"/>
      <c r="MC763" s="53"/>
      <c r="MD763" s="53"/>
      <c r="ME763" s="53"/>
      <c r="MF763" s="53"/>
      <c r="MG763" s="53"/>
      <c r="MH763" s="53"/>
      <c r="MI763" s="53"/>
      <c r="MJ763" s="53"/>
      <c r="MK763" s="53"/>
      <c r="ML763" s="53"/>
      <c r="MM763" s="53"/>
      <c r="MN763" s="53"/>
      <c r="MO763" s="53"/>
      <c r="MP763" s="53"/>
      <c r="MQ763" s="53"/>
      <c r="MR763" s="53"/>
      <c r="MS763" s="53"/>
      <c r="MT763" s="53"/>
      <c r="MU763" s="53"/>
      <c r="MV763" s="53"/>
      <c r="MW763" s="53"/>
      <c r="MX763" s="53"/>
      <c r="MY763" s="53"/>
      <c r="MZ763" s="53"/>
      <c r="NA763" s="53"/>
      <c r="NB763" s="53"/>
      <c r="NC763" s="53"/>
      <c r="ND763" s="53"/>
      <c r="NE763" s="53"/>
      <c r="NF763" s="53"/>
      <c r="NG763" s="53"/>
      <c r="NH763" s="53"/>
      <c r="NI763" s="53"/>
      <c r="NJ763" s="53"/>
      <c r="NK763" s="53"/>
      <c r="NL763" s="53"/>
      <c r="NM763" s="53"/>
      <c r="NN763" s="53"/>
      <c r="NO763" s="53"/>
      <c r="NP763" s="53"/>
      <c r="NQ763" s="53"/>
      <c r="NR763" s="53"/>
      <c r="NS763" s="53"/>
      <c r="NT763" s="53"/>
      <c r="NU763" s="53"/>
      <c r="NV763" s="53"/>
      <c r="NW763" s="53"/>
      <c r="NX763" s="53"/>
      <c r="NY763" s="53"/>
      <c r="NZ763" s="53"/>
      <c r="OA763" s="53"/>
      <c r="OB763" s="53"/>
      <c r="OC763" s="53"/>
      <c r="OD763" s="53"/>
      <c r="OE763" s="53"/>
      <c r="OF763" s="53"/>
      <c r="OG763" s="53"/>
      <c r="OH763" s="53"/>
      <c r="OI763" s="53"/>
      <c r="OJ763" s="53"/>
      <c r="OK763" s="53"/>
      <c r="OL763" s="53"/>
      <c r="OM763" s="53"/>
      <c r="ON763" s="53"/>
      <c r="OO763" s="53"/>
      <c r="OP763" s="53"/>
      <c r="OQ763" s="53"/>
      <c r="OR763" s="53"/>
      <c r="OS763" s="53"/>
      <c r="OT763" s="53"/>
      <c r="OU763" s="53"/>
      <c r="OV763" s="53"/>
      <c r="OW763" s="53"/>
      <c r="OX763" s="53"/>
      <c r="OY763" s="53"/>
      <c r="OZ763" s="53"/>
      <c r="PA763" s="53"/>
      <c r="PB763" s="53"/>
      <c r="PC763" s="53"/>
      <c r="PD763" s="53"/>
      <c r="PE763" s="53"/>
      <c r="PF763" s="53"/>
      <c r="PG763" s="53"/>
      <c r="PH763" s="53"/>
      <c r="PI763" s="53"/>
      <c r="PJ763" s="53"/>
      <c r="PK763" s="53"/>
      <c r="PL763" s="53"/>
      <c r="PM763" s="53"/>
      <c r="PN763" s="53"/>
      <c r="PO763" s="53"/>
      <c r="PP763" s="53"/>
      <c r="PQ763" s="53"/>
      <c r="PR763" s="53"/>
      <c r="PS763" s="53"/>
      <c r="PT763" s="53"/>
      <c r="PU763" s="53"/>
      <c r="PV763" s="53"/>
      <c r="PW763" s="53"/>
      <c r="PX763" s="53"/>
      <c r="PY763" s="53"/>
      <c r="PZ763" s="53"/>
      <c r="QA763" s="53"/>
      <c r="QB763" s="53"/>
      <c r="QC763" s="53"/>
      <c r="QD763" s="53"/>
      <c r="QE763" s="53"/>
      <c r="QF763" s="53"/>
      <c r="QG763" s="53"/>
      <c r="QH763" s="53"/>
      <c r="QI763" s="53"/>
      <c r="QJ763" s="53"/>
      <c r="QK763" s="53"/>
      <c r="QL763" s="53"/>
      <c r="QM763" s="53"/>
      <c r="QN763" s="53"/>
      <c r="QO763" s="53"/>
      <c r="QP763" s="53"/>
      <c r="QQ763" s="53"/>
      <c r="QR763" s="53"/>
      <c r="QS763" s="53"/>
      <c r="QT763" s="53"/>
      <c r="QU763" s="53"/>
      <c r="QV763" s="53"/>
      <c r="QW763" s="53"/>
      <c r="QX763" s="53"/>
      <c r="QY763" s="53"/>
      <c r="QZ763" s="53"/>
      <c r="RA763" s="53"/>
      <c r="RB763" s="53"/>
      <c r="RC763" s="53"/>
      <c r="RD763" s="53"/>
      <c r="RE763" s="53"/>
      <c r="RF763" s="53"/>
      <c r="RG763" s="53"/>
      <c r="RH763" s="53"/>
      <c r="RI763" s="53"/>
      <c r="RJ763" s="53"/>
      <c r="RK763" s="53"/>
      <c r="RL763" s="53"/>
      <c r="RM763" s="53"/>
      <c r="RN763" s="53"/>
      <c r="RO763" s="53"/>
      <c r="RP763" s="53"/>
      <c r="RQ763" s="53"/>
      <c r="RR763" s="53"/>
      <c r="RS763" s="53"/>
      <c r="RT763" s="53"/>
      <c r="RU763" s="53"/>
      <c r="RV763" s="53"/>
      <c r="RW763" s="53"/>
      <c r="RX763" s="53"/>
      <c r="RY763" s="53"/>
      <c r="RZ763" s="53"/>
      <c r="SA763" s="53"/>
      <c r="SB763" s="53"/>
      <c r="SC763" s="53"/>
      <c r="SD763" s="53"/>
      <c r="SE763" s="53"/>
      <c r="SF763" s="53"/>
      <c r="SG763" s="53"/>
      <c r="SH763" s="53"/>
      <c r="SI763" s="53"/>
      <c r="SJ763" s="53"/>
      <c r="SK763" s="53"/>
      <c r="SL763" s="53"/>
      <c r="SM763" s="53"/>
      <c r="SN763" s="53"/>
      <c r="SO763" s="53"/>
      <c r="SP763" s="53"/>
      <c r="SQ763" s="53"/>
      <c r="SR763" s="53"/>
      <c r="SS763" s="53"/>
      <c r="ST763" s="53"/>
      <c r="SU763" s="53"/>
      <c r="SV763" s="53"/>
      <c r="SW763" s="53"/>
      <c r="SX763" s="53"/>
      <c r="SY763" s="53"/>
      <c r="SZ763" s="53"/>
      <c r="TA763" s="53"/>
      <c r="TB763" s="53"/>
      <c r="TC763" s="53"/>
      <c r="TD763" s="53"/>
      <c r="TE763" s="53"/>
      <c r="TF763" s="53"/>
      <c r="TG763" s="53"/>
      <c r="TH763" s="53"/>
      <c r="TI763" s="53"/>
      <c r="TJ763" s="53"/>
      <c r="TK763" s="53"/>
      <c r="TL763" s="53"/>
      <c r="TM763" s="53"/>
      <c r="TN763" s="53"/>
      <c r="TO763" s="53"/>
      <c r="TP763" s="53"/>
      <c r="TQ763" s="53"/>
      <c r="TR763" s="53"/>
      <c r="TS763" s="53"/>
      <c r="TT763" s="53"/>
      <c r="TU763" s="53"/>
      <c r="TV763" s="53"/>
      <c r="TW763" s="53"/>
      <c r="TX763" s="53"/>
      <c r="TY763" s="53"/>
      <c r="TZ763" s="53"/>
      <c r="UA763" s="53"/>
      <c r="UB763" s="53"/>
      <c r="UC763" s="53"/>
      <c r="UD763" s="53"/>
      <c r="UE763" s="53"/>
      <c r="UF763" s="53"/>
      <c r="UG763" s="53"/>
    </row>
    <row r="764" spans="12:553" s="19" customFormat="1" ht="15.75" customHeight="1" x14ac:dyDescent="0.2">
      <c r="L764" s="66"/>
      <c r="M764" s="66"/>
      <c r="N764" s="52"/>
      <c r="O764" s="53"/>
      <c r="P764" s="53"/>
      <c r="Q764" s="53"/>
      <c r="R764" s="53"/>
      <c r="S764" s="53"/>
      <c r="T764" s="53"/>
      <c r="U764" s="53"/>
      <c r="V764" s="53"/>
      <c r="W764" s="53"/>
      <c r="X764" s="53"/>
      <c r="Y764" s="53"/>
      <c r="Z764" s="53"/>
      <c r="AA764" s="53"/>
      <c r="AB764" s="53"/>
      <c r="AC764" s="53"/>
      <c r="AD764" s="53"/>
      <c r="AE764" s="53"/>
      <c r="AF764" s="53"/>
      <c r="AG764" s="53"/>
      <c r="AH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c r="BM764" s="53"/>
      <c r="BN764" s="53"/>
      <c r="BO764" s="53"/>
      <c r="BP764" s="53"/>
      <c r="BQ764" s="53"/>
      <c r="BR764" s="53"/>
      <c r="BS764" s="53"/>
      <c r="BT764" s="53"/>
      <c r="BU764" s="53"/>
      <c r="BV764" s="53"/>
      <c r="BW764" s="53"/>
      <c r="BX764" s="53"/>
      <c r="BY764" s="53"/>
      <c r="BZ764" s="53"/>
      <c r="CA764" s="53"/>
      <c r="CB764" s="53"/>
      <c r="CC764" s="53"/>
      <c r="CD764" s="53"/>
      <c r="CE764" s="53"/>
      <c r="CF764" s="53"/>
      <c r="CG764" s="53"/>
      <c r="CH764" s="53"/>
      <c r="CI764" s="53"/>
      <c r="CJ764" s="53"/>
      <c r="CK764" s="53"/>
      <c r="CL764" s="53"/>
      <c r="CM764" s="53"/>
      <c r="CN764" s="53"/>
      <c r="CO764" s="53"/>
      <c r="CP764" s="53"/>
      <c r="CQ764" s="53"/>
      <c r="CR764" s="53"/>
      <c r="CS764" s="53"/>
      <c r="CT764" s="53"/>
      <c r="CU764" s="53"/>
      <c r="CV764" s="53"/>
      <c r="CW764" s="53"/>
      <c r="CX764" s="53"/>
      <c r="CY764" s="53"/>
      <c r="CZ764" s="53"/>
      <c r="DA764" s="53"/>
      <c r="DB764" s="53"/>
      <c r="DC764" s="53"/>
      <c r="DD764" s="53"/>
      <c r="DE764" s="53"/>
      <c r="DF764" s="53"/>
      <c r="DG764" s="53"/>
      <c r="DH764" s="53"/>
      <c r="DI764" s="53"/>
      <c r="DJ764" s="53"/>
      <c r="DK764" s="53"/>
      <c r="DL764" s="53"/>
      <c r="DM764" s="53"/>
      <c r="DN764" s="53"/>
      <c r="DO764" s="53"/>
      <c r="DP764" s="53"/>
      <c r="DQ764" s="53"/>
      <c r="DR764" s="53"/>
      <c r="DS764" s="53"/>
      <c r="DT764" s="53"/>
      <c r="DU764" s="53"/>
      <c r="DV764" s="53"/>
      <c r="DW764" s="53"/>
      <c r="DX764" s="53"/>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3"/>
      <c r="FK764" s="53"/>
      <c r="FL764" s="53"/>
      <c r="FM764" s="53"/>
      <c r="FN764" s="53"/>
      <c r="FO764" s="53"/>
      <c r="FP764" s="53"/>
      <c r="FQ764" s="53"/>
      <c r="FR764" s="53"/>
      <c r="FS764" s="53"/>
      <c r="FT764" s="53"/>
      <c r="FU764" s="53"/>
      <c r="FV764" s="53"/>
      <c r="FW764" s="53"/>
      <c r="FX764" s="53"/>
      <c r="FY764" s="53"/>
      <c r="FZ764" s="53"/>
      <c r="GA764" s="53"/>
      <c r="GB764" s="53"/>
      <c r="GC764" s="53"/>
      <c r="GD764" s="53"/>
      <c r="GE764" s="53"/>
      <c r="GF764" s="53"/>
      <c r="GG764" s="53"/>
      <c r="GH764" s="53"/>
      <c r="GI764" s="53"/>
      <c r="GJ764" s="53"/>
      <c r="GK764" s="53"/>
      <c r="GL764" s="53"/>
      <c r="GM764" s="53"/>
      <c r="GN764" s="53"/>
      <c r="GO764" s="53"/>
      <c r="GP764" s="53"/>
      <c r="GQ764" s="53"/>
      <c r="GR764" s="53"/>
      <c r="GS764" s="53"/>
      <c r="GT764" s="53"/>
      <c r="GU764" s="53"/>
      <c r="GV764" s="53"/>
      <c r="GW764" s="53"/>
      <c r="GX764" s="53"/>
      <c r="GY764" s="53"/>
      <c r="GZ764" s="53"/>
      <c r="HA764" s="53"/>
      <c r="HB764" s="53"/>
      <c r="HC764" s="53"/>
      <c r="HD764" s="53"/>
      <c r="HE764" s="53"/>
      <c r="HF764" s="53"/>
      <c r="HG764" s="53"/>
      <c r="HH764" s="53"/>
      <c r="HI764" s="53"/>
      <c r="HJ764" s="53"/>
      <c r="HK764" s="53"/>
      <c r="HL764" s="53"/>
      <c r="HM764" s="53"/>
      <c r="HN764" s="53"/>
      <c r="HO764" s="53"/>
      <c r="HP764" s="53"/>
      <c r="HQ764" s="53"/>
      <c r="HR764" s="53"/>
      <c r="HS764" s="53"/>
      <c r="HT764" s="53"/>
      <c r="HU764" s="53"/>
      <c r="HV764" s="53"/>
      <c r="HW764" s="53"/>
      <c r="HX764" s="53"/>
      <c r="HY764" s="53"/>
      <c r="HZ764" s="53"/>
      <c r="IA764" s="53"/>
      <c r="IB764" s="53"/>
      <c r="IC764" s="53"/>
      <c r="ID764" s="53"/>
      <c r="IE764" s="53"/>
      <c r="IF764" s="53"/>
      <c r="IG764" s="53"/>
      <c r="IH764" s="53"/>
      <c r="II764" s="53"/>
      <c r="IJ764" s="53"/>
      <c r="IK764" s="53"/>
      <c r="IL764" s="53"/>
      <c r="IM764" s="53"/>
      <c r="IN764" s="53"/>
      <c r="IO764" s="53"/>
      <c r="IP764" s="53"/>
      <c r="IQ764" s="53"/>
      <c r="IR764" s="53"/>
      <c r="IS764" s="53"/>
      <c r="IT764" s="53"/>
      <c r="IU764" s="53"/>
      <c r="IV764" s="53"/>
      <c r="IW764" s="53"/>
      <c r="IX764" s="53"/>
      <c r="IY764" s="53"/>
      <c r="IZ764" s="53"/>
      <c r="JA764" s="53"/>
      <c r="JB764" s="53"/>
      <c r="JC764" s="53"/>
      <c r="JD764" s="53"/>
      <c r="JE764" s="53"/>
      <c r="JF764" s="53"/>
      <c r="JG764" s="53"/>
      <c r="JH764" s="53"/>
      <c r="JI764" s="53"/>
      <c r="JJ764" s="53"/>
      <c r="JK764" s="53"/>
      <c r="JL764" s="53"/>
      <c r="JM764" s="53"/>
      <c r="JN764" s="53"/>
      <c r="JO764" s="53"/>
      <c r="JP764" s="53"/>
      <c r="JQ764" s="53"/>
      <c r="JR764" s="53"/>
      <c r="JS764" s="53"/>
      <c r="JT764" s="53"/>
      <c r="JU764" s="53"/>
      <c r="JV764" s="53"/>
      <c r="JW764" s="53"/>
      <c r="JX764" s="53"/>
      <c r="JY764" s="53"/>
      <c r="JZ764" s="53"/>
      <c r="KA764" s="53"/>
      <c r="KB764" s="53"/>
      <c r="KC764" s="53"/>
      <c r="KD764" s="53"/>
      <c r="KE764" s="53"/>
      <c r="KF764" s="53"/>
      <c r="KG764" s="53"/>
      <c r="KH764" s="53"/>
      <c r="KI764" s="53"/>
      <c r="KJ764" s="53"/>
      <c r="KK764" s="53"/>
      <c r="KL764" s="53"/>
      <c r="KM764" s="53"/>
      <c r="KN764" s="53"/>
      <c r="KO764" s="53"/>
      <c r="KP764" s="53"/>
      <c r="KQ764" s="53"/>
      <c r="KR764" s="53"/>
      <c r="KS764" s="53"/>
      <c r="KT764" s="53"/>
      <c r="KU764" s="53"/>
      <c r="KV764" s="53"/>
      <c r="KW764" s="53"/>
      <c r="KX764" s="53"/>
      <c r="KY764" s="53"/>
      <c r="KZ764" s="53"/>
      <c r="LA764" s="53"/>
      <c r="LB764" s="53"/>
      <c r="LC764" s="53"/>
      <c r="LD764" s="53"/>
      <c r="LE764" s="53"/>
      <c r="LF764" s="53"/>
      <c r="LG764" s="53"/>
      <c r="LH764" s="53"/>
      <c r="LI764" s="53"/>
      <c r="LJ764" s="53"/>
      <c r="LK764" s="53"/>
      <c r="LL764" s="53"/>
      <c r="LM764" s="53"/>
      <c r="LN764" s="53"/>
      <c r="LO764" s="53"/>
      <c r="LP764" s="53"/>
      <c r="LQ764" s="53"/>
      <c r="LR764" s="53"/>
      <c r="LS764" s="53"/>
      <c r="LT764" s="53"/>
      <c r="LU764" s="53"/>
      <c r="LV764" s="53"/>
      <c r="LW764" s="53"/>
      <c r="LX764" s="53"/>
      <c r="LY764" s="53"/>
      <c r="LZ764" s="53"/>
      <c r="MA764" s="53"/>
      <c r="MB764" s="53"/>
      <c r="MC764" s="53"/>
      <c r="MD764" s="53"/>
      <c r="ME764" s="53"/>
      <c r="MF764" s="53"/>
      <c r="MG764" s="53"/>
      <c r="MH764" s="53"/>
      <c r="MI764" s="53"/>
      <c r="MJ764" s="53"/>
      <c r="MK764" s="53"/>
      <c r="ML764" s="53"/>
      <c r="MM764" s="53"/>
      <c r="MN764" s="53"/>
      <c r="MO764" s="53"/>
      <c r="MP764" s="53"/>
      <c r="MQ764" s="53"/>
      <c r="MR764" s="53"/>
      <c r="MS764" s="53"/>
      <c r="MT764" s="53"/>
      <c r="MU764" s="53"/>
      <c r="MV764" s="53"/>
      <c r="MW764" s="53"/>
      <c r="MX764" s="53"/>
      <c r="MY764" s="53"/>
      <c r="MZ764" s="53"/>
      <c r="NA764" s="53"/>
      <c r="NB764" s="53"/>
      <c r="NC764" s="53"/>
      <c r="ND764" s="53"/>
      <c r="NE764" s="53"/>
      <c r="NF764" s="53"/>
      <c r="NG764" s="53"/>
      <c r="NH764" s="53"/>
      <c r="NI764" s="53"/>
      <c r="NJ764" s="53"/>
      <c r="NK764" s="53"/>
      <c r="NL764" s="53"/>
      <c r="NM764" s="53"/>
      <c r="NN764" s="53"/>
      <c r="NO764" s="53"/>
      <c r="NP764" s="53"/>
      <c r="NQ764" s="53"/>
      <c r="NR764" s="53"/>
      <c r="NS764" s="53"/>
      <c r="NT764" s="53"/>
      <c r="NU764" s="53"/>
      <c r="NV764" s="53"/>
      <c r="NW764" s="53"/>
      <c r="NX764" s="53"/>
      <c r="NY764" s="53"/>
      <c r="NZ764" s="53"/>
      <c r="OA764" s="53"/>
      <c r="OB764" s="53"/>
      <c r="OC764" s="53"/>
      <c r="OD764" s="53"/>
      <c r="OE764" s="53"/>
      <c r="OF764" s="53"/>
      <c r="OG764" s="53"/>
      <c r="OH764" s="53"/>
      <c r="OI764" s="53"/>
      <c r="OJ764" s="53"/>
      <c r="OK764" s="53"/>
      <c r="OL764" s="53"/>
      <c r="OM764" s="53"/>
      <c r="ON764" s="53"/>
      <c r="OO764" s="53"/>
      <c r="OP764" s="53"/>
      <c r="OQ764" s="53"/>
      <c r="OR764" s="53"/>
      <c r="OS764" s="53"/>
      <c r="OT764" s="53"/>
      <c r="OU764" s="53"/>
      <c r="OV764" s="53"/>
      <c r="OW764" s="53"/>
      <c r="OX764" s="53"/>
      <c r="OY764" s="53"/>
      <c r="OZ764" s="53"/>
      <c r="PA764" s="53"/>
      <c r="PB764" s="53"/>
      <c r="PC764" s="53"/>
      <c r="PD764" s="53"/>
      <c r="PE764" s="53"/>
      <c r="PF764" s="53"/>
      <c r="PG764" s="53"/>
      <c r="PH764" s="53"/>
      <c r="PI764" s="53"/>
      <c r="PJ764" s="53"/>
      <c r="PK764" s="53"/>
      <c r="PL764" s="53"/>
      <c r="PM764" s="53"/>
      <c r="PN764" s="53"/>
      <c r="PO764" s="53"/>
      <c r="PP764" s="53"/>
      <c r="PQ764" s="53"/>
      <c r="PR764" s="53"/>
      <c r="PS764" s="53"/>
      <c r="PT764" s="53"/>
      <c r="PU764" s="53"/>
      <c r="PV764" s="53"/>
      <c r="PW764" s="53"/>
      <c r="PX764" s="53"/>
      <c r="PY764" s="53"/>
      <c r="PZ764" s="53"/>
      <c r="QA764" s="53"/>
      <c r="QB764" s="53"/>
      <c r="QC764" s="53"/>
      <c r="QD764" s="53"/>
      <c r="QE764" s="53"/>
      <c r="QF764" s="53"/>
      <c r="QG764" s="53"/>
      <c r="QH764" s="53"/>
      <c r="QI764" s="53"/>
      <c r="QJ764" s="53"/>
      <c r="QK764" s="53"/>
      <c r="QL764" s="53"/>
      <c r="QM764" s="53"/>
      <c r="QN764" s="53"/>
      <c r="QO764" s="53"/>
      <c r="QP764" s="53"/>
      <c r="QQ764" s="53"/>
      <c r="QR764" s="53"/>
      <c r="QS764" s="53"/>
      <c r="QT764" s="53"/>
      <c r="QU764" s="53"/>
      <c r="QV764" s="53"/>
      <c r="QW764" s="53"/>
      <c r="QX764" s="53"/>
      <c r="QY764" s="53"/>
      <c r="QZ764" s="53"/>
      <c r="RA764" s="53"/>
      <c r="RB764" s="53"/>
      <c r="RC764" s="53"/>
      <c r="RD764" s="53"/>
      <c r="RE764" s="53"/>
      <c r="RF764" s="53"/>
      <c r="RG764" s="53"/>
      <c r="RH764" s="53"/>
      <c r="RI764" s="53"/>
      <c r="RJ764" s="53"/>
      <c r="RK764" s="53"/>
      <c r="RL764" s="53"/>
      <c r="RM764" s="53"/>
      <c r="RN764" s="53"/>
      <c r="RO764" s="53"/>
      <c r="RP764" s="53"/>
      <c r="RQ764" s="53"/>
      <c r="RR764" s="53"/>
      <c r="RS764" s="53"/>
      <c r="RT764" s="53"/>
      <c r="RU764" s="53"/>
      <c r="RV764" s="53"/>
      <c r="RW764" s="53"/>
      <c r="RX764" s="53"/>
      <c r="RY764" s="53"/>
      <c r="RZ764" s="53"/>
      <c r="SA764" s="53"/>
      <c r="SB764" s="53"/>
      <c r="SC764" s="53"/>
      <c r="SD764" s="53"/>
      <c r="SE764" s="53"/>
      <c r="SF764" s="53"/>
      <c r="SG764" s="53"/>
      <c r="SH764" s="53"/>
      <c r="SI764" s="53"/>
      <c r="SJ764" s="53"/>
      <c r="SK764" s="53"/>
      <c r="SL764" s="53"/>
      <c r="SM764" s="53"/>
      <c r="SN764" s="53"/>
      <c r="SO764" s="53"/>
      <c r="SP764" s="53"/>
      <c r="SQ764" s="53"/>
      <c r="SR764" s="53"/>
      <c r="SS764" s="53"/>
      <c r="ST764" s="53"/>
      <c r="SU764" s="53"/>
      <c r="SV764" s="53"/>
      <c r="SW764" s="53"/>
      <c r="SX764" s="53"/>
      <c r="SY764" s="53"/>
      <c r="SZ764" s="53"/>
      <c r="TA764" s="53"/>
      <c r="TB764" s="53"/>
      <c r="TC764" s="53"/>
      <c r="TD764" s="53"/>
      <c r="TE764" s="53"/>
      <c r="TF764" s="53"/>
      <c r="TG764" s="53"/>
      <c r="TH764" s="53"/>
      <c r="TI764" s="53"/>
      <c r="TJ764" s="53"/>
      <c r="TK764" s="53"/>
      <c r="TL764" s="53"/>
      <c r="TM764" s="53"/>
      <c r="TN764" s="53"/>
      <c r="TO764" s="53"/>
      <c r="TP764" s="53"/>
      <c r="TQ764" s="53"/>
      <c r="TR764" s="53"/>
      <c r="TS764" s="53"/>
      <c r="TT764" s="53"/>
      <c r="TU764" s="53"/>
      <c r="TV764" s="53"/>
      <c r="TW764" s="53"/>
      <c r="TX764" s="53"/>
      <c r="TY764" s="53"/>
      <c r="TZ764" s="53"/>
      <c r="UA764" s="53"/>
      <c r="UB764" s="53"/>
      <c r="UC764" s="53"/>
      <c r="UD764" s="53"/>
      <c r="UE764" s="53"/>
      <c r="UF764" s="53"/>
      <c r="UG764" s="53"/>
    </row>
    <row r="765" spans="12:553" s="19" customFormat="1" ht="15.75" customHeight="1" x14ac:dyDescent="0.2">
      <c r="L765" s="66"/>
      <c r="M765" s="66"/>
      <c r="N765" s="52"/>
      <c r="O765" s="53"/>
      <c r="P765" s="53"/>
      <c r="Q765" s="53"/>
      <c r="R765" s="53"/>
      <c r="S765" s="53"/>
      <c r="T765" s="53"/>
      <c r="U765" s="53"/>
      <c r="V765" s="53"/>
      <c r="W765" s="53"/>
      <c r="X765" s="53"/>
      <c r="Y765" s="53"/>
      <c r="Z765" s="53"/>
      <c r="AA765" s="53"/>
      <c r="AB765" s="53"/>
      <c r="AC765" s="53"/>
      <c r="AD765" s="53"/>
      <c r="AE765" s="53"/>
      <c r="AF765" s="53"/>
      <c r="AG765" s="53"/>
      <c r="AH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c r="BM765" s="53"/>
      <c r="BN765" s="53"/>
      <c r="BO765" s="53"/>
      <c r="BP765" s="53"/>
      <c r="BQ765" s="53"/>
      <c r="BR765" s="53"/>
      <c r="BS765" s="53"/>
      <c r="BT765" s="53"/>
      <c r="BU765" s="53"/>
      <c r="BV765" s="53"/>
      <c r="BW765" s="53"/>
      <c r="BX765" s="53"/>
      <c r="BY765" s="53"/>
      <c r="BZ765" s="53"/>
      <c r="CA765" s="53"/>
      <c r="CB765" s="53"/>
      <c r="CC765" s="53"/>
      <c r="CD765" s="53"/>
      <c r="CE765" s="53"/>
      <c r="CF765" s="53"/>
      <c r="CG765" s="53"/>
      <c r="CH765" s="53"/>
      <c r="CI765" s="53"/>
      <c r="CJ765" s="53"/>
      <c r="CK765" s="53"/>
      <c r="CL765" s="53"/>
      <c r="CM765" s="53"/>
      <c r="CN765" s="53"/>
      <c r="CO765" s="53"/>
      <c r="CP765" s="53"/>
      <c r="CQ765" s="53"/>
      <c r="CR765" s="53"/>
      <c r="CS765" s="53"/>
      <c r="CT765" s="53"/>
      <c r="CU765" s="53"/>
      <c r="CV765" s="53"/>
      <c r="CW765" s="53"/>
      <c r="CX765" s="53"/>
      <c r="CY765" s="53"/>
      <c r="CZ765" s="53"/>
      <c r="DA765" s="53"/>
      <c r="DB765" s="53"/>
      <c r="DC765" s="53"/>
      <c r="DD765" s="53"/>
      <c r="DE765" s="53"/>
      <c r="DF765" s="53"/>
      <c r="DG765" s="53"/>
      <c r="DH765" s="53"/>
      <c r="DI765" s="53"/>
      <c r="DJ765" s="53"/>
      <c r="DK765" s="53"/>
      <c r="DL765" s="53"/>
      <c r="DM765" s="53"/>
      <c r="DN765" s="53"/>
      <c r="DO765" s="53"/>
      <c r="DP765" s="53"/>
      <c r="DQ765" s="53"/>
      <c r="DR765" s="53"/>
      <c r="DS765" s="53"/>
      <c r="DT765" s="53"/>
      <c r="DU765" s="53"/>
      <c r="DV765" s="53"/>
      <c r="DW765" s="53"/>
      <c r="DX765" s="53"/>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3"/>
      <c r="FK765" s="53"/>
      <c r="FL765" s="53"/>
      <c r="FM765" s="53"/>
      <c r="FN765" s="53"/>
      <c r="FO765" s="53"/>
      <c r="FP765" s="53"/>
      <c r="FQ765" s="53"/>
      <c r="FR765" s="53"/>
      <c r="FS765" s="53"/>
      <c r="FT765" s="53"/>
      <c r="FU765" s="53"/>
      <c r="FV765" s="53"/>
      <c r="FW765" s="53"/>
      <c r="FX765" s="53"/>
      <c r="FY765" s="53"/>
      <c r="FZ765" s="53"/>
      <c r="GA765" s="53"/>
      <c r="GB765" s="53"/>
      <c r="GC765" s="53"/>
      <c r="GD765" s="53"/>
      <c r="GE765" s="53"/>
      <c r="GF765" s="53"/>
      <c r="GG765" s="53"/>
      <c r="GH765" s="53"/>
      <c r="GI765" s="53"/>
      <c r="GJ765" s="53"/>
      <c r="GK765" s="53"/>
      <c r="GL765" s="53"/>
      <c r="GM765" s="53"/>
      <c r="GN765" s="53"/>
      <c r="GO765" s="53"/>
      <c r="GP765" s="53"/>
      <c r="GQ765" s="53"/>
      <c r="GR765" s="53"/>
      <c r="GS765" s="53"/>
      <c r="GT765" s="53"/>
      <c r="GU765" s="53"/>
      <c r="GV765" s="53"/>
      <c r="GW765" s="53"/>
      <c r="GX765" s="53"/>
      <c r="GY765" s="53"/>
      <c r="GZ765" s="53"/>
      <c r="HA765" s="53"/>
      <c r="HB765" s="53"/>
      <c r="HC765" s="53"/>
      <c r="HD765" s="53"/>
      <c r="HE765" s="53"/>
      <c r="HF765" s="53"/>
      <c r="HG765" s="53"/>
      <c r="HH765" s="53"/>
      <c r="HI765" s="53"/>
      <c r="HJ765" s="53"/>
      <c r="HK765" s="53"/>
      <c r="HL765" s="53"/>
      <c r="HM765" s="53"/>
      <c r="HN765" s="53"/>
      <c r="HO765" s="53"/>
      <c r="HP765" s="53"/>
      <c r="HQ765" s="53"/>
      <c r="HR765" s="53"/>
      <c r="HS765" s="53"/>
      <c r="HT765" s="53"/>
      <c r="HU765" s="53"/>
      <c r="HV765" s="53"/>
      <c r="HW765" s="53"/>
      <c r="HX765" s="53"/>
      <c r="HY765" s="53"/>
      <c r="HZ765" s="53"/>
      <c r="IA765" s="53"/>
      <c r="IB765" s="53"/>
      <c r="IC765" s="53"/>
      <c r="ID765" s="53"/>
      <c r="IE765" s="53"/>
      <c r="IF765" s="53"/>
      <c r="IG765" s="53"/>
      <c r="IH765" s="53"/>
      <c r="II765" s="53"/>
      <c r="IJ765" s="53"/>
      <c r="IK765" s="53"/>
      <c r="IL765" s="53"/>
      <c r="IM765" s="53"/>
      <c r="IN765" s="53"/>
      <c r="IO765" s="53"/>
      <c r="IP765" s="53"/>
      <c r="IQ765" s="53"/>
      <c r="IR765" s="53"/>
      <c r="IS765" s="53"/>
      <c r="IT765" s="53"/>
      <c r="IU765" s="53"/>
      <c r="IV765" s="53"/>
      <c r="IW765" s="53"/>
      <c r="IX765" s="53"/>
      <c r="IY765" s="53"/>
      <c r="IZ765" s="53"/>
      <c r="JA765" s="53"/>
      <c r="JB765" s="53"/>
      <c r="JC765" s="53"/>
      <c r="JD765" s="53"/>
      <c r="JE765" s="53"/>
      <c r="JF765" s="53"/>
      <c r="JG765" s="53"/>
      <c r="JH765" s="53"/>
      <c r="JI765" s="53"/>
      <c r="JJ765" s="53"/>
      <c r="JK765" s="53"/>
      <c r="JL765" s="53"/>
      <c r="JM765" s="53"/>
      <c r="JN765" s="53"/>
      <c r="JO765" s="53"/>
      <c r="JP765" s="53"/>
      <c r="JQ765" s="53"/>
      <c r="JR765" s="53"/>
      <c r="JS765" s="53"/>
      <c r="JT765" s="53"/>
      <c r="JU765" s="53"/>
      <c r="JV765" s="53"/>
      <c r="JW765" s="53"/>
      <c r="JX765" s="53"/>
      <c r="JY765" s="53"/>
      <c r="JZ765" s="53"/>
      <c r="KA765" s="53"/>
      <c r="KB765" s="53"/>
      <c r="KC765" s="53"/>
      <c r="KD765" s="53"/>
      <c r="KE765" s="53"/>
      <c r="KF765" s="53"/>
      <c r="KG765" s="53"/>
      <c r="KH765" s="53"/>
      <c r="KI765" s="53"/>
      <c r="KJ765" s="53"/>
      <c r="KK765" s="53"/>
      <c r="KL765" s="53"/>
      <c r="KM765" s="53"/>
      <c r="KN765" s="53"/>
      <c r="KO765" s="53"/>
      <c r="KP765" s="53"/>
      <c r="KQ765" s="53"/>
      <c r="KR765" s="53"/>
      <c r="KS765" s="53"/>
      <c r="KT765" s="53"/>
      <c r="KU765" s="53"/>
      <c r="KV765" s="53"/>
      <c r="KW765" s="53"/>
      <c r="KX765" s="53"/>
      <c r="KY765" s="53"/>
      <c r="KZ765" s="53"/>
      <c r="LA765" s="53"/>
      <c r="LB765" s="53"/>
      <c r="LC765" s="53"/>
      <c r="LD765" s="53"/>
      <c r="LE765" s="53"/>
      <c r="LF765" s="53"/>
      <c r="LG765" s="53"/>
      <c r="LH765" s="53"/>
      <c r="LI765" s="53"/>
      <c r="LJ765" s="53"/>
      <c r="LK765" s="53"/>
      <c r="LL765" s="53"/>
      <c r="LM765" s="53"/>
      <c r="LN765" s="53"/>
      <c r="LO765" s="53"/>
      <c r="LP765" s="53"/>
      <c r="LQ765" s="53"/>
      <c r="LR765" s="53"/>
      <c r="LS765" s="53"/>
      <c r="LT765" s="53"/>
      <c r="LU765" s="53"/>
      <c r="LV765" s="53"/>
      <c r="LW765" s="53"/>
      <c r="LX765" s="53"/>
      <c r="LY765" s="53"/>
      <c r="LZ765" s="53"/>
      <c r="MA765" s="53"/>
      <c r="MB765" s="53"/>
      <c r="MC765" s="53"/>
      <c r="MD765" s="53"/>
      <c r="ME765" s="53"/>
      <c r="MF765" s="53"/>
      <c r="MG765" s="53"/>
      <c r="MH765" s="53"/>
      <c r="MI765" s="53"/>
      <c r="MJ765" s="53"/>
      <c r="MK765" s="53"/>
      <c r="ML765" s="53"/>
      <c r="MM765" s="53"/>
      <c r="MN765" s="53"/>
      <c r="MO765" s="53"/>
      <c r="MP765" s="53"/>
      <c r="MQ765" s="53"/>
      <c r="MR765" s="53"/>
      <c r="MS765" s="53"/>
      <c r="MT765" s="53"/>
      <c r="MU765" s="53"/>
      <c r="MV765" s="53"/>
      <c r="MW765" s="53"/>
      <c r="MX765" s="53"/>
      <c r="MY765" s="53"/>
      <c r="MZ765" s="53"/>
      <c r="NA765" s="53"/>
      <c r="NB765" s="53"/>
      <c r="NC765" s="53"/>
      <c r="ND765" s="53"/>
      <c r="NE765" s="53"/>
      <c r="NF765" s="53"/>
      <c r="NG765" s="53"/>
      <c r="NH765" s="53"/>
      <c r="NI765" s="53"/>
      <c r="NJ765" s="53"/>
      <c r="NK765" s="53"/>
      <c r="NL765" s="53"/>
      <c r="NM765" s="53"/>
      <c r="NN765" s="53"/>
      <c r="NO765" s="53"/>
      <c r="NP765" s="53"/>
      <c r="NQ765" s="53"/>
      <c r="NR765" s="53"/>
      <c r="NS765" s="53"/>
      <c r="NT765" s="53"/>
      <c r="NU765" s="53"/>
      <c r="NV765" s="53"/>
      <c r="NW765" s="53"/>
      <c r="NX765" s="53"/>
      <c r="NY765" s="53"/>
      <c r="NZ765" s="53"/>
      <c r="OA765" s="53"/>
      <c r="OB765" s="53"/>
      <c r="OC765" s="53"/>
      <c r="OD765" s="53"/>
      <c r="OE765" s="53"/>
      <c r="OF765" s="53"/>
      <c r="OG765" s="53"/>
      <c r="OH765" s="53"/>
      <c r="OI765" s="53"/>
      <c r="OJ765" s="53"/>
      <c r="OK765" s="53"/>
      <c r="OL765" s="53"/>
      <c r="OM765" s="53"/>
      <c r="ON765" s="53"/>
      <c r="OO765" s="53"/>
      <c r="OP765" s="53"/>
      <c r="OQ765" s="53"/>
      <c r="OR765" s="53"/>
      <c r="OS765" s="53"/>
      <c r="OT765" s="53"/>
      <c r="OU765" s="53"/>
      <c r="OV765" s="53"/>
      <c r="OW765" s="53"/>
      <c r="OX765" s="53"/>
      <c r="OY765" s="53"/>
      <c r="OZ765" s="53"/>
      <c r="PA765" s="53"/>
      <c r="PB765" s="53"/>
      <c r="PC765" s="53"/>
      <c r="PD765" s="53"/>
      <c r="PE765" s="53"/>
      <c r="PF765" s="53"/>
      <c r="PG765" s="53"/>
      <c r="PH765" s="53"/>
      <c r="PI765" s="53"/>
      <c r="PJ765" s="53"/>
      <c r="PK765" s="53"/>
      <c r="PL765" s="53"/>
      <c r="PM765" s="53"/>
      <c r="PN765" s="53"/>
      <c r="PO765" s="53"/>
      <c r="PP765" s="53"/>
      <c r="PQ765" s="53"/>
      <c r="PR765" s="53"/>
      <c r="PS765" s="53"/>
      <c r="PT765" s="53"/>
      <c r="PU765" s="53"/>
      <c r="PV765" s="53"/>
      <c r="PW765" s="53"/>
      <c r="PX765" s="53"/>
      <c r="PY765" s="53"/>
      <c r="PZ765" s="53"/>
      <c r="QA765" s="53"/>
      <c r="QB765" s="53"/>
      <c r="QC765" s="53"/>
      <c r="QD765" s="53"/>
      <c r="QE765" s="53"/>
      <c r="QF765" s="53"/>
      <c r="QG765" s="53"/>
      <c r="QH765" s="53"/>
      <c r="QI765" s="53"/>
      <c r="QJ765" s="53"/>
      <c r="QK765" s="53"/>
      <c r="QL765" s="53"/>
      <c r="QM765" s="53"/>
      <c r="QN765" s="53"/>
      <c r="QO765" s="53"/>
      <c r="QP765" s="53"/>
      <c r="QQ765" s="53"/>
      <c r="QR765" s="53"/>
      <c r="QS765" s="53"/>
      <c r="QT765" s="53"/>
      <c r="QU765" s="53"/>
      <c r="QV765" s="53"/>
      <c r="QW765" s="53"/>
      <c r="QX765" s="53"/>
      <c r="QY765" s="53"/>
      <c r="QZ765" s="53"/>
      <c r="RA765" s="53"/>
      <c r="RB765" s="53"/>
      <c r="RC765" s="53"/>
      <c r="RD765" s="53"/>
      <c r="RE765" s="53"/>
      <c r="RF765" s="53"/>
      <c r="RG765" s="53"/>
      <c r="RH765" s="53"/>
      <c r="RI765" s="53"/>
      <c r="RJ765" s="53"/>
      <c r="RK765" s="53"/>
      <c r="RL765" s="53"/>
      <c r="RM765" s="53"/>
      <c r="RN765" s="53"/>
      <c r="RO765" s="53"/>
      <c r="RP765" s="53"/>
      <c r="RQ765" s="53"/>
      <c r="RR765" s="53"/>
      <c r="RS765" s="53"/>
      <c r="RT765" s="53"/>
      <c r="RU765" s="53"/>
      <c r="RV765" s="53"/>
      <c r="RW765" s="53"/>
      <c r="RX765" s="53"/>
      <c r="RY765" s="53"/>
      <c r="RZ765" s="53"/>
      <c r="SA765" s="53"/>
      <c r="SB765" s="53"/>
      <c r="SC765" s="53"/>
      <c r="SD765" s="53"/>
      <c r="SE765" s="53"/>
      <c r="SF765" s="53"/>
      <c r="SG765" s="53"/>
      <c r="SH765" s="53"/>
      <c r="SI765" s="53"/>
      <c r="SJ765" s="53"/>
      <c r="SK765" s="53"/>
      <c r="SL765" s="53"/>
      <c r="SM765" s="53"/>
      <c r="SN765" s="53"/>
      <c r="SO765" s="53"/>
      <c r="SP765" s="53"/>
      <c r="SQ765" s="53"/>
      <c r="SR765" s="53"/>
      <c r="SS765" s="53"/>
      <c r="ST765" s="53"/>
      <c r="SU765" s="53"/>
      <c r="SV765" s="53"/>
      <c r="SW765" s="53"/>
      <c r="SX765" s="53"/>
      <c r="SY765" s="53"/>
      <c r="SZ765" s="53"/>
      <c r="TA765" s="53"/>
      <c r="TB765" s="53"/>
      <c r="TC765" s="53"/>
      <c r="TD765" s="53"/>
      <c r="TE765" s="53"/>
      <c r="TF765" s="53"/>
      <c r="TG765" s="53"/>
      <c r="TH765" s="53"/>
      <c r="TI765" s="53"/>
      <c r="TJ765" s="53"/>
      <c r="TK765" s="53"/>
      <c r="TL765" s="53"/>
      <c r="TM765" s="53"/>
      <c r="TN765" s="53"/>
      <c r="TO765" s="53"/>
      <c r="TP765" s="53"/>
      <c r="TQ765" s="53"/>
      <c r="TR765" s="53"/>
      <c r="TS765" s="53"/>
      <c r="TT765" s="53"/>
      <c r="TU765" s="53"/>
      <c r="TV765" s="53"/>
      <c r="TW765" s="53"/>
      <c r="TX765" s="53"/>
      <c r="TY765" s="53"/>
      <c r="TZ765" s="53"/>
      <c r="UA765" s="53"/>
      <c r="UB765" s="53"/>
      <c r="UC765" s="53"/>
      <c r="UD765" s="53"/>
      <c r="UE765" s="53"/>
      <c r="UF765" s="53"/>
      <c r="UG765" s="53"/>
    </row>
    <row r="766" spans="12:553" s="19" customFormat="1" ht="15.75" customHeight="1" x14ac:dyDescent="0.2">
      <c r="L766" s="66"/>
      <c r="M766" s="66"/>
      <c r="N766" s="52"/>
      <c r="O766" s="53"/>
      <c r="P766" s="53"/>
      <c r="Q766" s="53"/>
      <c r="R766" s="53"/>
      <c r="S766" s="53"/>
      <c r="T766" s="53"/>
      <c r="U766" s="53"/>
      <c r="V766" s="53"/>
      <c r="W766" s="53"/>
      <c r="X766" s="53"/>
      <c r="Y766" s="53"/>
      <c r="Z766" s="53"/>
      <c r="AA766" s="53"/>
      <c r="AB766" s="53"/>
      <c r="AC766" s="53"/>
      <c r="AD766" s="53"/>
      <c r="AE766" s="53"/>
      <c r="AF766" s="53"/>
      <c r="AG766" s="53"/>
      <c r="AH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c r="BM766" s="53"/>
      <c r="BN766" s="53"/>
      <c r="BO766" s="53"/>
      <c r="BP766" s="53"/>
      <c r="BQ766" s="53"/>
      <c r="BR766" s="53"/>
      <c r="BS766" s="53"/>
      <c r="BT766" s="53"/>
      <c r="BU766" s="53"/>
      <c r="BV766" s="53"/>
      <c r="BW766" s="53"/>
      <c r="BX766" s="53"/>
      <c r="BY766" s="53"/>
      <c r="BZ766" s="53"/>
      <c r="CA766" s="53"/>
      <c r="CB766" s="53"/>
      <c r="CC766" s="53"/>
      <c r="CD766" s="53"/>
      <c r="CE766" s="53"/>
      <c r="CF766" s="53"/>
      <c r="CG766" s="53"/>
      <c r="CH766" s="53"/>
      <c r="CI766" s="53"/>
      <c r="CJ766" s="53"/>
      <c r="CK766" s="53"/>
      <c r="CL766" s="53"/>
      <c r="CM766" s="53"/>
      <c r="CN766" s="53"/>
      <c r="CO766" s="53"/>
      <c r="CP766" s="53"/>
      <c r="CQ766" s="53"/>
      <c r="CR766" s="53"/>
      <c r="CS766" s="53"/>
      <c r="CT766" s="53"/>
      <c r="CU766" s="53"/>
      <c r="CV766" s="53"/>
      <c r="CW766" s="53"/>
      <c r="CX766" s="53"/>
      <c r="CY766" s="53"/>
      <c r="CZ766" s="53"/>
      <c r="DA766" s="53"/>
      <c r="DB766" s="53"/>
      <c r="DC766" s="53"/>
      <c r="DD766" s="53"/>
      <c r="DE766" s="53"/>
      <c r="DF766" s="53"/>
      <c r="DG766" s="53"/>
      <c r="DH766" s="53"/>
      <c r="DI766" s="53"/>
      <c r="DJ766" s="53"/>
      <c r="DK766" s="53"/>
      <c r="DL766" s="53"/>
      <c r="DM766" s="53"/>
      <c r="DN766" s="53"/>
      <c r="DO766" s="53"/>
      <c r="DP766" s="53"/>
      <c r="DQ766" s="53"/>
      <c r="DR766" s="53"/>
      <c r="DS766" s="53"/>
      <c r="DT766" s="53"/>
      <c r="DU766" s="53"/>
      <c r="DV766" s="53"/>
      <c r="DW766" s="53"/>
      <c r="DX766" s="53"/>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3"/>
      <c r="FK766" s="53"/>
      <c r="FL766" s="53"/>
      <c r="FM766" s="53"/>
      <c r="FN766" s="53"/>
      <c r="FO766" s="53"/>
      <c r="FP766" s="53"/>
      <c r="FQ766" s="53"/>
      <c r="FR766" s="53"/>
      <c r="FS766" s="53"/>
      <c r="FT766" s="53"/>
      <c r="FU766" s="53"/>
      <c r="FV766" s="53"/>
      <c r="FW766" s="53"/>
      <c r="FX766" s="53"/>
      <c r="FY766" s="53"/>
      <c r="FZ766" s="53"/>
      <c r="GA766" s="53"/>
      <c r="GB766" s="53"/>
      <c r="GC766" s="53"/>
      <c r="GD766" s="53"/>
      <c r="GE766" s="53"/>
      <c r="GF766" s="53"/>
      <c r="GG766" s="53"/>
      <c r="GH766" s="53"/>
      <c r="GI766" s="53"/>
      <c r="GJ766" s="53"/>
      <c r="GK766" s="53"/>
      <c r="GL766" s="53"/>
      <c r="GM766" s="53"/>
      <c r="GN766" s="53"/>
      <c r="GO766" s="53"/>
      <c r="GP766" s="53"/>
      <c r="GQ766" s="53"/>
      <c r="GR766" s="53"/>
      <c r="GS766" s="53"/>
      <c r="GT766" s="53"/>
      <c r="GU766" s="53"/>
      <c r="GV766" s="53"/>
      <c r="GW766" s="53"/>
      <c r="GX766" s="53"/>
      <c r="GY766" s="53"/>
      <c r="GZ766" s="53"/>
      <c r="HA766" s="53"/>
      <c r="HB766" s="53"/>
      <c r="HC766" s="53"/>
      <c r="HD766" s="53"/>
      <c r="HE766" s="53"/>
      <c r="HF766" s="53"/>
      <c r="HG766" s="53"/>
      <c r="HH766" s="53"/>
      <c r="HI766" s="53"/>
      <c r="HJ766" s="53"/>
      <c r="HK766" s="53"/>
      <c r="HL766" s="53"/>
      <c r="HM766" s="53"/>
      <c r="HN766" s="53"/>
      <c r="HO766" s="53"/>
      <c r="HP766" s="53"/>
      <c r="HQ766" s="53"/>
      <c r="HR766" s="53"/>
      <c r="HS766" s="53"/>
      <c r="HT766" s="53"/>
      <c r="HU766" s="53"/>
      <c r="HV766" s="53"/>
      <c r="HW766" s="53"/>
      <c r="HX766" s="53"/>
      <c r="HY766" s="53"/>
      <c r="HZ766" s="53"/>
      <c r="IA766" s="53"/>
      <c r="IB766" s="53"/>
      <c r="IC766" s="53"/>
      <c r="ID766" s="53"/>
      <c r="IE766" s="53"/>
      <c r="IF766" s="53"/>
      <c r="IG766" s="53"/>
      <c r="IH766" s="53"/>
      <c r="II766" s="53"/>
      <c r="IJ766" s="53"/>
      <c r="IK766" s="53"/>
      <c r="IL766" s="53"/>
      <c r="IM766" s="53"/>
      <c r="IN766" s="53"/>
      <c r="IO766" s="53"/>
      <c r="IP766" s="53"/>
      <c r="IQ766" s="53"/>
      <c r="IR766" s="53"/>
      <c r="IS766" s="53"/>
      <c r="IT766" s="53"/>
      <c r="IU766" s="53"/>
      <c r="IV766" s="53"/>
      <c r="IW766" s="53"/>
      <c r="IX766" s="53"/>
      <c r="IY766" s="53"/>
      <c r="IZ766" s="53"/>
      <c r="JA766" s="53"/>
      <c r="JB766" s="53"/>
      <c r="JC766" s="53"/>
      <c r="JD766" s="53"/>
      <c r="JE766" s="53"/>
      <c r="JF766" s="53"/>
      <c r="JG766" s="53"/>
      <c r="JH766" s="53"/>
      <c r="JI766" s="53"/>
      <c r="JJ766" s="53"/>
      <c r="JK766" s="53"/>
      <c r="JL766" s="53"/>
      <c r="JM766" s="53"/>
      <c r="JN766" s="53"/>
      <c r="JO766" s="53"/>
      <c r="JP766" s="53"/>
      <c r="JQ766" s="53"/>
      <c r="JR766" s="53"/>
      <c r="JS766" s="53"/>
      <c r="JT766" s="53"/>
      <c r="JU766" s="53"/>
      <c r="JV766" s="53"/>
      <c r="JW766" s="53"/>
      <c r="JX766" s="53"/>
      <c r="JY766" s="53"/>
      <c r="JZ766" s="53"/>
      <c r="KA766" s="53"/>
      <c r="KB766" s="53"/>
      <c r="KC766" s="53"/>
      <c r="KD766" s="53"/>
      <c r="KE766" s="53"/>
      <c r="KF766" s="53"/>
      <c r="KG766" s="53"/>
      <c r="KH766" s="53"/>
      <c r="KI766" s="53"/>
      <c r="KJ766" s="53"/>
      <c r="KK766" s="53"/>
      <c r="KL766" s="53"/>
      <c r="KM766" s="53"/>
      <c r="KN766" s="53"/>
      <c r="KO766" s="53"/>
      <c r="KP766" s="53"/>
      <c r="KQ766" s="53"/>
      <c r="KR766" s="53"/>
      <c r="KS766" s="53"/>
      <c r="KT766" s="53"/>
      <c r="KU766" s="53"/>
      <c r="KV766" s="53"/>
      <c r="KW766" s="53"/>
      <c r="KX766" s="53"/>
      <c r="KY766" s="53"/>
      <c r="KZ766" s="53"/>
      <c r="LA766" s="53"/>
      <c r="LB766" s="53"/>
      <c r="LC766" s="53"/>
      <c r="LD766" s="53"/>
      <c r="LE766" s="53"/>
      <c r="LF766" s="53"/>
      <c r="LG766" s="53"/>
      <c r="LH766" s="53"/>
      <c r="LI766" s="53"/>
      <c r="LJ766" s="53"/>
      <c r="LK766" s="53"/>
      <c r="LL766" s="53"/>
      <c r="LM766" s="53"/>
      <c r="LN766" s="53"/>
      <c r="LO766" s="53"/>
      <c r="LP766" s="53"/>
      <c r="LQ766" s="53"/>
      <c r="LR766" s="53"/>
      <c r="LS766" s="53"/>
      <c r="LT766" s="53"/>
      <c r="LU766" s="53"/>
      <c r="LV766" s="53"/>
      <c r="LW766" s="53"/>
      <c r="LX766" s="53"/>
      <c r="LY766" s="53"/>
      <c r="LZ766" s="53"/>
      <c r="MA766" s="53"/>
      <c r="MB766" s="53"/>
      <c r="MC766" s="53"/>
      <c r="MD766" s="53"/>
      <c r="ME766" s="53"/>
      <c r="MF766" s="53"/>
      <c r="MG766" s="53"/>
      <c r="MH766" s="53"/>
      <c r="MI766" s="53"/>
      <c r="MJ766" s="53"/>
      <c r="MK766" s="53"/>
      <c r="ML766" s="53"/>
      <c r="MM766" s="53"/>
      <c r="MN766" s="53"/>
      <c r="MO766" s="53"/>
      <c r="MP766" s="53"/>
      <c r="MQ766" s="53"/>
      <c r="MR766" s="53"/>
      <c r="MS766" s="53"/>
      <c r="MT766" s="53"/>
      <c r="MU766" s="53"/>
      <c r="MV766" s="53"/>
      <c r="MW766" s="53"/>
      <c r="MX766" s="53"/>
      <c r="MY766" s="53"/>
      <c r="MZ766" s="53"/>
      <c r="NA766" s="53"/>
      <c r="NB766" s="53"/>
      <c r="NC766" s="53"/>
      <c r="ND766" s="53"/>
      <c r="NE766" s="53"/>
      <c r="NF766" s="53"/>
      <c r="NG766" s="53"/>
      <c r="NH766" s="53"/>
      <c r="NI766" s="53"/>
      <c r="NJ766" s="53"/>
      <c r="NK766" s="53"/>
      <c r="NL766" s="53"/>
      <c r="NM766" s="53"/>
      <c r="NN766" s="53"/>
      <c r="NO766" s="53"/>
      <c r="NP766" s="53"/>
      <c r="NQ766" s="53"/>
      <c r="NR766" s="53"/>
      <c r="NS766" s="53"/>
      <c r="NT766" s="53"/>
      <c r="NU766" s="53"/>
      <c r="NV766" s="53"/>
      <c r="NW766" s="53"/>
      <c r="NX766" s="53"/>
      <c r="NY766" s="53"/>
      <c r="NZ766" s="53"/>
      <c r="OA766" s="53"/>
      <c r="OB766" s="53"/>
      <c r="OC766" s="53"/>
      <c r="OD766" s="53"/>
      <c r="OE766" s="53"/>
      <c r="OF766" s="53"/>
      <c r="OG766" s="53"/>
      <c r="OH766" s="53"/>
      <c r="OI766" s="53"/>
      <c r="OJ766" s="53"/>
      <c r="OK766" s="53"/>
      <c r="OL766" s="53"/>
      <c r="OM766" s="53"/>
      <c r="ON766" s="53"/>
      <c r="OO766" s="53"/>
      <c r="OP766" s="53"/>
      <c r="OQ766" s="53"/>
      <c r="OR766" s="53"/>
      <c r="OS766" s="53"/>
      <c r="OT766" s="53"/>
      <c r="OU766" s="53"/>
      <c r="OV766" s="53"/>
      <c r="OW766" s="53"/>
      <c r="OX766" s="53"/>
      <c r="OY766" s="53"/>
      <c r="OZ766" s="53"/>
      <c r="PA766" s="53"/>
      <c r="PB766" s="53"/>
      <c r="PC766" s="53"/>
      <c r="PD766" s="53"/>
      <c r="PE766" s="53"/>
      <c r="PF766" s="53"/>
      <c r="PG766" s="53"/>
      <c r="PH766" s="53"/>
      <c r="PI766" s="53"/>
      <c r="PJ766" s="53"/>
      <c r="PK766" s="53"/>
      <c r="PL766" s="53"/>
      <c r="PM766" s="53"/>
      <c r="PN766" s="53"/>
      <c r="PO766" s="53"/>
      <c r="PP766" s="53"/>
      <c r="PQ766" s="53"/>
      <c r="PR766" s="53"/>
      <c r="PS766" s="53"/>
      <c r="PT766" s="53"/>
      <c r="PU766" s="53"/>
      <c r="PV766" s="53"/>
      <c r="PW766" s="53"/>
      <c r="PX766" s="53"/>
      <c r="PY766" s="53"/>
      <c r="PZ766" s="53"/>
      <c r="QA766" s="53"/>
      <c r="QB766" s="53"/>
      <c r="QC766" s="53"/>
      <c r="QD766" s="53"/>
      <c r="QE766" s="53"/>
      <c r="QF766" s="53"/>
      <c r="QG766" s="53"/>
      <c r="QH766" s="53"/>
      <c r="QI766" s="53"/>
      <c r="QJ766" s="53"/>
      <c r="QK766" s="53"/>
      <c r="QL766" s="53"/>
      <c r="QM766" s="53"/>
      <c r="QN766" s="53"/>
      <c r="QO766" s="53"/>
      <c r="QP766" s="53"/>
      <c r="QQ766" s="53"/>
      <c r="QR766" s="53"/>
      <c r="QS766" s="53"/>
      <c r="QT766" s="53"/>
      <c r="QU766" s="53"/>
      <c r="QV766" s="53"/>
      <c r="QW766" s="53"/>
      <c r="QX766" s="53"/>
      <c r="QY766" s="53"/>
      <c r="QZ766" s="53"/>
      <c r="RA766" s="53"/>
      <c r="RB766" s="53"/>
      <c r="RC766" s="53"/>
      <c r="RD766" s="53"/>
      <c r="RE766" s="53"/>
      <c r="RF766" s="53"/>
      <c r="RG766" s="53"/>
      <c r="RH766" s="53"/>
      <c r="RI766" s="53"/>
      <c r="RJ766" s="53"/>
      <c r="RK766" s="53"/>
      <c r="RL766" s="53"/>
      <c r="RM766" s="53"/>
      <c r="RN766" s="53"/>
      <c r="RO766" s="53"/>
      <c r="RP766" s="53"/>
      <c r="RQ766" s="53"/>
      <c r="RR766" s="53"/>
      <c r="RS766" s="53"/>
      <c r="RT766" s="53"/>
      <c r="RU766" s="53"/>
      <c r="RV766" s="53"/>
      <c r="RW766" s="53"/>
      <c r="RX766" s="53"/>
      <c r="RY766" s="53"/>
      <c r="RZ766" s="53"/>
      <c r="SA766" s="53"/>
      <c r="SB766" s="53"/>
      <c r="SC766" s="53"/>
      <c r="SD766" s="53"/>
      <c r="SE766" s="53"/>
      <c r="SF766" s="53"/>
      <c r="SG766" s="53"/>
      <c r="SH766" s="53"/>
      <c r="SI766" s="53"/>
      <c r="SJ766" s="53"/>
      <c r="SK766" s="53"/>
      <c r="SL766" s="53"/>
      <c r="SM766" s="53"/>
      <c r="SN766" s="53"/>
      <c r="SO766" s="53"/>
      <c r="SP766" s="53"/>
      <c r="SQ766" s="53"/>
      <c r="SR766" s="53"/>
      <c r="SS766" s="53"/>
      <c r="ST766" s="53"/>
      <c r="SU766" s="53"/>
      <c r="SV766" s="53"/>
      <c r="SW766" s="53"/>
      <c r="SX766" s="53"/>
      <c r="SY766" s="53"/>
      <c r="SZ766" s="53"/>
      <c r="TA766" s="53"/>
      <c r="TB766" s="53"/>
      <c r="TC766" s="53"/>
      <c r="TD766" s="53"/>
      <c r="TE766" s="53"/>
      <c r="TF766" s="53"/>
      <c r="TG766" s="53"/>
      <c r="TH766" s="53"/>
      <c r="TI766" s="53"/>
      <c r="TJ766" s="53"/>
      <c r="TK766" s="53"/>
      <c r="TL766" s="53"/>
      <c r="TM766" s="53"/>
      <c r="TN766" s="53"/>
      <c r="TO766" s="53"/>
      <c r="TP766" s="53"/>
      <c r="TQ766" s="53"/>
      <c r="TR766" s="53"/>
      <c r="TS766" s="53"/>
      <c r="TT766" s="53"/>
      <c r="TU766" s="53"/>
      <c r="TV766" s="53"/>
      <c r="TW766" s="53"/>
      <c r="TX766" s="53"/>
      <c r="TY766" s="53"/>
      <c r="TZ766" s="53"/>
      <c r="UA766" s="53"/>
      <c r="UB766" s="53"/>
      <c r="UC766" s="53"/>
      <c r="UD766" s="53"/>
      <c r="UE766" s="53"/>
      <c r="UF766" s="53"/>
      <c r="UG766" s="53"/>
    </row>
    <row r="767" spans="12:553" s="19" customFormat="1" ht="15.75" customHeight="1" x14ac:dyDescent="0.2">
      <c r="L767" s="66"/>
      <c r="M767" s="66"/>
      <c r="N767" s="52"/>
      <c r="O767" s="53"/>
      <c r="P767" s="53"/>
      <c r="Q767" s="53"/>
      <c r="R767" s="53"/>
      <c r="S767" s="53"/>
      <c r="T767" s="53"/>
      <c r="U767" s="53"/>
      <c r="V767" s="53"/>
      <c r="W767" s="53"/>
      <c r="X767" s="53"/>
      <c r="Y767" s="53"/>
      <c r="Z767" s="53"/>
      <c r="AA767" s="53"/>
      <c r="AB767" s="53"/>
      <c r="AC767" s="53"/>
      <c r="AD767" s="53"/>
      <c r="AE767" s="53"/>
      <c r="AF767" s="53"/>
      <c r="AG767" s="53"/>
      <c r="AH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c r="BM767" s="53"/>
      <c r="BN767" s="53"/>
      <c r="BO767" s="53"/>
      <c r="BP767" s="53"/>
      <c r="BQ767" s="53"/>
      <c r="BR767" s="53"/>
      <c r="BS767" s="53"/>
      <c r="BT767" s="53"/>
      <c r="BU767" s="53"/>
      <c r="BV767" s="53"/>
      <c r="BW767" s="53"/>
      <c r="BX767" s="53"/>
      <c r="BY767" s="53"/>
      <c r="BZ767" s="53"/>
      <c r="CA767" s="53"/>
      <c r="CB767" s="53"/>
      <c r="CC767" s="53"/>
      <c r="CD767" s="53"/>
      <c r="CE767" s="53"/>
      <c r="CF767" s="53"/>
      <c r="CG767" s="53"/>
      <c r="CH767" s="53"/>
      <c r="CI767" s="53"/>
      <c r="CJ767" s="53"/>
      <c r="CK767" s="53"/>
      <c r="CL767" s="53"/>
      <c r="CM767" s="53"/>
      <c r="CN767" s="53"/>
      <c r="CO767" s="53"/>
      <c r="CP767" s="53"/>
      <c r="CQ767" s="53"/>
      <c r="CR767" s="53"/>
      <c r="CS767" s="53"/>
      <c r="CT767" s="53"/>
      <c r="CU767" s="53"/>
      <c r="CV767" s="53"/>
      <c r="CW767" s="53"/>
      <c r="CX767" s="53"/>
      <c r="CY767" s="53"/>
      <c r="CZ767" s="53"/>
      <c r="DA767" s="53"/>
      <c r="DB767" s="53"/>
      <c r="DC767" s="53"/>
      <c r="DD767" s="53"/>
      <c r="DE767" s="53"/>
      <c r="DF767" s="53"/>
      <c r="DG767" s="53"/>
      <c r="DH767" s="53"/>
      <c r="DI767" s="53"/>
      <c r="DJ767" s="53"/>
      <c r="DK767" s="53"/>
      <c r="DL767" s="53"/>
      <c r="DM767" s="53"/>
      <c r="DN767" s="53"/>
      <c r="DO767" s="53"/>
      <c r="DP767" s="53"/>
      <c r="DQ767" s="53"/>
      <c r="DR767" s="53"/>
      <c r="DS767" s="53"/>
      <c r="DT767" s="53"/>
      <c r="DU767" s="53"/>
      <c r="DV767" s="53"/>
      <c r="DW767" s="53"/>
      <c r="DX767" s="53"/>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3"/>
      <c r="FK767" s="53"/>
      <c r="FL767" s="53"/>
      <c r="FM767" s="53"/>
      <c r="FN767" s="53"/>
      <c r="FO767" s="53"/>
      <c r="FP767" s="53"/>
      <c r="FQ767" s="53"/>
      <c r="FR767" s="53"/>
      <c r="FS767" s="53"/>
      <c r="FT767" s="53"/>
      <c r="FU767" s="53"/>
      <c r="FV767" s="53"/>
      <c r="FW767" s="53"/>
      <c r="FX767" s="53"/>
      <c r="FY767" s="53"/>
      <c r="FZ767" s="53"/>
      <c r="GA767" s="53"/>
      <c r="GB767" s="53"/>
      <c r="GC767" s="53"/>
      <c r="GD767" s="53"/>
      <c r="GE767" s="53"/>
      <c r="GF767" s="53"/>
      <c r="GG767" s="53"/>
      <c r="GH767" s="53"/>
      <c r="GI767" s="53"/>
      <c r="GJ767" s="53"/>
      <c r="GK767" s="53"/>
      <c r="GL767" s="53"/>
      <c r="GM767" s="53"/>
      <c r="GN767" s="53"/>
      <c r="GO767" s="53"/>
      <c r="GP767" s="53"/>
      <c r="GQ767" s="53"/>
      <c r="GR767" s="53"/>
      <c r="GS767" s="53"/>
      <c r="GT767" s="53"/>
      <c r="GU767" s="53"/>
      <c r="GV767" s="53"/>
      <c r="GW767" s="53"/>
      <c r="GX767" s="53"/>
      <c r="GY767" s="53"/>
      <c r="GZ767" s="53"/>
      <c r="HA767" s="53"/>
      <c r="HB767" s="53"/>
      <c r="HC767" s="53"/>
      <c r="HD767" s="53"/>
      <c r="HE767" s="53"/>
      <c r="HF767" s="53"/>
      <c r="HG767" s="53"/>
      <c r="HH767" s="53"/>
      <c r="HI767" s="53"/>
      <c r="HJ767" s="53"/>
      <c r="HK767" s="53"/>
      <c r="HL767" s="53"/>
      <c r="HM767" s="53"/>
      <c r="HN767" s="53"/>
      <c r="HO767" s="53"/>
      <c r="HP767" s="53"/>
      <c r="HQ767" s="53"/>
      <c r="HR767" s="53"/>
      <c r="HS767" s="53"/>
      <c r="HT767" s="53"/>
      <c r="HU767" s="53"/>
      <c r="HV767" s="53"/>
      <c r="HW767" s="53"/>
      <c r="HX767" s="53"/>
      <c r="HY767" s="53"/>
      <c r="HZ767" s="53"/>
      <c r="IA767" s="53"/>
      <c r="IB767" s="53"/>
      <c r="IC767" s="53"/>
      <c r="ID767" s="53"/>
      <c r="IE767" s="53"/>
      <c r="IF767" s="53"/>
      <c r="IG767" s="53"/>
      <c r="IH767" s="53"/>
      <c r="II767" s="53"/>
      <c r="IJ767" s="53"/>
      <c r="IK767" s="53"/>
      <c r="IL767" s="53"/>
      <c r="IM767" s="53"/>
      <c r="IN767" s="53"/>
      <c r="IO767" s="53"/>
      <c r="IP767" s="53"/>
      <c r="IQ767" s="53"/>
      <c r="IR767" s="53"/>
      <c r="IS767" s="53"/>
      <c r="IT767" s="53"/>
      <c r="IU767" s="53"/>
      <c r="IV767" s="53"/>
      <c r="IW767" s="53"/>
      <c r="IX767" s="53"/>
      <c r="IY767" s="53"/>
      <c r="IZ767" s="53"/>
      <c r="JA767" s="53"/>
      <c r="JB767" s="53"/>
      <c r="JC767" s="53"/>
      <c r="JD767" s="53"/>
      <c r="JE767" s="53"/>
      <c r="JF767" s="53"/>
      <c r="JG767" s="53"/>
      <c r="JH767" s="53"/>
      <c r="JI767" s="53"/>
      <c r="JJ767" s="53"/>
      <c r="JK767" s="53"/>
      <c r="JL767" s="53"/>
      <c r="JM767" s="53"/>
      <c r="JN767" s="53"/>
      <c r="JO767" s="53"/>
      <c r="JP767" s="53"/>
      <c r="JQ767" s="53"/>
      <c r="JR767" s="53"/>
      <c r="JS767" s="53"/>
      <c r="JT767" s="53"/>
      <c r="JU767" s="53"/>
      <c r="JV767" s="53"/>
      <c r="JW767" s="53"/>
      <c r="JX767" s="53"/>
      <c r="JY767" s="53"/>
      <c r="JZ767" s="53"/>
      <c r="KA767" s="53"/>
      <c r="KB767" s="53"/>
      <c r="KC767" s="53"/>
      <c r="KD767" s="53"/>
      <c r="KE767" s="53"/>
      <c r="KF767" s="53"/>
      <c r="KG767" s="53"/>
      <c r="KH767" s="53"/>
      <c r="KI767" s="53"/>
      <c r="KJ767" s="53"/>
      <c r="KK767" s="53"/>
      <c r="KL767" s="53"/>
      <c r="KM767" s="53"/>
      <c r="KN767" s="53"/>
      <c r="KO767" s="53"/>
      <c r="KP767" s="53"/>
      <c r="KQ767" s="53"/>
      <c r="KR767" s="53"/>
      <c r="KS767" s="53"/>
      <c r="KT767" s="53"/>
      <c r="KU767" s="53"/>
      <c r="KV767" s="53"/>
      <c r="KW767" s="53"/>
      <c r="KX767" s="53"/>
      <c r="KY767" s="53"/>
      <c r="KZ767" s="53"/>
      <c r="LA767" s="53"/>
      <c r="LB767" s="53"/>
      <c r="LC767" s="53"/>
      <c r="LD767" s="53"/>
      <c r="LE767" s="53"/>
      <c r="LF767" s="53"/>
      <c r="LG767" s="53"/>
      <c r="LH767" s="53"/>
      <c r="LI767" s="53"/>
      <c r="LJ767" s="53"/>
      <c r="LK767" s="53"/>
      <c r="LL767" s="53"/>
      <c r="LM767" s="53"/>
      <c r="LN767" s="53"/>
      <c r="LO767" s="53"/>
      <c r="LP767" s="53"/>
      <c r="LQ767" s="53"/>
      <c r="LR767" s="53"/>
      <c r="LS767" s="53"/>
      <c r="LT767" s="53"/>
      <c r="LU767" s="53"/>
      <c r="LV767" s="53"/>
      <c r="LW767" s="53"/>
      <c r="LX767" s="53"/>
      <c r="LY767" s="53"/>
      <c r="LZ767" s="53"/>
      <c r="MA767" s="53"/>
      <c r="MB767" s="53"/>
      <c r="MC767" s="53"/>
      <c r="MD767" s="53"/>
      <c r="ME767" s="53"/>
      <c r="MF767" s="53"/>
      <c r="MG767" s="53"/>
      <c r="MH767" s="53"/>
      <c r="MI767" s="53"/>
      <c r="MJ767" s="53"/>
      <c r="MK767" s="53"/>
      <c r="ML767" s="53"/>
      <c r="MM767" s="53"/>
      <c r="MN767" s="53"/>
      <c r="MO767" s="53"/>
      <c r="MP767" s="53"/>
      <c r="MQ767" s="53"/>
      <c r="MR767" s="53"/>
      <c r="MS767" s="53"/>
      <c r="MT767" s="53"/>
      <c r="MU767" s="53"/>
      <c r="MV767" s="53"/>
      <c r="MW767" s="53"/>
      <c r="MX767" s="53"/>
      <c r="MY767" s="53"/>
      <c r="MZ767" s="53"/>
      <c r="NA767" s="53"/>
      <c r="NB767" s="53"/>
      <c r="NC767" s="53"/>
      <c r="ND767" s="53"/>
      <c r="NE767" s="53"/>
      <c r="NF767" s="53"/>
      <c r="NG767" s="53"/>
      <c r="NH767" s="53"/>
      <c r="NI767" s="53"/>
      <c r="NJ767" s="53"/>
      <c r="NK767" s="53"/>
      <c r="NL767" s="53"/>
      <c r="NM767" s="53"/>
      <c r="NN767" s="53"/>
      <c r="NO767" s="53"/>
      <c r="NP767" s="53"/>
      <c r="NQ767" s="53"/>
      <c r="NR767" s="53"/>
      <c r="NS767" s="53"/>
      <c r="NT767" s="53"/>
      <c r="NU767" s="53"/>
      <c r="NV767" s="53"/>
      <c r="NW767" s="53"/>
      <c r="NX767" s="53"/>
      <c r="NY767" s="53"/>
      <c r="NZ767" s="53"/>
      <c r="OA767" s="53"/>
      <c r="OB767" s="53"/>
      <c r="OC767" s="53"/>
      <c r="OD767" s="53"/>
      <c r="OE767" s="53"/>
      <c r="OF767" s="53"/>
      <c r="OG767" s="53"/>
      <c r="OH767" s="53"/>
      <c r="OI767" s="53"/>
      <c r="OJ767" s="53"/>
      <c r="OK767" s="53"/>
      <c r="OL767" s="53"/>
      <c r="OM767" s="53"/>
      <c r="ON767" s="53"/>
      <c r="OO767" s="53"/>
      <c r="OP767" s="53"/>
      <c r="OQ767" s="53"/>
      <c r="OR767" s="53"/>
      <c r="OS767" s="53"/>
      <c r="OT767" s="53"/>
      <c r="OU767" s="53"/>
      <c r="OV767" s="53"/>
      <c r="OW767" s="53"/>
      <c r="OX767" s="53"/>
      <c r="OY767" s="53"/>
      <c r="OZ767" s="53"/>
      <c r="PA767" s="53"/>
      <c r="PB767" s="53"/>
      <c r="PC767" s="53"/>
      <c r="PD767" s="53"/>
      <c r="PE767" s="53"/>
      <c r="PF767" s="53"/>
      <c r="PG767" s="53"/>
      <c r="PH767" s="53"/>
      <c r="PI767" s="53"/>
      <c r="PJ767" s="53"/>
      <c r="PK767" s="53"/>
      <c r="PL767" s="53"/>
      <c r="PM767" s="53"/>
      <c r="PN767" s="53"/>
      <c r="PO767" s="53"/>
      <c r="PP767" s="53"/>
      <c r="PQ767" s="53"/>
      <c r="PR767" s="53"/>
      <c r="PS767" s="53"/>
      <c r="PT767" s="53"/>
      <c r="PU767" s="53"/>
      <c r="PV767" s="53"/>
      <c r="PW767" s="53"/>
      <c r="PX767" s="53"/>
      <c r="PY767" s="53"/>
      <c r="PZ767" s="53"/>
      <c r="QA767" s="53"/>
      <c r="QB767" s="53"/>
      <c r="QC767" s="53"/>
      <c r="QD767" s="53"/>
      <c r="QE767" s="53"/>
      <c r="QF767" s="53"/>
      <c r="QG767" s="53"/>
      <c r="QH767" s="53"/>
      <c r="QI767" s="53"/>
      <c r="QJ767" s="53"/>
      <c r="QK767" s="53"/>
      <c r="QL767" s="53"/>
      <c r="QM767" s="53"/>
      <c r="QN767" s="53"/>
      <c r="QO767" s="53"/>
      <c r="QP767" s="53"/>
      <c r="QQ767" s="53"/>
      <c r="QR767" s="53"/>
      <c r="QS767" s="53"/>
      <c r="QT767" s="53"/>
      <c r="QU767" s="53"/>
      <c r="QV767" s="53"/>
      <c r="QW767" s="53"/>
      <c r="QX767" s="53"/>
      <c r="QY767" s="53"/>
      <c r="QZ767" s="53"/>
      <c r="RA767" s="53"/>
      <c r="RB767" s="53"/>
      <c r="RC767" s="53"/>
      <c r="RD767" s="53"/>
      <c r="RE767" s="53"/>
      <c r="RF767" s="53"/>
      <c r="RG767" s="53"/>
      <c r="RH767" s="53"/>
      <c r="RI767" s="53"/>
      <c r="RJ767" s="53"/>
      <c r="RK767" s="53"/>
      <c r="RL767" s="53"/>
      <c r="RM767" s="53"/>
      <c r="RN767" s="53"/>
      <c r="RO767" s="53"/>
      <c r="RP767" s="53"/>
      <c r="RQ767" s="53"/>
      <c r="RR767" s="53"/>
      <c r="RS767" s="53"/>
      <c r="RT767" s="53"/>
      <c r="RU767" s="53"/>
      <c r="RV767" s="53"/>
      <c r="RW767" s="53"/>
      <c r="RX767" s="53"/>
      <c r="RY767" s="53"/>
      <c r="RZ767" s="53"/>
      <c r="SA767" s="53"/>
      <c r="SB767" s="53"/>
      <c r="SC767" s="53"/>
      <c r="SD767" s="53"/>
      <c r="SE767" s="53"/>
      <c r="SF767" s="53"/>
      <c r="SG767" s="53"/>
      <c r="SH767" s="53"/>
      <c r="SI767" s="53"/>
      <c r="SJ767" s="53"/>
      <c r="SK767" s="53"/>
      <c r="SL767" s="53"/>
      <c r="SM767" s="53"/>
      <c r="SN767" s="53"/>
      <c r="SO767" s="53"/>
      <c r="SP767" s="53"/>
      <c r="SQ767" s="53"/>
      <c r="SR767" s="53"/>
      <c r="SS767" s="53"/>
      <c r="ST767" s="53"/>
      <c r="SU767" s="53"/>
      <c r="SV767" s="53"/>
      <c r="SW767" s="53"/>
      <c r="SX767" s="53"/>
      <c r="SY767" s="53"/>
      <c r="SZ767" s="53"/>
      <c r="TA767" s="53"/>
      <c r="TB767" s="53"/>
      <c r="TC767" s="53"/>
      <c r="TD767" s="53"/>
      <c r="TE767" s="53"/>
      <c r="TF767" s="53"/>
      <c r="TG767" s="53"/>
      <c r="TH767" s="53"/>
      <c r="TI767" s="53"/>
      <c r="TJ767" s="53"/>
      <c r="TK767" s="53"/>
      <c r="TL767" s="53"/>
      <c r="TM767" s="53"/>
      <c r="TN767" s="53"/>
      <c r="TO767" s="53"/>
      <c r="TP767" s="53"/>
      <c r="TQ767" s="53"/>
      <c r="TR767" s="53"/>
      <c r="TS767" s="53"/>
      <c r="TT767" s="53"/>
      <c r="TU767" s="53"/>
      <c r="TV767" s="53"/>
      <c r="TW767" s="53"/>
      <c r="TX767" s="53"/>
      <c r="TY767" s="53"/>
      <c r="TZ767" s="53"/>
      <c r="UA767" s="53"/>
      <c r="UB767" s="53"/>
      <c r="UC767" s="53"/>
      <c r="UD767" s="53"/>
      <c r="UE767" s="53"/>
      <c r="UF767" s="53"/>
      <c r="UG767" s="53"/>
    </row>
    <row r="768" spans="12:553" s="19" customFormat="1" ht="15.75" customHeight="1" x14ac:dyDescent="0.2">
      <c r="L768" s="66"/>
      <c r="M768" s="66"/>
      <c r="N768" s="52"/>
      <c r="O768" s="53"/>
      <c r="P768" s="53"/>
      <c r="Q768" s="53"/>
      <c r="R768" s="53"/>
      <c r="S768" s="53"/>
      <c r="T768" s="53"/>
      <c r="U768" s="53"/>
      <c r="V768" s="53"/>
      <c r="W768" s="53"/>
      <c r="X768" s="53"/>
      <c r="Y768" s="53"/>
      <c r="Z768" s="53"/>
      <c r="AA768" s="53"/>
      <c r="AB768" s="53"/>
      <c r="AC768" s="53"/>
      <c r="AD768" s="53"/>
      <c r="AE768" s="53"/>
      <c r="AF768" s="53"/>
      <c r="AG768" s="53"/>
      <c r="AH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c r="BM768" s="53"/>
      <c r="BN768" s="53"/>
      <c r="BO768" s="53"/>
      <c r="BP768" s="53"/>
      <c r="BQ768" s="53"/>
      <c r="BR768" s="53"/>
      <c r="BS768" s="53"/>
      <c r="BT768" s="53"/>
      <c r="BU768" s="53"/>
      <c r="BV768" s="53"/>
      <c r="BW768" s="53"/>
      <c r="BX768" s="53"/>
      <c r="BY768" s="53"/>
      <c r="BZ768" s="53"/>
      <c r="CA768" s="53"/>
      <c r="CB768" s="53"/>
      <c r="CC768" s="53"/>
      <c r="CD768" s="53"/>
      <c r="CE768" s="53"/>
      <c r="CF768" s="53"/>
      <c r="CG768" s="53"/>
      <c r="CH768" s="53"/>
      <c r="CI768" s="53"/>
      <c r="CJ768" s="53"/>
      <c r="CK768" s="53"/>
      <c r="CL768" s="53"/>
      <c r="CM768" s="53"/>
      <c r="CN768" s="53"/>
      <c r="CO768" s="53"/>
      <c r="CP768" s="53"/>
      <c r="CQ768" s="53"/>
      <c r="CR768" s="53"/>
      <c r="CS768" s="53"/>
      <c r="CT768" s="53"/>
      <c r="CU768" s="53"/>
      <c r="CV768" s="53"/>
      <c r="CW768" s="53"/>
      <c r="CX768" s="53"/>
      <c r="CY768" s="53"/>
      <c r="CZ768" s="53"/>
      <c r="DA768" s="53"/>
      <c r="DB768" s="53"/>
      <c r="DC768" s="53"/>
      <c r="DD768" s="53"/>
      <c r="DE768" s="53"/>
      <c r="DF768" s="53"/>
      <c r="DG768" s="53"/>
      <c r="DH768" s="53"/>
      <c r="DI768" s="53"/>
      <c r="DJ768" s="53"/>
      <c r="DK768" s="53"/>
      <c r="DL768" s="53"/>
      <c r="DM768" s="53"/>
      <c r="DN768" s="53"/>
      <c r="DO768" s="53"/>
      <c r="DP768" s="53"/>
      <c r="DQ768" s="53"/>
      <c r="DR768" s="53"/>
      <c r="DS768" s="53"/>
      <c r="DT768" s="53"/>
      <c r="DU768" s="53"/>
      <c r="DV768" s="53"/>
      <c r="DW768" s="53"/>
      <c r="DX768" s="53"/>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3"/>
      <c r="FK768" s="53"/>
      <c r="FL768" s="53"/>
      <c r="FM768" s="53"/>
      <c r="FN768" s="53"/>
      <c r="FO768" s="53"/>
      <c r="FP768" s="53"/>
      <c r="FQ768" s="53"/>
      <c r="FR768" s="53"/>
      <c r="FS768" s="53"/>
      <c r="FT768" s="53"/>
      <c r="FU768" s="53"/>
      <c r="FV768" s="53"/>
      <c r="FW768" s="53"/>
      <c r="FX768" s="53"/>
      <c r="FY768" s="53"/>
      <c r="FZ768" s="53"/>
      <c r="GA768" s="53"/>
      <c r="GB768" s="53"/>
      <c r="GC768" s="53"/>
      <c r="GD768" s="53"/>
      <c r="GE768" s="53"/>
      <c r="GF768" s="53"/>
      <c r="GG768" s="53"/>
      <c r="GH768" s="53"/>
      <c r="GI768" s="53"/>
      <c r="GJ768" s="53"/>
      <c r="GK768" s="53"/>
      <c r="GL768" s="53"/>
      <c r="GM768" s="53"/>
      <c r="GN768" s="53"/>
      <c r="GO768" s="53"/>
      <c r="GP768" s="53"/>
      <c r="GQ768" s="53"/>
      <c r="GR768" s="53"/>
      <c r="GS768" s="53"/>
      <c r="GT768" s="53"/>
      <c r="GU768" s="53"/>
      <c r="GV768" s="53"/>
      <c r="GW768" s="53"/>
      <c r="GX768" s="53"/>
      <c r="GY768" s="53"/>
      <c r="GZ768" s="53"/>
      <c r="HA768" s="53"/>
      <c r="HB768" s="53"/>
      <c r="HC768" s="53"/>
      <c r="HD768" s="53"/>
      <c r="HE768" s="53"/>
      <c r="HF768" s="53"/>
      <c r="HG768" s="53"/>
      <c r="HH768" s="53"/>
      <c r="HI768" s="53"/>
      <c r="HJ768" s="53"/>
      <c r="HK768" s="53"/>
      <c r="HL768" s="53"/>
      <c r="HM768" s="53"/>
      <c r="HN768" s="53"/>
      <c r="HO768" s="53"/>
      <c r="HP768" s="53"/>
      <c r="HQ768" s="53"/>
      <c r="HR768" s="53"/>
      <c r="HS768" s="53"/>
      <c r="HT768" s="53"/>
      <c r="HU768" s="53"/>
      <c r="HV768" s="53"/>
      <c r="HW768" s="53"/>
      <c r="HX768" s="53"/>
      <c r="HY768" s="53"/>
      <c r="HZ768" s="53"/>
      <c r="IA768" s="53"/>
      <c r="IB768" s="53"/>
      <c r="IC768" s="53"/>
      <c r="ID768" s="53"/>
      <c r="IE768" s="53"/>
      <c r="IF768" s="53"/>
      <c r="IG768" s="53"/>
      <c r="IH768" s="53"/>
      <c r="II768" s="53"/>
      <c r="IJ768" s="53"/>
      <c r="IK768" s="53"/>
      <c r="IL768" s="53"/>
      <c r="IM768" s="53"/>
      <c r="IN768" s="53"/>
      <c r="IO768" s="53"/>
      <c r="IP768" s="53"/>
      <c r="IQ768" s="53"/>
      <c r="IR768" s="53"/>
      <c r="IS768" s="53"/>
      <c r="IT768" s="53"/>
      <c r="IU768" s="53"/>
      <c r="IV768" s="53"/>
      <c r="IW768" s="53"/>
      <c r="IX768" s="53"/>
      <c r="IY768" s="53"/>
      <c r="IZ768" s="53"/>
      <c r="JA768" s="53"/>
      <c r="JB768" s="53"/>
      <c r="JC768" s="53"/>
      <c r="JD768" s="53"/>
      <c r="JE768" s="53"/>
      <c r="JF768" s="53"/>
      <c r="JG768" s="53"/>
      <c r="JH768" s="53"/>
      <c r="JI768" s="53"/>
      <c r="JJ768" s="53"/>
      <c r="JK768" s="53"/>
      <c r="JL768" s="53"/>
      <c r="JM768" s="53"/>
      <c r="JN768" s="53"/>
      <c r="JO768" s="53"/>
      <c r="JP768" s="53"/>
      <c r="JQ768" s="53"/>
      <c r="JR768" s="53"/>
      <c r="JS768" s="53"/>
      <c r="JT768" s="53"/>
      <c r="JU768" s="53"/>
      <c r="JV768" s="53"/>
      <c r="JW768" s="53"/>
      <c r="JX768" s="53"/>
      <c r="JY768" s="53"/>
      <c r="JZ768" s="53"/>
      <c r="KA768" s="53"/>
      <c r="KB768" s="53"/>
      <c r="KC768" s="53"/>
      <c r="KD768" s="53"/>
      <c r="KE768" s="53"/>
      <c r="KF768" s="53"/>
      <c r="KG768" s="53"/>
      <c r="KH768" s="53"/>
      <c r="KI768" s="53"/>
      <c r="KJ768" s="53"/>
      <c r="KK768" s="53"/>
      <c r="KL768" s="53"/>
      <c r="KM768" s="53"/>
      <c r="KN768" s="53"/>
      <c r="KO768" s="53"/>
      <c r="KP768" s="53"/>
      <c r="KQ768" s="53"/>
      <c r="KR768" s="53"/>
      <c r="KS768" s="53"/>
      <c r="KT768" s="53"/>
      <c r="KU768" s="53"/>
      <c r="KV768" s="53"/>
      <c r="KW768" s="53"/>
      <c r="KX768" s="53"/>
      <c r="KY768" s="53"/>
      <c r="KZ768" s="53"/>
      <c r="LA768" s="53"/>
      <c r="LB768" s="53"/>
      <c r="LC768" s="53"/>
      <c r="LD768" s="53"/>
      <c r="LE768" s="53"/>
      <c r="LF768" s="53"/>
      <c r="LG768" s="53"/>
      <c r="LH768" s="53"/>
      <c r="LI768" s="53"/>
      <c r="LJ768" s="53"/>
      <c r="LK768" s="53"/>
      <c r="LL768" s="53"/>
      <c r="LM768" s="53"/>
      <c r="LN768" s="53"/>
      <c r="LO768" s="53"/>
      <c r="LP768" s="53"/>
      <c r="LQ768" s="53"/>
      <c r="LR768" s="53"/>
      <c r="LS768" s="53"/>
      <c r="LT768" s="53"/>
      <c r="LU768" s="53"/>
      <c r="LV768" s="53"/>
      <c r="LW768" s="53"/>
      <c r="LX768" s="53"/>
      <c r="LY768" s="53"/>
      <c r="LZ768" s="53"/>
      <c r="MA768" s="53"/>
      <c r="MB768" s="53"/>
      <c r="MC768" s="53"/>
      <c r="MD768" s="53"/>
      <c r="ME768" s="53"/>
      <c r="MF768" s="53"/>
      <c r="MG768" s="53"/>
      <c r="MH768" s="53"/>
      <c r="MI768" s="53"/>
      <c r="MJ768" s="53"/>
      <c r="MK768" s="53"/>
      <c r="ML768" s="53"/>
      <c r="MM768" s="53"/>
      <c r="MN768" s="53"/>
      <c r="MO768" s="53"/>
      <c r="MP768" s="53"/>
      <c r="MQ768" s="53"/>
      <c r="MR768" s="53"/>
      <c r="MS768" s="53"/>
      <c r="MT768" s="53"/>
      <c r="MU768" s="53"/>
      <c r="MV768" s="53"/>
      <c r="MW768" s="53"/>
      <c r="MX768" s="53"/>
      <c r="MY768" s="53"/>
      <c r="MZ768" s="53"/>
      <c r="NA768" s="53"/>
      <c r="NB768" s="53"/>
      <c r="NC768" s="53"/>
      <c r="ND768" s="53"/>
      <c r="NE768" s="53"/>
      <c r="NF768" s="53"/>
      <c r="NG768" s="53"/>
      <c r="NH768" s="53"/>
      <c r="NI768" s="53"/>
      <c r="NJ768" s="53"/>
      <c r="NK768" s="53"/>
      <c r="NL768" s="53"/>
      <c r="NM768" s="53"/>
      <c r="NN768" s="53"/>
      <c r="NO768" s="53"/>
      <c r="NP768" s="53"/>
      <c r="NQ768" s="53"/>
      <c r="NR768" s="53"/>
      <c r="NS768" s="53"/>
      <c r="NT768" s="53"/>
      <c r="NU768" s="53"/>
      <c r="NV768" s="53"/>
      <c r="NW768" s="53"/>
      <c r="NX768" s="53"/>
      <c r="NY768" s="53"/>
      <c r="NZ768" s="53"/>
      <c r="OA768" s="53"/>
      <c r="OB768" s="53"/>
      <c r="OC768" s="53"/>
      <c r="OD768" s="53"/>
      <c r="OE768" s="53"/>
      <c r="OF768" s="53"/>
      <c r="OG768" s="53"/>
      <c r="OH768" s="53"/>
      <c r="OI768" s="53"/>
      <c r="OJ768" s="53"/>
      <c r="OK768" s="53"/>
      <c r="OL768" s="53"/>
      <c r="OM768" s="53"/>
      <c r="ON768" s="53"/>
      <c r="OO768" s="53"/>
      <c r="OP768" s="53"/>
      <c r="OQ768" s="53"/>
      <c r="OR768" s="53"/>
      <c r="OS768" s="53"/>
      <c r="OT768" s="53"/>
      <c r="OU768" s="53"/>
      <c r="OV768" s="53"/>
      <c r="OW768" s="53"/>
      <c r="OX768" s="53"/>
      <c r="OY768" s="53"/>
      <c r="OZ768" s="53"/>
      <c r="PA768" s="53"/>
      <c r="PB768" s="53"/>
      <c r="PC768" s="53"/>
      <c r="PD768" s="53"/>
      <c r="PE768" s="53"/>
      <c r="PF768" s="53"/>
      <c r="PG768" s="53"/>
      <c r="PH768" s="53"/>
      <c r="PI768" s="53"/>
      <c r="PJ768" s="53"/>
      <c r="PK768" s="53"/>
      <c r="PL768" s="53"/>
      <c r="PM768" s="53"/>
      <c r="PN768" s="53"/>
      <c r="PO768" s="53"/>
      <c r="PP768" s="53"/>
      <c r="PQ768" s="53"/>
      <c r="PR768" s="53"/>
      <c r="PS768" s="53"/>
      <c r="PT768" s="53"/>
      <c r="PU768" s="53"/>
      <c r="PV768" s="53"/>
      <c r="PW768" s="53"/>
      <c r="PX768" s="53"/>
      <c r="PY768" s="53"/>
      <c r="PZ768" s="53"/>
      <c r="QA768" s="53"/>
      <c r="QB768" s="53"/>
      <c r="QC768" s="53"/>
      <c r="QD768" s="53"/>
      <c r="QE768" s="53"/>
      <c r="QF768" s="53"/>
      <c r="QG768" s="53"/>
      <c r="QH768" s="53"/>
      <c r="QI768" s="53"/>
      <c r="QJ768" s="53"/>
      <c r="QK768" s="53"/>
      <c r="QL768" s="53"/>
      <c r="QM768" s="53"/>
      <c r="QN768" s="53"/>
      <c r="QO768" s="53"/>
      <c r="QP768" s="53"/>
      <c r="QQ768" s="53"/>
      <c r="QR768" s="53"/>
      <c r="QS768" s="53"/>
      <c r="QT768" s="53"/>
      <c r="QU768" s="53"/>
      <c r="QV768" s="53"/>
      <c r="QW768" s="53"/>
      <c r="QX768" s="53"/>
      <c r="QY768" s="53"/>
      <c r="QZ768" s="53"/>
      <c r="RA768" s="53"/>
      <c r="RB768" s="53"/>
      <c r="RC768" s="53"/>
      <c r="RD768" s="53"/>
      <c r="RE768" s="53"/>
      <c r="RF768" s="53"/>
      <c r="RG768" s="53"/>
      <c r="RH768" s="53"/>
      <c r="RI768" s="53"/>
      <c r="RJ768" s="53"/>
      <c r="RK768" s="53"/>
      <c r="RL768" s="53"/>
      <c r="RM768" s="53"/>
      <c r="RN768" s="53"/>
      <c r="RO768" s="53"/>
      <c r="RP768" s="53"/>
      <c r="RQ768" s="53"/>
      <c r="RR768" s="53"/>
      <c r="RS768" s="53"/>
      <c r="RT768" s="53"/>
      <c r="RU768" s="53"/>
      <c r="RV768" s="53"/>
      <c r="RW768" s="53"/>
      <c r="RX768" s="53"/>
      <c r="RY768" s="53"/>
      <c r="RZ768" s="53"/>
      <c r="SA768" s="53"/>
      <c r="SB768" s="53"/>
      <c r="SC768" s="53"/>
      <c r="SD768" s="53"/>
      <c r="SE768" s="53"/>
      <c r="SF768" s="53"/>
      <c r="SG768" s="53"/>
      <c r="SH768" s="53"/>
      <c r="SI768" s="53"/>
      <c r="SJ768" s="53"/>
      <c r="SK768" s="53"/>
      <c r="SL768" s="53"/>
      <c r="SM768" s="53"/>
      <c r="SN768" s="53"/>
      <c r="SO768" s="53"/>
      <c r="SP768" s="53"/>
      <c r="SQ768" s="53"/>
      <c r="SR768" s="53"/>
      <c r="SS768" s="53"/>
      <c r="ST768" s="53"/>
      <c r="SU768" s="53"/>
      <c r="SV768" s="53"/>
      <c r="SW768" s="53"/>
      <c r="SX768" s="53"/>
      <c r="SY768" s="53"/>
      <c r="SZ768" s="53"/>
      <c r="TA768" s="53"/>
      <c r="TB768" s="53"/>
      <c r="TC768" s="53"/>
      <c r="TD768" s="53"/>
      <c r="TE768" s="53"/>
      <c r="TF768" s="53"/>
      <c r="TG768" s="53"/>
      <c r="TH768" s="53"/>
      <c r="TI768" s="53"/>
      <c r="TJ768" s="53"/>
      <c r="TK768" s="53"/>
      <c r="TL768" s="53"/>
      <c r="TM768" s="53"/>
      <c r="TN768" s="53"/>
      <c r="TO768" s="53"/>
      <c r="TP768" s="53"/>
      <c r="TQ768" s="53"/>
      <c r="TR768" s="53"/>
      <c r="TS768" s="53"/>
      <c r="TT768" s="53"/>
      <c r="TU768" s="53"/>
      <c r="TV768" s="53"/>
      <c r="TW768" s="53"/>
      <c r="TX768" s="53"/>
      <c r="TY768" s="53"/>
      <c r="TZ768" s="53"/>
      <c r="UA768" s="53"/>
      <c r="UB768" s="53"/>
      <c r="UC768" s="53"/>
      <c r="UD768" s="53"/>
      <c r="UE768" s="53"/>
      <c r="UF768" s="53"/>
      <c r="UG768" s="53"/>
    </row>
    <row r="769" spans="12:553" s="19" customFormat="1" ht="15.75" customHeight="1" x14ac:dyDescent="0.2">
      <c r="L769" s="66"/>
      <c r="M769" s="66"/>
      <c r="N769" s="52"/>
      <c r="O769" s="53"/>
      <c r="P769" s="53"/>
      <c r="Q769" s="53"/>
      <c r="R769" s="53"/>
      <c r="S769" s="53"/>
      <c r="T769" s="53"/>
      <c r="U769" s="53"/>
      <c r="V769" s="53"/>
      <c r="W769" s="53"/>
      <c r="X769" s="53"/>
      <c r="Y769" s="53"/>
      <c r="Z769" s="53"/>
      <c r="AA769" s="53"/>
      <c r="AB769" s="53"/>
      <c r="AC769" s="53"/>
      <c r="AD769" s="53"/>
      <c r="AE769" s="53"/>
      <c r="AF769" s="53"/>
      <c r="AG769" s="53"/>
      <c r="AH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c r="BM769" s="53"/>
      <c r="BN769" s="53"/>
      <c r="BO769" s="53"/>
      <c r="BP769" s="53"/>
      <c r="BQ769" s="53"/>
      <c r="BR769" s="53"/>
      <c r="BS769" s="53"/>
      <c r="BT769" s="53"/>
      <c r="BU769" s="53"/>
      <c r="BV769" s="53"/>
      <c r="BW769" s="53"/>
      <c r="BX769" s="53"/>
      <c r="BY769" s="53"/>
      <c r="BZ769" s="53"/>
      <c r="CA769" s="53"/>
      <c r="CB769" s="53"/>
      <c r="CC769" s="53"/>
      <c r="CD769" s="53"/>
      <c r="CE769" s="53"/>
      <c r="CF769" s="53"/>
      <c r="CG769" s="53"/>
      <c r="CH769" s="53"/>
      <c r="CI769" s="53"/>
      <c r="CJ769" s="53"/>
      <c r="CK769" s="53"/>
      <c r="CL769" s="53"/>
      <c r="CM769" s="53"/>
      <c r="CN769" s="53"/>
      <c r="CO769" s="53"/>
      <c r="CP769" s="53"/>
      <c r="CQ769" s="53"/>
      <c r="CR769" s="53"/>
      <c r="CS769" s="53"/>
      <c r="CT769" s="53"/>
      <c r="CU769" s="53"/>
      <c r="CV769" s="53"/>
      <c r="CW769" s="53"/>
      <c r="CX769" s="53"/>
      <c r="CY769" s="53"/>
      <c r="CZ769" s="53"/>
      <c r="DA769" s="53"/>
      <c r="DB769" s="53"/>
      <c r="DC769" s="53"/>
      <c r="DD769" s="53"/>
      <c r="DE769" s="53"/>
      <c r="DF769" s="53"/>
      <c r="DG769" s="53"/>
      <c r="DH769" s="53"/>
      <c r="DI769" s="53"/>
      <c r="DJ769" s="53"/>
      <c r="DK769" s="53"/>
      <c r="DL769" s="53"/>
      <c r="DM769" s="53"/>
      <c r="DN769" s="53"/>
      <c r="DO769" s="53"/>
      <c r="DP769" s="53"/>
      <c r="DQ769" s="53"/>
      <c r="DR769" s="53"/>
      <c r="DS769" s="53"/>
      <c r="DT769" s="53"/>
      <c r="DU769" s="53"/>
      <c r="DV769" s="53"/>
      <c r="DW769" s="53"/>
      <c r="DX769" s="53"/>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3"/>
      <c r="FK769" s="53"/>
      <c r="FL769" s="53"/>
      <c r="FM769" s="53"/>
      <c r="FN769" s="53"/>
      <c r="FO769" s="53"/>
      <c r="FP769" s="53"/>
      <c r="FQ769" s="53"/>
      <c r="FR769" s="53"/>
      <c r="FS769" s="53"/>
      <c r="FT769" s="53"/>
      <c r="FU769" s="53"/>
      <c r="FV769" s="53"/>
      <c r="FW769" s="53"/>
      <c r="FX769" s="53"/>
      <c r="FY769" s="53"/>
      <c r="FZ769" s="53"/>
      <c r="GA769" s="53"/>
      <c r="GB769" s="53"/>
      <c r="GC769" s="53"/>
      <c r="GD769" s="53"/>
      <c r="GE769" s="53"/>
      <c r="GF769" s="53"/>
      <c r="GG769" s="53"/>
      <c r="GH769" s="53"/>
      <c r="GI769" s="53"/>
      <c r="GJ769" s="53"/>
      <c r="GK769" s="53"/>
      <c r="GL769" s="53"/>
      <c r="GM769" s="53"/>
      <c r="GN769" s="53"/>
      <c r="GO769" s="53"/>
      <c r="GP769" s="53"/>
      <c r="GQ769" s="53"/>
      <c r="GR769" s="53"/>
      <c r="GS769" s="53"/>
      <c r="GT769" s="53"/>
      <c r="GU769" s="53"/>
      <c r="GV769" s="53"/>
      <c r="GW769" s="53"/>
      <c r="GX769" s="53"/>
      <c r="GY769" s="53"/>
      <c r="GZ769" s="53"/>
      <c r="HA769" s="53"/>
      <c r="HB769" s="53"/>
      <c r="HC769" s="53"/>
      <c r="HD769" s="53"/>
      <c r="HE769" s="53"/>
      <c r="HF769" s="53"/>
      <c r="HG769" s="53"/>
      <c r="HH769" s="53"/>
      <c r="HI769" s="53"/>
      <c r="HJ769" s="53"/>
      <c r="HK769" s="53"/>
      <c r="HL769" s="53"/>
      <c r="HM769" s="53"/>
      <c r="HN769" s="53"/>
      <c r="HO769" s="53"/>
      <c r="HP769" s="53"/>
      <c r="HQ769" s="53"/>
      <c r="HR769" s="53"/>
      <c r="HS769" s="53"/>
      <c r="HT769" s="53"/>
      <c r="HU769" s="53"/>
      <c r="HV769" s="53"/>
      <c r="HW769" s="53"/>
      <c r="HX769" s="53"/>
      <c r="HY769" s="53"/>
      <c r="HZ769" s="53"/>
      <c r="IA769" s="53"/>
      <c r="IB769" s="53"/>
      <c r="IC769" s="53"/>
      <c r="ID769" s="53"/>
      <c r="IE769" s="53"/>
      <c r="IF769" s="53"/>
      <c r="IG769" s="53"/>
      <c r="IH769" s="53"/>
      <c r="II769" s="53"/>
      <c r="IJ769" s="53"/>
      <c r="IK769" s="53"/>
      <c r="IL769" s="53"/>
      <c r="IM769" s="53"/>
      <c r="IN769" s="53"/>
      <c r="IO769" s="53"/>
      <c r="IP769" s="53"/>
      <c r="IQ769" s="53"/>
      <c r="IR769" s="53"/>
      <c r="IS769" s="53"/>
      <c r="IT769" s="53"/>
      <c r="IU769" s="53"/>
      <c r="IV769" s="53"/>
      <c r="IW769" s="53"/>
      <c r="IX769" s="53"/>
      <c r="IY769" s="53"/>
      <c r="IZ769" s="53"/>
      <c r="JA769" s="53"/>
      <c r="JB769" s="53"/>
      <c r="JC769" s="53"/>
      <c r="JD769" s="53"/>
      <c r="JE769" s="53"/>
      <c r="JF769" s="53"/>
      <c r="JG769" s="53"/>
      <c r="JH769" s="53"/>
      <c r="JI769" s="53"/>
      <c r="JJ769" s="53"/>
      <c r="JK769" s="53"/>
      <c r="JL769" s="53"/>
      <c r="JM769" s="53"/>
      <c r="JN769" s="53"/>
      <c r="JO769" s="53"/>
      <c r="JP769" s="53"/>
      <c r="JQ769" s="53"/>
      <c r="JR769" s="53"/>
      <c r="JS769" s="53"/>
      <c r="JT769" s="53"/>
      <c r="JU769" s="53"/>
      <c r="JV769" s="53"/>
      <c r="JW769" s="53"/>
      <c r="JX769" s="53"/>
      <c r="JY769" s="53"/>
      <c r="JZ769" s="53"/>
      <c r="KA769" s="53"/>
      <c r="KB769" s="53"/>
      <c r="KC769" s="53"/>
      <c r="KD769" s="53"/>
      <c r="KE769" s="53"/>
      <c r="KF769" s="53"/>
      <c r="KG769" s="53"/>
      <c r="KH769" s="53"/>
      <c r="KI769" s="53"/>
      <c r="KJ769" s="53"/>
      <c r="KK769" s="53"/>
      <c r="KL769" s="53"/>
      <c r="KM769" s="53"/>
      <c r="KN769" s="53"/>
      <c r="KO769" s="53"/>
      <c r="KP769" s="53"/>
      <c r="KQ769" s="53"/>
      <c r="KR769" s="53"/>
      <c r="KS769" s="53"/>
      <c r="KT769" s="53"/>
      <c r="KU769" s="53"/>
      <c r="KV769" s="53"/>
      <c r="KW769" s="53"/>
      <c r="KX769" s="53"/>
      <c r="KY769" s="53"/>
      <c r="KZ769" s="53"/>
      <c r="LA769" s="53"/>
      <c r="LB769" s="53"/>
      <c r="LC769" s="53"/>
      <c r="LD769" s="53"/>
      <c r="LE769" s="53"/>
      <c r="LF769" s="53"/>
      <c r="LG769" s="53"/>
      <c r="LH769" s="53"/>
      <c r="LI769" s="53"/>
      <c r="LJ769" s="53"/>
      <c r="LK769" s="53"/>
      <c r="LL769" s="53"/>
      <c r="LM769" s="53"/>
      <c r="LN769" s="53"/>
      <c r="LO769" s="53"/>
      <c r="LP769" s="53"/>
      <c r="LQ769" s="53"/>
      <c r="LR769" s="53"/>
      <c r="LS769" s="53"/>
      <c r="LT769" s="53"/>
      <c r="LU769" s="53"/>
      <c r="LV769" s="53"/>
      <c r="LW769" s="53"/>
      <c r="LX769" s="53"/>
      <c r="LY769" s="53"/>
      <c r="LZ769" s="53"/>
      <c r="MA769" s="53"/>
      <c r="MB769" s="53"/>
      <c r="MC769" s="53"/>
      <c r="MD769" s="53"/>
      <c r="ME769" s="53"/>
      <c r="MF769" s="53"/>
      <c r="MG769" s="53"/>
      <c r="MH769" s="53"/>
      <c r="MI769" s="53"/>
      <c r="MJ769" s="53"/>
      <c r="MK769" s="53"/>
      <c r="ML769" s="53"/>
      <c r="MM769" s="53"/>
      <c r="MN769" s="53"/>
      <c r="MO769" s="53"/>
      <c r="MP769" s="53"/>
      <c r="MQ769" s="53"/>
      <c r="MR769" s="53"/>
      <c r="MS769" s="53"/>
      <c r="MT769" s="53"/>
      <c r="MU769" s="53"/>
      <c r="MV769" s="53"/>
      <c r="MW769" s="53"/>
      <c r="MX769" s="53"/>
      <c r="MY769" s="53"/>
      <c r="MZ769" s="53"/>
      <c r="NA769" s="53"/>
      <c r="NB769" s="53"/>
      <c r="NC769" s="53"/>
      <c r="ND769" s="53"/>
      <c r="NE769" s="53"/>
      <c r="NF769" s="53"/>
      <c r="NG769" s="53"/>
      <c r="NH769" s="53"/>
      <c r="NI769" s="53"/>
      <c r="NJ769" s="53"/>
      <c r="NK769" s="53"/>
      <c r="NL769" s="53"/>
      <c r="NM769" s="53"/>
      <c r="NN769" s="53"/>
      <c r="NO769" s="53"/>
      <c r="NP769" s="53"/>
      <c r="NQ769" s="53"/>
      <c r="NR769" s="53"/>
      <c r="NS769" s="53"/>
      <c r="NT769" s="53"/>
      <c r="NU769" s="53"/>
      <c r="NV769" s="53"/>
      <c r="NW769" s="53"/>
      <c r="NX769" s="53"/>
      <c r="NY769" s="53"/>
      <c r="NZ769" s="53"/>
      <c r="OA769" s="53"/>
      <c r="OB769" s="53"/>
      <c r="OC769" s="53"/>
      <c r="OD769" s="53"/>
      <c r="OE769" s="53"/>
      <c r="OF769" s="53"/>
      <c r="OG769" s="53"/>
      <c r="OH769" s="53"/>
      <c r="OI769" s="53"/>
      <c r="OJ769" s="53"/>
      <c r="OK769" s="53"/>
      <c r="OL769" s="53"/>
      <c r="OM769" s="53"/>
      <c r="ON769" s="53"/>
      <c r="OO769" s="53"/>
      <c r="OP769" s="53"/>
      <c r="OQ769" s="53"/>
      <c r="OR769" s="53"/>
      <c r="OS769" s="53"/>
      <c r="OT769" s="53"/>
      <c r="OU769" s="53"/>
      <c r="OV769" s="53"/>
      <c r="OW769" s="53"/>
      <c r="OX769" s="53"/>
      <c r="OY769" s="53"/>
      <c r="OZ769" s="53"/>
      <c r="PA769" s="53"/>
      <c r="PB769" s="53"/>
      <c r="PC769" s="53"/>
      <c r="PD769" s="53"/>
      <c r="PE769" s="53"/>
      <c r="PF769" s="53"/>
      <c r="PG769" s="53"/>
      <c r="PH769" s="53"/>
      <c r="PI769" s="53"/>
      <c r="PJ769" s="53"/>
      <c r="PK769" s="53"/>
      <c r="PL769" s="53"/>
      <c r="PM769" s="53"/>
      <c r="PN769" s="53"/>
      <c r="PO769" s="53"/>
      <c r="PP769" s="53"/>
      <c r="PQ769" s="53"/>
      <c r="PR769" s="53"/>
      <c r="PS769" s="53"/>
      <c r="PT769" s="53"/>
      <c r="PU769" s="53"/>
      <c r="PV769" s="53"/>
      <c r="PW769" s="53"/>
      <c r="PX769" s="53"/>
      <c r="PY769" s="53"/>
      <c r="PZ769" s="53"/>
      <c r="QA769" s="53"/>
      <c r="QB769" s="53"/>
      <c r="QC769" s="53"/>
      <c r="QD769" s="53"/>
      <c r="QE769" s="53"/>
      <c r="QF769" s="53"/>
      <c r="QG769" s="53"/>
      <c r="QH769" s="53"/>
      <c r="QI769" s="53"/>
      <c r="QJ769" s="53"/>
      <c r="QK769" s="53"/>
      <c r="QL769" s="53"/>
      <c r="QM769" s="53"/>
      <c r="QN769" s="53"/>
      <c r="QO769" s="53"/>
      <c r="QP769" s="53"/>
      <c r="QQ769" s="53"/>
      <c r="QR769" s="53"/>
      <c r="QS769" s="53"/>
      <c r="QT769" s="53"/>
      <c r="QU769" s="53"/>
      <c r="QV769" s="53"/>
      <c r="QW769" s="53"/>
      <c r="QX769" s="53"/>
      <c r="QY769" s="53"/>
      <c r="QZ769" s="53"/>
      <c r="RA769" s="53"/>
      <c r="RB769" s="53"/>
      <c r="RC769" s="53"/>
      <c r="RD769" s="53"/>
      <c r="RE769" s="53"/>
      <c r="RF769" s="53"/>
      <c r="RG769" s="53"/>
      <c r="RH769" s="53"/>
      <c r="RI769" s="53"/>
      <c r="RJ769" s="53"/>
      <c r="RK769" s="53"/>
      <c r="RL769" s="53"/>
      <c r="RM769" s="53"/>
      <c r="RN769" s="53"/>
      <c r="RO769" s="53"/>
      <c r="RP769" s="53"/>
      <c r="RQ769" s="53"/>
      <c r="RR769" s="53"/>
      <c r="RS769" s="53"/>
      <c r="RT769" s="53"/>
      <c r="RU769" s="53"/>
      <c r="RV769" s="53"/>
      <c r="RW769" s="53"/>
      <c r="RX769" s="53"/>
      <c r="RY769" s="53"/>
      <c r="RZ769" s="53"/>
      <c r="SA769" s="53"/>
      <c r="SB769" s="53"/>
      <c r="SC769" s="53"/>
      <c r="SD769" s="53"/>
      <c r="SE769" s="53"/>
      <c r="SF769" s="53"/>
      <c r="SG769" s="53"/>
      <c r="SH769" s="53"/>
      <c r="SI769" s="53"/>
      <c r="SJ769" s="53"/>
      <c r="SK769" s="53"/>
      <c r="SL769" s="53"/>
      <c r="SM769" s="53"/>
      <c r="SN769" s="53"/>
      <c r="SO769" s="53"/>
      <c r="SP769" s="53"/>
      <c r="SQ769" s="53"/>
      <c r="SR769" s="53"/>
      <c r="SS769" s="53"/>
      <c r="ST769" s="53"/>
      <c r="SU769" s="53"/>
      <c r="SV769" s="53"/>
      <c r="SW769" s="53"/>
      <c r="SX769" s="53"/>
      <c r="SY769" s="53"/>
      <c r="SZ769" s="53"/>
      <c r="TA769" s="53"/>
      <c r="TB769" s="53"/>
      <c r="TC769" s="53"/>
      <c r="TD769" s="53"/>
      <c r="TE769" s="53"/>
      <c r="TF769" s="53"/>
      <c r="TG769" s="53"/>
      <c r="TH769" s="53"/>
      <c r="TI769" s="53"/>
      <c r="TJ769" s="53"/>
      <c r="TK769" s="53"/>
      <c r="TL769" s="53"/>
      <c r="TM769" s="53"/>
      <c r="TN769" s="53"/>
      <c r="TO769" s="53"/>
      <c r="TP769" s="53"/>
      <c r="TQ769" s="53"/>
      <c r="TR769" s="53"/>
      <c r="TS769" s="53"/>
      <c r="TT769" s="53"/>
      <c r="TU769" s="53"/>
      <c r="TV769" s="53"/>
      <c r="TW769" s="53"/>
      <c r="TX769" s="53"/>
      <c r="TY769" s="53"/>
      <c r="TZ769" s="53"/>
      <c r="UA769" s="53"/>
      <c r="UB769" s="53"/>
      <c r="UC769" s="53"/>
      <c r="UD769" s="53"/>
      <c r="UE769" s="53"/>
      <c r="UF769" s="53"/>
      <c r="UG769" s="53"/>
    </row>
    <row r="770" spans="12:553" s="19" customFormat="1" ht="15.75" customHeight="1" x14ac:dyDescent="0.2">
      <c r="L770" s="66"/>
      <c r="M770" s="66"/>
      <c r="N770" s="52"/>
      <c r="O770" s="53"/>
      <c r="P770" s="53"/>
      <c r="Q770" s="53"/>
      <c r="R770" s="53"/>
      <c r="S770" s="53"/>
      <c r="T770" s="53"/>
      <c r="U770" s="53"/>
      <c r="V770" s="53"/>
      <c r="W770" s="53"/>
      <c r="X770" s="53"/>
      <c r="Y770" s="53"/>
      <c r="Z770" s="53"/>
      <c r="AA770" s="53"/>
      <c r="AB770" s="53"/>
      <c r="AC770" s="53"/>
      <c r="AD770" s="53"/>
      <c r="AE770" s="53"/>
      <c r="AF770" s="53"/>
      <c r="AG770" s="53"/>
      <c r="AH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c r="BM770" s="53"/>
      <c r="BN770" s="53"/>
      <c r="BO770" s="53"/>
      <c r="BP770" s="53"/>
      <c r="BQ770" s="53"/>
      <c r="BR770" s="53"/>
      <c r="BS770" s="53"/>
      <c r="BT770" s="53"/>
      <c r="BU770" s="53"/>
      <c r="BV770" s="53"/>
      <c r="BW770" s="53"/>
      <c r="BX770" s="53"/>
      <c r="BY770" s="53"/>
      <c r="BZ770" s="53"/>
      <c r="CA770" s="53"/>
      <c r="CB770" s="53"/>
      <c r="CC770" s="53"/>
      <c r="CD770" s="53"/>
      <c r="CE770" s="53"/>
      <c r="CF770" s="53"/>
      <c r="CG770" s="53"/>
      <c r="CH770" s="53"/>
      <c r="CI770" s="53"/>
      <c r="CJ770" s="53"/>
      <c r="CK770" s="53"/>
      <c r="CL770" s="53"/>
      <c r="CM770" s="53"/>
      <c r="CN770" s="53"/>
      <c r="CO770" s="53"/>
      <c r="CP770" s="53"/>
      <c r="CQ770" s="53"/>
      <c r="CR770" s="53"/>
      <c r="CS770" s="53"/>
      <c r="CT770" s="53"/>
      <c r="CU770" s="53"/>
      <c r="CV770" s="53"/>
      <c r="CW770" s="53"/>
      <c r="CX770" s="53"/>
      <c r="CY770" s="53"/>
      <c r="CZ770" s="53"/>
      <c r="DA770" s="53"/>
      <c r="DB770" s="53"/>
      <c r="DC770" s="53"/>
      <c r="DD770" s="53"/>
      <c r="DE770" s="53"/>
      <c r="DF770" s="53"/>
      <c r="DG770" s="53"/>
      <c r="DH770" s="53"/>
      <c r="DI770" s="53"/>
      <c r="DJ770" s="53"/>
      <c r="DK770" s="53"/>
      <c r="DL770" s="53"/>
      <c r="DM770" s="53"/>
      <c r="DN770" s="53"/>
      <c r="DO770" s="53"/>
      <c r="DP770" s="53"/>
      <c r="DQ770" s="53"/>
      <c r="DR770" s="53"/>
      <c r="DS770" s="53"/>
      <c r="DT770" s="53"/>
      <c r="DU770" s="53"/>
      <c r="DV770" s="53"/>
      <c r="DW770" s="53"/>
      <c r="DX770" s="53"/>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3"/>
      <c r="FK770" s="53"/>
      <c r="FL770" s="53"/>
      <c r="FM770" s="53"/>
      <c r="FN770" s="53"/>
      <c r="FO770" s="53"/>
      <c r="FP770" s="53"/>
      <c r="FQ770" s="53"/>
      <c r="FR770" s="53"/>
      <c r="FS770" s="53"/>
      <c r="FT770" s="53"/>
      <c r="FU770" s="53"/>
      <c r="FV770" s="53"/>
      <c r="FW770" s="53"/>
      <c r="FX770" s="53"/>
      <c r="FY770" s="53"/>
      <c r="FZ770" s="53"/>
      <c r="GA770" s="53"/>
      <c r="GB770" s="53"/>
      <c r="GC770" s="53"/>
      <c r="GD770" s="53"/>
      <c r="GE770" s="53"/>
      <c r="GF770" s="53"/>
      <c r="GG770" s="53"/>
      <c r="GH770" s="53"/>
      <c r="GI770" s="53"/>
      <c r="GJ770" s="53"/>
      <c r="GK770" s="53"/>
      <c r="GL770" s="53"/>
      <c r="GM770" s="53"/>
      <c r="GN770" s="53"/>
      <c r="GO770" s="53"/>
      <c r="GP770" s="53"/>
      <c r="GQ770" s="53"/>
      <c r="GR770" s="53"/>
      <c r="GS770" s="53"/>
      <c r="GT770" s="53"/>
      <c r="GU770" s="53"/>
      <c r="GV770" s="53"/>
      <c r="GW770" s="53"/>
      <c r="GX770" s="53"/>
      <c r="GY770" s="53"/>
      <c r="GZ770" s="53"/>
      <c r="HA770" s="53"/>
      <c r="HB770" s="53"/>
      <c r="HC770" s="53"/>
      <c r="HD770" s="53"/>
      <c r="HE770" s="53"/>
      <c r="HF770" s="53"/>
      <c r="HG770" s="53"/>
      <c r="HH770" s="53"/>
      <c r="HI770" s="53"/>
      <c r="HJ770" s="53"/>
      <c r="HK770" s="53"/>
      <c r="HL770" s="53"/>
      <c r="HM770" s="53"/>
      <c r="HN770" s="53"/>
      <c r="HO770" s="53"/>
      <c r="HP770" s="53"/>
      <c r="HQ770" s="53"/>
      <c r="HR770" s="53"/>
      <c r="HS770" s="53"/>
      <c r="HT770" s="53"/>
      <c r="HU770" s="53"/>
      <c r="HV770" s="53"/>
      <c r="HW770" s="53"/>
      <c r="HX770" s="53"/>
      <c r="HY770" s="53"/>
      <c r="HZ770" s="53"/>
      <c r="IA770" s="53"/>
      <c r="IB770" s="53"/>
      <c r="IC770" s="53"/>
      <c r="ID770" s="53"/>
      <c r="IE770" s="53"/>
      <c r="IF770" s="53"/>
      <c r="IG770" s="53"/>
      <c r="IH770" s="53"/>
      <c r="II770" s="53"/>
      <c r="IJ770" s="53"/>
      <c r="IK770" s="53"/>
      <c r="IL770" s="53"/>
      <c r="IM770" s="53"/>
      <c r="IN770" s="53"/>
      <c r="IO770" s="53"/>
      <c r="IP770" s="53"/>
      <c r="IQ770" s="53"/>
      <c r="IR770" s="53"/>
      <c r="IS770" s="53"/>
      <c r="IT770" s="53"/>
      <c r="IU770" s="53"/>
      <c r="IV770" s="53"/>
      <c r="IW770" s="53"/>
      <c r="IX770" s="53"/>
      <c r="IY770" s="53"/>
      <c r="IZ770" s="53"/>
      <c r="JA770" s="53"/>
      <c r="JB770" s="53"/>
      <c r="JC770" s="53"/>
      <c r="JD770" s="53"/>
      <c r="JE770" s="53"/>
      <c r="JF770" s="53"/>
      <c r="JG770" s="53"/>
      <c r="JH770" s="53"/>
      <c r="JI770" s="53"/>
      <c r="JJ770" s="53"/>
      <c r="JK770" s="53"/>
      <c r="JL770" s="53"/>
      <c r="JM770" s="53"/>
      <c r="JN770" s="53"/>
      <c r="JO770" s="53"/>
      <c r="JP770" s="53"/>
      <c r="JQ770" s="53"/>
      <c r="JR770" s="53"/>
      <c r="JS770" s="53"/>
      <c r="JT770" s="53"/>
      <c r="JU770" s="53"/>
      <c r="JV770" s="53"/>
      <c r="JW770" s="53"/>
      <c r="JX770" s="53"/>
      <c r="JY770" s="53"/>
      <c r="JZ770" s="53"/>
      <c r="KA770" s="53"/>
      <c r="KB770" s="53"/>
      <c r="KC770" s="53"/>
      <c r="KD770" s="53"/>
      <c r="KE770" s="53"/>
      <c r="KF770" s="53"/>
      <c r="KG770" s="53"/>
      <c r="KH770" s="53"/>
      <c r="KI770" s="53"/>
      <c r="KJ770" s="53"/>
      <c r="KK770" s="53"/>
      <c r="KL770" s="53"/>
      <c r="KM770" s="53"/>
      <c r="KN770" s="53"/>
      <c r="KO770" s="53"/>
      <c r="KP770" s="53"/>
      <c r="KQ770" s="53"/>
      <c r="KR770" s="53"/>
      <c r="KS770" s="53"/>
      <c r="KT770" s="53"/>
      <c r="KU770" s="53"/>
      <c r="KV770" s="53"/>
      <c r="KW770" s="53"/>
      <c r="KX770" s="53"/>
      <c r="KY770" s="53"/>
      <c r="KZ770" s="53"/>
      <c r="LA770" s="53"/>
      <c r="LB770" s="53"/>
      <c r="LC770" s="53"/>
      <c r="LD770" s="53"/>
      <c r="LE770" s="53"/>
      <c r="LF770" s="53"/>
      <c r="LG770" s="53"/>
      <c r="LH770" s="53"/>
      <c r="LI770" s="53"/>
      <c r="LJ770" s="53"/>
      <c r="LK770" s="53"/>
      <c r="LL770" s="53"/>
      <c r="LM770" s="53"/>
      <c r="LN770" s="53"/>
      <c r="LO770" s="53"/>
      <c r="LP770" s="53"/>
      <c r="LQ770" s="53"/>
      <c r="LR770" s="53"/>
      <c r="LS770" s="53"/>
      <c r="LT770" s="53"/>
      <c r="LU770" s="53"/>
      <c r="LV770" s="53"/>
      <c r="LW770" s="53"/>
      <c r="LX770" s="53"/>
      <c r="LY770" s="53"/>
      <c r="LZ770" s="53"/>
      <c r="MA770" s="53"/>
      <c r="MB770" s="53"/>
      <c r="MC770" s="53"/>
      <c r="MD770" s="53"/>
      <c r="ME770" s="53"/>
      <c r="MF770" s="53"/>
      <c r="MG770" s="53"/>
      <c r="MH770" s="53"/>
      <c r="MI770" s="53"/>
      <c r="MJ770" s="53"/>
      <c r="MK770" s="53"/>
      <c r="ML770" s="53"/>
      <c r="MM770" s="53"/>
      <c r="MN770" s="53"/>
      <c r="MO770" s="53"/>
      <c r="MP770" s="53"/>
      <c r="MQ770" s="53"/>
      <c r="MR770" s="53"/>
      <c r="MS770" s="53"/>
      <c r="MT770" s="53"/>
      <c r="MU770" s="53"/>
      <c r="MV770" s="53"/>
      <c r="MW770" s="53"/>
      <c r="MX770" s="53"/>
      <c r="MY770" s="53"/>
      <c r="MZ770" s="53"/>
      <c r="NA770" s="53"/>
      <c r="NB770" s="53"/>
      <c r="NC770" s="53"/>
      <c r="ND770" s="53"/>
      <c r="NE770" s="53"/>
      <c r="NF770" s="53"/>
      <c r="NG770" s="53"/>
      <c r="NH770" s="53"/>
      <c r="NI770" s="53"/>
      <c r="NJ770" s="53"/>
      <c r="NK770" s="53"/>
      <c r="NL770" s="53"/>
      <c r="NM770" s="53"/>
      <c r="NN770" s="53"/>
      <c r="NO770" s="53"/>
      <c r="NP770" s="53"/>
      <c r="NQ770" s="53"/>
      <c r="NR770" s="53"/>
      <c r="NS770" s="53"/>
      <c r="NT770" s="53"/>
      <c r="NU770" s="53"/>
      <c r="NV770" s="53"/>
      <c r="NW770" s="53"/>
      <c r="NX770" s="53"/>
      <c r="NY770" s="53"/>
      <c r="NZ770" s="53"/>
      <c r="OA770" s="53"/>
      <c r="OB770" s="53"/>
      <c r="OC770" s="53"/>
      <c r="OD770" s="53"/>
      <c r="OE770" s="53"/>
      <c r="OF770" s="53"/>
      <c r="OG770" s="53"/>
      <c r="OH770" s="53"/>
      <c r="OI770" s="53"/>
      <c r="OJ770" s="53"/>
      <c r="OK770" s="53"/>
      <c r="OL770" s="53"/>
      <c r="OM770" s="53"/>
      <c r="ON770" s="53"/>
      <c r="OO770" s="53"/>
      <c r="OP770" s="53"/>
      <c r="OQ770" s="53"/>
      <c r="OR770" s="53"/>
      <c r="OS770" s="53"/>
      <c r="OT770" s="53"/>
      <c r="OU770" s="53"/>
      <c r="OV770" s="53"/>
      <c r="OW770" s="53"/>
      <c r="OX770" s="53"/>
      <c r="OY770" s="53"/>
      <c r="OZ770" s="53"/>
      <c r="PA770" s="53"/>
      <c r="PB770" s="53"/>
      <c r="PC770" s="53"/>
      <c r="PD770" s="53"/>
      <c r="PE770" s="53"/>
      <c r="PF770" s="53"/>
      <c r="PG770" s="53"/>
      <c r="PH770" s="53"/>
      <c r="PI770" s="53"/>
      <c r="PJ770" s="53"/>
      <c r="PK770" s="53"/>
      <c r="PL770" s="53"/>
      <c r="PM770" s="53"/>
      <c r="PN770" s="53"/>
      <c r="PO770" s="53"/>
      <c r="PP770" s="53"/>
      <c r="PQ770" s="53"/>
      <c r="PR770" s="53"/>
      <c r="PS770" s="53"/>
      <c r="PT770" s="53"/>
      <c r="PU770" s="53"/>
      <c r="PV770" s="53"/>
      <c r="PW770" s="53"/>
      <c r="PX770" s="53"/>
      <c r="PY770" s="53"/>
      <c r="PZ770" s="53"/>
      <c r="QA770" s="53"/>
      <c r="QB770" s="53"/>
      <c r="QC770" s="53"/>
      <c r="QD770" s="53"/>
      <c r="QE770" s="53"/>
      <c r="QF770" s="53"/>
      <c r="QG770" s="53"/>
      <c r="QH770" s="53"/>
      <c r="QI770" s="53"/>
      <c r="QJ770" s="53"/>
      <c r="QK770" s="53"/>
      <c r="QL770" s="53"/>
      <c r="QM770" s="53"/>
      <c r="QN770" s="53"/>
      <c r="QO770" s="53"/>
      <c r="QP770" s="53"/>
      <c r="QQ770" s="53"/>
      <c r="QR770" s="53"/>
      <c r="QS770" s="53"/>
      <c r="QT770" s="53"/>
      <c r="QU770" s="53"/>
      <c r="QV770" s="53"/>
      <c r="QW770" s="53"/>
      <c r="QX770" s="53"/>
      <c r="QY770" s="53"/>
      <c r="QZ770" s="53"/>
      <c r="RA770" s="53"/>
      <c r="RB770" s="53"/>
      <c r="RC770" s="53"/>
      <c r="RD770" s="53"/>
      <c r="RE770" s="53"/>
      <c r="RF770" s="53"/>
      <c r="RG770" s="53"/>
      <c r="RH770" s="53"/>
      <c r="RI770" s="53"/>
      <c r="RJ770" s="53"/>
      <c r="RK770" s="53"/>
      <c r="RL770" s="53"/>
      <c r="RM770" s="53"/>
      <c r="RN770" s="53"/>
      <c r="RO770" s="53"/>
      <c r="RP770" s="53"/>
      <c r="RQ770" s="53"/>
      <c r="RR770" s="53"/>
      <c r="RS770" s="53"/>
      <c r="RT770" s="53"/>
      <c r="RU770" s="53"/>
      <c r="RV770" s="53"/>
      <c r="RW770" s="53"/>
      <c r="RX770" s="53"/>
      <c r="RY770" s="53"/>
      <c r="RZ770" s="53"/>
      <c r="SA770" s="53"/>
      <c r="SB770" s="53"/>
      <c r="SC770" s="53"/>
      <c r="SD770" s="53"/>
      <c r="SE770" s="53"/>
      <c r="SF770" s="53"/>
      <c r="SG770" s="53"/>
      <c r="SH770" s="53"/>
      <c r="SI770" s="53"/>
      <c r="SJ770" s="53"/>
      <c r="SK770" s="53"/>
      <c r="SL770" s="53"/>
      <c r="SM770" s="53"/>
      <c r="SN770" s="53"/>
      <c r="SO770" s="53"/>
      <c r="SP770" s="53"/>
      <c r="SQ770" s="53"/>
      <c r="SR770" s="53"/>
      <c r="SS770" s="53"/>
      <c r="ST770" s="53"/>
      <c r="SU770" s="53"/>
      <c r="SV770" s="53"/>
      <c r="SW770" s="53"/>
      <c r="SX770" s="53"/>
      <c r="SY770" s="53"/>
      <c r="SZ770" s="53"/>
      <c r="TA770" s="53"/>
      <c r="TB770" s="53"/>
      <c r="TC770" s="53"/>
      <c r="TD770" s="53"/>
      <c r="TE770" s="53"/>
      <c r="TF770" s="53"/>
      <c r="TG770" s="53"/>
      <c r="TH770" s="53"/>
      <c r="TI770" s="53"/>
      <c r="TJ770" s="53"/>
      <c r="TK770" s="53"/>
      <c r="TL770" s="53"/>
      <c r="TM770" s="53"/>
      <c r="TN770" s="53"/>
      <c r="TO770" s="53"/>
      <c r="TP770" s="53"/>
      <c r="TQ770" s="53"/>
      <c r="TR770" s="53"/>
      <c r="TS770" s="53"/>
      <c r="TT770" s="53"/>
      <c r="TU770" s="53"/>
      <c r="TV770" s="53"/>
      <c r="TW770" s="53"/>
      <c r="TX770" s="53"/>
      <c r="TY770" s="53"/>
      <c r="TZ770" s="53"/>
      <c r="UA770" s="53"/>
      <c r="UB770" s="53"/>
      <c r="UC770" s="53"/>
      <c r="UD770" s="53"/>
      <c r="UE770" s="53"/>
      <c r="UF770" s="53"/>
      <c r="UG770" s="53"/>
    </row>
    <row r="771" spans="12:553" s="19" customFormat="1" ht="15.75" customHeight="1" x14ac:dyDescent="0.2">
      <c r="L771" s="66"/>
      <c r="M771" s="66"/>
      <c r="N771" s="52"/>
      <c r="O771" s="53"/>
      <c r="P771" s="53"/>
      <c r="Q771" s="53"/>
      <c r="R771" s="53"/>
      <c r="S771" s="53"/>
      <c r="T771" s="53"/>
      <c r="U771" s="53"/>
      <c r="V771" s="53"/>
      <c r="W771" s="53"/>
      <c r="X771" s="53"/>
      <c r="Y771" s="53"/>
      <c r="Z771" s="53"/>
      <c r="AA771" s="53"/>
      <c r="AB771" s="53"/>
      <c r="AC771" s="53"/>
      <c r="AD771" s="53"/>
      <c r="AE771" s="53"/>
      <c r="AF771" s="53"/>
      <c r="AG771" s="53"/>
      <c r="AH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c r="BM771" s="53"/>
      <c r="BN771" s="53"/>
      <c r="BO771" s="53"/>
      <c r="BP771" s="53"/>
      <c r="BQ771" s="53"/>
      <c r="BR771" s="53"/>
      <c r="BS771" s="53"/>
      <c r="BT771" s="53"/>
      <c r="BU771" s="53"/>
      <c r="BV771" s="53"/>
      <c r="BW771" s="53"/>
      <c r="BX771" s="53"/>
      <c r="BY771" s="53"/>
      <c r="BZ771" s="53"/>
      <c r="CA771" s="53"/>
      <c r="CB771" s="53"/>
      <c r="CC771" s="53"/>
      <c r="CD771" s="53"/>
      <c r="CE771" s="53"/>
      <c r="CF771" s="53"/>
      <c r="CG771" s="53"/>
      <c r="CH771" s="53"/>
      <c r="CI771" s="53"/>
      <c r="CJ771" s="53"/>
      <c r="CK771" s="53"/>
      <c r="CL771" s="53"/>
      <c r="CM771" s="53"/>
      <c r="CN771" s="53"/>
      <c r="CO771" s="53"/>
      <c r="CP771" s="53"/>
      <c r="CQ771" s="53"/>
      <c r="CR771" s="53"/>
      <c r="CS771" s="53"/>
      <c r="CT771" s="53"/>
      <c r="CU771" s="53"/>
      <c r="CV771" s="53"/>
      <c r="CW771" s="53"/>
      <c r="CX771" s="53"/>
      <c r="CY771" s="53"/>
      <c r="CZ771" s="53"/>
      <c r="DA771" s="53"/>
      <c r="DB771" s="53"/>
      <c r="DC771" s="53"/>
      <c r="DD771" s="53"/>
      <c r="DE771" s="53"/>
      <c r="DF771" s="53"/>
      <c r="DG771" s="53"/>
      <c r="DH771" s="53"/>
      <c r="DI771" s="53"/>
      <c r="DJ771" s="53"/>
      <c r="DK771" s="53"/>
      <c r="DL771" s="53"/>
      <c r="DM771" s="53"/>
      <c r="DN771" s="53"/>
      <c r="DO771" s="53"/>
      <c r="DP771" s="53"/>
      <c r="DQ771" s="53"/>
      <c r="DR771" s="53"/>
      <c r="DS771" s="53"/>
      <c r="DT771" s="53"/>
      <c r="DU771" s="53"/>
      <c r="DV771" s="53"/>
      <c r="DW771" s="53"/>
      <c r="DX771" s="53"/>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3"/>
      <c r="FK771" s="53"/>
      <c r="FL771" s="53"/>
      <c r="FM771" s="53"/>
      <c r="FN771" s="53"/>
      <c r="FO771" s="53"/>
      <c r="FP771" s="53"/>
      <c r="FQ771" s="53"/>
      <c r="FR771" s="53"/>
      <c r="FS771" s="53"/>
      <c r="FT771" s="53"/>
      <c r="FU771" s="53"/>
      <c r="FV771" s="53"/>
      <c r="FW771" s="53"/>
      <c r="FX771" s="53"/>
      <c r="FY771" s="53"/>
      <c r="FZ771" s="53"/>
      <c r="GA771" s="53"/>
      <c r="GB771" s="53"/>
      <c r="GC771" s="53"/>
      <c r="GD771" s="53"/>
      <c r="GE771" s="53"/>
      <c r="GF771" s="53"/>
      <c r="GG771" s="53"/>
      <c r="GH771" s="53"/>
      <c r="GI771" s="53"/>
      <c r="GJ771" s="53"/>
      <c r="GK771" s="53"/>
      <c r="GL771" s="53"/>
      <c r="GM771" s="53"/>
      <c r="GN771" s="53"/>
      <c r="GO771" s="53"/>
      <c r="GP771" s="53"/>
      <c r="GQ771" s="53"/>
      <c r="GR771" s="53"/>
      <c r="GS771" s="53"/>
      <c r="GT771" s="53"/>
      <c r="GU771" s="53"/>
      <c r="GV771" s="53"/>
      <c r="GW771" s="53"/>
      <c r="GX771" s="53"/>
      <c r="GY771" s="53"/>
      <c r="GZ771" s="53"/>
      <c r="HA771" s="53"/>
      <c r="HB771" s="53"/>
      <c r="HC771" s="53"/>
      <c r="HD771" s="53"/>
      <c r="HE771" s="53"/>
      <c r="HF771" s="53"/>
      <c r="HG771" s="53"/>
      <c r="HH771" s="53"/>
      <c r="HI771" s="53"/>
      <c r="HJ771" s="53"/>
      <c r="HK771" s="53"/>
      <c r="HL771" s="53"/>
      <c r="HM771" s="53"/>
      <c r="HN771" s="53"/>
      <c r="HO771" s="53"/>
      <c r="HP771" s="53"/>
      <c r="HQ771" s="53"/>
      <c r="HR771" s="53"/>
      <c r="HS771" s="53"/>
      <c r="HT771" s="53"/>
      <c r="HU771" s="53"/>
      <c r="HV771" s="53"/>
      <c r="HW771" s="53"/>
      <c r="HX771" s="53"/>
      <c r="HY771" s="53"/>
      <c r="HZ771" s="53"/>
      <c r="IA771" s="53"/>
      <c r="IB771" s="53"/>
      <c r="IC771" s="53"/>
      <c r="ID771" s="53"/>
      <c r="IE771" s="53"/>
      <c r="IF771" s="53"/>
      <c r="IG771" s="53"/>
      <c r="IH771" s="53"/>
      <c r="II771" s="53"/>
      <c r="IJ771" s="53"/>
      <c r="IK771" s="53"/>
      <c r="IL771" s="53"/>
      <c r="IM771" s="53"/>
      <c r="IN771" s="53"/>
      <c r="IO771" s="53"/>
      <c r="IP771" s="53"/>
      <c r="IQ771" s="53"/>
      <c r="IR771" s="53"/>
      <c r="IS771" s="53"/>
      <c r="IT771" s="53"/>
      <c r="IU771" s="53"/>
      <c r="IV771" s="53"/>
      <c r="IW771" s="53"/>
      <c r="IX771" s="53"/>
      <c r="IY771" s="53"/>
      <c r="IZ771" s="53"/>
      <c r="JA771" s="53"/>
      <c r="JB771" s="53"/>
      <c r="JC771" s="53"/>
      <c r="JD771" s="53"/>
      <c r="JE771" s="53"/>
      <c r="JF771" s="53"/>
      <c r="JG771" s="53"/>
      <c r="JH771" s="53"/>
      <c r="JI771" s="53"/>
      <c r="JJ771" s="53"/>
      <c r="JK771" s="53"/>
      <c r="JL771" s="53"/>
      <c r="JM771" s="53"/>
      <c r="JN771" s="53"/>
      <c r="JO771" s="53"/>
      <c r="JP771" s="53"/>
      <c r="JQ771" s="53"/>
      <c r="JR771" s="53"/>
      <c r="JS771" s="53"/>
      <c r="JT771" s="53"/>
      <c r="JU771" s="53"/>
      <c r="JV771" s="53"/>
      <c r="JW771" s="53"/>
      <c r="JX771" s="53"/>
      <c r="JY771" s="53"/>
      <c r="JZ771" s="53"/>
      <c r="KA771" s="53"/>
      <c r="KB771" s="53"/>
      <c r="KC771" s="53"/>
      <c r="KD771" s="53"/>
      <c r="KE771" s="53"/>
      <c r="KF771" s="53"/>
      <c r="KG771" s="53"/>
      <c r="KH771" s="53"/>
      <c r="KI771" s="53"/>
      <c r="KJ771" s="53"/>
      <c r="KK771" s="53"/>
      <c r="KL771" s="53"/>
      <c r="KM771" s="53"/>
      <c r="KN771" s="53"/>
      <c r="KO771" s="53"/>
      <c r="KP771" s="53"/>
      <c r="KQ771" s="53"/>
      <c r="KR771" s="53"/>
      <c r="KS771" s="53"/>
      <c r="KT771" s="53"/>
      <c r="KU771" s="53"/>
      <c r="KV771" s="53"/>
      <c r="KW771" s="53"/>
      <c r="KX771" s="53"/>
      <c r="KY771" s="53"/>
      <c r="KZ771" s="53"/>
      <c r="LA771" s="53"/>
      <c r="LB771" s="53"/>
      <c r="LC771" s="53"/>
      <c r="LD771" s="53"/>
      <c r="LE771" s="53"/>
      <c r="LF771" s="53"/>
      <c r="LG771" s="53"/>
      <c r="LH771" s="53"/>
      <c r="LI771" s="53"/>
      <c r="LJ771" s="53"/>
      <c r="LK771" s="53"/>
      <c r="LL771" s="53"/>
      <c r="LM771" s="53"/>
      <c r="LN771" s="53"/>
      <c r="LO771" s="53"/>
      <c r="LP771" s="53"/>
      <c r="LQ771" s="53"/>
      <c r="LR771" s="53"/>
      <c r="LS771" s="53"/>
      <c r="LT771" s="53"/>
      <c r="LU771" s="53"/>
      <c r="LV771" s="53"/>
      <c r="LW771" s="53"/>
      <c r="LX771" s="53"/>
      <c r="LY771" s="53"/>
      <c r="LZ771" s="53"/>
      <c r="MA771" s="53"/>
      <c r="MB771" s="53"/>
      <c r="MC771" s="53"/>
      <c r="MD771" s="53"/>
      <c r="ME771" s="53"/>
      <c r="MF771" s="53"/>
      <c r="MG771" s="53"/>
      <c r="MH771" s="53"/>
      <c r="MI771" s="53"/>
      <c r="MJ771" s="53"/>
      <c r="MK771" s="53"/>
      <c r="ML771" s="53"/>
      <c r="MM771" s="53"/>
      <c r="MN771" s="53"/>
      <c r="MO771" s="53"/>
      <c r="MP771" s="53"/>
      <c r="MQ771" s="53"/>
      <c r="MR771" s="53"/>
      <c r="MS771" s="53"/>
      <c r="MT771" s="53"/>
      <c r="MU771" s="53"/>
      <c r="MV771" s="53"/>
      <c r="MW771" s="53"/>
      <c r="MX771" s="53"/>
      <c r="MY771" s="53"/>
      <c r="MZ771" s="53"/>
      <c r="NA771" s="53"/>
      <c r="NB771" s="53"/>
      <c r="NC771" s="53"/>
      <c r="ND771" s="53"/>
      <c r="NE771" s="53"/>
      <c r="NF771" s="53"/>
      <c r="NG771" s="53"/>
      <c r="NH771" s="53"/>
      <c r="NI771" s="53"/>
      <c r="NJ771" s="53"/>
      <c r="NK771" s="53"/>
      <c r="NL771" s="53"/>
      <c r="NM771" s="53"/>
      <c r="NN771" s="53"/>
      <c r="NO771" s="53"/>
      <c r="NP771" s="53"/>
      <c r="NQ771" s="53"/>
      <c r="NR771" s="53"/>
      <c r="NS771" s="53"/>
      <c r="NT771" s="53"/>
      <c r="NU771" s="53"/>
      <c r="NV771" s="53"/>
      <c r="NW771" s="53"/>
      <c r="NX771" s="53"/>
      <c r="NY771" s="53"/>
      <c r="NZ771" s="53"/>
      <c r="OA771" s="53"/>
      <c r="OB771" s="53"/>
      <c r="OC771" s="53"/>
      <c r="OD771" s="53"/>
      <c r="OE771" s="53"/>
      <c r="OF771" s="53"/>
      <c r="OG771" s="53"/>
      <c r="OH771" s="53"/>
      <c r="OI771" s="53"/>
      <c r="OJ771" s="53"/>
      <c r="OK771" s="53"/>
      <c r="OL771" s="53"/>
      <c r="OM771" s="53"/>
      <c r="ON771" s="53"/>
      <c r="OO771" s="53"/>
      <c r="OP771" s="53"/>
      <c r="OQ771" s="53"/>
      <c r="OR771" s="53"/>
      <c r="OS771" s="53"/>
      <c r="OT771" s="53"/>
      <c r="OU771" s="53"/>
      <c r="OV771" s="53"/>
      <c r="OW771" s="53"/>
      <c r="OX771" s="53"/>
      <c r="OY771" s="53"/>
      <c r="OZ771" s="53"/>
      <c r="PA771" s="53"/>
      <c r="PB771" s="53"/>
      <c r="PC771" s="53"/>
      <c r="PD771" s="53"/>
      <c r="PE771" s="53"/>
      <c r="PF771" s="53"/>
      <c r="PG771" s="53"/>
      <c r="PH771" s="53"/>
      <c r="PI771" s="53"/>
      <c r="PJ771" s="53"/>
      <c r="PK771" s="53"/>
      <c r="PL771" s="53"/>
      <c r="PM771" s="53"/>
      <c r="PN771" s="53"/>
      <c r="PO771" s="53"/>
      <c r="PP771" s="53"/>
      <c r="PQ771" s="53"/>
      <c r="PR771" s="53"/>
      <c r="PS771" s="53"/>
      <c r="PT771" s="53"/>
      <c r="PU771" s="53"/>
      <c r="PV771" s="53"/>
      <c r="PW771" s="53"/>
      <c r="PX771" s="53"/>
      <c r="PY771" s="53"/>
      <c r="PZ771" s="53"/>
      <c r="QA771" s="53"/>
      <c r="QB771" s="53"/>
      <c r="QC771" s="53"/>
      <c r="QD771" s="53"/>
      <c r="QE771" s="53"/>
      <c r="QF771" s="53"/>
      <c r="QG771" s="53"/>
      <c r="QH771" s="53"/>
      <c r="QI771" s="53"/>
      <c r="QJ771" s="53"/>
      <c r="QK771" s="53"/>
      <c r="QL771" s="53"/>
      <c r="QM771" s="53"/>
      <c r="QN771" s="53"/>
      <c r="QO771" s="53"/>
      <c r="QP771" s="53"/>
      <c r="QQ771" s="53"/>
      <c r="QR771" s="53"/>
      <c r="QS771" s="53"/>
      <c r="QT771" s="53"/>
      <c r="QU771" s="53"/>
      <c r="QV771" s="53"/>
      <c r="QW771" s="53"/>
      <c r="QX771" s="53"/>
      <c r="QY771" s="53"/>
      <c r="QZ771" s="53"/>
      <c r="RA771" s="53"/>
      <c r="RB771" s="53"/>
      <c r="RC771" s="53"/>
      <c r="RD771" s="53"/>
      <c r="RE771" s="53"/>
      <c r="RF771" s="53"/>
      <c r="RG771" s="53"/>
      <c r="RH771" s="53"/>
      <c r="RI771" s="53"/>
      <c r="RJ771" s="53"/>
      <c r="RK771" s="53"/>
      <c r="RL771" s="53"/>
      <c r="RM771" s="53"/>
      <c r="RN771" s="53"/>
      <c r="RO771" s="53"/>
      <c r="RP771" s="53"/>
      <c r="RQ771" s="53"/>
      <c r="RR771" s="53"/>
      <c r="RS771" s="53"/>
      <c r="RT771" s="53"/>
      <c r="RU771" s="53"/>
      <c r="RV771" s="53"/>
      <c r="RW771" s="53"/>
      <c r="RX771" s="53"/>
      <c r="RY771" s="53"/>
      <c r="RZ771" s="53"/>
      <c r="SA771" s="53"/>
      <c r="SB771" s="53"/>
      <c r="SC771" s="53"/>
      <c r="SD771" s="53"/>
      <c r="SE771" s="53"/>
      <c r="SF771" s="53"/>
      <c r="SG771" s="53"/>
      <c r="SH771" s="53"/>
      <c r="SI771" s="53"/>
      <c r="SJ771" s="53"/>
      <c r="SK771" s="53"/>
      <c r="SL771" s="53"/>
      <c r="SM771" s="53"/>
      <c r="SN771" s="53"/>
      <c r="SO771" s="53"/>
      <c r="SP771" s="53"/>
      <c r="SQ771" s="53"/>
      <c r="SR771" s="53"/>
      <c r="SS771" s="53"/>
      <c r="ST771" s="53"/>
      <c r="SU771" s="53"/>
      <c r="SV771" s="53"/>
      <c r="SW771" s="53"/>
      <c r="SX771" s="53"/>
      <c r="SY771" s="53"/>
      <c r="SZ771" s="53"/>
      <c r="TA771" s="53"/>
      <c r="TB771" s="53"/>
      <c r="TC771" s="53"/>
      <c r="TD771" s="53"/>
      <c r="TE771" s="53"/>
      <c r="TF771" s="53"/>
      <c r="TG771" s="53"/>
      <c r="TH771" s="53"/>
      <c r="TI771" s="53"/>
      <c r="TJ771" s="53"/>
      <c r="TK771" s="53"/>
      <c r="TL771" s="53"/>
      <c r="TM771" s="53"/>
      <c r="TN771" s="53"/>
      <c r="TO771" s="53"/>
      <c r="TP771" s="53"/>
      <c r="TQ771" s="53"/>
      <c r="TR771" s="53"/>
      <c r="TS771" s="53"/>
      <c r="TT771" s="53"/>
      <c r="TU771" s="53"/>
      <c r="TV771" s="53"/>
      <c r="TW771" s="53"/>
      <c r="TX771" s="53"/>
      <c r="TY771" s="53"/>
      <c r="TZ771" s="53"/>
      <c r="UA771" s="53"/>
      <c r="UB771" s="53"/>
      <c r="UC771" s="53"/>
      <c r="UD771" s="53"/>
      <c r="UE771" s="53"/>
      <c r="UF771" s="53"/>
      <c r="UG771" s="53"/>
    </row>
    <row r="772" spans="12:553" s="19" customFormat="1" ht="15.75" customHeight="1" x14ac:dyDescent="0.2">
      <c r="L772" s="66"/>
      <c r="M772" s="66"/>
      <c r="N772" s="52"/>
      <c r="O772" s="53"/>
      <c r="P772" s="53"/>
      <c r="Q772" s="53"/>
      <c r="R772" s="53"/>
      <c r="S772" s="53"/>
      <c r="T772" s="53"/>
      <c r="U772" s="53"/>
      <c r="V772" s="53"/>
      <c r="W772" s="53"/>
      <c r="X772" s="53"/>
      <c r="Y772" s="53"/>
      <c r="Z772" s="53"/>
      <c r="AA772" s="53"/>
      <c r="AB772" s="53"/>
      <c r="AC772" s="53"/>
      <c r="AD772" s="53"/>
      <c r="AE772" s="53"/>
      <c r="AF772" s="53"/>
      <c r="AG772" s="53"/>
      <c r="AH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c r="BM772" s="53"/>
      <c r="BN772" s="53"/>
      <c r="BO772" s="53"/>
      <c r="BP772" s="53"/>
      <c r="BQ772" s="53"/>
      <c r="BR772" s="53"/>
      <c r="BS772" s="53"/>
      <c r="BT772" s="53"/>
      <c r="BU772" s="53"/>
      <c r="BV772" s="53"/>
      <c r="BW772" s="53"/>
      <c r="BX772" s="53"/>
      <c r="BY772" s="53"/>
      <c r="BZ772" s="53"/>
      <c r="CA772" s="53"/>
      <c r="CB772" s="53"/>
      <c r="CC772" s="53"/>
      <c r="CD772" s="53"/>
      <c r="CE772" s="53"/>
      <c r="CF772" s="53"/>
      <c r="CG772" s="53"/>
      <c r="CH772" s="53"/>
      <c r="CI772" s="53"/>
      <c r="CJ772" s="53"/>
      <c r="CK772" s="53"/>
      <c r="CL772" s="53"/>
      <c r="CM772" s="53"/>
      <c r="CN772" s="53"/>
      <c r="CO772" s="53"/>
      <c r="CP772" s="53"/>
      <c r="CQ772" s="53"/>
      <c r="CR772" s="53"/>
      <c r="CS772" s="53"/>
      <c r="CT772" s="53"/>
      <c r="CU772" s="53"/>
      <c r="CV772" s="53"/>
      <c r="CW772" s="53"/>
      <c r="CX772" s="53"/>
      <c r="CY772" s="53"/>
      <c r="CZ772" s="53"/>
      <c r="DA772" s="53"/>
      <c r="DB772" s="53"/>
      <c r="DC772" s="53"/>
      <c r="DD772" s="53"/>
      <c r="DE772" s="53"/>
      <c r="DF772" s="53"/>
      <c r="DG772" s="53"/>
      <c r="DH772" s="53"/>
      <c r="DI772" s="53"/>
      <c r="DJ772" s="53"/>
      <c r="DK772" s="53"/>
      <c r="DL772" s="53"/>
      <c r="DM772" s="53"/>
      <c r="DN772" s="53"/>
      <c r="DO772" s="53"/>
      <c r="DP772" s="53"/>
      <c r="DQ772" s="53"/>
      <c r="DR772" s="53"/>
      <c r="DS772" s="53"/>
      <c r="DT772" s="53"/>
      <c r="DU772" s="53"/>
      <c r="DV772" s="53"/>
      <c r="DW772" s="53"/>
      <c r="DX772" s="53"/>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3"/>
      <c r="FK772" s="53"/>
      <c r="FL772" s="53"/>
      <c r="FM772" s="53"/>
      <c r="FN772" s="53"/>
      <c r="FO772" s="53"/>
      <c r="FP772" s="53"/>
      <c r="FQ772" s="53"/>
      <c r="FR772" s="53"/>
      <c r="FS772" s="53"/>
      <c r="FT772" s="53"/>
      <c r="FU772" s="53"/>
      <c r="FV772" s="53"/>
      <c r="FW772" s="53"/>
      <c r="FX772" s="53"/>
      <c r="FY772" s="53"/>
      <c r="FZ772" s="53"/>
      <c r="GA772" s="53"/>
      <c r="GB772" s="53"/>
      <c r="GC772" s="53"/>
      <c r="GD772" s="53"/>
      <c r="GE772" s="53"/>
      <c r="GF772" s="53"/>
      <c r="GG772" s="53"/>
      <c r="GH772" s="53"/>
      <c r="GI772" s="53"/>
      <c r="GJ772" s="53"/>
      <c r="GK772" s="53"/>
      <c r="GL772" s="53"/>
      <c r="GM772" s="53"/>
      <c r="GN772" s="53"/>
      <c r="GO772" s="53"/>
      <c r="GP772" s="53"/>
      <c r="GQ772" s="53"/>
      <c r="GR772" s="53"/>
      <c r="GS772" s="53"/>
      <c r="GT772" s="53"/>
      <c r="GU772" s="53"/>
      <c r="GV772" s="53"/>
      <c r="GW772" s="53"/>
      <c r="GX772" s="53"/>
      <c r="GY772" s="53"/>
      <c r="GZ772" s="53"/>
      <c r="HA772" s="53"/>
      <c r="HB772" s="53"/>
      <c r="HC772" s="53"/>
      <c r="HD772" s="53"/>
      <c r="HE772" s="53"/>
      <c r="HF772" s="53"/>
      <c r="HG772" s="53"/>
      <c r="HH772" s="53"/>
      <c r="HI772" s="53"/>
      <c r="HJ772" s="53"/>
      <c r="HK772" s="53"/>
      <c r="HL772" s="53"/>
      <c r="HM772" s="53"/>
      <c r="HN772" s="53"/>
      <c r="HO772" s="53"/>
      <c r="HP772" s="53"/>
      <c r="HQ772" s="53"/>
      <c r="HR772" s="53"/>
      <c r="HS772" s="53"/>
      <c r="HT772" s="53"/>
      <c r="HU772" s="53"/>
      <c r="HV772" s="53"/>
      <c r="HW772" s="53"/>
      <c r="HX772" s="53"/>
      <c r="HY772" s="53"/>
      <c r="HZ772" s="53"/>
      <c r="IA772" s="53"/>
      <c r="IB772" s="53"/>
      <c r="IC772" s="53"/>
      <c r="ID772" s="53"/>
      <c r="IE772" s="53"/>
      <c r="IF772" s="53"/>
      <c r="IG772" s="53"/>
      <c r="IH772" s="53"/>
      <c r="II772" s="53"/>
      <c r="IJ772" s="53"/>
      <c r="IK772" s="53"/>
      <c r="IL772" s="53"/>
      <c r="IM772" s="53"/>
      <c r="IN772" s="53"/>
      <c r="IO772" s="53"/>
      <c r="IP772" s="53"/>
      <c r="IQ772" s="53"/>
      <c r="IR772" s="53"/>
      <c r="IS772" s="53"/>
      <c r="IT772" s="53"/>
      <c r="IU772" s="53"/>
      <c r="IV772" s="53"/>
      <c r="IW772" s="53"/>
      <c r="IX772" s="53"/>
      <c r="IY772" s="53"/>
      <c r="IZ772" s="53"/>
      <c r="JA772" s="53"/>
      <c r="JB772" s="53"/>
      <c r="JC772" s="53"/>
      <c r="JD772" s="53"/>
      <c r="JE772" s="53"/>
      <c r="JF772" s="53"/>
      <c r="JG772" s="53"/>
      <c r="JH772" s="53"/>
      <c r="JI772" s="53"/>
      <c r="JJ772" s="53"/>
      <c r="JK772" s="53"/>
      <c r="JL772" s="53"/>
      <c r="JM772" s="53"/>
      <c r="JN772" s="53"/>
      <c r="JO772" s="53"/>
      <c r="JP772" s="53"/>
      <c r="JQ772" s="53"/>
      <c r="JR772" s="53"/>
      <c r="JS772" s="53"/>
      <c r="JT772" s="53"/>
      <c r="JU772" s="53"/>
      <c r="JV772" s="53"/>
      <c r="JW772" s="53"/>
      <c r="JX772" s="53"/>
      <c r="JY772" s="53"/>
      <c r="JZ772" s="53"/>
      <c r="KA772" s="53"/>
      <c r="KB772" s="53"/>
      <c r="KC772" s="53"/>
      <c r="KD772" s="53"/>
      <c r="KE772" s="53"/>
      <c r="KF772" s="53"/>
      <c r="KG772" s="53"/>
      <c r="KH772" s="53"/>
      <c r="KI772" s="53"/>
      <c r="KJ772" s="53"/>
      <c r="KK772" s="53"/>
      <c r="KL772" s="53"/>
      <c r="KM772" s="53"/>
      <c r="KN772" s="53"/>
      <c r="KO772" s="53"/>
      <c r="KP772" s="53"/>
      <c r="KQ772" s="53"/>
      <c r="KR772" s="53"/>
      <c r="KS772" s="53"/>
      <c r="KT772" s="53"/>
      <c r="KU772" s="53"/>
      <c r="KV772" s="53"/>
      <c r="KW772" s="53"/>
      <c r="KX772" s="53"/>
      <c r="KY772" s="53"/>
      <c r="KZ772" s="53"/>
      <c r="LA772" s="53"/>
      <c r="LB772" s="53"/>
      <c r="LC772" s="53"/>
      <c r="LD772" s="53"/>
      <c r="LE772" s="53"/>
      <c r="LF772" s="53"/>
      <c r="LG772" s="53"/>
      <c r="LH772" s="53"/>
      <c r="LI772" s="53"/>
      <c r="LJ772" s="53"/>
      <c r="LK772" s="53"/>
      <c r="LL772" s="53"/>
      <c r="LM772" s="53"/>
      <c r="LN772" s="53"/>
      <c r="LO772" s="53"/>
      <c r="LP772" s="53"/>
      <c r="LQ772" s="53"/>
      <c r="LR772" s="53"/>
      <c r="LS772" s="53"/>
      <c r="LT772" s="53"/>
      <c r="LU772" s="53"/>
      <c r="LV772" s="53"/>
      <c r="LW772" s="53"/>
      <c r="LX772" s="53"/>
      <c r="LY772" s="53"/>
      <c r="LZ772" s="53"/>
      <c r="MA772" s="53"/>
      <c r="MB772" s="53"/>
      <c r="MC772" s="53"/>
      <c r="MD772" s="53"/>
      <c r="ME772" s="53"/>
      <c r="MF772" s="53"/>
      <c r="MG772" s="53"/>
      <c r="MH772" s="53"/>
      <c r="MI772" s="53"/>
      <c r="MJ772" s="53"/>
      <c r="MK772" s="53"/>
      <c r="ML772" s="53"/>
      <c r="MM772" s="53"/>
      <c r="MN772" s="53"/>
      <c r="MO772" s="53"/>
      <c r="MP772" s="53"/>
      <c r="MQ772" s="53"/>
      <c r="MR772" s="53"/>
      <c r="MS772" s="53"/>
      <c r="MT772" s="53"/>
      <c r="MU772" s="53"/>
      <c r="MV772" s="53"/>
      <c r="MW772" s="53"/>
      <c r="MX772" s="53"/>
      <c r="MY772" s="53"/>
      <c r="MZ772" s="53"/>
      <c r="NA772" s="53"/>
      <c r="NB772" s="53"/>
      <c r="NC772" s="53"/>
      <c r="ND772" s="53"/>
      <c r="NE772" s="53"/>
      <c r="NF772" s="53"/>
      <c r="NG772" s="53"/>
      <c r="NH772" s="53"/>
      <c r="NI772" s="53"/>
      <c r="NJ772" s="53"/>
      <c r="NK772" s="53"/>
      <c r="NL772" s="53"/>
      <c r="NM772" s="53"/>
      <c r="NN772" s="53"/>
      <c r="NO772" s="53"/>
      <c r="NP772" s="53"/>
      <c r="NQ772" s="53"/>
      <c r="NR772" s="53"/>
      <c r="NS772" s="53"/>
      <c r="NT772" s="53"/>
      <c r="NU772" s="53"/>
      <c r="NV772" s="53"/>
      <c r="NW772" s="53"/>
      <c r="NX772" s="53"/>
      <c r="NY772" s="53"/>
      <c r="NZ772" s="53"/>
      <c r="OA772" s="53"/>
      <c r="OB772" s="53"/>
      <c r="OC772" s="53"/>
      <c r="OD772" s="53"/>
      <c r="OE772" s="53"/>
      <c r="OF772" s="53"/>
      <c r="OG772" s="53"/>
      <c r="OH772" s="53"/>
      <c r="OI772" s="53"/>
      <c r="OJ772" s="53"/>
      <c r="OK772" s="53"/>
      <c r="OL772" s="53"/>
      <c r="OM772" s="53"/>
      <c r="ON772" s="53"/>
      <c r="OO772" s="53"/>
      <c r="OP772" s="53"/>
      <c r="OQ772" s="53"/>
      <c r="OR772" s="53"/>
      <c r="OS772" s="53"/>
      <c r="OT772" s="53"/>
      <c r="OU772" s="53"/>
      <c r="OV772" s="53"/>
      <c r="OW772" s="53"/>
      <c r="OX772" s="53"/>
      <c r="OY772" s="53"/>
      <c r="OZ772" s="53"/>
      <c r="PA772" s="53"/>
      <c r="PB772" s="53"/>
      <c r="PC772" s="53"/>
      <c r="PD772" s="53"/>
      <c r="PE772" s="53"/>
      <c r="PF772" s="53"/>
      <c r="PG772" s="53"/>
      <c r="PH772" s="53"/>
      <c r="PI772" s="53"/>
      <c r="PJ772" s="53"/>
      <c r="PK772" s="53"/>
      <c r="PL772" s="53"/>
      <c r="PM772" s="53"/>
      <c r="PN772" s="53"/>
      <c r="PO772" s="53"/>
      <c r="PP772" s="53"/>
      <c r="PQ772" s="53"/>
      <c r="PR772" s="53"/>
      <c r="PS772" s="53"/>
      <c r="PT772" s="53"/>
      <c r="PU772" s="53"/>
      <c r="PV772" s="53"/>
      <c r="PW772" s="53"/>
      <c r="PX772" s="53"/>
      <c r="PY772" s="53"/>
      <c r="PZ772" s="53"/>
      <c r="QA772" s="53"/>
      <c r="QB772" s="53"/>
      <c r="QC772" s="53"/>
      <c r="QD772" s="53"/>
      <c r="QE772" s="53"/>
      <c r="QF772" s="53"/>
      <c r="QG772" s="53"/>
      <c r="QH772" s="53"/>
      <c r="QI772" s="53"/>
      <c r="QJ772" s="53"/>
      <c r="QK772" s="53"/>
      <c r="QL772" s="53"/>
      <c r="QM772" s="53"/>
      <c r="QN772" s="53"/>
      <c r="QO772" s="53"/>
      <c r="QP772" s="53"/>
      <c r="QQ772" s="53"/>
      <c r="QR772" s="53"/>
      <c r="QS772" s="53"/>
      <c r="QT772" s="53"/>
      <c r="QU772" s="53"/>
      <c r="QV772" s="53"/>
      <c r="QW772" s="53"/>
      <c r="QX772" s="53"/>
      <c r="QY772" s="53"/>
      <c r="QZ772" s="53"/>
      <c r="RA772" s="53"/>
      <c r="RB772" s="53"/>
      <c r="RC772" s="53"/>
      <c r="RD772" s="53"/>
      <c r="RE772" s="53"/>
      <c r="RF772" s="53"/>
      <c r="RG772" s="53"/>
      <c r="RH772" s="53"/>
      <c r="RI772" s="53"/>
      <c r="RJ772" s="53"/>
      <c r="RK772" s="53"/>
      <c r="RL772" s="53"/>
      <c r="RM772" s="53"/>
      <c r="RN772" s="53"/>
      <c r="RO772" s="53"/>
      <c r="RP772" s="53"/>
      <c r="RQ772" s="53"/>
      <c r="RR772" s="53"/>
      <c r="RS772" s="53"/>
      <c r="RT772" s="53"/>
      <c r="RU772" s="53"/>
      <c r="RV772" s="53"/>
      <c r="RW772" s="53"/>
      <c r="RX772" s="53"/>
      <c r="RY772" s="53"/>
      <c r="RZ772" s="53"/>
      <c r="SA772" s="53"/>
      <c r="SB772" s="53"/>
      <c r="SC772" s="53"/>
      <c r="SD772" s="53"/>
      <c r="SE772" s="53"/>
      <c r="SF772" s="53"/>
      <c r="SG772" s="53"/>
      <c r="SH772" s="53"/>
      <c r="SI772" s="53"/>
      <c r="SJ772" s="53"/>
      <c r="SK772" s="53"/>
      <c r="SL772" s="53"/>
      <c r="SM772" s="53"/>
      <c r="SN772" s="53"/>
      <c r="SO772" s="53"/>
      <c r="SP772" s="53"/>
      <c r="SQ772" s="53"/>
      <c r="SR772" s="53"/>
      <c r="SS772" s="53"/>
      <c r="ST772" s="53"/>
      <c r="SU772" s="53"/>
      <c r="SV772" s="53"/>
      <c r="SW772" s="53"/>
      <c r="SX772" s="53"/>
      <c r="SY772" s="53"/>
      <c r="SZ772" s="53"/>
      <c r="TA772" s="53"/>
      <c r="TB772" s="53"/>
      <c r="TC772" s="53"/>
      <c r="TD772" s="53"/>
      <c r="TE772" s="53"/>
      <c r="TF772" s="53"/>
      <c r="TG772" s="53"/>
      <c r="TH772" s="53"/>
      <c r="TI772" s="53"/>
      <c r="TJ772" s="53"/>
      <c r="TK772" s="53"/>
      <c r="TL772" s="53"/>
      <c r="TM772" s="53"/>
      <c r="TN772" s="53"/>
      <c r="TO772" s="53"/>
      <c r="TP772" s="53"/>
      <c r="TQ772" s="53"/>
      <c r="TR772" s="53"/>
      <c r="TS772" s="53"/>
      <c r="TT772" s="53"/>
      <c r="TU772" s="53"/>
      <c r="TV772" s="53"/>
      <c r="TW772" s="53"/>
      <c r="TX772" s="53"/>
      <c r="TY772" s="53"/>
      <c r="TZ772" s="53"/>
      <c r="UA772" s="53"/>
      <c r="UB772" s="53"/>
      <c r="UC772" s="53"/>
      <c r="UD772" s="53"/>
      <c r="UE772" s="53"/>
      <c r="UF772" s="53"/>
      <c r="UG772" s="53"/>
    </row>
    <row r="773" spans="12:553" s="19" customFormat="1" ht="15.75" customHeight="1" x14ac:dyDescent="0.2">
      <c r="L773" s="66"/>
      <c r="M773" s="66"/>
      <c r="N773" s="52"/>
      <c r="O773" s="53"/>
      <c r="P773" s="53"/>
      <c r="Q773" s="53"/>
      <c r="R773" s="53"/>
      <c r="S773" s="53"/>
      <c r="T773" s="53"/>
      <c r="U773" s="53"/>
      <c r="V773" s="53"/>
      <c r="W773" s="53"/>
      <c r="X773" s="53"/>
      <c r="Y773" s="53"/>
      <c r="Z773" s="53"/>
      <c r="AA773" s="53"/>
      <c r="AB773" s="53"/>
      <c r="AC773" s="53"/>
      <c r="AD773" s="53"/>
      <c r="AE773" s="53"/>
      <c r="AF773" s="53"/>
      <c r="AG773" s="53"/>
      <c r="AH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c r="BM773" s="53"/>
      <c r="BN773" s="53"/>
      <c r="BO773" s="53"/>
      <c r="BP773" s="53"/>
      <c r="BQ773" s="53"/>
      <c r="BR773" s="53"/>
      <c r="BS773" s="53"/>
      <c r="BT773" s="53"/>
      <c r="BU773" s="53"/>
      <c r="BV773" s="53"/>
      <c r="BW773" s="53"/>
      <c r="BX773" s="53"/>
      <c r="BY773" s="53"/>
      <c r="BZ773" s="53"/>
      <c r="CA773" s="53"/>
      <c r="CB773" s="53"/>
      <c r="CC773" s="53"/>
      <c r="CD773" s="53"/>
      <c r="CE773" s="53"/>
      <c r="CF773" s="53"/>
      <c r="CG773" s="53"/>
      <c r="CH773" s="53"/>
      <c r="CI773" s="53"/>
      <c r="CJ773" s="53"/>
      <c r="CK773" s="53"/>
      <c r="CL773" s="53"/>
      <c r="CM773" s="53"/>
      <c r="CN773" s="53"/>
      <c r="CO773" s="53"/>
      <c r="CP773" s="53"/>
      <c r="CQ773" s="53"/>
      <c r="CR773" s="53"/>
      <c r="CS773" s="53"/>
      <c r="CT773" s="53"/>
      <c r="CU773" s="53"/>
      <c r="CV773" s="53"/>
      <c r="CW773" s="53"/>
      <c r="CX773" s="53"/>
      <c r="CY773" s="53"/>
      <c r="CZ773" s="53"/>
      <c r="DA773" s="53"/>
      <c r="DB773" s="53"/>
      <c r="DC773" s="53"/>
      <c r="DD773" s="53"/>
      <c r="DE773" s="53"/>
      <c r="DF773" s="53"/>
      <c r="DG773" s="53"/>
      <c r="DH773" s="53"/>
      <c r="DI773" s="53"/>
      <c r="DJ773" s="53"/>
      <c r="DK773" s="53"/>
      <c r="DL773" s="53"/>
      <c r="DM773" s="53"/>
      <c r="DN773" s="53"/>
      <c r="DO773" s="53"/>
      <c r="DP773" s="53"/>
      <c r="DQ773" s="53"/>
      <c r="DR773" s="53"/>
      <c r="DS773" s="53"/>
      <c r="DT773" s="53"/>
      <c r="DU773" s="53"/>
      <c r="DV773" s="53"/>
      <c r="DW773" s="53"/>
      <c r="DX773" s="53"/>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3"/>
      <c r="FK773" s="53"/>
      <c r="FL773" s="53"/>
      <c r="FM773" s="53"/>
      <c r="FN773" s="53"/>
      <c r="FO773" s="53"/>
      <c r="FP773" s="53"/>
      <c r="FQ773" s="53"/>
      <c r="FR773" s="53"/>
      <c r="FS773" s="53"/>
      <c r="FT773" s="53"/>
      <c r="FU773" s="53"/>
      <c r="FV773" s="53"/>
      <c r="FW773" s="53"/>
      <c r="FX773" s="53"/>
      <c r="FY773" s="53"/>
      <c r="FZ773" s="53"/>
      <c r="GA773" s="53"/>
      <c r="GB773" s="53"/>
      <c r="GC773" s="53"/>
      <c r="GD773" s="53"/>
      <c r="GE773" s="53"/>
      <c r="GF773" s="53"/>
      <c r="GG773" s="53"/>
      <c r="GH773" s="53"/>
      <c r="GI773" s="53"/>
      <c r="GJ773" s="53"/>
      <c r="GK773" s="53"/>
      <c r="GL773" s="53"/>
      <c r="GM773" s="53"/>
      <c r="GN773" s="53"/>
      <c r="GO773" s="53"/>
      <c r="GP773" s="53"/>
      <c r="GQ773" s="53"/>
      <c r="GR773" s="53"/>
      <c r="GS773" s="53"/>
      <c r="GT773" s="53"/>
      <c r="GU773" s="53"/>
      <c r="GV773" s="53"/>
      <c r="GW773" s="53"/>
      <c r="GX773" s="53"/>
      <c r="GY773" s="53"/>
      <c r="GZ773" s="53"/>
      <c r="HA773" s="53"/>
      <c r="HB773" s="53"/>
      <c r="HC773" s="53"/>
      <c r="HD773" s="53"/>
      <c r="HE773" s="53"/>
      <c r="HF773" s="53"/>
      <c r="HG773" s="53"/>
      <c r="HH773" s="53"/>
      <c r="HI773" s="53"/>
      <c r="HJ773" s="53"/>
      <c r="HK773" s="53"/>
      <c r="HL773" s="53"/>
      <c r="HM773" s="53"/>
      <c r="HN773" s="53"/>
      <c r="HO773" s="53"/>
      <c r="HP773" s="53"/>
      <c r="HQ773" s="53"/>
      <c r="HR773" s="53"/>
      <c r="HS773" s="53"/>
      <c r="HT773" s="53"/>
      <c r="HU773" s="53"/>
      <c r="HV773" s="53"/>
      <c r="HW773" s="53"/>
      <c r="HX773" s="53"/>
      <c r="HY773" s="53"/>
      <c r="HZ773" s="53"/>
      <c r="IA773" s="53"/>
      <c r="IB773" s="53"/>
      <c r="IC773" s="53"/>
      <c r="ID773" s="53"/>
      <c r="IE773" s="53"/>
      <c r="IF773" s="53"/>
      <c r="IG773" s="53"/>
      <c r="IH773" s="53"/>
      <c r="II773" s="53"/>
      <c r="IJ773" s="53"/>
      <c r="IK773" s="53"/>
      <c r="IL773" s="53"/>
      <c r="IM773" s="53"/>
      <c r="IN773" s="53"/>
      <c r="IO773" s="53"/>
      <c r="IP773" s="53"/>
      <c r="IQ773" s="53"/>
      <c r="IR773" s="53"/>
      <c r="IS773" s="53"/>
      <c r="IT773" s="53"/>
      <c r="IU773" s="53"/>
      <c r="IV773" s="53"/>
      <c r="IW773" s="53"/>
      <c r="IX773" s="53"/>
      <c r="IY773" s="53"/>
      <c r="IZ773" s="53"/>
      <c r="JA773" s="53"/>
      <c r="JB773" s="53"/>
      <c r="JC773" s="53"/>
      <c r="JD773" s="53"/>
      <c r="JE773" s="53"/>
      <c r="JF773" s="53"/>
      <c r="JG773" s="53"/>
      <c r="JH773" s="53"/>
      <c r="JI773" s="53"/>
      <c r="JJ773" s="53"/>
      <c r="JK773" s="53"/>
      <c r="JL773" s="53"/>
      <c r="JM773" s="53"/>
      <c r="JN773" s="53"/>
      <c r="JO773" s="53"/>
      <c r="JP773" s="53"/>
      <c r="JQ773" s="53"/>
      <c r="JR773" s="53"/>
      <c r="JS773" s="53"/>
      <c r="JT773" s="53"/>
      <c r="JU773" s="53"/>
      <c r="JV773" s="53"/>
      <c r="JW773" s="53"/>
      <c r="JX773" s="53"/>
      <c r="JY773" s="53"/>
      <c r="JZ773" s="53"/>
      <c r="KA773" s="53"/>
      <c r="KB773" s="53"/>
      <c r="KC773" s="53"/>
      <c r="KD773" s="53"/>
      <c r="KE773" s="53"/>
      <c r="KF773" s="53"/>
      <c r="KG773" s="53"/>
      <c r="KH773" s="53"/>
      <c r="KI773" s="53"/>
      <c r="KJ773" s="53"/>
      <c r="KK773" s="53"/>
      <c r="KL773" s="53"/>
      <c r="KM773" s="53"/>
      <c r="KN773" s="53"/>
      <c r="KO773" s="53"/>
      <c r="KP773" s="53"/>
      <c r="KQ773" s="53"/>
      <c r="KR773" s="53"/>
      <c r="KS773" s="53"/>
      <c r="KT773" s="53"/>
      <c r="KU773" s="53"/>
      <c r="KV773" s="53"/>
      <c r="KW773" s="53"/>
      <c r="KX773" s="53"/>
      <c r="KY773" s="53"/>
      <c r="KZ773" s="53"/>
      <c r="LA773" s="53"/>
      <c r="LB773" s="53"/>
      <c r="LC773" s="53"/>
      <c r="LD773" s="53"/>
      <c r="LE773" s="53"/>
      <c r="LF773" s="53"/>
      <c r="LG773" s="53"/>
      <c r="LH773" s="53"/>
      <c r="LI773" s="53"/>
      <c r="LJ773" s="53"/>
      <c r="LK773" s="53"/>
      <c r="LL773" s="53"/>
      <c r="LM773" s="53"/>
      <c r="LN773" s="53"/>
      <c r="LO773" s="53"/>
      <c r="LP773" s="53"/>
      <c r="LQ773" s="53"/>
      <c r="LR773" s="53"/>
      <c r="LS773" s="53"/>
      <c r="LT773" s="53"/>
      <c r="LU773" s="53"/>
      <c r="LV773" s="53"/>
      <c r="LW773" s="53"/>
      <c r="LX773" s="53"/>
      <c r="LY773" s="53"/>
      <c r="LZ773" s="53"/>
      <c r="MA773" s="53"/>
      <c r="MB773" s="53"/>
      <c r="MC773" s="53"/>
      <c r="MD773" s="53"/>
      <c r="ME773" s="53"/>
      <c r="MF773" s="53"/>
      <c r="MG773" s="53"/>
      <c r="MH773" s="53"/>
      <c r="MI773" s="53"/>
      <c r="MJ773" s="53"/>
      <c r="MK773" s="53"/>
      <c r="ML773" s="53"/>
      <c r="MM773" s="53"/>
      <c r="MN773" s="53"/>
      <c r="MO773" s="53"/>
      <c r="MP773" s="53"/>
      <c r="MQ773" s="53"/>
      <c r="MR773" s="53"/>
      <c r="MS773" s="53"/>
      <c r="MT773" s="53"/>
      <c r="MU773" s="53"/>
      <c r="MV773" s="53"/>
      <c r="MW773" s="53"/>
      <c r="MX773" s="53"/>
      <c r="MY773" s="53"/>
      <c r="MZ773" s="53"/>
      <c r="NA773" s="53"/>
      <c r="NB773" s="53"/>
      <c r="NC773" s="53"/>
      <c r="ND773" s="53"/>
      <c r="NE773" s="53"/>
      <c r="NF773" s="53"/>
      <c r="NG773" s="53"/>
      <c r="NH773" s="53"/>
      <c r="NI773" s="53"/>
      <c r="NJ773" s="53"/>
      <c r="NK773" s="53"/>
      <c r="NL773" s="53"/>
      <c r="NM773" s="53"/>
      <c r="NN773" s="53"/>
      <c r="NO773" s="53"/>
      <c r="NP773" s="53"/>
      <c r="NQ773" s="53"/>
      <c r="NR773" s="53"/>
      <c r="NS773" s="53"/>
      <c r="NT773" s="53"/>
      <c r="NU773" s="53"/>
      <c r="NV773" s="53"/>
      <c r="NW773" s="53"/>
      <c r="NX773" s="53"/>
      <c r="NY773" s="53"/>
      <c r="NZ773" s="53"/>
      <c r="OA773" s="53"/>
      <c r="OB773" s="53"/>
      <c r="OC773" s="53"/>
      <c r="OD773" s="53"/>
      <c r="OE773" s="53"/>
      <c r="OF773" s="53"/>
      <c r="OG773" s="53"/>
      <c r="OH773" s="53"/>
      <c r="OI773" s="53"/>
      <c r="OJ773" s="53"/>
      <c r="OK773" s="53"/>
      <c r="OL773" s="53"/>
      <c r="OM773" s="53"/>
      <c r="ON773" s="53"/>
      <c r="OO773" s="53"/>
      <c r="OP773" s="53"/>
      <c r="OQ773" s="53"/>
      <c r="OR773" s="53"/>
      <c r="OS773" s="53"/>
      <c r="OT773" s="53"/>
      <c r="OU773" s="53"/>
      <c r="OV773" s="53"/>
      <c r="OW773" s="53"/>
      <c r="OX773" s="53"/>
      <c r="OY773" s="53"/>
      <c r="OZ773" s="53"/>
      <c r="PA773" s="53"/>
      <c r="PB773" s="53"/>
      <c r="PC773" s="53"/>
      <c r="PD773" s="53"/>
      <c r="PE773" s="53"/>
      <c r="PF773" s="53"/>
      <c r="PG773" s="53"/>
      <c r="PH773" s="53"/>
      <c r="PI773" s="53"/>
      <c r="PJ773" s="53"/>
      <c r="PK773" s="53"/>
      <c r="PL773" s="53"/>
      <c r="PM773" s="53"/>
      <c r="PN773" s="53"/>
      <c r="PO773" s="53"/>
      <c r="PP773" s="53"/>
      <c r="PQ773" s="53"/>
      <c r="PR773" s="53"/>
      <c r="PS773" s="53"/>
      <c r="PT773" s="53"/>
      <c r="PU773" s="53"/>
      <c r="PV773" s="53"/>
      <c r="PW773" s="53"/>
      <c r="PX773" s="53"/>
      <c r="PY773" s="53"/>
      <c r="PZ773" s="53"/>
      <c r="QA773" s="53"/>
      <c r="QB773" s="53"/>
      <c r="QC773" s="53"/>
      <c r="QD773" s="53"/>
      <c r="QE773" s="53"/>
      <c r="QF773" s="53"/>
      <c r="QG773" s="53"/>
      <c r="QH773" s="53"/>
      <c r="QI773" s="53"/>
      <c r="QJ773" s="53"/>
      <c r="QK773" s="53"/>
      <c r="QL773" s="53"/>
      <c r="QM773" s="53"/>
      <c r="QN773" s="53"/>
      <c r="QO773" s="53"/>
      <c r="QP773" s="53"/>
      <c r="QQ773" s="53"/>
      <c r="QR773" s="53"/>
      <c r="QS773" s="53"/>
      <c r="QT773" s="53"/>
      <c r="QU773" s="53"/>
      <c r="QV773" s="53"/>
      <c r="QW773" s="53"/>
      <c r="QX773" s="53"/>
      <c r="QY773" s="53"/>
      <c r="QZ773" s="53"/>
      <c r="RA773" s="53"/>
      <c r="RB773" s="53"/>
      <c r="RC773" s="53"/>
      <c r="RD773" s="53"/>
      <c r="RE773" s="53"/>
      <c r="RF773" s="53"/>
      <c r="RG773" s="53"/>
      <c r="RH773" s="53"/>
      <c r="RI773" s="53"/>
      <c r="RJ773" s="53"/>
      <c r="RK773" s="53"/>
      <c r="RL773" s="53"/>
      <c r="RM773" s="53"/>
      <c r="RN773" s="53"/>
      <c r="RO773" s="53"/>
      <c r="RP773" s="53"/>
      <c r="RQ773" s="53"/>
      <c r="RR773" s="53"/>
      <c r="RS773" s="53"/>
      <c r="RT773" s="53"/>
      <c r="RU773" s="53"/>
      <c r="RV773" s="53"/>
      <c r="RW773" s="53"/>
      <c r="RX773" s="53"/>
      <c r="RY773" s="53"/>
      <c r="RZ773" s="53"/>
      <c r="SA773" s="53"/>
      <c r="SB773" s="53"/>
      <c r="SC773" s="53"/>
      <c r="SD773" s="53"/>
      <c r="SE773" s="53"/>
      <c r="SF773" s="53"/>
      <c r="SG773" s="53"/>
      <c r="SH773" s="53"/>
      <c r="SI773" s="53"/>
      <c r="SJ773" s="53"/>
      <c r="SK773" s="53"/>
      <c r="SL773" s="53"/>
      <c r="SM773" s="53"/>
      <c r="SN773" s="53"/>
      <c r="SO773" s="53"/>
      <c r="SP773" s="53"/>
      <c r="SQ773" s="53"/>
      <c r="SR773" s="53"/>
      <c r="SS773" s="53"/>
      <c r="ST773" s="53"/>
      <c r="SU773" s="53"/>
      <c r="SV773" s="53"/>
      <c r="SW773" s="53"/>
      <c r="SX773" s="53"/>
      <c r="SY773" s="53"/>
      <c r="SZ773" s="53"/>
      <c r="TA773" s="53"/>
      <c r="TB773" s="53"/>
      <c r="TC773" s="53"/>
      <c r="TD773" s="53"/>
      <c r="TE773" s="53"/>
      <c r="TF773" s="53"/>
      <c r="TG773" s="53"/>
      <c r="TH773" s="53"/>
      <c r="TI773" s="53"/>
      <c r="TJ773" s="53"/>
      <c r="TK773" s="53"/>
      <c r="TL773" s="53"/>
      <c r="TM773" s="53"/>
      <c r="TN773" s="53"/>
      <c r="TO773" s="53"/>
      <c r="TP773" s="53"/>
      <c r="TQ773" s="53"/>
      <c r="TR773" s="53"/>
      <c r="TS773" s="53"/>
      <c r="TT773" s="53"/>
      <c r="TU773" s="53"/>
      <c r="TV773" s="53"/>
      <c r="TW773" s="53"/>
      <c r="TX773" s="53"/>
      <c r="TY773" s="53"/>
      <c r="TZ773" s="53"/>
      <c r="UA773" s="53"/>
      <c r="UB773" s="53"/>
      <c r="UC773" s="53"/>
      <c r="UD773" s="53"/>
      <c r="UE773" s="53"/>
      <c r="UF773" s="53"/>
      <c r="UG773" s="53"/>
    </row>
    <row r="774" spans="12:553" s="19" customFormat="1" ht="15.75" customHeight="1" x14ac:dyDescent="0.2">
      <c r="L774" s="66"/>
      <c r="M774" s="66"/>
      <c r="N774" s="52"/>
      <c r="O774" s="53"/>
      <c r="P774" s="53"/>
      <c r="Q774" s="53"/>
      <c r="R774" s="53"/>
      <c r="S774" s="53"/>
      <c r="T774" s="53"/>
      <c r="U774" s="53"/>
      <c r="V774" s="53"/>
      <c r="W774" s="53"/>
      <c r="X774" s="53"/>
      <c r="Y774" s="53"/>
      <c r="Z774" s="53"/>
      <c r="AA774" s="53"/>
      <c r="AB774" s="53"/>
      <c r="AC774" s="53"/>
      <c r="AD774" s="53"/>
      <c r="AE774" s="53"/>
      <c r="AF774" s="53"/>
      <c r="AG774" s="53"/>
      <c r="AH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c r="BM774" s="53"/>
      <c r="BN774" s="53"/>
      <c r="BO774" s="53"/>
      <c r="BP774" s="53"/>
      <c r="BQ774" s="53"/>
      <c r="BR774" s="53"/>
      <c r="BS774" s="53"/>
      <c r="BT774" s="53"/>
      <c r="BU774" s="53"/>
      <c r="BV774" s="53"/>
      <c r="BW774" s="53"/>
      <c r="BX774" s="53"/>
      <c r="BY774" s="53"/>
      <c r="BZ774" s="53"/>
      <c r="CA774" s="53"/>
      <c r="CB774" s="53"/>
      <c r="CC774" s="53"/>
      <c r="CD774" s="53"/>
      <c r="CE774" s="53"/>
      <c r="CF774" s="53"/>
      <c r="CG774" s="53"/>
      <c r="CH774" s="53"/>
      <c r="CI774" s="53"/>
      <c r="CJ774" s="53"/>
      <c r="CK774" s="53"/>
      <c r="CL774" s="53"/>
      <c r="CM774" s="53"/>
      <c r="CN774" s="53"/>
      <c r="CO774" s="53"/>
      <c r="CP774" s="53"/>
      <c r="CQ774" s="53"/>
      <c r="CR774" s="53"/>
      <c r="CS774" s="53"/>
      <c r="CT774" s="53"/>
      <c r="CU774" s="53"/>
      <c r="CV774" s="53"/>
      <c r="CW774" s="53"/>
      <c r="CX774" s="53"/>
      <c r="CY774" s="53"/>
      <c r="CZ774" s="53"/>
      <c r="DA774" s="53"/>
      <c r="DB774" s="53"/>
      <c r="DC774" s="53"/>
      <c r="DD774" s="53"/>
      <c r="DE774" s="53"/>
      <c r="DF774" s="53"/>
      <c r="DG774" s="53"/>
      <c r="DH774" s="53"/>
      <c r="DI774" s="53"/>
      <c r="DJ774" s="53"/>
      <c r="DK774" s="53"/>
      <c r="DL774" s="53"/>
      <c r="DM774" s="53"/>
      <c r="DN774" s="53"/>
      <c r="DO774" s="53"/>
      <c r="DP774" s="53"/>
      <c r="DQ774" s="53"/>
      <c r="DR774" s="53"/>
      <c r="DS774" s="53"/>
      <c r="DT774" s="53"/>
      <c r="DU774" s="53"/>
      <c r="DV774" s="53"/>
      <c r="DW774" s="53"/>
      <c r="DX774" s="53"/>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3"/>
      <c r="FK774" s="53"/>
      <c r="FL774" s="53"/>
      <c r="FM774" s="53"/>
      <c r="FN774" s="53"/>
      <c r="FO774" s="53"/>
      <c r="FP774" s="53"/>
      <c r="FQ774" s="53"/>
      <c r="FR774" s="53"/>
      <c r="FS774" s="53"/>
      <c r="FT774" s="53"/>
      <c r="FU774" s="53"/>
      <c r="FV774" s="53"/>
      <c r="FW774" s="53"/>
      <c r="FX774" s="53"/>
      <c r="FY774" s="53"/>
      <c r="FZ774" s="53"/>
      <c r="GA774" s="53"/>
      <c r="GB774" s="53"/>
      <c r="GC774" s="53"/>
      <c r="GD774" s="53"/>
      <c r="GE774" s="53"/>
      <c r="GF774" s="53"/>
      <c r="GG774" s="53"/>
      <c r="GH774" s="53"/>
      <c r="GI774" s="53"/>
      <c r="GJ774" s="53"/>
      <c r="GK774" s="53"/>
      <c r="GL774" s="53"/>
      <c r="GM774" s="53"/>
      <c r="GN774" s="53"/>
      <c r="GO774" s="53"/>
      <c r="GP774" s="53"/>
      <c r="GQ774" s="53"/>
      <c r="GR774" s="53"/>
      <c r="GS774" s="53"/>
      <c r="GT774" s="53"/>
      <c r="GU774" s="53"/>
      <c r="GV774" s="53"/>
      <c r="GW774" s="53"/>
      <c r="GX774" s="53"/>
      <c r="GY774" s="53"/>
      <c r="GZ774" s="53"/>
      <c r="HA774" s="53"/>
      <c r="HB774" s="53"/>
      <c r="HC774" s="53"/>
      <c r="HD774" s="53"/>
      <c r="HE774" s="53"/>
      <c r="HF774" s="53"/>
      <c r="HG774" s="53"/>
      <c r="HH774" s="53"/>
      <c r="HI774" s="53"/>
      <c r="HJ774" s="53"/>
      <c r="HK774" s="53"/>
      <c r="HL774" s="53"/>
      <c r="HM774" s="53"/>
      <c r="HN774" s="53"/>
      <c r="HO774" s="53"/>
      <c r="HP774" s="53"/>
      <c r="HQ774" s="53"/>
      <c r="HR774" s="53"/>
      <c r="HS774" s="53"/>
      <c r="HT774" s="53"/>
      <c r="HU774" s="53"/>
      <c r="HV774" s="53"/>
      <c r="HW774" s="53"/>
      <c r="HX774" s="53"/>
      <c r="HY774" s="53"/>
      <c r="HZ774" s="53"/>
      <c r="IA774" s="53"/>
      <c r="IB774" s="53"/>
      <c r="IC774" s="53"/>
      <c r="ID774" s="53"/>
      <c r="IE774" s="53"/>
      <c r="IF774" s="53"/>
      <c r="IG774" s="53"/>
      <c r="IH774" s="53"/>
      <c r="II774" s="53"/>
      <c r="IJ774" s="53"/>
      <c r="IK774" s="53"/>
      <c r="IL774" s="53"/>
      <c r="IM774" s="53"/>
      <c r="IN774" s="53"/>
      <c r="IO774" s="53"/>
      <c r="IP774" s="53"/>
      <c r="IQ774" s="53"/>
      <c r="IR774" s="53"/>
      <c r="IS774" s="53"/>
      <c r="IT774" s="53"/>
      <c r="IU774" s="53"/>
      <c r="IV774" s="53"/>
      <c r="IW774" s="53"/>
      <c r="IX774" s="53"/>
      <c r="IY774" s="53"/>
      <c r="IZ774" s="53"/>
      <c r="JA774" s="53"/>
      <c r="JB774" s="53"/>
      <c r="JC774" s="53"/>
      <c r="JD774" s="53"/>
      <c r="JE774" s="53"/>
      <c r="JF774" s="53"/>
      <c r="JG774" s="53"/>
      <c r="JH774" s="53"/>
      <c r="JI774" s="53"/>
      <c r="JJ774" s="53"/>
      <c r="JK774" s="53"/>
      <c r="JL774" s="53"/>
      <c r="JM774" s="53"/>
      <c r="JN774" s="53"/>
      <c r="JO774" s="53"/>
      <c r="JP774" s="53"/>
      <c r="JQ774" s="53"/>
      <c r="JR774" s="53"/>
      <c r="JS774" s="53"/>
      <c r="JT774" s="53"/>
      <c r="JU774" s="53"/>
      <c r="JV774" s="53"/>
      <c r="JW774" s="53"/>
      <c r="JX774" s="53"/>
      <c r="JY774" s="53"/>
      <c r="JZ774" s="53"/>
      <c r="KA774" s="53"/>
      <c r="KB774" s="53"/>
      <c r="KC774" s="53"/>
      <c r="KD774" s="53"/>
      <c r="KE774" s="53"/>
      <c r="KF774" s="53"/>
      <c r="KG774" s="53"/>
      <c r="KH774" s="53"/>
      <c r="KI774" s="53"/>
      <c r="KJ774" s="53"/>
      <c r="KK774" s="53"/>
      <c r="KL774" s="53"/>
      <c r="KM774" s="53"/>
      <c r="KN774" s="53"/>
      <c r="KO774" s="53"/>
      <c r="KP774" s="53"/>
      <c r="KQ774" s="53"/>
      <c r="KR774" s="53"/>
      <c r="KS774" s="53"/>
      <c r="KT774" s="53"/>
      <c r="KU774" s="53"/>
      <c r="KV774" s="53"/>
      <c r="KW774" s="53"/>
      <c r="KX774" s="53"/>
      <c r="KY774" s="53"/>
      <c r="KZ774" s="53"/>
      <c r="LA774" s="53"/>
      <c r="LB774" s="53"/>
      <c r="LC774" s="53"/>
      <c r="LD774" s="53"/>
      <c r="LE774" s="53"/>
      <c r="LF774" s="53"/>
      <c r="LG774" s="53"/>
      <c r="LH774" s="53"/>
      <c r="LI774" s="53"/>
      <c r="LJ774" s="53"/>
      <c r="LK774" s="53"/>
      <c r="LL774" s="53"/>
      <c r="LM774" s="53"/>
      <c r="LN774" s="53"/>
      <c r="LO774" s="53"/>
      <c r="LP774" s="53"/>
      <c r="LQ774" s="53"/>
      <c r="LR774" s="53"/>
      <c r="LS774" s="53"/>
      <c r="LT774" s="53"/>
      <c r="LU774" s="53"/>
      <c r="LV774" s="53"/>
      <c r="LW774" s="53"/>
      <c r="LX774" s="53"/>
      <c r="LY774" s="53"/>
      <c r="LZ774" s="53"/>
      <c r="MA774" s="53"/>
      <c r="MB774" s="53"/>
      <c r="MC774" s="53"/>
      <c r="MD774" s="53"/>
      <c r="ME774" s="53"/>
      <c r="MF774" s="53"/>
      <c r="MG774" s="53"/>
      <c r="MH774" s="53"/>
      <c r="MI774" s="53"/>
      <c r="MJ774" s="53"/>
      <c r="MK774" s="53"/>
      <c r="ML774" s="53"/>
      <c r="MM774" s="53"/>
      <c r="MN774" s="53"/>
      <c r="MO774" s="53"/>
      <c r="MP774" s="53"/>
      <c r="MQ774" s="53"/>
      <c r="MR774" s="53"/>
      <c r="MS774" s="53"/>
      <c r="MT774" s="53"/>
      <c r="MU774" s="53"/>
      <c r="MV774" s="53"/>
      <c r="MW774" s="53"/>
      <c r="MX774" s="53"/>
      <c r="MY774" s="53"/>
      <c r="MZ774" s="53"/>
      <c r="NA774" s="53"/>
      <c r="NB774" s="53"/>
      <c r="NC774" s="53"/>
      <c r="ND774" s="53"/>
      <c r="NE774" s="53"/>
      <c r="NF774" s="53"/>
      <c r="NG774" s="53"/>
      <c r="NH774" s="53"/>
      <c r="NI774" s="53"/>
      <c r="NJ774" s="53"/>
      <c r="NK774" s="53"/>
      <c r="NL774" s="53"/>
      <c r="NM774" s="53"/>
      <c r="NN774" s="53"/>
      <c r="NO774" s="53"/>
      <c r="NP774" s="53"/>
      <c r="NQ774" s="53"/>
      <c r="NR774" s="53"/>
      <c r="NS774" s="53"/>
      <c r="NT774" s="53"/>
      <c r="NU774" s="53"/>
      <c r="NV774" s="53"/>
      <c r="NW774" s="53"/>
      <c r="NX774" s="53"/>
      <c r="NY774" s="53"/>
      <c r="NZ774" s="53"/>
      <c r="OA774" s="53"/>
      <c r="OB774" s="53"/>
      <c r="OC774" s="53"/>
      <c r="OD774" s="53"/>
      <c r="OE774" s="53"/>
      <c r="OF774" s="53"/>
      <c r="OG774" s="53"/>
      <c r="OH774" s="53"/>
      <c r="OI774" s="53"/>
      <c r="OJ774" s="53"/>
      <c r="OK774" s="53"/>
      <c r="OL774" s="53"/>
      <c r="OM774" s="53"/>
      <c r="ON774" s="53"/>
      <c r="OO774" s="53"/>
      <c r="OP774" s="53"/>
      <c r="OQ774" s="53"/>
      <c r="OR774" s="53"/>
      <c r="OS774" s="53"/>
      <c r="OT774" s="53"/>
      <c r="OU774" s="53"/>
      <c r="OV774" s="53"/>
      <c r="OW774" s="53"/>
      <c r="OX774" s="53"/>
      <c r="OY774" s="53"/>
      <c r="OZ774" s="53"/>
      <c r="PA774" s="53"/>
      <c r="PB774" s="53"/>
      <c r="PC774" s="53"/>
      <c r="PD774" s="53"/>
      <c r="PE774" s="53"/>
      <c r="PF774" s="53"/>
      <c r="PG774" s="53"/>
      <c r="PH774" s="53"/>
      <c r="PI774" s="53"/>
      <c r="PJ774" s="53"/>
      <c r="PK774" s="53"/>
      <c r="PL774" s="53"/>
      <c r="PM774" s="53"/>
      <c r="PN774" s="53"/>
      <c r="PO774" s="53"/>
      <c r="PP774" s="53"/>
      <c r="PQ774" s="53"/>
      <c r="PR774" s="53"/>
      <c r="PS774" s="53"/>
      <c r="PT774" s="53"/>
      <c r="PU774" s="53"/>
      <c r="PV774" s="53"/>
      <c r="PW774" s="53"/>
      <c r="PX774" s="53"/>
      <c r="PY774" s="53"/>
      <c r="PZ774" s="53"/>
      <c r="QA774" s="53"/>
      <c r="QB774" s="53"/>
      <c r="QC774" s="53"/>
      <c r="QD774" s="53"/>
      <c r="QE774" s="53"/>
      <c r="QF774" s="53"/>
      <c r="QG774" s="53"/>
      <c r="QH774" s="53"/>
      <c r="QI774" s="53"/>
      <c r="QJ774" s="53"/>
      <c r="QK774" s="53"/>
      <c r="QL774" s="53"/>
      <c r="QM774" s="53"/>
      <c r="QN774" s="53"/>
      <c r="QO774" s="53"/>
      <c r="QP774" s="53"/>
      <c r="QQ774" s="53"/>
      <c r="QR774" s="53"/>
      <c r="QS774" s="53"/>
      <c r="QT774" s="53"/>
      <c r="QU774" s="53"/>
      <c r="QV774" s="53"/>
      <c r="QW774" s="53"/>
      <c r="QX774" s="53"/>
      <c r="QY774" s="53"/>
      <c r="QZ774" s="53"/>
      <c r="RA774" s="53"/>
      <c r="RB774" s="53"/>
      <c r="RC774" s="53"/>
      <c r="RD774" s="53"/>
      <c r="RE774" s="53"/>
      <c r="RF774" s="53"/>
      <c r="RG774" s="53"/>
      <c r="RH774" s="53"/>
      <c r="RI774" s="53"/>
      <c r="RJ774" s="53"/>
      <c r="RK774" s="53"/>
      <c r="RL774" s="53"/>
      <c r="RM774" s="53"/>
      <c r="RN774" s="53"/>
      <c r="RO774" s="53"/>
      <c r="RP774" s="53"/>
      <c r="RQ774" s="53"/>
      <c r="RR774" s="53"/>
      <c r="RS774" s="53"/>
      <c r="RT774" s="53"/>
      <c r="RU774" s="53"/>
      <c r="RV774" s="53"/>
      <c r="RW774" s="53"/>
      <c r="RX774" s="53"/>
      <c r="RY774" s="53"/>
      <c r="RZ774" s="53"/>
      <c r="SA774" s="53"/>
      <c r="SB774" s="53"/>
      <c r="SC774" s="53"/>
      <c r="SD774" s="53"/>
      <c r="SE774" s="53"/>
      <c r="SF774" s="53"/>
      <c r="SG774" s="53"/>
      <c r="SH774" s="53"/>
      <c r="SI774" s="53"/>
      <c r="SJ774" s="53"/>
      <c r="SK774" s="53"/>
      <c r="SL774" s="53"/>
      <c r="SM774" s="53"/>
      <c r="SN774" s="53"/>
      <c r="SO774" s="53"/>
      <c r="SP774" s="53"/>
      <c r="SQ774" s="53"/>
      <c r="SR774" s="53"/>
      <c r="SS774" s="53"/>
      <c r="ST774" s="53"/>
      <c r="SU774" s="53"/>
      <c r="SV774" s="53"/>
      <c r="SW774" s="53"/>
      <c r="SX774" s="53"/>
      <c r="SY774" s="53"/>
      <c r="SZ774" s="53"/>
      <c r="TA774" s="53"/>
      <c r="TB774" s="53"/>
      <c r="TC774" s="53"/>
      <c r="TD774" s="53"/>
      <c r="TE774" s="53"/>
      <c r="TF774" s="53"/>
      <c r="TG774" s="53"/>
      <c r="TH774" s="53"/>
      <c r="TI774" s="53"/>
      <c r="TJ774" s="53"/>
      <c r="TK774" s="53"/>
      <c r="TL774" s="53"/>
      <c r="TM774" s="53"/>
      <c r="TN774" s="53"/>
      <c r="TO774" s="53"/>
      <c r="TP774" s="53"/>
      <c r="TQ774" s="53"/>
      <c r="TR774" s="53"/>
      <c r="TS774" s="53"/>
      <c r="TT774" s="53"/>
      <c r="TU774" s="53"/>
      <c r="TV774" s="53"/>
      <c r="TW774" s="53"/>
      <c r="TX774" s="53"/>
      <c r="TY774" s="53"/>
      <c r="TZ774" s="53"/>
      <c r="UA774" s="53"/>
      <c r="UB774" s="53"/>
      <c r="UC774" s="53"/>
      <c r="UD774" s="53"/>
      <c r="UE774" s="53"/>
      <c r="UF774" s="53"/>
      <c r="UG774" s="53"/>
    </row>
    <row r="775" spans="12:553" s="19" customFormat="1" ht="15.75" customHeight="1" x14ac:dyDescent="0.2">
      <c r="L775" s="66"/>
      <c r="M775" s="66"/>
      <c r="N775" s="52"/>
      <c r="O775" s="53"/>
      <c r="P775" s="53"/>
      <c r="Q775" s="53"/>
      <c r="R775" s="53"/>
      <c r="S775" s="53"/>
      <c r="T775" s="53"/>
      <c r="U775" s="53"/>
      <c r="V775" s="53"/>
      <c r="W775" s="53"/>
      <c r="X775" s="53"/>
      <c r="Y775" s="53"/>
      <c r="Z775" s="53"/>
      <c r="AA775" s="53"/>
      <c r="AB775" s="53"/>
      <c r="AC775" s="53"/>
      <c r="AD775" s="53"/>
      <c r="AE775" s="53"/>
      <c r="AF775" s="53"/>
      <c r="AG775" s="53"/>
      <c r="AH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c r="BM775" s="53"/>
      <c r="BN775" s="53"/>
      <c r="BO775" s="53"/>
      <c r="BP775" s="53"/>
      <c r="BQ775" s="53"/>
      <c r="BR775" s="53"/>
      <c r="BS775" s="53"/>
      <c r="BT775" s="53"/>
      <c r="BU775" s="53"/>
      <c r="BV775" s="53"/>
      <c r="BW775" s="53"/>
      <c r="BX775" s="53"/>
      <c r="BY775" s="53"/>
      <c r="BZ775" s="53"/>
      <c r="CA775" s="53"/>
      <c r="CB775" s="53"/>
      <c r="CC775" s="53"/>
      <c r="CD775" s="53"/>
      <c r="CE775" s="53"/>
      <c r="CF775" s="53"/>
      <c r="CG775" s="53"/>
      <c r="CH775" s="53"/>
      <c r="CI775" s="53"/>
      <c r="CJ775" s="53"/>
      <c r="CK775" s="53"/>
      <c r="CL775" s="53"/>
      <c r="CM775" s="53"/>
      <c r="CN775" s="53"/>
      <c r="CO775" s="53"/>
      <c r="CP775" s="53"/>
      <c r="CQ775" s="53"/>
      <c r="CR775" s="53"/>
      <c r="CS775" s="53"/>
      <c r="CT775" s="53"/>
      <c r="CU775" s="53"/>
      <c r="CV775" s="53"/>
      <c r="CW775" s="53"/>
      <c r="CX775" s="53"/>
      <c r="CY775" s="53"/>
      <c r="CZ775" s="53"/>
      <c r="DA775" s="53"/>
      <c r="DB775" s="53"/>
      <c r="DC775" s="53"/>
      <c r="DD775" s="53"/>
      <c r="DE775" s="53"/>
      <c r="DF775" s="53"/>
      <c r="DG775" s="53"/>
      <c r="DH775" s="53"/>
      <c r="DI775" s="53"/>
      <c r="DJ775" s="53"/>
      <c r="DK775" s="53"/>
      <c r="DL775" s="53"/>
      <c r="DM775" s="53"/>
      <c r="DN775" s="53"/>
      <c r="DO775" s="53"/>
      <c r="DP775" s="53"/>
      <c r="DQ775" s="53"/>
      <c r="DR775" s="53"/>
      <c r="DS775" s="53"/>
      <c r="DT775" s="53"/>
      <c r="DU775" s="53"/>
      <c r="DV775" s="53"/>
      <c r="DW775" s="53"/>
      <c r="DX775" s="53"/>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3"/>
      <c r="FK775" s="53"/>
      <c r="FL775" s="53"/>
      <c r="FM775" s="53"/>
      <c r="FN775" s="53"/>
      <c r="FO775" s="53"/>
      <c r="FP775" s="53"/>
      <c r="FQ775" s="53"/>
      <c r="FR775" s="53"/>
      <c r="FS775" s="53"/>
      <c r="FT775" s="53"/>
      <c r="FU775" s="53"/>
      <c r="FV775" s="53"/>
      <c r="FW775" s="53"/>
      <c r="FX775" s="53"/>
      <c r="FY775" s="53"/>
      <c r="FZ775" s="53"/>
      <c r="GA775" s="53"/>
      <c r="GB775" s="53"/>
      <c r="GC775" s="53"/>
      <c r="GD775" s="53"/>
      <c r="GE775" s="53"/>
      <c r="GF775" s="53"/>
      <c r="GG775" s="53"/>
      <c r="GH775" s="53"/>
      <c r="GI775" s="53"/>
      <c r="GJ775" s="53"/>
      <c r="GK775" s="53"/>
      <c r="GL775" s="53"/>
      <c r="GM775" s="53"/>
      <c r="GN775" s="53"/>
      <c r="GO775" s="53"/>
      <c r="GP775" s="53"/>
      <c r="GQ775" s="53"/>
      <c r="GR775" s="53"/>
      <c r="GS775" s="53"/>
      <c r="GT775" s="53"/>
      <c r="GU775" s="53"/>
      <c r="GV775" s="53"/>
      <c r="GW775" s="53"/>
      <c r="GX775" s="53"/>
      <c r="GY775" s="53"/>
      <c r="GZ775" s="53"/>
      <c r="HA775" s="53"/>
      <c r="HB775" s="53"/>
      <c r="HC775" s="53"/>
      <c r="HD775" s="53"/>
      <c r="HE775" s="53"/>
      <c r="HF775" s="53"/>
      <c r="HG775" s="53"/>
      <c r="HH775" s="53"/>
      <c r="HI775" s="53"/>
      <c r="HJ775" s="53"/>
      <c r="HK775" s="53"/>
      <c r="HL775" s="53"/>
      <c r="HM775" s="53"/>
      <c r="HN775" s="53"/>
      <c r="HO775" s="53"/>
      <c r="HP775" s="53"/>
      <c r="HQ775" s="53"/>
      <c r="HR775" s="53"/>
      <c r="HS775" s="53"/>
      <c r="HT775" s="53"/>
      <c r="HU775" s="53"/>
      <c r="HV775" s="53"/>
      <c r="HW775" s="53"/>
      <c r="HX775" s="53"/>
      <c r="HY775" s="53"/>
      <c r="HZ775" s="53"/>
      <c r="IA775" s="53"/>
      <c r="IB775" s="53"/>
      <c r="IC775" s="53"/>
      <c r="ID775" s="53"/>
      <c r="IE775" s="53"/>
      <c r="IF775" s="53"/>
      <c r="IG775" s="53"/>
      <c r="IH775" s="53"/>
      <c r="II775" s="53"/>
      <c r="IJ775" s="53"/>
      <c r="IK775" s="53"/>
      <c r="IL775" s="53"/>
      <c r="IM775" s="53"/>
      <c r="IN775" s="53"/>
      <c r="IO775" s="53"/>
      <c r="IP775" s="53"/>
      <c r="IQ775" s="53"/>
      <c r="IR775" s="53"/>
      <c r="IS775" s="53"/>
      <c r="IT775" s="53"/>
      <c r="IU775" s="53"/>
      <c r="IV775" s="53"/>
      <c r="IW775" s="53"/>
      <c r="IX775" s="53"/>
      <c r="IY775" s="53"/>
      <c r="IZ775" s="53"/>
      <c r="JA775" s="53"/>
      <c r="JB775" s="53"/>
      <c r="JC775" s="53"/>
      <c r="JD775" s="53"/>
      <c r="JE775" s="53"/>
      <c r="JF775" s="53"/>
      <c r="JG775" s="53"/>
      <c r="JH775" s="53"/>
      <c r="JI775" s="53"/>
      <c r="JJ775" s="53"/>
      <c r="JK775" s="53"/>
      <c r="JL775" s="53"/>
      <c r="JM775" s="53"/>
      <c r="JN775" s="53"/>
      <c r="JO775" s="53"/>
      <c r="JP775" s="53"/>
      <c r="JQ775" s="53"/>
      <c r="JR775" s="53"/>
      <c r="JS775" s="53"/>
      <c r="JT775" s="53"/>
      <c r="JU775" s="53"/>
      <c r="JV775" s="53"/>
      <c r="JW775" s="53"/>
      <c r="JX775" s="53"/>
      <c r="JY775" s="53"/>
      <c r="JZ775" s="53"/>
      <c r="KA775" s="53"/>
      <c r="KB775" s="53"/>
      <c r="KC775" s="53"/>
      <c r="KD775" s="53"/>
      <c r="KE775" s="53"/>
      <c r="KF775" s="53"/>
      <c r="KG775" s="53"/>
      <c r="KH775" s="53"/>
      <c r="KI775" s="53"/>
      <c r="KJ775" s="53"/>
      <c r="KK775" s="53"/>
      <c r="KL775" s="53"/>
      <c r="KM775" s="53"/>
      <c r="KN775" s="53"/>
      <c r="KO775" s="53"/>
      <c r="KP775" s="53"/>
      <c r="KQ775" s="53"/>
      <c r="KR775" s="53"/>
      <c r="KS775" s="53"/>
      <c r="KT775" s="53"/>
      <c r="KU775" s="53"/>
      <c r="KV775" s="53"/>
      <c r="KW775" s="53"/>
      <c r="KX775" s="53"/>
      <c r="KY775" s="53"/>
      <c r="KZ775" s="53"/>
      <c r="LA775" s="53"/>
      <c r="LB775" s="53"/>
      <c r="LC775" s="53"/>
      <c r="LD775" s="53"/>
      <c r="LE775" s="53"/>
      <c r="LF775" s="53"/>
      <c r="LG775" s="53"/>
      <c r="LH775" s="53"/>
      <c r="LI775" s="53"/>
      <c r="LJ775" s="53"/>
      <c r="LK775" s="53"/>
      <c r="LL775" s="53"/>
      <c r="LM775" s="53"/>
      <c r="LN775" s="53"/>
      <c r="LO775" s="53"/>
      <c r="LP775" s="53"/>
      <c r="LQ775" s="53"/>
      <c r="LR775" s="53"/>
      <c r="LS775" s="53"/>
      <c r="LT775" s="53"/>
      <c r="LU775" s="53"/>
      <c r="LV775" s="53"/>
      <c r="LW775" s="53"/>
      <c r="LX775" s="53"/>
      <c r="LY775" s="53"/>
      <c r="LZ775" s="53"/>
      <c r="MA775" s="53"/>
      <c r="MB775" s="53"/>
      <c r="MC775" s="53"/>
      <c r="MD775" s="53"/>
      <c r="ME775" s="53"/>
      <c r="MF775" s="53"/>
      <c r="MG775" s="53"/>
      <c r="MH775" s="53"/>
      <c r="MI775" s="53"/>
      <c r="MJ775" s="53"/>
      <c r="MK775" s="53"/>
      <c r="ML775" s="53"/>
      <c r="MM775" s="53"/>
      <c r="MN775" s="53"/>
      <c r="MO775" s="53"/>
      <c r="MP775" s="53"/>
      <c r="MQ775" s="53"/>
      <c r="MR775" s="53"/>
      <c r="MS775" s="53"/>
      <c r="MT775" s="53"/>
      <c r="MU775" s="53"/>
      <c r="MV775" s="53"/>
      <c r="MW775" s="53"/>
      <c r="MX775" s="53"/>
      <c r="MY775" s="53"/>
      <c r="MZ775" s="53"/>
      <c r="NA775" s="53"/>
      <c r="NB775" s="53"/>
      <c r="NC775" s="53"/>
      <c r="ND775" s="53"/>
      <c r="NE775" s="53"/>
      <c r="NF775" s="53"/>
      <c r="NG775" s="53"/>
      <c r="NH775" s="53"/>
      <c r="NI775" s="53"/>
      <c r="NJ775" s="53"/>
      <c r="NK775" s="53"/>
      <c r="NL775" s="53"/>
      <c r="NM775" s="53"/>
      <c r="NN775" s="53"/>
      <c r="NO775" s="53"/>
      <c r="NP775" s="53"/>
      <c r="NQ775" s="53"/>
      <c r="NR775" s="53"/>
      <c r="NS775" s="53"/>
      <c r="NT775" s="53"/>
      <c r="NU775" s="53"/>
      <c r="NV775" s="53"/>
      <c r="NW775" s="53"/>
      <c r="NX775" s="53"/>
      <c r="NY775" s="53"/>
      <c r="NZ775" s="53"/>
      <c r="OA775" s="53"/>
      <c r="OB775" s="53"/>
      <c r="OC775" s="53"/>
      <c r="OD775" s="53"/>
      <c r="OE775" s="53"/>
      <c r="OF775" s="53"/>
      <c r="OG775" s="53"/>
      <c r="OH775" s="53"/>
      <c r="OI775" s="53"/>
      <c r="OJ775" s="53"/>
      <c r="OK775" s="53"/>
      <c r="OL775" s="53"/>
      <c r="OM775" s="53"/>
      <c r="ON775" s="53"/>
      <c r="OO775" s="53"/>
      <c r="OP775" s="53"/>
      <c r="OQ775" s="53"/>
      <c r="OR775" s="53"/>
      <c r="OS775" s="53"/>
      <c r="OT775" s="53"/>
      <c r="OU775" s="53"/>
      <c r="OV775" s="53"/>
      <c r="OW775" s="53"/>
      <c r="OX775" s="53"/>
      <c r="OY775" s="53"/>
      <c r="OZ775" s="53"/>
      <c r="PA775" s="53"/>
      <c r="PB775" s="53"/>
      <c r="PC775" s="53"/>
      <c r="PD775" s="53"/>
      <c r="PE775" s="53"/>
      <c r="PF775" s="53"/>
      <c r="PG775" s="53"/>
      <c r="PH775" s="53"/>
      <c r="PI775" s="53"/>
      <c r="PJ775" s="53"/>
      <c r="PK775" s="53"/>
      <c r="PL775" s="53"/>
      <c r="PM775" s="53"/>
      <c r="PN775" s="53"/>
      <c r="PO775" s="53"/>
      <c r="PP775" s="53"/>
      <c r="PQ775" s="53"/>
      <c r="PR775" s="53"/>
      <c r="PS775" s="53"/>
      <c r="PT775" s="53"/>
      <c r="PU775" s="53"/>
      <c r="PV775" s="53"/>
      <c r="PW775" s="53"/>
      <c r="PX775" s="53"/>
      <c r="PY775" s="53"/>
      <c r="PZ775" s="53"/>
      <c r="QA775" s="53"/>
      <c r="QB775" s="53"/>
      <c r="QC775" s="53"/>
      <c r="QD775" s="53"/>
      <c r="QE775" s="53"/>
      <c r="QF775" s="53"/>
      <c r="QG775" s="53"/>
      <c r="QH775" s="53"/>
      <c r="QI775" s="53"/>
      <c r="QJ775" s="53"/>
      <c r="QK775" s="53"/>
      <c r="QL775" s="53"/>
      <c r="QM775" s="53"/>
      <c r="QN775" s="53"/>
      <c r="QO775" s="53"/>
      <c r="QP775" s="53"/>
      <c r="QQ775" s="53"/>
      <c r="QR775" s="53"/>
      <c r="QS775" s="53"/>
      <c r="QT775" s="53"/>
      <c r="QU775" s="53"/>
      <c r="QV775" s="53"/>
      <c r="QW775" s="53"/>
      <c r="QX775" s="53"/>
      <c r="QY775" s="53"/>
      <c r="QZ775" s="53"/>
      <c r="RA775" s="53"/>
      <c r="RB775" s="53"/>
      <c r="RC775" s="53"/>
      <c r="RD775" s="53"/>
      <c r="RE775" s="53"/>
      <c r="RF775" s="53"/>
      <c r="RG775" s="53"/>
      <c r="RH775" s="53"/>
      <c r="RI775" s="53"/>
      <c r="RJ775" s="53"/>
      <c r="RK775" s="53"/>
      <c r="RL775" s="53"/>
      <c r="RM775" s="53"/>
      <c r="RN775" s="53"/>
      <c r="RO775" s="53"/>
      <c r="RP775" s="53"/>
      <c r="RQ775" s="53"/>
      <c r="RR775" s="53"/>
      <c r="RS775" s="53"/>
      <c r="RT775" s="53"/>
      <c r="RU775" s="53"/>
      <c r="RV775" s="53"/>
      <c r="RW775" s="53"/>
      <c r="RX775" s="53"/>
      <c r="RY775" s="53"/>
      <c r="RZ775" s="53"/>
      <c r="SA775" s="53"/>
      <c r="SB775" s="53"/>
      <c r="SC775" s="53"/>
      <c r="SD775" s="53"/>
      <c r="SE775" s="53"/>
      <c r="SF775" s="53"/>
      <c r="SG775" s="53"/>
      <c r="SH775" s="53"/>
      <c r="SI775" s="53"/>
      <c r="SJ775" s="53"/>
      <c r="SK775" s="53"/>
      <c r="SL775" s="53"/>
      <c r="SM775" s="53"/>
      <c r="SN775" s="53"/>
      <c r="SO775" s="53"/>
      <c r="SP775" s="53"/>
      <c r="SQ775" s="53"/>
      <c r="SR775" s="53"/>
      <c r="SS775" s="53"/>
      <c r="ST775" s="53"/>
      <c r="SU775" s="53"/>
      <c r="SV775" s="53"/>
      <c r="SW775" s="53"/>
      <c r="SX775" s="53"/>
      <c r="SY775" s="53"/>
      <c r="SZ775" s="53"/>
      <c r="TA775" s="53"/>
      <c r="TB775" s="53"/>
      <c r="TC775" s="53"/>
      <c r="TD775" s="53"/>
      <c r="TE775" s="53"/>
      <c r="TF775" s="53"/>
      <c r="TG775" s="53"/>
      <c r="TH775" s="53"/>
      <c r="TI775" s="53"/>
      <c r="TJ775" s="53"/>
      <c r="TK775" s="53"/>
      <c r="TL775" s="53"/>
      <c r="TM775" s="53"/>
      <c r="TN775" s="53"/>
      <c r="TO775" s="53"/>
      <c r="TP775" s="53"/>
      <c r="TQ775" s="53"/>
      <c r="TR775" s="53"/>
      <c r="TS775" s="53"/>
      <c r="TT775" s="53"/>
      <c r="TU775" s="53"/>
      <c r="TV775" s="53"/>
      <c r="TW775" s="53"/>
      <c r="TX775" s="53"/>
      <c r="TY775" s="53"/>
      <c r="TZ775" s="53"/>
      <c r="UA775" s="53"/>
      <c r="UB775" s="53"/>
      <c r="UC775" s="53"/>
      <c r="UD775" s="53"/>
      <c r="UE775" s="53"/>
      <c r="UF775" s="53"/>
      <c r="UG775" s="53"/>
    </row>
    <row r="776" spans="12:553" s="19" customFormat="1" ht="15.75" customHeight="1" x14ac:dyDescent="0.2">
      <c r="L776" s="66"/>
      <c r="M776" s="66"/>
      <c r="N776" s="52"/>
      <c r="O776" s="53"/>
      <c r="P776" s="53"/>
      <c r="Q776" s="53"/>
      <c r="R776" s="53"/>
      <c r="S776" s="53"/>
      <c r="T776" s="53"/>
      <c r="U776" s="53"/>
      <c r="V776" s="53"/>
      <c r="W776" s="53"/>
      <c r="X776" s="53"/>
      <c r="Y776" s="53"/>
      <c r="Z776" s="53"/>
      <c r="AA776" s="53"/>
      <c r="AB776" s="53"/>
      <c r="AC776" s="53"/>
      <c r="AD776" s="53"/>
      <c r="AE776" s="53"/>
      <c r="AF776" s="53"/>
      <c r="AG776" s="53"/>
      <c r="AH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c r="BM776" s="53"/>
      <c r="BN776" s="53"/>
      <c r="BO776" s="53"/>
      <c r="BP776" s="53"/>
      <c r="BQ776" s="53"/>
      <c r="BR776" s="53"/>
      <c r="BS776" s="53"/>
      <c r="BT776" s="53"/>
      <c r="BU776" s="53"/>
      <c r="BV776" s="53"/>
      <c r="BW776" s="53"/>
      <c r="BX776" s="53"/>
      <c r="BY776" s="53"/>
      <c r="BZ776" s="53"/>
      <c r="CA776" s="53"/>
      <c r="CB776" s="53"/>
      <c r="CC776" s="53"/>
      <c r="CD776" s="53"/>
      <c r="CE776" s="53"/>
      <c r="CF776" s="53"/>
      <c r="CG776" s="53"/>
      <c r="CH776" s="53"/>
      <c r="CI776" s="53"/>
      <c r="CJ776" s="53"/>
      <c r="CK776" s="53"/>
      <c r="CL776" s="53"/>
      <c r="CM776" s="53"/>
      <c r="CN776" s="53"/>
      <c r="CO776" s="53"/>
      <c r="CP776" s="53"/>
      <c r="CQ776" s="53"/>
      <c r="CR776" s="53"/>
      <c r="CS776" s="53"/>
      <c r="CT776" s="53"/>
      <c r="CU776" s="53"/>
      <c r="CV776" s="53"/>
      <c r="CW776" s="53"/>
      <c r="CX776" s="53"/>
      <c r="CY776" s="53"/>
      <c r="CZ776" s="53"/>
      <c r="DA776" s="53"/>
      <c r="DB776" s="53"/>
      <c r="DC776" s="53"/>
      <c r="DD776" s="53"/>
      <c r="DE776" s="53"/>
      <c r="DF776" s="53"/>
      <c r="DG776" s="53"/>
      <c r="DH776" s="53"/>
      <c r="DI776" s="53"/>
      <c r="DJ776" s="53"/>
      <c r="DK776" s="53"/>
      <c r="DL776" s="53"/>
      <c r="DM776" s="53"/>
      <c r="DN776" s="53"/>
      <c r="DO776" s="53"/>
      <c r="DP776" s="53"/>
      <c r="DQ776" s="53"/>
      <c r="DR776" s="53"/>
      <c r="DS776" s="53"/>
      <c r="DT776" s="53"/>
      <c r="DU776" s="53"/>
      <c r="DV776" s="53"/>
      <c r="DW776" s="53"/>
      <c r="DX776" s="53"/>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3"/>
      <c r="FK776" s="53"/>
      <c r="FL776" s="53"/>
      <c r="FM776" s="53"/>
      <c r="FN776" s="53"/>
      <c r="FO776" s="53"/>
      <c r="FP776" s="53"/>
      <c r="FQ776" s="53"/>
      <c r="FR776" s="53"/>
      <c r="FS776" s="53"/>
      <c r="FT776" s="53"/>
      <c r="FU776" s="53"/>
      <c r="FV776" s="53"/>
      <c r="FW776" s="53"/>
      <c r="FX776" s="53"/>
      <c r="FY776" s="53"/>
      <c r="FZ776" s="53"/>
      <c r="GA776" s="53"/>
      <c r="GB776" s="53"/>
      <c r="GC776" s="53"/>
      <c r="GD776" s="53"/>
      <c r="GE776" s="53"/>
      <c r="GF776" s="53"/>
      <c r="GG776" s="53"/>
      <c r="GH776" s="53"/>
      <c r="GI776" s="53"/>
      <c r="GJ776" s="53"/>
      <c r="GK776" s="53"/>
      <c r="GL776" s="53"/>
      <c r="GM776" s="53"/>
      <c r="GN776" s="53"/>
      <c r="GO776" s="53"/>
      <c r="GP776" s="53"/>
      <c r="GQ776" s="53"/>
      <c r="GR776" s="53"/>
      <c r="GS776" s="53"/>
      <c r="GT776" s="53"/>
      <c r="GU776" s="53"/>
      <c r="GV776" s="53"/>
      <c r="GW776" s="53"/>
      <c r="GX776" s="53"/>
      <c r="GY776" s="53"/>
      <c r="GZ776" s="53"/>
      <c r="HA776" s="53"/>
      <c r="HB776" s="53"/>
      <c r="HC776" s="53"/>
      <c r="HD776" s="53"/>
      <c r="HE776" s="53"/>
      <c r="HF776" s="53"/>
      <c r="HG776" s="53"/>
      <c r="HH776" s="53"/>
      <c r="HI776" s="53"/>
      <c r="HJ776" s="53"/>
      <c r="HK776" s="53"/>
      <c r="HL776" s="53"/>
      <c r="HM776" s="53"/>
      <c r="HN776" s="53"/>
      <c r="HO776" s="53"/>
      <c r="HP776" s="53"/>
      <c r="HQ776" s="53"/>
      <c r="HR776" s="53"/>
      <c r="HS776" s="53"/>
      <c r="HT776" s="53"/>
      <c r="HU776" s="53"/>
      <c r="HV776" s="53"/>
      <c r="HW776" s="53"/>
      <c r="HX776" s="53"/>
      <c r="HY776" s="53"/>
      <c r="HZ776" s="53"/>
      <c r="IA776" s="53"/>
      <c r="IB776" s="53"/>
      <c r="IC776" s="53"/>
      <c r="ID776" s="53"/>
      <c r="IE776" s="53"/>
      <c r="IF776" s="53"/>
      <c r="IG776" s="53"/>
      <c r="IH776" s="53"/>
      <c r="II776" s="53"/>
      <c r="IJ776" s="53"/>
      <c r="IK776" s="53"/>
      <c r="IL776" s="53"/>
      <c r="IM776" s="53"/>
      <c r="IN776" s="53"/>
      <c r="IO776" s="53"/>
      <c r="IP776" s="53"/>
      <c r="IQ776" s="53"/>
      <c r="IR776" s="53"/>
      <c r="IS776" s="53"/>
      <c r="IT776" s="53"/>
      <c r="IU776" s="53"/>
      <c r="IV776" s="53"/>
      <c r="IW776" s="53"/>
      <c r="IX776" s="53"/>
      <c r="IY776" s="53"/>
      <c r="IZ776" s="53"/>
      <c r="JA776" s="53"/>
      <c r="JB776" s="53"/>
      <c r="JC776" s="53"/>
      <c r="JD776" s="53"/>
      <c r="JE776" s="53"/>
      <c r="JF776" s="53"/>
      <c r="JG776" s="53"/>
      <c r="JH776" s="53"/>
      <c r="JI776" s="53"/>
      <c r="JJ776" s="53"/>
      <c r="JK776" s="53"/>
      <c r="JL776" s="53"/>
      <c r="JM776" s="53"/>
      <c r="JN776" s="53"/>
      <c r="JO776" s="53"/>
      <c r="JP776" s="53"/>
      <c r="JQ776" s="53"/>
      <c r="JR776" s="53"/>
      <c r="JS776" s="53"/>
      <c r="JT776" s="53"/>
      <c r="JU776" s="53"/>
      <c r="JV776" s="53"/>
      <c r="JW776" s="53"/>
      <c r="JX776" s="53"/>
      <c r="JY776" s="53"/>
      <c r="JZ776" s="53"/>
      <c r="KA776" s="53"/>
      <c r="KB776" s="53"/>
      <c r="KC776" s="53"/>
      <c r="KD776" s="53"/>
      <c r="KE776" s="53"/>
      <c r="KF776" s="53"/>
      <c r="KG776" s="53"/>
      <c r="KH776" s="53"/>
      <c r="KI776" s="53"/>
      <c r="KJ776" s="53"/>
      <c r="KK776" s="53"/>
      <c r="KL776" s="53"/>
      <c r="KM776" s="53"/>
      <c r="KN776" s="53"/>
      <c r="KO776" s="53"/>
      <c r="KP776" s="53"/>
      <c r="KQ776" s="53"/>
      <c r="KR776" s="53"/>
      <c r="KS776" s="53"/>
      <c r="KT776" s="53"/>
      <c r="KU776" s="53"/>
      <c r="KV776" s="53"/>
      <c r="KW776" s="53"/>
      <c r="KX776" s="53"/>
      <c r="KY776" s="53"/>
      <c r="KZ776" s="53"/>
      <c r="LA776" s="53"/>
      <c r="LB776" s="53"/>
      <c r="LC776" s="53"/>
      <c r="LD776" s="53"/>
      <c r="LE776" s="53"/>
      <c r="LF776" s="53"/>
      <c r="LG776" s="53"/>
      <c r="LH776" s="53"/>
      <c r="LI776" s="53"/>
      <c r="LJ776" s="53"/>
      <c r="LK776" s="53"/>
      <c r="LL776" s="53"/>
      <c r="LM776" s="53"/>
      <c r="LN776" s="53"/>
      <c r="LO776" s="53"/>
      <c r="LP776" s="53"/>
      <c r="LQ776" s="53"/>
      <c r="LR776" s="53"/>
      <c r="LS776" s="53"/>
      <c r="LT776" s="53"/>
      <c r="LU776" s="53"/>
      <c r="LV776" s="53"/>
      <c r="LW776" s="53"/>
      <c r="LX776" s="53"/>
      <c r="LY776" s="53"/>
      <c r="LZ776" s="53"/>
      <c r="MA776" s="53"/>
      <c r="MB776" s="53"/>
      <c r="MC776" s="53"/>
      <c r="MD776" s="53"/>
      <c r="ME776" s="53"/>
      <c r="MF776" s="53"/>
      <c r="MG776" s="53"/>
      <c r="MH776" s="53"/>
      <c r="MI776" s="53"/>
      <c r="MJ776" s="53"/>
      <c r="MK776" s="53"/>
      <c r="ML776" s="53"/>
      <c r="MM776" s="53"/>
      <c r="MN776" s="53"/>
      <c r="MO776" s="53"/>
      <c r="MP776" s="53"/>
      <c r="MQ776" s="53"/>
      <c r="MR776" s="53"/>
      <c r="MS776" s="53"/>
      <c r="MT776" s="53"/>
      <c r="MU776" s="53"/>
      <c r="MV776" s="53"/>
      <c r="MW776" s="53"/>
      <c r="MX776" s="53"/>
      <c r="MY776" s="53"/>
      <c r="MZ776" s="53"/>
      <c r="NA776" s="53"/>
      <c r="NB776" s="53"/>
      <c r="NC776" s="53"/>
      <c r="ND776" s="53"/>
      <c r="NE776" s="53"/>
      <c r="NF776" s="53"/>
      <c r="NG776" s="53"/>
      <c r="NH776" s="53"/>
      <c r="NI776" s="53"/>
      <c r="NJ776" s="53"/>
      <c r="NK776" s="53"/>
      <c r="NL776" s="53"/>
      <c r="NM776" s="53"/>
      <c r="NN776" s="53"/>
      <c r="NO776" s="53"/>
      <c r="NP776" s="53"/>
      <c r="NQ776" s="53"/>
      <c r="NR776" s="53"/>
      <c r="NS776" s="53"/>
      <c r="NT776" s="53"/>
      <c r="NU776" s="53"/>
      <c r="NV776" s="53"/>
      <c r="NW776" s="53"/>
      <c r="NX776" s="53"/>
      <c r="NY776" s="53"/>
      <c r="NZ776" s="53"/>
      <c r="OA776" s="53"/>
      <c r="OB776" s="53"/>
      <c r="OC776" s="53"/>
      <c r="OD776" s="53"/>
      <c r="OE776" s="53"/>
      <c r="OF776" s="53"/>
      <c r="OG776" s="53"/>
      <c r="OH776" s="53"/>
      <c r="OI776" s="53"/>
      <c r="OJ776" s="53"/>
      <c r="OK776" s="53"/>
      <c r="OL776" s="53"/>
      <c r="OM776" s="53"/>
      <c r="ON776" s="53"/>
      <c r="OO776" s="53"/>
      <c r="OP776" s="53"/>
      <c r="OQ776" s="53"/>
      <c r="OR776" s="53"/>
      <c r="OS776" s="53"/>
      <c r="OT776" s="53"/>
      <c r="OU776" s="53"/>
      <c r="OV776" s="53"/>
      <c r="OW776" s="53"/>
      <c r="OX776" s="53"/>
      <c r="OY776" s="53"/>
      <c r="OZ776" s="53"/>
      <c r="PA776" s="53"/>
      <c r="PB776" s="53"/>
      <c r="PC776" s="53"/>
      <c r="PD776" s="53"/>
      <c r="PE776" s="53"/>
      <c r="PF776" s="53"/>
      <c r="PG776" s="53"/>
      <c r="PH776" s="53"/>
      <c r="PI776" s="53"/>
      <c r="PJ776" s="53"/>
      <c r="PK776" s="53"/>
      <c r="PL776" s="53"/>
      <c r="PM776" s="53"/>
      <c r="PN776" s="53"/>
      <c r="PO776" s="53"/>
      <c r="PP776" s="53"/>
      <c r="PQ776" s="53"/>
      <c r="PR776" s="53"/>
      <c r="PS776" s="53"/>
      <c r="PT776" s="53"/>
      <c r="PU776" s="53"/>
      <c r="PV776" s="53"/>
      <c r="PW776" s="53"/>
      <c r="PX776" s="53"/>
      <c r="PY776" s="53"/>
      <c r="PZ776" s="53"/>
      <c r="QA776" s="53"/>
      <c r="QB776" s="53"/>
      <c r="QC776" s="53"/>
      <c r="QD776" s="53"/>
      <c r="QE776" s="53"/>
      <c r="QF776" s="53"/>
      <c r="QG776" s="53"/>
      <c r="QH776" s="53"/>
      <c r="QI776" s="53"/>
      <c r="QJ776" s="53"/>
      <c r="QK776" s="53"/>
      <c r="QL776" s="53"/>
      <c r="QM776" s="53"/>
      <c r="QN776" s="53"/>
      <c r="QO776" s="53"/>
      <c r="QP776" s="53"/>
      <c r="QQ776" s="53"/>
      <c r="QR776" s="53"/>
      <c r="QS776" s="53"/>
      <c r="QT776" s="53"/>
      <c r="QU776" s="53"/>
      <c r="QV776" s="53"/>
      <c r="QW776" s="53"/>
      <c r="QX776" s="53"/>
      <c r="QY776" s="53"/>
      <c r="QZ776" s="53"/>
      <c r="RA776" s="53"/>
      <c r="RB776" s="53"/>
      <c r="RC776" s="53"/>
      <c r="RD776" s="53"/>
      <c r="RE776" s="53"/>
      <c r="RF776" s="53"/>
      <c r="RG776" s="53"/>
      <c r="RH776" s="53"/>
      <c r="RI776" s="53"/>
      <c r="RJ776" s="53"/>
      <c r="RK776" s="53"/>
      <c r="RL776" s="53"/>
      <c r="RM776" s="53"/>
      <c r="RN776" s="53"/>
      <c r="RO776" s="53"/>
      <c r="RP776" s="53"/>
      <c r="RQ776" s="53"/>
      <c r="RR776" s="53"/>
      <c r="RS776" s="53"/>
      <c r="RT776" s="53"/>
      <c r="RU776" s="53"/>
      <c r="RV776" s="53"/>
      <c r="RW776" s="53"/>
      <c r="RX776" s="53"/>
      <c r="RY776" s="53"/>
      <c r="RZ776" s="53"/>
      <c r="SA776" s="53"/>
      <c r="SB776" s="53"/>
      <c r="SC776" s="53"/>
      <c r="SD776" s="53"/>
      <c r="SE776" s="53"/>
      <c r="SF776" s="53"/>
      <c r="SG776" s="53"/>
      <c r="SH776" s="53"/>
      <c r="SI776" s="53"/>
      <c r="SJ776" s="53"/>
      <c r="SK776" s="53"/>
      <c r="SL776" s="53"/>
      <c r="SM776" s="53"/>
      <c r="SN776" s="53"/>
      <c r="SO776" s="53"/>
      <c r="SP776" s="53"/>
      <c r="SQ776" s="53"/>
      <c r="SR776" s="53"/>
      <c r="SS776" s="53"/>
      <c r="ST776" s="53"/>
      <c r="SU776" s="53"/>
      <c r="SV776" s="53"/>
      <c r="SW776" s="53"/>
      <c r="SX776" s="53"/>
      <c r="SY776" s="53"/>
      <c r="SZ776" s="53"/>
      <c r="TA776" s="53"/>
      <c r="TB776" s="53"/>
      <c r="TC776" s="53"/>
      <c r="TD776" s="53"/>
      <c r="TE776" s="53"/>
      <c r="TF776" s="53"/>
      <c r="TG776" s="53"/>
      <c r="TH776" s="53"/>
      <c r="TI776" s="53"/>
      <c r="TJ776" s="53"/>
      <c r="TK776" s="53"/>
      <c r="TL776" s="53"/>
      <c r="TM776" s="53"/>
      <c r="TN776" s="53"/>
      <c r="TO776" s="53"/>
      <c r="TP776" s="53"/>
      <c r="TQ776" s="53"/>
      <c r="TR776" s="53"/>
      <c r="TS776" s="53"/>
      <c r="TT776" s="53"/>
      <c r="TU776" s="53"/>
      <c r="TV776" s="53"/>
      <c r="TW776" s="53"/>
      <c r="TX776" s="53"/>
      <c r="TY776" s="53"/>
      <c r="TZ776" s="53"/>
      <c r="UA776" s="53"/>
      <c r="UB776" s="53"/>
      <c r="UC776" s="53"/>
      <c r="UD776" s="53"/>
      <c r="UE776" s="53"/>
      <c r="UF776" s="53"/>
      <c r="UG776" s="53"/>
    </row>
    <row r="777" spans="12:553" s="19" customFormat="1" ht="15.75" customHeight="1" x14ac:dyDescent="0.2">
      <c r="L777" s="66"/>
      <c r="M777" s="66"/>
      <c r="N777" s="52"/>
      <c r="O777" s="53"/>
      <c r="P777" s="53"/>
      <c r="Q777" s="53"/>
      <c r="R777" s="53"/>
      <c r="S777" s="53"/>
      <c r="T777" s="53"/>
      <c r="U777" s="53"/>
      <c r="V777" s="53"/>
      <c r="W777" s="53"/>
      <c r="X777" s="53"/>
      <c r="Y777" s="53"/>
      <c r="Z777" s="53"/>
      <c r="AA777" s="53"/>
      <c r="AB777" s="53"/>
      <c r="AC777" s="53"/>
      <c r="AD777" s="53"/>
      <c r="AE777" s="53"/>
      <c r="AF777" s="53"/>
      <c r="AG777" s="53"/>
      <c r="AH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c r="BM777" s="53"/>
      <c r="BN777" s="53"/>
      <c r="BO777" s="53"/>
      <c r="BP777" s="53"/>
      <c r="BQ777" s="53"/>
      <c r="BR777" s="53"/>
      <c r="BS777" s="53"/>
      <c r="BT777" s="53"/>
      <c r="BU777" s="53"/>
      <c r="BV777" s="53"/>
      <c r="BW777" s="53"/>
      <c r="BX777" s="53"/>
      <c r="BY777" s="53"/>
      <c r="BZ777" s="53"/>
      <c r="CA777" s="53"/>
      <c r="CB777" s="53"/>
      <c r="CC777" s="53"/>
      <c r="CD777" s="53"/>
      <c r="CE777" s="53"/>
      <c r="CF777" s="53"/>
      <c r="CG777" s="53"/>
      <c r="CH777" s="53"/>
      <c r="CI777" s="53"/>
      <c r="CJ777" s="53"/>
      <c r="CK777" s="53"/>
      <c r="CL777" s="53"/>
      <c r="CM777" s="53"/>
      <c r="CN777" s="53"/>
      <c r="CO777" s="53"/>
      <c r="CP777" s="53"/>
      <c r="CQ777" s="53"/>
      <c r="CR777" s="53"/>
      <c r="CS777" s="53"/>
      <c r="CT777" s="53"/>
      <c r="CU777" s="53"/>
      <c r="CV777" s="53"/>
      <c r="CW777" s="53"/>
      <c r="CX777" s="53"/>
      <c r="CY777" s="53"/>
      <c r="CZ777" s="53"/>
      <c r="DA777" s="53"/>
      <c r="DB777" s="53"/>
      <c r="DC777" s="53"/>
      <c r="DD777" s="53"/>
      <c r="DE777" s="53"/>
      <c r="DF777" s="53"/>
      <c r="DG777" s="53"/>
      <c r="DH777" s="53"/>
      <c r="DI777" s="53"/>
      <c r="DJ777" s="53"/>
      <c r="DK777" s="53"/>
      <c r="DL777" s="53"/>
      <c r="DM777" s="53"/>
      <c r="DN777" s="53"/>
      <c r="DO777" s="53"/>
      <c r="DP777" s="53"/>
      <c r="DQ777" s="53"/>
      <c r="DR777" s="53"/>
      <c r="DS777" s="53"/>
      <c r="DT777" s="53"/>
      <c r="DU777" s="53"/>
      <c r="DV777" s="53"/>
      <c r="DW777" s="53"/>
      <c r="DX777" s="53"/>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3"/>
      <c r="FK777" s="53"/>
      <c r="FL777" s="53"/>
      <c r="FM777" s="53"/>
      <c r="FN777" s="53"/>
      <c r="FO777" s="53"/>
      <c r="FP777" s="53"/>
      <c r="FQ777" s="53"/>
      <c r="FR777" s="53"/>
      <c r="FS777" s="53"/>
      <c r="FT777" s="53"/>
      <c r="FU777" s="53"/>
      <c r="FV777" s="53"/>
      <c r="FW777" s="53"/>
      <c r="FX777" s="53"/>
      <c r="FY777" s="53"/>
      <c r="FZ777" s="53"/>
      <c r="GA777" s="53"/>
      <c r="GB777" s="53"/>
      <c r="GC777" s="53"/>
      <c r="GD777" s="53"/>
      <c r="GE777" s="53"/>
      <c r="GF777" s="53"/>
      <c r="GG777" s="53"/>
      <c r="GH777" s="53"/>
      <c r="GI777" s="53"/>
      <c r="GJ777" s="53"/>
      <c r="GK777" s="53"/>
      <c r="GL777" s="53"/>
      <c r="GM777" s="53"/>
      <c r="GN777" s="53"/>
      <c r="GO777" s="53"/>
      <c r="GP777" s="53"/>
      <c r="GQ777" s="53"/>
      <c r="GR777" s="53"/>
      <c r="GS777" s="53"/>
      <c r="GT777" s="53"/>
      <c r="GU777" s="53"/>
      <c r="GV777" s="53"/>
      <c r="GW777" s="53"/>
      <c r="GX777" s="53"/>
      <c r="GY777" s="53"/>
      <c r="GZ777" s="53"/>
      <c r="HA777" s="53"/>
      <c r="HB777" s="53"/>
      <c r="HC777" s="53"/>
      <c r="HD777" s="53"/>
      <c r="HE777" s="53"/>
      <c r="HF777" s="53"/>
      <c r="HG777" s="53"/>
      <c r="HH777" s="53"/>
      <c r="HI777" s="53"/>
      <c r="HJ777" s="53"/>
      <c r="HK777" s="53"/>
      <c r="HL777" s="53"/>
      <c r="HM777" s="53"/>
      <c r="HN777" s="53"/>
      <c r="HO777" s="53"/>
      <c r="HP777" s="53"/>
      <c r="HQ777" s="53"/>
      <c r="HR777" s="53"/>
      <c r="HS777" s="53"/>
      <c r="HT777" s="53"/>
      <c r="HU777" s="53"/>
      <c r="HV777" s="53"/>
      <c r="HW777" s="53"/>
      <c r="HX777" s="53"/>
      <c r="HY777" s="53"/>
      <c r="HZ777" s="53"/>
      <c r="IA777" s="53"/>
      <c r="IB777" s="53"/>
      <c r="IC777" s="53"/>
      <c r="ID777" s="53"/>
      <c r="IE777" s="53"/>
      <c r="IF777" s="53"/>
      <c r="IG777" s="53"/>
      <c r="IH777" s="53"/>
      <c r="II777" s="53"/>
      <c r="IJ777" s="53"/>
      <c r="IK777" s="53"/>
      <c r="IL777" s="53"/>
      <c r="IM777" s="53"/>
      <c r="IN777" s="53"/>
      <c r="IO777" s="53"/>
      <c r="IP777" s="53"/>
      <c r="IQ777" s="53"/>
      <c r="IR777" s="53"/>
      <c r="IS777" s="53"/>
      <c r="IT777" s="53"/>
      <c r="IU777" s="53"/>
      <c r="IV777" s="53"/>
      <c r="IW777" s="53"/>
      <c r="IX777" s="53"/>
      <c r="IY777" s="53"/>
      <c r="IZ777" s="53"/>
      <c r="JA777" s="53"/>
      <c r="JB777" s="53"/>
      <c r="JC777" s="53"/>
      <c r="JD777" s="53"/>
      <c r="JE777" s="53"/>
      <c r="JF777" s="53"/>
      <c r="JG777" s="53"/>
      <c r="JH777" s="53"/>
      <c r="JI777" s="53"/>
      <c r="JJ777" s="53"/>
      <c r="JK777" s="53"/>
      <c r="JL777" s="53"/>
      <c r="JM777" s="53"/>
      <c r="JN777" s="53"/>
      <c r="JO777" s="53"/>
      <c r="JP777" s="53"/>
      <c r="JQ777" s="53"/>
      <c r="JR777" s="53"/>
      <c r="JS777" s="53"/>
      <c r="JT777" s="53"/>
      <c r="JU777" s="53"/>
      <c r="JV777" s="53"/>
      <c r="JW777" s="53"/>
      <c r="JX777" s="53"/>
      <c r="JY777" s="53"/>
      <c r="JZ777" s="53"/>
      <c r="KA777" s="53"/>
      <c r="KB777" s="53"/>
      <c r="KC777" s="53"/>
      <c r="KD777" s="53"/>
      <c r="KE777" s="53"/>
      <c r="KF777" s="53"/>
      <c r="KG777" s="53"/>
      <c r="KH777" s="53"/>
      <c r="KI777" s="53"/>
      <c r="KJ777" s="53"/>
      <c r="KK777" s="53"/>
      <c r="KL777" s="53"/>
      <c r="KM777" s="53"/>
      <c r="KN777" s="53"/>
      <c r="KO777" s="53"/>
      <c r="KP777" s="53"/>
      <c r="KQ777" s="53"/>
      <c r="KR777" s="53"/>
      <c r="KS777" s="53"/>
      <c r="KT777" s="53"/>
      <c r="KU777" s="53"/>
      <c r="KV777" s="53"/>
      <c r="KW777" s="53"/>
      <c r="KX777" s="53"/>
      <c r="KY777" s="53"/>
      <c r="KZ777" s="53"/>
      <c r="LA777" s="53"/>
      <c r="LB777" s="53"/>
      <c r="LC777" s="53"/>
      <c r="LD777" s="53"/>
      <c r="LE777" s="53"/>
      <c r="LF777" s="53"/>
      <c r="LG777" s="53"/>
      <c r="LH777" s="53"/>
      <c r="LI777" s="53"/>
      <c r="LJ777" s="53"/>
      <c r="LK777" s="53"/>
      <c r="LL777" s="53"/>
      <c r="LM777" s="53"/>
      <c r="LN777" s="53"/>
      <c r="LO777" s="53"/>
      <c r="LP777" s="53"/>
      <c r="LQ777" s="53"/>
      <c r="LR777" s="53"/>
      <c r="LS777" s="53"/>
      <c r="LT777" s="53"/>
      <c r="LU777" s="53"/>
      <c r="LV777" s="53"/>
      <c r="LW777" s="53"/>
      <c r="LX777" s="53"/>
      <c r="LY777" s="53"/>
      <c r="LZ777" s="53"/>
      <c r="MA777" s="53"/>
      <c r="MB777" s="53"/>
      <c r="MC777" s="53"/>
      <c r="MD777" s="53"/>
      <c r="ME777" s="53"/>
      <c r="MF777" s="53"/>
      <c r="MG777" s="53"/>
      <c r="MH777" s="53"/>
      <c r="MI777" s="53"/>
      <c r="MJ777" s="53"/>
      <c r="MK777" s="53"/>
      <c r="ML777" s="53"/>
      <c r="MM777" s="53"/>
      <c r="MN777" s="53"/>
      <c r="MO777" s="53"/>
      <c r="MP777" s="53"/>
      <c r="MQ777" s="53"/>
      <c r="MR777" s="53"/>
      <c r="MS777" s="53"/>
      <c r="MT777" s="53"/>
      <c r="MU777" s="53"/>
      <c r="MV777" s="53"/>
      <c r="MW777" s="53"/>
      <c r="MX777" s="53"/>
      <c r="MY777" s="53"/>
      <c r="MZ777" s="53"/>
      <c r="NA777" s="53"/>
      <c r="NB777" s="53"/>
      <c r="NC777" s="53"/>
      <c r="ND777" s="53"/>
      <c r="NE777" s="53"/>
      <c r="NF777" s="53"/>
      <c r="NG777" s="53"/>
      <c r="NH777" s="53"/>
      <c r="NI777" s="53"/>
      <c r="NJ777" s="53"/>
      <c r="NK777" s="53"/>
      <c r="NL777" s="53"/>
      <c r="NM777" s="53"/>
      <c r="NN777" s="53"/>
      <c r="NO777" s="53"/>
      <c r="NP777" s="53"/>
      <c r="NQ777" s="53"/>
      <c r="NR777" s="53"/>
      <c r="NS777" s="53"/>
      <c r="NT777" s="53"/>
      <c r="NU777" s="53"/>
      <c r="NV777" s="53"/>
      <c r="NW777" s="53"/>
      <c r="NX777" s="53"/>
      <c r="NY777" s="53"/>
      <c r="NZ777" s="53"/>
      <c r="OA777" s="53"/>
      <c r="OB777" s="53"/>
      <c r="OC777" s="53"/>
      <c r="OD777" s="53"/>
      <c r="OE777" s="53"/>
      <c r="OF777" s="53"/>
      <c r="OG777" s="53"/>
      <c r="OH777" s="53"/>
      <c r="OI777" s="53"/>
      <c r="OJ777" s="53"/>
      <c r="OK777" s="53"/>
      <c r="OL777" s="53"/>
      <c r="OM777" s="53"/>
      <c r="ON777" s="53"/>
      <c r="OO777" s="53"/>
      <c r="OP777" s="53"/>
      <c r="OQ777" s="53"/>
      <c r="OR777" s="53"/>
      <c r="OS777" s="53"/>
      <c r="OT777" s="53"/>
      <c r="OU777" s="53"/>
      <c r="OV777" s="53"/>
      <c r="OW777" s="53"/>
      <c r="OX777" s="53"/>
      <c r="OY777" s="53"/>
      <c r="OZ777" s="53"/>
      <c r="PA777" s="53"/>
      <c r="PB777" s="53"/>
      <c r="PC777" s="53"/>
      <c r="PD777" s="53"/>
      <c r="PE777" s="53"/>
      <c r="PF777" s="53"/>
      <c r="PG777" s="53"/>
      <c r="PH777" s="53"/>
      <c r="PI777" s="53"/>
      <c r="PJ777" s="53"/>
      <c r="PK777" s="53"/>
      <c r="PL777" s="53"/>
      <c r="PM777" s="53"/>
      <c r="PN777" s="53"/>
      <c r="PO777" s="53"/>
      <c r="PP777" s="53"/>
      <c r="PQ777" s="53"/>
      <c r="PR777" s="53"/>
      <c r="PS777" s="53"/>
      <c r="PT777" s="53"/>
      <c r="PU777" s="53"/>
      <c r="PV777" s="53"/>
      <c r="PW777" s="53"/>
      <c r="PX777" s="53"/>
      <c r="PY777" s="53"/>
      <c r="PZ777" s="53"/>
      <c r="QA777" s="53"/>
      <c r="QB777" s="53"/>
      <c r="QC777" s="53"/>
      <c r="QD777" s="53"/>
      <c r="QE777" s="53"/>
      <c r="QF777" s="53"/>
      <c r="QG777" s="53"/>
      <c r="QH777" s="53"/>
      <c r="QI777" s="53"/>
      <c r="QJ777" s="53"/>
      <c r="QK777" s="53"/>
      <c r="QL777" s="53"/>
      <c r="QM777" s="53"/>
      <c r="QN777" s="53"/>
      <c r="QO777" s="53"/>
      <c r="QP777" s="53"/>
      <c r="QQ777" s="53"/>
      <c r="QR777" s="53"/>
      <c r="QS777" s="53"/>
      <c r="QT777" s="53"/>
      <c r="QU777" s="53"/>
      <c r="QV777" s="53"/>
      <c r="QW777" s="53"/>
      <c r="QX777" s="53"/>
      <c r="QY777" s="53"/>
      <c r="QZ777" s="53"/>
      <c r="RA777" s="53"/>
      <c r="RB777" s="53"/>
      <c r="RC777" s="53"/>
      <c r="RD777" s="53"/>
      <c r="RE777" s="53"/>
      <c r="RF777" s="53"/>
      <c r="RG777" s="53"/>
      <c r="RH777" s="53"/>
      <c r="RI777" s="53"/>
      <c r="RJ777" s="53"/>
      <c r="RK777" s="53"/>
      <c r="RL777" s="53"/>
      <c r="RM777" s="53"/>
      <c r="RN777" s="53"/>
      <c r="RO777" s="53"/>
      <c r="RP777" s="53"/>
      <c r="RQ777" s="53"/>
      <c r="RR777" s="53"/>
      <c r="RS777" s="53"/>
      <c r="RT777" s="53"/>
      <c r="RU777" s="53"/>
      <c r="RV777" s="53"/>
      <c r="RW777" s="53"/>
      <c r="RX777" s="53"/>
      <c r="RY777" s="53"/>
      <c r="RZ777" s="53"/>
      <c r="SA777" s="53"/>
      <c r="SB777" s="53"/>
      <c r="SC777" s="53"/>
      <c r="SD777" s="53"/>
      <c r="SE777" s="53"/>
      <c r="SF777" s="53"/>
      <c r="SG777" s="53"/>
      <c r="SH777" s="53"/>
      <c r="SI777" s="53"/>
      <c r="SJ777" s="53"/>
      <c r="SK777" s="53"/>
      <c r="SL777" s="53"/>
      <c r="SM777" s="53"/>
      <c r="SN777" s="53"/>
      <c r="SO777" s="53"/>
      <c r="SP777" s="53"/>
      <c r="SQ777" s="53"/>
      <c r="SR777" s="53"/>
      <c r="SS777" s="53"/>
      <c r="ST777" s="53"/>
      <c r="SU777" s="53"/>
      <c r="SV777" s="53"/>
      <c r="SW777" s="53"/>
      <c r="SX777" s="53"/>
      <c r="SY777" s="53"/>
      <c r="SZ777" s="53"/>
      <c r="TA777" s="53"/>
      <c r="TB777" s="53"/>
      <c r="TC777" s="53"/>
      <c r="TD777" s="53"/>
      <c r="TE777" s="53"/>
      <c r="TF777" s="53"/>
      <c r="TG777" s="53"/>
      <c r="TH777" s="53"/>
      <c r="TI777" s="53"/>
      <c r="TJ777" s="53"/>
      <c r="TK777" s="53"/>
      <c r="TL777" s="53"/>
      <c r="TM777" s="53"/>
      <c r="TN777" s="53"/>
      <c r="TO777" s="53"/>
      <c r="TP777" s="53"/>
      <c r="TQ777" s="53"/>
      <c r="TR777" s="53"/>
      <c r="TS777" s="53"/>
      <c r="TT777" s="53"/>
      <c r="TU777" s="53"/>
      <c r="TV777" s="53"/>
      <c r="TW777" s="53"/>
      <c r="TX777" s="53"/>
      <c r="TY777" s="53"/>
      <c r="TZ777" s="53"/>
      <c r="UA777" s="53"/>
      <c r="UB777" s="53"/>
      <c r="UC777" s="53"/>
      <c r="UD777" s="53"/>
      <c r="UE777" s="53"/>
      <c r="UF777" s="53"/>
      <c r="UG777" s="53"/>
    </row>
    <row r="778" spans="12:553" s="19" customFormat="1" ht="15.75" customHeight="1" x14ac:dyDescent="0.2">
      <c r="L778" s="66"/>
      <c r="M778" s="66"/>
      <c r="N778" s="52"/>
      <c r="O778" s="53"/>
      <c r="P778" s="53"/>
      <c r="Q778" s="53"/>
      <c r="R778" s="53"/>
      <c r="S778" s="53"/>
      <c r="T778" s="53"/>
      <c r="U778" s="53"/>
      <c r="V778" s="53"/>
      <c r="W778" s="53"/>
      <c r="X778" s="53"/>
      <c r="Y778" s="53"/>
      <c r="Z778" s="53"/>
      <c r="AA778" s="53"/>
      <c r="AB778" s="53"/>
      <c r="AC778" s="53"/>
      <c r="AD778" s="53"/>
      <c r="AE778" s="53"/>
      <c r="AF778" s="53"/>
      <c r="AG778" s="53"/>
      <c r="AH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c r="BM778" s="53"/>
      <c r="BN778" s="53"/>
      <c r="BO778" s="53"/>
      <c r="BP778" s="53"/>
      <c r="BQ778" s="53"/>
      <c r="BR778" s="53"/>
      <c r="BS778" s="53"/>
      <c r="BT778" s="53"/>
      <c r="BU778" s="53"/>
      <c r="BV778" s="53"/>
      <c r="BW778" s="53"/>
      <c r="BX778" s="53"/>
      <c r="BY778" s="53"/>
      <c r="BZ778" s="53"/>
      <c r="CA778" s="53"/>
      <c r="CB778" s="53"/>
      <c r="CC778" s="53"/>
      <c r="CD778" s="53"/>
      <c r="CE778" s="53"/>
      <c r="CF778" s="53"/>
      <c r="CG778" s="53"/>
      <c r="CH778" s="53"/>
      <c r="CI778" s="53"/>
      <c r="CJ778" s="53"/>
      <c r="CK778" s="53"/>
      <c r="CL778" s="53"/>
      <c r="CM778" s="53"/>
      <c r="CN778" s="53"/>
      <c r="CO778" s="53"/>
      <c r="CP778" s="53"/>
      <c r="CQ778" s="53"/>
      <c r="CR778" s="53"/>
      <c r="CS778" s="53"/>
      <c r="CT778" s="53"/>
      <c r="CU778" s="53"/>
      <c r="CV778" s="53"/>
      <c r="CW778" s="53"/>
      <c r="CX778" s="53"/>
      <c r="CY778" s="53"/>
      <c r="CZ778" s="53"/>
      <c r="DA778" s="53"/>
      <c r="DB778" s="53"/>
      <c r="DC778" s="53"/>
      <c r="DD778" s="53"/>
      <c r="DE778" s="53"/>
      <c r="DF778" s="53"/>
      <c r="DG778" s="53"/>
      <c r="DH778" s="53"/>
      <c r="DI778" s="53"/>
      <c r="DJ778" s="53"/>
      <c r="DK778" s="53"/>
      <c r="DL778" s="53"/>
      <c r="DM778" s="53"/>
      <c r="DN778" s="53"/>
      <c r="DO778" s="53"/>
      <c r="DP778" s="53"/>
      <c r="DQ778" s="53"/>
      <c r="DR778" s="53"/>
      <c r="DS778" s="53"/>
      <c r="DT778" s="53"/>
      <c r="DU778" s="53"/>
      <c r="DV778" s="53"/>
      <c r="DW778" s="53"/>
      <c r="DX778" s="53"/>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3"/>
      <c r="FK778" s="53"/>
      <c r="FL778" s="53"/>
      <c r="FM778" s="53"/>
      <c r="FN778" s="53"/>
      <c r="FO778" s="53"/>
      <c r="FP778" s="53"/>
      <c r="FQ778" s="53"/>
      <c r="FR778" s="53"/>
      <c r="FS778" s="53"/>
      <c r="FT778" s="53"/>
      <c r="FU778" s="53"/>
      <c r="FV778" s="53"/>
      <c r="FW778" s="53"/>
      <c r="FX778" s="53"/>
      <c r="FY778" s="53"/>
      <c r="FZ778" s="53"/>
      <c r="GA778" s="53"/>
      <c r="GB778" s="53"/>
      <c r="GC778" s="53"/>
      <c r="GD778" s="53"/>
      <c r="GE778" s="53"/>
      <c r="GF778" s="53"/>
      <c r="GG778" s="53"/>
      <c r="GH778" s="53"/>
      <c r="GI778" s="53"/>
      <c r="GJ778" s="53"/>
      <c r="GK778" s="53"/>
      <c r="GL778" s="53"/>
      <c r="GM778" s="53"/>
      <c r="GN778" s="53"/>
      <c r="GO778" s="53"/>
      <c r="GP778" s="53"/>
      <c r="GQ778" s="53"/>
      <c r="GR778" s="53"/>
      <c r="GS778" s="53"/>
      <c r="GT778" s="53"/>
      <c r="GU778" s="53"/>
      <c r="GV778" s="53"/>
      <c r="GW778" s="53"/>
      <c r="GX778" s="53"/>
      <c r="GY778" s="53"/>
      <c r="GZ778" s="53"/>
      <c r="HA778" s="53"/>
      <c r="HB778" s="53"/>
      <c r="HC778" s="53"/>
      <c r="HD778" s="53"/>
      <c r="HE778" s="53"/>
      <c r="HF778" s="53"/>
      <c r="HG778" s="53"/>
      <c r="HH778" s="53"/>
      <c r="HI778" s="53"/>
      <c r="HJ778" s="53"/>
      <c r="HK778" s="53"/>
      <c r="HL778" s="53"/>
      <c r="HM778" s="53"/>
      <c r="HN778" s="53"/>
      <c r="HO778" s="53"/>
      <c r="HP778" s="53"/>
      <c r="HQ778" s="53"/>
      <c r="HR778" s="53"/>
      <c r="HS778" s="53"/>
      <c r="HT778" s="53"/>
      <c r="HU778" s="53"/>
      <c r="HV778" s="53"/>
      <c r="HW778" s="53"/>
      <c r="HX778" s="53"/>
      <c r="HY778" s="53"/>
      <c r="HZ778" s="53"/>
      <c r="IA778" s="53"/>
      <c r="IB778" s="53"/>
      <c r="IC778" s="53"/>
      <c r="ID778" s="53"/>
      <c r="IE778" s="53"/>
      <c r="IF778" s="53"/>
      <c r="IG778" s="53"/>
      <c r="IH778" s="53"/>
      <c r="II778" s="53"/>
      <c r="IJ778" s="53"/>
      <c r="IK778" s="53"/>
      <c r="IL778" s="53"/>
      <c r="IM778" s="53"/>
      <c r="IN778" s="53"/>
      <c r="IO778" s="53"/>
      <c r="IP778" s="53"/>
      <c r="IQ778" s="53"/>
      <c r="IR778" s="53"/>
      <c r="IS778" s="53"/>
      <c r="IT778" s="53"/>
      <c r="IU778" s="53"/>
      <c r="IV778" s="53"/>
      <c r="IW778" s="53"/>
      <c r="IX778" s="53"/>
      <c r="IY778" s="53"/>
      <c r="IZ778" s="53"/>
      <c r="JA778" s="53"/>
      <c r="JB778" s="53"/>
      <c r="JC778" s="53"/>
      <c r="JD778" s="53"/>
      <c r="JE778" s="53"/>
      <c r="JF778" s="53"/>
      <c r="JG778" s="53"/>
      <c r="JH778" s="53"/>
      <c r="JI778" s="53"/>
      <c r="JJ778" s="53"/>
      <c r="JK778" s="53"/>
      <c r="JL778" s="53"/>
      <c r="JM778" s="53"/>
      <c r="JN778" s="53"/>
      <c r="JO778" s="53"/>
      <c r="JP778" s="53"/>
      <c r="JQ778" s="53"/>
      <c r="JR778" s="53"/>
      <c r="JS778" s="53"/>
      <c r="JT778" s="53"/>
      <c r="JU778" s="53"/>
      <c r="JV778" s="53"/>
      <c r="JW778" s="53"/>
      <c r="JX778" s="53"/>
      <c r="JY778" s="53"/>
      <c r="JZ778" s="53"/>
      <c r="KA778" s="53"/>
      <c r="KB778" s="53"/>
      <c r="KC778" s="53"/>
      <c r="KD778" s="53"/>
      <c r="KE778" s="53"/>
      <c r="KF778" s="53"/>
      <c r="KG778" s="53"/>
      <c r="KH778" s="53"/>
      <c r="KI778" s="53"/>
      <c r="KJ778" s="53"/>
      <c r="KK778" s="53"/>
      <c r="KL778" s="53"/>
      <c r="KM778" s="53"/>
      <c r="KN778" s="53"/>
      <c r="KO778" s="53"/>
      <c r="KP778" s="53"/>
      <c r="KQ778" s="53"/>
      <c r="KR778" s="53"/>
      <c r="KS778" s="53"/>
      <c r="KT778" s="53"/>
      <c r="KU778" s="53"/>
      <c r="KV778" s="53"/>
      <c r="KW778" s="53"/>
      <c r="KX778" s="53"/>
      <c r="KY778" s="53"/>
      <c r="KZ778" s="53"/>
      <c r="LA778" s="53"/>
      <c r="LB778" s="53"/>
      <c r="LC778" s="53"/>
      <c r="LD778" s="53"/>
      <c r="LE778" s="53"/>
      <c r="LF778" s="53"/>
      <c r="LG778" s="53"/>
      <c r="LH778" s="53"/>
      <c r="LI778" s="53"/>
      <c r="LJ778" s="53"/>
      <c r="LK778" s="53"/>
      <c r="LL778" s="53"/>
      <c r="LM778" s="53"/>
      <c r="LN778" s="53"/>
      <c r="LO778" s="53"/>
      <c r="LP778" s="53"/>
      <c r="LQ778" s="53"/>
      <c r="LR778" s="53"/>
      <c r="LS778" s="53"/>
      <c r="LT778" s="53"/>
      <c r="LU778" s="53"/>
      <c r="LV778" s="53"/>
      <c r="LW778" s="53"/>
      <c r="LX778" s="53"/>
      <c r="LY778" s="53"/>
      <c r="LZ778" s="53"/>
      <c r="MA778" s="53"/>
      <c r="MB778" s="53"/>
      <c r="MC778" s="53"/>
      <c r="MD778" s="53"/>
      <c r="ME778" s="53"/>
      <c r="MF778" s="53"/>
      <c r="MG778" s="53"/>
      <c r="MH778" s="53"/>
      <c r="MI778" s="53"/>
      <c r="MJ778" s="53"/>
      <c r="MK778" s="53"/>
      <c r="ML778" s="53"/>
      <c r="MM778" s="53"/>
      <c r="MN778" s="53"/>
      <c r="MO778" s="53"/>
      <c r="MP778" s="53"/>
      <c r="MQ778" s="53"/>
      <c r="MR778" s="53"/>
      <c r="MS778" s="53"/>
      <c r="MT778" s="53"/>
      <c r="MU778" s="53"/>
      <c r="MV778" s="53"/>
      <c r="MW778" s="53"/>
      <c r="MX778" s="53"/>
      <c r="MY778" s="53"/>
      <c r="MZ778" s="53"/>
      <c r="NA778" s="53"/>
      <c r="NB778" s="53"/>
      <c r="NC778" s="53"/>
      <c r="ND778" s="53"/>
      <c r="NE778" s="53"/>
      <c r="NF778" s="53"/>
      <c r="NG778" s="53"/>
      <c r="NH778" s="53"/>
      <c r="NI778" s="53"/>
      <c r="NJ778" s="53"/>
      <c r="NK778" s="53"/>
      <c r="NL778" s="53"/>
      <c r="NM778" s="53"/>
      <c r="NN778" s="53"/>
      <c r="NO778" s="53"/>
      <c r="NP778" s="53"/>
      <c r="NQ778" s="53"/>
      <c r="NR778" s="53"/>
      <c r="NS778" s="53"/>
      <c r="NT778" s="53"/>
      <c r="NU778" s="53"/>
      <c r="NV778" s="53"/>
      <c r="NW778" s="53"/>
      <c r="NX778" s="53"/>
      <c r="NY778" s="53"/>
      <c r="NZ778" s="53"/>
      <c r="OA778" s="53"/>
      <c r="OB778" s="53"/>
      <c r="OC778" s="53"/>
      <c r="OD778" s="53"/>
      <c r="OE778" s="53"/>
      <c r="OF778" s="53"/>
      <c r="OG778" s="53"/>
      <c r="OH778" s="53"/>
      <c r="OI778" s="53"/>
      <c r="OJ778" s="53"/>
      <c r="OK778" s="53"/>
      <c r="OL778" s="53"/>
      <c r="OM778" s="53"/>
      <c r="ON778" s="53"/>
      <c r="OO778" s="53"/>
      <c r="OP778" s="53"/>
      <c r="OQ778" s="53"/>
      <c r="OR778" s="53"/>
      <c r="OS778" s="53"/>
      <c r="OT778" s="53"/>
      <c r="OU778" s="53"/>
      <c r="OV778" s="53"/>
      <c r="OW778" s="53"/>
      <c r="OX778" s="53"/>
      <c r="OY778" s="53"/>
      <c r="OZ778" s="53"/>
      <c r="PA778" s="53"/>
      <c r="PB778" s="53"/>
      <c r="PC778" s="53"/>
      <c r="PD778" s="53"/>
      <c r="PE778" s="53"/>
      <c r="PF778" s="53"/>
      <c r="PG778" s="53"/>
      <c r="PH778" s="53"/>
      <c r="PI778" s="53"/>
      <c r="PJ778" s="53"/>
      <c r="PK778" s="53"/>
      <c r="PL778" s="53"/>
      <c r="PM778" s="53"/>
      <c r="PN778" s="53"/>
      <c r="PO778" s="53"/>
      <c r="PP778" s="53"/>
      <c r="PQ778" s="53"/>
      <c r="PR778" s="53"/>
      <c r="PS778" s="53"/>
      <c r="PT778" s="53"/>
      <c r="PU778" s="53"/>
      <c r="PV778" s="53"/>
      <c r="PW778" s="53"/>
      <c r="PX778" s="53"/>
      <c r="PY778" s="53"/>
      <c r="PZ778" s="53"/>
      <c r="QA778" s="53"/>
      <c r="QB778" s="53"/>
      <c r="QC778" s="53"/>
      <c r="QD778" s="53"/>
      <c r="QE778" s="53"/>
      <c r="QF778" s="53"/>
      <c r="QG778" s="53"/>
      <c r="QH778" s="53"/>
      <c r="QI778" s="53"/>
      <c r="QJ778" s="53"/>
      <c r="QK778" s="53"/>
      <c r="QL778" s="53"/>
      <c r="QM778" s="53"/>
      <c r="QN778" s="53"/>
      <c r="QO778" s="53"/>
      <c r="QP778" s="53"/>
      <c r="QQ778" s="53"/>
      <c r="QR778" s="53"/>
      <c r="QS778" s="53"/>
      <c r="QT778" s="53"/>
      <c r="QU778" s="53"/>
      <c r="QV778" s="53"/>
      <c r="QW778" s="53"/>
      <c r="QX778" s="53"/>
      <c r="QY778" s="53"/>
      <c r="QZ778" s="53"/>
      <c r="RA778" s="53"/>
      <c r="RB778" s="53"/>
      <c r="RC778" s="53"/>
      <c r="RD778" s="53"/>
      <c r="RE778" s="53"/>
      <c r="RF778" s="53"/>
      <c r="RG778" s="53"/>
      <c r="RH778" s="53"/>
      <c r="RI778" s="53"/>
      <c r="RJ778" s="53"/>
      <c r="RK778" s="53"/>
      <c r="RL778" s="53"/>
      <c r="RM778" s="53"/>
      <c r="RN778" s="53"/>
      <c r="RO778" s="53"/>
      <c r="RP778" s="53"/>
      <c r="RQ778" s="53"/>
      <c r="RR778" s="53"/>
      <c r="RS778" s="53"/>
      <c r="RT778" s="53"/>
      <c r="RU778" s="53"/>
      <c r="RV778" s="53"/>
      <c r="RW778" s="53"/>
      <c r="RX778" s="53"/>
      <c r="RY778" s="53"/>
      <c r="RZ778" s="53"/>
      <c r="SA778" s="53"/>
      <c r="SB778" s="53"/>
      <c r="SC778" s="53"/>
      <c r="SD778" s="53"/>
      <c r="SE778" s="53"/>
      <c r="SF778" s="53"/>
      <c r="SG778" s="53"/>
      <c r="SH778" s="53"/>
      <c r="SI778" s="53"/>
      <c r="SJ778" s="53"/>
      <c r="SK778" s="53"/>
      <c r="SL778" s="53"/>
      <c r="SM778" s="53"/>
      <c r="SN778" s="53"/>
      <c r="SO778" s="53"/>
      <c r="SP778" s="53"/>
      <c r="SQ778" s="53"/>
      <c r="SR778" s="53"/>
      <c r="SS778" s="53"/>
      <c r="ST778" s="53"/>
      <c r="SU778" s="53"/>
      <c r="SV778" s="53"/>
      <c r="SW778" s="53"/>
      <c r="SX778" s="53"/>
      <c r="SY778" s="53"/>
      <c r="SZ778" s="53"/>
      <c r="TA778" s="53"/>
      <c r="TB778" s="53"/>
      <c r="TC778" s="53"/>
      <c r="TD778" s="53"/>
      <c r="TE778" s="53"/>
      <c r="TF778" s="53"/>
      <c r="TG778" s="53"/>
      <c r="TH778" s="53"/>
      <c r="TI778" s="53"/>
      <c r="TJ778" s="53"/>
      <c r="TK778" s="53"/>
      <c r="TL778" s="53"/>
      <c r="TM778" s="53"/>
      <c r="TN778" s="53"/>
      <c r="TO778" s="53"/>
      <c r="TP778" s="53"/>
      <c r="TQ778" s="53"/>
      <c r="TR778" s="53"/>
      <c r="TS778" s="53"/>
      <c r="TT778" s="53"/>
      <c r="TU778" s="53"/>
      <c r="TV778" s="53"/>
      <c r="TW778" s="53"/>
      <c r="TX778" s="53"/>
      <c r="TY778" s="53"/>
      <c r="TZ778" s="53"/>
      <c r="UA778" s="53"/>
      <c r="UB778" s="53"/>
      <c r="UC778" s="53"/>
      <c r="UD778" s="53"/>
      <c r="UE778" s="53"/>
      <c r="UF778" s="53"/>
      <c r="UG778" s="53"/>
    </row>
    <row r="779" spans="12:553" s="19" customFormat="1" ht="15.75" customHeight="1" x14ac:dyDescent="0.2">
      <c r="L779" s="66"/>
      <c r="M779" s="66"/>
      <c r="N779" s="52"/>
      <c r="O779" s="53"/>
      <c r="P779" s="53"/>
      <c r="Q779" s="53"/>
      <c r="R779" s="53"/>
      <c r="S779" s="53"/>
      <c r="T779" s="53"/>
      <c r="U779" s="53"/>
      <c r="V779" s="53"/>
      <c r="W779" s="53"/>
      <c r="X779" s="53"/>
      <c r="Y779" s="53"/>
      <c r="Z779" s="53"/>
      <c r="AA779" s="53"/>
      <c r="AB779" s="53"/>
      <c r="AC779" s="53"/>
      <c r="AD779" s="53"/>
      <c r="AE779" s="53"/>
      <c r="AF779" s="53"/>
      <c r="AG779" s="53"/>
      <c r="AH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c r="BM779" s="53"/>
      <c r="BN779" s="53"/>
      <c r="BO779" s="53"/>
      <c r="BP779" s="53"/>
      <c r="BQ779" s="53"/>
      <c r="BR779" s="53"/>
      <c r="BS779" s="53"/>
      <c r="BT779" s="53"/>
      <c r="BU779" s="53"/>
      <c r="BV779" s="53"/>
      <c r="BW779" s="53"/>
      <c r="BX779" s="53"/>
      <c r="BY779" s="53"/>
      <c r="BZ779" s="53"/>
      <c r="CA779" s="53"/>
      <c r="CB779" s="53"/>
      <c r="CC779" s="53"/>
      <c r="CD779" s="53"/>
      <c r="CE779" s="53"/>
      <c r="CF779" s="53"/>
      <c r="CG779" s="53"/>
      <c r="CH779" s="53"/>
      <c r="CI779" s="53"/>
      <c r="CJ779" s="53"/>
      <c r="CK779" s="53"/>
      <c r="CL779" s="53"/>
      <c r="CM779" s="53"/>
      <c r="CN779" s="53"/>
      <c r="CO779" s="53"/>
      <c r="CP779" s="53"/>
      <c r="CQ779" s="53"/>
      <c r="CR779" s="53"/>
      <c r="CS779" s="53"/>
      <c r="CT779" s="53"/>
      <c r="CU779" s="53"/>
      <c r="CV779" s="53"/>
      <c r="CW779" s="53"/>
      <c r="CX779" s="53"/>
      <c r="CY779" s="53"/>
      <c r="CZ779" s="53"/>
      <c r="DA779" s="53"/>
      <c r="DB779" s="53"/>
      <c r="DC779" s="53"/>
      <c r="DD779" s="53"/>
      <c r="DE779" s="53"/>
      <c r="DF779" s="53"/>
      <c r="DG779" s="53"/>
      <c r="DH779" s="53"/>
      <c r="DI779" s="53"/>
      <c r="DJ779" s="53"/>
      <c r="DK779" s="53"/>
      <c r="DL779" s="53"/>
      <c r="DM779" s="53"/>
      <c r="DN779" s="53"/>
      <c r="DO779" s="53"/>
      <c r="DP779" s="53"/>
      <c r="DQ779" s="53"/>
      <c r="DR779" s="53"/>
      <c r="DS779" s="53"/>
      <c r="DT779" s="53"/>
      <c r="DU779" s="53"/>
      <c r="DV779" s="53"/>
      <c r="DW779" s="53"/>
      <c r="DX779" s="53"/>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3"/>
      <c r="FK779" s="53"/>
      <c r="FL779" s="53"/>
      <c r="FM779" s="53"/>
      <c r="FN779" s="53"/>
      <c r="FO779" s="53"/>
      <c r="FP779" s="53"/>
      <c r="FQ779" s="53"/>
      <c r="FR779" s="53"/>
      <c r="FS779" s="53"/>
      <c r="FT779" s="53"/>
      <c r="FU779" s="53"/>
      <c r="FV779" s="53"/>
      <c r="FW779" s="53"/>
      <c r="FX779" s="53"/>
      <c r="FY779" s="53"/>
      <c r="FZ779" s="53"/>
      <c r="GA779" s="53"/>
      <c r="GB779" s="53"/>
      <c r="GC779" s="53"/>
      <c r="GD779" s="53"/>
      <c r="GE779" s="53"/>
      <c r="GF779" s="53"/>
      <c r="GG779" s="53"/>
      <c r="GH779" s="53"/>
      <c r="GI779" s="53"/>
      <c r="GJ779" s="53"/>
      <c r="GK779" s="53"/>
      <c r="GL779" s="53"/>
      <c r="GM779" s="53"/>
      <c r="GN779" s="53"/>
      <c r="GO779" s="53"/>
      <c r="GP779" s="53"/>
      <c r="GQ779" s="53"/>
      <c r="GR779" s="53"/>
      <c r="GS779" s="53"/>
      <c r="GT779" s="53"/>
      <c r="GU779" s="53"/>
      <c r="GV779" s="53"/>
      <c r="GW779" s="53"/>
      <c r="GX779" s="53"/>
      <c r="GY779" s="53"/>
      <c r="GZ779" s="53"/>
      <c r="HA779" s="53"/>
      <c r="HB779" s="53"/>
      <c r="HC779" s="53"/>
      <c r="HD779" s="53"/>
      <c r="HE779" s="53"/>
      <c r="HF779" s="53"/>
      <c r="HG779" s="53"/>
      <c r="HH779" s="53"/>
      <c r="HI779" s="53"/>
      <c r="HJ779" s="53"/>
      <c r="HK779" s="53"/>
      <c r="HL779" s="53"/>
      <c r="HM779" s="53"/>
      <c r="HN779" s="53"/>
      <c r="HO779" s="53"/>
      <c r="HP779" s="53"/>
      <c r="HQ779" s="53"/>
      <c r="HR779" s="53"/>
      <c r="HS779" s="53"/>
      <c r="HT779" s="53"/>
      <c r="HU779" s="53"/>
      <c r="HV779" s="53"/>
      <c r="HW779" s="53"/>
      <c r="HX779" s="53"/>
      <c r="HY779" s="53"/>
      <c r="HZ779" s="53"/>
      <c r="IA779" s="53"/>
      <c r="IB779" s="53"/>
      <c r="IC779" s="53"/>
      <c r="ID779" s="53"/>
      <c r="IE779" s="53"/>
      <c r="IF779" s="53"/>
      <c r="IG779" s="53"/>
      <c r="IH779" s="53"/>
      <c r="II779" s="53"/>
      <c r="IJ779" s="53"/>
      <c r="IK779" s="53"/>
      <c r="IL779" s="53"/>
      <c r="IM779" s="53"/>
      <c r="IN779" s="53"/>
      <c r="IO779" s="53"/>
      <c r="IP779" s="53"/>
      <c r="IQ779" s="53"/>
      <c r="IR779" s="53"/>
      <c r="IS779" s="53"/>
      <c r="IT779" s="53"/>
      <c r="IU779" s="53"/>
      <c r="IV779" s="53"/>
      <c r="IW779" s="53"/>
      <c r="IX779" s="53"/>
      <c r="IY779" s="53"/>
      <c r="IZ779" s="53"/>
      <c r="JA779" s="53"/>
      <c r="JB779" s="53"/>
      <c r="JC779" s="53"/>
      <c r="JD779" s="53"/>
      <c r="JE779" s="53"/>
      <c r="JF779" s="53"/>
      <c r="JG779" s="53"/>
      <c r="JH779" s="53"/>
      <c r="JI779" s="53"/>
      <c r="JJ779" s="53"/>
      <c r="JK779" s="53"/>
      <c r="JL779" s="53"/>
      <c r="JM779" s="53"/>
      <c r="JN779" s="53"/>
      <c r="JO779" s="53"/>
      <c r="JP779" s="53"/>
      <c r="JQ779" s="53"/>
      <c r="JR779" s="53"/>
      <c r="JS779" s="53"/>
      <c r="JT779" s="53"/>
      <c r="JU779" s="53"/>
      <c r="JV779" s="53"/>
      <c r="JW779" s="53"/>
      <c r="JX779" s="53"/>
      <c r="JY779" s="53"/>
      <c r="JZ779" s="53"/>
      <c r="KA779" s="53"/>
      <c r="KB779" s="53"/>
      <c r="KC779" s="53"/>
      <c r="KD779" s="53"/>
      <c r="KE779" s="53"/>
      <c r="KF779" s="53"/>
      <c r="KG779" s="53"/>
      <c r="KH779" s="53"/>
      <c r="KI779" s="53"/>
      <c r="KJ779" s="53"/>
      <c r="KK779" s="53"/>
      <c r="KL779" s="53"/>
      <c r="KM779" s="53"/>
      <c r="KN779" s="53"/>
      <c r="KO779" s="53"/>
      <c r="KP779" s="53"/>
      <c r="KQ779" s="53"/>
      <c r="KR779" s="53"/>
      <c r="KS779" s="53"/>
      <c r="KT779" s="53"/>
      <c r="KU779" s="53"/>
      <c r="KV779" s="53"/>
      <c r="KW779" s="53"/>
      <c r="KX779" s="53"/>
      <c r="KY779" s="53"/>
      <c r="KZ779" s="53"/>
      <c r="LA779" s="53"/>
      <c r="LB779" s="53"/>
      <c r="LC779" s="53"/>
      <c r="LD779" s="53"/>
      <c r="LE779" s="53"/>
      <c r="LF779" s="53"/>
      <c r="LG779" s="53"/>
      <c r="LH779" s="53"/>
      <c r="LI779" s="53"/>
      <c r="LJ779" s="53"/>
      <c r="LK779" s="53"/>
      <c r="LL779" s="53"/>
      <c r="LM779" s="53"/>
      <c r="LN779" s="53"/>
      <c r="LO779" s="53"/>
      <c r="LP779" s="53"/>
      <c r="LQ779" s="53"/>
      <c r="LR779" s="53"/>
      <c r="LS779" s="53"/>
      <c r="LT779" s="53"/>
      <c r="LU779" s="53"/>
      <c r="LV779" s="53"/>
      <c r="LW779" s="53"/>
      <c r="LX779" s="53"/>
      <c r="LY779" s="53"/>
      <c r="LZ779" s="53"/>
      <c r="MA779" s="53"/>
      <c r="MB779" s="53"/>
      <c r="MC779" s="53"/>
      <c r="MD779" s="53"/>
      <c r="ME779" s="53"/>
      <c r="MF779" s="53"/>
      <c r="MG779" s="53"/>
      <c r="MH779" s="53"/>
      <c r="MI779" s="53"/>
      <c r="MJ779" s="53"/>
      <c r="MK779" s="53"/>
      <c r="ML779" s="53"/>
      <c r="MM779" s="53"/>
      <c r="MN779" s="53"/>
      <c r="MO779" s="53"/>
      <c r="MP779" s="53"/>
      <c r="MQ779" s="53"/>
      <c r="MR779" s="53"/>
      <c r="MS779" s="53"/>
      <c r="MT779" s="53"/>
      <c r="MU779" s="53"/>
      <c r="MV779" s="53"/>
      <c r="MW779" s="53"/>
      <c r="MX779" s="53"/>
      <c r="MY779" s="53"/>
      <c r="MZ779" s="53"/>
      <c r="NA779" s="53"/>
      <c r="NB779" s="53"/>
      <c r="NC779" s="53"/>
      <c r="ND779" s="53"/>
      <c r="NE779" s="53"/>
      <c r="NF779" s="53"/>
      <c r="NG779" s="53"/>
      <c r="NH779" s="53"/>
      <c r="NI779" s="53"/>
      <c r="NJ779" s="53"/>
      <c r="NK779" s="53"/>
      <c r="NL779" s="53"/>
      <c r="NM779" s="53"/>
      <c r="NN779" s="53"/>
      <c r="NO779" s="53"/>
      <c r="NP779" s="53"/>
      <c r="NQ779" s="53"/>
      <c r="NR779" s="53"/>
      <c r="NS779" s="53"/>
      <c r="NT779" s="53"/>
      <c r="NU779" s="53"/>
      <c r="NV779" s="53"/>
      <c r="NW779" s="53"/>
      <c r="NX779" s="53"/>
      <c r="NY779" s="53"/>
      <c r="NZ779" s="53"/>
      <c r="OA779" s="53"/>
      <c r="OB779" s="53"/>
      <c r="OC779" s="53"/>
      <c r="OD779" s="53"/>
      <c r="OE779" s="53"/>
      <c r="OF779" s="53"/>
      <c r="OG779" s="53"/>
      <c r="OH779" s="53"/>
      <c r="OI779" s="53"/>
      <c r="OJ779" s="53"/>
      <c r="OK779" s="53"/>
      <c r="OL779" s="53"/>
      <c r="OM779" s="53"/>
      <c r="ON779" s="53"/>
      <c r="OO779" s="53"/>
      <c r="OP779" s="53"/>
      <c r="OQ779" s="53"/>
      <c r="OR779" s="53"/>
      <c r="OS779" s="53"/>
      <c r="OT779" s="53"/>
      <c r="OU779" s="53"/>
      <c r="OV779" s="53"/>
      <c r="OW779" s="53"/>
      <c r="OX779" s="53"/>
      <c r="OY779" s="53"/>
      <c r="OZ779" s="53"/>
      <c r="PA779" s="53"/>
      <c r="PB779" s="53"/>
      <c r="PC779" s="53"/>
      <c r="PD779" s="53"/>
      <c r="PE779" s="53"/>
      <c r="PF779" s="53"/>
      <c r="PG779" s="53"/>
      <c r="PH779" s="53"/>
      <c r="PI779" s="53"/>
      <c r="PJ779" s="53"/>
      <c r="PK779" s="53"/>
      <c r="PL779" s="53"/>
      <c r="PM779" s="53"/>
      <c r="PN779" s="53"/>
      <c r="PO779" s="53"/>
      <c r="PP779" s="53"/>
      <c r="PQ779" s="53"/>
      <c r="PR779" s="53"/>
      <c r="PS779" s="53"/>
      <c r="PT779" s="53"/>
      <c r="PU779" s="53"/>
      <c r="PV779" s="53"/>
      <c r="PW779" s="53"/>
      <c r="PX779" s="53"/>
      <c r="PY779" s="53"/>
      <c r="PZ779" s="53"/>
      <c r="QA779" s="53"/>
      <c r="QB779" s="53"/>
      <c r="QC779" s="53"/>
      <c r="QD779" s="53"/>
      <c r="QE779" s="53"/>
      <c r="QF779" s="53"/>
      <c r="QG779" s="53"/>
      <c r="QH779" s="53"/>
      <c r="QI779" s="53"/>
      <c r="QJ779" s="53"/>
      <c r="QK779" s="53"/>
      <c r="QL779" s="53"/>
      <c r="QM779" s="53"/>
      <c r="QN779" s="53"/>
      <c r="QO779" s="53"/>
      <c r="QP779" s="53"/>
      <c r="QQ779" s="53"/>
      <c r="QR779" s="53"/>
      <c r="QS779" s="53"/>
      <c r="QT779" s="53"/>
      <c r="QU779" s="53"/>
      <c r="QV779" s="53"/>
      <c r="QW779" s="53"/>
      <c r="QX779" s="53"/>
      <c r="QY779" s="53"/>
      <c r="QZ779" s="53"/>
      <c r="RA779" s="53"/>
      <c r="RB779" s="53"/>
      <c r="RC779" s="53"/>
      <c r="RD779" s="53"/>
      <c r="RE779" s="53"/>
      <c r="RF779" s="53"/>
      <c r="RG779" s="53"/>
      <c r="RH779" s="53"/>
      <c r="RI779" s="53"/>
      <c r="RJ779" s="53"/>
      <c r="RK779" s="53"/>
      <c r="RL779" s="53"/>
      <c r="RM779" s="53"/>
      <c r="RN779" s="53"/>
      <c r="RO779" s="53"/>
      <c r="RP779" s="53"/>
      <c r="RQ779" s="53"/>
      <c r="RR779" s="53"/>
      <c r="RS779" s="53"/>
      <c r="RT779" s="53"/>
      <c r="RU779" s="53"/>
      <c r="RV779" s="53"/>
      <c r="RW779" s="53"/>
      <c r="RX779" s="53"/>
      <c r="RY779" s="53"/>
      <c r="RZ779" s="53"/>
      <c r="SA779" s="53"/>
      <c r="SB779" s="53"/>
      <c r="SC779" s="53"/>
      <c r="SD779" s="53"/>
      <c r="SE779" s="53"/>
      <c r="SF779" s="53"/>
      <c r="SG779" s="53"/>
      <c r="SH779" s="53"/>
      <c r="SI779" s="53"/>
      <c r="SJ779" s="53"/>
      <c r="SK779" s="53"/>
      <c r="SL779" s="53"/>
      <c r="SM779" s="53"/>
      <c r="SN779" s="53"/>
      <c r="SO779" s="53"/>
      <c r="SP779" s="53"/>
      <c r="SQ779" s="53"/>
      <c r="SR779" s="53"/>
      <c r="SS779" s="53"/>
      <c r="ST779" s="53"/>
      <c r="SU779" s="53"/>
      <c r="SV779" s="53"/>
      <c r="SW779" s="53"/>
      <c r="SX779" s="53"/>
      <c r="SY779" s="53"/>
      <c r="SZ779" s="53"/>
      <c r="TA779" s="53"/>
      <c r="TB779" s="53"/>
      <c r="TC779" s="53"/>
      <c r="TD779" s="53"/>
      <c r="TE779" s="53"/>
      <c r="TF779" s="53"/>
      <c r="TG779" s="53"/>
      <c r="TH779" s="53"/>
      <c r="TI779" s="53"/>
      <c r="TJ779" s="53"/>
      <c r="TK779" s="53"/>
      <c r="TL779" s="53"/>
      <c r="TM779" s="53"/>
      <c r="TN779" s="53"/>
      <c r="TO779" s="53"/>
      <c r="TP779" s="53"/>
      <c r="TQ779" s="53"/>
      <c r="TR779" s="53"/>
      <c r="TS779" s="53"/>
      <c r="TT779" s="53"/>
      <c r="TU779" s="53"/>
      <c r="TV779" s="53"/>
      <c r="TW779" s="53"/>
      <c r="TX779" s="53"/>
      <c r="TY779" s="53"/>
      <c r="TZ779" s="53"/>
      <c r="UA779" s="53"/>
      <c r="UB779" s="53"/>
      <c r="UC779" s="53"/>
      <c r="UD779" s="53"/>
      <c r="UE779" s="53"/>
      <c r="UF779" s="53"/>
      <c r="UG779" s="53"/>
    </row>
    <row r="780" spans="12:553" s="19" customFormat="1" ht="15.75" customHeight="1" x14ac:dyDescent="0.2">
      <c r="L780" s="66"/>
      <c r="M780" s="66"/>
      <c r="N780" s="52"/>
      <c r="O780" s="53"/>
      <c r="P780" s="53"/>
      <c r="Q780" s="53"/>
      <c r="R780" s="53"/>
      <c r="S780" s="53"/>
      <c r="T780" s="53"/>
      <c r="U780" s="53"/>
      <c r="V780" s="53"/>
      <c r="W780" s="53"/>
      <c r="X780" s="53"/>
      <c r="Y780" s="53"/>
      <c r="Z780" s="53"/>
      <c r="AA780" s="53"/>
      <c r="AB780" s="53"/>
      <c r="AC780" s="53"/>
      <c r="AD780" s="53"/>
      <c r="AE780" s="53"/>
      <c r="AF780" s="53"/>
      <c r="AG780" s="53"/>
      <c r="AH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c r="BM780" s="53"/>
      <c r="BN780" s="53"/>
      <c r="BO780" s="53"/>
      <c r="BP780" s="53"/>
      <c r="BQ780" s="53"/>
      <c r="BR780" s="53"/>
      <c r="BS780" s="53"/>
      <c r="BT780" s="53"/>
      <c r="BU780" s="53"/>
      <c r="BV780" s="53"/>
      <c r="BW780" s="53"/>
      <c r="BX780" s="53"/>
      <c r="BY780" s="53"/>
      <c r="BZ780" s="53"/>
      <c r="CA780" s="53"/>
      <c r="CB780" s="53"/>
      <c r="CC780" s="53"/>
      <c r="CD780" s="53"/>
      <c r="CE780" s="53"/>
      <c r="CF780" s="53"/>
      <c r="CG780" s="53"/>
      <c r="CH780" s="53"/>
      <c r="CI780" s="53"/>
      <c r="CJ780" s="53"/>
      <c r="CK780" s="53"/>
      <c r="CL780" s="53"/>
      <c r="CM780" s="53"/>
      <c r="CN780" s="53"/>
      <c r="CO780" s="53"/>
      <c r="CP780" s="53"/>
      <c r="CQ780" s="53"/>
      <c r="CR780" s="53"/>
      <c r="CS780" s="53"/>
      <c r="CT780" s="53"/>
      <c r="CU780" s="53"/>
      <c r="CV780" s="53"/>
      <c r="CW780" s="53"/>
      <c r="CX780" s="53"/>
      <c r="CY780" s="53"/>
      <c r="CZ780" s="53"/>
      <c r="DA780" s="53"/>
      <c r="DB780" s="53"/>
      <c r="DC780" s="53"/>
      <c r="DD780" s="53"/>
      <c r="DE780" s="53"/>
      <c r="DF780" s="53"/>
      <c r="DG780" s="53"/>
      <c r="DH780" s="53"/>
      <c r="DI780" s="53"/>
      <c r="DJ780" s="53"/>
      <c r="DK780" s="53"/>
      <c r="DL780" s="53"/>
      <c r="DM780" s="53"/>
      <c r="DN780" s="53"/>
      <c r="DO780" s="53"/>
      <c r="DP780" s="53"/>
      <c r="DQ780" s="53"/>
      <c r="DR780" s="53"/>
      <c r="DS780" s="53"/>
      <c r="DT780" s="53"/>
      <c r="DU780" s="53"/>
      <c r="DV780" s="53"/>
      <c r="DW780" s="53"/>
      <c r="DX780" s="53"/>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3"/>
      <c r="FK780" s="53"/>
      <c r="FL780" s="53"/>
      <c r="FM780" s="53"/>
      <c r="FN780" s="53"/>
      <c r="FO780" s="53"/>
      <c r="FP780" s="53"/>
      <c r="FQ780" s="53"/>
      <c r="FR780" s="53"/>
      <c r="FS780" s="53"/>
      <c r="FT780" s="53"/>
      <c r="FU780" s="53"/>
      <c r="FV780" s="53"/>
      <c r="FW780" s="53"/>
      <c r="FX780" s="53"/>
      <c r="FY780" s="53"/>
      <c r="FZ780" s="53"/>
      <c r="GA780" s="53"/>
      <c r="GB780" s="53"/>
      <c r="GC780" s="53"/>
      <c r="GD780" s="53"/>
      <c r="GE780" s="53"/>
      <c r="GF780" s="53"/>
      <c r="GG780" s="53"/>
      <c r="GH780" s="53"/>
      <c r="GI780" s="53"/>
      <c r="GJ780" s="53"/>
      <c r="GK780" s="53"/>
      <c r="GL780" s="53"/>
      <c r="GM780" s="53"/>
      <c r="GN780" s="53"/>
      <c r="GO780" s="53"/>
      <c r="GP780" s="53"/>
      <c r="GQ780" s="53"/>
      <c r="GR780" s="53"/>
      <c r="GS780" s="53"/>
      <c r="GT780" s="53"/>
      <c r="GU780" s="53"/>
      <c r="GV780" s="53"/>
      <c r="GW780" s="53"/>
      <c r="GX780" s="53"/>
      <c r="GY780" s="53"/>
      <c r="GZ780" s="53"/>
      <c r="HA780" s="53"/>
      <c r="HB780" s="53"/>
      <c r="HC780" s="53"/>
      <c r="HD780" s="53"/>
      <c r="HE780" s="53"/>
      <c r="HF780" s="53"/>
      <c r="HG780" s="53"/>
      <c r="HH780" s="53"/>
      <c r="HI780" s="53"/>
      <c r="HJ780" s="53"/>
      <c r="HK780" s="53"/>
      <c r="HL780" s="53"/>
      <c r="HM780" s="53"/>
      <c r="HN780" s="53"/>
      <c r="HO780" s="53"/>
      <c r="HP780" s="53"/>
      <c r="HQ780" s="53"/>
      <c r="HR780" s="53"/>
      <c r="HS780" s="53"/>
      <c r="HT780" s="53"/>
      <c r="HU780" s="53"/>
      <c r="HV780" s="53"/>
      <c r="HW780" s="53"/>
      <c r="HX780" s="53"/>
      <c r="HY780" s="53"/>
      <c r="HZ780" s="53"/>
      <c r="IA780" s="53"/>
      <c r="IB780" s="53"/>
      <c r="IC780" s="53"/>
      <c r="ID780" s="53"/>
      <c r="IE780" s="53"/>
      <c r="IF780" s="53"/>
      <c r="IG780" s="53"/>
      <c r="IH780" s="53"/>
      <c r="II780" s="53"/>
      <c r="IJ780" s="53"/>
      <c r="IK780" s="53"/>
      <c r="IL780" s="53"/>
      <c r="IM780" s="53"/>
      <c r="IN780" s="53"/>
      <c r="IO780" s="53"/>
      <c r="IP780" s="53"/>
      <c r="IQ780" s="53"/>
      <c r="IR780" s="53"/>
      <c r="IS780" s="53"/>
      <c r="IT780" s="53"/>
      <c r="IU780" s="53"/>
      <c r="IV780" s="53"/>
      <c r="IW780" s="53"/>
      <c r="IX780" s="53"/>
      <c r="IY780" s="53"/>
      <c r="IZ780" s="53"/>
      <c r="JA780" s="53"/>
      <c r="JB780" s="53"/>
      <c r="JC780" s="53"/>
      <c r="JD780" s="53"/>
      <c r="JE780" s="53"/>
      <c r="JF780" s="53"/>
      <c r="JG780" s="53"/>
      <c r="JH780" s="53"/>
      <c r="JI780" s="53"/>
      <c r="JJ780" s="53"/>
      <c r="JK780" s="53"/>
      <c r="JL780" s="53"/>
      <c r="JM780" s="53"/>
      <c r="JN780" s="53"/>
      <c r="JO780" s="53"/>
      <c r="JP780" s="53"/>
      <c r="JQ780" s="53"/>
      <c r="JR780" s="53"/>
      <c r="JS780" s="53"/>
      <c r="JT780" s="53"/>
      <c r="JU780" s="53"/>
      <c r="JV780" s="53"/>
      <c r="JW780" s="53"/>
      <c r="JX780" s="53"/>
      <c r="JY780" s="53"/>
      <c r="JZ780" s="53"/>
      <c r="KA780" s="53"/>
      <c r="KB780" s="53"/>
      <c r="KC780" s="53"/>
      <c r="KD780" s="53"/>
      <c r="KE780" s="53"/>
      <c r="KF780" s="53"/>
      <c r="KG780" s="53"/>
      <c r="KH780" s="53"/>
      <c r="KI780" s="53"/>
      <c r="KJ780" s="53"/>
      <c r="KK780" s="53"/>
      <c r="KL780" s="53"/>
      <c r="KM780" s="53"/>
      <c r="KN780" s="53"/>
      <c r="KO780" s="53"/>
      <c r="KP780" s="53"/>
      <c r="KQ780" s="53"/>
      <c r="KR780" s="53"/>
      <c r="KS780" s="53"/>
      <c r="KT780" s="53"/>
      <c r="KU780" s="53"/>
      <c r="KV780" s="53"/>
      <c r="KW780" s="53"/>
      <c r="KX780" s="53"/>
      <c r="KY780" s="53"/>
      <c r="KZ780" s="53"/>
      <c r="LA780" s="53"/>
      <c r="LB780" s="53"/>
      <c r="LC780" s="53"/>
      <c r="LD780" s="53"/>
      <c r="LE780" s="53"/>
      <c r="LF780" s="53"/>
      <c r="LG780" s="53"/>
      <c r="LH780" s="53"/>
      <c r="LI780" s="53"/>
      <c r="LJ780" s="53"/>
      <c r="LK780" s="53"/>
      <c r="LL780" s="53"/>
      <c r="LM780" s="53"/>
      <c r="LN780" s="53"/>
      <c r="LO780" s="53"/>
      <c r="LP780" s="53"/>
      <c r="LQ780" s="53"/>
      <c r="LR780" s="53"/>
      <c r="LS780" s="53"/>
      <c r="LT780" s="53"/>
      <c r="LU780" s="53"/>
      <c r="LV780" s="53"/>
      <c r="LW780" s="53"/>
      <c r="LX780" s="53"/>
      <c r="LY780" s="53"/>
      <c r="LZ780" s="53"/>
      <c r="MA780" s="53"/>
      <c r="MB780" s="53"/>
      <c r="MC780" s="53"/>
      <c r="MD780" s="53"/>
      <c r="ME780" s="53"/>
      <c r="MF780" s="53"/>
      <c r="MG780" s="53"/>
      <c r="MH780" s="53"/>
      <c r="MI780" s="53"/>
      <c r="MJ780" s="53"/>
      <c r="MK780" s="53"/>
      <c r="ML780" s="53"/>
      <c r="MM780" s="53"/>
      <c r="MN780" s="53"/>
      <c r="MO780" s="53"/>
      <c r="MP780" s="53"/>
      <c r="MQ780" s="53"/>
      <c r="MR780" s="53"/>
      <c r="MS780" s="53"/>
      <c r="MT780" s="53"/>
      <c r="MU780" s="53"/>
      <c r="MV780" s="53"/>
      <c r="MW780" s="53"/>
      <c r="MX780" s="53"/>
      <c r="MY780" s="53"/>
      <c r="MZ780" s="53"/>
      <c r="NA780" s="53"/>
      <c r="NB780" s="53"/>
      <c r="NC780" s="53"/>
      <c r="ND780" s="53"/>
      <c r="NE780" s="53"/>
      <c r="NF780" s="53"/>
      <c r="NG780" s="53"/>
      <c r="NH780" s="53"/>
      <c r="NI780" s="53"/>
      <c r="NJ780" s="53"/>
      <c r="NK780" s="53"/>
      <c r="NL780" s="53"/>
      <c r="NM780" s="53"/>
      <c r="NN780" s="53"/>
      <c r="NO780" s="53"/>
      <c r="NP780" s="53"/>
      <c r="NQ780" s="53"/>
      <c r="NR780" s="53"/>
      <c r="NS780" s="53"/>
      <c r="NT780" s="53"/>
      <c r="NU780" s="53"/>
      <c r="NV780" s="53"/>
      <c r="NW780" s="53"/>
      <c r="NX780" s="53"/>
      <c r="NY780" s="53"/>
      <c r="NZ780" s="53"/>
      <c r="OA780" s="53"/>
      <c r="OB780" s="53"/>
      <c r="OC780" s="53"/>
      <c r="OD780" s="53"/>
      <c r="OE780" s="53"/>
      <c r="OF780" s="53"/>
      <c r="OG780" s="53"/>
      <c r="OH780" s="53"/>
      <c r="OI780" s="53"/>
      <c r="OJ780" s="53"/>
      <c r="OK780" s="53"/>
      <c r="OL780" s="53"/>
      <c r="OM780" s="53"/>
      <c r="ON780" s="53"/>
      <c r="OO780" s="53"/>
      <c r="OP780" s="53"/>
      <c r="OQ780" s="53"/>
      <c r="OR780" s="53"/>
      <c r="OS780" s="53"/>
      <c r="OT780" s="53"/>
      <c r="OU780" s="53"/>
      <c r="OV780" s="53"/>
      <c r="OW780" s="53"/>
      <c r="OX780" s="53"/>
      <c r="OY780" s="53"/>
      <c r="OZ780" s="53"/>
      <c r="PA780" s="53"/>
      <c r="PB780" s="53"/>
      <c r="PC780" s="53"/>
      <c r="PD780" s="53"/>
      <c r="PE780" s="53"/>
      <c r="PF780" s="53"/>
      <c r="PG780" s="53"/>
      <c r="PH780" s="53"/>
      <c r="PI780" s="53"/>
      <c r="PJ780" s="53"/>
      <c r="PK780" s="53"/>
      <c r="PL780" s="53"/>
      <c r="PM780" s="53"/>
      <c r="PN780" s="53"/>
      <c r="PO780" s="53"/>
      <c r="PP780" s="53"/>
      <c r="PQ780" s="53"/>
      <c r="PR780" s="53"/>
      <c r="PS780" s="53"/>
      <c r="PT780" s="53"/>
      <c r="PU780" s="53"/>
      <c r="PV780" s="53"/>
      <c r="PW780" s="53"/>
      <c r="PX780" s="53"/>
      <c r="PY780" s="53"/>
      <c r="PZ780" s="53"/>
      <c r="QA780" s="53"/>
      <c r="QB780" s="53"/>
      <c r="QC780" s="53"/>
      <c r="QD780" s="53"/>
      <c r="QE780" s="53"/>
      <c r="QF780" s="53"/>
      <c r="QG780" s="53"/>
      <c r="QH780" s="53"/>
      <c r="QI780" s="53"/>
      <c r="QJ780" s="53"/>
      <c r="QK780" s="53"/>
      <c r="QL780" s="53"/>
      <c r="QM780" s="53"/>
      <c r="QN780" s="53"/>
      <c r="QO780" s="53"/>
      <c r="QP780" s="53"/>
      <c r="QQ780" s="53"/>
      <c r="QR780" s="53"/>
      <c r="QS780" s="53"/>
      <c r="QT780" s="53"/>
      <c r="QU780" s="53"/>
      <c r="QV780" s="53"/>
      <c r="QW780" s="53"/>
      <c r="QX780" s="53"/>
      <c r="QY780" s="53"/>
      <c r="QZ780" s="53"/>
      <c r="RA780" s="53"/>
      <c r="RB780" s="53"/>
      <c r="RC780" s="53"/>
      <c r="RD780" s="53"/>
      <c r="RE780" s="53"/>
      <c r="RF780" s="53"/>
      <c r="RG780" s="53"/>
      <c r="RH780" s="53"/>
      <c r="RI780" s="53"/>
      <c r="RJ780" s="53"/>
      <c r="RK780" s="53"/>
      <c r="RL780" s="53"/>
      <c r="RM780" s="53"/>
      <c r="RN780" s="53"/>
      <c r="RO780" s="53"/>
      <c r="RP780" s="53"/>
      <c r="RQ780" s="53"/>
      <c r="RR780" s="53"/>
      <c r="RS780" s="53"/>
      <c r="RT780" s="53"/>
      <c r="RU780" s="53"/>
      <c r="RV780" s="53"/>
      <c r="RW780" s="53"/>
      <c r="RX780" s="53"/>
      <c r="RY780" s="53"/>
      <c r="RZ780" s="53"/>
      <c r="SA780" s="53"/>
      <c r="SB780" s="53"/>
      <c r="SC780" s="53"/>
      <c r="SD780" s="53"/>
      <c r="SE780" s="53"/>
      <c r="SF780" s="53"/>
      <c r="SG780" s="53"/>
      <c r="SH780" s="53"/>
      <c r="SI780" s="53"/>
      <c r="SJ780" s="53"/>
      <c r="SK780" s="53"/>
      <c r="SL780" s="53"/>
      <c r="SM780" s="53"/>
      <c r="SN780" s="53"/>
      <c r="SO780" s="53"/>
      <c r="SP780" s="53"/>
      <c r="SQ780" s="53"/>
      <c r="SR780" s="53"/>
      <c r="SS780" s="53"/>
      <c r="ST780" s="53"/>
      <c r="SU780" s="53"/>
      <c r="SV780" s="53"/>
      <c r="SW780" s="53"/>
      <c r="SX780" s="53"/>
      <c r="SY780" s="53"/>
      <c r="SZ780" s="53"/>
      <c r="TA780" s="53"/>
      <c r="TB780" s="53"/>
      <c r="TC780" s="53"/>
      <c r="TD780" s="53"/>
      <c r="TE780" s="53"/>
      <c r="TF780" s="53"/>
      <c r="TG780" s="53"/>
      <c r="TH780" s="53"/>
      <c r="TI780" s="53"/>
      <c r="TJ780" s="53"/>
      <c r="TK780" s="53"/>
      <c r="TL780" s="53"/>
      <c r="TM780" s="53"/>
      <c r="TN780" s="53"/>
      <c r="TO780" s="53"/>
      <c r="TP780" s="53"/>
      <c r="TQ780" s="53"/>
      <c r="TR780" s="53"/>
      <c r="TS780" s="53"/>
      <c r="TT780" s="53"/>
      <c r="TU780" s="53"/>
      <c r="TV780" s="53"/>
      <c r="TW780" s="53"/>
      <c r="TX780" s="53"/>
      <c r="TY780" s="53"/>
      <c r="TZ780" s="53"/>
      <c r="UA780" s="53"/>
      <c r="UB780" s="53"/>
      <c r="UC780" s="53"/>
      <c r="UD780" s="53"/>
      <c r="UE780" s="53"/>
      <c r="UF780" s="53"/>
      <c r="UG780" s="53"/>
    </row>
    <row r="781" spans="12:553" s="19" customFormat="1" ht="15.75" customHeight="1" x14ac:dyDescent="0.2">
      <c r="L781" s="66"/>
      <c r="M781" s="66"/>
      <c r="N781" s="52"/>
      <c r="O781" s="53"/>
      <c r="P781" s="53"/>
      <c r="Q781" s="53"/>
      <c r="R781" s="53"/>
      <c r="S781" s="53"/>
      <c r="T781" s="53"/>
      <c r="U781" s="53"/>
      <c r="V781" s="53"/>
      <c r="W781" s="53"/>
      <c r="X781" s="53"/>
      <c r="Y781" s="53"/>
      <c r="Z781" s="53"/>
      <c r="AA781" s="53"/>
      <c r="AB781" s="53"/>
      <c r="AC781" s="53"/>
      <c r="AD781" s="53"/>
      <c r="AE781" s="53"/>
      <c r="AF781" s="53"/>
      <c r="AG781" s="53"/>
      <c r="AH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c r="BM781" s="53"/>
      <c r="BN781" s="53"/>
      <c r="BO781" s="53"/>
      <c r="BP781" s="53"/>
      <c r="BQ781" s="53"/>
      <c r="BR781" s="53"/>
      <c r="BS781" s="53"/>
      <c r="BT781" s="53"/>
      <c r="BU781" s="53"/>
      <c r="BV781" s="53"/>
      <c r="BW781" s="53"/>
      <c r="BX781" s="53"/>
      <c r="BY781" s="53"/>
      <c r="BZ781" s="53"/>
      <c r="CA781" s="53"/>
      <c r="CB781" s="53"/>
      <c r="CC781" s="53"/>
      <c r="CD781" s="53"/>
      <c r="CE781" s="53"/>
      <c r="CF781" s="53"/>
      <c r="CG781" s="53"/>
      <c r="CH781" s="53"/>
      <c r="CI781" s="53"/>
      <c r="CJ781" s="53"/>
      <c r="CK781" s="53"/>
      <c r="CL781" s="53"/>
      <c r="CM781" s="53"/>
      <c r="CN781" s="53"/>
      <c r="CO781" s="53"/>
      <c r="CP781" s="53"/>
      <c r="CQ781" s="53"/>
      <c r="CR781" s="53"/>
      <c r="CS781" s="53"/>
      <c r="CT781" s="53"/>
      <c r="CU781" s="53"/>
      <c r="CV781" s="53"/>
      <c r="CW781" s="53"/>
      <c r="CX781" s="53"/>
      <c r="CY781" s="53"/>
      <c r="CZ781" s="53"/>
      <c r="DA781" s="53"/>
      <c r="DB781" s="53"/>
      <c r="DC781" s="53"/>
      <c r="DD781" s="53"/>
      <c r="DE781" s="53"/>
      <c r="DF781" s="53"/>
      <c r="DG781" s="53"/>
      <c r="DH781" s="53"/>
      <c r="DI781" s="53"/>
      <c r="DJ781" s="53"/>
      <c r="DK781" s="53"/>
      <c r="DL781" s="53"/>
      <c r="DM781" s="53"/>
      <c r="DN781" s="53"/>
      <c r="DO781" s="53"/>
      <c r="DP781" s="53"/>
      <c r="DQ781" s="53"/>
      <c r="DR781" s="53"/>
      <c r="DS781" s="53"/>
      <c r="DT781" s="53"/>
      <c r="DU781" s="53"/>
      <c r="DV781" s="53"/>
      <c r="DW781" s="53"/>
      <c r="DX781" s="53"/>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3"/>
      <c r="FK781" s="53"/>
      <c r="FL781" s="53"/>
      <c r="FM781" s="53"/>
      <c r="FN781" s="53"/>
      <c r="FO781" s="53"/>
      <c r="FP781" s="53"/>
      <c r="FQ781" s="53"/>
      <c r="FR781" s="53"/>
      <c r="FS781" s="53"/>
      <c r="FT781" s="53"/>
      <c r="FU781" s="53"/>
      <c r="FV781" s="53"/>
      <c r="FW781" s="53"/>
      <c r="FX781" s="53"/>
      <c r="FY781" s="53"/>
      <c r="FZ781" s="53"/>
      <c r="GA781" s="53"/>
      <c r="GB781" s="53"/>
      <c r="GC781" s="53"/>
      <c r="GD781" s="53"/>
      <c r="GE781" s="53"/>
      <c r="GF781" s="53"/>
      <c r="GG781" s="53"/>
      <c r="GH781" s="53"/>
      <c r="GI781" s="53"/>
      <c r="GJ781" s="53"/>
      <c r="GK781" s="53"/>
      <c r="GL781" s="53"/>
      <c r="GM781" s="53"/>
      <c r="GN781" s="53"/>
      <c r="GO781" s="53"/>
      <c r="GP781" s="53"/>
      <c r="GQ781" s="53"/>
      <c r="GR781" s="53"/>
      <c r="GS781" s="53"/>
      <c r="GT781" s="53"/>
      <c r="GU781" s="53"/>
      <c r="GV781" s="53"/>
      <c r="GW781" s="53"/>
      <c r="GX781" s="53"/>
      <c r="GY781" s="53"/>
      <c r="GZ781" s="53"/>
      <c r="HA781" s="53"/>
      <c r="HB781" s="53"/>
      <c r="HC781" s="53"/>
      <c r="HD781" s="53"/>
      <c r="HE781" s="53"/>
      <c r="HF781" s="53"/>
      <c r="HG781" s="53"/>
      <c r="HH781" s="53"/>
      <c r="HI781" s="53"/>
      <c r="HJ781" s="53"/>
      <c r="HK781" s="53"/>
      <c r="HL781" s="53"/>
      <c r="HM781" s="53"/>
      <c r="HN781" s="53"/>
      <c r="HO781" s="53"/>
      <c r="HP781" s="53"/>
      <c r="HQ781" s="53"/>
      <c r="HR781" s="53"/>
      <c r="HS781" s="53"/>
      <c r="HT781" s="53"/>
      <c r="HU781" s="53"/>
      <c r="HV781" s="53"/>
      <c r="HW781" s="53"/>
      <c r="HX781" s="53"/>
      <c r="HY781" s="53"/>
      <c r="HZ781" s="53"/>
      <c r="IA781" s="53"/>
      <c r="IB781" s="53"/>
      <c r="IC781" s="53"/>
      <c r="ID781" s="53"/>
      <c r="IE781" s="53"/>
      <c r="IF781" s="53"/>
      <c r="IG781" s="53"/>
      <c r="IH781" s="53"/>
      <c r="II781" s="53"/>
      <c r="IJ781" s="53"/>
      <c r="IK781" s="53"/>
      <c r="IL781" s="53"/>
      <c r="IM781" s="53"/>
      <c r="IN781" s="53"/>
      <c r="IO781" s="53"/>
      <c r="IP781" s="53"/>
      <c r="IQ781" s="53"/>
      <c r="IR781" s="53"/>
      <c r="IS781" s="53"/>
      <c r="IT781" s="53"/>
      <c r="IU781" s="53"/>
      <c r="IV781" s="53"/>
      <c r="IW781" s="53"/>
      <c r="IX781" s="53"/>
      <c r="IY781" s="53"/>
      <c r="IZ781" s="53"/>
      <c r="JA781" s="53"/>
      <c r="JB781" s="53"/>
      <c r="JC781" s="53"/>
      <c r="JD781" s="53"/>
      <c r="JE781" s="53"/>
      <c r="JF781" s="53"/>
      <c r="JG781" s="53"/>
      <c r="JH781" s="53"/>
      <c r="JI781" s="53"/>
      <c r="JJ781" s="53"/>
      <c r="JK781" s="53"/>
      <c r="JL781" s="53"/>
      <c r="JM781" s="53"/>
      <c r="JN781" s="53"/>
      <c r="JO781" s="53"/>
      <c r="JP781" s="53"/>
      <c r="JQ781" s="53"/>
      <c r="JR781" s="53"/>
      <c r="JS781" s="53"/>
      <c r="JT781" s="53"/>
      <c r="JU781" s="53"/>
      <c r="JV781" s="53"/>
      <c r="JW781" s="53"/>
      <c r="JX781" s="53"/>
      <c r="JY781" s="53"/>
      <c r="JZ781" s="53"/>
      <c r="KA781" s="53"/>
      <c r="KB781" s="53"/>
      <c r="KC781" s="53"/>
      <c r="KD781" s="53"/>
      <c r="KE781" s="53"/>
      <c r="KF781" s="53"/>
      <c r="KG781" s="53"/>
      <c r="KH781" s="53"/>
      <c r="KI781" s="53"/>
      <c r="KJ781" s="53"/>
      <c r="KK781" s="53"/>
      <c r="KL781" s="53"/>
      <c r="KM781" s="53"/>
      <c r="KN781" s="53"/>
      <c r="KO781" s="53"/>
      <c r="KP781" s="53"/>
      <c r="KQ781" s="53"/>
      <c r="KR781" s="53"/>
      <c r="KS781" s="53"/>
      <c r="KT781" s="53"/>
      <c r="KU781" s="53"/>
      <c r="KV781" s="53"/>
      <c r="KW781" s="53"/>
      <c r="KX781" s="53"/>
      <c r="KY781" s="53"/>
      <c r="KZ781" s="53"/>
      <c r="LA781" s="53"/>
      <c r="LB781" s="53"/>
      <c r="LC781" s="53"/>
      <c r="LD781" s="53"/>
      <c r="LE781" s="53"/>
      <c r="LF781" s="53"/>
      <c r="LG781" s="53"/>
      <c r="LH781" s="53"/>
      <c r="LI781" s="53"/>
      <c r="LJ781" s="53"/>
      <c r="LK781" s="53"/>
      <c r="LL781" s="53"/>
      <c r="LM781" s="53"/>
      <c r="LN781" s="53"/>
      <c r="LO781" s="53"/>
      <c r="LP781" s="53"/>
      <c r="LQ781" s="53"/>
      <c r="LR781" s="53"/>
      <c r="LS781" s="53"/>
      <c r="LT781" s="53"/>
      <c r="LU781" s="53"/>
      <c r="LV781" s="53"/>
      <c r="LW781" s="53"/>
      <c r="LX781" s="53"/>
      <c r="LY781" s="53"/>
      <c r="LZ781" s="53"/>
      <c r="MA781" s="53"/>
      <c r="MB781" s="53"/>
      <c r="MC781" s="53"/>
      <c r="MD781" s="53"/>
      <c r="ME781" s="53"/>
      <c r="MF781" s="53"/>
      <c r="MG781" s="53"/>
      <c r="MH781" s="53"/>
      <c r="MI781" s="53"/>
      <c r="MJ781" s="53"/>
      <c r="MK781" s="53"/>
      <c r="ML781" s="53"/>
      <c r="MM781" s="53"/>
      <c r="MN781" s="53"/>
      <c r="MO781" s="53"/>
      <c r="MP781" s="53"/>
      <c r="MQ781" s="53"/>
      <c r="MR781" s="53"/>
      <c r="MS781" s="53"/>
      <c r="MT781" s="53"/>
      <c r="MU781" s="53"/>
      <c r="MV781" s="53"/>
      <c r="MW781" s="53"/>
      <c r="MX781" s="53"/>
      <c r="MY781" s="53"/>
      <c r="MZ781" s="53"/>
      <c r="NA781" s="53"/>
      <c r="NB781" s="53"/>
      <c r="NC781" s="53"/>
      <c r="ND781" s="53"/>
      <c r="NE781" s="53"/>
      <c r="NF781" s="53"/>
      <c r="NG781" s="53"/>
      <c r="NH781" s="53"/>
      <c r="NI781" s="53"/>
      <c r="NJ781" s="53"/>
      <c r="NK781" s="53"/>
      <c r="NL781" s="53"/>
      <c r="NM781" s="53"/>
      <c r="NN781" s="53"/>
      <c r="NO781" s="53"/>
      <c r="NP781" s="53"/>
      <c r="NQ781" s="53"/>
      <c r="NR781" s="53"/>
      <c r="NS781" s="53"/>
      <c r="NT781" s="53"/>
      <c r="NU781" s="53"/>
      <c r="NV781" s="53"/>
      <c r="NW781" s="53"/>
      <c r="NX781" s="53"/>
      <c r="NY781" s="53"/>
      <c r="NZ781" s="53"/>
      <c r="OA781" s="53"/>
      <c r="OB781" s="53"/>
      <c r="OC781" s="53"/>
      <c r="OD781" s="53"/>
      <c r="OE781" s="53"/>
      <c r="OF781" s="53"/>
      <c r="OG781" s="53"/>
      <c r="OH781" s="53"/>
      <c r="OI781" s="53"/>
      <c r="OJ781" s="53"/>
      <c r="OK781" s="53"/>
      <c r="OL781" s="53"/>
      <c r="OM781" s="53"/>
      <c r="ON781" s="53"/>
      <c r="OO781" s="53"/>
      <c r="OP781" s="53"/>
      <c r="OQ781" s="53"/>
      <c r="OR781" s="53"/>
      <c r="OS781" s="53"/>
      <c r="OT781" s="53"/>
      <c r="OU781" s="53"/>
      <c r="OV781" s="53"/>
      <c r="OW781" s="53"/>
      <c r="OX781" s="53"/>
      <c r="OY781" s="53"/>
      <c r="OZ781" s="53"/>
      <c r="PA781" s="53"/>
      <c r="PB781" s="53"/>
      <c r="PC781" s="53"/>
      <c r="PD781" s="53"/>
      <c r="PE781" s="53"/>
      <c r="PF781" s="53"/>
      <c r="PG781" s="53"/>
      <c r="PH781" s="53"/>
      <c r="PI781" s="53"/>
      <c r="PJ781" s="53"/>
      <c r="PK781" s="53"/>
      <c r="PL781" s="53"/>
      <c r="PM781" s="53"/>
      <c r="PN781" s="53"/>
      <c r="PO781" s="53"/>
      <c r="PP781" s="53"/>
      <c r="PQ781" s="53"/>
      <c r="PR781" s="53"/>
      <c r="PS781" s="53"/>
      <c r="PT781" s="53"/>
      <c r="PU781" s="53"/>
      <c r="PV781" s="53"/>
      <c r="PW781" s="53"/>
      <c r="PX781" s="53"/>
      <c r="PY781" s="53"/>
      <c r="PZ781" s="53"/>
      <c r="QA781" s="53"/>
      <c r="QB781" s="53"/>
      <c r="QC781" s="53"/>
      <c r="QD781" s="53"/>
      <c r="QE781" s="53"/>
      <c r="QF781" s="53"/>
      <c r="QG781" s="53"/>
      <c r="QH781" s="53"/>
      <c r="QI781" s="53"/>
      <c r="QJ781" s="53"/>
      <c r="QK781" s="53"/>
      <c r="QL781" s="53"/>
      <c r="QM781" s="53"/>
      <c r="QN781" s="53"/>
      <c r="QO781" s="53"/>
      <c r="QP781" s="53"/>
      <c r="QQ781" s="53"/>
      <c r="QR781" s="53"/>
      <c r="QS781" s="53"/>
      <c r="QT781" s="53"/>
      <c r="QU781" s="53"/>
      <c r="QV781" s="53"/>
      <c r="QW781" s="53"/>
      <c r="QX781" s="53"/>
      <c r="QY781" s="53"/>
      <c r="QZ781" s="53"/>
      <c r="RA781" s="53"/>
      <c r="RB781" s="53"/>
      <c r="RC781" s="53"/>
      <c r="RD781" s="53"/>
      <c r="RE781" s="53"/>
      <c r="RF781" s="53"/>
      <c r="RG781" s="53"/>
      <c r="RH781" s="53"/>
      <c r="RI781" s="53"/>
      <c r="RJ781" s="53"/>
      <c r="RK781" s="53"/>
      <c r="RL781" s="53"/>
      <c r="RM781" s="53"/>
      <c r="RN781" s="53"/>
      <c r="RO781" s="53"/>
      <c r="RP781" s="53"/>
      <c r="RQ781" s="53"/>
      <c r="RR781" s="53"/>
      <c r="RS781" s="53"/>
      <c r="RT781" s="53"/>
      <c r="RU781" s="53"/>
      <c r="RV781" s="53"/>
      <c r="RW781" s="53"/>
      <c r="RX781" s="53"/>
      <c r="RY781" s="53"/>
      <c r="RZ781" s="53"/>
      <c r="SA781" s="53"/>
      <c r="SB781" s="53"/>
      <c r="SC781" s="53"/>
      <c r="SD781" s="53"/>
      <c r="SE781" s="53"/>
      <c r="SF781" s="53"/>
      <c r="SG781" s="53"/>
      <c r="SH781" s="53"/>
      <c r="SI781" s="53"/>
      <c r="SJ781" s="53"/>
      <c r="SK781" s="53"/>
      <c r="SL781" s="53"/>
      <c r="SM781" s="53"/>
      <c r="SN781" s="53"/>
      <c r="SO781" s="53"/>
      <c r="SP781" s="53"/>
      <c r="SQ781" s="53"/>
      <c r="SR781" s="53"/>
      <c r="SS781" s="53"/>
      <c r="ST781" s="53"/>
      <c r="SU781" s="53"/>
      <c r="SV781" s="53"/>
      <c r="SW781" s="53"/>
      <c r="SX781" s="53"/>
      <c r="SY781" s="53"/>
      <c r="SZ781" s="53"/>
      <c r="TA781" s="53"/>
      <c r="TB781" s="53"/>
      <c r="TC781" s="53"/>
      <c r="TD781" s="53"/>
      <c r="TE781" s="53"/>
      <c r="TF781" s="53"/>
      <c r="TG781" s="53"/>
      <c r="TH781" s="53"/>
      <c r="TI781" s="53"/>
      <c r="TJ781" s="53"/>
      <c r="TK781" s="53"/>
      <c r="TL781" s="53"/>
      <c r="TM781" s="53"/>
      <c r="TN781" s="53"/>
      <c r="TO781" s="53"/>
      <c r="TP781" s="53"/>
      <c r="TQ781" s="53"/>
      <c r="TR781" s="53"/>
      <c r="TS781" s="53"/>
      <c r="TT781" s="53"/>
      <c r="TU781" s="53"/>
      <c r="TV781" s="53"/>
      <c r="TW781" s="53"/>
      <c r="TX781" s="53"/>
      <c r="TY781" s="53"/>
      <c r="TZ781" s="53"/>
      <c r="UA781" s="53"/>
      <c r="UB781" s="53"/>
      <c r="UC781" s="53"/>
      <c r="UD781" s="53"/>
      <c r="UE781" s="53"/>
      <c r="UF781" s="53"/>
      <c r="UG781" s="53"/>
    </row>
    <row r="782" spans="12:553" s="19" customFormat="1" ht="15.75" customHeight="1" x14ac:dyDescent="0.2">
      <c r="L782" s="66"/>
      <c r="M782" s="66"/>
      <c r="N782" s="52"/>
      <c r="O782" s="53"/>
      <c r="P782" s="53"/>
      <c r="Q782" s="53"/>
      <c r="R782" s="53"/>
      <c r="S782" s="53"/>
      <c r="T782" s="53"/>
      <c r="U782" s="53"/>
      <c r="V782" s="53"/>
      <c r="W782" s="53"/>
      <c r="X782" s="53"/>
      <c r="Y782" s="53"/>
      <c r="Z782" s="53"/>
      <c r="AA782" s="53"/>
      <c r="AB782" s="53"/>
      <c r="AC782" s="53"/>
      <c r="AD782" s="53"/>
      <c r="AE782" s="53"/>
      <c r="AF782" s="53"/>
      <c r="AG782" s="53"/>
      <c r="AH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c r="BM782" s="53"/>
      <c r="BN782" s="53"/>
      <c r="BO782" s="53"/>
      <c r="BP782" s="53"/>
      <c r="BQ782" s="53"/>
      <c r="BR782" s="53"/>
      <c r="BS782" s="53"/>
      <c r="BT782" s="53"/>
      <c r="BU782" s="53"/>
      <c r="BV782" s="53"/>
      <c r="BW782" s="53"/>
      <c r="BX782" s="53"/>
      <c r="BY782" s="53"/>
      <c r="BZ782" s="53"/>
      <c r="CA782" s="53"/>
      <c r="CB782" s="53"/>
      <c r="CC782" s="53"/>
      <c r="CD782" s="53"/>
      <c r="CE782" s="53"/>
      <c r="CF782" s="53"/>
      <c r="CG782" s="53"/>
      <c r="CH782" s="53"/>
      <c r="CI782" s="53"/>
      <c r="CJ782" s="53"/>
      <c r="CK782" s="53"/>
      <c r="CL782" s="53"/>
      <c r="CM782" s="53"/>
      <c r="CN782" s="53"/>
      <c r="CO782" s="53"/>
      <c r="CP782" s="53"/>
      <c r="CQ782" s="53"/>
      <c r="CR782" s="53"/>
      <c r="CS782" s="53"/>
      <c r="CT782" s="53"/>
      <c r="CU782" s="53"/>
      <c r="CV782" s="53"/>
      <c r="CW782" s="53"/>
      <c r="CX782" s="53"/>
      <c r="CY782" s="53"/>
      <c r="CZ782" s="53"/>
      <c r="DA782" s="53"/>
      <c r="DB782" s="53"/>
      <c r="DC782" s="53"/>
      <c r="DD782" s="53"/>
      <c r="DE782" s="53"/>
      <c r="DF782" s="53"/>
      <c r="DG782" s="53"/>
      <c r="DH782" s="53"/>
      <c r="DI782" s="53"/>
      <c r="DJ782" s="53"/>
      <c r="DK782" s="53"/>
      <c r="DL782" s="53"/>
      <c r="DM782" s="53"/>
      <c r="DN782" s="53"/>
      <c r="DO782" s="53"/>
      <c r="DP782" s="53"/>
      <c r="DQ782" s="53"/>
      <c r="DR782" s="53"/>
      <c r="DS782" s="53"/>
      <c r="DT782" s="53"/>
      <c r="DU782" s="53"/>
      <c r="DV782" s="53"/>
      <c r="DW782" s="53"/>
      <c r="DX782" s="53"/>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3"/>
      <c r="FK782" s="53"/>
      <c r="FL782" s="53"/>
      <c r="FM782" s="53"/>
      <c r="FN782" s="53"/>
      <c r="FO782" s="53"/>
      <c r="FP782" s="53"/>
      <c r="FQ782" s="53"/>
      <c r="FR782" s="53"/>
      <c r="FS782" s="53"/>
      <c r="FT782" s="53"/>
      <c r="FU782" s="53"/>
      <c r="FV782" s="53"/>
      <c r="FW782" s="53"/>
      <c r="FX782" s="53"/>
      <c r="FY782" s="53"/>
      <c r="FZ782" s="53"/>
      <c r="GA782" s="53"/>
      <c r="GB782" s="53"/>
      <c r="GC782" s="53"/>
      <c r="GD782" s="53"/>
      <c r="GE782" s="53"/>
      <c r="GF782" s="53"/>
      <c r="GG782" s="53"/>
      <c r="GH782" s="53"/>
      <c r="GI782" s="53"/>
      <c r="GJ782" s="53"/>
      <c r="GK782" s="53"/>
      <c r="GL782" s="53"/>
      <c r="GM782" s="53"/>
      <c r="GN782" s="53"/>
      <c r="GO782" s="53"/>
      <c r="GP782" s="53"/>
      <c r="GQ782" s="53"/>
      <c r="GR782" s="53"/>
      <c r="GS782" s="53"/>
      <c r="GT782" s="53"/>
      <c r="GU782" s="53"/>
      <c r="GV782" s="53"/>
      <c r="GW782" s="53"/>
      <c r="GX782" s="53"/>
      <c r="GY782" s="53"/>
      <c r="GZ782" s="53"/>
      <c r="HA782" s="53"/>
      <c r="HB782" s="53"/>
      <c r="HC782" s="53"/>
      <c r="HD782" s="53"/>
      <c r="HE782" s="53"/>
      <c r="HF782" s="53"/>
      <c r="HG782" s="53"/>
      <c r="HH782" s="53"/>
      <c r="HI782" s="53"/>
      <c r="HJ782" s="53"/>
      <c r="HK782" s="53"/>
      <c r="HL782" s="53"/>
      <c r="HM782" s="53"/>
      <c r="HN782" s="53"/>
      <c r="HO782" s="53"/>
      <c r="HP782" s="53"/>
      <c r="HQ782" s="53"/>
      <c r="HR782" s="53"/>
      <c r="HS782" s="53"/>
      <c r="HT782" s="53"/>
      <c r="HU782" s="53"/>
      <c r="HV782" s="53"/>
      <c r="HW782" s="53"/>
      <c r="HX782" s="53"/>
      <c r="HY782" s="53"/>
      <c r="HZ782" s="53"/>
      <c r="IA782" s="53"/>
      <c r="IB782" s="53"/>
      <c r="IC782" s="53"/>
      <c r="ID782" s="53"/>
      <c r="IE782" s="53"/>
      <c r="IF782" s="53"/>
      <c r="IG782" s="53"/>
      <c r="IH782" s="53"/>
      <c r="II782" s="53"/>
      <c r="IJ782" s="53"/>
      <c r="IK782" s="53"/>
      <c r="IL782" s="53"/>
      <c r="IM782" s="53"/>
      <c r="IN782" s="53"/>
      <c r="IO782" s="53"/>
      <c r="IP782" s="53"/>
      <c r="IQ782" s="53"/>
      <c r="IR782" s="53"/>
      <c r="IS782" s="53"/>
      <c r="IT782" s="53"/>
      <c r="IU782" s="53"/>
      <c r="IV782" s="53"/>
      <c r="IW782" s="53"/>
      <c r="IX782" s="53"/>
      <c r="IY782" s="53"/>
      <c r="IZ782" s="53"/>
      <c r="JA782" s="53"/>
      <c r="JB782" s="53"/>
      <c r="JC782" s="53"/>
      <c r="JD782" s="53"/>
      <c r="JE782" s="53"/>
      <c r="JF782" s="53"/>
      <c r="JG782" s="53"/>
      <c r="JH782" s="53"/>
      <c r="JI782" s="53"/>
      <c r="JJ782" s="53"/>
      <c r="JK782" s="53"/>
      <c r="JL782" s="53"/>
      <c r="JM782" s="53"/>
      <c r="JN782" s="53"/>
      <c r="JO782" s="53"/>
      <c r="JP782" s="53"/>
      <c r="JQ782" s="53"/>
      <c r="JR782" s="53"/>
      <c r="JS782" s="53"/>
      <c r="JT782" s="53"/>
      <c r="JU782" s="53"/>
      <c r="JV782" s="53"/>
      <c r="JW782" s="53"/>
      <c r="JX782" s="53"/>
      <c r="JY782" s="53"/>
      <c r="JZ782" s="53"/>
      <c r="KA782" s="53"/>
      <c r="KB782" s="53"/>
      <c r="KC782" s="53"/>
      <c r="KD782" s="53"/>
      <c r="KE782" s="53"/>
      <c r="KF782" s="53"/>
      <c r="KG782" s="53"/>
      <c r="KH782" s="53"/>
      <c r="KI782" s="53"/>
      <c r="KJ782" s="53"/>
      <c r="KK782" s="53"/>
      <c r="KL782" s="53"/>
      <c r="KM782" s="53"/>
      <c r="KN782" s="53"/>
      <c r="KO782" s="53"/>
      <c r="KP782" s="53"/>
      <c r="KQ782" s="53"/>
      <c r="KR782" s="53"/>
      <c r="KS782" s="53"/>
      <c r="KT782" s="53"/>
      <c r="KU782" s="53"/>
      <c r="KV782" s="53"/>
      <c r="KW782" s="53"/>
      <c r="KX782" s="53"/>
      <c r="KY782" s="53"/>
      <c r="KZ782" s="53"/>
      <c r="LA782" s="53"/>
      <c r="LB782" s="53"/>
      <c r="LC782" s="53"/>
      <c r="LD782" s="53"/>
      <c r="LE782" s="53"/>
      <c r="LF782" s="53"/>
      <c r="LG782" s="53"/>
      <c r="LH782" s="53"/>
      <c r="LI782" s="53"/>
      <c r="LJ782" s="53"/>
      <c r="LK782" s="53"/>
      <c r="LL782" s="53"/>
      <c r="LM782" s="53"/>
      <c r="LN782" s="53"/>
      <c r="LO782" s="53"/>
      <c r="LP782" s="53"/>
      <c r="LQ782" s="53"/>
      <c r="LR782" s="53"/>
      <c r="LS782" s="53"/>
      <c r="LT782" s="53"/>
      <c r="LU782" s="53"/>
      <c r="LV782" s="53"/>
      <c r="LW782" s="53"/>
      <c r="LX782" s="53"/>
      <c r="LY782" s="53"/>
      <c r="LZ782" s="53"/>
      <c r="MA782" s="53"/>
      <c r="MB782" s="53"/>
      <c r="MC782" s="53"/>
      <c r="MD782" s="53"/>
      <c r="ME782" s="53"/>
      <c r="MF782" s="53"/>
      <c r="MG782" s="53"/>
      <c r="MH782" s="53"/>
      <c r="MI782" s="53"/>
      <c r="MJ782" s="53"/>
      <c r="MK782" s="53"/>
      <c r="ML782" s="53"/>
      <c r="MM782" s="53"/>
      <c r="MN782" s="53"/>
      <c r="MO782" s="53"/>
      <c r="MP782" s="53"/>
      <c r="MQ782" s="53"/>
      <c r="MR782" s="53"/>
      <c r="MS782" s="53"/>
      <c r="MT782" s="53"/>
      <c r="MU782" s="53"/>
      <c r="MV782" s="53"/>
      <c r="MW782" s="53"/>
      <c r="MX782" s="53"/>
      <c r="MY782" s="53"/>
      <c r="MZ782" s="53"/>
      <c r="NA782" s="53"/>
      <c r="NB782" s="53"/>
      <c r="NC782" s="53"/>
      <c r="ND782" s="53"/>
      <c r="NE782" s="53"/>
      <c r="NF782" s="53"/>
      <c r="NG782" s="53"/>
      <c r="NH782" s="53"/>
      <c r="NI782" s="53"/>
      <c r="NJ782" s="53"/>
      <c r="NK782" s="53"/>
      <c r="NL782" s="53"/>
      <c r="NM782" s="53"/>
      <c r="NN782" s="53"/>
      <c r="NO782" s="53"/>
      <c r="NP782" s="53"/>
      <c r="NQ782" s="53"/>
      <c r="NR782" s="53"/>
      <c r="NS782" s="53"/>
      <c r="NT782" s="53"/>
      <c r="NU782" s="53"/>
      <c r="NV782" s="53"/>
      <c r="NW782" s="53"/>
      <c r="NX782" s="53"/>
      <c r="NY782" s="53"/>
      <c r="NZ782" s="53"/>
      <c r="OA782" s="53"/>
      <c r="OB782" s="53"/>
      <c r="OC782" s="53"/>
      <c r="OD782" s="53"/>
      <c r="OE782" s="53"/>
      <c r="OF782" s="53"/>
      <c r="OG782" s="53"/>
      <c r="OH782" s="53"/>
      <c r="OI782" s="53"/>
      <c r="OJ782" s="53"/>
      <c r="OK782" s="53"/>
      <c r="OL782" s="53"/>
      <c r="OM782" s="53"/>
      <c r="ON782" s="53"/>
      <c r="OO782" s="53"/>
      <c r="OP782" s="53"/>
      <c r="OQ782" s="53"/>
      <c r="OR782" s="53"/>
      <c r="OS782" s="53"/>
      <c r="OT782" s="53"/>
      <c r="OU782" s="53"/>
      <c r="OV782" s="53"/>
      <c r="OW782" s="53"/>
      <c r="OX782" s="53"/>
      <c r="OY782" s="53"/>
      <c r="OZ782" s="53"/>
      <c r="PA782" s="53"/>
      <c r="PB782" s="53"/>
      <c r="PC782" s="53"/>
      <c r="PD782" s="53"/>
      <c r="PE782" s="53"/>
      <c r="PF782" s="53"/>
      <c r="PG782" s="53"/>
      <c r="PH782" s="53"/>
      <c r="PI782" s="53"/>
      <c r="PJ782" s="53"/>
      <c r="PK782" s="53"/>
      <c r="PL782" s="53"/>
      <c r="PM782" s="53"/>
      <c r="PN782" s="53"/>
      <c r="PO782" s="53"/>
      <c r="PP782" s="53"/>
      <c r="PQ782" s="53"/>
      <c r="PR782" s="53"/>
      <c r="PS782" s="53"/>
      <c r="PT782" s="53"/>
      <c r="PU782" s="53"/>
      <c r="PV782" s="53"/>
      <c r="PW782" s="53"/>
      <c r="PX782" s="53"/>
      <c r="PY782" s="53"/>
      <c r="PZ782" s="53"/>
      <c r="QA782" s="53"/>
      <c r="QB782" s="53"/>
      <c r="QC782" s="53"/>
      <c r="QD782" s="53"/>
      <c r="QE782" s="53"/>
      <c r="QF782" s="53"/>
      <c r="QG782" s="53"/>
      <c r="QH782" s="53"/>
      <c r="QI782" s="53"/>
      <c r="QJ782" s="53"/>
      <c r="QK782" s="53"/>
      <c r="QL782" s="53"/>
      <c r="QM782" s="53"/>
      <c r="QN782" s="53"/>
      <c r="QO782" s="53"/>
      <c r="QP782" s="53"/>
      <c r="QQ782" s="53"/>
      <c r="QR782" s="53"/>
      <c r="QS782" s="53"/>
      <c r="QT782" s="53"/>
      <c r="QU782" s="53"/>
      <c r="QV782" s="53"/>
      <c r="QW782" s="53"/>
      <c r="QX782" s="53"/>
      <c r="QY782" s="53"/>
      <c r="QZ782" s="53"/>
      <c r="RA782" s="53"/>
      <c r="RB782" s="53"/>
      <c r="RC782" s="53"/>
      <c r="RD782" s="53"/>
      <c r="RE782" s="53"/>
      <c r="RF782" s="53"/>
      <c r="RG782" s="53"/>
      <c r="RH782" s="53"/>
      <c r="RI782" s="53"/>
      <c r="RJ782" s="53"/>
      <c r="RK782" s="53"/>
      <c r="RL782" s="53"/>
      <c r="RM782" s="53"/>
      <c r="RN782" s="53"/>
      <c r="RO782" s="53"/>
      <c r="RP782" s="53"/>
      <c r="RQ782" s="53"/>
      <c r="RR782" s="53"/>
      <c r="RS782" s="53"/>
      <c r="RT782" s="53"/>
      <c r="RU782" s="53"/>
      <c r="RV782" s="53"/>
      <c r="RW782" s="53"/>
      <c r="RX782" s="53"/>
      <c r="RY782" s="53"/>
      <c r="RZ782" s="53"/>
      <c r="SA782" s="53"/>
      <c r="SB782" s="53"/>
      <c r="SC782" s="53"/>
      <c r="SD782" s="53"/>
      <c r="SE782" s="53"/>
      <c r="SF782" s="53"/>
      <c r="SG782" s="53"/>
      <c r="SH782" s="53"/>
      <c r="SI782" s="53"/>
      <c r="SJ782" s="53"/>
      <c r="SK782" s="53"/>
      <c r="SL782" s="53"/>
      <c r="SM782" s="53"/>
      <c r="SN782" s="53"/>
      <c r="SO782" s="53"/>
      <c r="SP782" s="53"/>
      <c r="SQ782" s="53"/>
      <c r="SR782" s="53"/>
      <c r="SS782" s="53"/>
      <c r="ST782" s="53"/>
      <c r="SU782" s="53"/>
      <c r="SV782" s="53"/>
      <c r="SW782" s="53"/>
      <c r="SX782" s="53"/>
      <c r="SY782" s="53"/>
      <c r="SZ782" s="53"/>
      <c r="TA782" s="53"/>
      <c r="TB782" s="53"/>
      <c r="TC782" s="53"/>
      <c r="TD782" s="53"/>
      <c r="TE782" s="53"/>
      <c r="TF782" s="53"/>
      <c r="TG782" s="53"/>
      <c r="TH782" s="53"/>
      <c r="TI782" s="53"/>
      <c r="TJ782" s="53"/>
      <c r="TK782" s="53"/>
      <c r="TL782" s="53"/>
      <c r="TM782" s="53"/>
      <c r="TN782" s="53"/>
      <c r="TO782" s="53"/>
      <c r="TP782" s="53"/>
      <c r="TQ782" s="53"/>
      <c r="TR782" s="53"/>
      <c r="TS782" s="53"/>
      <c r="TT782" s="53"/>
      <c r="TU782" s="53"/>
      <c r="TV782" s="53"/>
      <c r="TW782" s="53"/>
      <c r="TX782" s="53"/>
      <c r="TY782" s="53"/>
      <c r="TZ782" s="53"/>
      <c r="UA782" s="53"/>
      <c r="UB782" s="53"/>
      <c r="UC782" s="53"/>
      <c r="UD782" s="53"/>
      <c r="UE782" s="53"/>
      <c r="UF782" s="53"/>
      <c r="UG782" s="53"/>
    </row>
    <row r="783" spans="12:553" s="19" customFormat="1" ht="15.75" customHeight="1" x14ac:dyDescent="0.2">
      <c r="L783" s="66"/>
      <c r="M783" s="66"/>
      <c r="N783" s="52"/>
      <c r="O783" s="53"/>
      <c r="P783" s="53"/>
      <c r="Q783" s="53"/>
      <c r="R783" s="53"/>
      <c r="S783" s="53"/>
      <c r="T783" s="53"/>
      <c r="U783" s="53"/>
      <c r="V783" s="53"/>
      <c r="W783" s="53"/>
      <c r="X783" s="53"/>
      <c r="Y783" s="53"/>
      <c r="Z783" s="53"/>
      <c r="AA783" s="53"/>
      <c r="AB783" s="53"/>
      <c r="AC783" s="53"/>
      <c r="AD783" s="53"/>
      <c r="AE783" s="53"/>
      <c r="AF783" s="53"/>
      <c r="AG783" s="53"/>
      <c r="AH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c r="BM783" s="53"/>
      <c r="BN783" s="53"/>
      <c r="BO783" s="53"/>
      <c r="BP783" s="53"/>
      <c r="BQ783" s="53"/>
      <c r="BR783" s="53"/>
      <c r="BS783" s="53"/>
      <c r="BT783" s="53"/>
      <c r="BU783" s="53"/>
      <c r="BV783" s="53"/>
      <c r="BW783" s="53"/>
      <c r="BX783" s="53"/>
      <c r="BY783" s="53"/>
      <c r="BZ783" s="53"/>
      <c r="CA783" s="53"/>
      <c r="CB783" s="53"/>
      <c r="CC783" s="53"/>
      <c r="CD783" s="53"/>
      <c r="CE783" s="53"/>
      <c r="CF783" s="53"/>
      <c r="CG783" s="53"/>
      <c r="CH783" s="53"/>
      <c r="CI783" s="53"/>
      <c r="CJ783" s="53"/>
      <c r="CK783" s="53"/>
      <c r="CL783" s="53"/>
      <c r="CM783" s="53"/>
      <c r="CN783" s="53"/>
      <c r="CO783" s="53"/>
      <c r="CP783" s="53"/>
      <c r="CQ783" s="53"/>
      <c r="CR783" s="53"/>
      <c r="CS783" s="53"/>
      <c r="CT783" s="53"/>
      <c r="CU783" s="53"/>
      <c r="CV783" s="53"/>
      <c r="CW783" s="53"/>
      <c r="CX783" s="53"/>
      <c r="CY783" s="53"/>
      <c r="CZ783" s="53"/>
      <c r="DA783" s="53"/>
      <c r="DB783" s="53"/>
      <c r="DC783" s="53"/>
      <c r="DD783" s="53"/>
      <c r="DE783" s="53"/>
      <c r="DF783" s="53"/>
      <c r="DG783" s="53"/>
      <c r="DH783" s="53"/>
      <c r="DI783" s="53"/>
      <c r="DJ783" s="53"/>
      <c r="DK783" s="53"/>
      <c r="DL783" s="53"/>
      <c r="DM783" s="53"/>
      <c r="DN783" s="53"/>
      <c r="DO783" s="53"/>
      <c r="DP783" s="53"/>
      <c r="DQ783" s="53"/>
      <c r="DR783" s="53"/>
      <c r="DS783" s="53"/>
      <c r="DT783" s="53"/>
      <c r="DU783" s="53"/>
      <c r="DV783" s="53"/>
      <c r="DW783" s="53"/>
      <c r="DX783" s="53"/>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3"/>
      <c r="FK783" s="53"/>
      <c r="FL783" s="53"/>
      <c r="FM783" s="53"/>
      <c r="FN783" s="53"/>
      <c r="FO783" s="53"/>
      <c r="FP783" s="53"/>
      <c r="FQ783" s="53"/>
      <c r="FR783" s="53"/>
      <c r="FS783" s="53"/>
      <c r="FT783" s="53"/>
      <c r="FU783" s="53"/>
      <c r="FV783" s="53"/>
      <c r="FW783" s="53"/>
      <c r="FX783" s="53"/>
      <c r="FY783" s="53"/>
      <c r="FZ783" s="53"/>
      <c r="GA783" s="53"/>
      <c r="GB783" s="53"/>
      <c r="GC783" s="53"/>
      <c r="GD783" s="53"/>
      <c r="GE783" s="53"/>
      <c r="GF783" s="53"/>
      <c r="GG783" s="53"/>
      <c r="GH783" s="53"/>
      <c r="GI783" s="53"/>
      <c r="GJ783" s="53"/>
      <c r="GK783" s="53"/>
      <c r="GL783" s="53"/>
      <c r="GM783" s="53"/>
      <c r="GN783" s="53"/>
      <c r="GO783" s="53"/>
      <c r="GP783" s="53"/>
      <c r="GQ783" s="53"/>
      <c r="GR783" s="53"/>
      <c r="GS783" s="53"/>
      <c r="GT783" s="53"/>
      <c r="GU783" s="53"/>
      <c r="GV783" s="53"/>
      <c r="GW783" s="53"/>
      <c r="GX783" s="53"/>
      <c r="GY783" s="53"/>
      <c r="GZ783" s="53"/>
      <c r="HA783" s="53"/>
      <c r="HB783" s="53"/>
      <c r="HC783" s="53"/>
      <c r="HD783" s="53"/>
      <c r="HE783" s="53"/>
      <c r="HF783" s="53"/>
      <c r="HG783" s="53"/>
      <c r="HH783" s="53"/>
      <c r="HI783" s="53"/>
      <c r="HJ783" s="53"/>
      <c r="HK783" s="53"/>
      <c r="HL783" s="53"/>
      <c r="HM783" s="53"/>
      <c r="HN783" s="53"/>
      <c r="HO783" s="53"/>
      <c r="HP783" s="53"/>
      <c r="HQ783" s="53"/>
      <c r="HR783" s="53"/>
      <c r="HS783" s="53"/>
      <c r="HT783" s="53"/>
      <c r="HU783" s="53"/>
      <c r="HV783" s="53"/>
      <c r="HW783" s="53"/>
      <c r="HX783" s="53"/>
      <c r="HY783" s="53"/>
      <c r="HZ783" s="53"/>
      <c r="IA783" s="53"/>
      <c r="IB783" s="53"/>
      <c r="IC783" s="53"/>
      <c r="ID783" s="53"/>
      <c r="IE783" s="53"/>
      <c r="IF783" s="53"/>
      <c r="IG783" s="53"/>
      <c r="IH783" s="53"/>
      <c r="II783" s="53"/>
      <c r="IJ783" s="53"/>
      <c r="IK783" s="53"/>
      <c r="IL783" s="53"/>
      <c r="IM783" s="53"/>
      <c r="IN783" s="53"/>
      <c r="IO783" s="53"/>
      <c r="IP783" s="53"/>
      <c r="IQ783" s="53"/>
      <c r="IR783" s="53"/>
      <c r="IS783" s="53"/>
      <c r="IT783" s="53"/>
      <c r="IU783" s="53"/>
      <c r="IV783" s="53"/>
      <c r="IW783" s="53"/>
      <c r="IX783" s="53"/>
      <c r="IY783" s="53"/>
      <c r="IZ783" s="53"/>
      <c r="JA783" s="53"/>
      <c r="JB783" s="53"/>
      <c r="JC783" s="53"/>
      <c r="JD783" s="53"/>
      <c r="JE783" s="53"/>
      <c r="JF783" s="53"/>
      <c r="JG783" s="53"/>
      <c r="JH783" s="53"/>
      <c r="JI783" s="53"/>
      <c r="JJ783" s="53"/>
      <c r="JK783" s="53"/>
      <c r="JL783" s="53"/>
      <c r="JM783" s="53"/>
      <c r="JN783" s="53"/>
      <c r="JO783" s="53"/>
      <c r="JP783" s="53"/>
      <c r="JQ783" s="53"/>
      <c r="JR783" s="53"/>
      <c r="JS783" s="53"/>
      <c r="JT783" s="53"/>
      <c r="JU783" s="53"/>
      <c r="JV783" s="53"/>
      <c r="JW783" s="53"/>
      <c r="JX783" s="53"/>
      <c r="JY783" s="53"/>
      <c r="JZ783" s="53"/>
      <c r="KA783" s="53"/>
      <c r="KB783" s="53"/>
      <c r="KC783" s="53"/>
      <c r="KD783" s="53"/>
      <c r="KE783" s="53"/>
      <c r="KF783" s="53"/>
      <c r="KG783" s="53"/>
      <c r="KH783" s="53"/>
      <c r="KI783" s="53"/>
      <c r="KJ783" s="53"/>
      <c r="KK783" s="53"/>
      <c r="KL783" s="53"/>
      <c r="KM783" s="53"/>
      <c r="KN783" s="53"/>
      <c r="KO783" s="53"/>
      <c r="KP783" s="53"/>
      <c r="KQ783" s="53"/>
      <c r="KR783" s="53"/>
      <c r="KS783" s="53"/>
      <c r="KT783" s="53"/>
      <c r="KU783" s="53"/>
      <c r="KV783" s="53"/>
      <c r="KW783" s="53"/>
      <c r="KX783" s="53"/>
      <c r="KY783" s="53"/>
      <c r="KZ783" s="53"/>
      <c r="LA783" s="53"/>
      <c r="LB783" s="53"/>
      <c r="LC783" s="53"/>
      <c r="LD783" s="53"/>
      <c r="LE783" s="53"/>
      <c r="LF783" s="53"/>
      <c r="LG783" s="53"/>
      <c r="LH783" s="53"/>
      <c r="LI783" s="53"/>
      <c r="LJ783" s="53"/>
      <c r="LK783" s="53"/>
      <c r="LL783" s="53"/>
      <c r="LM783" s="53"/>
      <c r="LN783" s="53"/>
      <c r="LO783" s="53"/>
      <c r="LP783" s="53"/>
      <c r="LQ783" s="53"/>
      <c r="LR783" s="53"/>
      <c r="LS783" s="53"/>
      <c r="LT783" s="53"/>
      <c r="LU783" s="53"/>
      <c r="LV783" s="53"/>
      <c r="LW783" s="53"/>
      <c r="LX783" s="53"/>
      <c r="LY783" s="53"/>
      <c r="LZ783" s="53"/>
      <c r="MA783" s="53"/>
      <c r="MB783" s="53"/>
      <c r="MC783" s="53"/>
      <c r="MD783" s="53"/>
      <c r="ME783" s="53"/>
      <c r="MF783" s="53"/>
      <c r="MG783" s="53"/>
      <c r="MH783" s="53"/>
      <c r="MI783" s="53"/>
      <c r="MJ783" s="53"/>
      <c r="MK783" s="53"/>
      <c r="ML783" s="53"/>
      <c r="MM783" s="53"/>
      <c r="MN783" s="53"/>
      <c r="MO783" s="53"/>
      <c r="MP783" s="53"/>
      <c r="MQ783" s="53"/>
      <c r="MR783" s="53"/>
      <c r="MS783" s="53"/>
      <c r="MT783" s="53"/>
      <c r="MU783" s="53"/>
      <c r="MV783" s="53"/>
      <c r="MW783" s="53"/>
      <c r="MX783" s="53"/>
      <c r="MY783" s="53"/>
      <c r="MZ783" s="53"/>
      <c r="NA783" s="53"/>
      <c r="NB783" s="53"/>
      <c r="NC783" s="53"/>
      <c r="ND783" s="53"/>
      <c r="NE783" s="53"/>
      <c r="NF783" s="53"/>
      <c r="NG783" s="53"/>
      <c r="NH783" s="53"/>
      <c r="NI783" s="53"/>
      <c r="NJ783" s="53"/>
      <c r="NK783" s="53"/>
      <c r="NL783" s="53"/>
      <c r="NM783" s="53"/>
      <c r="NN783" s="53"/>
      <c r="NO783" s="53"/>
      <c r="NP783" s="53"/>
      <c r="NQ783" s="53"/>
      <c r="NR783" s="53"/>
      <c r="NS783" s="53"/>
      <c r="NT783" s="53"/>
      <c r="NU783" s="53"/>
      <c r="NV783" s="53"/>
      <c r="NW783" s="53"/>
      <c r="NX783" s="53"/>
      <c r="NY783" s="53"/>
      <c r="NZ783" s="53"/>
      <c r="OA783" s="53"/>
      <c r="OB783" s="53"/>
      <c r="OC783" s="53"/>
      <c r="OD783" s="53"/>
      <c r="OE783" s="53"/>
      <c r="OF783" s="53"/>
      <c r="OG783" s="53"/>
      <c r="OH783" s="53"/>
      <c r="OI783" s="53"/>
      <c r="OJ783" s="53"/>
      <c r="OK783" s="53"/>
      <c r="OL783" s="53"/>
      <c r="OM783" s="53"/>
      <c r="ON783" s="53"/>
      <c r="OO783" s="53"/>
      <c r="OP783" s="53"/>
      <c r="OQ783" s="53"/>
      <c r="OR783" s="53"/>
      <c r="OS783" s="53"/>
      <c r="OT783" s="53"/>
      <c r="OU783" s="53"/>
      <c r="OV783" s="53"/>
      <c r="OW783" s="53"/>
      <c r="OX783" s="53"/>
      <c r="OY783" s="53"/>
      <c r="OZ783" s="53"/>
      <c r="PA783" s="53"/>
      <c r="PB783" s="53"/>
      <c r="PC783" s="53"/>
      <c r="PD783" s="53"/>
      <c r="PE783" s="53"/>
      <c r="PF783" s="53"/>
      <c r="PG783" s="53"/>
      <c r="PH783" s="53"/>
      <c r="PI783" s="53"/>
      <c r="PJ783" s="53"/>
      <c r="PK783" s="53"/>
      <c r="PL783" s="53"/>
      <c r="PM783" s="53"/>
      <c r="PN783" s="53"/>
      <c r="PO783" s="53"/>
      <c r="PP783" s="53"/>
      <c r="PQ783" s="53"/>
      <c r="PR783" s="53"/>
      <c r="PS783" s="53"/>
      <c r="PT783" s="53"/>
      <c r="PU783" s="53"/>
      <c r="PV783" s="53"/>
      <c r="PW783" s="53"/>
      <c r="PX783" s="53"/>
      <c r="PY783" s="53"/>
      <c r="PZ783" s="53"/>
      <c r="QA783" s="53"/>
      <c r="QB783" s="53"/>
      <c r="QC783" s="53"/>
      <c r="QD783" s="53"/>
      <c r="QE783" s="53"/>
      <c r="QF783" s="53"/>
      <c r="QG783" s="53"/>
      <c r="QH783" s="53"/>
      <c r="QI783" s="53"/>
      <c r="QJ783" s="53"/>
      <c r="QK783" s="53"/>
      <c r="QL783" s="53"/>
      <c r="QM783" s="53"/>
      <c r="QN783" s="53"/>
      <c r="QO783" s="53"/>
      <c r="QP783" s="53"/>
      <c r="QQ783" s="53"/>
      <c r="QR783" s="53"/>
      <c r="QS783" s="53"/>
      <c r="QT783" s="53"/>
      <c r="QU783" s="53"/>
      <c r="QV783" s="53"/>
      <c r="QW783" s="53"/>
      <c r="QX783" s="53"/>
      <c r="QY783" s="53"/>
      <c r="QZ783" s="53"/>
      <c r="RA783" s="53"/>
      <c r="RB783" s="53"/>
      <c r="RC783" s="53"/>
      <c r="RD783" s="53"/>
      <c r="RE783" s="53"/>
      <c r="RF783" s="53"/>
      <c r="RG783" s="53"/>
      <c r="RH783" s="53"/>
      <c r="RI783" s="53"/>
      <c r="RJ783" s="53"/>
      <c r="RK783" s="53"/>
      <c r="RL783" s="53"/>
      <c r="RM783" s="53"/>
      <c r="RN783" s="53"/>
      <c r="RO783" s="53"/>
      <c r="RP783" s="53"/>
      <c r="RQ783" s="53"/>
      <c r="RR783" s="53"/>
      <c r="RS783" s="53"/>
      <c r="RT783" s="53"/>
      <c r="RU783" s="53"/>
      <c r="RV783" s="53"/>
      <c r="RW783" s="53"/>
      <c r="RX783" s="53"/>
      <c r="RY783" s="53"/>
      <c r="RZ783" s="53"/>
      <c r="SA783" s="53"/>
      <c r="SB783" s="53"/>
      <c r="SC783" s="53"/>
      <c r="SD783" s="53"/>
      <c r="SE783" s="53"/>
      <c r="SF783" s="53"/>
      <c r="SG783" s="53"/>
      <c r="SH783" s="53"/>
      <c r="SI783" s="53"/>
      <c r="SJ783" s="53"/>
      <c r="SK783" s="53"/>
      <c r="SL783" s="53"/>
      <c r="SM783" s="53"/>
      <c r="SN783" s="53"/>
      <c r="SO783" s="53"/>
      <c r="SP783" s="53"/>
      <c r="SQ783" s="53"/>
      <c r="SR783" s="53"/>
      <c r="SS783" s="53"/>
      <c r="ST783" s="53"/>
      <c r="SU783" s="53"/>
      <c r="SV783" s="53"/>
      <c r="SW783" s="53"/>
      <c r="SX783" s="53"/>
      <c r="SY783" s="53"/>
      <c r="SZ783" s="53"/>
      <c r="TA783" s="53"/>
      <c r="TB783" s="53"/>
      <c r="TC783" s="53"/>
      <c r="TD783" s="53"/>
      <c r="TE783" s="53"/>
      <c r="TF783" s="53"/>
      <c r="TG783" s="53"/>
      <c r="TH783" s="53"/>
      <c r="TI783" s="53"/>
      <c r="TJ783" s="53"/>
      <c r="TK783" s="53"/>
      <c r="TL783" s="53"/>
      <c r="TM783" s="53"/>
      <c r="TN783" s="53"/>
      <c r="TO783" s="53"/>
      <c r="TP783" s="53"/>
      <c r="TQ783" s="53"/>
      <c r="TR783" s="53"/>
      <c r="TS783" s="53"/>
      <c r="TT783" s="53"/>
      <c r="TU783" s="53"/>
      <c r="TV783" s="53"/>
      <c r="TW783" s="53"/>
      <c r="TX783" s="53"/>
      <c r="TY783" s="53"/>
      <c r="TZ783" s="53"/>
      <c r="UA783" s="53"/>
      <c r="UB783" s="53"/>
      <c r="UC783" s="53"/>
      <c r="UD783" s="53"/>
      <c r="UE783" s="53"/>
      <c r="UF783" s="53"/>
      <c r="UG783" s="53"/>
    </row>
    <row r="784" spans="12:553" s="19" customFormat="1" ht="15.75" customHeight="1" x14ac:dyDescent="0.2">
      <c r="L784" s="66"/>
      <c r="M784" s="66"/>
      <c r="N784" s="52"/>
      <c r="O784" s="53"/>
      <c r="P784" s="53"/>
      <c r="Q784" s="53"/>
      <c r="R784" s="53"/>
      <c r="S784" s="53"/>
      <c r="T784" s="53"/>
      <c r="U784" s="53"/>
      <c r="V784" s="53"/>
      <c r="W784" s="53"/>
      <c r="X784" s="53"/>
      <c r="Y784" s="53"/>
      <c r="Z784" s="53"/>
      <c r="AA784" s="53"/>
      <c r="AB784" s="53"/>
      <c r="AC784" s="53"/>
      <c r="AD784" s="53"/>
      <c r="AE784" s="53"/>
      <c r="AF784" s="53"/>
      <c r="AG784" s="53"/>
      <c r="AH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c r="BM784" s="53"/>
      <c r="BN784" s="53"/>
      <c r="BO784" s="53"/>
      <c r="BP784" s="53"/>
      <c r="BQ784" s="53"/>
      <c r="BR784" s="53"/>
      <c r="BS784" s="53"/>
      <c r="BT784" s="53"/>
      <c r="BU784" s="53"/>
      <c r="BV784" s="53"/>
      <c r="BW784" s="53"/>
      <c r="BX784" s="53"/>
      <c r="BY784" s="53"/>
      <c r="BZ784" s="53"/>
      <c r="CA784" s="53"/>
      <c r="CB784" s="53"/>
      <c r="CC784" s="53"/>
      <c r="CD784" s="53"/>
      <c r="CE784" s="53"/>
      <c r="CF784" s="53"/>
      <c r="CG784" s="53"/>
      <c r="CH784" s="53"/>
      <c r="CI784" s="53"/>
      <c r="CJ784" s="53"/>
      <c r="CK784" s="53"/>
      <c r="CL784" s="53"/>
      <c r="CM784" s="53"/>
      <c r="CN784" s="53"/>
      <c r="CO784" s="53"/>
      <c r="CP784" s="53"/>
      <c r="CQ784" s="53"/>
      <c r="CR784" s="53"/>
      <c r="CS784" s="53"/>
      <c r="CT784" s="53"/>
      <c r="CU784" s="53"/>
      <c r="CV784" s="53"/>
      <c r="CW784" s="53"/>
      <c r="CX784" s="53"/>
      <c r="CY784" s="53"/>
      <c r="CZ784" s="53"/>
      <c r="DA784" s="53"/>
      <c r="DB784" s="53"/>
      <c r="DC784" s="53"/>
      <c r="DD784" s="53"/>
      <c r="DE784" s="53"/>
      <c r="DF784" s="53"/>
      <c r="DG784" s="53"/>
      <c r="DH784" s="53"/>
      <c r="DI784" s="53"/>
      <c r="DJ784" s="53"/>
      <c r="DK784" s="53"/>
      <c r="DL784" s="53"/>
      <c r="DM784" s="53"/>
      <c r="DN784" s="53"/>
      <c r="DO784" s="53"/>
      <c r="DP784" s="53"/>
      <c r="DQ784" s="53"/>
      <c r="DR784" s="53"/>
      <c r="DS784" s="53"/>
      <c r="DT784" s="53"/>
      <c r="DU784" s="53"/>
      <c r="DV784" s="53"/>
      <c r="DW784" s="53"/>
      <c r="DX784" s="53"/>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3"/>
      <c r="FK784" s="53"/>
      <c r="FL784" s="53"/>
      <c r="FM784" s="53"/>
      <c r="FN784" s="53"/>
      <c r="FO784" s="53"/>
      <c r="FP784" s="53"/>
      <c r="FQ784" s="53"/>
      <c r="FR784" s="53"/>
      <c r="FS784" s="53"/>
      <c r="FT784" s="53"/>
      <c r="FU784" s="53"/>
      <c r="FV784" s="53"/>
      <c r="FW784" s="53"/>
      <c r="FX784" s="53"/>
      <c r="FY784" s="53"/>
      <c r="FZ784" s="53"/>
      <c r="GA784" s="53"/>
      <c r="GB784" s="53"/>
      <c r="GC784" s="53"/>
      <c r="GD784" s="53"/>
      <c r="GE784" s="53"/>
      <c r="GF784" s="53"/>
      <c r="GG784" s="53"/>
      <c r="GH784" s="53"/>
      <c r="GI784" s="53"/>
      <c r="GJ784" s="53"/>
      <c r="GK784" s="53"/>
      <c r="GL784" s="53"/>
      <c r="GM784" s="53"/>
      <c r="GN784" s="53"/>
      <c r="GO784" s="53"/>
      <c r="GP784" s="53"/>
      <c r="GQ784" s="53"/>
      <c r="GR784" s="53"/>
      <c r="GS784" s="53"/>
      <c r="GT784" s="53"/>
      <c r="GU784" s="53"/>
      <c r="GV784" s="53"/>
      <c r="GW784" s="53"/>
      <c r="GX784" s="53"/>
      <c r="GY784" s="53"/>
      <c r="GZ784" s="53"/>
      <c r="HA784" s="53"/>
      <c r="HB784" s="53"/>
      <c r="HC784" s="53"/>
      <c r="HD784" s="53"/>
      <c r="HE784" s="53"/>
      <c r="HF784" s="53"/>
      <c r="HG784" s="53"/>
      <c r="HH784" s="53"/>
      <c r="HI784" s="53"/>
      <c r="HJ784" s="53"/>
      <c r="HK784" s="53"/>
      <c r="HL784" s="53"/>
      <c r="HM784" s="53"/>
      <c r="HN784" s="53"/>
      <c r="HO784" s="53"/>
      <c r="HP784" s="53"/>
      <c r="HQ784" s="53"/>
      <c r="HR784" s="53"/>
      <c r="HS784" s="53"/>
      <c r="HT784" s="53"/>
      <c r="HU784" s="53"/>
      <c r="HV784" s="53"/>
      <c r="HW784" s="53"/>
      <c r="HX784" s="53"/>
      <c r="HY784" s="53"/>
      <c r="HZ784" s="53"/>
      <c r="IA784" s="53"/>
      <c r="IB784" s="53"/>
      <c r="IC784" s="53"/>
      <c r="ID784" s="53"/>
      <c r="IE784" s="53"/>
      <c r="IF784" s="53"/>
      <c r="IG784" s="53"/>
      <c r="IH784" s="53"/>
      <c r="II784" s="53"/>
      <c r="IJ784" s="53"/>
      <c r="IK784" s="53"/>
      <c r="IL784" s="53"/>
      <c r="IM784" s="53"/>
      <c r="IN784" s="53"/>
      <c r="IO784" s="53"/>
      <c r="IP784" s="53"/>
      <c r="IQ784" s="53"/>
      <c r="IR784" s="53"/>
      <c r="IS784" s="53"/>
      <c r="IT784" s="53"/>
      <c r="IU784" s="53"/>
      <c r="IV784" s="53"/>
      <c r="IW784" s="53"/>
      <c r="IX784" s="53"/>
      <c r="IY784" s="53"/>
      <c r="IZ784" s="53"/>
      <c r="JA784" s="53"/>
      <c r="JB784" s="53"/>
      <c r="JC784" s="53"/>
      <c r="JD784" s="53"/>
      <c r="JE784" s="53"/>
      <c r="JF784" s="53"/>
      <c r="JG784" s="53"/>
      <c r="JH784" s="53"/>
      <c r="JI784" s="53"/>
      <c r="JJ784" s="53"/>
      <c r="JK784" s="53"/>
      <c r="JL784" s="53"/>
      <c r="JM784" s="53"/>
      <c r="JN784" s="53"/>
      <c r="JO784" s="53"/>
      <c r="JP784" s="53"/>
      <c r="JQ784" s="53"/>
      <c r="JR784" s="53"/>
      <c r="JS784" s="53"/>
      <c r="JT784" s="53"/>
      <c r="JU784" s="53"/>
      <c r="JV784" s="53"/>
      <c r="JW784" s="53"/>
      <c r="JX784" s="53"/>
      <c r="JY784" s="53"/>
      <c r="JZ784" s="53"/>
      <c r="KA784" s="53"/>
      <c r="KB784" s="53"/>
      <c r="KC784" s="53"/>
      <c r="KD784" s="53"/>
      <c r="KE784" s="53"/>
      <c r="KF784" s="53"/>
      <c r="KG784" s="53"/>
      <c r="KH784" s="53"/>
      <c r="KI784" s="53"/>
      <c r="KJ784" s="53"/>
      <c r="KK784" s="53"/>
      <c r="KL784" s="53"/>
      <c r="KM784" s="53"/>
      <c r="KN784" s="53"/>
      <c r="KO784" s="53"/>
      <c r="KP784" s="53"/>
      <c r="KQ784" s="53"/>
      <c r="KR784" s="53"/>
      <c r="KS784" s="53"/>
      <c r="KT784" s="53"/>
      <c r="KU784" s="53"/>
      <c r="KV784" s="53"/>
      <c r="KW784" s="53"/>
      <c r="KX784" s="53"/>
      <c r="KY784" s="53"/>
      <c r="KZ784" s="53"/>
      <c r="LA784" s="53"/>
      <c r="LB784" s="53"/>
      <c r="LC784" s="53"/>
      <c r="LD784" s="53"/>
      <c r="LE784" s="53"/>
      <c r="LF784" s="53"/>
      <c r="LG784" s="53"/>
      <c r="LH784" s="53"/>
      <c r="LI784" s="53"/>
      <c r="LJ784" s="53"/>
      <c r="LK784" s="53"/>
      <c r="LL784" s="53"/>
      <c r="LM784" s="53"/>
      <c r="LN784" s="53"/>
      <c r="LO784" s="53"/>
      <c r="LP784" s="53"/>
      <c r="LQ784" s="53"/>
      <c r="LR784" s="53"/>
      <c r="LS784" s="53"/>
      <c r="LT784" s="53"/>
      <c r="LU784" s="53"/>
      <c r="LV784" s="53"/>
      <c r="LW784" s="53"/>
      <c r="LX784" s="53"/>
      <c r="LY784" s="53"/>
      <c r="LZ784" s="53"/>
      <c r="MA784" s="53"/>
      <c r="MB784" s="53"/>
      <c r="MC784" s="53"/>
      <c r="MD784" s="53"/>
      <c r="ME784" s="53"/>
      <c r="MF784" s="53"/>
      <c r="MG784" s="53"/>
      <c r="MH784" s="53"/>
      <c r="MI784" s="53"/>
      <c r="MJ784" s="53"/>
      <c r="MK784" s="53"/>
      <c r="ML784" s="53"/>
      <c r="MM784" s="53"/>
      <c r="MN784" s="53"/>
      <c r="MO784" s="53"/>
      <c r="MP784" s="53"/>
      <c r="MQ784" s="53"/>
      <c r="MR784" s="53"/>
      <c r="MS784" s="53"/>
      <c r="MT784" s="53"/>
      <c r="MU784" s="53"/>
      <c r="MV784" s="53"/>
      <c r="MW784" s="53"/>
      <c r="MX784" s="53"/>
      <c r="MY784" s="53"/>
      <c r="MZ784" s="53"/>
      <c r="NA784" s="53"/>
      <c r="NB784" s="53"/>
      <c r="NC784" s="53"/>
      <c r="ND784" s="53"/>
      <c r="NE784" s="53"/>
      <c r="NF784" s="53"/>
      <c r="NG784" s="53"/>
      <c r="NH784" s="53"/>
      <c r="NI784" s="53"/>
      <c r="NJ784" s="53"/>
      <c r="NK784" s="53"/>
      <c r="NL784" s="53"/>
      <c r="NM784" s="53"/>
      <c r="NN784" s="53"/>
      <c r="NO784" s="53"/>
      <c r="NP784" s="53"/>
      <c r="NQ784" s="53"/>
      <c r="NR784" s="53"/>
      <c r="NS784" s="53"/>
      <c r="NT784" s="53"/>
      <c r="NU784" s="53"/>
      <c r="NV784" s="53"/>
      <c r="NW784" s="53"/>
      <c r="NX784" s="53"/>
      <c r="NY784" s="53"/>
      <c r="NZ784" s="53"/>
      <c r="OA784" s="53"/>
      <c r="OB784" s="53"/>
      <c r="OC784" s="53"/>
      <c r="OD784" s="53"/>
      <c r="OE784" s="53"/>
      <c r="OF784" s="53"/>
      <c r="OG784" s="53"/>
      <c r="OH784" s="53"/>
      <c r="OI784" s="53"/>
      <c r="OJ784" s="53"/>
      <c r="OK784" s="53"/>
      <c r="OL784" s="53"/>
      <c r="OM784" s="53"/>
      <c r="ON784" s="53"/>
      <c r="OO784" s="53"/>
      <c r="OP784" s="53"/>
      <c r="OQ784" s="53"/>
      <c r="OR784" s="53"/>
      <c r="OS784" s="53"/>
      <c r="OT784" s="53"/>
      <c r="OU784" s="53"/>
      <c r="OV784" s="53"/>
      <c r="OW784" s="53"/>
      <c r="OX784" s="53"/>
      <c r="OY784" s="53"/>
      <c r="OZ784" s="53"/>
      <c r="PA784" s="53"/>
      <c r="PB784" s="53"/>
      <c r="PC784" s="53"/>
      <c r="PD784" s="53"/>
      <c r="PE784" s="53"/>
      <c r="PF784" s="53"/>
      <c r="PG784" s="53"/>
      <c r="PH784" s="53"/>
      <c r="PI784" s="53"/>
      <c r="PJ784" s="53"/>
      <c r="PK784" s="53"/>
      <c r="PL784" s="53"/>
      <c r="PM784" s="53"/>
      <c r="PN784" s="53"/>
      <c r="PO784" s="53"/>
      <c r="PP784" s="53"/>
      <c r="PQ784" s="53"/>
      <c r="PR784" s="53"/>
      <c r="PS784" s="53"/>
      <c r="PT784" s="53"/>
      <c r="PU784" s="53"/>
      <c r="PV784" s="53"/>
      <c r="PW784" s="53"/>
      <c r="PX784" s="53"/>
      <c r="PY784" s="53"/>
      <c r="PZ784" s="53"/>
      <c r="QA784" s="53"/>
      <c r="QB784" s="53"/>
      <c r="QC784" s="53"/>
      <c r="QD784" s="53"/>
      <c r="QE784" s="53"/>
      <c r="QF784" s="53"/>
      <c r="QG784" s="53"/>
      <c r="QH784" s="53"/>
      <c r="QI784" s="53"/>
      <c r="QJ784" s="53"/>
      <c r="QK784" s="53"/>
      <c r="QL784" s="53"/>
      <c r="QM784" s="53"/>
      <c r="QN784" s="53"/>
      <c r="QO784" s="53"/>
      <c r="QP784" s="53"/>
      <c r="QQ784" s="53"/>
      <c r="QR784" s="53"/>
      <c r="QS784" s="53"/>
      <c r="QT784" s="53"/>
      <c r="QU784" s="53"/>
      <c r="QV784" s="53"/>
      <c r="QW784" s="53"/>
      <c r="QX784" s="53"/>
      <c r="QY784" s="53"/>
      <c r="QZ784" s="53"/>
      <c r="RA784" s="53"/>
      <c r="RB784" s="53"/>
      <c r="RC784" s="53"/>
      <c r="RD784" s="53"/>
      <c r="RE784" s="53"/>
      <c r="RF784" s="53"/>
      <c r="RG784" s="53"/>
      <c r="RH784" s="53"/>
      <c r="RI784" s="53"/>
      <c r="RJ784" s="53"/>
      <c r="RK784" s="53"/>
      <c r="RL784" s="53"/>
      <c r="RM784" s="53"/>
      <c r="RN784" s="53"/>
      <c r="RO784" s="53"/>
      <c r="RP784" s="53"/>
      <c r="RQ784" s="53"/>
      <c r="RR784" s="53"/>
      <c r="RS784" s="53"/>
      <c r="RT784" s="53"/>
      <c r="RU784" s="53"/>
      <c r="RV784" s="53"/>
      <c r="RW784" s="53"/>
      <c r="RX784" s="53"/>
      <c r="RY784" s="53"/>
      <c r="RZ784" s="53"/>
      <c r="SA784" s="53"/>
      <c r="SB784" s="53"/>
      <c r="SC784" s="53"/>
      <c r="SD784" s="53"/>
      <c r="SE784" s="53"/>
      <c r="SF784" s="53"/>
      <c r="SG784" s="53"/>
      <c r="SH784" s="53"/>
      <c r="SI784" s="53"/>
      <c r="SJ784" s="53"/>
      <c r="SK784" s="53"/>
      <c r="SL784" s="53"/>
      <c r="SM784" s="53"/>
      <c r="SN784" s="53"/>
      <c r="SO784" s="53"/>
      <c r="SP784" s="53"/>
      <c r="SQ784" s="53"/>
      <c r="SR784" s="53"/>
      <c r="SS784" s="53"/>
      <c r="ST784" s="53"/>
      <c r="SU784" s="53"/>
      <c r="SV784" s="53"/>
      <c r="SW784" s="53"/>
      <c r="SX784" s="53"/>
      <c r="SY784" s="53"/>
      <c r="SZ784" s="53"/>
      <c r="TA784" s="53"/>
      <c r="TB784" s="53"/>
      <c r="TC784" s="53"/>
      <c r="TD784" s="53"/>
      <c r="TE784" s="53"/>
      <c r="TF784" s="53"/>
      <c r="TG784" s="53"/>
      <c r="TH784" s="53"/>
      <c r="TI784" s="53"/>
      <c r="TJ784" s="53"/>
      <c r="TK784" s="53"/>
      <c r="TL784" s="53"/>
      <c r="TM784" s="53"/>
      <c r="TN784" s="53"/>
      <c r="TO784" s="53"/>
      <c r="TP784" s="53"/>
      <c r="TQ784" s="53"/>
      <c r="TR784" s="53"/>
      <c r="TS784" s="53"/>
      <c r="TT784" s="53"/>
      <c r="TU784" s="53"/>
      <c r="TV784" s="53"/>
      <c r="TW784" s="53"/>
      <c r="TX784" s="53"/>
      <c r="TY784" s="53"/>
      <c r="TZ784" s="53"/>
      <c r="UA784" s="53"/>
      <c r="UB784" s="53"/>
      <c r="UC784" s="53"/>
      <c r="UD784" s="53"/>
      <c r="UE784" s="53"/>
      <c r="UF784" s="53"/>
      <c r="UG784" s="53"/>
    </row>
    <row r="785" spans="12:553" s="19" customFormat="1" ht="15.75" customHeight="1" x14ac:dyDescent="0.2">
      <c r="L785" s="66"/>
      <c r="M785" s="66"/>
      <c r="N785" s="52"/>
      <c r="O785" s="53"/>
      <c r="P785" s="53"/>
      <c r="Q785" s="53"/>
      <c r="R785" s="53"/>
      <c r="S785" s="53"/>
      <c r="T785" s="53"/>
      <c r="U785" s="53"/>
      <c r="V785" s="53"/>
      <c r="W785" s="53"/>
      <c r="X785" s="53"/>
      <c r="Y785" s="53"/>
      <c r="Z785" s="53"/>
      <c r="AA785" s="53"/>
      <c r="AB785" s="53"/>
      <c r="AC785" s="53"/>
      <c r="AD785" s="53"/>
      <c r="AE785" s="53"/>
      <c r="AF785" s="53"/>
      <c r="AG785" s="53"/>
      <c r="AH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c r="BM785" s="53"/>
      <c r="BN785" s="53"/>
      <c r="BO785" s="53"/>
      <c r="BP785" s="53"/>
      <c r="BQ785" s="53"/>
      <c r="BR785" s="53"/>
      <c r="BS785" s="53"/>
      <c r="BT785" s="53"/>
      <c r="BU785" s="53"/>
      <c r="BV785" s="53"/>
      <c r="BW785" s="53"/>
      <c r="BX785" s="53"/>
      <c r="BY785" s="53"/>
      <c r="BZ785" s="53"/>
      <c r="CA785" s="53"/>
      <c r="CB785" s="53"/>
      <c r="CC785" s="53"/>
      <c r="CD785" s="53"/>
      <c r="CE785" s="53"/>
      <c r="CF785" s="53"/>
      <c r="CG785" s="53"/>
      <c r="CH785" s="53"/>
      <c r="CI785" s="53"/>
      <c r="CJ785" s="53"/>
      <c r="CK785" s="53"/>
      <c r="CL785" s="53"/>
      <c r="CM785" s="53"/>
      <c r="CN785" s="53"/>
      <c r="CO785" s="53"/>
      <c r="CP785" s="53"/>
      <c r="CQ785" s="53"/>
      <c r="CR785" s="53"/>
      <c r="CS785" s="53"/>
      <c r="CT785" s="53"/>
      <c r="CU785" s="53"/>
      <c r="CV785" s="53"/>
      <c r="CW785" s="53"/>
      <c r="CX785" s="53"/>
      <c r="CY785" s="53"/>
      <c r="CZ785" s="53"/>
      <c r="DA785" s="53"/>
      <c r="DB785" s="53"/>
      <c r="DC785" s="53"/>
      <c r="DD785" s="53"/>
      <c r="DE785" s="53"/>
      <c r="DF785" s="53"/>
      <c r="DG785" s="53"/>
      <c r="DH785" s="53"/>
      <c r="DI785" s="53"/>
      <c r="DJ785" s="53"/>
      <c r="DK785" s="53"/>
      <c r="DL785" s="53"/>
      <c r="DM785" s="53"/>
      <c r="DN785" s="53"/>
      <c r="DO785" s="53"/>
      <c r="DP785" s="53"/>
      <c r="DQ785" s="53"/>
      <c r="DR785" s="53"/>
      <c r="DS785" s="53"/>
      <c r="DT785" s="53"/>
      <c r="DU785" s="53"/>
      <c r="DV785" s="53"/>
      <c r="DW785" s="53"/>
      <c r="DX785" s="53"/>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3"/>
      <c r="FK785" s="53"/>
      <c r="FL785" s="53"/>
      <c r="FM785" s="53"/>
      <c r="FN785" s="53"/>
      <c r="FO785" s="53"/>
      <c r="FP785" s="53"/>
      <c r="FQ785" s="53"/>
      <c r="FR785" s="53"/>
      <c r="FS785" s="53"/>
      <c r="FT785" s="53"/>
      <c r="FU785" s="53"/>
      <c r="FV785" s="53"/>
      <c r="FW785" s="53"/>
      <c r="FX785" s="53"/>
      <c r="FY785" s="53"/>
      <c r="FZ785" s="53"/>
      <c r="GA785" s="53"/>
      <c r="GB785" s="53"/>
      <c r="GC785" s="53"/>
      <c r="GD785" s="53"/>
      <c r="GE785" s="53"/>
      <c r="GF785" s="53"/>
      <c r="GG785" s="53"/>
      <c r="GH785" s="53"/>
      <c r="GI785" s="53"/>
      <c r="GJ785" s="53"/>
      <c r="GK785" s="53"/>
      <c r="GL785" s="53"/>
      <c r="GM785" s="53"/>
      <c r="GN785" s="53"/>
      <c r="GO785" s="53"/>
      <c r="GP785" s="53"/>
      <c r="GQ785" s="53"/>
      <c r="GR785" s="53"/>
      <c r="GS785" s="53"/>
      <c r="GT785" s="53"/>
      <c r="GU785" s="53"/>
      <c r="GV785" s="53"/>
      <c r="GW785" s="53"/>
      <c r="GX785" s="53"/>
      <c r="GY785" s="53"/>
      <c r="GZ785" s="53"/>
      <c r="HA785" s="53"/>
      <c r="HB785" s="53"/>
      <c r="HC785" s="53"/>
      <c r="HD785" s="53"/>
      <c r="HE785" s="53"/>
      <c r="HF785" s="53"/>
      <c r="HG785" s="53"/>
      <c r="HH785" s="53"/>
      <c r="HI785" s="53"/>
      <c r="HJ785" s="53"/>
      <c r="HK785" s="53"/>
      <c r="HL785" s="53"/>
      <c r="HM785" s="53"/>
      <c r="HN785" s="53"/>
      <c r="HO785" s="53"/>
      <c r="HP785" s="53"/>
      <c r="HQ785" s="53"/>
      <c r="HR785" s="53"/>
      <c r="HS785" s="53"/>
      <c r="HT785" s="53"/>
      <c r="HU785" s="53"/>
      <c r="HV785" s="53"/>
      <c r="HW785" s="53"/>
      <c r="HX785" s="53"/>
      <c r="HY785" s="53"/>
      <c r="HZ785" s="53"/>
      <c r="IA785" s="53"/>
      <c r="IB785" s="53"/>
      <c r="IC785" s="53"/>
      <c r="ID785" s="53"/>
      <c r="IE785" s="53"/>
      <c r="IF785" s="53"/>
      <c r="IG785" s="53"/>
      <c r="IH785" s="53"/>
      <c r="II785" s="53"/>
      <c r="IJ785" s="53"/>
      <c r="IK785" s="53"/>
      <c r="IL785" s="53"/>
      <c r="IM785" s="53"/>
      <c r="IN785" s="53"/>
      <c r="IO785" s="53"/>
      <c r="IP785" s="53"/>
      <c r="IQ785" s="53"/>
      <c r="IR785" s="53"/>
      <c r="IS785" s="53"/>
      <c r="IT785" s="53"/>
      <c r="IU785" s="53"/>
      <c r="IV785" s="53"/>
      <c r="IW785" s="53"/>
      <c r="IX785" s="53"/>
      <c r="IY785" s="53"/>
      <c r="IZ785" s="53"/>
      <c r="JA785" s="53"/>
      <c r="JB785" s="53"/>
      <c r="JC785" s="53"/>
      <c r="JD785" s="53"/>
      <c r="JE785" s="53"/>
      <c r="JF785" s="53"/>
      <c r="JG785" s="53"/>
      <c r="JH785" s="53"/>
      <c r="JI785" s="53"/>
      <c r="JJ785" s="53"/>
      <c r="JK785" s="53"/>
      <c r="JL785" s="53"/>
      <c r="JM785" s="53"/>
      <c r="JN785" s="53"/>
      <c r="JO785" s="53"/>
      <c r="JP785" s="53"/>
      <c r="JQ785" s="53"/>
      <c r="JR785" s="53"/>
      <c r="JS785" s="53"/>
      <c r="JT785" s="53"/>
      <c r="JU785" s="53"/>
      <c r="JV785" s="53"/>
      <c r="JW785" s="53"/>
      <c r="JX785" s="53"/>
      <c r="JY785" s="53"/>
      <c r="JZ785" s="53"/>
      <c r="KA785" s="53"/>
      <c r="KB785" s="53"/>
      <c r="KC785" s="53"/>
      <c r="KD785" s="53"/>
      <c r="KE785" s="53"/>
      <c r="KF785" s="53"/>
      <c r="KG785" s="53"/>
      <c r="KH785" s="53"/>
      <c r="KI785" s="53"/>
      <c r="KJ785" s="53"/>
      <c r="KK785" s="53"/>
      <c r="KL785" s="53"/>
      <c r="KM785" s="53"/>
      <c r="KN785" s="53"/>
      <c r="KO785" s="53"/>
      <c r="KP785" s="53"/>
      <c r="KQ785" s="53"/>
      <c r="KR785" s="53"/>
      <c r="KS785" s="53"/>
      <c r="KT785" s="53"/>
      <c r="KU785" s="53"/>
      <c r="KV785" s="53"/>
      <c r="KW785" s="53"/>
      <c r="KX785" s="53"/>
      <c r="KY785" s="53"/>
      <c r="KZ785" s="53"/>
      <c r="LA785" s="53"/>
      <c r="LB785" s="53"/>
      <c r="LC785" s="53"/>
      <c r="LD785" s="53"/>
      <c r="LE785" s="53"/>
      <c r="LF785" s="53"/>
      <c r="LG785" s="53"/>
      <c r="LH785" s="53"/>
      <c r="LI785" s="53"/>
      <c r="LJ785" s="53"/>
      <c r="LK785" s="53"/>
      <c r="LL785" s="53"/>
      <c r="LM785" s="53"/>
      <c r="LN785" s="53"/>
      <c r="LO785" s="53"/>
      <c r="LP785" s="53"/>
      <c r="LQ785" s="53"/>
      <c r="LR785" s="53"/>
      <c r="LS785" s="53"/>
      <c r="LT785" s="53"/>
      <c r="LU785" s="53"/>
      <c r="LV785" s="53"/>
      <c r="LW785" s="53"/>
      <c r="LX785" s="53"/>
      <c r="LY785" s="53"/>
      <c r="LZ785" s="53"/>
      <c r="MA785" s="53"/>
      <c r="MB785" s="53"/>
      <c r="MC785" s="53"/>
      <c r="MD785" s="53"/>
      <c r="ME785" s="53"/>
      <c r="MF785" s="53"/>
      <c r="MG785" s="53"/>
      <c r="MH785" s="53"/>
      <c r="MI785" s="53"/>
      <c r="MJ785" s="53"/>
      <c r="MK785" s="53"/>
      <c r="ML785" s="53"/>
      <c r="MM785" s="53"/>
      <c r="MN785" s="53"/>
      <c r="MO785" s="53"/>
      <c r="MP785" s="53"/>
      <c r="MQ785" s="53"/>
      <c r="MR785" s="53"/>
      <c r="MS785" s="53"/>
      <c r="MT785" s="53"/>
      <c r="MU785" s="53"/>
      <c r="MV785" s="53"/>
      <c r="MW785" s="53"/>
      <c r="MX785" s="53"/>
      <c r="MY785" s="53"/>
      <c r="MZ785" s="53"/>
      <c r="NA785" s="53"/>
      <c r="NB785" s="53"/>
      <c r="NC785" s="53"/>
      <c r="ND785" s="53"/>
      <c r="NE785" s="53"/>
      <c r="NF785" s="53"/>
      <c r="NG785" s="53"/>
      <c r="NH785" s="53"/>
      <c r="NI785" s="53"/>
      <c r="NJ785" s="53"/>
      <c r="NK785" s="53"/>
      <c r="NL785" s="53"/>
      <c r="NM785" s="53"/>
      <c r="NN785" s="53"/>
      <c r="NO785" s="53"/>
      <c r="NP785" s="53"/>
      <c r="NQ785" s="53"/>
      <c r="NR785" s="53"/>
      <c r="NS785" s="53"/>
      <c r="NT785" s="53"/>
      <c r="NU785" s="53"/>
      <c r="NV785" s="53"/>
      <c r="NW785" s="53"/>
      <c r="NX785" s="53"/>
      <c r="NY785" s="53"/>
      <c r="NZ785" s="53"/>
      <c r="OA785" s="53"/>
      <c r="OB785" s="53"/>
      <c r="OC785" s="53"/>
      <c r="OD785" s="53"/>
      <c r="OE785" s="53"/>
      <c r="OF785" s="53"/>
      <c r="OG785" s="53"/>
      <c r="OH785" s="53"/>
      <c r="OI785" s="53"/>
      <c r="OJ785" s="53"/>
      <c r="OK785" s="53"/>
      <c r="OL785" s="53"/>
      <c r="OM785" s="53"/>
      <c r="ON785" s="53"/>
      <c r="OO785" s="53"/>
      <c r="OP785" s="53"/>
      <c r="OQ785" s="53"/>
      <c r="OR785" s="53"/>
      <c r="OS785" s="53"/>
      <c r="OT785" s="53"/>
      <c r="OU785" s="53"/>
      <c r="OV785" s="53"/>
      <c r="OW785" s="53"/>
      <c r="OX785" s="53"/>
      <c r="OY785" s="53"/>
      <c r="OZ785" s="53"/>
      <c r="PA785" s="53"/>
      <c r="PB785" s="53"/>
      <c r="PC785" s="53"/>
      <c r="PD785" s="53"/>
      <c r="PE785" s="53"/>
      <c r="PF785" s="53"/>
      <c r="PG785" s="53"/>
      <c r="PH785" s="53"/>
      <c r="PI785" s="53"/>
      <c r="PJ785" s="53"/>
      <c r="PK785" s="53"/>
      <c r="PL785" s="53"/>
      <c r="PM785" s="53"/>
      <c r="PN785" s="53"/>
      <c r="PO785" s="53"/>
      <c r="PP785" s="53"/>
      <c r="PQ785" s="53"/>
      <c r="PR785" s="53"/>
      <c r="PS785" s="53"/>
      <c r="PT785" s="53"/>
      <c r="PU785" s="53"/>
      <c r="PV785" s="53"/>
      <c r="PW785" s="53"/>
      <c r="PX785" s="53"/>
      <c r="PY785" s="53"/>
      <c r="PZ785" s="53"/>
      <c r="QA785" s="53"/>
      <c r="QB785" s="53"/>
      <c r="QC785" s="53"/>
      <c r="QD785" s="53"/>
      <c r="QE785" s="53"/>
      <c r="QF785" s="53"/>
      <c r="QG785" s="53"/>
      <c r="QH785" s="53"/>
      <c r="QI785" s="53"/>
      <c r="QJ785" s="53"/>
      <c r="QK785" s="53"/>
      <c r="QL785" s="53"/>
      <c r="QM785" s="53"/>
      <c r="QN785" s="53"/>
      <c r="QO785" s="53"/>
      <c r="QP785" s="53"/>
      <c r="QQ785" s="53"/>
      <c r="QR785" s="53"/>
      <c r="QS785" s="53"/>
      <c r="QT785" s="53"/>
      <c r="QU785" s="53"/>
      <c r="QV785" s="53"/>
      <c r="QW785" s="53"/>
      <c r="QX785" s="53"/>
      <c r="QY785" s="53"/>
      <c r="QZ785" s="53"/>
      <c r="RA785" s="53"/>
      <c r="RB785" s="53"/>
      <c r="RC785" s="53"/>
      <c r="RD785" s="53"/>
      <c r="RE785" s="53"/>
      <c r="RF785" s="53"/>
      <c r="RG785" s="53"/>
      <c r="RH785" s="53"/>
      <c r="RI785" s="53"/>
      <c r="RJ785" s="53"/>
      <c r="RK785" s="53"/>
      <c r="RL785" s="53"/>
      <c r="RM785" s="53"/>
      <c r="RN785" s="53"/>
      <c r="RO785" s="53"/>
      <c r="RP785" s="53"/>
      <c r="RQ785" s="53"/>
      <c r="RR785" s="53"/>
      <c r="RS785" s="53"/>
      <c r="RT785" s="53"/>
      <c r="RU785" s="53"/>
      <c r="RV785" s="53"/>
      <c r="RW785" s="53"/>
      <c r="RX785" s="53"/>
      <c r="RY785" s="53"/>
      <c r="RZ785" s="53"/>
      <c r="SA785" s="53"/>
      <c r="SB785" s="53"/>
      <c r="SC785" s="53"/>
      <c r="SD785" s="53"/>
      <c r="SE785" s="53"/>
      <c r="SF785" s="53"/>
      <c r="SG785" s="53"/>
      <c r="SH785" s="53"/>
      <c r="SI785" s="53"/>
      <c r="SJ785" s="53"/>
      <c r="SK785" s="53"/>
      <c r="SL785" s="53"/>
      <c r="SM785" s="53"/>
      <c r="SN785" s="53"/>
      <c r="SO785" s="53"/>
      <c r="SP785" s="53"/>
      <c r="SQ785" s="53"/>
      <c r="SR785" s="53"/>
      <c r="SS785" s="53"/>
      <c r="ST785" s="53"/>
      <c r="SU785" s="53"/>
      <c r="SV785" s="53"/>
      <c r="SW785" s="53"/>
      <c r="SX785" s="53"/>
      <c r="SY785" s="53"/>
      <c r="SZ785" s="53"/>
      <c r="TA785" s="53"/>
      <c r="TB785" s="53"/>
      <c r="TC785" s="53"/>
      <c r="TD785" s="53"/>
      <c r="TE785" s="53"/>
      <c r="TF785" s="53"/>
      <c r="TG785" s="53"/>
      <c r="TH785" s="53"/>
      <c r="TI785" s="53"/>
      <c r="TJ785" s="53"/>
      <c r="TK785" s="53"/>
      <c r="TL785" s="53"/>
      <c r="TM785" s="53"/>
      <c r="TN785" s="53"/>
      <c r="TO785" s="53"/>
      <c r="TP785" s="53"/>
      <c r="TQ785" s="53"/>
      <c r="TR785" s="53"/>
      <c r="TS785" s="53"/>
      <c r="TT785" s="53"/>
      <c r="TU785" s="53"/>
      <c r="TV785" s="53"/>
      <c r="TW785" s="53"/>
      <c r="TX785" s="53"/>
      <c r="TY785" s="53"/>
      <c r="TZ785" s="53"/>
      <c r="UA785" s="53"/>
      <c r="UB785" s="53"/>
      <c r="UC785" s="53"/>
      <c r="UD785" s="53"/>
      <c r="UE785" s="53"/>
      <c r="UF785" s="53"/>
      <c r="UG785" s="53"/>
    </row>
    <row r="786" spans="12:553" s="19" customFormat="1" ht="15.75" customHeight="1" x14ac:dyDescent="0.2">
      <c r="L786" s="66"/>
      <c r="M786" s="66"/>
      <c r="N786" s="52"/>
      <c r="O786" s="53"/>
      <c r="P786" s="53"/>
      <c r="Q786" s="53"/>
      <c r="R786" s="53"/>
      <c r="S786" s="53"/>
      <c r="T786" s="53"/>
      <c r="U786" s="53"/>
      <c r="V786" s="53"/>
      <c r="W786" s="53"/>
      <c r="X786" s="53"/>
      <c r="Y786" s="53"/>
      <c r="Z786" s="53"/>
      <c r="AA786" s="53"/>
      <c r="AB786" s="53"/>
      <c r="AC786" s="53"/>
      <c r="AD786" s="53"/>
      <c r="AE786" s="53"/>
      <c r="AF786" s="53"/>
      <c r="AG786" s="53"/>
      <c r="AH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c r="BM786" s="53"/>
      <c r="BN786" s="53"/>
      <c r="BO786" s="53"/>
      <c r="BP786" s="53"/>
      <c r="BQ786" s="53"/>
      <c r="BR786" s="53"/>
      <c r="BS786" s="53"/>
      <c r="BT786" s="53"/>
      <c r="BU786" s="53"/>
      <c r="BV786" s="53"/>
      <c r="BW786" s="53"/>
      <c r="BX786" s="53"/>
      <c r="BY786" s="53"/>
      <c r="BZ786" s="53"/>
      <c r="CA786" s="53"/>
      <c r="CB786" s="53"/>
      <c r="CC786" s="53"/>
      <c r="CD786" s="53"/>
      <c r="CE786" s="53"/>
      <c r="CF786" s="53"/>
      <c r="CG786" s="53"/>
      <c r="CH786" s="53"/>
      <c r="CI786" s="53"/>
      <c r="CJ786" s="53"/>
      <c r="CK786" s="53"/>
      <c r="CL786" s="53"/>
      <c r="CM786" s="53"/>
      <c r="CN786" s="53"/>
      <c r="CO786" s="53"/>
      <c r="CP786" s="53"/>
      <c r="CQ786" s="53"/>
      <c r="CR786" s="53"/>
      <c r="CS786" s="53"/>
      <c r="CT786" s="53"/>
      <c r="CU786" s="53"/>
      <c r="CV786" s="53"/>
      <c r="CW786" s="53"/>
      <c r="CX786" s="53"/>
      <c r="CY786" s="53"/>
      <c r="CZ786" s="53"/>
      <c r="DA786" s="53"/>
      <c r="DB786" s="53"/>
      <c r="DC786" s="53"/>
      <c r="DD786" s="53"/>
      <c r="DE786" s="53"/>
      <c r="DF786" s="53"/>
      <c r="DG786" s="53"/>
      <c r="DH786" s="53"/>
      <c r="DI786" s="53"/>
      <c r="DJ786" s="53"/>
      <c r="DK786" s="53"/>
      <c r="DL786" s="53"/>
      <c r="DM786" s="53"/>
      <c r="DN786" s="53"/>
      <c r="DO786" s="53"/>
      <c r="DP786" s="53"/>
      <c r="DQ786" s="53"/>
      <c r="DR786" s="53"/>
      <c r="DS786" s="53"/>
      <c r="DT786" s="53"/>
      <c r="DU786" s="53"/>
      <c r="DV786" s="53"/>
      <c r="DW786" s="53"/>
      <c r="DX786" s="53"/>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3"/>
      <c r="FK786" s="53"/>
      <c r="FL786" s="53"/>
      <c r="FM786" s="53"/>
      <c r="FN786" s="53"/>
      <c r="FO786" s="53"/>
      <c r="FP786" s="53"/>
      <c r="FQ786" s="53"/>
      <c r="FR786" s="53"/>
      <c r="FS786" s="53"/>
      <c r="FT786" s="53"/>
      <c r="FU786" s="53"/>
      <c r="FV786" s="53"/>
      <c r="FW786" s="53"/>
      <c r="FX786" s="53"/>
      <c r="FY786" s="53"/>
      <c r="FZ786" s="53"/>
      <c r="GA786" s="53"/>
      <c r="GB786" s="53"/>
      <c r="GC786" s="53"/>
      <c r="GD786" s="53"/>
      <c r="GE786" s="53"/>
      <c r="GF786" s="53"/>
      <c r="GG786" s="53"/>
      <c r="GH786" s="53"/>
      <c r="GI786" s="53"/>
      <c r="GJ786" s="53"/>
      <c r="GK786" s="53"/>
      <c r="GL786" s="53"/>
      <c r="GM786" s="53"/>
      <c r="GN786" s="53"/>
      <c r="GO786" s="53"/>
      <c r="GP786" s="53"/>
      <c r="GQ786" s="53"/>
      <c r="GR786" s="53"/>
      <c r="GS786" s="53"/>
      <c r="GT786" s="53"/>
      <c r="GU786" s="53"/>
      <c r="GV786" s="53"/>
      <c r="GW786" s="53"/>
      <c r="GX786" s="53"/>
      <c r="GY786" s="53"/>
      <c r="GZ786" s="53"/>
      <c r="HA786" s="53"/>
      <c r="HB786" s="53"/>
      <c r="HC786" s="53"/>
      <c r="HD786" s="53"/>
      <c r="HE786" s="53"/>
      <c r="HF786" s="53"/>
      <c r="HG786" s="53"/>
      <c r="HH786" s="53"/>
      <c r="HI786" s="53"/>
      <c r="HJ786" s="53"/>
      <c r="HK786" s="53"/>
      <c r="HL786" s="53"/>
      <c r="HM786" s="53"/>
      <c r="HN786" s="53"/>
      <c r="HO786" s="53"/>
      <c r="HP786" s="53"/>
      <c r="HQ786" s="53"/>
      <c r="HR786" s="53"/>
      <c r="HS786" s="53"/>
      <c r="HT786" s="53"/>
      <c r="HU786" s="53"/>
      <c r="HV786" s="53"/>
      <c r="HW786" s="53"/>
      <c r="HX786" s="53"/>
      <c r="HY786" s="53"/>
      <c r="HZ786" s="53"/>
      <c r="IA786" s="53"/>
      <c r="IB786" s="53"/>
      <c r="IC786" s="53"/>
      <c r="ID786" s="53"/>
      <c r="IE786" s="53"/>
      <c r="IF786" s="53"/>
      <c r="IG786" s="53"/>
      <c r="IH786" s="53"/>
      <c r="II786" s="53"/>
      <c r="IJ786" s="53"/>
      <c r="IK786" s="53"/>
      <c r="IL786" s="53"/>
      <c r="IM786" s="53"/>
      <c r="IN786" s="53"/>
      <c r="IO786" s="53"/>
      <c r="IP786" s="53"/>
      <c r="IQ786" s="53"/>
      <c r="IR786" s="53"/>
      <c r="IS786" s="53"/>
      <c r="IT786" s="53"/>
      <c r="IU786" s="53"/>
      <c r="IV786" s="53"/>
      <c r="IW786" s="53"/>
      <c r="IX786" s="53"/>
      <c r="IY786" s="53"/>
      <c r="IZ786" s="53"/>
      <c r="JA786" s="53"/>
      <c r="JB786" s="53"/>
      <c r="JC786" s="53"/>
      <c r="JD786" s="53"/>
      <c r="JE786" s="53"/>
      <c r="JF786" s="53"/>
      <c r="JG786" s="53"/>
      <c r="JH786" s="53"/>
      <c r="JI786" s="53"/>
      <c r="JJ786" s="53"/>
      <c r="JK786" s="53"/>
      <c r="JL786" s="53"/>
      <c r="JM786" s="53"/>
      <c r="JN786" s="53"/>
      <c r="JO786" s="53"/>
      <c r="JP786" s="53"/>
      <c r="JQ786" s="53"/>
      <c r="JR786" s="53"/>
      <c r="JS786" s="53"/>
      <c r="JT786" s="53"/>
      <c r="JU786" s="53"/>
      <c r="JV786" s="53"/>
      <c r="JW786" s="53"/>
      <c r="JX786" s="53"/>
      <c r="JY786" s="53"/>
      <c r="JZ786" s="53"/>
      <c r="KA786" s="53"/>
      <c r="KB786" s="53"/>
      <c r="KC786" s="53"/>
      <c r="KD786" s="53"/>
      <c r="KE786" s="53"/>
      <c r="KF786" s="53"/>
      <c r="KG786" s="53"/>
      <c r="KH786" s="53"/>
      <c r="KI786" s="53"/>
      <c r="KJ786" s="53"/>
      <c r="KK786" s="53"/>
      <c r="KL786" s="53"/>
      <c r="KM786" s="53"/>
      <c r="KN786" s="53"/>
      <c r="KO786" s="53"/>
      <c r="KP786" s="53"/>
      <c r="KQ786" s="53"/>
      <c r="KR786" s="53"/>
      <c r="KS786" s="53"/>
      <c r="KT786" s="53"/>
      <c r="KU786" s="53"/>
      <c r="KV786" s="53"/>
      <c r="KW786" s="53"/>
      <c r="KX786" s="53"/>
      <c r="KY786" s="53"/>
      <c r="KZ786" s="53"/>
      <c r="LA786" s="53"/>
      <c r="LB786" s="53"/>
      <c r="LC786" s="53"/>
      <c r="LD786" s="53"/>
      <c r="LE786" s="53"/>
      <c r="LF786" s="53"/>
      <c r="LG786" s="53"/>
      <c r="LH786" s="53"/>
      <c r="LI786" s="53"/>
      <c r="LJ786" s="53"/>
      <c r="LK786" s="53"/>
      <c r="LL786" s="53"/>
      <c r="LM786" s="53"/>
      <c r="LN786" s="53"/>
      <c r="LO786" s="53"/>
      <c r="LP786" s="53"/>
      <c r="LQ786" s="53"/>
      <c r="LR786" s="53"/>
      <c r="LS786" s="53"/>
      <c r="LT786" s="53"/>
      <c r="LU786" s="53"/>
      <c r="LV786" s="53"/>
      <c r="LW786" s="53"/>
      <c r="LX786" s="53"/>
      <c r="LY786" s="53"/>
      <c r="LZ786" s="53"/>
      <c r="MA786" s="53"/>
      <c r="MB786" s="53"/>
      <c r="MC786" s="53"/>
      <c r="MD786" s="53"/>
      <c r="ME786" s="53"/>
      <c r="MF786" s="53"/>
      <c r="MG786" s="53"/>
      <c r="MH786" s="53"/>
      <c r="MI786" s="53"/>
      <c r="MJ786" s="53"/>
      <c r="MK786" s="53"/>
      <c r="ML786" s="53"/>
      <c r="MM786" s="53"/>
      <c r="MN786" s="53"/>
      <c r="MO786" s="53"/>
      <c r="MP786" s="53"/>
      <c r="MQ786" s="53"/>
      <c r="MR786" s="53"/>
      <c r="MS786" s="53"/>
      <c r="MT786" s="53"/>
      <c r="MU786" s="53"/>
      <c r="MV786" s="53"/>
      <c r="MW786" s="53"/>
      <c r="MX786" s="53"/>
      <c r="MY786" s="53"/>
      <c r="MZ786" s="53"/>
      <c r="NA786" s="53"/>
      <c r="NB786" s="53"/>
      <c r="NC786" s="53"/>
      <c r="ND786" s="53"/>
      <c r="NE786" s="53"/>
      <c r="NF786" s="53"/>
      <c r="NG786" s="53"/>
      <c r="NH786" s="53"/>
      <c r="NI786" s="53"/>
      <c r="NJ786" s="53"/>
      <c r="NK786" s="53"/>
      <c r="NL786" s="53"/>
      <c r="NM786" s="53"/>
      <c r="NN786" s="53"/>
      <c r="NO786" s="53"/>
      <c r="NP786" s="53"/>
      <c r="NQ786" s="53"/>
      <c r="NR786" s="53"/>
      <c r="NS786" s="53"/>
      <c r="NT786" s="53"/>
      <c r="NU786" s="53"/>
      <c r="NV786" s="53"/>
      <c r="NW786" s="53"/>
      <c r="NX786" s="53"/>
      <c r="NY786" s="53"/>
      <c r="NZ786" s="53"/>
      <c r="OA786" s="53"/>
      <c r="OB786" s="53"/>
      <c r="OC786" s="53"/>
      <c r="OD786" s="53"/>
      <c r="OE786" s="53"/>
      <c r="OF786" s="53"/>
      <c r="OG786" s="53"/>
      <c r="OH786" s="53"/>
      <c r="OI786" s="53"/>
      <c r="OJ786" s="53"/>
      <c r="OK786" s="53"/>
      <c r="OL786" s="53"/>
      <c r="OM786" s="53"/>
      <c r="ON786" s="53"/>
      <c r="OO786" s="53"/>
      <c r="OP786" s="53"/>
      <c r="OQ786" s="53"/>
      <c r="OR786" s="53"/>
      <c r="OS786" s="53"/>
      <c r="OT786" s="53"/>
      <c r="OU786" s="53"/>
      <c r="OV786" s="53"/>
      <c r="OW786" s="53"/>
      <c r="OX786" s="53"/>
      <c r="OY786" s="53"/>
      <c r="OZ786" s="53"/>
      <c r="PA786" s="53"/>
      <c r="PB786" s="53"/>
      <c r="PC786" s="53"/>
      <c r="PD786" s="53"/>
      <c r="PE786" s="53"/>
      <c r="PF786" s="53"/>
      <c r="PG786" s="53"/>
      <c r="PH786" s="53"/>
      <c r="PI786" s="53"/>
      <c r="PJ786" s="53"/>
      <c r="PK786" s="53"/>
      <c r="PL786" s="53"/>
      <c r="PM786" s="53"/>
      <c r="PN786" s="53"/>
      <c r="PO786" s="53"/>
      <c r="PP786" s="53"/>
      <c r="PQ786" s="53"/>
      <c r="PR786" s="53"/>
      <c r="PS786" s="53"/>
      <c r="PT786" s="53"/>
      <c r="PU786" s="53"/>
      <c r="PV786" s="53"/>
      <c r="PW786" s="53"/>
      <c r="PX786" s="53"/>
      <c r="PY786" s="53"/>
      <c r="PZ786" s="53"/>
      <c r="QA786" s="53"/>
      <c r="QB786" s="53"/>
      <c r="QC786" s="53"/>
      <c r="QD786" s="53"/>
      <c r="QE786" s="53"/>
      <c r="QF786" s="53"/>
      <c r="QG786" s="53"/>
      <c r="QH786" s="53"/>
      <c r="QI786" s="53"/>
      <c r="QJ786" s="53"/>
      <c r="QK786" s="53"/>
      <c r="QL786" s="53"/>
      <c r="QM786" s="53"/>
      <c r="QN786" s="53"/>
      <c r="QO786" s="53"/>
      <c r="QP786" s="53"/>
      <c r="QQ786" s="53"/>
      <c r="QR786" s="53"/>
      <c r="QS786" s="53"/>
      <c r="QT786" s="53"/>
      <c r="QU786" s="53"/>
      <c r="QV786" s="53"/>
      <c r="QW786" s="53"/>
      <c r="QX786" s="53"/>
      <c r="QY786" s="53"/>
      <c r="QZ786" s="53"/>
      <c r="RA786" s="53"/>
      <c r="RB786" s="53"/>
      <c r="RC786" s="53"/>
      <c r="RD786" s="53"/>
      <c r="RE786" s="53"/>
      <c r="RF786" s="53"/>
      <c r="RG786" s="53"/>
      <c r="RH786" s="53"/>
      <c r="RI786" s="53"/>
      <c r="RJ786" s="53"/>
      <c r="RK786" s="53"/>
      <c r="RL786" s="53"/>
      <c r="RM786" s="53"/>
      <c r="RN786" s="53"/>
      <c r="RO786" s="53"/>
      <c r="RP786" s="53"/>
      <c r="RQ786" s="53"/>
      <c r="RR786" s="53"/>
      <c r="RS786" s="53"/>
      <c r="RT786" s="53"/>
      <c r="RU786" s="53"/>
      <c r="RV786" s="53"/>
      <c r="RW786" s="53"/>
      <c r="RX786" s="53"/>
      <c r="RY786" s="53"/>
      <c r="RZ786" s="53"/>
      <c r="SA786" s="53"/>
      <c r="SB786" s="53"/>
      <c r="SC786" s="53"/>
      <c r="SD786" s="53"/>
      <c r="SE786" s="53"/>
      <c r="SF786" s="53"/>
      <c r="SG786" s="53"/>
      <c r="SH786" s="53"/>
      <c r="SI786" s="53"/>
      <c r="SJ786" s="53"/>
      <c r="SK786" s="53"/>
      <c r="SL786" s="53"/>
      <c r="SM786" s="53"/>
      <c r="SN786" s="53"/>
      <c r="SO786" s="53"/>
      <c r="SP786" s="53"/>
      <c r="SQ786" s="53"/>
      <c r="SR786" s="53"/>
      <c r="SS786" s="53"/>
      <c r="ST786" s="53"/>
      <c r="SU786" s="53"/>
      <c r="SV786" s="53"/>
      <c r="SW786" s="53"/>
      <c r="SX786" s="53"/>
      <c r="SY786" s="53"/>
      <c r="SZ786" s="53"/>
      <c r="TA786" s="53"/>
      <c r="TB786" s="53"/>
      <c r="TC786" s="53"/>
      <c r="TD786" s="53"/>
      <c r="TE786" s="53"/>
      <c r="TF786" s="53"/>
      <c r="TG786" s="53"/>
      <c r="TH786" s="53"/>
      <c r="TI786" s="53"/>
      <c r="TJ786" s="53"/>
      <c r="TK786" s="53"/>
      <c r="TL786" s="53"/>
      <c r="TM786" s="53"/>
      <c r="TN786" s="53"/>
      <c r="TO786" s="53"/>
      <c r="TP786" s="53"/>
      <c r="TQ786" s="53"/>
      <c r="TR786" s="53"/>
      <c r="TS786" s="53"/>
      <c r="TT786" s="53"/>
      <c r="TU786" s="53"/>
      <c r="TV786" s="53"/>
      <c r="TW786" s="53"/>
      <c r="TX786" s="53"/>
      <c r="TY786" s="53"/>
      <c r="TZ786" s="53"/>
      <c r="UA786" s="53"/>
      <c r="UB786" s="53"/>
      <c r="UC786" s="53"/>
      <c r="UD786" s="53"/>
      <c r="UE786" s="53"/>
      <c r="UF786" s="53"/>
      <c r="UG786" s="53"/>
    </row>
    <row r="787" spans="12:553" s="19" customFormat="1" ht="15.75" customHeight="1" x14ac:dyDescent="0.2">
      <c r="L787" s="66"/>
      <c r="M787" s="66"/>
      <c r="N787" s="52"/>
      <c r="O787" s="53"/>
      <c r="P787" s="53"/>
      <c r="Q787" s="53"/>
      <c r="R787" s="53"/>
      <c r="S787" s="53"/>
      <c r="T787" s="53"/>
      <c r="U787" s="53"/>
      <c r="V787" s="53"/>
      <c r="W787" s="53"/>
      <c r="X787" s="53"/>
      <c r="Y787" s="53"/>
      <c r="Z787" s="53"/>
      <c r="AA787" s="53"/>
      <c r="AB787" s="53"/>
      <c r="AC787" s="53"/>
      <c r="AD787" s="53"/>
      <c r="AE787" s="53"/>
      <c r="AF787" s="53"/>
      <c r="AG787" s="53"/>
      <c r="AH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c r="BM787" s="53"/>
      <c r="BN787" s="53"/>
      <c r="BO787" s="53"/>
      <c r="BP787" s="53"/>
      <c r="BQ787" s="53"/>
      <c r="BR787" s="53"/>
      <c r="BS787" s="53"/>
      <c r="BT787" s="53"/>
      <c r="BU787" s="53"/>
      <c r="BV787" s="53"/>
      <c r="BW787" s="53"/>
      <c r="BX787" s="53"/>
      <c r="BY787" s="53"/>
      <c r="BZ787" s="53"/>
      <c r="CA787" s="53"/>
      <c r="CB787" s="53"/>
      <c r="CC787" s="53"/>
      <c r="CD787" s="53"/>
      <c r="CE787" s="53"/>
      <c r="CF787" s="53"/>
      <c r="CG787" s="53"/>
      <c r="CH787" s="53"/>
      <c r="CI787" s="53"/>
      <c r="CJ787" s="53"/>
      <c r="CK787" s="53"/>
      <c r="CL787" s="53"/>
      <c r="CM787" s="53"/>
      <c r="CN787" s="53"/>
      <c r="CO787" s="53"/>
      <c r="CP787" s="53"/>
      <c r="CQ787" s="53"/>
      <c r="CR787" s="53"/>
      <c r="CS787" s="53"/>
      <c r="CT787" s="53"/>
      <c r="CU787" s="53"/>
      <c r="CV787" s="53"/>
      <c r="CW787" s="53"/>
      <c r="CX787" s="53"/>
      <c r="CY787" s="53"/>
      <c r="CZ787" s="53"/>
      <c r="DA787" s="53"/>
      <c r="DB787" s="53"/>
      <c r="DC787" s="53"/>
      <c r="DD787" s="53"/>
      <c r="DE787" s="53"/>
      <c r="DF787" s="53"/>
      <c r="DG787" s="53"/>
      <c r="DH787" s="53"/>
      <c r="DI787" s="53"/>
      <c r="DJ787" s="53"/>
      <c r="DK787" s="53"/>
      <c r="DL787" s="53"/>
      <c r="DM787" s="53"/>
      <c r="DN787" s="53"/>
      <c r="DO787" s="53"/>
      <c r="DP787" s="53"/>
      <c r="DQ787" s="53"/>
      <c r="DR787" s="53"/>
      <c r="DS787" s="53"/>
      <c r="DT787" s="53"/>
      <c r="DU787" s="53"/>
      <c r="DV787" s="53"/>
      <c r="DW787" s="53"/>
      <c r="DX787" s="53"/>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3"/>
      <c r="FK787" s="53"/>
      <c r="FL787" s="53"/>
      <c r="FM787" s="53"/>
      <c r="FN787" s="53"/>
      <c r="FO787" s="53"/>
      <c r="FP787" s="53"/>
      <c r="FQ787" s="53"/>
      <c r="FR787" s="53"/>
      <c r="FS787" s="53"/>
      <c r="FT787" s="53"/>
      <c r="FU787" s="53"/>
      <c r="FV787" s="53"/>
      <c r="FW787" s="53"/>
      <c r="FX787" s="53"/>
      <c r="FY787" s="53"/>
      <c r="FZ787" s="53"/>
      <c r="GA787" s="53"/>
      <c r="GB787" s="53"/>
      <c r="GC787" s="53"/>
      <c r="GD787" s="53"/>
      <c r="GE787" s="53"/>
      <c r="GF787" s="53"/>
      <c r="GG787" s="53"/>
      <c r="GH787" s="53"/>
      <c r="GI787" s="53"/>
      <c r="GJ787" s="53"/>
      <c r="GK787" s="53"/>
      <c r="GL787" s="53"/>
      <c r="GM787" s="53"/>
      <c r="GN787" s="53"/>
      <c r="GO787" s="53"/>
      <c r="GP787" s="53"/>
      <c r="GQ787" s="53"/>
      <c r="GR787" s="53"/>
      <c r="GS787" s="53"/>
      <c r="GT787" s="53"/>
      <c r="GU787" s="53"/>
      <c r="GV787" s="53"/>
      <c r="GW787" s="53"/>
      <c r="GX787" s="53"/>
      <c r="GY787" s="53"/>
      <c r="GZ787" s="53"/>
      <c r="HA787" s="53"/>
      <c r="HB787" s="53"/>
      <c r="HC787" s="53"/>
      <c r="HD787" s="53"/>
      <c r="HE787" s="53"/>
      <c r="HF787" s="53"/>
      <c r="HG787" s="53"/>
      <c r="HH787" s="53"/>
      <c r="HI787" s="53"/>
      <c r="HJ787" s="53"/>
      <c r="HK787" s="53"/>
      <c r="HL787" s="53"/>
      <c r="HM787" s="53"/>
      <c r="HN787" s="53"/>
      <c r="HO787" s="53"/>
      <c r="HP787" s="53"/>
      <c r="HQ787" s="53"/>
      <c r="HR787" s="53"/>
      <c r="HS787" s="53"/>
      <c r="HT787" s="53"/>
      <c r="HU787" s="53"/>
      <c r="HV787" s="53"/>
      <c r="HW787" s="53"/>
      <c r="HX787" s="53"/>
      <c r="HY787" s="53"/>
      <c r="HZ787" s="53"/>
      <c r="IA787" s="53"/>
      <c r="IB787" s="53"/>
      <c r="IC787" s="53"/>
      <c r="ID787" s="53"/>
      <c r="IE787" s="53"/>
      <c r="IF787" s="53"/>
      <c r="IG787" s="53"/>
      <c r="IH787" s="53"/>
      <c r="II787" s="53"/>
      <c r="IJ787" s="53"/>
      <c r="IK787" s="53"/>
      <c r="IL787" s="53"/>
      <c r="IM787" s="53"/>
      <c r="IN787" s="53"/>
      <c r="IO787" s="53"/>
      <c r="IP787" s="53"/>
      <c r="IQ787" s="53"/>
      <c r="IR787" s="53"/>
      <c r="IS787" s="53"/>
      <c r="IT787" s="53"/>
      <c r="IU787" s="53"/>
      <c r="IV787" s="53"/>
      <c r="IW787" s="53"/>
      <c r="IX787" s="53"/>
      <c r="IY787" s="53"/>
      <c r="IZ787" s="53"/>
      <c r="JA787" s="53"/>
      <c r="JB787" s="53"/>
      <c r="JC787" s="53"/>
      <c r="JD787" s="53"/>
      <c r="JE787" s="53"/>
      <c r="JF787" s="53"/>
      <c r="JG787" s="53"/>
      <c r="JH787" s="53"/>
      <c r="JI787" s="53"/>
      <c r="JJ787" s="53"/>
      <c r="JK787" s="53"/>
      <c r="JL787" s="53"/>
      <c r="JM787" s="53"/>
      <c r="JN787" s="53"/>
      <c r="JO787" s="53"/>
      <c r="JP787" s="53"/>
      <c r="JQ787" s="53"/>
      <c r="JR787" s="53"/>
      <c r="JS787" s="53"/>
      <c r="JT787" s="53"/>
      <c r="JU787" s="53"/>
      <c r="JV787" s="53"/>
      <c r="JW787" s="53"/>
      <c r="JX787" s="53"/>
      <c r="JY787" s="53"/>
      <c r="JZ787" s="53"/>
      <c r="KA787" s="53"/>
      <c r="KB787" s="53"/>
      <c r="KC787" s="53"/>
      <c r="KD787" s="53"/>
      <c r="KE787" s="53"/>
      <c r="KF787" s="53"/>
      <c r="KG787" s="53"/>
      <c r="KH787" s="53"/>
      <c r="KI787" s="53"/>
      <c r="KJ787" s="53"/>
      <c r="KK787" s="53"/>
      <c r="KL787" s="53"/>
      <c r="KM787" s="53"/>
      <c r="KN787" s="53"/>
      <c r="KO787" s="53"/>
      <c r="KP787" s="53"/>
      <c r="KQ787" s="53"/>
      <c r="KR787" s="53"/>
      <c r="KS787" s="53"/>
      <c r="KT787" s="53"/>
      <c r="KU787" s="53"/>
      <c r="KV787" s="53"/>
      <c r="KW787" s="53"/>
      <c r="KX787" s="53"/>
      <c r="KY787" s="53"/>
      <c r="KZ787" s="53"/>
      <c r="LA787" s="53"/>
      <c r="LB787" s="53"/>
      <c r="LC787" s="53"/>
      <c r="LD787" s="53"/>
      <c r="LE787" s="53"/>
      <c r="LF787" s="53"/>
      <c r="LG787" s="53"/>
      <c r="LH787" s="53"/>
      <c r="LI787" s="53"/>
      <c r="LJ787" s="53"/>
      <c r="LK787" s="53"/>
      <c r="LL787" s="53"/>
      <c r="LM787" s="53"/>
      <c r="LN787" s="53"/>
      <c r="LO787" s="53"/>
      <c r="LP787" s="53"/>
      <c r="LQ787" s="53"/>
      <c r="LR787" s="53"/>
      <c r="LS787" s="53"/>
      <c r="LT787" s="53"/>
      <c r="LU787" s="53"/>
      <c r="LV787" s="53"/>
      <c r="LW787" s="53"/>
      <c r="LX787" s="53"/>
      <c r="LY787" s="53"/>
      <c r="LZ787" s="53"/>
      <c r="MA787" s="53"/>
      <c r="MB787" s="53"/>
      <c r="MC787" s="53"/>
      <c r="MD787" s="53"/>
      <c r="ME787" s="53"/>
      <c r="MF787" s="53"/>
      <c r="MG787" s="53"/>
      <c r="MH787" s="53"/>
      <c r="MI787" s="53"/>
      <c r="MJ787" s="53"/>
      <c r="MK787" s="53"/>
      <c r="ML787" s="53"/>
      <c r="MM787" s="53"/>
      <c r="MN787" s="53"/>
      <c r="MO787" s="53"/>
      <c r="MP787" s="53"/>
      <c r="MQ787" s="53"/>
      <c r="MR787" s="53"/>
      <c r="MS787" s="53"/>
      <c r="MT787" s="53"/>
      <c r="MU787" s="53"/>
      <c r="MV787" s="53"/>
      <c r="MW787" s="53"/>
      <c r="MX787" s="53"/>
      <c r="MY787" s="53"/>
      <c r="MZ787" s="53"/>
      <c r="NA787" s="53"/>
      <c r="NB787" s="53"/>
      <c r="NC787" s="53"/>
      <c r="ND787" s="53"/>
      <c r="NE787" s="53"/>
      <c r="NF787" s="53"/>
      <c r="NG787" s="53"/>
      <c r="NH787" s="53"/>
      <c r="NI787" s="53"/>
      <c r="NJ787" s="53"/>
      <c r="NK787" s="53"/>
      <c r="NL787" s="53"/>
      <c r="NM787" s="53"/>
      <c r="NN787" s="53"/>
      <c r="NO787" s="53"/>
      <c r="NP787" s="53"/>
      <c r="NQ787" s="53"/>
      <c r="NR787" s="53"/>
      <c r="NS787" s="53"/>
      <c r="NT787" s="53"/>
      <c r="NU787" s="53"/>
      <c r="NV787" s="53"/>
      <c r="NW787" s="53"/>
      <c r="NX787" s="53"/>
      <c r="NY787" s="53"/>
      <c r="NZ787" s="53"/>
      <c r="OA787" s="53"/>
      <c r="OB787" s="53"/>
      <c r="OC787" s="53"/>
      <c r="OD787" s="53"/>
      <c r="OE787" s="53"/>
      <c r="OF787" s="53"/>
      <c r="OG787" s="53"/>
      <c r="OH787" s="53"/>
      <c r="OI787" s="53"/>
      <c r="OJ787" s="53"/>
      <c r="OK787" s="53"/>
      <c r="OL787" s="53"/>
      <c r="OM787" s="53"/>
      <c r="ON787" s="53"/>
      <c r="OO787" s="53"/>
      <c r="OP787" s="53"/>
      <c r="OQ787" s="53"/>
      <c r="OR787" s="53"/>
      <c r="OS787" s="53"/>
      <c r="OT787" s="53"/>
      <c r="OU787" s="53"/>
      <c r="OV787" s="53"/>
      <c r="OW787" s="53"/>
      <c r="OX787" s="53"/>
      <c r="OY787" s="53"/>
      <c r="OZ787" s="53"/>
      <c r="PA787" s="53"/>
      <c r="PB787" s="53"/>
      <c r="PC787" s="53"/>
      <c r="PD787" s="53"/>
      <c r="PE787" s="53"/>
      <c r="PF787" s="53"/>
      <c r="PG787" s="53"/>
      <c r="PH787" s="53"/>
      <c r="PI787" s="53"/>
      <c r="PJ787" s="53"/>
      <c r="PK787" s="53"/>
      <c r="PL787" s="53"/>
      <c r="PM787" s="53"/>
      <c r="PN787" s="53"/>
      <c r="PO787" s="53"/>
      <c r="PP787" s="53"/>
      <c r="PQ787" s="53"/>
      <c r="PR787" s="53"/>
      <c r="PS787" s="53"/>
      <c r="PT787" s="53"/>
      <c r="PU787" s="53"/>
      <c r="PV787" s="53"/>
      <c r="PW787" s="53"/>
      <c r="PX787" s="53"/>
      <c r="PY787" s="53"/>
      <c r="PZ787" s="53"/>
      <c r="QA787" s="53"/>
      <c r="QB787" s="53"/>
      <c r="QC787" s="53"/>
      <c r="QD787" s="53"/>
      <c r="QE787" s="53"/>
      <c r="QF787" s="53"/>
      <c r="QG787" s="53"/>
      <c r="QH787" s="53"/>
      <c r="QI787" s="53"/>
      <c r="QJ787" s="53"/>
      <c r="QK787" s="53"/>
      <c r="QL787" s="53"/>
      <c r="QM787" s="53"/>
      <c r="QN787" s="53"/>
      <c r="QO787" s="53"/>
      <c r="QP787" s="53"/>
      <c r="QQ787" s="53"/>
      <c r="QR787" s="53"/>
      <c r="QS787" s="53"/>
      <c r="QT787" s="53"/>
      <c r="QU787" s="53"/>
      <c r="QV787" s="53"/>
      <c r="QW787" s="53"/>
      <c r="QX787" s="53"/>
      <c r="QY787" s="53"/>
      <c r="QZ787" s="53"/>
      <c r="RA787" s="53"/>
      <c r="RB787" s="53"/>
      <c r="RC787" s="53"/>
      <c r="RD787" s="53"/>
      <c r="RE787" s="53"/>
      <c r="RF787" s="53"/>
      <c r="RG787" s="53"/>
      <c r="RH787" s="53"/>
      <c r="RI787" s="53"/>
      <c r="RJ787" s="53"/>
      <c r="RK787" s="53"/>
      <c r="RL787" s="53"/>
      <c r="RM787" s="53"/>
      <c r="RN787" s="53"/>
      <c r="RO787" s="53"/>
      <c r="RP787" s="53"/>
      <c r="RQ787" s="53"/>
      <c r="RR787" s="53"/>
      <c r="RS787" s="53"/>
      <c r="RT787" s="53"/>
      <c r="RU787" s="53"/>
      <c r="RV787" s="53"/>
      <c r="RW787" s="53"/>
      <c r="RX787" s="53"/>
      <c r="RY787" s="53"/>
      <c r="RZ787" s="53"/>
      <c r="SA787" s="53"/>
      <c r="SB787" s="53"/>
      <c r="SC787" s="53"/>
      <c r="SD787" s="53"/>
      <c r="SE787" s="53"/>
      <c r="SF787" s="53"/>
      <c r="SG787" s="53"/>
      <c r="SH787" s="53"/>
      <c r="SI787" s="53"/>
      <c r="SJ787" s="53"/>
      <c r="SK787" s="53"/>
      <c r="SL787" s="53"/>
      <c r="SM787" s="53"/>
      <c r="SN787" s="53"/>
      <c r="SO787" s="53"/>
      <c r="SP787" s="53"/>
      <c r="SQ787" s="53"/>
      <c r="SR787" s="53"/>
      <c r="SS787" s="53"/>
      <c r="ST787" s="53"/>
      <c r="SU787" s="53"/>
      <c r="SV787" s="53"/>
      <c r="SW787" s="53"/>
      <c r="SX787" s="53"/>
      <c r="SY787" s="53"/>
      <c r="SZ787" s="53"/>
      <c r="TA787" s="53"/>
      <c r="TB787" s="53"/>
      <c r="TC787" s="53"/>
      <c r="TD787" s="53"/>
      <c r="TE787" s="53"/>
      <c r="TF787" s="53"/>
      <c r="TG787" s="53"/>
      <c r="TH787" s="53"/>
      <c r="TI787" s="53"/>
      <c r="TJ787" s="53"/>
      <c r="TK787" s="53"/>
      <c r="TL787" s="53"/>
      <c r="TM787" s="53"/>
      <c r="TN787" s="53"/>
      <c r="TO787" s="53"/>
      <c r="TP787" s="53"/>
      <c r="TQ787" s="53"/>
      <c r="TR787" s="53"/>
      <c r="TS787" s="53"/>
      <c r="TT787" s="53"/>
      <c r="TU787" s="53"/>
      <c r="TV787" s="53"/>
      <c r="TW787" s="53"/>
      <c r="TX787" s="53"/>
      <c r="TY787" s="53"/>
      <c r="TZ787" s="53"/>
      <c r="UA787" s="53"/>
      <c r="UB787" s="53"/>
      <c r="UC787" s="53"/>
      <c r="UD787" s="53"/>
      <c r="UE787" s="53"/>
      <c r="UF787" s="53"/>
      <c r="UG787" s="53"/>
    </row>
    <row r="788" spans="12:553" s="19" customFormat="1" ht="15.75" customHeight="1" x14ac:dyDescent="0.2">
      <c r="L788" s="66"/>
      <c r="M788" s="66"/>
      <c r="N788" s="52"/>
      <c r="O788" s="53"/>
      <c r="P788" s="53"/>
      <c r="Q788" s="53"/>
      <c r="R788" s="53"/>
      <c r="S788" s="53"/>
      <c r="T788" s="53"/>
      <c r="U788" s="53"/>
      <c r="V788" s="53"/>
      <c r="W788" s="53"/>
      <c r="X788" s="53"/>
      <c r="Y788" s="53"/>
      <c r="Z788" s="53"/>
      <c r="AA788" s="53"/>
      <c r="AB788" s="53"/>
      <c r="AC788" s="53"/>
      <c r="AD788" s="53"/>
      <c r="AE788" s="53"/>
      <c r="AF788" s="53"/>
      <c r="AG788" s="53"/>
      <c r="AH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c r="BM788" s="53"/>
      <c r="BN788" s="53"/>
      <c r="BO788" s="53"/>
      <c r="BP788" s="53"/>
      <c r="BQ788" s="53"/>
      <c r="BR788" s="53"/>
      <c r="BS788" s="53"/>
      <c r="BT788" s="53"/>
      <c r="BU788" s="53"/>
      <c r="BV788" s="53"/>
      <c r="BW788" s="53"/>
      <c r="BX788" s="53"/>
      <c r="BY788" s="53"/>
      <c r="BZ788" s="53"/>
      <c r="CA788" s="53"/>
      <c r="CB788" s="53"/>
      <c r="CC788" s="53"/>
      <c r="CD788" s="53"/>
      <c r="CE788" s="53"/>
      <c r="CF788" s="53"/>
      <c r="CG788" s="53"/>
      <c r="CH788" s="53"/>
      <c r="CI788" s="53"/>
      <c r="CJ788" s="53"/>
      <c r="CK788" s="53"/>
      <c r="CL788" s="53"/>
      <c r="CM788" s="53"/>
      <c r="CN788" s="53"/>
      <c r="CO788" s="53"/>
      <c r="CP788" s="53"/>
      <c r="CQ788" s="53"/>
      <c r="CR788" s="53"/>
      <c r="CS788" s="53"/>
      <c r="CT788" s="53"/>
      <c r="CU788" s="53"/>
      <c r="CV788" s="53"/>
      <c r="CW788" s="53"/>
      <c r="CX788" s="53"/>
      <c r="CY788" s="53"/>
      <c r="CZ788" s="53"/>
      <c r="DA788" s="53"/>
      <c r="DB788" s="53"/>
      <c r="DC788" s="53"/>
      <c r="DD788" s="53"/>
      <c r="DE788" s="53"/>
      <c r="DF788" s="53"/>
      <c r="DG788" s="53"/>
      <c r="DH788" s="53"/>
      <c r="DI788" s="53"/>
      <c r="DJ788" s="53"/>
      <c r="DK788" s="53"/>
      <c r="DL788" s="53"/>
      <c r="DM788" s="53"/>
      <c r="DN788" s="53"/>
      <c r="DO788" s="53"/>
      <c r="DP788" s="53"/>
      <c r="DQ788" s="53"/>
      <c r="DR788" s="53"/>
      <c r="DS788" s="53"/>
      <c r="DT788" s="53"/>
      <c r="DU788" s="53"/>
      <c r="DV788" s="53"/>
      <c r="DW788" s="53"/>
      <c r="DX788" s="53"/>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3"/>
      <c r="FK788" s="53"/>
      <c r="FL788" s="53"/>
      <c r="FM788" s="53"/>
      <c r="FN788" s="53"/>
      <c r="FO788" s="53"/>
      <c r="FP788" s="53"/>
      <c r="FQ788" s="53"/>
      <c r="FR788" s="53"/>
      <c r="FS788" s="53"/>
      <c r="FT788" s="53"/>
      <c r="FU788" s="53"/>
      <c r="FV788" s="53"/>
      <c r="FW788" s="53"/>
      <c r="FX788" s="53"/>
      <c r="FY788" s="53"/>
      <c r="FZ788" s="53"/>
      <c r="GA788" s="53"/>
      <c r="GB788" s="53"/>
      <c r="GC788" s="53"/>
      <c r="GD788" s="53"/>
      <c r="GE788" s="53"/>
      <c r="GF788" s="53"/>
      <c r="GG788" s="53"/>
      <c r="GH788" s="53"/>
      <c r="GI788" s="53"/>
      <c r="GJ788" s="53"/>
      <c r="GK788" s="53"/>
      <c r="GL788" s="53"/>
      <c r="GM788" s="53"/>
      <c r="GN788" s="53"/>
      <c r="GO788" s="53"/>
      <c r="GP788" s="53"/>
      <c r="GQ788" s="53"/>
      <c r="GR788" s="53"/>
      <c r="GS788" s="53"/>
      <c r="GT788" s="53"/>
      <c r="GU788" s="53"/>
      <c r="GV788" s="53"/>
      <c r="GW788" s="53"/>
      <c r="GX788" s="53"/>
      <c r="GY788" s="53"/>
      <c r="GZ788" s="53"/>
      <c r="HA788" s="53"/>
      <c r="HB788" s="53"/>
      <c r="HC788" s="53"/>
      <c r="HD788" s="53"/>
      <c r="HE788" s="53"/>
      <c r="HF788" s="53"/>
      <c r="HG788" s="53"/>
      <c r="HH788" s="53"/>
      <c r="HI788" s="53"/>
      <c r="HJ788" s="53"/>
      <c r="HK788" s="53"/>
      <c r="HL788" s="53"/>
      <c r="HM788" s="53"/>
      <c r="HN788" s="53"/>
      <c r="HO788" s="53"/>
      <c r="HP788" s="53"/>
      <c r="HQ788" s="53"/>
      <c r="HR788" s="53"/>
      <c r="HS788" s="53"/>
      <c r="HT788" s="53"/>
      <c r="HU788" s="53"/>
      <c r="HV788" s="53"/>
      <c r="HW788" s="53"/>
      <c r="HX788" s="53"/>
      <c r="HY788" s="53"/>
      <c r="HZ788" s="53"/>
      <c r="IA788" s="53"/>
      <c r="IB788" s="53"/>
      <c r="IC788" s="53"/>
      <c r="ID788" s="53"/>
      <c r="IE788" s="53"/>
      <c r="IF788" s="53"/>
      <c r="IG788" s="53"/>
      <c r="IH788" s="53"/>
      <c r="II788" s="53"/>
      <c r="IJ788" s="53"/>
      <c r="IK788" s="53"/>
      <c r="IL788" s="53"/>
      <c r="IM788" s="53"/>
      <c r="IN788" s="53"/>
      <c r="IO788" s="53"/>
      <c r="IP788" s="53"/>
      <c r="IQ788" s="53"/>
      <c r="IR788" s="53"/>
      <c r="IS788" s="53"/>
      <c r="IT788" s="53"/>
      <c r="IU788" s="53"/>
      <c r="IV788" s="53"/>
      <c r="IW788" s="53"/>
      <c r="IX788" s="53"/>
      <c r="IY788" s="53"/>
      <c r="IZ788" s="53"/>
      <c r="JA788" s="53"/>
      <c r="JB788" s="53"/>
      <c r="JC788" s="53"/>
      <c r="JD788" s="53"/>
      <c r="JE788" s="53"/>
      <c r="JF788" s="53"/>
      <c r="JG788" s="53"/>
      <c r="JH788" s="53"/>
      <c r="JI788" s="53"/>
      <c r="JJ788" s="53"/>
      <c r="JK788" s="53"/>
      <c r="JL788" s="53"/>
      <c r="JM788" s="53"/>
      <c r="JN788" s="53"/>
      <c r="JO788" s="53"/>
      <c r="JP788" s="53"/>
      <c r="JQ788" s="53"/>
      <c r="JR788" s="53"/>
      <c r="JS788" s="53"/>
      <c r="JT788" s="53"/>
      <c r="JU788" s="53"/>
      <c r="JV788" s="53"/>
      <c r="JW788" s="53"/>
      <c r="JX788" s="53"/>
      <c r="JY788" s="53"/>
      <c r="JZ788" s="53"/>
      <c r="KA788" s="53"/>
      <c r="KB788" s="53"/>
      <c r="KC788" s="53"/>
      <c r="KD788" s="53"/>
      <c r="KE788" s="53"/>
      <c r="KF788" s="53"/>
      <c r="KG788" s="53"/>
      <c r="KH788" s="53"/>
      <c r="KI788" s="53"/>
      <c r="KJ788" s="53"/>
      <c r="KK788" s="53"/>
      <c r="KL788" s="53"/>
      <c r="KM788" s="53"/>
      <c r="KN788" s="53"/>
      <c r="KO788" s="53"/>
      <c r="KP788" s="53"/>
      <c r="KQ788" s="53"/>
      <c r="KR788" s="53"/>
      <c r="KS788" s="53"/>
      <c r="KT788" s="53"/>
      <c r="KU788" s="53"/>
      <c r="KV788" s="53"/>
      <c r="KW788" s="53"/>
      <c r="KX788" s="53"/>
      <c r="KY788" s="53"/>
      <c r="KZ788" s="53"/>
      <c r="LA788" s="53"/>
      <c r="LB788" s="53"/>
      <c r="LC788" s="53"/>
      <c r="LD788" s="53"/>
      <c r="LE788" s="53"/>
      <c r="LF788" s="53"/>
      <c r="LG788" s="53"/>
      <c r="LH788" s="53"/>
      <c r="LI788" s="53"/>
      <c r="LJ788" s="53"/>
      <c r="LK788" s="53"/>
      <c r="LL788" s="53"/>
      <c r="LM788" s="53"/>
      <c r="LN788" s="53"/>
      <c r="LO788" s="53"/>
      <c r="LP788" s="53"/>
      <c r="LQ788" s="53"/>
      <c r="LR788" s="53"/>
      <c r="LS788" s="53"/>
      <c r="LT788" s="53"/>
      <c r="LU788" s="53"/>
      <c r="LV788" s="53"/>
      <c r="LW788" s="53"/>
      <c r="LX788" s="53"/>
      <c r="LY788" s="53"/>
      <c r="LZ788" s="53"/>
      <c r="MA788" s="53"/>
      <c r="MB788" s="53"/>
      <c r="MC788" s="53"/>
      <c r="MD788" s="53"/>
      <c r="ME788" s="53"/>
      <c r="MF788" s="53"/>
      <c r="MG788" s="53"/>
      <c r="MH788" s="53"/>
      <c r="MI788" s="53"/>
      <c r="MJ788" s="53"/>
      <c r="MK788" s="53"/>
      <c r="ML788" s="53"/>
      <c r="MM788" s="53"/>
      <c r="MN788" s="53"/>
      <c r="MO788" s="53"/>
      <c r="MP788" s="53"/>
      <c r="MQ788" s="53"/>
      <c r="MR788" s="53"/>
      <c r="MS788" s="53"/>
      <c r="MT788" s="53"/>
      <c r="MU788" s="53"/>
      <c r="MV788" s="53"/>
      <c r="MW788" s="53"/>
      <c r="MX788" s="53"/>
      <c r="MY788" s="53"/>
      <c r="MZ788" s="53"/>
      <c r="NA788" s="53"/>
      <c r="NB788" s="53"/>
      <c r="NC788" s="53"/>
      <c r="ND788" s="53"/>
      <c r="NE788" s="53"/>
      <c r="NF788" s="53"/>
      <c r="NG788" s="53"/>
      <c r="NH788" s="53"/>
      <c r="NI788" s="53"/>
      <c r="NJ788" s="53"/>
      <c r="NK788" s="53"/>
      <c r="NL788" s="53"/>
      <c r="NM788" s="53"/>
      <c r="NN788" s="53"/>
      <c r="NO788" s="53"/>
      <c r="NP788" s="53"/>
      <c r="NQ788" s="53"/>
      <c r="NR788" s="53"/>
      <c r="NS788" s="53"/>
      <c r="NT788" s="53"/>
      <c r="NU788" s="53"/>
      <c r="NV788" s="53"/>
      <c r="NW788" s="53"/>
      <c r="NX788" s="53"/>
      <c r="NY788" s="53"/>
      <c r="NZ788" s="53"/>
      <c r="OA788" s="53"/>
      <c r="OB788" s="53"/>
      <c r="OC788" s="53"/>
      <c r="OD788" s="53"/>
      <c r="OE788" s="53"/>
      <c r="OF788" s="53"/>
      <c r="OG788" s="53"/>
      <c r="OH788" s="53"/>
      <c r="OI788" s="53"/>
      <c r="OJ788" s="53"/>
      <c r="OK788" s="53"/>
      <c r="OL788" s="53"/>
      <c r="OM788" s="53"/>
      <c r="ON788" s="53"/>
      <c r="OO788" s="53"/>
      <c r="OP788" s="53"/>
      <c r="OQ788" s="53"/>
      <c r="OR788" s="53"/>
      <c r="OS788" s="53"/>
      <c r="OT788" s="53"/>
      <c r="OU788" s="53"/>
      <c r="OV788" s="53"/>
      <c r="OW788" s="53"/>
      <c r="OX788" s="53"/>
      <c r="OY788" s="53"/>
      <c r="OZ788" s="53"/>
      <c r="PA788" s="53"/>
      <c r="PB788" s="53"/>
      <c r="PC788" s="53"/>
      <c r="PD788" s="53"/>
      <c r="PE788" s="53"/>
      <c r="PF788" s="53"/>
      <c r="PG788" s="53"/>
      <c r="PH788" s="53"/>
      <c r="PI788" s="53"/>
      <c r="PJ788" s="53"/>
      <c r="PK788" s="53"/>
      <c r="PL788" s="53"/>
      <c r="PM788" s="53"/>
      <c r="PN788" s="53"/>
      <c r="PO788" s="53"/>
      <c r="PP788" s="53"/>
      <c r="PQ788" s="53"/>
      <c r="PR788" s="53"/>
      <c r="PS788" s="53"/>
      <c r="PT788" s="53"/>
      <c r="PU788" s="53"/>
      <c r="PV788" s="53"/>
      <c r="PW788" s="53"/>
      <c r="PX788" s="53"/>
      <c r="PY788" s="53"/>
      <c r="PZ788" s="53"/>
      <c r="QA788" s="53"/>
      <c r="QB788" s="53"/>
      <c r="QC788" s="53"/>
      <c r="QD788" s="53"/>
      <c r="QE788" s="53"/>
      <c r="QF788" s="53"/>
      <c r="QG788" s="53"/>
      <c r="QH788" s="53"/>
      <c r="QI788" s="53"/>
      <c r="QJ788" s="53"/>
      <c r="QK788" s="53"/>
      <c r="QL788" s="53"/>
      <c r="QM788" s="53"/>
      <c r="QN788" s="53"/>
      <c r="QO788" s="53"/>
      <c r="QP788" s="53"/>
      <c r="QQ788" s="53"/>
      <c r="QR788" s="53"/>
      <c r="QS788" s="53"/>
      <c r="QT788" s="53"/>
      <c r="QU788" s="53"/>
      <c r="QV788" s="53"/>
      <c r="QW788" s="53"/>
      <c r="QX788" s="53"/>
      <c r="QY788" s="53"/>
      <c r="QZ788" s="53"/>
      <c r="RA788" s="53"/>
      <c r="RB788" s="53"/>
      <c r="RC788" s="53"/>
      <c r="RD788" s="53"/>
      <c r="RE788" s="53"/>
      <c r="RF788" s="53"/>
      <c r="RG788" s="53"/>
      <c r="RH788" s="53"/>
      <c r="RI788" s="53"/>
      <c r="RJ788" s="53"/>
      <c r="RK788" s="53"/>
      <c r="RL788" s="53"/>
      <c r="RM788" s="53"/>
      <c r="RN788" s="53"/>
      <c r="RO788" s="53"/>
      <c r="RP788" s="53"/>
      <c r="RQ788" s="53"/>
      <c r="RR788" s="53"/>
      <c r="RS788" s="53"/>
      <c r="RT788" s="53"/>
      <c r="RU788" s="53"/>
      <c r="RV788" s="53"/>
      <c r="RW788" s="53"/>
      <c r="RX788" s="53"/>
      <c r="RY788" s="53"/>
      <c r="RZ788" s="53"/>
      <c r="SA788" s="53"/>
      <c r="SB788" s="53"/>
      <c r="SC788" s="53"/>
      <c r="SD788" s="53"/>
      <c r="SE788" s="53"/>
      <c r="SF788" s="53"/>
      <c r="SG788" s="53"/>
      <c r="SH788" s="53"/>
      <c r="SI788" s="53"/>
      <c r="SJ788" s="53"/>
      <c r="SK788" s="53"/>
      <c r="SL788" s="53"/>
      <c r="SM788" s="53"/>
      <c r="SN788" s="53"/>
      <c r="SO788" s="53"/>
      <c r="SP788" s="53"/>
      <c r="SQ788" s="53"/>
      <c r="SR788" s="53"/>
      <c r="SS788" s="53"/>
      <c r="ST788" s="53"/>
      <c r="SU788" s="53"/>
      <c r="SV788" s="53"/>
      <c r="SW788" s="53"/>
      <c r="SX788" s="53"/>
      <c r="SY788" s="53"/>
      <c r="SZ788" s="53"/>
      <c r="TA788" s="53"/>
      <c r="TB788" s="53"/>
      <c r="TC788" s="53"/>
      <c r="TD788" s="53"/>
      <c r="TE788" s="53"/>
      <c r="TF788" s="53"/>
      <c r="TG788" s="53"/>
      <c r="TH788" s="53"/>
      <c r="TI788" s="53"/>
      <c r="TJ788" s="53"/>
      <c r="TK788" s="53"/>
      <c r="TL788" s="53"/>
      <c r="TM788" s="53"/>
      <c r="TN788" s="53"/>
      <c r="TO788" s="53"/>
      <c r="TP788" s="53"/>
      <c r="TQ788" s="53"/>
      <c r="TR788" s="53"/>
      <c r="TS788" s="53"/>
      <c r="TT788" s="53"/>
      <c r="TU788" s="53"/>
      <c r="TV788" s="53"/>
      <c r="TW788" s="53"/>
      <c r="TX788" s="53"/>
      <c r="TY788" s="53"/>
      <c r="TZ788" s="53"/>
      <c r="UA788" s="53"/>
      <c r="UB788" s="53"/>
      <c r="UC788" s="53"/>
      <c r="UD788" s="53"/>
      <c r="UE788" s="53"/>
      <c r="UF788" s="53"/>
      <c r="UG788" s="53"/>
    </row>
    <row r="789" spans="12:553" s="19" customFormat="1" ht="15.75" customHeight="1" x14ac:dyDescent="0.2">
      <c r="L789" s="66"/>
      <c r="M789" s="66"/>
      <c r="N789" s="52"/>
      <c r="O789" s="53"/>
      <c r="P789" s="53"/>
      <c r="Q789" s="53"/>
      <c r="R789" s="53"/>
      <c r="S789" s="53"/>
      <c r="T789" s="53"/>
      <c r="U789" s="53"/>
      <c r="V789" s="53"/>
      <c r="W789" s="53"/>
      <c r="X789" s="53"/>
      <c r="Y789" s="53"/>
      <c r="Z789" s="53"/>
      <c r="AA789" s="53"/>
      <c r="AB789" s="53"/>
      <c r="AC789" s="53"/>
      <c r="AD789" s="53"/>
      <c r="AE789" s="53"/>
      <c r="AF789" s="53"/>
      <c r="AG789" s="53"/>
      <c r="AH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c r="BM789" s="53"/>
      <c r="BN789" s="53"/>
      <c r="BO789" s="53"/>
      <c r="BP789" s="53"/>
      <c r="BQ789" s="53"/>
      <c r="BR789" s="53"/>
      <c r="BS789" s="53"/>
      <c r="BT789" s="53"/>
      <c r="BU789" s="53"/>
      <c r="BV789" s="53"/>
      <c r="BW789" s="53"/>
      <c r="BX789" s="53"/>
      <c r="BY789" s="53"/>
      <c r="BZ789" s="53"/>
      <c r="CA789" s="53"/>
      <c r="CB789" s="53"/>
      <c r="CC789" s="53"/>
      <c r="CD789" s="53"/>
      <c r="CE789" s="53"/>
      <c r="CF789" s="53"/>
      <c r="CG789" s="53"/>
      <c r="CH789" s="53"/>
      <c r="CI789" s="53"/>
      <c r="CJ789" s="53"/>
      <c r="CK789" s="53"/>
      <c r="CL789" s="53"/>
      <c r="CM789" s="53"/>
      <c r="CN789" s="53"/>
      <c r="CO789" s="53"/>
      <c r="CP789" s="53"/>
      <c r="CQ789" s="53"/>
      <c r="CR789" s="53"/>
      <c r="CS789" s="53"/>
      <c r="CT789" s="53"/>
      <c r="CU789" s="53"/>
      <c r="CV789" s="53"/>
      <c r="CW789" s="53"/>
      <c r="CX789" s="53"/>
      <c r="CY789" s="53"/>
      <c r="CZ789" s="53"/>
      <c r="DA789" s="53"/>
      <c r="DB789" s="53"/>
      <c r="DC789" s="53"/>
      <c r="DD789" s="53"/>
      <c r="DE789" s="53"/>
      <c r="DF789" s="53"/>
      <c r="DG789" s="53"/>
      <c r="DH789" s="53"/>
      <c r="DI789" s="53"/>
      <c r="DJ789" s="53"/>
      <c r="DK789" s="53"/>
      <c r="DL789" s="53"/>
      <c r="DM789" s="53"/>
      <c r="DN789" s="53"/>
      <c r="DO789" s="53"/>
      <c r="DP789" s="53"/>
      <c r="DQ789" s="53"/>
      <c r="DR789" s="53"/>
      <c r="DS789" s="53"/>
      <c r="DT789" s="53"/>
      <c r="DU789" s="53"/>
      <c r="DV789" s="53"/>
      <c r="DW789" s="53"/>
      <c r="DX789" s="53"/>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3"/>
      <c r="FK789" s="53"/>
      <c r="FL789" s="53"/>
      <c r="FM789" s="53"/>
      <c r="FN789" s="53"/>
      <c r="FO789" s="53"/>
      <c r="FP789" s="53"/>
      <c r="FQ789" s="53"/>
      <c r="FR789" s="53"/>
      <c r="FS789" s="53"/>
      <c r="FT789" s="53"/>
      <c r="FU789" s="53"/>
      <c r="FV789" s="53"/>
      <c r="FW789" s="53"/>
      <c r="FX789" s="53"/>
      <c r="FY789" s="53"/>
      <c r="FZ789" s="53"/>
      <c r="GA789" s="53"/>
      <c r="GB789" s="53"/>
      <c r="GC789" s="53"/>
      <c r="GD789" s="53"/>
      <c r="GE789" s="53"/>
      <c r="GF789" s="53"/>
      <c r="GG789" s="53"/>
      <c r="GH789" s="53"/>
      <c r="GI789" s="53"/>
      <c r="GJ789" s="53"/>
      <c r="GK789" s="53"/>
      <c r="GL789" s="53"/>
      <c r="GM789" s="53"/>
      <c r="GN789" s="53"/>
      <c r="GO789" s="53"/>
      <c r="GP789" s="53"/>
      <c r="GQ789" s="53"/>
      <c r="GR789" s="53"/>
      <c r="GS789" s="53"/>
      <c r="GT789" s="53"/>
      <c r="GU789" s="53"/>
      <c r="GV789" s="53"/>
      <c r="GW789" s="53"/>
      <c r="GX789" s="53"/>
      <c r="GY789" s="53"/>
      <c r="GZ789" s="53"/>
      <c r="HA789" s="53"/>
      <c r="HB789" s="53"/>
      <c r="HC789" s="53"/>
      <c r="HD789" s="53"/>
      <c r="HE789" s="53"/>
      <c r="HF789" s="53"/>
      <c r="HG789" s="53"/>
      <c r="HH789" s="53"/>
      <c r="HI789" s="53"/>
      <c r="HJ789" s="53"/>
      <c r="HK789" s="53"/>
      <c r="HL789" s="53"/>
      <c r="HM789" s="53"/>
      <c r="HN789" s="53"/>
      <c r="HO789" s="53"/>
      <c r="HP789" s="53"/>
      <c r="HQ789" s="53"/>
      <c r="HR789" s="53"/>
      <c r="HS789" s="53"/>
      <c r="HT789" s="53"/>
      <c r="HU789" s="53"/>
      <c r="HV789" s="53"/>
      <c r="HW789" s="53"/>
      <c r="HX789" s="53"/>
      <c r="HY789" s="53"/>
      <c r="HZ789" s="53"/>
      <c r="IA789" s="53"/>
      <c r="IB789" s="53"/>
      <c r="IC789" s="53"/>
      <c r="ID789" s="53"/>
      <c r="IE789" s="53"/>
      <c r="IF789" s="53"/>
      <c r="IG789" s="53"/>
      <c r="IH789" s="53"/>
      <c r="II789" s="53"/>
      <c r="IJ789" s="53"/>
      <c r="IK789" s="53"/>
      <c r="IL789" s="53"/>
      <c r="IM789" s="53"/>
      <c r="IN789" s="53"/>
      <c r="IO789" s="53"/>
      <c r="IP789" s="53"/>
      <c r="IQ789" s="53"/>
      <c r="IR789" s="53"/>
      <c r="IS789" s="53"/>
      <c r="IT789" s="53"/>
      <c r="IU789" s="53"/>
      <c r="IV789" s="53"/>
      <c r="IW789" s="53"/>
      <c r="IX789" s="53"/>
      <c r="IY789" s="53"/>
      <c r="IZ789" s="53"/>
      <c r="JA789" s="53"/>
      <c r="JB789" s="53"/>
      <c r="JC789" s="53"/>
      <c r="JD789" s="53"/>
      <c r="JE789" s="53"/>
      <c r="JF789" s="53"/>
      <c r="JG789" s="53"/>
      <c r="JH789" s="53"/>
      <c r="JI789" s="53"/>
      <c r="JJ789" s="53"/>
      <c r="JK789" s="53"/>
      <c r="JL789" s="53"/>
      <c r="JM789" s="53"/>
      <c r="JN789" s="53"/>
      <c r="JO789" s="53"/>
      <c r="JP789" s="53"/>
      <c r="JQ789" s="53"/>
      <c r="JR789" s="53"/>
      <c r="JS789" s="53"/>
      <c r="JT789" s="53"/>
      <c r="JU789" s="53"/>
      <c r="JV789" s="53"/>
      <c r="JW789" s="53"/>
      <c r="JX789" s="53"/>
      <c r="JY789" s="53"/>
      <c r="JZ789" s="53"/>
      <c r="KA789" s="53"/>
      <c r="KB789" s="53"/>
      <c r="KC789" s="53"/>
      <c r="KD789" s="53"/>
      <c r="KE789" s="53"/>
      <c r="KF789" s="53"/>
      <c r="KG789" s="53"/>
      <c r="KH789" s="53"/>
      <c r="KI789" s="53"/>
      <c r="KJ789" s="53"/>
      <c r="KK789" s="53"/>
      <c r="KL789" s="53"/>
      <c r="KM789" s="53"/>
      <c r="KN789" s="53"/>
      <c r="KO789" s="53"/>
      <c r="KP789" s="53"/>
      <c r="KQ789" s="53"/>
      <c r="KR789" s="53"/>
      <c r="KS789" s="53"/>
      <c r="KT789" s="53"/>
      <c r="KU789" s="53"/>
      <c r="KV789" s="53"/>
      <c r="KW789" s="53"/>
      <c r="KX789" s="53"/>
      <c r="KY789" s="53"/>
      <c r="KZ789" s="53"/>
      <c r="LA789" s="53"/>
      <c r="LB789" s="53"/>
      <c r="LC789" s="53"/>
      <c r="LD789" s="53"/>
      <c r="LE789" s="53"/>
      <c r="LF789" s="53"/>
      <c r="LG789" s="53"/>
      <c r="LH789" s="53"/>
      <c r="LI789" s="53"/>
      <c r="LJ789" s="53"/>
      <c r="LK789" s="53"/>
      <c r="LL789" s="53"/>
      <c r="LM789" s="53"/>
      <c r="LN789" s="53"/>
      <c r="LO789" s="53"/>
      <c r="LP789" s="53"/>
      <c r="LQ789" s="53"/>
      <c r="LR789" s="53"/>
      <c r="LS789" s="53"/>
      <c r="LT789" s="53"/>
      <c r="LU789" s="53"/>
      <c r="LV789" s="53"/>
      <c r="LW789" s="53"/>
      <c r="LX789" s="53"/>
      <c r="LY789" s="53"/>
      <c r="LZ789" s="53"/>
      <c r="MA789" s="53"/>
      <c r="MB789" s="53"/>
      <c r="MC789" s="53"/>
      <c r="MD789" s="53"/>
      <c r="ME789" s="53"/>
      <c r="MF789" s="53"/>
      <c r="MG789" s="53"/>
      <c r="MH789" s="53"/>
      <c r="MI789" s="53"/>
      <c r="MJ789" s="53"/>
      <c r="MK789" s="53"/>
      <c r="ML789" s="53"/>
      <c r="MM789" s="53"/>
      <c r="MN789" s="53"/>
      <c r="MO789" s="53"/>
      <c r="MP789" s="53"/>
      <c r="MQ789" s="53"/>
      <c r="MR789" s="53"/>
      <c r="MS789" s="53"/>
      <c r="MT789" s="53"/>
      <c r="MU789" s="53"/>
      <c r="MV789" s="53"/>
      <c r="MW789" s="53"/>
      <c r="MX789" s="53"/>
      <c r="MY789" s="53"/>
      <c r="MZ789" s="53"/>
      <c r="NA789" s="53"/>
      <c r="NB789" s="53"/>
      <c r="NC789" s="53"/>
      <c r="ND789" s="53"/>
      <c r="NE789" s="53"/>
      <c r="NF789" s="53"/>
      <c r="NG789" s="53"/>
      <c r="NH789" s="53"/>
      <c r="NI789" s="53"/>
      <c r="NJ789" s="53"/>
      <c r="NK789" s="53"/>
      <c r="NL789" s="53"/>
      <c r="NM789" s="53"/>
      <c r="NN789" s="53"/>
      <c r="NO789" s="53"/>
      <c r="NP789" s="53"/>
      <c r="NQ789" s="53"/>
      <c r="NR789" s="53"/>
      <c r="NS789" s="53"/>
      <c r="NT789" s="53"/>
      <c r="NU789" s="53"/>
      <c r="NV789" s="53"/>
      <c r="NW789" s="53"/>
      <c r="NX789" s="53"/>
      <c r="NY789" s="53"/>
      <c r="NZ789" s="53"/>
      <c r="OA789" s="53"/>
      <c r="OB789" s="53"/>
      <c r="OC789" s="53"/>
      <c r="OD789" s="53"/>
      <c r="OE789" s="53"/>
      <c r="OF789" s="53"/>
      <c r="OG789" s="53"/>
      <c r="OH789" s="53"/>
      <c r="OI789" s="53"/>
      <c r="OJ789" s="53"/>
      <c r="OK789" s="53"/>
      <c r="OL789" s="53"/>
      <c r="OM789" s="53"/>
      <c r="ON789" s="53"/>
      <c r="OO789" s="53"/>
      <c r="OP789" s="53"/>
      <c r="OQ789" s="53"/>
      <c r="OR789" s="53"/>
      <c r="OS789" s="53"/>
      <c r="OT789" s="53"/>
      <c r="OU789" s="53"/>
      <c r="OV789" s="53"/>
      <c r="OW789" s="53"/>
      <c r="OX789" s="53"/>
      <c r="OY789" s="53"/>
      <c r="OZ789" s="53"/>
      <c r="PA789" s="53"/>
      <c r="PB789" s="53"/>
      <c r="PC789" s="53"/>
      <c r="PD789" s="53"/>
      <c r="PE789" s="53"/>
      <c r="PF789" s="53"/>
      <c r="PG789" s="53"/>
      <c r="PH789" s="53"/>
      <c r="PI789" s="53"/>
      <c r="PJ789" s="53"/>
      <c r="PK789" s="53"/>
      <c r="PL789" s="53"/>
      <c r="PM789" s="53"/>
      <c r="PN789" s="53"/>
      <c r="PO789" s="53"/>
      <c r="PP789" s="53"/>
      <c r="PQ789" s="53"/>
      <c r="PR789" s="53"/>
      <c r="PS789" s="53"/>
      <c r="PT789" s="53"/>
      <c r="PU789" s="53"/>
      <c r="PV789" s="53"/>
      <c r="PW789" s="53"/>
      <c r="PX789" s="53"/>
      <c r="PY789" s="53"/>
      <c r="PZ789" s="53"/>
      <c r="QA789" s="53"/>
      <c r="QB789" s="53"/>
      <c r="QC789" s="53"/>
      <c r="QD789" s="53"/>
      <c r="QE789" s="53"/>
      <c r="QF789" s="53"/>
      <c r="QG789" s="53"/>
      <c r="QH789" s="53"/>
      <c r="QI789" s="53"/>
      <c r="QJ789" s="53"/>
      <c r="QK789" s="53"/>
      <c r="QL789" s="53"/>
      <c r="QM789" s="53"/>
      <c r="QN789" s="53"/>
      <c r="QO789" s="53"/>
      <c r="QP789" s="53"/>
      <c r="QQ789" s="53"/>
      <c r="QR789" s="53"/>
      <c r="QS789" s="53"/>
      <c r="QT789" s="53"/>
      <c r="QU789" s="53"/>
      <c r="QV789" s="53"/>
      <c r="QW789" s="53"/>
      <c r="QX789" s="53"/>
      <c r="QY789" s="53"/>
      <c r="QZ789" s="53"/>
      <c r="RA789" s="53"/>
      <c r="RB789" s="53"/>
      <c r="RC789" s="53"/>
      <c r="RD789" s="53"/>
      <c r="RE789" s="53"/>
      <c r="RF789" s="53"/>
      <c r="RG789" s="53"/>
      <c r="RH789" s="53"/>
      <c r="RI789" s="53"/>
      <c r="RJ789" s="53"/>
      <c r="RK789" s="53"/>
      <c r="RL789" s="53"/>
      <c r="RM789" s="53"/>
      <c r="RN789" s="53"/>
      <c r="RO789" s="53"/>
      <c r="RP789" s="53"/>
      <c r="RQ789" s="53"/>
      <c r="RR789" s="53"/>
      <c r="RS789" s="53"/>
      <c r="RT789" s="53"/>
      <c r="RU789" s="53"/>
      <c r="RV789" s="53"/>
      <c r="RW789" s="53"/>
      <c r="RX789" s="53"/>
      <c r="RY789" s="53"/>
      <c r="RZ789" s="53"/>
      <c r="SA789" s="53"/>
      <c r="SB789" s="53"/>
      <c r="SC789" s="53"/>
      <c r="SD789" s="53"/>
      <c r="SE789" s="53"/>
      <c r="SF789" s="53"/>
      <c r="SG789" s="53"/>
      <c r="SH789" s="53"/>
      <c r="SI789" s="53"/>
      <c r="SJ789" s="53"/>
      <c r="SK789" s="53"/>
      <c r="SL789" s="53"/>
      <c r="SM789" s="53"/>
      <c r="SN789" s="53"/>
      <c r="SO789" s="53"/>
      <c r="SP789" s="53"/>
      <c r="SQ789" s="53"/>
      <c r="SR789" s="53"/>
      <c r="SS789" s="53"/>
      <c r="ST789" s="53"/>
      <c r="SU789" s="53"/>
      <c r="SV789" s="53"/>
      <c r="SW789" s="53"/>
      <c r="SX789" s="53"/>
      <c r="SY789" s="53"/>
      <c r="SZ789" s="53"/>
      <c r="TA789" s="53"/>
      <c r="TB789" s="53"/>
      <c r="TC789" s="53"/>
      <c r="TD789" s="53"/>
      <c r="TE789" s="53"/>
      <c r="TF789" s="53"/>
      <c r="TG789" s="53"/>
      <c r="TH789" s="53"/>
      <c r="TI789" s="53"/>
      <c r="TJ789" s="53"/>
      <c r="TK789" s="53"/>
      <c r="TL789" s="53"/>
      <c r="TM789" s="53"/>
      <c r="TN789" s="53"/>
      <c r="TO789" s="53"/>
      <c r="TP789" s="53"/>
      <c r="TQ789" s="53"/>
      <c r="TR789" s="53"/>
      <c r="TS789" s="53"/>
      <c r="TT789" s="53"/>
      <c r="TU789" s="53"/>
      <c r="TV789" s="53"/>
      <c r="TW789" s="53"/>
      <c r="TX789" s="53"/>
      <c r="TY789" s="53"/>
      <c r="TZ789" s="53"/>
      <c r="UA789" s="53"/>
      <c r="UB789" s="53"/>
      <c r="UC789" s="53"/>
      <c r="UD789" s="53"/>
      <c r="UE789" s="53"/>
      <c r="UF789" s="53"/>
      <c r="UG789" s="53"/>
    </row>
    <row r="790" spans="12:553" s="19" customFormat="1" ht="15.75" customHeight="1" x14ac:dyDescent="0.2">
      <c r="L790" s="66"/>
      <c r="M790" s="66"/>
      <c r="N790" s="52"/>
      <c r="O790" s="53"/>
      <c r="P790" s="53"/>
      <c r="Q790" s="53"/>
      <c r="R790" s="53"/>
      <c r="S790" s="53"/>
      <c r="T790" s="53"/>
      <c r="U790" s="53"/>
      <c r="V790" s="53"/>
      <c r="W790" s="53"/>
      <c r="X790" s="53"/>
      <c r="Y790" s="53"/>
      <c r="Z790" s="53"/>
      <c r="AA790" s="53"/>
      <c r="AB790" s="53"/>
      <c r="AC790" s="53"/>
      <c r="AD790" s="53"/>
      <c r="AE790" s="53"/>
      <c r="AF790" s="53"/>
      <c r="AG790" s="53"/>
      <c r="AH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c r="BM790" s="53"/>
      <c r="BN790" s="53"/>
      <c r="BO790" s="53"/>
      <c r="BP790" s="53"/>
      <c r="BQ790" s="53"/>
      <c r="BR790" s="53"/>
      <c r="BS790" s="53"/>
      <c r="BT790" s="53"/>
      <c r="BU790" s="53"/>
      <c r="BV790" s="53"/>
      <c r="BW790" s="53"/>
      <c r="BX790" s="53"/>
      <c r="BY790" s="53"/>
      <c r="BZ790" s="53"/>
      <c r="CA790" s="53"/>
      <c r="CB790" s="53"/>
      <c r="CC790" s="53"/>
      <c r="CD790" s="53"/>
      <c r="CE790" s="53"/>
      <c r="CF790" s="53"/>
      <c r="CG790" s="53"/>
      <c r="CH790" s="53"/>
      <c r="CI790" s="53"/>
      <c r="CJ790" s="53"/>
      <c r="CK790" s="53"/>
      <c r="CL790" s="53"/>
      <c r="CM790" s="53"/>
      <c r="CN790" s="53"/>
      <c r="CO790" s="53"/>
      <c r="CP790" s="53"/>
      <c r="CQ790" s="53"/>
      <c r="CR790" s="53"/>
      <c r="CS790" s="53"/>
      <c r="CT790" s="53"/>
      <c r="CU790" s="53"/>
      <c r="CV790" s="53"/>
      <c r="CW790" s="53"/>
      <c r="CX790" s="53"/>
      <c r="CY790" s="53"/>
      <c r="CZ790" s="53"/>
      <c r="DA790" s="53"/>
      <c r="DB790" s="53"/>
      <c r="DC790" s="53"/>
      <c r="DD790" s="53"/>
      <c r="DE790" s="53"/>
      <c r="DF790" s="53"/>
      <c r="DG790" s="53"/>
      <c r="DH790" s="53"/>
      <c r="DI790" s="53"/>
      <c r="DJ790" s="53"/>
      <c r="DK790" s="53"/>
      <c r="DL790" s="53"/>
      <c r="DM790" s="53"/>
      <c r="DN790" s="53"/>
      <c r="DO790" s="53"/>
      <c r="DP790" s="53"/>
      <c r="DQ790" s="53"/>
      <c r="DR790" s="53"/>
      <c r="DS790" s="53"/>
      <c r="DT790" s="53"/>
      <c r="DU790" s="53"/>
      <c r="DV790" s="53"/>
      <c r="DW790" s="53"/>
      <c r="DX790" s="53"/>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3"/>
      <c r="FK790" s="53"/>
      <c r="FL790" s="53"/>
      <c r="FM790" s="53"/>
      <c r="FN790" s="53"/>
      <c r="FO790" s="53"/>
      <c r="FP790" s="53"/>
      <c r="FQ790" s="53"/>
      <c r="FR790" s="53"/>
      <c r="FS790" s="53"/>
      <c r="FT790" s="53"/>
      <c r="FU790" s="53"/>
      <c r="FV790" s="53"/>
      <c r="FW790" s="53"/>
      <c r="FX790" s="53"/>
      <c r="FY790" s="53"/>
      <c r="FZ790" s="53"/>
      <c r="GA790" s="53"/>
      <c r="GB790" s="53"/>
      <c r="GC790" s="53"/>
      <c r="GD790" s="53"/>
      <c r="GE790" s="53"/>
      <c r="GF790" s="53"/>
      <c r="GG790" s="53"/>
      <c r="GH790" s="53"/>
      <c r="GI790" s="53"/>
      <c r="GJ790" s="53"/>
      <c r="GK790" s="53"/>
      <c r="GL790" s="53"/>
      <c r="GM790" s="53"/>
      <c r="GN790" s="53"/>
      <c r="GO790" s="53"/>
      <c r="GP790" s="53"/>
      <c r="GQ790" s="53"/>
      <c r="GR790" s="53"/>
      <c r="GS790" s="53"/>
      <c r="GT790" s="53"/>
      <c r="GU790" s="53"/>
      <c r="GV790" s="53"/>
      <c r="GW790" s="53"/>
      <c r="GX790" s="53"/>
      <c r="GY790" s="53"/>
      <c r="GZ790" s="53"/>
      <c r="HA790" s="53"/>
      <c r="HB790" s="53"/>
      <c r="HC790" s="53"/>
      <c r="HD790" s="53"/>
      <c r="HE790" s="53"/>
      <c r="HF790" s="53"/>
      <c r="HG790" s="53"/>
      <c r="HH790" s="53"/>
      <c r="HI790" s="53"/>
      <c r="HJ790" s="53"/>
      <c r="HK790" s="53"/>
      <c r="HL790" s="53"/>
      <c r="HM790" s="53"/>
      <c r="HN790" s="53"/>
      <c r="HO790" s="53"/>
      <c r="HP790" s="53"/>
      <c r="HQ790" s="53"/>
      <c r="HR790" s="53"/>
      <c r="HS790" s="53"/>
      <c r="HT790" s="53"/>
      <c r="HU790" s="53"/>
      <c r="HV790" s="53"/>
      <c r="HW790" s="53"/>
      <c r="HX790" s="53"/>
      <c r="HY790" s="53"/>
      <c r="HZ790" s="53"/>
      <c r="IA790" s="53"/>
      <c r="IB790" s="53"/>
      <c r="IC790" s="53"/>
      <c r="ID790" s="53"/>
      <c r="IE790" s="53"/>
      <c r="IF790" s="53"/>
      <c r="IG790" s="53"/>
      <c r="IH790" s="53"/>
      <c r="II790" s="53"/>
      <c r="IJ790" s="53"/>
      <c r="IK790" s="53"/>
      <c r="IL790" s="53"/>
      <c r="IM790" s="53"/>
      <c r="IN790" s="53"/>
      <c r="IO790" s="53"/>
      <c r="IP790" s="53"/>
      <c r="IQ790" s="53"/>
      <c r="IR790" s="53"/>
      <c r="IS790" s="53"/>
      <c r="IT790" s="53"/>
      <c r="IU790" s="53"/>
      <c r="IV790" s="53"/>
      <c r="IW790" s="53"/>
      <c r="IX790" s="53"/>
      <c r="IY790" s="53"/>
      <c r="IZ790" s="53"/>
      <c r="JA790" s="53"/>
      <c r="JB790" s="53"/>
      <c r="JC790" s="53"/>
      <c r="JD790" s="53"/>
      <c r="JE790" s="53"/>
      <c r="JF790" s="53"/>
      <c r="JG790" s="53"/>
      <c r="JH790" s="53"/>
      <c r="JI790" s="53"/>
      <c r="JJ790" s="53"/>
      <c r="JK790" s="53"/>
      <c r="JL790" s="53"/>
      <c r="JM790" s="53"/>
      <c r="JN790" s="53"/>
      <c r="JO790" s="53"/>
      <c r="JP790" s="53"/>
      <c r="JQ790" s="53"/>
      <c r="JR790" s="53"/>
      <c r="JS790" s="53"/>
      <c r="JT790" s="53"/>
      <c r="JU790" s="53"/>
      <c r="JV790" s="53"/>
      <c r="JW790" s="53"/>
      <c r="JX790" s="53"/>
      <c r="JY790" s="53"/>
      <c r="JZ790" s="53"/>
      <c r="KA790" s="53"/>
      <c r="KB790" s="53"/>
      <c r="KC790" s="53"/>
      <c r="KD790" s="53"/>
      <c r="KE790" s="53"/>
      <c r="KF790" s="53"/>
      <c r="KG790" s="53"/>
      <c r="KH790" s="53"/>
      <c r="KI790" s="53"/>
      <c r="KJ790" s="53"/>
      <c r="KK790" s="53"/>
      <c r="KL790" s="53"/>
      <c r="KM790" s="53"/>
      <c r="KN790" s="53"/>
      <c r="KO790" s="53"/>
      <c r="KP790" s="53"/>
      <c r="KQ790" s="53"/>
      <c r="KR790" s="53"/>
      <c r="KS790" s="53"/>
      <c r="KT790" s="53"/>
      <c r="KU790" s="53"/>
      <c r="KV790" s="53"/>
      <c r="KW790" s="53"/>
      <c r="KX790" s="53"/>
      <c r="KY790" s="53"/>
      <c r="KZ790" s="53"/>
      <c r="LA790" s="53"/>
      <c r="LB790" s="53"/>
      <c r="LC790" s="53"/>
      <c r="LD790" s="53"/>
      <c r="LE790" s="53"/>
      <c r="LF790" s="53"/>
      <c r="LG790" s="53"/>
      <c r="LH790" s="53"/>
      <c r="LI790" s="53"/>
      <c r="LJ790" s="53"/>
      <c r="LK790" s="53"/>
      <c r="LL790" s="53"/>
      <c r="LM790" s="53"/>
      <c r="LN790" s="53"/>
      <c r="LO790" s="53"/>
      <c r="LP790" s="53"/>
      <c r="LQ790" s="53"/>
      <c r="LR790" s="53"/>
      <c r="LS790" s="53"/>
      <c r="LT790" s="53"/>
      <c r="LU790" s="53"/>
      <c r="LV790" s="53"/>
      <c r="LW790" s="53"/>
      <c r="LX790" s="53"/>
      <c r="LY790" s="53"/>
      <c r="LZ790" s="53"/>
      <c r="MA790" s="53"/>
      <c r="MB790" s="53"/>
      <c r="MC790" s="53"/>
      <c r="MD790" s="53"/>
      <c r="ME790" s="53"/>
      <c r="MF790" s="53"/>
      <c r="MG790" s="53"/>
      <c r="MH790" s="53"/>
      <c r="MI790" s="53"/>
      <c r="MJ790" s="53"/>
      <c r="MK790" s="53"/>
      <c r="ML790" s="53"/>
      <c r="MM790" s="53"/>
      <c r="MN790" s="53"/>
      <c r="MO790" s="53"/>
      <c r="MP790" s="53"/>
      <c r="MQ790" s="53"/>
      <c r="MR790" s="53"/>
      <c r="MS790" s="53"/>
      <c r="MT790" s="53"/>
      <c r="MU790" s="53"/>
      <c r="MV790" s="53"/>
      <c r="MW790" s="53"/>
      <c r="MX790" s="53"/>
      <c r="MY790" s="53"/>
      <c r="MZ790" s="53"/>
      <c r="NA790" s="53"/>
      <c r="NB790" s="53"/>
      <c r="NC790" s="53"/>
      <c r="ND790" s="53"/>
      <c r="NE790" s="53"/>
      <c r="NF790" s="53"/>
      <c r="NG790" s="53"/>
      <c r="NH790" s="53"/>
      <c r="NI790" s="53"/>
      <c r="NJ790" s="53"/>
      <c r="NK790" s="53"/>
      <c r="NL790" s="53"/>
      <c r="NM790" s="53"/>
      <c r="NN790" s="53"/>
      <c r="NO790" s="53"/>
      <c r="NP790" s="53"/>
      <c r="NQ790" s="53"/>
      <c r="NR790" s="53"/>
      <c r="NS790" s="53"/>
      <c r="NT790" s="53"/>
      <c r="NU790" s="53"/>
      <c r="NV790" s="53"/>
      <c r="NW790" s="53"/>
      <c r="NX790" s="53"/>
      <c r="NY790" s="53"/>
      <c r="NZ790" s="53"/>
      <c r="OA790" s="53"/>
      <c r="OB790" s="53"/>
      <c r="OC790" s="53"/>
      <c r="OD790" s="53"/>
      <c r="OE790" s="53"/>
      <c r="OF790" s="53"/>
      <c r="OG790" s="53"/>
      <c r="OH790" s="53"/>
      <c r="OI790" s="53"/>
      <c r="OJ790" s="53"/>
      <c r="OK790" s="53"/>
      <c r="OL790" s="53"/>
      <c r="OM790" s="53"/>
      <c r="ON790" s="53"/>
      <c r="OO790" s="53"/>
      <c r="OP790" s="53"/>
      <c r="OQ790" s="53"/>
      <c r="OR790" s="53"/>
      <c r="OS790" s="53"/>
      <c r="OT790" s="53"/>
      <c r="OU790" s="53"/>
      <c r="OV790" s="53"/>
      <c r="OW790" s="53"/>
      <c r="OX790" s="53"/>
      <c r="OY790" s="53"/>
      <c r="OZ790" s="53"/>
      <c r="PA790" s="53"/>
      <c r="PB790" s="53"/>
      <c r="PC790" s="53"/>
      <c r="PD790" s="53"/>
      <c r="PE790" s="53"/>
      <c r="PF790" s="53"/>
      <c r="PG790" s="53"/>
      <c r="PH790" s="53"/>
      <c r="PI790" s="53"/>
      <c r="PJ790" s="53"/>
      <c r="PK790" s="53"/>
      <c r="PL790" s="53"/>
      <c r="PM790" s="53"/>
      <c r="PN790" s="53"/>
      <c r="PO790" s="53"/>
      <c r="PP790" s="53"/>
      <c r="PQ790" s="53"/>
      <c r="PR790" s="53"/>
      <c r="PS790" s="53"/>
      <c r="PT790" s="53"/>
      <c r="PU790" s="53"/>
      <c r="PV790" s="53"/>
      <c r="PW790" s="53"/>
      <c r="PX790" s="53"/>
      <c r="PY790" s="53"/>
      <c r="PZ790" s="53"/>
      <c r="QA790" s="53"/>
      <c r="QB790" s="53"/>
      <c r="QC790" s="53"/>
      <c r="QD790" s="53"/>
      <c r="QE790" s="53"/>
      <c r="QF790" s="53"/>
      <c r="QG790" s="53"/>
      <c r="QH790" s="53"/>
      <c r="QI790" s="53"/>
      <c r="QJ790" s="53"/>
      <c r="QK790" s="53"/>
      <c r="QL790" s="53"/>
      <c r="QM790" s="53"/>
      <c r="QN790" s="53"/>
      <c r="QO790" s="53"/>
      <c r="QP790" s="53"/>
      <c r="QQ790" s="53"/>
      <c r="QR790" s="53"/>
      <c r="QS790" s="53"/>
      <c r="QT790" s="53"/>
      <c r="QU790" s="53"/>
      <c r="QV790" s="53"/>
      <c r="QW790" s="53"/>
      <c r="QX790" s="53"/>
      <c r="QY790" s="53"/>
      <c r="QZ790" s="53"/>
      <c r="RA790" s="53"/>
      <c r="RB790" s="53"/>
      <c r="RC790" s="53"/>
      <c r="RD790" s="53"/>
      <c r="RE790" s="53"/>
      <c r="RF790" s="53"/>
      <c r="RG790" s="53"/>
      <c r="RH790" s="53"/>
      <c r="RI790" s="53"/>
      <c r="RJ790" s="53"/>
      <c r="RK790" s="53"/>
      <c r="RL790" s="53"/>
      <c r="RM790" s="53"/>
      <c r="RN790" s="53"/>
      <c r="RO790" s="53"/>
      <c r="RP790" s="53"/>
      <c r="RQ790" s="53"/>
      <c r="RR790" s="53"/>
      <c r="RS790" s="53"/>
      <c r="RT790" s="53"/>
      <c r="RU790" s="53"/>
      <c r="RV790" s="53"/>
      <c r="RW790" s="53"/>
      <c r="RX790" s="53"/>
      <c r="RY790" s="53"/>
      <c r="RZ790" s="53"/>
      <c r="SA790" s="53"/>
      <c r="SB790" s="53"/>
      <c r="SC790" s="53"/>
      <c r="SD790" s="53"/>
      <c r="SE790" s="53"/>
      <c r="SF790" s="53"/>
      <c r="SG790" s="53"/>
      <c r="SH790" s="53"/>
      <c r="SI790" s="53"/>
      <c r="SJ790" s="53"/>
      <c r="SK790" s="53"/>
      <c r="SL790" s="53"/>
      <c r="SM790" s="53"/>
      <c r="SN790" s="53"/>
      <c r="SO790" s="53"/>
      <c r="SP790" s="53"/>
      <c r="SQ790" s="53"/>
      <c r="SR790" s="53"/>
      <c r="SS790" s="53"/>
      <c r="ST790" s="53"/>
      <c r="SU790" s="53"/>
      <c r="SV790" s="53"/>
      <c r="SW790" s="53"/>
      <c r="SX790" s="53"/>
      <c r="SY790" s="53"/>
      <c r="SZ790" s="53"/>
      <c r="TA790" s="53"/>
      <c r="TB790" s="53"/>
      <c r="TC790" s="53"/>
      <c r="TD790" s="53"/>
      <c r="TE790" s="53"/>
      <c r="TF790" s="53"/>
      <c r="TG790" s="53"/>
      <c r="TH790" s="53"/>
      <c r="TI790" s="53"/>
      <c r="TJ790" s="53"/>
      <c r="TK790" s="53"/>
      <c r="TL790" s="53"/>
      <c r="TM790" s="53"/>
      <c r="TN790" s="53"/>
      <c r="TO790" s="53"/>
      <c r="TP790" s="53"/>
      <c r="TQ790" s="53"/>
      <c r="TR790" s="53"/>
      <c r="TS790" s="53"/>
      <c r="TT790" s="53"/>
      <c r="TU790" s="53"/>
      <c r="TV790" s="53"/>
      <c r="TW790" s="53"/>
      <c r="TX790" s="53"/>
      <c r="TY790" s="53"/>
      <c r="TZ790" s="53"/>
      <c r="UA790" s="53"/>
      <c r="UB790" s="53"/>
      <c r="UC790" s="53"/>
      <c r="UD790" s="53"/>
      <c r="UE790" s="53"/>
      <c r="UF790" s="53"/>
      <c r="UG790" s="53"/>
    </row>
    <row r="791" spans="12:553" s="19" customFormat="1" ht="15.75" customHeight="1" x14ac:dyDescent="0.2">
      <c r="L791" s="66"/>
      <c r="M791" s="66"/>
      <c r="N791" s="52"/>
      <c r="O791" s="53"/>
      <c r="P791" s="53"/>
      <c r="Q791" s="53"/>
      <c r="R791" s="53"/>
      <c r="S791" s="53"/>
      <c r="T791" s="53"/>
      <c r="U791" s="53"/>
      <c r="V791" s="53"/>
      <c r="W791" s="53"/>
      <c r="X791" s="53"/>
      <c r="Y791" s="53"/>
      <c r="Z791" s="53"/>
      <c r="AA791" s="53"/>
      <c r="AB791" s="53"/>
      <c r="AC791" s="53"/>
      <c r="AD791" s="53"/>
      <c r="AE791" s="53"/>
      <c r="AF791" s="53"/>
      <c r="AG791" s="53"/>
      <c r="AH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c r="BM791" s="53"/>
      <c r="BN791" s="53"/>
      <c r="BO791" s="53"/>
      <c r="BP791" s="53"/>
      <c r="BQ791" s="53"/>
      <c r="BR791" s="53"/>
      <c r="BS791" s="53"/>
      <c r="BT791" s="53"/>
      <c r="BU791" s="53"/>
      <c r="BV791" s="53"/>
      <c r="BW791" s="53"/>
      <c r="BX791" s="53"/>
      <c r="BY791" s="53"/>
      <c r="BZ791" s="53"/>
      <c r="CA791" s="53"/>
      <c r="CB791" s="53"/>
      <c r="CC791" s="53"/>
      <c r="CD791" s="53"/>
      <c r="CE791" s="53"/>
      <c r="CF791" s="53"/>
      <c r="CG791" s="53"/>
      <c r="CH791" s="53"/>
      <c r="CI791" s="53"/>
      <c r="CJ791" s="53"/>
      <c r="CK791" s="53"/>
      <c r="CL791" s="53"/>
      <c r="CM791" s="53"/>
      <c r="CN791" s="53"/>
      <c r="CO791" s="53"/>
      <c r="CP791" s="53"/>
      <c r="CQ791" s="53"/>
      <c r="CR791" s="53"/>
      <c r="CS791" s="53"/>
      <c r="CT791" s="53"/>
      <c r="CU791" s="53"/>
      <c r="CV791" s="53"/>
      <c r="CW791" s="53"/>
      <c r="CX791" s="53"/>
      <c r="CY791" s="53"/>
      <c r="CZ791" s="53"/>
      <c r="DA791" s="53"/>
      <c r="DB791" s="53"/>
      <c r="DC791" s="53"/>
      <c r="DD791" s="53"/>
      <c r="DE791" s="53"/>
      <c r="DF791" s="53"/>
      <c r="DG791" s="53"/>
      <c r="DH791" s="53"/>
      <c r="DI791" s="53"/>
      <c r="DJ791" s="53"/>
      <c r="DK791" s="53"/>
      <c r="DL791" s="53"/>
      <c r="DM791" s="53"/>
      <c r="DN791" s="53"/>
      <c r="DO791" s="53"/>
      <c r="DP791" s="53"/>
      <c r="DQ791" s="53"/>
      <c r="DR791" s="53"/>
      <c r="DS791" s="53"/>
      <c r="DT791" s="53"/>
      <c r="DU791" s="53"/>
      <c r="DV791" s="53"/>
      <c r="DW791" s="53"/>
      <c r="DX791" s="53"/>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3"/>
      <c r="FK791" s="53"/>
      <c r="FL791" s="53"/>
      <c r="FM791" s="53"/>
      <c r="FN791" s="53"/>
      <c r="FO791" s="53"/>
      <c r="FP791" s="53"/>
      <c r="FQ791" s="53"/>
      <c r="FR791" s="53"/>
      <c r="FS791" s="53"/>
      <c r="FT791" s="53"/>
      <c r="FU791" s="53"/>
      <c r="FV791" s="53"/>
      <c r="FW791" s="53"/>
      <c r="FX791" s="53"/>
      <c r="FY791" s="53"/>
      <c r="FZ791" s="53"/>
      <c r="GA791" s="53"/>
      <c r="GB791" s="53"/>
      <c r="GC791" s="53"/>
      <c r="GD791" s="53"/>
      <c r="GE791" s="53"/>
      <c r="GF791" s="53"/>
      <c r="GG791" s="53"/>
      <c r="GH791" s="53"/>
      <c r="GI791" s="53"/>
      <c r="GJ791" s="53"/>
      <c r="GK791" s="53"/>
      <c r="GL791" s="53"/>
      <c r="GM791" s="53"/>
      <c r="GN791" s="53"/>
      <c r="GO791" s="53"/>
      <c r="GP791" s="53"/>
      <c r="GQ791" s="53"/>
      <c r="GR791" s="53"/>
      <c r="GS791" s="53"/>
      <c r="GT791" s="53"/>
      <c r="GU791" s="53"/>
      <c r="GV791" s="53"/>
      <c r="GW791" s="53"/>
      <c r="GX791" s="53"/>
      <c r="GY791" s="53"/>
      <c r="GZ791" s="53"/>
      <c r="HA791" s="53"/>
      <c r="HB791" s="53"/>
      <c r="HC791" s="53"/>
      <c r="HD791" s="53"/>
      <c r="HE791" s="53"/>
      <c r="HF791" s="53"/>
      <c r="HG791" s="53"/>
      <c r="HH791" s="53"/>
      <c r="HI791" s="53"/>
      <c r="HJ791" s="53"/>
      <c r="HK791" s="53"/>
      <c r="HL791" s="53"/>
      <c r="HM791" s="53"/>
      <c r="HN791" s="53"/>
      <c r="HO791" s="53"/>
      <c r="HP791" s="53"/>
      <c r="HQ791" s="53"/>
      <c r="HR791" s="53"/>
      <c r="HS791" s="53"/>
      <c r="HT791" s="53"/>
      <c r="HU791" s="53"/>
      <c r="HV791" s="53"/>
      <c r="HW791" s="53"/>
      <c r="HX791" s="53"/>
      <c r="HY791" s="53"/>
      <c r="HZ791" s="53"/>
      <c r="IA791" s="53"/>
      <c r="IB791" s="53"/>
      <c r="IC791" s="53"/>
      <c r="ID791" s="53"/>
      <c r="IE791" s="53"/>
      <c r="IF791" s="53"/>
      <c r="IG791" s="53"/>
      <c r="IH791" s="53"/>
      <c r="II791" s="53"/>
      <c r="IJ791" s="53"/>
      <c r="IK791" s="53"/>
      <c r="IL791" s="53"/>
      <c r="IM791" s="53"/>
      <c r="IN791" s="53"/>
      <c r="IO791" s="53"/>
      <c r="IP791" s="53"/>
      <c r="IQ791" s="53"/>
      <c r="IR791" s="53"/>
      <c r="IS791" s="53"/>
      <c r="IT791" s="53"/>
      <c r="IU791" s="53"/>
      <c r="IV791" s="53"/>
      <c r="IW791" s="53"/>
      <c r="IX791" s="53"/>
      <c r="IY791" s="53"/>
      <c r="IZ791" s="53"/>
      <c r="JA791" s="53"/>
      <c r="JB791" s="53"/>
      <c r="JC791" s="53"/>
      <c r="JD791" s="53"/>
      <c r="JE791" s="53"/>
      <c r="JF791" s="53"/>
      <c r="JG791" s="53"/>
      <c r="JH791" s="53"/>
      <c r="JI791" s="53"/>
      <c r="JJ791" s="53"/>
      <c r="JK791" s="53"/>
      <c r="JL791" s="53"/>
      <c r="JM791" s="53"/>
      <c r="JN791" s="53"/>
      <c r="JO791" s="53"/>
      <c r="JP791" s="53"/>
      <c r="JQ791" s="53"/>
      <c r="JR791" s="53"/>
      <c r="JS791" s="53"/>
      <c r="JT791" s="53"/>
      <c r="JU791" s="53"/>
      <c r="JV791" s="53"/>
      <c r="JW791" s="53"/>
      <c r="JX791" s="53"/>
      <c r="JY791" s="53"/>
      <c r="JZ791" s="53"/>
      <c r="KA791" s="53"/>
      <c r="KB791" s="53"/>
      <c r="KC791" s="53"/>
      <c r="KD791" s="53"/>
      <c r="KE791" s="53"/>
      <c r="KF791" s="53"/>
      <c r="KG791" s="53"/>
      <c r="KH791" s="53"/>
      <c r="KI791" s="53"/>
      <c r="KJ791" s="53"/>
      <c r="KK791" s="53"/>
      <c r="KL791" s="53"/>
      <c r="KM791" s="53"/>
      <c r="KN791" s="53"/>
      <c r="KO791" s="53"/>
      <c r="KP791" s="53"/>
      <c r="KQ791" s="53"/>
      <c r="KR791" s="53"/>
      <c r="KS791" s="53"/>
      <c r="KT791" s="53"/>
      <c r="KU791" s="53"/>
      <c r="KV791" s="53"/>
      <c r="KW791" s="53"/>
      <c r="KX791" s="53"/>
      <c r="KY791" s="53"/>
      <c r="KZ791" s="53"/>
      <c r="LA791" s="53"/>
      <c r="LB791" s="53"/>
      <c r="LC791" s="53"/>
      <c r="LD791" s="53"/>
      <c r="LE791" s="53"/>
      <c r="LF791" s="53"/>
      <c r="LG791" s="53"/>
      <c r="LH791" s="53"/>
      <c r="LI791" s="53"/>
      <c r="LJ791" s="53"/>
      <c r="LK791" s="53"/>
      <c r="LL791" s="53"/>
      <c r="LM791" s="53"/>
      <c r="LN791" s="53"/>
      <c r="LO791" s="53"/>
      <c r="LP791" s="53"/>
      <c r="LQ791" s="53"/>
      <c r="LR791" s="53"/>
      <c r="LS791" s="53"/>
      <c r="LT791" s="53"/>
      <c r="LU791" s="53"/>
      <c r="LV791" s="53"/>
      <c r="LW791" s="53"/>
      <c r="LX791" s="53"/>
      <c r="LY791" s="53"/>
      <c r="LZ791" s="53"/>
      <c r="MA791" s="53"/>
      <c r="MB791" s="53"/>
      <c r="MC791" s="53"/>
      <c r="MD791" s="53"/>
      <c r="ME791" s="53"/>
      <c r="MF791" s="53"/>
      <c r="MG791" s="53"/>
      <c r="MH791" s="53"/>
      <c r="MI791" s="53"/>
      <c r="MJ791" s="53"/>
      <c r="MK791" s="53"/>
      <c r="ML791" s="53"/>
      <c r="MM791" s="53"/>
      <c r="MN791" s="53"/>
      <c r="MO791" s="53"/>
      <c r="MP791" s="53"/>
      <c r="MQ791" s="53"/>
      <c r="MR791" s="53"/>
      <c r="MS791" s="53"/>
      <c r="MT791" s="53"/>
      <c r="MU791" s="53"/>
      <c r="MV791" s="53"/>
      <c r="MW791" s="53"/>
      <c r="MX791" s="53"/>
      <c r="MY791" s="53"/>
      <c r="MZ791" s="53"/>
      <c r="NA791" s="53"/>
      <c r="NB791" s="53"/>
      <c r="NC791" s="53"/>
      <c r="ND791" s="53"/>
      <c r="NE791" s="53"/>
      <c r="NF791" s="53"/>
      <c r="NG791" s="53"/>
      <c r="NH791" s="53"/>
      <c r="NI791" s="53"/>
      <c r="NJ791" s="53"/>
      <c r="NK791" s="53"/>
      <c r="NL791" s="53"/>
      <c r="NM791" s="53"/>
      <c r="NN791" s="53"/>
      <c r="NO791" s="53"/>
      <c r="NP791" s="53"/>
      <c r="NQ791" s="53"/>
      <c r="NR791" s="53"/>
      <c r="NS791" s="53"/>
      <c r="NT791" s="53"/>
      <c r="NU791" s="53"/>
      <c r="NV791" s="53"/>
      <c r="NW791" s="53"/>
      <c r="NX791" s="53"/>
      <c r="NY791" s="53"/>
      <c r="NZ791" s="53"/>
      <c r="OA791" s="53"/>
      <c r="OB791" s="53"/>
      <c r="OC791" s="53"/>
      <c r="OD791" s="53"/>
      <c r="OE791" s="53"/>
      <c r="OF791" s="53"/>
      <c r="OG791" s="53"/>
      <c r="OH791" s="53"/>
      <c r="OI791" s="53"/>
      <c r="OJ791" s="53"/>
      <c r="OK791" s="53"/>
      <c r="OL791" s="53"/>
      <c r="OM791" s="53"/>
      <c r="ON791" s="53"/>
      <c r="OO791" s="53"/>
      <c r="OP791" s="53"/>
      <c r="OQ791" s="53"/>
      <c r="OR791" s="53"/>
      <c r="OS791" s="53"/>
      <c r="OT791" s="53"/>
      <c r="OU791" s="53"/>
      <c r="OV791" s="53"/>
      <c r="OW791" s="53"/>
      <c r="OX791" s="53"/>
      <c r="OY791" s="53"/>
      <c r="OZ791" s="53"/>
      <c r="PA791" s="53"/>
      <c r="PB791" s="53"/>
      <c r="PC791" s="53"/>
      <c r="PD791" s="53"/>
      <c r="PE791" s="53"/>
      <c r="PF791" s="53"/>
      <c r="PG791" s="53"/>
      <c r="PH791" s="53"/>
      <c r="PI791" s="53"/>
      <c r="PJ791" s="53"/>
      <c r="PK791" s="53"/>
      <c r="PL791" s="53"/>
      <c r="PM791" s="53"/>
      <c r="PN791" s="53"/>
      <c r="PO791" s="53"/>
      <c r="PP791" s="53"/>
      <c r="PQ791" s="53"/>
      <c r="PR791" s="53"/>
      <c r="PS791" s="53"/>
      <c r="PT791" s="53"/>
      <c r="PU791" s="53"/>
      <c r="PV791" s="53"/>
      <c r="PW791" s="53"/>
      <c r="PX791" s="53"/>
      <c r="PY791" s="53"/>
      <c r="PZ791" s="53"/>
      <c r="QA791" s="53"/>
      <c r="QB791" s="53"/>
      <c r="QC791" s="53"/>
      <c r="QD791" s="53"/>
      <c r="QE791" s="53"/>
      <c r="QF791" s="53"/>
      <c r="QG791" s="53"/>
      <c r="QH791" s="53"/>
      <c r="QI791" s="53"/>
      <c r="QJ791" s="53"/>
      <c r="QK791" s="53"/>
      <c r="QL791" s="53"/>
      <c r="QM791" s="53"/>
      <c r="QN791" s="53"/>
      <c r="QO791" s="53"/>
      <c r="QP791" s="53"/>
      <c r="QQ791" s="53"/>
      <c r="QR791" s="53"/>
      <c r="QS791" s="53"/>
      <c r="QT791" s="53"/>
      <c r="QU791" s="53"/>
      <c r="QV791" s="53"/>
      <c r="QW791" s="53"/>
      <c r="QX791" s="53"/>
      <c r="QY791" s="53"/>
      <c r="QZ791" s="53"/>
      <c r="RA791" s="53"/>
      <c r="RB791" s="53"/>
      <c r="RC791" s="53"/>
      <c r="RD791" s="53"/>
      <c r="RE791" s="53"/>
      <c r="RF791" s="53"/>
      <c r="RG791" s="53"/>
      <c r="RH791" s="53"/>
      <c r="RI791" s="53"/>
      <c r="RJ791" s="53"/>
      <c r="RK791" s="53"/>
      <c r="RL791" s="53"/>
      <c r="RM791" s="53"/>
      <c r="RN791" s="53"/>
      <c r="RO791" s="53"/>
      <c r="RP791" s="53"/>
      <c r="RQ791" s="53"/>
      <c r="RR791" s="53"/>
      <c r="RS791" s="53"/>
      <c r="RT791" s="53"/>
      <c r="RU791" s="53"/>
      <c r="RV791" s="53"/>
      <c r="RW791" s="53"/>
      <c r="RX791" s="53"/>
      <c r="RY791" s="53"/>
      <c r="RZ791" s="53"/>
      <c r="SA791" s="53"/>
      <c r="SB791" s="53"/>
      <c r="SC791" s="53"/>
      <c r="SD791" s="53"/>
      <c r="SE791" s="53"/>
      <c r="SF791" s="53"/>
      <c r="SG791" s="53"/>
      <c r="SH791" s="53"/>
      <c r="SI791" s="53"/>
      <c r="SJ791" s="53"/>
      <c r="SK791" s="53"/>
      <c r="SL791" s="53"/>
      <c r="SM791" s="53"/>
      <c r="SN791" s="53"/>
      <c r="SO791" s="53"/>
      <c r="SP791" s="53"/>
      <c r="SQ791" s="53"/>
      <c r="SR791" s="53"/>
      <c r="SS791" s="53"/>
      <c r="ST791" s="53"/>
      <c r="SU791" s="53"/>
      <c r="SV791" s="53"/>
      <c r="SW791" s="53"/>
      <c r="SX791" s="53"/>
      <c r="SY791" s="53"/>
      <c r="SZ791" s="53"/>
      <c r="TA791" s="53"/>
      <c r="TB791" s="53"/>
      <c r="TC791" s="53"/>
      <c r="TD791" s="53"/>
      <c r="TE791" s="53"/>
      <c r="TF791" s="53"/>
      <c r="TG791" s="53"/>
      <c r="TH791" s="53"/>
      <c r="TI791" s="53"/>
      <c r="TJ791" s="53"/>
      <c r="TK791" s="53"/>
      <c r="TL791" s="53"/>
      <c r="TM791" s="53"/>
      <c r="TN791" s="53"/>
      <c r="TO791" s="53"/>
      <c r="TP791" s="53"/>
      <c r="TQ791" s="53"/>
      <c r="TR791" s="53"/>
      <c r="TS791" s="53"/>
      <c r="TT791" s="53"/>
      <c r="TU791" s="53"/>
      <c r="TV791" s="53"/>
      <c r="TW791" s="53"/>
      <c r="TX791" s="53"/>
      <c r="TY791" s="53"/>
      <c r="TZ791" s="53"/>
      <c r="UA791" s="53"/>
      <c r="UB791" s="53"/>
      <c r="UC791" s="53"/>
      <c r="UD791" s="53"/>
      <c r="UE791" s="53"/>
      <c r="UF791" s="53"/>
      <c r="UG791" s="53"/>
    </row>
    <row r="792" spans="12:553" s="19" customFormat="1" ht="15.75" customHeight="1" x14ac:dyDescent="0.2">
      <c r="L792" s="66"/>
      <c r="M792" s="66"/>
      <c r="N792" s="52"/>
      <c r="O792" s="53"/>
      <c r="P792" s="53"/>
      <c r="Q792" s="53"/>
      <c r="R792" s="53"/>
      <c r="S792" s="53"/>
      <c r="T792" s="53"/>
      <c r="U792" s="53"/>
      <c r="V792" s="53"/>
      <c r="W792" s="53"/>
      <c r="X792" s="53"/>
      <c r="Y792" s="53"/>
      <c r="Z792" s="53"/>
      <c r="AA792" s="53"/>
      <c r="AB792" s="53"/>
      <c r="AC792" s="53"/>
      <c r="AD792" s="53"/>
      <c r="AE792" s="53"/>
      <c r="AF792" s="53"/>
      <c r="AG792" s="53"/>
      <c r="AH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c r="BM792" s="53"/>
      <c r="BN792" s="53"/>
      <c r="BO792" s="53"/>
      <c r="BP792" s="53"/>
      <c r="BQ792" s="53"/>
      <c r="BR792" s="53"/>
      <c r="BS792" s="53"/>
      <c r="BT792" s="53"/>
      <c r="BU792" s="53"/>
      <c r="BV792" s="53"/>
      <c r="BW792" s="53"/>
      <c r="BX792" s="53"/>
      <c r="BY792" s="53"/>
      <c r="BZ792" s="53"/>
      <c r="CA792" s="53"/>
      <c r="CB792" s="53"/>
      <c r="CC792" s="53"/>
      <c r="CD792" s="53"/>
      <c r="CE792" s="53"/>
      <c r="CF792" s="53"/>
      <c r="CG792" s="53"/>
      <c r="CH792" s="53"/>
      <c r="CI792" s="53"/>
      <c r="CJ792" s="53"/>
      <c r="CK792" s="53"/>
      <c r="CL792" s="53"/>
      <c r="CM792" s="53"/>
      <c r="CN792" s="53"/>
      <c r="CO792" s="53"/>
      <c r="CP792" s="53"/>
      <c r="CQ792" s="53"/>
      <c r="CR792" s="53"/>
      <c r="CS792" s="53"/>
      <c r="CT792" s="53"/>
      <c r="CU792" s="53"/>
      <c r="CV792" s="53"/>
      <c r="CW792" s="53"/>
      <c r="CX792" s="53"/>
      <c r="CY792" s="53"/>
      <c r="CZ792" s="53"/>
      <c r="DA792" s="53"/>
      <c r="DB792" s="53"/>
      <c r="DC792" s="53"/>
      <c r="DD792" s="53"/>
      <c r="DE792" s="53"/>
      <c r="DF792" s="53"/>
      <c r="DG792" s="53"/>
      <c r="DH792" s="53"/>
      <c r="DI792" s="53"/>
      <c r="DJ792" s="53"/>
      <c r="DK792" s="53"/>
      <c r="DL792" s="53"/>
      <c r="DM792" s="53"/>
      <c r="DN792" s="53"/>
      <c r="DO792" s="53"/>
      <c r="DP792" s="53"/>
      <c r="DQ792" s="53"/>
      <c r="DR792" s="53"/>
      <c r="DS792" s="53"/>
      <c r="DT792" s="53"/>
      <c r="DU792" s="53"/>
      <c r="DV792" s="53"/>
      <c r="DW792" s="53"/>
      <c r="DX792" s="53"/>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3"/>
      <c r="FK792" s="53"/>
      <c r="FL792" s="53"/>
      <c r="FM792" s="53"/>
      <c r="FN792" s="53"/>
      <c r="FO792" s="53"/>
      <c r="FP792" s="53"/>
      <c r="FQ792" s="53"/>
      <c r="FR792" s="53"/>
      <c r="FS792" s="53"/>
      <c r="FT792" s="53"/>
      <c r="FU792" s="53"/>
      <c r="FV792" s="53"/>
      <c r="FW792" s="53"/>
      <c r="FX792" s="53"/>
      <c r="FY792" s="53"/>
      <c r="FZ792" s="53"/>
      <c r="GA792" s="53"/>
      <c r="GB792" s="53"/>
      <c r="GC792" s="53"/>
      <c r="GD792" s="53"/>
      <c r="GE792" s="53"/>
      <c r="GF792" s="53"/>
      <c r="GG792" s="53"/>
      <c r="GH792" s="53"/>
      <c r="GI792" s="53"/>
      <c r="GJ792" s="53"/>
      <c r="GK792" s="53"/>
      <c r="GL792" s="53"/>
      <c r="GM792" s="53"/>
      <c r="GN792" s="53"/>
      <c r="GO792" s="53"/>
      <c r="GP792" s="53"/>
      <c r="GQ792" s="53"/>
      <c r="GR792" s="53"/>
      <c r="GS792" s="53"/>
      <c r="GT792" s="53"/>
      <c r="GU792" s="53"/>
      <c r="GV792" s="53"/>
      <c r="GW792" s="53"/>
      <c r="GX792" s="53"/>
      <c r="GY792" s="53"/>
      <c r="GZ792" s="53"/>
      <c r="HA792" s="53"/>
      <c r="HB792" s="53"/>
      <c r="HC792" s="53"/>
      <c r="HD792" s="53"/>
      <c r="HE792" s="53"/>
      <c r="HF792" s="53"/>
      <c r="HG792" s="53"/>
      <c r="HH792" s="53"/>
      <c r="HI792" s="53"/>
      <c r="HJ792" s="53"/>
      <c r="HK792" s="53"/>
      <c r="HL792" s="53"/>
      <c r="HM792" s="53"/>
      <c r="HN792" s="53"/>
      <c r="HO792" s="53"/>
      <c r="HP792" s="53"/>
      <c r="HQ792" s="53"/>
      <c r="HR792" s="53"/>
      <c r="HS792" s="53"/>
      <c r="HT792" s="53"/>
      <c r="HU792" s="53"/>
      <c r="HV792" s="53"/>
      <c r="HW792" s="53"/>
      <c r="HX792" s="53"/>
      <c r="HY792" s="53"/>
      <c r="HZ792" s="53"/>
      <c r="IA792" s="53"/>
      <c r="IB792" s="53"/>
      <c r="IC792" s="53"/>
      <c r="ID792" s="53"/>
      <c r="IE792" s="53"/>
      <c r="IF792" s="53"/>
      <c r="IG792" s="53"/>
      <c r="IH792" s="53"/>
      <c r="II792" s="53"/>
      <c r="IJ792" s="53"/>
      <c r="IK792" s="53"/>
      <c r="IL792" s="53"/>
      <c r="IM792" s="53"/>
      <c r="IN792" s="53"/>
      <c r="IO792" s="53"/>
      <c r="IP792" s="53"/>
      <c r="IQ792" s="53"/>
      <c r="IR792" s="53"/>
      <c r="IS792" s="53"/>
      <c r="IT792" s="53"/>
      <c r="IU792" s="53"/>
      <c r="IV792" s="53"/>
      <c r="IW792" s="53"/>
      <c r="IX792" s="53"/>
      <c r="IY792" s="53"/>
      <c r="IZ792" s="53"/>
      <c r="JA792" s="53"/>
      <c r="JB792" s="53"/>
      <c r="JC792" s="53"/>
      <c r="JD792" s="53"/>
      <c r="JE792" s="53"/>
      <c r="JF792" s="53"/>
      <c r="JG792" s="53"/>
      <c r="JH792" s="53"/>
      <c r="JI792" s="53"/>
      <c r="JJ792" s="53"/>
      <c r="JK792" s="53"/>
      <c r="JL792" s="53"/>
      <c r="JM792" s="53"/>
      <c r="JN792" s="53"/>
      <c r="JO792" s="53"/>
      <c r="JP792" s="53"/>
      <c r="JQ792" s="53"/>
      <c r="JR792" s="53"/>
      <c r="JS792" s="53"/>
      <c r="JT792" s="53"/>
      <c r="JU792" s="53"/>
      <c r="JV792" s="53"/>
      <c r="JW792" s="53"/>
      <c r="JX792" s="53"/>
      <c r="JY792" s="53"/>
      <c r="JZ792" s="53"/>
      <c r="KA792" s="53"/>
      <c r="KB792" s="53"/>
      <c r="KC792" s="53"/>
      <c r="KD792" s="53"/>
      <c r="KE792" s="53"/>
      <c r="KF792" s="53"/>
      <c r="KG792" s="53"/>
      <c r="KH792" s="53"/>
      <c r="KI792" s="53"/>
      <c r="KJ792" s="53"/>
      <c r="KK792" s="53"/>
      <c r="KL792" s="53"/>
      <c r="KM792" s="53"/>
      <c r="KN792" s="53"/>
      <c r="KO792" s="53"/>
      <c r="KP792" s="53"/>
      <c r="KQ792" s="53"/>
      <c r="KR792" s="53"/>
      <c r="KS792" s="53"/>
      <c r="KT792" s="53"/>
      <c r="KU792" s="53"/>
      <c r="KV792" s="53"/>
      <c r="KW792" s="53"/>
      <c r="KX792" s="53"/>
      <c r="KY792" s="53"/>
      <c r="KZ792" s="53"/>
      <c r="LA792" s="53"/>
      <c r="LB792" s="53"/>
      <c r="LC792" s="53"/>
      <c r="LD792" s="53"/>
      <c r="LE792" s="53"/>
      <c r="LF792" s="53"/>
      <c r="LG792" s="53"/>
      <c r="LH792" s="53"/>
      <c r="LI792" s="53"/>
      <c r="LJ792" s="53"/>
      <c r="LK792" s="53"/>
      <c r="LL792" s="53"/>
      <c r="LM792" s="53"/>
      <c r="LN792" s="53"/>
      <c r="LO792" s="53"/>
      <c r="LP792" s="53"/>
      <c r="LQ792" s="53"/>
      <c r="LR792" s="53"/>
      <c r="LS792" s="53"/>
      <c r="LT792" s="53"/>
      <c r="LU792" s="53"/>
      <c r="LV792" s="53"/>
      <c r="LW792" s="53"/>
      <c r="LX792" s="53"/>
      <c r="LY792" s="53"/>
      <c r="LZ792" s="53"/>
      <c r="MA792" s="53"/>
      <c r="MB792" s="53"/>
      <c r="MC792" s="53"/>
      <c r="MD792" s="53"/>
      <c r="ME792" s="53"/>
      <c r="MF792" s="53"/>
      <c r="MG792" s="53"/>
      <c r="MH792" s="53"/>
      <c r="MI792" s="53"/>
      <c r="MJ792" s="53"/>
      <c r="MK792" s="53"/>
      <c r="ML792" s="53"/>
      <c r="MM792" s="53"/>
      <c r="MN792" s="53"/>
      <c r="MO792" s="53"/>
      <c r="MP792" s="53"/>
      <c r="MQ792" s="53"/>
      <c r="MR792" s="53"/>
      <c r="MS792" s="53"/>
      <c r="MT792" s="53"/>
      <c r="MU792" s="53"/>
      <c r="MV792" s="53"/>
      <c r="MW792" s="53"/>
      <c r="MX792" s="53"/>
      <c r="MY792" s="53"/>
      <c r="MZ792" s="53"/>
      <c r="NA792" s="53"/>
      <c r="NB792" s="53"/>
      <c r="NC792" s="53"/>
      <c r="ND792" s="53"/>
      <c r="NE792" s="53"/>
      <c r="NF792" s="53"/>
      <c r="NG792" s="53"/>
      <c r="NH792" s="53"/>
      <c r="NI792" s="53"/>
      <c r="NJ792" s="53"/>
      <c r="NK792" s="53"/>
      <c r="NL792" s="53"/>
      <c r="NM792" s="53"/>
      <c r="NN792" s="53"/>
      <c r="NO792" s="53"/>
      <c r="NP792" s="53"/>
      <c r="NQ792" s="53"/>
      <c r="NR792" s="53"/>
      <c r="NS792" s="53"/>
      <c r="NT792" s="53"/>
      <c r="NU792" s="53"/>
      <c r="NV792" s="53"/>
      <c r="NW792" s="53"/>
      <c r="NX792" s="53"/>
      <c r="NY792" s="53"/>
      <c r="NZ792" s="53"/>
      <c r="OA792" s="53"/>
      <c r="OB792" s="53"/>
      <c r="OC792" s="53"/>
      <c r="OD792" s="53"/>
      <c r="OE792" s="53"/>
      <c r="OF792" s="53"/>
      <c r="OG792" s="53"/>
      <c r="OH792" s="53"/>
      <c r="OI792" s="53"/>
      <c r="OJ792" s="53"/>
      <c r="OK792" s="53"/>
      <c r="OL792" s="53"/>
      <c r="OM792" s="53"/>
      <c r="ON792" s="53"/>
      <c r="OO792" s="53"/>
      <c r="OP792" s="53"/>
      <c r="OQ792" s="53"/>
      <c r="OR792" s="53"/>
      <c r="OS792" s="53"/>
      <c r="OT792" s="53"/>
      <c r="OU792" s="53"/>
      <c r="OV792" s="53"/>
      <c r="OW792" s="53"/>
      <c r="OX792" s="53"/>
      <c r="OY792" s="53"/>
      <c r="OZ792" s="53"/>
      <c r="PA792" s="53"/>
      <c r="PB792" s="53"/>
      <c r="PC792" s="53"/>
      <c r="PD792" s="53"/>
      <c r="PE792" s="53"/>
      <c r="PF792" s="53"/>
      <c r="PG792" s="53"/>
      <c r="PH792" s="53"/>
      <c r="PI792" s="53"/>
      <c r="PJ792" s="53"/>
      <c r="PK792" s="53"/>
      <c r="PL792" s="53"/>
      <c r="PM792" s="53"/>
      <c r="PN792" s="53"/>
      <c r="PO792" s="53"/>
      <c r="PP792" s="53"/>
      <c r="PQ792" s="53"/>
      <c r="PR792" s="53"/>
      <c r="PS792" s="53"/>
      <c r="PT792" s="53"/>
      <c r="PU792" s="53"/>
      <c r="PV792" s="53"/>
      <c r="PW792" s="53"/>
      <c r="PX792" s="53"/>
      <c r="PY792" s="53"/>
      <c r="PZ792" s="53"/>
      <c r="QA792" s="53"/>
      <c r="QB792" s="53"/>
      <c r="QC792" s="53"/>
      <c r="QD792" s="53"/>
      <c r="QE792" s="53"/>
      <c r="QF792" s="53"/>
      <c r="QG792" s="53"/>
      <c r="QH792" s="53"/>
      <c r="QI792" s="53"/>
      <c r="QJ792" s="53"/>
      <c r="QK792" s="53"/>
      <c r="QL792" s="53"/>
      <c r="QM792" s="53"/>
      <c r="QN792" s="53"/>
      <c r="QO792" s="53"/>
      <c r="QP792" s="53"/>
      <c r="QQ792" s="53"/>
      <c r="QR792" s="53"/>
      <c r="QS792" s="53"/>
      <c r="QT792" s="53"/>
      <c r="QU792" s="53"/>
      <c r="QV792" s="53"/>
      <c r="QW792" s="53"/>
      <c r="QX792" s="53"/>
      <c r="QY792" s="53"/>
      <c r="QZ792" s="53"/>
      <c r="RA792" s="53"/>
      <c r="RB792" s="53"/>
      <c r="RC792" s="53"/>
      <c r="RD792" s="53"/>
      <c r="RE792" s="53"/>
      <c r="RF792" s="53"/>
      <c r="RG792" s="53"/>
      <c r="RH792" s="53"/>
      <c r="RI792" s="53"/>
      <c r="RJ792" s="53"/>
      <c r="RK792" s="53"/>
      <c r="RL792" s="53"/>
      <c r="RM792" s="53"/>
      <c r="RN792" s="53"/>
      <c r="RO792" s="53"/>
      <c r="RP792" s="53"/>
      <c r="RQ792" s="53"/>
      <c r="RR792" s="53"/>
      <c r="RS792" s="53"/>
      <c r="RT792" s="53"/>
      <c r="RU792" s="53"/>
      <c r="RV792" s="53"/>
      <c r="RW792" s="53"/>
      <c r="RX792" s="53"/>
      <c r="RY792" s="53"/>
      <c r="RZ792" s="53"/>
      <c r="SA792" s="53"/>
      <c r="SB792" s="53"/>
      <c r="SC792" s="53"/>
      <c r="SD792" s="53"/>
      <c r="SE792" s="53"/>
      <c r="SF792" s="53"/>
      <c r="SG792" s="53"/>
      <c r="SH792" s="53"/>
      <c r="SI792" s="53"/>
      <c r="SJ792" s="53"/>
      <c r="SK792" s="53"/>
      <c r="SL792" s="53"/>
      <c r="SM792" s="53"/>
      <c r="SN792" s="53"/>
      <c r="SO792" s="53"/>
      <c r="SP792" s="53"/>
      <c r="SQ792" s="53"/>
      <c r="SR792" s="53"/>
      <c r="SS792" s="53"/>
      <c r="ST792" s="53"/>
      <c r="SU792" s="53"/>
      <c r="SV792" s="53"/>
      <c r="SW792" s="53"/>
      <c r="SX792" s="53"/>
      <c r="SY792" s="53"/>
      <c r="SZ792" s="53"/>
      <c r="TA792" s="53"/>
      <c r="TB792" s="53"/>
      <c r="TC792" s="53"/>
      <c r="TD792" s="53"/>
      <c r="TE792" s="53"/>
      <c r="TF792" s="53"/>
      <c r="TG792" s="53"/>
      <c r="TH792" s="53"/>
      <c r="TI792" s="53"/>
      <c r="TJ792" s="53"/>
      <c r="TK792" s="53"/>
      <c r="TL792" s="53"/>
      <c r="TM792" s="53"/>
      <c r="TN792" s="53"/>
      <c r="TO792" s="53"/>
      <c r="TP792" s="53"/>
      <c r="TQ792" s="53"/>
      <c r="TR792" s="53"/>
      <c r="TS792" s="53"/>
      <c r="TT792" s="53"/>
      <c r="TU792" s="53"/>
      <c r="TV792" s="53"/>
      <c r="TW792" s="53"/>
      <c r="TX792" s="53"/>
      <c r="TY792" s="53"/>
      <c r="TZ792" s="53"/>
      <c r="UA792" s="53"/>
      <c r="UB792" s="53"/>
      <c r="UC792" s="53"/>
      <c r="UD792" s="53"/>
      <c r="UE792" s="53"/>
      <c r="UF792" s="53"/>
      <c r="UG792" s="53"/>
    </row>
    <row r="793" spans="12:553" s="19" customFormat="1" ht="15.75" customHeight="1" x14ac:dyDescent="0.2">
      <c r="L793" s="66"/>
      <c r="M793" s="66"/>
      <c r="N793" s="52"/>
      <c r="O793" s="53"/>
      <c r="P793" s="53"/>
      <c r="Q793" s="53"/>
      <c r="R793" s="53"/>
      <c r="S793" s="53"/>
      <c r="T793" s="53"/>
      <c r="U793" s="53"/>
      <c r="V793" s="53"/>
      <c r="W793" s="53"/>
      <c r="X793" s="53"/>
      <c r="Y793" s="53"/>
      <c r="Z793" s="53"/>
      <c r="AA793" s="53"/>
      <c r="AB793" s="53"/>
      <c r="AC793" s="53"/>
      <c r="AD793" s="53"/>
      <c r="AE793" s="53"/>
      <c r="AF793" s="53"/>
      <c r="AG793" s="53"/>
      <c r="AH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c r="BM793" s="53"/>
      <c r="BN793" s="53"/>
      <c r="BO793" s="53"/>
      <c r="BP793" s="53"/>
      <c r="BQ793" s="53"/>
      <c r="BR793" s="53"/>
      <c r="BS793" s="53"/>
      <c r="BT793" s="53"/>
      <c r="BU793" s="53"/>
      <c r="BV793" s="53"/>
      <c r="BW793" s="53"/>
      <c r="BX793" s="53"/>
      <c r="BY793" s="53"/>
      <c r="BZ793" s="53"/>
      <c r="CA793" s="53"/>
      <c r="CB793" s="53"/>
      <c r="CC793" s="53"/>
      <c r="CD793" s="53"/>
      <c r="CE793" s="53"/>
      <c r="CF793" s="53"/>
      <c r="CG793" s="53"/>
      <c r="CH793" s="53"/>
      <c r="CI793" s="53"/>
      <c r="CJ793" s="53"/>
      <c r="CK793" s="53"/>
      <c r="CL793" s="53"/>
      <c r="CM793" s="53"/>
      <c r="CN793" s="53"/>
      <c r="CO793" s="53"/>
      <c r="CP793" s="53"/>
      <c r="CQ793" s="53"/>
      <c r="CR793" s="53"/>
      <c r="CS793" s="53"/>
      <c r="CT793" s="53"/>
      <c r="CU793" s="53"/>
      <c r="CV793" s="53"/>
      <c r="CW793" s="53"/>
      <c r="CX793" s="53"/>
      <c r="CY793" s="53"/>
      <c r="CZ793" s="53"/>
      <c r="DA793" s="53"/>
      <c r="DB793" s="53"/>
      <c r="DC793" s="53"/>
      <c r="DD793" s="53"/>
      <c r="DE793" s="53"/>
      <c r="DF793" s="53"/>
      <c r="DG793" s="53"/>
      <c r="DH793" s="53"/>
      <c r="DI793" s="53"/>
      <c r="DJ793" s="53"/>
      <c r="DK793" s="53"/>
      <c r="DL793" s="53"/>
      <c r="DM793" s="53"/>
      <c r="DN793" s="53"/>
      <c r="DO793" s="53"/>
      <c r="DP793" s="53"/>
      <c r="DQ793" s="53"/>
      <c r="DR793" s="53"/>
      <c r="DS793" s="53"/>
      <c r="DT793" s="53"/>
      <c r="DU793" s="53"/>
      <c r="DV793" s="53"/>
      <c r="DW793" s="53"/>
      <c r="DX793" s="53"/>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3"/>
      <c r="FK793" s="53"/>
      <c r="FL793" s="53"/>
      <c r="FM793" s="53"/>
      <c r="FN793" s="53"/>
      <c r="FO793" s="53"/>
      <c r="FP793" s="53"/>
      <c r="FQ793" s="53"/>
      <c r="FR793" s="53"/>
      <c r="FS793" s="53"/>
      <c r="FT793" s="53"/>
      <c r="FU793" s="53"/>
      <c r="FV793" s="53"/>
      <c r="FW793" s="53"/>
      <c r="FX793" s="53"/>
      <c r="FY793" s="53"/>
      <c r="FZ793" s="53"/>
      <c r="GA793" s="53"/>
      <c r="GB793" s="53"/>
      <c r="GC793" s="53"/>
      <c r="GD793" s="53"/>
      <c r="GE793" s="53"/>
      <c r="GF793" s="53"/>
      <c r="GG793" s="53"/>
      <c r="GH793" s="53"/>
      <c r="GI793" s="53"/>
      <c r="GJ793" s="53"/>
      <c r="GK793" s="53"/>
      <c r="GL793" s="53"/>
      <c r="GM793" s="53"/>
      <c r="GN793" s="53"/>
      <c r="GO793" s="53"/>
      <c r="GP793" s="53"/>
      <c r="GQ793" s="53"/>
      <c r="GR793" s="53"/>
      <c r="GS793" s="53"/>
      <c r="GT793" s="53"/>
      <c r="GU793" s="53"/>
      <c r="GV793" s="53"/>
      <c r="GW793" s="53"/>
      <c r="GX793" s="53"/>
      <c r="GY793" s="53"/>
      <c r="GZ793" s="53"/>
      <c r="HA793" s="53"/>
      <c r="HB793" s="53"/>
      <c r="HC793" s="53"/>
      <c r="HD793" s="53"/>
      <c r="HE793" s="53"/>
      <c r="HF793" s="53"/>
      <c r="HG793" s="53"/>
      <c r="HH793" s="53"/>
      <c r="HI793" s="53"/>
      <c r="HJ793" s="53"/>
      <c r="HK793" s="53"/>
      <c r="HL793" s="53"/>
      <c r="HM793" s="53"/>
      <c r="HN793" s="53"/>
      <c r="HO793" s="53"/>
      <c r="HP793" s="53"/>
      <c r="HQ793" s="53"/>
      <c r="HR793" s="53"/>
      <c r="HS793" s="53"/>
      <c r="HT793" s="53"/>
      <c r="HU793" s="53"/>
      <c r="HV793" s="53"/>
      <c r="HW793" s="53"/>
      <c r="HX793" s="53"/>
      <c r="HY793" s="53"/>
      <c r="HZ793" s="53"/>
      <c r="IA793" s="53"/>
      <c r="IB793" s="53"/>
      <c r="IC793" s="53"/>
      <c r="ID793" s="53"/>
      <c r="IE793" s="53"/>
      <c r="IF793" s="53"/>
      <c r="IG793" s="53"/>
      <c r="IH793" s="53"/>
      <c r="II793" s="53"/>
      <c r="IJ793" s="53"/>
      <c r="IK793" s="53"/>
      <c r="IL793" s="53"/>
      <c r="IM793" s="53"/>
      <c r="IN793" s="53"/>
      <c r="IO793" s="53"/>
      <c r="IP793" s="53"/>
      <c r="IQ793" s="53"/>
      <c r="IR793" s="53"/>
      <c r="IS793" s="53"/>
      <c r="IT793" s="53"/>
      <c r="IU793" s="53"/>
      <c r="IV793" s="53"/>
      <c r="IW793" s="53"/>
      <c r="IX793" s="53"/>
      <c r="IY793" s="53"/>
      <c r="IZ793" s="53"/>
      <c r="JA793" s="53"/>
      <c r="JB793" s="53"/>
      <c r="JC793" s="53"/>
      <c r="JD793" s="53"/>
      <c r="JE793" s="53"/>
      <c r="JF793" s="53"/>
      <c r="JG793" s="53"/>
      <c r="JH793" s="53"/>
      <c r="JI793" s="53"/>
      <c r="JJ793" s="53"/>
      <c r="JK793" s="53"/>
      <c r="JL793" s="53"/>
      <c r="JM793" s="53"/>
      <c r="JN793" s="53"/>
      <c r="JO793" s="53"/>
      <c r="JP793" s="53"/>
      <c r="JQ793" s="53"/>
      <c r="JR793" s="53"/>
      <c r="JS793" s="53"/>
      <c r="JT793" s="53"/>
      <c r="JU793" s="53"/>
      <c r="JV793" s="53"/>
      <c r="JW793" s="53"/>
      <c r="JX793" s="53"/>
      <c r="JY793" s="53"/>
      <c r="JZ793" s="53"/>
      <c r="KA793" s="53"/>
      <c r="KB793" s="53"/>
      <c r="KC793" s="53"/>
      <c r="KD793" s="53"/>
      <c r="KE793" s="53"/>
      <c r="KF793" s="53"/>
      <c r="KG793" s="53"/>
      <c r="KH793" s="53"/>
      <c r="KI793" s="53"/>
      <c r="KJ793" s="53"/>
      <c r="KK793" s="53"/>
      <c r="KL793" s="53"/>
      <c r="KM793" s="53"/>
      <c r="KN793" s="53"/>
      <c r="KO793" s="53"/>
      <c r="KP793" s="53"/>
      <c r="KQ793" s="53"/>
      <c r="KR793" s="53"/>
      <c r="KS793" s="53"/>
      <c r="KT793" s="53"/>
      <c r="KU793" s="53"/>
      <c r="KV793" s="53"/>
      <c r="KW793" s="53"/>
      <c r="KX793" s="53"/>
      <c r="KY793" s="53"/>
      <c r="KZ793" s="53"/>
      <c r="LA793" s="53"/>
      <c r="LB793" s="53"/>
      <c r="LC793" s="53"/>
      <c r="LD793" s="53"/>
      <c r="LE793" s="53"/>
      <c r="LF793" s="53"/>
      <c r="LG793" s="53"/>
      <c r="LH793" s="53"/>
      <c r="LI793" s="53"/>
      <c r="LJ793" s="53"/>
      <c r="LK793" s="53"/>
      <c r="LL793" s="53"/>
      <c r="LM793" s="53"/>
      <c r="LN793" s="53"/>
      <c r="LO793" s="53"/>
      <c r="LP793" s="53"/>
      <c r="LQ793" s="53"/>
      <c r="LR793" s="53"/>
      <c r="LS793" s="53"/>
      <c r="LT793" s="53"/>
      <c r="LU793" s="53"/>
      <c r="LV793" s="53"/>
      <c r="LW793" s="53"/>
      <c r="LX793" s="53"/>
      <c r="LY793" s="53"/>
      <c r="LZ793" s="53"/>
      <c r="MA793" s="53"/>
      <c r="MB793" s="53"/>
      <c r="MC793" s="53"/>
      <c r="MD793" s="53"/>
      <c r="ME793" s="53"/>
      <c r="MF793" s="53"/>
      <c r="MG793" s="53"/>
      <c r="MH793" s="53"/>
      <c r="MI793" s="53"/>
      <c r="MJ793" s="53"/>
      <c r="MK793" s="53"/>
      <c r="ML793" s="53"/>
      <c r="MM793" s="53"/>
      <c r="MN793" s="53"/>
      <c r="MO793" s="53"/>
      <c r="MP793" s="53"/>
      <c r="MQ793" s="53"/>
      <c r="MR793" s="53"/>
      <c r="MS793" s="53"/>
      <c r="MT793" s="53"/>
      <c r="MU793" s="53"/>
      <c r="MV793" s="53"/>
      <c r="MW793" s="53"/>
      <c r="MX793" s="53"/>
      <c r="MY793" s="53"/>
      <c r="MZ793" s="53"/>
      <c r="NA793" s="53"/>
      <c r="NB793" s="53"/>
      <c r="NC793" s="53"/>
      <c r="ND793" s="53"/>
      <c r="NE793" s="53"/>
      <c r="NF793" s="53"/>
      <c r="NG793" s="53"/>
      <c r="NH793" s="53"/>
      <c r="NI793" s="53"/>
      <c r="NJ793" s="53"/>
      <c r="NK793" s="53"/>
      <c r="NL793" s="53"/>
      <c r="NM793" s="53"/>
      <c r="NN793" s="53"/>
      <c r="NO793" s="53"/>
      <c r="NP793" s="53"/>
      <c r="NQ793" s="53"/>
      <c r="NR793" s="53"/>
      <c r="NS793" s="53"/>
      <c r="NT793" s="53"/>
      <c r="NU793" s="53"/>
      <c r="NV793" s="53"/>
      <c r="NW793" s="53"/>
      <c r="NX793" s="53"/>
      <c r="NY793" s="53"/>
      <c r="NZ793" s="53"/>
      <c r="OA793" s="53"/>
      <c r="OB793" s="53"/>
      <c r="OC793" s="53"/>
      <c r="OD793" s="53"/>
      <c r="OE793" s="53"/>
      <c r="OF793" s="53"/>
      <c r="OG793" s="53"/>
      <c r="OH793" s="53"/>
      <c r="OI793" s="53"/>
      <c r="OJ793" s="53"/>
      <c r="OK793" s="53"/>
      <c r="OL793" s="53"/>
      <c r="OM793" s="53"/>
      <c r="ON793" s="53"/>
      <c r="OO793" s="53"/>
      <c r="OP793" s="53"/>
      <c r="OQ793" s="53"/>
      <c r="OR793" s="53"/>
      <c r="OS793" s="53"/>
      <c r="OT793" s="53"/>
      <c r="OU793" s="53"/>
      <c r="OV793" s="53"/>
      <c r="OW793" s="53"/>
      <c r="OX793" s="53"/>
      <c r="OY793" s="53"/>
      <c r="OZ793" s="53"/>
      <c r="PA793" s="53"/>
      <c r="PB793" s="53"/>
      <c r="PC793" s="53"/>
      <c r="PD793" s="53"/>
      <c r="PE793" s="53"/>
      <c r="PF793" s="53"/>
      <c r="PG793" s="53"/>
      <c r="PH793" s="53"/>
      <c r="PI793" s="53"/>
      <c r="PJ793" s="53"/>
      <c r="PK793" s="53"/>
      <c r="PL793" s="53"/>
      <c r="PM793" s="53"/>
      <c r="PN793" s="53"/>
      <c r="PO793" s="53"/>
      <c r="PP793" s="53"/>
      <c r="PQ793" s="53"/>
      <c r="PR793" s="53"/>
      <c r="PS793" s="53"/>
      <c r="PT793" s="53"/>
      <c r="PU793" s="53"/>
      <c r="PV793" s="53"/>
      <c r="PW793" s="53"/>
      <c r="PX793" s="53"/>
      <c r="PY793" s="53"/>
      <c r="PZ793" s="53"/>
      <c r="QA793" s="53"/>
      <c r="QB793" s="53"/>
      <c r="QC793" s="53"/>
      <c r="QD793" s="53"/>
      <c r="QE793" s="53"/>
      <c r="QF793" s="53"/>
      <c r="QG793" s="53"/>
      <c r="QH793" s="53"/>
      <c r="QI793" s="53"/>
      <c r="QJ793" s="53"/>
      <c r="QK793" s="53"/>
      <c r="QL793" s="53"/>
      <c r="QM793" s="53"/>
      <c r="QN793" s="53"/>
      <c r="QO793" s="53"/>
      <c r="QP793" s="53"/>
      <c r="QQ793" s="53"/>
      <c r="QR793" s="53"/>
      <c r="QS793" s="53"/>
      <c r="QT793" s="53"/>
      <c r="QU793" s="53"/>
      <c r="QV793" s="53"/>
      <c r="QW793" s="53"/>
      <c r="QX793" s="53"/>
      <c r="QY793" s="53"/>
      <c r="QZ793" s="53"/>
      <c r="RA793" s="53"/>
      <c r="RB793" s="53"/>
      <c r="RC793" s="53"/>
      <c r="RD793" s="53"/>
      <c r="RE793" s="53"/>
      <c r="RF793" s="53"/>
      <c r="RG793" s="53"/>
      <c r="RH793" s="53"/>
      <c r="RI793" s="53"/>
      <c r="RJ793" s="53"/>
      <c r="RK793" s="53"/>
      <c r="RL793" s="53"/>
      <c r="RM793" s="53"/>
      <c r="RN793" s="53"/>
      <c r="RO793" s="53"/>
      <c r="RP793" s="53"/>
      <c r="RQ793" s="53"/>
      <c r="RR793" s="53"/>
      <c r="RS793" s="53"/>
      <c r="RT793" s="53"/>
      <c r="RU793" s="53"/>
      <c r="RV793" s="53"/>
      <c r="RW793" s="53"/>
      <c r="RX793" s="53"/>
      <c r="RY793" s="53"/>
      <c r="RZ793" s="53"/>
      <c r="SA793" s="53"/>
      <c r="SB793" s="53"/>
      <c r="SC793" s="53"/>
      <c r="SD793" s="53"/>
      <c r="SE793" s="53"/>
      <c r="SF793" s="53"/>
      <c r="SG793" s="53"/>
      <c r="SH793" s="53"/>
      <c r="SI793" s="53"/>
      <c r="SJ793" s="53"/>
      <c r="SK793" s="53"/>
      <c r="SL793" s="53"/>
      <c r="SM793" s="53"/>
      <c r="SN793" s="53"/>
      <c r="SO793" s="53"/>
      <c r="SP793" s="53"/>
      <c r="SQ793" s="53"/>
      <c r="SR793" s="53"/>
      <c r="SS793" s="53"/>
      <c r="ST793" s="53"/>
      <c r="SU793" s="53"/>
      <c r="SV793" s="53"/>
      <c r="SW793" s="53"/>
      <c r="SX793" s="53"/>
      <c r="SY793" s="53"/>
      <c r="SZ793" s="53"/>
      <c r="TA793" s="53"/>
      <c r="TB793" s="53"/>
      <c r="TC793" s="53"/>
      <c r="TD793" s="53"/>
      <c r="TE793" s="53"/>
      <c r="TF793" s="53"/>
      <c r="TG793" s="53"/>
      <c r="TH793" s="53"/>
      <c r="TI793" s="53"/>
      <c r="TJ793" s="53"/>
      <c r="TK793" s="53"/>
      <c r="TL793" s="53"/>
      <c r="TM793" s="53"/>
      <c r="TN793" s="53"/>
      <c r="TO793" s="53"/>
      <c r="TP793" s="53"/>
      <c r="TQ793" s="53"/>
      <c r="TR793" s="53"/>
      <c r="TS793" s="53"/>
      <c r="TT793" s="53"/>
      <c r="TU793" s="53"/>
      <c r="TV793" s="53"/>
      <c r="TW793" s="53"/>
      <c r="TX793" s="53"/>
      <c r="TY793" s="53"/>
      <c r="TZ793" s="53"/>
      <c r="UA793" s="53"/>
      <c r="UB793" s="53"/>
      <c r="UC793" s="53"/>
      <c r="UD793" s="53"/>
      <c r="UE793" s="53"/>
      <c r="UF793" s="53"/>
      <c r="UG793" s="53"/>
    </row>
    <row r="794" spans="12:553" s="19" customFormat="1" ht="15.75" customHeight="1" x14ac:dyDescent="0.2">
      <c r="L794" s="66"/>
      <c r="M794" s="66"/>
      <c r="N794" s="52"/>
      <c r="O794" s="53"/>
      <c r="P794" s="53"/>
      <c r="Q794" s="53"/>
      <c r="R794" s="53"/>
      <c r="S794" s="53"/>
      <c r="T794" s="53"/>
      <c r="U794" s="53"/>
      <c r="V794" s="53"/>
      <c r="W794" s="53"/>
      <c r="X794" s="53"/>
      <c r="Y794" s="53"/>
      <c r="Z794" s="53"/>
      <c r="AA794" s="53"/>
      <c r="AB794" s="53"/>
      <c r="AC794" s="53"/>
      <c r="AD794" s="53"/>
      <c r="AE794" s="53"/>
      <c r="AF794" s="53"/>
      <c r="AG794" s="53"/>
      <c r="AH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c r="BM794" s="53"/>
      <c r="BN794" s="53"/>
      <c r="BO794" s="53"/>
      <c r="BP794" s="53"/>
      <c r="BQ794" s="53"/>
      <c r="BR794" s="53"/>
      <c r="BS794" s="53"/>
      <c r="BT794" s="53"/>
      <c r="BU794" s="53"/>
      <c r="BV794" s="53"/>
      <c r="BW794" s="53"/>
      <c r="BX794" s="53"/>
      <c r="BY794" s="53"/>
      <c r="BZ794" s="53"/>
      <c r="CA794" s="53"/>
      <c r="CB794" s="53"/>
      <c r="CC794" s="53"/>
      <c r="CD794" s="53"/>
      <c r="CE794" s="53"/>
      <c r="CF794" s="53"/>
      <c r="CG794" s="53"/>
      <c r="CH794" s="53"/>
      <c r="CI794" s="53"/>
      <c r="CJ794" s="53"/>
      <c r="CK794" s="53"/>
      <c r="CL794" s="53"/>
      <c r="CM794" s="53"/>
      <c r="CN794" s="53"/>
      <c r="CO794" s="53"/>
      <c r="CP794" s="53"/>
      <c r="CQ794" s="53"/>
      <c r="CR794" s="53"/>
      <c r="CS794" s="53"/>
      <c r="CT794" s="53"/>
      <c r="CU794" s="53"/>
      <c r="CV794" s="53"/>
      <c r="CW794" s="53"/>
      <c r="CX794" s="53"/>
      <c r="CY794" s="53"/>
      <c r="CZ794" s="53"/>
      <c r="DA794" s="53"/>
      <c r="DB794" s="53"/>
      <c r="DC794" s="53"/>
      <c r="DD794" s="53"/>
      <c r="DE794" s="53"/>
      <c r="DF794" s="53"/>
      <c r="DG794" s="53"/>
      <c r="DH794" s="53"/>
      <c r="DI794" s="53"/>
      <c r="DJ794" s="53"/>
      <c r="DK794" s="53"/>
      <c r="DL794" s="53"/>
      <c r="DM794" s="53"/>
      <c r="DN794" s="53"/>
      <c r="DO794" s="53"/>
      <c r="DP794" s="53"/>
      <c r="DQ794" s="53"/>
      <c r="DR794" s="53"/>
      <c r="DS794" s="53"/>
      <c r="DT794" s="53"/>
      <c r="DU794" s="53"/>
      <c r="DV794" s="53"/>
      <c r="DW794" s="53"/>
      <c r="DX794" s="53"/>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3"/>
      <c r="FK794" s="53"/>
      <c r="FL794" s="53"/>
      <c r="FM794" s="53"/>
      <c r="FN794" s="53"/>
      <c r="FO794" s="53"/>
      <c r="FP794" s="53"/>
      <c r="FQ794" s="53"/>
      <c r="FR794" s="53"/>
      <c r="FS794" s="53"/>
      <c r="FT794" s="53"/>
      <c r="FU794" s="53"/>
      <c r="FV794" s="53"/>
      <c r="FW794" s="53"/>
      <c r="FX794" s="53"/>
      <c r="FY794" s="53"/>
      <c r="FZ794" s="53"/>
      <c r="GA794" s="53"/>
      <c r="GB794" s="53"/>
      <c r="GC794" s="53"/>
      <c r="GD794" s="53"/>
      <c r="GE794" s="53"/>
      <c r="GF794" s="53"/>
      <c r="GG794" s="53"/>
      <c r="GH794" s="53"/>
      <c r="GI794" s="53"/>
      <c r="GJ794" s="53"/>
      <c r="GK794" s="53"/>
      <c r="GL794" s="53"/>
      <c r="GM794" s="53"/>
      <c r="GN794" s="53"/>
      <c r="GO794" s="53"/>
      <c r="GP794" s="53"/>
      <c r="GQ794" s="53"/>
      <c r="GR794" s="53"/>
      <c r="GS794" s="53"/>
      <c r="GT794" s="53"/>
      <c r="GU794" s="53"/>
      <c r="GV794" s="53"/>
      <c r="GW794" s="53"/>
      <c r="GX794" s="53"/>
      <c r="GY794" s="53"/>
      <c r="GZ794" s="53"/>
      <c r="HA794" s="53"/>
      <c r="HB794" s="53"/>
      <c r="HC794" s="53"/>
      <c r="HD794" s="53"/>
      <c r="HE794" s="53"/>
      <c r="HF794" s="53"/>
      <c r="HG794" s="53"/>
      <c r="HH794" s="53"/>
      <c r="HI794" s="53"/>
      <c r="HJ794" s="53"/>
      <c r="HK794" s="53"/>
      <c r="HL794" s="53"/>
      <c r="HM794" s="53"/>
      <c r="HN794" s="53"/>
      <c r="HO794" s="53"/>
      <c r="HP794" s="53"/>
      <c r="HQ794" s="53"/>
      <c r="HR794" s="53"/>
      <c r="HS794" s="53"/>
      <c r="HT794" s="53"/>
      <c r="HU794" s="53"/>
      <c r="HV794" s="53"/>
      <c r="HW794" s="53"/>
      <c r="HX794" s="53"/>
      <c r="HY794" s="53"/>
      <c r="HZ794" s="53"/>
      <c r="IA794" s="53"/>
      <c r="IB794" s="53"/>
      <c r="IC794" s="53"/>
      <c r="ID794" s="53"/>
      <c r="IE794" s="53"/>
      <c r="IF794" s="53"/>
      <c r="IG794" s="53"/>
      <c r="IH794" s="53"/>
      <c r="II794" s="53"/>
      <c r="IJ794" s="53"/>
      <c r="IK794" s="53"/>
      <c r="IL794" s="53"/>
      <c r="IM794" s="53"/>
      <c r="IN794" s="53"/>
      <c r="IO794" s="53"/>
      <c r="IP794" s="53"/>
      <c r="IQ794" s="53"/>
      <c r="IR794" s="53"/>
      <c r="IS794" s="53"/>
      <c r="IT794" s="53"/>
      <c r="IU794" s="53"/>
      <c r="IV794" s="53"/>
      <c r="IW794" s="53"/>
      <c r="IX794" s="53"/>
      <c r="IY794" s="53"/>
      <c r="IZ794" s="53"/>
      <c r="JA794" s="53"/>
      <c r="JB794" s="53"/>
      <c r="JC794" s="53"/>
      <c r="JD794" s="53"/>
      <c r="JE794" s="53"/>
      <c r="JF794" s="53"/>
      <c r="JG794" s="53"/>
      <c r="JH794" s="53"/>
      <c r="JI794" s="53"/>
      <c r="JJ794" s="53"/>
      <c r="JK794" s="53"/>
      <c r="JL794" s="53"/>
      <c r="JM794" s="53"/>
      <c r="JN794" s="53"/>
      <c r="JO794" s="53"/>
      <c r="JP794" s="53"/>
      <c r="JQ794" s="53"/>
      <c r="JR794" s="53"/>
      <c r="JS794" s="53"/>
      <c r="JT794" s="53"/>
      <c r="JU794" s="53"/>
      <c r="JV794" s="53"/>
      <c r="JW794" s="53"/>
      <c r="JX794" s="53"/>
      <c r="JY794" s="53"/>
      <c r="JZ794" s="53"/>
      <c r="KA794" s="53"/>
      <c r="KB794" s="53"/>
      <c r="KC794" s="53"/>
      <c r="KD794" s="53"/>
      <c r="KE794" s="53"/>
      <c r="KF794" s="53"/>
      <c r="KG794" s="53"/>
      <c r="KH794" s="53"/>
      <c r="KI794" s="53"/>
      <c r="KJ794" s="53"/>
      <c r="KK794" s="53"/>
      <c r="KL794" s="53"/>
      <c r="KM794" s="53"/>
      <c r="KN794" s="53"/>
      <c r="KO794" s="53"/>
      <c r="KP794" s="53"/>
      <c r="KQ794" s="53"/>
      <c r="KR794" s="53"/>
      <c r="KS794" s="53"/>
      <c r="KT794" s="53"/>
      <c r="KU794" s="53"/>
      <c r="KV794" s="53"/>
      <c r="KW794" s="53"/>
      <c r="KX794" s="53"/>
      <c r="KY794" s="53"/>
      <c r="KZ794" s="53"/>
      <c r="LA794" s="53"/>
      <c r="LB794" s="53"/>
      <c r="LC794" s="53"/>
      <c r="LD794" s="53"/>
      <c r="LE794" s="53"/>
      <c r="LF794" s="53"/>
      <c r="LG794" s="53"/>
      <c r="LH794" s="53"/>
      <c r="LI794" s="53"/>
      <c r="LJ794" s="53"/>
      <c r="LK794" s="53"/>
      <c r="LL794" s="53"/>
      <c r="LM794" s="53"/>
      <c r="LN794" s="53"/>
      <c r="LO794" s="53"/>
      <c r="LP794" s="53"/>
      <c r="LQ794" s="53"/>
      <c r="LR794" s="53"/>
      <c r="LS794" s="53"/>
      <c r="LT794" s="53"/>
      <c r="LU794" s="53"/>
      <c r="LV794" s="53"/>
      <c r="LW794" s="53"/>
      <c r="LX794" s="53"/>
      <c r="LY794" s="53"/>
      <c r="LZ794" s="53"/>
      <c r="MA794" s="53"/>
      <c r="MB794" s="53"/>
      <c r="MC794" s="53"/>
      <c r="MD794" s="53"/>
      <c r="ME794" s="53"/>
      <c r="MF794" s="53"/>
      <c r="MG794" s="53"/>
      <c r="MH794" s="53"/>
      <c r="MI794" s="53"/>
      <c r="MJ794" s="53"/>
      <c r="MK794" s="53"/>
      <c r="ML794" s="53"/>
      <c r="MM794" s="53"/>
      <c r="MN794" s="53"/>
      <c r="MO794" s="53"/>
      <c r="MP794" s="53"/>
      <c r="MQ794" s="53"/>
      <c r="MR794" s="53"/>
      <c r="MS794" s="53"/>
      <c r="MT794" s="53"/>
      <c r="MU794" s="53"/>
      <c r="MV794" s="53"/>
      <c r="MW794" s="53"/>
      <c r="MX794" s="53"/>
      <c r="MY794" s="53"/>
      <c r="MZ794" s="53"/>
      <c r="NA794" s="53"/>
      <c r="NB794" s="53"/>
      <c r="NC794" s="53"/>
      <c r="ND794" s="53"/>
      <c r="NE794" s="53"/>
      <c r="NF794" s="53"/>
      <c r="NG794" s="53"/>
      <c r="NH794" s="53"/>
      <c r="NI794" s="53"/>
      <c r="NJ794" s="53"/>
      <c r="NK794" s="53"/>
      <c r="NL794" s="53"/>
      <c r="NM794" s="53"/>
      <c r="NN794" s="53"/>
      <c r="NO794" s="53"/>
      <c r="NP794" s="53"/>
      <c r="NQ794" s="53"/>
      <c r="NR794" s="53"/>
      <c r="NS794" s="53"/>
      <c r="NT794" s="53"/>
      <c r="NU794" s="53"/>
      <c r="NV794" s="53"/>
      <c r="NW794" s="53"/>
      <c r="NX794" s="53"/>
      <c r="NY794" s="53"/>
      <c r="NZ794" s="53"/>
      <c r="OA794" s="53"/>
      <c r="OB794" s="53"/>
      <c r="OC794" s="53"/>
      <c r="OD794" s="53"/>
      <c r="OE794" s="53"/>
      <c r="OF794" s="53"/>
      <c r="OG794" s="53"/>
      <c r="OH794" s="53"/>
      <c r="OI794" s="53"/>
      <c r="OJ794" s="53"/>
      <c r="OK794" s="53"/>
      <c r="OL794" s="53"/>
      <c r="OM794" s="53"/>
      <c r="ON794" s="53"/>
      <c r="OO794" s="53"/>
      <c r="OP794" s="53"/>
      <c r="OQ794" s="53"/>
      <c r="OR794" s="53"/>
      <c r="OS794" s="53"/>
      <c r="OT794" s="53"/>
      <c r="OU794" s="53"/>
      <c r="OV794" s="53"/>
      <c r="OW794" s="53"/>
      <c r="OX794" s="53"/>
      <c r="OY794" s="53"/>
      <c r="OZ794" s="53"/>
      <c r="PA794" s="53"/>
      <c r="PB794" s="53"/>
      <c r="PC794" s="53"/>
      <c r="PD794" s="53"/>
      <c r="PE794" s="53"/>
      <c r="PF794" s="53"/>
      <c r="PG794" s="53"/>
      <c r="PH794" s="53"/>
      <c r="PI794" s="53"/>
      <c r="PJ794" s="53"/>
      <c r="PK794" s="53"/>
      <c r="PL794" s="53"/>
      <c r="PM794" s="53"/>
      <c r="PN794" s="53"/>
      <c r="PO794" s="53"/>
      <c r="PP794" s="53"/>
      <c r="PQ794" s="53"/>
      <c r="PR794" s="53"/>
      <c r="PS794" s="53"/>
      <c r="PT794" s="53"/>
      <c r="PU794" s="53"/>
      <c r="PV794" s="53"/>
      <c r="PW794" s="53"/>
      <c r="PX794" s="53"/>
      <c r="PY794" s="53"/>
      <c r="PZ794" s="53"/>
      <c r="QA794" s="53"/>
      <c r="QB794" s="53"/>
      <c r="QC794" s="53"/>
      <c r="QD794" s="53"/>
      <c r="QE794" s="53"/>
      <c r="QF794" s="53"/>
      <c r="QG794" s="53"/>
      <c r="QH794" s="53"/>
      <c r="QI794" s="53"/>
      <c r="QJ794" s="53"/>
      <c r="QK794" s="53"/>
      <c r="QL794" s="53"/>
      <c r="QM794" s="53"/>
      <c r="QN794" s="53"/>
      <c r="QO794" s="53"/>
      <c r="QP794" s="53"/>
      <c r="QQ794" s="53"/>
      <c r="QR794" s="53"/>
      <c r="QS794" s="53"/>
      <c r="QT794" s="53"/>
      <c r="QU794" s="53"/>
      <c r="QV794" s="53"/>
      <c r="QW794" s="53"/>
      <c r="QX794" s="53"/>
      <c r="QY794" s="53"/>
      <c r="QZ794" s="53"/>
      <c r="RA794" s="53"/>
      <c r="RB794" s="53"/>
      <c r="RC794" s="53"/>
      <c r="RD794" s="53"/>
      <c r="RE794" s="53"/>
      <c r="RF794" s="53"/>
      <c r="RG794" s="53"/>
      <c r="RH794" s="53"/>
      <c r="RI794" s="53"/>
      <c r="RJ794" s="53"/>
      <c r="RK794" s="53"/>
      <c r="RL794" s="53"/>
      <c r="RM794" s="53"/>
      <c r="RN794" s="53"/>
      <c r="RO794" s="53"/>
      <c r="RP794" s="53"/>
      <c r="RQ794" s="53"/>
      <c r="RR794" s="53"/>
      <c r="RS794" s="53"/>
      <c r="RT794" s="53"/>
      <c r="RU794" s="53"/>
      <c r="RV794" s="53"/>
      <c r="RW794" s="53"/>
      <c r="RX794" s="53"/>
      <c r="RY794" s="53"/>
      <c r="RZ794" s="53"/>
      <c r="SA794" s="53"/>
      <c r="SB794" s="53"/>
      <c r="SC794" s="53"/>
      <c r="SD794" s="53"/>
      <c r="SE794" s="53"/>
      <c r="SF794" s="53"/>
      <c r="SG794" s="53"/>
      <c r="SH794" s="53"/>
      <c r="SI794" s="53"/>
      <c r="SJ794" s="53"/>
      <c r="SK794" s="53"/>
      <c r="SL794" s="53"/>
      <c r="SM794" s="53"/>
      <c r="SN794" s="53"/>
      <c r="SO794" s="53"/>
      <c r="SP794" s="53"/>
      <c r="SQ794" s="53"/>
      <c r="SR794" s="53"/>
      <c r="SS794" s="53"/>
      <c r="ST794" s="53"/>
      <c r="SU794" s="53"/>
      <c r="SV794" s="53"/>
      <c r="SW794" s="53"/>
      <c r="SX794" s="53"/>
      <c r="SY794" s="53"/>
      <c r="SZ794" s="53"/>
      <c r="TA794" s="53"/>
      <c r="TB794" s="53"/>
      <c r="TC794" s="53"/>
      <c r="TD794" s="53"/>
      <c r="TE794" s="53"/>
      <c r="TF794" s="53"/>
      <c r="TG794" s="53"/>
      <c r="TH794" s="53"/>
      <c r="TI794" s="53"/>
      <c r="TJ794" s="53"/>
      <c r="TK794" s="53"/>
      <c r="TL794" s="53"/>
      <c r="TM794" s="53"/>
      <c r="TN794" s="53"/>
      <c r="TO794" s="53"/>
      <c r="TP794" s="53"/>
      <c r="TQ794" s="53"/>
      <c r="TR794" s="53"/>
      <c r="TS794" s="53"/>
      <c r="TT794" s="53"/>
      <c r="TU794" s="53"/>
      <c r="TV794" s="53"/>
      <c r="TW794" s="53"/>
      <c r="TX794" s="53"/>
      <c r="TY794" s="53"/>
      <c r="TZ794" s="53"/>
      <c r="UA794" s="53"/>
      <c r="UB794" s="53"/>
      <c r="UC794" s="53"/>
      <c r="UD794" s="53"/>
      <c r="UE794" s="53"/>
      <c r="UF794" s="53"/>
      <c r="UG794" s="53"/>
    </row>
    <row r="795" spans="12:553" s="19" customFormat="1" ht="15.75" customHeight="1" x14ac:dyDescent="0.2">
      <c r="L795" s="66"/>
      <c r="M795" s="66"/>
      <c r="N795" s="52"/>
      <c r="O795" s="53"/>
      <c r="P795" s="53"/>
      <c r="Q795" s="53"/>
      <c r="R795" s="53"/>
      <c r="S795" s="53"/>
      <c r="T795" s="53"/>
      <c r="U795" s="53"/>
      <c r="V795" s="53"/>
      <c r="W795" s="53"/>
      <c r="X795" s="53"/>
      <c r="Y795" s="53"/>
      <c r="Z795" s="53"/>
      <c r="AA795" s="53"/>
      <c r="AB795" s="53"/>
      <c r="AC795" s="53"/>
      <c r="AD795" s="53"/>
      <c r="AE795" s="53"/>
      <c r="AF795" s="53"/>
      <c r="AG795" s="53"/>
      <c r="AH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c r="BM795" s="53"/>
      <c r="BN795" s="53"/>
      <c r="BO795" s="53"/>
      <c r="BP795" s="53"/>
      <c r="BQ795" s="53"/>
      <c r="BR795" s="53"/>
      <c r="BS795" s="53"/>
      <c r="BT795" s="53"/>
      <c r="BU795" s="53"/>
      <c r="BV795" s="53"/>
      <c r="BW795" s="53"/>
      <c r="BX795" s="53"/>
      <c r="BY795" s="53"/>
      <c r="BZ795" s="53"/>
      <c r="CA795" s="53"/>
      <c r="CB795" s="53"/>
      <c r="CC795" s="53"/>
      <c r="CD795" s="53"/>
      <c r="CE795" s="53"/>
      <c r="CF795" s="53"/>
      <c r="CG795" s="53"/>
      <c r="CH795" s="53"/>
      <c r="CI795" s="53"/>
      <c r="CJ795" s="53"/>
      <c r="CK795" s="53"/>
      <c r="CL795" s="53"/>
      <c r="CM795" s="53"/>
      <c r="CN795" s="53"/>
      <c r="CO795" s="53"/>
      <c r="CP795" s="53"/>
      <c r="CQ795" s="53"/>
      <c r="CR795" s="53"/>
      <c r="CS795" s="53"/>
      <c r="CT795" s="53"/>
      <c r="CU795" s="53"/>
      <c r="CV795" s="53"/>
      <c r="CW795" s="53"/>
      <c r="CX795" s="53"/>
      <c r="CY795" s="53"/>
      <c r="CZ795" s="53"/>
      <c r="DA795" s="53"/>
      <c r="DB795" s="53"/>
      <c r="DC795" s="53"/>
      <c r="DD795" s="53"/>
      <c r="DE795" s="53"/>
      <c r="DF795" s="53"/>
      <c r="DG795" s="53"/>
      <c r="DH795" s="53"/>
      <c r="DI795" s="53"/>
      <c r="DJ795" s="53"/>
      <c r="DK795" s="53"/>
      <c r="DL795" s="53"/>
      <c r="DM795" s="53"/>
      <c r="DN795" s="53"/>
      <c r="DO795" s="53"/>
      <c r="DP795" s="53"/>
      <c r="DQ795" s="53"/>
      <c r="DR795" s="53"/>
      <c r="DS795" s="53"/>
      <c r="DT795" s="53"/>
      <c r="DU795" s="53"/>
      <c r="DV795" s="53"/>
      <c r="DW795" s="53"/>
      <c r="DX795" s="53"/>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3"/>
      <c r="FK795" s="53"/>
      <c r="FL795" s="53"/>
      <c r="FM795" s="53"/>
      <c r="FN795" s="53"/>
      <c r="FO795" s="53"/>
      <c r="FP795" s="53"/>
      <c r="FQ795" s="53"/>
      <c r="FR795" s="53"/>
      <c r="FS795" s="53"/>
      <c r="FT795" s="53"/>
      <c r="FU795" s="53"/>
      <c r="FV795" s="53"/>
      <c r="FW795" s="53"/>
      <c r="FX795" s="53"/>
      <c r="FY795" s="53"/>
      <c r="FZ795" s="53"/>
      <c r="GA795" s="53"/>
      <c r="GB795" s="53"/>
      <c r="GC795" s="53"/>
      <c r="GD795" s="53"/>
      <c r="GE795" s="53"/>
      <c r="GF795" s="53"/>
      <c r="GG795" s="53"/>
      <c r="GH795" s="53"/>
      <c r="GI795" s="53"/>
      <c r="GJ795" s="53"/>
      <c r="GK795" s="53"/>
      <c r="GL795" s="53"/>
      <c r="GM795" s="53"/>
      <c r="GN795" s="53"/>
      <c r="GO795" s="53"/>
      <c r="GP795" s="53"/>
      <c r="GQ795" s="53"/>
      <c r="GR795" s="53"/>
      <c r="GS795" s="53"/>
      <c r="GT795" s="53"/>
      <c r="GU795" s="53"/>
      <c r="GV795" s="53"/>
      <c r="GW795" s="53"/>
      <c r="GX795" s="53"/>
      <c r="GY795" s="53"/>
      <c r="GZ795" s="53"/>
      <c r="HA795" s="53"/>
      <c r="HB795" s="53"/>
      <c r="HC795" s="53"/>
      <c r="HD795" s="53"/>
      <c r="HE795" s="53"/>
      <c r="HF795" s="53"/>
      <c r="HG795" s="53"/>
      <c r="HH795" s="53"/>
      <c r="HI795" s="53"/>
      <c r="HJ795" s="53"/>
      <c r="HK795" s="53"/>
      <c r="HL795" s="53"/>
      <c r="HM795" s="53"/>
      <c r="HN795" s="53"/>
      <c r="HO795" s="53"/>
      <c r="HP795" s="53"/>
      <c r="HQ795" s="53"/>
      <c r="HR795" s="53"/>
      <c r="HS795" s="53"/>
      <c r="HT795" s="53"/>
      <c r="HU795" s="53"/>
      <c r="HV795" s="53"/>
      <c r="HW795" s="53"/>
      <c r="HX795" s="53"/>
      <c r="HY795" s="53"/>
      <c r="HZ795" s="53"/>
      <c r="IA795" s="53"/>
      <c r="IB795" s="53"/>
      <c r="IC795" s="53"/>
      <c r="ID795" s="53"/>
      <c r="IE795" s="53"/>
      <c r="IF795" s="53"/>
      <c r="IG795" s="53"/>
      <c r="IH795" s="53"/>
      <c r="II795" s="53"/>
      <c r="IJ795" s="53"/>
      <c r="IK795" s="53"/>
      <c r="IL795" s="53"/>
      <c r="IM795" s="53"/>
      <c r="IN795" s="53"/>
      <c r="IO795" s="53"/>
      <c r="IP795" s="53"/>
      <c r="IQ795" s="53"/>
      <c r="IR795" s="53"/>
      <c r="IS795" s="53"/>
      <c r="IT795" s="53"/>
      <c r="IU795" s="53"/>
      <c r="IV795" s="53"/>
      <c r="IW795" s="53"/>
      <c r="IX795" s="53"/>
      <c r="IY795" s="53"/>
      <c r="IZ795" s="53"/>
      <c r="JA795" s="53"/>
      <c r="JB795" s="53"/>
      <c r="JC795" s="53"/>
      <c r="JD795" s="53"/>
      <c r="JE795" s="53"/>
      <c r="JF795" s="53"/>
      <c r="JG795" s="53"/>
      <c r="JH795" s="53"/>
      <c r="JI795" s="53"/>
      <c r="JJ795" s="53"/>
      <c r="JK795" s="53"/>
      <c r="JL795" s="53"/>
      <c r="JM795" s="53"/>
      <c r="JN795" s="53"/>
      <c r="JO795" s="53"/>
      <c r="JP795" s="53"/>
      <c r="JQ795" s="53"/>
      <c r="JR795" s="53"/>
      <c r="JS795" s="53"/>
      <c r="JT795" s="53"/>
      <c r="JU795" s="53"/>
      <c r="JV795" s="53"/>
      <c r="JW795" s="53"/>
      <c r="JX795" s="53"/>
      <c r="JY795" s="53"/>
      <c r="JZ795" s="53"/>
      <c r="KA795" s="53"/>
      <c r="KB795" s="53"/>
      <c r="KC795" s="53"/>
      <c r="KD795" s="53"/>
      <c r="KE795" s="53"/>
      <c r="KF795" s="53"/>
      <c r="KG795" s="53"/>
      <c r="KH795" s="53"/>
      <c r="KI795" s="53"/>
      <c r="KJ795" s="53"/>
      <c r="KK795" s="53"/>
      <c r="KL795" s="53"/>
      <c r="KM795" s="53"/>
      <c r="KN795" s="53"/>
      <c r="KO795" s="53"/>
      <c r="KP795" s="53"/>
      <c r="KQ795" s="53"/>
      <c r="KR795" s="53"/>
      <c r="KS795" s="53"/>
      <c r="KT795" s="53"/>
      <c r="KU795" s="53"/>
      <c r="KV795" s="53"/>
      <c r="KW795" s="53"/>
      <c r="KX795" s="53"/>
      <c r="KY795" s="53"/>
      <c r="KZ795" s="53"/>
      <c r="LA795" s="53"/>
      <c r="LB795" s="53"/>
      <c r="LC795" s="53"/>
      <c r="LD795" s="53"/>
      <c r="LE795" s="53"/>
      <c r="LF795" s="53"/>
      <c r="LG795" s="53"/>
      <c r="LH795" s="53"/>
      <c r="LI795" s="53"/>
      <c r="LJ795" s="53"/>
      <c r="LK795" s="53"/>
      <c r="LL795" s="53"/>
      <c r="LM795" s="53"/>
      <c r="LN795" s="53"/>
      <c r="LO795" s="53"/>
      <c r="LP795" s="53"/>
      <c r="LQ795" s="53"/>
      <c r="LR795" s="53"/>
      <c r="LS795" s="53"/>
      <c r="LT795" s="53"/>
      <c r="LU795" s="53"/>
      <c r="LV795" s="53"/>
      <c r="LW795" s="53"/>
      <c r="LX795" s="53"/>
      <c r="LY795" s="53"/>
      <c r="LZ795" s="53"/>
      <c r="MA795" s="53"/>
      <c r="MB795" s="53"/>
      <c r="MC795" s="53"/>
      <c r="MD795" s="53"/>
      <c r="ME795" s="53"/>
      <c r="MF795" s="53"/>
      <c r="MG795" s="53"/>
      <c r="MH795" s="53"/>
      <c r="MI795" s="53"/>
      <c r="MJ795" s="53"/>
      <c r="MK795" s="53"/>
      <c r="ML795" s="53"/>
      <c r="MM795" s="53"/>
      <c r="MN795" s="53"/>
      <c r="MO795" s="53"/>
      <c r="MP795" s="53"/>
      <c r="MQ795" s="53"/>
      <c r="MR795" s="53"/>
      <c r="MS795" s="53"/>
      <c r="MT795" s="53"/>
      <c r="MU795" s="53"/>
      <c r="MV795" s="53"/>
      <c r="MW795" s="53"/>
      <c r="MX795" s="53"/>
      <c r="MY795" s="53"/>
      <c r="MZ795" s="53"/>
      <c r="NA795" s="53"/>
      <c r="NB795" s="53"/>
      <c r="NC795" s="53"/>
      <c r="ND795" s="53"/>
      <c r="NE795" s="53"/>
      <c r="NF795" s="53"/>
      <c r="NG795" s="53"/>
      <c r="NH795" s="53"/>
      <c r="NI795" s="53"/>
      <c r="NJ795" s="53"/>
      <c r="NK795" s="53"/>
      <c r="NL795" s="53"/>
      <c r="NM795" s="53"/>
      <c r="NN795" s="53"/>
      <c r="NO795" s="53"/>
      <c r="NP795" s="53"/>
      <c r="NQ795" s="53"/>
      <c r="NR795" s="53"/>
      <c r="NS795" s="53"/>
      <c r="NT795" s="53"/>
      <c r="NU795" s="53"/>
      <c r="NV795" s="53"/>
      <c r="NW795" s="53"/>
      <c r="NX795" s="53"/>
      <c r="NY795" s="53"/>
      <c r="NZ795" s="53"/>
      <c r="OA795" s="53"/>
      <c r="OB795" s="53"/>
      <c r="OC795" s="53"/>
      <c r="OD795" s="53"/>
      <c r="OE795" s="53"/>
      <c r="OF795" s="53"/>
      <c r="OG795" s="53"/>
      <c r="OH795" s="53"/>
      <c r="OI795" s="53"/>
      <c r="OJ795" s="53"/>
      <c r="OK795" s="53"/>
      <c r="OL795" s="53"/>
      <c r="OM795" s="53"/>
      <c r="ON795" s="53"/>
      <c r="OO795" s="53"/>
      <c r="OP795" s="53"/>
      <c r="OQ795" s="53"/>
      <c r="OR795" s="53"/>
      <c r="OS795" s="53"/>
      <c r="OT795" s="53"/>
      <c r="OU795" s="53"/>
      <c r="OV795" s="53"/>
      <c r="OW795" s="53"/>
      <c r="OX795" s="53"/>
      <c r="OY795" s="53"/>
      <c r="OZ795" s="53"/>
      <c r="PA795" s="53"/>
      <c r="PB795" s="53"/>
      <c r="PC795" s="53"/>
      <c r="PD795" s="53"/>
      <c r="PE795" s="53"/>
      <c r="PF795" s="53"/>
      <c r="PG795" s="53"/>
      <c r="PH795" s="53"/>
      <c r="PI795" s="53"/>
      <c r="PJ795" s="53"/>
      <c r="PK795" s="53"/>
      <c r="PL795" s="53"/>
      <c r="PM795" s="53"/>
      <c r="PN795" s="53"/>
      <c r="PO795" s="53"/>
      <c r="PP795" s="53"/>
      <c r="PQ795" s="53"/>
      <c r="PR795" s="53"/>
      <c r="PS795" s="53"/>
      <c r="PT795" s="53"/>
      <c r="PU795" s="53"/>
      <c r="PV795" s="53"/>
      <c r="PW795" s="53"/>
      <c r="PX795" s="53"/>
      <c r="PY795" s="53"/>
      <c r="PZ795" s="53"/>
      <c r="QA795" s="53"/>
      <c r="QB795" s="53"/>
      <c r="QC795" s="53"/>
      <c r="QD795" s="53"/>
      <c r="QE795" s="53"/>
      <c r="QF795" s="53"/>
      <c r="QG795" s="53"/>
      <c r="QH795" s="53"/>
      <c r="QI795" s="53"/>
      <c r="QJ795" s="53"/>
      <c r="QK795" s="53"/>
      <c r="QL795" s="53"/>
      <c r="QM795" s="53"/>
      <c r="QN795" s="53"/>
      <c r="QO795" s="53"/>
      <c r="QP795" s="53"/>
      <c r="QQ795" s="53"/>
      <c r="QR795" s="53"/>
      <c r="QS795" s="53"/>
      <c r="QT795" s="53"/>
      <c r="QU795" s="53"/>
      <c r="QV795" s="53"/>
      <c r="QW795" s="53"/>
      <c r="QX795" s="53"/>
      <c r="QY795" s="53"/>
      <c r="QZ795" s="53"/>
      <c r="RA795" s="53"/>
      <c r="RB795" s="53"/>
      <c r="RC795" s="53"/>
      <c r="RD795" s="53"/>
      <c r="RE795" s="53"/>
      <c r="RF795" s="53"/>
      <c r="RG795" s="53"/>
      <c r="RH795" s="53"/>
      <c r="RI795" s="53"/>
      <c r="RJ795" s="53"/>
      <c r="RK795" s="53"/>
      <c r="RL795" s="53"/>
      <c r="RM795" s="53"/>
      <c r="RN795" s="53"/>
      <c r="RO795" s="53"/>
      <c r="RP795" s="53"/>
      <c r="RQ795" s="53"/>
      <c r="RR795" s="53"/>
      <c r="RS795" s="53"/>
      <c r="RT795" s="53"/>
      <c r="RU795" s="53"/>
      <c r="RV795" s="53"/>
      <c r="RW795" s="53"/>
      <c r="RX795" s="53"/>
      <c r="RY795" s="53"/>
      <c r="RZ795" s="53"/>
      <c r="SA795" s="53"/>
      <c r="SB795" s="53"/>
      <c r="SC795" s="53"/>
      <c r="SD795" s="53"/>
      <c r="SE795" s="53"/>
      <c r="SF795" s="53"/>
      <c r="SG795" s="53"/>
      <c r="SH795" s="53"/>
      <c r="SI795" s="53"/>
      <c r="SJ795" s="53"/>
      <c r="SK795" s="53"/>
      <c r="SL795" s="53"/>
      <c r="SM795" s="53"/>
      <c r="SN795" s="53"/>
      <c r="SO795" s="53"/>
      <c r="SP795" s="53"/>
      <c r="SQ795" s="53"/>
      <c r="SR795" s="53"/>
      <c r="SS795" s="53"/>
      <c r="ST795" s="53"/>
      <c r="SU795" s="53"/>
      <c r="SV795" s="53"/>
      <c r="SW795" s="53"/>
      <c r="SX795" s="53"/>
      <c r="SY795" s="53"/>
      <c r="SZ795" s="53"/>
      <c r="TA795" s="53"/>
      <c r="TB795" s="53"/>
      <c r="TC795" s="53"/>
      <c r="TD795" s="53"/>
      <c r="TE795" s="53"/>
      <c r="TF795" s="53"/>
      <c r="TG795" s="53"/>
      <c r="TH795" s="53"/>
      <c r="TI795" s="53"/>
      <c r="TJ795" s="53"/>
      <c r="TK795" s="53"/>
      <c r="TL795" s="53"/>
      <c r="TM795" s="53"/>
      <c r="TN795" s="53"/>
      <c r="TO795" s="53"/>
      <c r="TP795" s="53"/>
      <c r="TQ795" s="53"/>
      <c r="TR795" s="53"/>
      <c r="TS795" s="53"/>
      <c r="TT795" s="53"/>
      <c r="TU795" s="53"/>
      <c r="TV795" s="53"/>
      <c r="TW795" s="53"/>
      <c r="TX795" s="53"/>
      <c r="TY795" s="53"/>
      <c r="TZ795" s="53"/>
      <c r="UA795" s="53"/>
      <c r="UB795" s="53"/>
      <c r="UC795" s="53"/>
      <c r="UD795" s="53"/>
      <c r="UE795" s="53"/>
      <c r="UF795" s="53"/>
      <c r="UG795" s="53"/>
    </row>
    <row r="796" spans="12:553" s="19" customFormat="1" ht="15.75" customHeight="1" x14ac:dyDescent="0.2">
      <c r="L796" s="66"/>
      <c r="M796" s="66"/>
      <c r="N796" s="52"/>
      <c r="O796" s="53"/>
      <c r="P796" s="53"/>
      <c r="Q796" s="53"/>
      <c r="R796" s="53"/>
      <c r="S796" s="53"/>
      <c r="T796" s="53"/>
      <c r="U796" s="53"/>
      <c r="V796" s="53"/>
      <c r="W796" s="53"/>
      <c r="X796" s="53"/>
      <c r="Y796" s="53"/>
      <c r="Z796" s="53"/>
      <c r="AA796" s="53"/>
      <c r="AB796" s="53"/>
      <c r="AC796" s="53"/>
      <c r="AD796" s="53"/>
      <c r="AE796" s="53"/>
      <c r="AF796" s="53"/>
      <c r="AG796" s="53"/>
      <c r="AH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c r="BM796" s="53"/>
      <c r="BN796" s="53"/>
      <c r="BO796" s="53"/>
      <c r="BP796" s="53"/>
      <c r="BQ796" s="53"/>
      <c r="BR796" s="53"/>
      <c r="BS796" s="53"/>
      <c r="BT796" s="53"/>
      <c r="BU796" s="53"/>
      <c r="BV796" s="53"/>
      <c r="BW796" s="53"/>
      <c r="BX796" s="53"/>
      <c r="BY796" s="53"/>
      <c r="BZ796" s="53"/>
      <c r="CA796" s="53"/>
      <c r="CB796" s="53"/>
      <c r="CC796" s="53"/>
      <c r="CD796" s="53"/>
      <c r="CE796" s="53"/>
      <c r="CF796" s="53"/>
      <c r="CG796" s="53"/>
      <c r="CH796" s="53"/>
      <c r="CI796" s="53"/>
      <c r="CJ796" s="53"/>
      <c r="CK796" s="53"/>
      <c r="CL796" s="53"/>
      <c r="CM796" s="53"/>
      <c r="CN796" s="53"/>
      <c r="CO796" s="53"/>
      <c r="CP796" s="53"/>
      <c r="CQ796" s="53"/>
      <c r="CR796" s="53"/>
      <c r="CS796" s="53"/>
      <c r="CT796" s="53"/>
      <c r="CU796" s="53"/>
      <c r="CV796" s="53"/>
      <c r="CW796" s="53"/>
      <c r="CX796" s="53"/>
      <c r="CY796" s="53"/>
      <c r="CZ796" s="53"/>
      <c r="DA796" s="53"/>
      <c r="DB796" s="53"/>
      <c r="DC796" s="53"/>
      <c r="DD796" s="53"/>
      <c r="DE796" s="53"/>
      <c r="DF796" s="53"/>
      <c r="DG796" s="53"/>
      <c r="DH796" s="53"/>
      <c r="DI796" s="53"/>
      <c r="DJ796" s="53"/>
      <c r="DK796" s="53"/>
      <c r="DL796" s="53"/>
      <c r="DM796" s="53"/>
      <c r="DN796" s="53"/>
      <c r="DO796" s="53"/>
      <c r="DP796" s="53"/>
      <c r="DQ796" s="53"/>
      <c r="DR796" s="53"/>
      <c r="DS796" s="53"/>
      <c r="DT796" s="53"/>
      <c r="DU796" s="53"/>
      <c r="DV796" s="53"/>
      <c r="DW796" s="53"/>
      <c r="DX796" s="53"/>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3"/>
      <c r="FK796" s="53"/>
      <c r="FL796" s="53"/>
      <c r="FM796" s="53"/>
      <c r="FN796" s="53"/>
      <c r="FO796" s="53"/>
      <c r="FP796" s="53"/>
      <c r="FQ796" s="53"/>
      <c r="FR796" s="53"/>
      <c r="FS796" s="53"/>
      <c r="FT796" s="53"/>
      <c r="FU796" s="53"/>
      <c r="FV796" s="53"/>
      <c r="FW796" s="53"/>
      <c r="FX796" s="53"/>
      <c r="FY796" s="53"/>
      <c r="FZ796" s="53"/>
      <c r="GA796" s="53"/>
      <c r="GB796" s="53"/>
      <c r="GC796" s="53"/>
      <c r="GD796" s="53"/>
      <c r="GE796" s="53"/>
      <c r="GF796" s="53"/>
      <c r="GG796" s="53"/>
      <c r="GH796" s="53"/>
      <c r="GI796" s="53"/>
      <c r="GJ796" s="53"/>
      <c r="GK796" s="53"/>
      <c r="GL796" s="53"/>
      <c r="GM796" s="53"/>
      <c r="GN796" s="53"/>
      <c r="GO796" s="53"/>
      <c r="GP796" s="53"/>
      <c r="GQ796" s="53"/>
      <c r="GR796" s="53"/>
      <c r="GS796" s="53"/>
      <c r="GT796" s="53"/>
      <c r="GU796" s="53"/>
      <c r="GV796" s="53"/>
      <c r="GW796" s="53"/>
      <c r="GX796" s="53"/>
      <c r="GY796" s="53"/>
      <c r="GZ796" s="53"/>
      <c r="HA796" s="53"/>
      <c r="HB796" s="53"/>
      <c r="HC796" s="53"/>
      <c r="HD796" s="53"/>
      <c r="HE796" s="53"/>
      <c r="HF796" s="53"/>
      <c r="HG796" s="53"/>
      <c r="HH796" s="53"/>
      <c r="HI796" s="53"/>
      <c r="HJ796" s="53"/>
      <c r="HK796" s="53"/>
      <c r="HL796" s="53"/>
      <c r="HM796" s="53"/>
      <c r="HN796" s="53"/>
      <c r="HO796" s="53"/>
      <c r="HP796" s="53"/>
      <c r="HQ796" s="53"/>
      <c r="HR796" s="53"/>
      <c r="HS796" s="53"/>
      <c r="HT796" s="53"/>
      <c r="HU796" s="53"/>
      <c r="HV796" s="53"/>
      <c r="HW796" s="53"/>
      <c r="HX796" s="53"/>
      <c r="HY796" s="53"/>
      <c r="HZ796" s="53"/>
      <c r="IA796" s="53"/>
      <c r="IB796" s="53"/>
      <c r="IC796" s="53"/>
      <c r="ID796" s="53"/>
      <c r="IE796" s="53"/>
      <c r="IF796" s="53"/>
      <c r="IG796" s="53"/>
      <c r="IH796" s="53"/>
      <c r="II796" s="53"/>
      <c r="IJ796" s="53"/>
      <c r="IK796" s="53"/>
      <c r="IL796" s="53"/>
      <c r="IM796" s="53"/>
      <c r="IN796" s="53"/>
      <c r="IO796" s="53"/>
      <c r="IP796" s="53"/>
      <c r="IQ796" s="53"/>
      <c r="IR796" s="53"/>
      <c r="IS796" s="53"/>
      <c r="IT796" s="53"/>
      <c r="IU796" s="53"/>
      <c r="IV796" s="53"/>
      <c r="IW796" s="53"/>
      <c r="IX796" s="53"/>
      <c r="IY796" s="53"/>
      <c r="IZ796" s="53"/>
      <c r="JA796" s="53"/>
      <c r="JB796" s="53"/>
      <c r="JC796" s="53"/>
      <c r="JD796" s="53"/>
      <c r="JE796" s="53"/>
      <c r="JF796" s="53"/>
      <c r="JG796" s="53"/>
      <c r="JH796" s="53"/>
      <c r="JI796" s="53"/>
      <c r="JJ796" s="53"/>
      <c r="JK796" s="53"/>
      <c r="JL796" s="53"/>
      <c r="JM796" s="53"/>
      <c r="JN796" s="53"/>
      <c r="JO796" s="53"/>
      <c r="JP796" s="53"/>
      <c r="JQ796" s="53"/>
      <c r="JR796" s="53"/>
      <c r="JS796" s="53"/>
      <c r="JT796" s="53"/>
      <c r="JU796" s="53"/>
      <c r="JV796" s="53"/>
      <c r="JW796" s="53"/>
      <c r="JX796" s="53"/>
      <c r="JY796" s="53"/>
      <c r="JZ796" s="53"/>
      <c r="KA796" s="53"/>
      <c r="KB796" s="53"/>
      <c r="KC796" s="53"/>
      <c r="KD796" s="53"/>
      <c r="KE796" s="53"/>
      <c r="KF796" s="53"/>
      <c r="KG796" s="53"/>
      <c r="KH796" s="53"/>
      <c r="KI796" s="53"/>
      <c r="KJ796" s="53"/>
      <c r="KK796" s="53"/>
      <c r="KL796" s="53"/>
      <c r="KM796" s="53"/>
      <c r="KN796" s="53"/>
      <c r="KO796" s="53"/>
      <c r="KP796" s="53"/>
      <c r="KQ796" s="53"/>
      <c r="KR796" s="53"/>
      <c r="KS796" s="53"/>
      <c r="KT796" s="53"/>
      <c r="KU796" s="53"/>
      <c r="KV796" s="53"/>
      <c r="KW796" s="53"/>
      <c r="KX796" s="53"/>
      <c r="KY796" s="53"/>
      <c r="KZ796" s="53"/>
      <c r="LA796" s="53"/>
      <c r="LB796" s="53"/>
      <c r="LC796" s="53"/>
      <c r="LD796" s="53"/>
      <c r="LE796" s="53"/>
      <c r="LF796" s="53"/>
      <c r="LG796" s="53"/>
      <c r="LH796" s="53"/>
      <c r="LI796" s="53"/>
      <c r="LJ796" s="53"/>
      <c r="LK796" s="53"/>
      <c r="LL796" s="53"/>
      <c r="LM796" s="53"/>
      <c r="LN796" s="53"/>
      <c r="LO796" s="53"/>
      <c r="LP796" s="53"/>
      <c r="LQ796" s="53"/>
      <c r="LR796" s="53"/>
      <c r="LS796" s="53"/>
      <c r="LT796" s="53"/>
      <c r="LU796" s="53"/>
      <c r="LV796" s="53"/>
      <c r="LW796" s="53"/>
      <c r="LX796" s="53"/>
      <c r="LY796" s="53"/>
      <c r="LZ796" s="53"/>
      <c r="MA796" s="53"/>
      <c r="MB796" s="53"/>
      <c r="MC796" s="53"/>
      <c r="MD796" s="53"/>
      <c r="ME796" s="53"/>
      <c r="MF796" s="53"/>
      <c r="MG796" s="53"/>
      <c r="MH796" s="53"/>
      <c r="MI796" s="53"/>
      <c r="MJ796" s="53"/>
      <c r="MK796" s="53"/>
      <c r="ML796" s="53"/>
      <c r="MM796" s="53"/>
      <c r="MN796" s="53"/>
      <c r="MO796" s="53"/>
      <c r="MP796" s="53"/>
      <c r="MQ796" s="53"/>
      <c r="MR796" s="53"/>
      <c r="MS796" s="53"/>
      <c r="MT796" s="53"/>
      <c r="MU796" s="53"/>
      <c r="MV796" s="53"/>
      <c r="MW796" s="53"/>
      <c r="MX796" s="53"/>
      <c r="MY796" s="53"/>
      <c r="MZ796" s="53"/>
      <c r="NA796" s="53"/>
      <c r="NB796" s="53"/>
      <c r="NC796" s="53"/>
      <c r="ND796" s="53"/>
      <c r="NE796" s="53"/>
      <c r="NF796" s="53"/>
      <c r="NG796" s="53"/>
      <c r="NH796" s="53"/>
      <c r="NI796" s="53"/>
      <c r="NJ796" s="53"/>
      <c r="NK796" s="53"/>
      <c r="NL796" s="53"/>
      <c r="NM796" s="53"/>
      <c r="NN796" s="53"/>
      <c r="NO796" s="53"/>
      <c r="NP796" s="53"/>
      <c r="NQ796" s="53"/>
      <c r="NR796" s="53"/>
      <c r="NS796" s="53"/>
      <c r="NT796" s="53"/>
      <c r="NU796" s="53"/>
      <c r="NV796" s="53"/>
      <c r="NW796" s="53"/>
      <c r="NX796" s="53"/>
      <c r="NY796" s="53"/>
      <c r="NZ796" s="53"/>
      <c r="OA796" s="53"/>
      <c r="OB796" s="53"/>
      <c r="OC796" s="53"/>
      <c r="OD796" s="53"/>
      <c r="OE796" s="53"/>
      <c r="OF796" s="53"/>
      <c r="OG796" s="53"/>
      <c r="OH796" s="53"/>
      <c r="OI796" s="53"/>
      <c r="OJ796" s="53"/>
      <c r="OK796" s="53"/>
      <c r="OL796" s="53"/>
      <c r="OM796" s="53"/>
      <c r="ON796" s="53"/>
      <c r="OO796" s="53"/>
      <c r="OP796" s="53"/>
      <c r="OQ796" s="53"/>
      <c r="OR796" s="53"/>
      <c r="OS796" s="53"/>
      <c r="OT796" s="53"/>
      <c r="OU796" s="53"/>
      <c r="OV796" s="53"/>
      <c r="OW796" s="53"/>
      <c r="OX796" s="53"/>
      <c r="OY796" s="53"/>
      <c r="OZ796" s="53"/>
      <c r="PA796" s="53"/>
      <c r="PB796" s="53"/>
      <c r="PC796" s="53"/>
      <c r="PD796" s="53"/>
      <c r="PE796" s="53"/>
      <c r="PF796" s="53"/>
      <c r="PG796" s="53"/>
      <c r="PH796" s="53"/>
      <c r="PI796" s="53"/>
      <c r="PJ796" s="53"/>
      <c r="PK796" s="53"/>
      <c r="PL796" s="53"/>
      <c r="PM796" s="53"/>
      <c r="PN796" s="53"/>
      <c r="PO796" s="53"/>
      <c r="PP796" s="53"/>
      <c r="PQ796" s="53"/>
      <c r="PR796" s="53"/>
      <c r="PS796" s="53"/>
      <c r="PT796" s="53"/>
      <c r="PU796" s="53"/>
      <c r="PV796" s="53"/>
      <c r="PW796" s="53"/>
      <c r="PX796" s="53"/>
      <c r="PY796" s="53"/>
      <c r="PZ796" s="53"/>
      <c r="QA796" s="53"/>
      <c r="QB796" s="53"/>
      <c r="QC796" s="53"/>
      <c r="QD796" s="53"/>
      <c r="QE796" s="53"/>
      <c r="QF796" s="53"/>
      <c r="QG796" s="53"/>
      <c r="QH796" s="53"/>
      <c r="QI796" s="53"/>
      <c r="QJ796" s="53"/>
      <c r="QK796" s="53"/>
      <c r="QL796" s="53"/>
      <c r="QM796" s="53"/>
      <c r="QN796" s="53"/>
      <c r="QO796" s="53"/>
      <c r="QP796" s="53"/>
      <c r="QQ796" s="53"/>
      <c r="QR796" s="53"/>
      <c r="QS796" s="53"/>
      <c r="QT796" s="53"/>
      <c r="QU796" s="53"/>
      <c r="QV796" s="53"/>
      <c r="QW796" s="53"/>
      <c r="QX796" s="53"/>
      <c r="QY796" s="53"/>
      <c r="QZ796" s="53"/>
      <c r="RA796" s="53"/>
      <c r="RB796" s="53"/>
      <c r="RC796" s="53"/>
      <c r="RD796" s="53"/>
      <c r="RE796" s="53"/>
      <c r="RF796" s="53"/>
      <c r="RG796" s="53"/>
      <c r="RH796" s="53"/>
      <c r="RI796" s="53"/>
      <c r="RJ796" s="53"/>
      <c r="RK796" s="53"/>
      <c r="RL796" s="53"/>
      <c r="RM796" s="53"/>
      <c r="RN796" s="53"/>
      <c r="RO796" s="53"/>
      <c r="RP796" s="53"/>
      <c r="RQ796" s="53"/>
      <c r="RR796" s="53"/>
      <c r="RS796" s="53"/>
      <c r="RT796" s="53"/>
      <c r="RU796" s="53"/>
      <c r="RV796" s="53"/>
      <c r="RW796" s="53"/>
      <c r="RX796" s="53"/>
      <c r="RY796" s="53"/>
      <c r="RZ796" s="53"/>
      <c r="SA796" s="53"/>
      <c r="SB796" s="53"/>
      <c r="SC796" s="53"/>
      <c r="SD796" s="53"/>
      <c r="SE796" s="53"/>
      <c r="SF796" s="53"/>
      <c r="SG796" s="53"/>
      <c r="SH796" s="53"/>
      <c r="SI796" s="53"/>
      <c r="SJ796" s="53"/>
      <c r="SK796" s="53"/>
      <c r="SL796" s="53"/>
      <c r="SM796" s="53"/>
      <c r="SN796" s="53"/>
      <c r="SO796" s="53"/>
      <c r="SP796" s="53"/>
      <c r="SQ796" s="53"/>
      <c r="SR796" s="53"/>
      <c r="SS796" s="53"/>
      <c r="ST796" s="53"/>
      <c r="SU796" s="53"/>
      <c r="SV796" s="53"/>
      <c r="SW796" s="53"/>
      <c r="SX796" s="53"/>
      <c r="SY796" s="53"/>
      <c r="SZ796" s="53"/>
      <c r="TA796" s="53"/>
      <c r="TB796" s="53"/>
      <c r="TC796" s="53"/>
      <c r="TD796" s="53"/>
      <c r="TE796" s="53"/>
      <c r="TF796" s="53"/>
      <c r="TG796" s="53"/>
      <c r="TH796" s="53"/>
      <c r="TI796" s="53"/>
      <c r="TJ796" s="53"/>
      <c r="TK796" s="53"/>
      <c r="TL796" s="53"/>
      <c r="TM796" s="53"/>
      <c r="TN796" s="53"/>
      <c r="TO796" s="53"/>
      <c r="TP796" s="53"/>
      <c r="TQ796" s="53"/>
      <c r="TR796" s="53"/>
      <c r="TS796" s="53"/>
      <c r="TT796" s="53"/>
      <c r="TU796" s="53"/>
      <c r="TV796" s="53"/>
      <c r="TW796" s="53"/>
      <c r="TX796" s="53"/>
      <c r="TY796" s="53"/>
      <c r="TZ796" s="53"/>
      <c r="UA796" s="53"/>
      <c r="UB796" s="53"/>
      <c r="UC796" s="53"/>
      <c r="UD796" s="53"/>
      <c r="UE796" s="53"/>
      <c r="UF796" s="53"/>
      <c r="UG796" s="53"/>
    </row>
    <row r="797" spans="12:553" s="19" customFormat="1" ht="15.75" customHeight="1" x14ac:dyDescent="0.2">
      <c r="L797" s="66"/>
      <c r="M797" s="66"/>
      <c r="N797" s="52"/>
      <c r="O797" s="53"/>
      <c r="P797" s="53"/>
      <c r="Q797" s="53"/>
      <c r="R797" s="53"/>
      <c r="S797" s="53"/>
      <c r="T797" s="53"/>
      <c r="U797" s="53"/>
      <c r="V797" s="53"/>
      <c r="W797" s="53"/>
      <c r="X797" s="53"/>
      <c r="Y797" s="53"/>
      <c r="Z797" s="53"/>
      <c r="AA797" s="53"/>
      <c r="AB797" s="53"/>
      <c r="AC797" s="53"/>
      <c r="AD797" s="53"/>
      <c r="AE797" s="53"/>
      <c r="AF797" s="53"/>
      <c r="AG797" s="53"/>
      <c r="AH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c r="BM797" s="53"/>
      <c r="BN797" s="53"/>
      <c r="BO797" s="53"/>
      <c r="BP797" s="53"/>
      <c r="BQ797" s="53"/>
      <c r="BR797" s="53"/>
      <c r="BS797" s="53"/>
      <c r="BT797" s="53"/>
      <c r="BU797" s="53"/>
      <c r="BV797" s="53"/>
      <c r="BW797" s="53"/>
      <c r="BX797" s="53"/>
      <c r="BY797" s="53"/>
      <c r="BZ797" s="53"/>
      <c r="CA797" s="53"/>
      <c r="CB797" s="53"/>
      <c r="CC797" s="53"/>
      <c r="CD797" s="53"/>
      <c r="CE797" s="53"/>
      <c r="CF797" s="53"/>
      <c r="CG797" s="53"/>
      <c r="CH797" s="53"/>
      <c r="CI797" s="53"/>
      <c r="CJ797" s="53"/>
      <c r="CK797" s="53"/>
      <c r="CL797" s="53"/>
      <c r="CM797" s="53"/>
      <c r="CN797" s="53"/>
      <c r="CO797" s="53"/>
      <c r="CP797" s="53"/>
      <c r="CQ797" s="53"/>
      <c r="CR797" s="53"/>
      <c r="CS797" s="53"/>
      <c r="CT797" s="53"/>
      <c r="CU797" s="53"/>
      <c r="CV797" s="53"/>
      <c r="CW797" s="53"/>
      <c r="CX797" s="53"/>
      <c r="CY797" s="53"/>
      <c r="CZ797" s="53"/>
      <c r="DA797" s="53"/>
      <c r="DB797" s="53"/>
      <c r="DC797" s="53"/>
      <c r="DD797" s="53"/>
      <c r="DE797" s="53"/>
      <c r="DF797" s="53"/>
      <c r="DG797" s="53"/>
      <c r="DH797" s="53"/>
      <c r="DI797" s="53"/>
      <c r="DJ797" s="53"/>
      <c r="DK797" s="53"/>
      <c r="DL797" s="53"/>
      <c r="DM797" s="53"/>
      <c r="DN797" s="53"/>
      <c r="DO797" s="53"/>
      <c r="DP797" s="53"/>
      <c r="DQ797" s="53"/>
      <c r="DR797" s="53"/>
      <c r="DS797" s="53"/>
      <c r="DT797" s="53"/>
      <c r="DU797" s="53"/>
      <c r="DV797" s="53"/>
      <c r="DW797" s="53"/>
      <c r="DX797" s="53"/>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3"/>
      <c r="FK797" s="53"/>
      <c r="FL797" s="53"/>
      <c r="FM797" s="53"/>
      <c r="FN797" s="53"/>
      <c r="FO797" s="53"/>
      <c r="FP797" s="53"/>
      <c r="FQ797" s="53"/>
      <c r="FR797" s="53"/>
      <c r="FS797" s="53"/>
      <c r="FT797" s="53"/>
      <c r="FU797" s="53"/>
      <c r="FV797" s="53"/>
      <c r="FW797" s="53"/>
      <c r="FX797" s="53"/>
      <c r="FY797" s="53"/>
      <c r="FZ797" s="53"/>
      <c r="GA797" s="53"/>
      <c r="GB797" s="53"/>
      <c r="GC797" s="53"/>
      <c r="GD797" s="53"/>
      <c r="GE797" s="53"/>
      <c r="GF797" s="53"/>
      <c r="GG797" s="53"/>
      <c r="GH797" s="53"/>
      <c r="GI797" s="53"/>
      <c r="GJ797" s="53"/>
      <c r="GK797" s="53"/>
      <c r="GL797" s="53"/>
      <c r="GM797" s="53"/>
      <c r="GN797" s="53"/>
      <c r="GO797" s="53"/>
      <c r="GP797" s="53"/>
      <c r="GQ797" s="53"/>
      <c r="GR797" s="53"/>
      <c r="GS797" s="53"/>
      <c r="GT797" s="53"/>
      <c r="GU797" s="53"/>
      <c r="GV797" s="53"/>
      <c r="GW797" s="53"/>
      <c r="GX797" s="53"/>
      <c r="GY797" s="53"/>
      <c r="GZ797" s="53"/>
      <c r="HA797" s="53"/>
      <c r="HB797" s="53"/>
      <c r="HC797" s="53"/>
      <c r="HD797" s="53"/>
      <c r="HE797" s="53"/>
      <c r="HF797" s="53"/>
      <c r="HG797" s="53"/>
      <c r="HH797" s="53"/>
      <c r="HI797" s="53"/>
      <c r="HJ797" s="53"/>
      <c r="HK797" s="53"/>
      <c r="HL797" s="53"/>
      <c r="HM797" s="53"/>
      <c r="HN797" s="53"/>
      <c r="HO797" s="53"/>
      <c r="HP797" s="53"/>
      <c r="HQ797" s="53"/>
      <c r="HR797" s="53"/>
      <c r="HS797" s="53"/>
      <c r="HT797" s="53"/>
      <c r="HU797" s="53"/>
      <c r="HV797" s="53"/>
      <c r="HW797" s="53"/>
      <c r="HX797" s="53"/>
      <c r="HY797" s="53"/>
      <c r="HZ797" s="53"/>
      <c r="IA797" s="53"/>
      <c r="IB797" s="53"/>
      <c r="IC797" s="53"/>
      <c r="ID797" s="53"/>
      <c r="IE797" s="53"/>
      <c r="IF797" s="53"/>
      <c r="IG797" s="53"/>
      <c r="IH797" s="53"/>
      <c r="II797" s="53"/>
      <c r="IJ797" s="53"/>
      <c r="IK797" s="53"/>
      <c r="IL797" s="53"/>
      <c r="IM797" s="53"/>
      <c r="IN797" s="53"/>
      <c r="IO797" s="53"/>
      <c r="IP797" s="53"/>
      <c r="IQ797" s="53"/>
      <c r="IR797" s="53"/>
      <c r="IS797" s="53"/>
      <c r="IT797" s="53"/>
      <c r="IU797" s="53"/>
      <c r="IV797" s="53"/>
      <c r="IW797" s="53"/>
      <c r="IX797" s="53"/>
      <c r="IY797" s="53"/>
      <c r="IZ797" s="53"/>
      <c r="JA797" s="53"/>
      <c r="JB797" s="53"/>
      <c r="JC797" s="53"/>
      <c r="JD797" s="53"/>
      <c r="JE797" s="53"/>
      <c r="JF797" s="53"/>
      <c r="JG797" s="53"/>
      <c r="JH797" s="53"/>
      <c r="JI797" s="53"/>
      <c r="JJ797" s="53"/>
      <c r="JK797" s="53"/>
      <c r="JL797" s="53"/>
      <c r="JM797" s="53"/>
      <c r="JN797" s="53"/>
      <c r="JO797" s="53"/>
      <c r="JP797" s="53"/>
      <c r="JQ797" s="53"/>
      <c r="JR797" s="53"/>
      <c r="JS797" s="53"/>
      <c r="JT797" s="53"/>
      <c r="JU797" s="53"/>
      <c r="JV797" s="53"/>
      <c r="JW797" s="53"/>
      <c r="JX797" s="53"/>
      <c r="JY797" s="53"/>
      <c r="JZ797" s="53"/>
      <c r="KA797" s="53"/>
      <c r="KB797" s="53"/>
      <c r="KC797" s="53"/>
      <c r="KD797" s="53"/>
      <c r="KE797" s="53"/>
      <c r="KF797" s="53"/>
      <c r="KG797" s="53"/>
      <c r="KH797" s="53"/>
      <c r="KI797" s="53"/>
      <c r="KJ797" s="53"/>
      <c r="KK797" s="53"/>
      <c r="KL797" s="53"/>
      <c r="KM797" s="53"/>
      <c r="KN797" s="53"/>
      <c r="KO797" s="53"/>
      <c r="KP797" s="53"/>
      <c r="KQ797" s="53"/>
      <c r="KR797" s="53"/>
      <c r="KS797" s="53"/>
      <c r="KT797" s="53"/>
      <c r="KU797" s="53"/>
      <c r="KV797" s="53"/>
      <c r="KW797" s="53"/>
      <c r="KX797" s="53"/>
      <c r="KY797" s="53"/>
      <c r="KZ797" s="53"/>
      <c r="LA797" s="53"/>
      <c r="LB797" s="53"/>
      <c r="LC797" s="53"/>
      <c r="LD797" s="53"/>
      <c r="LE797" s="53"/>
      <c r="LF797" s="53"/>
      <c r="LG797" s="53"/>
      <c r="LH797" s="53"/>
      <c r="LI797" s="53"/>
      <c r="LJ797" s="53"/>
      <c r="LK797" s="53"/>
      <c r="LL797" s="53"/>
      <c r="LM797" s="53"/>
      <c r="LN797" s="53"/>
      <c r="LO797" s="53"/>
      <c r="LP797" s="53"/>
      <c r="LQ797" s="53"/>
      <c r="LR797" s="53"/>
      <c r="LS797" s="53"/>
      <c r="LT797" s="53"/>
      <c r="LU797" s="53"/>
      <c r="LV797" s="53"/>
      <c r="LW797" s="53"/>
      <c r="LX797" s="53"/>
      <c r="LY797" s="53"/>
      <c r="LZ797" s="53"/>
      <c r="MA797" s="53"/>
      <c r="MB797" s="53"/>
      <c r="MC797" s="53"/>
      <c r="MD797" s="53"/>
      <c r="ME797" s="53"/>
      <c r="MF797" s="53"/>
      <c r="MG797" s="53"/>
      <c r="MH797" s="53"/>
      <c r="MI797" s="53"/>
      <c r="MJ797" s="53"/>
      <c r="MK797" s="53"/>
      <c r="ML797" s="53"/>
      <c r="MM797" s="53"/>
      <c r="MN797" s="53"/>
      <c r="MO797" s="53"/>
      <c r="MP797" s="53"/>
      <c r="MQ797" s="53"/>
      <c r="MR797" s="53"/>
      <c r="MS797" s="53"/>
      <c r="MT797" s="53"/>
      <c r="MU797" s="53"/>
      <c r="MV797" s="53"/>
      <c r="MW797" s="53"/>
      <c r="MX797" s="53"/>
      <c r="MY797" s="53"/>
      <c r="MZ797" s="53"/>
      <c r="NA797" s="53"/>
      <c r="NB797" s="53"/>
      <c r="NC797" s="53"/>
      <c r="ND797" s="53"/>
      <c r="NE797" s="53"/>
      <c r="NF797" s="53"/>
      <c r="NG797" s="53"/>
      <c r="NH797" s="53"/>
      <c r="NI797" s="53"/>
      <c r="NJ797" s="53"/>
      <c r="NK797" s="53"/>
      <c r="NL797" s="53"/>
      <c r="NM797" s="53"/>
      <c r="NN797" s="53"/>
      <c r="NO797" s="53"/>
      <c r="NP797" s="53"/>
      <c r="NQ797" s="53"/>
      <c r="NR797" s="53"/>
      <c r="NS797" s="53"/>
      <c r="NT797" s="53"/>
      <c r="NU797" s="53"/>
      <c r="NV797" s="53"/>
      <c r="NW797" s="53"/>
      <c r="NX797" s="53"/>
      <c r="NY797" s="53"/>
      <c r="NZ797" s="53"/>
      <c r="OA797" s="53"/>
      <c r="OB797" s="53"/>
      <c r="OC797" s="53"/>
      <c r="OD797" s="53"/>
      <c r="OE797" s="53"/>
      <c r="OF797" s="53"/>
      <c r="OG797" s="53"/>
      <c r="OH797" s="53"/>
      <c r="OI797" s="53"/>
      <c r="OJ797" s="53"/>
      <c r="OK797" s="53"/>
      <c r="OL797" s="53"/>
      <c r="OM797" s="53"/>
      <c r="ON797" s="53"/>
      <c r="OO797" s="53"/>
      <c r="OP797" s="53"/>
      <c r="OQ797" s="53"/>
      <c r="OR797" s="53"/>
      <c r="OS797" s="53"/>
      <c r="OT797" s="53"/>
      <c r="OU797" s="53"/>
      <c r="OV797" s="53"/>
      <c r="OW797" s="53"/>
      <c r="OX797" s="53"/>
      <c r="OY797" s="53"/>
      <c r="OZ797" s="53"/>
      <c r="PA797" s="53"/>
      <c r="PB797" s="53"/>
      <c r="PC797" s="53"/>
      <c r="PD797" s="53"/>
      <c r="PE797" s="53"/>
      <c r="PF797" s="53"/>
      <c r="PG797" s="53"/>
      <c r="PH797" s="53"/>
      <c r="PI797" s="53"/>
      <c r="PJ797" s="53"/>
      <c r="PK797" s="53"/>
      <c r="PL797" s="53"/>
      <c r="PM797" s="53"/>
      <c r="PN797" s="53"/>
      <c r="PO797" s="53"/>
      <c r="PP797" s="53"/>
      <c r="PQ797" s="53"/>
      <c r="PR797" s="53"/>
      <c r="PS797" s="53"/>
      <c r="PT797" s="53"/>
      <c r="PU797" s="53"/>
      <c r="PV797" s="53"/>
      <c r="PW797" s="53"/>
      <c r="PX797" s="53"/>
      <c r="PY797" s="53"/>
      <c r="PZ797" s="53"/>
      <c r="QA797" s="53"/>
      <c r="QB797" s="53"/>
      <c r="QC797" s="53"/>
      <c r="QD797" s="53"/>
      <c r="QE797" s="53"/>
      <c r="QF797" s="53"/>
      <c r="QG797" s="53"/>
      <c r="QH797" s="53"/>
      <c r="QI797" s="53"/>
      <c r="QJ797" s="53"/>
      <c r="QK797" s="53"/>
      <c r="QL797" s="53"/>
      <c r="QM797" s="53"/>
      <c r="QN797" s="53"/>
      <c r="QO797" s="53"/>
      <c r="QP797" s="53"/>
      <c r="QQ797" s="53"/>
      <c r="QR797" s="53"/>
      <c r="QS797" s="53"/>
      <c r="QT797" s="53"/>
      <c r="QU797" s="53"/>
      <c r="QV797" s="53"/>
      <c r="QW797" s="53"/>
      <c r="QX797" s="53"/>
      <c r="QY797" s="53"/>
      <c r="QZ797" s="53"/>
      <c r="RA797" s="53"/>
      <c r="RB797" s="53"/>
      <c r="RC797" s="53"/>
      <c r="RD797" s="53"/>
      <c r="RE797" s="53"/>
      <c r="RF797" s="53"/>
      <c r="RG797" s="53"/>
      <c r="RH797" s="53"/>
      <c r="RI797" s="53"/>
      <c r="RJ797" s="53"/>
      <c r="RK797" s="53"/>
      <c r="RL797" s="53"/>
      <c r="RM797" s="53"/>
      <c r="RN797" s="53"/>
      <c r="RO797" s="53"/>
      <c r="RP797" s="53"/>
      <c r="RQ797" s="53"/>
      <c r="RR797" s="53"/>
      <c r="RS797" s="53"/>
      <c r="RT797" s="53"/>
      <c r="RU797" s="53"/>
      <c r="RV797" s="53"/>
      <c r="RW797" s="53"/>
      <c r="RX797" s="53"/>
      <c r="RY797" s="53"/>
      <c r="RZ797" s="53"/>
      <c r="SA797" s="53"/>
      <c r="SB797" s="53"/>
      <c r="SC797" s="53"/>
      <c r="SD797" s="53"/>
      <c r="SE797" s="53"/>
      <c r="SF797" s="53"/>
      <c r="SG797" s="53"/>
      <c r="SH797" s="53"/>
      <c r="SI797" s="53"/>
      <c r="SJ797" s="53"/>
      <c r="SK797" s="53"/>
      <c r="SL797" s="53"/>
      <c r="SM797" s="53"/>
      <c r="SN797" s="53"/>
      <c r="SO797" s="53"/>
      <c r="SP797" s="53"/>
      <c r="SQ797" s="53"/>
      <c r="SR797" s="53"/>
      <c r="SS797" s="53"/>
      <c r="ST797" s="53"/>
      <c r="SU797" s="53"/>
      <c r="SV797" s="53"/>
      <c r="SW797" s="53"/>
      <c r="SX797" s="53"/>
      <c r="SY797" s="53"/>
      <c r="SZ797" s="53"/>
      <c r="TA797" s="53"/>
      <c r="TB797" s="53"/>
      <c r="TC797" s="53"/>
      <c r="TD797" s="53"/>
      <c r="TE797" s="53"/>
      <c r="TF797" s="53"/>
      <c r="TG797" s="53"/>
      <c r="TH797" s="53"/>
      <c r="TI797" s="53"/>
      <c r="TJ797" s="53"/>
      <c r="TK797" s="53"/>
      <c r="TL797" s="53"/>
      <c r="TM797" s="53"/>
      <c r="TN797" s="53"/>
      <c r="TO797" s="53"/>
      <c r="TP797" s="53"/>
      <c r="TQ797" s="53"/>
      <c r="TR797" s="53"/>
      <c r="TS797" s="53"/>
      <c r="TT797" s="53"/>
      <c r="TU797" s="53"/>
      <c r="TV797" s="53"/>
      <c r="TW797" s="53"/>
      <c r="TX797" s="53"/>
      <c r="TY797" s="53"/>
      <c r="TZ797" s="53"/>
      <c r="UA797" s="53"/>
      <c r="UB797" s="53"/>
      <c r="UC797" s="53"/>
      <c r="UD797" s="53"/>
      <c r="UE797" s="53"/>
      <c r="UF797" s="53"/>
      <c r="UG797" s="53"/>
    </row>
    <row r="798" spans="12:553" s="19" customFormat="1" ht="15.75" customHeight="1" x14ac:dyDescent="0.2">
      <c r="L798" s="66"/>
      <c r="M798" s="66"/>
      <c r="N798" s="52"/>
      <c r="O798" s="53"/>
      <c r="P798" s="53"/>
      <c r="Q798" s="53"/>
      <c r="R798" s="53"/>
      <c r="S798" s="53"/>
      <c r="T798" s="53"/>
      <c r="U798" s="53"/>
      <c r="V798" s="53"/>
      <c r="W798" s="53"/>
      <c r="X798" s="53"/>
      <c r="Y798" s="53"/>
      <c r="Z798" s="53"/>
      <c r="AA798" s="53"/>
      <c r="AB798" s="53"/>
      <c r="AC798" s="53"/>
      <c r="AD798" s="53"/>
      <c r="AE798" s="53"/>
      <c r="AF798" s="53"/>
      <c r="AG798" s="53"/>
      <c r="AH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c r="BM798" s="53"/>
      <c r="BN798" s="53"/>
      <c r="BO798" s="53"/>
      <c r="BP798" s="53"/>
      <c r="BQ798" s="53"/>
      <c r="BR798" s="53"/>
      <c r="BS798" s="53"/>
      <c r="BT798" s="53"/>
      <c r="BU798" s="53"/>
      <c r="BV798" s="53"/>
      <c r="BW798" s="53"/>
      <c r="BX798" s="53"/>
      <c r="BY798" s="53"/>
      <c r="BZ798" s="53"/>
      <c r="CA798" s="53"/>
      <c r="CB798" s="53"/>
      <c r="CC798" s="53"/>
      <c r="CD798" s="53"/>
      <c r="CE798" s="53"/>
      <c r="CF798" s="53"/>
      <c r="CG798" s="53"/>
      <c r="CH798" s="53"/>
      <c r="CI798" s="53"/>
      <c r="CJ798" s="53"/>
      <c r="CK798" s="53"/>
      <c r="CL798" s="53"/>
      <c r="CM798" s="53"/>
      <c r="CN798" s="53"/>
      <c r="CO798" s="53"/>
      <c r="CP798" s="53"/>
      <c r="CQ798" s="53"/>
      <c r="CR798" s="53"/>
      <c r="CS798" s="53"/>
      <c r="CT798" s="53"/>
      <c r="CU798" s="53"/>
      <c r="CV798" s="53"/>
      <c r="CW798" s="53"/>
      <c r="CX798" s="53"/>
      <c r="CY798" s="53"/>
      <c r="CZ798" s="53"/>
      <c r="DA798" s="53"/>
      <c r="DB798" s="53"/>
      <c r="DC798" s="53"/>
      <c r="DD798" s="53"/>
      <c r="DE798" s="53"/>
      <c r="DF798" s="53"/>
      <c r="DG798" s="53"/>
      <c r="DH798" s="53"/>
      <c r="DI798" s="53"/>
      <c r="DJ798" s="53"/>
      <c r="DK798" s="53"/>
      <c r="DL798" s="53"/>
      <c r="DM798" s="53"/>
      <c r="DN798" s="53"/>
      <c r="DO798" s="53"/>
      <c r="DP798" s="53"/>
      <c r="DQ798" s="53"/>
      <c r="DR798" s="53"/>
      <c r="DS798" s="53"/>
      <c r="DT798" s="53"/>
      <c r="DU798" s="53"/>
      <c r="DV798" s="53"/>
      <c r="DW798" s="53"/>
      <c r="DX798" s="53"/>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3"/>
      <c r="FK798" s="53"/>
      <c r="FL798" s="53"/>
      <c r="FM798" s="53"/>
      <c r="FN798" s="53"/>
      <c r="FO798" s="53"/>
      <c r="FP798" s="53"/>
      <c r="FQ798" s="53"/>
      <c r="FR798" s="53"/>
      <c r="FS798" s="53"/>
      <c r="FT798" s="53"/>
      <c r="FU798" s="53"/>
      <c r="FV798" s="53"/>
      <c r="FW798" s="53"/>
      <c r="FX798" s="53"/>
      <c r="FY798" s="53"/>
      <c r="FZ798" s="53"/>
      <c r="GA798" s="53"/>
      <c r="GB798" s="53"/>
      <c r="GC798" s="53"/>
      <c r="GD798" s="53"/>
      <c r="GE798" s="53"/>
      <c r="GF798" s="53"/>
      <c r="GG798" s="53"/>
      <c r="GH798" s="53"/>
      <c r="GI798" s="53"/>
      <c r="GJ798" s="53"/>
      <c r="GK798" s="53"/>
      <c r="GL798" s="53"/>
      <c r="GM798" s="53"/>
      <c r="GN798" s="53"/>
      <c r="GO798" s="53"/>
      <c r="GP798" s="53"/>
      <c r="GQ798" s="53"/>
      <c r="GR798" s="53"/>
      <c r="GS798" s="53"/>
      <c r="GT798" s="53"/>
      <c r="GU798" s="53"/>
      <c r="GV798" s="53"/>
      <c r="GW798" s="53"/>
      <c r="GX798" s="53"/>
      <c r="GY798" s="53"/>
      <c r="GZ798" s="53"/>
      <c r="HA798" s="53"/>
      <c r="HB798" s="53"/>
      <c r="HC798" s="53"/>
      <c r="HD798" s="53"/>
      <c r="HE798" s="53"/>
      <c r="HF798" s="53"/>
      <c r="HG798" s="53"/>
      <c r="HH798" s="53"/>
      <c r="HI798" s="53"/>
      <c r="HJ798" s="53"/>
      <c r="HK798" s="53"/>
      <c r="HL798" s="53"/>
      <c r="HM798" s="53"/>
      <c r="HN798" s="53"/>
      <c r="HO798" s="53"/>
      <c r="HP798" s="53"/>
      <c r="HQ798" s="53"/>
      <c r="HR798" s="53"/>
      <c r="HS798" s="53"/>
      <c r="HT798" s="53"/>
      <c r="HU798" s="53"/>
      <c r="HV798" s="53"/>
      <c r="HW798" s="53"/>
      <c r="HX798" s="53"/>
      <c r="HY798" s="53"/>
      <c r="HZ798" s="53"/>
      <c r="IA798" s="53"/>
      <c r="IB798" s="53"/>
      <c r="IC798" s="53"/>
      <c r="ID798" s="53"/>
      <c r="IE798" s="53"/>
      <c r="IF798" s="53"/>
      <c r="IG798" s="53"/>
      <c r="IH798" s="53"/>
      <c r="II798" s="53"/>
      <c r="IJ798" s="53"/>
      <c r="IK798" s="53"/>
      <c r="IL798" s="53"/>
      <c r="IM798" s="53"/>
      <c r="IN798" s="53"/>
      <c r="IO798" s="53"/>
      <c r="IP798" s="53"/>
      <c r="IQ798" s="53"/>
      <c r="IR798" s="53"/>
      <c r="IS798" s="53"/>
      <c r="IT798" s="53"/>
      <c r="IU798" s="53"/>
      <c r="IV798" s="53"/>
      <c r="IW798" s="53"/>
      <c r="IX798" s="53"/>
      <c r="IY798" s="53"/>
      <c r="IZ798" s="53"/>
      <c r="JA798" s="53"/>
      <c r="JB798" s="53"/>
      <c r="JC798" s="53"/>
      <c r="JD798" s="53"/>
      <c r="JE798" s="53"/>
      <c r="JF798" s="53"/>
      <c r="JG798" s="53"/>
      <c r="JH798" s="53"/>
      <c r="JI798" s="53"/>
      <c r="JJ798" s="53"/>
      <c r="JK798" s="53"/>
      <c r="JL798" s="53"/>
      <c r="JM798" s="53"/>
      <c r="JN798" s="53"/>
      <c r="JO798" s="53"/>
      <c r="JP798" s="53"/>
      <c r="JQ798" s="53"/>
      <c r="JR798" s="53"/>
      <c r="JS798" s="53"/>
      <c r="JT798" s="53"/>
      <c r="JU798" s="53"/>
      <c r="JV798" s="53"/>
      <c r="JW798" s="53"/>
      <c r="JX798" s="53"/>
      <c r="JY798" s="53"/>
      <c r="JZ798" s="53"/>
      <c r="KA798" s="53"/>
      <c r="KB798" s="53"/>
      <c r="KC798" s="53"/>
      <c r="KD798" s="53"/>
      <c r="KE798" s="53"/>
      <c r="KF798" s="53"/>
      <c r="KG798" s="53"/>
      <c r="KH798" s="53"/>
      <c r="KI798" s="53"/>
      <c r="KJ798" s="53"/>
      <c r="KK798" s="53"/>
      <c r="KL798" s="53"/>
      <c r="KM798" s="53"/>
      <c r="KN798" s="53"/>
      <c r="KO798" s="53"/>
      <c r="KP798" s="53"/>
      <c r="KQ798" s="53"/>
      <c r="KR798" s="53"/>
      <c r="KS798" s="53"/>
      <c r="KT798" s="53"/>
      <c r="KU798" s="53"/>
      <c r="KV798" s="53"/>
      <c r="KW798" s="53"/>
      <c r="KX798" s="53"/>
      <c r="KY798" s="53"/>
      <c r="KZ798" s="53"/>
      <c r="LA798" s="53"/>
      <c r="LB798" s="53"/>
      <c r="LC798" s="53"/>
      <c r="LD798" s="53"/>
      <c r="LE798" s="53"/>
      <c r="LF798" s="53"/>
      <c r="LG798" s="53"/>
      <c r="LH798" s="53"/>
      <c r="LI798" s="53"/>
      <c r="LJ798" s="53"/>
      <c r="LK798" s="53"/>
      <c r="LL798" s="53"/>
      <c r="LM798" s="53"/>
      <c r="LN798" s="53"/>
      <c r="LO798" s="53"/>
      <c r="LP798" s="53"/>
      <c r="LQ798" s="53"/>
      <c r="LR798" s="53"/>
      <c r="LS798" s="53"/>
      <c r="LT798" s="53"/>
      <c r="LU798" s="53"/>
      <c r="LV798" s="53"/>
      <c r="LW798" s="53"/>
      <c r="LX798" s="53"/>
      <c r="LY798" s="53"/>
      <c r="LZ798" s="53"/>
      <c r="MA798" s="53"/>
      <c r="MB798" s="53"/>
      <c r="MC798" s="53"/>
      <c r="MD798" s="53"/>
      <c r="ME798" s="53"/>
      <c r="MF798" s="53"/>
      <c r="MG798" s="53"/>
      <c r="MH798" s="53"/>
      <c r="MI798" s="53"/>
      <c r="MJ798" s="53"/>
      <c r="MK798" s="53"/>
      <c r="ML798" s="53"/>
      <c r="MM798" s="53"/>
      <c r="MN798" s="53"/>
      <c r="MO798" s="53"/>
      <c r="MP798" s="53"/>
      <c r="MQ798" s="53"/>
      <c r="MR798" s="53"/>
      <c r="MS798" s="53"/>
      <c r="MT798" s="53"/>
      <c r="MU798" s="53"/>
      <c r="MV798" s="53"/>
      <c r="MW798" s="53"/>
      <c r="MX798" s="53"/>
      <c r="MY798" s="53"/>
      <c r="MZ798" s="53"/>
      <c r="NA798" s="53"/>
      <c r="NB798" s="53"/>
      <c r="NC798" s="53"/>
      <c r="ND798" s="53"/>
      <c r="NE798" s="53"/>
      <c r="NF798" s="53"/>
      <c r="NG798" s="53"/>
      <c r="NH798" s="53"/>
      <c r="NI798" s="53"/>
      <c r="NJ798" s="53"/>
      <c r="NK798" s="53"/>
      <c r="NL798" s="53"/>
      <c r="NM798" s="53"/>
      <c r="NN798" s="53"/>
      <c r="NO798" s="53"/>
      <c r="NP798" s="53"/>
      <c r="NQ798" s="53"/>
      <c r="NR798" s="53"/>
      <c r="NS798" s="53"/>
      <c r="NT798" s="53"/>
      <c r="NU798" s="53"/>
      <c r="NV798" s="53"/>
      <c r="NW798" s="53"/>
      <c r="NX798" s="53"/>
      <c r="NY798" s="53"/>
      <c r="NZ798" s="53"/>
      <c r="OA798" s="53"/>
      <c r="OB798" s="53"/>
      <c r="OC798" s="53"/>
      <c r="OD798" s="53"/>
      <c r="OE798" s="53"/>
      <c r="OF798" s="53"/>
      <c r="OG798" s="53"/>
      <c r="OH798" s="53"/>
      <c r="OI798" s="53"/>
      <c r="OJ798" s="53"/>
      <c r="OK798" s="53"/>
      <c r="OL798" s="53"/>
      <c r="OM798" s="53"/>
      <c r="ON798" s="53"/>
      <c r="OO798" s="53"/>
      <c r="OP798" s="53"/>
      <c r="OQ798" s="53"/>
      <c r="OR798" s="53"/>
      <c r="OS798" s="53"/>
      <c r="OT798" s="53"/>
      <c r="OU798" s="53"/>
      <c r="OV798" s="53"/>
      <c r="OW798" s="53"/>
      <c r="OX798" s="53"/>
      <c r="OY798" s="53"/>
      <c r="OZ798" s="53"/>
      <c r="PA798" s="53"/>
      <c r="PB798" s="53"/>
      <c r="PC798" s="53"/>
      <c r="PD798" s="53"/>
      <c r="PE798" s="53"/>
      <c r="PF798" s="53"/>
      <c r="PG798" s="53"/>
      <c r="PH798" s="53"/>
      <c r="PI798" s="53"/>
      <c r="PJ798" s="53"/>
      <c r="PK798" s="53"/>
      <c r="PL798" s="53"/>
      <c r="PM798" s="53"/>
      <c r="PN798" s="53"/>
      <c r="PO798" s="53"/>
      <c r="PP798" s="53"/>
      <c r="PQ798" s="53"/>
      <c r="PR798" s="53"/>
      <c r="PS798" s="53"/>
      <c r="PT798" s="53"/>
      <c r="PU798" s="53"/>
      <c r="PV798" s="53"/>
      <c r="PW798" s="53"/>
      <c r="PX798" s="53"/>
      <c r="PY798" s="53"/>
      <c r="PZ798" s="53"/>
      <c r="QA798" s="53"/>
      <c r="QB798" s="53"/>
      <c r="QC798" s="53"/>
      <c r="QD798" s="53"/>
      <c r="QE798" s="53"/>
      <c r="QF798" s="53"/>
      <c r="QG798" s="53"/>
      <c r="QH798" s="53"/>
      <c r="QI798" s="53"/>
      <c r="QJ798" s="53"/>
      <c r="QK798" s="53"/>
      <c r="QL798" s="53"/>
      <c r="QM798" s="53"/>
      <c r="QN798" s="53"/>
      <c r="QO798" s="53"/>
      <c r="QP798" s="53"/>
      <c r="QQ798" s="53"/>
      <c r="QR798" s="53"/>
      <c r="QS798" s="53"/>
      <c r="QT798" s="53"/>
      <c r="QU798" s="53"/>
      <c r="QV798" s="53"/>
      <c r="QW798" s="53"/>
      <c r="QX798" s="53"/>
      <c r="QY798" s="53"/>
      <c r="QZ798" s="53"/>
      <c r="RA798" s="53"/>
      <c r="RB798" s="53"/>
      <c r="RC798" s="53"/>
      <c r="RD798" s="53"/>
      <c r="RE798" s="53"/>
      <c r="RF798" s="53"/>
      <c r="RG798" s="53"/>
      <c r="RH798" s="53"/>
      <c r="RI798" s="53"/>
      <c r="RJ798" s="53"/>
      <c r="RK798" s="53"/>
      <c r="RL798" s="53"/>
      <c r="RM798" s="53"/>
      <c r="RN798" s="53"/>
      <c r="RO798" s="53"/>
      <c r="RP798" s="53"/>
      <c r="RQ798" s="53"/>
      <c r="RR798" s="53"/>
      <c r="RS798" s="53"/>
      <c r="RT798" s="53"/>
      <c r="RU798" s="53"/>
      <c r="RV798" s="53"/>
      <c r="RW798" s="53"/>
      <c r="RX798" s="53"/>
      <c r="RY798" s="53"/>
      <c r="RZ798" s="53"/>
      <c r="SA798" s="53"/>
      <c r="SB798" s="53"/>
      <c r="SC798" s="53"/>
      <c r="SD798" s="53"/>
      <c r="SE798" s="53"/>
      <c r="SF798" s="53"/>
      <c r="SG798" s="53"/>
      <c r="SH798" s="53"/>
      <c r="SI798" s="53"/>
      <c r="SJ798" s="53"/>
      <c r="SK798" s="53"/>
      <c r="SL798" s="53"/>
      <c r="SM798" s="53"/>
      <c r="SN798" s="53"/>
      <c r="SO798" s="53"/>
      <c r="SP798" s="53"/>
      <c r="SQ798" s="53"/>
      <c r="SR798" s="53"/>
      <c r="SS798" s="53"/>
      <c r="ST798" s="53"/>
      <c r="SU798" s="53"/>
      <c r="SV798" s="53"/>
      <c r="SW798" s="53"/>
      <c r="SX798" s="53"/>
      <c r="SY798" s="53"/>
      <c r="SZ798" s="53"/>
      <c r="TA798" s="53"/>
      <c r="TB798" s="53"/>
      <c r="TC798" s="53"/>
      <c r="TD798" s="53"/>
      <c r="TE798" s="53"/>
      <c r="TF798" s="53"/>
      <c r="TG798" s="53"/>
      <c r="TH798" s="53"/>
      <c r="TI798" s="53"/>
      <c r="TJ798" s="53"/>
      <c r="TK798" s="53"/>
      <c r="TL798" s="53"/>
      <c r="TM798" s="53"/>
      <c r="TN798" s="53"/>
      <c r="TO798" s="53"/>
      <c r="TP798" s="53"/>
      <c r="TQ798" s="53"/>
      <c r="TR798" s="53"/>
      <c r="TS798" s="53"/>
      <c r="TT798" s="53"/>
      <c r="TU798" s="53"/>
      <c r="TV798" s="53"/>
      <c r="TW798" s="53"/>
      <c r="TX798" s="53"/>
      <c r="TY798" s="53"/>
      <c r="TZ798" s="53"/>
      <c r="UA798" s="53"/>
      <c r="UB798" s="53"/>
      <c r="UC798" s="53"/>
      <c r="UD798" s="53"/>
      <c r="UE798" s="53"/>
      <c r="UF798" s="53"/>
      <c r="UG798" s="53"/>
    </row>
    <row r="799" spans="12:553" s="19" customFormat="1" ht="15.75" customHeight="1" x14ac:dyDescent="0.2">
      <c r="L799" s="66"/>
      <c r="M799" s="66"/>
      <c r="N799" s="52"/>
      <c r="O799" s="53"/>
      <c r="P799" s="53"/>
      <c r="Q799" s="53"/>
      <c r="R799" s="53"/>
      <c r="S799" s="53"/>
      <c r="T799" s="53"/>
      <c r="U799" s="53"/>
      <c r="V799" s="53"/>
      <c r="W799" s="53"/>
      <c r="X799" s="53"/>
      <c r="Y799" s="53"/>
      <c r="Z799" s="53"/>
      <c r="AA799" s="53"/>
      <c r="AB799" s="53"/>
      <c r="AC799" s="53"/>
      <c r="AD799" s="53"/>
      <c r="AE799" s="53"/>
      <c r="AF799" s="53"/>
      <c r="AG799" s="53"/>
      <c r="AH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c r="BM799" s="53"/>
      <c r="BN799" s="53"/>
      <c r="BO799" s="53"/>
      <c r="BP799" s="53"/>
      <c r="BQ799" s="53"/>
      <c r="BR799" s="53"/>
      <c r="BS799" s="53"/>
      <c r="BT799" s="53"/>
      <c r="BU799" s="53"/>
      <c r="BV799" s="53"/>
      <c r="BW799" s="53"/>
      <c r="BX799" s="53"/>
      <c r="BY799" s="53"/>
      <c r="BZ799" s="53"/>
      <c r="CA799" s="53"/>
      <c r="CB799" s="53"/>
      <c r="CC799" s="53"/>
      <c r="CD799" s="53"/>
      <c r="CE799" s="53"/>
      <c r="CF799" s="53"/>
      <c r="CG799" s="53"/>
      <c r="CH799" s="53"/>
      <c r="CI799" s="53"/>
      <c r="CJ799" s="53"/>
      <c r="CK799" s="53"/>
      <c r="CL799" s="53"/>
      <c r="CM799" s="53"/>
      <c r="CN799" s="53"/>
      <c r="CO799" s="53"/>
      <c r="CP799" s="53"/>
      <c r="CQ799" s="53"/>
      <c r="CR799" s="53"/>
      <c r="CS799" s="53"/>
      <c r="CT799" s="53"/>
      <c r="CU799" s="53"/>
      <c r="CV799" s="53"/>
      <c r="CW799" s="53"/>
      <c r="CX799" s="53"/>
      <c r="CY799" s="53"/>
      <c r="CZ799" s="53"/>
      <c r="DA799" s="53"/>
      <c r="DB799" s="53"/>
      <c r="DC799" s="53"/>
      <c r="DD799" s="53"/>
      <c r="DE799" s="53"/>
      <c r="DF799" s="53"/>
      <c r="DG799" s="53"/>
      <c r="DH799" s="53"/>
      <c r="DI799" s="53"/>
      <c r="DJ799" s="53"/>
      <c r="DK799" s="53"/>
      <c r="DL799" s="53"/>
      <c r="DM799" s="53"/>
      <c r="DN799" s="53"/>
      <c r="DO799" s="53"/>
      <c r="DP799" s="53"/>
      <c r="DQ799" s="53"/>
      <c r="DR799" s="53"/>
      <c r="DS799" s="53"/>
      <c r="DT799" s="53"/>
      <c r="DU799" s="53"/>
      <c r="DV799" s="53"/>
      <c r="DW799" s="53"/>
      <c r="DX799" s="53"/>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3"/>
      <c r="FK799" s="53"/>
      <c r="FL799" s="53"/>
      <c r="FM799" s="53"/>
      <c r="FN799" s="53"/>
      <c r="FO799" s="53"/>
      <c r="FP799" s="53"/>
      <c r="FQ799" s="53"/>
      <c r="FR799" s="53"/>
      <c r="FS799" s="53"/>
      <c r="FT799" s="53"/>
      <c r="FU799" s="53"/>
      <c r="FV799" s="53"/>
      <c r="FW799" s="53"/>
      <c r="FX799" s="53"/>
      <c r="FY799" s="53"/>
      <c r="FZ799" s="53"/>
      <c r="GA799" s="53"/>
      <c r="GB799" s="53"/>
      <c r="GC799" s="53"/>
      <c r="GD799" s="53"/>
      <c r="GE799" s="53"/>
      <c r="GF799" s="53"/>
      <c r="GG799" s="53"/>
      <c r="GH799" s="53"/>
      <c r="GI799" s="53"/>
      <c r="GJ799" s="53"/>
      <c r="GK799" s="53"/>
      <c r="GL799" s="53"/>
      <c r="GM799" s="53"/>
      <c r="GN799" s="53"/>
      <c r="GO799" s="53"/>
      <c r="GP799" s="53"/>
      <c r="GQ799" s="53"/>
      <c r="GR799" s="53"/>
      <c r="GS799" s="53"/>
      <c r="GT799" s="53"/>
      <c r="GU799" s="53"/>
      <c r="GV799" s="53"/>
      <c r="GW799" s="53"/>
      <c r="GX799" s="53"/>
      <c r="GY799" s="53"/>
      <c r="GZ799" s="53"/>
      <c r="HA799" s="53"/>
      <c r="HB799" s="53"/>
      <c r="HC799" s="53"/>
      <c r="HD799" s="53"/>
      <c r="HE799" s="53"/>
      <c r="HF799" s="53"/>
      <c r="HG799" s="53"/>
      <c r="HH799" s="53"/>
      <c r="HI799" s="53"/>
      <c r="HJ799" s="53"/>
      <c r="HK799" s="53"/>
      <c r="HL799" s="53"/>
      <c r="HM799" s="53"/>
      <c r="HN799" s="53"/>
      <c r="HO799" s="53"/>
      <c r="HP799" s="53"/>
      <c r="HQ799" s="53"/>
      <c r="HR799" s="53"/>
      <c r="HS799" s="53"/>
      <c r="HT799" s="53"/>
      <c r="HU799" s="53"/>
      <c r="HV799" s="53"/>
      <c r="HW799" s="53"/>
      <c r="HX799" s="53"/>
      <c r="HY799" s="53"/>
      <c r="HZ799" s="53"/>
      <c r="IA799" s="53"/>
      <c r="IB799" s="53"/>
      <c r="IC799" s="53"/>
      <c r="ID799" s="53"/>
      <c r="IE799" s="53"/>
      <c r="IF799" s="53"/>
      <c r="IG799" s="53"/>
      <c r="IH799" s="53"/>
      <c r="II799" s="53"/>
      <c r="IJ799" s="53"/>
      <c r="IK799" s="53"/>
      <c r="IL799" s="53"/>
      <c r="IM799" s="53"/>
      <c r="IN799" s="53"/>
      <c r="IO799" s="53"/>
      <c r="IP799" s="53"/>
      <c r="IQ799" s="53"/>
      <c r="IR799" s="53"/>
      <c r="IS799" s="53"/>
      <c r="IT799" s="53"/>
      <c r="IU799" s="53"/>
      <c r="IV799" s="53"/>
      <c r="IW799" s="53"/>
      <c r="IX799" s="53"/>
      <c r="IY799" s="53"/>
      <c r="IZ799" s="53"/>
      <c r="JA799" s="53"/>
      <c r="JB799" s="53"/>
      <c r="JC799" s="53"/>
      <c r="JD799" s="53"/>
      <c r="JE799" s="53"/>
      <c r="JF799" s="53"/>
      <c r="JG799" s="53"/>
      <c r="JH799" s="53"/>
      <c r="JI799" s="53"/>
      <c r="JJ799" s="53"/>
      <c r="JK799" s="53"/>
      <c r="JL799" s="53"/>
      <c r="JM799" s="53"/>
      <c r="JN799" s="53"/>
      <c r="JO799" s="53"/>
      <c r="JP799" s="53"/>
      <c r="JQ799" s="53"/>
      <c r="JR799" s="53"/>
      <c r="JS799" s="53"/>
      <c r="JT799" s="53"/>
      <c r="JU799" s="53"/>
      <c r="JV799" s="53"/>
      <c r="JW799" s="53"/>
      <c r="JX799" s="53"/>
      <c r="JY799" s="53"/>
      <c r="JZ799" s="53"/>
      <c r="KA799" s="53"/>
      <c r="KB799" s="53"/>
      <c r="KC799" s="53"/>
      <c r="KD799" s="53"/>
      <c r="KE799" s="53"/>
      <c r="KF799" s="53"/>
      <c r="KG799" s="53"/>
      <c r="KH799" s="53"/>
      <c r="KI799" s="53"/>
      <c r="KJ799" s="53"/>
      <c r="KK799" s="53"/>
      <c r="KL799" s="53"/>
      <c r="KM799" s="53"/>
      <c r="KN799" s="53"/>
      <c r="KO799" s="53"/>
      <c r="KP799" s="53"/>
      <c r="KQ799" s="53"/>
      <c r="KR799" s="53"/>
      <c r="KS799" s="53"/>
      <c r="KT799" s="53"/>
      <c r="KU799" s="53"/>
      <c r="KV799" s="53"/>
      <c r="KW799" s="53"/>
      <c r="KX799" s="53"/>
      <c r="KY799" s="53"/>
      <c r="KZ799" s="53"/>
      <c r="LA799" s="53"/>
      <c r="LB799" s="53"/>
      <c r="LC799" s="53"/>
      <c r="LD799" s="53"/>
      <c r="LE799" s="53"/>
      <c r="LF799" s="53"/>
      <c r="LG799" s="53"/>
      <c r="LH799" s="53"/>
      <c r="LI799" s="53"/>
      <c r="LJ799" s="53"/>
      <c r="LK799" s="53"/>
      <c r="LL799" s="53"/>
      <c r="LM799" s="53"/>
      <c r="LN799" s="53"/>
      <c r="LO799" s="53"/>
      <c r="LP799" s="53"/>
      <c r="LQ799" s="53"/>
      <c r="LR799" s="53"/>
      <c r="LS799" s="53"/>
      <c r="LT799" s="53"/>
      <c r="LU799" s="53"/>
      <c r="LV799" s="53"/>
      <c r="LW799" s="53"/>
      <c r="LX799" s="53"/>
      <c r="LY799" s="53"/>
      <c r="LZ799" s="53"/>
      <c r="MA799" s="53"/>
      <c r="MB799" s="53"/>
      <c r="MC799" s="53"/>
      <c r="MD799" s="53"/>
      <c r="ME799" s="53"/>
      <c r="MF799" s="53"/>
      <c r="MG799" s="53"/>
      <c r="MH799" s="53"/>
      <c r="MI799" s="53"/>
      <c r="MJ799" s="53"/>
      <c r="MK799" s="53"/>
      <c r="ML799" s="53"/>
      <c r="MM799" s="53"/>
      <c r="MN799" s="53"/>
      <c r="MO799" s="53"/>
      <c r="MP799" s="53"/>
      <c r="MQ799" s="53"/>
      <c r="MR799" s="53"/>
      <c r="MS799" s="53"/>
      <c r="MT799" s="53"/>
      <c r="MU799" s="53"/>
      <c r="MV799" s="53"/>
      <c r="MW799" s="53"/>
      <c r="MX799" s="53"/>
      <c r="MY799" s="53"/>
      <c r="MZ799" s="53"/>
      <c r="NA799" s="53"/>
      <c r="NB799" s="53"/>
      <c r="NC799" s="53"/>
      <c r="ND799" s="53"/>
      <c r="NE799" s="53"/>
      <c r="NF799" s="53"/>
      <c r="NG799" s="53"/>
      <c r="NH799" s="53"/>
      <c r="NI799" s="53"/>
      <c r="NJ799" s="53"/>
      <c r="NK799" s="53"/>
      <c r="NL799" s="53"/>
      <c r="NM799" s="53"/>
      <c r="NN799" s="53"/>
      <c r="NO799" s="53"/>
      <c r="NP799" s="53"/>
      <c r="NQ799" s="53"/>
      <c r="NR799" s="53"/>
      <c r="NS799" s="53"/>
      <c r="NT799" s="53"/>
      <c r="NU799" s="53"/>
      <c r="NV799" s="53"/>
      <c r="NW799" s="53"/>
      <c r="NX799" s="53"/>
      <c r="NY799" s="53"/>
      <c r="NZ799" s="53"/>
      <c r="OA799" s="53"/>
      <c r="OB799" s="53"/>
      <c r="OC799" s="53"/>
      <c r="OD799" s="53"/>
      <c r="OE799" s="53"/>
      <c r="OF799" s="53"/>
      <c r="OG799" s="53"/>
      <c r="OH799" s="53"/>
      <c r="OI799" s="53"/>
      <c r="OJ799" s="53"/>
      <c r="OK799" s="53"/>
      <c r="OL799" s="53"/>
      <c r="OM799" s="53"/>
      <c r="ON799" s="53"/>
      <c r="OO799" s="53"/>
      <c r="OP799" s="53"/>
      <c r="OQ799" s="53"/>
      <c r="OR799" s="53"/>
      <c r="OS799" s="53"/>
      <c r="OT799" s="53"/>
      <c r="OU799" s="53"/>
      <c r="OV799" s="53"/>
      <c r="OW799" s="53"/>
      <c r="OX799" s="53"/>
      <c r="OY799" s="53"/>
      <c r="OZ799" s="53"/>
      <c r="PA799" s="53"/>
      <c r="PB799" s="53"/>
      <c r="PC799" s="53"/>
      <c r="PD799" s="53"/>
      <c r="PE799" s="53"/>
      <c r="PF799" s="53"/>
      <c r="PG799" s="53"/>
      <c r="PH799" s="53"/>
      <c r="PI799" s="53"/>
      <c r="PJ799" s="53"/>
      <c r="PK799" s="53"/>
      <c r="PL799" s="53"/>
      <c r="PM799" s="53"/>
      <c r="PN799" s="53"/>
      <c r="PO799" s="53"/>
      <c r="PP799" s="53"/>
      <c r="PQ799" s="53"/>
      <c r="PR799" s="53"/>
      <c r="PS799" s="53"/>
      <c r="PT799" s="53"/>
      <c r="PU799" s="53"/>
      <c r="PV799" s="53"/>
      <c r="PW799" s="53"/>
      <c r="PX799" s="53"/>
      <c r="PY799" s="53"/>
      <c r="PZ799" s="53"/>
      <c r="QA799" s="53"/>
      <c r="QB799" s="53"/>
      <c r="QC799" s="53"/>
      <c r="QD799" s="53"/>
      <c r="QE799" s="53"/>
      <c r="QF799" s="53"/>
      <c r="QG799" s="53"/>
      <c r="QH799" s="53"/>
      <c r="QI799" s="53"/>
      <c r="QJ799" s="53"/>
      <c r="QK799" s="53"/>
      <c r="QL799" s="53"/>
      <c r="QM799" s="53"/>
      <c r="QN799" s="53"/>
      <c r="QO799" s="53"/>
      <c r="QP799" s="53"/>
      <c r="QQ799" s="53"/>
      <c r="QR799" s="53"/>
      <c r="QS799" s="53"/>
      <c r="QT799" s="53"/>
      <c r="QU799" s="53"/>
      <c r="QV799" s="53"/>
      <c r="QW799" s="53"/>
      <c r="QX799" s="53"/>
      <c r="QY799" s="53"/>
      <c r="QZ799" s="53"/>
      <c r="RA799" s="53"/>
      <c r="RB799" s="53"/>
      <c r="RC799" s="53"/>
      <c r="RD799" s="53"/>
      <c r="RE799" s="53"/>
      <c r="RF799" s="53"/>
      <c r="RG799" s="53"/>
      <c r="RH799" s="53"/>
      <c r="RI799" s="53"/>
      <c r="RJ799" s="53"/>
      <c r="RK799" s="53"/>
      <c r="RL799" s="53"/>
      <c r="RM799" s="53"/>
      <c r="RN799" s="53"/>
      <c r="RO799" s="53"/>
      <c r="RP799" s="53"/>
      <c r="RQ799" s="53"/>
      <c r="RR799" s="53"/>
      <c r="RS799" s="53"/>
      <c r="RT799" s="53"/>
      <c r="RU799" s="53"/>
      <c r="RV799" s="53"/>
      <c r="RW799" s="53"/>
      <c r="RX799" s="53"/>
      <c r="RY799" s="53"/>
      <c r="RZ799" s="53"/>
      <c r="SA799" s="53"/>
      <c r="SB799" s="53"/>
      <c r="SC799" s="53"/>
      <c r="SD799" s="53"/>
      <c r="SE799" s="53"/>
      <c r="SF799" s="53"/>
      <c r="SG799" s="53"/>
      <c r="SH799" s="53"/>
      <c r="SI799" s="53"/>
      <c r="SJ799" s="53"/>
      <c r="SK799" s="53"/>
      <c r="SL799" s="53"/>
      <c r="SM799" s="53"/>
      <c r="SN799" s="53"/>
      <c r="SO799" s="53"/>
      <c r="SP799" s="53"/>
      <c r="SQ799" s="53"/>
      <c r="SR799" s="53"/>
      <c r="SS799" s="53"/>
      <c r="ST799" s="53"/>
      <c r="SU799" s="53"/>
      <c r="SV799" s="53"/>
      <c r="SW799" s="53"/>
      <c r="SX799" s="53"/>
      <c r="SY799" s="53"/>
      <c r="SZ799" s="53"/>
      <c r="TA799" s="53"/>
      <c r="TB799" s="53"/>
      <c r="TC799" s="53"/>
      <c r="TD799" s="53"/>
      <c r="TE799" s="53"/>
      <c r="TF799" s="53"/>
      <c r="TG799" s="53"/>
      <c r="TH799" s="53"/>
      <c r="TI799" s="53"/>
      <c r="TJ799" s="53"/>
      <c r="TK799" s="53"/>
      <c r="TL799" s="53"/>
      <c r="TM799" s="53"/>
      <c r="TN799" s="53"/>
      <c r="TO799" s="53"/>
      <c r="TP799" s="53"/>
      <c r="TQ799" s="53"/>
      <c r="TR799" s="53"/>
      <c r="TS799" s="53"/>
      <c r="TT799" s="53"/>
      <c r="TU799" s="53"/>
      <c r="TV799" s="53"/>
      <c r="TW799" s="53"/>
      <c r="TX799" s="53"/>
      <c r="TY799" s="53"/>
      <c r="TZ799" s="53"/>
      <c r="UA799" s="53"/>
      <c r="UB799" s="53"/>
      <c r="UC799" s="53"/>
      <c r="UD799" s="53"/>
      <c r="UE799" s="53"/>
      <c r="UF799" s="53"/>
      <c r="UG799" s="53"/>
    </row>
    <row r="800" spans="12:553" s="19" customFormat="1" ht="15.75" customHeight="1" x14ac:dyDescent="0.2">
      <c r="L800" s="66"/>
      <c r="M800" s="66"/>
      <c r="N800" s="52"/>
      <c r="O800" s="53"/>
      <c r="P800" s="53"/>
      <c r="Q800" s="53"/>
      <c r="R800" s="53"/>
      <c r="S800" s="53"/>
      <c r="T800" s="53"/>
      <c r="U800" s="53"/>
      <c r="V800" s="53"/>
      <c r="W800" s="53"/>
      <c r="X800" s="53"/>
      <c r="Y800" s="53"/>
      <c r="Z800" s="53"/>
      <c r="AA800" s="53"/>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c r="BM800" s="53"/>
      <c r="BN800" s="53"/>
      <c r="BO800" s="53"/>
      <c r="BP800" s="53"/>
      <c r="BQ800" s="53"/>
      <c r="BR800" s="53"/>
      <c r="BS800" s="53"/>
      <c r="BT800" s="53"/>
      <c r="BU800" s="53"/>
      <c r="BV800" s="53"/>
      <c r="BW800" s="53"/>
      <c r="BX800" s="53"/>
      <c r="BY800" s="53"/>
      <c r="BZ800" s="53"/>
      <c r="CA800" s="53"/>
      <c r="CB800" s="53"/>
      <c r="CC800" s="53"/>
      <c r="CD800" s="53"/>
      <c r="CE800" s="53"/>
      <c r="CF800" s="53"/>
      <c r="CG800" s="53"/>
      <c r="CH800" s="53"/>
      <c r="CI800" s="53"/>
      <c r="CJ800" s="53"/>
      <c r="CK800" s="53"/>
      <c r="CL800" s="53"/>
      <c r="CM800" s="53"/>
      <c r="CN800" s="53"/>
      <c r="CO800" s="53"/>
      <c r="CP800" s="53"/>
      <c r="CQ800" s="53"/>
      <c r="CR800" s="53"/>
      <c r="CS800" s="53"/>
      <c r="CT800" s="53"/>
      <c r="CU800" s="53"/>
      <c r="CV800" s="53"/>
      <c r="CW800" s="53"/>
      <c r="CX800" s="53"/>
      <c r="CY800" s="53"/>
      <c r="CZ800" s="53"/>
      <c r="DA800" s="53"/>
      <c r="DB800" s="53"/>
      <c r="DC800" s="53"/>
      <c r="DD800" s="53"/>
      <c r="DE800" s="53"/>
      <c r="DF800" s="53"/>
      <c r="DG800" s="53"/>
      <c r="DH800" s="53"/>
      <c r="DI800" s="53"/>
      <c r="DJ800" s="53"/>
      <c r="DK800" s="53"/>
      <c r="DL800" s="53"/>
      <c r="DM800" s="53"/>
      <c r="DN800" s="53"/>
      <c r="DO800" s="53"/>
      <c r="DP800" s="53"/>
      <c r="DQ800" s="53"/>
      <c r="DR800" s="53"/>
      <c r="DS800" s="53"/>
      <c r="DT800" s="53"/>
      <c r="DU800" s="53"/>
      <c r="DV800" s="53"/>
      <c r="DW800" s="53"/>
      <c r="DX800" s="53"/>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3"/>
      <c r="FK800" s="53"/>
      <c r="FL800" s="53"/>
      <c r="FM800" s="53"/>
      <c r="FN800" s="53"/>
      <c r="FO800" s="53"/>
      <c r="FP800" s="53"/>
      <c r="FQ800" s="53"/>
      <c r="FR800" s="53"/>
      <c r="FS800" s="53"/>
      <c r="FT800" s="53"/>
      <c r="FU800" s="53"/>
      <c r="FV800" s="53"/>
      <c r="FW800" s="53"/>
      <c r="FX800" s="53"/>
      <c r="FY800" s="53"/>
      <c r="FZ800" s="53"/>
      <c r="GA800" s="53"/>
      <c r="GB800" s="53"/>
      <c r="GC800" s="53"/>
      <c r="GD800" s="53"/>
      <c r="GE800" s="53"/>
      <c r="GF800" s="53"/>
      <c r="GG800" s="53"/>
      <c r="GH800" s="53"/>
      <c r="GI800" s="53"/>
      <c r="GJ800" s="53"/>
      <c r="GK800" s="53"/>
      <c r="GL800" s="53"/>
      <c r="GM800" s="53"/>
      <c r="GN800" s="53"/>
      <c r="GO800" s="53"/>
      <c r="GP800" s="53"/>
      <c r="GQ800" s="53"/>
      <c r="GR800" s="53"/>
      <c r="GS800" s="53"/>
      <c r="GT800" s="53"/>
      <c r="GU800" s="53"/>
      <c r="GV800" s="53"/>
      <c r="GW800" s="53"/>
      <c r="GX800" s="53"/>
      <c r="GY800" s="53"/>
      <c r="GZ800" s="53"/>
      <c r="HA800" s="53"/>
      <c r="HB800" s="53"/>
      <c r="HC800" s="53"/>
      <c r="HD800" s="53"/>
      <c r="HE800" s="53"/>
      <c r="HF800" s="53"/>
      <c r="HG800" s="53"/>
      <c r="HH800" s="53"/>
      <c r="HI800" s="53"/>
      <c r="HJ800" s="53"/>
      <c r="HK800" s="53"/>
      <c r="HL800" s="53"/>
      <c r="HM800" s="53"/>
      <c r="HN800" s="53"/>
      <c r="HO800" s="53"/>
      <c r="HP800" s="53"/>
      <c r="HQ800" s="53"/>
      <c r="HR800" s="53"/>
      <c r="HS800" s="53"/>
      <c r="HT800" s="53"/>
      <c r="HU800" s="53"/>
      <c r="HV800" s="53"/>
      <c r="HW800" s="53"/>
      <c r="HX800" s="53"/>
      <c r="HY800" s="53"/>
      <c r="HZ800" s="53"/>
      <c r="IA800" s="53"/>
      <c r="IB800" s="53"/>
      <c r="IC800" s="53"/>
      <c r="ID800" s="53"/>
      <c r="IE800" s="53"/>
      <c r="IF800" s="53"/>
      <c r="IG800" s="53"/>
      <c r="IH800" s="53"/>
      <c r="II800" s="53"/>
      <c r="IJ800" s="53"/>
      <c r="IK800" s="53"/>
      <c r="IL800" s="53"/>
      <c r="IM800" s="53"/>
      <c r="IN800" s="53"/>
      <c r="IO800" s="53"/>
      <c r="IP800" s="53"/>
      <c r="IQ800" s="53"/>
      <c r="IR800" s="53"/>
      <c r="IS800" s="53"/>
      <c r="IT800" s="53"/>
      <c r="IU800" s="53"/>
      <c r="IV800" s="53"/>
      <c r="IW800" s="53"/>
      <c r="IX800" s="53"/>
      <c r="IY800" s="53"/>
      <c r="IZ800" s="53"/>
      <c r="JA800" s="53"/>
      <c r="JB800" s="53"/>
      <c r="JC800" s="53"/>
      <c r="JD800" s="53"/>
      <c r="JE800" s="53"/>
      <c r="JF800" s="53"/>
      <c r="JG800" s="53"/>
      <c r="JH800" s="53"/>
      <c r="JI800" s="53"/>
      <c r="JJ800" s="53"/>
      <c r="JK800" s="53"/>
      <c r="JL800" s="53"/>
      <c r="JM800" s="53"/>
      <c r="JN800" s="53"/>
      <c r="JO800" s="53"/>
      <c r="JP800" s="53"/>
      <c r="JQ800" s="53"/>
      <c r="JR800" s="53"/>
      <c r="JS800" s="53"/>
      <c r="JT800" s="53"/>
      <c r="JU800" s="53"/>
      <c r="JV800" s="53"/>
      <c r="JW800" s="53"/>
      <c r="JX800" s="53"/>
      <c r="JY800" s="53"/>
      <c r="JZ800" s="53"/>
      <c r="KA800" s="53"/>
      <c r="KB800" s="53"/>
      <c r="KC800" s="53"/>
      <c r="KD800" s="53"/>
      <c r="KE800" s="53"/>
      <c r="KF800" s="53"/>
      <c r="KG800" s="53"/>
      <c r="KH800" s="53"/>
      <c r="KI800" s="53"/>
      <c r="KJ800" s="53"/>
      <c r="KK800" s="53"/>
      <c r="KL800" s="53"/>
      <c r="KM800" s="53"/>
      <c r="KN800" s="53"/>
      <c r="KO800" s="53"/>
      <c r="KP800" s="53"/>
      <c r="KQ800" s="53"/>
      <c r="KR800" s="53"/>
      <c r="KS800" s="53"/>
      <c r="KT800" s="53"/>
      <c r="KU800" s="53"/>
      <c r="KV800" s="53"/>
      <c r="KW800" s="53"/>
      <c r="KX800" s="53"/>
      <c r="KY800" s="53"/>
      <c r="KZ800" s="53"/>
      <c r="LA800" s="53"/>
      <c r="LB800" s="53"/>
      <c r="LC800" s="53"/>
      <c r="LD800" s="53"/>
      <c r="LE800" s="53"/>
      <c r="LF800" s="53"/>
      <c r="LG800" s="53"/>
      <c r="LH800" s="53"/>
      <c r="LI800" s="53"/>
      <c r="LJ800" s="53"/>
      <c r="LK800" s="53"/>
      <c r="LL800" s="53"/>
      <c r="LM800" s="53"/>
      <c r="LN800" s="53"/>
      <c r="LO800" s="53"/>
      <c r="LP800" s="53"/>
      <c r="LQ800" s="53"/>
      <c r="LR800" s="53"/>
      <c r="LS800" s="53"/>
      <c r="LT800" s="53"/>
      <c r="LU800" s="53"/>
      <c r="LV800" s="53"/>
      <c r="LW800" s="53"/>
      <c r="LX800" s="53"/>
      <c r="LY800" s="53"/>
      <c r="LZ800" s="53"/>
      <c r="MA800" s="53"/>
      <c r="MB800" s="53"/>
      <c r="MC800" s="53"/>
      <c r="MD800" s="53"/>
      <c r="ME800" s="53"/>
      <c r="MF800" s="53"/>
      <c r="MG800" s="53"/>
      <c r="MH800" s="53"/>
      <c r="MI800" s="53"/>
      <c r="MJ800" s="53"/>
      <c r="MK800" s="53"/>
      <c r="ML800" s="53"/>
      <c r="MM800" s="53"/>
      <c r="MN800" s="53"/>
      <c r="MO800" s="53"/>
      <c r="MP800" s="53"/>
      <c r="MQ800" s="53"/>
      <c r="MR800" s="53"/>
      <c r="MS800" s="53"/>
      <c r="MT800" s="53"/>
      <c r="MU800" s="53"/>
      <c r="MV800" s="53"/>
      <c r="MW800" s="53"/>
      <c r="MX800" s="53"/>
      <c r="MY800" s="53"/>
      <c r="MZ800" s="53"/>
      <c r="NA800" s="53"/>
      <c r="NB800" s="53"/>
      <c r="NC800" s="53"/>
      <c r="ND800" s="53"/>
      <c r="NE800" s="53"/>
      <c r="NF800" s="53"/>
      <c r="NG800" s="53"/>
      <c r="NH800" s="53"/>
      <c r="NI800" s="53"/>
      <c r="NJ800" s="53"/>
      <c r="NK800" s="53"/>
      <c r="NL800" s="53"/>
      <c r="NM800" s="53"/>
      <c r="NN800" s="53"/>
      <c r="NO800" s="53"/>
      <c r="NP800" s="53"/>
      <c r="NQ800" s="53"/>
      <c r="NR800" s="53"/>
      <c r="NS800" s="53"/>
      <c r="NT800" s="53"/>
      <c r="NU800" s="53"/>
      <c r="NV800" s="53"/>
      <c r="NW800" s="53"/>
      <c r="NX800" s="53"/>
      <c r="NY800" s="53"/>
      <c r="NZ800" s="53"/>
      <c r="OA800" s="53"/>
      <c r="OB800" s="53"/>
      <c r="OC800" s="53"/>
      <c r="OD800" s="53"/>
      <c r="OE800" s="53"/>
      <c r="OF800" s="53"/>
      <c r="OG800" s="53"/>
      <c r="OH800" s="53"/>
      <c r="OI800" s="53"/>
      <c r="OJ800" s="53"/>
      <c r="OK800" s="53"/>
      <c r="OL800" s="53"/>
      <c r="OM800" s="53"/>
      <c r="ON800" s="53"/>
      <c r="OO800" s="53"/>
      <c r="OP800" s="53"/>
      <c r="OQ800" s="53"/>
      <c r="OR800" s="53"/>
      <c r="OS800" s="53"/>
      <c r="OT800" s="53"/>
      <c r="OU800" s="53"/>
      <c r="OV800" s="53"/>
      <c r="OW800" s="53"/>
      <c r="OX800" s="53"/>
      <c r="OY800" s="53"/>
      <c r="OZ800" s="53"/>
      <c r="PA800" s="53"/>
      <c r="PB800" s="53"/>
      <c r="PC800" s="53"/>
      <c r="PD800" s="53"/>
      <c r="PE800" s="53"/>
      <c r="PF800" s="53"/>
      <c r="PG800" s="53"/>
      <c r="PH800" s="53"/>
      <c r="PI800" s="53"/>
      <c r="PJ800" s="53"/>
      <c r="PK800" s="53"/>
      <c r="PL800" s="53"/>
      <c r="PM800" s="53"/>
      <c r="PN800" s="53"/>
      <c r="PO800" s="53"/>
      <c r="PP800" s="53"/>
      <c r="PQ800" s="53"/>
      <c r="PR800" s="53"/>
      <c r="PS800" s="53"/>
      <c r="PT800" s="53"/>
      <c r="PU800" s="53"/>
      <c r="PV800" s="53"/>
      <c r="PW800" s="53"/>
      <c r="PX800" s="53"/>
      <c r="PY800" s="53"/>
      <c r="PZ800" s="53"/>
      <c r="QA800" s="53"/>
      <c r="QB800" s="53"/>
      <c r="QC800" s="53"/>
      <c r="QD800" s="53"/>
      <c r="QE800" s="53"/>
      <c r="QF800" s="53"/>
      <c r="QG800" s="53"/>
      <c r="QH800" s="53"/>
      <c r="QI800" s="53"/>
      <c r="QJ800" s="53"/>
      <c r="QK800" s="53"/>
      <c r="QL800" s="53"/>
      <c r="QM800" s="53"/>
      <c r="QN800" s="53"/>
      <c r="QO800" s="53"/>
      <c r="QP800" s="53"/>
      <c r="QQ800" s="53"/>
      <c r="QR800" s="53"/>
      <c r="QS800" s="53"/>
      <c r="QT800" s="53"/>
      <c r="QU800" s="53"/>
      <c r="QV800" s="53"/>
      <c r="QW800" s="53"/>
      <c r="QX800" s="53"/>
      <c r="QY800" s="53"/>
      <c r="QZ800" s="53"/>
      <c r="RA800" s="53"/>
      <c r="RB800" s="53"/>
      <c r="RC800" s="53"/>
      <c r="RD800" s="53"/>
      <c r="RE800" s="53"/>
      <c r="RF800" s="53"/>
      <c r="RG800" s="53"/>
      <c r="RH800" s="53"/>
      <c r="RI800" s="53"/>
      <c r="RJ800" s="53"/>
      <c r="RK800" s="53"/>
      <c r="RL800" s="53"/>
      <c r="RM800" s="53"/>
      <c r="RN800" s="53"/>
      <c r="RO800" s="53"/>
      <c r="RP800" s="53"/>
      <c r="RQ800" s="53"/>
      <c r="RR800" s="53"/>
      <c r="RS800" s="53"/>
      <c r="RT800" s="53"/>
      <c r="RU800" s="53"/>
      <c r="RV800" s="53"/>
      <c r="RW800" s="53"/>
      <c r="RX800" s="53"/>
      <c r="RY800" s="53"/>
      <c r="RZ800" s="53"/>
      <c r="SA800" s="53"/>
      <c r="SB800" s="53"/>
      <c r="SC800" s="53"/>
      <c r="SD800" s="53"/>
      <c r="SE800" s="53"/>
      <c r="SF800" s="53"/>
      <c r="SG800" s="53"/>
      <c r="SH800" s="53"/>
      <c r="SI800" s="53"/>
      <c r="SJ800" s="53"/>
      <c r="SK800" s="53"/>
      <c r="SL800" s="53"/>
      <c r="SM800" s="53"/>
      <c r="SN800" s="53"/>
      <c r="SO800" s="53"/>
      <c r="SP800" s="53"/>
      <c r="SQ800" s="53"/>
      <c r="SR800" s="53"/>
      <c r="SS800" s="53"/>
      <c r="ST800" s="53"/>
      <c r="SU800" s="53"/>
      <c r="SV800" s="53"/>
      <c r="SW800" s="53"/>
      <c r="SX800" s="53"/>
      <c r="SY800" s="53"/>
      <c r="SZ800" s="53"/>
      <c r="TA800" s="53"/>
      <c r="TB800" s="53"/>
      <c r="TC800" s="53"/>
      <c r="TD800" s="53"/>
      <c r="TE800" s="53"/>
      <c r="TF800" s="53"/>
      <c r="TG800" s="53"/>
      <c r="TH800" s="53"/>
      <c r="TI800" s="53"/>
      <c r="TJ800" s="53"/>
      <c r="TK800" s="53"/>
      <c r="TL800" s="53"/>
      <c r="TM800" s="53"/>
      <c r="TN800" s="53"/>
      <c r="TO800" s="53"/>
      <c r="TP800" s="53"/>
      <c r="TQ800" s="53"/>
      <c r="TR800" s="53"/>
      <c r="TS800" s="53"/>
      <c r="TT800" s="53"/>
      <c r="TU800" s="53"/>
      <c r="TV800" s="53"/>
      <c r="TW800" s="53"/>
      <c r="TX800" s="53"/>
      <c r="TY800" s="53"/>
      <c r="TZ800" s="53"/>
      <c r="UA800" s="53"/>
      <c r="UB800" s="53"/>
      <c r="UC800" s="53"/>
      <c r="UD800" s="53"/>
      <c r="UE800" s="53"/>
      <c r="UF800" s="53"/>
      <c r="UG800" s="53"/>
    </row>
    <row r="801" spans="12:553" s="19" customFormat="1" ht="15.75" customHeight="1" x14ac:dyDescent="0.2">
      <c r="L801" s="66"/>
      <c r="M801" s="66"/>
      <c r="N801" s="52"/>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c r="DB801" s="53"/>
      <c r="DC801" s="53"/>
      <c r="DD801" s="53"/>
      <c r="DE801" s="53"/>
      <c r="DF801" s="53"/>
      <c r="DG801" s="53"/>
      <c r="DH801" s="53"/>
      <c r="DI801" s="53"/>
      <c r="DJ801" s="53"/>
      <c r="DK801" s="53"/>
      <c r="DL801" s="53"/>
      <c r="DM801" s="53"/>
      <c r="DN801" s="53"/>
      <c r="DO801" s="53"/>
      <c r="DP801" s="53"/>
      <c r="DQ801" s="53"/>
      <c r="DR801" s="53"/>
      <c r="DS801" s="53"/>
      <c r="DT801" s="53"/>
      <c r="DU801" s="53"/>
      <c r="DV801" s="53"/>
      <c r="DW801" s="53"/>
      <c r="DX801" s="53"/>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3"/>
      <c r="FK801" s="53"/>
      <c r="FL801" s="53"/>
      <c r="FM801" s="53"/>
      <c r="FN801" s="53"/>
      <c r="FO801" s="53"/>
      <c r="FP801" s="53"/>
      <c r="FQ801" s="53"/>
      <c r="FR801" s="53"/>
      <c r="FS801" s="53"/>
      <c r="FT801" s="53"/>
      <c r="FU801" s="53"/>
      <c r="FV801" s="53"/>
      <c r="FW801" s="53"/>
      <c r="FX801" s="53"/>
      <c r="FY801" s="53"/>
      <c r="FZ801" s="53"/>
      <c r="GA801" s="53"/>
      <c r="GB801" s="53"/>
      <c r="GC801" s="53"/>
      <c r="GD801" s="53"/>
      <c r="GE801" s="53"/>
      <c r="GF801" s="53"/>
      <c r="GG801" s="53"/>
      <c r="GH801" s="53"/>
      <c r="GI801" s="53"/>
      <c r="GJ801" s="53"/>
      <c r="GK801" s="53"/>
      <c r="GL801" s="53"/>
      <c r="GM801" s="53"/>
      <c r="GN801" s="53"/>
      <c r="GO801" s="53"/>
      <c r="GP801" s="53"/>
      <c r="GQ801" s="53"/>
      <c r="GR801" s="53"/>
      <c r="GS801" s="53"/>
      <c r="GT801" s="53"/>
      <c r="GU801" s="53"/>
      <c r="GV801" s="53"/>
      <c r="GW801" s="53"/>
      <c r="GX801" s="53"/>
      <c r="GY801" s="53"/>
      <c r="GZ801" s="53"/>
      <c r="HA801" s="53"/>
      <c r="HB801" s="53"/>
      <c r="HC801" s="53"/>
      <c r="HD801" s="53"/>
      <c r="HE801" s="53"/>
      <c r="HF801" s="53"/>
      <c r="HG801" s="53"/>
      <c r="HH801" s="53"/>
      <c r="HI801" s="53"/>
      <c r="HJ801" s="53"/>
      <c r="HK801" s="53"/>
      <c r="HL801" s="53"/>
      <c r="HM801" s="53"/>
      <c r="HN801" s="53"/>
      <c r="HO801" s="53"/>
      <c r="HP801" s="53"/>
      <c r="HQ801" s="53"/>
      <c r="HR801" s="53"/>
      <c r="HS801" s="53"/>
      <c r="HT801" s="53"/>
      <c r="HU801" s="53"/>
      <c r="HV801" s="53"/>
      <c r="HW801" s="53"/>
      <c r="HX801" s="53"/>
      <c r="HY801" s="53"/>
      <c r="HZ801" s="53"/>
      <c r="IA801" s="53"/>
      <c r="IB801" s="53"/>
      <c r="IC801" s="53"/>
      <c r="ID801" s="53"/>
      <c r="IE801" s="53"/>
      <c r="IF801" s="53"/>
      <c r="IG801" s="53"/>
      <c r="IH801" s="53"/>
      <c r="II801" s="53"/>
      <c r="IJ801" s="53"/>
      <c r="IK801" s="53"/>
      <c r="IL801" s="53"/>
      <c r="IM801" s="53"/>
      <c r="IN801" s="53"/>
      <c r="IO801" s="53"/>
      <c r="IP801" s="53"/>
      <c r="IQ801" s="53"/>
      <c r="IR801" s="53"/>
      <c r="IS801" s="53"/>
      <c r="IT801" s="53"/>
      <c r="IU801" s="53"/>
      <c r="IV801" s="53"/>
      <c r="IW801" s="53"/>
      <c r="IX801" s="53"/>
      <c r="IY801" s="53"/>
      <c r="IZ801" s="53"/>
      <c r="JA801" s="53"/>
      <c r="JB801" s="53"/>
      <c r="JC801" s="53"/>
      <c r="JD801" s="53"/>
      <c r="JE801" s="53"/>
      <c r="JF801" s="53"/>
      <c r="JG801" s="53"/>
      <c r="JH801" s="53"/>
      <c r="JI801" s="53"/>
      <c r="JJ801" s="53"/>
      <c r="JK801" s="53"/>
      <c r="JL801" s="53"/>
      <c r="JM801" s="53"/>
      <c r="JN801" s="53"/>
      <c r="JO801" s="53"/>
      <c r="JP801" s="53"/>
      <c r="JQ801" s="53"/>
      <c r="JR801" s="53"/>
      <c r="JS801" s="53"/>
      <c r="JT801" s="53"/>
      <c r="JU801" s="53"/>
      <c r="JV801" s="53"/>
      <c r="JW801" s="53"/>
      <c r="JX801" s="53"/>
      <c r="JY801" s="53"/>
      <c r="JZ801" s="53"/>
      <c r="KA801" s="53"/>
      <c r="KB801" s="53"/>
      <c r="KC801" s="53"/>
      <c r="KD801" s="53"/>
      <c r="KE801" s="53"/>
      <c r="KF801" s="53"/>
      <c r="KG801" s="53"/>
      <c r="KH801" s="53"/>
      <c r="KI801" s="53"/>
      <c r="KJ801" s="53"/>
      <c r="KK801" s="53"/>
      <c r="KL801" s="53"/>
      <c r="KM801" s="53"/>
      <c r="KN801" s="53"/>
      <c r="KO801" s="53"/>
      <c r="KP801" s="53"/>
      <c r="KQ801" s="53"/>
      <c r="KR801" s="53"/>
      <c r="KS801" s="53"/>
      <c r="KT801" s="53"/>
      <c r="KU801" s="53"/>
      <c r="KV801" s="53"/>
      <c r="KW801" s="53"/>
      <c r="KX801" s="53"/>
      <c r="KY801" s="53"/>
      <c r="KZ801" s="53"/>
      <c r="LA801" s="53"/>
      <c r="LB801" s="53"/>
      <c r="LC801" s="53"/>
      <c r="LD801" s="53"/>
      <c r="LE801" s="53"/>
      <c r="LF801" s="53"/>
      <c r="LG801" s="53"/>
      <c r="LH801" s="53"/>
      <c r="LI801" s="53"/>
      <c r="LJ801" s="53"/>
      <c r="LK801" s="53"/>
      <c r="LL801" s="53"/>
      <c r="LM801" s="53"/>
      <c r="LN801" s="53"/>
      <c r="LO801" s="53"/>
      <c r="LP801" s="53"/>
      <c r="LQ801" s="53"/>
      <c r="LR801" s="53"/>
      <c r="LS801" s="53"/>
      <c r="LT801" s="53"/>
      <c r="LU801" s="53"/>
      <c r="LV801" s="53"/>
      <c r="LW801" s="53"/>
      <c r="LX801" s="53"/>
      <c r="LY801" s="53"/>
      <c r="LZ801" s="53"/>
      <c r="MA801" s="53"/>
      <c r="MB801" s="53"/>
      <c r="MC801" s="53"/>
      <c r="MD801" s="53"/>
      <c r="ME801" s="53"/>
      <c r="MF801" s="53"/>
      <c r="MG801" s="53"/>
      <c r="MH801" s="53"/>
      <c r="MI801" s="53"/>
      <c r="MJ801" s="53"/>
      <c r="MK801" s="53"/>
      <c r="ML801" s="53"/>
      <c r="MM801" s="53"/>
      <c r="MN801" s="53"/>
      <c r="MO801" s="53"/>
      <c r="MP801" s="53"/>
      <c r="MQ801" s="53"/>
      <c r="MR801" s="53"/>
      <c r="MS801" s="53"/>
      <c r="MT801" s="53"/>
      <c r="MU801" s="53"/>
      <c r="MV801" s="53"/>
      <c r="MW801" s="53"/>
      <c r="MX801" s="53"/>
      <c r="MY801" s="53"/>
      <c r="MZ801" s="53"/>
      <c r="NA801" s="53"/>
      <c r="NB801" s="53"/>
      <c r="NC801" s="53"/>
      <c r="ND801" s="53"/>
      <c r="NE801" s="53"/>
      <c r="NF801" s="53"/>
      <c r="NG801" s="53"/>
      <c r="NH801" s="53"/>
      <c r="NI801" s="53"/>
      <c r="NJ801" s="53"/>
      <c r="NK801" s="53"/>
      <c r="NL801" s="53"/>
      <c r="NM801" s="53"/>
      <c r="NN801" s="53"/>
      <c r="NO801" s="53"/>
      <c r="NP801" s="53"/>
      <c r="NQ801" s="53"/>
      <c r="NR801" s="53"/>
      <c r="NS801" s="53"/>
      <c r="NT801" s="53"/>
      <c r="NU801" s="53"/>
      <c r="NV801" s="53"/>
      <c r="NW801" s="53"/>
      <c r="NX801" s="53"/>
      <c r="NY801" s="53"/>
      <c r="NZ801" s="53"/>
      <c r="OA801" s="53"/>
      <c r="OB801" s="53"/>
      <c r="OC801" s="53"/>
      <c r="OD801" s="53"/>
      <c r="OE801" s="53"/>
      <c r="OF801" s="53"/>
      <c r="OG801" s="53"/>
      <c r="OH801" s="53"/>
      <c r="OI801" s="53"/>
      <c r="OJ801" s="53"/>
      <c r="OK801" s="53"/>
      <c r="OL801" s="53"/>
      <c r="OM801" s="53"/>
      <c r="ON801" s="53"/>
      <c r="OO801" s="53"/>
      <c r="OP801" s="53"/>
      <c r="OQ801" s="53"/>
      <c r="OR801" s="53"/>
      <c r="OS801" s="53"/>
      <c r="OT801" s="53"/>
      <c r="OU801" s="53"/>
      <c r="OV801" s="53"/>
      <c r="OW801" s="53"/>
      <c r="OX801" s="53"/>
      <c r="OY801" s="53"/>
      <c r="OZ801" s="53"/>
      <c r="PA801" s="53"/>
      <c r="PB801" s="53"/>
      <c r="PC801" s="53"/>
      <c r="PD801" s="53"/>
      <c r="PE801" s="53"/>
      <c r="PF801" s="53"/>
      <c r="PG801" s="53"/>
      <c r="PH801" s="53"/>
      <c r="PI801" s="53"/>
      <c r="PJ801" s="53"/>
      <c r="PK801" s="53"/>
      <c r="PL801" s="53"/>
      <c r="PM801" s="53"/>
      <c r="PN801" s="53"/>
      <c r="PO801" s="53"/>
      <c r="PP801" s="53"/>
      <c r="PQ801" s="53"/>
      <c r="PR801" s="53"/>
      <c r="PS801" s="53"/>
      <c r="PT801" s="53"/>
      <c r="PU801" s="53"/>
      <c r="PV801" s="53"/>
      <c r="PW801" s="53"/>
      <c r="PX801" s="53"/>
      <c r="PY801" s="53"/>
      <c r="PZ801" s="53"/>
      <c r="QA801" s="53"/>
      <c r="QB801" s="53"/>
      <c r="QC801" s="53"/>
      <c r="QD801" s="53"/>
      <c r="QE801" s="53"/>
      <c r="QF801" s="53"/>
      <c r="QG801" s="53"/>
      <c r="QH801" s="53"/>
      <c r="QI801" s="53"/>
      <c r="QJ801" s="53"/>
      <c r="QK801" s="53"/>
      <c r="QL801" s="53"/>
      <c r="QM801" s="53"/>
      <c r="QN801" s="53"/>
      <c r="QO801" s="53"/>
      <c r="QP801" s="53"/>
      <c r="QQ801" s="53"/>
      <c r="QR801" s="53"/>
      <c r="QS801" s="53"/>
      <c r="QT801" s="53"/>
      <c r="QU801" s="53"/>
      <c r="QV801" s="53"/>
      <c r="QW801" s="53"/>
      <c r="QX801" s="53"/>
      <c r="QY801" s="53"/>
      <c r="QZ801" s="53"/>
      <c r="RA801" s="53"/>
      <c r="RB801" s="53"/>
      <c r="RC801" s="53"/>
      <c r="RD801" s="53"/>
      <c r="RE801" s="53"/>
      <c r="RF801" s="53"/>
      <c r="RG801" s="53"/>
      <c r="RH801" s="53"/>
      <c r="RI801" s="53"/>
      <c r="RJ801" s="53"/>
      <c r="RK801" s="53"/>
      <c r="RL801" s="53"/>
      <c r="RM801" s="53"/>
      <c r="RN801" s="53"/>
      <c r="RO801" s="53"/>
      <c r="RP801" s="53"/>
      <c r="RQ801" s="53"/>
      <c r="RR801" s="53"/>
      <c r="RS801" s="53"/>
      <c r="RT801" s="53"/>
      <c r="RU801" s="53"/>
      <c r="RV801" s="53"/>
      <c r="RW801" s="53"/>
      <c r="RX801" s="53"/>
      <c r="RY801" s="53"/>
      <c r="RZ801" s="53"/>
      <c r="SA801" s="53"/>
      <c r="SB801" s="53"/>
      <c r="SC801" s="53"/>
      <c r="SD801" s="53"/>
      <c r="SE801" s="53"/>
      <c r="SF801" s="53"/>
      <c r="SG801" s="53"/>
      <c r="SH801" s="53"/>
      <c r="SI801" s="53"/>
      <c r="SJ801" s="53"/>
      <c r="SK801" s="53"/>
      <c r="SL801" s="53"/>
      <c r="SM801" s="53"/>
      <c r="SN801" s="53"/>
      <c r="SO801" s="53"/>
      <c r="SP801" s="53"/>
      <c r="SQ801" s="53"/>
      <c r="SR801" s="53"/>
      <c r="SS801" s="53"/>
      <c r="ST801" s="53"/>
      <c r="SU801" s="53"/>
      <c r="SV801" s="53"/>
      <c r="SW801" s="53"/>
      <c r="SX801" s="53"/>
      <c r="SY801" s="53"/>
      <c r="SZ801" s="53"/>
      <c r="TA801" s="53"/>
      <c r="TB801" s="53"/>
      <c r="TC801" s="53"/>
      <c r="TD801" s="53"/>
      <c r="TE801" s="53"/>
      <c r="TF801" s="53"/>
      <c r="TG801" s="53"/>
      <c r="TH801" s="53"/>
      <c r="TI801" s="53"/>
      <c r="TJ801" s="53"/>
      <c r="TK801" s="53"/>
      <c r="TL801" s="53"/>
      <c r="TM801" s="53"/>
      <c r="TN801" s="53"/>
      <c r="TO801" s="53"/>
      <c r="TP801" s="53"/>
      <c r="TQ801" s="53"/>
      <c r="TR801" s="53"/>
      <c r="TS801" s="53"/>
      <c r="TT801" s="53"/>
      <c r="TU801" s="53"/>
      <c r="TV801" s="53"/>
      <c r="TW801" s="53"/>
      <c r="TX801" s="53"/>
      <c r="TY801" s="53"/>
      <c r="TZ801" s="53"/>
      <c r="UA801" s="53"/>
      <c r="UB801" s="53"/>
      <c r="UC801" s="53"/>
      <c r="UD801" s="53"/>
      <c r="UE801" s="53"/>
      <c r="UF801" s="53"/>
      <c r="UG801" s="53"/>
    </row>
    <row r="802" spans="12:553" s="19" customFormat="1" ht="15.75" customHeight="1" x14ac:dyDescent="0.2">
      <c r="L802" s="66"/>
      <c r="M802" s="66"/>
      <c r="N802" s="52"/>
      <c r="O802" s="53"/>
      <c r="P802" s="53"/>
      <c r="Q802" s="53"/>
      <c r="R802" s="53"/>
      <c r="S802" s="53"/>
      <c r="T802" s="53"/>
      <c r="U802" s="53"/>
      <c r="V802" s="53"/>
      <c r="W802" s="53"/>
      <c r="X802" s="53"/>
      <c r="Y802" s="53"/>
      <c r="Z802" s="53"/>
      <c r="AA802" s="53"/>
      <c r="AB802" s="53"/>
      <c r="AC802" s="53"/>
      <c r="AD802" s="53"/>
      <c r="AE802" s="53"/>
      <c r="AF802" s="53"/>
      <c r="AG802" s="53"/>
      <c r="AH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c r="BM802" s="53"/>
      <c r="BN802" s="53"/>
      <c r="BO802" s="53"/>
      <c r="BP802" s="53"/>
      <c r="BQ802" s="53"/>
      <c r="BR802" s="53"/>
      <c r="BS802" s="53"/>
      <c r="BT802" s="53"/>
      <c r="BU802" s="53"/>
      <c r="BV802" s="53"/>
      <c r="BW802" s="53"/>
      <c r="BX802" s="53"/>
      <c r="BY802" s="53"/>
      <c r="BZ802" s="53"/>
      <c r="CA802" s="53"/>
      <c r="CB802" s="53"/>
      <c r="CC802" s="53"/>
      <c r="CD802" s="53"/>
      <c r="CE802" s="53"/>
      <c r="CF802" s="53"/>
      <c r="CG802" s="53"/>
      <c r="CH802" s="53"/>
      <c r="CI802" s="53"/>
      <c r="CJ802" s="53"/>
      <c r="CK802" s="53"/>
      <c r="CL802" s="53"/>
      <c r="CM802" s="53"/>
      <c r="CN802" s="53"/>
      <c r="CO802" s="53"/>
      <c r="CP802" s="53"/>
      <c r="CQ802" s="53"/>
      <c r="CR802" s="53"/>
      <c r="CS802" s="53"/>
      <c r="CT802" s="53"/>
      <c r="CU802" s="53"/>
      <c r="CV802" s="53"/>
      <c r="CW802" s="53"/>
      <c r="CX802" s="53"/>
      <c r="CY802" s="53"/>
      <c r="CZ802" s="53"/>
      <c r="DA802" s="53"/>
      <c r="DB802" s="53"/>
      <c r="DC802" s="53"/>
      <c r="DD802" s="53"/>
      <c r="DE802" s="53"/>
      <c r="DF802" s="53"/>
      <c r="DG802" s="53"/>
      <c r="DH802" s="53"/>
      <c r="DI802" s="53"/>
      <c r="DJ802" s="53"/>
      <c r="DK802" s="53"/>
      <c r="DL802" s="53"/>
      <c r="DM802" s="53"/>
      <c r="DN802" s="53"/>
      <c r="DO802" s="53"/>
      <c r="DP802" s="53"/>
      <c r="DQ802" s="53"/>
      <c r="DR802" s="53"/>
      <c r="DS802" s="53"/>
      <c r="DT802" s="53"/>
      <c r="DU802" s="53"/>
      <c r="DV802" s="53"/>
      <c r="DW802" s="53"/>
      <c r="DX802" s="53"/>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3"/>
      <c r="FK802" s="53"/>
      <c r="FL802" s="53"/>
      <c r="FM802" s="53"/>
      <c r="FN802" s="53"/>
      <c r="FO802" s="53"/>
      <c r="FP802" s="53"/>
      <c r="FQ802" s="53"/>
      <c r="FR802" s="53"/>
      <c r="FS802" s="53"/>
      <c r="FT802" s="53"/>
      <c r="FU802" s="53"/>
      <c r="FV802" s="53"/>
      <c r="FW802" s="53"/>
      <c r="FX802" s="53"/>
      <c r="FY802" s="53"/>
      <c r="FZ802" s="53"/>
      <c r="GA802" s="53"/>
      <c r="GB802" s="53"/>
      <c r="GC802" s="53"/>
      <c r="GD802" s="53"/>
      <c r="GE802" s="53"/>
      <c r="GF802" s="53"/>
      <c r="GG802" s="53"/>
      <c r="GH802" s="53"/>
      <c r="GI802" s="53"/>
      <c r="GJ802" s="53"/>
      <c r="GK802" s="53"/>
      <c r="GL802" s="53"/>
      <c r="GM802" s="53"/>
      <c r="GN802" s="53"/>
      <c r="GO802" s="53"/>
      <c r="GP802" s="53"/>
      <c r="GQ802" s="53"/>
      <c r="GR802" s="53"/>
      <c r="GS802" s="53"/>
      <c r="GT802" s="53"/>
      <c r="GU802" s="53"/>
      <c r="GV802" s="53"/>
      <c r="GW802" s="53"/>
      <c r="GX802" s="53"/>
      <c r="GY802" s="53"/>
      <c r="GZ802" s="53"/>
      <c r="HA802" s="53"/>
      <c r="HB802" s="53"/>
      <c r="HC802" s="53"/>
      <c r="HD802" s="53"/>
      <c r="HE802" s="53"/>
      <c r="HF802" s="53"/>
      <c r="HG802" s="53"/>
      <c r="HH802" s="53"/>
      <c r="HI802" s="53"/>
      <c r="HJ802" s="53"/>
      <c r="HK802" s="53"/>
      <c r="HL802" s="53"/>
      <c r="HM802" s="53"/>
      <c r="HN802" s="53"/>
      <c r="HO802" s="53"/>
      <c r="HP802" s="53"/>
      <c r="HQ802" s="53"/>
      <c r="HR802" s="53"/>
      <c r="HS802" s="53"/>
      <c r="HT802" s="53"/>
      <c r="HU802" s="53"/>
      <c r="HV802" s="53"/>
      <c r="HW802" s="53"/>
      <c r="HX802" s="53"/>
      <c r="HY802" s="53"/>
      <c r="HZ802" s="53"/>
      <c r="IA802" s="53"/>
      <c r="IB802" s="53"/>
      <c r="IC802" s="53"/>
      <c r="ID802" s="53"/>
      <c r="IE802" s="53"/>
      <c r="IF802" s="53"/>
      <c r="IG802" s="53"/>
      <c r="IH802" s="53"/>
      <c r="II802" s="53"/>
      <c r="IJ802" s="53"/>
      <c r="IK802" s="53"/>
      <c r="IL802" s="53"/>
      <c r="IM802" s="53"/>
      <c r="IN802" s="53"/>
      <c r="IO802" s="53"/>
      <c r="IP802" s="53"/>
      <c r="IQ802" s="53"/>
      <c r="IR802" s="53"/>
      <c r="IS802" s="53"/>
      <c r="IT802" s="53"/>
      <c r="IU802" s="53"/>
      <c r="IV802" s="53"/>
      <c r="IW802" s="53"/>
      <c r="IX802" s="53"/>
      <c r="IY802" s="53"/>
      <c r="IZ802" s="53"/>
      <c r="JA802" s="53"/>
      <c r="JB802" s="53"/>
      <c r="JC802" s="53"/>
      <c r="JD802" s="53"/>
      <c r="JE802" s="53"/>
      <c r="JF802" s="53"/>
      <c r="JG802" s="53"/>
      <c r="JH802" s="53"/>
      <c r="JI802" s="53"/>
      <c r="JJ802" s="53"/>
      <c r="JK802" s="53"/>
      <c r="JL802" s="53"/>
      <c r="JM802" s="53"/>
      <c r="JN802" s="53"/>
      <c r="JO802" s="53"/>
      <c r="JP802" s="53"/>
      <c r="JQ802" s="53"/>
      <c r="JR802" s="53"/>
      <c r="JS802" s="53"/>
      <c r="JT802" s="53"/>
      <c r="JU802" s="53"/>
      <c r="JV802" s="53"/>
      <c r="JW802" s="53"/>
      <c r="JX802" s="53"/>
      <c r="JY802" s="53"/>
      <c r="JZ802" s="53"/>
      <c r="KA802" s="53"/>
      <c r="KB802" s="53"/>
      <c r="KC802" s="53"/>
      <c r="KD802" s="53"/>
      <c r="KE802" s="53"/>
      <c r="KF802" s="53"/>
      <c r="KG802" s="53"/>
      <c r="KH802" s="53"/>
      <c r="KI802" s="53"/>
      <c r="KJ802" s="53"/>
      <c r="KK802" s="53"/>
      <c r="KL802" s="53"/>
      <c r="KM802" s="53"/>
      <c r="KN802" s="53"/>
      <c r="KO802" s="53"/>
      <c r="KP802" s="53"/>
      <c r="KQ802" s="53"/>
      <c r="KR802" s="53"/>
      <c r="KS802" s="53"/>
      <c r="KT802" s="53"/>
      <c r="KU802" s="53"/>
      <c r="KV802" s="53"/>
      <c r="KW802" s="53"/>
      <c r="KX802" s="53"/>
      <c r="KY802" s="53"/>
      <c r="KZ802" s="53"/>
      <c r="LA802" s="53"/>
      <c r="LB802" s="53"/>
      <c r="LC802" s="53"/>
      <c r="LD802" s="53"/>
      <c r="LE802" s="53"/>
      <c r="LF802" s="53"/>
      <c r="LG802" s="53"/>
      <c r="LH802" s="53"/>
      <c r="LI802" s="53"/>
      <c r="LJ802" s="53"/>
      <c r="LK802" s="53"/>
      <c r="LL802" s="53"/>
      <c r="LM802" s="53"/>
      <c r="LN802" s="53"/>
      <c r="LO802" s="53"/>
      <c r="LP802" s="53"/>
      <c r="LQ802" s="53"/>
      <c r="LR802" s="53"/>
      <c r="LS802" s="53"/>
      <c r="LT802" s="53"/>
      <c r="LU802" s="53"/>
      <c r="LV802" s="53"/>
      <c r="LW802" s="53"/>
      <c r="LX802" s="53"/>
      <c r="LY802" s="53"/>
      <c r="LZ802" s="53"/>
      <c r="MA802" s="53"/>
      <c r="MB802" s="53"/>
      <c r="MC802" s="53"/>
      <c r="MD802" s="53"/>
      <c r="ME802" s="53"/>
      <c r="MF802" s="53"/>
      <c r="MG802" s="53"/>
      <c r="MH802" s="53"/>
      <c r="MI802" s="53"/>
      <c r="MJ802" s="53"/>
      <c r="MK802" s="53"/>
      <c r="ML802" s="53"/>
      <c r="MM802" s="53"/>
      <c r="MN802" s="53"/>
      <c r="MO802" s="53"/>
      <c r="MP802" s="53"/>
      <c r="MQ802" s="53"/>
      <c r="MR802" s="53"/>
      <c r="MS802" s="53"/>
      <c r="MT802" s="53"/>
      <c r="MU802" s="53"/>
      <c r="MV802" s="53"/>
      <c r="MW802" s="53"/>
      <c r="MX802" s="53"/>
      <c r="MY802" s="53"/>
      <c r="MZ802" s="53"/>
      <c r="NA802" s="53"/>
      <c r="NB802" s="53"/>
      <c r="NC802" s="53"/>
      <c r="ND802" s="53"/>
      <c r="NE802" s="53"/>
      <c r="NF802" s="53"/>
      <c r="NG802" s="53"/>
      <c r="NH802" s="53"/>
      <c r="NI802" s="53"/>
      <c r="NJ802" s="53"/>
      <c r="NK802" s="53"/>
      <c r="NL802" s="53"/>
      <c r="NM802" s="53"/>
      <c r="NN802" s="53"/>
      <c r="NO802" s="53"/>
      <c r="NP802" s="53"/>
      <c r="NQ802" s="53"/>
      <c r="NR802" s="53"/>
      <c r="NS802" s="53"/>
      <c r="NT802" s="53"/>
      <c r="NU802" s="53"/>
      <c r="NV802" s="53"/>
      <c r="NW802" s="53"/>
      <c r="NX802" s="53"/>
      <c r="NY802" s="53"/>
      <c r="NZ802" s="53"/>
      <c r="OA802" s="53"/>
      <c r="OB802" s="53"/>
      <c r="OC802" s="53"/>
      <c r="OD802" s="53"/>
      <c r="OE802" s="53"/>
      <c r="OF802" s="53"/>
      <c r="OG802" s="53"/>
      <c r="OH802" s="53"/>
      <c r="OI802" s="53"/>
      <c r="OJ802" s="53"/>
      <c r="OK802" s="53"/>
      <c r="OL802" s="53"/>
      <c r="OM802" s="53"/>
      <c r="ON802" s="53"/>
      <c r="OO802" s="53"/>
      <c r="OP802" s="53"/>
      <c r="OQ802" s="53"/>
      <c r="OR802" s="53"/>
      <c r="OS802" s="53"/>
      <c r="OT802" s="53"/>
      <c r="OU802" s="53"/>
      <c r="OV802" s="53"/>
      <c r="OW802" s="53"/>
      <c r="OX802" s="53"/>
      <c r="OY802" s="53"/>
      <c r="OZ802" s="53"/>
      <c r="PA802" s="53"/>
      <c r="PB802" s="53"/>
      <c r="PC802" s="53"/>
      <c r="PD802" s="53"/>
      <c r="PE802" s="53"/>
      <c r="PF802" s="53"/>
      <c r="PG802" s="53"/>
      <c r="PH802" s="53"/>
      <c r="PI802" s="53"/>
      <c r="PJ802" s="53"/>
      <c r="PK802" s="53"/>
      <c r="PL802" s="53"/>
      <c r="PM802" s="53"/>
      <c r="PN802" s="53"/>
      <c r="PO802" s="53"/>
      <c r="PP802" s="53"/>
      <c r="PQ802" s="53"/>
      <c r="PR802" s="53"/>
      <c r="PS802" s="53"/>
      <c r="PT802" s="53"/>
      <c r="PU802" s="53"/>
      <c r="PV802" s="53"/>
      <c r="PW802" s="53"/>
      <c r="PX802" s="53"/>
      <c r="PY802" s="53"/>
      <c r="PZ802" s="53"/>
      <c r="QA802" s="53"/>
      <c r="QB802" s="53"/>
      <c r="QC802" s="53"/>
      <c r="QD802" s="53"/>
      <c r="QE802" s="53"/>
      <c r="QF802" s="53"/>
      <c r="QG802" s="53"/>
      <c r="QH802" s="53"/>
      <c r="QI802" s="53"/>
      <c r="QJ802" s="53"/>
      <c r="QK802" s="53"/>
      <c r="QL802" s="53"/>
      <c r="QM802" s="53"/>
      <c r="QN802" s="53"/>
      <c r="QO802" s="53"/>
      <c r="QP802" s="53"/>
      <c r="QQ802" s="53"/>
      <c r="QR802" s="53"/>
      <c r="QS802" s="53"/>
      <c r="QT802" s="53"/>
      <c r="QU802" s="53"/>
      <c r="QV802" s="53"/>
      <c r="QW802" s="53"/>
      <c r="QX802" s="53"/>
      <c r="QY802" s="53"/>
      <c r="QZ802" s="53"/>
      <c r="RA802" s="53"/>
      <c r="RB802" s="53"/>
      <c r="RC802" s="53"/>
      <c r="RD802" s="53"/>
      <c r="RE802" s="53"/>
      <c r="RF802" s="53"/>
      <c r="RG802" s="53"/>
      <c r="RH802" s="53"/>
      <c r="RI802" s="53"/>
      <c r="RJ802" s="53"/>
      <c r="RK802" s="53"/>
      <c r="RL802" s="53"/>
      <c r="RM802" s="53"/>
      <c r="RN802" s="53"/>
      <c r="RO802" s="53"/>
      <c r="RP802" s="53"/>
      <c r="RQ802" s="53"/>
      <c r="RR802" s="53"/>
      <c r="RS802" s="53"/>
      <c r="RT802" s="53"/>
      <c r="RU802" s="53"/>
      <c r="RV802" s="53"/>
      <c r="RW802" s="53"/>
      <c r="RX802" s="53"/>
      <c r="RY802" s="53"/>
      <c r="RZ802" s="53"/>
      <c r="SA802" s="53"/>
      <c r="SB802" s="53"/>
      <c r="SC802" s="53"/>
      <c r="SD802" s="53"/>
      <c r="SE802" s="53"/>
      <c r="SF802" s="53"/>
      <c r="SG802" s="53"/>
      <c r="SH802" s="53"/>
      <c r="SI802" s="53"/>
      <c r="SJ802" s="53"/>
      <c r="SK802" s="53"/>
      <c r="SL802" s="53"/>
      <c r="SM802" s="53"/>
      <c r="SN802" s="53"/>
      <c r="SO802" s="53"/>
      <c r="SP802" s="53"/>
      <c r="SQ802" s="53"/>
      <c r="SR802" s="53"/>
      <c r="SS802" s="53"/>
      <c r="ST802" s="53"/>
      <c r="SU802" s="53"/>
      <c r="SV802" s="53"/>
      <c r="SW802" s="53"/>
      <c r="SX802" s="53"/>
      <c r="SY802" s="53"/>
      <c r="SZ802" s="53"/>
      <c r="TA802" s="53"/>
      <c r="TB802" s="53"/>
      <c r="TC802" s="53"/>
      <c r="TD802" s="53"/>
      <c r="TE802" s="53"/>
      <c r="TF802" s="53"/>
      <c r="TG802" s="53"/>
      <c r="TH802" s="53"/>
      <c r="TI802" s="53"/>
      <c r="TJ802" s="53"/>
      <c r="TK802" s="53"/>
      <c r="TL802" s="53"/>
      <c r="TM802" s="53"/>
      <c r="TN802" s="53"/>
      <c r="TO802" s="53"/>
      <c r="TP802" s="53"/>
      <c r="TQ802" s="53"/>
      <c r="TR802" s="53"/>
      <c r="TS802" s="53"/>
      <c r="TT802" s="53"/>
      <c r="TU802" s="53"/>
      <c r="TV802" s="53"/>
      <c r="TW802" s="53"/>
      <c r="TX802" s="53"/>
      <c r="TY802" s="53"/>
      <c r="TZ802" s="53"/>
      <c r="UA802" s="53"/>
      <c r="UB802" s="53"/>
      <c r="UC802" s="53"/>
      <c r="UD802" s="53"/>
      <c r="UE802" s="53"/>
      <c r="UF802" s="53"/>
      <c r="UG802" s="53"/>
    </row>
    <row r="803" spans="12:553" s="19" customFormat="1" ht="15.75" customHeight="1" x14ac:dyDescent="0.2">
      <c r="L803" s="66"/>
      <c r="M803" s="66"/>
      <c r="N803" s="52"/>
      <c r="O803" s="53"/>
      <c r="P803" s="53"/>
      <c r="Q803" s="53"/>
      <c r="R803" s="53"/>
      <c r="S803" s="53"/>
      <c r="T803" s="53"/>
      <c r="U803" s="53"/>
      <c r="V803" s="53"/>
      <c r="W803" s="53"/>
      <c r="X803" s="53"/>
      <c r="Y803" s="53"/>
      <c r="Z803" s="53"/>
      <c r="AA803" s="53"/>
      <c r="AB803" s="53"/>
      <c r="AC803" s="53"/>
      <c r="AD803" s="53"/>
      <c r="AE803" s="53"/>
      <c r="AF803" s="53"/>
      <c r="AG803" s="53"/>
      <c r="AH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c r="BM803" s="53"/>
      <c r="BN803" s="53"/>
      <c r="BO803" s="53"/>
      <c r="BP803" s="53"/>
      <c r="BQ803" s="53"/>
      <c r="BR803" s="53"/>
      <c r="BS803" s="53"/>
      <c r="BT803" s="53"/>
      <c r="BU803" s="53"/>
      <c r="BV803" s="53"/>
      <c r="BW803" s="53"/>
      <c r="BX803" s="53"/>
      <c r="BY803" s="53"/>
      <c r="BZ803" s="53"/>
      <c r="CA803" s="53"/>
      <c r="CB803" s="53"/>
      <c r="CC803" s="53"/>
      <c r="CD803" s="53"/>
      <c r="CE803" s="53"/>
      <c r="CF803" s="53"/>
      <c r="CG803" s="53"/>
      <c r="CH803" s="53"/>
      <c r="CI803" s="53"/>
      <c r="CJ803" s="53"/>
      <c r="CK803" s="53"/>
      <c r="CL803" s="53"/>
      <c r="CM803" s="53"/>
      <c r="CN803" s="53"/>
      <c r="CO803" s="53"/>
      <c r="CP803" s="53"/>
      <c r="CQ803" s="53"/>
      <c r="CR803" s="53"/>
      <c r="CS803" s="53"/>
      <c r="CT803" s="53"/>
      <c r="CU803" s="53"/>
      <c r="CV803" s="53"/>
      <c r="CW803" s="53"/>
      <c r="CX803" s="53"/>
      <c r="CY803" s="53"/>
      <c r="CZ803" s="53"/>
      <c r="DA803" s="53"/>
      <c r="DB803" s="53"/>
      <c r="DC803" s="53"/>
      <c r="DD803" s="53"/>
      <c r="DE803" s="53"/>
      <c r="DF803" s="53"/>
      <c r="DG803" s="53"/>
      <c r="DH803" s="53"/>
      <c r="DI803" s="53"/>
      <c r="DJ803" s="53"/>
      <c r="DK803" s="53"/>
      <c r="DL803" s="53"/>
      <c r="DM803" s="53"/>
      <c r="DN803" s="53"/>
      <c r="DO803" s="53"/>
      <c r="DP803" s="53"/>
      <c r="DQ803" s="53"/>
      <c r="DR803" s="53"/>
      <c r="DS803" s="53"/>
      <c r="DT803" s="53"/>
      <c r="DU803" s="53"/>
      <c r="DV803" s="53"/>
      <c r="DW803" s="53"/>
      <c r="DX803" s="53"/>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3"/>
      <c r="FK803" s="53"/>
      <c r="FL803" s="53"/>
      <c r="FM803" s="53"/>
      <c r="FN803" s="53"/>
      <c r="FO803" s="53"/>
      <c r="FP803" s="53"/>
      <c r="FQ803" s="53"/>
      <c r="FR803" s="53"/>
      <c r="FS803" s="53"/>
      <c r="FT803" s="53"/>
      <c r="FU803" s="53"/>
      <c r="FV803" s="53"/>
      <c r="FW803" s="53"/>
      <c r="FX803" s="53"/>
      <c r="FY803" s="53"/>
      <c r="FZ803" s="53"/>
      <c r="GA803" s="53"/>
      <c r="GB803" s="53"/>
      <c r="GC803" s="53"/>
      <c r="GD803" s="53"/>
      <c r="GE803" s="53"/>
      <c r="GF803" s="53"/>
      <c r="GG803" s="53"/>
      <c r="GH803" s="53"/>
      <c r="GI803" s="53"/>
      <c r="GJ803" s="53"/>
      <c r="GK803" s="53"/>
      <c r="GL803" s="53"/>
      <c r="GM803" s="53"/>
      <c r="GN803" s="53"/>
      <c r="GO803" s="53"/>
      <c r="GP803" s="53"/>
      <c r="GQ803" s="53"/>
      <c r="GR803" s="53"/>
      <c r="GS803" s="53"/>
      <c r="GT803" s="53"/>
      <c r="GU803" s="53"/>
      <c r="GV803" s="53"/>
      <c r="GW803" s="53"/>
      <c r="GX803" s="53"/>
      <c r="GY803" s="53"/>
      <c r="GZ803" s="53"/>
      <c r="HA803" s="53"/>
      <c r="HB803" s="53"/>
      <c r="HC803" s="53"/>
      <c r="HD803" s="53"/>
      <c r="HE803" s="53"/>
      <c r="HF803" s="53"/>
      <c r="HG803" s="53"/>
      <c r="HH803" s="53"/>
      <c r="HI803" s="53"/>
      <c r="HJ803" s="53"/>
      <c r="HK803" s="53"/>
      <c r="HL803" s="53"/>
      <c r="HM803" s="53"/>
      <c r="HN803" s="53"/>
      <c r="HO803" s="53"/>
      <c r="HP803" s="53"/>
      <c r="HQ803" s="53"/>
      <c r="HR803" s="53"/>
      <c r="HS803" s="53"/>
      <c r="HT803" s="53"/>
      <c r="HU803" s="53"/>
      <c r="HV803" s="53"/>
      <c r="HW803" s="53"/>
      <c r="HX803" s="53"/>
      <c r="HY803" s="53"/>
      <c r="HZ803" s="53"/>
      <c r="IA803" s="53"/>
      <c r="IB803" s="53"/>
      <c r="IC803" s="53"/>
      <c r="ID803" s="53"/>
      <c r="IE803" s="53"/>
      <c r="IF803" s="53"/>
      <c r="IG803" s="53"/>
      <c r="IH803" s="53"/>
      <c r="II803" s="53"/>
      <c r="IJ803" s="53"/>
      <c r="IK803" s="53"/>
      <c r="IL803" s="53"/>
      <c r="IM803" s="53"/>
      <c r="IN803" s="53"/>
      <c r="IO803" s="53"/>
      <c r="IP803" s="53"/>
      <c r="IQ803" s="53"/>
      <c r="IR803" s="53"/>
      <c r="IS803" s="53"/>
      <c r="IT803" s="53"/>
      <c r="IU803" s="53"/>
      <c r="IV803" s="53"/>
      <c r="IW803" s="53"/>
      <c r="IX803" s="53"/>
      <c r="IY803" s="53"/>
      <c r="IZ803" s="53"/>
      <c r="JA803" s="53"/>
      <c r="JB803" s="53"/>
      <c r="JC803" s="53"/>
      <c r="JD803" s="53"/>
      <c r="JE803" s="53"/>
      <c r="JF803" s="53"/>
      <c r="JG803" s="53"/>
      <c r="JH803" s="53"/>
      <c r="JI803" s="53"/>
      <c r="JJ803" s="53"/>
      <c r="JK803" s="53"/>
      <c r="JL803" s="53"/>
      <c r="JM803" s="53"/>
      <c r="JN803" s="53"/>
      <c r="JO803" s="53"/>
      <c r="JP803" s="53"/>
      <c r="JQ803" s="53"/>
      <c r="JR803" s="53"/>
      <c r="JS803" s="53"/>
      <c r="JT803" s="53"/>
      <c r="JU803" s="53"/>
      <c r="JV803" s="53"/>
      <c r="JW803" s="53"/>
      <c r="JX803" s="53"/>
      <c r="JY803" s="53"/>
      <c r="JZ803" s="53"/>
      <c r="KA803" s="53"/>
      <c r="KB803" s="53"/>
      <c r="KC803" s="53"/>
      <c r="KD803" s="53"/>
      <c r="KE803" s="53"/>
      <c r="KF803" s="53"/>
      <c r="KG803" s="53"/>
      <c r="KH803" s="53"/>
      <c r="KI803" s="53"/>
      <c r="KJ803" s="53"/>
      <c r="KK803" s="53"/>
      <c r="KL803" s="53"/>
      <c r="KM803" s="53"/>
      <c r="KN803" s="53"/>
      <c r="KO803" s="53"/>
      <c r="KP803" s="53"/>
      <c r="KQ803" s="53"/>
      <c r="KR803" s="53"/>
      <c r="KS803" s="53"/>
      <c r="KT803" s="53"/>
      <c r="KU803" s="53"/>
      <c r="KV803" s="53"/>
      <c r="KW803" s="53"/>
      <c r="KX803" s="53"/>
      <c r="KY803" s="53"/>
      <c r="KZ803" s="53"/>
      <c r="LA803" s="53"/>
      <c r="LB803" s="53"/>
      <c r="LC803" s="53"/>
      <c r="LD803" s="53"/>
      <c r="LE803" s="53"/>
      <c r="LF803" s="53"/>
      <c r="LG803" s="53"/>
      <c r="LH803" s="53"/>
      <c r="LI803" s="53"/>
      <c r="LJ803" s="53"/>
      <c r="LK803" s="53"/>
      <c r="LL803" s="53"/>
      <c r="LM803" s="53"/>
      <c r="LN803" s="53"/>
      <c r="LO803" s="53"/>
      <c r="LP803" s="53"/>
      <c r="LQ803" s="53"/>
      <c r="LR803" s="53"/>
      <c r="LS803" s="53"/>
      <c r="LT803" s="53"/>
      <c r="LU803" s="53"/>
      <c r="LV803" s="53"/>
      <c r="LW803" s="53"/>
      <c r="LX803" s="53"/>
      <c r="LY803" s="53"/>
      <c r="LZ803" s="53"/>
      <c r="MA803" s="53"/>
      <c r="MB803" s="53"/>
      <c r="MC803" s="53"/>
      <c r="MD803" s="53"/>
      <c r="ME803" s="53"/>
      <c r="MF803" s="53"/>
      <c r="MG803" s="53"/>
      <c r="MH803" s="53"/>
      <c r="MI803" s="53"/>
      <c r="MJ803" s="53"/>
      <c r="MK803" s="53"/>
      <c r="ML803" s="53"/>
      <c r="MM803" s="53"/>
      <c r="MN803" s="53"/>
      <c r="MO803" s="53"/>
      <c r="MP803" s="53"/>
      <c r="MQ803" s="53"/>
      <c r="MR803" s="53"/>
      <c r="MS803" s="53"/>
      <c r="MT803" s="53"/>
      <c r="MU803" s="53"/>
      <c r="MV803" s="53"/>
      <c r="MW803" s="53"/>
      <c r="MX803" s="53"/>
      <c r="MY803" s="53"/>
      <c r="MZ803" s="53"/>
      <c r="NA803" s="53"/>
      <c r="NB803" s="53"/>
      <c r="NC803" s="53"/>
      <c r="ND803" s="53"/>
      <c r="NE803" s="53"/>
      <c r="NF803" s="53"/>
      <c r="NG803" s="53"/>
      <c r="NH803" s="53"/>
      <c r="NI803" s="53"/>
      <c r="NJ803" s="53"/>
      <c r="NK803" s="53"/>
      <c r="NL803" s="53"/>
      <c r="NM803" s="53"/>
      <c r="NN803" s="53"/>
      <c r="NO803" s="53"/>
      <c r="NP803" s="53"/>
      <c r="NQ803" s="53"/>
      <c r="NR803" s="53"/>
      <c r="NS803" s="53"/>
      <c r="NT803" s="53"/>
      <c r="NU803" s="53"/>
      <c r="NV803" s="53"/>
      <c r="NW803" s="53"/>
      <c r="NX803" s="53"/>
      <c r="NY803" s="53"/>
      <c r="NZ803" s="53"/>
      <c r="OA803" s="53"/>
      <c r="OB803" s="53"/>
      <c r="OC803" s="53"/>
      <c r="OD803" s="53"/>
      <c r="OE803" s="53"/>
      <c r="OF803" s="53"/>
      <c r="OG803" s="53"/>
      <c r="OH803" s="53"/>
      <c r="OI803" s="53"/>
      <c r="OJ803" s="53"/>
      <c r="OK803" s="53"/>
      <c r="OL803" s="53"/>
      <c r="OM803" s="53"/>
      <c r="ON803" s="53"/>
      <c r="OO803" s="53"/>
      <c r="OP803" s="53"/>
      <c r="OQ803" s="53"/>
      <c r="OR803" s="53"/>
      <c r="OS803" s="53"/>
      <c r="OT803" s="53"/>
      <c r="OU803" s="53"/>
      <c r="OV803" s="53"/>
      <c r="OW803" s="53"/>
      <c r="OX803" s="53"/>
      <c r="OY803" s="53"/>
      <c r="OZ803" s="53"/>
      <c r="PA803" s="53"/>
      <c r="PB803" s="53"/>
      <c r="PC803" s="53"/>
      <c r="PD803" s="53"/>
      <c r="PE803" s="53"/>
      <c r="PF803" s="53"/>
      <c r="PG803" s="53"/>
      <c r="PH803" s="53"/>
      <c r="PI803" s="53"/>
      <c r="PJ803" s="53"/>
      <c r="PK803" s="53"/>
      <c r="PL803" s="53"/>
      <c r="PM803" s="53"/>
      <c r="PN803" s="53"/>
      <c r="PO803" s="53"/>
      <c r="PP803" s="53"/>
      <c r="PQ803" s="53"/>
      <c r="PR803" s="53"/>
      <c r="PS803" s="53"/>
      <c r="PT803" s="53"/>
      <c r="PU803" s="53"/>
      <c r="PV803" s="53"/>
      <c r="PW803" s="53"/>
      <c r="PX803" s="53"/>
      <c r="PY803" s="53"/>
      <c r="PZ803" s="53"/>
      <c r="QA803" s="53"/>
      <c r="QB803" s="53"/>
      <c r="QC803" s="53"/>
      <c r="QD803" s="53"/>
      <c r="QE803" s="53"/>
      <c r="QF803" s="53"/>
      <c r="QG803" s="53"/>
      <c r="QH803" s="53"/>
      <c r="QI803" s="53"/>
      <c r="QJ803" s="53"/>
      <c r="QK803" s="53"/>
      <c r="QL803" s="53"/>
      <c r="QM803" s="53"/>
      <c r="QN803" s="53"/>
      <c r="QO803" s="53"/>
      <c r="QP803" s="53"/>
      <c r="QQ803" s="53"/>
      <c r="QR803" s="53"/>
      <c r="QS803" s="53"/>
      <c r="QT803" s="53"/>
      <c r="QU803" s="53"/>
      <c r="QV803" s="53"/>
      <c r="QW803" s="53"/>
      <c r="QX803" s="53"/>
      <c r="QY803" s="53"/>
      <c r="QZ803" s="53"/>
      <c r="RA803" s="53"/>
      <c r="RB803" s="53"/>
      <c r="RC803" s="53"/>
      <c r="RD803" s="53"/>
      <c r="RE803" s="53"/>
      <c r="RF803" s="53"/>
      <c r="RG803" s="53"/>
      <c r="RH803" s="53"/>
      <c r="RI803" s="53"/>
      <c r="RJ803" s="53"/>
      <c r="RK803" s="53"/>
      <c r="RL803" s="53"/>
      <c r="RM803" s="53"/>
      <c r="RN803" s="53"/>
      <c r="RO803" s="53"/>
      <c r="RP803" s="53"/>
      <c r="RQ803" s="53"/>
      <c r="RR803" s="53"/>
      <c r="RS803" s="53"/>
      <c r="RT803" s="53"/>
      <c r="RU803" s="53"/>
      <c r="RV803" s="53"/>
      <c r="RW803" s="53"/>
      <c r="RX803" s="53"/>
      <c r="RY803" s="53"/>
      <c r="RZ803" s="53"/>
      <c r="SA803" s="53"/>
      <c r="SB803" s="53"/>
      <c r="SC803" s="53"/>
      <c r="SD803" s="53"/>
      <c r="SE803" s="53"/>
      <c r="SF803" s="53"/>
      <c r="SG803" s="53"/>
      <c r="SH803" s="53"/>
      <c r="SI803" s="53"/>
      <c r="SJ803" s="53"/>
      <c r="SK803" s="53"/>
      <c r="SL803" s="53"/>
      <c r="SM803" s="53"/>
      <c r="SN803" s="53"/>
      <c r="SO803" s="53"/>
      <c r="SP803" s="53"/>
      <c r="SQ803" s="53"/>
      <c r="SR803" s="53"/>
      <c r="SS803" s="53"/>
      <c r="ST803" s="53"/>
      <c r="SU803" s="53"/>
      <c r="SV803" s="53"/>
      <c r="SW803" s="53"/>
      <c r="SX803" s="53"/>
      <c r="SY803" s="53"/>
      <c r="SZ803" s="53"/>
      <c r="TA803" s="53"/>
      <c r="TB803" s="53"/>
      <c r="TC803" s="53"/>
      <c r="TD803" s="53"/>
      <c r="TE803" s="53"/>
      <c r="TF803" s="53"/>
      <c r="TG803" s="53"/>
      <c r="TH803" s="53"/>
      <c r="TI803" s="53"/>
      <c r="TJ803" s="53"/>
      <c r="TK803" s="53"/>
      <c r="TL803" s="53"/>
      <c r="TM803" s="53"/>
      <c r="TN803" s="53"/>
      <c r="TO803" s="53"/>
      <c r="TP803" s="53"/>
      <c r="TQ803" s="53"/>
      <c r="TR803" s="53"/>
      <c r="TS803" s="53"/>
      <c r="TT803" s="53"/>
      <c r="TU803" s="53"/>
      <c r="TV803" s="53"/>
      <c r="TW803" s="53"/>
      <c r="TX803" s="53"/>
      <c r="TY803" s="53"/>
      <c r="TZ803" s="53"/>
      <c r="UA803" s="53"/>
      <c r="UB803" s="53"/>
      <c r="UC803" s="53"/>
      <c r="UD803" s="53"/>
      <c r="UE803" s="53"/>
      <c r="UF803" s="53"/>
      <c r="UG803" s="53"/>
    </row>
    <row r="804" spans="12:553" s="19" customFormat="1" ht="15.75" customHeight="1" x14ac:dyDescent="0.2">
      <c r="L804" s="66"/>
      <c r="M804" s="66"/>
      <c r="N804" s="52"/>
      <c r="O804" s="53"/>
      <c r="P804" s="53"/>
      <c r="Q804" s="53"/>
      <c r="R804" s="53"/>
      <c r="S804" s="53"/>
      <c r="T804" s="53"/>
      <c r="U804" s="53"/>
      <c r="V804" s="53"/>
      <c r="W804" s="53"/>
      <c r="X804" s="53"/>
      <c r="Y804" s="53"/>
      <c r="Z804" s="53"/>
      <c r="AA804" s="53"/>
      <c r="AB804" s="53"/>
      <c r="AC804" s="53"/>
      <c r="AD804" s="53"/>
      <c r="AE804" s="53"/>
      <c r="AF804" s="53"/>
      <c r="AG804" s="53"/>
      <c r="AH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c r="BM804" s="53"/>
      <c r="BN804" s="53"/>
      <c r="BO804" s="53"/>
      <c r="BP804" s="53"/>
      <c r="BQ804" s="53"/>
      <c r="BR804" s="53"/>
      <c r="BS804" s="53"/>
      <c r="BT804" s="53"/>
      <c r="BU804" s="53"/>
      <c r="BV804" s="53"/>
      <c r="BW804" s="53"/>
      <c r="BX804" s="53"/>
      <c r="BY804" s="53"/>
      <c r="BZ804" s="53"/>
      <c r="CA804" s="53"/>
      <c r="CB804" s="53"/>
      <c r="CC804" s="53"/>
      <c r="CD804" s="53"/>
      <c r="CE804" s="53"/>
      <c r="CF804" s="53"/>
      <c r="CG804" s="53"/>
      <c r="CH804" s="53"/>
      <c r="CI804" s="53"/>
      <c r="CJ804" s="53"/>
      <c r="CK804" s="53"/>
      <c r="CL804" s="53"/>
      <c r="CM804" s="53"/>
      <c r="CN804" s="53"/>
      <c r="CO804" s="53"/>
      <c r="CP804" s="53"/>
      <c r="CQ804" s="53"/>
      <c r="CR804" s="53"/>
      <c r="CS804" s="53"/>
      <c r="CT804" s="53"/>
      <c r="CU804" s="53"/>
      <c r="CV804" s="53"/>
      <c r="CW804" s="53"/>
      <c r="CX804" s="53"/>
      <c r="CY804" s="53"/>
      <c r="CZ804" s="53"/>
      <c r="DA804" s="53"/>
      <c r="DB804" s="53"/>
      <c r="DC804" s="53"/>
      <c r="DD804" s="53"/>
      <c r="DE804" s="53"/>
      <c r="DF804" s="53"/>
      <c r="DG804" s="53"/>
      <c r="DH804" s="53"/>
      <c r="DI804" s="53"/>
      <c r="DJ804" s="53"/>
      <c r="DK804" s="53"/>
      <c r="DL804" s="53"/>
      <c r="DM804" s="53"/>
      <c r="DN804" s="53"/>
      <c r="DO804" s="53"/>
      <c r="DP804" s="53"/>
      <c r="DQ804" s="53"/>
      <c r="DR804" s="53"/>
      <c r="DS804" s="53"/>
      <c r="DT804" s="53"/>
      <c r="DU804" s="53"/>
      <c r="DV804" s="53"/>
      <c r="DW804" s="53"/>
      <c r="DX804" s="53"/>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3"/>
      <c r="FK804" s="53"/>
      <c r="FL804" s="53"/>
      <c r="FM804" s="53"/>
      <c r="FN804" s="53"/>
      <c r="FO804" s="53"/>
      <c r="FP804" s="53"/>
      <c r="FQ804" s="53"/>
      <c r="FR804" s="53"/>
      <c r="FS804" s="53"/>
      <c r="FT804" s="53"/>
      <c r="FU804" s="53"/>
      <c r="FV804" s="53"/>
      <c r="FW804" s="53"/>
      <c r="FX804" s="53"/>
      <c r="FY804" s="53"/>
      <c r="FZ804" s="53"/>
      <c r="GA804" s="53"/>
      <c r="GB804" s="53"/>
      <c r="GC804" s="53"/>
      <c r="GD804" s="53"/>
      <c r="GE804" s="53"/>
      <c r="GF804" s="53"/>
      <c r="GG804" s="53"/>
      <c r="GH804" s="53"/>
      <c r="GI804" s="53"/>
      <c r="GJ804" s="53"/>
      <c r="GK804" s="53"/>
      <c r="GL804" s="53"/>
      <c r="GM804" s="53"/>
      <c r="GN804" s="53"/>
      <c r="GO804" s="53"/>
      <c r="GP804" s="53"/>
      <c r="GQ804" s="53"/>
      <c r="GR804" s="53"/>
      <c r="GS804" s="53"/>
      <c r="GT804" s="53"/>
      <c r="GU804" s="53"/>
      <c r="GV804" s="53"/>
      <c r="GW804" s="53"/>
      <c r="GX804" s="53"/>
      <c r="GY804" s="53"/>
      <c r="GZ804" s="53"/>
      <c r="HA804" s="53"/>
      <c r="HB804" s="53"/>
      <c r="HC804" s="53"/>
      <c r="HD804" s="53"/>
      <c r="HE804" s="53"/>
      <c r="HF804" s="53"/>
      <c r="HG804" s="53"/>
      <c r="HH804" s="53"/>
      <c r="HI804" s="53"/>
      <c r="HJ804" s="53"/>
      <c r="HK804" s="53"/>
      <c r="HL804" s="53"/>
      <c r="HM804" s="53"/>
      <c r="HN804" s="53"/>
      <c r="HO804" s="53"/>
      <c r="HP804" s="53"/>
      <c r="HQ804" s="53"/>
      <c r="HR804" s="53"/>
      <c r="HS804" s="53"/>
      <c r="HT804" s="53"/>
      <c r="HU804" s="53"/>
      <c r="HV804" s="53"/>
      <c r="HW804" s="53"/>
      <c r="HX804" s="53"/>
      <c r="HY804" s="53"/>
      <c r="HZ804" s="53"/>
      <c r="IA804" s="53"/>
      <c r="IB804" s="53"/>
      <c r="IC804" s="53"/>
      <c r="ID804" s="53"/>
      <c r="IE804" s="53"/>
      <c r="IF804" s="53"/>
      <c r="IG804" s="53"/>
      <c r="IH804" s="53"/>
      <c r="II804" s="53"/>
      <c r="IJ804" s="53"/>
      <c r="IK804" s="53"/>
      <c r="IL804" s="53"/>
      <c r="IM804" s="53"/>
      <c r="IN804" s="53"/>
      <c r="IO804" s="53"/>
      <c r="IP804" s="53"/>
      <c r="IQ804" s="53"/>
      <c r="IR804" s="53"/>
      <c r="IS804" s="53"/>
      <c r="IT804" s="53"/>
      <c r="IU804" s="53"/>
      <c r="IV804" s="53"/>
      <c r="IW804" s="53"/>
      <c r="IX804" s="53"/>
      <c r="IY804" s="53"/>
      <c r="IZ804" s="53"/>
      <c r="JA804" s="53"/>
      <c r="JB804" s="53"/>
      <c r="JC804" s="53"/>
      <c r="JD804" s="53"/>
      <c r="JE804" s="53"/>
      <c r="JF804" s="53"/>
      <c r="JG804" s="53"/>
      <c r="JH804" s="53"/>
      <c r="JI804" s="53"/>
      <c r="JJ804" s="53"/>
      <c r="JK804" s="53"/>
      <c r="JL804" s="53"/>
      <c r="JM804" s="53"/>
      <c r="JN804" s="53"/>
      <c r="JO804" s="53"/>
      <c r="JP804" s="53"/>
      <c r="JQ804" s="53"/>
      <c r="JR804" s="53"/>
      <c r="JS804" s="53"/>
      <c r="JT804" s="53"/>
      <c r="JU804" s="53"/>
      <c r="JV804" s="53"/>
      <c r="JW804" s="53"/>
      <c r="JX804" s="53"/>
      <c r="JY804" s="53"/>
      <c r="JZ804" s="53"/>
      <c r="KA804" s="53"/>
      <c r="KB804" s="53"/>
      <c r="KC804" s="53"/>
      <c r="KD804" s="53"/>
      <c r="KE804" s="53"/>
      <c r="KF804" s="53"/>
      <c r="KG804" s="53"/>
      <c r="KH804" s="53"/>
      <c r="KI804" s="53"/>
      <c r="KJ804" s="53"/>
      <c r="KK804" s="53"/>
      <c r="KL804" s="53"/>
      <c r="KM804" s="53"/>
      <c r="KN804" s="53"/>
      <c r="KO804" s="53"/>
      <c r="KP804" s="53"/>
      <c r="KQ804" s="53"/>
      <c r="KR804" s="53"/>
      <c r="KS804" s="53"/>
      <c r="KT804" s="53"/>
      <c r="KU804" s="53"/>
      <c r="KV804" s="53"/>
      <c r="KW804" s="53"/>
      <c r="KX804" s="53"/>
      <c r="KY804" s="53"/>
      <c r="KZ804" s="53"/>
      <c r="LA804" s="53"/>
      <c r="LB804" s="53"/>
      <c r="LC804" s="53"/>
      <c r="LD804" s="53"/>
      <c r="LE804" s="53"/>
      <c r="LF804" s="53"/>
      <c r="LG804" s="53"/>
      <c r="LH804" s="53"/>
      <c r="LI804" s="53"/>
      <c r="LJ804" s="53"/>
      <c r="LK804" s="53"/>
      <c r="LL804" s="53"/>
      <c r="LM804" s="53"/>
      <c r="LN804" s="53"/>
      <c r="LO804" s="53"/>
      <c r="LP804" s="53"/>
      <c r="LQ804" s="53"/>
      <c r="LR804" s="53"/>
      <c r="LS804" s="53"/>
      <c r="LT804" s="53"/>
      <c r="LU804" s="53"/>
      <c r="LV804" s="53"/>
      <c r="LW804" s="53"/>
      <c r="LX804" s="53"/>
      <c r="LY804" s="53"/>
      <c r="LZ804" s="53"/>
      <c r="MA804" s="53"/>
      <c r="MB804" s="53"/>
      <c r="MC804" s="53"/>
      <c r="MD804" s="53"/>
      <c r="ME804" s="53"/>
      <c r="MF804" s="53"/>
      <c r="MG804" s="53"/>
      <c r="MH804" s="53"/>
      <c r="MI804" s="53"/>
      <c r="MJ804" s="53"/>
      <c r="MK804" s="53"/>
      <c r="ML804" s="53"/>
      <c r="MM804" s="53"/>
      <c r="MN804" s="53"/>
      <c r="MO804" s="53"/>
      <c r="MP804" s="53"/>
      <c r="MQ804" s="53"/>
      <c r="MR804" s="53"/>
      <c r="MS804" s="53"/>
      <c r="MT804" s="53"/>
      <c r="MU804" s="53"/>
      <c r="MV804" s="53"/>
      <c r="MW804" s="53"/>
      <c r="MX804" s="53"/>
      <c r="MY804" s="53"/>
      <c r="MZ804" s="53"/>
      <c r="NA804" s="53"/>
      <c r="NB804" s="53"/>
      <c r="NC804" s="53"/>
      <c r="ND804" s="53"/>
      <c r="NE804" s="53"/>
      <c r="NF804" s="53"/>
      <c r="NG804" s="53"/>
      <c r="NH804" s="53"/>
      <c r="NI804" s="53"/>
      <c r="NJ804" s="53"/>
      <c r="NK804" s="53"/>
      <c r="NL804" s="53"/>
      <c r="NM804" s="53"/>
      <c r="NN804" s="53"/>
      <c r="NO804" s="53"/>
      <c r="NP804" s="53"/>
      <c r="NQ804" s="53"/>
      <c r="NR804" s="53"/>
      <c r="NS804" s="53"/>
      <c r="NT804" s="53"/>
      <c r="NU804" s="53"/>
      <c r="NV804" s="53"/>
      <c r="NW804" s="53"/>
      <c r="NX804" s="53"/>
      <c r="NY804" s="53"/>
      <c r="NZ804" s="53"/>
      <c r="OA804" s="53"/>
      <c r="OB804" s="53"/>
      <c r="OC804" s="53"/>
      <c r="OD804" s="53"/>
      <c r="OE804" s="53"/>
      <c r="OF804" s="53"/>
      <c r="OG804" s="53"/>
      <c r="OH804" s="53"/>
      <c r="OI804" s="53"/>
      <c r="OJ804" s="53"/>
      <c r="OK804" s="53"/>
      <c r="OL804" s="53"/>
      <c r="OM804" s="53"/>
      <c r="ON804" s="53"/>
      <c r="OO804" s="53"/>
      <c r="OP804" s="53"/>
      <c r="OQ804" s="53"/>
      <c r="OR804" s="53"/>
      <c r="OS804" s="53"/>
      <c r="OT804" s="53"/>
      <c r="OU804" s="53"/>
      <c r="OV804" s="53"/>
      <c r="OW804" s="53"/>
      <c r="OX804" s="53"/>
      <c r="OY804" s="53"/>
      <c r="OZ804" s="53"/>
      <c r="PA804" s="53"/>
      <c r="PB804" s="53"/>
      <c r="PC804" s="53"/>
      <c r="PD804" s="53"/>
      <c r="PE804" s="53"/>
      <c r="PF804" s="53"/>
      <c r="PG804" s="53"/>
      <c r="PH804" s="53"/>
      <c r="PI804" s="53"/>
      <c r="PJ804" s="53"/>
      <c r="PK804" s="53"/>
      <c r="PL804" s="53"/>
      <c r="PM804" s="53"/>
      <c r="PN804" s="53"/>
      <c r="PO804" s="53"/>
      <c r="PP804" s="53"/>
      <c r="PQ804" s="53"/>
      <c r="PR804" s="53"/>
      <c r="PS804" s="53"/>
      <c r="PT804" s="53"/>
      <c r="PU804" s="53"/>
      <c r="PV804" s="53"/>
      <c r="PW804" s="53"/>
      <c r="PX804" s="53"/>
      <c r="PY804" s="53"/>
      <c r="PZ804" s="53"/>
      <c r="QA804" s="53"/>
      <c r="QB804" s="53"/>
      <c r="QC804" s="53"/>
      <c r="QD804" s="53"/>
      <c r="QE804" s="53"/>
      <c r="QF804" s="53"/>
      <c r="QG804" s="53"/>
      <c r="QH804" s="53"/>
      <c r="QI804" s="53"/>
      <c r="QJ804" s="53"/>
      <c r="QK804" s="53"/>
      <c r="QL804" s="53"/>
      <c r="QM804" s="53"/>
      <c r="QN804" s="53"/>
      <c r="QO804" s="53"/>
      <c r="QP804" s="53"/>
      <c r="QQ804" s="53"/>
      <c r="QR804" s="53"/>
      <c r="QS804" s="53"/>
      <c r="QT804" s="53"/>
      <c r="QU804" s="53"/>
      <c r="QV804" s="53"/>
      <c r="QW804" s="53"/>
      <c r="QX804" s="53"/>
      <c r="QY804" s="53"/>
      <c r="QZ804" s="53"/>
      <c r="RA804" s="53"/>
      <c r="RB804" s="53"/>
      <c r="RC804" s="53"/>
      <c r="RD804" s="53"/>
      <c r="RE804" s="53"/>
      <c r="RF804" s="53"/>
      <c r="RG804" s="53"/>
      <c r="RH804" s="53"/>
      <c r="RI804" s="53"/>
      <c r="RJ804" s="53"/>
      <c r="RK804" s="53"/>
      <c r="RL804" s="53"/>
      <c r="RM804" s="53"/>
      <c r="RN804" s="53"/>
      <c r="RO804" s="53"/>
      <c r="RP804" s="53"/>
      <c r="RQ804" s="53"/>
      <c r="RR804" s="53"/>
      <c r="RS804" s="53"/>
      <c r="RT804" s="53"/>
      <c r="RU804" s="53"/>
      <c r="RV804" s="53"/>
      <c r="RW804" s="53"/>
      <c r="RX804" s="53"/>
      <c r="RY804" s="53"/>
      <c r="RZ804" s="53"/>
      <c r="SA804" s="53"/>
      <c r="SB804" s="53"/>
      <c r="SC804" s="53"/>
      <c r="SD804" s="53"/>
      <c r="SE804" s="53"/>
      <c r="SF804" s="53"/>
      <c r="SG804" s="53"/>
      <c r="SH804" s="53"/>
      <c r="SI804" s="53"/>
      <c r="SJ804" s="53"/>
      <c r="SK804" s="53"/>
      <c r="SL804" s="53"/>
      <c r="SM804" s="53"/>
      <c r="SN804" s="53"/>
      <c r="SO804" s="53"/>
      <c r="SP804" s="53"/>
      <c r="SQ804" s="53"/>
      <c r="SR804" s="53"/>
      <c r="SS804" s="53"/>
      <c r="ST804" s="53"/>
      <c r="SU804" s="53"/>
      <c r="SV804" s="53"/>
      <c r="SW804" s="53"/>
      <c r="SX804" s="53"/>
      <c r="SY804" s="53"/>
      <c r="SZ804" s="53"/>
      <c r="TA804" s="53"/>
      <c r="TB804" s="53"/>
      <c r="TC804" s="53"/>
      <c r="TD804" s="53"/>
      <c r="TE804" s="53"/>
      <c r="TF804" s="53"/>
      <c r="TG804" s="53"/>
      <c r="TH804" s="53"/>
      <c r="TI804" s="53"/>
      <c r="TJ804" s="53"/>
      <c r="TK804" s="53"/>
      <c r="TL804" s="53"/>
      <c r="TM804" s="53"/>
      <c r="TN804" s="53"/>
      <c r="TO804" s="53"/>
      <c r="TP804" s="53"/>
      <c r="TQ804" s="53"/>
      <c r="TR804" s="53"/>
      <c r="TS804" s="53"/>
      <c r="TT804" s="53"/>
      <c r="TU804" s="53"/>
      <c r="TV804" s="53"/>
      <c r="TW804" s="53"/>
      <c r="TX804" s="53"/>
      <c r="TY804" s="53"/>
      <c r="TZ804" s="53"/>
      <c r="UA804" s="53"/>
      <c r="UB804" s="53"/>
      <c r="UC804" s="53"/>
      <c r="UD804" s="53"/>
      <c r="UE804" s="53"/>
      <c r="UF804" s="53"/>
      <c r="UG804" s="53"/>
    </row>
    <row r="805" spans="12:553" s="19" customFormat="1" ht="15.75" customHeight="1" x14ac:dyDescent="0.2">
      <c r="L805" s="66"/>
      <c r="M805" s="66"/>
      <c r="N805" s="52"/>
      <c r="O805" s="53"/>
      <c r="P805" s="53"/>
      <c r="Q805" s="53"/>
      <c r="R805" s="53"/>
      <c r="S805" s="53"/>
      <c r="T805" s="53"/>
      <c r="U805" s="53"/>
      <c r="V805" s="53"/>
      <c r="W805" s="53"/>
      <c r="X805" s="53"/>
      <c r="Y805" s="53"/>
      <c r="Z805" s="53"/>
      <c r="AA805" s="53"/>
      <c r="AB805" s="53"/>
      <c r="AC805" s="53"/>
      <c r="AD805" s="53"/>
      <c r="AE805" s="53"/>
      <c r="AF805" s="53"/>
      <c r="AG805" s="53"/>
      <c r="AH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c r="BM805" s="53"/>
      <c r="BN805" s="53"/>
      <c r="BO805" s="53"/>
      <c r="BP805" s="53"/>
      <c r="BQ805" s="53"/>
      <c r="BR805" s="53"/>
      <c r="BS805" s="53"/>
      <c r="BT805" s="53"/>
      <c r="BU805" s="53"/>
      <c r="BV805" s="53"/>
      <c r="BW805" s="53"/>
      <c r="BX805" s="53"/>
      <c r="BY805" s="53"/>
      <c r="BZ805" s="53"/>
      <c r="CA805" s="53"/>
      <c r="CB805" s="53"/>
      <c r="CC805" s="53"/>
      <c r="CD805" s="53"/>
      <c r="CE805" s="53"/>
      <c r="CF805" s="53"/>
      <c r="CG805" s="53"/>
      <c r="CH805" s="53"/>
      <c r="CI805" s="53"/>
      <c r="CJ805" s="53"/>
      <c r="CK805" s="53"/>
      <c r="CL805" s="53"/>
      <c r="CM805" s="53"/>
      <c r="CN805" s="53"/>
      <c r="CO805" s="53"/>
      <c r="CP805" s="53"/>
      <c r="CQ805" s="53"/>
      <c r="CR805" s="53"/>
      <c r="CS805" s="53"/>
      <c r="CT805" s="53"/>
      <c r="CU805" s="53"/>
      <c r="CV805" s="53"/>
      <c r="CW805" s="53"/>
      <c r="CX805" s="53"/>
      <c r="CY805" s="53"/>
      <c r="CZ805" s="53"/>
      <c r="DA805" s="53"/>
      <c r="DB805" s="53"/>
      <c r="DC805" s="53"/>
      <c r="DD805" s="53"/>
      <c r="DE805" s="53"/>
      <c r="DF805" s="53"/>
      <c r="DG805" s="53"/>
      <c r="DH805" s="53"/>
      <c r="DI805" s="53"/>
      <c r="DJ805" s="53"/>
      <c r="DK805" s="53"/>
      <c r="DL805" s="53"/>
      <c r="DM805" s="53"/>
      <c r="DN805" s="53"/>
      <c r="DO805" s="53"/>
      <c r="DP805" s="53"/>
      <c r="DQ805" s="53"/>
      <c r="DR805" s="53"/>
      <c r="DS805" s="53"/>
      <c r="DT805" s="53"/>
      <c r="DU805" s="53"/>
      <c r="DV805" s="53"/>
      <c r="DW805" s="53"/>
      <c r="DX805" s="53"/>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3"/>
      <c r="FK805" s="53"/>
      <c r="FL805" s="53"/>
      <c r="FM805" s="53"/>
      <c r="FN805" s="53"/>
      <c r="FO805" s="53"/>
      <c r="FP805" s="53"/>
      <c r="FQ805" s="53"/>
      <c r="FR805" s="53"/>
      <c r="FS805" s="53"/>
      <c r="FT805" s="53"/>
      <c r="FU805" s="53"/>
      <c r="FV805" s="53"/>
      <c r="FW805" s="53"/>
      <c r="FX805" s="53"/>
      <c r="FY805" s="53"/>
      <c r="FZ805" s="53"/>
      <c r="GA805" s="53"/>
      <c r="GB805" s="53"/>
      <c r="GC805" s="53"/>
      <c r="GD805" s="53"/>
      <c r="GE805" s="53"/>
      <c r="GF805" s="53"/>
      <c r="GG805" s="53"/>
      <c r="GH805" s="53"/>
      <c r="GI805" s="53"/>
      <c r="GJ805" s="53"/>
      <c r="GK805" s="53"/>
      <c r="GL805" s="53"/>
      <c r="GM805" s="53"/>
      <c r="GN805" s="53"/>
      <c r="GO805" s="53"/>
      <c r="GP805" s="53"/>
      <c r="GQ805" s="53"/>
      <c r="GR805" s="53"/>
      <c r="GS805" s="53"/>
      <c r="GT805" s="53"/>
      <c r="GU805" s="53"/>
      <c r="GV805" s="53"/>
      <c r="GW805" s="53"/>
      <c r="GX805" s="53"/>
      <c r="GY805" s="53"/>
      <c r="GZ805" s="53"/>
      <c r="HA805" s="53"/>
      <c r="HB805" s="53"/>
      <c r="HC805" s="53"/>
      <c r="HD805" s="53"/>
      <c r="HE805" s="53"/>
      <c r="HF805" s="53"/>
      <c r="HG805" s="53"/>
      <c r="HH805" s="53"/>
      <c r="HI805" s="53"/>
      <c r="HJ805" s="53"/>
      <c r="HK805" s="53"/>
      <c r="HL805" s="53"/>
      <c r="HM805" s="53"/>
      <c r="HN805" s="53"/>
      <c r="HO805" s="53"/>
      <c r="HP805" s="53"/>
      <c r="HQ805" s="53"/>
      <c r="HR805" s="53"/>
      <c r="HS805" s="53"/>
      <c r="HT805" s="53"/>
      <c r="HU805" s="53"/>
      <c r="HV805" s="53"/>
      <c r="HW805" s="53"/>
      <c r="HX805" s="53"/>
      <c r="HY805" s="53"/>
      <c r="HZ805" s="53"/>
      <c r="IA805" s="53"/>
      <c r="IB805" s="53"/>
      <c r="IC805" s="53"/>
      <c r="ID805" s="53"/>
      <c r="IE805" s="53"/>
      <c r="IF805" s="53"/>
      <c r="IG805" s="53"/>
      <c r="IH805" s="53"/>
      <c r="II805" s="53"/>
      <c r="IJ805" s="53"/>
      <c r="IK805" s="53"/>
      <c r="IL805" s="53"/>
      <c r="IM805" s="53"/>
      <c r="IN805" s="53"/>
      <c r="IO805" s="53"/>
      <c r="IP805" s="53"/>
      <c r="IQ805" s="53"/>
      <c r="IR805" s="53"/>
      <c r="IS805" s="53"/>
      <c r="IT805" s="53"/>
      <c r="IU805" s="53"/>
      <c r="IV805" s="53"/>
      <c r="IW805" s="53"/>
      <c r="IX805" s="53"/>
      <c r="IY805" s="53"/>
      <c r="IZ805" s="53"/>
      <c r="JA805" s="53"/>
      <c r="JB805" s="53"/>
      <c r="JC805" s="53"/>
      <c r="JD805" s="53"/>
      <c r="JE805" s="53"/>
      <c r="JF805" s="53"/>
      <c r="JG805" s="53"/>
      <c r="JH805" s="53"/>
      <c r="JI805" s="53"/>
      <c r="JJ805" s="53"/>
      <c r="JK805" s="53"/>
      <c r="JL805" s="53"/>
      <c r="JM805" s="53"/>
      <c r="JN805" s="53"/>
      <c r="JO805" s="53"/>
      <c r="JP805" s="53"/>
      <c r="JQ805" s="53"/>
      <c r="JR805" s="53"/>
      <c r="JS805" s="53"/>
      <c r="JT805" s="53"/>
      <c r="JU805" s="53"/>
      <c r="JV805" s="53"/>
      <c r="JW805" s="53"/>
      <c r="JX805" s="53"/>
      <c r="JY805" s="53"/>
      <c r="JZ805" s="53"/>
      <c r="KA805" s="53"/>
      <c r="KB805" s="53"/>
      <c r="KC805" s="53"/>
      <c r="KD805" s="53"/>
      <c r="KE805" s="53"/>
      <c r="KF805" s="53"/>
      <c r="KG805" s="53"/>
      <c r="KH805" s="53"/>
      <c r="KI805" s="53"/>
      <c r="KJ805" s="53"/>
      <c r="KK805" s="53"/>
      <c r="KL805" s="53"/>
      <c r="KM805" s="53"/>
      <c r="KN805" s="53"/>
      <c r="KO805" s="53"/>
      <c r="KP805" s="53"/>
      <c r="KQ805" s="53"/>
      <c r="KR805" s="53"/>
      <c r="KS805" s="53"/>
      <c r="KT805" s="53"/>
      <c r="KU805" s="53"/>
      <c r="KV805" s="53"/>
      <c r="KW805" s="53"/>
      <c r="KX805" s="53"/>
      <c r="KY805" s="53"/>
      <c r="KZ805" s="53"/>
      <c r="LA805" s="53"/>
      <c r="LB805" s="53"/>
      <c r="LC805" s="53"/>
      <c r="LD805" s="53"/>
      <c r="LE805" s="53"/>
      <c r="LF805" s="53"/>
      <c r="LG805" s="53"/>
      <c r="LH805" s="53"/>
      <c r="LI805" s="53"/>
      <c r="LJ805" s="53"/>
      <c r="LK805" s="53"/>
      <c r="LL805" s="53"/>
      <c r="LM805" s="53"/>
      <c r="LN805" s="53"/>
      <c r="LO805" s="53"/>
      <c r="LP805" s="53"/>
      <c r="LQ805" s="53"/>
      <c r="LR805" s="53"/>
      <c r="LS805" s="53"/>
      <c r="LT805" s="53"/>
      <c r="LU805" s="53"/>
      <c r="LV805" s="53"/>
      <c r="LW805" s="53"/>
      <c r="LX805" s="53"/>
      <c r="LY805" s="53"/>
      <c r="LZ805" s="53"/>
      <c r="MA805" s="53"/>
      <c r="MB805" s="53"/>
      <c r="MC805" s="53"/>
      <c r="MD805" s="53"/>
      <c r="ME805" s="53"/>
      <c r="MF805" s="53"/>
      <c r="MG805" s="53"/>
      <c r="MH805" s="53"/>
      <c r="MI805" s="53"/>
      <c r="MJ805" s="53"/>
      <c r="MK805" s="53"/>
      <c r="ML805" s="53"/>
      <c r="MM805" s="53"/>
      <c r="MN805" s="53"/>
      <c r="MO805" s="53"/>
      <c r="MP805" s="53"/>
      <c r="MQ805" s="53"/>
      <c r="MR805" s="53"/>
      <c r="MS805" s="53"/>
      <c r="MT805" s="53"/>
      <c r="MU805" s="53"/>
      <c r="MV805" s="53"/>
      <c r="MW805" s="53"/>
      <c r="MX805" s="53"/>
      <c r="MY805" s="53"/>
      <c r="MZ805" s="53"/>
      <c r="NA805" s="53"/>
      <c r="NB805" s="53"/>
      <c r="NC805" s="53"/>
      <c r="ND805" s="53"/>
      <c r="NE805" s="53"/>
      <c r="NF805" s="53"/>
      <c r="NG805" s="53"/>
      <c r="NH805" s="53"/>
      <c r="NI805" s="53"/>
      <c r="NJ805" s="53"/>
      <c r="NK805" s="53"/>
      <c r="NL805" s="53"/>
      <c r="NM805" s="53"/>
      <c r="NN805" s="53"/>
      <c r="NO805" s="53"/>
      <c r="NP805" s="53"/>
      <c r="NQ805" s="53"/>
      <c r="NR805" s="53"/>
      <c r="NS805" s="53"/>
      <c r="NT805" s="53"/>
      <c r="NU805" s="53"/>
      <c r="NV805" s="53"/>
      <c r="NW805" s="53"/>
      <c r="NX805" s="53"/>
      <c r="NY805" s="53"/>
      <c r="NZ805" s="53"/>
      <c r="OA805" s="53"/>
      <c r="OB805" s="53"/>
      <c r="OC805" s="53"/>
      <c r="OD805" s="53"/>
      <c r="OE805" s="53"/>
      <c r="OF805" s="53"/>
      <c r="OG805" s="53"/>
      <c r="OH805" s="53"/>
      <c r="OI805" s="53"/>
      <c r="OJ805" s="53"/>
      <c r="OK805" s="53"/>
      <c r="OL805" s="53"/>
      <c r="OM805" s="53"/>
      <c r="ON805" s="53"/>
      <c r="OO805" s="53"/>
      <c r="OP805" s="53"/>
      <c r="OQ805" s="53"/>
      <c r="OR805" s="53"/>
      <c r="OS805" s="53"/>
      <c r="OT805" s="53"/>
      <c r="OU805" s="53"/>
      <c r="OV805" s="53"/>
      <c r="OW805" s="53"/>
      <c r="OX805" s="53"/>
      <c r="OY805" s="53"/>
      <c r="OZ805" s="53"/>
      <c r="PA805" s="53"/>
      <c r="PB805" s="53"/>
      <c r="PC805" s="53"/>
      <c r="PD805" s="53"/>
      <c r="PE805" s="53"/>
      <c r="PF805" s="53"/>
      <c r="PG805" s="53"/>
      <c r="PH805" s="53"/>
      <c r="PI805" s="53"/>
      <c r="PJ805" s="53"/>
      <c r="PK805" s="53"/>
      <c r="PL805" s="53"/>
      <c r="PM805" s="53"/>
      <c r="PN805" s="53"/>
      <c r="PO805" s="53"/>
      <c r="PP805" s="53"/>
      <c r="PQ805" s="53"/>
      <c r="PR805" s="53"/>
      <c r="PS805" s="53"/>
      <c r="PT805" s="53"/>
      <c r="PU805" s="53"/>
      <c r="PV805" s="53"/>
      <c r="PW805" s="53"/>
      <c r="PX805" s="53"/>
      <c r="PY805" s="53"/>
      <c r="PZ805" s="53"/>
      <c r="QA805" s="53"/>
      <c r="QB805" s="53"/>
      <c r="QC805" s="53"/>
      <c r="QD805" s="53"/>
      <c r="QE805" s="53"/>
      <c r="QF805" s="53"/>
      <c r="QG805" s="53"/>
      <c r="QH805" s="53"/>
      <c r="QI805" s="53"/>
      <c r="QJ805" s="53"/>
      <c r="QK805" s="53"/>
      <c r="QL805" s="53"/>
      <c r="QM805" s="53"/>
      <c r="QN805" s="53"/>
      <c r="QO805" s="53"/>
      <c r="QP805" s="53"/>
      <c r="QQ805" s="53"/>
      <c r="QR805" s="53"/>
      <c r="QS805" s="53"/>
      <c r="QT805" s="53"/>
      <c r="QU805" s="53"/>
      <c r="QV805" s="53"/>
      <c r="QW805" s="53"/>
      <c r="QX805" s="53"/>
      <c r="QY805" s="53"/>
      <c r="QZ805" s="53"/>
      <c r="RA805" s="53"/>
      <c r="RB805" s="53"/>
      <c r="RC805" s="53"/>
      <c r="RD805" s="53"/>
      <c r="RE805" s="53"/>
      <c r="RF805" s="53"/>
      <c r="RG805" s="53"/>
      <c r="RH805" s="53"/>
      <c r="RI805" s="53"/>
      <c r="RJ805" s="53"/>
      <c r="RK805" s="53"/>
      <c r="RL805" s="53"/>
      <c r="RM805" s="53"/>
      <c r="RN805" s="53"/>
      <c r="RO805" s="53"/>
      <c r="RP805" s="53"/>
      <c r="RQ805" s="53"/>
      <c r="RR805" s="53"/>
      <c r="RS805" s="53"/>
      <c r="RT805" s="53"/>
      <c r="RU805" s="53"/>
      <c r="RV805" s="53"/>
      <c r="RW805" s="53"/>
      <c r="RX805" s="53"/>
      <c r="RY805" s="53"/>
      <c r="RZ805" s="53"/>
      <c r="SA805" s="53"/>
      <c r="SB805" s="53"/>
      <c r="SC805" s="53"/>
      <c r="SD805" s="53"/>
      <c r="SE805" s="53"/>
      <c r="SF805" s="53"/>
      <c r="SG805" s="53"/>
      <c r="SH805" s="53"/>
      <c r="SI805" s="53"/>
      <c r="SJ805" s="53"/>
      <c r="SK805" s="53"/>
      <c r="SL805" s="53"/>
      <c r="SM805" s="53"/>
      <c r="SN805" s="53"/>
      <c r="SO805" s="53"/>
      <c r="SP805" s="53"/>
      <c r="SQ805" s="53"/>
      <c r="SR805" s="53"/>
      <c r="SS805" s="53"/>
      <c r="ST805" s="53"/>
      <c r="SU805" s="53"/>
      <c r="SV805" s="53"/>
      <c r="SW805" s="53"/>
      <c r="SX805" s="53"/>
      <c r="SY805" s="53"/>
      <c r="SZ805" s="53"/>
      <c r="TA805" s="53"/>
      <c r="TB805" s="53"/>
      <c r="TC805" s="53"/>
      <c r="TD805" s="53"/>
      <c r="TE805" s="53"/>
      <c r="TF805" s="53"/>
      <c r="TG805" s="53"/>
      <c r="TH805" s="53"/>
      <c r="TI805" s="53"/>
      <c r="TJ805" s="53"/>
      <c r="TK805" s="53"/>
      <c r="TL805" s="53"/>
      <c r="TM805" s="53"/>
      <c r="TN805" s="53"/>
      <c r="TO805" s="53"/>
      <c r="TP805" s="53"/>
      <c r="TQ805" s="53"/>
      <c r="TR805" s="53"/>
      <c r="TS805" s="53"/>
      <c r="TT805" s="53"/>
      <c r="TU805" s="53"/>
      <c r="TV805" s="53"/>
      <c r="TW805" s="53"/>
      <c r="TX805" s="53"/>
      <c r="TY805" s="53"/>
      <c r="TZ805" s="53"/>
      <c r="UA805" s="53"/>
      <c r="UB805" s="53"/>
      <c r="UC805" s="53"/>
      <c r="UD805" s="53"/>
      <c r="UE805" s="53"/>
      <c r="UF805" s="53"/>
      <c r="UG805" s="53"/>
    </row>
    <row r="806" spans="12:553" s="19" customFormat="1" ht="15.75" customHeight="1" x14ac:dyDescent="0.2">
      <c r="L806" s="66"/>
      <c r="M806" s="66"/>
      <c r="N806" s="52"/>
      <c r="O806" s="53"/>
      <c r="P806" s="53"/>
      <c r="Q806" s="53"/>
      <c r="R806" s="53"/>
      <c r="S806" s="53"/>
      <c r="T806" s="53"/>
      <c r="U806" s="53"/>
      <c r="V806" s="53"/>
      <c r="W806" s="53"/>
      <c r="X806" s="53"/>
      <c r="Y806" s="53"/>
      <c r="Z806" s="53"/>
      <c r="AA806" s="53"/>
      <c r="AB806" s="53"/>
      <c r="AC806" s="53"/>
      <c r="AD806" s="53"/>
      <c r="AE806" s="53"/>
      <c r="AF806" s="53"/>
      <c r="AG806" s="53"/>
      <c r="AH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c r="BM806" s="53"/>
      <c r="BN806" s="53"/>
      <c r="BO806" s="53"/>
      <c r="BP806" s="53"/>
      <c r="BQ806" s="53"/>
      <c r="BR806" s="53"/>
      <c r="BS806" s="53"/>
      <c r="BT806" s="53"/>
      <c r="BU806" s="53"/>
      <c r="BV806" s="53"/>
      <c r="BW806" s="53"/>
      <c r="BX806" s="53"/>
      <c r="BY806" s="53"/>
      <c r="BZ806" s="53"/>
      <c r="CA806" s="53"/>
      <c r="CB806" s="53"/>
      <c r="CC806" s="53"/>
      <c r="CD806" s="53"/>
      <c r="CE806" s="53"/>
      <c r="CF806" s="53"/>
      <c r="CG806" s="53"/>
      <c r="CH806" s="53"/>
      <c r="CI806" s="53"/>
      <c r="CJ806" s="53"/>
      <c r="CK806" s="53"/>
      <c r="CL806" s="53"/>
      <c r="CM806" s="53"/>
      <c r="CN806" s="53"/>
      <c r="CO806" s="53"/>
      <c r="CP806" s="53"/>
      <c r="CQ806" s="53"/>
      <c r="CR806" s="53"/>
      <c r="CS806" s="53"/>
      <c r="CT806" s="53"/>
      <c r="CU806" s="53"/>
      <c r="CV806" s="53"/>
      <c r="CW806" s="53"/>
      <c r="CX806" s="53"/>
      <c r="CY806" s="53"/>
      <c r="CZ806" s="53"/>
      <c r="DA806" s="53"/>
      <c r="DB806" s="53"/>
      <c r="DC806" s="53"/>
      <c r="DD806" s="53"/>
      <c r="DE806" s="53"/>
      <c r="DF806" s="53"/>
      <c r="DG806" s="53"/>
      <c r="DH806" s="53"/>
      <c r="DI806" s="53"/>
      <c r="DJ806" s="53"/>
      <c r="DK806" s="53"/>
      <c r="DL806" s="53"/>
      <c r="DM806" s="53"/>
      <c r="DN806" s="53"/>
      <c r="DO806" s="53"/>
      <c r="DP806" s="53"/>
      <c r="DQ806" s="53"/>
      <c r="DR806" s="53"/>
      <c r="DS806" s="53"/>
      <c r="DT806" s="53"/>
      <c r="DU806" s="53"/>
      <c r="DV806" s="53"/>
      <c r="DW806" s="53"/>
      <c r="DX806" s="53"/>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3"/>
      <c r="FK806" s="53"/>
      <c r="FL806" s="53"/>
      <c r="FM806" s="53"/>
      <c r="FN806" s="53"/>
      <c r="FO806" s="53"/>
      <c r="FP806" s="53"/>
      <c r="FQ806" s="53"/>
      <c r="FR806" s="53"/>
      <c r="FS806" s="53"/>
      <c r="FT806" s="53"/>
      <c r="FU806" s="53"/>
      <c r="FV806" s="53"/>
      <c r="FW806" s="53"/>
      <c r="FX806" s="53"/>
      <c r="FY806" s="53"/>
      <c r="FZ806" s="53"/>
      <c r="GA806" s="53"/>
      <c r="GB806" s="53"/>
      <c r="GC806" s="53"/>
      <c r="GD806" s="53"/>
      <c r="GE806" s="53"/>
      <c r="GF806" s="53"/>
      <c r="GG806" s="53"/>
      <c r="GH806" s="53"/>
      <c r="GI806" s="53"/>
      <c r="GJ806" s="53"/>
      <c r="GK806" s="53"/>
      <c r="GL806" s="53"/>
      <c r="GM806" s="53"/>
      <c r="GN806" s="53"/>
      <c r="GO806" s="53"/>
      <c r="GP806" s="53"/>
      <c r="GQ806" s="53"/>
      <c r="GR806" s="53"/>
      <c r="GS806" s="53"/>
      <c r="GT806" s="53"/>
      <c r="GU806" s="53"/>
      <c r="GV806" s="53"/>
      <c r="GW806" s="53"/>
      <c r="GX806" s="53"/>
      <c r="GY806" s="53"/>
      <c r="GZ806" s="53"/>
      <c r="HA806" s="53"/>
      <c r="HB806" s="53"/>
      <c r="HC806" s="53"/>
      <c r="HD806" s="53"/>
      <c r="HE806" s="53"/>
      <c r="HF806" s="53"/>
      <c r="HG806" s="53"/>
      <c r="HH806" s="53"/>
      <c r="HI806" s="53"/>
      <c r="HJ806" s="53"/>
      <c r="HK806" s="53"/>
      <c r="HL806" s="53"/>
      <c r="HM806" s="53"/>
      <c r="HN806" s="53"/>
      <c r="HO806" s="53"/>
      <c r="HP806" s="53"/>
      <c r="HQ806" s="53"/>
      <c r="HR806" s="53"/>
      <c r="HS806" s="53"/>
      <c r="HT806" s="53"/>
      <c r="HU806" s="53"/>
      <c r="HV806" s="53"/>
      <c r="HW806" s="53"/>
      <c r="HX806" s="53"/>
      <c r="HY806" s="53"/>
      <c r="HZ806" s="53"/>
      <c r="IA806" s="53"/>
      <c r="IB806" s="53"/>
      <c r="IC806" s="53"/>
      <c r="ID806" s="53"/>
      <c r="IE806" s="53"/>
      <c r="IF806" s="53"/>
      <c r="IG806" s="53"/>
      <c r="IH806" s="53"/>
      <c r="II806" s="53"/>
      <c r="IJ806" s="53"/>
      <c r="IK806" s="53"/>
      <c r="IL806" s="53"/>
      <c r="IM806" s="53"/>
      <c r="IN806" s="53"/>
      <c r="IO806" s="53"/>
      <c r="IP806" s="53"/>
      <c r="IQ806" s="53"/>
      <c r="IR806" s="53"/>
      <c r="IS806" s="53"/>
      <c r="IT806" s="53"/>
      <c r="IU806" s="53"/>
      <c r="IV806" s="53"/>
      <c r="IW806" s="53"/>
      <c r="IX806" s="53"/>
      <c r="IY806" s="53"/>
      <c r="IZ806" s="53"/>
      <c r="JA806" s="53"/>
      <c r="JB806" s="53"/>
      <c r="JC806" s="53"/>
      <c r="JD806" s="53"/>
      <c r="JE806" s="53"/>
      <c r="JF806" s="53"/>
      <c r="JG806" s="53"/>
      <c r="JH806" s="53"/>
      <c r="JI806" s="53"/>
      <c r="JJ806" s="53"/>
      <c r="JK806" s="53"/>
      <c r="JL806" s="53"/>
      <c r="JM806" s="53"/>
      <c r="JN806" s="53"/>
      <c r="JO806" s="53"/>
      <c r="JP806" s="53"/>
      <c r="JQ806" s="53"/>
      <c r="JR806" s="53"/>
      <c r="JS806" s="53"/>
      <c r="JT806" s="53"/>
      <c r="JU806" s="53"/>
      <c r="JV806" s="53"/>
      <c r="JW806" s="53"/>
      <c r="JX806" s="53"/>
      <c r="JY806" s="53"/>
      <c r="JZ806" s="53"/>
      <c r="KA806" s="53"/>
      <c r="KB806" s="53"/>
      <c r="KC806" s="53"/>
      <c r="KD806" s="53"/>
      <c r="KE806" s="53"/>
      <c r="KF806" s="53"/>
      <c r="KG806" s="53"/>
      <c r="KH806" s="53"/>
      <c r="KI806" s="53"/>
      <c r="KJ806" s="53"/>
      <c r="KK806" s="53"/>
      <c r="KL806" s="53"/>
      <c r="KM806" s="53"/>
      <c r="KN806" s="53"/>
      <c r="KO806" s="53"/>
      <c r="KP806" s="53"/>
      <c r="KQ806" s="53"/>
      <c r="KR806" s="53"/>
      <c r="KS806" s="53"/>
      <c r="KT806" s="53"/>
      <c r="KU806" s="53"/>
      <c r="KV806" s="53"/>
      <c r="KW806" s="53"/>
      <c r="KX806" s="53"/>
      <c r="KY806" s="53"/>
      <c r="KZ806" s="53"/>
      <c r="LA806" s="53"/>
      <c r="LB806" s="53"/>
      <c r="LC806" s="53"/>
      <c r="LD806" s="53"/>
      <c r="LE806" s="53"/>
      <c r="LF806" s="53"/>
      <c r="LG806" s="53"/>
      <c r="LH806" s="53"/>
      <c r="LI806" s="53"/>
      <c r="LJ806" s="53"/>
      <c r="LK806" s="53"/>
      <c r="LL806" s="53"/>
      <c r="LM806" s="53"/>
      <c r="LN806" s="53"/>
      <c r="LO806" s="53"/>
      <c r="LP806" s="53"/>
      <c r="LQ806" s="53"/>
      <c r="LR806" s="53"/>
      <c r="LS806" s="53"/>
      <c r="LT806" s="53"/>
      <c r="LU806" s="53"/>
      <c r="LV806" s="53"/>
      <c r="LW806" s="53"/>
      <c r="LX806" s="53"/>
      <c r="LY806" s="53"/>
      <c r="LZ806" s="53"/>
      <c r="MA806" s="53"/>
      <c r="MB806" s="53"/>
      <c r="MC806" s="53"/>
      <c r="MD806" s="53"/>
      <c r="ME806" s="53"/>
      <c r="MF806" s="53"/>
      <c r="MG806" s="53"/>
      <c r="MH806" s="53"/>
      <c r="MI806" s="53"/>
      <c r="MJ806" s="53"/>
      <c r="MK806" s="53"/>
      <c r="ML806" s="53"/>
      <c r="MM806" s="53"/>
      <c r="MN806" s="53"/>
      <c r="MO806" s="53"/>
      <c r="MP806" s="53"/>
      <c r="MQ806" s="53"/>
      <c r="MR806" s="53"/>
      <c r="MS806" s="53"/>
      <c r="MT806" s="53"/>
      <c r="MU806" s="53"/>
      <c r="MV806" s="53"/>
      <c r="MW806" s="53"/>
      <c r="MX806" s="53"/>
      <c r="MY806" s="53"/>
      <c r="MZ806" s="53"/>
      <c r="NA806" s="53"/>
      <c r="NB806" s="53"/>
      <c r="NC806" s="53"/>
      <c r="ND806" s="53"/>
      <c r="NE806" s="53"/>
      <c r="NF806" s="53"/>
      <c r="NG806" s="53"/>
      <c r="NH806" s="53"/>
      <c r="NI806" s="53"/>
      <c r="NJ806" s="53"/>
      <c r="NK806" s="53"/>
      <c r="NL806" s="53"/>
      <c r="NM806" s="53"/>
      <c r="NN806" s="53"/>
      <c r="NO806" s="53"/>
      <c r="NP806" s="53"/>
      <c r="NQ806" s="53"/>
      <c r="NR806" s="53"/>
      <c r="NS806" s="53"/>
      <c r="NT806" s="53"/>
      <c r="NU806" s="53"/>
      <c r="NV806" s="53"/>
      <c r="NW806" s="53"/>
      <c r="NX806" s="53"/>
      <c r="NY806" s="53"/>
      <c r="NZ806" s="53"/>
      <c r="OA806" s="53"/>
      <c r="OB806" s="53"/>
      <c r="OC806" s="53"/>
      <c r="OD806" s="53"/>
      <c r="OE806" s="53"/>
      <c r="OF806" s="53"/>
      <c r="OG806" s="53"/>
      <c r="OH806" s="53"/>
      <c r="OI806" s="53"/>
      <c r="OJ806" s="53"/>
      <c r="OK806" s="53"/>
      <c r="OL806" s="53"/>
      <c r="OM806" s="53"/>
      <c r="ON806" s="53"/>
      <c r="OO806" s="53"/>
      <c r="OP806" s="53"/>
      <c r="OQ806" s="53"/>
      <c r="OR806" s="53"/>
      <c r="OS806" s="53"/>
      <c r="OT806" s="53"/>
      <c r="OU806" s="53"/>
      <c r="OV806" s="53"/>
      <c r="OW806" s="53"/>
      <c r="OX806" s="53"/>
      <c r="OY806" s="53"/>
      <c r="OZ806" s="53"/>
      <c r="PA806" s="53"/>
      <c r="PB806" s="53"/>
      <c r="PC806" s="53"/>
      <c r="PD806" s="53"/>
      <c r="PE806" s="53"/>
      <c r="PF806" s="53"/>
      <c r="PG806" s="53"/>
      <c r="PH806" s="53"/>
      <c r="PI806" s="53"/>
      <c r="PJ806" s="53"/>
      <c r="PK806" s="53"/>
      <c r="PL806" s="53"/>
      <c r="PM806" s="53"/>
      <c r="PN806" s="53"/>
      <c r="PO806" s="53"/>
      <c r="PP806" s="53"/>
      <c r="PQ806" s="53"/>
      <c r="PR806" s="53"/>
      <c r="PS806" s="53"/>
      <c r="PT806" s="53"/>
      <c r="PU806" s="53"/>
      <c r="PV806" s="53"/>
      <c r="PW806" s="53"/>
      <c r="PX806" s="53"/>
      <c r="PY806" s="53"/>
      <c r="PZ806" s="53"/>
      <c r="QA806" s="53"/>
      <c r="QB806" s="53"/>
      <c r="QC806" s="53"/>
      <c r="QD806" s="53"/>
      <c r="QE806" s="53"/>
      <c r="QF806" s="53"/>
      <c r="QG806" s="53"/>
      <c r="QH806" s="53"/>
      <c r="QI806" s="53"/>
      <c r="QJ806" s="53"/>
      <c r="QK806" s="53"/>
      <c r="QL806" s="53"/>
      <c r="QM806" s="53"/>
      <c r="QN806" s="53"/>
      <c r="QO806" s="53"/>
      <c r="QP806" s="53"/>
      <c r="QQ806" s="53"/>
      <c r="QR806" s="53"/>
      <c r="QS806" s="53"/>
      <c r="QT806" s="53"/>
      <c r="QU806" s="53"/>
      <c r="QV806" s="53"/>
      <c r="QW806" s="53"/>
      <c r="QX806" s="53"/>
      <c r="QY806" s="53"/>
      <c r="QZ806" s="53"/>
      <c r="RA806" s="53"/>
      <c r="RB806" s="53"/>
      <c r="RC806" s="53"/>
      <c r="RD806" s="53"/>
      <c r="RE806" s="53"/>
      <c r="RF806" s="53"/>
      <c r="RG806" s="53"/>
      <c r="RH806" s="53"/>
      <c r="RI806" s="53"/>
      <c r="RJ806" s="53"/>
      <c r="RK806" s="53"/>
      <c r="RL806" s="53"/>
      <c r="RM806" s="53"/>
      <c r="RN806" s="53"/>
      <c r="RO806" s="53"/>
      <c r="RP806" s="53"/>
      <c r="RQ806" s="53"/>
      <c r="RR806" s="53"/>
      <c r="RS806" s="53"/>
      <c r="RT806" s="53"/>
      <c r="RU806" s="53"/>
      <c r="RV806" s="53"/>
      <c r="RW806" s="53"/>
      <c r="RX806" s="53"/>
      <c r="RY806" s="53"/>
      <c r="RZ806" s="53"/>
      <c r="SA806" s="53"/>
      <c r="SB806" s="53"/>
      <c r="SC806" s="53"/>
      <c r="SD806" s="53"/>
      <c r="SE806" s="53"/>
      <c r="SF806" s="53"/>
      <c r="SG806" s="53"/>
      <c r="SH806" s="53"/>
      <c r="SI806" s="53"/>
      <c r="SJ806" s="53"/>
      <c r="SK806" s="53"/>
      <c r="SL806" s="53"/>
      <c r="SM806" s="53"/>
      <c r="SN806" s="53"/>
      <c r="SO806" s="53"/>
      <c r="SP806" s="53"/>
      <c r="SQ806" s="53"/>
      <c r="SR806" s="53"/>
      <c r="SS806" s="53"/>
      <c r="ST806" s="53"/>
      <c r="SU806" s="53"/>
      <c r="SV806" s="53"/>
      <c r="SW806" s="53"/>
      <c r="SX806" s="53"/>
      <c r="SY806" s="53"/>
      <c r="SZ806" s="53"/>
      <c r="TA806" s="53"/>
      <c r="TB806" s="53"/>
      <c r="TC806" s="53"/>
      <c r="TD806" s="53"/>
      <c r="TE806" s="53"/>
      <c r="TF806" s="53"/>
      <c r="TG806" s="53"/>
      <c r="TH806" s="53"/>
      <c r="TI806" s="53"/>
      <c r="TJ806" s="53"/>
      <c r="TK806" s="53"/>
      <c r="TL806" s="53"/>
      <c r="TM806" s="53"/>
      <c r="TN806" s="53"/>
      <c r="TO806" s="53"/>
      <c r="TP806" s="53"/>
      <c r="TQ806" s="53"/>
      <c r="TR806" s="53"/>
      <c r="TS806" s="53"/>
      <c r="TT806" s="53"/>
      <c r="TU806" s="53"/>
      <c r="TV806" s="53"/>
      <c r="TW806" s="53"/>
      <c r="TX806" s="53"/>
      <c r="TY806" s="53"/>
      <c r="TZ806" s="53"/>
      <c r="UA806" s="53"/>
      <c r="UB806" s="53"/>
      <c r="UC806" s="53"/>
      <c r="UD806" s="53"/>
      <c r="UE806" s="53"/>
      <c r="UF806" s="53"/>
      <c r="UG806" s="53"/>
    </row>
    <row r="807" spans="12:553" s="19" customFormat="1" ht="15.75" customHeight="1" x14ac:dyDescent="0.2">
      <c r="L807" s="66"/>
      <c r="M807" s="66"/>
      <c r="N807" s="52"/>
      <c r="O807" s="53"/>
      <c r="P807" s="53"/>
      <c r="Q807" s="53"/>
      <c r="R807" s="53"/>
      <c r="S807" s="53"/>
      <c r="T807" s="53"/>
      <c r="U807" s="53"/>
      <c r="V807" s="53"/>
      <c r="W807" s="53"/>
      <c r="X807" s="53"/>
      <c r="Y807" s="53"/>
      <c r="Z807" s="53"/>
      <c r="AA807" s="53"/>
      <c r="AB807" s="53"/>
      <c r="AC807" s="53"/>
      <c r="AD807" s="53"/>
      <c r="AE807" s="53"/>
      <c r="AF807" s="53"/>
      <c r="AG807" s="53"/>
      <c r="AH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c r="BM807" s="53"/>
      <c r="BN807" s="53"/>
      <c r="BO807" s="53"/>
      <c r="BP807" s="53"/>
      <c r="BQ807" s="53"/>
      <c r="BR807" s="53"/>
      <c r="BS807" s="53"/>
      <c r="BT807" s="53"/>
      <c r="BU807" s="53"/>
      <c r="BV807" s="53"/>
      <c r="BW807" s="53"/>
      <c r="BX807" s="53"/>
      <c r="BY807" s="53"/>
      <c r="BZ807" s="53"/>
      <c r="CA807" s="53"/>
      <c r="CB807" s="53"/>
      <c r="CC807" s="53"/>
      <c r="CD807" s="53"/>
      <c r="CE807" s="53"/>
      <c r="CF807" s="53"/>
      <c r="CG807" s="53"/>
      <c r="CH807" s="53"/>
      <c r="CI807" s="53"/>
      <c r="CJ807" s="53"/>
      <c r="CK807" s="53"/>
      <c r="CL807" s="53"/>
      <c r="CM807" s="53"/>
      <c r="CN807" s="53"/>
      <c r="CO807" s="53"/>
      <c r="CP807" s="53"/>
      <c r="CQ807" s="53"/>
      <c r="CR807" s="53"/>
      <c r="CS807" s="53"/>
      <c r="CT807" s="53"/>
      <c r="CU807" s="53"/>
      <c r="CV807" s="53"/>
      <c r="CW807" s="53"/>
      <c r="CX807" s="53"/>
      <c r="CY807" s="53"/>
      <c r="CZ807" s="53"/>
      <c r="DA807" s="53"/>
      <c r="DB807" s="53"/>
      <c r="DC807" s="53"/>
      <c r="DD807" s="53"/>
      <c r="DE807" s="53"/>
      <c r="DF807" s="53"/>
      <c r="DG807" s="53"/>
      <c r="DH807" s="53"/>
      <c r="DI807" s="53"/>
      <c r="DJ807" s="53"/>
      <c r="DK807" s="53"/>
      <c r="DL807" s="53"/>
      <c r="DM807" s="53"/>
      <c r="DN807" s="53"/>
      <c r="DO807" s="53"/>
      <c r="DP807" s="53"/>
      <c r="DQ807" s="53"/>
      <c r="DR807" s="53"/>
      <c r="DS807" s="53"/>
      <c r="DT807" s="53"/>
      <c r="DU807" s="53"/>
      <c r="DV807" s="53"/>
      <c r="DW807" s="53"/>
      <c r="DX807" s="53"/>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3"/>
      <c r="FK807" s="53"/>
      <c r="FL807" s="53"/>
      <c r="FM807" s="53"/>
      <c r="FN807" s="53"/>
      <c r="FO807" s="53"/>
      <c r="FP807" s="53"/>
      <c r="FQ807" s="53"/>
      <c r="FR807" s="53"/>
      <c r="FS807" s="53"/>
      <c r="FT807" s="53"/>
      <c r="FU807" s="53"/>
      <c r="FV807" s="53"/>
      <c r="FW807" s="53"/>
      <c r="FX807" s="53"/>
      <c r="FY807" s="53"/>
      <c r="FZ807" s="53"/>
      <c r="GA807" s="53"/>
      <c r="GB807" s="53"/>
      <c r="GC807" s="53"/>
      <c r="GD807" s="53"/>
      <c r="GE807" s="53"/>
      <c r="GF807" s="53"/>
      <c r="GG807" s="53"/>
      <c r="GH807" s="53"/>
      <c r="GI807" s="53"/>
      <c r="GJ807" s="53"/>
      <c r="GK807" s="53"/>
      <c r="GL807" s="53"/>
      <c r="GM807" s="53"/>
      <c r="GN807" s="53"/>
      <c r="GO807" s="53"/>
      <c r="GP807" s="53"/>
      <c r="GQ807" s="53"/>
      <c r="GR807" s="53"/>
      <c r="GS807" s="53"/>
      <c r="GT807" s="53"/>
      <c r="GU807" s="53"/>
      <c r="GV807" s="53"/>
      <c r="GW807" s="53"/>
      <c r="GX807" s="53"/>
      <c r="GY807" s="53"/>
      <c r="GZ807" s="53"/>
      <c r="HA807" s="53"/>
      <c r="HB807" s="53"/>
      <c r="HC807" s="53"/>
      <c r="HD807" s="53"/>
      <c r="HE807" s="53"/>
      <c r="HF807" s="53"/>
      <c r="HG807" s="53"/>
      <c r="HH807" s="53"/>
      <c r="HI807" s="53"/>
      <c r="HJ807" s="53"/>
      <c r="HK807" s="53"/>
      <c r="HL807" s="53"/>
      <c r="HM807" s="53"/>
      <c r="HN807" s="53"/>
      <c r="HO807" s="53"/>
      <c r="HP807" s="53"/>
      <c r="HQ807" s="53"/>
      <c r="HR807" s="53"/>
      <c r="HS807" s="53"/>
      <c r="HT807" s="53"/>
      <c r="HU807" s="53"/>
      <c r="HV807" s="53"/>
      <c r="HW807" s="53"/>
      <c r="HX807" s="53"/>
      <c r="HY807" s="53"/>
      <c r="HZ807" s="53"/>
      <c r="IA807" s="53"/>
      <c r="IB807" s="53"/>
      <c r="IC807" s="53"/>
      <c r="ID807" s="53"/>
      <c r="IE807" s="53"/>
      <c r="IF807" s="53"/>
      <c r="IG807" s="53"/>
      <c r="IH807" s="53"/>
      <c r="II807" s="53"/>
      <c r="IJ807" s="53"/>
      <c r="IK807" s="53"/>
      <c r="IL807" s="53"/>
      <c r="IM807" s="53"/>
      <c r="IN807" s="53"/>
      <c r="IO807" s="53"/>
      <c r="IP807" s="53"/>
      <c r="IQ807" s="53"/>
      <c r="IR807" s="53"/>
      <c r="IS807" s="53"/>
      <c r="IT807" s="53"/>
      <c r="IU807" s="53"/>
      <c r="IV807" s="53"/>
      <c r="IW807" s="53"/>
      <c r="IX807" s="53"/>
      <c r="IY807" s="53"/>
      <c r="IZ807" s="53"/>
      <c r="JA807" s="53"/>
      <c r="JB807" s="53"/>
      <c r="JC807" s="53"/>
      <c r="JD807" s="53"/>
      <c r="JE807" s="53"/>
      <c r="JF807" s="53"/>
      <c r="JG807" s="53"/>
      <c r="JH807" s="53"/>
      <c r="JI807" s="53"/>
      <c r="JJ807" s="53"/>
      <c r="JK807" s="53"/>
      <c r="JL807" s="53"/>
      <c r="JM807" s="53"/>
      <c r="JN807" s="53"/>
      <c r="JO807" s="53"/>
      <c r="JP807" s="53"/>
      <c r="JQ807" s="53"/>
      <c r="JR807" s="53"/>
      <c r="JS807" s="53"/>
      <c r="JT807" s="53"/>
      <c r="JU807" s="53"/>
      <c r="JV807" s="53"/>
      <c r="JW807" s="53"/>
      <c r="JX807" s="53"/>
      <c r="JY807" s="53"/>
      <c r="JZ807" s="53"/>
      <c r="KA807" s="53"/>
      <c r="KB807" s="53"/>
      <c r="KC807" s="53"/>
      <c r="KD807" s="53"/>
      <c r="KE807" s="53"/>
      <c r="KF807" s="53"/>
      <c r="KG807" s="53"/>
      <c r="KH807" s="53"/>
      <c r="KI807" s="53"/>
      <c r="KJ807" s="53"/>
      <c r="KK807" s="53"/>
      <c r="KL807" s="53"/>
      <c r="KM807" s="53"/>
      <c r="KN807" s="53"/>
      <c r="KO807" s="53"/>
      <c r="KP807" s="53"/>
      <c r="KQ807" s="53"/>
      <c r="KR807" s="53"/>
      <c r="KS807" s="53"/>
      <c r="KT807" s="53"/>
      <c r="KU807" s="53"/>
      <c r="KV807" s="53"/>
      <c r="KW807" s="53"/>
      <c r="KX807" s="53"/>
      <c r="KY807" s="53"/>
      <c r="KZ807" s="53"/>
      <c r="LA807" s="53"/>
      <c r="LB807" s="53"/>
      <c r="LC807" s="53"/>
      <c r="LD807" s="53"/>
      <c r="LE807" s="53"/>
      <c r="LF807" s="53"/>
      <c r="LG807" s="53"/>
      <c r="LH807" s="53"/>
      <c r="LI807" s="53"/>
      <c r="LJ807" s="53"/>
      <c r="LK807" s="53"/>
      <c r="LL807" s="53"/>
      <c r="LM807" s="53"/>
      <c r="LN807" s="53"/>
      <c r="LO807" s="53"/>
      <c r="LP807" s="53"/>
      <c r="LQ807" s="53"/>
      <c r="LR807" s="53"/>
      <c r="LS807" s="53"/>
      <c r="LT807" s="53"/>
      <c r="LU807" s="53"/>
      <c r="LV807" s="53"/>
      <c r="LW807" s="53"/>
      <c r="LX807" s="53"/>
      <c r="LY807" s="53"/>
      <c r="LZ807" s="53"/>
      <c r="MA807" s="53"/>
      <c r="MB807" s="53"/>
      <c r="MC807" s="53"/>
      <c r="MD807" s="53"/>
      <c r="ME807" s="53"/>
      <c r="MF807" s="53"/>
      <c r="MG807" s="53"/>
      <c r="MH807" s="53"/>
      <c r="MI807" s="53"/>
      <c r="MJ807" s="53"/>
      <c r="MK807" s="53"/>
      <c r="ML807" s="53"/>
      <c r="MM807" s="53"/>
      <c r="MN807" s="53"/>
      <c r="MO807" s="53"/>
      <c r="MP807" s="53"/>
      <c r="MQ807" s="53"/>
      <c r="MR807" s="53"/>
      <c r="MS807" s="53"/>
      <c r="MT807" s="53"/>
      <c r="MU807" s="53"/>
      <c r="MV807" s="53"/>
      <c r="MW807" s="53"/>
      <c r="MX807" s="53"/>
      <c r="MY807" s="53"/>
      <c r="MZ807" s="53"/>
      <c r="NA807" s="53"/>
      <c r="NB807" s="53"/>
      <c r="NC807" s="53"/>
      <c r="ND807" s="53"/>
      <c r="NE807" s="53"/>
      <c r="NF807" s="53"/>
      <c r="NG807" s="53"/>
      <c r="NH807" s="53"/>
      <c r="NI807" s="53"/>
      <c r="NJ807" s="53"/>
      <c r="NK807" s="53"/>
      <c r="NL807" s="53"/>
      <c r="NM807" s="53"/>
      <c r="NN807" s="53"/>
      <c r="NO807" s="53"/>
      <c r="NP807" s="53"/>
      <c r="NQ807" s="53"/>
      <c r="NR807" s="53"/>
      <c r="NS807" s="53"/>
      <c r="NT807" s="53"/>
      <c r="NU807" s="53"/>
      <c r="NV807" s="53"/>
      <c r="NW807" s="53"/>
      <c r="NX807" s="53"/>
      <c r="NY807" s="53"/>
      <c r="NZ807" s="53"/>
      <c r="OA807" s="53"/>
      <c r="OB807" s="53"/>
      <c r="OC807" s="53"/>
      <c r="OD807" s="53"/>
      <c r="OE807" s="53"/>
      <c r="OF807" s="53"/>
      <c r="OG807" s="53"/>
      <c r="OH807" s="53"/>
      <c r="OI807" s="53"/>
      <c r="OJ807" s="53"/>
      <c r="OK807" s="53"/>
      <c r="OL807" s="53"/>
      <c r="OM807" s="53"/>
      <c r="ON807" s="53"/>
      <c r="OO807" s="53"/>
      <c r="OP807" s="53"/>
      <c r="OQ807" s="53"/>
      <c r="OR807" s="53"/>
      <c r="OS807" s="53"/>
      <c r="OT807" s="53"/>
      <c r="OU807" s="53"/>
      <c r="OV807" s="53"/>
      <c r="OW807" s="53"/>
      <c r="OX807" s="53"/>
      <c r="OY807" s="53"/>
      <c r="OZ807" s="53"/>
      <c r="PA807" s="53"/>
      <c r="PB807" s="53"/>
      <c r="PC807" s="53"/>
      <c r="PD807" s="53"/>
      <c r="PE807" s="53"/>
      <c r="PF807" s="53"/>
      <c r="PG807" s="53"/>
      <c r="PH807" s="53"/>
      <c r="PI807" s="53"/>
      <c r="PJ807" s="53"/>
      <c r="PK807" s="53"/>
      <c r="PL807" s="53"/>
      <c r="PM807" s="53"/>
      <c r="PN807" s="53"/>
      <c r="PO807" s="53"/>
      <c r="PP807" s="53"/>
      <c r="PQ807" s="53"/>
      <c r="PR807" s="53"/>
      <c r="PS807" s="53"/>
      <c r="PT807" s="53"/>
      <c r="PU807" s="53"/>
      <c r="PV807" s="53"/>
      <c r="PW807" s="53"/>
      <c r="PX807" s="53"/>
      <c r="PY807" s="53"/>
      <c r="PZ807" s="53"/>
      <c r="QA807" s="53"/>
      <c r="QB807" s="53"/>
      <c r="QC807" s="53"/>
      <c r="QD807" s="53"/>
      <c r="QE807" s="53"/>
      <c r="QF807" s="53"/>
      <c r="QG807" s="53"/>
      <c r="QH807" s="53"/>
      <c r="QI807" s="53"/>
      <c r="QJ807" s="53"/>
      <c r="QK807" s="53"/>
      <c r="QL807" s="53"/>
      <c r="QM807" s="53"/>
      <c r="QN807" s="53"/>
      <c r="QO807" s="53"/>
      <c r="QP807" s="53"/>
      <c r="QQ807" s="53"/>
      <c r="QR807" s="53"/>
      <c r="QS807" s="53"/>
      <c r="QT807" s="53"/>
      <c r="QU807" s="53"/>
      <c r="QV807" s="53"/>
      <c r="QW807" s="53"/>
      <c r="QX807" s="53"/>
      <c r="QY807" s="53"/>
      <c r="QZ807" s="53"/>
      <c r="RA807" s="53"/>
      <c r="RB807" s="53"/>
      <c r="RC807" s="53"/>
      <c r="RD807" s="53"/>
      <c r="RE807" s="53"/>
      <c r="RF807" s="53"/>
      <c r="RG807" s="53"/>
      <c r="RH807" s="53"/>
      <c r="RI807" s="53"/>
      <c r="RJ807" s="53"/>
      <c r="RK807" s="53"/>
      <c r="RL807" s="53"/>
      <c r="RM807" s="53"/>
      <c r="RN807" s="53"/>
      <c r="RO807" s="53"/>
      <c r="RP807" s="53"/>
      <c r="RQ807" s="53"/>
      <c r="RR807" s="53"/>
      <c r="RS807" s="53"/>
      <c r="RT807" s="53"/>
      <c r="RU807" s="53"/>
      <c r="RV807" s="53"/>
      <c r="RW807" s="53"/>
      <c r="RX807" s="53"/>
      <c r="RY807" s="53"/>
      <c r="RZ807" s="53"/>
      <c r="SA807" s="53"/>
      <c r="SB807" s="53"/>
      <c r="SC807" s="53"/>
      <c r="SD807" s="53"/>
      <c r="SE807" s="53"/>
      <c r="SF807" s="53"/>
      <c r="SG807" s="53"/>
      <c r="SH807" s="53"/>
      <c r="SI807" s="53"/>
      <c r="SJ807" s="53"/>
      <c r="SK807" s="53"/>
      <c r="SL807" s="53"/>
      <c r="SM807" s="53"/>
      <c r="SN807" s="53"/>
      <c r="SO807" s="53"/>
      <c r="SP807" s="53"/>
      <c r="SQ807" s="53"/>
      <c r="SR807" s="53"/>
      <c r="SS807" s="53"/>
      <c r="ST807" s="53"/>
      <c r="SU807" s="53"/>
      <c r="SV807" s="53"/>
      <c r="SW807" s="53"/>
      <c r="SX807" s="53"/>
      <c r="SY807" s="53"/>
      <c r="SZ807" s="53"/>
      <c r="TA807" s="53"/>
      <c r="TB807" s="53"/>
      <c r="TC807" s="53"/>
      <c r="TD807" s="53"/>
      <c r="TE807" s="53"/>
      <c r="TF807" s="53"/>
      <c r="TG807" s="53"/>
      <c r="TH807" s="53"/>
      <c r="TI807" s="53"/>
      <c r="TJ807" s="53"/>
      <c r="TK807" s="53"/>
      <c r="TL807" s="53"/>
      <c r="TM807" s="53"/>
      <c r="TN807" s="53"/>
      <c r="TO807" s="53"/>
      <c r="TP807" s="53"/>
      <c r="TQ807" s="53"/>
      <c r="TR807" s="53"/>
      <c r="TS807" s="53"/>
      <c r="TT807" s="53"/>
      <c r="TU807" s="53"/>
      <c r="TV807" s="53"/>
      <c r="TW807" s="53"/>
      <c r="TX807" s="53"/>
      <c r="TY807" s="53"/>
      <c r="TZ807" s="53"/>
      <c r="UA807" s="53"/>
      <c r="UB807" s="53"/>
      <c r="UC807" s="53"/>
      <c r="UD807" s="53"/>
      <c r="UE807" s="53"/>
      <c r="UF807" s="53"/>
      <c r="UG807" s="53"/>
    </row>
    <row r="808" spans="12:553" s="19" customFormat="1" ht="15.75" customHeight="1" x14ac:dyDescent="0.2">
      <c r="L808" s="66"/>
      <c r="M808" s="66"/>
      <c r="N808" s="52"/>
      <c r="O808" s="53"/>
      <c r="P808" s="53"/>
      <c r="Q808" s="53"/>
      <c r="R808" s="53"/>
      <c r="S808" s="53"/>
      <c r="T808" s="53"/>
      <c r="U808" s="53"/>
      <c r="V808" s="53"/>
      <c r="W808" s="53"/>
      <c r="X808" s="53"/>
      <c r="Y808" s="53"/>
      <c r="Z808" s="53"/>
      <c r="AA808" s="53"/>
      <c r="AB808" s="53"/>
      <c r="AC808" s="53"/>
      <c r="AD808" s="53"/>
      <c r="AE808" s="53"/>
      <c r="AF808" s="53"/>
      <c r="AG808" s="53"/>
      <c r="AH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c r="BM808" s="53"/>
      <c r="BN808" s="53"/>
      <c r="BO808" s="53"/>
      <c r="BP808" s="53"/>
      <c r="BQ808" s="53"/>
      <c r="BR808" s="53"/>
      <c r="BS808" s="53"/>
      <c r="BT808" s="53"/>
      <c r="BU808" s="53"/>
      <c r="BV808" s="53"/>
      <c r="BW808" s="53"/>
      <c r="BX808" s="53"/>
      <c r="BY808" s="53"/>
      <c r="BZ808" s="53"/>
      <c r="CA808" s="53"/>
      <c r="CB808" s="53"/>
      <c r="CC808" s="53"/>
      <c r="CD808" s="53"/>
      <c r="CE808" s="53"/>
      <c r="CF808" s="53"/>
      <c r="CG808" s="53"/>
      <c r="CH808" s="53"/>
      <c r="CI808" s="53"/>
      <c r="CJ808" s="53"/>
      <c r="CK808" s="53"/>
      <c r="CL808" s="53"/>
      <c r="CM808" s="53"/>
      <c r="CN808" s="53"/>
      <c r="CO808" s="53"/>
      <c r="CP808" s="53"/>
      <c r="CQ808" s="53"/>
      <c r="CR808" s="53"/>
      <c r="CS808" s="53"/>
      <c r="CT808" s="53"/>
      <c r="CU808" s="53"/>
      <c r="CV808" s="53"/>
      <c r="CW808" s="53"/>
      <c r="CX808" s="53"/>
      <c r="CY808" s="53"/>
      <c r="CZ808" s="53"/>
      <c r="DA808" s="53"/>
      <c r="DB808" s="53"/>
      <c r="DC808" s="53"/>
      <c r="DD808" s="53"/>
      <c r="DE808" s="53"/>
      <c r="DF808" s="53"/>
      <c r="DG808" s="53"/>
      <c r="DH808" s="53"/>
      <c r="DI808" s="53"/>
      <c r="DJ808" s="53"/>
      <c r="DK808" s="53"/>
      <c r="DL808" s="53"/>
      <c r="DM808" s="53"/>
      <c r="DN808" s="53"/>
      <c r="DO808" s="53"/>
      <c r="DP808" s="53"/>
      <c r="DQ808" s="53"/>
      <c r="DR808" s="53"/>
      <c r="DS808" s="53"/>
      <c r="DT808" s="53"/>
      <c r="DU808" s="53"/>
      <c r="DV808" s="53"/>
      <c r="DW808" s="53"/>
      <c r="DX808" s="53"/>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3"/>
      <c r="FK808" s="53"/>
      <c r="FL808" s="53"/>
      <c r="FM808" s="53"/>
      <c r="FN808" s="53"/>
      <c r="FO808" s="53"/>
      <c r="FP808" s="53"/>
      <c r="FQ808" s="53"/>
      <c r="FR808" s="53"/>
      <c r="FS808" s="53"/>
      <c r="FT808" s="53"/>
      <c r="FU808" s="53"/>
      <c r="FV808" s="53"/>
      <c r="FW808" s="53"/>
      <c r="FX808" s="53"/>
      <c r="FY808" s="53"/>
      <c r="FZ808" s="53"/>
      <c r="GA808" s="53"/>
      <c r="GB808" s="53"/>
      <c r="GC808" s="53"/>
      <c r="GD808" s="53"/>
      <c r="GE808" s="53"/>
      <c r="GF808" s="53"/>
      <c r="GG808" s="53"/>
      <c r="GH808" s="53"/>
      <c r="GI808" s="53"/>
      <c r="GJ808" s="53"/>
      <c r="GK808" s="53"/>
      <c r="GL808" s="53"/>
      <c r="GM808" s="53"/>
      <c r="GN808" s="53"/>
      <c r="GO808" s="53"/>
      <c r="GP808" s="53"/>
      <c r="GQ808" s="53"/>
      <c r="GR808" s="53"/>
      <c r="GS808" s="53"/>
      <c r="GT808" s="53"/>
      <c r="GU808" s="53"/>
      <c r="GV808" s="53"/>
      <c r="GW808" s="53"/>
      <c r="GX808" s="53"/>
      <c r="GY808" s="53"/>
      <c r="GZ808" s="53"/>
      <c r="HA808" s="53"/>
      <c r="HB808" s="53"/>
      <c r="HC808" s="53"/>
      <c r="HD808" s="53"/>
      <c r="HE808" s="53"/>
      <c r="HF808" s="53"/>
      <c r="HG808" s="53"/>
      <c r="HH808" s="53"/>
      <c r="HI808" s="53"/>
      <c r="HJ808" s="53"/>
      <c r="HK808" s="53"/>
      <c r="HL808" s="53"/>
      <c r="HM808" s="53"/>
      <c r="HN808" s="53"/>
      <c r="HO808" s="53"/>
      <c r="HP808" s="53"/>
      <c r="HQ808" s="53"/>
      <c r="HR808" s="53"/>
      <c r="HS808" s="53"/>
      <c r="HT808" s="53"/>
      <c r="HU808" s="53"/>
      <c r="HV808" s="53"/>
      <c r="HW808" s="53"/>
      <c r="HX808" s="53"/>
      <c r="HY808" s="53"/>
      <c r="HZ808" s="53"/>
      <c r="IA808" s="53"/>
      <c r="IB808" s="53"/>
      <c r="IC808" s="53"/>
      <c r="ID808" s="53"/>
      <c r="IE808" s="53"/>
      <c r="IF808" s="53"/>
      <c r="IG808" s="53"/>
      <c r="IH808" s="53"/>
      <c r="II808" s="53"/>
      <c r="IJ808" s="53"/>
      <c r="IK808" s="53"/>
      <c r="IL808" s="53"/>
      <c r="IM808" s="53"/>
      <c r="IN808" s="53"/>
      <c r="IO808" s="53"/>
      <c r="IP808" s="53"/>
      <c r="IQ808" s="53"/>
      <c r="IR808" s="53"/>
      <c r="IS808" s="53"/>
      <c r="IT808" s="53"/>
      <c r="IU808" s="53"/>
      <c r="IV808" s="53"/>
      <c r="IW808" s="53"/>
      <c r="IX808" s="53"/>
      <c r="IY808" s="53"/>
      <c r="IZ808" s="53"/>
      <c r="JA808" s="53"/>
      <c r="JB808" s="53"/>
      <c r="JC808" s="53"/>
      <c r="JD808" s="53"/>
      <c r="JE808" s="53"/>
      <c r="JF808" s="53"/>
      <c r="JG808" s="53"/>
      <c r="JH808" s="53"/>
      <c r="JI808" s="53"/>
      <c r="JJ808" s="53"/>
      <c r="JK808" s="53"/>
      <c r="JL808" s="53"/>
      <c r="JM808" s="53"/>
      <c r="JN808" s="53"/>
      <c r="JO808" s="53"/>
      <c r="JP808" s="53"/>
      <c r="JQ808" s="53"/>
      <c r="JR808" s="53"/>
      <c r="JS808" s="53"/>
      <c r="JT808" s="53"/>
      <c r="JU808" s="53"/>
      <c r="JV808" s="53"/>
      <c r="JW808" s="53"/>
      <c r="JX808" s="53"/>
      <c r="JY808" s="53"/>
      <c r="JZ808" s="53"/>
      <c r="KA808" s="53"/>
      <c r="KB808" s="53"/>
      <c r="KC808" s="53"/>
      <c r="KD808" s="53"/>
      <c r="KE808" s="53"/>
      <c r="KF808" s="53"/>
      <c r="KG808" s="53"/>
      <c r="KH808" s="53"/>
      <c r="KI808" s="53"/>
      <c r="KJ808" s="53"/>
      <c r="KK808" s="53"/>
      <c r="KL808" s="53"/>
      <c r="KM808" s="53"/>
      <c r="KN808" s="53"/>
      <c r="KO808" s="53"/>
      <c r="KP808" s="53"/>
      <c r="KQ808" s="53"/>
      <c r="KR808" s="53"/>
      <c r="KS808" s="53"/>
      <c r="KT808" s="53"/>
      <c r="KU808" s="53"/>
      <c r="KV808" s="53"/>
      <c r="KW808" s="53"/>
      <c r="KX808" s="53"/>
      <c r="KY808" s="53"/>
      <c r="KZ808" s="53"/>
      <c r="LA808" s="53"/>
      <c r="LB808" s="53"/>
      <c r="LC808" s="53"/>
      <c r="LD808" s="53"/>
      <c r="LE808" s="53"/>
      <c r="LF808" s="53"/>
      <c r="LG808" s="53"/>
      <c r="LH808" s="53"/>
      <c r="LI808" s="53"/>
      <c r="LJ808" s="53"/>
      <c r="LK808" s="53"/>
      <c r="LL808" s="53"/>
      <c r="LM808" s="53"/>
      <c r="LN808" s="53"/>
      <c r="LO808" s="53"/>
      <c r="LP808" s="53"/>
      <c r="LQ808" s="53"/>
      <c r="LR808" s="53"/>
      <c r="LS808" s="53"/>
      <c r="LT808" s="53"/>
      <c r="LU808" s="53"/>
      <c r="LV808" s="53"/>
      <c r="LW808" s="53"/>
      <c r="LX808" s="53"/>
      <c r="LY808" s="53"/>
      <c r="LZ808" s="53"/>
      <c r="MA808" s="53"/>
      <c r="MB808" s="53"/>
      <c r="MC808" s="53"/>
      <c r="MD808" s="53"/>
      <c r="ME808" s="53"/>
      <c r="MF808" s="53"/>
      <c r="MG808" s="53"/>
      <c r="MH808" s="53"/>
      <c r="MI808" s="53"/>
      <c r="MJ808" s="53"/>
      <c r="MK808" s="53"/>
      <c r="ML808" s="53"/>
      <c r="MM808" s="53"/>
      <c r="MN808" s="53"/>
      <c r="MO808" s="53"/>
      <c r="MP808" s="53"/>
      <c r="MQ808" s="53"/>
      <c r="MR808" s="53"/>
      <c r="MS808" s="53"/>
      <c r="MT808" s="53"/>
      <c r="MU808" s="53"/>
      <c r="MV808" s="53"/>
      <c r="MW808" s="53"/>
      <c r="MX808" s="53"/>
      <c r="MY808" s="53"/>
      <c r="MZ808" s="53"/>
      <c r="NA808" s="53"/>
      <c r="NB808" s="53"/>
      <c r="NC808" s="53"/>
      <c r="ND808" s="53"/>
      <c r="NE808" s="53"/>
      <c r="NF808" s="53"/>
      <c r="NG808" s="53"/>
      <c r="NH808" s="53"/>
      <c r="NI808" s="53"/>
      <c r="NJ808" s="53"/>
      <c r="NK808" s="53"/>
      <c r="NL808" s="53"/>
      <c r="NM808" s="53"/>
      <c r="NN808" s="53"/>
      <c r="NO808" s="53"/>
      <c r="NP808" s="53"/>
      <c r="NQ808" s="53"/>
      <c r="NR808" s="53"/>
      <c r="NS808" s="53"/>
      <c r="NT808" s="53"/>
      <c r="NU808" s="53"/>
      <c r="NV808" s="53"/>
      <c r="NW808" s="53"/>
      <c r="NX808" s="53"/>
      <c r="NY808" s="53"/>
      <c r="NZ808" s="53"/>
      <c r="OA808" s="53"/>
      <c r="OB808" s="53"/>
      <c r="OC808" s="53"/>
      <c r="OD808" s="53"/>
      <c r="OE808" s="53"/>
      <c r="OF808" s="53"/>
      <c r="OG808" s="53"/>
      <c r="OH808" s="53"/>
      <c r="OI808" s="53"/>
      <c r="OJ808" s="53"/>
      <c r="OK808" s="53"/>
      <c r="OL808" s="53"/>
      <c r="OM808" s="53"/>
      <c r="ON808" s="53"/>
      <c r="OO808" s="53"/>
      <c r="OP808" s="53"/>
      <c r="OQ808" s="53"/>
      <c r="OR808" s="53"/>
      <c r="OS808" s="53"/>
      <c r="OT808" s="53"/>
      <c r="OU808" s="53"/>
      <c r="OV808" s="53"/>
      <c r="OW808" s="53"/>
      <c r="OX808" s="53"/>
      <c r="OY808" s="53"/>
      <c r="OZ808" s="53"/>
      <c r="PA808" s="53"/>
      <c r="PB808" s="53"/>
      <c r="PC808" s="53"/>
      <c r="PD808" s="53"/>
      <c r="PE808" s="53"/>
      <c r="PF808" s="53"/>
      <c r="PG808" s="53"/>
      <c r="PH808" s="53"/>
      <c r="PI808" s="53"/>
      <c r="PJ808" s="53"/>
      <c r="PK808" s="53"/>
      <c r="PL808" s="53"/>
      <c r="PM808" s="53"/>
      <c r="PN808" s="53"/>
      <c r="PO808" s="53"/>
      <c r="PP808" s="53"/>
      <c r="PQ808" s="53"/>
      <c r="PR808" s="53"/>
      <c r="PS808" s="53"/>
      <c r="PT808" s="53"/>
      <c r="PU808" s="53"/>
      <c r="PV808" s="53"/>
      <c r="PW808" s="53"/>
      <c r="PX808" s="53"/>
      <c r="PY808" s="53"/>
      <c r="PZ808" s="53"/>
      <c r="QA808" s="53"/>
      <c r="QB808" s="53"/>
      <c r="QC808" s="53"/>
      <c r="QD808" s="53"/>
      <c r="QE808" s="53"/>
      <c r="QF808" s="53"/>
      <c r="QG808" s="53"/>
      <c r="QH808" s="53"/>
      <c r="QI808" s="53"/>
      <c r="QJ808" s="53"/>
      <c r="QK808" s="53"/>
      <c r="QL808" s="53"/>
      <c r="QM808" s="53"/>
      <c r="QN808" s="53"/>
      <c r="QO808" s="53"/>
      <c r="QP808" s="53"/>
      <c r="QQ808" s="53"/>
      <c r="QR808" s="53"/>
      <c r="QS808" s="53"/>
      <c r="QT808" s="53"/>
      <c r="QU808" s="53"/>
      <c r="QV808" s="53"/>
      <c r="QW808" s="53"/>
      <c r="QX808" s="53"/>
      <c r="QY808" s="53"/>
      <c r="QZ808" s="53"/>
      <c r="RA808" s="53"/>
      <c r="RB808" s="53"/>
      <c r="RC808" s="53"/>
      <c r="RD808" s="53"/>
      <c r="RE808" s="53"/>
      <c r="RF808" s="53"/>
      <c r="RG808" s="53"/>
      <c r="RH808" s="53"/>
      <c r="RI808" s="53"/>
      <c r="RJ808" s="53"/>
      <c r="RK808" s="53"/>
      <c r="RL808" s="53"/>
      <c r="RM808" s="53"/>
      <c r="RN808" s="53"/>
      <c r="RO808" s="53"/>
      <c r="RP808" s="53"/>
      <c r="RQ808" s="53"/>
      <c r="RR808" s="53"/>
      <c r="RS808" s="53"/>
      <c r="RT808" s="53"/>
      <c r="RU808" s="53"/>
      <c r="RV808" s="53"/>
      <c r="RW808" s="53"/>
      <c r="RX808" s="53"/>
      <c r="RY808" s="53"/>
      <c r="RZ808" s="53"/>
      <c r="SA808" s="53"/>
      <c r="SB808" s="53"/>
      <c r="SC808" s="53"/>
      <c r="SD808" s="53"/>
      <c r="SE808" s="53"/>
      <c r="SF808" s="53"/>
      <c r="SG808" s="53"/>
      <c r="SH808" s="53"/>
      <c r="SI808" s="53"/>
      <c r="SJ808" s="53"/>
      <c r="SK808" s="53"/>
      <c r="SL808" s="53"/>
      <c r="SM808" s="53"/>
      <c r="SN808" s="53"/>
      <c r="SO808" s="53"/>
      <c r="SP808" s="53"/>
      <c r="SQ808" s="53"/>
      <c r="SR808" s="53"/>
      <c r="SS808" s="53"/>
      <c r="ST808" s="53"/>
      <c r="SU808" s="53"/>
      <c r="SV808" s="53"/>
      <c r="SW808" s="53"/>
      <c r="SX808" s="53"/>
      <c r="SY808" s="53"/>
      <c r="SZ808" s="53"/>
      <c r="TA808" s="53"/>
      <c r="TB808" s="53"/>
      <c r="TC808" s="53"/>
      <c r="TD808" s="53"/>
      <c r="TE808" s="53"/>
      <c r="TF808" s="53"/>
      <c r="TG808" s="53"/>
      <c r="TH808" s="53"/>
      <c r="TI808" s="53"/>
      <c r="TJ808" s="53"/>
      <c r="TK808" s="53"/>
      <c r="TL808" s="53"/>
      <c r="TM808" s="53"/>
      <c r="TN808" s="53"/>
      <c r="TO808" s="53"/>
      <c r="TP808" s="53"/>
      <c r="TQ808" s="53"/>
      <c r="TR808" s="53"/>
      <c r="TS808" s="53"/>
      <c r="TT808" s="53"/>
      <c r="TU808" s="53"/>
      <c r="TV808" s="53"/>
      <c r="TW808" s="53"/>
      <c r="TX808" s="53"/>
      <c r="TY808" s="53"/>
      <c r="TZ808" s="53"/>
      <c r="UA808" s="53"/>
      <c r="UB808" s="53"/>
      <c r="UC808" s="53"/>
      <c r="UD808" s="53"/>
      <c r="UE808" s="53"/>
      <c r="UF808" s="53"/>
      <c r="UG808" s="53"/>
    </row>
    <row r="809" spans="12:553" s="19" customFormat="1" ht="15.75" customHeight="1" x14ac:dyDescent="0.2">
      <c r="L809" s="66"/>
      <c r="M809" s="66"/>
      <c r="N809" s="52"/>
      <c r="O809" s="53"/>
      <c r="P809" s="53"/>
      <c r="Q809" s="53"/>
      <c r="R809" s="53"/>
      <c r="S809" s="53"/>
      <c r="T809" s="53"/>
      <c r="U809" s="53"/>
      <c r="V809" s="53"/>
      <c r="W809" s="53"/>
      <c r="X809" s="53"/>
      <c r="Y809" s="53"/>
      <c r="Z809" s="53"/>
      <c r="AA809" s="53"/>
      <c r="AB809" s="53"/>
      <c r="AC809" s="53"/>
      <c r="AD809" s="53"/>
      <c r="AE809" s="53"/>
      <c r="AF809" s="53"/>
      <c r="AG809" s="53"/>
      <c r="AH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c r="BM809" s="53"/>
      <c r="BN809" s="53"/>
      <c r="BO809" s="53"/>
      <c r="BP809" s="53"/>
      <c r="BQ809" s="53"/>
      <c r="BR809" s="53"/>
      <c r="BS809" s="53"/>
      <c r="BT809" s="53"/>
      <c r="BU809" s="53"/>
      <c r="BV809" s="53"/>
      <c r="BW809" s="53"/>
      <c r="BX809" s="53"/>
      <c r="BY809" s="53"/>
      <c r="BZ809" s="53"/>
      <c r="CA809" s="53"/>
      <c r="CB809" s="53"/>
      <c r="CC809" s="53"/>
      <c r="CD809" s="53"/>
      <c r="CE809" s="53"/>
      <c r="CF809" s="53"/>
      <c r="CG809" s="53"/>
      <c r="CH809" s="53"/>
      <c r="CI809" s="53"/>
      <c r="CJ809" s="53"/>
      <c r="CK809" s="53"/>
      <c r="CL809" s="53"/>
      <c r="CM809" s="53"/>
      <c r="CN809" s="53"/>
      <c r="CO809" s="53"/>
      <c r="CP809" s="53"/>
      <c r="CQ809" s="53"/>
      <c r="CR809" s="53"/>
      <c r="CS809" s="53"/>
      <c r="CT809" s="53"/>
      <c r="CU809" s="53"/>
      <c r="CV809" s="53"/>
      <c r="CW809" s="53"/>
      <c r="CX809" s="53"/>
      <c r="CY809" s="53"/>
      <c r="CZ809" s="53"/>
      <c r="DA809" s="53"/>
      <c r="DB809" s="53"/>
      <c r="DC809" s="53"/>
      <c r="DD809" s="53"/>
      <c r="DE809" s="53"/>
      <c r="DF809" s="53"/>
      <c r="DG809" s="53"/>
      <c r="DH809" s="53"/>
      <c r="DI809" s="53"/>
      <c r="DJ809" s="53"/>
      <c r="DK809" s="53"/>
      <c r="DL809" s="53"/>
      <c r="DM809" s="53"/>
      <c r="DN809" s="53"/>
      <c r="DO809" s="53"/>
      <c r="DP809" s="53"/>
      <c r="DQ809" s="53"/>
      <c r="DR809" s="53"/>
      <c r="DS809" s="53"/>
      <c r="DT809" s="53"/>
      <c r="DU809" s="53"/>
      <c r="DV809" s="53"/>
      <c r="DW809" s="53"/>
      <c r="DX809" s="53"/>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3"/>
      <c r="FK809" s="53"/>
      <c r="FL809" s="53"/>
      <c r="FM809" s="53"/>
      <c r="FN809" s="53"/>
      <c r="FO809" s="53"/>
      <c r="FP809" s="53"/>
      <c r="FQ809" s="53"/>
      <c r="FR809" s="53"/>
      <c r="FS809" s="53"/>
      <c r="FT809" s="53"/>
      <c r="FU809" s="53"/>
      <c r="FV809" s="53"/>
      <c r="FW809" s="53"/>
      <c r="FX809" s="53"/>
      <c r="FY809" s="53"/>
      <c r="FZ809" s="53"/>
      <c r="GA809" s="53"/>
      <c r="GB809" s="53"/>
      <c r="GC809" s="53"/>
      <c r="GD809" s="53"/>
      <c r="GE809" s="53"/>
      <c r="GF809" s="53"/>
      <c r="GG809" s="53"/>
      <c r="GH809" s="53"/>
      <c r="GI809" s="53"/>
      <c r="GJ809" s="53"/>
      <c r="GK809" s="53"/>
      <c r="GL809" s="53"/>
      <c r="GM809" s="53"/>
      <c r="GN809" s="53"/>
      <c r="GO809" s="53"/>
      <c r="GP809" s="53"/>
      <c r="GQ809" s="53"/>
      <c r="GR809" s="53"/>
      <c r="GS809" s="53"/>
      <c r="GT809" s="53"/>
      <c r="GU809" s="53"/>
      <c r="GV809" s="53"/>
      <c r="GW809" s="53"/>
      <c r="GX809" s="53"/>
      <c r="GY809" s="53"/>
      <c r="GZ809" s="53"/>
      <c r="HA809" s="53"/>
      <c r="HB809" s="53"/>
      <c r="HC809" s="53"/>
      <c r="HD809" s="53"/>
      <c r="HE809" s="53"/>
      <c r="HF809" s="53"/>
      <c r="HG809" s="53"/>
      <c r="HH809" s="53"/>
      <c r="HI809" s="53"/>
      <c r="HJ809" s="53"/>
      <c r="HK809" s="53"/>
      <c r="HL809" s="53"/>
      <c r="HM809" s="53"/>
      <c r="HN809" s="53"/>
      <c r="HO809" s="53"/>
      <c r="HP809" s="53"/>
      <c r="HQ809" s="53"/>
      <c r="HR809" s="53"/>
      <c r="HS809" s="53"/>
      <c r="HT809" s="53"/>
      <c r="HU809" s="53"/>
      <c r="HV809" s="53"/>
      <c r="HW809" s="53"/>
      <c r="HX809" s="53"/>
      <c r="HY809" s="53"/>
      <c r="HZ809" s="53"/>
      <c r="IA809" s="53"/>
      <c r="IB809" s="53"/>
      <c r="IC809" s="53"/>
      <c r="ID809" s="53"/>
      <c r="IE809" s="53"/>
      <c r="IF809" s="53"/>
      <c r="IG809" s="53"/>
      <c r="IH809" s="53"/>
      <c r="II809" s="53"/>
      <c r="IJ809" s="53"/>
      <c r="IK809" s="53"/>
      <c r="IL809" s="53"/>
      <c r="IM809" s="53"/>
      <c r="IN809" s="53"/>
      <c r="IO809" s="53"/>
      <c r="IP809" s="53"/>
      <c r="IQ809" s="53"/>
      <c r="IR809" s="53"/>
      <c r="IS809" s="53"/>
      <c r="IT809" s="53"/>
      <c r="IU809" s="53"/>
      <c r="IV809" s="53"/>
      <c r="IW809" s="53"/>
      <c r="IX809" s="53"/>
      <c r="IY809" s="53"/>
      <c r="IZ809" s="53"/>
      <c r="JA809" s="53"/>
      <c r="JB809" s="53"/>
      <c r="JC809" s="53"/>
      <c r="JD809" s="53"/>
      <c r="JE809" s="53"/>
      <c r="JF809" s="53"/>
      <c r="JG809" s="53"/>
      <c r="JH809" s="53"/>
      <c r="JI809" s="53"/>
      <c r="JJ809" s="53"/>
      <c r="JK809" s="53"/>
      <c r="JL809" s="53"/>
      <c r="JM809" s="53"/>
      <c r="JN809" s="53"/>
      <c r="JO809" s="53"/>
      <c r="JP809" s="53"/>
      <c r="JQ809" s="53"/>
      <c r="JR809" s="53"/>
      <c r="JS809" s="53"/>
      <c r="JT809" s="53"/>
      <c r="JU809" s="53"/>
      <c r="JV809" s="53"/>
      <c r="JW809" s="53"/>
      <c r="JX809" s="53"/>
      <c r="JY809" s="53"/>
      <c r="JZ809" s="53"/>
      <c r="KA809" s="53"/>
      <c r="KB809" s="53"/>
      <c r="KC809" s="53"/>
      <c r="KD809" s="53"/>
      <c r="KE809" s="53"/>
      <c r="KF809" s="53"/>
      <c r="KG809" s="53"/>
      <c r="KH809" s="53"/>
      <c r="KI809" s="53"/>
      <c r="KJ809" s="53"/>
      <c r="KK809" s="53"/>
      <c r="KL809" s="53"/>
      <c r="KM809" s="53"/>
      <c r="KN809" s="53"/>
      <c r="KO809" s="53"/>
      <c r="KP809" s="53"/>
      <c r="KQ809" s="53"/>
      <c r="KR809" s="53"/>
      <c r="KS809" s="53"/>
      <c r="KT809" s="53"/>
      <c r="KU809" s="53"/>
      <c r="KV809" s="53"/>
      <c r="KW809" s="53"/>
      <c r="KX809" s="53"/>
      <c r="KY809" s="53"/>
      <c r="KZ809" s="53"/>
      <c r="LA809" s="53"/>
      <c r="LB809" s="53"/>
      <c r="LC809" s="53"/>
      <c r="LD809" s="53"/>
      <c r="LE809" s="53"/>
      <c r="LF809" s="53"/>
      <c r="LG809" s="53"/>
      <c r="LH809" s="53"/>
      <c r="LI809" s="53"/>
      <c r="LJ809" s="53"/>
      <c r="LK809" s="53"/>
      <c r="LL809" s="53"/>
      <c r="LM809" s="53"/>
      <c r="LN809" s="53"/>
      <c r="LO809" s="53"/>
      <c r="LP809" s="53"/>
      <c r="LQ809" s="53"/>
      <c r="LR809" s="53"/>
      <c r="LS809" s="53"/>
      <c r="LT809" s="53"/>
      <c r="LU809" s="53"/>
      <c r="LV809" s="53"/>
      <c r="LW809" s="53"/>
      <c r="LX809" s="53"/>
      <c r="LY809" s="53"/>
      <c r="LZ809" s="53"/>
      <c r="MA809" s="53"/>
      <c r="MB809" s="53"/>
      <c r="MC809" s="53"/>
      <c r="MD809" s="53"/>
      <c r="ME809" s="53"/>
      <c r="MF809" s="53"/>
      <c r="MG809" s="53"/>
      <c r="MH809" s="53"/>
      <c r="MI809" s="53"/>
      <c r="MJ809" s="53"/>
      <c r="MK809" s="53"/>
      <c r="ML809" s="53"/>
      <c r="MM809" s="53"/>
      <c r="MN809" s="53"/>
      <c r="MO809" s="53"/>
      <c r="MP809" s="53"/>
      <c r="MQ809" s="53"/>
      <c r="MR809" s="53"/>
      <c r="MS809" s="53"/>
      <c r="MT809" s="53"/>
      <c r="MU809" s="53"/>
      <c r="MV809" s="53"/>
      <c r="MW809" s="53"/>
      <c r="MX809" s="53"/>
      <c r="MY809" s="53"/>
      <c r="MZ809" s="53"/>
      <c r="NA809" s="53"/>
      <c r="NB809" s="53"/>
      <c r="NC809" s="53"/>
      <c r="ND809" s="53"/>
      <c r="NE809" s="53"/>
      <c r="NF809" s="53"/>
      <c r="NG809" s="53"/>
      <c r="NH809" s="53"/>
      <c r="NI809" s="53"/>
      <c r="NJ809" s="53"/>
      <c r="NK809" s="53"/>
      <c r="NL809" s="53"/>
      <c r="NM809" s="53"/>
      <c r="NN809" s="53"/>
      <c r="NO809" s="53"/>
      <c r="NP809" s="53"/>
      <c r="NQ809" s="53"/>
      <c r="NR809" s="53"/>
      <c r="NS809" s="53"/>
      <c r="NT809" s="53"/>
      <c r="NU809" s="53"/>
      <c r="NV809" s="53"/>
      <c r="NW809" s="53"/>
      <c r="NX809" s="53"/>
      <c r="NY809" s="53"/>
      <c r="NZ809" s="53"/>
      <c r="OA809" s="53"/>
      <c r="OB809" s="53"/>
      <c r="OC809" s="53"/>
      <c r="OD809" s="53"/>
      <c r="OE809" s="53"/>
      <c r="OF809" s="53"/>
      <c r="OG809" s="53"/>
      <c r="OH809" s="53"/>
      <c r="OI809" s="53"/>
      <c r="OJ809" s="53"/>
      <c r="OK809" s="53"/>
      <c r="OL809" s="53"/>
      <c r="OM809" s="53"/>
      <c r="ON809" s="53"/>
      <c r="OO809" s="53"/>
      <c r="OP809" s="53"/>
      <c r="OQ809" s="53"/>
      <c r="OR809" s="53"/>
      <c r="OS809" s="53"/>
      <c r="OT809" s="53"/>
      <c r="OU809" s="53"/>
      <c r="OV809" s="53"/>
      <c r="OW809" s="53"/>
      <c r="OX809" s="53"/>
      <c r="OY809" s="53"/>
      <c r="OZ809" s="53"/>
      <c r="PA809" s="53"/>
      <c r="PB809" s="53"/>
      <c r="PC809" s="53"/>
      <c r="PD809" s="53"/>
      <c r="PE809" s="53"/>
      <c r="PF809" s="53"/>
      <c r="PG809" s="53"/>
      <c r="PH809" s="53"/>
      <c r="PI809" s="53"/>
      <c r="PJ809" s="53"/>
      <c r="PK809" s="53"/>
      <c r="PL809" s="53"/>
      <c r="PM809" s="53"/>
      <c r="PN809" s="53"/>
      <c r="PO809" s="53"/>
      <c r="PP809" s="53"/>
      <c r="PQ809" s="53"/>
      <c r="PR809" s="53"/>
      <c r="PS809" s="53"/>
      <c r="PT809" s="53"/>
      <c r="PU809" s="53"/>
      <c r="PV809" s="53"/>
      <c r="PW809" s="53"/>
      <c r="PX809" s="53"/>
      <c r="PY809" s="53"/>
      <c r="PZ809" s="53"/>
      <c r="QA809" s="53"/>
      <c r="QB809" s="53"/>
      <c r="QC809" s="53"/>
      <c r="QD809" s="53"/>
      <c r="QE809" s="53"/>
      <c r="QF809" s="53"/>
      <c r="QG809" s="53"/>
      <c r="QH809" s="53"/>
      <c r="QI809" s="53"/>
      <c r="QJ809" s="53"/>
      <c r="QK809" s="53"/>
      <c r="QL809" s="53"/>
      <c r="QM809" s="53"/>
      <c r="QN809" s="53"/>
      <c r="QO809" s="53"/>
      <c r="QP809" s="53"/>
      <c r="QQ809" s="53"/>
      <c r="QR809" s="53"/>
      <c r="QS809" s="53"/>
      <c r="QT809" s="53"/>
      <c r="QU809" s="53"/>
      <c r="QV809" s="53"/>
      <c r="QW809" s="53"/>
      <c r="QX809" s="53"/>
      <c r="QY809" s="53"/>
      <c r="QZ809" s="53"/>
      <c r="RA809" s="53"/>
      <c r="RB809" s="53"/>
      <c r="RC809" s="53"/>
      <c r="RD809" s="53"/>
      <c r="RE809" s="53"/>
      <c r="RF809" s="53"/>
      <c r="RG809" s="53"/>
      <c r="RH809" s="53"/>
      <c r="RI809" s="53"/>
      <c r="RJ809" s="53"/>
      <c r="RK809" s="53"/>
      <c r="RL809" s="53"/>
      <c r="RM809" s="53"/>
      <c r="RN809" s="53"/>
      <c r="RO809" s="53"/>
      <c r="RP809" s="53"/>
      <c r="RQ809" s="53"/>
      <c r="RR809" s="53"/>
      <c r="RS809" s="53"/>
      <c r="RT809" s="53"/>
      <c r="RU809" s="53"/>
      <c r="RV809" s="53"/>
      <c r="RW809" s="53"/>
      <c r="RX809" s="53"/>
      <c r="RY809" s="53"/>
      <c r="RZ809" s="53"/>
      <c r="SA809" s="53"/>
      <c r="SB809" s="53"/>
      <c r="SC809" s="53"/>
      <c r="SD809" s="53"/>
      <c r="SE809" s="53"/>
      <c r="SF809" s="53"/>
      <c r="SG809" s="53"/>
      <c r="SH809" s="53"/>
      <c r="SI809" s="53"/>
      <c r="SJ809" s="53"/>
      <c r="SK809" s="53"/>
      <c r="SL809" s="53"/>
      <c r="SM809" s="53"/>
      <c r="SN809" s="53"/>
      <c r="SO809" s="53"/>
      <c r="SP809" s="53"/>
      <c r="SQ809" s="53"/>
      <c r="SR809" s="53"/>
      <c r="SS809" s="53"/>
      <c r="ST809" s="53"/>
      <c r="SU809" s="53"/>
      <c r="SV809" s="53"/>
      <c r="SW809" s="53"/>
      <c r="SX809" s="53"/>
      <c r="SY809" s="53"/>
      <c r="SZ809" s="53"/>
      <c r="TA809" s="53"/>
      <c r="TB809" s="53"/>
      <c r="TC809" s="53"/>
      <c r="TD809" s="53"/>
      <c r="TE809" s="53"/>
      <c r="TF809" s="53"/>
      <c r="TG809" s="53"/>
      <c r="TH809" s="53"/>
      <c r="TI809" s="53"/>
      <c r="TJ809" s="53"/>
      <c r="TK809" s="53"/>
      <c r="TL809" s="53"/>
      <c r="TM809" s="53"/>
      <c r="TN809" s="53"/>
      <c r="TO809" s="53"/>
      <c r="TP809" s="53"/>
      <c r="TQ809" s="53"/>
      <c r="TR809" s="53"/>
      <c r="TS809" s="53"/>
      <c r="TT809" s="53"/>
      <c r="TU809" s="53"/>
      <c r="TV809" s="53"/>
      <c r="TW809" s="53"/>
      <c r="TX809" s="53"/>
      <c r="TY809" s="53"/>
      <c r="TZ809" s="53"/>
      <c r="UA809" s="53"/>
      <c r="UB809" s="53"/>
      <c r="UC809" s="53"/>
      <c r="UD809" s="53"/>
      <c r="UE809" s="53"/>
      <c r="UF809" s="53"/>
      <c r="UG809" s="53"/>
    </row>
    <row r="810" spans="12:553" s="19" customFormat="1" ht="15.75" customHeight="1" x14ac:dyDescent="0.2">
      <c r="L810" s="66"/>
      <c r="M810" s="66"/>
      <c r="N810" s="52"/>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c r="DB810" s="53"/>
      <c r="DC810" s="53"/>
      <c r="DD810" s="53"/>
      <c r="DE810" s="53"/>
      <c r="DF810" s="53"/>
      <c r="DG810" s="53"/>
      <c r="DH810" s="53"/>
      <c r="DI810" s="53"/>
      <c r="DJ810" s="53"/>
      <c r="DK810" s="53"/>
      <c r="DL810" s="53"/>
      <c r="DM810" s="53"/>
      <c r="DN810" s="53"/>
      <c r="DO810" s="53"/>
      <c r="DP810" s="53"/>
      <c r="DQ810" s="53"/>
      <c r="DR810" s="53"/>
      <c r="DS810" s="53"/>
      <c r="DT810" s="53"/>
      <c r="DU810" s="53"/>
      <c r="DV810" s="53"/>
      <c r="DW810" s="53"/>
      <c r="DX810" s="53"/>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3"/>
      <c r="FK810" s="53"/>
      <c r="FL810" s="53"/>
      <c r="FM810" s="53"/>
      <c r="FN810" s="53"/>
      <c r="FO810" s="53"/>
      <c r="FP810" s="53"/>
      <c r="FQ810" s="53"/>
      <c r="FR810" s="53"/>
      <c r="FS810" s="53"/>
      <c r="FT810" s="53"/>
      <c r="FU810" s="53"/>
      <c r="FV810" s="53"/>
      <c r="FW810" s="53"/>
      <c r="FX810" s="53"/>
      <c r="FY810" s="53"/>
      <c r="FZ810" s="53"/>
      <c r="GA810" s="53"/>
      <c r="GB810" s="53"/>
      <c r="GC810" s="53"/>
      <c r="GD810" s="53"/>
      <c r="GE810" s="53"/>
      <c r="GF810" s="53"/>
      <c r="GG810" s="53"/>
      <c r="GH810" s="53"/>
      <c r="GI810" s="53"/>
      <c r="GJ810" s="53"/>
      <c r="GK810" s="53"/>
      <c r="GL810" s="53"/>
      <c r="GM810" s="53"/>
      <c r="GN810" s="53"/>
      <c r="GO810" s="53"/>
      <c r="GP810" s="53"/>
      <c r="GQ810" s="53"/>
      <c r="GR810" s="53"/>
      <c r="GS810" s="53"/>
      <c r="GT810" s="53"/>
      <c r="GU810" s="53"/>
      <c r="GV810" s="53"/>
      <c r="GW810" s="53"/>
      <c r="GX810" s="53"/>
      <c r="GY810" s="53"/>
      <c r="GZ810" s="53"/>
      <c r="HA810" s="53"/>
      <c r="HB810" s="53"/>
      <c r="HC810" s="53"/>
      <c r="HD810" s="53"/>
      <c r="HE810" s="53"/>
      <c r="HF810" s="53"/>
      <c r="HG810" s="53"/>
      <c r="HH810" s="53"/>
      <c r="HI810" s="53"/>
      <c r="HJ810" s="53"/>
      <c r="HK810" s="53"/>
      <c r="HL810" s="53"/>
      <c r="HM810" s="53"/>
      <c r="HN810" s="53"/>
      <c r="HO810" s="53"/>
      <c r="HP810" s="53"/>
      <c r="HQ810" s="53"/>
      <c r="HR810" s="53"/>
      <c r="HS810" s="53"/>
      <c r="HT810" s="53"/>
      <c r="HU810" s="53"/>
      <c r="HV810" s="53"/>
      <c r="HW810" s="53"/>
      <c r="HX810" s="53"/>
      <c r="HY810" s="53"/>
      <c r="HZ810" s="53"/>
      <c r="IA810" s="53"/>
      <c r="IB810" s="53"/>
      <c r="IC810" s="53"/>
      <c r="ID810" s="53"/>
      <c r="IE810" s="53"/>
      <c r="IF810" s="53"/>
      <c r="IG810" s="53"/>
      <c r="IH810" s="53"/>
      <c r="II810" s="53"/>
      <c r="IJ810" s="53"/>
      <c r="IK810" s="53"/>
      <c r="IL810" s="53"/>
      <c r="IM810" s="53"/>
      <c r="IN810" s="53"/>
      <c r="IO810" s="53"/>
      <c r="IP810" s="53"/>
      <c r="IQ810" s="53"/>
      <c r="IR810" s="53"/>
      <c r="IS810" s="53"/>
      <c r="IT810" s="53"/>
      <c r="IU810" s="53"/>
      <c r="IV810" s="53"/>
      <c r="IW810" s="53"/>
      <c r="IX810" s="53"/>
      <c r="IY810" s="53"/>
      <c r="IZ810" s="53"/>
      <c r="JA810" s="53"/>
      <c r="JB810" s="53"/>
      <c r="JC810" s="53"/>
      <c r="JD810" s="53"/>
      <c r="JE810" s="53"/>
      <c r="JF810" s="53"/>
      <c r="JG810" s="53"/>
      <c r="JH810" s="53"/>
      <c r="JI810" s="53"/>
      <c r="JJ810" s="53"/>
      <c r="JK810" s="53"/>
      <c r="JL810" s="53"/>
      <c r="JM810" s="53"/>
      <c r="JN810" s="53"/>
      <c r="JO810" s="53"/>
      <c r="JP810" s="53"/>
      <c r="JQ810" s="53"/>
      <c r="JR810" s="53"/>
      <c r="JS810" s="53"/>
      <c r="JT810" s="53"/>
      <c r="JU810" s="53"/>
      <c r="JV810" s="53"/>
      <c r="JW810" s="53"/>
      <c r="JX810" s="53"/>
      <c r="JY810" s="53"/>
      <c r="JZ810" s="53"/>
      <c r="KA810" s="53"/>
      <c r="KB810" s="53"/>
      <c r="KC810" s="53"/>
      <c r="KD810" s="53"/>
      <c r="KE810" s="53"/>
      <c r="KF810" s="53"/>
      <c r="KG810" s="53"/>
      <c r="KH810" s="53"/>
      <c r="KI810" s="53"/>
      <c r="KJ810" s="53"/>
      <c r="KK810" s="53"/>
      <c r="KL810" s="53"/>
      <c r="KM810" s="53"/>
      <c r="KN810" s="53"/>
      <c r="KO810" s="53"/>
      <c r="KP810" s="53"/>
      <c r="KQ810" s="53"/>
      <c r="KR810" s="53"/>
      <c r="KS810" s="53"/>
      <c r="KT810" s="53"/>
      <c r="KU810" s="53"/>
      <c r="KV810" s="53"/>
      <c r="KW810" s="53"/>
      <c r="KX810" s="53"/>
      <c r="KY810" s="53"/>
      <c r="KZ810" s="53"/>
      <c r="LA810" s="53"/>
      <c r="LB810" s="53"/>
      <c r="LC810" s="53"/>
      <c r="LD810" s="53"/>
      <c r="LE810" s="53"/>
      <c r="LF810" s="53"/>
      <c r="LG810" s="53"/>
      <c r="LH810" s="53"/>
      <c r="LI810" s="53"/>
      <c r="LJ810" s="53"/>
      <c r="LK810" s="53"/>
      <c r="LL810" s="53"/>
      <c r="LM810" s="53"/>
      <c r="LN810" s="53"/>
      <c r="LO810" s="53"/>
      <c r="LP810" s="53"/>
      <c r="LQ810" s="53"/>
      <c r="LR810" s="53"/>
      <c r="LS810" s="53"/>
      <c r="LT810" s="53"/>
      <c r="LU810" s="53"/>
      <c r="LV810" s="53"/>
      <c r="LW810" s="53"/>
      <c r="LX810" s="53"/>
      <c r="LY810" s="53"/>
      <c r="LZ810" s="53"/>
      <c r="MA810" s="53"/>
      <c r="MB810" s="53"/>
      <c r="MC810" s="53"/>
      <c r="MD810" s="53"/>
      <c r="ME810" s="53"/>
      <c r="MF810" s="53"/>
      <c r="MG810" s="53"/>
      <c r="MH810" s="53"/>
      <c r="MI810" s="53"/>
      <c r="MJ810" s="53"/>
      <c r="MK810" s="53"/>
      <c r="ML810" s="53"/>
      <c r="MM810" s="53"/>
      <c r="MN810" s="53"/>
      <c r="MO810" s="53"/>
      <c r="MP810" s="53"/>
      <c r="MQ810" s="53"/>
      <c r="MR810" s="53"/>
      <c r="MS810" s="53"/>
      <c r="MT810" s="53"/>
      <c r="MU810" s="53"/>
      <c r="MV810" s="53"/>
      <c r="MW810" s="53"/>
      <c r="MX810" s="53"/>
      <c r="MY810" s="53"/>
      <c r="MZ810" s="53"/>
      <c r="NA810" s="53"/>
      <c r="NB810" s="53"/>
      <c r="NC810" s="53"/>
      <c r="ND810" s="53"/>
      <c r="NE810" s="53"/>
      <c r="NF810" s="53"/>
      <c r="NG810" s="53"/>
      <c r="NH810" s="53"/>
      <c r="NI810" s="53"/>
      <c r="NJ810" s="53"/>
      <c r="NK810" s="53"/>
      <c r="NL810" s="53"/>
      <c r="NM810" s="53"/>
      <c r="NN810" s="53"/>
      <c r="NO810" s="53"/>
      <c r="NP810" s="53"/>
      <c r="NQ810" s="53"/>
      <c r="NR810" s="53"/>
      <c r="NS810" s="53"/>
      <c r="NT810" s="53"/>
      <c r="NU810" s="53"/>
      <c r="NV810" s="53"/>
      <c r="NW810" s="53"/>
      <c r="NX810" s="53"/>
      <c r="NY810" s="53"/>
      <c r="NZ810" s="53"/>
      <c r="OA810" s="53"/>
      <c r="OB810" s="53"/>
      <c r="OC810" s="53"/>
      <c r="OD810" s="53"/>
      <c r="OE810" s="53"/>
      <c r="OF810" s="53"/>
      <c r="OG810" s="53"/>
      <c r="OH810" s="53"/>
      <c r="OI810" s="53"/>
      <c r="OJ810" s="53"/>
      <c r="OK810" s="53"/>
      <c r="OL810" s="53"/>
      <c r="OM810" s="53"/>
      <c r="ON810" s="53"/>
      <c r="OO810" s="53"/>
      <c r="OP810" s="53"/>
      <c r="OQ810" s="53"/>
      <c r="OR810" s="53"/>
      <c r="OS810" s="53"/>
      <c r="OT810" s="53"/>
      <c r="OU810" s="53"/>
      <c r="OV810" s="53"/>
      <c r="OW810" s="53"/>
      <c r="OX810" s="53"/>
      <c r="OY810" s="53"/>
      <c r="OZ810" s="53"/>
      <c r="PA810" s="53"/>
      <c r="PB810" s="53"/>
      <c r="PC810" s="53"/>
      <c r="PD810" s="53"/>
      <c r="PE810" s="53"/>
      <c r="PF810" s="53"/>
      <c r="PG810" s="53"/>
      <c r="PH810" s="53"/>
      <c r="PI810" s="53"/>
      <c r="PJ810" s="53"/>
      <c r="PK810" s="53"/>
      <c r="PL810" s="53"/>
      <c r="PM810" s="53"/>
      <c r="PN810" s="53"/>
      <c r="PO810" s="53"/>
      <c r="PP810" s="53"/>
      <c r="PQ810" s="53"/>
      <c r="PR810" s="53"/>
      <c r="PS810" s="53"/>
      <c r="PT810" s="53"/>
      <c r="PU810" s="53"/>
      <c r="PV810" s="53"/>
      <c r="PW810" s="53"/>
      <c r="PX810" s="53"/>
      <c r="PY810" s="53"/>
      <c r="PZ810" s="53"/>
      <c r="QA810" s="53"/>
      <c r="QB810" s="53"/>
      <c r="QC810" s="53"/>
      <c r="QD810" s="53"/>
      <c r="QE810" s="53"/>
      <c r="QF810" s="53"/>
      <c r="QG810" s="53"/>
      <c r="QH810" s="53"/>
      <c r="QI810" s="53"/>
      <c r="QJ810" s="53"/>
      <c r="QK810" s="53"/>
      <c r="QL810" s="53"/>
      <c r="QM810" s="53"/>
      <c r="QN810" s="53"/>
      <c r="QO810" s="53"/>
      <c r="QP810" s="53"/>
      <c r="QQ810" s="53"/>
      <c r="QR810" s="53"/>
      <c r="QS810" s="53"/>
      <c r="QT810" s="53"/>
      <c r="QU810" s="53"/>
      <c r="QV810" s="53"/>
      <c r="QW810" s="53"/>
      <c r="QX810" s="53"/>
      <c r="QY810" s="53"/>
      <c r="QZ810" s="53"/>
      <c r="RA810" s="53"/>
      <c r="RB810" s="53"/>
      <c r="RC810" s="53"/>
      <c r="RD810" s="53"/>
      <c r="RE810" s="53"/>
      <c r="RF810" s="53"/>
      <c r="RG810" s="53"/>
      <c r="RH810" s="53"/>
      <c r="RI810" s="53"/>
      <c r="RJ810" s="53"/>
      <c r="RK810" s="53"/>
      <c r="RL810" s="53"/>
      <c r="RM810" s="53"/>
      <c r="RN810" s="53"/>
      <c r="RO810" s="53"/>
      <c r="RP810" s="53"/>
      <c r="RQ810" s="53"/>
      <c r="RR810" s="53"/>
      <c r="RS810" s="53"/>
      <c r="RT810" s="53"/>
      <c r="RU810" s="53"/>
      <c r="RV810" s="53"/>
      <c r="RW810" s="53"/>
      <c r="RX810" s="53"/>
      <c r="RY810" s="53"/>
      <c r="RZ810" s="53"/>
      <c r="SA810" s="53"/>
      <c r="SB810" s="53"/>
      <c r="SC810" s="53"/>
      <c r="SD810" s="53"/>
      <c r="SE810" s="53"/>
      <c r="SF810" s="53"/>
      <c r="SG810" s="53"/>
      <c r="SH810" s="53"/>
      <c r="SI810" s="53"/>
      <c r="SJ810" s="53"/>
      <c r="SK810" s="53"/>
      <c r="SL810" s="53"/>
      <c r="SM810" s="53"/>
      <c r="SN810" s="53"/>
      <c r="SO810" s="53"/>
      <c r="SP810" s="53"/>
      <c r="SQ810" s="53"/>
      <c r="SR810" s="53"/>
      <c r="SS810" s="53"/>
      <c r="ST810" s="53"/>
      <c r="SU810" s="53"/>
      <c r="SV810" s="53"/>
      <c r="SW810" s="53"/>
      <c r="SX810" s="53"/>
      <c r="SY810" s="53"/>
      <c r="SZ810" s="53"/>
      <c r="TA810" s="53"/>
      <c r="TB810" s="53"/>
      <c r="TC810" s="53"/>
      <c r="TD810" s="53"/>
      <c r="TE810" s="53"/>
      <c r="TF810" s="53"/>
      <c r="TG810" s="53"/>
      <c r="TH810" s="53"/>
      <c r="TI810" s="53"/>
      <c r="TJ810" s="53"/>
      <c r="TK810" s="53"/>
      <c r="TL810" s="53"/>
      <c r="TM810" s="53"/>
      <c r="TN810" s="53"/>
      <c r="TO810" s="53"/>
      <c r="TP810" s="53"/>
      <c r="TQ810" s="53"/>
      <c r="TR810" s="53"/>
      <c r="TS810" s="53"/>
      <c r="TT810" s="53"/>
      <c r="TU810" s="53"/>
      <c r="TV810" s="53"/>
      <c r="TW810" s="53"/>
      <c r="TX810" s="53"/>
      <c r="TY810" s="53"/>
      <c r="TZ810" s="53"/>
      <c r="UA810" s="53"/>
      <c r="UB810" s="53"/>
      <c r="UC810" s="53"/>
      <c r="UD810" s="53"/>
      <c r="UE810" s="53"/>
      <c r="UF810" s="53"/>
      <c r="UG810" s="53"/>
    </row>
    <row r="811" spans="12:553" s="19" customFormat="1" ht="15.75" customHeight="1" x14ac:dyDescent="0.2">
      <c r="L811" s="66"/>
      <c r="M811" s="66"/>
      <c r="N811" s="52"/>
      <c r="O811" s="53"/>
      <c r="P811" s="53"/>
      <c r="Q811" s="53"/>
      <c r="R811" s="53"/>
      <c r="S811" s="53"/>
      <c r="T811" s="53"/>
      <c r="U811" s="53"/>
      <c r="V811" s="53"/>
      <c r="W811" s="53"/>
      <c r="X811" s="53"/>
      <c r="Y811" s="53"/>
      <c r="Z811" s="53"/>
      <c r="AA811" s="53"/>
      <c r="AB811" s="53"/>
      <c r="AC811" s="53"/>
      <c r="AD811" s="53"/>
      <c r="AE811" s="53"/>
      <c r="AF811" s="53"/>
      <c r="AG811" s="53"/>
      <c r="AH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c r="BM811" s="53"/>
      <c r="BN811" s="53"/>
      <c r="BO811" s="53"/>
      <c r="BP811" s="53"/>
      <c r="BQ811" s="53"/>
      <c r="BR811" s="53"/>
      <c r="BS811" s="53"/>
      <c r="BT811" s="53"/>
      <c r="BU811" s="53"/>
      <c r="BV811" s="53"/>
      <c r="BW811" s="53"/>
      <c r="BX811" s="53"/>
      <c r="BY811" s="53"/>
      <c r="BZ811" s="53"/>
      <c r="CA811" s="53"/>
      <c r="CB811" s="53"/>
      <c r="CC811" s="53"/>
      <c r="CD811" s="53"/>
      <c r="CE811" s="53"/>
      <c r="CF811" s="53"/>
      <c r="CG811" s="53"/>
      <c r="CH811" s="53"/>
      <c r="CI811" s="53"/>
      <c r="CJ811" s="53"/>
      <c r="CK811" s="53"/>
      <c r="CL811" s="53"/>
      <c r="CM811" s="53"/>
      <c r="CN811" s="53"/>
      <c r="CO811" s="53"/>
      <c r="CP811" s="53"/>
      <c r="CQ811" s="53"/>
      <c r="CR811" s="53"/>
      <c r="CS811" s="53"/>
      <c r="CT811" s="53"/>
      <c r="CU811" s="53"/>
      <c r="CV811" s="53"/>
      <c r="CW811" s="53"/>
      <c r="CX811" s="53"/>
      <c r="CY811" s="53"/>
      <c r="CZ811" s="53"/>
      <c r="DA811" s="53"/>
      <c r="DB811" s="53"/>
      <c r="DC811" s="53"/>
      <c r="DD811" s="53"/>
      <c r="DE811" s="53"/>
      <c r="DF811" s="53"/>
      <c r="DG811" s="53"/>
      <c r="DH811" s="53"/>
      <c r="DI811" s="53"/>
      <c r="DJ811" s="53"/>
      <c r="DK811" s="53"/>
      <c r="DL811" s="53"/>
      <c r="DM811" s="53"/>
      <c r="DN811" s="53"/>
      <c r="DO811" s="53"/>
      <c r="DP811" s="53"/>
      <c r="DQ811" s="53"/>
      <c r="DR811" s="53"/>
      <c r="DS811" s="53"/>
      <c r="DT811" s="53"/>
      <c r="DU811" s="53"/>
      <c r="DV811" s="53"/>
      <c r="DW811" s="53"/>
      <c r="DX811" s="53"/>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3"/>
      <c r="FK811" s="53"/>
      <c r="FL811" s="53"/>
      <c r="FM811" s="53"/>
      <c r="FN811" s="53"/>
      <c r="FO811" s="53"/>
      <c r="FP811" s="53"/>
      <c r="FQ811" s="53"/>
      <c r="FR811" s="53"/>
      <c r="FS811" s="53"/>
      <c r="FT811" s="53"/>
      <c r="FU811" s="53"/>
      <c r="FV811" s="53"/>
      <c r="FW811" s="53"/>
      <c r="FX811" s="53"/>
      <c r="FY811" s="53"/>
      <c r="FZ811" s="53"/>
      <c r="GA811" s="53"/>
      <c r="GB811" s="53"/>
      <c r="GC811" s="53"/>
      <c r="GD811" s="53"/>
      <c r="GE811" s="53"/>
      <c r="GF811" s="53"/>
      <c r="GG811" s="53"/>
      <c r="GH811" s="53"/>
      <c r="GI811" s="53"/>
      <c r="GJ811" s="53"/>
      <c r="GK811" s="53"/>
      <c r="GL811" s="53"/>
      <c r="GM811" s="53"/>
      <c r="GN811" s="53"/>
      <c r="GO811" s="53"/>
      <c r="GP811" s="53"/>
      <c r="GQ811" s="53"/>
      <c r="GR811" s="53"/>
      <c r="GS811" s="53"/>
      <c r="GT811" s="53"/>
      <c r="GU811" s="53"/>
      <c r="GV811" s="53"/>
      <c r="GW811" s="53"/>
      <c r="GX811" s="53"/>
      <c r="GY811" s="53"/>
      <c r="GZ811" s="53"/>
      <c r="HA811" s="53"/>
      <c r="HB811" s="53"/>
      <c r="HC811" s="53"/>
      <c r="HD811" s="53"/>
      <c r="HE811" s="53"/>
      <c r="HF811" s="53"/>
      <c r="HG811" s="53"/>
      <c r="HH811" s="53"/>
      <c r="HI811" s="53"/>
      <c r="HJ811" s="53"/>
      <c r="HK811" s="53"/>
      <c r="HL811" s="53"/>
      <c r="HM811" s="53"/>
      <c r="HN811" s="53"/>
      <c r="HO811" s="53"/>
      <c r="HP811" s="53"/>
      <c r="HQ811" s="53"/>
      <c r="HR811" s="53"/>
      <c r="HS811" s="53"/>
      <c r="HT811" s="53"/>
      <c r="HU811" s="53"/>
      <c r="HV811" s="53"/>
      <c r="HW811" s="53"/>
      <c r="HX811" s="53"/>
      <c r="HY811" s="53"/>
      <c r="HZ811" s="53"/>
      <c r="IA811" s="53"/>
      <c r="IB811" s="53"/>
      <c r="IC811" s="53"/>
      <c r="ID811" s="53"/>
      <c r="IE811" s="53"/>
      <c r="IF811" s="53"/>
      <c r="IG811" s="53"/>
      <c r="IH811" s="53"/>
      <c r="II811" s="53"/>
      <c r="IJ811" s="53"/>
      <c r="IK811" s="53"/>
      <c r="IL811" s="53"/>
      <c r="IM811" s="53"/>
      <c r="IN811" s="53"/>
      <c r="IO811" s="53"/>
      <c r="IP811" s="53"/>
      <c r="IQ811" s="53"/>
      <c r="IR811" s="53"/>
      <c r="IS811" s="53"/>
      <c r="IT811" s="53"/>
      <c r="IU811" s="53"/>
      <c r="IV811" s="53"/>
      <c r="IW811" s="53"/>
      <c r="IX811" s="53"/>
      <c r="IY811" s="53"/>
      <c r="IZ811" s="53"/>
      <c r="JA811" s="53"/>
      <c r="JB811" s="53"/>
      <c r="JC811" s="53"/>
      <c r="JD811" s="53"/>
      <c r="JE811" s="53"/>
      <c r="JF811" s="53"/>
      <c r="JG811" s="53"/>
      <c r="JH811" s="53"/>
      <c r="JI811" s="53"/>
      <c r="JJ811" s="53"/>
      <c r="JK811" s="53"/>
      <c r="JL811" s="53"/>
      <c r="JM811" s="53"/>
      <c r="JN811" s="53"/>
      <c r="JO811" s="53"/>
      <c r="JP811" s="53"/>
      <c r="JQ811" s="53"/>
      <c r="JR811" s="53"/>
      <c r="JS811" s="53"/>
      <c r="JT811" s="53"/>
      <c r="JU811" s="53"/>
      <c r="JV811" s="53"/>
      <c r="JW811" s="53"/>
      <c r="JX811" s="53"/>
      <c r="JY811" s="53"/>
      <c r="JZ811" s="53"/>
      <c r="KA811" s="53"/>
      <c r="KB811" s="53"/>
      <c r="KC811" s="53"/>
      <c r="KD811" s="53"/>
      <c r="KE811" s="53"/>
      <c r="KF811" s="53"/>
      <c r="KG811" s="53"/>
      <c r="KH811" s="53"/>
      <c r="KI811" s="53"/>
      <c r="KJ811" s="53"/>
      <c r="KK811" s="53"/>
      <c r="KL811" s="53"/>
      <c r="KM811" s="53"/>
      <c r="KN811" s="53"/>
      <c r="KO811" s="53"/>
      <c r="KP811" s="53"/>
      <c r="KQ811" s="53"/>
      <c r="KR811" s="53"/>
      <c r="KS811" s="53"/>
      <c r="KT811" s="53"/>
      <c r="KU811" s="53"/>
      <c r="KV811" s="53"/>
      <c r="KW811" s="53"/>
      <c r="KX811" s="53"/>
      <c r="KY811" s="53"/>
      <c r="KZ811" s="53"/>
      <c r="LA811" s="53"/>
      <c r="LB811" s="53"/>
      <c r="LC811" s="53"/>
      <c r="LD811" s="53"/>
      <c r="LE811" s="53"/>
      <c r="LF811" s="53"/>
      <c r="LG811" s="53"/>
      <c r="LH811" s="53"/>
      <c r="LI811" s="53"/>
      <c r="LJ811" s="53"/>
      <c r="LK811" s="53"/>
      <c r="LL811" s="53"/>
      <c r="LM811" s="53"/>
      <c r="LN811" s="53"/>
      <c r="LO811" s="53"/>
      <c r="LP811" s="53"/>
      <c r="LQ811" s="53"/>
      <c r="LR811" s="53"/>
      <c r="LS811" s="53"/>
      <c r="LT811" s="53"/>
      <c r="LU811" s="53"/>
      <c r="LV811" s="53"/>
      <c r="LW811" s="53"/>
      <c r="LX811" s="53"/>
      <c r="LY811" s="53"/>
      <c r="LZ811" s="53"/>
      <c r="MA811" s="53"/>
      <c r="MB811" s="53"/>
      <c r="MC811" s="53"/>
      <c r="MD811" s="53"/>
      <c r="ME811" s="53"/>
      <c r="MF811" s="53"/>
      <c r="MG811" s="53"/>
      <c r="MH811" s="53"/>
      <c r="MI811" s="53"/>
      <c r="MJ811" s="53"/>
      <c r="MK811" s="53"/>
      <c r="ML811" s="53"/>
      <c r="MM811" s="53"/>
      <c r="MN811" s="53"/>
      <c r="MO811" s="53"/>
      <c r="MP811" s="53"/>
      <c r="MQ811" s="53"/>
      <c r="MR811" s="53"/>
      <c r="MS811" s="53"/>
      <c r="MT811" s="53"/>
      <c r="MU811" s="53"/>
      <c r="MV811" s="53"/>
      <c r="MW811" s="53"/>
      <c r="MX811" s="53"/>
      <c r="MY811" s="53"/>
      <c r="MZ811" s="53"/>
      <c r="NA811" s="53"/>
      <c r="NB811" s="53"/>
      <c r="NC811" s="53"/>
      <c r="ND811" s="53"/>
      <c r="NE811" s="53"/>
      <c r="NF811" s="53"/>
      <c r="NG811" s="53"/>
      <c r="NH811" s="53"/>
      <c r="NI811" s="53"/>
      <c r="NJ811" s="53"/>
      <c r="NK811" s="53"/>
      <c r="NL811" s="53"/>
      <c r="NM811" s="53"/>
      <c r="NN811" s="53"/>
      <c r="NO811" s="53"/>
      <c r="NP811" s="53"/>
      <c r="NQ811" s="53"/>
      <c r="NR811" s="53"/>
      <c r="NS811" s="53"/>
      <c r="NT811" s="53"/>
      <c r="NU811" s="53"/>
      <c r="NV811" s="53"/>
      <c r="NW811" s="53"/>
      <c r="NX811" s="53"/>
      <c r="NY811" s="53"/>
      <c r="NZ811" s="53"/>
      <c r="OA811" s="53"/>
      <c r="OB811" s="53"/>
      <c r="OC811" s="53"/>
      <c r="OD811" s="53"/>
      <c r="OE811" s="53"/>
      <c r="OF811" s="53"/>
      <c r="OG811" s="53"/>
      <c r="OH811" s="53"/>
      <c r="OI811" s="53"/>
      <c r="OJ811" s="53"/>
      <c r="OK811" s="53"/>
      <c r="OL811" s="53"/>
      <c r="OM811" s="53"/>
      <c r="ON811" s="53"/>
      <c r="OO811" s="53"/>
      <c r="OP811" s="53"/>
      <c r="OQ811" s="53"/>
      <c r="OR811" s="53"/>
      <c r="OS811" s="53"/>
      <c r="OT811" s="53"/>
      <c r="OU811" s="53"/>
      <c r="OV811" s="53"/>
      <c r="OW811" s="53"/>
      <c r="OX811" s="53"/>
      <c r="OY811" s="53"/>
      <c r="OZ811" s="53"/>
      <c r="PA811" s="53"/>
      <c r="PB811" s="53"/>
      <c r="PC811" s="53"/>
      <c r="PD811" s="53"/>
      <c r="PE811" s="53"/>
      <c r="PF811" s="53"/>
      <c r="PG811" s="53"/>
      <c r="PH811" s="53"/>
      <c r="PI811" s="53"/>
      <c r="PJ811" s="53"/>
      <c r="PK811" s="53"/>
      <c r="PL811" s="53"/>
      <c r="PM811" s="53"/>
      <c r="PN811" s="53"/>
      <c r="PO811" s="53"/>
      <c r="PP811" s="53"/>
      <c r="PQ811" s="53"/>
      <c r="PR811" s="53"/>
      <c r="PS811" s="53"/>
      <c r="PT811" s="53"/>
      <c r="PU811" s="53"/>
      <c r="PV811" s="53"/>
      <c r="PW811" s="53"/>
      <c r="PX811" s="53"/>
      <c r="PY811" s="53"/>
      <c r="PZ811" s="53"/>
      <c r="QA811" s="53"/>
      <c r="QB811" s="53"/>
      <c r="QC811" s="53"/>
      <c r="QD811" s="53"/>
      <c r="QE811" s="53"/>
      <c r="QF811" s="53"/>
      <c r="QG811" s="53"/>
      <c r="QH811" s="53"/>
      <c r="QI811" s="53"/>
      <c r="QJ811" s="53"/>
      <c r="QK811" s="53"/>
      <c r="QL811" s="53"/>
      <c r="QM811" s="53"/>
      <c r="QN811" s="53"/>
      <c r="QO811" s="53"/>
      <c r="QP811" s="53"/>
      <c r="QQ811" s="53"/>
      <c r="QR811" s="53"/>
      <c r="QS811" s="53"/>
      <c r="QT811" s="53"/>
      <c r="QU811" s="53"/>
      <c r="QV811" s="53"/>
      <c r="QW811" s="53"/>
      <c r="QX811" s="53"/>
      <c r="QY811" s="53"/>
      <c r="QZ811" s="53"/>
      <c r="RA811" s="53"/>
      <c r="RB811" s="53"/>
      <c r="RC811" s="53"/>
      <c r="RD811" s="53"/>
      <c r="RE811" s="53"/>
      <c r="RF811" s="53"/>
      <c r="RG811" s="53"/>
      <c r="RH811" s="53"/>
      <c r="RI811" s="53"/>
      <c r="RJ811" s="53"/>
      <c r="RK811" s="53"/>
      <c r="RL811" s="53"/>
      <c r="RM811" s="53"/>
      <c r="RN811" s="53"/>
      <c r="RO811" s="53"/>
      <c r="RP811" s="53"/>
      <c r="RQ811" s="53"/>
      <c r="RR811" s="53"/>
      <c r="RS811" s="53"/>
      <c r="RT811" s="53"/>
      <c r="RU811" s="53"/>
      <c r="RV811" s="53"/>
      <c r="RW811" s="53"/>
      <c r="RX811" s="53"/>
      <c r="RY811" s="53"/>
      <c r="RZ811" s="53"/>
      <c r="SA811" s="53"/>
      <c r="SB811" s="53"/>
      <c r="SC811" s="53"/>
      <c r="SD811" s="53"/>
      <c r="SE811" s="53"/>
      <c r="SF811" s="53"/>
      <c r="SG811" s="53"/>
      <c r="SH811" s="53"/>
      <c r="SI811" s="53"/>
      <c r="SJ811" s="53"/>
      <c r="SK811" s="53"/>
      <c r="SL811" s="53"/>
      <c r="SM811" s="53"/>
      <c r="SN811" s="53"/>
      <c r="SO811" s="53"/>
      <c r="SP811" s="53"/>
      <c r="SQ811" s="53"/>
      <c r="SR811" s="53"/>
      <c r="SS811" s="53"/>
      <c r="ST811" s="53"/>
      <c r="SU811" s="53"/>
      <c r="SV811" s="53"/>
      <c r="SW811" s="53"/>
      <c r="SX811" s="53"/>
      <c r="SY811" s="53"/>
      <c r="SZ811" s="53"/>
      <c r="TA811" s="53"/>
      <c r="TB811" s="53"/>
      <c r="TC811" s="53"/>
      <c r="TD811" s="53"/>
      <c r="TE811" s="53"/>
      <c r="TF811" s="53"/>
      <c r="TG811" s="53"/>
      <c r="TH811" s="53"/>
      <c r="TI811" s="53"/>
      <c r="TJ811" s="53"/>
      <c r="TK811" s="53"/>
      <c r="TL811" s="53"/>
      <c r="TM811" s="53"/>
      <c r="TN811" s="53"/>
      <c r="TO811" s="53"/>
      <c r="TP811" s="53"/>
      <c r="TQ811" s="53"/>
      <c r="TR811" s="53"/>
      <c r="TS811" s="53"/>
      <c r="TT811" s="53"/>
      <c r="TU811" s="53"/>
      <c r="TV811" s="53"/>
      <c r="TW811" s="53"/>
      <c r="TX811" s="53"/>
      <c r="TY811" s="53"/>
      <c r="TZ811" s="53"/>
      <c r="UA811" s="53"/>
      <c r="UB811" s="53"/>
      <c r="UC811" s="53"/>
      <c r="UD811" s="53"/>
      <c r="UE811" s="53"/>
      <c r="UF811" s="53"/>
      <c r="UG811" s="53"/>
    </row>
    <row r="812" spans="12:553" s="19" customFormat="1" ht="15.75" customHeight="1" x14ac:dyDescent="0.2">
      <c r="L812" s="66"/>
      <c r="M812" s="66"/>
      <c r="N812" s="52"/>
      <c r="O812" s="53"/>
      <c r="P812" s="53"/>
      <c r="Q812" s="53"/>
      <c r="R812" s="53"/>
      <c r="S812" s="53"/>
      <c r="T812" s="53"/>
      <c r="U812" s="53"/>
      <c r="V812" s="53"/>
      <c r="W812" s="53"/>
      <c r="X812" s="53"/>
      <c r="Y812" s="53"/>
      <c r="Z812" s="53"/>
      <c r="AA812" s="53"/>
      <c r="AB812" s="53"/>
      <c r="AC812" s="53"/>
      <c r="AD812" s="53"/>
      <c r="AE812" s="53"/>
      <c r="AF812" s="53"/>
      <c r="AG812" s="53"/>
      <c r="AH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c r="BM812" s="53"/>
      <c r="BN812" s="53"/>
      <c r="BO812" s="53"/>
      <c r="BP812" s="53"/>
      <c r="BQ812" s="53"/>
      <c r="BR812" s="53"/>
      <c r="BS812" s="53"/>
      <c r="BT812" s="53"/>
      <c r="BU812" s="53"/>
      <c r="BV812" s="53"/>
      <c r="BW812" s="53"/>
      <c r="BX812" s="53"/>
      <c r="BY812" s="53"/>
      <c r="BZ812" s="53"/>
      <c r="CA812" s="53"/>
      <c r="CB812" s="53"/>
      <c r="CC812" s="53"/>
      <c r="CD812" s="53"/>
      <c r="CE812" s="53"/>
      <c r="CF812" s="53"/>
      <c r="CG812" s="53"/>
      <c r="CH812" s="53"/>
      <c r="CI812" s="53"/>
      <c r="CJ812" s="53"/>
      <c r="CK812" s="53"/>
      <c r="CL812" s="53"/>
      <c r="CM812" s="53"/>
      <c r="CN812" s="53"/>
      <c r="CO812" s="53"/>
      <c r="CP812" s="53"/>
      <c r="CQ812" s="53"/>
      <c r="CR812" s="53"/>
      <c r="CS812" s="53"/>
      <c r="CT812" s="53"/>
      <c r="CU812" s="53"/>
      <c r="CV812" s="53"/>
      <c r="CW812" s="53"/>
      <c r="CX812" s="53"/>
      <c r="CY812" s="53"/>
      <c r="CZ812" s="53"/>
      <c r="DA812" s="53"/>
      <c r="DB812" s="53"/>
      <c r="DC812" s="53"/>
      <c r="DD812" s="53"/>
      <c r="DE812" s="53"/>
      <c r="DF812" s="53"/>
      <c r="DG812" s="53"/>
      <c r="DH812" s="53"/>
      <c r="DI812" s="53"/>
      <c r="DJ812" s="53"/>
      <c r="DK812" s="53"/>
      <c r="DL812" s="53"/>
      <c r="DM812" s="53"/>
      <c r="DN812" s="53"/>
      <c r="DO812" s="53"/>
      <c r="DP812" s="53"/>
      <c r="DQ812" s="53"/>
      <c r="DR812" s="53"/>
      <c r="DS812" s="53"/>
      <c r="DT812" s="53"/>
      <c r="DU812" s="53"/>
      <c r="DV812" s="53"/>
      <c r="DW812" s="53"/>
      <c r="DX812" s="53"/>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3"/>
      <c r="FK812" s="53"/>
      <c r="FL812" s="53"/>
      <c r="FM812" s="53"/>
      <c r="FN812" s="53"/>
      <c r="FO812" s="53"/>
      <c r="FP812" s="53"/>
      <c r="FQ812" s="53"/>
      <c r="FR812" s="53"/>
      <c r="FS812" s="53"/>
      <c r="FT812" s="53"/>
      <c r="FU812" s="53"/>
      <c r="FV812" s="53"/>
      <c r="FW812" s="53"/>
      <c r="FX812" s="53"/>
      <c r="FY812" s="53"/>
      <c r="FZ812" s="53"/>
      <c r="GA812" s="53"/>
      <c r="GB812" s="53"/>
      <c r="GC812" s="53"/>
      <c r="GD812" s="53"/>
      <c r="GE812" s="53"/>
      <c r="GF812" s="53"/>
      <c r="GG812" s="53"/>
      <c r="GH812" s="53"/>
      <c r="GI812" s="53"/>
      <c r="GJ812" s="53"/>
      <c r="GK812" s="53"/>
      <c r="GL812" s="53"/>
      <c r="GM812" s="53"/>
      <c r="GN812" s="53"/>
      <c r="GO812" s="53"/>
      <c r="GP812" s="53"/>
      <c r="GQ812" s="53"/>
      <c r="GR812" s="53"/>
      <c r="GS812" s="53"/>
      <c r="GT812" s="53"/>
      <c r="GU812" s="53"/>
      <c r="GV812" s="53"/>
      <c r="GW812" s="53"/>
      <c r="GX812" s="53"/>
      <c r="GY812" s="53"/>
      <c r="GZ812" s="53"/>
      <c r="HA812" s="53"/>
      <c r="HB812" s="53"/>
      <c r="HC812" s="53"/>
      <c r="HD812" s="53"/>
      <c r="HE812" s="53"/>
      <c r="HF812" s="53"/>
      <c r="HG812" s="53"/>
      <c r="HH812" s="53"/>
      <c r="HI812" s="53"/>
      <c r="HJ812" s="53"/>
      <c r="HK812" s="53"/>
      <c r="HL812" s="53"/>
      <c r="HM812" s="53"/>
      <c r="HN812" s="53"/>
      <c r="HO812" s="53"/>
      <c r="HP812" s="53"/>
      <c r="HQ812" s="53"/>
      <c r="HR812" s="53"/>
      <c r="HS812" s="53"/>
      <c r="HT812" s="53"/>
      <c r="HU812" s="53"/>
      <c r="HV812" s="53"/>
      <c r="HW812" s="53"/>
      <c r="HX812" s="53"/>
      <c r="HY812" s="53"/>
      <c r="HZ812" s="53"/>
      <c r="IA812" s="53"/>
      <c r="IB812" s="53"/>
      <c r="IC812" s="53"/>
      <c r="ID812" s="53"/>
      <c r="IE812" s="53"/>
      <c r="IF812" s="53"/>
      <c r="IG812" s="53"/>
      <c r="IH812" s="53"/>
      <c r="II812" s="53"/>
      <c r="IJ812" s="53"/>
      <c r="IK812" s="53"/>
      <c r="IL812" s="53"/>
      <c r="IM812" s="53"/>
      <c r="IN812" s="53"/>
      <c r="IO812" s="53"/>
      <c r="IP812" s="53"/>
      <c r="IQ812" s="53"/>
      <c r="IR812" s="53"/>
      <c r="IS812" s="53"/>
      <c r="IT812" s="53"/>
      <c r="IU812" s="53"/>
      <c r="IV812" s="53"/>
      <c r="IW812" s="53"/>
      <c r="IX812" s="53"/>
      <c r="IY812" s="53"/>
      <c r="IZ812" s="53"/>
      <c r="JA812" s="53"/>
      <c r="JB812" s="53"/>
      <c r="JC812" s="53"/>
      <c r="JD812" s="53"/>
      <c r="JE812" s="53"/>
      <c r="JF812" s="53"/>
      <c r="JG812" s="53"/>
      <c r="JH812" s="53"/>
      <c r="JI812" s="53"/>
      <c r="JJ812" s="53"/>
      <c r="JK812" s="53"/>
      <c r="JL812" s="53"/>
      <c r="JM812" s="53"/>
      <c r="JN812" s="53"/>
      <c r="JO812" s="53"/>
      <c r="JP812" s="53"/>
      <c r="JQ812" s="53"/>
      <c r="JR812" s="53"/>
      <c r="JS812" s="53"/>
      <c r="JT812" s="53"/>
      <c r="JU812" s="53"/>
      <c r="JV812" s="53"/>
      <c r="JW812" s="53"/>
      <c r="JX812" s="53"/>
      <c r="JY812" s="53"/>
      <c r="JZ812" s="53"/>
      <c r="KA812" s="53"/>
      <c r="KB812" s="53"/>
      <c r="KC812" s="53"/>
      <c r="KD812" s="53"/>
      <c r="KE812" s="53"/>
      <c r="KF812" s="53"/>
      <c r="KG812" s="53"/>
      <c r="KH812" s="53"/>
      <c r="KI812" s="53"/>
      <c r="KJ812" s="53"/>
      <c r="KK812" s="53"/>
      <c r="KL812" s="53"/>
      <c r="KM812" s="53"/>
      <c r="KN812" s="53"/>
      <c r="KO812" s="53"/>
      <c r="KP812" s="53"/>
      <c r="KQ812" s="53"/>
      <c r="KR812" s="53"/>
      <c r="KS812" s="53"/>
      <c r="KT812" s="53"/>
      <c r="KU812" s="53"/>
      <c r="KV812" s="53"/>
      <c r="KW812" s="53"/>
      <c r="KX812" s="53"/>
      <c r="KY812" s="53"/>
      <c r="KZ812" s="53"/>
      <c r="LA812" s="53"/>
      <c r="LB812" s="53"/>
      <c r="LC812" s="53"/>
      <c r="LD812" s="53"/>
      <c r="LE812" s="53"/>
      <c r="LF812" s="53"/>
      <c r="LG812" s="53"/>
      <c r="LH812" s="53"/>
      <c r="LI812" s="53"/>
      <c r="LJ812" s="53"/>
      <c r="LK812" s="53"/>
      <c r="LL812" s="53"/>
      <c r="LM812" s="53"/>
      <c r="LN812" s="53"/>
      <c r="LO812" s="53"/>
      <c r="LP812" s="53"/>
      <c r="LQ812" s="53"/>
      <c r="LR812" s="53"/>
      <c r="LS812" s="53"/>
      <c r="LT812" s="53"/>
      <c r="LU812" s="53"/>
      <c r="LV812" s="53"/>
      <c r="LW812" s="53"/>
      <c r="LX812" s="53"/>
      <c r="LY812" s="53"/>
      <c r="LZ812" s="53"/>
      <c r="MA812" s="53"/>
      <c r="MB812" s="53"/>
      <c r="MC812" s="53"/>
      <c r="MD812" s="53"/>
      <c r="ME812" s="53"/>
      <c r="MF812" s="53"/>
      <c r="MG812" s="53"/>
      <c r="MH812" s="53"/>
      <c r="MI812" s="53"/>
      <c r="MJ812" s="53"/>
      <c r="MK812" s="53"/>
      <c r="ML812" s="53"/>
      <c r="MM812" s="53"/>
      <c r="MN812" s="53"/>
      <c r="MO812" s="53"/>
      <c r="MP812" s="53"/>
      <c r="MQ812" s="53"/>
      <c r="MR812" s="53"/>
      <c r="MS812" s="53"/>
      <c r="MT812" s="53"/>
      <c r="MU812" s="53"/>
      <c r="MV812" s="53"/>
      <c r="MW812" s="53"/>
      <c r="MX812" s="53"/>
      <c r="MY812" s="53"/>
      <c r="MZ812" s="53"/>
      <c r="NA812" s="53"/>
      <c r="NB812" s="53"/>
      <c r="NC812" s="53"/>
      <c r="ND812" s="53"/>
      <c r="NE812" s="53"/>
      <c r="NF812" s="53"/>
      <c r="NG812" s="53"/>
      <c r="NH812" s="53"/>
      <c r="NI812" s="53"/>
      <c r="NJ812" s="53"/>
      <c r="NK812" s="53"/>
      <c r="NL812" s="53"/>
      <c r="NM812" s="53"/>
      <c r="NN812" s="53"/>
      <c r="NO812" s="53"/>
      <c r="NP812" s="53"/>
      <c r="NQ812" s="53"/>
      <c r="NR812" s="53"/>
      <c r="NS812" s="53"/>
      <c r="NT812" s="53"/>
      <c r="NU812" s="53"/>
      <c r="NV812" s="53"/>
      <c r="NW812" s="53"/>
      <c r="NX812" s="53"/>
      <c r="NY812" s="53"/>
      <c r="NZ812" s="53"/>
      <c r="OA812" s="53"/>
      <c r="OB812" s="53"/>
      <c r="OC812" s="53"/>
      <c r="OD812" s="53"/>
      <c r="OE812" s="53"/>
      <c r="OF812" s="53"/>
      <c r="OG812" s="53"/>
      <c r="OH812" s="53"/>
      <c r="OI812" s="53"/>
      <c r="OJ812" s="53"/>
      <c r="OK812" s="53"/>
      <c r="OL812" s="53"/>
      <c r="OM812" s="53"/>
      <c r="ON812" s="53"/>
      <c r="OO812" s="53"/>
      <c r="OP812" s="53"/>
      <c r="OQ812" s="53"/>
      <c r="OR812" s="53"/>
      <c r="OS812" s="53"/>
      <c r="OT812" s="53"/>
      <c r="OU812" s="53"/>
      <c r="OV812" s="53"/>
      <c r="OW812" s="53"/>
      <c r="OX812" s="53"/>
      <c r="OY812" s="53"/>
      <c r="OZ812" s="53"/>
      <c r="PA812" s="53"/>
      <c r="PB812" s="53"/>
      <c r="PC812" s="53"/>
      <c r="PD812" s="53"/>
      <c r="PE812" s="53"/>
      <c r="PF812" s="53"/>
      <c r="PG812" s="53"/>
      <c r="PH812" s="53"/>
      <c r="PI812" s="53"/>
      <c r="PJ812" s="53"/>
      <c r="PK812" s="53"/>
      <c r="PL812" s="53"/>
      <c r="PM812" s="53"/>
      <c r="PN812" s="53"/>
      <c r="PO812" s="53"/>
      <c r="PP812" s="53"/>
      <c r="PQ812" s="53"/>
      <c r="PR812" s="53"/>
      <c r="PS812" s="53"/>
      <c r="PT812" s="53"/>
      <c r="PU812" s="53"/>
      <c r="PV812" s="53"/>
      <c r="PW812" s="53"/>
      <c r="PX812" s="53"/>
      <c r="PY812" s="53"/>
      <c r="PZ812" s="53"/>
      <c r="QA812" s="53"/>
      <c r="QB812" s="53"/>
      <c r="QC812" s="53"/>
      <c r="QD812" s="53"/>
      <c r="QE812" s="53"/>
      <c r="QF812" s="53"/>
      <c r="QG812" s="53"/>
      <c r="QH812" s="53"/>
      <c r="QI812" s="53"/>
      <c r="QJ812" s="53"/>
      <c r="QK812" s="53"/>
      <c r="QL812" s="53"/>
      <c r="QM812" s="53"/>
      <c r="QN812" s="53"/>
      <c r="QO812" s="53"/>
      <c r="QP812" s="53"/>
      <c r="QQ812" s="53"/>
      <c r="QR812" s="53"/>
      <c r="QS812" s="53"/>
      <c r="QT812" s="53"/>
      <c r="QU812" s="53"/>
      <c r="QV812" s="53"/>
      <c r="QW812" s="53"/>
      <c r="QX812" s="53"/>
      <c r="QY812" s="53"/>
      <c r="QZ812" s="53"/>
      <c r="RA812" s="53"/>
      <c r="RB812" s="53"/>
      <c r="RC812" s="53"/>
      <c r="RD812" s="53"/>
      <c r="RE812" s="53"/>
      <c r="RF812" s="53"/>
      <c r="RG812" s="53"/>
      <c r="RH812" s="53"/>
      <c r="RI812" s="53"/>
      <c r="RJ812" s="53"/>
      <c r="RK812" s="53"/>
      <c r="RL812" s="53"/>
      <c r="RM812" s="53"/>
      <c r="RN812" s="53"/>
      <c r="RO812" s="53"/>
      <c r="RP812" s="53"/>
      <c r="RQ812" s="53"/>
      <c r="RR812" s="53"/>
      <c r="RS812" s="53"/>
      <c r="RT812" s="53"/>
      <c r="RU812" s="53"/>
      <c r="RV812" s="53"/>
      <c r="RW812" s="53"/>
      <c r="RX812" s="53"/>
      <c r="RY812" s="53"/>
      <c r="RZ812" s="53"/>
      <c r="SA812" s="53"/>
      <c r="SB812" s="53"/>
      <c r="SC812" s="53"/>
      <c r="SD812" s="53"/>
      <c r="SE812" s="53"/>
      <c r="SF812" s="53"/>
      <c r="SG812" s="53"/>
      <c r="SH812" s="53"/>
      <c r="SI812" s="53"/>
      <c r="SJ812" s="53"/>
      <c r="SK812" s="53"/>
      <c r="SL812" s="53"/>
      <c r="SM812" s="53"/>
      <c r="SN812" s="53"/>
      <c r="SO812" s="53"/>
      <c r="SP812" s="53"/>
      <c r="SQ812" s="53"/>
      <c r="SR812" s="53"/>
      <c r="SS812" s="53"/>
      <c r="ST812" s="53"/>
      <c r="SU812" s="53"/>
      <c r="SV812" s="53"/>
      <c r="SW812" s="53"/>
      <c r="SX812" s="53"/>
      <c r="SY812" s="53"/>
      <c r="SZ812" s="53"/>
      <c r="TA812" s="53"/>
      <c r="TB812" s="53"/>
      <c r="TC812" s="53"/>
      <c r="TD812" s="53"/>
      <c r="TE812" s="53"/>
      <c r="TF812" s="53"/>
      <c r="TG812" s="53"/>
      <c r="TH812" s="53"/>
      <c r="TI812" s="53"/>
      <c r="TJ812" s="53"/>
      <c r="TK812" s="53"/>
      <c r="TL812" s="53"/>
      <c r="TM812" s="53"/>
      <c r="TN812" s="53"/>
      <c r="TO812" s="53"/>
      <c r="TP812" s="53"/>
      <c r="TQ812" s="53"/>
      <c r="TR812" s="53"/>
      <c r="TS812" s="53"/>
      <c r="TT812" s="53"/>
      <c r="TU812" s="53"/>
      <c r="TV812" s="53"/>
      <c r="TW812" s="53"/>
      <c r="TX812" s="53"/>
      <c r="TY812" s="53"/>
      <c r="TZ812" s="53"/>
      <c r="UA812" s="53"/>
      <c r="UB812" s="53"/>
      <c r="UC812" s="53"/>
      <c r="UD812" s="53"/>
      <c r="UE812" s="53"/>
      <c r="UF812" s="53"/>
      <c r="UG812" s="53"/>
    </row>
    <row r="813" spans="12:553" s="19" customFormat="1" ht="15.75" customHeight="1" x14ac:dyDescent="0.2">
      <c r="L813" s="66"/>
      <c r="M813" s="66"/>
      <c r="N813" s="52"/>
      <c r="O813" s="53"/>
      <c r="P813" s="53"/>
      <c r="Q813" s="53"/>
      <c r="R813" s="53"/>
      <c r="S813" s="53"/>
      <c r="T813" s="53"/>
      <c r="U813" s="53"/>
      <c r="V813" s="53"/>
      <c r="W813" s="53"/>
      <c r="X813" s="53"/>
      <c r="Y813" s="53"/>
      <c r="Z813" s="53"/>
      <c r="AA813" s="53"/>
      <c r="AB813" s="53"/>
      <c r="AC813" s="53"/>
      <c r="AD813" s="53"/>
      <c r="AE813" s="53"/>
      <c r="AF813" s="53"/>
      <c r="AG813" s="53"/>
      <c r="AH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c r="BM813" s="53"/>
      <c r="BN813" s="53"/>
      <c r="BO813" s="53"/>
      <c r="BP813" s="53"/>
      <c r="BQ813" s="53"/>
      <c r="BR813" s="53"/>
      <c r="BS813" s="53"/>
      <c r="BT813" s="53"/>
      <c r="BU813" s="53"/>
      <c r="BV813" s="53"/>
      <c r="BW813" s="53"/>
      <c r="BX813" s="53"/>
      <c r="BY813" s="53"/>
      <c r="BZ813" s="53"/>
      <c r="CA813" s="53"/>
      <c r="CB813" s="53"/>
      <c r="CC813" s="53"/>
      <c r="CD813" s="53"/>
      <c r="CE813" s="53"/>
      <c r="CF813" s="53"/>
      <c r="CG813" s="53"/>
      <c r="CH813" s="53"/>
      <c r="CI813" s="53"/>
      <c r="CJ813" s="53"/>
      <c r="CK813" s="53"/>
      <c r="CL813" s="53"/>
      <c r="CM813" s="53"/>
      <c r="CN813" s="53"/>
      <c r="CO813" s="53"/>
      <c r="CP813" s="53"/>
      <c r="CQ813" s="53"/>
      <c r="CR813" s="53"/>
      <c r="CS813" s="53"/>
      <c r="CT813" s="53"/>
      <c r="CU813" s="53"/>
      <c r="CV813" s="53"/>
      <c r="CW813" s="53"/>
      <c r="CX813" s="53"/>
      <c r="CY813" s="53"/>
      <c r="CZ813" s="53"/>
      <c r="DA813" s="53"/>
      <c r="DB813" s="53"/>
      <c r="DC813" s="53"/>
      <c r="DD813" s="53"/>
      <c r="DE813" s="53"/>
      <c r="DF813" s="53"/>
      <c r="DG813" s="53"/>
      <c r="DH813" s="53"/>
      <c r="DI813" s="53"/>
      <c r="DJ813" s="53"/>
      <c r="DK813" s="53"/>
      <c r="DL813" s="53"/>
      <c r="DM813" s="53"/>
      <c r="DN813" s="53"/>
      <c r="DO813" s="53"/>
      <c r="DP813" s="53"/>
      <c r="DQ813" s="53"/>
      <c r="DR813" s="53"/>
      <c r="DS813" s="53"/>
      <c r="DT813" s="53"/>
      <c r="DU813" s="53"/>
      <c r="DV813" s="53"/>
      <c r="DW813" s="53"/>
      <c r="DX813" s="53"/>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3"/>
      <c r="FK813" s="53"/>
      <c r="FL813" s="53"/>
      <c r="FM813" s="53"/>
      <c r="FN813" s="53"/>
      <c r="FO813" s="53"/>
      <c r="FP813" s="53"/>
      <c r="FQ813" s="53"/>
      <c r="FR813" s="53"/>
      <c r="FS813" s="53"/>
      <c r="FT813" s="53"/>
      <c r="FU813" s="53"/>
      <c r="FV813" s="53"/>
      <c r="FW813" s="53"/>
      <c r="FX813" s="53"/>
      <c r="FY813" s="53"/>
      <c r="FZ813" s="53"/>
      <c r="GA813" s="53"/>
      <c r="GB813" s="53"/>
      <c r="GC813" s="53"/>
      <c r="GD813" s="53"/>
      <c r="GE813" s="53"/>
      <c r="GF813" s="53"/>
      <c r="GG813" s="53"/>
      <c r="GH813" s="53"/>
      <c r="GI813" s="53"/>
      <c r="GJ813" s="53"/>
      <c r="GK813" s="53"/>
      <c r="GL813" s="53"/>
      <c r="GM813" s="53"/>
      <c r="GN813" s="53"/>
      <c r="GO813" s="53"/>
      <c r="GP813" s="53"/>
      <c r="GQ813" s="53"/>
      <c r="GR813" s="53"/>
      <c r="GS813" s="53"/>
      <c r="GT813" s="53"/>
      <c r="GU813" s="53"/>
      <c r="GV813" s="53"/>
      <c r="GW813" s="53"/>
      <c r="GX813" s="53"/>
      <c r="GY813" s="53"/>
      <c r="GZ813" s="53"/>
      <c r="HA813" s="53"/>
      <c r="HB813" s="53"/>
      <c r="HC813" s="53"/>
      <c r="HD813" s="53"/>
      <c r="HE813" s="53"/>
      <c r="HF813" s="53"/>
      <c r="HG813" s="53"/>
      <c r="HH813" s="53"/>
      <c r="HI813" s="53"/>
      <c r="HJ813" s="53"/>
      <c r="HK813" s="53"/>
      <c r="HL813" s="53"/>
      <c r="HM813" s="53"/>
      <c r="HN813" s="53"/>
      <c r="HO813" s="53"/>
      <c r="HP813" s="53"/>
      <c r="HQ813" s="53"/>
      <c r="HR813" s="53"/>
      <c r="HS813" s="53"/>
      <c r="HT813" s="53"/>
      <c r="HU813" s="53"/>
      <c r="HV813" s="53"/>
      <c r="HW813" s="53"/>
      <c r="HX813" s="53"/>
      <c r="HY813" s="53"/>
      <c r="HZ813" s="53"/>
      <c r="IA813" s="53"/>
      <c r="IB813" s="53"/>
      <c r="IC813" s="53"/>
      <c r="ID813" s="53"/>
      <c r="IE813" s="53"/>
      <c r="IF813" s="53"/>
      <c r="IG813" s="53"/>
      <c r="IH813" s="53"/>
      <c r="II813" s="53"/>
      <c r="IJ813" s="53"/>
      <c r="IK813" s="53"/>
      <c r="IL813" s="53"/>
      <c r="IM813" s="53"/>
      <c r="IN813" s="53"/>
      <c r="IO813" s="53"/>
      <c r="IP813" s="53"/>
      <c r="IQ813" s="53"/>
      <c r="IR813" s="53"/>
      <c r="IS813" s="53"/>
      <c r="IT813" s="53"/>
      <c r="IU813" s="53"/>
      <c r="IV813" s="53"/>
      <c r="IW813" s="53"/>
      <c r="IX813" s="53"/>
      <c r="IY813" s="53"/>
      <c r="IZ813" s="53"/>
      <c r="JA813" s="53"/>
      <c r="JB813" s="53"/>
      <c r="JC813" s="53"/>
      <c r="JD813" s="53"/>
      <c r="JE813" s="53"/>
      <c r="JF813" s="53"/>
      <c r="JG813" s="53"/>
      <c r="JH813" s="53"/>
      <c r="JI813" s="53"/>
      <c r="JJ813" s="53"/>
      <c r="JK813" s="53"/>
      <c r="JL813" s="53"/>
      <c r="JM813" s="53"/>
      <c r="JN813" s="53"/>
      <c r="JO813" s="53"/>
      <c r="JP813" s="53"/>
      <c r="JQ813" s="53"/>
      <c r="JR813" s="53"/>
      <c r="JS813" s="53"/>
      <c r="JT813" s="53"/>
      <c r="JU813" s="53"/>
      <c r="JV813" s="53"/>
      <c r="JW813" s="53"/>
      <c r="JX813" s="53"/>
      <c r="JY813" s="53"/>
      <c r="JZ813" s="53"/>
      <c r="KA813" s="53"/>
      <c r="KB813" s="53"/>
      <c r="KC813" s="53"/>
      <c r="KD813" s="53"/>
      <c r="KE813" s="53"/>
      <c r="KF813" s="53"/>
      <c r="KG813" s="53"/>
      <c r="KH813" s="53"/>
      <c r="KI813" s="53"/>
      <c r="KJ813" s="53"/>
      <c r="KK813" s="53"/>
      <c r="KL813" s="53"/>
      <c r="KM813" s="53"/>
      <c r="KN813" s="53"/>
      <c r="KO813" s="53"/>
      <c r="KP813" s="53"/>
      <c r="KQ813" s="53"/>
      <c r="KR813" s="53"/>
      <c r="KS813" s="53"/>
      <c r="KT813" s="53"/>
      <c r="KU813" s="53"/>
      <c r="KV813" s="53"/>
      <c r="KW813" s="53"/>
      <c r="KX813" s="53"/>
      <c r="KY813" s="53"/>
      <c r="KZ813" s="53"/>
      <c r="LA813" s="53"/>
      <c r="LB813" s="53"/>
      <c r="LC813" s="53"/>
      <c r="LD813" s="53"/>
      <c r="LE813" s="53"/>
      <c r="LF813" s="53"/>
      <c r="LG813" s="53"/>
      <c r="LH813" s="53"/>
      <c r="LI813" s="53"/>
      <c r="LJ813" s="53"/>
      <c r="LK813" s="53"/>
      <c r="LL813" s="53"/>
      <c r="LM813" s="53"/>
      <c r="LN813" s="53"/>
      <c r="LO813" s="53"/>
      <c r="LP813" s="53"/>
      <c r="LQ813" s="53"/>
      <c r="LR813" s="53"/>
      <c r="LS813" s="53"/>
      <c r="LT813" s="53"/>
      <c r="LU813" s="53"/>
      <c r="LV813" s="53"/>
      <c r="LW813" s="53"/>
      <c r="LX813" s="53"/>
      <c r="LY813" s="53"/>
      <c r="LZ813" s="53"/>
      <c r="MA813" s="53"/>
      <c r="MB813" s="53"/>
      <c r="MC813" s="53"/>
      <c r="MD813" s="53"/>
      <c r="ME813" s="53"/>
      <c r="MF813" s="53"/>
      <c r="MG813" s="53"/>
      <c r="MH813" s="53"/>
      <c r="MI813" s="53"/>
      <c r="MJ813" s="53"/>
      <c r="MK813" s="53"/>
      <c r="ML813" s="53"/>
      <c r="MM813" s="53"/>
      <c r="MN813" s="53"/>
      <c r="MO813" s="53"/>
      <c r="MP813" s="53"/>
      <c r="MQ813" s="53"/>
      <c r="MR813" s="53"/>
      <c r="MS813" s="53"/>
      <c r="MT813" s="53"/>
      <c r="MU813" s="53"/>
      <c r="MV813" s="53"/>
      <c r="MW813" s="53"/>
      <c r="MX813" s="53"/>
      <c r="MY813" s="53"/>
      <c r="MZ813" s="53"/>
      <c r="NA813" s="53"/>
      <c r="NB813" s="53"/>
      <c r="NC813" s="53"/>
      <c r="ND813" s="53"/>
      <c r="NE813" s="53"/>
      <c r="NF813" s="53"/>
      <c r="NG813" s="53"/>
      <c r="NH813" s="53"/>
      <c r="NI813" s="53"/>
      <c r="NJ813" s="53"/>
      <c r="NK813" s="53"/>
      <c r="NL813" s="53"/>
      <c r="NM813" s="53"/>
      <c r="NN813" s="53"/>
      <c r="NO813" s="53"/>
      <c r="NP813" s="53"/>
      <c r="NQ813" s="53"/>
      <c r="NR813" s="53"/>
      <c r="NS813" s="53"/>
      <c r="NT813" s="53"/>
      <c r="NU813" s="53"/>
      <c r="NV813" s="53"/>
      <c r="NW813" s="53"/>
      <c r="NX813" s="53"/>
      <c r="NY813" s="53"/>
      <c r="NZ813" s="53"/>
      <c r="OA813" s="53"/>
      <c r="OB813" s="53"/>
      <c r="OC813" s="53"/>
      <c r="OD813" s="53"/>
      <c r="OE813" s="53"/>
      <c r="OF813" s="53"/>
      <c r="OG813" s="53"/>
      <c r="OH813" s="53"/>
      <c r="OI813" s="53"/>
      <c r="OJ813" s="53"/>
      <c r="OK813" s="53"/>
      <c r="OL813" s="53"/>
      <c r="OM813" s="53"/>
      <c r="ON813" s="53"/>
      <c r="OO813" s="53"/>
      <c r="OP813" s="53"/>
      <c r="OQ813" s="53"/>
      <c r="OR813" s="53"/>
      <c r="OS813" s="53"/>
      <c r="OT813" s="53"/>
      <c r="OU813" s="53"/>
      <c r="OV813" s="53"/>
      <c r="OW813" s="53"/>
      <c r="OX813" s="53"/>
      <c r="OY813" s="53"/>
      <c r="OZ813" s="53"/>
      <c r="PA813" s="53"/>
      <c r="PB813" s="53"/>
      <c r="PC813" s="53"/>
      <c r="PD813" s="53"/>
      <c r="PE813" s="53"/>
      <c r="PF813" s="53"/>
      <c r="PG813" s="53"/>
      <c r="PH813" s="53"/>
      <c r="PI813" s="53"/>
      <c r="PJ813" s="53"/>
      <c r="PK813" s="53"/>
      <c r="PL813" s="53"/>
      <c r="PM813" s="53"/>
      <c r="PN813" s="53"/>
      <c r="PO813" s="53"/>
      <c r="PP813" s="53"/>
      <c r="PQ813" s="53"/>
      <c r="PR813" s="53"/>
      <c r="PS813" s="53"/>
      <c r="PT813" s="53"/>
      <c r="PU813" s="53"/>
      <c r="PV813" s="53"/>
      <c r="PW813" s="53"/>
      <c r="PX813" s="53"/>
      <c r="PY813" s="53"/>
      <c r="PZ813" s="53"/>
      <c r="QA813" s="53"/>
      <c r="QB813" s="53"/>
      <c r="QC813" s="53"/>
      <c r="QD813" s="53"/>
      <c r="QE813" s="53"/>
      <c r="QF813" s="53"/>
      <c r="QG813" s="53"/>
      <c r="QH813" s="53"/>
      <c r="QI813" s="53"/>
      <c r="QJ813" s="53"/>
      <c r="QK813" s="53"/>
      <c r="QL813" s="53"/>
      <c r="QM813" s="53"/>
      <c r="QN813" s="53"/>
      <c r="QO813" s="53"/>
      <c r="QP813" s="53"/>
      <c r="QQ813" s="53"/>
      <c r="QR813" s="53"/>
      <c r="QS813" s="53"/>
      <c r="QT813" s="53"/>
      <c r="QU813" s="53"/>
      <c r="QV813" s="53"/>
      <c r="QW813" s="53"/>
      <c r="QX813" s="53"/>
      <c r="QY813" s="53"/>
      <c r="QZ813" s="53"/>
      <c r="RA813" s="53"/>
      <c r="RB813" s="53"/>
      <c r="RC813" s="53"/>
      <c r="RD813" s="53"/>
      <c r="RE813" s="53"/>
      <c r="RF813" s="53"/>
      <c r="RG813" s="53"/>
      <c r="RH813" s="53"/>
      <c r="RI813" s="53"/>
      <c r="RJ813" s="53"/>
      <c r="RK813" s="53"/>
      <c r="RL813" s="53"/>
      <c r="RM813" s="53"/>
      <c r="RN813" s="53"/>
      <c r="RO813" s="53"/>
      <c r="RP813" s="53"/>
      <c r="RQ813" s="53"/>
      <c r="RR813" s="53"/>
      <c r="RS813" s="53"/>
      <c r="RT813" s="53"/>
      <c r="RU813" s="53"/>
      <c r="RV813" s="53"/>
      <c r="RW813" s="53"/>
      <c r="RX813" s="53"/>
      <c r="RY813" s="53"/>
      <c r="RZ813" s="53"/>
      <c r="SA813" s="53"/>
      <c r="SB813" s="53"/>
      <c r="SC813" s="53"/>
      <c r="SD813" s="53"/>
      <c r="SE813" s="53"/>
      <c r="SF813" s="53"/>
      <c r="SG813" s="53"/>
      <c r="SH813" s="53"/>
      <c r="SI813" s="53"/>
      <c r="SJ813" s="53"/>
      <c r="SK813" s="53"/>
      <c r="SL813" s="53"/>
      <c r="SM813" s="53"/>
      <c r="SN813" s="53"/>
      <c r="SO813" s="53"/>
      <c r="SP813" s="53"/>
      <c r="SQ813" s="53"/>
      <c r="SR813" s="53"/>
      <c r="SS813" s="53"/>
      <c r="ST813" s="53"/>
      <c r="SU813" s="53"/>
      <c r="SV813" s="53"/>
      <c r="SW813" s="53"/>
      <c r="SX813" s="53"/>
      <c r="SY813" s="53"/>
      <c r="SZ813" s="53"/>
      <c r="TA813" s="53"/>
      <c r="TB813" s="53"/>
      <c r="TC813" s="53"/>
      <c r="TD813" s="53"/>
      <c r="TE813" s="53"/>
      <c r="TF813" s="53"/>
      <c r="TG813" s="53"/>
      <c r="TH813" s="53"/>
      <c r="TI813" s="53"/>
      <c r="TJ813" s="53"/>
      <c r="TK813" s="53"/>
      <c r="TL813" s="53"/>
      <c r="TM813" s="53"/>
      <c r="TN813" s="53"/>
      <c r="TO813" s="53"/>
      <c r="TP813" s="53"/>
      <c r="TQ813" s="53"/>
      <c r="TR813" s="53"/>
      <c r="TS813" s="53"/>
      <c r="TT813" s="53"/>
      <c r="TU813" s="53"/>
      <c r="TV813" s="53"/>
      <c r="TW813" s="53"/>
      <c r="TX813" s="53"/>
      <c r="TY813" s="53"/>
      <c r="TZ813" s="53"/>
      <c r="UA813" s="53"/>
      <c r="UB813" s="53"/>
      <c r="UC813" s="53"/>
      <c r="UD813" s="53"/>
      <c r="UE813" s="53"/>
      <c r="UF813" s="53"/>
      <c r="UG813" s="53"/>
    </row>
    <row r="814" spans="12:553" s="19" customFormat="1" ht="15.75" customHeight="1" x14ac:dyDescent="0.2">
      <c r="L814" s="66"/>
      <c r="M814" s="66"/>
      <c r="N814" s="52"/>
      <c r="O814" s="53"/>
      <c r="P814" s="53"/>
      <c r="Q814" s="53"/>
      <c r="R814" s="53"/>
      <c r="S814" s="53"/>
      <c r="T814" s="53"/>
      <c r="U814" s="53"/>
      <c r="V814" s="53"/>
      <c r="W814" s="53"/>
      <c r="X814" s="53"/>
      <c r="Y814" s="53"/>
      <c r="Z814" s="53"/>
      <c r="AA814" s="53"/>
      <c r="AB814" s="53"/>
      <c r="AC814" s="53"/>
      <c r="AD814" s="53"/>
      <c r="AE814" s="53"/>
      <c r="AF814" s="53"/>
      <c r="AG814" s="53"/>
      <c r="AH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c r="BM814" s="53"/>
      <c r="BN814" s="53"/>
      <c r="BO814" s="53"/>
      <c r="BP814" s="53"/>
      <c r="BQ814" s="53"/>
      <c r="BR814" s="53"/>
      <c r="BS814" s="53"/>
      <c r="BT814" s="53"/>
      <c r="BU814" s="53"/>
      <c r="BV814" s="53"/>
      <c r="BW814" s="53"/>
      <c r="BX814" s="53"/>
      <c r="BY814" s="53"/>
      <c r="BZ814" s="53"/>
      <c r="CA814" s="53"/>
      <c r="CB814" s="53"/>
      <c r="CC814" s="53"/>
      <c r="CD814" s="53"/>
      <c r="CE814" s="53"/>
      <c r="CF814" s="53"/>
      <c r="CG814" s="53"/>
      <c r="CH814" s="53"/>
      <c r="CI814" s="53"/>
      <c r="CJ814" s="53"/>
      <c r="CK814" s="53"/>
      <c r="CL814" s="53"/>
      <c r="CM814" s="53"/>
      <c r="CN814" s="53"/>
      <c r="CO814" s="53"/>
      <c r="CP814" s="53"/>
      <c r="CQ814" s="53"/>
      <c r="CR814" s="53"/>
      <c r="CS814" s="53"/>
      <c r="CT814" s="53"/>
      <c r="CU814" s="53"/>
      <c r="CV814" s="53"/>
      <c r="CW814" s="53"/>
      <c r="CX814" s="53"/>
      <c r="CY814" s="53"/>
      <c r="CZ814" s="53"/>
      <c r="DA814" s="53"/>
      <c r="DB814" s="53"/>
      <c r="DC814" s="53"/>
      <c r="DD814" s="53"/>
      <c r="DE814" s="53"/>
      <c r="DF814" s="53"/>
      <c r="DG814" s="53"/>
      <c r="DH814" s="53"/>
      <c r="DI814" s="53"/>
      <c r="DJ814" s="53"/>
      <c r="DK814" s="53"/>
      <c r="DL814" s="53"/>
      <c r="DM814" s="53"/>
      <c r="DN814" s="53"/>
      <c r="DO814" s="53"/>
      <c r="DP814" s="53"/>
      <c r="DQ814" s="53"/>
      <c r="DR814" s="53"/>
      <c r="DS814" s="53"/>
      <c r="DT814" s="53"/>
      <c r="DU814" s="53"/>
      <c r="DV814" s="53"/>
      <c r="DW814" s="53"/>
      <c r="DX814" s="53"/>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3"/>
      <c r="FK814" s="53"/>
      <c r="FL814" s="53"/>
      <c r="FM814" s="53"/>
      <c r="FN814" s="53"/>
      <c r="FO814" s="53"/>
      <c r="FP814" s="53"/>
      <c r="FQ814" s="53"/>
      <c r="FR814" s="53"/>
      <c r="FS814" s="53"/>
      <c r="FT814" s="53"/>
      <c r="FU814" s="53"/>
      <c r="FV814" s="53"/>
      <c r="FW814" s="53"/>
      <c r="FX814" s="53"/>
      <c r="FY814" s="53"/>
      <c r="FZ814" s="53"/>
      <c r="GA814" s="53"/>
      <c r="GB814" s="53"/>
      <c r="GC814" s="53"/>
      <c r="GD814" s="53"/>
      <c r="GE814" s="53"/>
      <c r="GF814" s="53"/>
      <c r="GG814" s="53"/>
      <c r="GH814" s="53"/>
      <c r="GI814" s="53"/>
      <c r="GJ814" s="53"/>
      <c r="GK814" s="53"/>
      <c r="GL814" s="53"/>
      <c r="GM814" s="53"/>
      <c r="GN814" s="53"/>
      <c r="GO814" s="53"/>
      <c r="GP814" s="53"/>
      <c r="GQ814" s="53"/>
      <c r="GR814" s="53"/>
      <c r="GS814" s="53"/>
      <c r="GT814" s="53"/>
      <c r="GU814" s="53"/>
      <c r="GV814" s="53"/>
      <c r="GW814" s="53"/>
      <c r="GX814" s="53"/>
      <c r="GY814" s="53"/>
      <c r="GZ814" s="53"/>
      <c r="HA814" s="53"/>
      <c r="HB814" s="53"/>
      <c r="HC814" s="53"/>
      <c r="HD814" s="53"/>
      <c r="HE814" s="53"/>
      <c r="HF814" s="53"/>
      <c r="HG814" s="53"/>
      <c r="HH814" s="53"/>
      <c r="HI814" s="53"/>
      <c r="HJ814" s="53"/>
      <c r="HK814" s="53"/>
      <c r="HL814" s="53"/>
      <c r="HM814" s="53"/>
      <c r="HN814" s="53"/>
      <c r="HO814" s="53"/>
      <c r="HP814" s="53"/>
      <c r="HQ814" s="53"/>
      <c r="HR814" s="53"/>
      <c r="HS814" s="53"/>
      <c r="HT814" s="53"/>
      <c r="HU814" s="53"/>
      <c r="HV814" s="53"/>
      <c r="HW814" s="53"/>
      <c r="HX814" s="53"/>
      <c r="HY814" s="53"/>
      <c r="HZ814" s="53"/>
      <c r="IA814" s="53"/>
      <c r="IB814" s="53"/>
      <c r="IC814" s="53"/>
      <c r="ID814" s="53"/>
      <c r="IE814" s="53"/>
      <c r="IF814" s="53"/>
      <c r="IG814" s="53"/>
      <c r="IH814" s="53"/>
      <c r="II814" s="53"/>
      <c r="IJ814" s="53"/>
      <c r="IK814" s="53"/>
      <c r="IL814" s="53"/>
      <c r="IM814" s="53"/>
      <c r="IN814" s="53"/>
      <c r="IO814" s="53"/>
      <c r="IP814" s="53"/>
      <c r="IQ814" s="53"/>
      <c r="IR814" s="53"/>
      <c r="IS814" s="53"/>
      <c r="IT814" s="53"/>
      <c r="IU814" s="53"/>
      <c r="IV814" s="53"/>
      <c r="IW814" s="53"/>
      <c r="IX814" s="53"/>
      <c r="IY814" s="53"/>
      <c r="IZ814" s="53"/>
      <c r="JA814" s="53"/>
      <c r="JB814" s="53"/>
      <c r="JC814" s="53"/>
      <c r="JD814" s="53"/>
      <c r="JE814" s="53"/>
      <c r="JF814" s="53"/>
      <c r="JG814" s="53"/>
      <c r="JH814" s="53"/>
      <c r="JI814" s="53"/>
      <c r="JJ814" s="53"/>
      <c r="JK814" s="53"/>
      <c r="JL814" s="53"/>
      <c r="JM814" s="53"/>
      <c r="JN814" s="53"/>
      <c r="JO814" s="53"/>
      <c r="JP814" s="53"/>
      <c r="JQ814" s="53"/>
      <c r="JR814" s="53"/>
      <c r="JS814" s="53"/>
      <c r="JT814" s="53"/>
      <c r="JU814" s="53"/>
      <c r="JV814" s="53"/>
      <c r="JW814" s="53"/>
      <c r="JX814" s="53"/>
      <c r="JY814" s="53"/>
      <c r="JZ814" s="53"/>
      <c r="KA814" s="53"/>
      <c r="KB814" s="53"/>
      <c r="KC814" s="53"/>
      <c r="KD814" s="53"/>
      <c r="KE814" s="53"/>
      <c r="KF814" s="53"/>
      <c r="KG814" s="53"/>
      <c r="KH814" s="53"/>
      <c r="KI814" s="53"/>
      <c r="KJ814" s="53"/>
      <c r="KK814" s="53"/>
      <c r="KL814" s="53"/>
      <c r="KM814" s="53"/>
      <c r="KN814" s="53"/>
      <c r="KO814" s="53"/>
      <c r="KP814" s="53"/>
      <c r="KQ814" s="53"/>
      <c r="KR814" s="53"/>
      <c r="KS814" s="53"/>
      <c r="KT814" s="53"/>
      <c r="KU814" s="53"/>
      <c r="KV814" s="53"/>
      <c r="KW814" s="53"/>
      <c r="KX814" s="53"/>
      <c r="KY814" s="53"/>
      <c r="KZ814" s="53"/>
      <c r="LA814" s="53"/>
      <c r="LB814" s="53"/>
      <c r="LC814" s="53"/>
      <c r="LD814" s="53"/>
      <c r="LE814" s="53"/>
      <c r="LF814" s="53"/>
      <c r="LG814" s="53"/>
      <c r="LH814" s="53"/>
      <c r="LI814" s="53"/>
      <c r="LJ814" s="53"/>
      <c r="LK814" s="53"/>
      <c r="LL814" s="53"/>
      <c r="LM814" s="53"/>
      <c r="LN814" s="53"/>
      <c r="LO814" s="53"/>
      <c r="LP814" s="53"/>
      <c r="LQ814" s="53"/>
      <c r="LR814" s="53"/>
      <c r="LS814" s="53"/>
      <c r="LT814" s="53"/>
      <c r="LU814" s="53"/>
      <c r="LV814" s="53"/>
      <c r="LW814" s="53"/>
      <c r="LX814" s="53"/>
      <c r="LY814" s="53"/>
      <c r="LZ814" s="53"/>
      <c r="MA814" s="53"/>
      <c r="MB814" s="53"/>
      <c r="MC814" s="53"/>
      <c r="MD814" s="53"/>
      <c r="ME814" s="53"/>
      <c r="MF814" s="53"/>
      <c r="MG814" s="53"/>
      <c r="MH814" s="53"/>
      <c r="MI814" s="53"/>
      <c r="MJ814" s="53"/>
      <c r="MK814" s="53"/>
      <c r="ML814" s="53"/>
      <c r="MM814" s="53"/>
      <c r="MN814" s="53"/>
      <c r="MO814" s="53"/>
      <c r="MP814" s="53"/>
      <c r="MQ814" s="53"/>
      <c r="MR814" s="53"/>
      <c r="MS814" s="53"/>
      <c r="MT814" s="53"/>
      <c r="MU814" s="53"/>
      <c r="MV814" s="53"/>
      <c r="MW814" s="53"/>
      <c r="MX814" s="53"/>
      <c r="MY814" s="53"/>
      <c r="MZ814" s="53"/>
      <c r="NA814" s="53"/>
      <c r="NB814" s="53"/>
      <c r="NC814" s="53"/>
      <c r="ND814" s="53"/>
      <c r="NE814" s="53"/>
      <c r="NF814" s="53"/>
      <c r="NG814" s="53"/>
      <c r="NH814" s="53"/>
      <c r="NI814" s="53"/>
      <c r="NJ814" s="53"/>
      <c r="NK814" s="53"/>
      <c r="NL814" s="53"/>
      <c r="NM814" s="53"/>
      <c r="NN814" s="53"/>
      <c r="NO814" s="53"/>
      <c r="NP814" s="53"/>
      <c r="NQ814" s="53"/>
      <c r="NR814" s="53"/>
      <c r="NS814" s="53"/>
      <c r="NT814" s="53"/>
      <c r="NU814" s="53"/>
      <c r="NV814" s="53"/>
      <c r="NW814" s="53"/>
      <c r="NX814" s="53"/>
      <c r="NY814" s="53"/>
      <c r="NZ814" s="53"/>
      <c r="OA814" s="53"/>
      <c r="OB814" s="53"/>
      <c r="OC814" s="53"/>
      <c r="OD814" s="53"/>
      <c r="OE814" s="53"/>
      <c r="OF814" s="53"/>
      <c r="OG814" s="53"/>
      <c r="OH814" s="53"/>
      <c r="OI814" s="53"/>
      <c r="OJ814" s="53"/>
      <c r="OK814" s="53"/>
      <c r="OL814" s="53"/>
      <c r="OM814" s="53"/>
      <c r="ON814" s="53"/>
      <c r="OO814" s="53"/>
      <c r="OP814" s="53"/>
      <c r="OQ814" s="53"/>
      <c r="OR814" s="53"/>
      <c r="OS814" s="53"/>
      <c r="OT814" s="53"/>
      <c r="OU814" s="53"/>
      <c r="OV814" s="53"/>
      <c r="OW814" s="53"/>
      <c r="OX814" s="53"/>
      <c r="OY814" s="53"/>
      <c r="OZ814" s="53"/>
      <c r="PA814" s="53"/>
      <c r="PB814" s="53"/>
      <c r="PC814" s="53"/>
      <c r="PD814" s="53"/>
      <c r="PE814" s="53"/>
      <c r="PF814" s="53"/>
      <c r="PG814" s="53"/>
      <c r="PH814" s="53"/>
      <c r="PI814" s="53"/>
      <c r="PJ814" s="53"/>
      <c r="PK814" s="53"/>
      <c r="PL814" s="53"/>
      <c r="PM814" s="53"/>
      <c r="PN814" s="53"/>
      <c r="PO814" s="53"/>
      <c r="PP814" s="53"/>
      <c r="PQ814" s="53"/>
      <c r="PR814" s="53"/>
      <c r="PS814" s="53"/>
      <c r="PT814" s="53"/>
      <c r="PU814" s="53"/>
      <c r="PV814" s="53"/>
      <c r="PW814" s="53"/>
      <c r="PX814" s="53"/>
      <c r="PY814" s="53"/>
      <c r="PZ814" s="53"/>
      <c r="QA814" s="53"/>
      <c r="QB814" s="53"/>
      <c r="QC814" s="53"/>
      <c r="QD814" s="53"/>
      <c r="QE814" s="53"/>
      <c r="QF814" s="53"/>
      <c r="QG814" s="53"/>
      <c r="QH814" s="53"/>
      <c r="QI814" s="53"/>
      <c r="QJ814" s="53"/>
      <c r="QK814" s="53"/>
      <c r="QL814" s="53"/>
      <c r="QM814" s="53"/>
      <c r="QN814" s="53"/>
      <c r="QO814" s="53"/>
      <c r="QP814" s="53"/>
      <c r="QQ814" s="53"/>
      <c r="QR814" s="53"/>
      <c r="QS814" s="53"/>
      <c r="QT814" s="53"/>
      <c r="QU814" s="53"/>
      <c r="QV814" s="53"/>
      <c r="QW814" s="53"/>
      <c r="QX814" s="53"/>
      <c r="QY814" s="53"/>
      <c r="QZ814" s="53"/>
      <c r="RA814" s="53"/>
      <c r="RB814" s="53"/>
      <c r="RC814" s="53"/>
      <c r="RD814" s="53"/>
      <c r="RE814" s="53"/>
      <c r="RF814" s="53"/>
      <c r="RG814" s="53"/>
      <c r="RH814" s="53"/>
      <c r="RI814" s="53"/>
      <c r="RJ814" s="53"/>
      <c r="RK814" s="53"/>
      <c r="RL814" s="53"/>
      <c r="RM814" s="53"/>
      <c r="RN814" s="53"/>
      <c r="RO814" s="53"/>
      <c r="RP814" s="53"/>
      <c r="RQ814" s="53"/>
      <c r="RR814" s="53"/>
      <c r="RS814" s="53"/>
      <c r="RT814" s="53"/>
      <c r="RU814" s="53"/>
      <c r="RV814" s="53"/>
      <c r="RW814" s="53"/>
      <c r="RX814" s="53"/>
      <c r="RY814" s="53"/>
      <c r="RZ814" s="53"/>
      <c r="SA814" s="53"/>
      <c r="SB814" s="53"/>
      <c r="SC814" s="53"/>
      <c r="SD814" s="53"/>
      <c r="SE814" s="53"/>
      <c r="SF814" s="53"/>
      <c r="SG814" s="53"/>
      <c r="SH814" s="53"/>
      <c r="SI814" s="53"/>
      <c r="SJ814" s="53"/>
      <c r="SK814" s="53"/>
      <c r="SL814" s="53"/>
      <c r="SM814" s="53"/>
      <c r="SN814" s="53"/>
      <c r="SO814" s="53"/>
      <c r="SP814" s="53"/>
      <c r="SQ814" s="53"/>
      <c r="SR814" s="53"/>
      <c r="SS814" s="53"/>
      <c r="ST814" s="53"/>
      <c r="SU814" s="53"/>
      <c r="SV814" s="53"/>
      <c r="SW814" s="53"/>
      <c r="SX814" s="53"/>
      <c r="SY814" s="53"/>
      <c r="SZ814" s="53"/>
      <c r="TA814" s="53"/>
      <c r="TB814" s="53"/>
      <c r="TC814" s="53"/>
      <c r="TD814" s="53"/>
      <c r="TE814" s="53"/>
      <c r="TF814" s="53"/>
      <c r="TG814" s="53"/>
      <c r="TH814" s="53"/>
      <c r="TI814" s="53"/>
      <c r="TJ814" s="53"/>
      <c r="TK814" s="53"/>
      <c r="TL814" s="53"/>
      <c r="TM814" s="53"/>
      <c r="TN814" s="53"/>
      <c r="TO814" s="53"/>
      <c r="TP814" s="53"/>
      <c r="TQ814" s="53"/>
      <c r="TR814" s="53"/>
      <c r="TS814" s="53"/>
      <c r="TT814" s="53"/>
      <c r="TU814" s="53"/>
      <c r="TV814" s="53"/>
      <c r="TW814" s="53"/>
      <c r="TX814" s="53"/>
      <c r="TY814" s="53"/>
      <c r="TZ814" s="53"/>
      <c r="UA814" s="53"/>
      <c r="UB814" s="53"/>
      <c r="UC814" s="53"/>
      <c r="UD814" s="53"/>
      <c r="UE814" s="53"/>
      <c r="UF814" s="53"/>
      <c r="UG814" s="53"/>
    </row>
    <row r="815" spans="12:553" s="19" customFormat="1" ht="15.75" customHeight="1" x14ac:dyDescent="0.2">
      <c r="L815" s="66"/>
      <c r="M815" s="66"/>
      <c r="N815" s="52"/>
      <c r="O815" s="53"/>
      <c r="P815" s="53"/>
      <c r="Q815" s="53"/>
      <c r="R815" s="53"/>
      <c r="S815" s="53"/>
      <c r="T815" s="53"/>
      <c r="U815" s="53"/>
      <c r="V815" s="53"/>
      <c r="W815" s="53"/>
      <c r="X815" s="53"/>
      <c r="Y815" s="53"/>
      <c r="Z815" s="53"/>
      <c r="AA815" s="53"/>
      <c r="AB815" s="53"/>
      <c r="AC815" s="53"/>
      <c r="AD815" s="53"/>
      <c r="AE815" s="53"/>
      <c r="AF815" s="53"/>
      <c r="AG815" s="53"/>
      <c r="AH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c r="BM815" s="53"/>
      <c r="BN815" s="53"/>
      <c r="BO815" s="53"/>
      <c r="BP815" s="53"/>
      <c r="BQ815" s="53"/>
      <c r="BR815" s="53"/>
      <c r="BS815" s="53"/>
      <c r="BT815" s="53"/>
      <c r="BU815" s="53"/>
      <c r="BV815" s="53"/>
      <c r="BW815" s="53"/>
      <c r="BX815" s="53"/>
      <c r="BY815" s="53"/>
      <c r="BZ815" s="53"/>
      <c r="CA815" s="53"/>
      <c r="CB815" s="53"/>
      <c r="CC815" s="53"/>
      <c r="CD815" s="53"/>
      <c r="CE815" s="53"/>
      <c r="CF815" s="53"/>
      <c r="CG815" s="53"/>
      <c r="CH815" s="53"/>
      <c r="CI815" s="53"/>
      <c r="CJ815" s="53"/>
      <c r="CK815" s="53"/>
      <c r="CL815" s="53"/>
      <c r="CM815" s="53"/>
      <c r="CN815" s="53"/>
      <c r="CO815" s="53"/>
      <c r="CP815" s="53"/>
      <c r="CQ815" s="53"/>
      <c r="CR815" s="53"/>
      <c r="CS815" s="53"/>
      <c r="CT815" s="53"/>
      <c r="CU815" s="53"/>
      <c r="CV815" s="53"/>
      <c r="CW815" s="53"/>
      <c r="CX815" s="53"/>
      <c r="CY815" s="53"/>
      <c r="CZ815" s="53"/>
      <c r="DA815" s="53"/>
      <c r="DB815" s="53"/>
      <c r="DC815" s="53"/>
      <c r="DD815" s="53"/>
      <c r="DE815" s="53"/>
      <c r="DF815" s="53"/>
      <c r="DG815" s="53"/>
      <c r="DH815" s="53"/>
      <c r="DI815" s="53"/>
      <c r="DJ815" s="53"/>
      <c r="DK815" s="53"/>
      <c r="DL815" s="53"/>
      <c r="DM815" s="53"/>
      <c r="DN815" s="53"/>
      <c r="DO815" s="53"/>
      <c r="DP815" s="53"/>
      <c r="DQ815" s="53"/>
      <c r="DR815" s="53"/>
      <c r="DS815" s="53"/>
      <c r="DT815" s="53"/>
      <c r="DU815" s="53"/>
      <c r="DV815" s="53"/>
      <c r="DW815" s="53"/>
      <c r="DX815" s="53"/>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3"/>
      <c r="FK815" s="53"/>
      <c r="FL815" s="53"/>
      <c r="FM815" s="53"/>
      <c r="FN815" s="53"/>
      <c r="FO815" s="53"/>
      <c r="FP815" s="53"/>
      <c r="FQ815" s="53"/>
      <c r="FR815" s="53"/>
      <c r="FS815" s="53"/>
      <c r="FT815" s="53"/>
      <c r="FU815" s="53"/>
      <c r="FV815" s="53"/>
      <c r="FW815" s="53"/>
      <c r="FX815" s="53"/>
      <c r="FY815" s="53"/>
      <c r="FZ815" s="53"/>
      <c r="GA815" s="53"/>
      <c r="GB815" s="53"/>
      <c r="GC815" s="53"/>
      <c r="GD815" s="53"/>
      <c r="GE815" s="53"/>
      <c r="GF815" s="53"/>
      <c r="GG815" s="53"/>
      <c r="GH815" s="53"/>
      <c r="GI815" s="53"/>
      <c r="GJ815" s="53"/>
      <c r="GK815" s="53"/>
      <c r="GL815" s="53"/>
      <c r="GM815" s="53"/>
      <c r="GN815" s="53"/>
      <c r="GO815" s="53"/>
      <c r="GP815" s="53"/>
      <c r="GQ815" s="53"/>
      <c r="GR815" s="53"/>
      <c r="GS815" s="53"/>
      <c r="GT815" s="53"/>
      <c r="GU815" s="53"/>
      <c r="GV815" s="53"/>
      <c r="GW815" s="53"/>
      <c r="GX815" s="53"/>
      <c r="GY815" s="53"/>
      <c r="GZ815" s="53"/>
      <c r="HA815" s="53"/>
      <c r="HB815" s="53"/>
      <c r="HC815" s="53"/>
      <c r="HD815" s="53"/>
      <c r="HE815" s="53"/>
      <c r="HF815" s="53"/>
      <c r="HG815" s="53"/>
      <c r="HH815" s="53"/>
      <c r="HI815" s="53"/>
      <c r="HJ815" s="53"/>
      <c r="HK815" s="53"/>
      <c r="HL815" s="53"/>
      <c r="HM815" s="53"/>
      <c r="HN815" s="53"/>
      <c r="HO815" s="53"/>
      <c r="HP815" s="53"/>
      <c r="HQ815" s="53"/>
      <c r="HR815" s="53"/>
      <c r="HS815" s="53"/>
      <c r="HT815" s="53"/>
      <c r="HU815" s="53"/>
      <c r="HV815" s="53"/>
      <c r="HW815" s="53"/>
      <c r="HX815" s="53"/>
      <c r="HY815" s="53"/>
      <c r="HZ815" s="53"/>
      <c r="IA815" s="53"/>
      <c r="IB815" s="53"/>
      <c r="IC815" s="53"/>
      <c r="ID815" s="53"/>
      <c r="IE815" s="53"/>
      <c r="IF815" s="53"/>
      <c r="IG815" s="53"/>
      <c r="IH815" s="53"/>
      <c r="II815" s="53"/>
      <c r="IJ815" s="53"/>
      <c r="IK815" s="53"/>
      <c r="IL815" s="53"/>
      <c r="IM815" s="53"/>
      <c r="IN815" s="53"/>
      <c r="IO815" s="53"/>
      <c r="IP815" s="53"/>
      <c r="IQ815" s="53"/>
      <c r="IR815" s="53"/>
      <c r="IS815" s="53"/>
      <c r="IT815" s="53"/>
      <c r="IU815" s="53"/>
      <c r="IV815" s="53"/>
      <c r="IW815" s="53"/>
      <c r="IX815" s="53"/>
      <c r="IY815" s="53"/>
      <c r="IZ815" s="53"/>
      <c r="JA815" s="53"/>
      <c r="JB815" s="53"/>
      <c r="JC815" s="53"/>
      <c r="JD815" s="53"/>
      <c r="JE815" s="53"/>
      <c r="JF815" s="53"/>
      <c r="JG815" s="53"/>
      <c r="JH815" s="53"/>
      <c r="JI815" s="53"/>
      <c r="JJ815" s="53"/>
      <c r="JK815" s="53"/>
      <c r="JL815" s="53"/>
      <c r="JM815" s="53"/>
      <c r="JN815" s="53"/>
      <c r="JO815" s="53"/>
      <c r="JP815" s="53"/>
      <c r="JQ815" s="53"/>
      <c r="JR815" s="53"/>
      <c r="JS815" s="53"/>
      <c r="JT815" s="53"/>
      <c r="JU815" s="53"/>
      <c r="JV815" s="53"/>
      <c r="JW815" s="53"/>
      <c r="JX815" s="53"/>
      <c r="JY815" s="53"/>
      <c r="JZ815" s="53"/>
      <c r="KA815" s="53"/>
      <c r="KB815" s="53"/>
      <c r="KC815" s="53"/>
      <c r="KD815" s="53"/>
      <c r="KE815" s="53"/>
      <c r="KF815" s="53"/>
      <c r="KG815" s="53"/>
      <c r="KH815" s="53"/>
      <c r="KI815" s="53"/>
      <c r="KJ815" s="53"/>
      <c r="KK815" s="53"/>
      <c r="KL815" s="53"/>
      <c r="KM815" s="53"/>
      <c r="KN815" s="53"/>
      <c r="KO815" s="53"/>
      <c r="KP815" s="53"/>
      <c r="KQ815" s="53"/>
      <c r="KR815" s="53"/>
      <c r="KS815" s="53"/>
      <c r="KT815" s="53"/>
      <c r="KU815" s="53"/>
      <c r="KV815" s="53"/>
      <c r="KW815" s="53"/>
      <c r="KX815" s="53"/>
      <c r="KY815" s="53"/>
      <c r="KZ815" s="53"/>
      <c r="LA815" s="53"/>
      <c r="LB815" s="53"/>
      <c r="LC815" s="53"/>
      <c r="LD815" s="53"/>
      <c r="LE815" s="53"/>
      <c r="LF815" s="53"/>
      <c r="LG815" s="53"/>
      <c r="LH815" s="53"/>
      <c r="LI815" s="53"/>
      <c r="LJ815" s="53"/>
      <c r="LK815" s="53"/>
      <c r="LL815" s="53"/>
      <c r="LM815" s="53"/>
      <c r="LN815" s="53"/>
      <c r="LO815" s="53"/>
      <c r="LP815" s="53"/>
      <c r="LQ815" s="53"/>
      <c r="LR815" s="53"/>
      <c r="LS815" s="53"/>
      <c r="LT815" s="53"/>
      <c r="LU815" s="53"/>
      <c r="LV815" s="53"/>
      <c r="LW815" s="53"/>
      <c r="LX815" s="53"/>
      <c r="LY815" s="53"/>
      <c r="LZ815" s="53"/>
      <c r="MA815" s="53"/>
      <c r="MB815" s="53"/>
      <c r="MC815" s="53"/>
      <c r="MD815" s="53"/>
      <c r="ME815" s="53"/>
      <c r="MF815" s="53"/>
      <c r="MG815" s="53"/>
      <c r="MH815" s="53"/>
      <c r="MI815" s="53"/>
      <c r="MJ815" s="53"/>
      <c r="MK815" s="53"/>
      <c r="ML815" s="53"/>
      <c r="MM815" s="53"/>
      <c r="MN815" s="53"/>
      <c r="MO815" s="53"/>
      <c r="MP815" s="53"/>
      <c r="MQ815" s="53"/>
      <c r="MR815" s="53"/>
      <c r="MS815" s="53"/>
      <c r="MT815" s="53"/>
      <c r="MU815" s="53"/>
      <c r="MV815" s="53"/>
      <c r="MW815" s="53"/>
      <c r="MX815" s="53"/>
      <c r="MY815" s="53"/>
      <c r="MZ815" s="53"/>
      <c r="NA815" s="53"/>
      <c r="NB815" s="53"/>
      <c r="NC815" s="53"/>
      <c r="ND815" s="53"/>
      <c r="NE815" s="53"/>
      <c r="NF815" s="53"/>
      <c r="NG815" s="53"/>
      <c r="NH815" s="53"/>
      <c r="NI815" s="53"/>
      <c r="NJ815" s="53"/>
      <c r="NK815" s="53"/>
      <c r="NL815" s="53"/>
      <c r="NM815" s="53"/>
      <c r="NN815" s="53"/>
      <c r="NO815" s="53"/>
      <c r="NP815" s="53"/>
      <c r="NQ815" s="53"/>
      <c r="NR815" s="53"/>
      <c r="NS815" s="53"/>
      <c r="NT815" s="53"/>
      <c r="NU815" s="53"/>
      <c r="NV815" s="53"/>
      <c r="NW815" s="53"/>
      <c r="NX815" s="53"/>
      <c r="NY815" s="53"/>
      <c r="NZ815" s="53"/>
      <c r="OA815" s="53"/>
      <c r="OB815" s="53"/>
      <c r="OC815" s="53"/>
      <c r="OD815" s="53"/>
      <c r="OE815" s="53"/>
      <c r="OF815" s="53"/>
      <c r="OG815" s="53"/>
      <c r="OH815" s="53"/>
      <c r="OI815" s="53"/>
      <c r="OJ815" s="53"/>
      <c r="OK815" s="53"/>
      <c r="OL815" s="53"/>
      <c r="OM815" s="53"/>
      <c r="ON815" s="53"/>
      <c r="OO815" s="53"/>
      <c r="OP815" s="53"/>
      <c r="OQ815" s="53"/>
      <c r="OR815" s="53"/>
      <c r="OS815" s="53"/>
      <c r="OT815" s="53"/>
      <c r="OU815" s="53"/>
      <c r="OV815" s="53"/>
      <c r="OW815" s="53"/>
      <c r="OX815" s="53"/>
      <c r="OY815" s="53"/>
      <c r="OZ815" s="53"/>
      <c r="PA815" s="53"/>
      <c r="PB815" s="53"/>
      <c r="PC815" s="53"/>
      <c r="PD815" s="53"/>
      <c r="PE815" s="53"/>
      <c r="PF815" s="53"/>
      <c r="PG815" s="53"/>
      <c r="PH815" s="53"/>
      <c r="PI815" s="53"/>
      <c r="PJ815" s="53"/>
      <c r="PK815" s="53"/>
      <c r="PL815" s="53"/>
      <c r="PM815" s="53"/>
      <c r="PN815" s="53"/>
      <c r="PO815" s="53"/>
      <c r="PP815" s="53"/>
      <c r="PQ815" s="53"/>
      <c r="PR815" s="53"/>
      <c r="PS815" s="53"/>
      <c r="PT815" s="53"/>
      <c r="PU815" s="53"/>
      <c r="PV815" s="53"/>
      <c r="PW815" s="53"/>
      <c r="PX815" s="53"/>
      <c r="PY815" s="53"/>
      <c r="PZ815" s="53"/>
      <c r="QA815" s="53"/>
      <c r="QB815" s="53"/>
      <c r="QC815" s="53"/>
      <c r="QD815" s="53"/>
      <c r="QE815" s="53"/>
      <c r="QF815" s="53"/>
      <c r="QG815" s="53"/>
      <c r="QH815" s="53"/>
      <c r="QI815" s="53"/>
      <c r="QJ815" s="53"/>
      <c r="QK815" s="53"/>
      <c r="QL815" s="53"/>
      <c r="QM815" s="53"/>
      <c r="QN815" s="53"/>
      <c r="QO815" s="53"/>
      <c r="QP815" s="53"/>
      <c r="QQ815" s="53"/>
      <c r="QR815" s="53"/>
      <c r="QS815" s="53"/>
      <c r="QT815" s="53"/>
      <c r="QU815" s="53"/>
      <c r="QV815" s="53"/>
      <c r="QW815" s="53"/>
      <c r="QX815" s="53"/>
      <c r="QY815" s="53"/>
      <c r="QZ815" s="53"/>
      <c r="RA815" s="53"/>
      <c r="RB815" s="53"/>
      <c r="RC815" s="53"/>
      <c r="RD815" s="53"/>
      <c r="RE815" s="53"/>
      <c r="RF815" s="53"/>
      <c r="RG815" s="53"/>
      <c r="RH815" s="53"/>
      <c r="RI815" s="53"/>
      <c r="RJ815" s="53"/>
      <c r="RK815" s="53"/>
      <c r="RL815" s="53"/>
      <c r="RM815" s="53"/>
      <c r="RN815" s="53"/>
      <c r="RO815" s="53"/>
      <c r="RP815" s="53"/>
      <c r="RQ815" s="53"/>
      <c r="RR815" s="53"/>
      <c r="RS815" s="53"/>
      <c r="RT815" s="53"/>
      <c r="RU815" s="53"/>
      <c r="RV815" s="53"/>
      <c r="RW815" s="53"/>
      <c r="RX815" s="53"/>
      <c r="RY815" s="53"/>
      <c r="RZ815" s="53"/>
      <c r="SA815" s="53"/>
      <c r="SB815" s="53"/>
      <c r="SC815" s="53"/>
      <c r="SD815" s="53"/>
      <c r="SE815" s="53"/>
      <c r="SF815" s="53"/>
      <c r="SG815" s="53"/>
      <c r="SH815" s="53"/>
      <c r="SI815" s="53"/>
      <c r="SJ815" s="53"/>
      <c r="SK815" s="53"/>
      <c r="SL815" s="53"/>
      <c r="SM815" s="53"/>
      <c r="SN815" s="53"/>
      <c r="SO815" s="53"/>
      <c r="SP815" s="53"/>
      <c r="SQ815" s="53"/>
      <c r="SR815" s="53"/>
      <c r="SS815" s="53"/>
      <c r="ST815" s="53"/>
      <c r="SU815" s="53"/>
      <c r="SV815" s="53"/>
      <c r="SW815" s="53"/>
      <c r="SX815" s="53"/>
      <c r="SY815" s="53"/>
      <c r="SZ815" s="53"/>
      <c r="TA815" s="53"/>
      <c r="TB815" s="53"/>
      <c r="TC815" s="53"/>
      <c r="TD815" s="53"/>
      <c r="TE815" s="53"/>
      <c r="TF815" s="53"/>
      <c r="TG815" s="53"/>
      <c r="TH815" s="53"/>
      <c r="TI815" s="53"/>
      <c r="TJ815" s="53"/>
      <c r="TK815" s="53"/>
      <c r="TL815" s="53"/>
      <c r="TM815" s="53"/>
      <c r="TN815" s="53"/>
      <c r="TO815" s="53"/>
      <c r="TP815" s="53"/>
      <c r="TQ815" s="53"/>
      <c r="TR815" s="53"/>
      <c r="TS815" s="53"/>
      <c r="TT815" s="53"/>
      <c r="TU815" s="53"/>
      <c r="TV815" s="53"/>
      <c r="TW815" s="53"/>
      <c r="TX815" s="53"/>
      <c r="TY815" s="53"/>
      <c r="TZ815" s="53"/>
      <c r="UA815" s="53"/>
      <c r="UB815" s="53"/>
      <c r="UC815" s="53"/>
      <c r="UD815" s="53"/>
      <c r="UE815" s="53"/>
      <c r="UF815" s="53"/>
      <c r="UG815" s="53"/>
    </row>
    <row r="816" spans="12:553" s="19" customFormat="1" ht="15.75" customHeight="1" x14ac:dyDescent="0.2">
      <c r="L816" s="66"/>
      <c r="M816" s="66"/>
      <c r="N816" s="52"/>
      <c r="O816" s="53"/>
      <c r="P816" s="53"/>
      <c r="Q816" s="53"/>
      <c r="R816" s="53"/>
      <c r="S816" s="53"/>
      <c r="T816" s="53"/>
      <c r="U816" s="53"/>
      <c r="V816" s="53"/>
      <c r="W816" s="53"/>
      <c r="X816" s="53"/>
      <c r="Y816" s="53"/>
      <c r="Z816" s="53"/>
      <c r="AA816" s="53"/>
      <c r="AB816" s="53"/>
      <c r="AC816" s="53"/>
      <c r="AD816" s="53"/>
      <c r="AE816" s="53"/>
      <c r="AF816" s="53"/>
      <c r="AG816" s="53"/>
      <c r="AH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c r="BM816" s="53"/>
      <c r="BN816" s="53"/>
      <c r="BO816" s="53"/>
      <c r="BP816" s="53"/>
      <c r="BQ816" s="53"/>
      <c r="BR816" s="53"/>
      <c r="BS816" s="53"/>
      <c r="BT816" s="53"/>
      <c r="BU816" s="53"/>
      <c r="BV816" s="53"/>
      <c r="BW816" s="53"/>
      <c r="BX816" s="53"/>
      <c r="BY816" s="53"/>
      <c r="BZ816" s="53"/>
      <c r="CA816" s="53"/>
      <c r="CB816" s="53"/>
      <c r="CC816" s="53"/>
      <c r="CD816" s="53"/>
      <c r="CE816" s="53"/>
      <c r="CF816" s="53"/>
      <c r="CG816" s="53"/>
      <c r="CH816" s="53"/>
      <c r="CI816" s="53"/>
      <c r="CJ816" s="53"/>
      <c r="CK816" s="53"/>
      <c r="CL816" s="53"/>
      <c r="CM816" s="53"/>
      <c r="CN816" s="53"/>
      <c r="CO816" s="53"/>
      <c r="CP816" s="53"/>
      <c r="CQ816" s="53"/>
      <c r="CR816" s="53"/>
      <c r="CS816" s="53"/>
      <c r="CT816" s="53"/>
      <c r="CU816" s="53"/>
      <c r="CV816" s="53"/>
      <c r="CW816" s="53"/>
      <c r="CX816" s="53"/>
      <c r="CY816" s="53"/>
      <c r="CZ816" s="53"/>
      <c r="DA816" s="53"/>
      <c r="DB816" s="53"/>
      <c r="DC816" s="53"/>
      <c r="DD816" s="53"/>
      <c r="DE816" s="53"/>
      <c r="DF816" s="53"/>
      <c r="DG816" s="53"/>
      <c r="DH816" s="53"/>
      <c r="DI816" s="53"/>
      <c r="DJ816" s="53"/>
      <c r="DK816" s="53"/>
      <c r="DL816" s="53"/>
      <c r="DM816" s="53"/>
      <c r="DN816" s="53"/>
      <c r="DO816" s="53"/>
      <c r="DP816" s="53"/>
      <c r="DQ816" s="53"/>
      <c r="DR816" s="53"/>
      <c r="DS816" s="53"/>
      <c r="DT816" s="53"/>
      <c r="DU816" s="53"/>
      <c r="DV816" s="53"/>
      <c r="DW816" s="53"/>
      <c r="DX816" s="53"/>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3"/>
      <c r="FK816" s="53"/>
      <c r="FL816" s="53"/>
      <c r="FM816" s="53"/>
      <c r="FN816" s="53"/>
      <c r="FO816" s="53"/>
      <c r="FP816" s="53"/>
      <c r="FQ816" s="53"/>
      <c r="FR816" s="53"/>
      <c r="FS816" s="53"/>
      <c r="FT816" s="53"/>
      <c r="FU816" s="53"/>
      <c r="FV816" s="53"/>
      <c r="FW816" s="53"/>
      <c r="FX816" s="53"/>
      <c r="FY816" s="53"/>
      <c r="FZ816" s="53"/>
      <c r="GA816" s="53"/>
      <c r="GB816" s="53"/>
      <c r="GC816" s="53"/>
      <c r="GD816" s="53"/>
      <c r="GE816" s="53"/>
      <c r="GF816" s="53"/>
      <c r="GG816" s="53"/>
      <c r="GH816" s="53"/>
      <c r="GI816" s="53"/>
      <c r="GJ816" s="53"/>
      <c r="GK816" s="53"/>
      <c r="GL816" s="53"/>
      <c r="GM816" s="53"/>
      <c r="GN816" s="53"/>
      <c r="GO816" s="53"/>
      <c r="GP816" s="53"/>
      <c r="GQ816" s="53"/>
      <c r="GR816" s="53"/>
      <c r="GS816" s="53"/>
      <c r="GT816" s="53"/>
      <c r="GU816" s="53"/>
      <c r="GV816" s="53"/>
      <c r="GW816" s="53"/>
      <c r="GX816" s="53"/>
      <c r="GY816" s="53"/>
      <c r="GZ816" s="53"/>
      <c r="HA816" s="53"/>
      <c r="HB816" s="53"/>
      <c r="HC816" s="53"/>
      <c r="HD816" s="53"/>
      <c r="HE816" s="53"/>
      <c r="HF816" s="53"/>
      <c r="HG816" s="53"/>
      <c r="HH816" s="53"/>
      <c r="HI816" s="53"/>
      <c r="HJ816" s="53"/>
      <c r="HK816" s="53"/>
      <c r="HL816" s="53"/>
      <c r="HM816" s="53"/>
      <c r="HN816" s="53"/>
      <c r="HO816" s="53"/>
      <c r="HP816" s="53"/>
      <c r="HQ816" s="53"/>
      <c r="HR816" s="53"/>
      <c r="HS816" s="53"/>
      <c r="HT816" s="53"/>
      <c r="HU816" s="53"/>
      <c r="HV816" s="53"/>
      <c r="HW816" s="53"/>
      <c r="HX816" s="53"/>
      <c r="HY816" s="53"/>
      <c r="HZ816" s="53"/>
      <c r="IA816" s="53"/>
      <c r="IB816" s="53"/>
      <c r="IC816" s="53"/>
      <c r="ID816" s="53"/>
      <c r="IE816" s="53"/>
      <c r="IF816" s="53"/>
      <c r="IG816" s="53"/>
      <c r="IH816" s="53"/>
      <c r="II816" s="53"/>
      <c r="IJ816" s="53"/>
      <c r="IK816" s="53"/>
      <c r="IL816" s="53"/>
      <c r="IM816" s="53"/>
      <c r="IN816" s="53"/>
      <c r="IO816" s="53"/>
      <c r="IP816" s="53"/>
      <c r="IQ816" s="53"/>
      <c r="IR816" s="53"/>
      <c r="IS816" s="53"/>
      <c r="IT816" s="53"/>
      <c r="IU816" s="53"/>
      <c r="IV816" s="53"/>
      <c r="IW816" s="53"/>
      <c r="IX816" s="53"/>
      <c r="IY816" s="53"/>
      <c r="IZ816" s="53"/>
      <c r="JA816" s="53"/>
      <c r="JB816" s="53"/>
      <c r="JC816" s="53"/>
      <c r="JD816" s="53"/>
      <c r="JE816" s="53"/>
      <c r="JF816" s="53"/>
      <c r="JG816" s="53"/>
      <c r="JH816" s="53"/>
      <c r="JI816" s="53"/>
      <c r="JJ816" s="53"/>
      <c r="JK816" s="53"/>
      <c r="JL816" s="53"/>
      <c r="JM816" s="53"/>
      <c r="JN816" s="53"/>
      <c r="JO816" s="53"/>
      <c r="JP816" s="53"/>
      <c r="JQ816" s="53"/>
      <c r="JR816" s="53"/>
      <c r="JS816" s="53"/>
      <c r="JT816" s="53"/>
      <c r="JU816" s="53"/>
      <c r="JV816" s="53"/>
      <c r="JW816" s="53"/>
      <c r="JX816" s="53"/>
      <c r="JY816" s="53"/>
      <c r="JZ816" s="53"/>
      <c r="KA816" s="53"/>
      <c r="KB816" s="53"/>
      <c r="KC816" s="53"/>
      <c r="KD816" s="53"/>
      <c r="KE816" s="53"/>
      <c r="KF816" s="53"/>
      <c r="KG816" s="53"/>
      <c r="KH816" s="53"/>
      <c r="KI816" s="53"/>
      <c r="KJ816" s="53"/>
      <c r="KK816" s="53"/>
      <c r="KL816" s="53"/>
      <c r="KM816" s="53"/>
      <c r="KN816" s="53"/>
      <c r="KO816" s="53"/>
      <c r="KP816" s="53"/>
      <c r="KQ816" s="53"/>
      <c r="KR816" s="53"/>
      <c r="KS816" s="53"/>
      <c r="KT816" s="53"/>
      <c r="KU816" s="53"/>
      <c r="KV816" s="53"/>
      <c r="KW816" s="53"/>
      <c r="KX816" s="53"/>
      <c r="KY816" s="53"/>
      <c r="KZ816" s="53"/>
      <c r="LA816" s="53"/>
      <c r="LB816" s="53"/>
      <c r="LC816" s="53"/>
      <c r="LD816" s="53"/>
      <c r="LE816" s="53"/>
      <c r="LF816" s="53"/>
      <c r="LG816" s="53"/>
      <c r="LH816" s="53"/>
      <c r="LI816" s="53"/>
      <c r="LJ816" s="53"/>
      <c r="LK816" s="53"/>
      <c r="LL816" s="53"/>
      <c r="LM816" s="53"/>
      <c r="LN816" s="53"/>
      <c r="LO816" s="53"/>
      <c r="LP816" s="53"/>
      <c r="LQ816" s="53"/>
      <c r="LR816" s="53"/>
      <c r="LS816" s="53"/>
      <c r="LT816" s="53"/>
      <c r="LU816" s="53"/>
      <c r="LV816" s="53"/>
      <c r="LW816" s="53"/>
      <c r="LX816" s="53"/>
      <c r="LY816" s="53"/>
      <c r="LZ816" s="53"/>
      <c r="MA816" s="53"/>
      <c r="MB816" s="53"/>
      <c r="MC816" s="53"/>
      <c r="MD816" s="53"/>
      <c r="ME816" s="53"/>
      <c r="MF816" s="53"/>
      <c r="MG816" s="53"/>
      <c r="MH816" s="53"/>
      <c r="MI816" s="53"/>
      <c r="MJ816" s="53"/>
      <c r="MK816" s="53"/>
      <c r="ML816" s="53"/>
      <c r="MM816" s="53"/>
      <c r="MN816" s="53"/>
      <c r="MO816" s="53"/>
      <c r="MP816" s="53"/>
      <c r="MQ816" s="53"/>
      <c r="MR816" s="53"/>
      <c r="MS816" s="53"/>
      <c r="MT816" s="53"/>
      <c r="MU816" s="53"/>
      <c r="MV816" s="53"/>
      <c r="MW816" s="53"/>
      <c r="MX816" s="53"/>
      <c r="MY816" s="53"/>
      <c r="MZ816" s="53"/>
      <c r="NA816" s="53"/>
      <c r="NB816" s="53"/>
      <c r="NC816" s="53"/>
      <c r="ND816" s="53"/>
      <c r="NE816" s="53"/>
      <c r="NF816" s="53"/>
      <c r="NG816" s="53"/>
      <c r="NH816" s="53"/>
      <c r="NI816" s="53"/>
      <c r="NJ816" s="53"/>
      <c r="NK816" s="53"/>
      <c r="NL816" s="53"/>
      <c r="NM816" s="53"/>
      <c r="NN816" s="53"/>
      <c r="NO816" s="53"/>
      <c r="NP816" s="53"/>
      <c r="NQ816" s="53"/>
      <c r="NR816" s="53"/>
      <c r="NS816" s="53"/>
      <c r="NT816" s="53"/>
      <c r="NU816" s="53"/>
      <c r="NV816" s="53"/>
      <c r="NW816" s="53"/>
      <c r="NX816" s="53"/>
      <c r="NY816" s="53"/>
      <c r="NZ816" s="53"/>
      <c r="OA816" s="53"/>
      <c r="OB816" s="53"/>
      <c r="OC816" s="53"/>
      <c r="OD816" s="53"/>
      <c r="OE816" s="53"/>
      <c r="OF816" s="53"/>
      <c r="OG816" s="53"/>
      <c r="OH816" s="53"/>
      <c r="OI816" s="53"/>
      <c r="OJ816" s="53"/>
      <c r="OK816" s="53"/>
      <c r="OL816" s="53"/>
      <c r="OM816" s="53"/>
      <c r="ON816" s="53"/>
      <c r="OO816" s="53"/>
      <c r="OP816" s="53"/>
      <c r="OQ816" s="53"/>
      <c r="OR816" s="53"/>
      <c r="OS816" s="53"/>
      <c r="OT816" s="53"/>
      <c r="OU816" s="53"/>
      <c r="OV816" s="53"/>
      <c r="OW816" s="53"/>
      <c r="OX816" s="53"/>
      <c r="OY816" s="53"/>
      <c r="OZ816" s="53"/>
      <c r="PA816" s="53"/>
      <c r="PB816" s="53"/>
      <c r="PC816" s="53"/>
      <c r="PD816" s="53"/>
      <c r="PE816" s="53"/>
      <c r="PF816" s="53"/>
      <c r="PG816" s="53"/>
      <c r="PH816" s="53"/>
      <c r="PI816" s="53"/>
      <c r="PJ816" s="53"/>
      <c r="PK816" s="53"/>
      <c r="PL816" s="53"/>
      <c r="PM816" s="53"/>
      <c r="PN816" s="53"/>
      <c r="PO816" s="53"/>
      <c r="PP816" s="53"/>
      <c r="PQ816" s="53"/>
      <c r="PR816" s="53"/>
      <c r="PS816" s="53"/>
      <c r="PT816" s="53"/>
      <c r="PU816" s="53"/>
      <c r="PV816" s="53"/>
      <c r="PW816" s="53"/>
      <c r="PX816" s="53"/>
      <c r="PY816" s="53"/>
      <c r="PZ816" s="53"/>
      <c r="QA816" s="53"/>
      <c r="QB816" s="53"/>
      <c r="QC816" s="53"/>
      <c r="QD816" s="53"/>
      <c r="QE816" s="53"/>
      <c r="QF816" s="53"/>
      <c r="QG816" s="53"/>
      <c r="QH816" s="53"/>
      <c r="QI816" s="53"/>
      <c r="QJ816" s="53"/>
      <c r="QK816" s="53"/>
      <c r="QL816" s="53"/>
      <c r="QM816" s="53"/>
      <c r="QN816" s="53"/>
      <c r="QO816" s="53"/>
      <c r="QP816" s="53"/>
      <c r="QQ816" s="53"/>
      <c r="QR816" s="53"/>
      <c r="QS816" s="53"/>
      <c r="QT816" s="53"/>
      <c r="QU816" s="53"/>
      <c r="QV816" s="53"/>
      <c r="QW816" s="53"/>
      <c r="QX816" s="53"/>
      <c r="QY816" s="53"/>
      <c r="QZ816" s="53"/>
      <c r="RA816" s="53"/>
      <c r="RB816" s="53"/>
      <c r="RC816" s="53"/>
      <c r="RD816" s="53"/>
      <c r="RE816" s="53"/>
      <c r="RF816" s="53"/>
      <c r="RG816" s="53"/>
      <c r="RH816" s="53"/>
      <c r="RI816" s="53"/>
      <c r="RJ816" s="53"/>
      <c r="RK816" s="53"/>
      <c r="RL816" s="53"/>
      <c r="RM816" s="53"/>
      <c r="RN816" s="53"/>
      <c r="RO816" s="53"/>
      <c r="RP816" s="53"/>
      <c r="RQ816" s="53"/>
      <c r="RR816" s="53"/>
      <c r="RS816" s="53"/>
      <c r="RT816" s="53"/>
      <c r="RU816" s="53"/>
      <c r="RV816" s="53"/>
      <c r="RW816" s="53"/>
      <c r="RX816" s="53"/>
      <c r="RY816" s="53"/>
      <c r="RZ816" s="53"/>
      <c r="SA816" s="53"/>
      <c r="SB816" s="53"/>
      <c r="SC816" s="53"/>
      <c r="SD816" s="53"/>
      <c r="SE816" s="53"/>
      <c r="SF816" s="53"/>
      <c r="SG816" s="53"/>
      <c r="SH816" s="53"/>
      <c r="SI816" s="53"/>
      <c r="SJ816" s="53"/>
      <c r="SK816" s="53"/>
      <c r="SL816" s="53"/>
      <c r="SM816" s="53"/>
      <c r="SN816" s="53"/>
      <c r="SO816" s="53"/>
      <c r="SP816" s="53"/>
      <c r="SQ816" s="53"/>
      <c r="SR816" s="53"/>
      <c r="SS816" s="53"/>
      <c r="ST816" s="53"/>
      <c r="SU816" s="53"/>
      <c r="SV816" s="53"/>
      <c r="SW816" s="53"/>
      <c r="SX816" s="53"/>
      <c r="SY816" s="53"/>
      <c r="SZ816" s="53"/>
      <c r="TA816" s="53"/>
      <c r="TB816" s="53"/>
      <c r="TC816" s="53"/>
      <c r="TD816" s="53"/>
      <c r="TE816" s="53"/>
      <c r="TF816" s="53"/>
      <c r="TG816" s="53"/>
      <c r="TH816" s="53"/>
      <c r="TI816" s="53"/>
      <c r="TJ816" s="53"/>
      <c r="TK816" s="53"/>
      <c r="TL816" s="53"/>
      <c r="TM816" s="53"/>
      <c r="TN816" s="53"/>
      <c r="TO816" s="53"/>
      <c r="TP816" s="53"/>
      <c r="TQ816" s="53"/>
      <c r="TR816" s="53"/>
      <c r="TS816" s="53"/>
      <c r="TT816" s="53"/>
      <c r="TU816" s="53"/>
      <c r="TV816" s="53"/>
      <c r="TW816" s="53"/>
      <c r="TX816" s="53"/>
      <c r="TY816" s="53"/>
      <c r="TZ816" s="53"/>
      <c r="UA816" s="53"/>
      <c r="UB816" s="53"/>
      <c r="UC816" s="53"/>
      <c r="UD816" s="53"/>
      <c r="UE816" s="53"/>
      <c r="UF816" s="53"/>
      <c r="UG816" s="53"/>
    </row>
    <row r="817" spans="12:553" s="19" customFormat="1" ht="15.75" customHeight="1" x14ac:dyDescent="0.2">
      <c r="L817" s="66"/>
      <c r="M817" s="66"/>
      <c r="N817" s="52"/>
      <c r="O817" s="53"/>
      <c r="P817" s="53"/>
      <c r="Q817" s="53"/>
      <c r="R817" s="53"/>
      <c r="S817" s="53"/>
      <c r="T817" s="53"/>
      <c r="U817" s="53"/>
      <c r="V817" s="53"/>
      <c r="W817" s="53"/>
      <c r="X817" s="53"/>
      <c r="Y817" s="53"/>
      <c r="Z817" s="53"/>
      <c r="AA817" s="53"/>
      <c r="AB817" s="53"/>
      <c r="AC817" s="53"/>
      <c r="AD817" s="53"/>
      <c r="AE817" s="53"/>
      <c r="AF817" s="53"/>
      <c r="AG817" s="53"/>
      <c r="AH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c r="BM817" s="53"/>
      <c r="BN817" s="53"/>
      <c r="BO817" s="53"/>
      <c r="BP817" s="53"/>
      <c r="BQ817" s="53"/>
      <c r="BR817" s="53"/>
      <c r="BS817" s="53"/>
      <c r="BT817" s="53"/>
      <c r="BU817" s="53"/>
      <c r="BV817" s="53"/>
      <c r="BW817" s="53"/>
      <c r="BX817" s="53"/>
      <c r="BY817" s="53"/>
      <c r="BZ817" s="53"/>
      <c r="CA817" s="53"/>
      <c r="CB817" s="53"/>
      <c r="CC817" s="53"/>
      <c r="CD817" s="53"/>
      <c r="CE817" s="53"/>
      <c r="CF817" s="53"/>
      <c r="CG817" s="53"/>
      <c r="CH817" s="53"/>
      <c r="CI817" s="53"/>
      <c r="CJ817" s="53"/>
      <c r="CK817" s="53"/>
      <c r="CL817" s="53"/>
      <c r="CM817" s="53"/>
      <c r="CN817" s="53"/>
      <c r="CO817" s="53"/>
      <c r="CP817" s="53"/>
      <c r="CQ817" s="53"/>
      <c r="CR817" s="53"/>
      <c r="CS817" s="53"/>
      <c r="CT817" s="53"/>
      <c r="CU817" s="53"/>
      <c r="CV817" s="53"/>
      <c r="CW817" s="53"/>
      <c r="CX817" s="53"/>
      <c r="CY817" s="53"/>
      <c r="CZ817" s="53"/>
      <c r="DA817" s="53"/>
      <c r="DB817" s="53"/>
      <c r="DC817" s="53"/>
      <c r="DD817" s="53"/>
      <c r="DE817" s="53"/>
      <c r="DF817" s="53"/>
      <c r="DG817" s="53"/>
      <c r="DH817" s="53"/>
      <c r="DI817" s="53"/>
      <c r="DJ817" s="53"/>
      <c r="DK817" s="53"/>
      <c r="DL817" s="53"/>
      <c r="DM817" s="53"/>
      <c r="DN817" s="53"/>
      <c r="DO817" s="53"/>
      <c r="DP817" s="53"/>
      <c r="DQ817" s="53"/>
      <c r="DR817" s="53"/>
      <c r="DS817" s="53"/>
      <c r="DT817" s="53"/>
      <c r="DU817" s="53"/>
      <c r="DV817" s="53"/>
      <c r="DW817" s="53"/>
      <c r="DX817" s="53"/>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3"/>
      <c r="FK817" s="53"/>
      <c r="FL817" s="53"/>
      <c r="FM817" s="53"/>
      <c r="FN817" s="53"/>
      <c r="FO817" s="53"/>
      <c r="FP817" s="53"/>
      <c r="FQ817" s="53"/>
      <c r="FR817" s="53"/>
      <c r="FS817" s="53"/>
      <c r="FT817" s="53"/>
      <c r="FU817" s="53"/>
      <c r="FV817" s="53"/>
      <c r="FW817" s="53"/>
      <c r="FX817" s="53"/>
      <c r="FY817" s="53"/>
      <c r="FZ817" s="53"/>
      <c r="GA817" s="53"/>
      <c r="GB817" s="53"/>
      <c r="GC817" s="53"/>
      <c r="GD817" s="53"/>
      <c r="GE817" s="53"/>
      <c r="GF817" s="53"/>
      <c r="GG817" s="53"/>
      <c r="GH817" s="53"/>
      <c r="GI817" s="53"/>
      <c r="GJ817" s="53"/>
      <c r="GK817" s="53"/>
      <c r="GL817" s="53"/>
      <c r="GM817" s="53"/>
      <c r="GN817" s="53"/>
      <c r="GO817" s="53"/>
      <c r="GP817" s="53"/>
      <c r="GQ817" s="53"/>
      <c r="GR817" s="53"/>
      <c r="GS817" s="53"/>
      <c r="GT817" s="53"/>
      <c r="GU817" s="53"/>
      <c r="GV817" s="53"/>
      <c r="GW817" s="53"/>
      <c r="GX817" s="53"/>
      <c r="GY817" s="53"/>
      <c r="GZ817" s="53"/>
      <c r="HA817" s="53"/>
      <c r="HB817" s="53"/>
      <c r="HC817" s="53"/>
      <c r="HD817" s="53"/>
      <c r="HE817" s="53"/>
      <c r="HF817" s="53"/>
      <c r="HG817" s="53"/>
      <c r="HH817" s="53"/>
      <c r="HI817" s="53"/>
      <c r="HJ817" s="53"/>
      <c r="HK817" s="53"/>
      <c r="HL817" s="53"/>
      <c r="HM817" s="53"/>
      <c r="HN817" s="53"/>
      <c r="HO817" s="53"/>
      <c r="HP817" s="53"/>
      <c r="HQ817" s="53"/>
      <c r="HR817" s="53"/>
      <c r="HS817" s="53"/>
      <c r="HT817" s="53"/>
      <c r="HU817" s="53"/>
      <c r="HV817" s="53"/>
      <c r="HW817" s="53"/>
      <c r="HX817" s="53"/>
      <c r="HY817" s="53"/>
      <c r="HZ817" s="53"/>
      <c r="IA817" s="53"/>
      <c r="IB817" s="53"/>
      <c r="IC817" s="53"/>
      <c r="ID817" s="53"/>
      <c r="IE817" s="53"/>
      <c r="IF817" s="53"/>
      <c r="IG817" s="53"/>
      <c r="IH817" s="53"/>
      <c r="II817" s="53"/>
      <c r="IJ817" s="53"/>
      <c r="IK817" s="53"/>
      <c r="IL817" s="53"/>
      <c r="IM817" s="53"/>
      <c r="IN817" s="53"/>
      <c r="IO817" s="53"/>
      <c r="IP817" s="53"/>
      <c r="IQ817" s="53"/>
      <c r="IR817" s="53"/>
      <c r="IS817" s="53"/>
      <c r="IT817" s="53"/>
      <c r="IU817" s="53"/>
      <c r="IV817" s="53"/>
      <c r="IW817" s="53"/>
      <c r="IX817" s="53"/>
      <c r="IY817" s="53"/>
      <c r="IZ817" s="53"/>
      <c r="JA817" s="53"/>
      <c r="JB817" s="53"/>
      <c r="JC817" s="53"/>
      <c r="JD817" s="53"/>
      <c r="JE817" s="53"/>
      <c r="JF817" s="53"/>
      <c r="JG817" s="53"/>
      <c r="JH817" s="53"/>
      <c r="JI817" s="53"/>
      <c r="JJ817" s="53"/>
      <c r="JK817" s="53"/>
      <c r="JL817" s="53"/>
      <c r="JM817" s="53"/>
      <c r="JN817" s="53"/>
      <c r="JO817" s="53"/>
      <c r="JP817" s="53"/>
      <c r="JQ817" s="53"/>
      <c r="JR817" s="53"/>
      <c r="JS817" s="53"/>
      <c r="JT817" s="53"/>
      <c r="JU817" s="53"/>
      <c r="JV817" s="53"/>
      <c r="JW817" s="53"/>
      <c r="JX817" s="53"/>
      <c r="JY817" s="53"/>
      <c r="JZ817" s="53"/>
      <c r="KA817" s="53"/>
      <c r="KB817" s="53"/>
      <c r="KC817" s="53"/>
      <c r="KD817" s="53"/>
      <c r="KE817" s="53"/>
      <c r="KF817" s="53"/>
      <c r="KG817" s="53"/>
      <c r="KH817" s="53"/>
      <c r="KI817" s="53"/>
      <c r="KJ817" s="53"/>
      <c r="KK817" s="53"/>
      <c r="KL817" s="53"/>
      <c r="KM817" s="53"/>
      <c r="KN817" s="53"/>
      <c r="KO817" s="53"/>
      <c r="KP817" s="53"/>
      <c r="KQ817" s="53"/>
      <c r="KR817" s="53"/>
      <c r="KS817" s="53"/>
      <c r="KT817" s="53"/>
      <c r="KU817" s="53"/>
      <c r="KV817" s="53"/>
      <c r="KW817" s="53"/>
      <c r="KX817" s="53"/>
      <c r="KY817" s="53"/>
      <c r="KZ817" s="53"/>
      <c r="LA817" s="53"/>
      <c r="LB817" s="53"/>
      <c r="LC817" s="53"/>
      <c r="LD817" s="53"/>
      <c r="LE817" s="53"/>
      <c r="LF817" s="53"/>
      <c r="LG817" s="53"/>
      <c r="LH817" s="53"/>
      <c r="LI817" s="53"/>
      <c r="LJ817" s="53"/>
      <c r="LK817" s="53"/>
      <c r="LL817" s="53"/>
      <c r="LM817" s="53"/>
      <c r="LN817" s="53"/>
      <c r="LO817" s="53"/>
      <c r="LP817" s="53"/>
      <c r="LQ817" s="53"/>
      <c r="LR817" s="53"/>
      <c r="LS817" s="53"/>
      <c r="LT817" s="53"/>
      <c r="LU817" s="53"/>
      <c r="LV817" s="53"/>
      <c r="LW817" s="53"/>
      <c r="LX817" s="53"/>
      <c r="LY817" s="53"/>
      <c r="LZ817" s="53"/>
      <c r="MA817" s="53"/>
      <c r="MB817" s="53"/>
      <c r="MC817" s="53"/>
      <c r="MD817" s="53"/>
      <c r="ME817" s="53"/>
      <c r="MF817" s="53"/>
      <c r="MG817" s="53"/>
      <c r="MH817" s="53"/>
      <c r="MI817" s="53"/>
      <c r="MJ817" s="53"/>
      <c r="MK817" s="53"/>
      <c r="ML817" s="53"/>
      <c r="MM817" s="53"/>
      <c r="MN817" s="53"/>
      <c r="MO817" s="53"/>
      <c r="MP817" s="53"/>
      <c r="MQ817" s="53"/>
      <c r="MR817" s="53"/>
      <c r="MS817" s="53"/>
      <c r="MT817" s="53"/>
      <c r="MU817" s="53"/>
      <c r="MV817" s="53"/>
      <c r="MW817" s="53"/>
      <c r="MX817" s="53"/>
      <c r="MY817" s="53"/>
      <c r="MZ817" s="53"/>
      <c r="NA817" s="53"/>
      <c r="NB817" s="53"/>
      <c r="NC817" s="53"/>
      <c r="ND817" s="53"/>
      <c r="NE817" s="53"/>
      <c r="NF817" s="53"/>
      <c r="NG817" s="53"/>
      <c r="NH817" s="53"/>
      <c r="NI817" s="53"/>
      <c r="NJ817" s="53"/>
      <c r="NK817" s="53"/>
      <c r="NL817" s="53"/>
      <c r="NM817" s="53"/>
      <c r="NN817" s="53"/>
      <c r="NO817" s="53"/>
      <c r="NP817" s="53"/>
      <c r="NQ817" s="53"/>
      <c r="NR817" s="53"/>
      <c r="NS817" s="53"/>
      <c r="NT817" s="53"/>
      <c r="NU817" s="53"/>
      <c r="NV817" s="53"/>
      <c r="NW817" s="53"/>
      <c r="NX817" s="53"/>
      <c r="NY817" s="53"/>
      <c r="NZ817" s="53"/>
      <c r="OA817" s="53"/>
      <c r="OB817" s="53"/>
      <c r="OC817" s="53"/>
      <c r="OD817" s="53"/>
      <c r="OE817" s="53"/>
      <c r="OF817" s="53"/>
      <c r="OG817" s="53"/>
      <c r="OH817" s="53"/>
      <c r="OI817" s="53"/>
      <c r="OJ817" s="53"/>
      <c r="OK817" s="53"/>
      <c r="OL817" s="53"/>
      <c r="OM817" s="53"/>
      <c r="ON817" s="53"/>
      <c r="OO817" s="53"/>
      <c r="OP817" s="53"/>
      <c r="OQ817" s="53"/>
      <c r="OR817" s="53"/>
      <c r="OS817" s="53"/>
      <c r="OT817" s="53"/>
      <c r="OU817" s="53"/>
      <c r="OV817" s="53"/>
      <c r="OW817" s="53"/>
      <c r="OX817" s="53"/>
      <c r="OY817" s="53"/>
      <c r="OZ817" s="53"/>
      <c r="PA817" s="53"/>
      <c r="PB817" s="53"/>
      <c r="PC817" s="53"/>
      <c r="PD817" s="53"/>
      <c r="PE817" s="53"/>
      <c r="PF817" s="53"/>
      <c r="PG817" s="53"/>
      <c r="PH817" s="53"/>
      <c r="PI817" s="53"/>
      <c r="PJ817" s="53"/>
      <c r="PK817" s="53"/>
      <c r="PL817" s="53"/>
      <c r="PM817" s="53"/>
      <c r="PN817" s="53"/>
      <c r="PO817" s="53"/>
      <c r="PP817" s="53"/>
      <c r="PQ817" s="53"/>
      <c r="PR817" s="53"/>
      <c r="PS817" s="53"/>
      <c r="PT817" s="53"/>
      <c r="PU817" s="53"/>
      <c r="PV817" s="53"/>
      <c r="PW817" s="53"/>
      <c r="PX817" s="53"/>
      <c r="PY817" s="53"/>
      <c r="PZ817" s="53"/>
      <c r="QA817" s="53"/>
      <c r="QB817" s="53"/>
      <c r="QC817" s="53"/>
      <c r="QD817" s="53"/>
      <c r="QE817" s="53"/>
      <c r="QF817" s="53"/>
      <c r="QG817" s="53"/>
      <c r="QH817" s="53"/>
      <c r="QI817" s="53"/>
      <c r="QJ817" s="53"/>
      <c r="QK817" s="53"/>
      <c r="QL817" s="53"/>
      <c r="QM817" s="53"/>
      <c r="QN817" s="53"/>
      <c r="QO817" s="53"/>
      <c r="QP817" s="53"/>
      <c r="QQ817" s="53"/>
      <c r="QR817" s="53"/>
      <c r="QS817" s="53"/>
      <c r="QT817" s="53"/>
      <c r="QU817" s="53"/>
      <c r="QV817" s="53"/>
      <c r="QW817" s="53"/>
      <c r="QX817" s="53"/>
      <c r="QY817" s="53"/>
      <c r="QZ817" s="53"/>
      <c r="RA817" s="53"/>
      <c r="RB817" s="53"/>
      <c r="RC817" s="53"/>
      <c r="RD817" s="53"/>
      <c r="RE817" s="53"/>
      <c r="RF817" s="53"/>
      <c r="RG817" s="53"/>
      <c r="RH817" s="53"/>
      <c r="RI817" s="53"/>
      <c r="RJ817" s="53"/>
      <c r="RK817" s="53"/>
      <c r="RL817" s="53"/>
      <c r="RM817" s="53"/>
      <c r="RN817" s="53"/>
      <c r="RO817" s="53"/>
      <c r="RP817" s="53"/>
      <c r="RQ817" s="53"/>
      <c r="RR817" s="53"/>
      <c r="RS817" s="53"/>
      <c r="RT817" s="53"/>
      <c r="RU817" s="53"/>
      <c r="RV817" s="53"/>
      <c r="RW817" s="53"/>
      <c r="RX817" s="53"/>
      <c r="RY817" s="53"/>
      <c r="RZ817" s="53"/>
      <c r="SA817" s="53"/>
      <c r="SB817" s="53"/>
      <c r="SC817" s="53"/>
      <c r="SD817" s="53"/>
      <c r="SE817" s="53"/>
      <c r="SF817" s="53"/>
      <c r="SG817" s="53"/>
      <c r="SH817" s="53"/>
      <c r="SI817" s="53"/>
      <c r="SJ817" s="53"/>
      <c r="SK817" s="53"/>
      <c r="SL817" s="53"/>
      <c r="SM817" s="53"/>
      <c r="SN817" s="53"/>
      <c r="SO817" s="53"/>
      <c r="SP817" s="53"/>
      <c r="SQ817" s="53"/>
      <c r="SR817" s="53"/>
      <c r="SS817" s="53"/>
      <c r="ST817" s="53"/>
      <c r="SU817" s="53"/>
      <c r="SV817" s="53"/>
      <c r="SW817" s="53"/>
      <c r="SX817" s="53"/>
      <c r="SY817" s="53"/>
      <c r="SZ817" s="53"/>
      <c r="TA817" s="53"/>
      <c r="TB817" s="53"/>
      <c r="TC817" s="53"/>
      <c r="TD817" s="53"/>
      <c r="TE817" s="53"/>
      <c r="TF817" s="53"/>
      <c r="TG817" s="53"/>
      <c r="TH817" s="53"/>
      <c r="TI817" s="53"/>
      <c r="TJ817" s="53"/>
      <c r="TK817" s="53"/>
      <c r="TL817" s="53"/>
      <c r="TM817" s="53"/>
      <c r="TN817" s="53"/>
      <c r="TO817" s="53"/>
      <c r="TP817" s="53"/>
      <c r="TQ817" s="53"/>
      <c r="TR817" s="53"/>
      <c r="TS817" s="53"/>
      <c r="TT817" s="53"/>
      <c r="TU817" s="53"/>
      <c r="TV817" s="53"/>
      <c r="TW817" s="53"/>
      <c r="TX817" s="53"/>
      <c r="TY817" s="53"/>
      <c r="TZ817" s="53"/>
      <c r="UA817" s="53"/>
      <c r="UB817" s="53"/>
      <c r="UC817" s="53"/>
      <c r="UD817" s="53"/>
      <c r="UE817" s="53"/>
      <c r="UF817" s="53"/>
      <c r="UG817" s="53"/>
    </row>
    <row r="818" spans="12:553" s="19" customFormat="1" ht="15.75" customHeight="1" x14ac:dyDescent="0.2">
      <c r="L818" s="66"/>
      <c r="M818" s="66"/>
      <c r="N818" s="52"/>
      <c r="O818" s="53"/>
      <c r="P818" s="53"/>
      <c r="Q818" s="53"/>
      <c r="R818" s="53"/>
      <c r="S818" s="53"/>
      <c r="T818" s="53"/>
      <c r="U818" s="53"/>
      <c r="V818" s="53"/>
      <c r="W818" s="53"/>
      <c r="X818" s="53"/>
      <c r="Y818" s="53"/>
      <c r="Z818" s="53"/>
      <c r="AA818" s="53"/>
      <c r="AB818" s="53"/>
      <c r="AC818" s="53"/>
      <c r="AD818" s="53"/>
      <c r="AE818" s="53"/>
      <c r="AF818" s="53"/>
      <c r="AG818" s="53"/>
      <c r="AH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c r="BM818" s="53"/>
      <c r="BN818" s="53"/>
      <c r="BO818" s="53"/>
      <c r="BP818" s="53"/>
      <c r="BQ818" s="53"/>
      <c r="BR818" s="53"/>
      <c r="BS818" s="53"/>
      <c r="BT818" s="53"/>
      <c r="BU818" s="53"/>
      <c r="BV818" s="53"/>
      <c r="BW818" s="53"/>
      <c r="BX818" s="53"/>
      <c r="BY818" s="53"/>
      <c r="BZ818" s="53"/>
      <c r="CA818" s="53"/>
      <c r="CB818" s="53"/>
      <c r="CC818" s="53"/>
      <c r="CD818" s="53"/>
      <c r="CE818" s="53"/>
      <c r="CF818" s="53"/>
      <c r="CG818" s="53"/>
      <c r="CH818" s="53"/>
      <c r="CI818" s="53"/>
      <c r="CJ818" s="53"/>
      <c r="CK818" s="53"/>
      <c r="CL818" s="53"/>
      <c r="CM818" s="53"/>
      <c r="CN818" s="53"/>
      <c r="CO818" s="53"/>
      <c r="CP818" s="53"/>
      <c r="CQ818" s="53"/>
      <c r="CR818" s="53"/>
      <c r="CS818" s="53"/>
      <c r="CT818" s="53"/>
      <c r="CU818" s="53"/>
      <c r="CV818" s="53"/>
      <c r="CW818" s="53"/>
      <c r="CX818" s="53"/>
      <c r="CY818" s="53"/>
      <c r="CZ818" s="53"/>
      <c r="DA818" s="53"/>
      <c r="DB818" s="53"/>
      <c r="DC818" s="53"/>
      <c r="DD818" s="53"/>
      <c r="DE818" s="53"/>
      <c r="DF818" s="53"/>
      <c r="DG818" s="53"/>
      <c r="DH818" s="53"/>
      <c r="DI818" s="53"/>
      <c r="DJ818" s="53"/>
      <c r="DK818" s="53"/>
      <c r="DL818" s="53"/>
      <c r="DM818" s="53"/>
      <c r="DN818" s="53"/>
      <c r="DO818" s="53"/>
      <c r="DP818" s="53"/>
      <c r="DQ818" s="53"/>
      <c r="DR818" s="53"/>
      <c r="DS818" s="53"/>
      <c r="DT818" s="53"/>
      <c r="DU818" s="53"/>
      <c r="DV818" s="53"/>
      <c r="DW818" s="53"/>
      <c r="DX818" s="53"/>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3"/>
      <c r="FK818" s="53"/>
      <c r="FL818" s="53"/>
      <c r="FM818" s="53"/>
      <c r="FN818" s="53"/>
      <c r="FO818" s="53"/>
      <c r="FP818" s="53"/>
      <c r="FQ818" s="53"/>
      <c r="FR818" s="53"/>
      <c r="FS818" s="53"/>
      <c r="FT818" s="53"/>
      <c r="FU818" s="53"/>
      <c r="FV818" s="53"/>
      <c r="FW818" s="53"/>
      <c r="FX818" s="53"/>
      <c r="FY818" s="53"/>
      <c r="FZ818" s="53"/>
      <c r="GA818" s="53"/>
      <c r="GB818" s="53"/>
      <c r="GC818" s="53"/>
      <c r="GD818" s="53"/>
      <c r="GE818" s="53"/>
      <c r="GF818" s="53"/>
      <c r="GG818" s="53"/>
      <c r="GH818" s="53"/>
      <c r="GI818" s="53"/>
      <c r="GJ818" s="53"/>
      <c r="GK818" s="53"/>
      <c r="GL818" s="53"/>
      <c r="GM818" s="53"/>
      <c r="GN818" s="53"/>
      <c r="GO818" s="53"/>
      <c r="GP818" s="53"/>
      <c r="GQ818" s="53"/>
      <c r="GR818" s="53"/>
      <c r="GS818" s="53"/>
      <c r="GT818" s="53"/>
      <c r="GU818" s="53"/>
      <c r="GV818" s="53"/>
      <c r="GW818" s="53"/>
      <c r="GX818" s="53"/>
      <c r="GY818" s="53"/>
      <c r="GZ818" s="53"/>
      <c r="HA818" s="53"/>
      <c r="HB818" s="53"/>
      <c r="HC818" s="53"/>
      <c r="HD818" s="53"/>
      <c r="HE818" s="53"/>
      <c r="HF818" s="53"/>
      <c r="HG818" s="53"/>
      <c r="HH818" s="53"/>
      <c r="HI818" s="53"/>
      <c r="HJ818" s="53"/>
      <c r="HK818" s="53"/>
      <c r="HL818" s="53"/>
      <c r="HM818" s="53"/>
      <c r="HN818" s="53"/>
      <c r="HO818" s="53"/>
      <c r="HP818" s="53"/>
      <c r="HQ818" s="53"/>
      <c r="HR818" s="53"/>
      <c r="HS818" s="53"/>
      <c r="HT818" s="53"/>
      <c r="HU818" s="53"/>
      <c r="HV818" s="53"/>
      <c r="HW818" s="53"/>
      <c r="HX818" s="53"/>
      <c r="HY818" s="53"/>
      <c r="HZ818" s="53"/>
      <c r="IA818" s="53"/>
      <c r="IB818" s="53"/>
      <c r="IC818" s="53"/>
      <c r="ID818" s="53"/>
      <c r="IE818" s="53"/>
      <c r="IF818" s="53"/>
      <c r="IG818" s="53"/>
      <c r="IH818" s="53"/>
      <c r="II818" s="53"/>
      <c r="IJ818" s="53"/>
      <c r="IK818" s="53"/>
      <c r="IL818" s="53"/>
      <c r="IM818" s="53"/>
      <c r="IN818" s="53"/>
      <c r="IO818" s="53"/>
      <c r="IP818" s="53"/>
      <c r="IQ818" s="53"/>
      <c r="IR818" s="53"/>
      <c r="IS818" s="53"/>
      <c r="IT818" s="53"/>
      <c r="IU818" s="53"/>
      <c r="IV818" s="53"/>
      <c r="IW818" s="53"/>
      <c r="IX818" s="53"/>
      <c r="IY818" s="53"/>
      <c r="IZ818" s="53"/>
      <c r="JA818" s="53"/>
      <c r="JB818" s="53"/>
      <c r="JC818" s="53"/>
      <c r="JD818" s="53"/>
      <c r="JE818" s="53"/>
      <c r="JF818" s="53"/>
      <c r="JG818" s="53"/>
      <c r="JH818" s="53"/>
      <c r="JI818" s="53"/>
      <c r="JJ818" s="53"/>
      <c r="JK818" s="53"/>
      <c r="JL818" s="53"/>
      <c r="JM818" s="53"/>
      <c r="JN818" s="53"/>
      <c r="JO818" s="53"/>
      <c r="JP818" s="53"/>
      <c r="JQ818" s="53"/>
      <c r="JR818" s="53"/>
      <c r="JS818" s="53"/>
      <c r="JT818" s="53"/>
      <c r="JU818" s="53"/>
      <c r="JV818" s="53"/>
      <c r="JW818" s="53"/>
      <c r="JX818" s="53"/>
      <c r="JY818" s="53"/>
      <c r="JZ818" s="53"/>
      <c r="KA818" s="53"/>
      <c r="KB818" s="53"/>
      <c r="KC818" s="53"/>
      <c r="KD818" s="53"/>
      <c r="KE818" s="53"/>
      <c r="KF818" s="53"/>
      <c r="KG818" s="53"/>
      <c r="KH818" s="53"/>
      <c r="KI818" s="53"/>
      <c r="KJ818" s="53"/>
      <c r="KK818" s="53"/>
      <c r="KL818" s="53"/>
      <c r="KM818" s="53"/>
      <c r="KN818" s="53"/>
      <c r="KO818" s="53"/>
      <c r="KP818" s="53"/>
      <c r="KQ818" s="53"/>
      <c r="KR818" s="53"/>
      <c r="KS818" s="53"/>
      <c r="KT818" s="53"/>
      <c r="KU818" s="53"/>
      <c r="KV818" s="53"/>
      <c r="KW818" s="53"/>
      <c r="KX818" s="53"/>
      <c r="KY818" s="53"/>
      <c r="KZ818" s="53"/>
      <c r="LA818" s="53"/>
      <c r="LB818" s="53"/>
      <c r="LC818" s="53"/>
      <c r="LD818" s="53"/>
      <c r="LE818" s="53"/>
      <c r="LF818" s="53"/>
      <c r="LG818" s="53"/>
      <c r="LH818" s="53"/>
      <c r="LI818" s="53"/>
      <c r="LJ818" s="53"/>
      <c r="LK818" s="53"/>
      <c r="LL818" s="53"/>
      <c r="LM818" s="53"/>
      <c r="LN818" s="53"/>
      <c r="LO818" s="53"/>
      <c r="LP818" s="53"/>
      <c r="LQ818" s="53"/>
      <c r="LR818" s="53"/>
      <c r="LS818" s="53"/>
      <c r="LT818" s="53"/>
      <c r="LU818" s="53"/>
      <c r="LV818" s="53"/>
      <c r="LW818" s="53"/>
      <c r="LX818" s="53"/>
      <c r="LY818" s="53"/>
      <c r="LZ818" s="53"/>
      <c r="MA818" s="53"/>
      <c r="MB818" s="53"/>
      <c r="MC818" s="53"/>
      <c r="MD818" s="53"/>
      <c r="ME818" s="53"/>
      <c r="MF818" s="53"/>
      <c r="MG818" s="53"/>
      <c r="MH818" s="53"/>
      <c r="MI818" s="53"/>
      <c r="MJ818" s="53"/>
      <c r="MK818" s="53"/>
      <c r="ML818" s="53"/>
      <c r="MM818" s="53"/>
      <c r="MN818" s="53"/>
      <c r="MO818" s="53"/>
      <c r="MP818" s="53"/>
      <c r="MQ818" s="53"/>
      <c r="MR818" s="53"/>
      <c r="MS818" s="53"/>
      <c r="MT818" s="53"/>
      <c r="MU818" s="53"/>
      <c r="MV818" s="53"/>
      <c r="MW818" s="53"/>
      <c r="MX818" s="53"/>
      <c r="MY818" s="53"/>
      <c r="MZ818" s="53"/>
      <c r="NA818" s="53"/>
      <c r="NB818" s="53"/>
      <c r="NC818" s="53"/>
      <c r="ND818" s="53"/>
      <c r="NE818" s="53"/>
      <c r="NF818" s="53"/>
      <c r="NG818" s="53"/>
      <c r="NH818" s="53"/>
      <c r="NI818" s="53"/>
      <c r="NJ818" s="53"/>
      <c r="NK818" s="53"/>
      <c r="NL818" s="53"/>
      <c r="NM818" s="53"/>
      <c r="NN818" s="53"/>
      <c r="NO818" s="53"/>
      <c r="NP818" s="53"/>
      <c r="NQ818" s="53"/>
      <c r="NR818" s="53"/>
      <c r="NS818" s="53"/>
      <c r="NT818" s="53"/>
      <c r="NU818" s="53"/>
      <c r="NV818" s="53"/>
      <c r="NW818" s="53"/>
      <c r="NX818" s="53"/>
      <c r="NY818" s="53"/>
      <c r="NZ818" s="53"/>
      <c r="OA818" s="53"/>
      <c r="OB818" s="53"/>
      <c r="OC818" s="53"/>
      <c r="OD818" s="53"/>
      <c r="OE818" s="53"/>
      <c r="OF818" s="53"/>
      <c r="OG818" s="53"/>
      <c r="OH818" s="53"/>
      <c r="OI818" s="53"/>
      <c r="OJ818" s="53"/>
      <c r="OK818" s="53"/>
      <c r="OL818" s="53"/>
      <c r="OM818" s="53"/>
      <c r="ON818" s="53"/>
      <c r="OO818" s="53"/>
      <c r="OP818" s="53"/>
      <c r="OQ818" s="53"/>
      <c r="OR818" s="53"/>
      <c r="OS818" s="53"/>
      <c r="OT818" s="53"/>
      <c r="OU818" s="53"/>
      <c r="OV818" s="53"/>
      <c r="OW818" s="53"/>
      <c r="OX818" s="53"/>
      <c r="OY818" s="53"/>
      <c r="OZ818" s="53"/>
      <c r="PA818" s="53"/>
      <c r="PB818" s="53"/>
      <c r="PC818" s="53"/>
      <c r="PD818" s="53"/>
      <c r="PE818" s="53"/>
      <c r="PF818" s="53"/>
      <c r="PG818" s="53"/>
      <c r="PH818" s="53"/>
      <c r="PI818" s="53"/>
      <c r="PJ818" s="53"/>
      <c r="PK818" s="53"/>
      <c r="PL818" s="53"/>
      <c r="PM818" s="53"/>
      <c r="PN818" s="53"/>
      <c r="PO818" s="53"/>
      <c r="PP818" s="53"/>
      <c r="PQ818" s="53"/>
      <c r="PR818" s="53"/>
      <c r="PS818" s="53"/>
      <c r="PT818" s="53"/>
      <c r="PU818" s="53"/>
      <c r="PV818" s="53"/>
      <c r="PW818" s="53"/>
      <c r="PX818" s="53"/>
      <c r="PY818" s="53"/>
      <c r="PZ818" s="53"/>
      <c r="QA818" s="53"/>
      <c r="QB818" s="53"/>
      <c r="QC818" s="53"/>
      <c r="QD818" s="53"/>
      <c r="QE818" s="53"/>
      <c r="QF818" s="53"/>
      <c r="QG818" s="53"/>
      <c r="QH818" s="53"/>
      <c r="QI818" s="53"/>
      <c r="QJ818" s="53"/>
      <c r="QK818" s="53"/>
      <c r="QL818" s="53"/>
      <c r="QM818" s="53"/>
      <c r="QN818" s="53"/>
      <c r="QO818" s="53"/>
      <c r="QP818" s="53"/>
      <c r="QQ818" s="53"/>
      <c r="QR818" s="53"/>
      <c r="QS818" s="53"/>
      <c r="QT818" s="53"/>
      <c r="QU818" s="53"/>
      <c r="QV818" s="53"/>
      <c r="QW818" s="53"/>
      <c r="QX818" s="53"/>
      <c r="QY818" s="53"/>
      <c r="QZ818" s="53"/>
      <c r="RA818" s="53"/>
      <c r="RB818" s="53"/>
      <c r="RC818" s="53"/>
      <c r="RD818" s="53"/>
      <c r="RE818" s="53"/>
      <c r="RF818" s="53"/>
      <c r="RG818" s="53"/>
      <c r="RH818" s="53"/>
      <c r="RI818" s="53"/>
      <c r="RJ818" s="53"/>
      <c r="RK818" s="53"/>
      <c r="RL818" s="53"/>
      <c r="RM818" s="53"/>
      <c r="RN818" s="53"/>
      <c r="RO818" s="53"/>
      <c r="RP818" s="53"/>
      <c r="RQ818" s="53"/>
      <c r="RR818" s="53"/>
      <c r="RS818" s="53"/>
      <c r="RT818" s="53"/>
      <c r="RU818" s="53"/>
      <c r="RV818" s="53"/>
      <c r="RW818" s="53"/>
      <c r="RX818" s="53"/>
      <c r="RY818" s="53"/>
      <c r="RZ818" s="53"/>
      <c r="SA818" s="53"/>
      <c r="SB818" s="53"/>
      <c r="SC818" s="53"/>
      <c r="SD818" s="53"/>
      <c r="SE818" s="53"/>
      <c r="SF818" s="53"/>
      <c r="SG818" s="53"/>
      <c r="SH818" s="53"/>
      <c r="SI818" s="53"/>
      <c r="SJ818" s="53"/>
      <c r="SK818" s="53"/>
      <c r="SL818" s="53"/>
      <c r="SM818" s="53"/>
      <c r="SN818" s="53"/>
      <c r="SO818" s="53"/>
      <c r="SP818" s="53"/>
      <c r="SQ818" s="53"/>
      <c r="SR818" s="53"/>
      <c r="SS818" s="53"/>
      <c r="ST818" s="53"/>
      <c r="SU818" s="53"/>
      <c r="SV818" s="53"/>
      <c r="SW818" s="53"/>
      <c r="SX818" s="53"/>
      <c r="SY818" s="53"/>
      <c r="SZ818" s="53"/>
      <c r="TA818" s="53"/>
      <c r="TB818" s="53"/>
      <c r="TC818" s="53"/>
      <c r="TD818" s="53"/>
      <c r="TE818" s="53"/>
      <c r="TF818" s="53"/>
      <c r="TG818" s="53"/>
      <c r="TH818" s="53"/>
      <c r="TI818" s="53"/>
      <c r="TJ818" s="53"/>
      <c r="TK818" s="53"/>
      <c r="TL818" s="53"/>
      <c r="TM818" s="53"/>
      <c r="TN818" s="53"/>
      <c r="TO818" s="53"/>
      <c r="TP818" s="53"/>
      <c r="TQ818" s="53"/>
      <c r="TR818" s="53"/>
      <c r="TS818" s="53"/>
      <c r="TT818" s="53"/>
      <c r="TU818" s="53"/>
      <c r="TV818" s="53"/>
      <c r="TW818" s="53"/>
      <c r="TX818" s="53"/>
      <c r="TY818" s="53"/>
      <c r="TZ818" s="53"/>
      <c r="UA818" s="53"/>
      <c r="UB818" s="53"/>
      <c r="UC818" s="53"/>
      <c r="UD818" s="53"/>
      <c r="UE818" s="53"/>
      <c r="UF818" s="53"/>
      <c r="UG818" s="53"/>
    </row>
    <row r="819" spans="12:553" s="19" customFormat="1" ht="15.75" customHeight="1" x14ac:dyDescent="0.2">
      <c r="L819" s="66"/>
      <c r="M819" s="66"/>
      <c r="N819" s="52"/>
      <c r="O819" s="53"/>
      <c r="P819" s="53"/>
      <c r="Q819" s="53"/>
      <c r="R819" s="53"/>
      <c r="S819" s="53"/>
      <c r="T819" s="53"/>
      <c r="U819" s="53"/>
      <c r="V819" s="53"/>
      <c r="W819" s="53"/>
      <c r="X819" s="53"/>
      <c r="Y819" s="53"/>
      <c r="Z819" s="53"/>
      <c r="AA819" s="53"/>
      <c r="AB819" s="53"/>
      <c r="AC819" s="53"/>
      <c r="AD819" s="53"/>
      <c r="AE819" s="53"/>
      <c r="AF819" s="53"/>
      <c r="AG819" s="53"/>
      <c r="AH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c r="BM819" s="53"/>
      <c r="BN819" s="53"/>
      <c r="BO819" s="53"/>
      <c r="BP819" s="53"/>
      <c r="BQ819" s="53"/>
      <c r="BR819" s="53"/>
      <c r="BS819" s="53"/>
      <c r="BT819" s="53"/>
      <c r="BU819" s="53"/>
      <c r="BV819" s="53"/>
      <c r="BW819" s="53"/>
      <c r="BX819" s="53"/>
      <c r="BY819" s="53"/>
      <c r="BZ819" s="53"/>
      <c r="CA819" s="53"/>
      <c r="CB819" s="53"/>
      <c r="CC819" s="53"/>
      <c r="CD819" s="53"/>
      <c r="CE819" s="53"/>
      <c r="CF819" s="53"/>
      <c r="CG819" s="53"/>
      <c r="CH819" s="53"/>
      <c r="CI819" s="53"/>
      <c r="CJ819" s="53"/>
      <c r="CK819" s="53"/>
      <c r="CL819" s="53"/>
      <c r="CM819" s="53"/>
      <c r="CN819" s="53"/>
      <c r="CO819" s="53"/>
      <c r="CP819" s="53"/>
      <c r="CQ819" s="53"/>
      <c r="CR819" s="53"/>
      <c r="CS819" s="53"/>
      <c r="CT819" s="53"/>
      <c r="CU819" s="53"/>
      <c r="CV819" s="53"/>
      <c r="CW819" s="53"/>
      <c r="CX819" s="53"/>
      <c r="CY819" s="53"/>
      <c r="CZ819" s="53"/>
      <c r="DA819" s="53"/>
      <c r="DB819" s="53"/>
      <c r="DC819" s="53"/>
      <c r="DD819" s="53"/>
      <c r="DE819" s="53"/>
      <c r="DF819" s="53"/>
      <c r="DG819" s="53"/>
      <c r="DH819" s="53"/>
      <c r="DI819" s="53"/>
      <c r="DJ819" s="53"/>
      <c r="DK819" s="53"/>
      <c r="DL819" s="53"/>
      <c r="DM819" s="53"/>
      <c r="DN819" s="53"/>
      <c r="DO819" s="53"/>
      <c r="DP819" s="53"/>
      <c r="DQ819" s="53"/>
      <c r="DR819" s="53"/>
      <c r="DS819" s="53"/>
      <c r="DT819" s="53"/>
      <c r="DU819" s="53"/>
      <c r="DV819" s="53"/>
      <c r="DW819" s="53"/>
      <c r="DX819" s="53"/>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3"/>
      <c r="FK819" s="53"/>
      <c r="FL819" s="53"/>
      <c r="FM819" s="53"/>
      <c r="FN819" s="53"/>
      <c r="FO819" s="53"/>
      <c r="FP819" s="53"/>
      <c r="FQ819" s="53"/>
      <c r="FR819" s="53"/>
      <c r="FS819" s="53"/>
      <c r="FT819" s="53"/>
      <c r="FU819" s="53"/>
      <c r="FV819" s="53"/>
      <c r="FW819" s="53"/>
      <c r="FX819" s="53"/>
      <c r="FY819" s="53"/>
      <c r="FZ819" s="53"/>
      <c r="GA819" s="53"/>
      <c r="GB819" s="53"/>
      <c r="GC819" s="53"/>
      <c r="GD819" s="53"/>
      <c r="GE819" s="53"/>
      <c r="GF819" s="53"/>
      <c r="GG819" s="53"/>
      <c r="GH819" s="53"/>
      <c r="GI819" s="53"/>
      <c r="GJ819" s="53"/>
      <c r="GK819" s="53"/>
      <c r="GL819" s="53"/>
      <c r="GM819" s="53"/>
      <c r="GN819" s="53"/>
      <c r="GO819" s="53"/>
      <c r="GP819" s="53"/>
      <c r="GQ819" s="53"/>
      <c r="GR819" s="53"/>
      <c r="GS819" s="53"/>
      <c r="GT819" s="53"/>
      <c r="GU819" s="53"/>
      <c r="GV819" s="53"/>
      <c r="GW819" s="53"/>
      <c r="GX819" s="53"/>
      <c r="GY819" s="53"/>
      <c r="GZ819" s="53"/>
      <c r="HA819" s="53"/>
      <c r="HB819" s="53"/>
      <c r="HC819" s="53"/>
      <c r="HD819" s="53"/>
      <c r="HE819" s="53"/>
      <c r="HF819" s="53"/>
      <c r="HG819" s="53"/>
      <c r="HH819" s="53"/>
      <c r="HI819" s="53"/>
      <c r="HJ819" s="53"/>
      <c r="HK819" s="53"/>
      <c r="HL819" s="53"/>
      <c r="HM819" s="53"/>
      <c r="HN819" s="53"/>
      <c r="HO819" s="53"/>
      <c r="HP819" s="53"/>
      <c r="HQ819" s="53"/>
      <c r="HR819" s="53"/>
      <c r="HS819" s="53"/>
      <c r="HT819" s="53"/>
      <c r="HU819" s="53"/>
      <c r="HV819" s="53"/>
      <c r="HW819" s="53"/>
      <c r="HX819" s="53"/>
      <c r="HY819" s="53"/>
      <c r="HZ819" s="53"/>
      <c r="IA819" s="53"/>
      <c r="IB819" s="53"/>
      <c r="IC819" s="53"/>
      <c r="ID819" s="53"/>
      <c r="IE819" s="53"/>
      <c r="IF819" s="53"/>
      <c r="IG819" s="53"/>
      <c r="IH819" s="53"/>
      <c r="II819" s="53"/>
      <c r="IJ819" s="53"/>
      <c r="IK819" s="53"/>
      <c r="IL819" s="53"/>
      <c r="IM819" s="53"/>
      <c r="IN819" s="53"/>
      <c r="IO819" s="53"/>
      <c r="IP819" s="53"/>
      <c r="IQ819" s="53"/>
      <c r="IR819" s="53"/>
      <c r="IS819" s="53"/>
      <c r="IT819" s="53"/>
      <c r="IU819" s="53"/>
      <c r="IV819" s="53"/>
      <c r="IW819" s="53"/>
      <c r="IX819" s="53"/>
      <c r="IY819" s="53"/>
      <c r="IZ819" s="53"/>
      <c r="JA819" s="53"/>
      <c r="JB819" s="53"/>
      <c r="JC819" s="53"/>
      <c r="JD819" s="53"/>
      <c r="JE819" s="53"/>
      <c r="JF819" s="53"/>
      <c r="JG819" s="53"/>
      <c r="JH819" s="53"/>
      <c r="JI819" s="53"/>
      <c r="JJ819" s="53"/>
      <c r="JK819" s="53"/>
      <c r="JL819" s="53"/>
      <c r="JM819" s="53"/>
      <c r="JN819" s="53"/>
      <c r="JO819" s="53"/>
      <c r="JP819" s="53"/>
      <c r="JQ819" s="53"/>
      <c r="JR819" s="53"/>
      <c r="JS819" s="53"/>
      <c r="JT819" s="53"/>
      <c r="JU819" s="53"/>
      <c r="JV819" s="53"/>
      <c r="JW819" s="53"/>
      <c r="JX819" s="53"/>
      <c r="JY819" s="53"/>
      <c r="JZ819" s="53"/>
      <c r="KA819" s="53"/>
      <c r="KB819" s="53"/>
      <c r="KC819" s="53"/>
      <c r="KD819" s="53"/>
      <c r="KE819" s="53"/>
      <c r="KF819" s="53"/>
      <c r="KG819" s="53"/>
      <c r="KH819" s="53"/>
      <c r="KI819" s="53"/>
      <c r="KJ819" s="53"/>
      <c r="KK819" s="53"/>
      <c r="KL819" s="53"/>
      <c r="KM819" s="53"/>
      <c r="KN819" s="53"/>
      <c r="KO819" s="53"/>
      <c r="KP819" s="53"/>
      <c r="KQ819" s="53"/>
      <c r="KR819" s="53"/>
      <c r="KS819" s="53"/>
      <c r="KT819" s="53"/>
      <c r="KU819" s="53"/>
      <c r="KV819" s="53"/>
      <c r="KW819" s="53"/>
      <c r="KX819" s="53"/>
      <c r="KY819" s="53"/>
      <c r="KZ819" s="53"/>
      <c r="LA819" s="53"/>
      <c r="LB819" s="53"/>
      <c r="LC819" s="53"/>
      <c r="LD819" s="53"/>
      <c r="LE819" s="53"/>
      <c r="LF819" s="53"/>
      <c r="LG819" s="53"/>
      <c r="LH819" s="53"/>
      <c r="LI819" s="53"/>
      <c r="LJ819" s="53"/>
      <c r="LK819" s="53"/>
      <c r="LL819" s="53"/>
      <c r="LM819" s="53"/>
      <c r="LN819" s="53"/>
      <c r="LO819" s="53"/>
      <c r="LP819" s="53"/>
      <c r="LQ819" s="53"/>
      <c r="LR819" s="53"/>
      <c r="LS819" s="53"/>
      <c r="LT819" s="53"/>
      <c r="LU819" s="53"/>
      <c r="LV819" s="53"/>
      <c r="LW819" s="53"/>
      <c r="LX819" s="53"/>
      <c r="LY819" s="53"/>
      <c r="LZ819" s="53"/>
      <c r="MA819" s="53"/>
      <c r="MB819" s="53"/>
      <c r="MC819" s="53"/>
      <c r="MD819" s="53"/>
      <c r="ME819" s="53"/>
      <c r="MF819" s="53"/>
      <c r="MG819" s="53"/>
      <c r="MH819" s="53"/>
      <c r="MI819" s="53"/>
      <c r="MJ819" s="53"/>
      <c r="MK819" s="53"/>
      <c r="ML819" s="53"/>
      <c r="MM819" s="53"/>
      <c r="MN819" s="53"/>
      <c r="MO819" s="53"/>
      <c r="MP819" s="53"/>
      <c r="MQ819" s="53"/>
      <c r="MR819" s="53"/>
      <c r="MS819" s="53"/>
      <c r="MT819" s="53"/>
      <c r="MU819" s="53"/>
      <c r="MV819" s="53"/>
      <c r="MW819" s="53"/>
      <c r="MX819" s="53"/>
      <c r="MY819" s="53"/>
      <c r="MZ819" s="53"/>
      <c r="NA819" s="53"/>
      <c r="NB819" s="53"/>
      <c r="NC819" s="53"/>
      <c r="ND819" s="53"/>
      <c r="NE819" s="53"/>
      <c r="NF819" s="53"/>
      <c r="NG819" s="53"/>
      <c r="NH819" s="53"/>
      <c r="NI819" s="53"/>
      <c r="NJ819" s="53"/>
      <c r="NK819" s="53"/>
      <c r="NL819" s="53"/>
      <c r="NM819" s="53"/>
      <c r="NN819" s="53"/>
      <c r="NO819" s="53"/>
      <c r="NP819" s="53"/>
      <c r="NQ819" s="53"/>
      <c r="NR819" s="53"/>
      <c r="NS819" s="53"/>
      <c r="NT819" s="53"/>
      <c r="NU819" s="53"/>
      <c r="NV819" s="53"/>
      <c r="NW819" s="53"/>
      <c r="NX819" s="53"/>
      <c r="NY819" s="53"/>
      <c r="NZ819" s="53"/>
      <c r="OA819" s="53"/>
      <c r="OB819" s="53"/>
      <c r="OC819" s="53"/>
      <c r="OD819" s="53"/>
      <c r="OE819" s="53"/>
      <c r="OF819" s="53"/>
      <c r="OG819" s="53"/>
      <c r="OH819" s="53"/>
      <c r="OI819" s="53"/>
      <c r="OJ819" s="53"/>
      <c r="OK819" s="53"/>
      <c r="OL819" s="53"/>
      <c r="OM819" s="53"/>
      <c r="ON819" s="53"/>
      <c r="OO819" s="53"/>
      <c r="OP819" s="53"/>
      <c r="OQ819" s="53"/>
      <c r="OR819" s="53"/>
      <c r="OS819" s="53"/>
      <c r="OT819" s="53"/>
      <c r="OU819" s="53"/>
      <c r="OV819" s="53"/>
      <c r="OW819" s="53"/>
      <c r="OX819" s="53"/>
      <c r="OY819" s="53"/>
      <c r="OZ819" s="53"/>
      <c r="PA819" s="53"/>
      <c r="PB819" s="53"/>
      <c r="PC819" s="53"/>
      <c r="PD819" s="53"/>
      <c r="PE819" s="53"/>
      <c r="PF819" s="53"/>
      <c r="PG819" s="53"/>
      <c r="PH819" s="53"/>
      <c r="PI819" s="53"/>
      <c r="PJ819" s="53"/>
      <c r="PK819" s="53"/>
      <c r="PL819" s="53"/>
      <c r="PM819" s="53"/>
      <c r="PN819" s="53"/>
      <c r="PO819" s="53"/>
      <c r="PP819" s="53"/>
      <c r="PQ819" s="53"/>
      <c r="PR819" s="53"/>
      <c r="PS819" s="53"/>
      <c r="PT819" s="53"/>
      <c r="PU819" s="53"/>
      <c r="PV819" s="53"/>
      <c r="PW819" s="53"/>
      <c r="PX819" s="53"/>
      <c r="PY819" s="53"/>
      <c r="PZ819" s="53"/>
      <c r="QA819" s="53"/>
      <c r="QB819" s="53"/>
      <c r="QC819" s="53"/>
      <c r="QD819" s="53"/>
      <c r="QE819" s="53"/>
      <c r="QF819" s="53"/>
      <c r="QG819" s="53"/>
      <c r="QH819" s="53"/>
      <c r="QI819" s="53"/>
      <c r="QJ819" s="53"/>
      <c r="QK819" s="53"/>
      <c r="QL819" s="53"/>
      <c r="QM819" s="53"/>
      <c r="QN819" s="53"/>
      <c r="QO819" s="53"/>
      <c r="QP819" s="53"/>
      <c r="QQ819" s="53"/>
      <c r="QR819" s="53"/>
      <c r="QS819" s="53"/>
      <c r="QT819" s="53"/>
      <c r="QU819" s="53"/>
      <c r="QV819" s="53"/>
      <c r="QW819" s="53"/>
      <c r="QX819" s="53"/>
      <c r="QY819" s="53"/>
      <c r="QZ819" s="53"/>
      <c r="RA819" s="53"/>
      <c r="RB819" s="53"/>
      <c r="RC819" s="53"/>
      <c r="RD819" s="53"/>
      <c r="RE819" s="53"/>
      <c r="RF819" s="53"/>
      <c r="RG819" s="53"/>
      <c r="RH819" s="53"/>
      <c r="RI819" s="53"/>
      <c r="RJ819" s="53"/>
      <c r="RK819" s="53"/>
      <c r="RL819" s="53"/>
      <c r="RM819" s="53"/>
      <c r="RN819" s="53"/>
      <c r="RO819" s="53"/>
      <c r="RP819" s="53"/>
      <c r="RQ819" s="53"/>
      <c r="RR819" s="53"/>
      <c r="RS819" s="53"/>
      <c r="RT819" s="53"/>
      <c r="RU819" s="53"/>
      <c r="RV819" s="53"/>
      <c r="RW819" s="53"/>
      <c r="RX819" s="53"/>
      <c r="RY819" s="53"/>
      <c r="RZ819" s="53"/>
      <c r="SA819" s="53"/>
      <c r="SB819" s="53"/>
      <c r="SC819" s="53"/>
      <c r="SD819" s="53"/>
      <c r="SE819" s="53"/>
      <c r="SF819" s="53"/>
      <c r="SG819" s="53"/>
      <c r="SH819" s="53"/>
      <c r="SI819" s="53"/>
      <c r="SJ819" s="53"/>
      <c r="SK819" s="53"/>
      <c r="SL819" s="53"/>
      <c r="SM819" s="53"/>
      <c r="SN819" s="53"/>
      <c r="SO819" s="53"/>
      <c r="SP819" s="53"/>
      <c r="SQ819" s="53"/>
      <c r="SR819" s="53"/>
      <c r="SS819" s="53"/>
      <c r="ST819" s="53"/>
      <c r="SU819" s="53"/>
      <c r="SV819" s="53"/>
      <c r="SW819" s="53"/>
      <c r="SX819" s="53"/>
      <c r="SY819" s="53"/>
      <c r="SZ819" s="53"/>
      <c r="TA819" s="53"/>
      <c r="TB819" s="53"/>
      <c r="TC819" s="53"/>
      <c r="TD819" s="53"/>
      <c r="TE819" s="53"/>
      <c r="TF819" s="53"/>
      <c r="TG819" s="53"/>
      <c r="TH819" s="53"/>
      <c r="TI819" s="53"/>
      <c r="TJ819" s="53"/>
      <c r="TK819" s="53"/>
      <c r="TL819" s="53"/>
      <c r="TM819" s="53"/>
      <c r="TN819" s="53"/>
      <c r="TO819" s="53"/>
      <c r="TP819" s="53"/>
      <c r="TQ819" s="53"/>
      <c r="TR819" s="53"/>
      <c r="TS819" s="53"/>
      <c r="TT819" s="53"/>
      <c r="TU819" s="53"/>
      <c r="TV819" s="53"/>
      <c r="TW819" s="53"/>
      <c r="TX819" s="53"/>
      <c r="TY819" s="53"/>
      <c r="TZ819" s="53"/>
      <c r="UA819" s="53"/>
      <c r="UB819" s="53"/>
      <c r="UC819" s="53"/>
      <c r="UD819" s="53"/>
      <c r="UE819" s="53"/>
      <c r="UF819" s="53"/>
      <c r="UG819" s="53"/>
    </row>
    <row r="820" spans="12:553" s="19" customFormat="1" ht="15.75" customHeight="1" x14ac:dyDescent="0.2">
      <c r="L820" s="66"/>
      <c r="M820" s="66"/>
      <c r="N820" s="52"/>
      <c r="O820" s="53"/>
      <c r="P820" s="53"/>
      <c r="Q820" s="53"/>
      <c r="R820" s="53"/>
      <c r="S820" s="53"/>
      <c r="T820" s="53"/>
      <c r="U820" s="53"/>
      <c r="V820" s="53"/>
      <c r="W820" s="53"/>
      <c r="X820" s="53"/>
      <c r="Y820" s="53"/>
      <c r="Z820" s="53"/>
      <c r="AA820" s="53"/>
      <c r="AB820" s="53"/>
      <c r="AC820" s="53"/>
      <c r="AD820" s="53"/>
      <c r="AE820" s="53"/>
      <c r="AF820" s="53"/>
      <c r="AG820" s="53"/>
      <c r="AH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c r="BM820" s="53"/>
      <c r="BN820" s="53"/>
      <c r="BO820" s="53"/>
      <c r="BP820" s="53"/>
      <c r="BQ820" s="53"/>
      <c r="BR820" s="53"/>
      <c r="BS820" s="53"/>
      <c r="BT820" s="53"/>
      <c r="BU820" s="53"/>
      <c r="BV820" s="53"/>
      <c r="BW820" s="53"/>
      <c r="BX820" s="53"/>
      <c r="BY820" s="53"/>
      <c r="BZ820" s="53"/>
      <c r="CA820" s="53"/>
      <c r="CB820" s="53"/>
      <c r="CC820" s="53"/>
      <c r="CD820" s="53"/>
      <c r="CE820" s="53"/>
      <c r="CF820" s="53"/>
      <c r="CG820" s="53"/>
      <c r="CH820" s="53"/>
      <c r="CI820" s="53"/>
      <c r="CJ820" s="53"/>
      <c r="CK820" s="53"/>
      <c r="CL820" s="53"/>
      <c r="CM820" s="53"/>
      <c r="CN820" s="53"/>
      <c r="CO820" s="53"/>
      <c r="CP820" s="53"/>
      <c r="CQ820" s="53"/>
      <c r="CR820" s="53"/>
      <c r="CS820" s="53"/>
      <c r="CT820" s="53"/>
      <c r="CU820" s="53"/>
      <c r="CV820" s="53"/>
      <c r="CW820" s="53"/>
      <c r="CX820" s="53"/>
      <c r="CY820" s="53"/>
      <c r="CZ820" s="53"/>
      <c r="DA820" s="53"/>
      <c r="DB820" s="53"/>
      <c r="DC820" s="53"/>
      <c r="DD820" s="53"/>
      <c r="DE820" s="53"/>
      <c r="DF820" s="53"/>
      <c r="DG820" s="53"/>
      <c r="DH820" s="53"/>
      <c r="DI820" s="53"/>
      <c r="DJ820" s="53"/>
      <c r="DK820" s="53"/>
      <c r="DL820" s="53"/>
      <c r="DM820" s="53"/>
      <c r="DN820" s="53"/>
      <c r="DO820" s="53"/>
      <c r="DP820" s="53"/>
      <c r="DQ820" s="53"/>
      <c r="DR820" s="53"/>
      <c r="DS820" s="53"/>
      <c r="DT820" s="53"/>
      <c r="DU820" s="53"/>
      <c r="DV820" s="53"/>
      <c r="DW820" s="53"/>
      <c r="DX820" s="53"/>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3"/>
      <c r="FK820" s="53"/>
      <c r="FL820" s="53"/>
      <c r="FM820" s="53"/>
      <c r="FN820" s="53"/>
      <c r="FO820" s="53"/>
      <c r="FP820" s="53"/>
      <c r="FQ820" s="53"/>
      <c r="FR820" s="53"/>
      <c r="FS820" s="53"/>
      <c r="FT820" s="53"/>
      <c r="FU820" s="53"/>
      <c r="FV820" s="53"/>
      <c r="FW820" s="53"/>
      <c r="FX820" s="53"/>
      <c r="FY820" s="53"/>
      <c r="FZ820" s="53"/>
      <c r="GA820" s="53"/>
      <c r="GB820" s="53"/>
      <c r="GC820" s="53"/>
      <c r="GD820" s="53"/>
      <c r="GE820" s="53"/>
      <c r="GF820" s="53"/>
      <c r="GG820" s="53"/>
      <c r="GH820" s="53"/>
      <c r="GI820" s="53"/>
      <c r="GJ820" s="53"/>
      <c r="GK820" s="53"/>
      <c r="GL820" s="53"/>
      <c r="GM820" s="53"/>
      <c r="GN820" s="53"/>
      <c r="GO820" s="53"/>
      <c r="GP820" s="53"/>
      <c r="GQ820" s="53"/>
      <c r="GR820" s="53"/>
      <c r="GS820" s="53"/>
      <c r="GT820" s="53"/>
      <c r="GU820" s="53"/>
      <c r="GV820" s="53"/>
      <c r="GW820" s="53"/>
      <c r="GX820" s="53"/>
      <c r="GY820" s="53"/>
      <c r="GZ820" s="53"/>
      <c r="HA820" s="53"/>
      <c r="HB820" s="53"/>
      <c r="HC820" s="53"/>
      <c r="HD820" s="53"/>
      <c r="HE820" s="53"/>
      <c r="HF820" s="53"/>
      <c r="HG820" s="53"/>
      <c r="HH820" s="53"/>
      <c r="HI820" s="53"/>
      <c r="HJ820" s="53"/>
      <c r="HK820" s="53"/>
      <c r="HL820" s="53"/>
      <c r="HM820" s="53"/>
      <c r="HN820" s="53"/>
      <c r="HO820" s="53"/>
      <c r="HP820" s="53"/>
      <c r="HQ820" s="53"/>
      <c r="HR820" s="53"/>
      <c r="HS820" s="53"/>
      <c r="HT820" s="53"/>
      <c r="HU820" s="53"/>
      <c r="HV820" s="53"/>
      <c r="HW820" s="53"/>
      <c r="HX820" s="53"/>
      <c r="HY820" s="53"/>
      <c r="HZ820" s="53"/>
      <c r="IA820" s="53"/>
      <c r="IB820" s="53"/>
      <c r="IC820" s="53"/>
      <c r="ID820" s="53"/>
      <c r="IE820" s="53"/>
      <c r="IF820" s="53"/>
      <c r="IG820" s="53"/>
      <c r="IH820" s="53"/>
      <c r="II820" s="53"/>
      <c r="IJ820" s="53"/>
      <c r="IK820" s="53"/>
      <c r="IL820" s="53"/>
      <c r="IM820" s="53"/>
      <c r="IN820" s="53"/>
      <c r="IO820" s="53"/>
      <c r="IP820" s="53"/>
      <c r="IQ820" s="53"/>
      <c r="IR820" s="53"/>
      <c r="IS820" s="53"/>
      <c r="IT820" s="53"/>
      <c r="IU820" s="53"/>
      <c r="IV820" s="53"/>
      <c r="IW820" s="53"/>
      <c r="IX820" s="53"/>
      <c r="IY820" s="53"/>
      <c r="IZ820" s="53"/>
      <c r="JA820" s="53"/>
      <c r="JB820" s="53"/>
      <c r="JC820" s="53"/>
      <c r="JD820" s="53"/>
      <c r="JE820" s="53"/>
      <c r="JF820" s="53"/>
      <c r="JG820" s="53"/>
      <c r="JH820" s="53"/>
      <c r="JI820" s="53"/>
      <c r="JJ820" s="53"/>
      <c r="JK820" s="53"/>
      <c r="JL820" s="53"/>
      <c r="JM820" s="53"/>
      <c r="JN820" s="53"/>
      <c r="JO820" s="53"/>
      <c r="JP820" s="53"/>
      <c r="JQ820" s="53"/>
      <c r="JR820" s="53"/>
      <c r="JS820" s="53"/>
      <c r="JT820" s="53"/>
      <c r="JU820" s="53"/>
      <c r="JV820" s="53"/>
      <c r="JW820" s="53"/>
      <c r="JX820" s="53"/>
      <c r="JY820" s="53"/>
      <c r="JZ820" s="53"/>
      <c r="KA820" s="53"/>
      <c r="KB820" s="53"/>
      <c r="KC820" s="53"/>
      <c r="KD820" s="53"/>
      <c r="KE820" s="53"/>
      <c r="KF820" s="53"/>
      <c r="KG820" s="53"/>
      <c r="KH820" s="53"/>
      <c r="KI820" s="53"/>
      <c r="KJ820" s="53"/>
      <c r="KK820" s="53"/>
      <c r="KL820" s="53"/>
      <c r="KM820" s="53"/>
      <c r="KN820" s="53"/>
      <c r="KO820" s="53"/>
      <c r="KP820" s="53"/>
      <c r="KQ820" s="53"/>
      <c r="KR820" s="53"/>
      <c r="KS820" s="53"/>
      <c r="KT820" s="53"/>
      <c r="KU820" s="53"/>
      <c r="KV820" s="53"/>
      <c r="KW820" s="53"/>
      <c r="KX820" s="53"/>
      <c r="KY820" s="53"/>
      <c r="KZ820" s="53"/>
      <c r="LA820" s="53"/>
      <c r="LB820" s="53"/>
      <c r="LC820" s="53"/>
      <c r="LD820" s="53"/>
      <c r="LE820" s="53"/>
      <c r="LF820" s="53"/>
      <c r="LG820" s="53"/>
      <c r="LH820" s="53"/>
      <c r="LI820" s="53"/>
      <c r="LJ820" s="53"/>
      <c r="LK820" s="53"/>
      <c r="LL820" s="53"/>
      <c r="LM820" s="53"/>
      <c r="LN820" s="53"/>
      <c r="LO820" s="53"/>
      <c r="LP820" s="53"/>
      <c r="LQ820" s="53"/>
      <c r="LR820" s="53"/>
      <c r="LS820" s="53"/>
      <c r="LT820" s="53"/>
      <c r="LU820" s="53"/>
      <c r="LV820" s="53"/>
      <c r="LW820" s="53"/>
      <c r="LX820" s="53"/>
      <c r="LY820" s="53"/>
      <c r="LZ820" s="53"/>
      <c r="MA820" s="53"/>
      <c r="MB820" s="53"/>
      <c r="MC820" s="53"/>
      <c r="MD820" s="53"/>
      <c r="ME820" s="53"/>
      <c r="MF820" s="53"/>
      <c r="MG820" s="53"/>
      <c r="MH820" s="53"/>
      <c r="MI820" s="53"/>
      <c r="MJ820" s="53"/>
      <c r="MK820" s="53"/>
      <c r="ML820" s="53"/>
      <c r="MM820" s="53"/>
      <c r="MN820" s="53"/>
      <c r="MO820" s="53"/>
      <c r="MP820" s="53"/>
      <c r="MQ820" s="53"/>
      <c r="MR820" s="53"/>
      <c r="MS820" s="53"/>
      <c r="MT820" s="53"/>
      <c r="MU820" s="53"/>
      <c r="MV820" s="53"/>
      <c r="MW820" s="53"/>
      <c r="MX820" s="53"/>
      <c r="MY820" s="53"/>
      <c r="MZ820" s="53"/>
      <c r="NA820" s="53"/>
      <c r="NB820" s="53"/>
      <c r="NC820" s="53"/>
      <c r="ND820" s="53"/>
      <c r="NE820" s="53"/>
      <c r="NF820" s="53"/>
      <c r="NG820" s="53"/>
      <c r="NH820" s="53"/>
      <c r="NI820" s="53"/>
      <c r="NJ820" s="53"/>
      <c r="NK820" s="53"/>
      <c r="NL820" s="53"/>
      <c r="NM820" s="53"/>
      <c r="NN820" s="53"/>
      <c r="NO820" s="53"/>
      <c r="NP820" s="53"/>
      <c r="NQ820" s="53"/>
      <c r="NR820" s="53"/>
      <c r="NS820" s="53"/>
      <c r="NT820" s="53"/>
      <c r="NU820" s="53"/>
      <c r="NV820" s="53"/>
      <c r="NW820" s="53"/>
      <c r="NX820" s="53"/>
      <c r="NY820" s="53"/>
      <c r="NZ820" s="53"/>
      <c r="OA820" s="53"/>
      <c r="OB820" s="53"/>
      <c r="OC820" s="53"/>
      <c r="OD820" s="53"/>
      <c r="OE820" s="53"/>
      <c r="OF820" s="53"/>
      <c r="OG820" s="53"/>
      <c r="OH820" s="53"/>
      <c r="OI820" s="53"/>
      <c r="OJ820" s="53"/>
      <c r="OK820" s="53"/>
      <c r="OL820" s="53"/>
      <c r="OM820" s="53"/>
      <c r="ON820" s="53"/>
      <c r="OO820" s="53"/>
      <c r="OP820" s="53"/>
      <c r="OQ820" s="53"/>
      <c r="OR820" s="53"/>
      <c r="OS820" s="53"/>
      <c r="OT820" s="53"/>
      <c r="OU820" s="53"/>
      <c r="OV820" s="53"/>
      <c r="OW820" s="53"/>
      <c r="OX820" s="53"/>
      <c r="OY820" s="53"/>
      <c r="OZ820" s="53"/>
      <c r="PA820" s="53"/>
      <c r="PB820" s="53"/>
      <c r="PC820" s="53"/>
      <c r="PD820" s="53"/>
      <c r="PE820" s="53"/>
      <c r="PF820" s="53"/>
      <c r="PG820" s="53"/>
      <c r="PH820" s="53"/>
      <c r="PI820" s="53"/>
      <c r="PJ820" s="53"/>
      <c r="PK820" s="53"/>
      <c r="PL820" s="53"/>
      <c r="PM820" s="53"/>
      <c r="PN820" s="53"/>
      <c r="PO820" s="53"/>
      <c r="PP820" s="53"/>
      <c r="PQ820" s="53"/>
      <c r="PR820" s="53"/>
      <c r="PS820" s="53"/>
      <c r="PT820" s="53"/>
      <c r="PU820" s="53"/>
      <c r="PV820" s="53"/>
      <c r="PW820" s="53"/>
      <c r="PX820" s="53"/>
      <c r="PY820" s="53"/>
      <c r="PZ820" s="53"/>
      <c r="QA820" s="53"/>
      <c r="QB820" s="53"/>
      <c r="QC820" s="53"/>
      <c r="QD820" s="53"/>
      <c r="QE820" s="53"/>
      <c r="QF820" s="53"/>
      <c r="QG820" s="53"/>
      <c r="QH820" s="53"/>
      <c r="QI820" s="53"/>
      <c r="QJ820" s="53"/>
      <c r="QK820" s="53"/>
      <c r="QL820" s="53"/>
      <c r="QM820" s="53"/>
      <c r="QN820" s="53"/>
      <c r="QO820" s="53"/>
      <c r="QP820" s="53"/>
      <c r="QQ820" s="53"/>
      <c r="QR820" s="53"/>
      <c r="QS820" s="53"/>
      <c r="QT820" s="53"/>
      <c r="QU820" s="53"/>
      <c r="QV820" s="53"/>
      <c r="QW820" s="53"/>
      <c r="QX820" s="53"/>
      <c r="QY820" s="53"/>
      <c r="QZ820" s="53"/>
      <c r="RA820" s="53"/>
      <c r="RB820" s="53"/>
      <c r="RC820" s="53"/>
      <c r="RD820" s="53"/>
      <c r="RE820" s="53"/>
      <c r="RF820" s="53"/>
      <c r="RG820" s="53"/>
      <c r="RH820" s="53"/>
      <c r="RI820" s="53"/>
      <c r="RJ820" s="53"/>
      <c r="RK820" s="53"/>
      <c r="RL820" s="53"/>
      <c r="RM820" s="53"/>
      <c r="RN820" s="53"/>
      <c r="RO820" s="53"/>
      <c r="RP820" s="53"/>
      <c r="RQ820" s="53"/>
      <c r="RR820" s="53"/>
      <c r="RS820" s="53"/>
      <c r="RT820" s="53"/>
      <c r="RU820" s="53"/>
      <c r="RV820" s="53"/>
      <c r="RW820" s="53"/>
      <c r="RX820" s="53"/>
      <c r="RY820" s="53"/>
      <c r="RZ820" s="53"/>
      <c r="SA820" s="53"/>
      <c r="SB820" s="53"/>
      <c r="SC820" s="53"/>
      <c r="SD820" s="53"/>
      <c r="SE820" s="53"/>
      <c r="SF820" s="53"/>
      <c r="SG820" s="53"/>
      <c r="SH820" s="53"/>
      <c r="SI820" s="53"/>
      <c r="SJ820" s="53"/>
      <c r="SK820" s="53"/>
      <c r="SL820" s="53"/>
      <c r="SM820" s="53"/>
      <c r="SN820" s="53"/>
      <c r="SO820" s="53"/>
      <c r="SP820" s="53"/>
      <c r="SQ820" s="53"/>
      <c r="SR820" s="53"/>
      <c r="SS820" s="53"/>
      <c r="ST820" s="53"/>
      <c r="SU820" s="53"/>
      <c r="SV820" s="53"/>
      <c r="SW820" s="53"/>
      <c r="SX820" s="53"/>
      <c r="SY820" s="53"/>
      <c r="SZ820" s="53"/>
      <c r="TA820" s="53"/>
      <c r="TB820" s="53"/>
      <c r="TC820" s="53"/>
      <c r="TD820" s="53"/>
      <c r="TE820" s="53"/>
      <c r="TF820" s="53"/>
      <c r="TG820" s="53"/>
      <c r="TH820" s="53"/>
      <c r="TI820" s="53"/>
      <c r="TJ820" s="53"/>
      <c r="TK820" s="53"/>
      <c r="TL820" s="53"/>
      <c r="TM820" s="53"/>
      <c r="TN820" s="53"/>
      <c r="TO820" s="53"/>
      <c r="TP820" s="53"/>
      <c r="TQ820" s="53"/>
      <c r="TR820" s="53"/>
      <c r="TS820" s="53"/>
      <c r="TT820" s="53"/>
      <c r="TU820" s="53"/>
      <c r="TV820" s="53"/>
      <c r="TW820" s="53"/>
      <c r="TX820" s="53"/>
      <c r="TY820" s="53"/>
      <c r="TZ820" s="53"/>
      <c r="UA820" s="53"/>
      <c r="UB820" s="53"/>
      <c r="UC820" s="53"/>
      <c r="UD820" s="53"/>
      <c r="UE820" s="53"/>
      <c r="UF820" s="53"/>
      <c r="UG820" s="53"/>
    </row>
    <row r="821" spans="12:553" s="19" customFormat="1" ht="15.75" customHeight="1" x14ac:dyDescent="0.2">
      <c r="L821" s="66"/>
      <c r="M821" s="66"/>
      <c r="N821" s="52"/>
      <c r="O821" s="53"/>
      <c r="P821" s="53"/>
      <c r="Q821" s="53"/>
      <c r="R821" s="53"/>
      <c r="S821" s="53"/>
      <c r="T821" s="53"/>
      <c r="U821" s="53"/>
      <c r="V821" s="53"/>
      <c r="W821" s="53"/>
      <c r="X821" s="53"/>
      <c r="Y821" s="53"/>
      <c r="Z821" s="53"/>
      <c r="AA821" s="53"/>
      <c r="AB821" s="53"/>
      <c r="AC821" s="53"/>
      <c r="AD821" s="53"/>
      <c r="AE821" s="53"/>
      <c r="AF821" s="53"/>
      <c r="AG821" s="53"/>
      <c r="AH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c r="BM821" s="53"/>
      <c r="BN821" s="53"/>
      <c r="BO821" s="53"/>
      <c r="BP821" s="53"/>
      <c r="BQ821" s="53"/>
      <c r="BR821" s="53"/>
      <c r="BS821" s="53"/>
      <c r="BT821" s="53"/>
      <c r="BU821" s="53"/>
      <c r="BV821" s="53"/>
      <c r="BW821" s="53"/>
      <c r="BX821" s="53"/>
      <c r="BY821" s="53"/>
      <c r="BZ821" s="53"/>
      <c r="CA821" s="53"/>
      <c r="CB821" s="53"/>
      <c r="CC821" s="53"/>
      <c r="CD821" s="53"/>
      <c r="CE821" s="53"/>
      <c r="CF821" s="53"/>
      <c r="CG821" s="53"/>
      <c r="CH821" s="53"/>
      <c r="CI821" s="53"/>
      <c r="CJ821" s="53"/>
      <c r="CK821" s="53"/>
      <c r="CL821" s="53"/>
      <c r="CM821" s="53"/>
      <c r="CN821" s="53"/>
      <c r="CO821" s="53"/>
      <c r="CP821" s="53"/>
      <c r="CQ821" s="53"/>
      <c r="CR821" s="53"/>
      <c r="CS821" s="53"/>
      <c r="CT821" s="53"/>
      <c r="CU821" s="53"/>
      <c r="CV821" s="53"/>
      <c r="CW821" s="53"/>
      <c r="CX821" s="53"/>
      <c r="CY821" s="53"/>
      <c r="CZ821" s="53"/>
      <c r="DA821" s="53"/>
      <c r="DB821" s="53"/>
      <c r="DC821" s="53"/>
      <c r="DD821" s="53"/>
      <c r="DE821" s="53"/>
      <c r="DF821" s="53"/>
      <c r="DG821" s="53"/>
      <c r="DH821" s="53"/>
      <c r="DI821" s="53"/>
      <c r="DJ821" s="53"/>
      <c r="DK821" s="53"/>
      <c r="DL821" s="53"/>
      <c r="DM821" s="53"/>
      <c r="DN821" s="53"/>
      <c r="DO821" s="53"/>
      <c r="DP821" s="53"/>
      <c r="DQ821" s="53"/>
      <c r="DR821" s="53"/>
      <c r="DS821" s="53"/>
      <c r="DT821" s="53"/>
      <c r="DU821" s="53"/>
      <c r="DV821" s="53"/>
      <c r="DW821" s="53"/>
      <c r="DX821" s="53"/>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3"/>
      <c r="FK821" s="53"/>
      <c r="FL821" s="53"/>
      <c r="FM821" s="53"/>
      <c r="FN821" s="53"/>
      <c r="FO821" s="53"/>
      <c r="FP821" s="53"/>
      <c r="FQ821" s="53"/>
      <c r="FR821" s="53"/>
      <c r="FS821" s="53"/>
      <c r="FT821" s="53"/>
      <c r="FU821" s="53"/>
      <c r="FV821" s="53"/>
      <c r="FW821" s="53"/>
      <c r="FX821" s="53"/>
      <c r="FY821" s="53"/>
      <c r="FZ821" s="53"/>
      <c r="GA821" s="53"/>
      <c r="GB821" s="53"/>
      <c r="GC821" s="53"/>
      <c r="GD821" s="53"/>
      <c r="GE821" s="53"/>
      <c r="GF821" s="53"/>
      <c r="GG821" s="53"/>
      <c r="GH821" s="53"/>
      <c r="GI821" s="53"/>
      <c r="GJ821" s="53"/>
      <c r="GK821" s="53"/>
      <c r="GL821" s="53"/>
      <c r="GM821" s="53"/>
      <c r="GN821" s="53"/>
      <c r="GO821" s="53"/>
      <c r="GP821" s="53"/>
      <c r="GQ821" s="53"/>
      <c r="GR821" s="53"/>
      <c r="GS821" s="53"/>
      <c r="GT821" s="53"/>
      <c r="GU821" s="53"/>
      <c r="GV821" s="53"/>
      <c r="GW821" s="53"/>
      <c r="GX821" s="53"/>
      <c r="GY821" s="53"/>
      <c r="GZ821" s="53"/>
      <c r="HA821" s="53"/>
      <c r="HB821" s="53"/>
      <c r="HC821" s="53"/>
      <c r="HD821" s="53"/>
      <c r="HE821" s="53"/>
      <c r="HF821" s="53"/>
      <c r="HG821" s="53"/>
      <c r="HH821" s="53"/>
      <c r="HI821" s="53"/>
      <c r="HJ821" s="53"/>
      <c r="HK821" s="53"/>
      <c r="HL821" s="53"/>
      <c r="HM821" s="53"/>
      <c r="HN821" s="53"/>
      <c r="HO821" s="53"/>
      <c r="HP821" s="53"/>
      <c r="HQ821" s="53"/>
      <c r="HR821" s="53"/>
      <c r="HS821" s="53"/>
      <c r="HT821" s="53"/>
      <c r="HU821" s="53"/>
      <c r="HV821" s="53"/>
      <c r="HW821" s="53"/>
      <c r="HX821" s="53"/>
      <c r="HY821" s="53"/>
      <c r="HZ821" s="53"/>
      <c r="IA821" s="53"/>
      <c r="IB821" s="53"/>
      <c r="IC821" s="53"/>
      <c r="ID821" s="53"/>
      <c r="IE821" s="53"/>
      <c r="IF821" s="53"/>
      <c r="IG821" s="53"/>
      <c r="IH821" s="53"/>
      <c r="II821" s="53"/>
      <c r="IJ821" s="53"/>
      <c r="IK821" s="53"/>
      <c r="IL821" s="53"/>
      <c r="IM821" s="53"/>
      <c r="IN821" s="53"/>
      <c r="IO821" s="53"/>
      <c r="IP821" s="53"/>
      <c r="IQ821" s="53"/>
      <c r="IR821" s="53"/>
      <c r="IS821" s="53"/>
      <c r="IT821" s="53"/>
      <c r="IU821" s="53"/>
      <c r="IV821" s="53"/>
      <c r="IW821" s="53"/>
      <c r="IX821" s="53"/>
      <c r="IY821" s="53"/>
      <c r="IZ821" s="53"/>
      <c r="JA821" s="53"/>
      <c r="JB821" s="53"/>
      <c r="JC821" s="53"/>
      <c r="JD821" s="53"/>
      <c r="JE821" s="53"/>
      <c r="JF821" s="53"/>
      <c r="JG821" s="53"/>
      <c r="JH821" s="53"/>
      <c r="JI821" s="53"/>
      <c r="JJ821" s="53"/>
      <c r="JK821" s="53"/>
      <c r="JL821" s="53"/>
      <c r="JM821" s="53"/>
      <c r="JN821" s="53"/>
      <c r="JO821" s="53"/>
      <c r="JP821" s="53"/>
      <c r="JQ821" s="53"/>
      <c r="JR821" s="53"/>
      <c r="JS821" s="53"/>
      <c r="JT821" s="53"/>
      <c r="JU821" s="53"/>
      <c r="JV821" s="53"/>
      <c r="JW821" s="53"/>
      <c r="JX821" s="53"/>
      <c r="JY821" s="53"/>
      <c r="JZ821" s="53"/>
      <c r="KA821" s="53"/>
      <c r="KB821" s="53"/>
      <c r="KC821" s="53"/>
      <c r="KD821" s="53"/>
      <c r="KE821" s="53"/>
      <c r="KF821" s="53"/>
      <c r="KG821" s="53"/>
      <c r="KH821" s="53"/>
      <c r="KI821" s="53"/>
      <c r="KJ821" s="53"/>
      <c r="KK821" s="53"/>
      <c r="KL821" s="53"/>
      <c r="KM821" s="53"/>
      <c r="KN821" s="53"/>
      <c r="KO821" s="53"/>
      <c r="KP821" s="53"/>
      <c r="KQ821" s="53"/>
      <c r="KR821" s="53"/>
      <c r="KS821" s="53"/>
      <c r="KT821" s="53"/>
      <c r="KU821" s="53"/>
      <c r="KV821" s="53"/>
      <c r="KW821" s="53"/>
      <c r="KX821" s="53"/>
      <c r="KY821" s="53"/>
      <c r="KZ821" s="53"/>
      <c r="LA821" s="53"/>
      <c r="LB821" s="53"/>
      <c r="LC821" s="53"/>
      <c r="LD821" s="53"/>
      <c r="LE821" s="53"/>
      <c r="LF821" s="53"/>
      <c r="LG821" s="53"/>
      <c r="LH821" s="53"/>
      <c r="LI821" s="53"/>
      <c r="LJ821" s="53"/>
      <c r="LK821" s="53"/>
      <c r="LL821" s="53"/>
      <c r="LM821" s="53"/>
      <c r="LN821" s="53"/>
      <c r="LO821" s="53"/>
      <c r="LP821" s="53"/>
      <c r="LQ821" s="53"/>
      <c r="LR821" s="53"/>
      <c r="LS821" s="53"/>
      <c r="LT821" s="53"/>
      <c r="LU821" s="53"/>
      <c r="LV821" s="53"/>
      <c r="LW821" s="53"/>
      <c r="LX821" s="53"/>
      <c r="LY821" s="53"/>
      <c r="LZ821" s="53"/>
      <c r="MA821" s="53"/>
      <c r="MB821" s="53"/>
      <c r="MC821" s="53"/>
      <c r="MD821" s="53"/>
      <c r="ME821" s="53"/>
      <c r="MF821" s="53"/>
      <c r="MG821" s="53"/>
      <c r="MH821" s="53"/>
      <c r="MI821" s="53"/>
      <c r="MJ821" s="53"/>
      <c r="MK821" s="53"/>
      <c r="ML821" s="53"/>
      <c r="MM821" s="53"/>
      <c r="MN821" s="53"/>
      <c r="MO821" s="53"/>
      <c r="MP821" s="53"/>
      <c r="MQ821" s="53"/>
      <c r="MR821" s="53"/>
      <c r="MS821" s="53"/>
      <c r="MT821" s="53"/>
      <c r="MU821" s="53"/>
      <c r="MV821" s="53"/>
      <c r="MW821" s="53"/>
      <c r="MX821" s="53"/>
      <c r="MY821" s="53"/>
      <c r="MZ821" s="53"/>
      <c r="NA821" s="53"/>
      <c r="NB821" s="53"/>
      <c r="NC821" s="53"/>
      <c r="ND821" s="53"/>
      <c r="NE821" s="53"/>
      <c r="NF821" s="53"/>
      <c r="NG821" s="53"/>
      <c r="NH821" s="53"/>
      <c r="NI821" s="53"/>
      <c r="NJ821" s="53"/>
      <c r="NK821" s="53"/>
      <c r="NL821" s="53"/>
      <c r="NM821" s="53"/>
      <c r="NN821" s="53"/>
      <c r="NO821" s="53"/>
      <c r="NP821" s="53"/>
      <c r="NQ821" s="53"/>
      <c r="NR821" s="53"/>
      <c r="NS821" s="53"/>
      <c r="NT821" s="53"/>
      <c r="NU821" s="53"/>
      <c r="NV821" s="53"/>
      <c r="NW821" s="53"/>
      <c r="NX821" s="53"/>
      <c r="NY821" s="53"/>
      <c r="NZ821" s="53"/>
      <c r="OA821" s="53"/>
      <c r="OB821" s="53"/>
      <c r="OC821" s="53"/>
      <c r="OD821" s="53"/>
      <c r="OE821" s="53"/>
      <c r="OF821" s="53"/>
      <c r="OG821" s="53"/>
      <c r="OH821" s="53"/>
      <c r="OI821" s="53"/>
      <c r="OJ821" s="53"/>
      <c r="OK821" s="53"/>
      <c r="OL821" s="53"/>
      <c r="OM821" s="53"/>
      <c r="ON821" s="53"/>
      <c r="OO821" s="53"/>
      <c r="OP821" s="53"/>
      <c r="OQ821" s="53"/>
      <c r="OR821" s="53"/>
      <c r="OS821" s="53"/>
      <c r="OT821" s="53"/>
      <c r="OU821" s="53"/>
      <c r="OV821" s="53"/>
      <c r="OW821" s="53"/>
      <c r="OX821" s="53"/>
      <c r="OY821" s="53"/>
      <c r="OZ821" s="53"/>
      <c r="PA821" s="53"/>
      <c r="PB821" s="53"/>
      <c r="PC821" s="53"/>
      <c r="PD821" s="53"/>
      <c r="PE821" s="53"/>
      <c r="PF821" s="53"/>
      <c r="PG821" s="53"/>
      <c r="PH821" s="53"/>
      <c r="PI821" s="53"/>
      <c r="PJ821" s="53"/>
      <c r="PK821" s="53"/>
      <c r="PL821" s="53"/>
      <c r="PM821" s="53"/>
      <c r="PN821" s="53"/>
      <c r="PO821" s="53"/>
      <c r="PP821" s="53"/>
      <c r="PQ821" s="53"/>
      <c r="PR821" s="53"/>
      <c r="PS821" s="53"/>
      <c r="PT821" s="53"/>
      <c r="PU821" s="53"/>
      <c r="PV821" s="53"/>
      <c r="PW821" s="53"/>
      <c r="PX821" s="53"/>
      <c r="PY821" s="53"/>
      <c r="PZ821" s="53"/>
      <c r="QA821" s="53"/>
      <c r="QB821" s="53"/>
      <c r="QC821" s="53"/>
      <c r="QD821" s="53"/>
      <c r="QE821" s="53"/>
      <c r="QF821" s="53"/>
      <c r="QG821" s="53"/>
      <c r="QH821" s="53"/>
      <c r="QI821" s="53"/>
      <c r="QJ821" s="53"/>
      <c r="QK821" s="53"/>
      <c r="QL821" s="53"/>
      <c r="QM821" s="53"/>
      <c r="QN821" s="53"/>
      <c r="QO821" s="53"/>
      <c r="QP821" s="53"/>
      <c r="QQ821" s="53"/>
      <c r="QR821" s="53"/>
      <c r="QS821" s="53"/>
      <c r="QT821" s="53"/>
      <c r="QU821" s="53"/>
      <c r="QV821" s="53"/>
      <c r="QW821" s="53"/>
      <c r="QX821" s="53"/>
      <c r="QY821" s="53"/>
      <c r="QZ821" s="53"/>
      <c r="RA821" s="53"/>
      <c r="RB821" s="53"/>
      <c r="RC821" s="53"/>
      <c r="RD821" s="53"/>
      <c r="RE821" s="53"/>
      <c r="RF821" s="53"/>
      <c r="RG821" s="53"/>
      <c r="RH821" s="53"/>
      <c r="RI821" s="53"/>
      <c r="RJ821" s="53"/>
      <c r="RK821" s="53"/>
      <c r="RL821" s="53"/>
      <c r="RM821" s="53"/>
      <c r="RN821" s="53"/>
      <c r="RO821" s="53"/>
      <c r="RP821" s="53"/>
      <c r="RQ821" s="53"/>
      <c r="RR821" s="53"/>
      <c r="RS821" s="53"/>
      <c r="RT821" s="53"/>
      <c r="RU821" s="53"/>
      <c r="RV821" s="53"/>
      <c r="RW821" s="53"/>
      <c r="RX821" s="53"/>
      <c r="RY821" s="53"/>
      <c r="RZ821" s="53"/>
      <c r="SA821" s="53"/>
      <c r="SB821" s="53"/>
      <c r="SC821" s="53"/>
      <c r="SD821" s="53"/>
      <c r="SE821" s="53"/>
      <c r="SF821" s="53"/>
      <c r="SG821" s="53"/>
      <c r="SH821" s="53"/>
      <c r="SI821" s="53"/>
      <c r="SJ821" s="53"/>
      <c r="SK821" s="53"/>
      <c r="SL821" s="53"/>
      <c r="SM821" s="53"/>
      <c r="SN821" s="53"/>
      <c r="SO821" s="53"/>
      <c r="SP821" s="53"/>
      <c r="SQ821" s="53"/>
      <c r="SR821" s="53"/>
      <c r="SS821" s="53"/>
      <c r="ST821" s="53"/>
      <c r="SU821" s="53"/>
      <c r="SV821" s="53"/>
      <c r="SW821" s="53"/>
      <c r="SX821" s="53"/>
      <c r="SY821" s="53"/>
      <c r="SZ821" s="53"/>
      <c r="TA821" s="53"/>
      <c r="TB821" s="53"/>
      <c r="TC821" s="53"/>
      <c r="TD821" s="53"/>
      <c r="TE821" s="53"/>
      <c r="TF821" s="53"/>
      <c r="TG821" s="53"/>
      <c r="TH821" s="53"/>
      <c r="TI821" s="53"/>
      <c r="TJ821" s="53"/>
      <c r="TK821" s="53"/>
      <c r="TL821" s="53"/>
      <c r="TM821" s="53"/>
      <c r="TN821" s="53"/>
      <c r="TO821" s="53"/>
      <c r="TP821" s="53"/>
      <c r="TQ821" s="53"/>
      <c r="TR821" s="53"/>
      <c r="TS821" s="53"/>
      <c r="TT821" s="53"/>
      <c r="TU821" s="53"/>
      <c r="TV821" s="53"/>
      <c r="TW821" s="53"/>
      <c r="TX821" s="53"/>
      <c r="TY821" s="53"/>
      <c r="TZ821" s="53"/>
      <c r="UA821" s="53"/>
      <c r="UB821" s="53"/>
      <c r="UC821" s="53"/>
      <c r="UD821" s="53"/>
      <c r="UE821" s="53"/>
      <c r="UF821" s="53"/>
      <c r="UG821" s="53"/>
    </row>
    <row r="822" spans="12:553" s="19" customFormat="1" ht="15.75" customHeight="1" x14ac:dyDescent="0.2">
      <c r="L822" s="66"/>
      <c r="M822" s="66"/>
      <c r="N822" s="52"/>
      <c r="O822" s="53"/>
      <c r="P822" s="53"/>
      <c r="Q822" s="53"/>
      <c r="R822" s="53"/>
      <c r="S822" s="53"/>
      <c r="T822" s="53"/>
      <c r="U822" s="53"/>
      <c r="V822" s="53"/>
      <c r="W822" s="53"/>
      <c r="X822" s="53"/>
      <c r="Y822" s="53"/>
      <c r="Z822" s="53"/>
      <c r="AA822" s="53"/>
      <c r="AB822" s="53"/>
      <c r="AC822" s="53"/>
      <c r="AD822" s="53"/>
      <c r="AE822" s="53"/>
      <c r="AF822" s="53"/>
      <c r="AG822" s="53"/>
      <c r="AH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c r="BM822" s="53"/>
      <c r="BN822" s="53"/>
      <c r="BO822" s="53"/>
      <c r="BP822" s="53"/>
      <c r="BQ822" s="53"/>
      <c r="BR822" s="53"/>
      <c r="BS822" s="53"/>
      <c r="BT822" s="53"/>
      <c r="BU822" s="53"/>
      <c r="BV822" s="53"/>
      <c r="BW822" s="53"/>
      <c r="BX822" s="53"/>
      <c r="BY822" s="53"/>
      <c r="BZ822" s="53"/>
      <c r="CA822" s="53"/>
      <c r="CB822" s="53"/>
      <c r="CC822" s="53"/>
      <c r="CD822" s="53"/>
      <c r="CE822" s="53"/>
      <c r="CF822" s="53"/>
      <c r="CG822" s="53"/>
      <c r="CH822" s="53"/>
      <c r="CI822" s="53"/>
      <c r="CJ822" s="53"/>
      <c r="CK822" s="53"/>
      <c r="CL822" s="53"/>
      <c r="CM822" s="53"/>
      <c r="CN822" s="53"/>
      <c r="CO822" s="53"/>
      <c r="CP822" s="53"/>
      <c r="CQ822" s="53"/>
      <c r="CR822" s="53"/>
      <c r="CS822" s="53"/>
      <c r="CT822" s="53"/>
      <c r="CU822" s="53"/>
      <c r="CV822" s="53"/>
      <c r="CW822" s="53"/>
      <c r="CX822" s="53"/>
      <c r="CY822" s="53"/>
      <c r="CZ822" s="53"/>
      <c r="DA822" s="53"/>
      <c r="DB822" s="53"/>
      <c r="DC822" s="53"/>
      <c r="DD822" s="53"/>
      <c r="DE822" s="53"/>
      <c r="DF822" s="53"/>
      <c r="DG822" s="53"/>
      <c r="DH822" s="53"/>
      <c r="DI822" s="53"/>
      <c r="DJ822" s="53"/>
      <c r="DK822" s="53"/>
      <c r="DL822" s="53"/>
      <c r="DM822" s="53"/>
      <c r="DN822" s="53"/>
      <c r="DO822" s="53"/>
      <c r="DP822" s="53"/>
      <c r="DQ822" s="53"/>
      <c r="DR822" s="53"/>
      <c r="DS822" s="53"/>
      <c r="DT822" s="53"/>
      <c r="DU822" s="53"/>
      <c r="DV822" s="53"/>
      <c r="DW822" s="53"/>
      <c r="DX822" s="53"/>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3"/>
      <c r="FK822" s="53"/>
      <c r="FL822" s="53"/>
      <c r="FM822" s="53"/>
      <c r="FN822" s="53"/>
      <c r="FO822" s="53"/>
      <c r="FP822" s="53"/>
      <c r="FQ822" s="53"/>
      <c r="FR822" s="53"/>
      <c r="FS822" s="53"/>
      <c r="FT822" s="53"/>
      <c r="FU822" s="53"/>
      <c r="FV822" s="53"/>
      <c r="FW822" s="53"/>
      <c r="FX822" s="53"/>
      <c r="FY822" s="53"/>
      <c r="FZ822" s="53"/>
      <c r="GA822" s="53"/>
      <c r="GB822" s="53"/>
      <c r="GC822" s="53"/>
      <c r="GD822" s="53"/>
      <c r="GE822" s="53"/>
      <c r="GF822" s="53"/>
      <c r="GG822" s="53"/>
      <c r="GH822" s="53"/>
      <c r="GI822" s="53"/>
      <c r="GJ822" s="53"/>
      <c r="GK822" s="53"/>
      <c r="GL822" s="53"/>
      <c r="GM822" s="53"/>
      <c r="GN822" s="53"/>
      <c r="GO822" s="53"/>
      <c r="GP822" s="53"/>
      <c r="GQ822" s="53"/>
      <c r="GR822" s="53"/>
      <c r="GS822" s="53"/>
      <c r="GT822" s="53"/>
      <c r="GU822" s="53"/>
      <c r="GV822" s="53"/>
      <c r="GW822" s="53"/>
      <c r="GX822" s="53"/>
      <c r="GY822" s="53"/>
      <c r="GZ822" s="53"/>
      <c r="HA822" s="53"/>
      <c r="HB822" s="53"/>
      <c r="HC822" s="53"/>
      <c r="HD822" s="53"/>
      <c r="HE822" s="53"/>
      <c r="HF822" s="53"/>
      <c r="HG822" s="53"/>
      <c r="HH822" s="53"/>
      <c r="HI822" s="53"/>
      <c r="HJ822" s="53"/>
      <c r="HK822" s="53"/>
      <c r="HL822" s="53"/>
      <c r="HM822" s="53"/>
      <c r="HN822" s="53"/>
      <c r="HO822" s="53"/>
      <c r="HP822" s="53"/>
      <c r="HQ822" s="53"/>
      <c r="HR822" s="53"/>
      <c r="HS822" s="53"/>
      <c r="HT822" s="53"/>
      <c r="HU822" s="53"/>
      <c r="HV822" s="53"/>
      <c r="HW822" s="53"/>
      <c r="HX822" s="53"/>
      <c r="HY822" s="53"/>
      <c r="HZ822" s="53"/>
      <c r="IA822" s="53"/>
      <c r="IB822" s="53"/>
      <c r="IC822" s="53"/>
      <c r="ID822" s="53"/>
      <c r="IE822" s="53"/>
      <c r="IF822" s="53"/>
      <c r="IG822" s="53"/>
      <c r="IH822" s="53"/>
      <c r="II822" s="53"/>
      <c r="IJ822" s="53"/>
      <c r="IK822" s="53"/>
      <c r="IL822" s="53"/>
      <c r="IM822" s="53"/>
      <c r="IN822" s="53"/>
      <c r="IO822" s="53"/>
      <c r="IP822" s="53"/>
      <c r="IQ822" s="53"/>
      <c r="IR822" s="53"/>
      <c r="IS822" s="53"/>
      <c r="IT822" s="53"/>
      <c r="IU822" s="53"/>
      <c r="IV822" s="53"/>
      <c r="IW822" s="53"/>
      <c r="IX822" s="53"/>
      <c r="IY822" s="53"/>
      <c r="IZ822" s="53"/>
      <c r="JA822" s="53"/>
      <c r="JB822" s="53"/>
      <c r="JC822" s="53"/>
      <c r="JD822" s="53"/>
      <c r="JE822" s="53"/>
      <c r="JF822" s="53"/>
      <c r="JG822" s="53"/>
      <c r="JH822" s="53"/>
      <c r="JI822" s="53"/>
      <c r="JJ822" s="53"/>
      <c r="JK822" s="53"/>
      <c r="JL822" s="53"/>
      <c r="JM822" s="53"/>
      <c r="JN822" s="53"/>
      <c r="JO822" s="53"/>
      <c r="JP822" s="53"/>
      <c r="JQ822" s="53"/>
      <c r="JR822" s="53"/>
      <c r="JS822" s="53"/>
      <c r="JT822" s="53"/>
      <c r="JU822" s="53"/>
      <c r="JV822" s="53"/>
      <c r="JW822" s="53"/>
      <c r="JX822" s="53"/>
      <c r="JY822" s="53"/>
      <c r="JZ822" s="53"/>
      <c r="KA822" s="53"/>
      <c r="KB822" s="53"/>
      <c r="KC822" s="53"/>
      <c r="KD822" s="53"/>
      <c r="KE822" s="53"/>
      <c r="KF822" s="53"/>
      <c r="KG822" s="53"/>
      <c r="KH822" s="53"/>
      <c r="KI822" s="53"/>
      <c r="KJ822" s="53"/>
      <c r="KK822" s="53"/>
      <c r="KL822" s="53"/>
      <c r="KM822" s="53"/>
      <c r="KN822" s="53"/>
      <c r="KO822" s="53"/>
      <c r="KP822" s="53"/>
      <c r="KQ822" s="53"/>
      <c r="KR822" s="53"/>
      <c r="KS822" s="53"/>
      <c r="KT822" s="53"/>
      <c r="KU822" s="53"/>
      <c r="KV822" s="53"/>
      <c r="KW822" s="53"/>
      <c r="KX822" s="53"/>
      <c r="KY822" s="53"/>
      <c r="KZ822" s="53"/>
      <c r="LA822" s="53"/>
      <c r="LB822" s="53"/>
      <c r="LC822" s="53"/>
      <c r="LD822" s="53"/>
      <c r="LE822" s="53"/>
      <c r="LF822" s="53"/>
      <c r="LG822" s="53"/>
      <c r="LH822" s="53"/>
      <c r="LI822" s="53"/>
      <c r="LJ822" s="53"/>
      <c r="LK822" s="53"/>
      <c r="LL822" s="53"/>
      <c r="LM822" s="53"/>
      <c r="LN822" s="53"/>
      <c r="LO822" s="53"/>
      <c r="LP822" s="53"/>
      <c r="LQ822" s="53"/>
      <c r="LR822" s="53"/>
      <c r="LS822" s="53"/>
      <c r="LT822" s="53"/>
      <c r="LU822" s="53"/>
      <c r="LV822" s="53"/>
      <c r="LW822" s="53"/>
      <c r="LX822" s="53"/>
      <c r="LY822" s="53"/>
      <c r="LZ822" s="53"/>
      <c r="MA822" s="53"/>
      <c r="MB822" s="53"/>
      <c r="MC822" s="53"/>
      <c r="MD822" s="53"/>
      <c r="ME822" s="53"/>
      <c r="MF822" s="53"/>
      <c r="MG822" s="53"/>
      <c r="MH822" s="53"/>
      <c r="MI822" s="53"/>
      <c r="MJ822" s="53"/>
      <c r="MK822" s="53"/>
      <c r="ML822" s="53"/>
      <c r="MM822" s="53"/>
      <c r="MN822" s="53"/>
      <c r="MO822" s="53"/>
      <c r="MP822" s="53"/>
      <c r="MQ822" s="53"/>
      <c r="MR822" s="53"/>
      <c r="MS822" s="53"/>
      <c r="MT822" s="53"/>
      <c r="MU822" s="53"/>
      <c r="MV822" s="53"/>
      <c r="MW822" s="53"/>
      <c r="MX822" s="53"/>
      <c r="MY822" s="53"/>
      <c r="MZ822" s="53"/>
      <c r="NA822" s="53"/>
      <c r="NB822" s="53"/>
      <c r="NC822" s="53"/>
      <c r="ND822" s="53"/>
      <c r="NE822" s="53"/>
      <c r="NF822" s="53"/>
      <c r="NG822" s="53"/>
      <c r="NH822" s="53"/>
      <c r="NI822" s="53"/>
      <c r="NJ822" s="53"/>
      <c r="NK822" s="53"/>
      <c r="NL822" s="53"/>
      <c r="NM822" s="53"/>
      <c r="NN822" s="53"/>
      <c r="NO822" s="53"/>
      <c r="NP822" s="53"/>
      <c r="NQ822" s="53"/>
      <c r="NR822" s="53"/>
      <c r="NS822" s="53"/>
      <c r="NT822" s="53"/>
      <c r="NU822" s="53"/>
      <c r="NV822" s="53"/>
      <c r="NW822" s="53"/>
      <c r="NX822" s="53"/>
      <c r="NY822" s="53"/>
      <c r="NZ822" s="53"/>
      <c r="OA822" s="53"/>
      <c r="OB822" s="53"/>
      <c r="OC822" s="53"/>
      <c r="OD822" s="53"/>
      <c r="OE822" s="53"/>
      <c r="OF822" s="53"/>
      <c r="OG822" s="53"/>
      <c r="OH822" s="53"/>
      <c r="OI822" s="53"/>
      <c r="OJ822" s="53"/>
      <c r="OK822" s="53"/>
      <c r="OL822" s="53"/>
      <c r="OM822" s="53"/>
      <c r="ON822" s="53"/>
      <c r="OO822" s="53"/>
      <c r="OP822" s="53"/>
      <c r="OQ822" s="53"/>
      <c r="OR822" s="53"/>
      <c r="OS822" s="53"/>
      <c r="OT822" s="53"/>
      <c r="OU822" s="53"/>
      <c r="OV822" s="53"/>
      <c r="OW822" s="53"/>
      <c r="OX822" s="53"/>
      <c r="OY822" s="53"/>
      <c r="OZ822" s="53"/>
      <c r="PA822" s="53"/>
      <c r="PB822" s="53"/>
      <c r="PC822" s="53"/>
      <c r="PD822" s="53"/>
      <c r="PE822" s="53"/>
      <c r="PF822" s="53"/>
      <c r="PG822" s="53"/>
      <c r="PH822" s="53"/>
      <c r="PI822" s="53"/>
      <c r="PJ822" s="53"/>
      <c r="PK822" s="53"/>
      <c r="PL822" s="53"/>
      <c r="PM822" s="53"/>
      <c r="PN822" s="53"/>
      <c r="PO822" s="53"/>
      <c r="PP822" s="53"/>
      <c r="PQ822" s="53"/>
      <c r="PR822" s="53"/>
      <c r="PS822" s="53"/>
      <c r="PT822" s="53"/>
      <c r="PU822" s="53"/>
      <c r="PV822" s="53"/>
      <c r="PW822" s="53"/>
      <c r="PX822" s="53"/>
      <c r="PY822" s="53"/>
      <c r="PZ822" s="53"/>
      <c r="QA822" s="53"/>
      <c r="QB822" s="53"/>
      <c r="QC822" s="53"/>
      <c r="QD822" s="53"/>
      <c r="QE822" s="53"/>
      <c r="QF822" s="53"/>
      <c r="QG822" s="53"/>
      <c r="QH822" s="53"/>
      <c r="QI822" s="53"/>
      <c r="QJ822" s="53"/>
      <c r="QK822" s="53"/>
      <c r="QL822" s="53"/>
      <c r="QM822" s="53"/>
      <c r="QN822" s="53"/>
      <c r="QO822" s="53"/>
      <c r="QP822" s="53"/>
      <c r="QQ822" s="53"/>
      <c r="QR822" s="53"/>
      <c r="QS822" s="53"/>
      <c r="QT822" s="53"/>
      <c r="QU822" s="53"/>
      <c r="QV822" s="53"/>
      <c r="QW822" s="53"/>
      <c r="QX822" s="53"/>
      <c r="QY822" s="53"/>
      <c r="QZ822" s="53"/>
      <c r="RA822" s="53"/>
      <c r="RB822" s="53"/>
      <c r="RC822" s="53"/>
      <c r="RD822" s="53"/>
      <c r="RE822" s="53"/>
      <c r="RF822" s="53"/>
      <c r="RG822" s="53"/>
      <c r="RH822" s="53"/>
      <c r="RI822" s="53"/>
      <c r="RJ822" s="53"/>
      <c r="RK822" s="53"/>
      <c r="RL822" s="53"/>
      <c r="RM822" s="53"/>
      <c r="RN822" s="53"/>
      <c r="RO822" s="53"/>
      <c r="RP822" s="53"/>
      <c r="RQ822" s="53"/>
      <c r="RR822" s="53"/>
      <c r="RS822" s="53"/>
      <c r="RT822" s="53"/>
      <c r="RU822" s="53"/>
      <c r="RV822" s="53"/>
      <c r="RW822" s="53"/>
      <c r="RX822" s="53"/>
      <c r="RY822" s="53"/>
      <c r="RZ822" s="53"/>
      <c r="SA822" s="53"/>
      <c r="SB822" s="53"/>
      <c r="SC822" s="53"/>
      <c r="SD822" s="53"/>
      <c r="SE822" s="53"/>
      <c r="SF822" s="53"/>
      <c r="SG822" s="53"/>
      <c r="SH822" s="53"/>
      <c r="SI822" s="53"/>
      <c r="SJ822" s="53"/>
      <c r="SK822" s="53"/>
      <c r="SL822" s="53"/>
      <c r="SM822" s="53"/>
      <c r="SN822" s="53"/>
      <c r="SO822" s="53"/>
      <c r="SP822" s="53"/>
      <c r="SQ822" s="53"/>
      <c r="SR822" s="53"/>
      <c r="SS822" s="53"/>
      <c r="ST822" s="53"/>
      <c r="SU822" s="53"/>
      <c r="SV822" s="53"/>
      <c r="SW822" s="53"/>
      <c r="SX822" s="53"/>
      <c r="SY822" s="53"/>
      <c r="SZ822" s="53"/>
      <c r="TA822" s="53"/>
      <c r="TB822" s="53"/>
      <c r="TC822" s="53"/>
      <c r="TD822" s="53"/>
      <c r="TE822" s="53"/>
      <c r="TF822" s="53"/>
      <c r="TG822" s="53"/>
      <c r="TH822" s="53"/>
      <c r="TI822" s="53"/>
      <c r="TJ822" s="53"/>
      <c r="TK822" s="53"/>
      <c r="TL822" s="53"/>
      <c r="TM822" s="53"/>
      <c r="TN822" s="53"/>
      <c r="TO822" s="53"/>
      <c r="TP822" s="53"/>
      <c r="TQ822" s="53"/>
      <c r="TR822" s="53"/>
      <c r="TS822" s="53"/>
      <c r="TT822" s="53"/>
      <c r="TU822" s="53"/>
      <c r="TV822" s="53"/>
      <c r="TW822" s="53"/>
      <c r="TX822" s="53"/>
      <c r="TY822" s="53"/>
      <c r="TZ822" s="53"/>
      <c r="UA822" s="53"/>
      <c r="UB822" s="53"/>
      <c r="UC822" s="53"/>
      <c r="UD822" s="53"/>
      <c r="UE822" s="53"/>
      <c r="UF822" s="53"/>
      <c r="UG822" s="53"/>
    </row>
    <row r="823" spans="12:553" s="19" customFormat="1" ht="15.75" customHeight="1" x14ac:dyDescent="0.2">
      <c r="L823" s="66"/>
      <c r="M823" s="66"/>
      <c r="N823" s="52"/>
      <c r="O823" s="53"/>
      <c r="P823" s="53"/>
      <c r="Q823" s="53"/>
      <c r="R823" s="53"/>
      <c r="S823" s="53"/>
      <c r="T823" s="53"/>
      <c r="U823" s="53"/>
      <c r="V823" s="53"/>
      <c r="W823" s="53"/>
      <c r="X823" s="53"/>
      <c r="Y823" s="53"/>
      <c r="Z823" s="53"/>
      <c r="AA823" s="53"/>
      <c r="AB823" s="53"/>
      <c r="AC823" s="53"/>
      <c r="AD823" s="53"/>
      <c r="AE823" s="53"/>
      <c r="AF823" s="53"/>
      <c r="AG823" s="53"/>
      <c r="AH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c r="BM823" s="53"/>
      <c r="BN823" s="53"/>
      <c r="BO823" s="53"/>
      <c r="BP823" s="53"/>
      <c r="BQ823" s="53"/>
      <c r="BR823" s="53"/>
      <c r="BS823" s="53"/>
      <c r="BT823" s="53"/>
      <c r="BU823" s="53"/>
      <c r="BV823" s="53"/>
      <c r="BW823" s="53"/>
      <c r="BX823" s="53"/>
      <c r="BY823" s="53"/>
      <c r="BZ823" s="53"/>
      <c r="CA823" s="53"/>
      <c r="CB823" s="53"/>
      <c r="CC823" s="53"/>
      <c r="CD823" s="53"/>
      <c r="CE823" s="53"/>
      <c r="CF823" s="53"/>
      <c r="CG823" s="53"/>
      <c r="CH823" s="53"/>
      <c r="CI823" s="53"/>
      <c r="CJ823" s="53"/>
      <c r="CK823" s="53"/>
      <c r="CL823" s="53"/>
      <c r="CM823" s="53"/>
      <c r="CN823" s="53"/>
      <c r="CO823" s="53"/>
      <c r="CP823" s="53"/>
      <c r="CQ823" s="53"/>
      <c r="CR823" s="53"/>
      <c r="CS823" s="53"/>
      <c r="CT823" s="53"/>
      <c r="CU823" s="53"/>
      <c r="CV823" s="53"/>
      <c r="CW823" s="53"/>
      <c r="CX823" s="53"/>
      <c r="CY823" s="53"/>
      <c r="CZ823" s="53"/>
      <c r="DA823" s="53"/>
      <c r="DB823" s="53"/>
      <c r="DC823" s="53"/>
      <c r="DD823" s="53"/>
      <c r="DE823" s="53"/>
      <c r="DF823" s="53"/>
      <c r="DG823" s="53"/>
      <c r="DH823" s="53"/>
      <c r="DI823" s="53"/>
      <c r="DJ823" s="53"/>
      <c r="DK823" s="53"/>
      <c r="DL823" s="53"/>
      <c r="DM823" s="53"/>
      <c r="DN823" s="53"/>
      <c r="DO823" s="53"/>
      <c r="DP823" s="53"/>
      <c r="DQ823" s="53"/>
      <c r="DR823" s="53"/>
      <c r="DS823" s="53"/>
      <c r="DT823" s="53"/>
      <c r="DU823" s="53"/>
      <c r="DV823" s="53"/>
      <c r="DW823" s="53"/>
      <c r="DX823" s="53"/>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3"/>
      <c r="FK823" s="53"/>
      <c r="FL823" s="53"/>
      <c r="FM823" s="53"/>
      <c r="FN823" s="53"/>
      <c r="FO823" s="53"/>
      <c r="FP823" s="53"/>
      <c r="FQ823" s="53"/>
      <c r="FR823" s="53"/>
      <c r="FS823" s="53"/>
      <c r="FT823" s="53"/>
      <c r="FU823" s="53"/>
      <c r="FV823" s="53"/>
      <c r="FW823" s="53"/>
      <c r="FX823" s="53"/>
      <c r="FY823" s="53"/>
      <c r="FZ823" s="53"/>
      <c r="GA823" s="53"/>
      <c r="GB823" s="53"/>
      <c r="GC823" s="53"/>
      <c r="GD823" s="53"/>
      <c r="GE823" s="53"/>
      <c r="GF823" s="53"/>
      <c r="GG823" s="53"/>
      <c r="GH823" s="53"/>
      <c r="GI823" s="53"/>
      <c r="GJ823" s="53"/>
      <c r="GK823" s="53"/>
      <c r="GL823" s="53"/>
      <c r="GM823" s="53"/>
      <c r="GN823" s="53"/>
      <c r="GO823" s="53"/>
      <c r="GP823" s="53"/>
      <c r="GQ823" s="53"/>
      <c r="GR823" s="53"/>
      <c r="GS823" s="53"/>
      <c r="GT823" s="53"/>
      <c r="GU823" s="53"/>
      <c r="GV823" s="53"/>
      <c r="GW823" s="53"/>
      <c r="GX823" s="53"/>
      <c r="GY823" s="53"/>
      <c r="GZ823" s="53"/>
      <c r="HA823" s="53"/>
      <c r="HB823" s="53"/>
      <c r="HC823" s="53"/>
      <c r="HD823" s="53"/>
      <c r="HE823" s="53"/>
      <c r="HF823" s="53"/>
      <c r="HG823" s="53"/>
      <c r="HH823" s="53"/>
      <c r="HI823" s="53"/>
      <c r="HJ823" s="53"/>
      <c r="HK823" s="53"/>
      <c r="HL823" s="53"/>
      <c r="HM823" s="53"/>
      <c r="HN823" s="53"/>
      <c r="HO823" s="53"/>
      <c r="HP823" s="53"/>
      <c r="HQ823" s="53"/>
      <c r="HR823" s="53"/>
      <c r="HS823" s="53"/>
      <c r="HT823" s="53"/>
      <c r="HU823" s="53"/>
      <c r="HV823" s="53"/>
      <c r="HW823" s="53"/>
      <c r="HX823" s="53"/>
      <c r="HY823" s="53"/>
      <c r="HZ823" s="53"/>
      <c r="IA823" s="53"/>
      <c r="IB823" s="53"/>
      <c r="IC823" s="53"/>
      <c r="ID823" s="53"/>
      <c r="IE823" s="53"/>
      <c r="IF823" s="53"/>
      <c r="IG823" s="53"/>
      <c r="IH823" s="53"/>
      <c r="II823" s="53"/>
      <c r="IJ823" s="53"/>
      <c r="IK823" s="53"/>
      <c r="IL823" s="53"/>
      <c r="IM823" s="53"/>
      <c r="IN823" s="53"/>
      <c r="IO823" s="53"/>
      <c r="IP823" s="53"/>
      <c r="IQ823" s="53"/>
      <c r="IR823" s="53"/>
      <c r="IS823" s="53"/>
      <c r="IT823" s="53"/>
      <c r="IU823" s="53"/>
      <c r="IV823" s="53"/>
      <c r="IW823" s="53"/>
      <c r="IX823" s="53"/>
      <c r="IY823" s="53"/>
      <c r="IZ823" s="53"/>
      <c r="JA823" s="53"/>
      <c r="JB823" s="53"/>
      <c r="JC823" s="53"/>
      <c r="JD823" s="53"/>
      <c r="JE823" s="53"/>
      <c r="JF823" s="53"/>
      <c r="JG823" s="53"/>
      <c r="JH823" s="53"/>
      <c r="JI823" s="53"/>
      <c r="JJ823" s="53"/>
      <c r="JK823" s="53"/>
      <c r="JL823" s="53"/>
      <c r="JM823" s="53"/>
      <c r="JN823" s="53"/>
      <c r="JO823" s="53"/>
      <c r="JP823" s="53"/>
      <c r="JQ823" s="53"/>
      <c r="JR823" s="53"/>
      <c r="JS823" s="53"/>
      <c r="JT823" s="53"/>
      <c r="JU823" s="53"/>
      <c r="JV823" s="53"/>
      <c r="JW823" s="53"/>
      <c r="JX823" s="53"/>
      <c r="JY823" s="53"/>
      <c r="JZ823" s="53"/>
      <c r="KA823" s="53"/>
      <c r="KB823" s="53"/>
      <c r="KC823" s="53"/>
      <c r="KD823" s="53"/>
      <c r="KE823" s="53"/>
      <c r="KF823" s="53"/>
      <c r="KG823" s="53"/>
      <c r="KH823" s="53"/>
      <c r="KI823" s="53"/>
      <c r="KJ823" s="53"/>
      <c r="KK823" s="53"/>
      <c r="KL823" s="53"/>
      <c r="KM823" s="53"/>
      <c r="KN823" s="53"/>
      <c r="KO823" s="53"/>
      <c r="KP823" s="53"/>
      <c r="KQ823" s="53"/>
      <c r="KR823" s="53"/>
      <c r="KS823" s="53"/>
      <c r="KT823" s="53"/>
      <c r="KU823" s="53"/>
      <c r="KV823" s="53"/>
      <c r="KW823" s="53"/>
      <c r="KX823" s="53"/>
      <c r="KY823" s="53"/>
      <c r="KZ823" s="53"/>
      <c r="LA823" s="53"/>
      <c r="LB823" s="53"/>
      <c r="LC823" s="53"/>
      <c r="LD823" s="53"/>
      <c r="LE823" s="53"/>
      <c r="LF823" s="53"/>
      <c r="LG823" s="53"/>
      <c r="LH823" s="53"/>
      <c r="LI823" s="53"/>
      <c r="LJ823" s="53"/>
      <c r="LK823" s="53"/>
      <c r="LL823" s="53"/>
      <c r="LM823" s="53"/>
      <c r="LN823" s="53"/>
      <c r="LO823" s="53"/>
      <c r="LP823" s="53"/>
      <c r="LQ823" s="53"/>
      <c r="LR823" s="53"/>
      <c r="LS823" s="53"/>
      <c r="LT823" s="53"/>
      <c r="LU823" s="53"/>
      <c r="LV823" s="53"/>
      <c r="LW823" s="53"/>
      <c r="LX823" s="53"/>
      <c r="LY823" s="53"/>
      <c r="LZ823" s="53"/>
      <c r="MA823" s="53"/>
      <c r="MB823" s="53"/>
      <c r="MC823" s="53"/>
      <c r="MD823" s="53"/>
      <c r="ME823" s="53"/>
      <c r="MF823" s="53"/>
      <c r="MG823" s="53"/>
      <c r="MH823" s="53"/>
      <c r="MI823" s="53"/>
      <c r="MJ823" s="53"/>
      <c r="MK823" s="53"/>
      <c r="ML823" s="53"/>
      <c r="MM823" s="53"/>
      <c r="MN823" s="53"/>
      <c r="MO823" s="53"/>
      <c r="MP823" s="53"/>
      <c r="MQ823" s="53"/>
      <c r="MR823" s="53"/>
      <c r="MS823" s="53"/>
      <c r="MT823" s="53"/>
      <c r="MU823" s="53"/>
      <c r="MV823" s="53"/>
      <c r="MW823" s="53"/>
      <c r="MX823" s="53"/>
      <c r="MY823" s="53"/>
      <c r="MZ823" s="53"/>
      <c r="NA823" s="53"/>
      <c r="NB823" s="53"/>
      <c r="NC823" s="53"/>
      <c r="ND823" s="53"/>
      <c r="NE823" s="53"/>
      <c r="NF823" s="53"/>
      <c r="NG823" s="53"/>
      <c r="NH823" s="53"/>
      <c r="NI823" s="53"/>
      <c r="NJ823" s="53"/>
      <c r="NK823" s="53"/>
      <c r="NL823" s="53"/>
      <c r="NM823" s="53"/>
      <c r="NN823" s="53"/>
      <c r="NO823" s="53"/>
      <c r="NP823" s="53"/>
      <c r="NQ823" s="53"/>
      <c r="NR823" s="53"/>
      <c r="NS823" s="53"/>
      <c r="NT823" s="53"/>
      <c r="NU823" s="53"/>
      <c r="NV823" s="53"/>
      <c r="NW823" s="53"/>
      <c r="NX823" s="53"/>
      <c r="NY823" s="53"/>
      <c r="NZ823" s="53"/>
      <c r="OA823" s="53"/>
      <c r="OB823" s="53"/>
      <c r="OC823" s="53"/>
      <c r="OD823" s="53"/>
      <c r="OE823" s="53"/>
      <c r="OF823" s="53"/>
      <c r="OG823" s="53"/>
      <c r="OH823" s="53"/>
      <c r="OI823" s="53"/>
      <c r="OJ823" s="53"/>
      <c r="OK823" s="53"/>
      <c r="OL823" s="53"/>
      <c r="OM823" s="53"/>
      <c r="ON823" s="53"/>
      <c r="OO823" s="53"/>
      <c r="OP823" s="53"/>
      <c r="OQ823" s="53"/>
      <c r="OR823" s="53"/>
      <c r="OS823" s="53"/>
      <c r="OT823" s="53"/>
      <c r="OU823" s="53"/>
      <c r="OV823" s="53"/>
      <c r="OW823" s="53"/>
      <c r="OX823" s="53"/>
      <c r="OY823" s="53"/>
      <c r="OZ823" s="53"/>
      <c r="PA823" s="53"/>
      <c r="PB823" s="53"/>
      <c r="PC823" s="53"/>
      <c r="PD823" s="53"/>
      <c r="PE823" s="53"/>
      <c r="PF823" s="53"/>
      <c r="PG823" s="53"/>
      <c r="PH823" s="53"/>
      <c r="PI823" s="53"/>
      <c r="PJ823" s="53"/>
      <c r="PK823" s="53"/>
      <c r="PL823" s="53"/>
      <c r="PM823" s="53"/>
      <c r="PN823" s="53"/>
      <c r="PO823" s="53"/>
      <c r="PP823" s="53"/>
      <c r="PQ823" s="53"/>
      <c r="PR823" s="53"/>
      <c r="PS823" s="53"/>
      <c r="PT823" s="53"/>
      <c r="PU823" s="53"/>
      <c r="PV823" s="53"/>
      <c r="PW823" s="53"/>
      <c r="PX823" s="53"/>
      <c r="PY823" s="53"/>
      <c r="PZ823" s="53"/>
      <c r="QA823" s="53"/>
      <c r="QB823" s="53"/>
      <c r="QC823" s="53"/>
      <c r="QD823" s="53"/>
      <c r="QE823" s="53"/>
      <c r="QF823" s="53"/>
      <c r="QG823" s="53"/>
      <c r="QH823" s="53"/>
      <c r="QI823" s="53"/>
      <c r="QJ823" s="53"/>
      <c r="QK823" s="53"/>
      <c r="QL823" s="53"/>
      <c r="QM823" s="53"/>
      <c r="QN823" s="53"/>
      <c r="QO823" s="53"/>
      <c r="QP823" s="53"/>
      <c r="QQ823" s="53"/>
      <c r="QR823" s="53"/>
      <c r="QS823" s="53"/>
      <c r="QT823" s="53"/>
      <c r="QU823" s="53"/>
      <c r="QV823" s="53"/>
      <c r="QW823" s="53"/>
      <c r="QX823" s="53"/>
      <c r="QY823" s="53"/>
      <c r="QZ823" s="53"/>
      <c r="RA823" s="53"/>
      <c r="RB823" s="53"/>
      <c r="RC823" s="53"/>
      <c r="RD823" s="53"/>
      <c r="RE823" s="53"/>
      <c r="RF823" s="53"/>
      <c r="RG823" s="53"/>
      <c r="RH823" s="53"/>
      <c r="RI823" s="53"/>
      <c r="RJ823" s="53"/>
      <c r="RK823" s="53"/>
      <c r="RL823" s="53"/>
      <c r="RM823" s="53"/>
      <c r="RN823" s="53"/>
      <c r="RO823" s="53"/>
      <c r="RP823" s="53"/>
      <c r="RQ823" s="53"/>
      <c r="RR823" s="53"/>
      <c r="RS823" s="53"/>
      <c r="RT823" s="53"/>
      <c r="RU823" s="53"/>
      <c r="RV823" s="53"/>
      <c r="RW823" s="53"/>
      <c r="RX823" s="53"/>
      <c r="RY823" s="53"/>
      <c r="RZ823" s="53"/>
      <c r="SA823" s="53"/>
      <c r="SB823" s="53"/>
      <c r="SC823" s="53"/>
      <c r="SD823" s="53"/>
      <c r="SE823" s="53"/>
      <c r="SF823" s="53"/>
      <c r="SG823" s="53"/>
      <c r="SH823" s="53"/>
      <c r="SI823" s="53"/>
      <c r="SJ823" s="53"/>
      <c r="SK823" s="53"/>
      <c r="SL823" s="53"/>
      <c r="SM823" s="53"/>
      <c r="SN823" s="53"/>
      <c r="SO823" s="53"/>
      <c r="SP823" s="53"/>
      <c r="SQ823" s="53"/>
      <c r="SR823" s="53"/>
      <c r="SS823" s="53"/>
      <c r="ST823" s="53"/>
      <c r="SU823" s="53"/>
      <c r="SV823" s="53"/>
      <c r="SW823" s="53"/>
      <c r="SX823" s="53"/>
      <c r="SY823" s="53"/>
      <c r="SZ823" s="53"/>
      <c r="TA823" s="53"/>
      <c r="TB823" s="53"/>
      <c r="TC823" s="53"/>
      <c r="TD823" s="53"/>
      <c r="TE823" s="53"/>
      <c r="TF823" s="53"/>
      <c r="TG823" s="53"/>
      <c r="TH823" s="53"/>
      <c r="TI823" s="53"/>
      <c r="TJ823" s="53"/>
      <c r="TK823" s="53"/>
      <c r="TL823" s="53"/>
      <c r="TM823" s="53"/>
      <c r="TN823" s="53"/>
      <c r="TO823" s="53"/>
      <c r="TP823" s="53"/>
      <c r="TQ823" s="53"/>
      <c r="TR823" s="53"/>
      <c r="TS823" s="53"/>
      <c r="TT823" s="53"/>
      <c r="TU823" s="53"/>
      <c r="TV823" s="53"/>
      <c r="TW823" s="53"/>
      <c r="TX823" s="53"/>
      <c r="TY823" s="53"/>
      <c r="TZ823" s="53"/>
      <c r="UA823" s="53"/>
      <c r="UB823" s="53"/>
      <c r="UC823" s="53"/>
      <c r="UD823" s="53"/>
      <c r="UE823" s="53"/>
      <c r="UF823" s="53"/>
      <c r="UG823" s="53"/>
    </row>
    <row r="824" spans="12:553" s="19" customFormat="1" ht="15.75" customHeight="1" x14ac:dyDescent="0.2">
      <c r="L824" s="66"/>
      <c r="M824" s="66"/>
      <c r="N824" s="52"/>
      <c r="O824" s="53"/>
      <c r="P824" s="53"/>
      <c r="Q824" s="53"/>
      <c r="R824" s="53"/>
      <c r="S824" s="53"/>
      <c r="T824" s="53"/>
      <c r="U824" s="53"/>
      <c r="V824" s="53"/>
      <c r="W824" s="53"/>
      <c r="X824" s="53"/>
      <c r="Y824" s="53"/>
      <c r="Z824" s="53"/>
      <c r="AA824" s="53"/>
      <c r="AB824" s="53"/>
      <c r="AC824" s="53"/>
      <c r="AD824" s="53"/>
      <c r="AE824" s="53"/>
      <c r="AF824" s="53"/>
      <c r="AG824" s="53"/>
      <c r="AH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c r="BM824" s="53"/>
      <c r="BN824" s="53"/>
      <c r="BO824" s="53"/>
      <c r="BP824" s="53"/>
      <c r="BQ824" s="53"/>
      <c r="BR824" s="53"/>
      <c r="BS824" s="53"/>
      <c r="BT824" s="53"/>
      <c r="BU824" s="53"/>
      <c r="BV824" s="53"/>
      <c r="BW824" s="53"/>
      <c r="BX824" s="53"/>
      <c r="BY824" s="53"/>
      <c r="BZ824" s="53"/>
      <c r="CA824" s="53"/>
      <c r="CB824" s="53"/>
      <c r="CC824" s="53"/>
      <c r="CD824" s="53"/>
      <c r="CE824" s="53"/>
      <c r="CF824" s="53"/>
      <c r="CG824" s="53"/>
      <c r="CH824" s="53"/>
      <c r="CI824" s="53"/>
      <c r="CJ824" s="53"/>
      <c r="CK824" s="53"/>
      <c r="CL824" s="53"/>
      <c r="CM824" s="53"/>
      <c r="CN824" s="53"/>
      <c r="CO824" s="53"/>
      <c r="CP824" s="53"/>
      <c r="CQ824" s="53"/>
      <c r="CR824" s="53"/>
      <c r="CS824" s="53"/>
      <c r="CT824" s="53"/>
      <c r="CU824" s="53"/>
      <c r="CV824" s="53"/>
      <c r="CW824" s="53"/>
      <c r="CX824" s="53"/>
      <c r="CY824" s="53"/>
      <c r="CZ824" s="53"/>
      <c r="DA824" s="53"/>
      <c r="DB824" s="53"/>
      <c r="DC824" s="53"/>
      <c r="DD824" s="53"/>
      <c r="DE824" s="53"/>
      <c r="DF824" s="53"/>
      <c r="DG824" s="53"/>
      <c r="DH824" s="53"/>
      <c r="DI824" s="53"/>
      <c r="DJ824" s="53"/>
      <c r="DK824" s="53"/>
      <c r="DL824" s="53"/>
      <c r="DM824" s="53"/>
      <c r="DN824" s="53"/>
      <c r="DO824" s="53"/>
      <c r="DP824" s="53"/>
      <c r="DQ824" s="53"/>
      <c r="DR824" s="53"/>
      <c r="DS824" s="53"/>
      <c r="DT824" s="53"/>
      <c r="DU824" s="53"/>
      <c r="DV824" s="53"/>
      <c r="DW824" s="53"/>
      <c r="DX824" s="53"/>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3"/>
      <c r="FK824" s="53"/>
      <c r="FL824" s="53"/>
      <c r="FM824" s="53"/>
      <c r="FN824" s="53"/>
      <c r="FO824" s="53"/>
      <c r="FP824" s="53"/>
      <c r="FQ824" s="53"/>
      <c r="FR824" s="53"/>
      <c r="FS824" s="53"/>
      <c r="FT824" s="53"/>
      <c r="FU824" s="53"/>
      <c r="FV824" s="53"/>
      <c r="FW824" s="53"/>
      <c r="FX824" s="53"/>
      <c r="FY824" s="53"/>
      <c r="FZ824" s="53"/>
      <c r="GA824" s="53"/>
      <c r="GB824" s="53"/>
      <c r="GC824" s="53"/>
      <c r="GD824" s="53"/>
      <c r="GE824" s="53"/>
      <c r="GF824" s="53"/>
      <c r="GG824" s="53"/>
      <c r="GH824" s="53"/>
      <c r="GI824" s="53"/>
      <c r="GJ824" s="53"/>
      <c r="GK824" s="53"/>
      <c r="GL824" s="53"/>
      <c r="GM824" s="53"/>
      <c r="GN824" s="53"/>
      <c r="GO824" s="53"/>
      <c r="GP824" s="53"/>
      <c r="GQ824" s="53"/>
      <c r="GR824" s="53"/>
      <c r="GS824" s="53"/>
      <c r="GT824" s="53"/>
      <c r="GU824" s="53"/>
      <c r="GV824" s="53"/>
      <c r="GW824" s="53"/>
      <c r="GX824" s="53"/>
      <c r="GY824" s="53"/>
      <c r="GZ824" s="53"/>
      <c r="HA824" s="53"/>
      <c r="HB824" s="53"/>
      <c r="HC824" s="53"/>
      <c r="HD824" s="53"/>
      <c r="HE824" s="53"/>
      <c r="HF824" s="53"/>
      <c r="HG824" s="53"/>
      <c r="HH824" s="53"/>
      <c r="HI824" s="53"/>
      <c r="HJ824" s="53"/>
      <c r="HK824" s="53"/>
      <c r="HL824" s="53"/>
      <c r="HM824" s="53"/>
      <c r="HN824" s="53"/>
      <c r="HO824" s="53"/>
      <c r="HP824" s="53"/>
      <c r="HQ824" s="53"/>
      <c r="HR824" s="53"/>
      <c r="HS824" s="53"/>
      <c r="HT824" s="53"/>
      <c r="HU824" s="53"/>
      <c r="HV824" s="53"/>
      <c r="HW824" s="53"/>
      <c r="HX824" s="53"/>
      <c r="HY824" s="53"/>
      <c r="HZ824" s="53"/>
      <c r="IA824" s="53"/>
      <c r="IB824" s="53"/>
      <c r="IC824" s="53"/>
      <c r="ID824" s="53"/>
      <c r="IE824" s="53"/>
      <c r="IF824" s="53"/>
      <c r="IG824" s="53"/>
      <c r="IH824" s="53"/>
      <c r="II824" s="53"/>
      <c r="IJ824" s="53"/>
      <c r="IK824" s="53"/>
      <c r="IL824" s="53"/>
      <c r="IM824" s="53"/>
      <c r="IN824" s="53"/>
      <c r="IO824" s="53"/>
      <c r="IP824" s="53"/>
      <c r="IQ824" s="53"/>
      <c r="IR824" s="53"/>
      <c r="IS824" s="53"/>
      <c r="IT824" s="53"/>
      <c r="IU824" s="53"/>
      <c r="IV824" s="53"/>
      <c r="IW824" s="53"/>
      <c r="IX824" s="53"/>
      <c r="IY824" s="53"/>
      <c r="IZ824" s="53"/>
      <c r="JA824" s="53"/>
      <c r="JB824" s="53"/>
      <c r="JC824" s="53"/>
      <c r="JD824" s="53"/>
      <c r="JE824" s="53"/>
      <c r="JF824" s="53"/>
      <c r="JG824" s="53"/>
      <c r="JH824" s="53"/>
      <c r="JI824" s="53"/>
      <c r="JJ824" s="53"/>
      <c r="JK824" s="53"/>
      <c r="JL824" s="53"/>
      <c r="JM824" s="53"/>
      <c r="JN824" s="53"/>
      <c r="JO824" s="53"/>
      <c r="JP824" s="53"/>
      <c r="JQ824" s="53"/>
      <c r="JR824" s="53"/>
      <c r="JS824" s="53"/>
      <c r="JT824" s="53"/>
      <c r="JU824" s="53"/>
      <c r="JV824" s="53"/>
      <c r="JW824" s="53"/>
      <c r="JX824" s="53"/>
      <c r="JY824" s="53"/>
      <c r="JZ824" s="53"/>
      <c r="KA824" s="53"/>
      <c r="KB824" s="53"/>
      <c r="KC824" s="53"/>
      <c r="KD824" s="53"/>
      <c r="KE824" s="53"/>
      <c r="KF824" s="53"/>
      <c r="KG824" s="53"/>
      <c r="KH824" s="53"/>
      <c r="KI824" s="53"/>
      <c r="KJ824" s="53"/>
      <c r="KK824" s="53"/>
      <c r="KL824" s="53"/>
      <c r="KM824" s="53"/>
      <c r="KN824" s="53"/>
      <c r="KO824" s="53"/>
      <c r="KP824" s="53"/>
      <c r="KQ824" s="53"/>
      <c r="KR824" s="53"/>
      <c r="KS824" s="53"/>
      <c r="KT824" s="53"/>
      <c r="KU824" s="53"/>
      <c r="KV824" s="53"/>
      <c r="KW824" s="53"/>
      <c r="KX824" s="53"/>
      <c r="KY824" s="53"/>
      <c r="KZ824" s="53"/>
      <c r="LA824" s="53"/>
      <c r="LB824" s="53"/>
      <c r="LC824" s="53"/>
      <c r="LD824" s="53"/>
      <c r="LE824" s="53"/>
      <c r="LF824" s="53"/>
      <c r="LG824" s="53"/>
      <c r="LH824" s="53"/>
      <c r="LI824" s="53"/>
      <c r="LJ824" s="53"/>
      <c r="LK824" s="53"/>
      <c r="LL824" s="53"/>
      <c r="LM824" s="53"/>
      <c r="LN824" s="53"/>
      <c r="LO824" s="53"/>
      <c r="LP824" s="53"/>
      <c r="LQ824" s="53"/>
      <c r="LR824" s="53"/>
      <c r="LS824" s="53"/>
      <c r="LT824" s="53"/>
      <c r="LU824" s="53"/>
      <c r="LV824" s="53"/>
      <c r="LW824" s="53"/>
      <c r="LX824" s="53"/>
      <c r="LY824" s="53"/>
      <c r="LZ824" s="53"/>
      <c r="MA824" s="53"/>
      <c r="MB824" s="53"/>
      <c r="MC824" s="53"/>
      <c r="MD824" s="53"/>
      <c r="ME824" s="53"/>
      <c r="MF824" s="53"/>
      <c r="MG824" s="53"/>
      <c r="MH824" s="53"/>
      <c r="MI824" s="53"/>
      <c r="MJ824" s="53"/>
      <c r="MK824" s="53"/>
      <c r="ML824" s="53"/>
      <c r="MM824" s="53"/>
      <c r="MN824" s="53"/>
      <c r="MO824" s="53"/>
      <c r="MP824" s="53"/>
      <c r="MQ824" s="53"/>
      <c r="MR824" s="53"/>
      <c r="MS824" s="53"/>
      <c r="MT824" s="53"/>
      <c r="MU824" s="53"/>
      <c r="MV824" s="53"/>
      <c r="MW824" s="53"/>
      <c r="MX824" s="53"/>
      <c r="MY824" s="53"/>
      <c r="MZ824" s="53"/>
      <c r="NA824" s="53"/>
      <c r="NB824" s="53"/>
      <c r="NC824" s="53"/>
      <c r="ND824" s="53"/>
      <c r="NE824" s="53"/>
      <c r="NF824" s="53"/>
      <c r="NG824" s="53"/>
      <c r="NH824" s="53"/>
      <c r="NI824" s="53"/>
      <c r="NJ824" s="53"/>
      <c r="NK824" s="53"/>
      <c r="NL824" s="53"/>
      <c r="NM824" s="53"/>
      <c r="NN824" s="53"/>
      <c r="NO824" s="53"/>
      <c r="NP824" s="53"/>
      <c r="NQ824" s="53"/>
      <c r="NR824" s="53"/>
      <c r="NS824" s="53"/>
      <c r="NT824" s="53"/>
      <c r="NU824" s="53"/>
      <c r="NV824" s="53"/>
      <c r="NW824" s="53"/>
      <c r="NX824" s="53"/>
      <c r="NY824" s="53"/>
      <c r="NZ824" s="53"/>
      <c r="OA824" s="53"/>
      <c r="OB824" s="53"/>
      <c r="OC824" s="53"/>
      <c r="OD824" s="53"/>
      <c r="OE824" s="53"/>
      <c r="OF824" s="53"/>
      <c r="OG824" s="53"/>
      <c r="OH824" s="53"/>
      <c r="OI824" s="53"/>
      <c r="OJ824" s="53"/>
      <c r="OK824" s="53"/>
      <c r="OL824" s="53"/>
      <c r="OM824" s="53"/>
      <c r="ON824" s="53"/>
      <c r="OO824" s="53"/>
      <c r="OP824" s="53"/>
      <c r="OQ824" s="53"/>
      <c r="OR824" s="53"/>
      <c r="OS824" s="53"/>
      <c r="OT824" s="53"/>
      <c r="OU824" s="53"/>
      <c r="OV824" s="53"/>
      <c r="OW824" s="53"/>
      <c r="OX824" s="53"/>
      <c r="OY824" s="53"/>
      <c r="OZ824" s="53"/>
      <c r="PA824" s="53"/>
      <c r="PB824" s="53"/>
      <c r="PC824" s="53"/>
      <c r="PD824" s="53"/>
      <c r="PE824" s="53"/>
      <c r="PF824" s="53"/>
      <c r="PG824" s="53"/>
      <c r="PH824" s="53"/>
      <c r="PI824" s="53"/>
      <c r="PJ824" s="53"/>
      <c r="PK824" s="53"/>
      <c r="PL824" s="53"/>
      <c r="PM824" s="53"/>
      <c r="PN824" s="53"/>
      <c r="PO824" s="53"/>
      <c r="PP824" s="53"/>
      <c r="PQ824" s="53"/>
      <c r="PR824" s="53"/>
      <c r="PS824" s="53"/>
      <c r="PT824" s="53"/>
      <c r="PU824" s="53"/>
      <c r="PV824" s="53"/>
      <c r="PW824" s="53"/>
      <c r="PX824" s="53"/>
      <c r="PY824" s="53"/>
      <c r="PZ824" s="53"/>
      <c r="QA824" s="53"/>
      <c r="QB824" s="53"/>
      <c r="QC824" s="53"/>
      <c r="QD824" s="53"/>
      <c r="QE824" s="53"/>
      <c r="QF824" s="53"/>
      <c r="QG824" s="53"/>
      <c r="QH824" s="53"/>
      <c r="QI824" s="53"/>
      <c r="QJ824" s="53"/>
      <c r="QK824" s="53"/>
      <c r="QL824" s="53"/>
      <c r="QM824" s="53"/>
      <c r="QN824" s="53"/>
      <c r="QO824" s="53"/>
      <c r="QP824" s="53"/>
      <c r="QQ824" s="53"/>
      <c r="QR824" s="53"/>
      <c r="QS824" s="53"/>
      <c r="QT824" s="53"/>
      <c r="QU824" s="53"/>
      <c r="QV824" s="53"/>
      <c r="QW824" s="53"/>
      <c r="QX824" s="53"/>
      <c r="QY824" s="53"/>
      <c r="QZ824" s="53"/>
      <c r="RA824" s="53"/>
      <c r="RB824" s="53"/>
      <c r="RC824" s="53"/>
      <c r="RD824" s="53"/>
      <c r="RE824" s="53"/>
      <c r="RF824" s="53"/>
      <c r="RG824" s="53"/>
      <c r="RH824" s="53"/>
      <c r="RI824" s="53"/>
      <c r="RJ824" s="53"/>
      <c r="RK824" s="53"/>
      <c r="RL824" s="53"/>
      <c r="RM824" s="53"/>
      <c r="RN824" s="53"/>
      <c r="RO824" s="53"/>
      <c r="RP824" s="53"/>
      <c r="RQ824" s="53"/>
      <c r="RR824" s="53"/>
      <c r="RS824" s="53"/>
      <c r="RT824" s="53"/>
      <c r="RU824" s="53"/>
      <c r="RV824" s="53"/>
      <c r="RW824" s="53"/>
      <c r="RX824" s="53"/>
      <c r="RY824" s="53"/>
      <c r="RZ824" s="53"/>
      <c r="SA824" s="53"/>
      <c r="SB824" s="53"/>
      <c r="SC824" s="53"/>
      <c r="SD824" s="53"/>
      <c r="SE824" s="53"/>
      <c r="SF824" s="53"/>
      <c r="SG824" s="53"/>
      <c r="SH824" s="53"/>
      <c r="SI824" s="53"/>
      <c r="SJ824" s="53"/>
      <c r="SK824" s="53"/>
      <c r="SL824" s="53"/>
      <c r="SM824" s="53"/>
      <c r="SN824" s="53"/>
      <c r="SO824" s="53"/>
      <c r="SP824" s="53"/>
      <c r="SQ824" s="53"/>
      <c r="SR824" s="53"/>
      <c r="SS824" s="53"/>
      <c r="ST824" s="53"/>
      <c r="SU824" s="53"/>
      <c r="SV824" s="53"/>
      <c r="SW824" s="53"/>
      <c r="SX824" s="53"/>
      <c r="SY824" s="53"/>
      <c r="SZ824" s="53"/>
      <c r="TA824" s="53"/>
      <c r="TB824" s="53"/>
      <c r="TC824" s="53"/>
      <c r="TD824" s="53"/>
      <c r="TE824" s="53"/>
      <c r="TF824" s="53"/>
      <c r="TG824" s="53"/>
      <c r="TH824" s="53"/>
      <c r="TI824" s="53"/>
      <c r="TJ824" s="53"/>
      <c r="TK824" s="53"/>
      <c r="TL824" s="53"/>
      <c r="TM824" s="53"/>
      <c r="TN824" s="53"/>
      <c r="TO824" s="53"/>
      <c r="TP824" s="53"/>
      <c r="TQ824" s="53"/>
      <c r="TR824" s="53"/>
      <c r="TS824" s="53"/>
      <c r="TT824" s="53"/>
      <c r="TU824" s="53"/>
      <c r="TV824" s="53"/>
      <c r="TW824" s="53"/>
      <c r="TX824" s="53"/>
      <c r="TY824" s="53"/>
      <c r="TZ824" s="53"/>
      <c r="UA824" s="53"/>
      <c r="UB824" s="53"/>
      <c r="UC824" s="53"/>
      <c r="UD824" s="53"/>
      <c r="UE824" s="53"/>
      <c r="UF824" s="53"/>
      <c r="UG824" s="53"/>
    </row>
    <row r="825" spans="12:553" s="19" customFormat="1" ht="15.75" customHeight="1" x14ac:dyDescent="0.2">
      <c r="L825" s="66"/>
      <c r="M825" s="66"/>
      <c r="N825" s="52"/>
      <c r="O825" s="53"/>
      <c r="P825" s="53"/>
      <c r="Q825" s="53"/>
      <c r="R825" s="53"/>
      <c r="S825" s="53"/>
      <c r="T825" s="53"/>
      <c r="U825" s="53"/>
      <c r="V825" s="53"/>
      <c r="W825" s="53"/>
      <c r="X825" s="53"/>
      <c r="Y825" s="53"/>
      <c r="Z825" s="53"/>
      <c r="AA825" s="53"/>
      <c r="AB825" s="53"/>
      <c r="AC825" s="53"/>
      <c r="AD825" s="53"/>
      <c r="AE825" s="53"/>
      <c r="AF825" s="53"/>
      <c r="AG825" s="53"/>
      <c r="AH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c r="BM825" s="53"/>
      <c r="BN825" s="53"/>
      <c r="BO825" s="53"/>
      <c r="BP825" s="53"/>
      <c r="BQ825" s="53"/>
      <c r="BR825" s="53"/>
      <c r="BS825" s="53"/>
      <c r="BT825" s="53"/>
      <c r="BU825" s="53"/>
      <c r="BV825" s="53"/>
      <c r="BW825" s="53"/>
      <c r="BX825" s="53"/>
      <c r="BY825" s="53"/>
      <c r="BZ825" s="53"/>
      <c r="CA825" s="53"/>
      <c r="CB825" s="53"/>
      <c r="CC825" s="53"/>
      <c r="CD825" s="53"/>
      <c r="CE825" s="53"/>
      <c r="CF825" s="53"/>
      <c r="CG825" s="53"/>
      <c r="CH825" s="53"/>
      <c r="CI825" s="53"/>
      <c r="CJ825" s="53"/>
      <c r="CK825" s="53"/>
      <c r="CL825" s="53"/>
      <c r="CM825" s="53"/>
      <c r="CN825" s="53"/>
      <c r="CO825" s="53"/>
      <c r="CP825" s="53"/>
      <c r="CQ825" s="53"/>
      <c r="CR825" s="53"/>
      <c r="CS825" s="53"/>
      <c r="CT825" s="53"/>
      <c r="CU825" s="53"/>
      <c r="CV825" s="53"/>
      <c r="CW825" s="53"/>
      <c r="CX825" s="53"/>
      <c r="CY825" s="53"/>
      <c r="CZ825" s="53"/>
      <c r="DA825" s="53"/>
      <c r="DB825" s="53"/>
      <c r="DC825" s="53"/>
      <c r="DD825" s="53"/>
      <c r="DE825" s="53"/>
      <c r="DF825" s="53"/>
      <c r="DG825" s="53"/>
      <c r="DH825" s="53"/>
      <c r="DI825" s="53"/>
      <c r="DJ825" s="53"/>
      <c r="DK825" s="53"/>
      <c r="DL825" s="53"/>
      <c r="DM825" s="53"/>
      <c r="DN825" s="53"/>
      <c r="DO825" s="53"/>
      <c r="DP825" s="53"/>
      <c r="DQ825" s="53"/>
      <c r="DR825" s="53"/>
      <c r="DS825" s="53"/>
      <c r="DT825" s="53"/>
      <c r="DU825" s="53"/>
      <c r="DV825" s="53"/>
      <c r="DW825" s="53"/>
      <c r="DX825" s="53"/>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3"/>
      <c r="FK825" s="53"/>
      <c r="FL825" s="53"/>
      <c r="FM825" s="53"/>
      <c r="FN825" s="53"/>
      <c r="FO825" s="53"/>
      <c r="FP825" s="53"/>
      <c r="FQ825" s="53"/>
      <c r="FR825" s="53"/>
      <c r="FS825" s="53"/>
      <c r="FT825" s="53"/>
      <c r="FU825" s="53"/>
      <c r="FV825" s="53"/>
      <c r="FW825" s="53"/>
      <c r="FX825" s="53"/>
      <c r="FY825" s="53"/>
      <c r="FZ825" s="53"/>
      <c r="GA825" s="53"/>
      <c r="GB825" s="53"/>
      <c r="GC825" s="53"/>
      <c r="GD825" s="53"/>
      <c r="GE825" s="53"/>
      <c r="GF825" s="53"/>
      <c r="GG825" s="53"/>
      <c r="GH825" s="53"/>
      <c r="GI825" s="53"/>
      <c r="GJ825" s="53"/>
      <c r="GK825" s="53"/>
      <c r="GL825" s="53"/>
      <c r="GM825" s="53"/>
      <c r="GN825" s="53"/>
      <c r="GO825" s="53"/>
      <c r="GP825" s="53"/>
      <c r="GQ825" s="53"/>
      <c r="GR825" s="53"/>
      <c r="GS825" s="53"/>
      <c r="GT825" s="53"/>
      <c r="GU825" s="53"/>
      <c r="GV825" s="53"/>
      <c r="GW825" s="53"/>
      <c r="GX825" s="53"/>
      <c r="GY825" s="53"/>
      <c r="GZ825" s="53"/>
      <c r="HA825" s="53"/>
      <c r="HB825" s="53"/>
      <c r="HC825" s="53"/>
      <c r="HD825" s="53"/>
      <c r="HE825" s="53"/>
      <c r="HF825" s="53"/>
      <c r="HG825" s="53"/>
      <c r="HH825" s="53"/>
      <c r="HI825" s="53"/>
      <c r="HJ825" s="53"/>
      <c r="HK825" s="53"/>
      <c r="HL825" s="53"/>
      <c r="HM825" s="53"/>
      <c r="HN825" s="53"/>
      <c r="HO825" s="53"/>
      <c r="HP825" s="53"/>
      <c r="HQ825" s="53"/>
      <c r="HR825" s="53"/>
      <c r="HS825" s="53"/>
      <c r="HT825" s="53"/>
      <c r="HU825" s="53"/>
      <c r="HV825" s="53"/>
      <c r="HW825" s="53"/>
      <c r="HX825" s="53"/>
      <c r="HY825" s="53"/>
      <c r="HZ825" s="53"/>
      <c r="IA825" s="53"/>
      <c r="IB825" s="53"/>
      <c r="IC825" s="53"/>
      <c r="ID825" s="53"/>
      <c r="IE825" s="53"/>
      <c r="IF825" s="53"/>
      <c r="IG825" s="53"/>
      <c r="IH825" s="53"/>
      <c r="II825" s="53"/>
      <c r="IJ825" s="53"/>
      <c r="IK825" s="53"/>
      <c r="IL825" s="53"/>
      <c r="IM825" s="53"/>
      <c r="IN825" s="53"/>
      <c r="IO825" s="53"/>
      <c r="IP825" s="53"/>
      <c r="IQ825" s="53"/>
      <c r="IR825" s="53"/>
      <c r="IS825" s="53"/>
      <c r="IT825" s="53"/>
      <c r="IU825" s="53"/>
      <c r="IV825" s="53"/>
      <c r="IW825" s="53"/>
      <c r="IX825" s="53"/>
      <c r="IY825" s="53"/>
      <c r="IZ825" s="53"/>
      <c r="JA825" s="53"/>
      <c r="JB825" s="53"/>
      <c r="JC825" s="53"/>
      <c r="JD825" s="53"/>
      <c r="JE825" s="53"/>
      <c r="JF825" s="53"/>
      <c r="JG825" s="53"/>
      <c r="JH825" s="53"/>
      <c r="JI825" s="53"/>
      <c r="JJ825" s="53"/>
      <c r="JK825" s="53"/>
      <c r="JL825" s="53"/>
      <c r="JM825" s="53"/>
      <c r="JN825" s="53"/>
      <c r="JO825" s="53"/>
      <c r="JP825" s="53"/>
      <c r="JQ825" s="53"/>
      <c r="JR825" s="53"/>
      <c r="JS825" s="53"/>
      <c r="JT825" s="53"/>
      <c r="JU825" s="53"/>
      <c r="JV825" s="53"/>
      <c r="JW825" s="53"/>
      <c r="JX825" s="53"/>
      <c r="JY825" s="53"/>
      <c r="JZ825" s="53"/>
      <c r="KA825" s="53"/>
      <c r="KB825" s="53"/>
      <c r="KC825" s="53"/>
      <c r="KD825" s="53"/>
      <c r="KE825" s="53"/>
      <c r="KF825" s="53"/>
      <c r="KG825" s="53"/>
      <c r="KH825" s="53"/>
      <c r="KI825" s="53"/>
      <c r="KJ825" s="53"/>
      <c r="KK825" s="53"/>
      <c r="KL825" s="53"/>
      <c r="KM825" s="53"/>
      <c r="KN825" s="53"/>
      <c r="KO825" s="53"/>
      <c r="KP825" s="53"/>
      <c r="KQ825" s="53"/>
      <c r="KR825" s="53"/>
      <c r="KS825" s="53"/>
      <c r="KT825" s="53"/>
      <c r="KU825" s="53"/>
      <c r="KV825" s="53"/>
      <c r="KW825" s="53"/>
      <c r="KX825" s="53"/>
      <c r="KY825" s="53"/>
      <c r="KZ825" s="53"/>
      <c r="LA825" s="53"/>
      <c r="LB825" s="53"/>
      <c r="LC825" s="53"/>
      <c r="LD825" s="53"/>
      <c r="LE825" s="53"/>
      <c r="LF825" s="53"/>
      <c r="LG825" s="53"/>
      <c r="LH825" s="53"/>
      <c r="LI825" s="53"/>
      <c r="LJ825" s="53"/>
      <c r="LK825" s="53"/>
      <c r="LL825" s="53"/>
      <c r="LM825" s="53"/>
      <c r="LN825" s="53"/>
      <c r="LO825" s="53"/>
      <c r="LP825" s="53"/>
      <c r="LQ825" s="53"/>
      <c r="LR825" s="53"/>
      <c r="LS825" s="53"/>
      <c r="LT825" s="53"/>
      <c r="LU825" s="53"/>
      <c r="LV825" s="53"/>
      <c r="LW825" s="53"/>
      <c r="LX825" s="53"/>
      <c r="LY825" s="53"/>
      <c r="LZ825" s="53"/>
      <c r="MA825" s="53"/>
      <c r="MB825" s="53"/>
      <c r="MC825" s="53"/>
      <c r="MD825" s="53"/>
      <c r="ME825" s="53"/>
      <c r="MF825" s="53"/>
      <c r="MG825" s="53"/>
      <c r="MH825" s="53"/>
      <c r="MI825" s="53"/>
      <c r="MJ825" s="53"/>
      <c r="MK825" s="53"/>
      <c r="ML825" s="53"/>
      <c r="MM825" s="53"/>
      <c r="MN825" s="53"/>
      <c r="MO825" s="53"/>
      <c r="MP825" s="53"/>
      <c r="MQ825" s="53"/>
      <c r="MR825" s="53"/>
      <c r="MS825" s="53"/>
      <c r="MT825" s="53"/>
      <c r="MU825" s="53"/>
      <c r="MV825" s="53"/>
      <c r="MW825" s="53"/>
      <c r="MX825" s="53"/>
      <c r="MY825" s="53"/>
      <c r="MZ825" s="53"/>
      <c r="NA825" s="53"/>
      <c r="NB825" s="53"/>
      <c r="NC825" s="53"/>
      <c r="ND825" s="53"/>
      <c r="NE825" s="53"/>
      <c r="NF825" s="53"/>
      <c r="NG825" s="53"/>
      <c r="NH825" s="53"/>
      <c r="NI825" s="53"/>
      <c r="NJ825" s="53"/>
      <c r="NK825" s="53"/>
      <c r="NL825" s="53"/>
      <c r="NM825" s="53"/>
      <c r="NN825" s="53"/>
      <c r="NO825" s="53"/>
      <c r="NP825" s="53"/>
      <c r="NQ825" s="53"/>
      <c r="NR825" s="53"/>
      <c r="NS825" s="53"/>
      <c r="NT825" s="53"/>
      <c r="NU825" s="53"/>
      <c r="NV825" s="53"/>
      <c r="NW825" s="53"/>
      <c r="NX825" s="53"/>
      <c r="NY825" s="53"/>
      <c r="NZ825" s="53"/>
      <c r="OA825" s="53"/>
      <c r="OB825" s="53"/>
      <c r="OC825" s="53"/>
      <c r="OD825" s="53"/>
      <c r="OE825" s="53"/>
      <c r="OF825" s="53"/>
      <c r="OG825" s="53"/>
      <c r="OH825" s="53"/>
      <c r="OI825" s="53"/>
      <c r="OJ825" s="53"/>
      <c r="OK825" s="53"/>
      <c r="OL825" s="53"/>
      <c r="OM825" s="53"/>
      <c r="ON825" s="53"/>
      <c r="OO825" s="53"/>
      <c r="OP825" s="53"/>
      <c r="OQ825" s="53"/>
      <c r="OR825" s="53"/>
      <c r="OS825" s="53"/>
      <c r="OT825" s="53"/>
      <c r="OU825" s="53"/>
      <c r="OV825" s="53"/>
      <c r="OW825" s="53"/>
      <c r="OX825" s="53"/>
      <c r="OY825" s="53"/>
      <c r="OZ825" s="53"/>
      <c r="PA825" s="53"/>
      <c r="PB825" s="53"/>
      <c r="PC825" s="53"/>
      <c r="PD825" s="53"/>
      <c r="PE825" s="53"/>
      <c r="PF825" s="53"/>
      <c r="PG825" s="53"/>
      <c r="PH825" s="53"/>
      <c r="PI825" s="53"/>
      <c r="PJ825" s="53"/>
      <c r="PK825" s="53"/>
      <c r="PL825" s="53"/>
      <c r="PM825" s="53"/>
      <c r="PN825" s="53"/>
      <c r="PO825" s="53"/>
      <c r="PP825" s="53"/>
      <c r="PQ825" s="53"/>
      <c r="PR825" s="53"/>
      <c r="PS825" s="53"/>
      <c r="PT825" s="53"/>
      <c r="PU825" s="53"/>
      <c r="PV825" s="53"/>
      <c r="PW825" s="53"/>
      <c r="PX825" s="53"/>
      <c r="PY825" s="53"/>
      <c r="PZ825" s="53"/>
      <c r="QA825" s="53"/>
      <c r="QB825" s="53"/>
      <c r="QC825" s="53"/>
      <c r="QD825" s="53"/>
      <c r="QE825" s="53"/>
      <c r="QF825" s="53"/>
      <c r="QG825" s="53"/>
      <c r="QH825" s="53"/>
      <c r="QI825" s="53"/>
      <c r="QJ825" s="53"/>
      <c r="QK825" s="53"/>
      <c r="QL825" s="53"/>
      <c r="QM825" s="53"/>
      <c r="QN825" s="53"/>
      <c r="QO825" s="53"/>
      <c r="QP825" s="53"/>
      <c r="QQ825" s="53"/>
      <c r="QR825" s="53"/>
      <c r="QS825" s="53"/>
      <c r="QT825" s="53"/>
      <c r="QU825" s="53"/>
      <c r="QV825" s="53"/>
      <c r="QW825" s="53"/>
      <c r="QX825" s="53"/>
      <c r="QY825" s="53"/>
      <c r="QZ825" s="53"/>
      <c r="RA825" s="53"/>
      <c r="RB825" s="53"/>
      <c r="RC825" s="53"/>
      <c r="RD825" s="53"/>
      <c r="RE825" s="53"/>
      <c r="RF825" s="53"/>
      <c r="RG825" s="53"/>
      <c r="RH825" s="53"/>
      <c r="RI825" s="53"/>
      <c r="RJ825" s="53"/>
      <c r="RK825" s="53"/>
      <c r="RL825" s="53"/>
      <c r="RM825" s="53"/>
      <c r="RN825" s="53"/>
      <c r="RO825" s="53"/>
      <c r="RP825" s="53"/>
      <c r="RQ825" s="53"/>
      <c r="RR825" s="53"/>
      <c r="RS825" s="53"/>
      <c r="RT825" s="53"/>
      <c r="RU825" s="53"/>
      <c r="RV825" s="53"/>
      <c r="RW825" s="53"/>
      <c r="RX825" s="53"/>
      <c r="RY825" s="53"/>
      <c r="RZ825" s="53"/>
      <c r="SA825" s="53"/>
      <c r="SB825" s="53"/>
      <c r="SC825" s="53"/>
      <c r="SD825" s="53"/>
      <c r="SE825" s="53"/>
      <c r="SF825" s="53"/>
      <c r="SG825" s="53"/>
      <c r="SH825" s="53"/>
      <c r="SI825" s="53"/>
      <c r="SJ825" s="53"/>
      <c r="SK825" s="53"/>
      <c r="SL825" s="53"/>
      <c r="SM825" s="53"/>
      <c r="SN825" s="53"/>
      <c r="SO825" s="53"/>
      <c r="SP825" s="53"/>
      <c r="SQ825" s="53"/>
      <c r="SR825" s="53"/>
      <c r="SS825" s="53"/>
      <c r="ST825" s="53"/>
      <c r="SU825" s="53"/>
      <c r="SV825" s="53"/>
      <c r="SW825" s="53"/>
      <c r="SX825" s="53"/>
      <c r="SY825" s="53"/>
      <c r="SZ825" s="53"/>
      <c r="TA825" s="53"/>
      <c r="TB825" s="53"/>
      <c r="TC825" s="53"/>
      <c r="TD825" s="53"/>
      <c r="TE825" s="53"/>
      <c r="TF825" s="53"/>
      <c r="TG825" s="53"/>
      <c r="TH825" s="53"/>
      <c r="TI825" s="53"/>
      <c r="TJ825" s="53"/>
      <c r="TK825" s="53"/>
      <c r="TL825" s="53"/>
      <c r="TM825" s="53"/>
      <c r="TN825" s="53"/>
      <c r="TO825" s="53"/>
      <c r="TP825" s="53"/>
      <c r="TQ825" s="53"/>
      <c r="TR825" s="53"/>
      <c r="TS825" s="53"/>
      <c r="TT825" s="53"/>
      <c r="TU825" s="53"/>
      <c r="TV825" s="53"/>
      <c r="TW825" s="53"/>
      <c r="TX825" s="53"/>
      <c r="TY825" s="53"/>
      <c r="TZ825" s="53"/>
      <c r="UA825" s="53"/>
      <c r="UB825" s="53"/>
      <c r="UC825" s="53"/>
      <c r="UD825" s="53"/>
      <c r="UE825" s="53"/>
      <c r="UF825" s="53"/>
      <c r="UG825" s="53"/>
    </row>
    <row r="826" spans="12:553" s="19" customFormat="1" ht="15.75" customHeight="1" x14ac:dyDescent="0.2">
      <c r="L826" s="66"/>
      <c r="M826" s="66"/>
      <c r="N826" s="52"/>
      <c r="O826" s="53"/>
      <c r="P826" s="53"/>
      <c r="Q826" s="53"/>
      <c r="R826" s="53"/>
      <c r="S826" s="53"/>
      <c r="T826" s="53"/>
      <c r="U826" s="53"/>
      <c r="V826" s="53"/>
      <c r="W826" s="53"/>
      <c r="X826" s="53"/>
      <c r="Y826" s="53"/>
      <c r="Z826" s="53"/>
      <c r="AA826" s="53"/>
      <c r="AB826" s="53"/>
      <c r="AC826" s="53"/>
      <c r="AD826" s="53"/>
      <c r="AE826" s="53"/>
      <c r="AF826" s="53"/>
      <c r="AG826" s="53"/>
      <c r="AH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c r="BM826" s="53"/>
      <c r="BN826" s="53"/>
      <c r="BO826" s="53"/>
      <c r="BP826" s="53"/>
      <c r="BQ826" s="53"/>
      <c r="BR826" s="53"/>
      <c r="BS826" s="53"/>
      <c r="BT826" s="53"/>
      <c r="BU826" s="53"/>
      <c r="BV826" s="53"/>
      <c r="BW826" s="53"/>
      <c r="BX826" s="53"/>
      <c r="BY826" s="53"/>
      <c r="BZ826" s="53"/>
      <c r="CA826" s="53"/>
      <c r="CB826" s="53"/>
      <c r="CC826" s="53"/>
      <c r="CD826" s="53"/>
      <c r="CE826" s="53"/>
      <c r="CF826" s="53"/>
      <c r="CG826" s="53"/>
      <c r="CH826" s="53"/>
      <c r="CI826" s="53"/>
      <c r="CJ826" s="53"/>
      <c r="CK826" s="53"/>
      <c r="CL826" s="53"/>
      <c r="CM826" s="53"/>
      <c r="CN826" s="53"/>
      <c r="CO826" s="53"/>
      <c r="CP826" s="53"/>
      <c r="CQ826" s="53"/>
      <c r="CR826" s="53"/>
      <c r="CS826" s="53"/>
      <c r="CT826" s="53"/>
      <c r="CU826" s="53"/>
      <c r="CV826" s="53"/>
      <c r="CW826" s="53"/>
      <c r="CX826" s="53"/>
      <c r="CY826" s="53"/>
      <c r="CZ826" s="53"/>
      <c r="DA826" s="53"/>
      <c r="DB826" s="53"/>
      <c r="DC826" s="53"/>
      <c r="DD826" s="53"/>
      <c r="DE826" s="53"/>
      <c r="DF826" s="53"/>
      <c r="DG826" s="53"/>
      <c r="DH826" s="53"/>
      <c r="DI826" s="53"/>
      <c r="DJ826" s="53"/>
      <c r="DK826" s="53"/>
      <c r="DL826" s="53"/>
      <c r="DM826" s="53"/>
      <c r="DN826" s="53"/>
      <c r="DO826" s="53"/>
      <c r="DP826" s="53"/>
      <c r="DQ826" s="53"/>
      <c r="DR826" s="53"/>
      <c r="DS826" s="53"/>
      <c r="DT826" s="53"/>
      <c r="DU826" s="53"/>
      <c r="DV826" s="53"/>
      <c r="DW826" s="53"/>
      <c r="DX826" s="53"/>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3"/>
      <c r="FK826" s="53"/>
      <c r="FL826" s="53"/>
      <c r="FM826" s="53"/>
      <c r="FN826" s="53"/>
      <c r="FO826" s="53"/>
      <c r="FP826" s="53"/>
      <c r="FQ826" s="53"/>
      <c r="FR826" s="53"/>
      <c r="FS826" s="53"/>
      <c r="FT826" s="53"/>
      <c r="FU826" s="53"/>
      <c r="FV826" s="53"/>
      <c r="FW826" s="53"/>
      <c r="FX826" s="53"/>
      <c r="FY826" s="53"/>
      <c r="FZ826" s="53"/>
      <c r="GA826" s="53"/>
      <c r="GB826" s="53"/>
      <c r="GC826" s="53"/>
      <c r="GD826" s="53"/>
      <c r="GE826" s="53"/>
      <c r="GF826" s="53"/>
      <c r="GG826" s="53"/>
      <c r="GH826" s="53"/>
      <c r="GI826" s="53"/>
      <c r="GJ826" s="53"/>
      <c r="GK826" s="53"/>
      <c r="GL826" s="53"/>
      <c r="GM826" s="53"/>
      <c r="GN826" s="53"/>
      <c r="GO826" s="53"/>
      <c r="GP826" s="53"/>
      <c r="GQ826" s="53"/>
      <c r="GR826" s="53"/>
      <c r="GS826" s="53"/>
      <c r="GT826" s="53"/>
      <c r="GU826" s="53"/>
      <c r="GV826" s="53"/>
      <c r="GW826" s="53"/>
      <c r="GX826" s="53"/>
      <c r="GY826" s="53"/>
      <c r="GZ826" s="53"/>
      <c r="HA826" s="53"/>
      <c r="HB826" s="53"/>
      <c r="HC826" s="53"/>
      <c r="HD826" s="53"/>
      <c r="HE826" s="53"/>
      <c r="HF826" s="53"/>
      <c r="HG826" s="53"/>
      <c r="HH826" s="53"/>
      <c r="HI826" s="53"/>
      <c r="HJ826" s="53"/>
      <c r="HK826" s="53"/>
      <c r="HL826" s="53"/>
      <c r="HM826" s="53"/>
      <c r="HN826" s="53"/>
      <c r="HO826" s="53"/>
      <c r="HP826" s="53"/>
      <c r="HQ826" s="53"/>
      <c r="HR826" s="53"/>
      <c r="HS826" s="53"/>
      <c r="HT826" s="53"/>
      <c r="HU826" s="53"/>
      <c r="HV826" s="53"/>
      <c r="HW826" s="53"/>
      <c r="HX826" s="53"/>
      <c r="HY826" s="53"/>
      <c r="HZ826" s="53"/>
      <c r="IA826" s="53"/>
      <c r="IB826" s="53"/>
      <c r="IC826" s="53"/>
      <c r="ID826" s="53"/>
      <c r="IE826" s="53"/>
      <c r="IF826" s="53"/>
      <c r="IG826" s="53"/>
      <c r="IH826" s="53"/>
      <c r="II826" s="53"/>
      <c r="IJ826" s="53"/>
      <c r="IK826" s="53"/>
      <c r="IL826" s="53"/>
      <c r="IM826" s="53"/>
      <c r="IN826" s="53"/>
      <c r="IO826" s="53"/>
      <c r="IP826" s="53"/>
      <c r="IQ826" s="53"/>
      <c r="IR826" s="53"/>
      <c r="IS826" s="53"/>
      <c r="IT826" s="53"/>
      <c r="IU826" s="53"/>
      <c r="IV826" s="53"/>
      <c r="IW826" s="53"/>
      <c r="IX826" s="53"/>
      <c r="IY826" s="53"/>
      <c r="IZ826" s="53"/>
      <c r="JA826" s="53"/>
      <c r="JB826" s="53"/>
      <c r="JC826" s="53"/>
      <c r="JD826" s="53"/>
      <c r="JE826" s="53"/>
      <c r="JF826" s="53"/>
      <c r="JG826" s="53"/>
      <c r="JH826" s="53"/>
      <c r="JI826" s="53"/>
      <c r="JJ826" s="53"/>
      <c r="JK826" s="53"/>
      <c r="JL826" s="53"/>
      <c r="JM826" s="53"/>
      <c r="JN826" s="53"/>
      <c r="JO826" s="53"/>
      <c r="JP826" s="53"/>
      <c r="JQ826" s="53"/>
      <c r="JR826" s="53"/>
      <c r="JS826" s="53"/>
      <c r="JT826" s="53"/>
      <c r="JU826" s="53"/>
      <c r="JV826" s="53"/>
      <c r="JW826" s="53"/>
      <c r="JX826" s="53"/>
      <c r="JY826" s="53"/>
      <c r="JZ826" s="53"/>
      <c r="KA826" s="53"/>
      <c r="KB826" s="53"/>
      <c r="KC826" s="53"/>
      <c r="KD826" s="53"/>
      <c r="KE826" s="53"/>
      <c r="KF826" s="53"/>
      <c r="KG826" s="53"/>
      <c r="KH826" s="53"/>
      <c r="KI826" s="53"/>
      <c r="KJ826" s="53"/>
      <c r="KK826" s="53"/>
      <c r="KL826" s="53"/>
      <c r="KM826" s="53"/>
      <c r="KN826" s="53"/>
      <c r="KO826" s="53"/>
      <c r="KP826" s="53"/>
      <c r="KQ826" s="53"/>
      <c r="KR826" s="53"/>
      <c r="KS826" s="53"/>
      <c r="KT826" s="53"/>
      <c r="KU826" s="53"/>
      <c r="KV826" s="53"/>
      <c r="KW826" s="53"/>
      <c r="KX826" s="53"/>
      <c r="KY826" s="53"/>
      <c r="KZ826" s="53"/>
      <c r="LA826" s="53"/>
      <c r="LB826" s="53"/>
      <c r="LC826" s="53"/>
      <c r="LD826" s="53"/>
      <c r="LE826" s="53"/>
      <c r="LF826" s="53"/>
      <c r="LG826" s="53"/>
      <c r="LH826" s="53"/>
      <c r="LI826" s="53"/>
      <c r="LJ826" s="53"/>
      <c r="LK826" s="53"/>
      <c r="LL826" s="53"/>
      <c r="LM826" s="53"/>
      <c r="LN826" s="53"/>
      <c r="LO826" s="53"/>
      <c r="LP826" s="53"/>
      <c r="LQ826" s="53"/>
      <c r="LR826" s="53"/>
      <c r="LS826" s="53"/>
      <c r="LT826" s="53"/>
      <c r="LU826" s="53"/>
      <c r="LV826" s="53"/>
      <c r="LW826" s="53"/>
      <c r="LX826" s="53"/>
      <c r="LY826" s="53"/>
      <c r="LZ826" s="53"/>
      <c r="MA826" s="53"/>
      <c r="MB826" s="53"/>
      <c r="MC826" s="53"/>
      <c r="MD826" s="53"/>
      <c r="ME826" s="53"/>
      <c r="MF826" s="53"/>
      <c r="MG826" s="53"/>
      <c r="MH826" s="53"/>
      <c r="MI826" s="53"/>
      <c r="MJ826" s="53"/>
      <c r="MK826" s="53"/>
      <c r="ML826" s="53"/>
      <c r="MM826" s="53"/>
      <c r="MN826" s="53"/>
      <c r="MO826" s="53"/>
      <c r="MP826" s="53"/>
      <c r="MQ826" s="53"/>
      <c r="MR826" s="53"/>
      <c r="MS826" s="53"/>
      <c r="MT826" s="53"/>
      <c r="MU826" s="53"/>
      <c r="MV826" s="53"/>
      <c r="MW826" s="53"/>
      <c r="MX826" s="53"/>
      <c r="MY826" s="53"/>
      <c r="MZ826" s="53"/>
      <c r="NA826" s="53"/>
      <c r="NB826" s="53"/>
      <c r="NC826" s="53"/>
      <c r="ND826" s="53"/>
      <c r="NE826" s="53"/>
      <c r="NF826" s="53"/>
      <c r="NG826" s="53"/>
      <c r="NH826" s="53"/>
      <c r="NI826" s="53"/>
      <c r="NJ826" s="53"/>
      <c r="NK826" s="53"/>
      <c r="NL826" s="53"/>
      <c r="NM826" s="53"/>
      <c r="NN826" s="53"/>
      <c r="NO826" s="53"/>
      <c r="NP826" s="53"/>
      <c r="NQ826" s="53"/>
      <c r="NR826" s="53"/>
      <c r="NS826" s="53"/>
      <c r="NT826" s="53"/>
      <c r="NU826" s="53"/>
      <c r="NV826" s="53"/>
      <c r="NW826" s="53"/>
      <c r="NX826" s="53"/>
      <c r="NY826" s="53"/>
      <c r="NZ826" s="53"/>
      <c r="OA826" s="53"/>
      <c r="OB826" s="53"/>
      <c r="OC826" s="53"/>
      <c r="OD826" s="53"/>
      <c r="OE826" s="53"/>
      <c r="OF826" s="53"/>
      <c r="OG826" s="53"/>
      <c r="OH826" s="53"/>
      <c r="OI826" s="53"/>
      <c r="OJ826" s="53"/>
      <c r="OK826" s="53"/>
      <c r="OL826" s="53"/>
      <c r="OM826" s="53"/>
      <c r="ON826" s="53"/>
      <c r="OO826" s="53"/>
      <c r="OP826" s="53"/>
      <c r="OQ826" s="53"/>
      <c r="OR826" s="53"/>
      <c r="OS826" s="53"/>
      <c r="OT826" s="53"/>
      <c r="OU826" s="53"/>
      <c r="OV826" s="53"/>
      <c r="OW826" s="53"/>
      <c r="OX826" s="53"/>
      <c r="OY826" s="53"/>
      <c r="OZ826" s="53"/>
      <c r="PA826" s="53"/>
      <c r="PB826" s="53"/>
      <c r="PC826" s="53"/>
      <c r="PD826" s="53"/>
      <c r="PE826" s="53"/>
      <c r="PF826" s="53"/>
      <c r="PG826" s="53"/>
      <c r="PH826" s="53"/>
      <c r="PI826" s="53"/>
      <c r="PJ826" s="53"/>
      <c r="PK826" s="53"/>
      <c r="PL826" s="53"/>
      <c r="PM826" s="53"/>
      <c r="PN826" s="53"/>
      <c r="PO826" s="53"/>
      <c r="PP826" s="53"/>
      <c r="PQ826" s="53"/>
      <c r="PR826" s="53"/>
      <c r="PS826" s="53"/>
      <c r="PT826" s="53"/>
      <c r="PU826" s="53"/>
      <c r="PV826" s="53"/>
      <c r="PW826" s="53"/>
      <c r="PX826" s="53"/>
      <c r="PY826" s="53"/>
      <c r="PZ826" s="53"/>
      <c r="QA826" s="53"/>
      <c r="QB826" s="53"/>
      <c r="QC826" s="53"/>
      <c r="QD826" s="53"/>
      <c r="QE826" s="53"/>
      <c r="QF826" s="53"/>
      <c r="QG826" s="53"/>
      <c r="QH826" s="53"/>
      <c r="QI826" s="53"/>
      <c r="QJ826" s="53"/>
      <c r="QK826" s="53"/>
      <c r="QL826" s="53"/>
      <c r="QM826" s="53"/>
      <c r="QN826" s="53"/>
      <c r="QO826" s="53"/>
      <c r="QP826" s="53"/>
      <c r="QQ826" s="53"/>
      <c r="QR826" s="53"/>
      <c r="QS826" s="53"/>
      <c r="QT826" s="53"/>
      <c r="QU826" s="53"/>
      <c r="QV826" s="53"/>
      <c r="QW826" s="53"/>
      <c r="QX826" s="53"/>
      <c r="QY826" s="53"/>
      <c r="QZ826" s="53"/>
      <c r="RA826" s="53"/>
      <c r="RB826" s="53"/>
      <c r="RC826" s="53"/>
      <c r="RD826" s="53"/>
      <c r="RE826" s="53"/>
      <c r="RF826" s="53"/>
      <c r="RG826" s="53"/>
      <c r="RH826" s="53"/>
      <c r="RI826" s="53"/>
      <c r="RJ826" s="53"/>
      <c r="RK826" s="53"/>
      <c r="RL826" s="53"/>
      <c r="RM826" s="53"/>
      <c r="RN826" s="53"/>
      <c r="RO826" s="53"/>
      <c r="RP826" s="53"/>
      <c r="RQ826" s="53"/>
      <c r="RR826" s="53"/>
      <c r="RS826" s="53"/>
      <c r="RT826" s="53"/>
      <c r="RU826" s="53"/>
      <c r="RV826" s="53"/>
      <c r="RW826" s="53"/>
      <c r="RX826" s="53"/>
      <c r="RY826" s="53"/>
      <c r="RZ826" s="53"/>
      <c r="SA826" s="53"/>
      <c r="SB826" s="53"/>
      <c r="SC826" s="53"/>
      <c r="SD826" s="53"/>
      <c r="SE826" s="53"/>
      <c r="SF826" s="53"/>
      <c r="SG826" s="53"/>
      <c r="SH826" s="53"/>
      <c r="SI826" s="53"/>
      <c r="SJ826" s="53"/>
      <c r="SK826" s="53"/>
      <c r="SL826" s="53"/>
      <c r="SM826" s="53"/>
      <c r="SN826" s="53"/>
      <c r="SO826" s="53"/>
      <c r="SP826" s="53"/>
      <c r="SQ826" s="53"/>
      <c r="SR826" s="53"/>
      <c r="SS826" s="53"/>
      <c r="ST826" s="53"/>
      <c r="SU826" s="53"/>
      <c r="SV826" s="53"/>
      <c r="SW826" s="53"/>
      <c r="SX826" s="53"/>
      <c r="SY826" s="53"/>
      <c r="SZ826" s="53"/>
      <c r="TA826" s="53"/>
      <c r="TB826" s="53"/>
      <c r="TC826" s="53"/>
      <c r="TD826" s="53"/>
      <c r="TE826" s="53"/>
      <c r="TF826" s="53"/>
      <c r="TG826" s="53"/>
      <c r="TH826" s="53"/>
      <c r="TI826" s="53"/>
      <c r="TJ826" s="53"/>
      <c r="TK826" s="53"/>
      <c r="TL826" s="53"/>
      <c r="TM826" s="53"/>
      <c r="TN826" s="53"/>
      <c r="TO826" s="53"/>
      <c r="TP826" s="53"/>
      <c r="TQ826" s="53"/>
      <c r="TR826" s="53"/>
      <c r="TS826" s="53"/>
      <c r="TT826" s="53"/>
      <c r="TU826" s="53"/>
      <c r="TV826" s="53"/>
      <c r="TW826" s="53"/>
      <c r="TX826" s="53"/>
      <c r="TY826" s="53"/>
      <c r="TZ826" s="53"/>
      <c r="UA826" s="53"/>
      <c r="UB826" s="53"/>
      <c r="UC826" s="53"/>
      <c r="UD826" s="53"/>
      <c r="UE826" s="53"/>
      <c r="UF826" s="53"/>
      <c r="UG826" s="53"/>
    </row>
    <row r="827" spans="12:553" s="19" customFormat="1" ht="15.75" customHeight="1" x14ac:dyDescent="0.2">
      <c r="L827" s="66"/>
      <c r="M827" s="66"/>
      <c r="N827" s="52"/>
      <c r="O827" s="53"/>
      <c r="P827" s="53"/>
      <c r="Q827" s="53"/>
      <c r="R827" s="53"/>
      <c r="S827" s="53"/>
      <c r="T827" s="53"/>
      <c r="U827" s="53"/>
      <c r="V827" s="53"/>
      <c r="W827" s="53"/>
      <c r="X827" s="53"/>
      <c r="Y827" s="53"/>
      <c r="Z827" s="53"/>
      <c r="AA827" s="53"/>
      <c r="AB827" s="53"/>
      <c r="AC827" s="53"/>
      <c r="AD827" s="53"/>
      <c r="AE827" s="53"/>
      <c r="AF827" s="53"/>
      <c r="AG827" s="53"/>
      <c r="AH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c r="BM827" s="53"/>
      <c r="BN827" s="53"/>
      <c r="BO827" s="53"/>
      <c r="BP827" s="53"/>
      <c r="BQ827" s="53"/>
      <c r="BR827" s="53"/>
      <c r="BS827" s="53"/>
      <c r="BT827" s="53"/>
      <c r="BU827" s="53"/>
      <c r="BV827" s="53"/>
      <c r="BW827" s="53"/>
      <c r="BX827" s="53"/>
      <c r="BY827" s="53"/>
      <c r="BZ827" s="53"/>
      <c r="CA827" s="53"/>
      <c r="CB827" s="53"/>
      <c r="CC827" s="53"/>
      <c r="CD827" s="53"/>
      <c r="CE827" s="53"/>
      <c r="CF827" s="53"/>
      <c r="CG827" s="53"/>
      <c r="CH827" s="53"/>
      <c r="CI827" s="53"/>
      <c r="CJ827" s="53"/>
      <c r="CK827" s="53"/>
      <c r="CL827" s="53"/>
      <c r="CM827" s="53"/>
      <c r="CN827" s="53"/>
      <c r="CO827" s="53"/>
      <c r="CP827" s="53"/>
      <c r="CQ827" s="53"/>
      <c r="CR827" s="53"/>
      <c r="CS827" s="53"/>
      <c r="CT827" s="53"/>
      <c r="CU827" s="53"/>
      <c r="CV827" s="53"/>
      <c r="CW827" s="53"/>
      <c r="CX827" s="53"/>
      <c r="CY827" s="53"/>
      <c r="CZ827" s="53"/>
      <c r="DA827" s="53"/>
      <c r="DB827" s="53"/>
      <c r="DC827" s="53"/>
      <c r="DD827" s="53"/>
      <c r="DE827" s="53"/>
      <c r="DF827" s="53"/>
      <c r="DG827" s="53"/>
      <c r="DH827" s="53"/>
      <c r="DI827" s="53"/>
      <c r="DJ827" s="53"/>
      <c r="DK827" s="53"/>
      <c r="DL827" s="53"/>
      <c r="DM827" s="53"/>
      <c r="DN827" s="53"/>
      <c r="DO827" s="53"/>
      <c r="DP827" s="53"/>
      <c r="DQ827" s="53"/>
      <c r="DR827" s="53"/>
      <c r="DS827" s="53"/>
      <c r="DT827" s="53"/>
      <c r="DU827" s="53"/>
      <c r="DV827" s="53"/>
      <c r="DW827" s="53"/>
      <c r="DX827" s="53"/>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3"/>
      <c r="FK827" s="53"/>
      <c r="FL827" s="53"/>
      <c r="FM827" s="53"/>
      <c r="FN827" s="53"/>
      <c r="FO827" s="53"/>
      <c r="FP827" s="53"/>
      <c r="FQ827" s="53"/>
      <c r="FR827" s="53"/>
      <c r="FS827" s="53"/>
      <c r="FT827" s="53"/>
      <c r="FU827" s="53"/>
      <c r="FV827" s="53"/>
      <c r="FW827" s="53"/>
      <c r="FX827" s="53"/>
      <c r="FY827" s="53"/>
      <c r="FZ827" s="53"/>
      <c r="GA827" s="53"/>
      <c r="GB827" s="53"/>
      <c r="GC827" s="53"/>
      <c r="GD827" s="53"/>
      <c r="GE827" s="53"/>
      <c r="GF827" s="53"/>
      <c r="GG827" s="53"/>
      <c r="GH827" s="53"/>
      <c r="GI827" s="53"/>
      <c r="GJ827" s="53"/>
      <c r="GK827" s="53"/>
      <c r="GL827" s="53"/>
      <c r="GM827" s="53"/>
      <c r="GN827" s="53"/>
      <c r="GO827" s="53"/>
      <c r="GP827" s="53"/>
      <c r="GQ827" s="53"/>
      <c r="GR827" s="53"/>
      <c r="GS827" s="53"/>
      <c r="GT827" s="53"/>
      <c r="GU827" s="53"/>
      <c r="GV827" s="53"/>
      <c r="GW827" s="53"/>
      <c r="GX827" s="53"/>
      <c r="GY827" s="53"/>
      <c r="GZ827" s="53"/>
      <c r="HA827" s="53"/>
      <c r="HB827" s="53"/>
      <c r="HC827" s="53"/>
      <c r="HD827" s="53"/>
      <c r="HE827" s="53"/>
      <c r="HF827" s="53"/>
      <c r="HG827" s="53"/>
      <c r="HH827" s="53"/>
      <c r="HI827" s="53"/>
      <c r="HJ827" s="53"/>
      <c r="HK827" s="53"/>
      <c r="HL827" s="53"/>
      <c r="HM827" s="53"/>
      <c r="HN827" s="53"/>
      <c r="HO827" s="53"/>
      <c r="HP827" s="53"/>
      <c r="HQ827" s="53"/>
      <c r="HR827" s="53"/>
      <c r="HS827" s="53"/>
      <c r="HT827" s="53"/>
      <c r="HU827" s="53"/>
      <c r="HV827" s="53"/>
      <c r="HW827" s="53"/>
      <c r="HX827" s="53"/>
      <c r="HY827" s="53"/>
      <c r="HZ827" s="53"/>
      <c r="IA827" s="53"/>
      <c r="IB827" s="53"/>
      <c r="IC827" s="53"/>
      <c r="ID827" s="53"/>
      <c r="IE827" s="53"/>
      <c r="IF827" s="53"/>
      <c r="IG827" s="53"/>
      <c r="IH827" s="53"/>
      <c r="II827" s="53"/>
      <c r="IJ827" s="53"/>
      <c r="IK827" s="53"/>
      <c r="IL827" s="53"/>
      <c r="IM827" s="53"/>
      <c r="IN827" s="53"/>
      <c r="IO827" s="53"/>
      <c r="IP827" s="53"/>
      <c r="IQ827" s="53"/>
      <c r="IR827" s="53"/>
      <c r="IS827" s="53"/>
      <c r="IT827" s="53"/>
      <c r="IU827" s="53"/>
      <c r="IV827" s="53"/>
      <c r="IW827" s="53"/>
      <c r="IX827" s="53"/>
      <c r="IY827" s="53"/>
      <c r="IZ827" s="53"/>
      <c r="JA827" s="53"/>
      <c r="JB827" s="53"/>
      <c r="JC827" s="53"/>
      <c r="JD827" s="53"/>
      <c r="JE827" s="53"/>
      <c r="JF827" s="53"/>
      <c r="JG827" s="53"/>
      <c r="JH827" s="53"/>
      <c r="JI827" s="53"/>
      <c r="JJ827" s="53"/>
      <c r="JK827" s="53"/>
      <c r="JL827" s="53"/>
      <c r="JM827" s="53"/>
      <c r="JN827" s="53"/>
      <c r="JO827" s="53"/>
      <c r="JP827" s="53"/>
      <c r="JQ827" s="53"/>
      <c r="JR827" s="53"/>
      <c r="JS827" s="53"/>
      <c r="JT827" s="53"/>
      <c r="JU827" s="53"/>
      <c r="JV827" s="53"/>
      <c r="JW827" s="53"/>
      <c r="JX827" s="53"/>
      <c r="JY827" s="53"/>
      <c r="JZ827" s="53"/>
      <c r="KA827" s="53"/>
      <c r="KB827" s="53"/>
      <c r="KC827" s="53"/>
      <c r="KD827" s="53"/>
      <c r="KE827" s="53"/>
      <c r="KF827" s="53"/>
      <c r="KG827" s="53"/>
      <c r="KH827" s="53"/>
      <c r="KI827" s="53"/>
      <c r="KJ827" s="53"/>
      <c r="KK827" s="53"/>
      <c r="KL827" s="53"/>
      <c r="KM827" s="53"/>
      <c r="KN827" s="53"/>
      <c r="KO827" s="53"/>
      <c r="KP827" s="53"/>
      <c r="KQ827" s="53"/>
      <c r="KR827" s="53"/>
      <c r="KS827" s="53"/>
      <c r="KT827" s="53"/>
      <c r="KU827" s="53"/>
      <c r="KV827" s="53"/>
      <c r="KW827" s="53"/>
      <c r="KX827" s="53"/>
      <c r="KY827" s="53"/>
      <c r="KZ827" s="53"/>
      <c r="LA827" s="53"/>
      <c r="LB827" s="53"/>
      <c r="LC827" s="53"/>
      <c r="LD827" s="53"/>
      <c r="LE827" s="53"/>
      <c r="LF827" s="53"/>
      <c r="LG827" s="53"/>
      <c r="LH827" s="53"/>
      <c r="LI827" s="53"/>
      <c r="LJ827" s="53"/>
      <c r="LK827" s="53"/>
      <c r="LL827" s="53"/>
      <c r="LM827" s="53"/>
      <c r="LN827" s="53"/>
      <c r="LO827" s="53"/>
      <c r="LP827" s="53"/>
      <c r="LQ827" s="53"/>
      <c r="LR827" s="53"/>
      <c r="LS827" s="53"/>
      <c r="LT827" s="53"/>
      <c r="LU827" s="53"/>
      <c r="LV827" s="53"/>
      <c r="LW827" s="53"/>
      <c r="LX827" s="53"/>
      <c r="LY827" s="53"/>
      <c r="LZ827" s="53"/>
      <c r="MA827" s="53"/>
      <c r="MB827" s="53"/>
      <c r="MC827" s="53"/>
      <c r="MD827" s="53"/>
      <c r="ME827" s="53"/>
      <c r="MF827" s="53"/>
      <c r="MG827" s="53"/>
      <c r="MH827" s="53"/>
      <c r="MI827" s="53"/>
      <c r="MJ827" s="53"/>
      <c r="MK827" s="53"/>
      <c r="ML827" s="53"/>
      <c r="MM827" s="53"/>
      <c r="MN827" s="53"/>
      <c r="MO827" s="53"/>
      <c r="MP827" s="53"/>
      <c r="MQ827" s="53"/>
      <c r="MR827" s="53"/>
      <c r="MS827" s="53"/>
      <c r="MT827" s="53"/>
      <c r="MU827" s="53"/>
      <c r="MV827" s="53"/>
      <c r="MW827" s="53"/>
      <c r="MX827" s="53"/>
      <c r="MY827" s="53"/>
      <c r="MZ827" s="53"/>
      <c r="NA827" s="53"/>
      <c r="NB827" s="53"/>
      <c r="NC827" s="53"/>
      <c r="ND827" s="53"/>
      <c r="NE827" s="53"/>
      <c r="NF827" s="53"/>
      <c r="NG827" s="53"/>
      <c r="NH827" s="53"/>
      <c r="NI827" s="53"/>
      <c r="NJ827" s="53"/>
      <c r="NK827" s="53"/>
      <c r="NL827" s="53"/>
      <c r="NM827" s="53"/>
      <c r="NN827" s="53"/>
      <c r="NO827" s="53"/>
      <c r="NP827" s="53"/>
      <c r="NQ827" s="53"/>
      <c r="NR827" s="53"/>
      <c r="NS827" s="53"/>
      <c r="NT827" s="53"/>
      <c r="NU827" s="53"/>
      <c r="NV827" s="53"/>
      <c r="NW827" s="53"/>
      <c r="NX827" s="53"/>
      <c r="NY827" s="53"/>
      <c r="NZ827" s="53"/>
      <c r="OA827" s="53"/>
      <c r="OB827" s="53"/>
      <c r="OC827" s="53"/>
      <c r="OD827" s="53"/>
      <c r="OE827" s="53"/>
      <c r="OF827" s="53"/>
      <c r="OG827" s="53"/>
      <c r="OH827" s="53"/>
      <c r="OI827" s="53"/>
      <c r="OJ827" s="53"/>
      <c r="OK827" s="53"/>
      <c r="OL827" s="53"/>
      <c r="OM827" s="53"/>
      <c r="ON827" s="53"/>
      <c r="OO827" s="53"/>
      <c r="OP827" s="53"/>
      <c r="OQ827" s="53"/>
      <c r="OR827" s="53"/>
      <c r="OS827" s="53"/>
      <c r="OT827" s="53"/>
      <c r="OU827" s="53"/>
      <c r="OV827" s="53"/>
      <c r="OW827" s="53"/>
      <c r="OX827" s="53"/>
      <c r="OY827" s="53"/>
      <c r="OZ827" s="53"/>
      <c r="PA827" s="53"/>
      <c r="PB827" s="53"/>
      <c r="PC827" s="53"/>
      <c r="PD827" s="53"/>
      <c r="PE827" s="53"/>
      <c r="PF827" s="53"/>
      <c r="PG827" s="53"/>
      <c r="PH827" s="53"/>
      <c r="PI827" s="53"/>
      <c r="PJ827" s="53"/>
      <c r="PK827" s="53"/>
      <c r="PL827" s="53"/>
      <c r="PM827" s="53"/>
      <c r="PN827" s="53"/>
      <c r="PO827" s="53"/>
      <c r="PP827" s="53"/>
      <c r="PQ827" s="53"/>
      <c r="PR827" s="53"/>
      <c r="PS827" s="53"/>
      <c r="PT827" s="53"/>
      <c r="PU827" s="53"/>
      <c r="PV827" s="53"/>
      <c r="PW827" s="53"/>
      <c r="PX827" s="53"/>
      <c r="PY827" s="53"/>
      <c r="PZ827" s="53"/>
      <c r="QA827" s="53"/>
      <c r="QB827" s="53"/>
      <c r="QC827" s="53"/>
      <c r="QD827" s="53"/>
      <c r="QE827" s="53"/>
      <c r="QF827" s="53"/>
      <c r="QG827" s="53"/>
      <c r="QH827" s="53"/>
      <c r="QI827" s="53"/>
      <c r="QJ827" s="53"/>
      <c r="QK827" s="53"/>
      <c r="QL827" s="53"/>
      <c r="QM827" s="53"/>
      <c r="QN827" s="53"/>
      <c r="QO827" s="53"/>
      <c r="QP827" s="53"/>
      <c r="QQ827" s="53"/>
      <c r="QR827" s="53"/>
      <c r="QS827" s="53"/>
      <c r="QT827" s="53"/>
      <c r="QU827" s="53"/>
      <c r="QV827" s="53"/>
      <c r="QW827" s="53"/>
      <c r="QX827" s="53"/>
      <c r="QY827" s="53"/>
      <c r="QZ827" s="53"/>
      <c r="RA827" s="53"/>
      <c r="RB827" s="53"/>
      <c r="RC827" s="53"/>
      <c r="RD827" s="53"/>
      <c r="RE827" s="53"/>
      <c r="RF827" s="53"/>
      <c r="RG827" s="53"/>
      <c r="RH827" s="53"/>
      <c r="RI827" s="53"/>
      <c r="RJ827" s="53"/>
      <c r="RK827" s="53"/>
      <c r="RL827" s="53"/>
      <c r="RM827" s="53"/>
      <c r="RN827" s="53"/>
      <c r="RO827" s="53"/>
      <c r="RP827" s="53"/>
      <c r="RQ827" s="53"/>
      <c r="RR827" s="53"/>
      <c r="RS827" s="53"/>
      <c r="RT827" s="53"/>
      <c r="RU827" s="53"/>
      <c r="RV827" s="53"/>
      <c r="RW827" s="53"/>
      <c r="RX827" s="53"/>
      <c r="RY827" s="53"/>
      <c r="RZ827" s="53"/>
      <c r="SA827" s="53"/>
      <c r="SB827" s="53"/>
      <c r="SC827" s="53"/>
      <c r="SD827" s="53"/>
      <c r="SE827" s="53"/>
      <c r="SF827" s="53"/>
      <c r="SG827" s="53"/>
      <c r="SH827" s="53"/>
      <c r="SI827" s="53"/>
      <c r="SJ827" s="53"/>
      <c r="SK827" s="53"/>
      <c r="SL827" s="53"/>
      <c r="SM827" s="53"/>
      <c r="SN827" s="53"/>
      <c r="SO827" s="53"/>
      <c r="SP827" s="53"/>
      <c r="SQ827" s="53"/>
      <c r="SR827" s="53"/>
      <c r="SS827" s="53"/>
      <c r="ST827" s="53"/>
      <c r="SU827" s="53"/>
      <c r="SV827" s="53"/>
      <c r="SW827" s="53"/>
      <c r="SX827" s="53"/>
      <c r="SY827" s="53"/>
      <c r="SZ827" s="53"/>
      <c r="TA827" s="53"/>
      <c r="TB827" s="53"/>
      <c r="TC827" s="53"/>
      <c r="TD827" s="53"/>
      <c r="TE827" s="53"/>
      <c r="TF827" s="53"/>
      <c r="TG827" s="53"/>
      <c r="TH827" s="53"/>
      <c r="TI827" s="53"/>
      <c r="TJ827" s="53"/>
      <c r="TK827" s="53"/>
      <c r="TL827" s="53"/>
      <c r="TM827" s="53"/>
      <c r="TN827" s="53"/>
      <c r="TO827" s="53"/>
      <c r="TP827" s="53"/>
      <c r="TQ827" s="53"/>
      <c r="TR827" s="53"/>
      <c r="TS827" s="53"/>
      <c r="TT827" s="53"/>
      <c r="TU827" s="53"/>
      <c r="TV827" s="53"/>
      <c r="TW827" s="53"/>
      <c r="TX827" s="53"/>
      <c r="TY827" s="53"/>
      <c r="TZ827" s="53"/>
      <c r="UA827" s="53"/>
      <c r="UB827" s="53"/>
      <c r="UC827" s="53"/>
      <c r="UD827" s="53"/>
      <c r="UE827" s="53"/>
      <c r="UF827" s="53"/>
      <c r="UG827" s="53"/>
    </row>
    <row r="828" spans="12:553" s="19" customFormat="1" ht="15.75" customHeight="1" x14ac:dyDescent="0.2">
      <c r="L828" s="66"/>
      <c r="M828" s="66"/>
      <c r="N828" s="52"/>
      <c r="O828" s="53"/>
      <c r="P828" s="53"/>
      <c r="Q828" s="53"/>
      <c r="R828" s="53"/>
      <c r="S828" s="53"/>
      <c r="T828" s="53"/>
      <c r="U828" s="53"/>
      <c r="V828" s="53"/>
      <c r="W828" s="53"/>
      <c r="X828" s="53"/>
      <c r="Y828" s="53"/>
      <c r="Z828" s="53"/>
      <c r="AA828" s="53"/>
      <c r="AB828" s="53"/>
      <c r="AC828" s="53"/>
      <c r="AD828" s="53"/>
      <c r="AE828" s="53"/>
      <c r="AF828" s="53"/>
      <c r="AG828" s="53"/>
      <c r="AH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c r="BM828" s="53"/>
      <c r="BN828" s="53"/>
      <c r="BO828" s="53"/>
      <c r="BP828" s="53"/>
      <c r="BQ828" s="53"/>
      <c r="BR828" s="53"/>
      <c r="BS828" s="53"/>
      <c r="BT828" s="53"/>
      <c r="BU828" s="53"/>
      <c r="BV828" s="53"/>
      <c r="BW828" s="53"/>
      <c r="BX828" s="53"/>
      <c r="BY828" s="53"/>
      <c r="BZ828" s="53"/>
      <c r="CA828" s="53"/>
      <c r="CB828" s="53"/>
      <c r="CC828" s="53"/>
      <c r="CD828" s="53"/>
      <c r="CE828" s="53"/>
      <c r="CF828" s="53"/>
      <c r="CG828" s="53"/>
      <c r="CH828" s="53"/>
      <c r="CI828" s="53"/>
      <c r="CJ828" s="53"/>
      <c r="CK828" s="53"/>
      <c r="CL828" s="53"/>
      <c r="CM828" s="53"/>
      <c r="CN828" s="53"/>
      <c r="CO828" s="53"/>
      <c r="CP828" s="53"/>
      <c r="CQ828" s="53"/>
      <c r="CR828" s="53"/>
      <c r="CS828" s="53"/>
      <c r="CT828" s="53"/>
      <c r="CU828" s="53"/>
      <c r="CV828" s="53"/>
      <c r="CW828" s="53"/>
      <c r="CX828" s="53"/>
      <c r="CY828" s="53"/>
      <c r="CZ828" s="53"/>
      <c r="DA828" s="53"/>
      <c r="DB828" s="53"/>
      <c r="DC828" s="53"/>
      <c r="DD828" s="53"/>
      <c r="DE828" s="53"/>
      <c r="DF828" s="53"/>
      <c r="DG828" s="53"/>
      <c r="DH828" s="53"/>
      <c r="DI828" s="53"/>
      <c r="DJ828" s="53"/>
      <c r="DK828" s="53"/>
      <c r="DL828" s="53"/>
      <c r="DM828" s="53"/>
      <c r="DN828" s="53"/>
      <c r="DO828" s="53"/>
      <c r="DP828" s="53"/>
      <c r="DQ828" s="53"/>
      <c r="DR828" s="53"/>
      <c r="DS828" s="53"/>
      <c r="DT828" s="53"/>
      <c r="DU828" s="53"/>
      <c r="DV828" s="53"/>
      <c r="DW828" s="53"/>
      <c r="DX828" s="53"/>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3"/>
      <c r="FK828" s="53"/>
      <c r="FL828" s="53"/>
      <c r="FM828" s="53"/>
      <c r="FN828" s="53"/>
      <c r="FO828" s="53"/>
      <c r="FP828" s="53"/>
      <c r="FQ828" s="53"/>
      <c r="FR828" s="53"/>
      <c r="FS828" s="53"/>
      <c r="FT828" s="53"/>
      <c r="FU828" s="53"/>
      <c r="FV828" s="53"/>
      <c r="FW828" s="53"/>
      <c r="FX828" s="53"/>
      <c r="FY828" s="53"/>
      <c r="FZ828" s="53"/>
      <c r="GA828" s="53"/>
      <c r="GB828" s="53"/>
      <c r="GC828" s="53"/>
      <c r="GD828" s="53"/>
      <c r="GE828" s="53"/>
      <c r="GF828" s="53"/>
      <c r="GG828" s="53"/>
      <c r="GH828" s="53"/>
      <c r="GI828" s="53"/>
      <c r="GJ828" s="53"/>
      <c r="GK828" s="53"/>
      <c r="GL828" s="53"/>
      <c r="GM828" s="53"/>
      <c r="GN828" s="53"/>
      <c r="GO828" s="53"/>
      <c r="GP828" s="53"/>
      <c r="GQ828" s="53"/>
      <c r="GR828" s="53"/>
      <c r="GS828" s="53"/>
      <c r="GT828" s="53"/>
      <c r="GU828" s="53"/>
      <c r="GV828" s="53"/>
      <c r="GW828" s="53"/>
      <c r="GX828" s="53"/>
      <c r="GY828" s="53"/>
      <c r="GZ828" s="53"/>
      <c r="HA828" s="53"/>
      <c r="HB828" s="53"/>
      <c r="HC828" s="53"/>
      <c r="HD828" s="53"/>
      <c r="HE828" s="53"/>
      <c r="HF828" s="53"/>
      <c r="HG828" s="53"/>
      <c r="HH828" s="53"/>
      <c r="HI828" s="53"/>
      <c r="HJ828" s="53"/>
      <c r="HK828" s="53"/>
      <c r="HL828" s="53"/>
      <c r="HM828" s="53"/>
      <c r="HN828" s="53"/>
      <c r="HO828" s="53"/>
      <c r="HP828" s="53"/>
      <c r="HQ828" s="53"/>
      <c r="HR828" s="53"/>
      <c r="HS828" s="53"/>
      <c r="HT828" s="53"/>
      <c r="HU828" s="53"/>
      <c r="HV828" s="53"/>
      <c r="HW828" s="53"/>
      <c r="HX828" s="53"/>
      <c r="HY828" s="53"/>
      <c r="HZ828" s="53"/>
      <c r="IA828" s="53"/>
      <c r="IB828" s="53"/>
      <c r="IC828" s="53"/>
      <c r="ID828" s="53"/>
      <c r="IE828" s="53"/>
      <c r="IF828" s="53"/>
      <c r="IG828" s="53"/>
      <c r="IH828" s="53"/>
      <c r="II828" s="53"/>
      <c r="IJ828" s="53"/>
      <c r="IK828" s="53"/>
      <c r="IL828" s="53"/>
      <c r="IM828" s="53"/>
      <c r="IN828" s="53"/>
      <c r="IO828" s="53"/>
      <c r="IP828" s="53"/>
      <c r="IQ828" s="53"/>
      <c r="IR828" s="53"/>
      <c r="IS828" s="53"/>
      <c r="IT828" s="53"/>
      <c r="IU828" s="53"/>
      <c r="IV828" s="53"/>
      <c r="IW828" s="53"/>
      <c r="IX828" s="53"/>
      <c r="IY828" s="53"/>
      <c r="IZ828" s="53"/>
      <c r="JA828" s="53"/>
      <c r="JB828" s="53"/>
      <c r="JC828" s="53"/>
      <c r="JD828" s="53"/>
      <c r="JE828" s="53"/>
      <c r="JF828" s="53"/>
      <c r="JG828" s="53"/>
      <c r="JH828" s="53"/>
      <c r="JI828" s="53"/>
      <c r="JJ828" s="53"/>
      <c r="JK828" s="53"/>
      <c r="JL828" s="53"/>
      <c r="JM828" s="53"/>
      <c r="JN828" s="53"/>
      <c r="JO828" s="53"/>
      <c r="JP828" s="53"/>
      <c r="JQ828" s="53"/>
      <c r="JR828" s="53"/>
      <c r="JS828" s="53"/>
      <c r="JT828" s="53"/>
      <c r="JU828" s="53"/>
      <c r="JV828" s="53"/>
      <c r="JW828" s="53"/>
      <c r="JX828" s="53"/>
      <c r="JY828" s="53"/>
      <c r="JZ828" s="53"/>
      <c r="KA828" s="53"/>
      <c r="KB828" s="53"/>
      <c r="KC828" s="53"/>
      <c r="KD828" s="53"/>
      <c r="KE828" s="53"/>
      <c r="KF828" s="53"/>
      <c r="KG828" s="53"/>
      <c r="KH828" s="53"/>
      <c r="KI828" s="53"/>
      <c r="KJ828" s="53"/>
      <c r="KK828" s="53"/>
      <c r="KL828" s="53"/>
      <c r="KM828" s="53"/>
      <c r="KN828" s="53"/>
      <c r="KO828" s="53"/>
      <c r="KP828" s="53"/>
      <c r="KQ828" s="53"/>
      <c r="KR828" s="53"/>
      <c r="KS828" s="53"/>
      <c r="KT828" s="53"/>
      <c r="KU828" s="53"/>
      <c r="KV828" s="53"/>
      <c r="KW828" s="53"/>
      <c r="KX828" s="53"/>
      <c r="KY828" s="53"/>
      <c r="KZ828" s="53"/>
      <c r="LA828" s="53"/>
      <c r="LB828" s="53"/>
      <c r="LC828" s="53"/>
      <c r="LD828" s="53"/>
      <c r="LE828" s="53"/>
      <c r="LF828" s="53"/>
      <c r="LG828" s="53"/>
      <c r="LH828" s="53"/>
      <c r="LI828" s="53"/>
      <c r="LJ828" s="53"/>
      <c r="LK828" s="53"/>
      <c r="LL828" s="53"/>
      <c r="LM828" s="53"/>
      <c r="LN828" s="53"/>
      <c r="LO828" s="53"/>
      <c r="LP828" s="53"/>
      <c r="LQ828" s="53"/>
      <c r="LR828" s="53"/>
      <c r="LS828" s="53"/>
      <c r="LT828" s="53"/>
      <c r="LU828" s="53"/>
      <c r="LV828" s="53"/>
      <c r="LW828" s="53"/>
      <c r="LX828" s="53"/>
      <c r="LY828" s="53"/>
      <c r="LZ828" s="53"/>
      <c r="MA828" s="53"/>
      <c r="MB828" s="53"/>
      <c r="MC828" s="53"/>
      <c r="MD828" s="53"/>
      <c r="ME828" s="53"/>
      <c r="MF828" s="53"/>
      <c r="MG828" s="53"/>
      <c r="MH828" s="53"/>
      <c r="MI828" s="53"/>
      <c r="MJ828" s="53"/>
      <c r="MK828" s="53"/>
      <c r="ML828" s="53"/>
      <c r="MM828" s="53"/>
      <c r="MN828" s="53"/>
      <c r="MO828" s="53"/>
      <c r="MP828" s="53"/>
      <c r="MQ828" s="53"/>
      <c r="MR828" s="53"/>
      <c r="MS828" s="53"/>
      <c r="MT828" s="53"/>
      <c r="MU828" s="53"/>
      <c r="MV828" s="53"/>
      <c r="MW828" s="53"/>
      <c r="MX828" s="53"/>
      <c r="MY828" s="53"/>
      <c r="MZ828" s="53"/>
      <c r="NA828" s="53"/>
      <c r="NB828" s="53"/>
      <c r="NC828" s="53"/>
      <c r="ND828" s="53"/>
      <c r="NE828" s="53"/>
      <c r="NF828" s="53"/>
      <c r="NG828" s="53"/>
      <c r="NH828" s="53"/>
      <c r="NI828" s="53"/>
      <c r="NJ828" s="53"/>
      <c r="NK828" s="53"/>
      <c r="NL828" s="53"/>
      <c r="NM828" s="53"/>
      <c r="NN828" s="53"/>
      <c r="NO828" s="53"/>
      <c r="NP828" s="53"/>
      <c r="NQ828" s="53"/>
      <c r="NR828" s="53"/>
      <c r="NS828" s="53"/>
      <c r="NT828" s="53"/>
      <c r="NU828" s="53"/>
      <c r="NV828" s="53"/>
      <c r="NW828" s="53"/>
      <c r="NX828" s="53"/>
      <c r="NY828" s="53"/>
      <c r="NZ828" s="53"/>
      <c r="OA828" s="53"/>
      <c r="OB828" s="53"/>
      <c r="OC828" s="53"/>
      <c r="OD828" s="53"/>
      <c r="OE828" s="53"/>
      <c r="OF828" s="53"/>
      <c r="OG828" s="53"/>
      <c r="OH828" s="53"/>
      <c r="OI828" s="53"/>
      <c r="OJ828" s="53"/>
      <c r="OK828" s="53"/>
      <c r="OL828" s="53"/>
      <c r="OM828" s="53"/>
      <c r="ON828" s="53"/>
      <c r="OO828" s="53"/>
      <c r="OP828" s="53"/>
      <c r="OQ828" s="53"/>
      <c r="OR828" s="53"/>
      <c r="OS828" s="53"/>
      <c r="OT828" s="53"/>
      <c r="OU828" s="53"/>
      <c r="OV828" s="53"/>
      <c r="OW828" s="53"/>
      <c r="OX828" s="53"/>
      <c r="OY828" s="53"/>
      <c r="OZ828" s="53"/>
      <c r="PA828" s="53"/>
      <c r="PB828" s="53"/>
      <c r="PC828" s="53"/>
      <c r="PD828" s="53"/>
      <c r="PE828" s="53"/>
      <c r="PF828" s="53"/>
      <c r="PG828" s="53"/>
      <c r="PH828" s="53"/>
      <c r="PI828" s="53"/>
      <c r="PJ828" s="53"/>
      <c r="PK828" s="53"/>
      <c r="PL828" s="53"/>
      <c r="PM828" s="53"/>
      <c r="PN828" s="53"/>
      <c r="PO828" s="53"/>
      <c r="PP828" s="53"/>
      <c r="PQ828" s="53"/>
      <c r="PR828" s="53"/>
      <c r="PS828" s="53"/>
      <c r="PT828" s="53"/>
      <c r="PU828" s="53"/>
      <c r="PV828" s="53"/>
      <c r="PW828" s="53"/>
      <c r="PX828" s="53"/>
      <c r="PY828" s="53"/>
      <c r="PZ828" s="53"/>
      <c r="QA828" s="53"/>
      <c r="QB828" s="53"/>
      <c r="QC828" s="53"/>
      <c r="QD828" s="53"/>
      <c r="QE828" s="53"/>
      <c r="QF828" s="53"/>
      <c r="QG828" s="53"/>
      <c r="QH828" s="53"/>
      <c r="QI828" s="53"/>
      <c r="QJ828" s="53"/>
      <c r="QK828" s="53"/>
      <c r="QL828" s="53"/>
      <c r="QM828" s="53"/>
      <c r="QN828" s="53"/>
      <c r="QO828" s="53"/>
      <c r="QP828" s="53"/>
      <c r="QQ828" s="53"/>
      <c r="QR828" s="53"/>
      <c r="QS828" s="53"/>
      <c r="QT828" s="53"/>
      <c r="QU828" s="53"/>
      <c r="QV828" s="53"/>
      <c r="QW828" s="53"/>
      <c r="QX828" s="53"/>
      <c r="QY828" s="53"/>
      <c r="QZ828" s="53"/>
      <c r="RA828" s="53"/>
      <c r="RB828" s="53"/>
      <c r="RC828" s="53"/>
      <c r="RD828" s="53"/>
      <c r="RE828" s="53"/>
      <c r="RF828" s="53"/>
      <c r="RG828" s="53"/>
      <c r="RH828" s="53"/>
      <c r="RI828" s="53"/>
      <c r="RJ828" s="53"/>
      <c r="RK828" s="53"/>
      <c r="RL828" s="53"/>
      <c r="RM828" s="53"/>
      <c r="RN828" s="53"/>
      <c r="RO828" s="53"/>
      <c r="RP828" s="53"/>
      <c r="RQ828" s="53"/>
      <c r="RR828" s="53"/>
      <c r="RS828" s="53"/>
      <c r="RT828" s="53"/>
      <c r="RU828" s="53"/>
      <c r="RV828" s="53"/>
      <c r="RW828" s="53"/>
      <c r="RX828" s="53"/>
      <c r="RY828" s="53"/>
      <c r="RZ828" s="53"/>
      <c r="SA828" s="53"/>
      <c r="SB828" s="53"/>
      <c r="SC828" s="53"/>
      <c r="SD828" s="53"/>
      <c r="SE828" s="53"/>
      <c r="SF828" s="53"/>
      <c r="SG828" s="53"/>
      <c r="SH828" s="53"/>
      <c r="SI828" s="53"/>
      <c r="SJ828" s="53"/>
      <c r="SK828" s="53"/>
      <c r="SL828" s="53"/>
      <c r="SM828" s="53"/>
      <c r="SN828" s="53"/>
      <c r="SO828" s="53"/>
      <c r="SP828" s="53"/>
      <c r="SQ828" s="53"/>
      <c r="SR828" s="53"/>
      <c r="SS828" s="53"/>
      <c r="ST828" s="53"/>
      <c r="SU828" s="53"/>
      <c r="SV828" s="53"/>
      <c r="SW828" s="53"/>
      <c r="SX828" s="53"/>
      <c r="SY828" s="53"/>
      <c r="SZ828" s="53"/>
      <c r="TA828" s="53"/>
      <c r="TB828" s="53"/>
      <c r="TC828" s="53"/>
      <c r="TD828" s="53"/>
      <c r="TE828" s="53"/>
      <c r="TF828" s="53"/>
      <c r="TG828" s="53"/>
      <c r="TH828" s="53"/>
      <c r="TI828" s="53"/>
      <c r="TJ828" s="53"/>
      <c r="TK828" s="53"/>
      <c r="TL828" s="53"/>
      <c r="TM828" s="53"/>
      <c r="TN828" s="53"/>
      <c r="TO828" s="53"/>
      <c r="TP828" s="53"/>
      <c r="TQ828" s="53"/>
      <c r="TR828" s="53"/>
      <c r="TS828" s="53"/>
      <c r="TT828" s="53"/>
      <c r="TU828" s="53"/>
      <c r="TV828" s="53"/>
      <c r="TW828" s="53"/>
      <c r="TX828" s="53"/>
      <c r="TY828" s="53"/>
      <c r="TZ828" s="53"/>
      <c r="UA828" s="53"/>
      <c r="UB828" s="53"/>
      <c r="UC828" s="53"/>
      <c r="UD828" s="53"/>
      <c r="UE828" s="53"/>
      <c r="UF828" s="53"/>
      <c r="UG828" s="53"/>
    </row>
    <row r="829" spans="12:553" s="19" customFormat="1" ht="15.75" customHeight="1" x14ac:dyDescent="0.2">
      <c r="L829" s="66"/>
      <c r="M829" s="66"/>
      <c r="N829" s="52"/>
      <c r="O829" s="53"/>
      <c r="P829" s="53"/>
      <c r="Q829" s="53"/>
      <c r="R829" s="53"/>
      <c r="S829" s="53"/>
      <c r="T829" s="53"/>
      <c r="U829" s="53"/>
      <c r="V829" s="53"/>
      <c r="W829" s="53"/>
      <c r="X829" s="53"/>
      <c r="Y829" s="53"/>
      <c r="Z829" s="53"/>
      <c r="AA829" s="53"/>
      <c r="AB829" s="53"/>
      <c r="AC829" s="53"/>
      <c r="AD829" s="53"/>
      <c r="AE829" s="53"/>
      <c r="AF829" s="53"/>
      <c r="AG829" s="53"/>
      <c r="AH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c r="BM829" s="53"/>
      <c r="BN829" s="53"/>
      <c r="BO829" s="53"/>
      <c r="BP829" s="53"/>
      <c r="BQ829" s="53"/>
      <c r="BR829" s="53"/>
      <c r="BS829" s="53"/>
      <c r="BT829" s="53"/>
      <c r="BU829" s="53"/>
      <c r="BV829" s="53"/>
      <c r="BW829" s="53"/>
      <c r="BX829" s="53"/>
      <c r="BY829" s="53"/>
      <c r="BZ829" s="53"/>
      <c r="CA829" s="53"/>
      <c r="CB829" s="53"/>
      <c r="CC829" s="53"/>
      <c r="CD829" s="53"/>
      <c r="CE829" s="53"/>
      <c r="CF829" s="53"/>
      <c r="CG829" s="53"/>
      <c r="CH829" s="53"/>
      <c r="CI829" s="53"/>
      <c r="CJ829" s="53"/>
      <c r="CK829" s="53"/>
      <c r="CL829" s="53"/>
      <c r="CM829" s="53"/>
      <c r="CN829" s="53"/>
      <c r="CO829" s="53"/>
      <c r="CP829" s="53"/>
      <c r="CQ829" s="53"/>
      <c r="CR829" s="53"/>
      <c r="CS829" s="53"/>
      <c r="CT829" s="53"/>
      <c r="CU829" s="53"/>
      <c r="CV829" s="53"/>
      <c r="CW829" s="53"/>
      <c r="CX829" s="53"/>
      <c r="CY829" s="53"/>
      <c r="CZ829" s="53"/>
      <c r="DA829" s="53"/>
      <c r="DB829" s="53"/>
      <c r="DC829" s="53"/>
      <c r="DD829" s="53"/>
      <c r="DE829" s="53"/>
      <c r="DF829" s="53"/>
      <c r="DG829" s="53"/>
      <c r="DH829" s="53"/>
      <c r="DI829" s="53"/>
      <c r="DJ829" s="53"/>
      <c r="DK829" s="53"/>
      <c r="DL829" s="53"/>
      <c r="DM829" s="53"/>
      <c r="DN829" s="53"/>
      <c r="DO829" s="53"/>
      <c r="DP829" s="53"/>
      <c r="DQ829" s="53"/>
      <c r="DR829" s="53"/>
      <c r="DS829" s="53"/>
      <c r="DT829" s="53"/>
      <c r="DU829" s="53"/>
      <c r="DV829" s="53"/>
      <c r="DW829" s="53"/>
      <c r="DX829" s="53"/>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3"/>
      <c r="FK829" s="53"/>
      <c r="FL829" s="53"/>
      <c r="FM829" s="53"/>
      <c r="FN829" s="53"/>
      <c r="FO829" s="53"/>
      <c r="FP829" s="53"/>
      <c r="FQ829" s="53"/>
      <c r="FR829" s="53"/>
      <c r="FS829" s="53"/>
      <c r="FT829" s="53"/>
      <c r="FU829" s="53"/>
      <c r="FV829" s="53"/>
      <c r="FW829" s="53"/>
      <c r="FX829" s="53"/>
      <c r="FY829" s="53"/>
      <c r="FZ829" s="53"/>
      <c r="GA829" s="53"/>
      <c r="GB829" s="53"/>
      <c r="GC829" s="53"/>
      <c r="GD829" s="53"/>
      <c r="GE829" s="53"/>
      <c r="GF829" s="53"/>
      <c r="GG829" s="53"/>
      <c r="GH829" s="53"/>
      <c r="GI829" s="53"/>
      <c r="GJ829" s="53"/>
      <c r="GK829" s="53"/>
      <c r="GL829" s="53"/>
      <c r="GM829" s="53"/>
      <c r="GN829" s="53"/>
      <c r="GO829" s="53"/>
      <c r="GP829" s="53"/>
      <c r="GQ829" s="53"/>
      <c r="GR829" s="53"/>
      <c r="GS829" s="53"/>
      <c r="GT829" s="53"/>
      <c r="GU829" s="53"/>
      <c r="GV829" s="53"/>
      <c r="GW829" s="53"/>
      <c r="GX829" s="53"/>
      <c r="GY829" s="53"/>
      <c r="GZ829" s="53"/>
      <c r="HA829" s="53"/>
      <c r="HB829" s="53"/>
      <c r="HC829" s="53"/>
      <c r="HD829" s="53"/>
      <c r="HE829" s="53"/>
      <c r="HF829" s="53"/>
      <c r="HG829" s="53"/>
      <c r="HH829" s="53"/>
      <c r="HI829" s="53"/>
      <c r="HJ829" s="53"/>
      <c r="HK829" s="53"/>
      <c r="HL829" s="53"/>
      <c r="HM829" s="53"/>
      <c r="HN829" s="53"/>
      <c r="HO829" s="53"/>
      <c r="HP829" s="53"/>
      <c r="HQ829" s="53"/>
      <c r="HR829" s="53"/>
      <c r="HS829" s="53"/>
      <c r="HT829" s="53"/>
      <c r="HU829" s="53"/>
      <c r="HV829" s="53"/>
      <c r="HW829" s="53"/>
      <c r="HX829" s="53"/>
      <c r="HY829" s="53"/>
      <c r="HZ829" s="53"/>
      <c r="IA829" s="53"/>
      <c r="IB829" s="53"/>
      <c r="IC829" s="53"/>
      <c r="ID829" s="53"/>
      <c r="IE829" s="53"/>
      <c r="IF829" s="53"/>
      <c r="IG829" s="53"/>
      <c r="IH829" s="53"/>
      <c r="II829" s="53"/>
      <c r="IJ829" s="53"/>
      <c r="IK829" s="53"/>
      <c r="IL829" s="53"/>
      <c r="IM829" s="53"/>
      <c r="IN829" s="53"/>
      <c r="IO829" s="53"/>
      <c r="IP829" s="53"/>
      <c r="IQ829" s="53"/>
      <c r="IR829" s="53"/>
      <c r="IS829" s="53"/>
      <c r="IT829" s="53"/>
      <c r="IU829" s="53"/>
      <c r="IV829" s="53"/>
      <c r="IW829" s="53"/>
      <c r="IX829" s="53"/>
      <c r="IY829" s="53"/>
      <c r="IZ829" s="53"/>
      <c r="JA829" s="53"/>
      <c r="JB829" s="53"/>
      <c r="JC829" s="53"/>
      <c r="JD829" s="53"/>
      <c r="JE829" s="53"/>
      <c r="JF829" s="53"/>
      <c r="JG829" s="53"/>
      <c r="JH829" s="53"/>
      <c r="JI829" s="53"/>
      <c r="JJ829" s="53"/>
      <c r="JK829" s="53"/>
      <c r="JL829" s="53"/>
      <c r="JM829" s="53"/>
      <c r="JN829" s="53"/>
      <c r="JO829" s="53"/>
      <c r="JP829" s="53"/>
      <c r="JQ829" s="53"/>
      <c r="JR829" s="53"/>
      <c r="JS829" s="53"/>
      <c r="JT829" s="53"/>
      <c r="JU829" s="53"/>
      <c r="JV829" s="53"/>
      <c r="JW829" s="53"/>
      <c r="JX829" s="53"/>
      <c r="JY829" s="53"/>
      <c r="JZ829" s="53"/>
      <c r="KA829" s="53"/>
      <c r="KB829" s="53"/>
      <c r="KC829" s="53"/>
      <c r="KD829" s="53"/>
      <c r="KE829" s="53"/>
      <c r="KF829" s="53"/>
      <c r="KG829" s="53"/>
      <c r="KH829" s="53"/>
      <c r="KI829" s="53"/>
      <c r="KJ829" s="53"/>
      <c r="KK829" s="53"/>
      <c r="KL829" s="53"/>
      <c r="KM829" s="53"/>
      <c r="KN829" s="53"/>
      <c r="KO829" s="53"/>
      <c r="KP829" s="53"/>
      <c r="KQ829" s="53"/>
      <c r="KR829" s="53"/>
      <c r="KS829" s="53"/>
      <c r="KT829" s="53"/>
      <c r="KU829" s="53"/>
      <c r="KV829" s="53"/>
      <c r="KW829" s="53"/>
      <c r="KX829" s="53"/>
      <c r="KY829" s="53"/>
      <c r="KZ829" s="53"/>
      <c r="LA829" s="53"/>
      <c r="LB829" s="53"/>
      <c r="LC829" s="53"/>
      <c r="LD829" s="53"/>
      <c r="LE829" s="53"/>
      <c r="LF829" s="53"/>
      <c r="LG829" s="53"/>
      <c r="LH829" s="53"/>
      <c r="LI829" s="53"/>
      <c r="LJ829" s="53"/>
      <c r="LK829" s="53"/>
      <c r="LL829" s="53"/>
      <c r="LM829" s="53"/>
      <c r="LN829" s="53"/>
      <c r="LO829" s="53"/>
      <c r="LP829" s="53"/>
      <c r="LQ829" s="53"/>
      <c r="LR829" s="53"/>
      <c r="LS829" s="53"/>
      <c r="LT829" s="53"/>
      <c r="LU829" s="53"/>
      <c r="LV829" s="53"/>
      <c r="LW829" s="53"/>
      <c r="LX829" s="53"/>
      <c r="LY829" s="53"/>
      <c r="LZ829" s="53"/>
      <c r="MA829" s="53"/>
      <c r="MB829" s="53"/>
      <c r="MC829" s="53"/>
      <c r="MD829" s="53"/>
      <c r="ME829" s="53"/>
      <c r="MF829" s="53"/>
      <c r="MG829" s="53"/>
      <c r="MH829" s="53"/>
      <c r="MI829" s="53"/>
      <c r="MJ829" s="53"/>
      <c r="MK829" s="53"/>
      <c r="ML829" s="53"/>
      <c r="MM829" s="53"/>
      <c r="MN829" s="53"/>
      <c r="MO829" s="53"/>
      <c r="MP829" s="53"/>
      <c r="MQ829" s="53"/>
      <c r="MR829" s="53"/>
      <c r="MS829" s="53"/>
      <c r="MT829" s="53"/>
      <c r="MU829" s="53"/>
      <c r="MV829" s="53"/>
      <c r="MW829" s="53"/>
      <c r="MX829" s="53"/>
      <c r="MY829" s="53"/>
      <c r="MZ829" s="53"/>
      <c r="NA829" s="53"/>
      <c r="NB829" s="53"/>
      <c r="NC829" s="53"/>
      <c r="ND829" s="53"/>
      <c r="NE829" s="53"/>
      <c r="NF829" s="53"/>
      <c r="NG829" s="53"/>
      <c r="NH829" s="53"/>
      <c r="NI829" s="53"/>
      <c r="NJ829" s="53"/>
      <c r="NK829" s="53"/>
      <c r="NL829" s="53"/>
      <c r="NM829" s="53"/>
      <c r="NN829" s="53"/>
      <c r="NO829" s="53"/>
      <c r="NP829" s="53"/>
      <c r="NQ829" s="53"/>
      <c r="NR829" s="53"/>
      <c r="NS829" s="53"/>
      <c r="NT829" s="53"/>
      <c r="NU829" s="53"/>
      <c r="NV829" s="53"/>
      <c r="NW829" s="53"/>
      <c r="NX829" s="53"/>
      <c r="NY829" s="53"/>
      <c r="NZ829" s="53"/>
      <c r="OA829" s="53"/>
      <c r="OB829" s="53"/>
      <c r="OC829" s="53"/>
      <c r="OD829" s="53"/>
      <c r="OE829" s="53"/>
      <c r="OF829" s="53"/>
      <c r="OG829" s="53"/>
      <c r="OH829" s="53"/>
      <c r="OI829" s="53"/>
      <c r="OJ829" s="53"/>
      <c r="OK829" s="53"/>
      <c r="OL829" s="53"/>
      <c r="OM829" s="53"/>
      <c r="ON829" s="53"/>
      <c r="OO829" s="53"/>
      <c r="OP829" s="53"/>
      <c r="OQ829" s="53"/>
      <c r="OR829" s="53"/>
      <c r="OS829" s="53"/>
      <c r="OT829" s="53"/>
      <c r="OU829" s="53"/>
      <c r="OV829" s="53"/>
      <c r="OW829" s="53"/>
      <c r="OX829" s="53"/>
      <c r="OY829" s="53"/>
      <c r="OZ829" s="53"/>
      <c r="PA829" s="53"/>
      <c r="PB829" s="53"/>
      <c r="PC829" s="53"/>
      <c r="PD829" s="53"/>
      <c r="PE829" s="53"/>
      <c r="PF829" s="53"/>
      <c r="PG829" s="53"/>
      <c r="PH829" s="53"/>
      <c r="PI829" s="53"/>
      <c r="PJ829" s="53"/>
      <c r="PK829" s="53"/>
      <c r="PL829" s="53"/>
      <c r="PM829" s="53"/>
      <c r="PN829" s="53"/>
      <c r="PO829" s="53"/>
      <c r="PP829" s="53"/>
      <c r="PQ829" s="53"/>
      <c r="PR829" s="53"/>
      <c r="PS829" s="53"/>
      <c r="PT829" s="53"/>
      <c r="PU829" s="53"/>
      <c r="PV829" s="53"/>
      <c r="PW829" s="53"/>
      <c r="PX829" s="53"/>
      <c r="PY829" s="53"/>
      <c r="PZ829" s="53"/>
      <c r="QA829" s="53"/>
      <c r="QB829" s="53"/>
      <c r="QC829" s="53"/>
      <c r="QD829" s="53"/>
      <c r="QE829" s="53"/>
      <c r="QF829" s="53"/>
      <c r="QG829" s="53"/>
      <c r="QH829" s="53"/>
      <c r="QI829" s="53"/>
      <c r="QJ829" s="53"/>
      <c r="QK829" s="53"/>
      <c r="QL829" s="53"/>
      <c r="QM829" s="53"/>
      <c r="QN829" s="53"/>
      <c r="QO829" s="53"/>
      <c r="QP829" s="53"/>
      <c r="QQ829" s="53"/>
      <c r="QR829" s="53"/>
      <c r="QS829" s="53"/>
      <c r="QT829" s="53"/>
      <c r="QU829" s="53"/>
      <c r="QV829" s="53"/>
      <c r="QW829" s="53"/>
      <c r="QX829" s="53"/>
      <c r="QY829" s="53"/>
      <c r="QZ829" s="53"/>
      <c r="RA829" s="53"/>
      <c r="RB829" s="53"/>
      <c r="RC829" s="53"/>
      <c r="RD829" s="53"/>
      <c r="RE829" s="53"/>
      <c r="RF829" s="53"/>
      <c r="RG829" s="53"/>
      <c r="RH829" s="53"/>
      <c r="RI829" s="53"/>
      <c r="RJ829" s="53"/>
      <c r="RK829" s="53"/>
      <c r="RL829" s="53"/>
      <c r="RM829" s="53"/>
      <c r="RN829" s="53"/>
      <c r="RO829" s="53"/>
      <c r="RP829" s="53"/>
      <c r="RQ829" s="53"/>
      <c r="RR829" s="53"/>
      <c r="RS829" s="53"/>
      <c r="RT829" s="53"/>
      <c r="RU829" s="53"/>
      <c r="RV829" s="53"/>
      <c r="RW829" s="53"/>
      <c r="RX829" s="53"/>
      <c r="RY829" s="53"/>
      <c r="RZ829" s="53"/>
      <c r="SA829" s="53"/>
      <c r="SB829" s="53"/>
      <c r="SC829" s="53"/>
      <c r="SD829" s="53"/>
      <c r="SE829" s="53"/>
      <c r="SF829" s="53"/>
      <c r="SG829" s="53"/>
      <c r="SH829" s="53"/>
      <c r="SI829" s="53"/>
      <c r="SJ829" s="53"/>
      <c r="SK829" s="53"/>
      <c r="SL829" s="53"/>
      <c r="SM829" s="53"/>
      <c r="SN829" s="53"/>
      <c r="SO829" s="53"/>
      <c r="SP829" s="53"/>
      <c r="SQ829" s="53"/>
      <c r="SR829" s="53"/>
      <c r="SS829" s="53"/>
      <c r="ST829" s="53"/>
      <c r="SU829" s="53"/>
      <c r="SV829" s="53"/>
      <c r="SW829" s="53"/>
      <c r="SX829" s="53"/>
      <c r="SY829" s="53"/>
      <c r="SZ829" s="53"/>
      <c r="TA829" s="53"/>
      <c r="TB829" s="53"/>
      <c r="TC829" s="53"/>
      <c r="TD829" s="53"/>
      <c r="TE829" s="53"/>
      <c r="TF829" s="53"/>
      <c r="TG829" s="53"/>
      <c r="TH829" s="53"/>
      <c r="TI829" s="53"/>
      <c r="TJ829" s="53"/>
      <c r="TK829" s="53"/>
      <c r="TL829" s="53"/>
      <c r="TM829" s="53"/>
      <c r="TN829" s="53"/>
      <c r="TO829" s="53"/>
      <c r="TP829" s="53"/>
      <c r="TQ829" s="53"/>
      <c r="TR829" s="53"/>
      <c r="TS829" s="53"/>
      <c r="TT829" s="53"/>
      <c r="TU829" s="53"/>
      <c r="TV829" s="53"/>
      <c r="TW829" s="53"/>
      <c r="TX829" s="53"/>
      <c r="TY829" s="53"/>
      <c r="TZ829" s="53"/>
      <c r="UA829" s="53"/>
      <c r="UB829" s="53"/>
      <c r="UC829" s="53"/>
      <c r="UD829" s="53"/>
      <c r="UE829" s="53"/>
      <c r="UF829" s="53"/>
      <c r="UG829" s="53"/>
    </row>
    <row r="830" spans="12:553" s="19" customFormat="1" ht="15.75" customHeight="1" x14ac:dyDescent="0.2">
      <c r="L830" s="66"/>
      <c r="M830" s="66"/>
      <c r="N830" s="52"/>
      <c r="O830" s="53"/>
      <c r="P830" s="53"/>
      <c r="Q830" s="53"/>
      <c r="R830" s="53"/>
      <c r="S830" s="53"/>
      <c r="T830" s="53"/>
      <c r="U830" s="53"/>
      <c r="V830" s="53"/>
      <c r="W830" s="53"/>
      <c r="X830" s="53"/>
      <c r="Y830" s="53"/>
      <c r="Z830" s="53"/>
      <c r="AA830" s="53"/>
      <c r="AB830" s="53"/>
      <c r="AC830" s="53"/>
      <c r="AD830" s="53"/>
      <c r="AE830" s="53"/>
      <c r="AF830" s="53"/>
      <c r="AG830" s="53"/>
      <c r="AH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c r="BM830" s="53"/>
      <c r="BN830" s="53"/>
      <c r="BO830" s="53"/>
      <c r="BP830" s="53"/>
      <c r="BQ830" s="53"/>
      <c r="BR830" s="53"/>
      <c r="BS830" s="53"/>
      <c r="BT830" s="53"/>
      <c r="BU830" s="53"/>
      <c r="BV830" s="53"/>
      <c r="BW830" s="53"/>
      <c r="BX830" s="53"/>
      <c r="BY830" s="53"/>
      <c r="BZ830" s="53"/>
      <c r="CA830" s="53"/>
      <c r="CB830" s="53"/>
      <c r="CC830" s="53"/>
      <c r="CD830" s="53"/>
      <c r="CE830" s="53"/>
      <c r="CF830" s="53"/>
      <c r="CG830" s="53"/>
      <c r="CH830" s="53"/>
      <c r="CI830" s="53"/>
      <c r="CJ830" s="53"/>
      <c r="CK830" s="53"/>
      <c r="CL830" s="53"/>
      <c r="CM830" s="53"/>
      <c r="CN830" s="53"/>
      <c r="CO830" s="53"/>
      <c r="CP830" s="53"/>
      <c r="CQ830" s="53"/>
      <c r="CR830" s="53"/>
      <c r="CS830" s="53"/>
      <c r="CT830" s="53"/>
      <c r="CU830" s="53"/>
      <c r="CV830" s="53"/>
      <c r="CW830" s="53"/>
      <c r="CX830" s="53"/>
      <c r="CY830" s="53"/>
      <c r="CZ830" s="53"/>
      <c r="DA830" s="53"/>
      <c r="DB830" s="53"/>
      <c r="DC830" s="53"/>
      <c r="DD830" s="53"/>
      <c r="DE830" s="53"/>
      <c r="DF830" s="53"/>
      <c r="DG830" s="53"/>
      <c r="DH830" s="53"/>
      <c r="DI830" s="53"/>
      <c r="DJ830" s="53"/>
      <c r="DK830" s="53"/>
      <c r="DL830" s="53"/>
      <c r="DM830" s="53"/>
      <c r="DN830" s="53"/>
      <c r="DO830" s="53"/>
      <c r="DP830" s="53"/>
      <c r="DQ830" s="53"/>
      <c r="DR830" s="53"/>
      <c r="DS830" s="53"/>
      <c r="DT830" s="53"/>
      <c r="DU830" s="53"/>
      <c r="DV830" s="53"/>
      <c r="DW830" s="53"/>
      <c r="DX830" s="53"/>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3"/>
      <c r="FK830" s="53"/>
      <c r="FL830" s="53"/>
      <c r="FM830" s="53"/>
      <c r="FN830" s="53"/>
      <c r="FO830" s="53"/>
      <c r="FP830" s="53"/>
      <c r="FQ830" s="53"/>
      <c r="FR830" s="53"/>
      <c r="FS830" s="53"/>
      <c r="FT830" s="53"/>
      <c r="FU830" s="53"/>
      <c r="FV830" s="53"/>
      <c r="FW830" s="53"/>
      <c r="FX830" s="53"/>
      <c r="FY830" s="53"/>
      <c r="FZ830" s="53"/>
      <c r="GA830" s="53"/>
      <c r="GB830" s="53"/>
      <c r="GC830" s="53"/>
      <c r="GD830" s="53"/>
      <c r="GE830" s="53"/>
      <c r="GF830" s="53"/>
      <c r="GG830" s="53"/>
      <c r="GH830" s="53"/>
      <c r="GI830" s="53"/>
      <c r="GJ830" s="53"/>
      <c r="GK830" s="53"/>
      <c r="GL830" s="53"/>
      <c r="GM830" s="53"/>
      <c r="GN830" s="53"/>
      <c r="GO830" s="53"/>
      <c r="GP830" s="53"/>
      <c r="GQ830" s="53"/>
      <c r="GR830" s="53"/>
      <c r="GS830" s="53"/>
      <c r="GT830" s="53"/>
      <c r="GU830" s="53"/>
      <c r="GV830" s="53"/>
      <c r="GW830" s="53"/>
      <c r="GX830" s="53"/>
      <c r="GY830" s="53"/>
      <c r="GZ830" s="53"/>
      <c r="HA830" s="53"/>
      <c r="HB830" s="53"/>
      <c r="HC830" s="53"/>
      <c r="HD830" s="53"/>
      <c r="HE830" s="53"/>
      <c r="HF830" s="53"/>
      <c r="HG830" s="53"/>
      <c r="HH830" s="53"/>
      <c r="HI830" s="53"/>
      <c r="HJ830" s="53"/>
      <c r="HK830" s="53"/>
      <c r="HL830" s="53"/>
      <c r="HM830" s="53"/>
      <c r="HN830" s="53"/>
      <c r="HO830" s="53"/>
      <c r="HP830" s="53"/>
      <c r="HQ830" s="53"/>
      <c r="HR830" s="53"/>
      <c r="HS830" s="53"/>
      <c r="HT830" s="53"/>
      <c r="HU830" s="53"/>
      <c r="HV830" s="53"/>
      <c r="HW830" s="53"/>
      <c r="HX830" s="53"/>
      <c r="HY830" s="53"/>
      <c r="HZ830" s="53"/>
      <c r="IA830" s="53"/>
      <c r="IB830" s="53"/>
      <c r="IC830" s="53"/>
      <c r="ID830" s="53"/>
      <c r="IE830" s="53"/>
      <c r="IF830" s="53"/>
      <c r="IG830" s="53"/>
      <c r="IH830" s="53"/>
      <c r="II830" s="53"/>
      <c r="IJ830" s="53"/>
      <c r="IK830" s="53"/>
      <c r="IL830" s="53"/>
      <c r="IM830" s="53"/>
      <c r="IN830" s="53"/>
      <c r="IO830" s="53"/>
      <c r="IP830" s="53"/>
      <c r="IQ830" s="53"/>
      <c r="IR830" s="53"/>
      <c r="IS830" s="53"/>
      <c r="IT830" s="53"/>
      <c r="IU830" s="53"/>
      <c r="IV830" s="53"/>
      <c r="IW830" s="53"/>
      <c r="IX830" s="53"/>
      <c r="IY830" s="53"/>
      <c r="IZ830" s="53"/>
      <c r="JA830" s="53"/>
      <c r="JB830" s="53"/>
      <c r="JC830" s="53"/>
      <c r="JD830" s="53"/>
      <c r="JE830" s="53"/>
      <c r="JF830" s="53"/>
      <c r="JG830" s="53"/>
      <c r="JH830" s="53"/>
      <c r="JI830" s="53"/>
      <c r="JJ830" s="53"/>
      <c r="JK830" s="53"/>
      <c r="JL830" s="53"/>
      <c r="JM830" s="53"/>
      <c r="JN830" s="53"/>
      <c r="JO830" s="53"/>
      <c r="JP830" s="53"/>
      <c r="JQ830" s="53"/>
      <c r="JR830" s="53"/>
      <c r="JS830" s="53"/>
      <c r="JT830" s="53"/>
      <c r="JU830" s="53"/>
      <c r="JV830" s="53"/>
      <c r="JW830" s="53"/>
      <c r="JX830" s="53"/>
      <c r="JY830" s="53"/>
      <c r="JZ830" s="53"/>
      <c r="KA830" s="53"/>
      <c r="KB830" s="53"/>
      <c r="KC830" s="53"/>
      <c r="KD830" s="53"/>
      <c r="KE830" s="53"/>
      <c r="KF830" s="53"/>
      <c r="KG830" s="53"/>
      <c r="KH830" s="53"/>
      <c r="KI830" s="53"/>
      <c r="KJ830" s="53"/>
      <c r="KK830" s="53"/>
      <c r="KL830" s="53"/>
      <c r="KM830" s="53"/>
      <c r="KN830" s="53"/>
      <c r="KO830" s="53"/>
      <c r="KP830" s="53"/>
      <c r="KQ830" s="53"/>
      <c r="KR830" s="53"/>
      <c r="KS830" s="53"/>
      <c r="KT830" s="53"/>
      <c r="KU830" s="53"/>
      <c r="KV830" s="53"/>
      <c r="KW830" s="53"/>
      <c r="KX830" s="53"/>
      <c r="KY830" s="53"/>
      <c r="KZ830" s="53"/>
      <c r="LA830" s="53"/>
      <c r="LB830" s="53"/>
      <c r="LC830" s="53"/>
      <c r="LD830" s="53"/>
      <c r="LE830" s="53"/>
      <c r="LF830" s="53"/>
      <c r="LG830" s="53"/>
      <c r="LH830" s="53"/>
      <c r="LI830" s="53"/>
      <c r="LJ830" s="53"/>
      <c r="LK830" s="53"/>
      <c r="LL830" s="53"/>
      <c r="LM830" s="53"/>
      <c r="LN830" s="53"/>
      <c r="LO830" s="53"/>
      <c r="LP830" s="53"/>
      <c r="LQ830" s="53"/>
      <c r="LR830" s="53"/>
      <c r="LS830" s="53"/>
      <c r="LT830" s="53"/>
      <c r="LU830" s="53"/>
      <c r="LV830" s="53"/>
      <c r="LW830" s="53"/>
      <c r="LX830" s="53"/>
      <c r="LY830" s="53"/>
      <c r="LZ830" s="53"/>
      <c r="MA830" s="53"/>
      <c r="MB830" s="53"/>
      <c r="MC830" s="53"/>
      <c r="MD830" s="53"/>
      <c r="ME830" s="53"/>
      <c r="MF830" s="53"/>
      <c r="MG830" s="53"/>
      <c r="MH830" s="53"/>
      <c r="MI830" s="53"/>
      <c r="MJ830" s="53"/>
      <c r="MK830" s="53"/>
      <c r="ML830" s="53"/>
      <c r="MM830" s="53"/>
      <c r="MN830" s="53"/>
      <c r="MO830" s="53"/>
      <c r="MP830" s="53"/>
      <c r="MQ830" s="53"/>
      <c r="MR830" s="53"/>
      <c r="MS830" s="53"/>
      <c r="MT830" s="53"/>
      <c r="MU830" s="53"/>
      <c r="MV830" s="53"/>
      <c r="MW830" s="53"/>
      <c r="MX830" s="53"/>
      <c r="MY830" s="53"/>
      <c r="MZ830" s="53"/>
      <c r="NA830" s="53"/>
      <c r="NB830" s="53"/>
      <c r="NC830" s="53"/>
      <c r="ND830" s="53"/>
      <c r="NE830" s="53"/>
      <c r="NF830" s="53"/>
      <c r="NG830" s="53"/>
      <c r="NH830" s="53"/>
      <c r="NI830" s="53"/>
      <c r="NJ830" s="53"/>
      <c r="NK830" s="53"/>
      <c r="NL830" s="53"/>
      <c r="NM830" s="53"/>
      <c r="NN830" s="53"/>
      <c r="NO830" s="53"/>
      <c r="NP830" s="53"/>
      <c r="NQ830" s="53"/>
      <c r="NR830" s="53"/>
      <c r="NS830" s="53"/>
      <c r="NT830" s="53"/>
      <c r="NU830" s="53"/>
      <c r="NV830" s="53"/>
      <c r="NW830" s="53"/>
      <c r="NX830" s="53"/>
      <c r="NY830" s="53"/>
      <c r="NZ830" s="53"/>
      <c r="OA830" s="53"/>
      <c r="OB830" s="53"/>
      <c r="OC830" s="53"/>
      <c r="OD830" s="53"/>
      <c r="OE830" s="53"/>
      <c r="OF830" s="53"/>
      <c r="OG830" s="53"/>
      <c r="OH830" s="53"/>
      <c r="OI830" s="53"/>
      <c r="OJ830" s="53"/>
      <c r="OK830" s="53"/>
      <c r="OL830" s="53"/>
      <c r="OM830" s="53"/>
      <c r="ON830" s="53"/>
      <c r="OO830" s="53"/>
      <c r="OP830" s="53"/>
      <c r="OQ830" s="53"/>
      <c r="OR830" s="53"/>
      <c r="OS830" s="53"/>
      <c r="OT830" s="53"/>
      <c r="OU830" s="53"/>
      <c r="OV830" s="53"/>
      <c r="OW830" s="53"/>
      <c r="OX830" s="53"/>
      <c r="OY830" s="53"/>
      <c r="OZ830" s="53"/>
      <c r="PA830" s="53"/>
      <c r="PB830" s="53"/>
      <c r="PC830" s="53"/>
      <c r="PD830" s="53"/>
      <c r="PE830" s="53"/>
      <c r="PF830" s="53"/>
      <c r="PG830" s="53"/>
      <c r="PH830" s="53"/>
      <c r="PI830" s="53"/>
      <c r="PJ830" s="53"/>
      <c r="PK830" s="53"/>
      <c r="PL830" s="53"/>
      <c r="PM830" s="53"/>
      <c r="PN830" s="53"/>
      <c r="PO830" s="53"/>
      <c r="PP830" s="53"/>
      <c r="PQ830" s="53"/>
      <c r="PR830" s="53"/>
      <c r="PS830" s="53"/>
      <c r="PT830" s="53"/>
      <c r="PU830" s="53"/>
      <c r="PV830" s="53"/>
      <c r="PW830" s="53"/>
      <c r="PX830" s="53"/>
      <c r="PY830" s="53"/>
      <c r="PZ830" s="53"/>
      <c r="QA830" s="53"/>
      <c r="QB830" s="53"/>
      <c r="QC830" s="53"/>
      <c r="QD830" s="53"/>
      <c r="QE830" s="53"/>
      <c r="QF830" s="53"/>
      <c r="QG830" s="53"/>
      <c r="QH830" s="53"/>
      <c r="QI830" s="53"/>
      <c r="QJ830" s="53"/>
      <c r="QK830" s="53"/>
      <c r="QL830" s="53"/>
      <c r="QM830" s="53"/>
      <c r="QN830" s="53"/>
      <c r="QO830" s="53"/>
      <c r="QP830" s="53"/>
      <c r="QQ830" s="53"/>
      <c r="QR830" s="53"/>
      <c r="QS830" s="53"/>
      <c r="QT830" s="53"/>
      <c r="QU830" s="53"/>
      <c r="QV830" s="53"/>
      <c r="QW830" s="53"/>
      <c r="QX830" s="53"/>
      <c r="QY830" s="53"/>
      <c r="QZ830" s="53"/>
      <c r="RA830" s="53"/>
      <c r="RB830" s="53"/>
      <c r="RC830" s="53"/>
      <c r="RD830" s="53"/>
      <c r="RE830" s="53"/>
      <c r="RF830" s="53"/>
      <c r="RG830" s="53"/>
      <c r="RH830" s="53"/>
      <c r="RI830" s="53"/>
      <c r="RJ830" s="53"/>
      <c r="RK830" s="53"/>
      <c r="RL830" s="53"/>
      <c r="RM830" s="53"/>
      <c r="RN830" s="53"/>
      <c r="RO830" s="53"/>
      <c r="RP830" s="53"/>
      <c r="RQ830" s="53"/>
      <c r="RR830" s="53"/>
      <c r="RS830" s="53"/>
      <c r="RT830" s="53"/>
      <c r="RU830" s="53"/>
      <c r="RV830" s="53"/>
      <c r="RW830" s="53"/>
      <c r="RX830" s="53"/>
      <c r="RY830" s="53"/>
      <c r="RZ830" s="53"/>
      <c r="SA830" s="53"/>
      <c r="SB830" s="53"/>
      <c r="SC830" s="53"/>
      <c r="SD830" s="53"/>
      <c r="SE830" s="53"/>
      <c r="SF830" s="53"/>
      <c r="SG830" s="53"/>
      <c r="SH830" s="53"/>
      <c r="SI830" s="53"/>
      <c r="SJ830" s="53"/>
      <c r="SK830" s="53"/>
      <c r="SL830" s="53"/>
      <c r="SM830" s="53"/>
      <c r="SN830" s="53"/>
      <c r="SO830" s="53"/>
      <c r="SP830" s="53"/>
      <c r="SQ830" s="53"/>
      <c r="SR830" s="53"/>
      <c r="SS830" s="53"/>
      <c r="ST830" s="53"/>
      <c r="SU830" s="53"/>
      <c r="SV830" s="53"/>
      <c r="SW830" s="53"/>
      <c r="SX830" s="53"/>
      <c r="SY830" s="53"/>
      <c r="SZ830" s="53"/>
      <c r="TA830" s="53"/>
      <c r="TB830" s="53"/>
      <c r="TC830" s="53"/>
      <c r="TD830" s="53"/>
      <c r="TE830" s="53"/>
      <c r="TF830" s="53"/>
      <c r="TG830" s="53"/>
      <c r="TH830" s="53"/>
      <c r="TI830" s="53"/>
      <c r="TJ830" s="53"/>
      <c r="TK830" s="53"/>
      <c r="TL830" s="53"/>
      <c r="TM830" s="53"/>
      <c r="TN830" s="53"/>
      <c r="TO830" s="53"/>
      <c r="TP830" s="53"/>
      <c r="TQ830" s="53"/>
      <c r="TR830" s="53"/>
      <c r="TS830" s="53"/>
      <c r="TT830" s="53"/>
      <c r="TU830" s="53"/>
      <c r="TV830" s="53"/>
      <c r="TW830" s="53"/>
      <c r="TX830" s="53"/>
      <c r="TY830" s="53"/>
      <c r="TZ830" s="53"/>
      <c r="UA830" s="53"/>
      <c r="UB830" s="53"/>
      <c r="UC830" s="53"/>
      <c r="UD830" s="53"/>
      <c r="UE830" s="53"/>
      <c r="UF830" s="53"/>
      <c r="UG830" s="53"/>
    </row>
    <row r="831" spans="12:553" s="19" customFormat="1" ht="15.75" customHeight="1" x14ac:dyDescent="0.2">
      <c r="L831" s="66"/>
      <c r="M831" s="66"/>
      <c r="N831" s="52"/>
      <c r="O831" s="53"/>
      <c r="P831" s="53"/>
      <c r="Q831" s="53"/>
      <c r="R831" s="53"/>
      <c r="S831" s="53"/>
      <c r="T831" s="53"/>
      <c r="U831" s="53"/>
      <c r="V831" s="53"/>
      <c r="W831" s="53"/>
      <c r="X831" s="53"/>
      <c r="Y831" s="53"/>
      <c r="Z831" s="53"/>
      <c r="AA831" s="53"/>
      <c r="AB831" s="53"/>
      <c r="AC831" s="53"/>
      <c r="AD831" s="53"/>
      <c r="AE831" s="53"/>
      <c r="AF831" s="53"/>
      <c r="AG831" s="53"/>
      <c r="AH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c r="BM831" s="53"/>
      <c r="BN831" s="53"/>
      <c r="BO831" s="53"/>
      <c r="BP831" s="53"/>
      <c r="BQ831" s="53"/>
      <c r="BR831" s="53"/>
      <c r="BS831" s="53"/>
      <c r="BT831" s="53"/>
      <c r="BU831" s="53"/>
      <c r="BV831" s="53"/>
      <c r="BW831" s="53"/>
      <c r="BX831" s="53"/>
      <c r="BY831" s="53"/>
      <c r="BZ831" s="53"/>
      <c r="CA831" s="53"/>
      <c r="CB831" s="53"/>
      <c r="CC831" s="53"/>
      <c r="CD831" s="53"/>
      <c r="CE831" s="53"/>
      <c r="CF831" s="53"/>
      <c r="CG831" s="53"/>
      <c r="CH831" s="53"/>
      <c r="CI831" s="53"/>
      <c r="CJ831" s="53"/>
      <c r="CK831" s="53"/>
      <c r="CL831" s="53"/>
      <c r="CM831" s="53"/>
      <c r="CN831" s="53"/>
      <c r="CO831" s="53"/>
      <c r="CP831" s="53"/>
      <c r="CQ831" s="53"/>
      <c r="CR831" s="53"/>
      <c r="CS831" s="53"/>
      <c r="CT831" s="53"/>
      <c r="CU831" s="53"/>
      <c r="CV831" s="53"/>
      <c r="CW831" s="53"/>
      <c r="CX831" s="53"/>
      <c r="CY831" s="53"/>
      <c r="CZ831" s="53"/>
      <c r="DA831" s="53"/>
      <c r="DB831" s="53"/>
      <c r="DC831" s="53"/>
      <c r="DD831" s="53"/>
      <c r="DE831" s="53"/>
      <c r="DF831" s="53"/>
      <c r="DG831" s="53"/>
      <c r="DH831" s="53"/>
      <c r="DI831" s="53"/>
      <c r="DJ831" s="53"/>
      <c r="DK831" s="53"/>
      <c r="DL831" s="53"/>
      <c r="DM831" s="53"/>
      <c r="DN831" s="53"/>
      <c r="DO831" s="53"/>
      <c r="DP831" s="53"/>
      <c r="DQ831" s="53"/>
      <c r="DR831" s="53"/>
      <c r="DS831" s="53"/>
      <c r="DT831" s="53"/>
      <c r="DU831" s="53"/>
      <c r="DV831" s="53"/>
      <c r="DW831" s="53"/>
      <c r="DX831" s="53"/>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3"/>
      <c r="FK831" s="53"/>
      <c r="FL831" s="53"/>
      <c r="FM831" s="53"/>
      <c r="FN831" s="53"/>
      <c r="FO831" s="53"/>
      <c r="FP831" s="53"/>
      <c r="FQ831" s="53"/>
      <c r="FR831" s="53"/>
      <c r="FS831" s="53"/>
      <c r="FT831" s="53"/>
      <c r="FU831" s="53"/>
      <c r="FV831" s="53"/>
      <c r="FW831" s="53"/>
      <c r="FX831" s="53"/>
      <c r="FY831" s="53"/>
      <c r="FZ831" s="53"/>
      <c r="GA831" s="53"/>
      <c r="GB831" s="53"/>
      <c r="GC831" s="53"/>
      <c r="GD831" s="53"/>
      <c r="GE831" s="53"/>
      <c r="GF831" s="53"/>
      <c r="GG831" s="53"/>
      <c r="GH831" s="53"/>
      <c r="GI831" s="53"/>
      <c r="GJ831" s="53"/>
      <c r="GK831" s="53"/>
      <c r="GL831" s="53"/>
      <c r="GM831" s="53"/>
      <c r="GN831" s="53"/>
      <c r="GO831" s="53"/>
      <c r="GP831" s="53"/>
      <c r="GQ831" s="53"/>
      <c r="GR831" s="53"/>
      <c r="GS831" s="53"/>
      <c r="GT831" s="53"/>
      <c r="GU831" s="53"/>
      <c r="GV831" s="53"/>
      <c r="GW831" s="53"/>
      <c r="GX831" s="53"/>
      <c r="GY831" s="53"/>
      <c r="GZ831" s="53"/>
      <c r="HA831" s="53"/>
      <c r="HB831" s="53"/>
      <c r="HC831" s="53"/>
      <c r="HD831" s="53"/>
      <c r="HE831" s="53"/>
      <c r="HF831" s="53"/>
      <c r="HG831" s="53"/>
      <c r="HH831" s="53"/>
      <c r="HI831" s="53"/>
      <c r="HJ831" s="53"/>
      <c r="HK831" s="53"/>
      <c r="HL831" s="53"/>
      <c r="HM831" s="53"/>
      <c r="HN831" s="53"/>
      <c r="HO831" s="53"/>
      <c r="HP831" s="53"/>
      <c r="HQ831" s="53"/>
      <c r="HR831" s="53"/>
      <c r="HS831" s="53"/>
      <c r="HT831" s="53"/>
      <c r="HU831" s="53"/>
      <c r="HV831" s="53"/>
      <c r="HW831" s="53"/>
      <c r="HX831" s="53"/>
      <c r="HY831" s="53"/>
      <c r="HZ831" s="53"/>
      <c r="IA831" s="53"/>
      <c r="IB831" s="53"/>
      <c r="IC831" s="53"/>
      <c r="ID831" s="53"/>
      <c r="IE831" s="53"/>
      <c r="IF831" s="53"/>
      <c r="IG831" s="53"/>
      <c r="IH831" s="53"/>
      <c r="II831" s="53"/>
      <c r="IJ831" s="53"/>
      <c r="IK831" s="53"/>
      <c r="IL831" s="53"/>
      <c r="IM831" s="53"/>
      <c r="IN831" s="53"/>
      <c r="IO831" s="53"/>
      <c r="IP831" s="53"/>
      <c r="IQ831" s="53"/>
      <c r="IR831" s="53"/>
      <c r="IS831" s="53"/>
      <c r="IT831" s="53"/>
      <c r="IU831" s="53"/>
      <c r="IV831" s="53"/>
      <c r="IW831" s="53"/>
      <c r="IX831" s="53"/>
      <c r="IY831" s="53"/>
      <c r="IZ831" s="53"/>
      <c r="JA831" s="53"/>
      <c r="JB831" s="53"/>
      <c r="JC831" s="53"/>
      <c r="JD831" s="53"/>
      <c r="JE831" s="53"/>
      <c r="JF831" s="53"/>
      <c r="JG831" s="53"/>
      <c r="JH831" s="53"/>
      <c r="JI831" s="53"/>
      <c r="JJ831" s="53"/>
      <c r="JK831" s="53"/>
      <c r="JL831" s="53"/>
      <c r="JM831" s="53"/>
      <c r="JN831" s="53"/>
      <c r="JO831" s="53"/>
      <c r="JP831" s="53"/>
      <c r="JQ831" s="53"/>
      <c r="JR831" s="53"/>
      <c r="JS831" s="53"/>
      <c r="JT831" s="53"/>
      <c r="JU831" s="53"/>
      <c r="JV831" s="53"/>
      <c r="JW831" s="53"/>
      <c r="JX831" s="53"/>
      <c r="JY831" s="53"/>
      <c r="JZ831" s="53"/>
      <c r="KA831" s="53"/>
      <c r="KB831" s="53"/>
      <c r="KC831" s="53"/>
      <c r="KD831" s="53"/>
      <c r="KE831" s="53"/>
      <c r="KF831" s="53"/>
      <c r="KG831" s="53"/>
      <c r="KH831" s="53"/>
      <c r="KI831" s="53"/>
      <c r="KJ831" s="53"/>
      <c r="KK831" s="53"/>
      <c r="KL831" s="53"/>
      <c r="KM831" s="53"/>
      <c r="KN831" s="53"/>
      <c r="KO831" s="53"/>
      <c r="KP831" s="53"/>
      <c r="KQ831" s="53"/>
      <c r="KR831" s="53"/>
      <c r="KS831" s="53"/>
      <c r="KT831" s="53"/>
      <c r="KU831" s="53"/>
      <c r="KV831" s="53"/>
      <c r="KW831" s="53"/>
      <c r="KX831" s="53"/>
      <c r="KY831" s="53"/>
      <c r="KZ831" s="53"/>
      <c r="LA831" s="53"/>
      <c r="LB831" s="53"/>
      <c r="LC831" s="53"/>
      <c r="LD831" s="53"/>
      <c r="LE831" s="53"/>
      <c r="LF831" s="53"/>
      <c r="LG831" s="53"/>
      <c r="LH831" s="53"/>
      <c r="LI831" s="53"/>
      <c r="LJ831" s="53"/>
      <c r="LK831" s="53"/>
      <c r="LL831" s="53"/>
      <c r="LM831" s="53"/>
      <c r="LN831" s="53"/>
      <c r="LO831" s="53"/>
      <c r="LP831" s="53"/>
      <c r="LQ831" s="53"/>
      <c r="LR831" s="53"/>
      <c r="LS831" s="53"/>
      <c r="LT831" s="53"/>
      <c r="LU831" s="53"/>
      <c r="LV831" s="53"/>
      <c r="LW831" s="53"/>
      <c r="LX831" s="53"/>
      <c r="LY831" s="53"/>
      <c r="LZ831" s="53"/>
      <c r="MA831" s="53"/>
      <c r="MB831" s="53"/>
      <c r="MC831" s="53"/>
      <c r="MD831" s="53"/>
      <c r="ME831" s="53"/>
      <c r="MF831" s="53"/>
      <c r="MG831" s="53"/>
      <c r="MH831" s="53"/>
      <c r="MI831" s="53"/>
      <c r="MJ831" s="53"/>
      <c r="MK831" s="53"/>
      <c r="ML831" s="53"/>
      <c r="MM831" s="53"/>
      <c r="MN831" s="53"/>
      <c r="MO831" s="53"/>
      <c r="MP831" s="53"/>
      <c r="MQ831" s="53"/>
      <c r="MR831" s="53"/>
      <c r="MS831" s="53"/>
      <c r="MT831" s="53"/>
      <c r="MU831" s="53"/>
      <c r="MV831" s="53"/>
      <c r="MW831" s="53"/>
      <c r="MX831" s="53"/>
      <c r="MY831" s="53"/>
      <c r="MZ831" s="53"/>
      <c r="NA831" s="53"/>
      <c r="NB831" s="53"/>
      <c r="NC831" s="53"/>
      <c r="ND831" s="53"/>
      <c r="NE831" s="53"/>
      <c r="NF831" s="53"/>
      <c r="NG831" s="53"/>
      <c r="NH831" s="53"/>
      <c r="NI831" s="53"/>
      <c r="NJ831" s="53"/>
      <c r="NK831" s="53"/>
      <c r="NL831" s="53"/>
      <c r="NM831" s="53"/>
      <c r="NN831" s="53"/>
      <c r="NO831" s="53"/>
      <c r="NP831" s="53"/>
      <c r="NQ831" s="53"/>
      <c r="NR831" s="53"/>
      <c r="NS831" s="53"/>
      <c r="NT831" s="53"/>
      <c r="NU831" s="53"/>
      <c r="NV831" s="53"/>
      <c r="NW831" s="53"/>
      <c r="NX831" s="53"/>
      <c r="NY831" s="53"/>
      <c r="NZ831" s="53"/>
      <c r="OA831" s="53"/>
      <c r="OB831" s="53"/>
      <c r="OC831" s="53"/>
      <c r="OD831" s="53"/>
      <c r="OE831" s="53"/>
      <c r="OF831" s="53"/>
      <c r="OG831" s="53"/>
      <c r="OH831" s="53"/>
      <c r="OI831" s="53"/>
      <c r="OJ831" s="53"/>
      <c r="OK831" s="53"/>
      <c r="OL831" s="53"/>
      <c r="OM831" s="53"/>
      <c r="ON831" s="53"/>
      <c r="OO831" s="53"/>
      <c r="OP831" s="53"/>
      <c r="OQ831" s="53"/>
      <c r="OR831" s="53"/>
      <c r="OS831" s="53"/>
      <c r="OT831" s="53"/>
      <c r="OU831" s="53"/>
      <c r="OV831" s="53"/>
      <c r="OW831" s="53"/>
      <c r="OX831" s="53"/>
      <c r="OY831" s="53"/>
      <c r="OZ831" s="53"/>
      <c r="PA831" s="53"/>
      <c r="PB831" s="53"/>
      <c r="PC831" s="53"/>
      <c r="PD831" s="53"/>
      <c r="PE831" s="53"/>
      <c r="PF831" s="53"/>
      <c r="PG831" s="53"/>
      <c r="PH831" s="53"/>
      <c r="PI831" s="53"/>
      <c r="PJ831" s="53"/>
      <c r="PK831" s="53"/>
      <c r="PL831" s="53"/>
      <c r="PM831" s="53"/>
      <c r="PN831" s="53"/>
      <c r="PO831" s="53"/>
      <c r="PP831" s="53"/>
      <c r="PQ831" s="53"/>
      <c r="PR831" s="53"/>
      <c r="PS831" s="53"/>
      <c r="PT831" s="53"/>
      <c r="PU831" s="53"/>
      <c r="PV831" s="53"/>
      <c r="PW831" s="53"/>
      <c r="PX831" s="53"/>
      <c r="PY831" s="53"/>
      <c r="PZ831" s="53"/>
      <c r="QA831" s="53"/>
      <c r="QB831" s="53"/>
      <c r="QC831" s="53"/>
      <c r="QD831" s="53"/>
      <c r="QE831" s="53"/>
      <c r="QF831" s="53"/>
      <c r="QG831" s="53"/>
      <c r="QH831" s="53"/>
      <c r="QI831" s="53"/>
      <c r="QJ831" s="53"/>
      <c r="QK831" s="53"/>
      <c r="QL831" s="53"/>
      <c r="QM831" s="53"/>
      <c r="QN831" s="53"/>
      <c r="QO831" s="53"/>
      <c r="QP831" s="53"/>
      <c r="QQ831" s="53"/>
      <c r="QR831" s="53"/>
      <c r="QS831" s="53"/>
      <c r="QT831" s="53"/>
      <c r="QU831" s="53"/>
      <c r="QV831" s="53"/>
      <c r="QW831" s="53"/>
      <c r="QX831" s="53"/>
      <c r="QY831" s="53"/>
      <c r="QZ831" s="53"/>
      <c r="RA831" s="53"/>
      <c r="RB831" s="53"/>
      <c r="RC831" s="53"/>
      <c r="RD831" s="53"/>
      <c r="RE831" s="53"/>
      <c r="RF831" s="53"/>
      <c r="RG831" s="53"/>
      <c r="RH831" s="53"/>
      <c r="RI831" s="53"/>
      <c r="RJ831" s="53"/>
      <c r="RK831" s="53"/>
      <c r="RL831" s="53"/>
      <c r="RM831" s="53"/>
      <c r="RN831" s="53"/>
      <c r="RO831" s="53"/>
      <c r="RP831" s="53"/>
      <c r="RQ831" s="53"/>
      <c r="RR831" s="53"/>
      <c r="RS831" s="53"/>
      <c r="RT831" s="53"/>
      <c r="RU831" s="53"/>
      <c r="RV831" s="53"/>
      <c r="RW831" s="53"/>
      <c r="RX831" s="53"/>
      <c r="RY831" s="53"/>
      <c r="RZ831" s="53"/>
      <c r="SA831" s="53"/>
      <c r="SB831" s="53"/>
      <c r="SC831" s="53"/>
      <c r="SD831" s="53"/>
      <c r="SE831" s="53"/>
      <c r="SF831" s="53"/>
      <c r="SG831" s="53"/>
      <c r="SH831" s="53"/>
      <c r="SI831" s="53"/>
      <c r="SJ831" s="53"/>
      <c r="SK831" s="53"/>
      <c r="SL831" s="53"/>
      <c r="SM831" s="53"/>
      <c r="SN831" s="53"/>
      <c r="SO831" s="53"/>
      <c r="SP831" s="53"/>
      <c r="SQ831" s="53"/>
      <c r="SR831" s="53"/>
      <c r="SS831" s="53"/>
      <c r="ST831" s="53"/>
      <c r="SU831" s="53"/>
      <c r="SV831" s="53"/>
      <c r="SW831" s="53"/>
      <c r="SX831" s="53"/>
      <c r="SY831" s="53"/>
      <c r="SZ831" s="53"/>
      <c r="TA831" s="53"/>
      <c r="TB831" s="53"/>
      <c r="TC831" s="53"/>
      <c r="TD831" s="53"/>
      <c r="TE831" s="53"/>
      <c r="TF831" s="53"/>
      <c r="TG831" s="53"/>
      <c r="TH831" s="53"/>
      <c r="TI831" s="53"/>
      <c r="TJ831" s="53"/>
      <c r="TK831" s="53"/>
      <c r="TL831" s="53"/>
      <c r="TM831" s="53"/>
      <c r="TN831" s="53"/>
      <c r="TO831" s="53"/>
      <c r="TP831" s="53"/>
      <c r="TQ831" s="53"/>
      <c r="TR831" s="53"/>
      <c r="TS831" s="53"/>
      <c r="TT831" s="53"/>
      <c r="TU831" s="53"/>
      <c r="TV831" s="53"/>
      <c r="TW831" s="53"/>
      <c r="TX831" s="53"/>
      <c r="TY831" s="53"/>
      <c r="TZ831" s="53"/>
      <c r="UA831" s="53"/>
      <c r="UB831" s="53"/>
      <c r="UC831" s="53"/>
      <c r="UD831" s="53"/>
      <c r="UE831" s="53"/>
      <c r="UF831" s="53"/>
      <c r="UG831" s="53"/>
    </row>
    <row r="832" spans="12:553" s="19" customFormat="1" ht="15.75" customHeight="1" x14ac:dyDescent="0.2">
      <c r="L832" s="66"/>
      <c r="M832" s="66"/>
      <c r="N832" s="52"/>
      <c r="O832" s="53"/>
      <c r="P832" s="53"/>
      <c r="Q832" s="53"/>
      <c r="R832" s="53"/>
      <c r="S832" s="53"/>
      <c r="T832" s="53"/>
      <c r="U832" s="53"/>
      <c r="V832" s="53"/>
      <c r="W832" s="53"/>
      <c r="X832" s="53"/>
      <c r="Y832" s="53"/>
      <c r="Z832" s="53"/>
      <c r="AA832" s="53"/>
      <c r="AB832" s="53"/>
      <c r="AC832" s="53"/>
      <c r="AD832" s="53"/>
      <c r="AE832" s="53"/>
      <c r="AF832" s="53"/>
      <c r="AG832" s="53"/>
      <c r="AH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c r="BM832" s="53"/>
      <c r="BN832" s="53"/>
      <c r="BO832" s="53"/>
      <c r="BP832" s="53"/>
      <c r="BQ832" s="53"/>
      <c r="BR832" s="53"/>
      <c r="BS832" s="53"/>
      <c r="BT832" s="53"/>
      <c r="BU832" s="53"/>
      <c r="BV832" s="53"/>
      <c r="BW832" s="53"/>
      <c r="BX832" s="53"/>
      <c r="BY832" s="53"/>
      <c r="BZ832" s="53"/>
      <c r="CA832" s="53"/>
      <c r="CB832" s="53"/>
      <c r="CC832" s="53"/>
      <c r="CD832" s="53"/>
      <c r="CE832" s="53"/>
      <c r="CF832" s="53"/>
      <c r="CG832" s="53"/>
      <c r="CH832" s="53"/>
      <c r="CI832" s="53"/>
      <c r="CJ832" s="53"/>
      <c r="CK832" s="53"/>
      <c r="CL832" s="53"/>
      <c r="CM832" s="53"/>
      <c r="CN832" s="53"/>
      <c r="CO832" s="53"/>
      <c r="CP832" s="53"/>
      <c r="CQ832" s="53"/>
      <c r="CR832" s="53"/>
      <c r="CS832" s="53"/>
      <c r="CT832" s="53"/>
      <c r="CU832" s="53"/>
      <c r="CV832" s="53"/>
      <c r="CW832" s="53"/>
      <c r="CX832" s="53"/>
      <c r="CY832" s="53"/>
      <c r="CZ832" s="53"/>
      <c r="DA832" s="53"/>
      <c r="DB832" s="53"/>
      <c r="DC832" s="53"/>
      <c r="DD832" s="53"/>
      <c r="DE832" s="53"/>
      <c r="DF832" s="53"/>
      <c r="DG832" s="53"/>
      <c r="DH832" s="53"/>
      <c r="DI832" s="53"/>
      <c r="DJ832" s="53"/>
      <c r="DK832" s="53"/>
      <c r="DL832" s="53"/>
      <c r="DM832" s="53"/>
      <c r="DN832" s="53"/>
      <c r="DO832" s="53"/>
      <c r="DP832" s="53"/>
      <c r="DQ832" s="53"/>
      <c r="DR832" s="53"/>
      <c r="DS832" s="53"/>
      <c r="DT832" s="53"/>
      <c r="DU832" s="53"/>
      <c r="DV832" s="53"/>
      <c r="DW832" s="53"/>
      <c r="DX832" s="53"/>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3"/>
      <c r="FK832" s="53"/>
      <c r="FL832" s="53"/>
      <c r="FM832" s="53"/>
      <c r="FN832" s="53"/>
      <c r="FO832" s="53"/>
      <c r="FP832" s="53"/>
      <c r="FQ832" s="53"/>
      <c r="FR832" s="53"/>
      <c r="FS832" s="53"/>
      <c r="FT832" s="53"/>
      <c r="FU832" s="53"/>
      <c r="FV832" s="53"/>
      <c r="FW832" s="53"/>
      <c r="FX832" s="53"/>
      <c r="FY832" s="53"/>
      <c r="FZ832" s="53"/>
      <c r="GA832" s="53"/>
      <c r="GB832" s="53"/>
      <c r="GC832" s="53"/>
      <c r="GD832" s="53"/>
      <c r="GE832" s="53"/>
      <c r="GF832" s="53"/>
      <c r="GG832" s="53"/>
      <c r="GH832" s="53"/>
      <c r="GI832" s="53"/>
      <c r="GJ832" s="53"/>
      <c r="GK832" s="53"/>
      <c r="GL832" s="53"/>
      <c r="GM832" s="53"/>
      <c r="GN832" s="53"/>
      <c r="GO832" s="53"/>
      <c r="GP832" s="53"/>
      <c r="GQ832" s="53"/>
      <c r="GR832" s="53"/>
      <c r="GS832" s="53"/>
      <c r="GT832" s="53"/>
      <c r="GU832" s="53"/>
      <c r="GV832" s="53"/>
      <c r="GW832" s="53"/>
      <c r="GX832" s="53"/>
      <c r="GY832" s="53"/>
      <c r="GZ832" s="53"/>
      <c r="HA832" s="53"/>
      <c r="HB832" s="53"/>
      <c r="HC832" s="53"/>
      <c r="HD832" s="53"/>
      <c r="HE832" s="53"/>
      <c r="HF832" s="53"/>
      <c r="HG832" s="53"/>
      <c r="HH832" s="53"/>
      <c r="HI832" s="53"/>
      <c r="HJ832" s="53"/>
      <c r="HK832" s="53"/>
      <c r="HL832" s="53"/>
      <c r="HM832" s="53"/>
      <c r="HN832" s="53"/>
      <c r="HO832" s="53"/>
      <c r="HP832" s="53"/>
      <c r="HQ832" s="53"/>
      <c r="HR832" s="53"/>
      <c r="HS832" s="53"/>
      <c r="HT832" s="53"/>
      <c r="HU832" s="53"/>
      <c r="HV832" s="53"/>
      <c r="HW832" s="53"/>
      <c r="HX832" s="53"/>
      <c r="HY832" s="53"/>
      <c r="HZ832" s="53"/>
      <c r="IA832" s="53"/>
      <c r="IB832" s="53"/>
      <c r="IC832" s="53"/>
      <c r="ID832" s="53"/>
      <c r="IE832" s="53"/>
      <c r="IF832" s="53"/>
      <c r="IG832" s="53"/>
      <c r="IH832" s="53"/>
      <c r="II832" s="53"/>
      <c r="IJ832" s="53"/>
      <c r="IK832" s="53"/>
      <c r="IL832" s="53"/>
      <c r="IM832" s="53"/>
      <c r="IN832" s="53"/>
      <c r="IO832" s="53"/>
      <c r="IP832" s="53"/>
      <c r="IQ832" s="53"/>
      <c r="IR832" s="53"/>
      <c r="IS832" s="53"/>
      <c r="IT832" s="53"/>
      <c r="IU832" s="53"/>
      <c r="IV832" s="53"/>
      <c r="IW832" s="53"/>
      <c r="IX832" s="53"/>
      <c r="IY832" s="53"/>
      <c r="IZ832" s="53"/>
      <c r="JA832" s="53"/>
      <c r="JB832" s="53"/>
      <c r="JC832" s="53"/>
      <c r="JD832" s="53"/>
      <c r="JE832" s="53"/>
      <c r="JF832" s="53"/>
      <c r="JG832" s="53"/>
      <c r="JH832" s="53"/>
      <c r="JI832" s="53"/>
      <c r="JJ832" s="53"/>
      <c r="JK832" s="53"/>
      <c r="JL832" s="53"/>
      <c r="JM832" s="53"/>
      <c r="JN832" s="53"/>
      <c r="JO832" s="53"/>
      <c r="JP832" s="53"/>
      <c r="JQ832" s="53"/>
      <c r="JR832" s="53"/>
      <c r="JS832" s="53"/>
      <c r="JT832" s="53"/>
      <c r="JU832" s="53"/>
      <c r="JV832" s="53"/>
      <c r="JW832" s="53"/>
      <c r="JX832" s="53"/>
      <c r="JY832" s="53"/>
      <c r="JZ832" s="53"/>
      <c r="KA832" s="53"/>
      <c r="KB832" s="53"/>
      <c r="KC832" s="53"/>
      <c r="KD832" s="53"/>
      <c r="KE832" s="53"/>
      <c r="KF832" s="53"/>
      <c r="KG832" s="53"/>
      <c r="KH832" s="53"/>
      <c r="KI832" s="53"/>
      <c r="KJ832" s="53"/>
      <c r="KK832" s="53"/>
      <c r="KL832" s="53"/>
      <c r="KM832" s="53"/>
      <c r="KN832" s="53"/>
      <c r="KO832" s="53"/>
      <c r="KP832" s="53"/>
      <c r="KQ832" s="53"/>
      <c r="KR832" s="53"/>
      <c r="KS832" s="53"/>
      <c r="KT832" s="53"/>
      <c r="KU832" s="53"/>
      <c r="KV832" s="53"/>
      <c r="KW832" s="53"/>
      <c r="KX832" s="53"/>
      <c r="KY832" s="53"/>
      <c r="KZ832" s="53"/>
      <c r="LA832" s="53"/>
      <c r="LB832" s="53"/>
      <c r="LC832" s="53"/>
      <c r="LD832" s="53"/>
      <c r="LE832" s="53"/>
      <c r="LF832" s="53"/>
      <c r="LG832" s="53"/>
      <c r="LH832" s="53"/>
      <c r="LI832" s="53"/>
      <c r="LJ832" s="53"/>
      <c r="LK832" s="53"/>
      <c r="LL832" s="53"/>
      <c r="LM832" s="53"/>
      <c r="LN832" s="53"/>
      <c r="LO832" s="53"/>
      <c r="LP832" s="53"/>
      <c r="LQ832" s="53"/>
      <c r="LR832" s="53"/>
      <c r="LS832" s="53"/>
      <c r="LT832" s="53"/>
      <c r="LU832" s="53"/>
      <c r="LV832" s="53"/>
      <c r="LW832" s="53"/>
      <c r="LX832" s="53"/>
      <c r="LY832" s="53"/>
      <c r="LZ832" s="53"/>
      <c r="MA832" s="53"/>
      <c r="MB832" s="53"/>
      <c r="MC832" s="53"/>
      <c r="MD832" s="53"/>
      <c r="ME832" s="53"/>
      <c r="MF832" s="53"/>
      <c r="MG832" s="53"/>
      <c r="MH832" s="53"/>
      <c r="MI832" s="53"/>
      <c r="MJ832" s="53"/>
      <c r="MK832" s="53"/>
      <c r="ML832" s="53"/>
      <c r="MM832" s="53"/>
      <c r="MN832" s="53"/>
      <c r="MO832" s="53"/>
      <c r="MP832" s="53"/>
      <c r="MQ832" s="53"/>
      <c r="MR832" s="53"/>
      <c r="MS832" s="53"/>
      <c r="MT832" s="53"/>
      <c r="MU832" s="53"/>
      <c r="MV832" s="53"/>
      <c r="MW832" s="53"/>
      <c r="MX832" s="53"/>
      <c r="MY832" s="53"/>
      <c r="MZ832" s="53"/>
      <c r="NA832" s="53"/>
      <c r="NB832" s="53"/>
      <c r="NC832" s="53"/>
      <c r="ND832" s="53"/>
      <c r="NE832" s="53"/>
      <c r="NF832" s="53"/>
      <c r="NG832" s="53"/>
      <c r="NH832" s="53"/>
      <c r="NI832" s="53"/>
      <c r="NJ832" s="53"/>
      <c r="NK832" s="53"/>
      <c r="NL832" s="53"/>
      <c r="NM832" s="53"/>
      <c r="NN832" s="53"/>
      <c r="NO832" s="53"/>
      <c r="NP832" s="53"/>
      <c r="NQ832" s="53"/>
      <c r="NR832" s="53"/>
      <c r="NS832" s="53"/>
      <c r="NT832" s="53"/>
      <c r="NU832" s="53"/>
      <c r="NV832" s="53"/>
      <c r="NW832" s="53"/>
      <c r="NX832" s="53"/>
      <c r="NY832" s="53"/>
      <c r="NZ832" s="53"/>
      <c r="OA832" s="53"/>
      <c r="OB832" s="53"/>
      <c r="OC832" s="53"/>
      <c r="OD832" s="53"/>
      <c r="OE832" s="53"/>
      <c r="OF832" s="53"/>
      <c r="OG832" s="53"/>
      <c r="OH832" s="53"/>
      <c r="OI832" s="53"/>
      <c r="OJ832" s="53"/>
      <c r="OK832" s="53"/>
      <c r="OL832" s="53"/>
      <c r="OM832" s="53"/>
      <c r="ON832" s="53"/>
      <c r="OO832" s="53"/>
      <c r="OP832" s="53"/>
      <c r="OQ832" s="53"/>
      <c r="OR832" s="53"/>
      <c r="OS832" s="53"/>
      <c r="OT832" s="53"/>
      <c r="OU832" s="53"/>
      <c r="OV832" s="53"/>
      <c r="OW832" s="53"/>
      <c r="OX832" s="53"/>
      <c r="OY832" s="53"/>
      <c r="OZ832" s="53"/>
      <c r="PA832" s="53"/>
      <c r="PB832" s="53"/>
      <c r="PC832" s="53"/>
      <c r="PD832" s="53"/>
      <c r="PE832" s="53"/>
      <c r="PF832" s="53"/>
      <c r="PG832" s="53"/>
      <c r="PH832" s="53"/>
      <c r="PI832" s="53"/>
      <c r="PJ832" s="53"/>
      <c r="PK832" s="53"/>
      <c r="PL832" s="53"/>
      <c r="PM832" s="53"/>
      <c r="PN832" s="53"/>
      <c r="PO832" s="53"/>
      <c r="PP832" s="53"/>
      <c r="PQ832" s="53"/>
      <c r="PR832" s="53"/>
      <c r="PS832" s="53"/>
      <c r="PT832" s="53"/>
      <c r="PU832" s="53"/>
      <c r="PV832" s="53"/>
      <c r="PW832" s="53"/>
      <c r="PX832" s="53"/>
      <c r="PY832" s="53"/>
      <c r="PZ832" s="53"/>
      <c r="QA832" s="53"/>
      <c r="QB832" s="53"/>
      <c r="QC832" s="53"/>
      <c r="QD832" s="53"/>
      <c r="QE832" s="53"/>
      <c r="QF832" s="53"/>
      <c r="QG832" s="53"/>
      <c r="QH832" s="53"/>
      <c r="QI832" s="53"/>
      <c r="QJ832" s="53"/>
      <c r="QK832" s="53"/>
      <c r="QL832" s="53"/>
      <c r="QM832" s="53"/>
      <c r="QN832" s="53"/>
      <c r="QO832" s="53"/>
      <c r="QP832" s="53"/>
      <c r="QQ832" s="53"/>
      <c r="QR832" s="53"/>
      <c r="QS832" s="53"/>
      <c r="QT832" s="53"/>
      <c r="QU832" s="53"/>
      <c r="QV832" s="53"/>
      <c r="QW832" s="53"/>
      <c r="QX832" s="53"/>
      <c r="QY832" s="53"/>
      <c r="QZ832" s="53"/>
      <c r="RA832" s="53"/>
      <c r="RB832" s="53"/>
      <c r="RC832" s="53"/>
      <c r="RD832" s="53"/>
      <c r="RE832" s="53"/>
      <c r="RF832" s="53"/>
      <c r="RG832" s="53"/>
      <c r="RH832" s="53"/>
      <c r="RI832" s="53"/>
      <c r="RJ832" s="53"/>
      <c r="RK832" s="53"/>
      <c r="RL832" s="53"/>
      <c r="RM832" s="53"/>
      <c r="RN832" s="53"/>
      <c r="RO832" s="53"/>
      <c r="RP832" s="53"/>
      <c r="RQ832" s="53"/>
      <c r="RR832" s="53"/>
      <c r="RS832" s="53"/>
      <c r="RT832" s="53"/>
      <c r="RU832" s="53"/>
      <c r="RV832" s="53"/>
      <c r="RW832" s="53"/>
      <c r="RX832" s="53"/>
      <c r="RY832" s="53"/>
      <c r="RZ832" s="53"/>
      <c r="SA832" s="53"/>
      <c r="SB832" s="53"/>
      <c r="SC832" s="53"/>
      <c r="SD832" s="53"/>
      <c r="SE832" s="53"/>
      <c r="SF832" s="53"/>
      <c r="SG832" s="53"/>
      <c r="SH832" s="53"/>
      <c r="SI832" s="53"/>
      <c r="SJ832" s="53"/>
      <c r="SK832" s="53"/>
      <c r="SL832" s="53"/>
      <c r="SM832" s="53"/>
      <c r="SN832" s="53"/>
      <c r="SO832" s="53"/>
      <c r="SP832" s="53"/>
      <c r="SQ832" s="53"/>
      <c r="SR832" s="53"/>
      <c r="SS832" s="53"/>
      <c r="ST832" s="53"/>
      <c r="SU832" s="53"/>
      <c r="SV832" s="53"/>
      <c r="SW832" s="53"/>
      <c r="SX832" s="53"/>
      <c r="SY832" s="53"/>
      <c r="SZ832" s="53"/>
      <c r="TA832" s="53"/>
      <c r="TB832" s="53"/>
      <c r="TC832" s="53"/>
      <c r="TD832" s="53"/>
      <c r="TE832" s="53"/>
      <c r="TF832" s="53"/>
      <c r="TG832" s="53"/>
      <c r="TH832" s="53"/>
      <c r="TI832" s="53"/>
      <c r="TJ832" s="53"/>
      <c r="TK832" s="53"/>
      <c r="TL832" s="53"/>
      <c r="TM832" s="53"/>
      <c r="TN832" s="53"/>
      <c r="TO832" s="53"/>
      <c r="TP832" s="53"/>
      <c r="TQ832" s="53"/>
      <c r="TR832" s="53"/>
      <c r="TS832" s="53"/>
      <c r="TT832" s="53"/>
      <c r="TU832" s="53"/>
      <c r="TV832" s="53"/>
      <c r="TW832" s="53"/>
      <c r="TX832" s="53"/>
      <c r="TY832" s="53"/>
      <c r="TZ832" s="53"/>
      <c r="UA832" s="53"/>
      <c r="UB832" s="53"/>
      <c r="UC832" s="53"/>
      <c r="UD832" s="53"/>
      <c r="UE832" s="53"/>
      <c r="UF832" s="53"/>
      <c r="UG832" s="53"/>
    </row>
    <row r="833" spans="12:553" s="19" customFormat="1" ht="15.75" customHeight="1" x14ac:dyDescent="0.2">
      <c r="L833" s="66"/>
      <c r="M833" s="66"/>
      <c r="N833" s="52"/>
      <c r="O833" s="53"/>
      <c r="P833" s="53"/>
      <c r="Q833" s="53"/>
      <c r="R833" s="53"/>
      <c r="S833" s="53"/>
      <c r="T833" s="53"/>
      <c r="U833" s="53"/>
      <c r="V833" s="53"/>
      <c r="W833" s="53"/>
      <c r="X833" s="53"/>
      <c r="Y833" s="53"/>
      <c r="Z833" s="53"/>
      <c r="AA833" s="53"/>
      <c r="AB833" s="53"/>
      <c r="AC833" s="53"/>
      <c r="AD833" s="53"/>
      <c r="AE833" s="53"/>
      <c r="AF833" s="53"/>
      <c r="AG833" s="53"/>
      <c r="AH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c r="BM833" s="53"/>
      <c r="BN833" s="53"/>
      <c r="BO833" s="53"/>
      <c r="BP833" s="53"/>
      <c r="BQ833" s="53"/>
      <c r="BR833" s="53"/>
      <c r="BS833" s="53"/>
      <c r="BT833" s="53"/>
      <c r="BU833" s="53"/>
      <c r="BV833" s="53"/>
      <c r="BW833" s="53"/>
      <c r="BX833" s="53"/>
      <c r="BY833" s="53"/>
      <c r="BZ833" s="53"/>
      <c r="CA833" s="53"/>
      <c r="CB833" s="53"/>
      <c r="CC833" s="53"/>
      <c r="CD833" s="53"/>
      <c r="CE833" s="53"/>
      <c r="CF833" s="53"/>
      <c r="CG833" s="53"/>
      <c r="CH833" s="53"/>
      <c r="CI833" s="53"/>
      <c r="CJ833" s="53"/>
      <c r="CK833" s="53"/>
      <c r="CL833" s="53"/>
      <c r="CM833" s="53"/>
      <c r="CN833" s="53"/>
      <c r="CO833" s="53"/>
      <c r="CP833" s="53"/>
      <c r="CQ833" s="53"/>
      <c r="CR833" s="53"/>
      <c r="CS833" s="53"/>
      <c r="CT833" s="53"/>
      <c r="CU833" s="53"/>
      <c r="CV833" s="53"/>
      <c r="CW833" s="53"/>
      <c r="CX833" s="53"/>
      <c r="CY833" s="53"/>
      <c r="CZ833" s="53"/>
      <c r="DA833" s="53"/>
      <c r="DB833" s="53"/>
      <c r="DC833" s="53"/>
      <c r="DD833" s="53"/>
      <c r="DE833" s="53"/>
      <c r="DF833" s="53"/>
      <c r="DG833" s="53"/>
      <c r="DH833" s="53"/>
      <c r="DI833" s="53"/>
      <c r="DJ833" s="53"/>
      <c r="DK833" s="53"/>
      <c r="DL833" s="53"/>
      <c r="DM833" s="53"/>
      <c r="DN833" s="53"/>
      <c r="DO833" s="53"/>
      <c r="DP833" s="53"/>
      <c r="DQ833" s="53"/>
      <c r="DR833" s="53"/>
      <c r="DS833" s="53"/>
      <c r="DT833" s="53"/>
      <c r="DU833" s="53"/>
      <c r="DV833" s="53"/>
      <c r="DW833" s="53"/>
      <c r="DX833" s="53"/>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3"/>
      <c r="FK833" s="53"/>
      <c r="FL833" s="53"/>
      <c r="FM833" s="53"/>
      <c r="FN833" s="53"/>
      <c r="FO833" s="53"/>
      <c r="FP833" s="53"/>
      <c r="FQ833" s="53"/>
      <c r="FR833" s="53"/>
      <c r="FS833" s="53"/>
      <c r="FT833" s="53"/>
      <c r="FU833" s="53"/>
      <c r="FV833" s="53"/>
      <c r="FW833" s="53"/>
      <c r="FX833" s="53"/>
      <c r="FY833" s="53"/>
      <c r="FZ833" s="53"/>
      <c r="GA833" s="53"/>
      <c r="GB833" s="53"/>
      <c r="GC833" s="53"/>
      <c r="GD833" s="53"/>
      <c r="GE833" s="53"/>
      <c r="GF833" s="53"/>
      <c r="GG833" s="53"/>
      <c r="GH833" s="53"/>
      <c r="GI833" s="53"/>
      <c r="GJ833" s="53"/>
      <c r="GK833" s="53"/>
      <c r="GL833" s="53"/>
      <c r="GM833" s="53"/>
      <c r="GN833" s="53"/>
      <c r="GO833" s="53"/>
      <c r="GP833" s="53"/>
      <c r="GQ833" s="53"/>
      <c r="GR833" s="53"/>
      <c r="GS833" s="53"/>
      <c r="GT833" s="53"/>
      <c r="GU833" s="53"/>
      <c r="GV833" s="53"/>
      <c r="GW833" s="53"/>
      <c r="GX833" s="53"/>
      <c r="GY833" s="53"/>
      <c r="GZ833" s="53"/>
      <c r="HA833" s="53"/>
      <c r="HB833" s="53"/>
      <c r="HC833" s="53"/>
      <c r="HD833" s="53"/>
      <c r="HE833" s="53"/>
      <c r="HF833" s="53"/>
      <c r="HG833" s="53"/>
      <c r="HH833" s="53"/>
      <c r="HI833" s="53"/>
      <c r="HJ833" s="53"/>
      <c r="HK833" s="53"/>
      <c r="HL833" s="53"/>
      <c r="HM833" s="53"/>
      <c r="HN833" s="53"/>
      <c r="HO833" s="53"/>
      <c r="HP833" s="53"/>
      <c r="HQ833" s="53"/>
      <c r="HR833" s="53"/>
      <c r="HS833" s="53"/>
      <c r="HT833" s="53"/>
      <c r="HU833" s="53"/>
      <c r="HV833" s="53"/>
      <c r="HW833" s="53"/>
      <c r="HX833" s="53"/>
      <c r="HY833" s="53"/>
      <c r="HZ833" s="53"/>
      <c r="IA833" s="53"/>
      <c r="IB833" s="53"/>
      <c r="IC833" s="53"/>
      <c r="ID833" s="53"/>
      <c r="IE833" s="53"/>
      <c r="IF833" s="53"/>
      <c r="IG833" s="53"/>
      <c r="IH833" s="53"/>
      <c r="II833" s="53"/>
      <c r="IJ833" s="53"/>
      <c r="IK833" s="53"/>
      <c r="IL833" s="53"/>
      <c r="IM833" s="53"/>
      <c r="IN833" s="53"/>
      <c r="IO833" s="53"/>
      <c r="IP833" s="53"/>
      <c r="IQ833" s="53"/>
      <c r="IR833" s="53"/>
      <c r="IS833" s="53"/>
      <c r="IT833" s="53"/>
      <c r="IU833" s="53"/>
      <c r="IV833" s="53"/>
      <c r="IW833" s="53"/>
      <c r="IX833" s="53"/>
      <c r="IY833" s="53"/>
      <c r="IZ833" s="53"/>
      <c r="JA833" s="53"/>
      <c r="JB833" s="53"/>
      <c r="JC833" s="53"/>
      <c r="JD833" s="53"/>
      <c r="JE833" s="53"/>
      <c r="JF833" s="53"/>
      <c r="JG833" s="53"/>
      <c r="JH833" s="53"/>
      <c r="JI833" s="53"/>
      <c r="JJ833" s="53"/>
      <c r="JK833" s="53"/>
      <c r="JL833" s="53"/>
      <c r="JM833" s="53"/>
      <c r="JN833" s="53"/>
      <c r="JO833" s="53"/>
      <c r="JP833" s="53"/>
      <c r="JQ833" s="53"/>
      <c r="JR833" s="53"/>
      <c r="JS833" s="53"/>
      <c r="JT833" s="53"/>
      <c r="JU833" s="53"/>
      <c r="JV833" s="53"/>
      <c r="JW833" s="53"/>
      <c r="JX833" s="53"/>
      <c r="JY833" s="53"/>
      <c r="JZ833" s="53"/>
      <c r="KA833" s="53"/>
      <c r="KB833" s="53"/>
      <c r="KC833" s="53"/>
      <c r="KD833" s="53"/>
      <c r="KE833" s="53"/>
      <c r="KF833" s="53"/>
      <c r="KG833" s="53"/>
      <c r="KH833" s="53"/>
      <c r="KI833" s="53"/>
      <c r="KJ833" s="53"/>
      <c r="KK833" s="53"/>
      <c r="KL833" s="53"/>
      <c r="KM833" s="53"/>
      <c r="KN833" s="53"/>
      <c r="KO833" s="53"/>
      <c r="KP833" s="53"/>
      <c r="KQ833" s="53"/>
      <c r="KR833" s="53"/>
      <c r="KS833" s="53"/>
      <c r="KT833" s="53"/>
      <c r="KU833" s="53"/>
      <c r="KV833" s="53"/>
      <c r="KW833" s="53"/>
      <c r="KX833" s="53"/>
      <c r="KY833" s="53"/>
      <c r="KZ833" s="53"/>
      <c r="LA833" s="53"/>
      <c r="LB833" s="53"/>
      <c r="LC833" s="53"/>
      <c r="LD833" s="53"/>
      <c r="LE833" s="53"/>
      <c r="LF833" s="53"/>
      <c r="LG833" s="53"/>
      <c r="LH833" s="53"/>
      <c r="LI833" s="53"/>
      <c r="LJ833" s="53"/>
      <c r="LK833" s="53"/>
      <c r="LL833" s="53"/>
      <c r="LM833" s="53"/>
      <c r="LN833" s="53"/>
      <c r="LO833" s="53"/>
      <c r="LP833" s="53"/>
      <c r="LQ833" s="53"/>
      <c r="LR833" s="53"/>
      <c r="LS833" s="53"/>
      <c r="LT833" s="53"/>
      <c r="LU833" s="53"/>
      <c r="LV833" s="53"/>
      <c r="LW833" s="53"/>
      <c r="LX833" s="53"/>
      <c r="LY833" s="53"/>
      <c r="LZ833" s="53"/>
      <c r="MA833" s="53"/>
      <c r="MB833" s="53"/>
      <c r="MC833" s="53"/>
      <c r="MD833" s="53"/>
      <c r="ME833" s="53"/>
      <c r="MF833" s="53"/>
      <c r="MG833" s="53"/>
      <c r="MH833" s="53"/>
      <c r="MI833" s="53"/>
      <c r="MJ833" s="53"/>
      <c r="MK833" s="53"/>
      <c r="ML833" s="53"/>
      <c r="MM833" s="53"/>
      <c r="MN833" s="53"/>
      <c r="MO833" s="53"/>
      <c r="MP833" s="53"/>
      <c r="MQ833" s="53"/>
      <c r="MR833" s="53"/>
      <c r="MS833" s="53"/>
      <c r="MT833" s="53"/>
      <c r="MU833" s="53"/>
      <c r="MV833" s="53"/>
      <c r="MW833" s="53"/>
      <c r="MX833" s="53"/>
      <c r="MY833" s="53"/>
      <c r="MZ833" s="53"/>
      <c r="NA833" s="53"/>
      <c r="NB833" s="53"/>
      <c r="NC833" s="53"/>
      <c r="ND833" s="53"/>
      <c r="NE833" s="53"/>
      <c r="NF833" s="53"/>
      <c r="NG833" s="53"/>
      <c r="NH833" s="53"/>
      <c r="NI833" s="53"/>
      <c r="NJ833" s="53"/>
      <c r="NK833" s="53"/>
      <c r="NL833" s="53"/>
      <c r="NM833" s="53"/>
      <c r="NN833" s="53"/>
      <c r="NO833" s="53"/>
      <c r="NP833" s="53"/>
      <c r="NQ833" s="53"/>
      <c r="NR833" s="53"/>
      <c r="NS833" s="53"/>
      <c r="NT833" s="53"/>
      <c r="NU833" s="53"/>
      <c r="NV833" s="53"/>
      <c r="NW833" s="53"/>
      <c r="NX833" s="53"/>
      <c r="NY833" s="53"/>
      <c r="NZ833" s="53"/>
      <c r="OA833" s="53"/>
      <c r="OB833" s="53"/>
      <c r="OC833" s="53"/>
      <c r="OD833" s="53"/>
      <c r="OE833" s="53"/>
      <c r="OF833" s="53"/>
      <c r="OG833" s="53"/>
      <c r="OH833" s="53"/>
      <c r="OI833" s="53"/>
      <c r="OJ833" s="53"/>
      <c r="OK833" s="53"/>
      <c r="OL833" s="53"/>
      <c r="OM833" s="53"/>
      <c r="ON833" s="53"/>
      <c r="OO833" s="53"/>
      <c r="OP833" s="53"/>
      <c r="OQ833" s="53"/>
      <c r="OR833" s="53"/>
      <c r="OS833" s="53"/>
      <c r="OT833" s="53"/>
      <c r="OU833" s="53"/>
      <c r="OV833" s="53"/>
      <c r="OW833" s="53"/>
      <c r="OX833" s="53"/>
      <c r="OY833" s="53"/>
      <c r="OZ833" s="53"/>
      <c r="PA833" s="53"/>
      <c r="PB833" s="53"/>
      <c r="PC833" s="53"/>
      <c r="PD833" s="53"/>
      <c r="PE833" s="53"/>
      <c r="PF833" s="53"/>
      <c r="PG833" s="53"/>
      <c r="PH833" s="53"/>
      <c r="PI833" s="53"/>
      <c r="PJ833" s="53"/>
      <c r="PK833" s="53"/>
      <c r="PL833" s="53"/>
      <c r="PM833" s="53"/>
      <c r="PN833" s="53"/>
      <c r="PO833" s="53"/>
      <c r="PP833" s="53"/>
      <c r="PQ833" s="53"/>
      <c r="PR833" s="53"/>
      <c r="PS833" s="53"/>
      <c r="PT833" s="53"/>
      <c r="PU833" s="53"/>
      <c r="PV833" s="53"/>
      <c r="PW833" s="53"/>
      <c r="PX833" s="53"/>
      <c r="PY833" s="53"/>
      <c r="PZ833" s="53"/>
      <c r="QA833" s="53"/>
      <c r="QB833" s="53"/>
      <c r="QC833" s="53"/>
      <c r="QD833" s="53"/>
      <c r="QE833" s="53"/>
      <c r="QF833" s="53"/>
      <c r="QG833" s="53"/>
      <c r="QH833" s="53"/>
      <c r="QI833" s="53"/>
      <c r="QJ833" s="53"/>
      <c r="QK833" s="53"/>
      <c r="QL833" s="53"/>
      <c r="QM833" s="53"/>
      <c r="QN833" s="53"/>
      <c r="QO833" s="53"/>
      <c r="QP833" s="53"/>
      <c r="QQ833" s="53"/>
      <c r="QR833" s="53"/>
      <c r="QS833" s="53"/>
      <c r="QT833" s="53"/>
      <c r="QU833" s="53"/>
      <c r="QV833" s="53"/>
      <c r="QW833" s="53"/>
      <c r="QX833" s="53"/>
      <c r="QY833" s="53"/>
      <c r="QZ833" s="53"/>
      <c r="RA833" s="53"/>
      <c r="RB833" s="53"/>
      <c r="RC833" s="53"/>
      <c r="RD833" s="53"/>
      <c r="RE833" s="53"/>
      <c r="RF833" s="53"/>
      <c r="RG833" s="53"/>
      <c r="RH833" s="53"/>
      <c r="RI833" s="53"/>
      <c r="RJ833" s="53"/>
      <c r="RK833" s="53"/>
      <c r="RL833" s="53"/>
      <c r="RM833" s="53"/>
      <c r="RN833" s="53"/>
      <c r="RO833" s="53"/>
      <c r="RP833" s="53"/>
      <c r="RQ833" s="53"/>
      <c r="RR833" s="53"/>
      <c r="RS833" s="53"/>
      <c r="RT833" s="53"/>
      <c r="RU833" s="53"/>
      <c r="RV833" s="53"/>
      <c r="RW833" s="53"/>
      <c r="RX833" s="53"/>
      <c r="RY833" s="53"/>
      <c r="RZ833" s="53"/>
      <c r="SA833" s="53"/>
      <c r="SB833" s="53"/>
      <c r="SC833" s="53"/>
      <c r="SD833" s="53"/>
      <c r="SE833" s="53"/>
      <c r="SF833" s="53"/>
      <c r="SG833" s="53"/>
      <c r="SH833" s="53"/>
      <c r="SI833" s="53"/>
      <c r="SJ833" s="53"/>
      <c r="SK833" s="53"/>
      <c r="SL833" s="53"/>
      <c r="SM833" s="53"/>
      <c r="SN833" s="53"/>
      <c r="SO833" s="53"/>
      <c r="SP833" s="53"/>
      <c r="SQ833" s="53"/>
      <c r="SR833" s="53"/>
      <c r="SS833" s="53"/>
      <c r="ST833" s="53"/>
      <c r="SU833" s="53"/>
      <c r="SV833" s="53"/>
      <c r="SW833" s="53"/>
      <c r="SX833" s="53"/>
      <c r="SY833" s="53"/>
      <c r="SZ833" s="53"/>
      <c r="TA833" s="53"/>
      <c r="TB833" s="53"/>
      <c r="TC833" s="53"/>
      <c r="TD833" s="53"/>
      <c r="TE833" s="53"/>
      <c r="TF833" s="53"/>
      <c r="TG833" s="53"/>
      <c r="TH833" s="53"/>
      <c r="TI833" s="53"/>
      <c r="TJ833" s="53"/>
      <c r="TK833" s="53"/>
      <c r="TL833" s="53"/>
      <c r="TM833" s="53"/>
      <c r="TN833" s="53"/>
      <c r="TO833" s="53"/>
      <c r="TP833" s="53"/>
      <c r="TQ833" s="53"/>
      <c r="TR833" s="53"/>
      <c r="TS833" s="53"/>
      <c r="TT833" s="53"/>
      <c r="TU833" s="53"/>
      <c r="TV833" s="53"/>
      <c r="TW833" s="53"/>
      <c r="TX833" s="53"/>
      <c r="TY833" s="53"/>
      <c r="TZ833" s="53"/>
      <c r="UA833" s="53"/>
      <c r="UB833" s="53"/>
      <c r="UC833" s="53"/>
      <c r="UD833" s="53"/>
      <c r="UE833" s="53"/>
      <c r="UF833" s="53"/>
      <c r="UG833" s="53"/>
    </row>
    <row r="834" spans="12:553" s="19" customFormat="1" ht="15.75" customHeight="1" x14ac:dyDescent="0.2">
      <c r="L834" s="66"/>
      <c r="M834" s="66"/>
      <c r="N834" s="52"/>
      <c r="O834" s="53"/>
      <c r="P834" s="53"/>
      <c r="Q834" s="53"/>
      <c r="R834" s="53"/>
      <c r="S834" s="53"/>
      <c r="T834" s="53"/>
      <c r="U834" s="53"/>
      <c r="V834" s="53"/>
      <c r="W834" s="53"/>
      <c r="X834" s="53"/>
      <c r="Y834" s="53"/>
      <c r="Z834" s="53"/>
      <c r="AA834" s="53"/>
      <c r="AB834" s="53"/>
      <c r="AC834" s="53"/>
      <c r="AD834" s="53"/>
      <c r="AE834" s="53"/>
      <c r="AF834" s="53"/>
      <c r="AG834" s="53"/>
      <c r="AH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c r="BM834" s="53"/>
      <c r="BN834" s="53"/>
      <c r="BO834" s="53"/>
      <c r="BP834" s="53"/>
      <c r="BQ834" s="53"/>
      <c r="BR834" s="53"/>
      <c r="BS834" s="53"/>
      <c r="BT834" s="53"/>
      <c r="BU834" s="53"/>
      <c r="BV834" s="53"/>
      <c r="BW834" s="53"/>
      <c r="BX834" s="53"/>
      <c r="BY834" s="53"/>
      <c r="BZ834" s="53"/>
      <c r="CA834" s="53"/>
      <c r="CB834" s="53"/>
      <c r="CC834" s="53"/>
      <c r="CD834" s="53"/>
      <c r="CE834" s="53"/>
      <c r="CF834" s="53"/>
      <c r="CG834" s="53"/>
      <c r="CH834" s="53"/>
      <c r="CI834" s="53"/>
      <c r="CJ834" s="53"/>
      <c r="CK834" s="53"/>
      <c r="CL834" s="53"/>
      <c r="CM834" s="53"/>
      <c r="CN834" s="53"/>
      <c r="CO834" s="53"/>
      <c r="CP834" s="53"/>
      <c r="CQ834" s="53"/>
      <c r="CR834" s="53"/>
      <c r="CS834" s="53"/>
      <c r="CT834" s="53"/>
      <c r="CU834" s="53"/>
      <c r="CV834" s="53"/>
      <c r="CW834" s="53"/>
      <c r="CX834" s="53"/>
      <c r="CY834" s="53"/>
      <c r="CZ834" s="53"/>
      <c r="DA834" s="53"/>
      <c r="DB834" s="53"/>
      <c r="DC834" s="53"/>
      <c r="DD834" s="53"/>
      <c r="DE834" s="53"/>
      <c r="DF834" s="53"/>
      <c r="DG834" s="53"/>
      <c r="DH834" s="53"/>
      <c r="DI834" s="53"/>
      <c r="DJ834" s="53"/>
      <c r="DK834" s="53"/>
      <c r="DL834" s="53"/>
      <c r="DM834" s="53"/>
      <c r="DN834" s="53"/>
      <c r="DO834" s="53"/>
      <c r="DP834" s="53"/>
      <c r="DQ834" s="53"/>
      <c r="DR834" s="53"/>
      <c r="DS834" s="53"/>
      <c r="DT834" s="53"/>
      <c r="DU834" s="53"/>
      <c r="DV834" s="53"/>
      <c r="DW834" s="53"/>
      <c r="DX834" s="53"/>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3"/>
      <c r="FK834" s="53"/>
      <c r="FL834" s="53"/>
      <c r="FM834" s="53"/>
      <c r="FN834" s="53"/>
      <c r="FO834" s="53"/>
      <c r="FP834" s="53"/>
      <c r="FQ834" s="53"/>
      <c r="FR834" s="53"/>
      <c r="FS834" s="53"/>
      <c r="FT834" s="53"/>
      <c r="FU834" s="53"/>
      <c r="FV834" s="53"/>
      <c r="FW834" s="53"/>
      <c r="FX834" s="53"/>
      <c r="FY834" s="53"/>
      <c r="FZ834" s="53"/>
      <c r="GA834" s="53"/>
      <c r="GB834" s="53"/>
      <c r="GC834" s="53"/>
      <c r="GD834" s="53"/>
      <c r="GE834" s="53"/>
      <c r="GF834" s="53"/>
      <c r="GG834" s="53"/>
      <c r="GH834" s="53"/>
      <c r="GI834" s="53"/>
      <c r="GJ834" s="53"/>
      <c r="GK834" s="53"/>
      <c r="GL834" s="53"/>
      <c r="GM834" s="53"/>
      <c r="GN834" s="53"/>
      <c r="GO834" s="53"/>
      <c r="GP834" s="53"/>
      <c r="GQ834" s="53"/>
      <c r="GR834" s="53"/>
      <c r="GS834" s="53"/>
      <c r="GT834" s="53"/>
      <c r="GU834" s="53"/>
      <c r="GV834" s="53"/>
      <c r="GW834" s="53"/>
      <c r="GX834" s="53"/>
      <c r="GY834" s="53"/>
      <c r="GZ834" s="53"/>
      <c r="HA834" s="53"/>
      <c r="HB834" s="53"/>
      <c r="HC834" s="53"/>
      <c r="HD834" s="53"/>
      <c r="HE834" s="53"/>
      <c r="HF834" s="53"/>
      <c r="HG834" s="53"/>
      <c r="HH834" s="53"/>
      <c r="HI834" s="53"/>
      <c r="HJ834" s="53"/>
      <c r="HK834" s="53"/>
      <c r="HL834" s="53"/>
      <c r="HM834" s="53"/>
      <c r="HN834" s="53"/>
      <c r="HO834" s="53"/>
      <c r="HP834" s="53"/>
      <c r="HQ834" s="53"/>
      <c r="HR834" s="53"/>
      <c r="HS834" s="53"/>
      <c r="HT834" s="53"/>
      <c r="HU834" s="53"/>
      <c r="HV834" s="53"/>
      <c r="HW834" s="53"/>
      <c r="HX834" s="53"/>
      <c r="HY834" s="53"/>
      <c r="HZ834" s="53"/>
      <c r="IA834" s="53"/>
      <c r="IB834" s="53"/>
      <c r="IC834" s="53"/>
      <c r="ID834" s="53"/>
      <c r="IE834" s="53"/>
      <c r="IF834" s="53"/>
      <c r="IG834" s="53"/>
      <c r="IH834" s="53"/>
      <c r="II834" s="53"/>
      <c r="IJ834" s="53"/>
      <c r="IK834" s="53"/>
      <c r="IL834" s="53"/>
      <c r="IM834" s="53"/>
      <c r="IN834" s="53"/>
      <c r="IO834" s="53"/>
      <c r="IP834" s="53"/>
      <c r="IQ834" s="53"/>
      <c r="IR834" s="53"/>
      <c r="IS834" s="53"/>
      <c r="IT834" s="53"/>
      <c r="IU834" s="53"/>
      <c r="IV834" s="53"/>
      <c r="IW834" s="53"/>
      <c r="IX834" s="53"/>
      <c r="IY834" s="53"/>
      <c r="IZ834" s="53"/>
      <c r="JA834" s="53"/>
      <c r="JB834" s="53"/>
      <c r="JC834" s="53"/>
      <c r="JD834" s="53"/>
      <c r="JE834" s="53"/>
      <c r="JF834" s="53"/>
      <c r="JG834" s="53"/>
      <c r="JH834" s="53"/>
      <c r="JI834" s="53"/>
      <c r="JJ834" s="53"/>
      <c r="JK834" s="53"/>
      <c r="JL834" s="53"/>
      <c r="JM834" s="53"/>
      <c r="JN834" s="53"/>
      <c r="JO834" s="53"/>
      <c r="JP834" s="53"/>
      <c r="JQ834" s="53"/>
      <c r="JR834" s="53"/>
      <c r="JS834" s="53"/>
      <c r="JT834" s="53"/>
      <c r="JU834" s="53"/>
      <c r="JV834" s="53"/>
      <c r="JW834" s="53"/>
      <c r="JX834" s="53"/>
      <c r="JY834" s="53"/>
      <c r="JZ834" s="53"/>
      <c r="KA834" s="53"/>
      <c r="KB834" s="53"/>
      <c r="KC834" s="53"/>
      <c r="KD834" s="53"/>
      <c r="KE834" s="53"/>
      <c r="KF834" s="53"/>
      <c r="KG834" s="53"/>
      <c r="KH834" s="53"/>
      <c r="KI834" s="53"/>
      <c r="KJ834" s="53"/>
      <c r="KK834" s="53"/>
      <c r="KL834" s="53"/>
      <c r="KM834" s="53"/>
      <c r="KN834" s="53"/>
      <c r="KO834" s="53"/>
      <c r="KP834" s="53"/>
      <c r="KQ834" s="53"/>
      <c r="KR834" s="53"/>
      <c r="KS834" s="53"/>
      <c r="KT834" s="53"/>
      <c r="KU834" s="53"/>
      <c r="KV834" s="53"/>
      <c r="KW834" s="53"/>
      <c r="KX834" s="53"/>
      <c r="KY834" s="53"/>
      <c r="KZ834" s="53"/>
      <c r="LA834" s="53"/>
      <c r="LB834" s="53"/>
      <c r="LC834" s="53"/>
      <c r="LD834" s="53"/>
      <c r="LE834" s="53"/>
      <c r="LF834" s="53"/>
      <c r="LG834" s="53"/>
      <c r="LH834" s="53"/>
      <c r="LI834" s="53"/>
      <c r="LJ834" s="53"/>
      <c r="LK834" s="53"/>
      <c r="LL834" s="53"/>
      <c r="LM834" s="53"/>
      <c r="LN834" s="53"/>
      <c r="LO834" s="53"/>
      <c r="LP834" s="53"/>
      <c r="LQ834" s="53"/>
      <c r="LR834" s="53"/>
      <c r="LS834" s="53"/>
      <c r="LT834" s="53"/>
      <c r="LU834" s="53"/>
      <c r="LV834" s="53"/>
      <c r="LW834" s="53"/>
      <c r="LX834" s="53"/>
      <c r="LY834" s="53"/>
      <c r="LZ834" s="53"/>
      <c r="MA834" s="53"/>
      <c r="MB834" s="53"/>
      <c r="MC834" s="53"/>
      <c r="MD834" s="53"/>
      <c r="ME834" s="53"/>
      <c r="MF834" s="53"/>
      <c r="MG834" s="53"/>
      <c r="MH834" s="53"/>
      <c r="MI834" s="53"/>
      <c r="MJ834" s="53"/>
      <c r="MK834" s="53"/>
      <c r="ML834" s="53"/>
      <c r="MM834" s="53"/>
      <c r="MN834" s="53"/>
      <c r="MO834" s="53"/>
      <c r="MP834" s="53"/>
      <c r="MQ834" s="53"/>
      <c r="MR834" s="53"/>
      <c r="MS834" s="53"/>
      <c r="MT834" s="53"/>
      <c r="MU834" s="53"/>
      <c r="MV834" s="53"/>
      <c r="MW834" s="53"/>
      <c r="MX834" s="53"/>
      <c r="MY834" s="53"/>
      <c r="MZ834" s="53"/>
      <c r="NA834" s="53"/>
      <c r="NB834" s="53"/>
      <c r="NC834" s="53"/>
      <c r="ND834" s="53"/>
      <c r="NE834" s="53"/>
      <c r="NF834" s="53"/>
      <c r="NG834" s="53"/>
      <c r="NH834" s="53"/>
      <c r="NI834" s="53"/>
      <c r="NJ834" s="53"/>
      <c r="NK834" s="53"/>
      <c r="NL834" s="53"/>
      <c r="NM834" s="53"/>
      <c r="NN834" s="53"/>
      <c r="NO834" s="53"/>
      <c r="NP834" s="53"/>
      <c r="NQ834" s="53"/>
      <c r="NR834" s="53"/>
      <c r="NS834" s="53"/>
      <c r="NT834" s="53"/>
      <c r="NU834" s="53"/>
      <c r="NV834" s="53"/>
      <c r="NW834" s="53"/>
      <c r="NX834" s="53"/>
      <c r="NY834" s="53"/>
      <c r="NZ834" s="53"/>
      <c r="OA834" s="53"/>
      <c r="OB834" s="53"/>
      <c r="OC834" s="53"/>
      <c r="OD834" s="53"/>
      <c r="OE834" s="53"/>
      <c r="OF834" s="53"/>
      <c r="OG834" s="53"/>
      <c r="OH834" s="53"/>
      <c r="OI834" s="53"/>
      <c r="OJ834" s="53"/>
      <c r="OK834" s="53"/>
      <c r="OL834" s="53"/>
      <c r="OM834" s="53"/>
      <c r="ON834" s="53"/>
      <c r="OO834" s="53"/>
      <c r="OP834" s="53"/>
      <c r="OQ834" s="53"/>
      <c r="OR834" s="53"/>
      <c r="OS834" s="53"/>
      <c r="OT834" s="53"/>
      <c r="OU834" s="53"/>
      <c r="OV834" s="53"/>
      <c r="OW834" s="53"/>
      <c r="OX834" s="53"/>
      <c r="OY834" s="53"/>
      <c r="OZ834" s="53"/>
      <c r="PA834" s="53"/>
      <c r="PB834" s="53"/>
      <c r="PC834" s="53"/>
      <c r="PD834" s="53"/>
      <c r="PE834" s="53"/>
      <c r="PF834" s="53"/>
      <c r="PG834" s="53"/>
      <c r="PH834" s="53"/>
      <c r="PI834" s="53"/>
      <c r="PJ834" s="53"/>
      <c r="PK834" s="53"/>
      <c r="PL834" s="53"/>
      <c r="PM834" s="53"/>
      <c r="PN834" s="53"/>
      <c r="PO834" s="53"/>
      <c r="PP834" s="53"/>
      <c r="PQ834" s="53"/>
      <c r="PR834" s="53"/>
      <c r="PS834" s="53"/>
      <c r="PT834" s="53"/>
      <c r="PU834" s="53"/>
      <c r="PV834" s="53"/>
      <c r="PW834" s="53"/>
      <c r="PX834" s="53"/>
      <c r="PY834" s="53"/>
      <c r="PZ834" s="53"/>
      <c r="QA834" s="53"/>
      <c r="QB834" s="53"/>
      <c r="QC834" s="53"/>
      <c r="QD834" s="53"/>
      <c r="QE834" s="53"/>
      <c r="QF834" s="53"/>
      <c r="QG834" s="53"/>
      <c r="QH834" s="53"/>
      <c r="QI834" s="53"/>
      <c r="QJ834" s="53"/>
      <c r="QK834" s="53"/>
      <c r="QL834" s="53"/>
      <c r="QM834" s="53"/>
      <c r="QN834" s="53"/>
      <c r="QO834" s="53"/>
      <c r="QP834" s="53"/>
      <c r="QQ834" s="53"/>
      <c r="QR834" s="53"/>
      <c r="QS834" s="53"/>
      <c r="QT834" s="53"/>
      <c r="QU834" s="53"/>
      <c r="QV834" s="53"/>
      <c r="QW834" s="53"/>
      <c r="QX834" s="53"/>
      <c r="QY834" s="53"/>
      <c r="QZ834" s="53"/>
      <c r="RA834" s="53"/>
      <c r="RB834" s="53"/>
      <c r="RC834" s="53"/>
      <c r="RD834" s="53"/>
      <c r="RE834" s="53"/>
      <c r="RF834" s="53"/>
      <c r="RG834" s="53"/>
      <c r="RH834" s="53"/>
      <c r="RI834" s="53"/>
      <c r="RJ834" s="53"/>
      <c r="RK834" s="53"/>
      <c r="RL834" s="53"/>
      <c r="RM834" s="53"/>
      <c r="RN834" s="53"/>
      <c r="RO834" s="53"/>
      <c r="RP834" s="53"/>
      <c r="RQ834" s="53"/>
      <c r="RR834" s="53"/>
      <c r="RS834" s="53"/>
      <c r="RT834" s="53"/>
      <c r="RU834" s="53"/>
      <c r="RV834" s="53"/>
      <c r="RW834" s="53"/>
      <c r="RX834" s="53"/>
      <c r="RY834" s="53"/>
      <c r="RZ834" s="53"/>
      <c r="SA834" s="53"/>
      <c r="SB834" s="53"/>
      <c r="SC834" s="53"/>
      <c r="SD834" s="53"/>
      <c r="SE834" s="53"/>
      <c r="SF834" s="53"/>
      <c r="SG834" s="53"/>
      <c r="SH834" s="53"/>
      <c r="SI834" s="53"/>
      <c r="SJ834" s="53"/>
      <c r="SK834" s="53"/>
      <c r="SL834" s="53"/>
      <c r="SM834" s="53"/>
      <c r="SN834" s="53"/>
      <c r="SO834" s="53"/>
      <c r="SP834" s="53"/>
      <c r="SQ834" s="53"/>
      <c r="SR834" s="53"/>
      <c r="SS834" s="53"/>
      <c r="ST834" s="53"/>
      <c r="SU834" s="53"/>
      <c r="SV834" s="53"/>
      <c r="SW834" s="53"/>
      <c r="SX834" s="53"/>
      <c r="SY834" s="53"/>
      <c r="SZ834" s="53"/>
      <c r="TA834" s="53"/>
      <c r="TB834" s="53"/>
      <c r="TC834" s="53"/>
      <c r="TD834" s="53"/>
      <c r="TE834" s="53"/>
      <c r="TF834" s="53"/>
      <c r="TG834" s="53"/>
      <c r="TH834" s="53"/>
      <c r="TI834" s="53"/>
      <c r="TJ834" s="53"/>
      <c r="TK834" s="53"/>
      <c r="TL834" s="53"/>
      <c r="TM834" s="53"/>
      <c r="TN834" s="53"/>
      <c r="TO834" s="53"/>
      <c r="TP834" s="53"/>
      <c r="TQ834" s="53"/>
      <c r="TR834" s="53"/>
      <c r="TS834" s="53"/>
      <c r="TT834" s="53"/>
      <c r="TU834" s="53"/>
      <c r="TV834" s="53"/>
      <c r="TW834" s="53"/>
      <c r="TX834" s="53"/>
      <c r="TY834" s="53"/>
      <c r="TZ834" s="53"/>
      <c r="UA834" s="53"/>
      <c r="UB834" s="53"/>
      <c r="UC834" s="53"/>
      <c r="UD834" s="53"/>
      <c r="UE834" s="53"/>
      <c r="UF834" s="53"/>
      <c r="UG834" s="53"/>
    </row>
    <row r="835" spans="12:553" s="19" customFormat="1" ht="15.75" customHeight="1" x14ac:dyDescent="0.2">
      <c r="L835" s="66"/>
      <c r="M835" s="66"/>
      <c r="N835" s="52"/>
      <c r="O835" s="53"/>
      <c r="P835" s="53"/>
      <c r="Q835" s="53"/>
      <c r="R835" s="53"/>
      <c r="S835" s="53"/>
      <c r="T835" s="53"/>
      <c r="U835" s="53"/>
      <c r="V835" s="53"/>
      <c r="W835" s="53"/>
      <c r="X835" s="53"/>
      <c r="Y835" s="53"/>
      <c r="Z835" s="53"/>
      <c r="AA835" s="53"/>
      <c r="AB835" s="53"/>
      <c r="AC835" s="53"/>
      <c r="AD835" s="53"/>
      <c r="AE835" s="53"/>
      <c r="AF835" s="53"/>
      <c r="AG835" s="53"/>
      <c r="AH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c r="BM835" s="53"/>
      <c r="BN835" s="53"/>
      <c r="BO835" s="53"/>
      <c r="BP835" s="53"/>
      <c r="BQ835" s="53"/>
      <c r="BR835" s="53"/>
      <c r="BS835" s="53"/>
      <c r="BT835" s="53"/>
      <c r="BU835" s="53"/>
      <c r="BV835" s="53"/>
      <c r="BW835" s="53"/>
      <c r="BX835" s="53"/>
      <c r="BY835" s="53"/>
      <c r="BZ835" s="53"/>
      <c r="CA835" s="53"/>
      <c r="CB835" s="53"/>
      <c r="CC835" s="53"/>
      <c r="CD835" s="53"/>
      <c r="CE835" s="53"/>
      <c r="CF835" s="53"/>
      <c r="CG835" s="53"/>
      <c r="CH835" s="53"/>
      <c r="CI835" s="53"/>
      <c r="CJ835" s="53"/>
      <c r="CK835" s="53"/>
      <c r="CL835" s="53"/>
      <c r="CM835" s="53"/>
      <c r="CN835" s="53"/>
      <c r="CO835" s="53"/>
      <c r="CP835" s="53"/>
      <c r="CQ835" s="53"/>
      <c r="CR835" s="53"/>
      <c r="CS835" s="53"/>
      <c r="CT835" s="53"/>
      <c r="CU835" s="53"/>
      <c r="CV835" s="53"/>
      <c r="CW835" s="53"/>
      <c r="CX835" s="53"/>
      <c r="CY835" s="53"/>
      <c r="CZ835" s="53"/>
      <c r="DA835" s="53"/>
      <c r="DB835" s="53"/>
      <c r="DC835" s="53"/>
      <c r="DD835" s="53"/>
      <c r="DE835" s="53"/>
      <c r="DF835" s="53"/>
      <c r="DG835" s="53"/>
      <c r="DH835" s="53"/>
      <c r="DI835" s="53"/>
      <c r="DJ835" s="53"/>
      <c r="DK835" s="53"/>
      <c r="DL835" s="53"/>
      <c r="DM835" s="53"/>
      <c r="DN835" s="53"/>
      <c r="DO835" s="53"/>
      <c r="DP835" s="53"/>
      <c r="DQ835" s="53"/>
      <c r="DR835" s="53"/>
      <c r="DS835" s="53"/>
      <c r="DT835" s="53"/>
      <c r="DU835" s="53"/>
      <c r="DV835" s="53"/>
      <c r="DW835" s="53"/>
      <c r="DX835" s="53"/>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3"/>
      <c r="FK835" s="53"/>
      <c r="FL835" s="53"/>
      <c r="FM835" s="53"/>
      <c r="FN835" s="53"/>
      <c r="FO835" s="53"/>
      <c r="FP835" s="53"/>
      <c r="FQ835" s="53"/>
      <c r="FR835" s="53"/>
      <c r="FS835" s="53"/>
      <c r="FT835" s="53"/>
      <c r="FU835" s="53"/>
      <c r="FV835" s="53"/>
      <c r="FW835" s="53"/>
      <c r="FX835" s="53"/>
      <c r="FY835" s="53"/>
      <c r="FZ835" s="53"/>
      <c r="GA835" s="53"/>
      <c r="GB835" s="53"/>
      <c r="GC835" s="53"/>
      <c r="GD835" s="53"/>
      <c r="GE835" s="53"/>
      <c r="GF835" s="53"/>
      <c r="GG835" s="53"/>
      <c r="GH835" s="53"/>
      <c r="GI835" s="53"/>
      <c r="GJ835" s="53"/>
      <c r="GK835" s="53"/>
      <c r="GL835" s="53"/>
      <c r="GM835" s="53"/>
      <c r="GN835" s="53"/>
      <c r="GO835" s="53"/>
      <c r="GP835" s="53"/>
      <c r="GQ835" s="53"/>
      <c r="GR835" s="53"/>
      <c r="GS835" s="53"/>
      <c r="GT835" s="53"/>
      <c r="GU835" s="53"/>
      <c r="GV835" s="53"/>
      <c r="GW835" s="53"/>
      <c r="GX835" s="53"/>
      <c r="GY835" s="53"/>
      <c r="GZ835" s="53"/>
      <c r="HA835" s="53"/>
      <c r="HB835" s="53"/>
      <c r="HC835" s="53"/>
      <c r="HD835" s="53"/>
      <c r="HE835" s="53"/>
      <c r="HF835" s="53"/>
      <c r="HG835" s="53"/>
      <c r="HH835" s="53"/>
      <c r="HI835" s="53"/>
      <c r="HJ835" s="53"/>
      <c r="HK835" s="53"/>
      <c r="HL835" s="53"/>
      <c r="HM835" s="53"/>
      <c r="HN835" s="53"/>
      <c r="HO835" s="53"/>
      <c r="HP835" s="53"/>
      <c r="HQ835" s="53"/>
      <c r="HR835" s="53"/>
      <c r="HS835" s="53"/>
      <c r="HT835" s="53"/>
      <c r="HU835" s="53"/>
      <c r="HV835" s="53"/>
      <c r="HW835" s="53"/>
      <c r="HX835" s="53"/>
      <c r="HY835" s="53"/>
      <c r="HZ835" s="53"/>
      <c r="IA835" s="53"/>
      <c r="IB835" s="53"/>
      <c r="IC835" s="53"/>
      <c r="ID835" s="53"/>
      <c r="IE835" s="53"/>
      <c r="IF835" s="53"/>
      <c r="IG835" s="53"/>
      <c r="IH835" s="53"/>
      <c r="II835" s="53"/>
      <c r="IJ835" s="53"/>
      <c r="IK835" s="53"/>
      <c r="IL835" s="53"/>
      <c r="IM835" s="53"/>
      <c r="IN835" s="53"/>
      <c r="IO835" s="53"/>
      <c r="IP835" s="53"/>
      <c r="IQ835" s="53"/>
      <c r="IR835" s="53"/>
      <c r="IS835" s="53"/>
      <c r="IT835" s="53"/>
      <c r="IU835" s="53"/>
      <c r="IV835" s="53"/>
      <c r="IW835" s="53"/>
      <c r="IX835" s="53"/>
      <c r="IY835" s="53"/>
      <c r="IZ835" s="53"/>
      <c r="JA835" s="53"/>
      <c r="JB835" s="53"/>
      <c r="JC835" s="53"/>
      <c r="JD835" s="53"/>
      <c r="JE835" s="53"/>
      <c r="JF835" s="53"/>
      <c r="JG835" s="53"/>
      <c r="JH835" s="53"/>
      <c r="JI835" s="53"/>
      <c r="JJ835" s="53"/>
      <c r="JK835" s="53"/>
      <c r="JL835" s="53"/>
      <c r="JM835" s="53"/>
      <c r="JN835" s="53"/>
      <c r="JO835" s="53"/>
      <c r="JP835" s="53"/>
      <c r="JQ835" s="53"/>
      <c r="JR835" s="53"/>
      <c r="JS835" s="53"/>
      <c r="JT835" s="53"/>
      <c r="JU835" s="53"/>
      <c r="JV835" s="53"/>
      <c r="JW835" s="53"/>
      <c r="JX835" s="53"/>
      <c r="JY835" s="53"/>
      <c r="JZ835" s="53"/>
      <c r="KA835" s="53"/>
      <c r="KB835" s="53"/>
      <c r="KC835" s="53"/>
      <c r="KD835" s="53"/>
      <c r="KE835" s="53"/>
      <c r="KF835" s="53"/>
      <c r="KG835" s="53"/>
      <c r="KH835" s="53"/>
      <c r="KI835" s="53"/>
      <c r="KJ835" s="53"/>
      <c r="KK835" s="53"/>
      <c r="KL835" s="53"/>
      <c r="KM835" s="53"/>
      <c r="KN835" s="53"/>
      <c r="KO835" s="53"/>
      <c r="KP835" s="53"/>
      <c r="KQ835" s="53"/>
      <c r="KR835" s="53"/>
      <c r="KS835" s="53"/>
      <c r="KT835" s="53"/>
      <c r="KU835" s="53"/>
      <c r="KV835" s="53"/>
      <c r="KW835" s="53"/>
      <c r="KX835" s="53"/>
      <c r="KY835" s="53"/>
      <c r="KZ835" s="53"/>
      <c r="LA835" s="53"/>
      <c r="LB835" s="53"/>
      <c r="LC835" s="53"/>
      <c r="LD835" s="53"/>
      <c r="LE835" s="53"/>
      <c r="LF835" s="53"/>
      <c r="LG835" s="53"/>
      <c r="LH835" s="53"/>
      <c r="LI835" s="53"/>
      <c r="LJ835" s="53"/>
      <c r="LK835" s="53"/>
      <c r="LL835" s="53"/>
      <c r="LM835" s="53"/>
      <c r="LN835" s="53"/>
      <c r="LO835" s="53"/>
      <c r="LP835" s="53"/>
      <c r="LQ835" s="53"/>
      <c r="LR835" s="53"/>
      <c r="LS835" s="53"/>
      <c r="LT835" s="53"/>
      <c r="LU835" s="53"/>
      <c r="LV835" s="53"/>
      <c r="LW835" s="53"/>
      <c r="LX835" s="53"/>
      <c r="LY835" s="53"/>
      <c r="LZ835" s="53"/>
      <c r="MA835" s="53"/>
      <c r="MB835" s="53"/>
      <c r="MC835" s="53"/>
      <c r="MD835" s="53"/>
      <c r="ME835" s="53"/>
      <c r="MF835" s="53"/>
      <c r="MG835" s="53"/>
      <c r="MH835" s="53"/>
      <c r="MI835" s="53"/>
      <c r="MJ835" s="53"/>
      <c r="MK835" s="53"/>
      <c r="ML835" s="53"/>
      <c r="MM835" s="53"/>
      <c r="MN835" s="53"/>
      <c r="MO835" s="53"/>
      <c r="MP835" s="53"/>
      <c r="MQ835" s="53"/>
      <c r="MR835" s="53"/>
      <c r="MS835" s="53"/>
      <c r="MT835" s="53"/>
      <c r="MU835" s="53"/>
      <c r="MV835" s="53"/>
      <c r="MW835" s="53"/>
      <c r="MX835" s="53"/>
      <c r="MY835" s="53"/>
      <c r="MZ835" s="53"/>
      <c r="NA835" s="53"/>
      <c r="NB835" s="53"/>
      <c r="NC835" s="53"/>
      <c r="ND835" s="53"/>
      <c r="NE835" s="53"/>
      <c r="NF835" s="53"/>
      <c r="NG835" s="53"/>
      <c r="NH835" s="53"/>
      <c r="NI835" s="53"/>
      <c r="NJ835" s="53"/>
      <c r="NK835" s="53"/>
      <c r="NL835" s="53"/>
      <c r="NM835" s="53"/>
      <c r="NN835" s="53"/>
      <c r="NO835" s="53"/>
      <c r="NP835" s="53"/>
      <c r="NQ835" s="53"/>
      <c r="NR835" s="53"/>
      <c r="NS835" s="53"/>
      <c r="NT835" s="53"/>
      <c r="NU835" s="53"/>
      <c r="NV835" s="53"/>
      <c r="NW835" s="53"/>
      <c r="NX835" s="53"/>
      <c r="NY835" s="53"/>
      <c r="NZ835" s="53"/>
      <c r="OA835" s="53"/>
      <c r="OB835" s="53"/>
      <c r="OC835" s="53"/>
      <c r="OD835" s="53"/>
      <c r="OE835" s="53"/>
      <c r="OF835" s="53"/>
      <c r="OG835" s="53"/>
      <c r="OH835" s="53"/>
      <c r="OI835" s="53"/>
      <c r="OJ835" s="53"/>
      <c r="OK835" s="53"/>
      <c r="OL835" s="53"/>
      <c r="OM835" s="53"/>
      <c r="ON835" s="53"/>
      <c r="OO835" s="53"/>
      <c r="OP835" s="53"/>
      <c r="OQ835" s="53"/>
      <c r="OR835" s="53"/>
      <c r="OS835" s="53"/>
      <c r="OT835" s="53"/>
      <c r="OU835" s="53"/>
      <c r="OV835" s="53"/>
      <c r="OW835" s="53"/>
      <c r="OX835" s="53"/>
      <c r="OY835" s="53"/>
      <c r="OZ835" s="53"/>
      <c r="PA835" s="53"/>
      <c r="PB835" s="53"/>
      <c r="PC835" s="53"/>
      <c r="PD835" s="53"/>
      <c r="PE835" s="53"/>
      <c r="PF835" s="53"/>
      <c r="PG835" s="53"/>
      <c r="PH835" s="53"/>
      <c r="PI835" s="53"/>
      <c r="PJ835" s="53"/>
      <c r="PK835" s="53"/>
      <c r="PL835" s="53"/>
      <c r="PM835" s="53"/>
      <c r="PN835" s="53"/>
      <c r="PO835" s="53"/>
      <c r="PP835" s="53"/>
      <c r="PQ835" s="53"/>
      <c r="PR835" s="53"/>
      <c r="PS835" s="53"/>
      <c r="PT835" s="53"/>
      <c r="PU835" s="53"/>
      <c r="PV835" s="53"/>
      <c r="PW835" s="53"/>
      <c r="PX835" s="53"/>
      <c r="PY835" s="53"/>
      <c r="PZ835" s="53"/>
      <c r="QA835" s="53"/>
      <c r="QB835" s="53"/>
      <c r="QC835" s="53"/>
      <c r="QD835" s="53"/>
      <c r="QE835" s="53"/>
      <c r="QF835" s="53"/>
      <c r="QG835" s="53"/>
      <c r="QH835" s="53"/>
      <c r="QI835" s="53"/>
      <c r="QJ835" s="53"/>
      <c r="QK835" s="53"/>
      <c r="QL835" s="53"/>
      <c r="QM835" s="53"/>
      <c r="QN835" s="53"/>
      <c r="QO835" s="53"/>
      <c r="QP835" s="53"/>
      <c r="QQ835" s="53"/>
      <c r="QR835" s="53"/>
      <c r="QS835" s="53"/>
      <c r="QT835" s="53"/>
      <c r="QU835" s="53"/>
      <c r="QV835" s="53"/>
      <c r="QW835" s="53"/>
      <c r="QX835" s="53"/>
      <c r="QY835" s="53"/>
      <c r="QZ835" s="53"/>
      <c r="RA835" s="53"/>
      <c r="RB835" s="53"/>
      <c r="RC835" s="53"/>
      <c r="RD835" s="53"/>
      <c r="RE835" s="53"/>
      <c r="RF835" s="53"/>
      <c r="RG835" s="53"/>
      <c r="RH835" s="53"/>
      <c r="RI835" s="53"/>
      <c r="RJ835" s="53"/>
      <c r="RK835" s="53"/>
      <c r="RL835" s="53"/>
      <c r="RM835" s="53"/>
      <c r="RN835" s="53"/>
      <c r="RO835" s="53"/>
      <c r="RP835" s="53"/>
      <c r="RQ835" s="53"/>
      <c r="RR835" s="53"/>
      <c r="RS835" s="53"/>
      <c r="RT835" s="53"/>
      <c r="RU835" s="53"/>
      <c r="RV835" s="53"/>
      <c r="RW835" s="53"/>
      <c r="RX835" s="53"/>
      <c r="RY835" s="53"/>
      <c r="RZ835" s="53"/>
      <c r="SA835" s="53"/>
      <c r="SB835" s="53"/>
      <c r="SC835" s="53"/>
      <c r="SD835" s="53"/>
      <c r="SE835" s="53"/>
      <c r="SF835" s="53"/>
      <c r="SG835" s="53"/>
      <c r="SH835" s="53"/>
      <c r="SI835" s="53"/>
      <c r="SJ835" s="53"/>
      <c r="SK835" s="53"/>
      <c r="SL835" s="53"/>
      <c r="SM835" s="53"/>
      <c r="SN835" s="53"/>
      <c r="SO835" s="53"/>
      <c r="SP835" s="53"/>
      <c r="SQ835" s="53"/>
      <c r="SR835" s="53"/>
      <c r="SS835" s="53"/>
      <c r="ST835" s="53"/>
      <c r="SU835" s="53"/>
      <c r="SV835" s="53"/>
      <c r="SW835" s="53"/>
      <c r="SX835" s="53"/>
      <c r="SY835" s="53"/>
      <c r="SZ835" s="53"/>
      <c r="TA835" s="53"/>
      <c r="TB835" s="53"/>
      <c r="TC835" s="53"/>
      <c r="TD835" s="53"/>
      <c r="TE835" s="53"/>
      <c r="TF835" s="53"/>
      <c r="TG835" s="53"/>
      <c r="TH835" s="53"/>
      <c r="TI835" s="53"/>
      <c r="TJ835" s="53"/>
      <c r="TK835" s="53"/>
      <c r="TL835" s="53"/>
      <c r="TM835" s="53"/>
      <c r="TN835" s="53"/>
      <c r="TO835" s="53"/>
      <c r="TP835" s="53"/>
      <c r="TQ835" s="53"/>
      <c r="TR835" s="53"/>
      <c r="TS835" s="53"/>
      <c r="TT835" s="53"/>
      <c r="TU835" s="53"/>
      <c r="TV835" s="53"/>
      <c r="TW835" s="53"/>
      <c r="TX835" s="53"/>
      <c r="TY835" s="53"/>
      <c r="TZ835" s="53"/>
      <c r="UA835" s="53"/>
      <c r="UB835" s="53"/>
      <c r="UC835" s="53"/>
      <c r="UD835" s="53"/>
      <c r="UE835" s="53"/>
      <c r="UF835" s="53"/>
      <c r="UG835" s="53"/>
    </row>
    <row r="836" spans="12:553" s="19" customFormat="1" ht="15.75" customHeight="1" x14ac:dyDescent="0.2">
      <c r="L836" s="66"/>
      <c r="M836" s="66"/>
      <c r="N836" s="52"/>
      <c r="O836" s="53"/>
      <c r="P836" s="53"/>
      <c r="Q836" s="53"/>
      <c r="R836" s="53"/>
      <c r="S836" s="53"/>
      <c r="T836" s="53"/>
      <c r="U836" s="53"/>
      <c r="V836" s="53"/>
      <c r="W836" s="53"/>
      <c r="X836" s="53"/>
      <c r="Y836" s="53"/>
      <c r="Z836" s="53"/>
      <c r="AA836" s="53"/>
      <c r="AB836" s="53"/>
      <c r="AC836" s="53"/>
      <c r="AD836" s="53"/>
      <c r="AE836" s="53"/>
      <c r="AF836" s="53"/>
      <c r="AG836" s="53"/>
      <c r="AH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c r="BM836" s="53"/>
      <c r="BN836" s="53"/>
      <c r="BO836" s="53"/>
      <c r="BP836" s="53"/>
      <c r="BQ836" s="53"/>
      <c r="BR836" s="53"/>
      <c r="BS836" s="53"/>
      <c r="BT836" s="53"/>
      <c r="BU836" s="53"/>
      <c r="BV836" s="53"/>
      <c r="BW836" s="53"/>
      <c r="BX836" s="53"/>
      <c r="BY836" s="53"/>
      <c r="BZ836" s="53"/>
      <c r="CA836" s="53"/>
      <c r="CB836" s="53"/>
      <c r="CC836" s="53"/>
      <c r="CD836" s="53"/>
      <c r="CE836" s="53"/>
      <c r="CF836" s="53"/>
      <c r="CG836" s="53"/>
      <c r="CH836" s="53"/>
      <c r="CI836" s="53"/>
      <c r="CJ836" s="53"/>
      <c r="CK836" s="53"/>
      <c r="CL836" s="53"/>
      <c r="CM836" s="53"/>
      <c r="CN836" s="53"/>
      <c r="CO836" s="53"/>
      <c r="CP836" s="53"/>
      <c r="CQ836" s="53"/>
      <c r="CR836" s="53"/>
      <c r="CS836" s="53"/>
      <c r="CT836" s="53"/>
      <c r="CU836" s="53"/>
      <c r="CV836" s="53"/>
      <c r="CW836" s="53"/>
      <c r="CX836" s="53"/>
      <c r="CY836" s="53"/>
      <c r="CZ836" s="53"/>
      <c r="DA836" s="53"/>
      <c r="DB836" s="53"/>
      <c r="DC836" s="53"/>
      <c r="DD836" s="53"/>
      <c r="DE836" s="53"/>
      <c r="DF836" s="53"/>
      <c r="DG836" s="53"/>
      <c r="DH836" s="53"/>
      <c r="DI836" s="53"/>
      <c r="DJ836" s="53"/>
      <c r="DK836" s="53"/>
      <c r="DL836" s="53"/>
      <c r="DM836" s="53"/>
      <c r="DN836" s="53"/>
      <c r="DO836" s="53"/>
      <c r="DP836" s="53"/>
      <c r="DQ836" s="53"/>
      <c r="DR836" s="53"/>
      <c r="DS836" s="53"/>
      <c r="DT836" s="53"/>
      <c r="DU836" s="53"/>
      <c r="DV836" s="53"/>
      <c r="DW836" s="53"/>
      <c r="DX836" s="53"/>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3"/>
      <c r="FK836" s="53"/>
      <c r="FL836" s="53"/>
      <c r="FM836" s="53"/>
      <c r="FN836" s="53"/>
      <c r="FO836" s="53"/>
      <c r="FP836" s="53"/>
      <c r="FQ836" s="53"/>
      <c r="FR836" s="53"/>
      <c r="FS836" s="53"/>
      <c r="FT836" s="53"/>
      <c r="FU836" s="53"/>
      <c r="FV836" s="53"/>
      <c r="FW836" s="53"/>
      <c r="FX836" s="53"/>
      <c r="FY836" s="53"/>
      <c r="FZ836" s="53"/>
      <c r="GA836" s="53"/>
      <c r="GB836" s="53"/>
      <c r="GC836" s="53"/>
      <c r="GD836" s="53"/>
      <c r="GE836" s="53"/>
      <c r="GF836" s="53"/>
      <c r="GG836" s="53"/>
      <c r="GH836" s="53"/>
      <c r="GI836" s="53"/>
      <c r="GJ836" s="53"/>
      <c r="GK836" s="53"/>
      <c r="GL836" s="53"/>
      <c r="GM836" s="53"/>
      <c r="GN836" s="53"/>
      <c r="GO836" s="53"/>
      <c r="GP836" s="53"/>
      <c r="GQ836" s="53"/>
      <c r="GR836" s="53"/>
      <c r="GS836" s="53"/>
      <c r="GT836" s="53"/>
      <c r="GU836" s="53"/>
      <c r="GV836" s="53"/>
      <c r="GW836" s="53"/>
      <c r="GX836" s="53"/>
      <c r="GY836" s="53"/>
      <c r="GZ836" s="53"/>
      <c r="HA836" s="53"/>
      <c r="HB836" s="53"/>
      <c r="HC836" s="53"/>
      <c r="HD836" s="53"/>
      <c r="HE836" s="53"/>
      <c r="HF836" s="53"/>
      <c r="HG836" s="53"/>
      <c r="HH836" s="53"/>
      <c r="HI836" s="53"/>
      <c r="HJ836" s="53"/>
      <c r="HK836" s="53"/>
      <c r="HL836" s="53"/>
      <c r="HM836" s="53"/>
      <c r="HN836" s="53"/>
      <c r="HO836" s="53"/>
      <c r="HP836" s="53"/>
      <c r="HQ836" s="53"/>
      <c r="HR836" s="53"/>
      <c r="HS836" s="53"/>
      <c r="HT836" s="53"/>
      <c r="HU836" s="53"/>
      <c r="HV836" s="53"/>
      <c r="HW836" s="53"/>
      <c r="HX836" s="53"/>
      <c r="HY836" s="53"/>
      <c r="HZ836" s="53"/>
      <c r="IA836" s="53"/>
      <c r="IB836" s="53"/>
      <c r="IC836" s="53"/>
      <c r="ID836" s="53"/>
      <c r="IE836" s="53"/>
      <c r="IF836" s="53"/>
      <c r="IG836" s="53"/>
      <c r="IH836" s="53"/>
      <c r="II836" s="53"/>
      <c r="IJ836" s="53"/>
      <c r="IK836" s="53"/>
      <c r="IL836" s="53"/>
      <c r="IM836" s="53"/>
      <c r="IN836" s="53"/>
      <c r="IO836" s="53"/>
      <c r="IP836" s="53"/>
      <c r="IQ836" s="53"/>
      <c r="IR836" s="53"/>
      <c r="IS836" s="53"/>
      <c r="IT836" s="53"/>
      <c r="IU836" s="53"/>
      <c r="IV836" s="53"/>
      <c r="IW836" s="53"/>
      <c r="IX836" s="53"/>
      <c r="IY836" s="53"/>
      <c r="IZ836" s="53"/>
      <c r="JA836" s="53"/>
      <c r="JB836" s="53"/>
      <c r="JC836" s="53"/>
      <c r="JD836" s="53"/>
      <c r="JE836" s="53"/>
      <c r="JF836" s="53"/>
      <c r="JG836" s="53"/>
      <c r="JH836" s="53"/>
      <c r="JI836" s="53"/>
      <c r="JJ836" s="53"/>
      <c r="JK836" s="53"/>
      <c r="JL836" s="53"/>
      <c r="JM836" s="53"/>
      <c r="JN836" s="53"/>
      <c r="JO836" s="53"/>
      <c r="JP836" s="53"/>
      <c r="JQ836" s="53"/>
      <c r="JR836" s="53"/>
      <c r="JS836" s="53"/>
      <c r="JT836" s="53"/>
      <c r="JU836" s="53"/>
      <c r="JV836" s="53"/>
      <c r="JW836" s="53"/>
      <c r="JX836" s="53"/>
      <c r="JY836" s="53"/>
      <c r="JZ836" s="53"/>
      <c r="KA836" s="53"/>
      <c r="KB836" s="53"/>
      <c r="KC836" s="53"/>
      <c r="KD836" s="53"/>
      <c r="KE836" s="53"/>
      <c r="KF836" s="53"/>
      <c r="KG836" s="53"/>
      <c r="KH836" s="53"/>
      <c r="KI836" s="53"/>
      <c r="KJ836" s="53"/>
      <c r="KK836" s="53"/>
      <c r="KL836" s="53"/>
      <c r="KM836" s="53"/>
      <c r="KN836" s="53"/>
      <c r="KO836" s="53"/>
      <c r="KP836" s="53"/>
      <c r="KQ836" s="53"/>
      <c r="KR836" s="53"/>
      <c r="KS836" s="53"/>
      <c r="KT836" s="53"/>
      <c r="KU836" s="53"/>
      <c r="KV836" s="53"/>
      <c r="KW836" s="53"/>
      <c r="KX836" s="53"/>
      <c r="KY836" s="53"/>
      <c r="KZ836" s="53"/>
      <c r="LA836" s="53"/>
      <c r="LB836" s="53"/>
      <c r="LC836" s="53"/>
      <c r="LD836" s="53"/>
      <c r="LE836" s="53"/>
      <c r="LF836" s="53"/>
      <c r="LG836" s="53"/>
      <c r="LH836" s="53"/>
      <c r="LI836" s="53"/>
      <c r="LJ836" s="53"/>
      <c r="LK836" s="53"/>
      <c r="LL836" s="53"/>
      <c r="LM836" s="53"/>
      <c r="LN836" s="53"/>
      <c r="LO836" s="53"/>
      <c r="LP836" s="53"/>
      <c r="LQ836" s="53"/>
      <c r="LR836" s="53"/>
      <c r="LS836" s="53"/>
      <c r="LT836" s="53"/>
      <c r="LU836" s="53"/>
      <c r="LV836" s="53"/>
      <c r="LW836" s="53"/>
      <c r="LX836" s="53"/>
      <c r="LY836" s="53"/>
      <c r="LZ836" s="53"/>
      <c r="MA836" s="53"/>
      <c r="MB836" s="53"/>
      <c r="MC836" s="53"/>
      <c r="MD836" s="53"/>
      <c r="ME836" s="53"/>
      <c r="MF836" s="53"/>
      <c r="MG836" s="53"/>
      <c r="MH836" s="53"/>
      <c r="MI836" s="53"/>
      <c r="MJ836" s="53"/>
      <c r="MK836" s="53"/>
      <c r="ML836" s="53"/>
      <c r="MM836" s="53"/>
      <c r="MN836" s="53"/>
      <c r="MO836" s="53"/>
      <c r="MP836" s="53"/>
      <c r="MQ836" s="53"/>
      <c r="MR836" s="53"/>
      <c r="MS836" s="53"/>
      <c r="MT836" s="53"/>
      <c r="MU836" s="53"/>
      <c r="MV836" s="53"/>
      <c r="MW836" s="53"/>
      <c r="MX836" s="53"/>
      <c r="MY836" s="53"/>
      <c r="MZ836" s="53"/>
      <c r="NA836" s="53"/>
      <c r="NB836" s="53"/>
      <c r="NC836" s="53"/>
      <c r="ND836" s="53"/>
      <c r="NE836" s="53"/>
      <c r="NF836" s="53"/>
      <c r="NG836" s="53"/>
      <c r="NH836" s="53"/>
      <c r="NI836" s="53"/>
      <c r="NJ836" s="53"/>
      <c r="NK836" s="53"/>
      <c r="NL836" s="53"/>
      <c r="NM836" s="53"/>
      <c r="NN836" s="53"/>
      <c r="NO836" s="53"/>
      <c r="NP836" s="53"/>
      <c r="NQ836" s="53"/>
      <c r="NR836" s="53"/>
      <c r="NS836" s="53"/>
      <c r="NT836" s="53"/>
      <c r="NU836" s="53"/>
      <c r="NV836" s="53"/>
      <c r="NW836" s="53"/>
      <c r="NX836" s="53"/>
      <c r="NY836" s="53"/>
      <c r="NZ836" s="53"/>
      <c r="OA836" s="53"/>
      <c r="OB836" s="53"/>
      <c r="OC836" s="53"/>
      <c r="OD836" s="53"/>
      <c r="OE836" s="53"/>
      <c r="OF836" s="53"/>
      <c r="OG836" s="53"/>
      <c r="OH836" s="53"/>
      <c r="OI836" s="53"/>
      <c r="OJ836" s="53"/>
      <c r="OK836" s="53"/>
      <c r="OL836" s="53"/>
      <c r="OM836" s="53"/>
      <c r="ON836" s="53"/>
      <c r="OO836" s="53"/>
      <c r="OP836" s="53"/>
      <c r="OQ836" s="53"/>
      <c r="OR836" s="53"/>
      <c r="OS836" s="53"/>
      <c r="OT836" s="53"/>
      <c r="OU836" s="53"/>
      <c r="OV836" s="53"/>
      <c r="OW836" s="53"/>
      <c r="OX836" s="53"/>
      <c r="OY836" s="53"/>
      <c r="OZ836" s="53"/>
      <c r="PA836" s="53"/>
      <c r="PB836" s="53"/>
      <c r="PC836" s="53"/>
      <c r="PD836" s="53"/>
      <c r="PE836" s="53"/>
      <c r="PF836" s="53"/>
      <c r="PG836" s="53"/>
      <c r="PH836" s="53"/>
      <c r="PI836" s="53"/>
      <c r="PJ836" s="53"/>
      <c r="PK836" s="53"/>
      <c r="PL836" s="53"/>
      <c r="PM836" s="53"/>
      <c r="PN836" s="53"/>
      <c r="PO836" s="53"/>
      <c r="PP836" s="53"/>
      <c r="PQ836" s="53"/>
      <c r="PR836" s="53"/>
      <c r="PS836" s="53"/>
      <c r="PT836" s="53"/>
      <c r="PU836" s="53"/>
      <c r="PV836" s="53"/>
      <c r="PW836" s="53"/>
      <c r="PX836" s="53"/>
      <c r="PY836" s="53"/>
      <c r="PZ836" s="53"/>
      <c r="QA836" s="53"/>
      <c r="QB836" s="53"/>
      <c r="QC836" s="53"/>
      <c r="QD836" s="53"/>
      <c r="QE836" s="53"/>
      <c r="QF836" s="53"/>
      <c r="QG836" s="53"/>
      <c r="QH836" s="53"/>
      <c r="QI836" s="53"/>
      <c r="QJ836" s="53"/>
      <c r="QK836" s="53"/>
      <c r="QL836" s="53"/>
      <c r="QM836" s="53"/>
      <c r="QN836" s="53"/>
      <c r="QO836" s="53"/>
      <c r="QP836" s="53"/>
      <c r="QQ836" s="53"/>
      <c r="QR836" s="53"/>
      <c r="QS836" s="53"/>
      <c r="QT836" s="53"/>
      <c r="QU836" s="53"/>
      <c r="QV836" s="53"/>
      <c r="QW836" s="53"/>
      <c r="QX836" s="53"/>
      <c r="QY836" s="53"/>
      <c r="QZ836" s="53"/>
      <c r="RA836" s="53"/>
      <c r="RB836" s="53"/>
      <c r="RC836" s="53"/>
      <c r="RD836" s="53"/>
      <c r="RE836" s="53"/>
      <c r="RF836" s="53"/>
      <c r="RG836" s="53"/>
      <c r="RH836" s="53"/>
      <c r="RI836" s="53"/>
      <c r="RJ836" s="53"/>
      <c r="RK836" s="53"/>
      <c r="RL836" s="53"/>
      <c r="RM836" s="53"/>
      <c r="RN836" s="53"/>
      <c r="RO836" s="53"/>
      <c r="RP836" s="53"/>
      <c r="RQ836" s="53"/>
      <c r="RR836" s="53"/>
      <c r="RS836" s="53"/>
      <c r="RT836" s="53"/>
      <c r="RU836" s="53"/>
      <c r="RV836" s="53"/>
      <c r="RW836" s="53"/>
      <c r="RX836" s="53"/>
      <c r="RY836" s="53"/>
      <c r="RZ836" s="53"/>
      <c r="SA836" s="53"/>
      <c r="SB836" s="53"/>
      <c r="SC836" s="53"/>
      <c r="SD836" s="53"/>
      <c r="SE836" s="53"/>
      <c r="SF836" s="53"/>
      <c r="SG836" s="53"/>
      <c r="SH836" s="53"/>
      <c r="SI836" s="53"/>
      <c r="SJ836" s="53"/>
      <c r="SK836" s="53"/>
      <c r="SL836" s="53"/>
      <c r="SM836" s="53"/>
      <c r="SN836" s="53"/>
      <c r="SO836" s="53"/>
      <c r="SP836" s="53"/>
      <c r="SQ836" s="53"/>
      <c r="SR836" s="53"/>
      <c r="SS836" s="53"/>
      <c r="ST836" s="53"/>
      <c r="SU836" s="53"/>
      <c r="SV836" s="53"/>
      <c r="SW836" s="53"/>
      <c r="SX836" s="53"/>
      <c r="SY836" s="53"/>
      <c r="SZ836" s="53"/>
      <c r="TA836" s="53"/>
      <c r="TB836" s="53"/>
      <c r="TC836" s="53"/>
      <c r="TD836" s="53"/>
      <c r="TE836" s="53"/>
      <c r="TF836" s="53"/>
      <c r="TG836" s="53"/>
      <c r="TH836" s="53"/>
      <c r="TI836" s="53"/>
      <c r="TJ836" s="53"/>
      <c r="TK836" s="53"/>
      <c r="TL836" s="53"/>
      <c r="TM836" s="53"/>
      <c r="TN836" s="53"/>
      <c r="TO836" s="53"/>
      <c r="TP836" s="53"/>
      <c r="TQ836" s="53"/>
      <c r="TR836" s="53"/>
      <c r="TS836" s="53"/>
      <c r="TT836" s="53"/>
      <c r="TU836" s="53"/>
      <c r="TV836" s="53"/>
      <c r="TW836" s="53"/>
      <c r="TX836" s="53"/>
      <c r="TY836" s="53"/>
      <c r="TZ836" s="53"/>
      <c r="UA836" s="53"/>
      <c r="UB836" s="53"/>
      <c r="UC836" s="53"/>
      <c r="UD836" s="53"/>
      <c r="UE836" s="53"/>
      <c r="UF836" s="53"/>
      <c r="UG836" s="53"/>
    </row>
    <row r="837" spans="12:553" s="19" customFormat="1" ht="15.75" customHeight="1" x14ac:dyDescent="0.2">
      <c r="L837" s="66"/>
      <c r="M837" s="66"/>
      <c r="N837" s="52"/>
      <c r="O837" s="53"/>
      <c r="P837" s="53"/>
      <c r="Q837" s="53"/>
      <c r="R837" s="53"/>
      <c r="S837" s="53"/>
      <c r="T837" s="53"/>
      <c r="U837" s="53"/>
      <c r="V837" s="53"/>
      <c r="W837" s="53"/>
      <c r="X837" s="53"/>
      <c r="Y837" s="53"/>
      <c r="Z837" s="53"/>
      <c r="AA837" s="53"/>
      <c r="AB837" s="53"/>
      <c r="AC837" s="53"/>
      <c r="AD837" s="53"/>
      <c r="AE837" s="53"/>
      <c r="AF837" s="53"/>
      <c r="AG837" s="53"/>
      <c r="AH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c r="BM837" s="53"/>
      <c r="BN837" s="53"/>
      <c r="BO837" s="53"/>
      <c r="BP837" s="53"/>
      <c r="BQ837" s="53"/>
      <c r="BR837" s="53"/>
      <c r="BS837" s="53"/>
      <c r="BT837" s="53"/>
      <c r="BU837" s="53"/>
      <c r="BV837" s="53"/>
      <c r="BW837" s="53"/>
      <c r="BX837" s="53"/>
      <c r="BY837" s="53"/>
      <c r="BZ837" s="53"/>
      <c r="CA837" s="53"/>
      <c r="CB837" s="53"/>
      <c r="CC837" s="53"/>
      <c r="CD837" s="53"/>
      <c r="CE837" s="53"/>
      <c r="CF837" s="53"/>
      <c r="CG837" s="53"/>
      <c r="CH837" s="53"/>
      <c r="CI837" s="53"/>
      <c r="CJ837" s="53"/>
      <c r="CK837" s="53"/>
      <c r="CL837" s="53"/>
      <c r="CM837" s="53"/>
      <c r="CN837" s="53"/>
      <c r="CO837" s="53"/>
      <c r="CP837" s="53"/>
      <c r="CQ837" s="53"/>
      <c r="CR837" s="53"/>
      <c r="CS837" s="53"/>
      <c r="CT837" s="53"/>
      <c r="CU837" s="53"/>
      <c r="CV837" s="53"/>
      <c r="CW837" s="53"/>
      <c r="CX837" s="53"/>
      <c r="CY837" s="53"/>
      <c r="CZ837" s="53"/>
      <c r="DA837" s="53"/>
      <c r="DB837" s="53"/>
      <c r="DC837" s="53"/>
      <c r="DD837" s="53"/>
      <c r="DE837" s="53"/>
      <c r="DF837" s="53"/>
      <c r="DG837" s="53"/>
      <c r="DH837" s="53"/>
      <c r="DI837" s="53"/>
      <c r="DJ837" s="53"/>
      <c r="DK837" s="53"/>
      <c r="DL837" s="53"/>
      <c r="DM837" s="53"/>
      <c r="DN837" s="53"/>
      <c r="DO837" s="53"/>
      <c r="DP837" s="53"/>
      <c r="DQ837" s="53"/>
      <c r="DR837" s="53"/>
      <c r="DS837" s="53"/>
      <c r="DT837" s="53"/>
      <c r="DU837" s="53"/>
      <c r="DV837" s="53"/>
      <c r="DW837" s="53"/>
      <c r="DX837" s="53"/>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3"/>
      <c r="FK837" s="53"/>
      <c r="FL837" s="53"/>
      <c r="FM837" s="53"/>
      <c r="FN837" s="53"/>
      <c r="FO837" s="53"/>
      <c r="FP837" s="53"/>
      <c r="FQ837" s="53"/>
      <c r="FR837" s="53"/>
      <c r="FS837" s="53"/>
      <c r="FT837" s="53"/>
      <c r="FU837" s="53"/>
      <c r="FV837" s="53"/>
      <c r="FW837" s="53"/>
      <c r="FX837" s="53"/>
      <c r="FY837" s="53"/>
      <c r="FZ837" s="53"/>
      <c r="GA837" s="53"/>
      <c r="GB837" s="53"/>
      <c r="GC837" s="53"/>
      <c r="GD837" s="53"/>
      <c r="GE837" s="53"/>
      <c r="GF837" s="53"/>
      <c r="GG837" s="53"/>
      <c r="GH837" s="53"/>
      <c r="GI837" s="53"/>
      <c r="GJ837" s="53"/>
      <c r="GK837" s="53"/>
      <c r="GL837" s="53"/>
      <c r="GM837" s="53"/>
      <c r="GN837" s="53"/>
      <c r="GO837" s="53"/>
      <c r="GP837" s="53"/>
      <c r="GQ837" s="53"/>
      <c r="GR837" s="53"/>
      <c r="GS837" s="53"/>
      <c r="GT837" s="53"/>
      <c r="GU837" s="53"/>
      <c r="GV837" s="53"/>
      <c r="GW837" s="53"/>
      <c r="GX837" s="53"/>
      <c r="GY837" s="53"/>
      <c r="GZ837" s="53"/>
      <c r="HA837" s="53"/>
      <c r="HB837" s="53"/>
      <c r="HC837" s="53"/>
      <c r="HD837" s="53"/>
      <c r="HE837" s="53"/>
      <c r="HF837" s="53"/>
      <c r="HG837" s="53"/>
      <c r="HH837" s="53"/>
      <c r="HI837" s="53"/>
      <c r="HJ837" s="53"/>
      <c r="HK837" s="53"/>
      <c r="HL837" s="53"/>
      <c r="HM837" s="53"/>
      <c r="HN837" s="53"/>
      <c r="HO837" s="53"/>
      <c r="HP837" s="53"/>
      <c r="HQ837" s="53"/>
      <c r="HR837" s="53"/>
      <c r="HS837" s="53"/>
      <c r="HT837" s="53"/>
      <c r="HU837" s="53"/>
      <c r="HV837" s="53"/>
      <c r="HW837" s="53"/>
      <c r="HX837" s="53"/>
      <c r="HY837" s="53"/>
      <c r="HZ837" s="53"/>
      <c r="IA837" s="53"/>
      <c r="IB837" s="53"/>
      <c r="IC837" s="53"/>
      <c r="ID837" s="53"/>
      <c r="IE837" s="53"/>
      <c r="IF837" s="53"/>
      <c r="IG837" s="53"/>
      <c r="IH837" s="53"/>
      <c r="II837" s="53"/>
      <c r="IJ837" s="53"/>
      <c r="IK837" s="53"/>
      <c r="IL837" s="53"/>
      <c r="IM837" s="53"/>
      <c r="IN837" s="53"/>
      <c r="IO837" s="53"/>
      <c r="IP837" s="53"/>
      <c r="IQ837" s="53"/>
      <c r="IR837" s="53"/>
      <c r="IS837" s="53"/>
      <c r="IT837" s="53"/>
      <c r="IU837" s="53"/>
      <c r="IV837" s="53"/>
      <c r="IW837" s="53"/>
      <c r="IX837" s="53"/>
      <c r="IY837" s="53"/>
      <c r="IZ837" s="53"/>
      <c r="JA837" s="53"/>
      <c r="JB837" s="53"/>
      <c r="JC837" s="53"/>
      <c r="JD837" s="53"/>
      <c r="JE837" s="53"/>
      <c r="JF837" s="53"/>
      <c r="JG837" s="53"/>
      <c r="JH837" s="53"/>
      <c r="JI837" s="53"/>
      <c r="JJ837" s="53"/>
      <c r="JK837" s="53"/>
      <c r="JL837" s="53"/>
      <c r="JM837" s="53"/>
      <c r="JN837" s="53"/>
      <c r="JO837" s="53"/>
      <c r="JP837" s="53"/>
      <c r="JQ837" s="53"/>
      <c r="JR837" s="53"/>
      <c r="JS837" s="53"/>
      <c r="JT837" s="53"/>
      <c r="JU837" s="53"/>
      <c r="JV837" s="53"/>
      <c r="JW837" s="53"/>
      <c r="JX837" s="53"/>
      <c r="JY837" s="53"/>
      <c r="JZ837" s="53"/>
      <c r="KA837" s="53"/>
      <c r="KB837" s="53"/>
      <c r="KC837" s="53"/>
      <c r="KD837" s="53"/>
      <c r="KE837" s="53"/>
      <c r="KF837" s="53"/>
      <c r="KG837" s="53"/>
      <c r="KH837" s="53"/>
      <c r="KI837" s="53"/>
      <c r="KJ837" s="53"/>
      <c r="KK837" s="53"/>
      <c r="KL837" s="53"/>
      <c r="KM837" s="53"/>
      <c r="KN837" s="53"/>
      <c r="KO837" s="53"/>
      <c r="KP837" s="53"/>
      <c r="KQ837" s="53"/>
      <c r="KR837" s="53"/>
      <c r="KS837" s="53"/>
      <c r="KT837" s="53"/>
      <c r="KU837" s="53"/>
      <c r="KV837" s="53"/>
      <c r="KW837" s="53"/>
      <c r="KX837" s="53"/>
      <c r="KY837" s="53"/>
      <c r="KZ837" s="53"/>
      <c r="LA837" s="53"/>
      <c r="LB837" s="53"/>
      <c r="LC837" s="53"/>
      <c r="LD837" s="53"/>
      <c r="LE837" s="53"/>
      <c r="LF837" s="53"/>
      <c r="LG837" s="53"/>
      <c r="LH837" s="53"/>
      <c r="LI837" s="53"/>
      <c r="LJ837" s="53"/>
      <c r="LK837" s="53"/>
      <c r="LL837" s="53"/>
      <c r="LM837" s="53"/>
      <c r="LN837" s="53"/>
      <c r="LO837" s="53"/>
      <c r="LP837" s="53"/>
      <c r="LQ837" s="53"/>
      <c r="LR837" s="53"/>
      <c r="LS837" s="53"/>
      <c r="LT837" s="53"/>
      <c r="LU837" s="53"/>
      <c r="LV837" s="53"/>
      <c r="LW837" s="53"/>
      <c r="LX837" s="53"/>
      <c r="LY837" s="53"/>
      <c r="LZ837" s="53"/>
      <c r="MA837" s="53"/>
      <c r="MB837" s="53"/>
      <c r="MC837" s="53"/>
      <c r="MD837" s="53"/>
      <c r="ME837" s="53"/>
      <c r="MF837" s="53"/>
      <c r="MG837" s="53"/>
      <c r="MH837" s="53"/>
      <c r="MI837" s="53"/>
      <c r="MJ837" s="53"/>
      <c r="MK837" s="53"/>
      <c r="ML837" s="53"/>
      <c r="MM837" s="53"/>
      <c r="MN837" s="53"/>
      <c r="MO837" s="53"/>
      <c r="MP837" s="53"/>
      <c r="MQ837" s="53"/>
      <c r="MR837" s="53"/>
      <c r="MS837" s="53"/>
      <c r="MT837" s="53"/>
      <c r="MU837" s="53"/>
      <c r="MV837" s="53"/>
      <c r="MW837" s="53"/>
      <c r="MX837" s="53"/>
      <c r="MY837" s="53"/>
      <c r="MZ837" s="53"/>
      <c r="NA837" s="53"/>
      <c r="NB837" s="53"/>
      <c r="NC837" s="53"/>
      <c r="ND837" s="53"/>
      <c r="NE837" s="53"/>
      <c r="NF837" s="53"/>
      <c r="NG837" s="53"/>
      <c r="NH837" s="53"/>
      <c r="NI837" s="53"/>
      <c r="NJ837" s="53"/>
      <c r="NK837" s="53"/>
      <c r="NL837" s="53"/>
      <c r="NM837" s="53"/>
      <c r="NN837" s="53"/>
      <c r="NO837" s="53"/>
      <c r="NP837" s="53"/>
      <c r="NQ837" s="53"/>
      <c r="NR837" s="53"/>
      <c r="NS837" s="53"/>
      <c r="NT837" s="53"/>
      <c r="NU837" s="53"/>
      <c r="NV837" s="53"/>
      <c r="NW837" s="53"/>
      <c r="NX837" s="53"/>
      <c r="NY837" s="53"/>
      <c r="NZ837" s="53"/>
      <c r="OA837" s="53"/>
      <c r="OB837" s="53"/>
      <c r="OC837" s="53"/>
      <c r="OD837" s="53"/>
      <c r="OE837" s="53"/>
      <c r="OF837" s="53"/>
      <c r="OG837" s="53"/>
      <c r="OH837" s="53"/>
      <c r="OI837" s="53"/>
      <c r="OJ837" s="53"/>
      <c r="OK837" s="53"/>
      <c r="OL837" s="53"/>
      <c r="OM837" s="53"/>
      <c r="ON837" s="53"/>
      <c r="OO837" s="53"/>
      <c r="OP837" s="53"/>
      <c r="OQ837" s="53"/>
      <c r="OR837" s="53"/>
      <c r="OS837" s="53"/>
      <c r="OT837" s="53"/>
      <c r="OU837" s="53"/>
      <c r="OV837" s="53"/>
      <c r="OW837" s="53"/>
      <c r="OX837" s="53"/>
      <c r="OY837" s="53"/>
      <c r="OZ837" s="53"/>
      <c r="PA837" s="53"/>
      <c r="PB837" s="53"/>
      <c r="PC837" s="53"/>
      <c r="PD837" s="53"/>
      <c r="PE837" s="53"/>
      <c r="PF837" s="53"/>
      <c r="PG837" s="53"/>
      <c r="PH837" s="53"/>
      <c r="PI837" s="53"/>
      <c r="PJ837" s="53"/>
      <c r="PK837" s="53"/>
      <c r="PL837" s="53"/>
      <c r="PM837" s="53"/>
      <c r="PN837" s="53"/>
      <c r="PO837" s="53"/>
      <c r="PP837" s="53"/>
      <c r="PQ837" s="53"/>
      <c r="PR837" s="53"/>
      <c r="PS837" s="53"/>
      <c r="PT837" s="53"/>
      <c r="PU837" s="53"/>
      <c r="PV837" s="53"/>
      <c r="PW837" s="53"/>
      <c r="PX837" s="53"/>
      <c r="PY837" s="53"/>
      <c r="PZ837" s="53"/>
      <c r="QA837" s="53"/>
      <c r="QB837" s="53"/>
      <c r="QC837" s="53"/>
      <c r="QD837" s="53"/>
      <c r="QE837" s="53"/>
      <c r="QF837" s="53"/>
      <c r="QG837" s="53"/>
      <c r="QH837" s="53"/>
      <c r="QI837" s="53"/>
      <c r="QJ837" s="53"/>
      <c r="QK837" s="53"/>
      <c r="QL837" s="53"/>
      <c r="QM837" s="53"/>
      <c r="QN837" s="53"/>
      <c r="QO837" s="53"/>
      <c r="QP837" s="53"/>
      <c r="QQ837" s="53"/>
      <c r="QR837" s="53"/>
      <c r="QS837" s="53"/>
      <c r="QT837" s="53"/>
      <c r="QU837" s="53"/>
      <c r="QV837" s="53"/>
      <c r="QW837" s="53"/>
      <c r="QX837" s="53"/>
      <c r="QY837" s="53"/>
      <c r="QZ837" s="53"/>
      <c r="RA837" s="53"/>
      <c r="RB837" s="53"/>
      <c r="RC837" s="53"/>
      <c r="RD837" s="53"/>
      <c r="RE837" s="53"/>
      <c r="RF837" s="53"/>
      <c r="RG837" s="53"/>
      <c r="RH837" s="53"/>
      <c r="RI837" s="53"/>
      <c r="RJ837" s="53"/>
      <c r="RK837" s="53"/>
      <c r="RL837" s="53"/>
      <c r="RM837" s="53"/>
      <c r="RN837" s="53"/>
      <c r="RO837" s="53"/>
      <c r="RP837" s="53"/>
      <c r="RQ837" s="53"/>
      <c r="RR837" s="53"/>
      <c r="RS837" s="53"/>
      <c r="RT837" s="53"/>
      <c r="RU837" s="53"/>
      <c r="RV837" s="53"/>
      <c r="RW837" s="53"/>
      <c r="RX837" s="53"/>
      <c r="RY837" s="53"/>
      <c r="RZ837" s="53"/>
      <c r="SA837" s="53"/>
      <c r="SB837" s="53"/>
      <c r="SC837" s="53"/>
      <c r="SD837" s="53"/>
      <c r="SE837" s="53"/>
      <c r="SF837" s="53"/>
      <c r="SG837" s="53"/>
      <c r="SH837" s="53"/>
      <c r="SI837" s="53"/>
      <c r="SJ837" s="53"/>
      <c r="SK837" s="53"/>
      <c r="SL837" s="53"/>
      <c r="SM837" s="53"/>
      <c r="SN837" s="53"/>
      <c r="SO837" s="53"/>
      <c r="SP837" s="53"/>
      <c r="SQ837" s="53"/>
      <c r="SR837" s="53"/>
      <c r="SS837" s="53"/>
      <c r="ST837" s="53"/>
      <c r="SU837" s="53"/>
      <c r="SV837" s="53"/>
      <c r="SW837" s="53"/>
      <c r="SX837" s="53"/>
      <c r="SY837" s="53"/>
      <c r="SZ837" s="53"/>
      <c r="TA837" s="53"/>
      <c r="TB837" s="53"/>
      <c r="TC837" s="53"/>
      <c r="TD837" s="53"/>
      <c r="TE837" s="53"/>
      <c r="TF837" s="53"/>
      <c r="TG837" s="53"/>
      <c r="TH837" s="53"/>
      <c r="TI837" s="53"/>
      <c r="TJ837" s="53"/>
      <c r="TK837" s="53"/>
      <c r="TL837" s="53"/>
      <c r="TM837" s="53"/>
      <c r="TN837" s="53"/>
      <c r="TO837" s="53"/>
      <c r="TP837" s="53"/>
      <c r="TQ837" s="53"/>
      <c r="TR837" s="53"/>
      <c r="TS837" s="53"/>
      <c r="TT837" s="53"/>
      <c r="TU837" s="53"/>
      <c r="TV837" s="53"/>
      <c r="TW837" s="53"/>
      <c r="TX837" s="53"/>
      <c r="TY837" s="53"/>
      <c r="TZ837" s="53"/>
      <c r="UA837" s="53"/>
      <c r="UB837" s="53"/>
      <c r="UC837" s="53"/>
      <c r="UD837" s="53"/>
      <c r="UE837" s="53"/>
      <c r="UF837" s="53"/>
      <c r="UG837" s="53"/>
    </row>
    <row r="838" spans="12:553" s="19" customFormat="1" ht="15.75" customHeight="1" x14ac:dyDescent="0.2">
      <c r="L838" s="66"/>
      <c r="M838" s="66"/>
      <c r="N838" s="52"/>
      <c r="O838" s="53"/>
      <c r="P838" s="53"/>
      <c r="Q838" s="53"/>
      <c r="R838" s="53"/>
      <c r="S838" s="53"/>
      <c r="T838" s="53"/>
      <c r="U838" s="53"/>
      <c r="V838" s="53"/>
      <c r="W838" s="53"/>
      <c r="X838" s="53"/>
      <c r="Y838" s="53"/>
      <c r="Z838" s="53"/>
      <c r="AA838" s="53"/>
      <c r="AB838" s="53"/>
      <c r="AC838" s="53"/>
      <c r="AD838" s="53"/>
      <c r="AE838" s="53"/>
      <c r="AF838" s="53"/>
      <c r="AG838" s="53"/>
      <c r="AH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c r="BM838" s="53"/>
      <c r="BN838" s="53"/>
      <c r="BO838" s="53"/>
      <c r="BP838" s="53"/>
      <c r="BQ838" s="53"/>
      <c r="BR838" s="53"/>
      <c r="BS838" s="53"/>
      <c r="BT838" s="53"/>
      <c r="BU838" s="53"/>
      <c r="BV838" s="53"/>
      <c r="BW838" s="53"/>
      <c r="BX838" s="53"/>
      <c r="BY838" s="53"/>
      <c r="BZ838" s="53"/>
      <c r="CA838" s="53"/>
      <c r="CB838" s="53"/>
      <c r="CC838" s="53"/>
      <c r="CD838" s="53"/>
      <c r="CE838" s="53"/>
      <c r="CF838" s="53"/>
      <c r="CG838" s="53"/>
      <c r="CH838" s="53"/>
      <c r="CI838" s="53"/>
      <c r="CJ838" s="53"/>
      <c r="CK838" s="53"/>
      <c r="CL838" s="53"/>
      <c r="CM838" s="53"/>
      <c r="CN838" s="53"/>
      <c r="CO838" s="53"/>
      <c r="CP838" s="53"/>
      <c r="CQ838" s="53"/>
      <c r="CR838" s="53"/>
      <c r="CS838" s="53"/>
      <c r="CT838" s="53"/>
      <c r="CU838" s="53"/>
      <c r="CV838" s="53"/>
      <c r="CW838" s="53"/>
      <c r="CX838" s="53"/>
      <c r="CY838" s="53"/>
      <c r="CZ838" s="53"/>
      <c r="DA838" s="53"/>
      <c r="DB838" s="53"/>
      <c r="DC838" s="53"/>
      <c r="DD838" s="53"/>
      <c r="DE838" s="53"/>
      <c r="DF838" s="53"/>
      <c r="DG838" s="53"/>
      <c r="DH838" s="53"/>
      <c r="DI838" s="53"/>
      <c r="DJ838" s="53"/>
      <c r="DK838" s="53"/>
      <c r="DL838" s="53"/>
      <c r="DM838" s="53"/>
      <c r="DN838" s="53"/>
      <c r="DO838" s="53"/>
      <c r="DP838" s="53"/>
      <c r="DQ838" s="53"/>
      <c r="DR838" s="53"/>
      <c r="DS838" s="53"/>
      <c r="DT838" s="53"/>
      <c r="DU838" s="53"/>
      <c r="DV838" s="53"/>
      <c r="DW838" s="53"/>
      <c r="DX838" s="53"/>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3"/>
      <c r="FK838" s="53"/>
      <c r="FL838" s="53"/>
      <c r="FM838" s="53"/>
      <c r="FN838" s="53"/>
      <c r="FO838" s="53"/>
      <c r="FP838" s="53"/>
      <c r="FQ838" s="53"/>
      <c r="FR838" s="53"/>
      <c r="FS838" s="53"/>
      <c r="FT838" s="53"/>
      <c r="FU838" s="53"/>
      <c r="FV838" s="53"/>
      <c r="FW838" s="53"/>
      <c r="FX838" s="53"/>
      <c r="FY838" s="53"/>
      <c r="FZ838" s="53"/>
      <c r="GA838" s="53"/>
      <c r="GB838" s="53"/>
      <c r="GC838" s="53"/>
      <c r="GD838" s="53"/>
      <c r="GE838" s="53"/>
      <c r="GF838" s="53"/>
      <c r="GG838" s="53"/>
      <c r="GH838" s="53"/>
      <c r="GI838" s="53"/>
      <c r="GJ838" s="53"/>
      <c r="GK838" s="53"/>
      <c r="GL838" s="53"/>
      <c r="GM838" s="53"/>
      <c r="GN838" s="53"/>
      <c r="GO838" s="53"/>
      <c r="GP838" s="53"/>
      <c r="GQ838" s="53"/>
      <c r="GR838" s="53"/>
      <c r="GS838" s="53"/>
      <c r="GT838" s="53"/>
      <c r="GU838" s="53"/>
      <c r="GV838" s="53"/>
      <c r="GW838" s="53"/>
      <c r="GX838" s="53"/>
      <c r="GY838" s="53"/>
      <c r="GZ838" s="53"/>
      <c r="HA838" s="53"/>
      <c r="HB838" s="53"/>
      <c r="HC838" s="53"/>
      <c r="HD838" s="53"/>
      <c r="HE838" s="53"/>
      <c r="HF838" s="53"/>
      <c r="HG838" s="53"/>
      <c r="HH838" s="53"/>
      <c r="HI838" s="53"/>
      <c r="HJ838" s="53"/>
      <c r="HK838" s="53"/>
      <c r="HL838" s="53"/>
      <c r="HM838" s="53"/>
      <c r="HN838" s="53"/>
      <c r="HO838" s="53"/>
      <c r="HP838" s="53"/>
      <c r="HQ838" s="53"/>
      <c r="HR838" s="53"/>
      <c r="HS838" s="53"/>
      <c r="HT838" s="53"/>
      <c r="HU838" s="53"/>
      <c r="HV838" s="53"/>
      <c r="HW838" s="53"/>
      <c r="HX838" s="53"/>
      <c r="HY838" s="53"/>
      <c r="HZ838" s="53"/>
      <c r="IA838" s="53"/>
      <c r="IB838" s="53"/>
      <c r="IC838" s="53"/>
      <c r="ID838" s="53"/>
      <c r="IE838" s="53"/>
      <c r="IF838" s="53"/>
      <c r="IG838" s="53"/>
      <c r="IH838" s="53"/>
      <c r="II838" s="53"/>
      <c r="IJ838" s="53"/>
      <c r="IK838" s="53"/>
      <c r="IL838" s="53"/>
      <c r="IM838" s="53"/>
      <c r="IN838" s="53"/>
      <c r="IO838" s="53"/>
      <c r="IP838" s="53"/>
      <c r="IQ838" s="53"/>
      <c r="IR838" s="53"/>
      <c r="IS838" s="53"/>
      <c r="IT838" s="53"/>
      <c r="IU838" s="53"/>
      <c r="IV838" s="53"/>
      <c r="IW838" s="53"/>
      <c r="IX838" s="53"/>
      <c r="IY838" s="53"/>
      <c r="IZ838" s="53"/>
      <c r="JA838" s="53"/>
      <c r="JB838" s="53"/>
      <c r="JC838" s="53"/>
      <c r="JD838" s="53"/>
      <c r="JE838" s="53"/>
      <c r="JF838" s="53"/>
      <c r="JG838" s="53"/>
      <c r="JH838" s="53"/>
      <c r="JI838" s="53"/>
      <c r="JJ838" s="53"/>
      <c r="JK838" s="53"/>
      <c r="JL838" s="53"/>
      <c r="JM838" s="53"/>
      <c r="JN838" s="53"/>
      <c r="JO838" s="53"/>
      <c r="JP838" s="53"/>
      <c r="JQ838" s="53"/>
      <c r="JR838" s="53"/>
      <c r="JS838" s="53"/>
      <c r="JT838" s="53"/>
      <c r="JU838" s="53"/>
      <c r="JV838" s="53"/>
      <c r="JW838" s="53"/>
      <c r="JX838" s="53"/>
      <c r="JY838" s="53"/>
      <c r="JZ838" s="53"/>
      <c r="KA838" s="53"/>
      <c r="KB838" s="53"/>
      <c r="KC838" s="53"/>
      <c r="KD838" s="53"/>
      <c r="KE838" s="53"/>
      <c r="KF838" s="53"/>
      <c r="KG838" s="53"/>
      <c r="KH838" s="53"/>
      <c r="KI838" s="53"/>
      <c r="KJ838" s="53"/>
      <c r="KK838" s="53"/>
      <c r="KL838" s="53"/>
      <c r="KM838" s="53"/>
      <c r="KN838" s="53"/>
      <c r="KO838" s="53"/>
      <c r="KP838" s="53"/>
      <c r="KQ838" s="53"/>
      <c r="KR838" s="53"/>
      <c r="KS838" s="53"/>
      <c r="KT838" s="53"/>
      <c r="KU838" s="53"/>
      <c r="KV838" s="53"/>
      <c r="KW838" s="53"/>
      <c r="KX838" s="53"/>
      <c r="KY838" s="53"/>
      <c r="KZ838" s="53"/>
      <c r="LA838" s="53"/>
      <c r="LB838" s="53"/>
      <c r="LC838" s="53"/>
      <c r="LD838" s="53"/>
      <c r="LE838" s="53"/>
      <c r="LF838" s="53"/>
      <c r="LG838" s="53"/>
      <c r="LH838" s="53"/>
      <c r="LI838" s="53"/>
      <c r="LJ838" s="53"/>
      <c r="LK838" s="53"/>
      <c r="LL838" s="53"/>
      <c r="LM838" s="53"/>
      <c r="LN838" s="53"/>
      <c r="LO838" s="53"/>
      <c r="LP838" s="53"/>
      <c r="LQ838" s="53"/>
      <c r="LR838" s="53"/>
      <c r="LS838" s="53"/>
      <c r="LT838" s="53"/>
      <c r="LU838" s="53"/>
      <c r="LV838" s="53"/>
      <c r="LW838" s="53"/>
      <c r="LX838" s="53"/>
      <c r="LY838" s="53"/>
      <c r="LZ838" s="53"/>
      <c r="MA838" s="53"/>
      <c r="MB838" s="53"/>
      <c r="MC838" s="53"/>
      <c r="MD838" s="53"/>
      <c r="ME838" s="53"/>
      <c r="MF838" s="53"/>
      <c r="MG838" s="53"/>
      <c r="MH838" s="53"/>
      <c r="MI838" s="53"/>
      <c r="MJ838" s="53"/>
      <c r="MK838" s="53"/>
      <c r="ML838" s="53"/>
      <c r="MM838" s="53"/>
      <c r="MN838" s="53"/>
      <c r="MO838" s="53"/>
      <c r="MP838" s="53"/>
      <c r="MQ838" s="53"/>
      <c r="MR838" s="53"/>
      <c r="MS838" s="53"/>
      <c r="MT838" s="53"/>
      <c r="MU838" s="53"/>
      <c r="MV838" s="53"/>
      <c r="MW838" s="53"/>
      <c r="MX838" s="53"/>
      <c r="MY838" s="53"/>
      <c r="MZ838" s="53"/>
      <c r="NA838" s="53"/>
      <c r="NB838" s="53"/>
      <c r="NC838" s="53"/>
      <c r="ND838" s="53"/>
      <c r="NE838" s="53"/>
      <c r="NF838" s="53"/>
      <c r="NG838" s="53"/>
      <c r="NH838" s="53"/>
      <c r="NI838" s="53"/>
      <c r="NJ838" s="53"/>
      <c r="NK838" s="53"/>
      <c r="NL838" s="53"/>
      <c r="NM838" s="53"/>
      <c r="NN838" s="53"/>
      <c r="NO838" s="53"/>
      <c r="NP838" s="53"/>
      <c r="NQ838" s="53"/>
      <c r="NR838" s="53"/>
      <c r="NS838" s="53"/>
      <c r="NT838" s="53"/>
      <c r="NU838" s="53"/>
      <c r="NV838" s="53"/>
      <c r="NW838" s="53"/>
      <c r="NX838" s="53"/>
      <c r="NY838" s="53"/>
      <c r="NZ838" s="53"/>
      <c r="OA838" s="53"/>
      <c r="OB838" s="53"/>
      <c r="OC838" s="53"/>
      <c r="OD838" s="53"/>
      <c r="OE838" s="53"/>
      <c r="OF838" s="53"/>
      <c r="OG838" s="53"/>
      <c r="OH838" s="53"/>
      <c r="OI838" s="53"/>
      <c r="OJ838" s="53"/>
      <c r="OK838" s="53"/>
      <c r="OL838" s="53"/>
      <c r="OM838" s="53"/>
      <c r="ON838" s="53"/>
      <c r="OO838" s="53"/>
      <c r="OP838" s="53"/>
      <c r="OQ838" s="53"/>
      <c r="OR838" s="53"/>
      <c r="OS838" s="53"/>
      <c r="OT838" s="53"/>
      <c r="OU838" s="53"/>
      <c r="OV838" s="53"/>
      <c r="OW838" s="53"/>
      <c r="OX838" s="53"/>
      <c r="OY838" s="53"/>
      <c r="OZ838" s="53"/>
      <c r="PA838" s="53"/>
      <c r="PB838" s="53"/>
      <c r="PC838" s="53"/>
      <c r="PD838" s="53"/>
      <c r="PE838" s="53"/>
      <c r="PF838" s="53"/>
      <c r="PG838" s="53"/>
      <c r="PH838" s="53"/>
      <c r="PI838" s="53"/>
      <c r="PJ838" s="53"/>
      <c r="PK838" s="53"/>
      <c r="PL838" s="53"/>
      <c r="PM838" s="53"/>
      <c r="PN838" s="53"/>
      <c r="PO838" s="53"/>
      <c r="PP838" s="53"/>
      <c r="PQ838" s="53"/>
      <c r="PR838" s="53"/>
      <c r="PS838" s="53"/>
      <c r="PT838" s="53"/>
      <c r="PU838" s="53"/>
      <c r="PV838" s="53"/>
      <c r="PW838" s="53"/>
      <c r="PX838" s="53"/>
      <c r="PY838" s="53"/>
      <c r="PZ838" s="53"/>
      <c r="QA838" s="53"/>
      <c r="QB838" s="53"/>
      <c r="QC838" s="53"/>
      <c r="QD838" s="53"/>
      <c r="QE838" s="53"/>
      <c r="QF838" s="53"/>
      <c r="QG838" s="53"/>
      <c r="QH838" s="53"/>
      <c r="QI838" s="53"/>
      <c r="QJ838" s="53"/>
      <c r="QK838" s="53"/>
      <c r="QL838" s="53"/>
      <c r="QM838" s="53"/>
      <c r="QN838" s="53"/>
      <c r="QO838" s="53"/>
      <c r="QP838" s="53"/>
      <c r="QQ838" s="53"/>
      <c r="QR838" s="53"/>
      <c r="QS838" s="53"/>
      <c r="QT838" s="53"/>
      <c r="QU838" s="53"/>
      <c r="QV838" s="53"/>
      <c r="QW838" s="53"/>
      <c r="QX838" s="53"/>
      <c r="QY838" s="53"/>
      <c r="QZ838" s="53"/>
      <c r="RA838" s="53"/>
      <c r="RB838" s="53"/>
      <c r="RC838" s="53"/>
      <c r="RD838" s="53"/>
      <c r="RE838" s="53"/>
      <c r="RF838" s="53"/>
      <c r="RG838" s="53"/>
      <c r="RH838" s="53"/>
      <c r="RI838" s="53"/>
      <c r="RJ838" s="53"/>
      <c r="RK838" s="53"/>
      <c r="RL838" s="53"/>
      <c r="RM838" s="53"/>
      <c r="RN838" s="53"/>
      <c r="RO838" s="53"/>
      <c r="RP838" s="53"/>
      <c r="RQ838" s="53"/>
      <c r="RR838" s="53"/>
      <c r="RS838" s="53"/>
      <c r="RT838" s="53"/>
      <c r="RU838" s="53"/>
      <c r="RV838" s="53"/>
      <c r="RW838" s="53"/>
      <c r="RX838" s="53"/>
      <c r="RY838" s="53"/>
      <c r="RZ838" s="53"/>
      <c r="SA838" s="53"/>
      <c r="SB838" s="53"/>
      <c r="SC838" s="53"/>
      <c r="SD838" s="53"/>
      <c r="SE838" s="53"/>
      <c r="SF838" s="53"/>
      <c r="SG838" s="53"/>
      <c r="SH838" s="53"/>
      <c r="SI838" s="53"/>
      <c r="SJ838" s="53"/>
      <c r="SK838" s="53"/>
      <c r="SL838" s="53"/>
      <c r="SM838" s="53"/>
      <c r="SN838" s="53"/>
      <c r="SO838" s="53"/>
      <c r="SP838" s="53"/>
      <c r="SQ838" s="53"/>
      <c r="SR838" s="53"/>
      <c r="SS838" s="53"/>
      <c r="ST838" s="53"/>
      <c r="SU838" s="53"/>
      <c r="SV838" s="53"/>
      <c r="SW838" s="53"/>
      <c r="SX838" s="53"/>
      <c r="SY838" s="53"/>
      <c r="SZ838" s="53"/>
      <c r="TA838" s="53"/>
      <c r="TB838" s="53"/>
      <c r="TC838" s="53"/>
      <c r="TD838" s="53"/>
      <c r="TE838" s="53"/>
      <c r="TF838" s="53"/>
      <c r="TG838" s="53"/>
      <c r="TH838" s="53"/>
      <c r="TI838" s="53"/>
      <c r="TJ838" s="53"/>
      <c r="TK838" s="53"/>
      <c r="TL838" s="53"/>
      <c r="TM838" s="53"/>
      <c r="TN838" s="53"/>
      <c r="TO838" s="53"/>
      <c r="TP838" s="53"/>
      <c r="TQ838" s="53"/>
      <c r="TR838" s="53"/>
      <c r="TS838" s="53"/>
      <c r="TT838" s="53"/>
      <c r="TU838" s="53"/>
      <c r="TV838" s="53"/>
      <c r="TW838" s="53"/>
      <c r="TX838" s="53"/>
      <c r="TY838" s="53"/>
      <c r="TZ838" s="53"/>
      <c r="UA838" s="53"/>
      <c r="UB838" s="53"/>
      <c r="UC838" s="53"/>
      <c r="UD838" s="53"/>
      <c r="UE838" s="53"/>
      <c r="UF838" s="53"/>
      <c r="UG838" s="53"/>
    </row>
    <row r="839" spans="12:553" s="19" customFormat="1" ht="15.75" customHeight="1" x14ac:dyDescent="0.2">
      <c r="L839" s="66"/>
      <c r="M839" s="66"/>
      <c r="N839" s="52"/>
      <c r="O839" s="53"/>
      <c r="P839" s="53"/>
      <c r="Q839" s="53"/>
      <c r="R839" s="53"/>
      <c r="S839" s="53"/>
      <c r="T839" s="53"/>
      <c r="U839" s="53"/>
      <c r="V839" s="53"/>
      <c r="W839" s="53"/>
      <c r="X839" s="53"/>
      <c r="Y839" s="53"/>
      <c r="Z839" s="53"/>
      <c r="AA839" s="53"/>
      <c r="AB839" s="53"/>
      <c r="AC839" s="53"/>
      <c r="AD839" s="53"/>
      <c r="AE839" s="53"/>
      <c r="AF839" s="53"/>
      <c r="AG839" s="53"/>
      <c r="AH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c r="BM839" s="53"/>
      <c r="BN839" s="53"/>
      <c r="BO839" s="53"/>
      <c r="BP839" s="53"/>
      <c r="BQ839" s="53"/>
      <c r="BR839" s="53"/>
      <c r="BS839" s="53"/>
      <c r="BT839" s="53"/>
      <c r="BU839" s="53"/>
      <c r="BV839" s="53"/>
      <c r="BW839" s="53"/>
      <c r="BX839" s="53"/>
      <c r="BY839" s="53"/>
      <c r="BZ839" s="53"/>
      <c r="CA839" s="53"/>
      <c r="CB839" s="53"/>
      <c r="CC839" s="53"/>
      <c r="CD839" s="53"/>
      <c r="CE839" s="53"/>
      <c r="CF839" s="53"/>
      <c r="CG839" s="53"/>
      <c r="CH839" s="53"/>
      <c r="CI839" s="53"/>
      <c r="CJ839" s="53"/>
      <c r="CK839" s="53"/>
      <c r="CL839" s="53"/>
      <c r="CM839" s="53"/>
      <c r="CN839" s="53"/>
      <c r="CO839" s="53"/>
      <c r="CP839" s="53"/>
      <c r="CQ839" s="53"/>
      <c r="CR839" s="53"/>
      <c r="CS839" s="53"/>
      <c r="CT839" s="53"/>
      <c r="CU839" s="53"/>
      <c r="CV839" s="53"/>
      <c r="CW839" s="53"/>
      <c r="CX839" s="53"/>
      <c r="CY839" s="53"/>
      <c r="CZ839" s="53"/>
      <c r="DA839" s="53"/>
      <c r="DB839" s="53"/>
      <c r="DC839" s="53"/>
      <c r="DD839" s="53"/>
      <c r="DE839" s="53"/>
      <c r="DF839" s="53"/>
      <c r="DG839" s="53"/>
      <c r="DH839" s="53"/>
      <c r="DI839" s="53"/>
      <c r="DJ839" s="53"/>
      <c r="DK839" s="53"/>
      <c r="DL839" s="53"/>
      <c r="DM839" s="53"/>
      <c r="DN839" s="53"/>
      <c r="DO839" s="53"/>
      <c r="DP839" s="53"/>
      <c r="DQ839" s="53"/>
      <c r="DR839" s="53"/>
      <c r="DS839" s="53"/>
      <c r="DT839" s="53"/>
      <c r="DU839" s="53"/>
      <c r="DV839" s="53"/>
      <c r="DW839" s="53"/>
      <c r="DX839" s="53"/>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3"/>
      <c r="FK839" s="53"/>
      <c r="FL839" s="53"/>
      <c r="FM839" s="53"/>
      <c r="FN839" s="53"/>
      <c r="FO839" s="53"/>
      <c r="FP839" s="53"/>
      <c r="FQ839" s="53"/>
      <c r="FR839" s="53"/>
      <c r="FS839" s="53"/>
      <c r="FT839" s="53"/>
      <c r="FU839" s="53"/>
      <c r="FV839" s="53"/>
      <c r="FW839" s="53"/>
      <c r="FX839" s="53"/>
      <c r="FY839" s="53"/>
      <c r="FZ839" s="53"/>
      <c r="GA839" s="53"/>
      <c r="GB839" s="53"/>
      <c r="GC839" s="53"/>
      <c r="GD839" s="53"/>
      <c r="GE839" s="53"/>
      <c r="GF839" s="53"/>
      <c r="GG839" s="53"/>
      <c r="GH839" s="53"/>
      <c r="GI839" s="53"/>
      <c r="GJ839" s="53"/>
      <c r="GK839" s="53"/>
      <c r="GL839" s="53"/>
      <c r="GM839" s="53"/>
      <c r="GN839" s="53"/>
      <c r="GO839" s="53"/>
      <c r="GP839" s="53"/>
      <c r="GQ839" s="53"/>
      <c r="GR839" s="53"/>
      <c r="GS839" s="53"/>
      <c r="GT839" s="53"/>
      <c r="GU839" s="53"/>
      <c r="GV839" s="53"/>
      <c r="GW839" s="53"/>
      <c r="GX839" s="53"/>
      <c r="GY839" s="53"/>
      <c r="GZ839" s="53"/>
      <c r="HA839" s="53"/>
      <c r="HB839" s="53"/>
      <c r="HC839" s="53"/>
      <c r="HD839" s="53"/>
      <c r="HE839" s="53"/>
      <c r="HF839" s="53"/>
      <c r="HG839" s="53"/>
      <c r="HH839" s="53"/>
      <c r="HI839" s="53"/>
      <c r="HJ839" s="53"/>
      <c r="HK839" s="53"/>
      <c r="HL839" s="53"/>
      <c r="HM839" s="53"/>
      <c r="HN839" s="53"/>
      <c r="HO839" s="53"/>
      <c r="HP839" s="53"/>
      <c r="HQ839" s="53"/>
      <c r="HR839" s="53"/>
      <c r="HS839" s="53"/>
      <c r="HT839" s="53"/>
      <c r="HU839" s="53"/>
      <c r="HV839" s="53"/>
      <c r="HW839" s="53"/>
      <c r="HX839" s="53"/>
      <c r="HY839" s="53"/>
      <c r="HZ839" s="53"/>
      <c r="IA839" s="53"/>
      <c r="IB839" s="53"/>
      <c r="IC839" s="53"/>
      <c r="ID839" s="53"/>
      <c r="IE839" s="53"/>
      <c r="IF839" s="53"/>
      <c r="IG839" s="53"/>
      <c r="IH839" s="53"/>
      <c r="II839" s="53"/>
      <c r="IJ839" s="53"/>
      <c r="IK839" s="53"/>
      <c r="IL839" s="53"/>
      <c r="IM839" s="53"/>
      <c r="IN839" s="53"/>
      <c r="IO839" s="53"/>
      <c r="IP839" s="53"/>
      <c r="IQ839" s="53"/>
      <c r="IR839" s="53"/>
      <c r="IS839" s="53"/>
      <c r="IT839" s="53"/>
      <c r="IU839" s="53"/>
      <c r="IV839" s="53"/>
      <c r="IW839" s="53"/>
      <c r="IX839" s="53"/>
      <c r="IY839" s="53"/>
      <c r="IZ839" s="53"/>
      <c r="JA839" s="53"/>
      <c r="JB839" s="53"/>
      <c r="JC839" s="53"/>
      <c r="JD839" s="53"/>
      <c r="JE839" s="53"/>
      <c r="JF839" s="53"/>
      <c r="JG839" s="53"/>
      <c r="JH839" s="53"/>
      <c r="JI839" s="53"/>
      <c r="JJ839" s="53"/>
      <c r="JK839" s="53"/>
      <c r="JL839" s="53"/>
      <c r="JM839" s="53"/>
      <c r="JN839" s="53"/>
      <c r="JO839" s="53"/>
      <c r="JP839" s="53"/>
      <c r="JQ839" s="53"/>
      <c r="JR839" s="53"/>
      <c r="JS839" s="53"/>
      <c r="JT839" s="53"/>
      <c r="JU839" s="53"/>
      <c r="JV839" s="53"/>
      <c r="JW839" s="53"/>
      <c r="JX839" s="53"/>
      <c r="JY839" s="53"/>
      <c r="JZ839" s="53"/>
      <c r="KA839" s="53"/>
      <c r="KB839" s="53"/>
      <c r="KC839" s="53"/>
      <c r="KD839" s="53"/>
      <c r="KE839" s="53"/>
      <c r="KF839" s="53"/>
      <c r="KG839" s="53"/>
      <c r="KH839" s="53"/>
      <c r="KI839" s="53"/>
      <c r="KJ839" s="53"/>
      <c r="KK839" s="53"/>
      <c r="KL839" s="53"/>
      <c r="KM839" s="53"/>
      <c r="KN839" s="53"/>
      <c r="KO839" s="53"/>
      <c r="KP839" s="53"/>
      <c r="KQ839" s="53"/>
      <c r="KR839" s="53"/>
      <c r="KS839" s="53"/>
      <c r="KT839" s="53"/>
      <c r="KU839" s="53"/>
      <c r="KV839" s="53"/>
      <c r="KW839" s="53"/>
      <c r="KX839" s="53"/>
      <c r="KY839" s="53"/>
      <c r="KZ839" s="53"/>
      <c r="LA839" s="53"/>
      <c r="LB839" s="53"/>
      <c r="LC839" s="53"/>
      <c r="LD839" s="53"/>
      <c r="LE839" s="53"/>
      <c r="LF839" s="53"/>
      <c r="LG839" s="53"/>
      <c r="LH839" s="53"/>
      <c r="LI839" s="53"/>
      <c r="LJ839" s="53"/>
      <c r="LK839" s="53"/>
      <c r="LL839" s="53"/>
      <c r="LM839" s="53"/>
      <c r="LN839" s="53"/>
      <c r="LO839" s="53"/>
      <c r="LP839" s="53"/>
      <c r="LQ839" s="53"/>
      <c r="LR839" s="53"/>
      <c r="LS839" s="53"/>
      <c r="LT839" s="53"/>
      <c r="LU839" s="53"/>
      <c r="LV839" s="53"/>
      <c r="LW839" s="53"/>
      <c r="LX839" s="53"/>
      <c r="LY839" s="53"/>
      <c r="LZ839" s="53"/>
      <c r="MA839" s="53"/>
      <c r="MB839" s="53"/>
      <c r="MC839" s="53"/>
      <c r="MD839" s="53"/>
      <c r="ME839" s="53"/>
      <c r="MF839" s="53"/>
      <c r="MG839" s="53"/>
      <c r="MH839" s="53"/>
      <c r="MI839" s="53"/>
      <c r="MJ839" s="53"/>
      <c r="MK839" s="53"/>
      <c r="ML839" s="53"/>
      <c r="MM839" s="53"/>
      <c r="MN839" s="53"/>
      <c r="MO839" s="53"/>
      <c r="MP839" s="53"/>
      <c r="MQ839" s="53"/>
      <c r="MR839" s="53"/>
      <c r="MS839" s="53"/>
      <c r="MT839" s="53"/>
      <c r="MU839" s="53"/>
      <c r="MV839" s="53"/>
      <c r="MW839" s="53"/>
      <c r="MX839" s="53"/>
      <c r="MY839" s="53"/>
      <c r="MZ839" s="53"/>
      <c r="NA839" s="53"/>
      <c r="NB839" s="53"/>
      <c r="NC839" s="53"/>
      <c r="ND839" s="53"/>
      <c r="NE839" s="53"/>
      <c r="NF839" s="53"/>
      <c r="NG839" s="53"/>
      <c r="NH839" s="53"/>
      <c r="NI839" s="53"/>
      <c r="NJ839" s="53"/>
      <c r="NK839" s="53"/>
      <c r="NL839" s="53"/>
      <c r="NM839" s="53"/>
      <c r="NN839" s="53"/>
      <c r="NO839" s="53"/>
      <c r="NP839" s="53"/>
      <c r="NQ839" s="53"/>
      <c r="NR839" s="53"/>
      <c r="NS839" s="53"/>
      <c r="NT839" s="53"/>
      <c r="NU839" s="53"/>
      <c r="NV839" s="53"/>
      <c r="NW839" s="53"/>
      <c r="NX839" s="53"/>
      <c r="NY839" s="53"/>
      <c r="NZ839" s="53"/>
      <c r="OA839" s="53"/>
      <c r="OB839" s="53"/>
      <c r="OC839" s="53"/>
      <c r="OD839" s="53"/>
      <c r="OE839" s="53"/>
      <c r="OF839" s="53"/>
      <c r="OG839" s="53"/>
      <c r="OH839" s="53"/>
      <c r="OI839" s="53"/>
      <c r="OJ839" s="53"/>
      <c r="OK839" s="53"/>
      <c r="OL839" s="53"/>
      <c r="OM839" s="53"/>
      <c r="ON839" s="53"/>
      <c r="OO839" s="53"/>
      <c r="OP839" s="53"/>
      <c r="OQ839" s="53"/>
      <c r="OR839" s="53"/>
      <c r="OS839" s="53"/>
      <c r="OT839" s="53"/>
      <c r="OU839" s="53"/>
      <c r="OV839" s="53"/>
      <c r="OW839" s="53"/>
      <c r="OX839" s="53"/>
      <c r="OY839" s="53"/>
      <c r="OZ839" s="53"/>
      <c r="PA839" s="53"/>
      <c r="PB839" s="53"/>
      <c r="PC839" s="53"/>
      <c r="PD839" s="53"/>
      <c r="PE839" s="53"/>
      <c r="PF839" s="53"/>
      <c r="PG839" s="53"/>
      <c r="PH839" s="53"/>
      <c r="PI839" s="53"/>
      <c r="PJ839" s="53"/>
      <c r="PK839" s="53"/>
      <c r="PL839" s="53"/>
      <c r="PM839" s="53"/>
      <c r="PN839" s="53"/>
      <c r="PO839" s="53"/>
      <c r="PP839" s="53"/>
      <c r="PQ839" s="53"/>
      <c r="PR839" s="53"/>
      <c r="PS839" s="53"/>
      <c r="PT839" s="53"/>
      <c r="PU839" s="53"/>
      <c r="PV839" s="53"/>
      <c r="PW839" s="53"/>
      <c r="PX839" s="53"/>
      <c r="PY839" s="53"/>
      <c r="PZ839" s="53"/>
      <c r="QA839" s="53"/>
      <c r="QB839" s="53"/>
      <c r="QC839" s="53"/>
      <c r="QD839" s="53"/>
      <c r="QE839" s="53"/>
      <c r="QF839" s="53"/>
      <c r="QG839" s="53"/>
      <c r="QH839" s="53"/>
      <c r="QI839" s="53"/>
      <c r="QJ839" s="53"/>
      <c r="QK839" s="53"/>
      <c r="QL839" s="53"/>
      <c r="QM839" s="53"/>
      <c r="QN839" s="53"/>
      <c r="QO839" s="53"/>
      <c r="QP839" s="53"/>
      <c r="QQ839" s="53"/>
      <c r="QR839" s="53"/>
      <c r="QS839" s="53"/>
      <c r="QT839" s="53"/>
      <c r="QU839" s="53"/>
      <c r="QV839" s="53"/>
      <c r="QW839" s="53"/>
      <c r="QX839" s="53"/>
      <c r="QY839" s="53"/>
      <c r="QZ839" s="53"/>
      <c r="RA839" s="53"/>
      <c r="RB839" s="53"/>
      <c r="RC839" s="53"/>
      <c r="RD839" s="53"/>
      <c r="RE839" s="53"/>
      <c r="RF839" s="53"/>
      <c r="RG839" s="53"/>
      <c r="RH839" s="53"/>
      <c r="RI839" s="53"/>
      <c r="RJ839" s="53"/>
      <c r="RK839" s="53"/>
      <c r="RL839" s="53"/>
      <c r="RM839" s="53"/>
      <c r="RN839" s="53"/>
      <c r="RO839" s="53"/>
      <c r="RP839" s="53"/>
      <c r="RQ839" s="53"/>
      <c r="RR839" s="53"/>
      <c r="RS839" s="53"/>
      <c r="RT839" s="53"/>
      <c r="RU839" s="53"/>
      <c r="RV839" s="53"/>
      <c r="RW839" s="53"/>
      <c r="RX839" s="53"/>
      <c r="RY839" s="53"/>
      <c r="RZ839" s="53"/>
      <c r="SA839" s="53"/>
      <c r="SB839" s="53"/>
      <c r="SC839" s="53"/>
      <c r="SD839" s="53"/>
      <c r="SE839" s="53"/>
      <c r="SF839" s="53"/>
      <c r="SG839" s="53"/>
      <c r="SH839" s="53"/>
      <c r="SI839" s="53"/>
      <c r="SJ839" s="53"/>
      <c r="SK839" s="53"/>
      <c r="SL839" s="53"/>
      <c r="SM839" s="53"/>
      <c r="SN839" s="53"/>
      <c r="SO839" s="53"/>
      <c r="SP839" s="53"/>
      <c r="SQ839" s="53"/>
      <c r="SR839" s="53"/>
      <c r="SS839" s="53"/>
      <c r="ST839" s="53"/>
      <c r="SU839" s="53"/>
      <c r="SV839" s="53"/>
      <c r="SW839" s="53"/>
      <c r="SX839" s="53"/>
      <c r="SY839" s="53"/>
      <c r="SZ839" s="53"/>
      <c r="TA839" s="53"/>
      <c r="TB839" s="53"/>
      <c r="TC839" s="53"/>
      <c r="TD839" s="53"/>
      <c r="TE839" s="53"/>
      <c r="TF839" s="53"/>
      <c r="TG839" s="53"/>
      <c r="TH839" s="53"/>
      <c r="TI839" s="53"/>
      <c r="TJ839" s="53"/>
      <c r="TK839" s="53"/>
      <c r="TL839" s="53"/>
      <c r="TM839" s="53"/>
      <c r="TN839" s="53"/>
      <c r="TO839" s="53"/>
      <c r="TP839" s="53"/>
      <c r="TQ839" s="53"/>
      <c r="TR839" s="53"/>
      <c r="TS839" s="53"/>
      <c r="TT839" s="53"/>
      <c r="TU839" s="53"/>
      <c r="TV839" s="53"/>
      <c r="TW839" s="53"/>
      <c r="TX839" s="53"/>
      <c r="TY839" s="53"/>
      <c r="TZ839" s="53"/>
      <c r="UA839" s="53"/>
      <c r="UB839" s="53"/>
      <c r="UC839" s="53"/>
      <c r="UD839" s="53"/>
      <c r="UE839" s="53"/>
      <c r="UF839" s="53"/>
      <c r="UG839" s="53"/>
    </row>
    <row r="840" spans="12:553" s="19" customFormat="1" ht="15.75" customHeight="1" x14ac:dyDescent="0.2">
      <c r="L840" s="66"/>
      <c r="M840" s="66"/>
      <c r="N840" s="52"/>
      <c r="O840" s="53"/>
      <c r="P840" s="53"/>
      <c r="Q840" s="53"/>
      <c r="R840" s="53"/>
      <c r="S840" s="53"/>
      <c r="T840" s="53"/>
      <c r="U840" s="53"/>
      <c r="V840" s="53"/>
      <c r="W840" s="53"/>
      <c r="X840" s="53"/>
      <c r="Y840" s="53"/>
      <c r="Z840" s="53"/>
      <c r="AA840" s="53"/>
      <c r="AB840" s="53"/>
      <c r="AC840" s="53"/>
      <c r="AD840" s="53"/>
      <c r="AE840" s="53"/>
      <c r="AF840" s="53"/>
      <c r="AG840" s="53"/>
      <c r="AH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c r="BM840" s="53"/>
      <c r="BN840" s="53"/>
      <c r="BO840" s="53"/>
      <c r="BP840" s="53"/>
      <c r="BQ840" s="53"/>
      <c r="BR840" s="53"/>
      <c r="BS840" s="53"/>
      <c r="BT840" s="53"/>
      <c r="BU840" s="53"/>
      <c r="BV840" s="53"/>
      <c r="BW840" s="53"/>
      <c r="BX840" s="53"/>
      <c r="BY840" s="53"/>
      <c r="BZ840" s="53"/>
      <c r="CA840" s="53"/>
      <c r="CB840" s="53"/>
      <c r="CC840" s="53"/>
      <c r="CD840" s="53"/>
      <c r="CE840" s="53"/>
      <c r="CF840" s="53"/>
      <c r="CG840" s="53"/>
      <c r="CH840" s="53"/>
      <c r="CI840" s="53"/>
      <c r="CJ840" s="53"/>
      <c r="CK840" s="53"/>
      <c r="CL840" s="53"/>
      <c r="CM840" s="53"/>
      <c r="CN840" s="53"/>
      <c r="CO840" s="53"/>
      <c r="CP840" s="53"/>
      <c r="CQ840" s="53"/>
      <c r="CR840" s="53"/>
      <c r="CS840" s="53"/>
      <c r="CT840" s="53"/>
      <c r="CU840" s="53"/>
      <c r="CV840" s="53"/>
      <c r="CW840" s="53"/>
      <c r="CX840" s="53"/>
      <c r="CY840" s="53"/>
      <c r="CZ840" s="53"/>
      <c r="DA840" s="53"/>
      <c r="DB840" s="53"/>
      <c r="DC840" s="53"/>
      <c r="DD840" s="53"/>
      <c r="DE840" s="53"/>
      <c r="DF840" s="53"/>
      <c r="DG840" s="53"/>
      <c r="DH840" s="53"/>
      <c r="DI840" s="53"/>
      <c r="DJ840" s="53"/>
      <c r="DK840" s="53"/>
      <c r="DL840" s="53"/>
      <c r="DM840" s="53"/>
      <c r="DN840" s="53"/>
      <c r="DO840" s="53"/>
      <c r="DP840" s="53"/>
      <c r="DQ840" s="53"/>
      <c r="DR840" s="53"/>
      <c r="DS840" s="53"/>
      <c r="DT840" s="53"/>
      <c r="DU840" s="53"/>
      <c r="DV840" s="53"/>
      <c r="DW840" s="53"/>
      <c r="DX840" s="53"/>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3"/>
      <c r="FK840" s="53"/>
      <c r="FL840" s="53"/>
      <c r="FM840" s="53"/>
      <c r="FN840" s="53"/>
      <c r="FO840" s="53"/>
      <c r="FP840" s="53"/>
      <c r="FQ840" s="53"/>
      <c r="FR840" s="53"/>
      <c r="FS840" s="53"/>
      <c r="FT840" s="53"/>
      <c r="FU840" s="53"/>
      <c r="FV840" s="53"/>
      <c r="FW840" s="53"/>
      <c r="FX840" s="53"/>
      <c r="FY840" s="53"/>
      <c r="FZ840" s="53"/>
      <c r="GA840" s="53"/>
      <c r="GB840" s="53"/>
      <c r="GC840" s="53"/>
      <c r="GD840" s="53"/>
      <c r="GE840" s="53"/>
      <c r="GF840" s="53"/>
      <c r="GG840" s="53"/>
      <c r="GH840" s="53"/>
      <c r="GI840" s="53"/>
      <c r="GJ840" s="53"/>
      <c r="GK840" s="53"/>
      <c r="GL840" s="53"/>
      <c r="GM840" s="53"/>
      <c r="GN840" s="53"/>
      <c r="GO840" s="53"/>
      <c r="GP840" s="53"/>
      <c r="GQ840" s="53"/>
      <c r="GR840" s="53"/>
      <c r="GS840" s="53"/>
      <c r="GT840" s="53"/>
      <c r="GU840" s="53"/>
      <c r="GV840" s="53"/>
      <c r="GW840" s="53"/>
      <c r="GX840" s="53"/>
      <c r="GY840" s="53"/>
      <c r="GZ840" s="53"/>
      <c r="HA840" s="53"/>
      <c r="HB840" s="53"/>
      <c r="HC840" s="53"/>
      <c r="HD840" s="53"/>
      <c r="HE840" s="53"/>
      <c r="HF840" s="53"/>
      <c r="HG840" s="53"/>
      <c r="HH840" s="53"/>
      <c r="HI840" s="53"/>
      <c r="HJ840" s="53"/>
      <c r="HK840" s="53"/>
      <c r="HL840" s="53"/>
      <c r="HM840" s="53"/>
      <c r="HN840" s="53"/>
      <c r="HO840" s="53"/>
      <c r="HP840" s="53"/>
      <c r="HQ840" s="53"/>
      <c r="HR840" s="53"/>
      <c r="HS840" s="53"/>
      <c r="HT840" s="53"/>
      <c r="HU840" s="53"/>
      <c r="HV840" s="53"/>
      <c r="HW840" s="53"/>
      <c r="HX840" s="53"/>
      <c r="HY840" s="53"/>
      <c r="HZ840" s="53"/>
      <c r="IA840" s="53"/>
      <c r="IB840" s="53"/>
      <c r="IC840" s="53"/>
      <c r="ID840" s="53"/>
      <c r="IE840" s="53"/>
      <c r="IF840" s="53"/>
      <c r="IG840" s="53"/>
      <c r="IH840" s="53"/>
      <c r="II840" s="53"/>
      <c r="IJ840" s="53"/>
      <c r="IK840" s="53"/>
      <c r="IL840" s="53"/>
      <c r="IM840" s="53"/>
      <c r="IN840" s="53"/>
      <c r="IO840" s="53"/>
      <c r="IP840" s="53"/>
      <c r="IQ840" s="53"/>
      <c r="IR840" s="53"/>
      <c r="IS840" s="53"/>
      <c r="IT840" s="53"/>
      <c r="IU840" s="53"/>
      <c r="IV840" s="53"/>
      <c r="IW840" s="53"/>
      <c r="IX840" s="53"/>
      <c r="IY840" s="53"/>
      <c r="IZ840" s="53"/>
      <c r="JA840" s="53"/>
      <c r="JB840" s="53"/>
      <c r="JC840" s="53"/>
      <c r="JD840" s="53"/>
      <c r="JE840" s="53"/>
      <c r="JF840" s="53"/>
      <c r="JG840" s="53"/>
      <c r="JH840" s="53"/>
      <c r="JI840" s="53"/>
      <c r="JJ840" s="53"/>
      <c r="JK840" s="53"/>
      <c r="JL840" s="53"/>
      <c r="JM840" s="53"/>
      <c r="JN840" s="53"/>
      <c r="JO840" s="53"/>
      <c r="JP840" s="53"/>
      <c r="JQ840" s="53"/>
      <c r="JR840" s="53"/>
      <c r="JS840" s="53"/>
      <c r="JT840" s="53"/>
      <c r="JU840" s="53"/>
      <c r="JV840" s="53"/>
      <c r="JW840" s="53"/>
      <c r="JX840" s="53"/>
      <c r="JY840" s="53"/>
      <c r="JZ840" s="53"/>
      <c r="KA840" s="53"/>
      <c r="KB840" s="53"/>
      <c r="KC840" s="53"/>
      <c r="KD840" s="53"/>
      <c r="KE840" s="53"/>
      <c r="KF840" s="53"/>
      <c r="KG840" s="53"/>
      <c r="KH840" s="53"/>
      <c r="KI840" s="53"/>
      <c r="KJ840" s="53"/>
      <c r="KK840" s="53"/>
      <c r="KL840" s="53"/>
      <c r="KM840" s="53"/>
      <c r="KN840" s="53"/>
      <c r="KO840" s="53"/>
      <c r="KP840" s="53"/>
      <c r="KQ840" s="53"/>
      <c r="KR840" s="53"/>
      <c r="KS840" s="53"/>
      <c r="KT840" s="53"/>
      <c r="KU840" s="53"/>
      <c r="KV840" s="53"/>
      <c r="KW840" s="53"/>
      <c r="KX840" s="53"/>
      <c r="KY840" s="53"/>
      <c r="KZ840" s="53"/>
      <c r="LA840" s="53"/>
      <c r="LB840" s="53"/>
      <c r="LC840" s="53"/>
      <c r="LD840" s="53"/>
      <c r="LE840" s="53"/>
      <c r="LF840" s="53"/>
      <c r="LG840" s="53"/>
      <c r="LH840" s="53"/>
      <c r="LI840" s="53"/>
      <c r="LJ840" s="53"/>
      <c r="LK840" s="53"/>
      <c r="LL840" s="53"/>
      <c r="LM840" s="53"/>
      <c r="LN840" s="53"/>
      <c r="LO840" s="53"/>
      <c r="LP840" s="53"/>
      <c r="LQ840" s="53"/>
      <c r="LR840" s="53"/>
      <c r="LS840" s="53"/>
      <c r="LT840" s="53"/>
      <c r="LU840" s="53"/>
      <c r="LV840" s="53"/>
      <c r="LW840" s="53"/>
      <c r="LX840" s="53"/>
      <c r="LY840" s="53"/>
      <c r="LZ840" s="53"/>
      <c r="MA840" s="53"/>
      <c r="MB840" s="53"/>
      <c r="MC840" s="53"/>
      <c r="MD840" s="53"/>
      <c r="ME840" s="53"/>
      <c r="MF840" s="53"/>
      <c r="MG840" s="53"/>
      <c r="MH840" s="53"/>
      <c r="MI840" s="53"/>
      <c r="MJ840" s="53"/>
      <c r="MK840" s="53"/>
      <c r="ML840" s="53"/>
      <c r="MM840" s="53"/>
      <c r="MN840" s="53"/>
      <c r="MO840" s="53"/>
      <c r="MP840" s="53"/>
      <c r="MQ840" s="53"/>
      <c r="MR840" s="53"/>
      <c r="MS840" s="53"/>
      <c r="MT840" s="53"/>
      <c r="MU840" s="53"/>
      <c r="MV840" s="53"/>
      <c r="MW840" s="53"/>
      <c r="MX840" s="53"/>
      <c r="MY840" s="53"/>
      <c r="MZ840" s="53"/>
      <c r="NA840" s="53"/>
      <c r="NB840" s="53"/>
      <c r="NC840" s="53"/>
      <c r="ND840" s="53"/>
      <c r="NE840" s="53"/>
      <c r="NF840" s="53"/>
      <c r="NG840" s="53"/>
      <c r="NH840" s="53"/>
      <c r="NI840" s="53"/>
      <c r="NJ840" s="53"/>
      <c r="NK840" s="53"/>
      <c r="NL840" s="53"/>
      <c r="NM840" s="53"/>
      <c r="NN840" s="53"/>
      <c r="NO840" s="53"/>
      <c r="NP840" s="53"/>
      <c r="NQ840" s="53"/>
      <c r="NR840" s="53"/>
      <c r="NS840" s="53"/>
      <c r="NT840" s="53"/>
      <c r="NU840" s="53"/>
      <c r="NV840" s="53"/>
      <c r="NW840" s="53"/>
      <c r="NX840" s="53"/>
      <c r="NY840" s="53"/>
      <c r="NZ840" s="53"/>
      <c r="OA840" s="53"/>
      <c r="OB840" s="53"/>
      <c r="OC840" s="53"/>
      <c r="OD840" s="53"/>
      <c r="OE840" s="53"/>
      <c r="OF840" s="53"/>
      <c r="OG840" s="53"/>
      <c r="OH840" s="53"/>
      <c r="OI840" s="53"/>
      <c r="OJ840" s="53"/>
      <c r="OK840" s="53"/>
      <c r="OL840" s="53"/>
      <c r="OM840" s="53"/>
      <c r="ON840" s="53"/>
      <c r="OO840" s="53"/>
      <c r="OP840" s="53"/>
      <c r="OQ840" s="53"/>
      <c r="OR840" s="53"/>
      <c r="OS840" s="53"/>
      <c r="OT840" s="53"/>
      <c r="OU840" s="53"/>
      <c r="OV840" s="53"/>
      <c r="OW840" s="53"/>
      <c r="OX840" s="53"/>
      <c r="OY840" s="53"/>
      <c r="OZ840" s="53"/>
      <c r="PA840" s="53"/>
      <c r="PB840" s="53"/>
      <c r="PC840" s="53"/>
      <c r="PD840" s="53"/>
      <c r="PE840" s="53"/>
      <c r="PF840" s="53"/>
      <c r="PG840" s="53"/>
      <c r="PH840" s="53"/>
      <c r="PI840" s="53"/>
      <c r="PJ840" s="53"/>
      <c r="PK840" s="53"/>
      <c r="PL840" s="53"/>
      <c r="PM840" s="53"/>
      <c r="PN840" s="53"/>
      <c r="PO840" s="53"/>
      <c r="PP840" s="53"/>
      <c r="PQ840" s="53"/>
      <c r="PR840" s="53"/>
      <c r="PS840" s="53"/>
      <c r="PT840" s="53"/>
      <c r="PU840" s="53"/>
      <c r="PV840" s="53"/>
      <c r="PW840" s="53"/>
      <c r="PX840" s="53"/>
      <c r="PY840" s="53"/>
      <c r="PZ840" s="53"/>
      <c r="QA840" s="53"/>
      <c r="QB840" s="53"/>
      <c r="QC840" s="53"/>
      <c r="QD840" s="53"/>
      <c r="QE840" s="53"/>
      <c r="QF840" s="53"/>
      <c r="QG840" s="53"/>
      <c r="QH840" s="53"/>
      <c r="QI840" s="53"/>
      <c r="QJ840" s="53"/>
      <c r="QK840" s="53"/>
      <c r="QL840" s="53"/>
      <c r="QM840" s="53"/>
      <c r="QN840" s="53"/>
      <c r="QO840" s="53"/>
      <c r="QP840" s="53"/>
      <c r="QQ840" s="53"/>
      <c r="QR840" s="53"/>
      <c r="QS840" s="53"/>
      <c r="QT840" s="53"/>
      <c r="QU840" s="53"/>
      <c r="QV840" s="53"/>
      <c r="QW840" s="53"/>
      <c r="QX840" s="53"/>
      <c r="QY840" s="53"/>
      <c r="QZ840" s="53"/>
      <c r="RA840" s="53"/>
      <c r="RB840" s="53"/>
      <c r="RC840" s="53"/>
      <c r="RD840" s="53"/>
      <c r="RE840" s="53"/>
      <c r="RF840" s="53"/>
      <c r="RG840" s="53"/>
      <c r="RH840" s="53"/>
      <c r="RI840" s="53"/>
      <c r="RJ840" s="53"/>
      <c r="RK840" s="53"/>
      <c r="RL840" s="53"/>
      <c r="RM840" s="53"/>
      <c r="RN840" s="53"/>
      <c r="RO840" s="53"/>
      <c r="RP840" s="53"/>
      <c r="RQ840" s="53"/>
      <c r="RR840" s="53"/>
      <c r="RS840" s="53"/>
      <c r="RT840" s="53"/>
      <c r="RU840" s="53"/>
      <c r="RV840" s="53"/>
      <c r="RW840" s="53"/>
      <c r="RX840" s="53"/>
      <c r="RY840" s="53"/>
      <c r="RZ840" s="53"/>
      <c r="SA840" s="53"/>
      <c r="SB840" s="53"/>
      <c r="SC840" s="53"/>
      <c r="SD840" s="53"/>
      <c r="SE840" s="53"/>
      <c r="SF840" s="53"/>
      <c r="SG840" s="53"/>
      <c r="SH840" s="53"/>
      <c r="SI840" s="53"/>
      <c r="SJ840" s="53"/>
      <c r="SK840" s="53"/>
      <c r="SL840" s="53"/>
      <c r="SM840" s="53"/>
      <c r="SN840" s="53"/>
      <c r="SO840" s="53"/>
      <c r="SP840" s="53"/>
      <c r="SQ840" s="53"/>
      <c r="SR840" s="53"/>
      <c r="SS840" s="53"/>
      <c r="ST840" s="53"/>
      <c r="SU840" s="53"/>
      <c r="SV840" s="53"/>
      <c r="SW840" s="53"/>
      <c r="SX840" s="53"/>
      <c r="SY840" s="53"/>
      <c r="SZ840" s="53"/>
      <c r="TA840" s="53"/>
      <c r="TB840" s="53"/>
      <c r="TC840" s="53"/>
      <c r="TD840" s="53"/>
      <c r="TE840" s="53"/>
      <c r="TF840" s="53"/>
      <c r="TG840" s="53"/>
      <c r="TH840" s="53"/>
      <c r="TI840" s="53"/>
      <c r="TJ840" s="53"/>
      <c r="TK840" s="53"/>
      <c r="TL840" s="53"/>
      <c r="TM840" s="53"/>
      <c r="TN840" s="53"/>
      <c r="TO840" s="53"/>
      <c r="TP840" s="53"/>
      <c r="TQ840" s="53"/>
      <c r="TR840" s="53"/>
      <c r="TS840" s="53"/>
      <c r="TT840" s="53"/>
      <c r="TU840" s="53"/>
      <c r="TV840" s="53"/>
      <c r="TW840" s="53"/>
      <c r="TX840" s="53"/>
      <c r="TY840" s="53"/>
      <c r="TZ840" s="53"/>
      <c r="UA840" s="53"/>
      <c r="UB840" s="53"/>
      <c r="UC840" s="53"/>
      <c r="UD840" s="53"/>
      <c r="UE840" s="53"/>
      <c r="UF840" s="53"/>
      <c r="UG840" s="53"/>
    </row>
    <row r="841" spans="12:553" s="19" customFormat="1" ht="15.75" customHeight="1" x14ac:dyDescent="0.2">
      <c r="L841" s="66"/>
      <c r="M841" s="66"/>
      <c r="N841" s="52"/>
      <c r="O841" s="53"/>
      <c r="P841" s="53"/>
      <c r="Q841" s="53"/>
      <c r="R841" s="53"/>
      <c r="S841" s="53"/>
      <c r="T841" s="53"/>
      <c r="U841" s="53"/>
      <c r="V841" s="53"/>
      <c r="W841" s="53"/>
      <c r="X841" s="53"/>
      <c r="Y841" s="53"/>
      <c r="Z841" s="53"/>
      <c r="AA841" s="53"/>
      <c r="AB841" s="53"/>
      <c r="AC841" s="53"/>
      <c r="AD841" s="53"/>
      <c r="AE841" s="53"/>
      <c r="AF841" s="53"/>
      <c r="AG841" s="53"/>
      <c r="AH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c r="BM841" s="53"/>
      <c r="BN841" s="53"/>
      <c r="BO841" s="53"/>
      <c r="BP841" s="53"/>
      <c r="BQ841" s="53"/>
      <c r="BR841" s="53"/>
      <c r="BS841" s="53"/>
      <c r="BT841" s="53"/>
      <c r="BU841" s="53"/>
      <c r="BV841" s="53"/>
      <c r="BW841" s="53"/>
      <c r="BX841" s="53"/>
      <c r="BY841" s="53"/>
      <c r="BZ841" s="53"/>
      <c r="CA841" s="53"/>
      <c r="CB841" s="53"/>
      <c r="CC841" s="53"/>
      <c r="CD841" s="53"/>
      <c r="CE841" s="53"/>
      <c r="CF841" s="53"/>
      <c r="CG841" s="53"/>
      <c r="CH841" s="53"/>
      <c r="CI841" s="53"/>
      <c r="CJ841" s="53"/>
      <c r="CK841" s="53"/>
      <c r="CL841" s="53"/>
      <c r="CM841" s="53"/>
      <c r="CN841" s="53"/>
      <c r="CO841" s="53"/>
      <c r="CP841" s="53"/>
      <c r="CQ841" s="53"/>
      <c r="CR841" s="53"/>
      <c r="CS841" s="53"/>
      <c r="CT841" s="53"/>
      <c r="CU841" s="53"/>
      <c r="CV841" s="53"/>
      <c r="CW841" s="53"/>
      <c r="CX841" s="53"/>
      <c r="CY841" s="53"/>
      <c r="CZ841" s="53"/>
      <c r="DA841" s="53"/>
      <c r="DB841" s="53"/>
      <c r="DC841" s="53"/>
      <c r="DD841" s="53"/>
      <c r="DE841" s="53"/>
      <c r="DF841" s="53"/>
      <c r="DG841" s="53"/>
      <c r="DH841" s="53"/>
      <c r="DI841" s="53"/>
      <c r="DJ841" s="53"/>
      <c r="DK841" s="53"/>
      <c r="DL841" s="53"/>
      <c r="DM841" s="53"/>
      <c r="DN841" s="53"/>
      <c r="DO841" s="53"/>
      <c r="DP841" s="53"/>
      <c r="DQ841" s="53"/>
      <c r="DR841" s="53"/>
      <c r="DS841" s="53"/>
      <c r="DT841" s="53"/>
      <c r="DU841" s="53"/>
      <c r="DV841" s="53"/>
      <c r="DW841" s="53"/>
      <c r="DX841" s="53"/>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3"/>
      <c r="FK841" s="53"/>
      <c r="FL841" s="53"/>
      <c r="FM841" s="53"/>
      <c r="FN841" s="53"/>
      <c r="FO841" s="53"/>
      <c r="FP841" s="53"/>
      <c r="FQ841" s="53"/>
      <c r="FR841" s="53"/>
      <c r="FS841" s="53"/>
      <c r="FT841" s="53"/>
      <c r="FU841" s="53"/>
      <c r="FV841" s="53"/>
      <c r="FW841" s="53"/>
      <c r="FX841" s="53"/>
      <c r="FY841" s="53"/>
      <c r="FZ841" s="53"/>
      <c r="GA841" s="53"/>
      <c r="GB841" s="53"/>
      <c r="GC841" s="53"/>
      <c r="GD841" s="53"/>
      <c r="GE841" s="53"/>
      <c r="GF841" s="53"/>
      <c r="GG841" s="53"/>
      <c r="GH841" s="53"/>
      <c r="GI841" s="53"/>
      <c r="GJ841" s="53"/>
      <c r="GK841" s="53"/>
      <c r="GL841" s="53"/>
      <c r="GM841" s="53"/>
      <c r="GN841" s="53"/>
      <c r="GO841" s="53"/>
      <c r="GP841" s="53"/>
      <c r="GQ841" s="53"/>
      <c r="GR841" s="53"/>
      <c r="GS841" s="53"/>
      <c r="GT841" s="53"/>
      <c r="GU841" s="53"/>
      <c r="GV841" s="53"/>
      <c r="GW841" s="53"/>
      <c r="GX841" s="53"/>
      <c r="GY841" s="53"/>
      <c r="GZ841" s="53"/>
      <c r="HA841" s="53"/>
      <c r="HB841" s="53"/>
      <c r="HC841" s="53"/>
      <c r="HD841" s="53"/>
      <c r="HE841" s="53"/>
      <c r="HF841" s="53"/>
      <c r="HG841" s="53"/>
      <c r="HH841" s="53"/>
      <c r="HI841" s="53"/>
      <c r="HJ841" s="53"/>
      <c r="HK841" s="53"/>
      <c r="HL841" s="53"/>
      <c r="HM841" s="53"/>
      <c r="HN841" s="53"/>
      <c r="HO841" s="53"/>
      <c r="HP841" s="53"/>
      <c r="HQ841" s="53"/>
      <c r="HR841" s="53"/>
      <c r="HS841" s="53"/>
      <c r="HT841" s="53"/>
      <c r="HU841" s="53"/>
      <c r="HV841" s="53"/>
      <c r="HW841" s="53"/>
      <c r="HX841" s="53"/>
      <c r="HY841" s="53"/>
      <c r="HZ841" s="53"/>
      <c r="IA841" s="53"/>
      <c r="IB841" s="53"/>
      <c r="IC841" s="53"/>
      <c r="ID841" s="53"/>
      <c r="IE841" s="53"/>
      <c r="IF841" s="53"/>
      <c r="IG841" s="53"/>
      <c r="IH841" s="53"/>
      <c r="II841" s="53"/>
      <c r="IJ841" s="53"/>
      <c r="IK841" s="53"/>
      <c r="IL841" s="53"/>
      <c r="IM841" s="53"/>
      <c r="IN841" s="53"/>
      <c r="IO841" s="53"/>
      <c r="IP841" s="53"/>
      <c r="IQ841" s="53"/>
      <c r="IR841" s="53"/>
      <c r="IS841" s="53"/>
      <c r="IT841" s="53"/>
      <c r="IU841" s="53"/>
      <c r="IV841" s="53"/>
      <c r="IW841" s="53"/>
      <c r="IX841" s="53"/>
      <c r="IY841" s="53"/>
      <c r="IZ841" s="53"/>
      <c r="JA841" s="53"/>
      <c r="JB841" s="53"/>
      <c r="JC841" s="53"/>
      <c r="JD841" s="53"/>
      <c r="JE841" s="53"/>
      <c r="JF841" s="53"/>
      <c r="JG841" s="53"/>
      <c r="JH841" s="53"/>
      <c r="JI841" s="53"/>
      <c r="JJ841" s="53"/>
      <c r="JK841" s="53"/>
      <c r="JL841" s="53"/>
      <c r="JM841" s="53"/>
      <c r="JN841" s="53"/>
      <c r="JO841" s="53"/>
      <c r="JP841" s="53"/>
      <c r="JQ841" s="53"/>
      <c r="JR841" s="53"/>
      <c r="JS841" s="53"/>
      <c r="JT841" s="53"/>
      <c r="JU841" s="53"/>
      <c r="JV841" s="53"/>
      <c r="JW841" s="53"/>
      <c r="JX841" s="53"/>
      <c r="JY841" s="53"/>
      <c r="JZ841" s="53"/>
      <c r="KA841" s="53"/>
      <c r="KB841" s="53"/>
      <c r="KC841" s="53"/>
      <c r="KD841" s="53"/>
      <c r="KE841" s="53"/>
      <c r="KF841" s="53"/>
      <c r="KG841" s="53"/>
      <c r="KH841" s="53"/>
      <c r="KI841" s="53"/>
      <c r="KJ841" s="53"/>
      <c r="KK841" s="53"/>
      <c r="KL841" s="53"/>
      <c r="KM841" s="53"/>
      <c r="KN841" s="53"/>
      <c r="KO841" s="53"/>
      <c r="KP841" s="53"/>
      <c r="KQ841" s="53"/>
      <c r="KR841" s="53"/>
      <c r="KS841" s="53"/>
      <c r="KT841" s="53"/>
      <c r="KU841" s="53"/>
      <c r="KV841" s="53"/>
      <c r="KW841" s="53"/>
      <c r="KX841" s="53"/>
      <c r="KY841" s="53"/>
      <c r="KZ841" s="53"/>
      <c r="LA841" s="53"/>
      <c r="LB841" s="53"/>
      <c r="LC841" s="53"/>
      <c r="LD841" s="53"/>
      <c r="LE841" s="53"/>
      <c r="LF841" s="53"/>
      <c r="LG841" s="53"/>
      <c r="LH841" s="53"/>
      <c r="LI841" s="53"/>
      <c r="LJ841" s="53"/>
      <c r="LK841" s="53"/>
      <c r="LL841" s="53"/>
      <c r="LM841" s="53"/>
      <c r="LN841" s="53"/>
      <c r="LO841" s="53"/>
      <c r="LP841" s="53"/>
      <c r="LQ841" s="53"/>
      <c r="LR841" s="53"/>
      <c r="LS841" s="53"/>
      <c r="LT841" s="53"/>
      <c r="LU841" s="53"/>
      <c r="LV841" s="53"/>
      <c r="LW841" s="53"/>
      <c r="LX841" s="53"/>
      <c r="LY841" s="53"/>
      <c r="LZ841" s="53"/>
      <c r="MA841" s="53"/>
      <c r="MB841" s="53"/>
      <c r="MC841" s="53"/>
      <c r="MD841" s="53"/>
      <c r="ME841" s="53"/>
      <c r="MF841" s="53"/>
      <c r="MG841" s="53"/>
      <c r="MH841" s="53"/>
      <c r="MI841" s="53"/>
      <c r="MJ841" s="53"/>
      <c r="MK841" s="53"/>
      <c r="ML841" s="53"/>
      <c r="MM841" s="53"/>
      <c r="MN841" s="53"/>
      <c r="MO841" s="53"/>
      <c r="MP841" s="53"/>
      <c r="MQ841" s="53"/>
      <c r="MR841" s="53"/>
      <c r="MS841" s="53"/>
      <c r="MT841" s="53"/>
      <c r="MU841" s="53"/>
      <c r="MV841" s="53"/>
      <c r="MW841" s="53"/>
      <c r="MX841" s="53"/>
      <c r="MY841" s="53"/>
      <c r="MZ841" s="53"/>
      <c r="NA841" s="53"/>
      <c r="NB841" s="53"/>
      <c r="NC841" s="53"/>
      <c r="ND841" s="53"/>
      <c r="NE841" s="53"/>
      <c r="NF841" s="53"/>
      <c r="NG841" s="53"/>
      <c r="NH841" s="53"/>
      <c r="NI841" s="53"/>
      <c r="NJ841" s="53"/>
      <c r="NK841" s="53"/>
      <c r="NL841" s="53"/>
      <c r="NM841" s="53"/>
      <c r="NN841" s="53"/>
      <c r="NO841" s="53"/>
      <c r="NP841" s="53"/>
      <c r="NQ841" s="53"/>
      <c r="NR841" s="53"/>
      <c r="NS841" s="53"/>
      <c r="NT841" s="53"/>
      <c r="NU841" s="53"/>
      <c r="NV841" s="53"/>
      <c r="NW841" s="53"/>
      <c r="NX841" s="53"/>
      <c r="NY841" s="53"/>
      <c r="NZ841" s="53"/>
      <c r="OA841" s="53"/>
      <c r="OB841" s="53"/>
      <c r="OC841" s="53"/>
      <c r="OD841" s="53"/>
      <c r="OE841" s="53"/>
      <c r="OF841" s="53"/>
      <c r="OG841" s="53"/>
      <c r="OH841" s="53"/>
      <c r="OI841" s="53"/>
      <c r="OJ841" s="53"/>
      <c r="OK841" s="53"/>
      <c r="OL841" s="53"/>
      <c r="OM841" s="53"/>
      <c r="ON841" s="53"/>
      <c r="OO841" s="53"/>
      <c r="OP841" s="53"/>
      <c r="OQ841" s="53"/>
      <c r="OR841" s="53"/>
      <c r="OS841" s="53"/>
      <c r="OT841" s="53"/>
      <c r="OU841" s="53"/>
      <c r="OV841" s="53"/>
      <c r="OW841" s="53"/>
      <c r="OX841" s="53"/>
      <c r="OY841" s="53"/>
      <c r="OZ841" s="53"/>
      <c r="PA841" s="53"/>
      <c r="PB841" s="53"/>
      <c r="PC841" s="53"/>
      <c r="PD841" s="53"/>
      <c r="PE841" s="53"/>
      <c r="PF841" s="53"/>
      <c r="PG841" s="53"/>
      <c r="PH841" s="53"/>
      <c r="PI841" s="53"/>
      <c r="PJ841" s="53"/>
      <c r="PK841" s="53"/>
      <c r="PL841" s="53"/>
      <c r="PM841" s="53"/>
      <c r="PN841" s="53"/>
      <c r="PO841" s="53"/>
      <c r="PP841" s="53"/>
      <c r="PQ841" s="53"/>
      <c r="PR841" s="53"/>
      <c r="PS841" s="53"/>
      <c r="PT841" s="53"/>
      <c r="PU841" s="53"/>
      <c r="PV841" s="53"/>
      <c r="PW841" s="53"/>
      <c r="PX841" s="53"/>
      <c r="PY841" s="53"/>
      <c r="PZ841" s="53"/>
      <c r="QA841" s="53"/>
      <c r="QB841" s="53"/>
      <c r="QC841" s="53"/>
      <c r="QD841" s="53"/>
      <c r="QE841" s="53"/>
      <c r="QF841" s="53"/>
      <c r="QG841" s="53"/>
      <c r="QH841" s="53"/>
      <c r="QI841" s="53"/>
      <c r="QJ841" s="53"/>
      <c r="QK841" s="53"/>
      <c r="QL841" s="53"/>
      <c r="QM841" s="53"/>
      <c r="QN841" s="53"/>
      <c r="QO841" s="53"/>
      <c r="QP841" s="53"/>
      <c r="QQ841" s="53"/>
      <c r="QR841" s="53"/>
      <c r="QS841" s="53"/>
      <c r="QT841" s="53"/>
      <c r="QU841" s="53"/>
      <c r="QV841" s="53"/>
      <c r="QW841" s="53"/>
      <c r="QX841" s="53"/>
      <c r="QY841" s="53"/>
      <c r="QZ841" s="53"/>
      <c r="RA841" s="53"/>
      <c r="RB841" s="53"/>
      <c r="RC841" s="53"/>
      <c r="RD841" s="53"/>
      <c r="RE841" s="53"/>
      <c r="RF841" s="53"/>
      <c r="RG841" s="53"/>
      <c r="RH841" s="53"/>
      <c r="RI841" s="53"/>
      <c r="RJ841" s="53"/>
      <c r="RK841" s="53"/>
      <c r="RL841" s="53"/>
      <c r="RM841" s="53"/>
      <c r="RN841" s="53"/>
      <c r="RO841" s="53"/>
      <c r="RP841" s="53"/>
      <c r="RQ841" s="53"/>
      <c r="RR841" s="53"/>
      <c r="RS841" s="53"/>
      <c r="RT841" s="53"/>
      <c r="RU841" s="53"/>
      <c r="RV841" s="53"/>
      <c r="RW841" s="53"/>
      <c r="RX841" s="53"/>
      <c r="RY841" s="53"/>
      <c r="RZ841" s="53"/>
      <c r="SA841" s="53"/>
      <c r="SB841" s="53"/>
      <c r="SC841" s="53"/>
      <c r="SD841" s="53"/>
      <c r="SE841" s="53"/>
      <c r="SF841" s="53"/>
      <c r="SG841" s="53"/>
      <c r="SH841" s="53"/>
      <c r="SI841" s="53"/>
      <c r="SJ841" s="53"/>
      <c r="SK841" s="53"/>
      <c r="SL841" s="53"/>
      <c r="SM841" s="53"/>
      <c r="SN841" s="53"/>
      <c r="SO841" s="53"/>
      <c r="SP841" s="53"/>
      <c r="SQ841" s="53"/>
      <c r="SR841" s="53"/>
      <c r="SS841" s="53"/>
      <c r="ST841" s="53"/>
      <c r="SU841" s="53"/>
      <c r="SV841" s="53"/>
      <c r="SW841" s="53"/>
      <c r="SX841" s="53"/>
      <c r="SY841" s="53"/>
      <c r="SZ841" s="53"/>
      <c r="TA841" s="53"/>
      <c r="TB841" s="53"/>
      <c r="TC841" s="53"/>
      <c r="TD841" s="53"/>
      <c r="TE841" s="53"/>
      <c r="TF841" s="53"/>
      <c r="TG841" s="53"/>
      <c r="TH841" s="53"/>
      <c r="TI841" s="53"/>
      <c r="TJ841" s="53"/>
      <c r="TK841" s="53"/>
      <c r="TL841" s="53"/>
      <c r="TM841" s="53"/>
      <c r="TN841" s="53"/>
      <c r="TO841" s="53"/>
      <c r="TP841" s="53"/>
      <c r="TQ841" s="53"/>
      <c r="TR841" s="53"/>
      <c r="TS841" s="53"/>
      <c r="TT841" s="53"/>
      <c r="TU841" s="53"/>
      <c r="TV841" s="53"/>
      <c r="TW841" s="53"/>
      <c r="TX841" s="53"/>
      <c r="TY841" s="53"/>
      <c r="TZ841" s="53"/>
      <c r="UA841" s="53"/>
      <c r="UB841" s="53"/>
      <c r="UC841" s="53"/>
      <c r="UD841" s="53"/>
      <c r="UE841" s="53"/>
      <c r="UF841" s="53"/>
      <c r="UG841" s="53"/>
    </row>
    <row r="842" spans="12:553" s="19" customFormat="1" ht="15.75" customHeight="1" x14ac:dyDescent="0.2">
      <c r="L842" s="66"/>
      <c r="M842" s="66"/>
      <c r="N842" s="52"/>
      <c r="O842" s="53"/>
      <c r="P842" s="53"/>
      <c r="Q842" s="53"/>
      <c r="R842" s="53"/>
      <c r="S842" s="53"/>
      <c r="T842" s="53"/>
      <c r="U842" s="53"/>
      <c r="V842" s="53"/>
      <c r="W842" s="53"/>
      <c r="X842" s="53"/>
      <c r="Y842" s="53"/>
      <c r="Z842" s="53"/>
      <c r="AA842" s="53"/>
      <c r="AB842" s="53"/>
      <c r="AC842" s="53"/>
      <c r="AD842" s="53"/>
      <c r="AE842" s="53"/>
      <c r="AF842" s="53"/>
      <c r="AG842" s="53"/>
      <c r="AH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c r="BM842" s="53"/>
      <c r="BN842" s="53"/>
      <c r="BO842" s="53"/>
      <c r="BP842" s="53"/>
      <c r="BQ842" s="53"/>
      <c r="BR842" s="53"/>
      <c r="BS842" s="53"/>
      <c r="BT842" s="53"/>
      <c r="BU842" s="53"/>
      <c r="BV842" s="53"/>
      <c r="BW842" s="53"/>
      <c r="BX842" s="53"/>
      <c r="BY842" s="53"/>
      <c r="BZ842" s="53"/>
      <c r="CA842" s="53"/>
      <c r="CB842" s="53"/>
      <c r="CC842" s="53"/>
      <c r="CD842" s="53"/>
      <c r="CE842" s="53"/>
      <c r="CF842" s="53"/>
      <c r="CG842" s="53"/>
      <c r="CH842" s="53"/>
      <c r="CI842" s="53"/>
      <c r="CJ842" s="53"/>
      <c r="CK842" s="53"/>
      <c r="CL842" s="53"/>
      <c r="CM842" s="53"/>
      <c r="CN842" s="53"/>
      <c r="CO842" s="53"/>
      <c r="CP842" s="53"/>
      <c r="CQ842" s="53"/>
      <c r="CR842" s="53"/>
      <c r="CS842" s="53"/>
      <c r="CT842" s="53"/>
      <c r="CU842" s="53"/>
      <c r="CV842" s="53"/>
      <c r="CW842" s="53"/>
      <c r="CX842" s="53"/>
      <c r="CY842" s="53"/>
      <c r="CZ842" s="53"/>
      <c r="DA842" s="53"/>
      <c r="DB842" s="53"/>
      <c r="DC842" s="53"/>
      <c r="DD842" s="53"/>
      <c r="DE842" s="53"/>
      <c r="DF842" s="53"/>
      <c r="DG842" s="53"/>
      <c r="DH842" s="53"/>
      <c r="DI842" s="53"/>
      <c r="DJ842" s="53"/>
      <c r="DK842" s="53"/>
      <c r="DL842" s="53"/>
      <c r="DM842" s="53"/>
      <c r="DN842" s="53"/>
      <c r="DO842" s="53"/>
      <c r="DP842" s="53"/>
      <c r="DQ842" s="53"/>
      <c r="DR842" s="53"/>
      <c r="DS842" s="53"/>
      <c r="DT842" s="53"/>
      <c r="DU842" s="53"/>
      <c r="DV842" s="53"/>
      <c r="DW842" s="53"/>
      <c r="DX842" s="53"/>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3"/>
      <c r="FK842" s="53"/>
      <c r="FL842" s="53"/>
      <c r="FM842" s="53"/>
      <c r="FN842" s="53"/>
      <c r="FO842" s="53"/>
      <c r="FP842" s="53"/>
      <c r="FQ842" s="53"/>
      <c r="FR842" s="53"/>
      <c r="FS842" s="53"/>
      <c r="FT842" s="53"/>
      <c r="FU842" s="53"/>
      <c r="FV842" s="53"/>
      <c r="FW842" s="53"/>
      <c r="FX842" s="53"/>
      <c r="FY842" s="53"/>
      <c r="FZ842" s="53"/>
      <c r="GA842" s="53"/>
      <c r="GB842" s="53"/>
      <c r="GC842" s="53"/>
      <c r="GD842" s="53"/>
      <c r="GE842" s="53"/>
      <c r="GF842" s="53"/>
      <c r="GG842" s="53"/>
      <c r="GH842" s="53"/>
      <c r="GI842" s="53"/>
      <c r="GJ842" s="53"/>
      <c r="GK842" s="53"/>
      <c r="GL842" s="53"/>
      <c r="GM842" s="53"/>
      <c r="GN842" s="53"/>
      <c r="GO842" s="53"/>
      <c r="GP842" s="53"/>
      <c r="GQ842" s="53"/>
      <c r="GR842" s="53"/>
      <c r="GS842" s="53"/>
      <c r="GT842" s="53"/>
      <c r="GU842" s="53"/>
      <c r="GV842" s="53"/>
      <c r="GW842" s="53"/>
      <c r="GX842" s="53"/>
      <c r="GY842" s="53"/>
      <c r="GZ842" s="53"/>
      <c r="HA842" s="53"/>
      <c r="HB842" s="53"/>
      <c r="HC842" s="53"/>
      <c r="HD842" s="53"/>
      <c r="HE842" s="53"/>
      <c r="HF842" s="53"/>
      <c r="HG842" s="53"/>
      <c r="HH842" s="53"/>
      <c r="HI842" s="53"/>
      <c r="HJ842" s="53"/>
      <c r="HK842" s="53"/>
      <c r="HL842" s="53"/>
      <c r="HM842" s="53"/>
      <c r="HN842" s="53"/>
      <c r="HO842" s="53"/>
      <c r="HP842" s="53"/>
      <c r="HQ842" s="53"/>
      <c r="HR842" s="53"/>
      <c r="HS842" s="53"/>
      <c r="HT842" s="53"/>
      <c r="HU842" s="53"/>
      <c r="HV842" s="53"/>
      <c r="HW842" s="53"/>
      <c r="HX842" s="53"/>
      <c r="HY842" s="53"/>
      <c r="HZ842" s="53"/>
      <c r="IA842" s="53"/>
      <c r="IB842" s="53"/>
      <c r="IC842" s="53"/>
      <c r="ID842" s="53"/>
      <c r="IE842" s="53"/>
      <c r="IF842" s="53"/>
      <c r="IG842" s="53"/>
      <c r="IH842" s="53"/>
      <c r="II842" s="53"/>
      <c r="IJ842" s="53"/>
      <c r="IK842" s="53"/>
      <c r="IL842" s="53"/>
      <c r="IM842" s="53"/>
      <c r="IN842" s="53"/>
      <c r="IO842" s="53"/>
      <c r="IP842" s="53"/>
      <c r="IQ842" s="53"/>
      <c r="IR842" s="53"/>
      <c r="IS842" s="53"/>
      <c r="IT842" s="53"/>
      <c r="IU842" s="53"/>
      <c r="IV842" s="53"/>
      <c r="IW842" s="53"/>
      <c r="IX842" s="53"/>
      <c r="IY842" s="53"/>
      <c r="IZ842" s="53"/>
      <c r="JA842" s="53"/>
      <c r="JB842" s="53"/>
      <c r="JC842" s="53"/>
      <c r="JD842" s="53"/>
      <c r="JE842" s="53"/>
      <c r="JF842" s="53"/>
      <c r="JG842" s="53"/>
      <c r="JH842" s="53"/>
      <c r="JI842" s="53"/>
      <c r="JJ842" s="53"/>
      <c r="JK842" s="53"/>
      <c r="JL842" s="53"/>
      <c r="JM842" s="53"/>
      <c r="JN842" s="53"/>
      <c r="JO842" s="53"/>
      <c r="JP842" s="53"/>
      <c r="JQ842" s="53"/>
      <c r="JR842" s="53"/>
      <c r="JS842" s="53"/>
      <c r="JT842" s="53"/>
      <c r="JU842" s="53"/>
      <c r="JV842" s="53"/>
      <c r="JW842" s="53"/>
      <c r="JX842" s="53"/>
      <c r="JY842" s="53"/>
      <c r="JZ842" s="53"/>
      <c r="KA842" s="53"/>
      <c r="KB842" s="53"/>
      <c r="KC842" s="53"/>
      <c r="KD842" s="53"/>
      <c r="KE842" s="53"/>
      <c r="KF842" s="53"/>
      <c r="KG842" s="53"/>
      <c r="KH842" s="53"/>
      <c r="KI842" s="53"/>
      <c r="KJ842" s="53"/>
      <c r="KK842" s="53"/>
      <c r="KL842" s="53"/>
      <c r="KM842" s="53"/>
      <c r="KN842" s="53"/>
      <c r="KO842" s="53"/>
      <c r="KP842" s="53"/>
      <c r="KQ842" s="53"/>
      <c r="KR842" s="53"/>
      <c r="KS842" s="53"/>
      <c r="KT842" s="53"/>
      <c r="KU842" s="53"/>
      <c r="KV842" s="53"/>
      <c r="KW842" s="53"/>
      <c r="KX842" s="53"/>
      <c r="KY842" s="53"/>
      <c r="KZ842" s="53"/>
      <c r="LA842" s="53"/>
      <c r="LB842" s="53"/>
      <c r="LC842" s="53"/>
      <c r="LD842" s="53"/>
      <c r="LE842" s="53"/>
      <c r="LF842" s="53"/>
      <c r="LG842" s="53"/>
      <c r="LH842" s="53"/>
      <c r="LI842" s="53"/>
      <c r="LJ842" s="53"/>
      <c r="LK842" s="53"/>
      <c r="LL842" s="53"/>
      <c r="LM842" s="53"/>
      <c r="LN842" s="53"/>
      <c r="LO842" s="53"/>
      <c r="LP842" s="53"/>
      <c r="LQ842" s="53"/>
      <c r="LR842" s="53"/>
      <c r="LS842" s="53"/>
      <c r="LT842" s="53"/>
      <c r="LU842" s="53"/>
      <c r="LV842" s="53"/>
      <c r="LW842" s="53"/>
      <c r="LX842" s="53"/>
      <c r="LY842" s="53"/>
      <c r="LZ842" s="53"/>
      <c r="MA842" s="53"/>
      <c r="MB842" s="53"/>
      <c r="MC842" s="53"/>
      <c r="MD842" s="53"/>
      <c r="ME842" s="53"/>
      <c r="MF842" s="53"/>
      <c r="MG842" s="53"/>
      <c r="MH842" s="53"/>
      <c r="MI842" s="53"/>
      <c r="MJ842" s="53"/>
      <c r="MK842" s="53"/>
      <c r="ML842" s="53"/>
      <c r="MM842" s="53"/>
      <c r="MN842" s="53"/>
      <c r="MO842" s="53"/>
      <c r="MP842" s="53"/>
      <c r="MQ842" s="53"/>
      <c r="MR842" s="53"/>
      <c r="MS842" s="53"/>
      <c r="MT842" s="53"/>
      <c r="MU842" s="53"/>
      <c r="MV842" s="53"/>
      <c r="MW842" s="53"/>
      <c r="MX842" s="53"/>
      <c r="MY842" s="53"/>
      <c r="MZ842" s="53"/>
      <c r="NA842" s="53"/>
      <c r="NB842" s="53"/>
      <c r="NC842" s="53"/>
      <c r="ND842" s="53"/>
      <c r="NE842" s="53"/>
      <c r="NF842" s="53"/>
      <c r="NG842" s="53"/>
      <c r="NH842" s="53"/>
      <c r="NI842" s="53"/>
      <c r="NJ842" s="53"/>
      <c r="NK842" s="53"/>
      <c r="NL842" s="53"/>
      <c r="NM842" s="53"/>
      <c r="NN842" s="53"/>
      <c r="NO842" s="53"/>
      <c r="NP842" s="53"/>
      <c r="NQ842" s="53"/>
      <c r="NR842" s="53"/>
      <c r="NS842" s="53"/>
      <c r="NT842" s="53"/>
      <c r="NU842" s="53"/>
      <c r="NV842" s="53"/>
      <c r="NW842" s="53"/>
      <c r="NX842" s="53"/>
      <c r="NY842" s="53"/>
      <c r="NZ842" s="53"/>
      <c r="OA842" s="53"/>
      <c r="OB842" s="53"/>
      <c r="OC842" s="53"/>
      <c r="OD842" s="53"/>
      <c r="OE842" s="53"/>
      <c r="OF842" s="53"/>
      <c r="OG842" s="53"/>
      <c r="OH842" s="53"/>
      <c r="OI842" s="53"/>
      <c r="OJ842" s="53"/>
      <c r="OK842" s="53"/>
      <c r="OL842" s="53"/>
      <c r="OM842" s="53"/>
      <c r="ON842" s="53"/>
      <c r="OO842" s="53"/>
      <c r="OP842" s="53"/>
      <c r="OQ842" s="53"/>
      <c r="OR842" s="53"/>
      <c r="OS842" s="53"/>
      <c r="OT842" s="53"/>
      <c r="OU842" s="53"/>
      <c r="OV842" s="53"/>
      <c r="OW842" s="53"/>
      <c r="OX842" s="53"/>
      <c r="OY842" s="53"/>
      <c r="OZ842" s="53"/>
      <c r="PA842" s="53"/>
      <c r="PB842" s="53"/>
      <c r="PC842" s="53"/>
      <c r="PD842" s="53"/>
      <c r="PE842" s="53"/>
      <c r="PF842" s="53"/>
      <c r="PG842" s="53"/>
      <c r="PH842" s="53"/>
      <c r="PI842" s="53"/>
      <c r="PJ842" s="53"/>
      <c r="PK842" s="53"/>
      <c r="PL842" s="53"/>
      <c r="PM842" s="53"/>
      <c r="PN842" s="53"/>
      <c r="PO842" s="53"/>
      <c r="PP842" s="53"/>
      <c r="PQ842" s="53"/>
      <c r="PR842" s="53"/>
      <c r="PS842" s="53"/>
      <c r="PT842" s="53"/>
      <c r="PU842" s="53"/>
      <c r="PV842" s="53"/>
      <c r="PW842" s="53"/>
      <c r="PX842" s="53"/>
      <c r="PY842" s="53"/>
      <c r="PZ842" s="53"/>
      <c r="QA842" s="53"/>
      <c r="QB842" s="53"/>
      <c r="QC842" s="53"/>
      <c r="QD842" s="53"/>
      <c r="QE842" s="53"/>
      <c r="QF842" s="53"/>
      <c r="QG842" s="53"/>
      <c r="QH842" s="53"/>
      <c r="QI842" s="53"/>
      <c r="QJ842" s="53"/>
      <c r="QK842" s="53"/>
      <c r="QL842" s="53"/>
      <c r="QM842" s="53"/>
      <c r="QN842" s="53"/>
      <c r="QO842" s="53"/>
      <c r="QP842" s="53"/>
      <c r="QQ842" s="53"/>
      <c r="QR842" s="53"/>
      <c r="QS842" s="53"/>
      <c r="QT842" s="53"/>
      <c r="QU842" s="53"/>
      <c r="QV842" s="53"/>
      <c r="QW842" s="53"/>
      <c r="QX842" s="53"/>
      <c r="QY842" s="53"/>
      <c r="QZ842" s="53"/>
      <c r="RA842" s="53"/>
      <c r="RB842" s="53"/>
      <c r="RC842" s="53"/>
      <c r="RD842" s="53"/>
      <c r="RE842" s="53"/>
      <c r="RF842" s="53"/>
      <c r="RG842" s="53"/>
      <c r="RH842" s="53"/>
      <c r="RI842" s="53"/>
      <c r="RJ842" s="53"/>
      <c r="RK842" s="53"/>
      <c r="RL842" s="53"/>
      <c r="RM842" s="53"/>
      <c r="RN842" s="53"/>
      <c r="RO842" s="53"/>
      <c r="RP842" s="53"/>
      <c r="RQ842" s="53"/>
      <c r="RR842" s="53"/>
      <c r="RS842" s="53"/>
      <c r="RT842" s="53"/>
      <c r="RU842" s="53"/>
      <c r="RV842" s="53"/>
      <c r="RW842" s="53"/>
      <c r="RX842" s="53"/>
      <c r="RY842" s="53"/>
      <c r="RZ842" s="53"/>
      <c r="SA842" s="53"/>
      <c r="SB842" s="53"/>
      <c r="SC842" s="53"/>
      <c r="SD842" s="53"/>
      <c r="SE842" s="53"/>
      <c r="SF842" s="53"/>
      <c r="SG842" s="53"/>
      <c r="SH842" s="53"/>
      <c r="SI842" s="53"/>
      <c r="SJ842" s="53"/>
      <c r="SK842" s="53"/>
      <c r="SL842" s="53"/>
      <c r="SM842" s="53"/>
      <c r="SN842" s="53"/>
      <c r="SO842" s="53"/>
      <c r="SP842" s="53"/>
      <c r="SQ842" s="53"/>
      <c r="SR842" s="53"/>
      <c r="SS842" s="53"/>
      <c r="ST842" s="53"/>
      <c r="SU842" s="53"/>
      <c r="SV842" s="53"/>
      <c r="SW842" s="53"/>
      <c r="SX842" s="53"/>
      <c r="SY842" s="53"/>
      <c r="SZ842" s="53"/>
      <c r="TA842" s="53"/>
      <c r="TB842" s="53"/>
      <c r="TC842" s="53"/>
      <c r="TD842" s="53"/>
      <c r="TE842" s="53"/>
      <c r="TF842" s="53"/>
      <c r="TG842" s="53"/>
      <c r="TH842" s="53"/>
      <c r="TI842" s="53"/>
      <c r="TJ842" s="53"/>
      <c r="TK842" s="53"/>
      <c r="TL842" s="53"/>
      <c r="TM842" s="53"/>
      <c r="TN842" s="53"/>
      <c r="TO842" s="53"/>
      <c r="TP842" s="53"/>
      <c r="TQ842" s="53"/>
      <c r="TR842" s="53"/>
      <c r="TS842" s="53"/>
      <c r="TT842" s="53"/>
      <c r="TU842" s="53"/>
      <c r="TV842" s="53"/>
      <c r="TW842" s="53"/>
      <c r="TX842" s="53"/>
      <c r="TY842" s="53"/>
      <c r="TZ842" s="53"/>
      <c r="UA842" s="53"/>
      <c r="UB842" s="53"/>
      <c r="UC842" s="53"/>
      <c r="UD842" s="53"/>
      <c r="UE842" s="53"/>
      <c r="UF842" s="53"/>
      <c r="UG842" s="53"/>
    </row>
    <row r="843" spans="12:553" s="19" customFormat="1" ht="15.75" customHeight="1" x14ac:dyDescent="0.2">
      <c r="L843" s="66"/>
      <c r="M843" s="66"/>
      <c r="N843" s="52"/>
      <c r="O843" s="53"/>
      <c r="P843" s="53"/>
      <c r="Q843" s="53"/>
      <c r="R843" s="53"/>
      <c r="S843" s="53"/>
      <c r="T843" s="53"/>
      <c r="U843" s="53"/>
      <c r="V843" s="53"/>
      <c r="W843" s="53"/>
      <c r="X843" s="53"/>
      <c r="Y843" s="53"/>
      <c r="Z843" s="53"/>
      <c r="AA843" s="53"/>
      <c r="AB843" s="53"/>
      <c r="AC843" s="53"/>
      <c r="AD843" s="53"/>
      <c r="AE843" s="53"/>
      <c r="AF843" s="53"/>
      <c r="AG843" s="53"/>
      <c r="AH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c r="BM843" s="53"/>
      <c r="BN843" s="53"/>
      <c r="BO843" s="53"/>
      <c r="BP843" s="53"/>
      <c r="BQ843" s="53"/>
      <c r="BR843" s="53"/>
      <c r="BS843" s="53"/>
      <c r="BT843" s="53"/>
      <c r="BU843" s="53"/>
      <c r="BV843" s="53"/>
      <c r="BW843" s="53"/>
      <c r="BX843" s="53"/>
      <c r="BY843" s="53"/>
      <c r="BZ843" s="53"/>
      <c r="CA843" s="53"/>
      <c r="CB843" s="53"/>
      <c r="CC843" s="53"/>
      <c r="CD843" s="53"/>
      <c r="CE843" s="53"/>
      <c r="CF843" s="53"/>
      <c r="CG843" s="53"/>
      <c r="CH843" s="53"/>
      <c r="CI843" s="53"/>
      <c r="CJ843" s="53"/>
      <c r="CK843" s="53"/>
      <c r="CL843" s="53"/>
      <c r="CM843" s="53"/>
      <c r="CN843" s="53"/>
      <c r="CO843" s="53"/>
      <c r="CP843" s="53"/>
      <c r="CQ843" s="53"/>
      <c r="CR843" s="53"/>
      <c r="CS843" s="53"/>
      <c r="CT843" s="53"/>
      <c r="CU843" s="53"/>
      <c r="CV843" s="53"/>
      <c r="CW843" s="53"/>
      <c r="CX843" s="53"/>
      <c r="CY843" s="53"/>
      <c r="CZ843" s="53"/>
      <c r="DA843" s="53"/>
      <c r="DB843" s="53"/>
      <c r="DC843" s="53"/>
      <c r="DD843" s="53"/>
      <c r="DE843" s="53"/>
      <c r="DF843" s="53"/>
      <c r="DG843" s="53"/>
      <c r="DH843" s="53"/>
      <c r="DI843" s="53"/>
      <c r="DJ843" s="53"/>
      <c r="DK843" s="53"/>
      <c r="DL843" s="53"/>
      <c r="DM843" s="53"/>
      <c r="DN843" s="53"/>
      <c r="DO843" s="53"/>
      <c r="DP843" s="53"/>
      <c r="DQ843" s="53"/>
      <c r="DR843" s="53"/>
      <c r="DS843" s="53"/>
      <c r="DT843" s="53"/>
      <c r="DU843" s="53"/>
      <c r="DV843" s="53"/>
      <c r="DW843" s="53"/>
      <c r="DX843" s="53"/>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3"/>
      <c r="FK843" s="53"/>
      <c r="FL843" s="53"/>
      <c r="FM843" s="53"/>
      <c r="FN843" s="53"/>
      <c r="FO843" s="53"/>
      <c r="FP843" s="53"/>
      <c r="FQ843" s="53"/>
      <c r="FR843" s="53"/>
      <c r="FS843" s="53"/>
      <c r="FT843" s="53"/>
      <c r="FU843" s="53"/>
      <c r="FV843" s="53"/>
      <c r="FW843" s="53"/>
      <c r="FX843" s="53"/>
      <c r="FY843" s="53"/>
      <c r="FZ843" s="53"/>
      <c r="GA843" s="53"/>
      <c r="GB843" s="53"/>
      <c r="GC843" s="53"/>
      <c r="GD843" s="53"/>
      <c r="GE843" s="53"/>
      <c r="GF843" s="53"/>
      <c r="GG843" s="53"/>
      <c r="GH843" s="53"/>
      <c r="GI843" s="53"/>
      <c r="GJ843" s="53"/>
      <c r="GK843" s="53"/>
      <c r="GL843" s="53"/>
      <c r="GM843" s="53"/>
      <c r="GN843" s="53"/>
      <c r="GO843" s="53"/>
      <c r="GP843" s="53"/>
      <c r="GQ843" s="53"/>
      <c r="GR843" s="53"/>
      <c r="GS843" s="53"/>
      <c r="GT843" s="53"/>
      <c r="GU843" s="53"/>
      <c r="GV843" s="53"/>
      <c r="GW843" s="53"/>
      <c r="GX843" s="53"/>
      <c r="GY843" s="53"/>
      <c r="GZ843" s="53"/>
      <c r="HA843" s="53"/>
      <c r="HB843" s="53"/>
      <c r="HC843" s="53"/>
      <c r="HD843" s="53"/>
      <c r="HE843" s="53"/>
      <c r="HF843" s="53"/>
      <c r="HG843" s="53"/>
      <c r="HH843" s="53"/>
      <c r="HI843" s="53"/>
      <c r="HJ843" s="53"/>
      <c r="HK843" s="53"/>
      <c r="HL843" s="53"/>
      <c r="HM843" s="53"/>
      <c r="HN843" s="53"/>
      <c r="HO843" s="53"/>
      <c r="HP843" s="53"/>
      <c r="HQ843" s="53"/>
      <c r="HR843" s="53"/>
      <c r="HS843" s="53"/>
      <c r="HT843" s="53"/>
      <c r="HU843" s="53"/>
      <c r="HV843" s="53"/>
      <c r="HW843" s="53"/>
      <c r="HX843" s="53"/>
      <c r="HY843" s="53"/>
      <c r="HZ843" s="53"/>
      <c r="IA843" s="53"/>
      <c r="IB843" s="53"/>
      <c r="IC843" s="53"/>
      <c r="ID843" s="53"/>
      <c r="IE843" s="53"/>
      <c r="IF843" s="53"/>
      <c r="IG843" s="53"/>
      <c r="IH843" s="53"/>
      <c r="II843" s="53"/>
      <c r="IJ843" s="53"/>
      <c r="IK843" s="53"/>
      <c r="IL843" s="53"/>
      <c r="IM843" s="53"/>
      <c r="IN843" s="53"/>
      <c r="IO843" s="53"/>
      <c r="IP843" s="53"/>
      <c r="IQ843" s="53"/>
      <c r="IR843" s="53"/>
      <c r="IS843" s="53"/>
      <c r="IT843" s="53"/>
      <c r="IU843" s="53"/>
      <c r="IV843" s="53"/>
      <c r="IW843" s="53"/>
      <c r="IX843" s="53"/>
      <c r="IY843" s="53"/>
      <c r="IZ843" s="53"/>
      <c r="JA843" s="53"/>
      <c r="JB843" s="53"/>
      <c r="JC843" s="53"/>
      <c r="JD843" s="53"/>
      <c r="JE843" s="53"/>
      <c r="JF843" s="53"/>
      <c r="JG843" s="53"/>
      <c r="JH843" s="53"/>
      <c r="JI843" s="53"/>
      <c r="JJ843" s="53"/>
      <c r="JK843" s="53"/>
      <c r="JL843" s="53"/>
      <c r="JM843" s="53"/>
      <c r="JN843" s="53"/>
      <c r="JO843" s="53"/>
      <c r="JP843" s="53"/>
      <c r="JQ843" s="53"/>
      <c r="JR843" s="53"/>
      <c r="JS843" s="53"/>
      <c r="JT843" s="53"/>
      <c r="JU843" s="53"/>
      <c r="JV843" s="53"/>
      <c r="JW843" s="53"/>
      <c r="JX843" s="53"/>
      <c r="JY843" s="53"/>
      <c r="JZ843" s="53"/>
      <c r="KA843" s="53"/>
      <c r="KB843" s="53"/>
      <c r="KC843" s="53"/>
      <c r="KD843" s="53"/>
      <c r="KE843" s="53"/>
      <c r="KF843" s="53"/>
      <c r="KG843" s="53"/>
      <c r="KH843" s="53"/>
      <c r="KI843" s="53"/>
      <c r="KJ843" s="53"/>
      <c r="KK843" s="53"/>
      <c r="KL843" s="53"/>
      <c r="KM843" s="53"/>
      <c r="KN843" s="53"/>
      <c r="KO843" s="53"/>
      <c r="KP843" s="53"/>
      <c r="KQ843" s="53"/>
      <c r="KR843" s="53"/>
      <c r="KS843" s="53"/>
      <c r="KT843" s="53"/>
      <c r="KU843" s="53"/>
      <c r="KV843" s="53"/>
      <c r="KW843" s="53"/>
      <c r="KX843" s="53"/>
      <c r="KY843" s="53"/>
      <c r="KZ843" s="53"/>
      <c r="LA843" s="53"/>
      <c r="LB843" s="53"/>
      <c r="LC843" s="53"/>
      <c r="LD843" s="53"/>
      <c r="LE843" s="53"/>
      <c r="LF843" s="53"/>
      <c r="LG843" s="53"/>
      <c r="LH843" s="53"/>
      <c r="LI843" s="53"/>
      <c r="LJ843" s="53"/>
      <c r="LK843" s="53"/>
      <c r="LL843" s="53"/>
      <c r="LM843" s="53"/>
      <c r="LN843" s="53"/>
      <c r="LO843" s="53"/>
      <c r="LP843" s="53"/>
      <c r="LQ843" s="53"/>
      <c r="LR843" s="53"/>
      <c r="LS843" s="53"/>
      <c r="LT843" s="53"/>
      <c r="LU843" s="53"/>
      <c r="LV843" s="53"/>
      <c r="LW843" s="53"/>
      <c r="LX843" s="53"/>
      <c r="LY843" s="53"/>
      <c r="LZ843" s="53"/>
      <c r="MA843" s="53"/>
      <c r="MB843" s="53"/>
      <c r="MC843" s="53"/>
      <c r="MD843" s="53"/>
      <c r="ME843" s="53"/>
      <c r="MF843" s="53"/>
      <c r="MG843" s="53"/>
      <c r="MH843" s="53"/>
      <c r="MI843" s="53"/>
      <c r="MJ843" s="53"/>
      <c r="MK843" s="53"/>
      <c r="ML843" s="53"/>
      <c r="MM843" s="53"/>
      <c r="MN843" s="53"/>
      <c r="MO843" s="53"/>
      <c r="MP843" s="53"/>
      <c r="MQ843" s="53"/>
      <c r="MR843" s="53"/>
      <c r="MS843" s="53"/>
      <c r="MT843" s="53"/>
      <c r="MU843" s="53"/>
      <c r="MV843" s="53"/>
      <c r="MW843" s="53"/>
      <c r="MX843" s="53"/>
      <c r="MY843" s="53"/>
      <c r="MZ843" s="53"/>
      <c r="NA843" s="53"/>
      <c r="NB843" s="53"/>
      <c r="NC843" s="53"/>
      <c r="ND843" s="53"/>
      <c r="NE843" s="53"/>
      <c r="NF843" s="53"/>
      <c r="NG843" s="53"/>
      <c r="NH843" s="53"/>
      <c r="NI843" s="53"/>
      <c r="NJ843" s="53"/>
      <c r="NK843" s="53"/>
      <c r="NL843" s="53"/>
      <c r="NM843" s="53"/>
      <c r="NN843" s="53"/>
      <c r="NO843" s="53"/>
      <c r="NP843" s="53"/>
      <c r="NQ843" s="53"/>
      <c r="NR843" s="53"/>
      <c r="NS843" s="53"/>
      <c r="NT843" s="53"/>
      <c r="NU843" s="53"/>
      <c r="NV843" s="53"/>
      <c r="NW843" s="53"/>
      <c r="NX843" s="53"/>
      <c r="NY843" s="53"/>
      <c r="NZ843" s="53"/>
      <c r="OA843" s="53"/>
      <c r="OB843" s="53"/>
      <c r="OC843" s="53"/>
      <c r="OD843" s="53"/>
      <c r="OE843" s="53"/>
      <c r="OF843" s="53"/>
      <c r="OG843" s="53"/>
      <c r="OH843" s="53"/>
      <c r="OI843" s="53"/>
      <c r="OJ843" s="53"/>
      <c r="OK843" s="53"/>
      <c r="OL843" s="53"/>
      <c r="OM843" s="53"/>
      <c r="ON843" s="53"/>
      <c r="OO843" s="53"/>
      <c r="OP843" s="53"/>
      <c r="OQ843" s="53"/>
      <c r="OR843" s="53"/>
      <c r="OS843" s="53"/>
      <c r="OT843" s="53"/>
      <c r="OU843" s="53"/>
      <c r="OV843" s="53"/>
      <c r="OW843" s="53"/>
      <c r="OX843" s="53"/>
      <c r="OY843" s="53"/>
      <c r="OZ843" s="53"/>
      <c r="PA843" s="53"/>
      <c r="PB843" s="53"/>
      <c r="PC843" s="53"/>
      <c r="PD843" s="53"/>
      <c r="PE843" s="53"/>
      <c r="PF843" s="53"/>
      <c r="PG843" s="53"/>
      <c r="PH843" s="53"/>
      <c r="PI843" s="53"/>
      <c r="PJ843" s="53"/>
      <c r="PK843" s="53"/>
      <c r="PL843" s="53"/>
      <c r="PM843" s="53"/>
      <c r="PN843" s="53"/>
      <c r="PO843" s="53"/>
      <c r="PP843" s="53"/>
      <c r="PQ843" s="53"/>
      <c r="PR843" s="53"/>
      <c r="PS843" s="53"/>
      <c r="PT843" s="53"/>
      <c r="PU843" s="53"/>
      <c r="PV843" s="53"/>
      <c r="PW843" s="53"/>
      <c r="PX843" s="53"/>
      <c r="PY843" s="53"/>
      <c r="PZ843" s="53"/>
      <c r="QA843" s="53"/>
      <c r="QB843" s="53"/>
      <c r="QC843" s="53"/>
      <c r="QD843" s="53"/>
      <c r="QE843" s="53"/>
      <c r="QF843" s="53"/>
      <c r="QG843" s="53"/>
      <c r="QH843" s="53"/>
      <c r="QI843" s="53"/>
      <c r="QJ843" s="53"/>
      <c r="QK843" s="53"/>
      <c r="QL843" s="53"/>
      <c r="QM843" s="53"/>
      <c r="QN843" s="53"/>
      <c r="QO843" s="53"/>
      <c r="QP843" s="53"/>
      <c r="QQ843" s="53"/>
      <c r="QR843" s="53"/>
      <c r="QS843" s="53"/>
      <c r="QT843" s="53"/>
      <c r="QU843" s="53"/>
      <c r="QV843" s="53"/>
      <c r="QW843" s="53"/>
      <c r="QX843" s="53"/>
      <c r="QY843" s="53"/>
      <c r="QZ843" s="53"/>
      <c r="RA843" s="53"/>
      <c r="RB843" s="53"/>
      <c r="RC843" s="53"/>
      <c r="RD843" s="53"/>
      <c r="RE843" s="53"/>
      <c r="RF843" s="53"/>
      <c r="RG843" s="53"/>
      <c r="RH843" s="53"/>
      <c r="RI843" s="53"/>
      <c r="RJ843" s="53"/>
      <c r="RK843" s="53"/>
      <c r="RL843" s="53"/>
      <c r="RM843" s="53"/>
      <c r="RN843" s="53"/>
      <c r="RO843" s="53"/>
      <c r="RP843" s="53"/>
      <c r="RQ843" s="53"/>
      <c r="RR843" s="53"/>
      <c r="RS843" s="53"/>
      <c r="RT843" s="53"/>
      <c r="RU843" s="53"/>
      <c r="RV843" s="53"/>
      <c r="RW843" s="53"/>
      <c r="RX843" s="53"/>
      <c r="RY843" s="53"/>
      <c r="RZ843" s="53"/>
      <c r="SA843" s="53"/>
      <c r="SB843" s="53"/>
      <c r="SC843" s="53"/>
      <c r="SD843" s="53"/>
      <c r="SE843" s="53"/>
      <c r="SF843" s="53"/>
      <c r="SG843" s="53"/>
      <c r="SH843" s="53"/>
      <c r="SI843" s="53"/>
      <c r="SJ843" s="53"/>
      <c r="SK843" s="53"/>
      <c r="SL843" s="53"/>
      <c r="SM843" s="53"/>
      <c r="SN843" s="53"/>
      <c r="SO843" s="53"/>
      <c r="SP843" s="53"/>
      <c r="SQ843" s="53"/>
      <c r="SR843" s="53"/>
      <c r="SS843" s="53"/>
      <c r="ST843" s="53"/>
      <c r="SU843" s="53"/>
      <c r="SV843" s="53"/>
      <c r="SW843" s="53"/>
      <c r="SX843" s="53"/>
      <c r="SY843" s="53"/>
      <c r="SZ843" s="53"/>
      <c r="TA843" s="53"/>
      <c r="TB843" s="53"/>
      <c r="TC843" s="53"/>
      <c r="TD843" s="53"/>
      <c r="TE843" s="53"/>
      <c r="TF843" s="53"/>
      <c r="TG843" s="53"/>
      <c r="TH843" s="53"/>
      <c r="TI843" s="53"/>
      <c r="TJ843" s="53"/>
      <c r="TK843" s="53"/>
      <c r="TL843" s="53"/>
      <c r="TM843" s="53"/>
      <c r="TN843" s="53"/>
      <c r="TO843" s="53"/>
      <c r="TP843" s="53"/>
      <c r="TQ843" s="53"/>
      <c r="TR843" s="53"/>
      <c r="TS843" s="53"/>
      <c r="TT843" s="53"/>
      <c r="TU843" s="53"/>
      <c r="TV843" s="53"/>
      <c r="TW843" s="53"/>
      <c r="TX843" s="53"/>
      <c r="TY843" s="53"/>
      <c r="TZ843" s="53"/>
      <c r="UA843" s="53"/>
      <c r="UB843" s="53"/>
      <c r="UC843" s="53"/>
      <c r="UD843" s="53"/>
      <c r="UE843" s="53"/>
      <c r="UF843" s="53"/>
      <c r="UG843" s="53"/>
    </row>
    <row r="844" spans="12:553" s="19" customFormat="1" ht="15.75" customHeight="1" x14ac:dyDescent="0.2">
      <c r="L844" s="66"/>
      <c r="M844" s="66"/>
      <c r="N844" s="52"/>
      <c r="O844" s="53"/>
      <c r="P844" s="53"/>
      <c r="Q844" s="53"/>
      <c r="R844" s="53"/>
      <c r="S844" s="53"/>
      <c r="T844" s="53"/>
      <c r="U844" s="53"/>
      <c r="V844" s="53"/>
      <c r="W844" s="53"/>
      <c r="X844" s="53"/>
      <c r="Y844" s="53"/>
      <c r="Z844" s="53"/>
      <c r="AA844" s="53"/>
      <c r="AB844" s="53"/>
      <c r="AC844" s="53"/>
      <c r="AD844" s="53"/>
      <c r="AE844" s="53"/>
      <c r="AF844" s="53"/>
      <c r="AG844" s="53"/>
      <c r="AH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c r="BM844" s="53"/>
      <c r="BN844" s="53"/>
      <c r="BO844" s="53"/>
      <c r="BP844" s="53"/>
      <c r="BQ844" s="53"/>
      <c r="BR844" s="53"/>
      <c r="BS844" s="53"/>
      <c r="BT844" s="53"/>
      <c r="BU844" s="53"/>
      <c r="BV844" s="53"/>
      <c r="BW844" s="53"/>
      <c r="BX844" s="53"/>
      <c r="BY844" s="53"/>
      <c r="BZ844" s="53"/>
      <c r="CA844" s="53"/>
      <c r="CB844" s="53"/>
      <c r="CC844" s="53"/>
      <c r="CD844" s="53"/>
      <c r="CE844" s="53"/>
      <c r="CF844" s="53"/>
      <c r="CG844" s="53"/>
      <c r="CH844" s="53"/>
      <c r="CI844" s="53"/>
      <c r="CJ844" s="53"/>
      <c r="CK844" s="53"/>
      <c r="CL844" s="53"/>
      <c r="CM844" s="53"/>
      <c r="CN844" s="53"/>
      <c r="CO844" s="53"/>
      <c r="CP844" s="53"/>
      <c r="CQ844" s="53"/>
      <c r="CR844" s="53"/>
      <c r="CS844" s="53"/>
      <c r="CT844" s="53"/>
      <c r="CU844" s="53"/>
      <c r="CV844" s="53"/>
      <c r="CW844" s="53"/>
      <c r="CX844" s="53"/>
      <c r="CY844" s="53"/>
      <c r="CZ844" s="53"/>
      <c r="DA844" s="53"/>
      <c r="DB844" s="53"/>
      <c r="DC844" s="53"/>
      <c r="DD844" s="53"/>
      <c r="DE844" s="53"/>
      <c r="DF844" s="53"/>
      <c r="DG844" s="53"/>
      <c r="DH844" s="53"/>
      <c r="DI844" s="53"/>
      <c r="DJ844" s="53"/>
      <c r="DK844" s="53"/>
      <c r="DL844" s="53"/>
      <c r="DM844" s="53"/>
      <c r="DN844" s="53"/>
      <c r="DO844" s="53"/>
      <c r="DP844" s="53"/>
      <c r="DQ844" s="53"/>
      <c r="DR844" s="53"/>
      <c r="DS844" s="53"/>
      <c r="DT844" s="53"/>
      <c r="DU844" s="53"/>
      <c r="DV844" s="53"/>
      <c r="DW844" s="53"/>
      <c r="DX844" s="53"/>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3"/>
      <c r="FK844" s="53"/>
      <c r="FL844" s="53"/>
      <c r="FM844" s="53"/>
      <c r="FN844" s="53"/>
      <c r="FO844" s="53"/>
      <c r="FP844" s="53"/>
      <c r="FQ844" s="53"/>
      <c r="FR844" s="53"/>
      <c r="FS844" s="53"/>
      <c r="FT844" s="53"/>
      <c r="FU844" s="53"/>
      <c r="FV844" s="53"/>
      <c r="FW844" s="53"/>
      <c r="FX844" s="53"/>
      <c r="FY844" s="53"/>
      <c r="FZ844" s="53"/>
      <c r="GA844" s="53"/>
      <c r="GB844" s="53"/>
      <c r="GC844" s="53"/>
      <c r="GD844" s="53"/>
      <c r="GE844" s="53"/>
      <c r="GF844" s="53"/>
      <c r="GG844" s="53"/>
      <c r="GH844" s="53"/>
      <c r="GI844" s="53"/>
      <c r="GJ844" s="53"/>
      <c r="GK844" s="53"/>
      <c r="GL844" s="53"/>
      <c r="GM844" s="53"/>
      <c r="GN844" s="53"/>
      <c r="GO844" s="53"/>
      <c r="GP844" s="53"/>
      <c r="GQ844" s="53"/>
      <c r="GR844" s="53"/>
      <c r="GS844" s="53"/>
      <c r="GT844" s="53"/>
      <c r="GU844" s="53"/>
      <c r="GV844" s="53"/>
      <c r="GW844" s="53"/>
      <c r="GX844" s="53"/>
      <c r="GY844" s="53"/>
      <c r="GZ844" s="53"/>
      <c r="HA844" s="53"/>
      <c r="HB844" s="53"/>
      <c r="HC844" s="53"/>
      <c r="HD844" s="53"/>
      <c r="HE844" s="53"/>
      <c r="HF844" s="53"/>
      <c r="HG844" s="53"/>
      <c r="HH844" s="53"/>
      <c r="HI844" s="53"/>
      <c r="HJ844" s="53"/>
      <c r="HK844" s="53"/>
      <c r="HL844" s="53"/>
      <c r="HM844" s="53"/>
      <c r="HN844" s="53"/>
      <c r="HO844" s="53"/>
      <c r="HP844" s="53"/>
      <c r="HQ844" s="53"/>
      <c r="HR844" s="53"/>
      <c r="HS844" s="53"/>
      <c r="HT844" s="53"/>
      <c r="HU844" s="53"/>
      <c r="HV844" s="53"/>
      <c r="HW844" s="53"/>
      <c r="HX844" s="53"/>
      <c r="HY844" s="53"/>
      <c r="HZ844" s="53"/>
      <c r="IA844" s="53"/>
      <c r="IB844" s="53"/>
      <c r="IC844" s="53"/>
      <c r="ID844" s="53"/>
      <c r="IE844" s="53"/>
      <c r="IF844" s="53"/>
      <c r="IG844" s="53"/>
      <c r="IH844" s="53"/>
      <c r="II844" s="53"/>
      <c r="IJ844" s="53"/>
      <c r="IK844" s="53"/>
      <c r="IL844" s="53"/>
      <c r="IM844" s="53"/>
      <c r="IN844" s="53"/>
      <c r="IO844" s="53"/>
      <c r="IP844" s="53"/>
      <c r="IQ844" s="53"/>
      <c r="IR844" s="53"/>
      <c r="IS844" s="53"/>
      <c r="IT844" s="53"/>
      <c r="IU844" s="53"/>
      <c r="IV844" s="53"/>
      <c r="IW844" s="53"/>
      <c r="IX844" s="53"/>
      <c r="IY844" s="53"/>
      <c r="IZ844" s="53"/>
      <c r="JA844" s="53"/>
      <c r="JB844" s="53"/>
      <c r="JC844" s="53"/>
      <c r="JD844" s="53"/>
      <c r="JE844" s="53"/>
      <c r="JF844" s="53"/>
      <c r="JG844" s="53"/>
      <c r="JH844" s="53"/>
      <c r="JI844" s="53"/>
      <c r="JJ844" s="53"/>
      <c r="JK844" s="53"/>
      <c r="JL844" s="53"/>
      <c r="JM844" s="53"/>
      <c r="JN844" s="53"/>
      <c r="JO844" s="53"/>
      <c r="JP844" s="53"/>
      <c r="JQ844" s="53"/>
      <c r="JR844" s="53"/>
      <c r="JS844" s="53"/>
      <c r="JT844" s="53"/>
      <c r="JU844" s="53"/>
      <c r="JV844" s="53"/>
      <c r="JW844" s="53"/>
      <c r="JX844" s="53"/>
      <c r="JY844" s="53"/>
      <c r="JZ844" s="53"/>
      <c r="KA844" s="53"/>
      <c r="KB844" s="53"/>
      <c r="KC844" s="53"/>
      <c r="KD844" s="53"/>
      <c r="KE844" s="53"/>
      <c r="KF844" s="53"/>
      <c r="KG844" s="53"/>
      <c r="KH844" s="53"/>
      <c r="KI844" s="53"/>
      <c r="KJ844" s="53"/>
      <c r="KK844" s="53"/>
      <c r="KL844" s="53"/>
      <c r="KM844" s="53"/>
      <c r="KN844" s="53"/>
      <c r="KO844" s="53"/>
      <c r="KP844" s="53"/>
      <c r="KQ844" s="53"/>
      <c r="KR844" s="53"/>
      <c r="KS844" s="53"/>
      <c r="KT844" s="53"/>
      <c r="KU844" s="53"/>
      <c r="KV844" s="53"/>
      <c r="KW844" s="53"/>
      <c r="KX844" s="53"/>
      <c r="KY844" s="53"/>
      <c r="KZ844" s="53"/>
      <c r="LA844" s="53"/>
      <c r="LB844" s="53"/>
      <c r="LC844" s="53"/>
      <c r="LD844" s="53"/>
      <c r="LE844" s="53"/>
      <c r="LF844" s="53"/>
      <c r="LG844" s="53"/>
      <c r="LH844" s="53"/>
      <c r="LI844" s="53"/>
      <c r="LJ844" s="53"/>
      <c r="LK844" s="53"/>
      <c r="LL844" s="53"/>
      <c r="LM844" s="53"/>
      <c r="LN844" s="53"/>
      <c r="LO844" s="53"/>
      <c r="LP844" s="53"/>
      <c r="LQ844" s="53"/>
      <c r="LR844" s="53"/>
      <c r="LS844" s="53"/>
      <c r="LT844" s="53"/>
      <c r="LU844" s="53"/>
      <c r="LV844" s="53"/>
      <c r="LW844" s="53"/>
      <c r="LX844" s="53"/>
      <c r="LY844" s="53"/>
      <c r="LZ844" s="53"/>
      <c r="MA844" s="53"/>
      <c r="MB844" s="53"/>
      <c r="MC844" s="53"/>
      <c r="MD844" s="53"/>
      <c r="ME844" s="53"/>
      <c r="MF844" s="53"/>
      <c r="MG844" s="53"/>
      <c r="MH844" s="53"/>
      <c r="MI844" s="53"/>
      <c r="MJ844" s="53"/>
      <c r="MK844" s="53"/>
      <c r="ML844" s="53"/>
      <c r="MM844" s="53"/>
      <c r="MN844" s="53"/>
      <c r="MO844" s="53"/>
      <c r="MP844" s="53"/>
      <c r="MQ844" s="53"/>
      <c r="MR844" s="53"/>
      <c r="MS844" s="53"/>
      <c r="MT844" s="53"/>
      <c r="MU844" s="53"/>
      <c r="MV844" s="53"/>
      <c r="MW844" s="53"/>
      <c r="MX844" s="53"/>
      <c r="MY844" s="53"/>
      <c r="MZ844" s="53"/>
      <c r="NA844" s="53"/>
      <c r="NB844" s="53"/>
      <c r="NC844" s="53"/>
      <c r="ND844" s="53"/>
      <c r="NE844" s="53"/>
      <c r="NF844" s="53"/>
      <c r="NG844" s="53"/>
      <c r="NH844" s="53"/>
      <c r="NI844" s="53"/>
      <c r="NJ844" s="53"/>
      <c r="NK844" s="53"/>
      <c r="NL844" s="53"/>
      <c r="NM844" s="53"/>
      <c r="NN844" s="53"/>
      <c r="NO844" s="53"/>
      <c r="NP844" s="53"/>
      <c r="NQ844" s="53"/>
      <c r="NR844" s="53"/>
      <c r="NS844" s="53"/>
      <c r="NT844" s="53"/>
      <c r="NU844" s="53"/>
      <c r="NV844" s="53"/>
      <c r="NW844" s="53"/>
      <c r="NX844" s="53"/>
      <c r="NY844" s="53"/>
      <c r="NZ844" s="53"/>
      <c r="OA844" s="53"/>
      <c r="OB844" s="53"/>
      <c r="OC844" s="53"/>
      <c r="OD844" s="53"/>
      <c r="OE844" s="53"/>
      <c r="OF844" s="53"/>
      <c r="OG844" s="53"/>
      <c r="OH844" s="53"/>
      <c r="OI844" s="53"/>
      <c r="OJ844" s="53"/>
      <c r="OK844" s="53"/>
      <c r="OL844" s="53"/>
      <c r="OM844" s="53"/>
      <c r="ON844" s="53"/>
      <c r="OO844" s="53"/>
      <c r="OP844" s="53"/>
      <c r="OQ844" s="53"/>
      <c r="OR844" s="53"/>
      <c r="OS844" s="53"/>
      <c r="OT844" s="53"/>
      <c r="OU844" s="53"/>
      <c r="OV844" s="53"/>
      <c r="OW844" s="53"/>
      <c r="OX844" s="53"/>
      <c r="OY844" s="53"/>
      <c r="OZ844" s="53"/>
      <c r="PA844" s="53"/>
      <c r="PB844" s="53"/>
      <c r="PC844" s="53"/>
      <c r="PD844" s="53"/>
      <c r="PE844" s="53"/>
      <c r="PF844" s="53"/>
      <c r="PG844" s="53"/>
      <c r="PH844" s="53"/>
      <c r="PI844" s="53"/>
      <c r="PJ844" s="53"/>
      <c r="PK844" s="53"/>
      <c r="PL844" s="53"/>
      <c r="PM844" s="53"/>
      <c r="PN844" s="53"/>
      <c r="PO844" s="53"/>
      <c r="PP844" s="53"/>
      <c r="PQ844" s="53"/>
      <c r="PR844" s="53"/>
      <c r="PS844" s="53"/>
      <c r="PT844" s="53"/>
      <c r="PU844" s="53"/>
      <c r="PV844" s="53"/>
      <c r="PW844" s="53"/>
      <c r="PX844" s="53"/>
      <c r="PY844" s="53"/>
      <c r="PZ844" s="53"/>
      <c r="QA844" s="53"/>
      <c r="QB844" s="53"/>
      <c r="QC844" s="53"/>
      <c r="QD844" s="53"/>
      <c r="QE844" s="53"/>
      <c r="QF844" s="53"/>
      <c r="QG844" s="53"/>
      <c r="QH844" s="53"/>
      <c r="QI844" s="53"/>
      <c r="QJ844" s="53"/>
      <c r="QK844" s="53"/>
      <c r="QL844" s="53"/>
      <c r="QM844" s="53"/>
      <c r="QN844" s="53"/>
      <c r="QO844" s="53"/>
      <c r="QP844" s="53"/>
      <c r="QQ844" s="53"/>
      <c r="QR844" s="53"/>
      <c r="QS844" s="53"/>
      <c r="QT844" s="53"/>
      <c r="QU844" s="53"/>
      <c r="QV844" s="53"/>
      <c r="QW844" s="53"/>
      <c r="QX844" s="53"/>
      <c r="QY844" s="53"/>
      <c r="QZ844" s="53"/>
      <c r="RA844" s="53"/>
      <c r="RB844" s="53"/>
      <c r="RC844" s="53"/>
      <c r="RD844" s="53"/>
      <c r="RE844" s="53"/>
      <c r="RF844" s="53"/>
      <c r="RG844" s="53"/>
      <c r="RH844" s="53"/>
      <c r="RI844" s="53"/>
      <c r="RJ844" s="53"/>
      <c r="RK844" s="53"/>
      <c r="RL844" s="53"/>
      <c r="RM844" s="53"/>
      <c r="RN844" s="53"/>
      <c r="RO844" s="53"/>
      <c r="RP844" s="53"/>
      <c r="RQ844" s="53"/>
      <c r="RR844" s="53"/>
      <c r="RS844" s="53"/>
      <c r="RT844" s="53"/>
      <c r="RU844" s="53"/>
      <c r="RV844" s="53"/>
      <c r="RW844" s="53"/>
      <c r="RX844" s="53"/>
      <c r="RY844" s="53"/>
      <c r="RZ844" s="53"/>
      <c r="SA844" s="53"/>
      <c r="SB844" s="53"/>
      <c r="SC844" s="53"/>
      <c r="SD844" s="53"/>
      <c r="SE844" s="53"/>
      <c r="SF844" s="53"/>
      <c r="SG844" s="53"/>
      <c r="SH844" s="53"/>
      <c r="SI844" s="53"/>
      <c r="SJ844" s="53"/>
      <c r="SK844" s="53"/>
      <c r="SL844" s="53"/>
      <c r="SM844" s="53"/>
      <c r="SN844" s="53"/>
      <c r="SO844" s="53"/>
      <c r="SP844" s="53"/>
      <c r="SQ844" s="53"/>
      <c r="SR844" s="53"/>
      <c r="SS844" s="53"/>
      <c r="ST844" s="53"/>
      <c r="SU844" s="53"/>
      <c r="SV844" s="53"/>
      <c r="SW844" s="53"/>
      <c r="SX844" s="53"/>
      <c r="SY844" s="53"/>
      <c r="SZ844" s="53"/>
      <c r="TA844" s="53"/>
      <c r="TB844" s="53"/>
      <c r="TC844" s="53"/>
      <c r="TD844" s="53"/>
      <c r="TE844" s="53"/>
      <c r="TF844" s="53"/>
      <c r="TG844" s="53"/>
      <c r="TH844" s="53"/>
      <c r="TI844" s="53"/>
      <c r="TJ844" s="53"/>
      <c r="TK844" s="53"/>
      <c r="TL844" s="53"/>
      <c r="TM844" s="53"/>
      <c r="TN844" s="53"/>
      <c r="TO844" s="53"/>
      <c r="TP844" s="53"/>
      <c r="TQ844" s="53"/>
      <c r="TR844" s="53"/>
      <c r="TS844" s="53"/>
      <c r="TT844" s="53"/>
      <c r="TU844" s="53"/>
      <c r="TV844" s="53"/>
      <c r="TW844" s="53"/>
      <c r="TX844" s="53"/>
      <c r="TY844" s="53"/>
      <c r="TZ844" s="53"/>
      <c r="UA844" s="53"/>
      <c r="UB844" s="53"/>
      <c r="UC844" s="53"/>
      <c r="UD844" s="53"/>
      <c r="UE844" s="53"/>
      <c r="UF844" s="53"/>
      <c r="UG844" s="53"/>
    </row>
    <row r="845" spans="12:553" s="19" customFormat="1" ht="15.75" customHeight="1" x14ac:dyDescent="0.2">
      <c r="L845" s="66"/>
      <c r="M845" s="66"/>
      <c r="N845" s="52"/>
      <c r="O845" s="53"/>
      <c r="P845" s="53"/>
      <c r="Q845" s="53"/>
      <c r="R845" s="53"/>
      <c r="S845" s="53"/>
      <c r="T845" s="53"/>
      <c r="U845" s="53"/>
      <c r="V845" s="53"/>
      <c r="W845" s="53"/>
      <c r="X845" s="53"/>
      <c r="Y845" s="53"/>
      <c r="Z845" s="53"/>
      <c r="AA845" s="53"/>
      <c r="AB845" s="53"/>
      <c r="AC845" s="53"/>
      <c r="AD845" s="53"/>
      <c r="AE845" s="53"/>
      <c r="AF845" s="53"/>
      <c r="AG845" s="53"/>
      <c r="AH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c r="BM845" s="53"/>
      <c r="BN845" s="53"/>
      <c r="BO845" s="53"/>
      <c r="BP845" s="53"/>
      <c r="BQ845" s="53"/>
      <c r="BR845" s="53"/>
      <c r="BS845" s="53"/>
      <c r="BT845" s="53"/>
      <c r="BU845" s="53"/>
      <c r="BV845" s="53"/>
      <c r="BW845" s="53"/>
      <c r="BX845" s="53"/>
      <c r="BY845" s="53"/>
      <c r="BZ845" s="53"/>
      <c r="CA845" s="53"/>
      <c r="CB845" s="53"/>
      <c r="CC845" s="53"/>
      <c r="CD845" s="53"/>
      <c r="CE845" s="53"/>
      <c r="CF845" s="53"/>
      <c r="CG845" s="53"/>
      <c r="CH845" s="53"/>
      <c r="CI845" s="53"/>
      <c r="CJ845" s="53"/>
      <c r="CK845" s="53"/>
      <c r="CL845" s="53"/>
      <c r="CM845" s="53"/>
      <c r="CN845" s="53"/>
      <c r="CO845" s="53"/>
      <c r="CP845" s="53"/>
      <c r="CQ845" s="53"/>
      <c r="CR845" s="53"/>
      <c r="CS845" s="53"/>
      <c r="CT845" s="53"/>
      <c r="CU845" s="53"/>
      <c r="CV845" s="53"/>
      <c r="CW845" s="53"/>
      <c r="CX845" s="53"/>
      <c r="CY845" s="53"/>
      <c r="CZ845" s="53"/>
      <c r="DA845" s="53"/>
      <c r="DB845" s="53"/>
      <c r="DC845" s="53"/>
      <c r="DD845" s="53"/>
      <c r="DE845" s="53"/>
      <c r="DF845" s="53"/>
      <c r="DG845" s="53"/>
      <c r="DH845" s="53"/>
      <c r="DI845" s="53"/>
      <c r="DJ845" s="53"/>
      <c r="DK845" s="53"/>
      <c r="DL845" s="53"/>
      <c r="DM845" s="53"/>
      <c r="DN845" s="53"/>
      <c r="DO845" s="53"/>
      <c r="DP845" s="53"/>
      <c r="DQ845" s="53"/>
      <c r="DR845" s="53"/>
      <c r="DS845" s="53"/>
      <c r="DT845" s="53"/>
      <c r="DU845" s="53"/>
      <c r="DV845" s="53"/>
      <c r="DW845" s="53"/>
      <c r="DX845" s="53"/>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3"/>
      <c r="FK845" s="53"/>
      <c r="FL845" s="53"/>
      <c r="FM845" s="53"/>
      <c r="FN845" s="53"/>
      <c r="FO845" s="53"/>
      <c r="FP845" s="53"/>
      <c r="FQ845" s="53"/>
      <c r="FR845" s="53"/>
      <c r="FS845" s="53"/>
      <c r="FT845" s="53"/>
      <c r="FU845" s="53"/>
      <c r="FV845" s="53"/>
      <c r="FW845" s="53"/>
      <c r="FX845" s="53"/>
      <c r="FY845" s="53"/>
      <c r="FZ845" s="53"/>
      <c r="GA845" s="53"/>
      <c r="GB845" s="53"/>
      <c r="GC845" s="53"/>
      <c r="GD845" s="53"/>
      <c r="GE845" s="53"/>
      <c r="GF845" s="53"/>
      <c r="GG845" s="53"/>
      <c r="GH845" s="53"/>
      <c r="GI845" s="53"/>
      <c r="GJ845" s="53"/>
      <c r="GK845" s="53"/>
      <c r="GL845" s="53"/>
      <c r="GM845" s="53"/>
      <c r="GN845" s="53"/>
      <c r="GO845" s="53"/>
      <c r="GP845" s="53"/>
      <c r="GQ845" s="53"/>
      <c r="GR845" s="53"/>
      <c r="GS845" s="53"/>
      <c r="GT845" s="53"/>
      <c r="GU845" s="53"/>
      <c r="GV845" s="53"/>
      <c r="GW845" s="53"/>
      <c r="GX845" s="53"/>
      <c r="GY845" s="53"/>
      <c r="GZ845" s="53"/>
      <c r="HA845" s="53"/>
      <c r="HB845" s="53"/>
      <c r="HC845" s="53"/>
      <c r="HD845" s="53"/>
      <c r="HE845" s="53"/>
      <c r="HF845" s="53"/>
      <c r="HG845" s="53"/>
      <c r="HH845" s="53"/>
      <c r="HI845" s="53"/>
      <c r="HJ845" s="53"/>
      <c r="HK845" s="53"/>
      <c r="HL845" s="53"/>
      <c r="HM845" s="53"/>
      <c r="HN845" s="53"/>
      <c r="HO845" s="53"/>
      <c r="HP845" s="53"/>
      <c r="HQ845" s="53"/>
      <c r="HR845" s="53"/>
      <c r="HS845" s="53"/>
      <c r="HT845" s="53"/>
      <c r="HU845" s="53"/>
      <c r="HV845" s="53"/>
      <c r="HW845" s="53"/>
      <c r="HX845" s="53"/>
      <c r="HY845" s="53"/>
      <c r="HZ845" s="53"/>
      <c r="IA845" s="53"/>
      <c r="IB845" s="53"/>
      <c r="IC845" s="53"/>
      <c r="ID845" s="53"/>
      <c r="IE845" s="53"/>
      <c r="IF845" s="53"/>
      <c r="IG845" s="53"/>
      <c r="IH845" s="53"/>
      <c r="II845" s="53"/>
      <c r="IJ845" s="53"/>
      <c r="IK845" s="53"/>
      <c r="IL845" s="53"/>
      <c r="IM845" s="53"/>
      <c r="IN845" s="53"/>
      <c r="IO845" s="53"/>
      <c r="IP845" s="53"/>
      <c r="IQ845" s="53"/>
      <c r="IR845" s="53"/>
      <c r="IS845" s="53"/>
      <c r="IT845" s="53"/>
      <c r="IU845" s="53"/>
      <c r="IV845" s="53"/>
      <c r="IW845" s="53"/>
      <c r="IX845" s="53"/>
      <c r="IY845" s="53"/>
      <c r="IZ845" s="53"/>
      <c r="JA845" s="53"/>
      <c r="JB845" s="53"/>
      <c r="JC845" s="53"/>
      <c r="JD845" s="53"/>
      <c r="JE845" s="53"/>
      <c r="JF845" s="53"/>
      <c r="JG845" s="53"/>
      <c r="JH845" s="53"/>
      <c r="JI845" s="53"/>
      <c r="JJ845" s="53"/>
      <c r="JK845" s="53"/>
      <c r="JL845" s="53"/>
      <c r="JM845" s="53"/>
      <c r="JN845" s="53"/>
      <c r="JO845" s="53"/>
      <c r="JP845" s="53"/>
      <c r="JQ845" s="53"/>
      <c r="JR845" s="53"/>
      <c r="JS845" s="53"/>
      <c r="JT845" s="53"/>
      <c r="JU845" s="53"/>
      <c r="JV845" s="53"/>
      <c r="JW845" s="53"/>
      <c r="JX845" s="53"/>
      <c r="JY845" s="53"/>
      <c r="JZ845" s="53"/>
      <c r="KA845" s="53"/>
      <c r="KB845" s="53"/>
      <c r="KC845" s="53"/>
      <c r="KD845" s="53"/>
      <c r="KE845" s="53"/>
      <c r="KF845" s="53"/>
      <c r="KG845" s="53"/>
      <c r="KH845" s="53"/>
      <c r="KI845" s="53"/>
      <c r="KJ845" s="53"/>
      <c r="KK845" s="53"/>
      <c r="KL845" s="53"/>
      <c r="KM845" s="53"/>
      <c r="KN845" s="53"/>
      <c r="KO845" s="53"/>
      <c r="KP845" s="53"/>
      <c r="KQ845" s="53"/>
      <c r="KR845" s="53"/>
      <c r="KS845" s="53"/>
      <c r="KT845" s="53"/>
      <c r="KU845" s="53"/>
      <c r="KV845" s="53"/>
      <c r="KW845" s="53"/>
      <c r="KX845" s="53"/>
      <c r="KY845" s="53"/>
      <c r="KZ845" s="53"/>
      <c r="LA845" s="53"/>
      <c r="LB845" s="53"/>
      <c r="LC845" s="53"/>
      <c r="LD845" s="53"/>
      <c r="LE845" s="53"/>
      <c r="LF845" s="53"/>
      <c r="LG845" s="53"/>
      <c r="LH845" s="53"/>
      <c r="LI845" s="53"/>
      <c r="LJ845" s="53"/>
      <c r="LK845" s="53"/>
      <c r="LL845" s="53"/>
      <c r="LM845" s="53"/>
      <c r="LN845" s="53"/>
      <c r="LO845" s="53"/>
      <c r="LP845" s="53"/>
      <c r="LQ845" s="53"/>
      <c r="LR845" s="53"/>
      <c r="LS845" s="53"/>
      <c r="LT845" s="53"/>
      <c r="LU845" s="53"/>
      <c r="LV845" s="53"/>
      <c r="LW845" s="53"/>
      <c r="LX845" s="53"/>
      <c r="LY845" s="53"/>
      <c r="LZ845" s="53"/>
      <c r="MA845" s="53"/>
      <c r="MB845" s="53"/>
      <c r="MC845" s="53"/>
      <c r="MD845" s="53"/>
      <c r="ME845" s="53"/>
      <c r="MF845" s="53"/>
      <c r="MG845" s="53"/>
      <c r="MH845" s="53"/>
      <c r="MI845" s="53"/>
      <c r="MJ845" s="53"/>
      <c r="MK845" s="53"/>
      <c r="ML845" s="53"/>
      <c r="MM845" s="53"/>
      <c r="MN845" s="53"/>
      <c r="MO845" s="53"/>
      <c r="MP845" s="53"/>
      <c r="MQ845" s="53"/>
      <c r="MR845" s="53"/>
      <c r="MS845" s="53"/>
      <c r="MT845" s="53"/>
      <c r="MU845" s="53"/>
      <c r="MV845" s="53"/>
      <c r="MW845" s="53"/>
      <c r="MX845" s="53"/>
      <c r="MY845" s="53"/>
      <c r="MZ845" s="53"/>
      <c r="NA845" s="53"/>
      <c r="NB845" s="53"/>
      <c r="NC845" s="53"/>
      <c r="ND845" s="53"/>
      <c r="NE845" s="53"/>
      <c r="NF845" s="53"/>
      <c r="NG845" s="53"/>
      <c r="NH845" s="53"/>
      <c r="NI845" s="53"/>
      <c r="NJ845" s="53"/>
      <c r="NK845" s="53"/>
      <c r="NL845" s="53"/>
      <c r="NM845" s="53"/>
      <c r="NN845" s="53"/>
      <c r="NO845" s="53"/>
      <c r="NP845" s="53"/>
      <c r="NQ845" s="53"/>
      <c r="NR845" s="53"/>
      <c r="NS845" s="53"/>
      <c r="NT845" s="53"/>
      <c r="NU845" s="53"/>
      <c r="NV845" s="53"/>
      <c r="NW845" s="53"/>
      <c r="NX845" s="53"/>
      <c r="NY845" s="53"/>
      <c r="NZ845" s="53"/>
      <c r="OA845" s="53"/>
      <c r="OB845" s="53"/>
      <c r="OC845" s="53"/>
      <c r="OD845" s="53"/>
      <c r="OE845" s="53"/>
      <c r="OF845" s="53"/>
      <c r="OG845" s="53"/>
      <c r="OH845" s="53"/>
      <c r="OI845" s="53"/>
      <c r="OJ845" s="53"/>
      <c r="OK845" s="53"/>
      <c r="OL845" s="53"/>
      <c r="OM845" s="53"/>
      <c r="ON845" s="53"/>
      <c r="OO845" s="53"/>
      <c r="OP845" s="53"/>
      <c r="OQ845" s="53"/>
      <c r="OR845" s="53"/>
      <c r="OS845" s="53"/>
      <c r="OT845" s="53"/>
      <c r="OU845" s="53"/>
      <c r="OV845" s="53"/>
      <c r="OW845" s="53"/>
      <c r="OX845" s="53"/>
      <c r="OY845" s="53"/>
      <c r="OZ845" s="53"/>
      <c r="PA845" s="53"/>
      <c r="PB845" s="53"/>
      <c r="PC845" s="53"/>
      <c r="PD845" s="53"/>
      <c r="PE845" s="53"/>
      <c r="PF845" s="53"/>
      <c r="PG845" s="53"/>
      <c r="PH845" s="53"/>
      <c r="PI845" s="53"/>
      <c r="PJ845" s="53"/>
      <c r="PK845" s="53"/>
      <c r="PL845" s="53"/>
      <c r="PM845" s="53"/>
      <c r="PN845" s="53"/>
      <c r="PO845" s="53"/>
      <c r="PP845" s="53"/>
      <c r="PQ845" s="53"/>
      <c r="PR845" s="53"/>
      <c r="PS845" s="53"/>
      <c r="PT845" s="53"/>
      <c r="PU845" s="53"/>
      <c r="PV845" s="53"/>
      <c r="PW845" s="53"/>
      <c r="PX845" s="53"/>
      <c r="PY845" s="53"/>
      <c r="PZ845" s="53"/>
      <c r="QA845" s="53"/>
      <c r="QB845" s="53"/>
      <c r="QC845" s="53"/>
      <c r="QD845" s="53"/>
      <c r="QE845" s="53"/>
      <c r="QF845" s="53"/>
      <c r="QG845" s="53"/>
      <c r="QH845" s="53"/>
      <c r="QI845" s="53"/>
      <c r="QJ845" s="53"/>
      <c r="QK845" s="53"/>
      <c r="QL845" s="53"/>
      <c r="QM845" s="53"/>
      <c r="QN845" s="53"/>
      <c r="QO845" s="53"/>
      <c r="QP845" s="53"/>
      <c r="QQ845" s="53"/>
      <c r="QR845" s="53"/>
      <c r="QS845" s="53"/>
      <c r="QT845" s="53"/>
      <c r="QU845" s="53"/>
      <c r="QV845" s="53"/>
      <c r="QW845" s="53"/>
      <c r="QX845" s="53"/>
      <c r="QY845" s="53"/>
      <c r="QZ845" s="53"/>
      <c r="RA845" s="53"/>
      <c r="RB845" s="53"/>
      <c r="RC845" s="53"/>
      <c r="RD845" s="53"/>
      <c r="RE845" s="53"/>
      <c r="RF845" s="53"/>
      <c r="RG845" s="53"/>
      <c r="RH845" s="53"/>
      <c r="RI845" s="53"/>
      <c r="RJ845" s="53"/>
      <c r="RK845" s="53"/>
      <c r="RL845" s="53"/>
      <c r="RM845" s="53"/>
      <c r="RN845" s="53"/>
      <c r="RO845" s="53"/>
      <c r="RP845" s="53"/>
      <c r="RQ845" s="53"/>
      <c r="RR845" s="53"/>
      <c r="RS845" s="53"/>
      <c r="RT845" s="53"/>
      <c r="RU845" s="53"/>
      <c r="RV845" s="53"/>
      <c r="RW845" s="53"/>
      <c r="RX845" s="53"/>
      <c r="RY845" s="53"/>
      <c r="RZ845" s="53"/>
      <c r="SA845" s="53"/>
      <c r="SB845" s="53"/>
      <c r="SC845" s="53"/>
      <c r="SD845" s="53"/>
      <c r="SE845" s="53"/>
      <c r="SF845" s="53"/>
      <c r="SG845" s="53"/>
      <c r="SH845" s="53"/>
      <c r="SI845" s="53"/>
      <c r="SJ845" s="53"/>
      <c r="SK845" s="53"/>
      <c r="SL845" s="53"/>
      <c r="SM845" s="53"/>
      <c r="SN845" s="53"/>
      <c r="SO845" s="53"/>
      <c r="SP845" s="53"/>
      <c r="SQ845" s="53"/>
      <c r="SR845" s="53"/>
      <c r="SS845" s="53"/>
      <c r="ST845" s="53"/>
      <c r="SU845" s="53"/>
      <c r="SV845" s="53"/>
      <c r="SW845" s="53"/>
      <c r="SX845" s="53"/>
      <c r="SY845" s="53"/>
      <c r="SZ845" s="53"/>
      <c r="TA845" s="53"/>
      <c r="TB845" s="53"/>
      <c r="TC845" s="53"/>
      <c r="TD845" s="53"/>
      <c r="TE845" s="53"/>
      <c r="TF845" s="53"/>
      <c r="TG845" s="53"/>
      <c r="TH845" s="53"/>
      <c r="TI845" s="53"/>
      <c r="TJ845" s="53"/>
      <c r="TK845" s="53"/>
      <c r="TL845" s="53"/>
      <c r="TM845" s="53"/>
      <c r="TN845" s="53"/>
      <c r="TO845" s="53"/>
      <c r="TP845" s="53"/>
      <c r="TQ845" s="53"/>
      <c r="TR845" s="53"/>
      <c r="TS845" s="53"/>
      <c r="TT845" s="53"/>
      <c r="TU845" s="53"/>
      <c r="TV845" s="53"/>
      <c r="TW845" s="53"/>
      <c r="TX845" s="53"/>
      <c r="TY845" s="53"/>
      <c r="TZ845" s="53"/>
      <c r="UA845" s="53"/>
      <c r="UB845" s="53"/>
      <c r="UC845" s="53"/>
      <c r="UD845" s="53"/>
      <c r="UE845" s="53"/>
      <c r="UF845" s="53"/>
      <c r="UG845" s="53"/>
    </row>
    <row r="846" spans="12:553" s="19" customFormat="1" ht="15.75" customHeight="1" x14ac:dyDescent="0.2">
      <c r="L846" s="66"/>
      <c r="M846" s="66"/>
      <c r="N846" s="52"/>
      <c r="O846" s="53"/>
      <c r="P846" s="53"/>
      <c r="Q846" s="53"/>
      <c r="R846" s="53"/>
      <c r="S846" s="53"/>
      <c r="T846" s="53"/>
      <c r="U846" s="53"/>
      <c r="V846" s="53"/>
      <c r="W846" s="53"/>
      <c r="X846" s="53"/>
      <c r="Y846" s="53"/>
      <c r="Z846" s="53"/>
      <c r="AA846" s="53"/>
      <c r="AB846" s="53"/>
      <c r="AC846" s="53"/>
      <c r="AD846" s="53"/>
      <c r="AE846" s="53"/>
      <c r="AF846" s="53"/>
      <c r="AG846" s="53"/>
      <c r="AH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c r="BM846" s="53"/>
      <c r="BN846" s="53"/>
      <c r="BO846" s="53"/>
      <c r="BP846" s="53"/>
      <c r="BQ846" s="53"/>
      <c r="BR846" s="53"/>
      <c r="BS846" s="53"/>
      <c r="BT846" s="53"/>
      <c r="BU846" s="53"/>
      <c r="BV846" s="53"/>
      <c r="BW846" s="53"/>
      <c r="BX846" s="53"/>
      <c r="BY846" s="53"/>
      <c r="BZ846" s="53"/>
      <c r="CA846" s="53"/>
      <c r="CB846" s="53"/>
      <c r="CC846" s="53"/>
      <c r="CD846" s="53"/>
      <c r="CE846" s="53"/>
      <c r="CF846" s="53"/>
      <c r="CG846" s="53"/>
      <c r="CH846" s="53"/>
      <c r="CI846" s="53"/>
      <c r="CJ846" s="53"/>
      <c r="CK846" s="53"/>
      <c r="CL846" s="53"/>
      <c r="CM846" s="53"/>
      <c r="CN846" s="53"/>
      <c r="CO846" s="53"/>
      <c r="CP846" s="53"/>
      <c r="CQ846" s="53"/>
      <c r="CR846" s="53"/>
      <c r="CS846" s="53"/>
      <c r="CT846" s="53"/>
      <c r="CU846" s="53"/>
      <c r="CV846" s="53"/>
      <c r="CW846" s="53"/>
      <c r="CX846" s="53"/>
      <c r="CY846" s="53"/>
      <c r="CZ846" s="53"/>
      <c r="DA846" s="53"/>
      <c r="DB846" s="53"/>
      <c r="DC846" s="53"/>
      <c r="DD846" s="53"/>
      <c r="DE846" s="53"/>
      <c r="DF846" s="53"/>
      <c r="DG846" s="53"/>
      <c r="DH846" s="53"/>
      <c r="DI846" s="53"/>
      <c r="DJ846" s="53"/>
      <c r="DK846" s="53"/>
      <c r="DL846" s="53"/>
      <c r="DM846" s="53"/>
      <c r="DN846" s="53"/>
      <c r="DO846" s="53"/>
      <c r="DP846" s="53"/>
      <c r="DQ846" s="53"/>
      <c r="DR846" s="53"/>
      <c r="DS846" s="53"/>
      <c r="DT846" s="53"/>
      <c r="DU846" s="53"/>
      <c r="DV846" s="53"/>
      <c r="DW846" s="53"/>
      <c r="DX846" s="53"/>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3"/>
      <c r="FK846" s="53"/>
      <c r="FL846" s="53"/>
      <c r="FM846" s="53"/>
      <c r="FN846" s="53"/>
      <c r="FO846" s="53"/>
      <c r="FP846" s="53"/>
      <c r="FQ846" s="53"/>
      <c r="FR846" s="53"/>
      <c r="FS846" s="53"/>
      <c r="FT846" s="53"/>
      <c r="FU846" s="53"/>
      <c r="FV846" s="53"/>
      <c r="FW846" s="53"/>
      <c r="FX846" s="53"/>
      <c r="FY846" s="53"/>
      <c r="FZ846" s="53"/>
      <c r="GA846" s="53"/>
      <c r="GB846" s="53"/>
      <c r="GC846" s="53"/>
      <c r="GD846" s="53"/>
      <c r="GE846" s="53"/>
      <c r="GF846" s="53"/>
      <c r="GG846" s="53"/>
      <c r="GH846" s="53"/>
      <c r="GI846" s="53"/>
      <c r="GJ846" s="53"/>
      <c r="GK846" s="53"/>
      <c r="GL846" s="53"/>
      <c r="GM846" s="53"/>
      <c r="GN846" s="53"/>
      <c r="GO846" s="53"/>
      <c r="GP846" s="53"/>
      <c r="GQ846" s="53"/>
      <c r="GR846" s="53"/>
      <c r="GS846" s="53"/>
      <c r="GT846" s="53"/>
      <c r="GU846" s="53"/>
      <c r="GV846" s="53"/>
      <c r="GW846" s="53"/>
      <c r="GX846" s="53"/>
      <c r="GY846" s="53"/>
      <c r="GZ846" s="53"/>
      <c r="HA846" s="53"/>
      <c r="HB846" s="53"/>
      <c r="HC846" s="53"/>
      <c r="HD846" s="53"/>
      <c r="HE846" s="53"/>
      <c r="HF846" s="53"/>
      <c r="HG846" s="53"/>
      <c r="HH846" s="53"/>
      <c r="HI846" s="53"/>
      <c r="HJ846" s="53"/>
      <c r="HK846" s="53"/>
      <c r="HL846" s="53"/>
      <c r="HM846" s="53"/>
      <c r="HN846" s="53"/>
      <c r="HO846" s="53"/>
      <c r="HP846" s="53"/>
      <c r="HQ846" s="53"/>
      <c r="HR846" s="53"/>
      <c r="HS846" s="53"/>
      <c r="HT846" s="53"/>
      <c r="HU846" s="53"/>
      <c r="HV846" s="53"/>
      <c r="HW846" s="53"/>
      <c r="HX846" s="53"/>
      <c r="HY846" s="53"/>
      <c r="HZ846" s="53"/>
      <c r="IA846" s="53"/>
      <c r="IB846" s="53"/>
      <c r="IC846" s="53"/>
      <c r="ID846" s="53"/>
      <c r="IE846" s="53"/>
      <c r="IF846" s="53"/>
      <c r="IG846" s="53"/>
      <c r="IH846" s="53"/>
      <c r="II846" s="53"/>
      <c r="IJ846" s="53"/>
      <c r="IK846" s="53"/>
      <c r="IL846" s="53"/>
      <c r="IM846" s="53"/>
      <c r="IN846" s="53"/>
      <c r="IO846" s="53"/>
      <c r="IP846" s="53"/>
      <c r="IQ846" s="53"/>
      <c r="IR846" s="53"/>
      <c r="IS846" s="53"/>
      <c r="IT846" s="53"/>
      <c r="IU846" s="53"/>
      <c r="IV846" s="53"/>
      <c r="IW846" s="53"/>
      <c r="IX846" s="53"/>
      <c r="IY846" s="53"/>
      <c r="IZ846" s="53"/>
      <c r="JA846" s="53"/>
      <c r="JB846" s="53"/>
      <c r="JC846" s="53"/>
      <c r="JD846" s="53"/>
      <c r="JE846" s="53"/>
      <c r="JF846" s="53"/>
      <c r="JG846" s="53"/>
      <c r="JH846" s="53"/>
      <c r="JI846" s="53"/>
      <c r="JJ846" s="53"/>
      <c r="JK846" s="53"/>
      <c r="JL846" s="53"/>
      <c r="JM846" s="53"/>
      <c r="JN846" s="53"/>
      <c r="JO846" s="53"/>
      <c r="JP846" s="53"/>
      <c r="JQ846" s="53"/>
      <c r="JR846" s="53"/>
      <c r="JS846" s="53"/>
      <c r="JT846" s="53"/>
      <c r="JU846" s="53"/>
      <c r="JV846" s="53"/>
      <c r="JW846" s="53"/>
      <c r="JX846" s="53"/>
      <c r="JY846" s="53"/>
      <c r="JZ846" s="53"/>
      <c r="KA846" s="53"/>
      <c r="KB846" s="53"/>
      <c r="KC846" s="53"/>
      <c r="KD846" s="53"/>
      <c r="KE846" s="53"/>
      <c r="KF846" s="53"/>
      <c r="KG846" s="53"/>
      <c r="KH846" s="53"/>
      <c r="KI846" s="53"/>
      <c r="KJ846" s="53"/>
      <c r="KK846" s="53"/>
      <c r="KL846" s="53"/>
      <c r="KM846" s="53"/>
      <c r="KN846" s="53"/>
      <c r="KO846" s="53"/>
      <c r="KP846" s="53"/>
      <c r="KQ846" s="53"/>
      <c r="KR846" s="53"/>
      <c r="KS846" s="53"/>
      <c r="KT846" s="53"/>
      <c r="KU846" s="53"/>
      <c r="KV846" s="53"/>
      <c r="KW846" s="53"/>
      <c r="KX846" s="53"/>
      <c r="KY846" s="53"/>
      <c r="KZ846" s="53"/>
      <c r="LA846" s="53"/>
      <c r="LB846" s="53"/>
      <c r="LC846" s="53"/>
      <c r="LD846" s="53"/>
      <c r="LE846" s="53"/>
      <c r="LF846" s="53"/>
      <c r="LG846" s="53"/>
      <c r="LH846" s="53"/>
      <c r="LI846" s="53"/>
      <c r="LJ846" s="53"/>
      <c r="LK846" s="53"/>
      <c r="LL846" s="53"/>
      <c r="LM846" s="53"/>
      <c r="LN846" s="53"/>
      <c r="LO846" s="53"/>
      <c r="LP846" s="53"/>
      <c r="LQ846" s="53"/>
      <c r="LR846" s="53"/>
      <c r="LS846" s="53"/>
      <c r="LT846" s="53"/>
      <c r="LU846" s="53"/>
      <c r="LV846" s="53"/>
      <c r="LW846" s="53"/>
      <c r="LX846" s="53"/>
      <c r="LY846" s="53"/>
      <c r="LZ846" s="53"/>
      <c r="MA846" s="53"/>
      <c r="MB846" s="53"/>
      <c r="MC846" s="53"/>
      <c r="MD846" s="53"/>
      <c r="ME846" s="53"/>
      <c r="MF846" s="53"/>
      <c r="MG846" s="53"/>
      <c r="MH846" s="53"/>
      <c r="MI846" s="53"/>
      <c r="MJ846" s="53"/>
      <c r="MK846" s="53"/>
      <c r="ML846" s="53"/>
      <c r="MM846" s="53"/>
      <c r="MN846" s="53"/>
      <c r="MO846" s="53"/>
      <c r="MP846" s="53"/>
      <c r="MQ846" s="53"/>
      <c r="MR846" s="53"/>
      <c r="MS846" s="53"/>
      <c r="MT846" s="53"/>
      <c r="MU846" s="53"/>
      <c r="MV846" s="53"/>
      <c r="MW846" s="53"/>
      <c r="MX846" s="53"/>
      <c r="MY846" s="53"/>
      <c r="MZ846" s="53"/>
      <c r="NA846" s="53"/>
      <c r="NB846" s="53"/>
      <c r="NC846" s="53"/>
      <c r="ND846" s="53"/>
      <c r="NE846" s="53"/>
      <c r="NF846" s="53"/>
      <c r="NG846" s="53"/>
      <c r="NH846" s="53"/>
      <c r="NI846" s="53"/>
      <c r="NJ846" s="53"/>
      <c r="NK846" s="53"/>
      <c r="NL846" s="53"/>
      <c r="NM846" s="53"/>
      <c r="NN846" s="53"/>
      <c r="NO846" s="53"/>
      <c r="NP846" s="53"/>
      <c r="NQ846" s="53"/>
      <c r="NR846" s="53"/>
      <c r="NS846" s="53"/>
      <c r="NT846" s="53"/>
      <c r="NU846" s="53"/>
      <c r="NV846" s="53"/>
      <c r="NW846" s="53"/>
      <c r="NX846" s="53"/>
      <c r="NY846" s="53"/>
      <c r="NZ846" s="53"/>
      <c r="OA846" s="53"/>
      <c r="OB846" s="53"/>
      <c r="OC846" s="53"/>
      <c r="OD846" s="53"/>
      <c r="OE846" s="53"/>
      <c r="OF846" s="53"/>
      <c r="OG846" s="53"/>
      <c r="OH846" s="53"/>
      <c r="OI846" s="53"/>
      <c r="OJ846" s="53"/>
      <c r="OK846" s="53"/>
      <c r="OL846" s="53"/>
      <c r="OM846" s="53"/>
      <c r="ON846" s="53"/>
      <c r="OO846" s="53"/>
      <c r="OP846" s="53"/>
      <c r="OQ846" s="53"/>
      <c r="OR846" s="53"/>
      <c r="OS846" s="53"/>
      <c r="OT846" s="53"/>
      <c r="OU846" s="53"/>
      <c r="OV846" s="53"/>
      <c r="OW846" s="53"/>
      <c r="OX846" s="53"/>
      <c r="OY846" s="53"/>
      <c r="OZ846" s="53"/>
      <c r="PA846" s="53"/>
      <c r="PB846" s="53"/>
      <c r="PC846" s="53"/>
      <c r="PD846" s="53"/>
      <c r="PE846" s="53"/>
      <c r="PF846" s="53"/>
      <c r="PG846" s="53"/>
      <c r="PH846" s="53"/>
      <c r="PI846" s="53"/>
      <c r="PJ846" s="53"/>
      <c r="PK846" s="53"/>
      <c r="PL846" s="53"/>
      <c r="PM846" s="53"/>
      <c r="PN846" s="53"/>
      <c r="PO846" s="53"/>
      <c r="PP846" s="53"/>
      <c r="PQ846" s="53"/>
      <c r="PR846" s="53"/>
      <c r="PS846" s="53"/>
      <c r="PT846" s="53"/>
      <c r="PU846" s="53"/>
      <c r="PV846" s="53"/>
      <c r="PW846" s="53"/>
      <c r="PX846" s="53"/>
      <c r="PY846" s="53"/>
      <c r="PZ846" s="53"/>
      <c r="QA846" s="53"/>
      <c r="QB846" s="53"/>
      <c r="QC846" s="53"/>
      <c r="QD846" s="53"/>
      <c r="QE846" s="53"/>
      <c r="QF846" s="53"/>
      <c r="QG846" s="53"/>
      <c r="QH846" s="53"/>
      <c r="QI846" s="53"/>
      <c r="QJ846" s="53"/>
      <c r="QK846" s="53"/>
      <c r="QL846" s="53"/>
      <c r="QM846" s="53"/>
      <c r="QN846" s="53"/>
      <c r="QO846" s="53"/>
      <c r="QP846" s="53"/>
      <c r="QQ846" s="53"/>
      <c r="QR846" s="53"/>
      <c r="QS846" s="53"/>
      <c r="QT846" s="53"/>
      <c r="QU846" s="53"/>
      <c r="QV846" s="53"/>
      <c r="QW846" s="53"/>
      <c r="QX846" s="53"/>
      <c r="QY846" s="53"/>
      <c r="QZ846" s="53"/>
      <c r="RA846" s="53"/>
      <c r="RB846" s="53"/>
      <c r="RC846" s="53"/>
      <c r="RD846" s="53"/>
      <c r="RE846" s="53"/>
      <c r="RF846" s="53"/>
      <c r="RG846" s="53"/>
      <c r="RH846" s="53"/>
      <c r="RI846" s="53"/>
      <c r="RJ846" s="53"/>
      <c r="RK846" s="53"/>
      <c r="RL846" s="53"/>
      <c r="RM846" s="53"/>
      <c r="RN846" s="53"/>
      <c r="RO846" s="53"/>
      <c r="RP846" s="53"/>
      <c r="RQ846" s="53"/>
      <c r="RR846" s="53"/>
      <c r="RS846" s="53"/>
      <c r="RT846" s="53"/>
      <c r="RU846" s="53"/>
      <c r="RV846" s="53"/>
      <c r="RW846" s="53"/>
      <c r="RX846" s="53"/>
      <c r="RY846" s="53"/>
      <c r="RZ846" s="53"/>
      <c r="SA846" s="53"/>
      <c r="SB846" s="53"/>
      <c r="SC846" s="53"/>
      <c r="SD846" s="53"/>
      <c r="SE846" s="53"/>
      <c r="SF846" s="53"/>
      <c r="SG846" s="53"/>
      <c r="SH846" s="53"/>
      <c r="SI846" s="53"/>
      <c r="SJ846" s="53"/>
      <c r="SK846" s="53"/>
      <c r="SL846" s="53"/>
      <c r="SM846" s="53"/>
      <c r="SN846" s="53"/>
      <c r="SO846" s="53"/>
      <c r="SP846" s="53"/>
      <c r="SQ846" s="53"/>
      <c r="SR846" s="53"/>
      <c r="SS846" s="53"/>
      <c r="ST846" s="53"/>
      <c r="SU846" s="53"/>
      <c r="SV846" s="53"/>
      <c r="SW846" s="53"/>
      <c r="SX846" s="53"/>
      <c r="SY846" s="53"/>
      <c r="SZ846" s="53"/>
      <c r="TA846" s="53"/>
      <c r="TB846" s="53"/>
      <c r="TC846" s="53"/>
      <c r="TD846" s="53"/>
      <c r="TE846" s="53"/>
      <c r="TF846" s="53"/>
      <c r="TG846" s="53"/>
      <c r="TH846" s="53"/>
      <c r="TI846" s="53"/>
      <c r="TJ846" s="53"/>
      <c r="TK846" s="53"/>
      <c r="TL846" s="53"/>
      <c r="TM846" s="53"/>
      <c r="TN846" s="53"/>
      <c r="TO846" s="53"/>
      <c r="TP846" s="53"/>
      <c r="TQ846" s="53"/>
      <c r="TR846" s="53"/>
      <c r="TS846" s="53"/>
      <c r="TT846" s="53"/>
      <c r="TU846" s="53"/>
      <c r="TV846" s="53"/>
      <c r="TW846" s="53"/>
      <c r="TX846" s="53"/>
      <c r="TY846" s="53"/>
      <c r="TZ846" s="53"/>
      <c r="UA846" s="53"/>
      <c r="UB846" s="53"/>
      <c r="UC846" s="53"/>
      <c r="UD846" s="53"/>
      <c r="UE846" s="53"/>
      <c r="UF846" s="53"/>
      <c r="UG846" s="53"/>
    </row>
    <row r="847" spans="12:553" s="19" customFormat="1" ht="15.75" customHeight="1" x14ac:dyDescent="0.2">
      <c r="L847" s="66"/>
      <c r="M847" s="66"/>
      <c r="N847" s="52"/>
      <c r="O847" s="53"/>
      <c r="P847" s="53"/>
      <c r="Q847" s="53"/>
      <c r="R847" s="53"/>
      <c r="S847" s="53"/>
      <c r="T847" s="53"/>
      <c r="U847" s="53"/>
      <c r="V847" s="53"/>
      <c r="W847" s="53"/>
      <c r="X847" s="53"/>
      <c r="Y847" s="53"/>
      <c r="Z847" s="53"/>
      <c r="AA847" s="53"/>
      <c r="AB847" s="53"/>
      <c r="AC847" s="53"/>
      <c r="AD847" s="53"/>
      <c r="AE847" s="53"/>
      <c r="AF847" s="53"/>
      <c r="AG847" s="53"/>
      <c r="AH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c r="BM847" s="53"/>
      <c r="BN847" s="53"/>
      <c r="BO847" s="53"/>
      <c r="BP847" s="53"/>
      <c r="BQ847" s="53"/>
      <c r="BR847" s="53"/>
      <c r="BS847" s="53"/>
      <c r="BT847" s="53"/>
      <c r="BU847" s="53"/>
      <c r="BV847" s="53"/>
      <c r="BW847" s="53"/>
      <c r="BX847" s="53"/>
      <c r="BY847" s="53"/>
      <c r="BZ847" s="53"/>
      <c r="CA847" s="53"/>
      <c r="CB847" s="53"/>
      <c r="CC847" s="53"/>
      <c r="CD847" s="53"/>
      <c r="CE847" s="53"/>
      <c r="CF847" s="53"/>
      <c r="CG847" s="53"/>
      <c r="CH847" s="53"/>
      <c r="CI847" s="53"/>
      <c r="CJ847" s="53"/>
      <c r="CK847" s="53"/>
      <c r="CL847" s="53"/>
      <c r="CM847" s="53"/>
      <c r="CN847" s="53"/>
      <c r="CO847" s="53"/>
      <c r="CP847" s="53"/>
      <c r="CQ847" s="53"/>
      <c r="CR847" s="53"/>
      <c r="CS847" s="53"/>
      <c r="CT847" s="53"/>
      <c r="CU847" s="53"/>
      <c r="CV847" s="53"/>
      <c r="CW847" s="53"/>
      <c r="CX847" s="53"/>
      <c r="CY847" s="53"/>
      <c r="CZ847" s="53"/>
      <c r="DA847" s="53"/>
      <c r="DB847" s="53"/>
      <c r="DC847" s="53"/>
      <c r="DD847" s="53"/>
      <c r="DE847" s="53"/>
      <c r="DF847" s="53"/>
      <c r="DG847" s="53"/>
      <c r="DH847" s="53"/>
      <c r="DI847" s="53"/>
      <c r="DJ847" s="53"/>
      <c r="DK847" s="53"/>
      <c r="DL847" s="53"/>
      <c r="DM847" s="53"/>
      <c r="DN847" s="53"/>
      <c r="DO847" s="53"/>
      <c r="DP847" s="53"/>
      <c r="DQ847" s="53"/>
      <c r="DR847" s="53"/>
      <c r="DS847" s="53"/>
      <c r="DT847" s="53"/>
      <c r="DU847" s="53"/>
      <c r="DV847" s="53"/>
      <c r="DW847" s="53"/>
      <c r="DX847" s="53"/>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3"/>
      <c r="FK847" s="53"/>
      <c r="FL847" s="53"/>
      <c r="FM847" s="53"/>
      <c r="FN847" s="53"/>
      <c r="FO847" s="53"/>
      <c r="FP847" s="53"/>
      <c r="FQ847" s="53"/>
      <c r="FR847" s="53"/>
      <c r="FS847" s="53"/>
      <c r="FT847" s="53"/>
      <c r="FU847" s="53"/>
      <c r="FV847" s="53"/>
      <c r="FW847" s="53"/>
      <c r="FX847" s="53"/>
      <c r="FY847" s="53"/>
      <c r="FZ847" s="53"/>
      <c r="GA847" s="53"/>
      <c r="GB847" s="53"/>
      <c r="GC847" s="53"/>
      <c r="GD847" s="53"/>
      <c r="GE847" s="53"/>
      <c r="GF847" s="53"/>
      <c r="GG847" s="53"/>
      <c r="GH847" s="53"/>
      <c r="GI847" s="53"/>
      <c r="GJ847" s="53"/>
      <c r="GK847" s="53"/>
      <c r="GL847" s="53"/>
      <c r="GM847" s="53"/>
      <c r="GN847" s="53"/>
      <c r="GO847" s="53"/>
      <c r="GP847" s="53"/>
      <c r="GQ847" s="53"/>
      <c r="GR847" s="53"/>
      <c r="GS847" s="53"/>
      <c r="GT847" s="53"/>
      <c r="GU847" s="53"/>
      <c r="GV847" s="53"/>
      <c r="GW847" s="53"/>
      <c r="GX847" s="53"/>
      <c r="GY847" s="53"/>
      <c r="GZ847" s="53"/>
      <c r="HA847" s="53"/>
      <c r="HB847" s="53"/>
      <c r="HC847" s="53"/>
      <c r="HD847" s="53"/>
      <c r="HE847" s="53"/>
      <c r="HF847" s="53"/>
      <c r="HG847" s="53"/>
      <c r="HH847" s="53"/>
      <c r="HI847" s="53"/>
      <c r="HJ847" s="53"/>
      <c r="HK847" s="53"/>
      <c r="HL847" s="53"/>
      <c r="HM847" s="53"/>
      <c r="HN847" s="53"/>
      <c r="HO847" s="53"/>
      <c r="HP847" s="53"/>
      <c r="HQ847" s="53"/>
      <c r="HR847" s="53"/>
      <c r="HS847" s="53"/>
      <c r="HT847" s="53"/>
      <c r="HU847" s="53"/>
      <c r="HV847" s="53"/>
      <c r="HW847" s="53"/>
      <c r="HX847" s="53"/>
      <c r="HY847" s="53"/>
      <c r="HZ847" s="53"/>
      <c r="IA847" s="53"/>
      <c r="IB847" s="53"/>
      <c r="IC847" s="53"/>
      <c r="ID847" s="53"/>
      <c r="IE847" s="53"/>
      <c r="IF847" s="53"/>
      <c r="IG847" s="53"/>
      <c r="IH847" s="53"/>
      <c r="II847" s="53"/>
      <c r="IJ847" s="53"/>
      <c r="IK847" s="53"/>
      <c r="IL847" s="53"/>
      <c r="IM847" s="53"/>
      <c r="IN847" s="53"/>
      <c r="IO847" s="53"/>
      <c r="IP847" s="53"/>
      <c r="IQ847" s="53"/>
      <c r="IR847" s="53"/>
      <c r="IS847" s="53"/>
      <c r="IT847" s="53"/>
      <c r="IU847" s="53"/>
      <c r="IV847" s="53"/>
      <c r="IW847" s="53"/>
      <c r="IX847" s="53"/>
      <c r="IY847" s="53"/>
      <c r="IZ847" s="53"/>
      <c r="JA847" s="53"/>
      <c r="JB847" s="53"/>
      <c r="JC847" s="53"/>
      <c r="JD847" s="53"/>
      <c r="JE847" s="53"/>
      <c r="JF847" s="53"/>
      <c r="JG847" s="53"/>
      <c r="JH847" s="53"/>
      <c r="JI847" s="53"/>
      <c r="JJ847" s="53"/>
      <c r="JK847" s="53"/>
      <c r="JL847" s="53"/>
      <c r="JM847" s="53"/>
      <c r="JN847" s="53"/>
      <c r="JO847" s="53"/>
      <c r="JP847" s="53"/>
      <c r="JQ847" s="53"/>
      <c r="JR847" s="53"/>
      <c r="JS847" s="53"/>
      <c r="JT847" s="53"/>
      <c r="JU847" s="53"/>
      <c r="JV847" s="53"/>
      <c r="JW847" s="53"/>
      <c r="JX847" s="53"/>
      <c r="JY847" s="53"/>
      <c r="JZ847" s="53"/>
      <c r="KA847" s="53"/>
      <c r="KB847" s="53"/>
      <c r="KC847" s="53"/>
      <c r="KD847" s="53"/>
      <c r="KE847" s="53"/>
      <c r="KF847" s="53"/>
      <c r="KG847" s="53"/>
      <c r="KH847" s="53"/>
      <c r="KI847" s="53"/>
      <c r="KJ847" s="53"/>
      <c r="KK847" s="53"/>
      <c r="KL847" s="53"/>
      <c r="KM847" s="53"/>
      <c r="KN847" s="53"/>
      <c r="KO847" s="53"/>
      <c r="KP847" s="53"/>
      <c r="KQ847" s="53"/>
      <c r="KR847" s="53"/>
      <c r="KS847" s="53"/>
      <c r="KT847" s="53"/>
      <c r="KU847" s="53"/>
      <c r="KV847" s="53"/>
      <c r="KW847" s="53"/>
      <c r="KX847" s="53"/>
      <c r="KY847" s="53"/>
      <c r="KZ847" s="53"/>
      <c r="LA847" s="53"/>
      <c r="LB847" s="53"/>
      <c r="LC847" s="53"/>
      <c r="LD847" s="53"/>
      <c r="LE847" s="53"/>
      <c r="LF847" s="53"/>
      <c r="LG847" s="53"/>
      <c r="LH847" s="53"/>
      <c r="LI847" s="53"/>
      <c r="LJ847" s="53"/>
      <c r="LK847" s="53"/>
      <c r="LL847" s="53"/>
      <c r="LM847" s="53"/>
      <c r="LN847" s="53"/>
      <c r="LO847" s="53"/>
      <c r="LP847" s="53"/>
      <c r="LQ847" s="53"/>
      <c r="LR847" s="53"/>
      <c r="LS847" s="53"/>
      <c r="LT847" s="53"/>
      <c r="LU847" s="53"/>
      <c r="LV847" s="53"/>
      <c r="LW847" s="53"/>
      <c r="LX847" s="53"/>
      <c r="LY847" s="53"/>
      <c r="LZ847" s="53"/>
      <c r="MA847" s="53"/>
      <c r="MB847" s="53"/>
      <c r="MC847" s="53"/>
      <c r="MD847" s="53"/>
      <c r="ME847" s="53"/>
      <c r="MF847" s="53"/>
      <c r="MG847" s="53"/>
      <c r="MH847" s="53"/>
      <c r="MI847" s="53"/>
      <c r="MJ847" s="53"/>
      <c r="MK847" s="53"/>
      <c r="ML847" s="53"/>
      <c r="MM847" s="53"/>
      <c r="MN847" s="53"/>
      <c r="MO847" s="53"/>
      <c r="MP847" s="53"/>
      <c r="MQ847" s="53"/>
      <c r="MR847" s="53"/>
      <c r="MS847" s="53"/>
      <c r="MT847" s="53"/>
      <c r="MU847" s="53"/>
      <c r="MV847" s="53"/>
      <c r="MW847" s="53"/>
      <c r="MX847" s="53"/>
      <c r="MY847" s="53"/>
      <c r="MZ847" s="53"/>
      <c r="NA847" s="53"/>
      <c r="NB847" s="53"/>
      <c r="NC847" s="53"/>
      <c r="ND847" s="53"/>
      <c r="NE847" s="53"/>
      <c r="NF847" s="53"/>
      <c r="NG847" s="53"/>
      <c r="NH847" s="53"/>
      <c r="NI847" s="53"/>
      <c r="NJ847" s="53"/>
      <c r="NK847" s="53"/>
      <c r="NL847" s="53"/>
      <c r="NM847" s="53"/>
      <c r="NN847" s="53"/>
      <c r="NO847" s="53"/>
      <c r="NP847" s="53"/>
      <c r="NQ847" s="53"/>
      <c r="NR847" s="53"/>
      <c r="NS847" s="53"/>
      <c r="NT847" s="53"/>
      <c r="NU847" s="53"/>
      <c r="NV847" s="53"/>
      <c r="NW847" s="53"/>
      <c r="NX847" s="53"/>
      <c r="NY847" s="53"/>
      <c r="NZ847" s="53"/>
      <c r="OA847" s="53"/>
      <c r="OB847" s="53"/>
      <c r="OC847" s="53"/>
      <c r="OD847" s="53"/>
      <c r="OE847" s="53"/>
      <c r="OF847" s="53"/>
      <c r="OG847" s="53"/>
      <c r="OH847" s="53"/>
      <c r="OI847" s="53"/>
      <c r="OJ847" s="53"/>
      <c r="OK847" s="53"/>
      <c r="OL847" s="53"/>
      <c r="OM847" s="53"/>
      <c r="ON847" s="53"/>
      <c r="OO847" s="53"/>
      <c r="OP847" s="53"/>
      <c r="OQ847" s="53"/>
      <c r="OR847" s="53"/>
      <c r="OS847" s="53"/>
      <c r="OT847" s="53"/>
      <c r="OU847" s="53"/>
      <c r="OV847" s="53"/>
      <c r="OW847" s="53"/>
      <c r="OX847" s="53"/>
      <c r="OY847" s="53"/>
      <c r="OZ847" s="53"/>
      <c r="PA847" s="53"/>
      <c r="PB847" s="53"/>
      <c r="PC847" s="53"/>
      <c r="PD847" s="53"/>
      <c r="PE847" s="53"/>
      <c r="PF847" s="53"/>
      <c r="PG847" s="53"/>
      <c r="PH847" s="53"/>
      <c r="PI847" s="53"/>
      <c r="PJ847" s="53"/>
      <c r="PK847" s="53"/>
      <c r="PL847" s="53"/>
      <c r="PM847" s="53"/>
      <c r="PN847" s="53"/>
      <c r="PO847" s="53"/>
      <c r="PP847" s="53"/>
      <c r="PQ847" s="53"/>
      <c r="PR847" s="53"/>
      <c r="PS847" s="53"/>
      <c r="PT847" s="53"/>
      <c r="PU847" s="53"/>
      <c r="PV847" s="53"/>
      <c r="PW847" s="53"/>
      <c r="PX847" s="53"/>
      <c r="PY847" s="53"/>
      <c r="PZ847" s="53"/>
      <c r="QA847" s="53"/>
      <c r="QB847" s="53"/>
      <c r="QC847" s="53"/>
      <c r="QD847" s="53"/>
      <c r="QE847" s="53"/>
      <c r="QF847" s="53"/>
      <c r="QG847" s="53"/>
      <c r="QH847" s="53"/>
      <c r="QI847" s="53"/>
      <c r="QJ847" s="53"/>
      <c r="QK847" s="53"/>
      <c r="QL847" s="53"/>
      <c r="QM847" s="53"/>
      <c r="QN847" s="53"/>
      <c r="QO847" s="53"/>
      <c r="QP847" s="53"/>
      <c r="QQ847" s="53"/>
      <c r="QR847" s="53"/>
      <c r="QS847" s="53"/>
      <c r="QT847" s="53"/>
      <c r="QU847" s="53"/>
      <c r="QV847" s="53"/>
      <c r="QW847" s="53"/>
      <c r="QX847" s="53"/>
      <c r="QY847" s="53"/>
      <c r="QZ847" s="53"/>
      <c r="RA847" s="53"/>
      <c r="RB847" s="53"/>
      <c r="RC847" s="53"/>
      <c r="RD847" s="53"/>
      <c r="RE847" s="53"/>
      <c r="RF847" s="53"/>
      <c r="RG847" s="53"/>
      <c r="RH847" s="53"/>
      <c r="RI847" s="53"/>
      <c r="RJ847" s="53"/>
      <c r="RK847" s="53"/>
      <c r="RL847" s="53"/>
      <c r="RM847" s="53"/>
      <c r="RN847" s="53"/>
      <c r="RO847" s="53"/>
      <c r="RP847" s="53"/>
      <c r="RQ847" s="53"/>
      <c r="RR847" s="53"/>
      <c r="RS847" s="53"/>
      <c r="RT847" s="53"/>
      <c r="RU847" s="53"/>
      <c r="RV847" s="53"/>
      <c r="RW847" s="53"/>
      <c r="RX847" s="53"/>
      <c r="RY847" s="53"/>
      <c r="RZ847" s="53"/>
      <c r="SA847" s="53"/>
      <c r="SB847" s="53"/>
      <c r="SC847" s="53"/>
      <c r="SD847" s="53"/>
      <c r="SE847" s="53"/>
      <c r="SF847" s="53"/>
      <c r="SG847" s="53"/>
      <c r="SH847" s="53"/>
      <c r="SI847" s="53"/>
      <c r="SJ847" s="53"/>
      <c r="SK847" s="53"/>
      <c r="SL847" s="53"/>
      <c r="SM847" s="53"/>
      <c r="SN847" s="53"/>
      <c r="SO847" s="53"/>
      <c r="SP847" s="53"/>
      <c r="SQ847" s="53"/>
      <c r="SR847" s="53"/>
      <c r="SS847" s="53"/>
      <c r="ST847" s="53"/>
      <c r="SU847" s="53"/>
      <c r="SV847" s="53"/>
      <c r="SW847" s="53"/>
      <c r="SX847" s="53"/>
      <c r="SY847" s="53"/>
      <c r="SZ847" s="53"/>
      <c r="TA847" s="53"/>
      <c r="TB847" s="53"/>
      <c r="TC847" s="53"/>
      <c r="TD847" s="53"/>
      <c r="TE847" s="53"/>
      <c r="TF847" s="53"/>
      <c r="TG847" s="53"/>
      <c r="TH847" s="53"/>
      <c r="TI847" s="53"/>
      <c r="TJ847" s="53"/>
      <c r="TK847" s="53"/>
      <c r="TL847" s="53"/>
      <c r="TM847" s="53"/>
      <c r="TN847" s="53"/>
      <c r="TO847" s="53"/>
      <c r="TP847" s="53"/>
      <c r="TQ847" s="53"/>
      <c r="TR847" s="53"/>
      <c r="TS847" s="53"/>
      <c r="TT847" s="53"/>
      <c r="TU847" s="53"/>
      <c r="TV847" s="53"/>
      <c r="TW847" s="53"/>
      <c r="TX847" s="53"/>
      <c r="TY847" s="53"/>
      <c r="TZ847" s="53"/>
      <c r="UA847" s="53"/>
      <c r="UB847" s="53"/>
      <c r="UC847" s="53"/>
      <c r="UD847" s="53"/>
      <c r="UE847" s="53"/>
      <c r="UF847" s="53"/>
      <c r="UG847" s="53"/>
    </row>
    <row r="848" spans="12:553" s="19" customFormat="1" ht="15.75" customHeight="1" x14ac:dyDescent="0.2">
      <c r="L848" s="66"/>
      <c r="M848" s="66"/>
      <c r="N848" s="52"/>
      <c r="O848" s="53"/>
      <c r="P848" s="53"/>
      <c r="Q848" s="53"/>
      <c r="R848" s="53"/>
      <c r="S848" s="53"/>
      <c r="T848" s="53"/>
      <c r="U848" s="53"/>
      <c r="V848" s="53"/>
      <c r="W848" s="53"/>
      <c r="X848" s="53"/>
      <c r="Y848" s="53"/>
      <c r="Z848" s="53"/>
      <c r="AA848" s="53"/>
      <c r="AB848" s="53"/>
      <c r="AC848" s="53"/>
      <c r="AD848" s="53"/>
      <c r="AE848" s="53"/>
      <c r="AF848" s="53"/>
      <c r="AG848" s="53"/>
      <c r="AH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c r="BM848" s="53"/>
      <c r="BN848" s="53"/>
      <c r="BO848" s="53"/>
      <c r="BP848" s="53"/>
      <c r="BQ848" s="53"/>
      <c r="BR848" s="53"/>
      <c r="BS848" s="53"/>
      <c r="BT848" s="53"/>
      <c r="BU848" s="53"/>
      <c r="BV848" s="53"/>
      <c r="BW848" s="53"/>
      <c r="BX848" s="53"/>
      <c r="BY848" s="53"/>
      <c r="BZ848" s="53"/>
      <c r="CA848" s="53"/>
      <c r="CB848" s="53"/>
      <c r="CC848" s="53"/>
      <c r="CD848" s="53"/>
      <c r="CE848" s="53"/>
      <c r="CF848" s="53"/>
      <c r="CG848" s="53"/>
      <c r="CH848" s="53"/>
      <c r="CI848" s="53"/>
      <c r="CJ848" s="53"/>
      <c r="CK848" s="53"/>
      <c r="CL848" s="53"/>
      <c r="CM848" s="53"/>
      <c r="CN848" s="53"/>
      <c r="CO848" s="53"/>
      <c r="CP848" s="53"/>
      <c r="CQ848" s="53"/>
      <c r="CR848" s="53"/>
      <c r="CS848" s="53"/>
      <c r="CT848" s="53"/>
      <c r="CU848" s="53"/>
      <c r="CV848" s="53"/>
      <c r="CW848" s="53"/>
      <c r="CX848" s="53"/>
      <c r="CY848" s="53"/>
      <c r="CZ848" s="53"/>
      <c r="DA848" s="53"/>
      <c r="DB848" s="53"/>
      <c r="DC848" s="53"/>
      <c r="DD848" s="53"/>
      <c r="DE848" s="53"/>
      <c r="DF848" s="53"/>
      <c r="DG848" s="53"/>
      <c r="DH848" s="53"/>
      <c r="DI848" s="53"/>
      <c r="DJ848" s="53"/>
      <c r="DK848" s="53"/>
      <c r="DL848" s="53"/>
      <c r="DM848" s="53"/>
      <c r="DN848" s="53"/>
      <c r="DO848" s="53"/>
      <c r="DP848" s="53"/>
      <c r="DQ848" s="53"/>
      <c r="DR848" s="53"/>
      <c r="DS848" s="53"/>
      <c r="DT848" s="53"/>
      <c r="DU848" s="53"/>
      <c r="DV848" s="53"/>
      <c r="DW848" s="53"/>
      <c r="DX848" s="53"/>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3"/>
      <c r="FK848" s="53"/>
      <c r="FL848" s="53"/>
      <c r="FM848" s="53"/>
      <c r="FN848" s="53"/>
      <c r="FO848" s="53"/>
      <c r="FP848" s="53"/>
      <c r="FQ848" s="53"/>
      <c r="FR848" s="53"/>
      <c r="FS848" s="53"/>
      <c r="FT848" s="53"/>
      <c r="FU848" s="53"/>
      <c r="FV848" s="53"/>
      <c r="FW848" s="53"/>
      <c r="FX848" s="53"/>
      <c r="FY848" s="53"/>
      <c r="FZ848" s="53"/>
      <c r="GA848" s="53"/>
      <c r="GB848" s="53"/>
      <c r="GC848" s="53"/>
      <c r="GD848" s="53"/>
      <c r="GE848" s="53"/>
      <c r="GF848" s="53"/>
      <c r="GG848" s="53"/>
      <c r="GH848" s="53"/>
      <c r="GI848" s="53"/>
      <c r="GJ848" s="53"/>
      <c r="GK848" s="53"/>
      <c r="GL848" s="53"/>
      <c r="GM848" s="53"/>
      <c r="GN848" s="53"/>
      <c r="GO848" s="53"/>
      <c r="GP848" s="53"/>
      <c r="GQ848" s="53"/>
      <c r="GR848" s="53"/>
      <c r="GS848" s="53"/>
      <c r="GT848" s="53"/>
      <c r="GU848" s="53"/>
      <c r="GV848" s="53"/>
      <c r="GW848" s="53"/>
      <c r="GX848" s="53"/>
      <c r="GY848" s="53"/>
      <c r="GZ848" s="53"/>
      <c r="HA848" s="53"/>
      <c r="HB848" s="53"/>
      <c r="HC848" s="53"/>
      <c r="HD848" s="53"/>
      <c r="HE848" s="53"/>
      <c r="HF848" s="53"/>
      <c r="HG848" s="53"/>
      <c r="HH848" s="53"/>
      <c r="HI848" s="53"/>
      <c r="HJ848" s="53"/>
      <c r="HK848" s="53"/>
      <c r="HL848" s="53"/>
      <c r="HM848" s="53"/>
      <c r="HN848" s="53"/>
      <c r="HO848" s="53"/>
      <c r="HP848" s="53"/>
      <c r="HQ848" s="53"/>
      <c r="HR848" s="53"/>
      <c r="HS848" s="53"/>
      <c r="HT848" s="53"/>
      <c r="HU848" s="53"/>
      <c r="HV848" s="53"/>
      <c r="HW848" s="53"/>
      <c r="HX848" s="53"/>
      <c r="HY848" s="53"/>
      <c r="HZ848" s="53"/>
      <c r="IA848" s="53"/>
      <c r="IB848" s="53"/>
      <c r="IC848" s="53"/>
      <c r="ID848" s="53"/>
      <c r="IE848" s="53"/>
      <c r="IF848" s="53"/>
      <c r="IG848" s="53"/>
      <c r="IH848" s="53"/>
      <c r="II848" s="53"/>
      <c r="IJ848" s="53"/>
      <c r="IK848" s="53"/>
      <c r="IL848" s="53"/>
      <c r="IM848" s="53"/>
      <c r="IN848" s="53"/>
      <c r="IO848" s="53"/>
      <c r="IP848" s="53"/>
      <c r="IQ848" s="53"/>
      <c r="IR848" s="53"/>
      <c r="IS848" s="53"/>
      <c r="IT848" s="53"/>
      <c r="IU848" s="53"/>
      <c r="IV848" s="53"/>
      <c r="IW848" s="53"/>
      <c r="IX848" s="53"/>
      <c r="IY848" s="53"/>
      <c r="IZ848" s="53"/>
      <c r="JA848" s="53"/>
      <c r="JB848" s="53"/>
      <c r="JC848" s="53"/>
      <c r="JD848" s="53"/>
      <c r="JE848" s="53"/>
      <c r="JF848" s="53"/>
      <c r="JG848" s="53"/>
      <c r="JH848" s="53"/>
      <c r="JI848" s="53"/>
      <c r="JJ848" s="53"/>
      <c r="JK848" s="53"/>
      <c r="JL848" s="53"/>
      <c r="JM848" s="53"/>
      <c r="JN848" s="53"/>
      <c r="JO848" s="53"/>
      <c r="JP848" s="53"/>
      <c r="JQ848" s="53"/>
      <c r="JR848" s="53"/>
      <c r="JS848" s="53"/>
      <c r="JT848" s="53"/>
      <c r="JU848" s="53"/>
      <c r="JV848" s="53"/>
      <c r="JW848" s="53"/>
      <c r="JX848" s="53"/>
      <c r="JY848" s="53"/>
      <c r="JZ848" s="53"/>
      <c r="KA848" s="53"/>
      <c r="KB848" s="53"/>
      <c r="KC848" s="53"/>
      <c r="KD848" s="53"/>
      <c r="KE848" s="53"/>
      <c r="KF848" s="53"/>
      <c r="KG848" s="53"/>
      <c r="KH848" s="53"/>
      <c r="KI848" s="53"/>
      <c r="KJ848" s="53"/>
      <c r="KK848" s="53"/>
      <c r="KL848" s="53"/>
      <c r="KM848" s="53"/>
      <c r="KN848" s="53"/>
      <c r="KO848" s="53"/>
      <c r="KP848" s="53"/>
      <c r="KQ848" s="53"/>
      <c r="KR848" s="53"/>
      <c r="KS848" s="53"/>
      <c r="KT848" s="53"/>
      <c r="KU848" s="53"/>
      <c r="KV848" s="53"/>
      <c r="KW848" s="53"/>
      <c r="KX848" s="53"/>
      <c r="KY848" s="53"/>
      <c r="KZ848" s="53"/>
      <c r="LA848" s="53"/>
      <c r="LB848" s="53"/>
      <c r="LC848" s="53"/>
      <c r="LD848" s="53"/>
      <c r="LE848" s="53"/>
      <c r="LF848" s="53"/>
      <c r="LG848" s="53"/>
      <c r="LH848" s="53"/>
      <c r="LI848" s="53"/>
      <c r="LJ848" s="53"/>
      <c r="LK848" s="53"/>
      <c r="LL848" s="53"/>
      <c r="LM848" s="53"/>
      <c r="LN848" s="53"/>
      <c r="LO848" s="53"/>
      <c r="LP848" s="53"/>
      <c r="LQ848" s="53"/>
      <c r="LR848" s="53"/>
      <c r="LS848" s="53"/>
      <c r="LT848" s="53"/>
      <c r="LU848" s="53"/>
      <c r="LV848" s="53"/>
      <c r="LW848" s="53"/>
      <c r="LX848" s="53"/>
      <c r="LY848" s="53"/>
      <c r="LZ848" s="53"/>
      <c r="MA848" s="53"/>
      <c r="MB848" s="53"/>
      <c r="MC848" s="53"/>
      <c r="MD848" s="53"/>
      <c r="ME848" s="53"/>
      <c r="MF848" s="53"/>
      <c r="MG848" s="53"/>
      <c r="MH848" s="53"/>
      <c r="MI848" s="53"/>
      <c r="MJ848" s="53"/>
      <c r="MK848" s="53"/>
      <c r="ML848" s="53"/>
      <c r="MM848" s="53"/>
      <c r="MN848" s="53"/>
      <c r="MO848" s="53"/>
      <c r="MP848" s="53"/>
      <c r="MQ848" s="53"/>
      <c r="MR848" s="53"/>
      <c r="MS848" s="53"/>
      <c r="MT848" s="53"/>
      <c r="MU848" s="53"/>
      <c r="MV848" s="53"/>
      <c r="MW848" s="53"/>
      <c r="MX848" s="53"/>
      <c r="MY848" s="53"/>
      <c r="MZ848" s="53"/>
      <c r="NA848" s="53"/>
      <c r="NB848" s="53"/>
      <c r="NC848" s="53"/>
      <c r="ND848" s="53"/>
      <c r="NE848" s="53"/>
      <c r="NF848" s="53"/>
      <c r="NG848" s="53"/>
      <c r="NH848" s="53"/>
      <c r="NI848" s="53"/>
      <c r="NJ848" s="53"/>
      <c r="NK848" s="53"/>
      <c r="NL848" s="53"/>
      <c r="NM848" s="53"/>
      <c r="NN848" s="53"/>
      <c r="NO848" s="53"/>
      <c r="NP848" s="53"/>
      <c r="NQ848" s="53"/>
      <c r="NR848" s="53"/>
      <c r="NS848" s="53"/>
      <c r="NT848" s="53"/>
      <c r="NU848" s="53"/>
      <c r="NV848" s="53"/>
      <c r="NW848" s="53"/>
      <c r="NX848" s="53"/>
      <c r="NY848" s="53"/>
      <c r="NZ848" s="53"/>
      <c r="OA848" s="53"/>
      <c r="OB848" s="53"/>
      <c r="OC848" s="53"/>
      <c r="OD848" s="53"/>
      <c r="OE848" s="53"/>
      <c r="OF848" s="53"/>
      <c r="OG848" s="53"/>
      <c r="OH848" s="53"/>
      <c r="OI848" s="53"/>
      <c r="OJ848" s="53"/>
      <c r="OK848" s="53"/>
      <c r="OL848" s="53"/>
      <c r="OM848" s="53"/>
      <c r="ON848" s="53"/>
      <c r="OO848" s="53"/>
      <c r="OP848" s="53"/>
      <c r="OQ848" s="53"/>
      <c r="OR848" s="53"/>
      <c r="OS848" s="53"/>
      <c r="OT848" s="53"/>
      <c r="OU848" s="53"/>
      <c r="OV848" s="53"/>
      <c r="OW848" s="53"/>
      <c r="OX848" s="53"/>
      <c r="OY848" s="53"/>
      <c r="OZ848" s="53"/>
      <c r="PA848" s="53"/>
      <c r="PB848" s="53"/>
      <c r="PC848" s="53"/>
      <c r="PD848" s="53"/>
      <c r="PE848" s="53"/>
      <c r="PF848" s="53"/>
      <c r="PG848" s="53"/>
      <c r="PH848" s="53"/>
      <c r="PI848" s="53"/>
      <c r="PJ848" s="53"/>
      <c r="PK848" s="53"/>
      <c r="PL848" s="53"/>
      <c r="PM848" s="53"/>
      <c r="PN848" s="53"/>
      <c r="PO848" s="53"/>
      <c r="PP848" s="53"/>
      <c r="PQ848" s="53"/>
      <c r="PR848" s="53"/>
      <c r="PS848" s="53"/>
      <c r="PT848" s="53"/>
      <c r="PU848" s="53"/>
      <c r="PV848" s="53"/>
      <c r="PW848" s="53"/>
      <c r="PX848" s="53"/>
      <c r="PY848" s="53"/>
      <c r="PZ848" s="53"/>
      <c r="QA848" s="53"/>
      <c r="QB848" s="53"/>
      <c r="QC848" s="53"/>
      <c r="QD848" s="53"/>
      <c r="QE848" s="53"/>
      <c r="QF848" s="53"/>
      <c r="QG848" s="53"/>
      <c r="QH848" s="53"/>
      <c r="QI848" s="53"/>
      <c r="QJ848" s="53"/>
      <c r="QK848" s="53"/>
      <c r="QL848" s="53"/>
      <c r="QM848" s="53"/>
      <c r="QN848" s="53"/>
      <c r="QO848" s="53"/>
      <c r="QP848" s="53"/>
      <c r="QQ848" s="53"/>
      <c r="QR848" s="53"/>
      <c r="QS848" s="53"/>
      <c r="QT848" s="53"/>
      <c r="QU848" s="53"/>
      <c r="QV848" s="53"/>
      <c r="QW848" s="53"/>
      <c r="QX848" s="53"/>
      <c r="QY848" s="53"/>
      <c r="QZ848" s="53"/>
      <c r="RA848" s="53"/>
      <c r="RB848" s="53"/>
      <c r="RC848" s="53"/>
      <c r="RD848" s="53"/>
      <c r="RE848" s="53"/>
      <c r="RF848" s="53"/>
      <c r="RG848" s="53"/>
      <c r="RH848" s="53"/>
      <c r="RI848" s="53"/>
      <c r="RJ848" s="53"/>
      <c r="RK848" s="53"/>
      <c r="RL848" s="53"/>
      <c r="RM848" s="53"/>
      <c r="RN848" s="53"/>
      <c r="RO848" s="53"/>
      <c r="RP848" s="53"/>
      <c r="RQ848" s="53"/>
      <c r="RR848" s="53"/>
      <c r="RS848" s="53"/>
      <c r="RT848" s="53"/>
      <c r="RU848" s="53"/>
      <c r="RV848" s="53"/>
      <c r="RW848" s="53"/>
      <c r="RX848" s="53"/>
      <c r="RY848" s="53"/>
      <c r="RZ848" s="53"/>
      <c r="SA848" s="53"/>
      <c r="SB848" s="53"/>
      <c r="SC848" s="53"/>
      <c r="SD848" s="53"/>
      <c r="SE848" s="53"/>
      <c r="SF848" s="53"/>
      <c r="SG848" s="53"/>
      <c r="SH848" s="53"/>
      <c r="SI848" s="53"/>
      <c r="SJ848" s="53"/>
      <c r="SK848" s="53"/>
      <c r="SL848" s="53"/>
      <c r="SM848" s="53"/>
      <c r="SN848" s="53"/>
      <c r="SO848" s="53"/>
      <c r="SP848" s="53"/>
      <c r="SQ848" s="53"/>
      <c r="SR848" s="53"/>
      <c r="SS848" s="53"/>
      <c r="ST848" s="53"/>
      <c r="SU848" s="53"/>
      <c r="SV848" s="53"/>
      <c r="SW848" s="53"/>
      <c r="SX848" s="53"/>
      <c r="SY848" s="53"/>
      <c r="SZ848" s="53"/>
      <c r="TA848" s="53"/>
      <c r="TB848" s="53"/>
      <c r="TC848" s="53"/>
      <c r="TD848" s="53"/>
      <c r="TE848" s="53"/>
      <c r="TF848" s="53"/>
      <c r="TG848" s="53"/>
      <c r="TH848" s="53"/>
      <c r="TI848" s="53"/>
      <c r="TJ848" s="53"/>
      <c r="TK848" s="53"/>
      <c r="TL848" s="53"/>
      <c r="TM848" s="53"/>
      <c r="TN848" s="53"/>
      <c r="TO848" s="53"/>
      <c r="TP848" s="53"/>
      <c r="TQ848" s="53"/>
      <c r="TR848" s="53"/>
      <c r="TS848" s="53"/>
      <c r="TT848" s="53"/>
      <c r="TU848" s="53"/>
      <c r="TV848" s="53"/>
      <c r="TW848" s="53"/>
      <c r="TX848" s="53"/>
      <c r="TY848" s="53"/>
      <c r="TZ848" s="53"/>
      <c r="UA848" s="53"/>
      <c r="UB848" s="53"/>
      <c r="UC848" s="53"/>
      <c r="UD848" s="53"/>
      <c r="UE848" s="53"/>
      <c r="UF848" s="53"/>
      <c r="UG848" s="53"/>
    </row>
    <row r="849" spans="12:553" s="19" customFormat="1" ht="15.75" customHeight="1" x14ac:dyDescent="0.2">
      <c r="L849" s="66"/>
      <c r="M849" s="66"/>
      <c r="N849" s="52"/>
      <c r="O849" s="53"/>
      <c r="P849" s="53"/>
      <c r="Q849" s="53"/>
      <c r="R849" s="53"/>
      <c r="S849" s="53"/>
      <c r="T849" s="53"/>
      <c r="U849" s="53"/>
      <c r="V849" s="53"/>
      <c r="W849" s="53"/>
      <c r="X849" s="53"/>
      <c r="Y849" s="53"/>
      <c r="Z849" s="53"/>
      <c r="AA849" s="53"/>
      <c r="AB849" s="53"/>
      <c r="AC849" s="53"/>
      <c r="AD849" s="53"/>
      <c r="AE849" s="53"/>
      <c r="AF849" s="53"/>
      <c r="AG849" s="53"/>
      <c r="AH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c r="BM849" s="53"/>
      <c r="BN849" s="53"/>
      <c r="BO849" s="53"/>
      <c r="BP849" s="53"/>
      <c r="BQ849" s="53"/>
      <c r="BR849" s="53"/>
      <c r="BS849" s="53"/>
      <c r="BT849" s="53"/>
      <c r="BU849" s="53"/>
      <c r="BV849" s="53"/>
      <c r="BW849" s="53"/>
      <c r="BX849" s="53"/>
      <c r="BY849" s="53"/>
      <c r="BZ849" s="53"/>
      <c r="CA849" s="53"/>
      <c r="CB849" s="53"/>
      <c r="CC849" s="53"/>
      <c r="CD849" s="53"/>
      <c r="CE849" s="53"/>
      <c r="CF849" s="53"/>
      <c r="CG849" s="53"/>
      <c r="CH849" s="53"/>
      <c r="CI849" s="53"/>
      <c r="CJ849" s="53"/>
      <c r="CK849" s="53"/>
      <c r="CL849" s="53"/>
      <c r="CM849" s="53"/>
      <c r="CN849" s="53"/>
      <c r="CO849" s="53"/>
      <c r="CP849" s="53"/>
      <c r="CQ849" s="53"/>
      <c r="CR849" s="53"/>
      <c r="CS849" s="53"/>
      <c r="CT849" s="53"/>
      <c r="CU849" s="53"/>
      <c r="CV849" s="53"/>
      <c r="CW849" s="53"/>
      <c r="CX849" s="53"/>
      <c r="CY849" s="53"/>
      <c r="CZ849" s="53"/>
      <c r="DA849" s="53"/>
      <c r="DB849" s="53"/>
      <c r="DC849" s="53"/>
      <c r="DD849" s="53"/>
      <c r="DE849" s="53"/>
      <c r="DF849" s="53"/>
      <c r="DG849" s="53"/>
      <c r="DH849" s="53"/>
      <c r="DI849" s="53"/>
      <c r="DJ849" s="53"/>
      <c r="DK849" s="53"/>
      <c r="DL849" s="53"/>
      <c r="DM849" s="53"/>
      <c r="DN849" s="53"/>
      <c r="DO849" s="53"/>
      <c r="DP849" s="53"/>
      <c r="DQ849" s="53"/>
      <c r="DR849" s="53"/>
      <c r="DS849" s="53"/>
      <c r="DT849" s="53"/>
      <c r="DU849" s="53"/>
      <c r="DV849" s="53"/>
      <c r="DW849" s="53"/>
      <c r="DX849" s="53"/>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3"/>
      <c r="FK849" s="53"/>
      <c r="FL849" s="53"/>
      <c r="FM849" s="53"/>
      <c r="FN849" s="53"/>
      <c r="FO849" s="53"/>
      <c r="FP849" s="53"/>
      <c r="FQ849" s="53"/>
      <c r="FR849" s="53"/>
      <c r="FS849" s="53"/>
      <c r="FT849" s="53"/>
      <c r="FU849" s="53"/>
      <c r="FV849" s="53"/>
      <c r="FW849" s="53"/>
      <c r="FX849" s="53"/>
      <c r="FY849" s="53"/>
      <c r="FZ849" s="53"/>
      <c r="GA849" s="53"/>
      <c r="GB849" s="53"/>
      <c r="GC849" s="53"/>
      <c r="GD849" s="53"/>
      <c r="GE849" s="53"/>
      <c r="GF849" s="53"/>
      <c r="GG849" s="53"/>
      <c r="GH849" s="53"/>
      <c r="GI849" s="53"/>
      <c r="GJ849" s="53"/>
      <c r="GK849" s="53"/>
      <c r="GL849" s="53"/>
      <c r="GM849" s="53"/>
      <c r="GN849" s="53"/>
      <c r="GO849" s="53"/>
      <c r="GP849" s="53"/>
      <c r="GQ849" s="53"/>
      <c r="GR849" s="53"/>
      <c r="GS849" s="53"/>
      <c r="GT849" s="53"/>
      <c r="GU849" s="53"/>
      <c r="GV849" s="53"/>
      <c r="GW849" s="53"/>
      <c r="GX849" s="53"/>
      <c r="GY849" s="53"/>
      <c r="GZ849" s="53"/>
      <c r="HA849" s="53"/>
      <c r="HB849" s="53"/>
      <c r="HC849" s="53"/>
      <c r="HD849" s="53"/>
      <c r="HE849" s="53"/>
      <c r="HF849" s="53"/>
      <c r="HG849" s="53"/>
      <c r="HH849" s="53"/>
      <c r="HI849" s="53"/>
      <c r="HJ849" s="53"/>
      <c r="HK849" s="53"/>
      <c r="HL849" s="53"/>
      <c r="HM849" s="53"/>
      <c r="HN849" s="53"/>
      <c r="HO849" s="53"/>
      <c r="HP849" s="53"/>
      <c r="HQ849" s="53"/>
      <c r="HR849" s="53"/>
      <c r="HS849" s="53"/>
      <c r="HT849" s="53"/>
      <c r="HU849" s="53"/>
      <c r="HV849" s="53"/>
      <c r="HW849" s="53"/>
      <c r="HX849" s="53"/>
      <c r="HY849" s="53"/>
      <c r="HZ849" s="53"/>
      <c r="IA849" s="53"/>
      <c r="IB849" s="53"/>
      <c r="IC849" s="53"/>
      <c r="ID849" s="53"/>
      <c r="IE849" s="53"/>
      <c r="IF849" s="53"/>
      <c r="IG849" s="53"/>
      <c r="IH849" s="53"/>
      <c r="II849" s="53"/>
      <c r="IJ849" s="53"/>
      <c r="IK849" s="53"/>
      <c r="IL849" s="53"/>
      <c r="IM849" s="53"/>
      <c r="IN849" s="53"/>
      <c r="IO849" s="53"/>
      <c r="IP849" s="53"/>
      <c r="IQ849" s="53"/>
      <c r="IR849" s="53"/>
      <c r="IS849" s="53"/>
      <c r="IT849" s="53"/>
      <c r="IU849" s="53"/>
      <c r="IV849" s="53"/>
      <c r="IW849" s="53"/>
      <c r="IX849" s="53"/>
      <c r="IY849" s="53"/>
      <c r="IZ849" s="53"/>
      <c r="JA849" s="53"/>
      <c r="JB849" s="53"/>
      <c r="JC849" s="53"/>
      <c r="JD849" s="53"/>
      <c r="JE849" s="53"/>
      <c r="JF849" s="53"/>
      <c r="JG849" s="53"/>
      <c r="JH849" s="53"/>
      <c r="JI849" s="53"/>
      <c r="JJ849" s="53"/>
      <c r="JK849" s="53"/>
      <c r="JL849" s="53"/>
      <c r="JM849" s="53"/>
      <c r="JN849" s="53"/>
      <c r="JO849" s="53"/>
      <c r="JP849" s="53"/>
      <c r="JQ849" s="53"/>
      <c r="JR849" s="53"/>
      <c r="JS849" s="53"/>
      <c r="JT849" s="53"/>
      <c r="JU849" s="53"/>
      <c r="JV849" s="53"/>
      <c r="JW849" s="53"/>
      <c r="JX849" s="53"/>
      <c r="JY849" s="53"/>
      <c r="JZ849" s="53"/>
      <c r="KA849" s="53"/>
      <c r="KB849" s="53"/>
      <c r="KC849" s="53"/>
      <c r="KD849" s="53"/>
      <c r="KE849" s="53"/>
      <c r="KF849" s="53"/>
      <c r="KG849" s="53"/>
      <c r="KH849" s="53"/>
      <c r="KI849" s="53"/>
      <c r="KJ849" s="53"/>
      <c r="KK849" s="53"/>
      <c r="KL849" s="53"/>
      <c r="KM849" s="53"/>
      <c r="KN849" s="53"/>
      <c r="KO849" s="53"/>
      <c r="KP849" s="53"/>
      <c r="KQ849" s="53"/>
      <c r="KR849" s="53"/>
      <c r="KS849" s="53"/>
      <c r="KT849" s="53"/>
      <c r="KU849" s="53"/>
      <c r="KV849" s="53"/>
      <c r="KW849" s="53"/>
      <c r="KX849" s="53"/>
      <c r="KY849" s="53"/>
      <c r="KZ849" s="53"/>
      <c r="LA849" s="53"/>
      <c r="LB849" s="53"/>
      <c r="LC849" s="53"/>
      <c r="LD849" s="53"/>
      <c r="LE849" s="53"/>
      <c r="LF849" s="53"/>
      <c r="LG849" s="53"/>
      <c r="LH849" s="53"/>
      <c r="LI849" s="53"/>
      <c r="LJ849" s="53"/>
      <c r="LK849" s="53"/>
      <c r="LL849" s="53"/>
      <c r="LM849" s="53"/>
      <c r="LN849" s="53"/>
      <c r="LO849" s="53"/>
      <c r="LP849" s="53"/>
      <c r="LQ849" s="53"/>
      <c r="LR849" s="53"/>
      <c r="LS849" s="53"/>
      <c r="LT849" s="53"/>
      <c r="LU849" s="53"/>
      <c r="LV849" s="53"/>
      <c r="LW849" s="53"/>
      <c r="LX849" s="53"/>
      <c r="LY849" s="53"/>
      <c r="LZ849" s="53"/>
      <c r="MA849" s="53"/>
      <c r="MB849" s="53"/>
      <c r="MC849" s="53"/>
      <c r="MD849" s="53"/>
      <c r="ME849" s="53"/>
      <c r="MF849" s="53"/>
      <c r="MG849" s="53"/>
      <c r="MH849" s="53"/>
      <c r="MI849" s="53"/>
      <c r="MJ849" s="53"/>
      <c r="MK849" s="53"/>
      <c r="ML849" s="53"/>
      <c r="MM849" s="53"/>
      <c r="MN849" s="53"/>
      <c r="MO849" s="53"/>
      <c r="MP849" s="53"/>
      <c r="MQ849" s="53"/>
      <c r="MR849" s="53"/>
      <c r="MS849" s="53"/>
      <c r="MT849" s="53"/>
      <c r="MU849" s="53"/>
      <c r="MV849" s="53"/>
      <c r="MW849" s="53"/>
      <c r="MX849" s="53"/>
      <c r="MY849" s="53"/>
      <c r="MZ849" s="53"/>
      <c r="NA849" s="53"/>
      <c r="NB849" s="53"/>
      <c r="NC849" s="53"/>
      <c r="ND849" s="53"/>
      <c r="NE849" s="53"/>
      <c r="NF849" s="53"/>
      <c r="NG849" s="53"/>
      <c r="NH849" s="53"/>
      <c r="NI849" s="53"/>
      <c r="NJ849" s="53"/>
      <c r="NK849" s="53"/>
      <c r="NL849" s="53"/>
      <c r="NM849" s="53"/>
      <c r="NN849" s="53"/>
      <c r="NO849" s="53"/>
      <c r="NP849" s="53"/>
      <c r="NQ849" s="53"/>
      <c r="NR849" s="53"/>
      <c r="NS849" s="53"/>
      <c r="NT849" s="53"/>
      <c r="NU849" s="53"/>
      <c r="NV849" s="53"/>
      <c r="NW849" s="53"/>
      <c r="NX849" s="53"/>
      <c r="NY849" s="53"/>
      <c r="NZ849" s="53"/>
      <c r="OA849" s="53"/>
      <c r="OB849" s="53"/>
      <c r="OC849" s="53"/>
      <c r="OD849" s="53"/>
      <c r="OE849" s="53"/>
      <c r="OF849" s="53"/>
      <c r="OG849" s="53"/>
      <c r="OH849" s="53"/>
      <c r="OI849" s="53"/>
      <c r="OJ849" s="53"/>
      <c r="OK849" s="53"/>
      <c r="OL849" s="53"/>
      <c r="OM849" s="53"/>
      <c r="ON849" s="53"/>
      <c r="OO849" s="53"/>
      <c r="OP849" s="53"/>
      <c r="OQ849" s="53"/>
      <c r="OR849" s="53"/>
      <c r="OS849" s="53"/>
      <c r="OT849" s="53"/>
      <c r="OU849" s="53"/>
      <c r="OV849" s="53"/>
      <c r="OW849" s="53"/>
      <c r="OX849" s="53"/>
      <c r="OY849" s="53"/>
      <c r="OZ849" s="53"/>
      <c r="PA849" s="53"/>
      <c r="PB849" s="53"/>
      <c r="PC849" s="53"/>
      <c r="PD849" s="53"/>
      <c r="PE849" s="53"/>
      <c r="PF849" s="53"/>
      <c r="PG849" s="53"/>
      <c r="PH849" s="53"/>
      <c r="PI849" s="53"/>
      <c r="PJ849" s="53"/>
      <c r="PK849" s="53"/>
      <c r="PL849" s="53"/>
      <c r="PM849" s="53"/>
      <c r="PN849" s="53"/>
      <c r="PO849" s="53"/>
      <c r="PP849" s="53"/>
      <c r="PQ849" s="53"/>
      <c r="PR849" s="53"/>
      <c r="PS849" s="53"/>
      <c r="PT849" s="53"/>
      <c r="PU849" s="53"/>
      <c r="PV849" s="53"/>
      <c r="PW849" s="53"/>
      <c r="PX849" s="53"/>
      <c r="PY849" s="53"/>
      <c r="PZ849" s="53"/>
      <c r="QA849" s="53"/>
      <c r="QB849" s="53"/>
      <c r="QC849" s="53"/>
      <c r="QD849" s="53"/>
      <c r="QE849" s="53"/>
      <c r="QF849" s="53"/>
      <c r="QG849" s="53"/>
      <c r="QH849" s="53"/>
      <c r="QI849" s="53"/>
      <c r="QJ849" s="53"/>
      <c r="QK849" s="53"/>
      <c r="QL849" s="53"/>
      <c r="QM849" s="53"/>
      <c r="QN849" s="53"/>
      <c r="QO849" s="53"/>
      <c r="QP849" s="53"/>
      <c r="QQ849" s="53"/>
      <c r="QR849" s="53"/>
      <c r="QS849" s="53"/>
      <c r="QT849" s="53"/>
      <c r="QU849" s="53"/>
      <c r="QV849" s="53"/>
      <c r="QW849" s="53"/>
      <c r="QX849" s="53"/>
      <c r="QY849" s="53"/>
      <c r="QZ849" s="53"/>
      <c r="RA849" s="53"/>
      <c r="RB849" s="53"/>
      <c r="RC849" s="53"/>
      <c r="RD849" s="53"/>
      <c r="RE849" s="53"/>
      <c r="RF849" s="53"/>
      <c r="RG849" s="53"/>
      <c r="RH849" s="53"/>
      <c r="RI849" s="53"/>
      <c r="RJ849" s="53"/>
      <c r="RK849" s="53"/>
      <c r="RL849" s="53"/>
      <c r="RM849" s="53"/>
      <c r="RN849" s="53"/>
      <c r="RO849" s="53"/>
      <c r="RP849" s="53"/>
      <c r="RQ849" s="53"/>
      <c r="RR849" s="53"/>
      <c r="RS849" s="53"/>
      <c r="RT849" s="53"/>
      <c r="RU849" s="53"/>
      <c r="RV849" s="53"/>
      <c r="RW849" s="53"/>
      <c r="RX849" s="53"/>
      <c r="RY849" s="53"/>
      <c r="RZ849" s="53"/>
      <c r="SA849" s="53"/>
      <c r="SB849" s="53"/>
      <c r="SC849" s="53"/>
      <c r="SD849" s="53"/>
      <c r="SE849" s="53"/>
      <c r="SF849" s="53"/>
      <c r="SG849" s="53"/>
      <c r="SH849" s="53"/>
      <c r="SI849" s="53"/>
      <c r="SJ849" s="53"/>
      <c r="SK849" s="53"/>
      <c r="SL849" s="53"/>
      <c r="SM849" s="53"/>
      <c r="SN849" s="53"/>
      <c r="SO849" s="53"/>
      <c r="SP849" s="53"/>
      <c r="SQ849" s="53"/>
      <c r="SR849" s="53"/>
      <c r="SS849" s="53"/>
      <c r="ST849" s="53"/>
      <c r="SU849" s="53"/>
      <c r="SV849" s="53"/>
      <c r="SW849" s="53"/>
      <c r="SX849" s="53"/>
      <c r="SY849" s="53"/>
      <c r="SZ849" s="53"/>
      <c r="TA849" s="53"/>
      <c r="TB849" s="53"/>
      <c r="TC849" s="53"/>
      <c r="TD849" s="53"/>
      <c r="TE849" s="53"/>
      <c r="TF849" s="53"/>
      <c r="TG849" s="53"/>
      <c r="TH849" s="53"/>
      <c r="TI849" s="53"/>
      <c r="TJ849" s="53"/>
      <c r="TK849" s="53"/>
      <c r="TL849" s="53"/>
      <c r="TM849" s="53"/>
      <c r="TN849" s="53"/>
      <c r="TO849" s="53"/>
      <c r="TP849" s="53"/>
      <c r="TQ849" s="53"/>
      <c r="TR849" s="53"/>
      <c r="TS849" s="53"/>
      <c r="TT849" s="53"/>
      <c r="TU849" s="53"/>
      <c r="TV849" s="53"/>
      <c r="TW849" s="53"/>
      <c r="TX849" s="53"/>
      <c r="TY849" s="53"/>
      <c r="TZ849" s="53"/>
      <c r="UA849" s="53"/>
      <c r="UB849" s="53"/>
      <c r="UC849" s="53"/>
      <c r="UD849" s="53"/>
      <c r="UE849" s="53"/>
      <c r="UF849" s="53"/>
      <c r="UG849" s="53"/>
    </row>
    <row r="850" spans="12:553" s="19" customFormat="1" ht="15.75" customHeight="1" x14ac:dyDescent="0.2">
      <c r="L850" s="66"/>
      <c r="M850" s="66"/>
      <c r="N850" s="52"/>
      <c r="O850" s="53"/>
      <c r="P850" s="53"/>
      <c r="Q850" s="53"/>
      <c r="R850" s="53"/>
      <c r="S850" s="53"/>
      <c r="T850" s="53"/>
      <c r="U850" s="53"/>
      <c r="V850" s="53"/>
      <c r="W850" s="53"/>
      <c r="X850" s="53"/>
      <c r="Y850" s="53"/>
      <c r="Z850" s="53"/>
      <c r="AA850" s="53"/>
      <c r="AB850" s="53"/>
      <c r="AC850" s="53"/>
      <c r="AD850" s="53"/>
      <c r="AE850" s="53"/>
      <c r="AF850" s="53"/>
      <c r="AG850" s="53"/>
      <c r="AH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c r="BM850" s="53"/>
      <c r="BN850" s="53"/>
      <c r="BO850" s="53"/>
      <c r="BP850" s="53"/>
      <c r="BQ850" s="53"/>
      <c r="BR850" s="53"/>
      <c r="BS850" s="53"/>
      <c r="BT850" s="53"/>
      <c r="BU850" s="53"/>
      <c r="BV850" s="53"/>
      <c r="BW850" s="53"/>
      <c r="BX850" s="53"/>
      <c r="BY850" s="53"/>
      <c r="BZ850" s="53"/>
      <c r="CA850" s="53"/>
      <c r="CB850" s="53"/>
      <c r="CC850" s="53"/>
      <c r="CD850" s="53"/>
      <c r="CE850" s="53"/>
      <c r="CF850" s="53"/>
      <c r="CG850" s="53"/>
      <c r="CH850" s="53"/>
      <c r="CI850" s="53"/>
      <c r="CJ850" s="53"/>
      <c r="CK850" s="53"/>
      <c r="CL850" s="53"/>
      <c r="CM850" s="53"/>
      <c r="CN850" s="53"/>
      <c r="CO850" s="53"/>
      <c r="CP850" s="53"/>
      <c r="CQ850" s="53"/>
      <c r="CR850" s="53"/>
      <c r="CS850" s="53"/>
      <c r="CT850" s="53"/>
      <c r="CU850" s="53"/>
      <c r="CV850" s="53"/>
      <c r="CW850" s="53"/>
      <c r="CX850" s="53"/>
      <c r="CY850" s="53"/>
      <c r="CZ850" s="53"/>
      <c r="DA850" s="53"/>
      <c r="DB850" s="53"/>
      <c r="DC850" s="53"/>
      <c r="DD850" s="53"/>
      <c r="DE850" s="53"/>
      <c r="DF850" s="53"/>
      <c r="DG850" s="53"/>
      <c r="DH850" s="53"/>
      <c r="DI850" s="53"/>
      <c r="DJ850" s="53"/>
      <c r="DK850" s="53"/>
      <c r="DL850" s="53"/>
      <c r="DM850" s="53"/>
      <c r="DN850" s="53"/>
      <c r="DO850" s="53"/>
      <c r="DP850" s="53"/>
      <c r="DQ850" s="53"/>
      <c r="DR850" s="53"/>
      <c r="DS850" s="53"/>
      <c r="DT850" s="53"/>
      <c r="DU850" s="53"/>
      <c r="DV850" s="53"/>
      <c r="DW850" s="53"/>
      <c r="DX850" s="53"/>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3"/>
      <c r="FK850" s="53"/>
      <c r="FL850" s="53"/>
      <c r="FM850" s="53"/>
      <c r="FN850" s="53"/>
      <c r="FO850" s="53"/>
      <c r="FP850" s="53"/>
      <c r="FQ850" s="53"/>
      <c r="FR850" s="53"/>
      <c r="FS850" s="53"/>
      <c r="FT850" s="53"/>
      <c r="FU850" s="53"/>
      <c r="FV850" s="53"/>
      <c r="FW850" s="53"/>
      <c r="FX850" s="53"/>
      <c r="FY850" s="53"/>
      <c r="FZ850" s="53"/>
      <c r="GA850" s="53"/>
      <c r="GB850" s="53"/>
      <c r="GC850" s="53"/>
      <c r="GD850" s="53"/>
      <c r="GE850" s="53"/>
      <c r="GF850" s="53"/>
      <c r="GG850" s="53"/>
      <c r="GH850" s="53"/>
      <c r="GI850" s="53"/>
      <c r="GJ850" s="53"/>
      <c r="GK850" s="53"/>
      <c r="GL850" s="53"/>
      <c r="GM850" s="53"/>
      <c r="GN850" s="53"/>
      <c r="GO850" s="53"/>
      <c r="GP850" s="53"/>
      <c r="GQ850" s="53"/>
      <c r="GR850" s="53"/>
      <c r="GS850" s="53"/>
      <c r="GT850" s="53"/>
      <c r="GU850" s="53"/>
      <c r="GV850" s="53"/>
      <c r="GW850" s="53"/>
      <c r="GX850" s="53"/>
      <c r="GY850" s="53"/>
      <c r="GZ850" s="53"/>
      <c r="HA850" s="53"/>
      <c r="HB850" s="53"/>
      <c r="HC850" s="53"/>
      <c r="HD850" s="53"/>
      <c r="HE850" s="53"/>
      <c r="HF850" s="53"/>
      <c r="HG850" s="53"/>
      <c r="HH850" s="53"/>
      <c r="HI850" s="53"/>
      <c r="HJ850" s="53"/>
      <c r="HK850" s="53"/>
      <c r="HL850" s="53"/>
      <c r="HM850" s="53"/>
      <c r="HN850" s="53"/>
      <c r="HO850" s="53"/>
      <c r="HP850" s="53"/>
      <c r="HQ850" s="53"/>
      <c r="HR850" s="53"/>
      <c r="HS850" s="53"/>
      <c r="HT850" s="53"/>
      <c r="HU850" s="53"/>
      <c r="HV850" s="53"/>
      <c r="HW850" s="53"/>
      <c r="HX850" s="53"/>
      <c r="HY850" s="53"/>
      <c r="HZ850" s="53"/>
      <c r="IA850" s="53"/>
      <c r="IB850" s="53"/>
      <c r="IC850" s="53"/>
      <c r="ID850" s="53"/>
      <c r="IE850" s="53"/>
      <c r="IF850" s="53"/>
      <c r="IG850" s="53"/>
      <c r="IH850" s="53"/>
      <c r="II850" s="53"/>
      <c r="IJ850" s="53"/>
      <c r="IK850" s="53"/>
      <c r="IL850" s="53"/>
      <c r="IM850" s="53"/>
      <c r="IN850" s="53"/>
      <c r="IO850" s="53"/>
      <c r="IP850" s="53"/>
      <c r="IQ850" s="53"/>
      <c r="IR850" s="53"/>
      <c r="IS850" s="53"/>
      <c r="IT850" s="53"/>
      <c r="IU850" s="53"/>
      <c r="IV850" s="53"/>
      <c r="IW850" s="53"/>
      <c r="IX850" s="53"/>
      <c r="IY850" s="53"/>
      <c r="IZ850" s="53"/>
      <c r="JA850" s="53"/>
      <c r="JB850" s="53"/>
      <c r="JC850" s="53"/>
      <c r="JD850" s="53"/>
      <c r="JE850" s="53"/>
      <c r="JF850" s="53"/>
      <c r="JG850" s="53"/>
      <c r="JH850" s="53"/>
      <c r="JI850" s="53"/>
      <c r="JJ850" s="53"/>
      <c r="JK850" s="53"/>
      <c r="JL850" s="53"/>
      <c r="JM850" s="53"/>
      <c r="JN850" s="53"/>
      <c r="JO850" s="53"/>
      <c r="JP850" s="53"/>
      <c r="JQ850" s="53"/>
      <c r="JR850" s="53"/>
      <c r="JS850" s="53"/>
      <c r="JT850" s="53"/>
      <c r="JU850" s="53"/>
      <c r="JV850" s="53"/>
      <c r="JW850" s="53"/>
      <c r="JX850" s="53"/>
      <c r="JY850" s="53"/>
      <c r="JZ850" s="53"/>
      <c r="KA850" s="53"/>
      <c r="KB850" s="53"/>
      <c r="KC850" s="53"/>
      <c r="KD850" s="53"/>
      <c r="KE850" s="53"/>
      <c r="KF850" s="53"/>
      <c r="KG850" s="53"/>
      <c r="KH850" s="53"/>
      <c r="KI850" s="53"/>
      <c r="KJ850" s="53"/>
      <c r="KK850" s="53"/>
      <c r="KL850" s="53"/>
      <c r="KM850" s="53"/>
      <c r="KN850" s="53"/>
      <c r="KO850" s="53"/>
      <c r="KP850" s="53"/>
      <c r="KQ850" s="53"/>
      <c r="KR850" s="53"/>
      <c r="KS850" s="53"/>
      <c r="KT850" s="53"/>
      <c r="KU850" s="53"/>
      <c r="KV850" s="53"/>
      <c r="KW850" s="53"/>
      <c r="KX850" s="53"/>
      <c r="KY850" s="53"/>
      <c r="KZ850" s="53"/>
      <c r="LA850" s="53"/>
      <c r="LB850" s="53"/>
      <c r="LC850" s="53"/>
      <c r="LD850" s="53"/>
      <c r="LE850" s="53"/>
      <c r="LF850" s="53"/>
      <c r="LG850" s="53"/>
      <c r="LH850" s="53"/>
      <c r="LI850" s="53"/>
      <c r="LJ850" s="53"/>
      <c r="LK850" s="53"/>
      <c r="LL850" s="53"/>
      <c r="LM850" s="53"/>
      <c r="LN850" s="53"/>
      <c r="LO850" s="53"/>
      <c r="LP850" s="53"/>
      <c r="LQ850" s="53"/>
      <c r="LR850" s="53"/>
      <c r="LS850" s="53"/>
      <c r="LT850" s="53"/>
      <c r="LU850" s="53"/>
      <c r="LV850" s="53"/>
      <c r="LW850" s="53"/>
      <c r="LX850" s="53"/>
      <c r="LY850" s="53"/>
      <c r="LZ850" s="53"/>
      <c r="MA850" s="53"/>
      <c r="MB850" s="53"/>
      <c r="MC850" s="53"/>
      <c r="MD850" s="53"/>
      <c r="ME850" s="53"/>
      <c r="MF850" s="53"/>
      <c r="MG850" s="53"/>
      <c r="MH850" s="53"/>
      <c r="MI850" s="53"/>
      <c r="MJ850" s="53"/>
      <c r="MK850" s="53"/>
      <c r="ML850" s="53"/>
      <c r="MM850" s="53"/>
      <c r="MN850" s="53"/>
      <c r="MO850" s="53"/>
      <c r="MP850" s="53"/>
      <c r="MQ850" s="53"/>
      <c r="MR850" s="53"/>
      <c r="MS850" s="53"/>
      <c r="MT850" s="53"/>
      <c r="MU850" s="53"/>
      <c r="MV850" s="53"/>
      <c r="MW850" s="53"/>
      <c r="MX850" s="53"/>
      <c r="MY850" s="53"/>
      <c r="MZ850" s="53"/>
      <c r="NA850" s="53"/>
      <c r="NB850" s="53"/>
      <c r="NC850" s="53"/>
      <c r="ND850" s="53"/>
      <c r="NE850" s="53"/>
      <c r="NF850" s="53"/>
      <c r="NG850" s="53"/>
      <c r="NH850" s="53"/>
      <c r="NI850" s="53"/>
      <c r="NJ850" s="53"/>
      <c r="NK850" s="53"/>
      <c r="NL850" s="53"/>
      <c r="NM850" s="53"/>
      <c r="NN850" s="53"/>
      <c r="NO850" s="53"/>
      <c r="NP850" s="53"/>
      <c r="NQ850" s="53"/>
      <c r="NR850" s="53"/>
      <c r="NS850" s="53"/>
      <c r="NT850" s="53"/>
      <c r="NU850" s="53"/>
      <c r="NV850" s="53"/>
      <c r="NW850" s="53"/>
      <c r="NX850" s="53"/>
      <c r="NY850" s="53"/>
      <c r="NZ850" s="53"/>
      <c r="OA850" s="53"/>
      <c r="OB850" s="53"/>
      <c r="OC850" s="53"/>
      <c r="OD850" s="53"/>
      <c r="OE850" s="53"/>
      <c r="OF850" s="53"/>
      <c r="OG850" s="53"/>
      <c r="OH850" s="53"/>
      <c r="OI850" s="53"/>
      <c r="OJ850" s="53"/>
      <c r="OK850" s="53"/>
      <c r="OL850" s="53"/>
      <c r="OM850" s="53"/>
      <c r="ON850" s="53"/>
      <c r="OO850" s="53"/>
      <c r="OP850" s="53"/>
      <c r="OQ850" s="53"/>
      <c r="OR850" s="53"/>
      <c r="OS850" s="53"/>
      <c r="OT850" s="53"/>
      <c r="OU850" s="53"/>
      <c r="OV850" s="53"/>
      <c r="OW850" s="53"/>
      <c r="OX850" s="53"/>
      <c r="OY850" s="53"/>
      <c r="OZ850" s="53"/>
      <c r="PA850" s="53"/>
      <c r="PB850" s="53"/>
      <c r="PC850" s="53"/>
      <c r="PD850" s="53"/>
      <c r="PE850" s="53"/>
      <c r="PF850" s="53"/>
      <c r="PG850" s="53"/>
      <c r="PH850" s="53"/>
      <c r="PI850" s="53"/>
      <c r="PJ850" s="53"/>
      <c r="PK850" s="53"/>
      <c r="PL850" s="53"/>
      <c r="PM850" s="53"/>
      <c r="PN850" s="53"/>
      <c r="PO850" s="53"/>
      <c r="PP850" s="53"/>
      <c r="PQ850" s="53"/>
      <c r="PR850" s="53"/>
      <c r="PS850" s="53"/>
      <c r="PT850" s="53"/>
      <c r="PU850" s="53"/>
      <c r="PV850" s="53"/>
      <c r="PW850" s="53"/>
      <c r="PX850" s="53"/>
      <c r="PY850" s="53"/>
      <c r="PZ850" s="53"/>
      <c r="QA850" s="53"/>
      <c r="QB850" s="53"/>
      <c r="QC850" s="53"/>
      <c r="QD850" s="53"/>
      <c r="QE850" s="53"/>
      <c r="QF850" s="53"/>
      <c r="QG850" s="53"/>
      <c r="QH850" s="53"/>
      <c r="QI850" s="53"/>
      <c r="QJ850" s="53"/>
      <c r="QK850" s="53"/>
      <c r="QL850" s="53"/>
      <c r="QM850" s="53"/>
      <c r="QN850" s="53"/>
      <c r="QO850" s="53"/>
      <c r="QP850" s="53"/>
      <c r="QQ850" s="53"/>
      <c r="QR850" s="53"/>
      <c r="QS850" s="53"/>
      <c r="QT850" s="53"/>
      <c r="QU850" s="53"/>
      <c r="QV850" s="53"/>
      <c r="QW850" s="53"/>
      <c r="QX850" s="53"/>
      <c r="QY850" s="53"/>
      <c r="QZ850" s="53"/>
      <c r="RA850" s="53"/>
      <c r="RB850" s="53"/>
      <c r="RC850" s="53"/>
      <c r="RD850" s="53"/>
      <c r="RE850" s="53"/>
      <c r="RF850" s="53"/>
      <c r="RG850" s="53"/>
      <c r="RH850" s="53"/>
      <c r="RI850" s="53"/>
      <c r="RJ850" s="53"/>
      <c r="RK850" s="53"/>
      <c r="RL850" s="53"/>
      <c r="RM850" s="53"/>
      <c r="RN850" s="53"/>
      <c r="RO850" s="53"/>
      <c r="RP850" s="53"/>
      <c r="RQ850" s="53"/>
      <c r="RR850" s="53"/>
      <c r="RS850" s="53"/>
      <c r="RT850" s="53"/>
      <c r="RU850" s="53"/>
      <c r="RV850" s="53"/>
      <c r="RW850" s="53"/>
      <c r="RX850" s="53"/>
      <c r="RY850" s="53"/>
      <c r="RZ850" s="53"/>
      <c r="SA850" s="53"/>
      <c r="SB850" s="53"/>
      <c r="SC850" s="53"/>
      <c r="SD850" s="53"/>
      <c r="SE850" s="53"/>
      <c r="SF850" s="53"/>
      <c r="SG850" s="53"/>
      <c r="SH850" s="53"/>
      <c r="SI850" s="53"/>
      <c r="SJ850" s="53"/>
      <c r="SK850" s="53"/>
      <c r="SL850" s="53"/>
      <c r="SM850" s="53"/>
      <c r="SN850" s="53"/>
      <c r="SO850" s="53"/>
      <c r="SP850" s="53"/>
      <c r="SQ850" s="53"/>
      <c r="SR850" s="53"/>
      <c r="SS850" s="53"/>
      <c r="ST850" s="53"/>
      <c r="SU850" s="53"/>
      <c r="SV850" s="53"/>
      <c r="SW850" s="53"/>
      <c r="SX850" s="53"/>
      <c r="SY850" s="53"/>
      <c r="SZ850" s="53"/>
      <c r="TA850" s="53"/>
      <c r="TB850" s="53"/>
      <c r="TC850" s="53"/>
      <c r="TD850" s="53"/>
      <c r="TE850" s="53"/>
      <c r="TF850" s="53"/>
      <c r="TG850" s="53"/>
      <c r="TH850" s="53"/>
      <c r="TI850" s="53"/>
      <c r="TJ850" s="53"/>
      <c r="TK850" s="53"/>
      <c r="TL850" s="53"/>
      <c r="TM850" s="53"/>
      <c r="TN850" s="53"/>
      <c r="TO850" s="53"/>
      <c r="TP850" s="53"/>
      <c r="TQ850" s="53"/>
      <c r="TR850" s="53"/>
      <c r="TS850" s="53"/>
      <c r="TT850" s="53"/>
      <c r="TU850" s="53"/>
      <c r="TV850" s="53"/>
      <c r="TW850" s="53"/>
      <c r="TX850" s="53"/>
      <c r="TY850" s="53"/>
      <c r="TZ850" s="53"/>
      <c r="UA850" s="53"/>
      <c r="UB850" s="53"/>
      <c r="UC850" s="53"/>
      <c r="UD850" s="53"/>
      <c r="UE850" s="53"/>
      <c r="UF850" s="53"/>
      <c r="UG850" s="53"/>
    </row>
    <row r="851" spans="12:553" s="19" customFormat="1" ht="15.75" customHeight="1" x14ac:dyDescent="0.2">
      <c r="L851" s="66"/>
      <c r="M851" s="66"/>
      <c r="N851" s="52"/>
      <c r="O851" s="53"/>
      <c r="P851" s="53"/>
      <c r="Q851" s="53"/>
      <c r="R851" s="53"/>
      <c r="S851" s="53"/>
      <c r="T851" s="53"/>
      <c r="U851" s="53"/>
      <c r="V851" s="53"/>
      <c r="W851" s="53"/>
      <c r="X851" s="53"/>
      <c r="Y851" s="53"/>
      <c r="Z851" s="53"/>
      <c r="AA851" s="53"/>
      <c r="AB851" s="53"/>
      <c r="AC851" s="53"/>
      <c r="AD851" s="53"/>
      <c r="AE851" s="53"/>
      <c r="AF851" s="53"/>
      <c r="AG851" s="53"/>
      <c r="AH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c r="BM851" s="53"/>
      <c r="BN851" s="53"/>
      <c r="BO851" s="53"/>
      <c r="BP851" s="53"/>
      <c r="BQ851" s="53"/>
      <c r="BR851" s="53"/>
      <c r="BS851" s="53"/>
      <c r="BT851" s="53"/>
      <c r="BU851" s="53"/>
      <c r="BV851" s="53"/>
      <c r="BW851" s="53"/>
      <c r="BX851" s="53"/>
      <c r="BY851" s="53"/>
      <c r="BZ851" s="53"/>
      <c r="CA851" s="53"/>
      <c r="CB851" s="53"/>
      <c r="CC851" s="53"/>
      <c r="CD851" s="53"/>
      <c r="CE851" s="53"/>
      <c r="CF851" s="53"/>
      <c r="CG851" s="53"/>
      <c r="CH851" s="53"/>
      <c r="CI851" s="53"/>
      <c r="CJ851" s="53"/>
      <c r="CK851" s="53"/>
      <c r="CL851" s="53"/>
      <c r="CM851" s="53"/>
      <c r="CN851" s="53"/>
      <c r="CO851" s="53"/>
      <c r="CP851" s="53"/>
      <c r="CQ851" s="53"/>
      <c r="CR851" s="53"/>
      <c r="CS851" s="53"/>
      <c r="CT851" s="53"/>
      <c r="CU851" s="53"/>
      <c r="CV851" s="53"/>
      <c r="CW851" s="53"/>
      <c r="CX851" s="53"/>
      <c r="CY851" s="53"/>
      <c r="CZ851" s="53"/>
      <c r="DA851" s="53"/>
      <c r="DB851" s="53"/>
      <c r="DC851" s="53"/>
      <c r="DD851" s="53"/>
      <c r="DE851" s="53"/>
      <c r="DF851" s="53"/>
      <c r="DG851" s="53"/>
      <c r="DH851" s="53"/>
      <c r="DI851" s="53"/>
      <c r="DJ851" s="53"/>
      <c r="DK851" s="53"/>
      <c r="DL851" s="53"/>
      <c r="DM851" s="53"/>
      <c r="DN851" s="53"/>
      <c r="DO851" s="53"/>
      <c r="DP851" s="53"/>
      <c r="DQ851" s="53"/>
      <c r="DR851" s="53"/>
      <c r="DS851" s="53"/>
      <c r="DT851" s="53"/>
      <c r="DU851" s="53"/>
      <c r="DV851" s="53"/>
      <c r="DW851" s="53"/>
      <c r="DX851" s="53"/>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3"/>
      <c r="FK851" s="53"/>
      <c r="FL851" s="53"/>
      <c r="FM851" s="53"/>
      <c r="FN851" s="53"/>
      <c r="FO851" s="53"/>
      <c r="FP851" s="53"/>
      <c r="FQ851" s="53"/>
      <c r="FR851" s="53"/>
      <c r="FS851" s="53"/>
      <c r="FT851" s="53"/>
      <c r="FU851" s="53"/>
      <c r="FV851" s="53"/>
      <c r="FW851" s="53"/>
      <c r="FX851" s="53"/>
      <c r="FY851" s="53"/>
      <c r="FZ851" s="53"/>
      <c r="GA851" s="53"/>
      <c r="GB851" s="53"/>
      <c r="GC851" s="53"/>
      <c r="GD851" s="53"/>
      <c r="GE851" s="53"/>
      <c r="GF851" s="53"/>
      <c r="GG851" s="53"/>
      <c r="GH851" s="53"/>
      <c r="GI851" s="53"/>
      <c r="GJ851" s="53"/>
      <c r="GK851" s="53"/>
      <c r="GL851" s="53"/>
      <c r="GM851" s="53"/>
      <c r="GN851" s="53"/>
      <c r="GO851" s="53"/>
      <c r="GP851" s="53"/>
      <c r="GQ851" s="53"/>
      <c r="GR851" s="53"/>
      <c r="GS851" s="53"/>
      <c r="GT851" s="53"/>
      <c r="GU851" s="53"/>
      <c r="GV851" s="53"/>
      <c r="GW851" s="53"/>
      <c r="GX851" s="53"/>
      <c r="GY851" s="53"/>
      <c r="GZ851" s="53"/>
      <c r="HA851" s="53"/>
      <c r="HB851" s="53"/>
      <c r="HC851" s="53"/>
      <c r="HD851" s="53"/>
      <c r="HE851" s="53"/>
      <c r="HF851" s="53"/>
      <c r="HG851" s="53"/>
      <c r="HH851" s="53"/>
      <c r="HI851" s="53"/>
      <c r="HJ851" s="53"/>
      <c r="HK851" s="53"/>
      <c r="HL851" s="53"/>
      <c r="HM851" s="53"/>
      <c r="HN851" s="53"/>
      <c r="HO851" s="53"/>
      <c r="HP851" s="53"/>
      <c r="HQ851" s="53"/>
      <c r="HR851" s="53"/>
      <c r="HS851" s="53"/>
      <c r="HT851" s="53"/>
      <c r="HU851" s="53"/>
      <c r="HV851" s="53"/>
      <c r="HW851" s="53"/>
      <c r="HX851" s="53"/>
      <c r="HY851" s="53"/>
      <c r="HZ851" s="53"/>
      <c r="IA851" s="53"/>
      <c r="IB851" s="53"/>
      <c r="IC851" s="53"/>
      <c r="ID851" s="53"/>
      <c r="IE851" s="53"/>
      <c r="IF851" s="53"/>
      <c r="IG851" s="53"/>
      <c r="IH851" s="53"/>
      <c r="II851" s="53"/>
      <c r="IJ851" s="53"/>
      <c r="IK851" s="53"/>
      <c r="IL851" s="53"/>
      <c r="IM851" s="53"/>
      <c r="IN851" s="53"/>
      <c r="IO851" s="53"/>
      <c r="IP851" s="53"/>
      <c r="IQ851" s="53"/>
      <c r="IR851" s="53"/>
      <c r="IS851" s="53"/>
      <c r="IT851" s="53"/>
      <c r="IU851" s="53"/>
      <c r="IV851" s="53"/>
      <c r="IW851" s="53"/>
      <c r="IX851" s="53"/>
      <c r="IY851" s="53"/>
      <c r="IZ851" s="53"/>
      <c r="JA851" s="53"/>
      <c r="JB851" s="53"/>
      <c r="JC851" s="53"/>
      <c r="JD851" s="53"/>
      <c r="JE851" s="53"/>
      <c r="JF851" s="53"/>
      <c r="JG851" s="53"/>
      <c r="JH851" s="53"/>
      <c r="JI851" s="53"/>
      <c r="JJ851" s="53"/>
      <c r="JK851" s="53"/>
      <c r="JL851" s="53"/>
      <c r="JM851" s="53"/>
      <c r="JN851" s="53"/>
      <c r="JO851" s="53"/>
      <c r="JP851" s="53"/>
      <c r="JQ851" s="53"/>
      <c r="JR851" s="53"/>
      <c r="JS851" s="53"/>
      <c r="JT851" s="53"/>
      <c r="JU851" s="53"/>
      <c r="JV851" s="53"/>
      <c r="JW851" s="53"/>
      <c r="JX851" s="53"/>
      <c r="JY851" s="53"/>
      <c r="JZ851" s="53"/>
      <c r="KA851" s="53"/>
      <c r="KB851" s="53"/>
      <c r="KC851" s="53"/>
      <c r="KD851" s="53"/>
      <c r="KE851" s="53"/>
      <c r="KF851" s="53"/>
      <c r="KG851" s="53"/>
      <c r="KH851" s="53"/>
      <c r="KI851" s="53"/>
      <c r="KJ851" s="53"/>
      <c r="KK851" s="53"/>
      <c r="KL851" s="53"/>
      <c r="KM851" s="53"/>
      <c r="KN851" s="53"/>
      <c r="KO851" s="53"/>
      <c r="KP851" s="53"/>
      <c r="KQ851" s="53"/>
      <c r="KR851" s="53"/>
      <c r="KS851" s="53"/>
      <c r="KT851" s="53"/>
      <c r="KU851" s="53"/>
      <c r="KV851" s="53"/>
      <c r="KW851" s="53"/>
      <c r="KX851" s="53"/>
      <c r="KY851" s="53"/>
      <c r="KZ851" s="53"/>
      <c r="LA851" s="53"/>
      <c r="LB851" s="53"/>
      <c r="LC851" s="53"/>
      <c r="LD851" s="53"/>
      <c r="LE851" s="53"/>
      <c r="LF851" s="53"/>
      <c r="LG851" s="53"/>
      <c r="LH851" s="53"/>
      <c r="LI851" s="53"/>
      <c r="LJ851" s="53"/>
      <c r="LK851" s="53"/>
      <c r="LL851" s="53"/>
      <c r="LM851" s="53"/>
      <c r="LN851" s="53"/>
      <c r="LO851" s="53"/>
      <c r="LP851" s="53"/>
      <c r="LQ851" s="53"/>
      <c r="LR851" s="53"/>
      <c r="LS851" s="53"/>
      <c r="LT851" s="53"/>
      <c r="LU851" s="53"/>
      <c r="LV851" s="53"/>
      <c r="LW851" s="53"/>
      <c r="LX851" s="53"/>
      <c r="LY851" s="53"/>
      <c r="LZ851" s="53"/>
      <c r="MA851" s="53"/>
      <c r="MB851" s="53"/>
      <c r="MC851" s="53"/>
      <c r="MD851" s="53"/>
      <c r="ME851" s="53"/>
      <c r="MF851" s="53"/>
      <c r="MG851" s="53"/>
      <c r="MH851" s="53"/>
      <c r="MI851" s="53"/>
      <c r="MJ851" s="53"/>
      <c r="MK851" s="53"/>
      <c r="ML851" s="53"/>
      <c r="MM851" s="53"/>
      <c r="MN851" s="53"/>
      <c r="MO851" s="53"/>
      <c r="MP851" s="53"/>
      <c r="MQ851" s="53"/>
      <c r="MR851" s="53"/>
      <c r="MS851" s="53"/>
      <c r="MT851" s="53"/>
      <c r="MU851" s="53"/>
      <c r="MV851" s="53"/>
      <c r="MW851" s="53"/>
      <c r="MX851" s="53"/>
      <c r="MY851" s="53"/>
      <c r="MZ851" s="53"/>
      <c r="NA851" s="53"/>
      <c r="NB851" s="53"/>
      <c r="NC851" s="53"/>
      <c r="ND851" s="53"/>
      <c r="NE851" s="53"/>
      <c r="NF851" s="53"/>
      <c r="NG851" s="53"/>
      <c r="NH851" s="53"/>
      <c r="NI851" s="53"/>
      <c r="NJ851" s="53"/>
      <c r="NK851" s="53"/>
      <c r="NL851" s="53"/>
      <c r="NM851" s="53"/>
      <c r="NN851" s="53"/>
      <c r="NO851" s="53"/>
      <c r="NP851" s="53"/>
      <c r="NQ851" s="53"/>
      <c r="NR851" s="53"/>
      <c r="NS851" s="53"/>
      <c r="NT851" s="53"/>
      <c r="NU851" s="53"/>
      <c r="NV851" s="53"/>
      <c r="NW851" s="53"/>
      <c r="NX851" s="53"/>
      <c r="NY851" s="53"/>
      <c r="NZ851" s="53"/>
      <c r="OA851" s="53"/>
      <c r="OB851" s="53"/>
      <c r="OC851" s="53"/>
      <c r="OD851" s="53"/>
      <c r="OE851" s="53"/>
      <c r="OF851" s="53"/>
      <c r="OG851" s="53"/>
      <c r="OH851" s="53"/>
      <c r="OI851" s="53"/>
      <c r="OJ851" s="53"/>
      <c r="OK851" s="53"/>
      <c r="OL851" s="53"/>
      <c r="OM851" s="53"/>
      <c r="ON851" s="53"/>
      <c r="OO851" s="53"/>
      <c r="OP851" s="53"/>
      <c r="OQ851" s="53"/>
      <c r="OR851" s="53"/>
      <c r="OS851" s="53"/>
      <c r="OT851" s="53"/>
      <c r="OU851" s="53"/>
      <c r="OV851" s="53"/>
      <c r="OW851" s="53"/>
      <c r="OX851" s="53"/>
      <c r="OY851" s="53"/>
      <c r="OZ851" s="53"/>
      <c r="PA851" s="53"/>
      <c r="PB851" s="53"/>
      <c r="PC851" s="53"/>
      <c r="PD851" s="53"/>
      <c r="PE851" s="53"/>
      <c r="PF851" s="53"/>
      <c r="PG851" s="53"/>
      <c r="PH851" s="53"/>
      <c r="PI851" s="53"/>
      <c r="PJ851" s="53"/>
      <c r="PK851" s="53"/>
      <c r="PL851" s="53"/>
      <c r="PM851" s="53"/>
      <c r="PN851" s="53"/>
      <c r="PO851" s="53"/>
      <c r="PP851" s="53"/>
      <c r="PQ851" s="53"/>
      <c r="PR851" s="53"/>
      <c r="PS851" s="53"/>
      <c r="PT851" s="53"/>
      <c r="PU851" s="53"/>
      <c r="PV851" s="53"/>
      <c r="PW851" s="53"/>
      <c r="PX851" s="53"/>
      <c r="PY851" s="53"/>
      <c r="PZ851" s="53"/>
      <c r="QA851" s="53"/>
      <c r="QB851" s="53"/>
      <c r="QC851" s="53"/>
      <c r="QD851" s="53"/>
      <c r="QE851" s="53"/>
      <c r="QF851" s="53"/>
      <c r="QG851" s="53"/>
      <c r="QH851" s="53"/>
      <c r="QI851" s="53"/>
      <c r="QJ851" s="53"/>
      <c r="QK851" s="53"/>
      <c r="QL851" s="53"/>
      <c r="QM851" s="53"/>
      <c r="QN851" s="53"/>
      <c r="QO851" s="53"/>
      <c r="QP851" s="53"/>
      <c r="QQ851" s="53"/>
      <c r="QR851" s="53"/>
      <c r="QS851" s="53"/>
      <c r="QT851" s="53"/>
      <c r="QU851" s="53"/>
      <c r="QV851" s="53"/>
      <c r="QW851" s="53"/>
      <c r="QX851" s="53"/>
      <c r="QY851" s="53"/>
      <c r="QZ851" s="53"/>
      <c r="RA851" s="53"/>
      <c r="RB851" s="53"/>
      <c r="RC851" s="53"/>
      <c r="RD851" s="53"/>
      <c r="RE851" s="53"/>
      <c r="RF851" s="53"/>
      <c r="RG851" s="53"/>
      <c r="RH851" s="53"/>
      <c r="RI851" s="53"/>
      <c r="RJ851" s="53"/>
      <c r="RK851" s="53"/>
      <c r="RL851" s="53"/>
      <c r="RM851" s="53"/>
      <c r="RN851" s="53"/>
      <c r="RO851" s="53"/>
      <c r="RP851" s="53"/>
      <c r="RQ851" s="53"/>
      <c r="RR851" s="53"/>
      <c r="RS851" s="53"/>
      <c r="RT851" s="53"/>
      <c r="RU851" s="53"/>
      <c r="RV851" s="53"/>
      <c r="RW851" s="53"/>
      <c r="RX851" s="53"/>
      <c r="RY851" s="53"/>
      <c r="RZ851" s="53"/>
      <c r="SA851" s="53"/>
      <c r="SB851" s="53"/>
      <c r="SC851" s="53"/>
      <c r="SD851" s="53"/>
      <c r="SE851" s="53"/>
      <c r="SF851" s="53"/>
      <c r="SG851" s="53"/>
      <c r="SH851" s="53"/>
      <c r="SI851" s="53"/>
      <c r="SJ851" s="53"/>
      <c r="SK851" s="53"/>
      <c r="SL851" s="53"/>
      <c r="SM851" s="53"/>
      <c r="SN851" s="53"/>
      <c r="SO851" s="53"/>
      <c r="SP851" s="53"/>
      <c r="SQ851" s="53"/>
      <c r="SR851" s="53"/>
      <c r="SS851" s="53"/>
      <c r="ST851" s="53"/>
      <c r="SU851" s="53"/>
      <c r="SV851" s="53"/>
      <c r="SW851" s="53"/>
      <c r="SX851" s="53"/>
      <c r="SY851" s="53"/>
      <c r="SZ851" s="53"/>
      <c r="TA851" s="53"/>
      <c r="TB851" s="53"/>
      <c r="TC851" s="53"/>
      <c r="TD851" s="53"/>
      <c r="TE851" s="53"/>
      <c r="TF851" s="53"/>
      <c r="TG851" s="53"/>
      <c r="TH851" s="53"/>
      <c r="TI851" s="53"/>
      <c r="TJ851" s="53"/>
      <c r="TK851" s="53"/>
      <c r="TL851" s="53"/>
      <c r="TM851" s="53"/>
      <c r="TN851" s="53"/>
      <c r="TO851" s="53"/>
      <c r="TP851" s="53"/>
      <c r="TQ851" s="53"/>
      <c r="TR851" s="53"/>
      <c r="TS851" s="53"/>
      <c r="TT851" s="53"/>
      <c r="TU851" s="53"/>
      <c r="TV851" s="53"/>
      <c r="TW851" s="53"/>
      <c r="TX851" s="53"/>
      <c r="TY851" s="53"/>
      <c r="TZ851" s="53"/>
      <c r="UA851" s="53"/>
      <c r="UB851" s="53"/>
      <c r="UC851" s="53"/>
      <c r="UD851" s="53"/>
      <c r="UE851" s="53"/>
      <c r="UF851" s="53"/>
      <c r="UG851" s="53"/>
    </row>
    <row r="852" spans="12:553" s="19" customFormat="1" ht="15.75" customHeight="1" x14ac:dyDescent="0.2">
      <c r="L852" s="66"/>
      <c r="M852" s="66"/>
      <c r="N852" s="52"/>
      <c r="O852" s="53"/>
      <c r="P852" s="53"/>
      <c r="Q852" s="53"/>
      <c r="R852" s="53"/>
      <c r="S852" s="53"/>
      <c r="T852" s="53"/>
      <c r="U852" s="53"/>
      <c r="V852" s="53"/>
      <c r="W852" s="53"/>
      <c r="X852" s="53"/>
      <c r="Y852" s="53"/>
      <c r="Z852" s="53"/>
      <c r="AA852" s="53"/>
      <c r="AB852" s="53"/>
      <c r="AC852" s="53"/>
      <c r="AD852" s="53"/>
      <c r="AE852" s="53"/>
      <c r="AF852" s="53"/>
      <c r="AG852" s="53"/>
      <c r="AH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c r="BM852" s="53"/>
      <c r="BN852" s="53"/>
      <c r="BO852" s="53"/>
      <c r="BP852" s="53"/>
      <c r="BQ852" s="53"/>
      <c r="BR852" s="53"/>
      <c r="BS852" s="53"/>
      <c r="BT852" s="53"/>
      <c r="BU852" s="53"/>
      <c r="BV852" s="53"/>
      <c r="BW852" s="53"/>
      <c r="BX852" s="53"/>
      <c r="BY852" s="53"/>
      <c r="BZ852" s="53"/>
      <c r="CA852" s="53"/>
      <c r="CB852" s="53"/>
      <c r="CC852" s="53"/>
      <c r="CD852" s="53"/>
      <c r="CE852" s="53"/>
      <c r="CF852" s="53"/>
      <c r="CG852" s="53"/>
      <c r="CH852" s="53"/>
      <c r="CI852" s="53"/>
      <c r="CJ852" s="53"/>
      <c r="CK852" s="53"/>
      <c r="CL852" s="53"/>
      <c r="CM852" s="53"/>
      <c r="CN852" s="53"/>
      <c r="CO852" s="53"/>
      <c r="CP852" s="53"/>
      <c r="CQ852" s="53"/>
      <c r="CR852" s="53"/>
      <c r="CS852" s="53"/>
      <c r="CT852" s="53"/>
      <c r="CU852" s="53"/>
      <c r="CV852" s="53"/>
      <c r="CW852" s="53"/>
      <c r="CX852" s="53"/>
      <c r="CY852" s="53"/>
      <c r="CZ852" s="53"/>
      <c r="DA852" s="53"/>
      <c r="DB852" s="53"/>
      <c r="DC852" s="53"/>
      <c r="DD852" s="53"/>
      <c r="DE852" s="53"/>
      <c r="DF852" s="53"/>
      <c r="DG852" s="53"/>
      <c r="DH852" s="53"/>
      <c r="DI852" s="53"/>
      <c r="DJ852" s="53"/>
      <c r="DK852" s="53"/>
      <c r="DL852" s="53"/>
      <c r="DM852" s="53"/>
      <c r="DN852" s="53"/>
      <c r="DO852" s="53"/>
      <c r="DP852" s="53"/>
      <c r="DQ852" s="53"/>
      <c r="DR852" s="53"/>
      <c r="DS852" s="53"/>
      <c r="DT852" s="53"/>
      <c r="DU852" s="53"/>
      <c r="DV852" s="53"/>
      <c r="DW852" s="53"/>
      <c r="DX852" s="53"/>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3"/>
      <c r="FK852" s="53"/>
      <c r="FL852" s="53"/>
      <c r="FM852" s="53"/>
      <c r="FN852" s="53"/>
      <c r="FO852" s="53"/>
      <c r="FP852" s="53"/>
      <c r="FQ852" s="53"/>
      <c r="FR852" s="53"/>
      <c r="FS852" s="53"/>
      <c r="FT852" s="53"/>
      <c r="FU852" s="53"/>
      <c r="FV852" s="53"/>
      <c r="FW852" s="53"/>
      <c r="FX852" s="53"/>
      <c r="FY852" s="53"/>
      <c r="FZ852" s="53"/>
      <c r="GA852" s="53"/>
      <c r="GB852" s="53"/>
      <c r="GC852" s="53"/>
      <c r="GD852" s="53"/>
      <c r="GE852" s="53"/>
      <c r="GF852" s="53"/>
      <c r="GG852" s="53"/>
      <c r="GH852" s="53"/>
      <c r="GI852" s="53"/>
      <c r="GJ852" s="53"/>
      <c r="GK852" s="53"/>
      <c r="GL852" s="53"/>
      <c r="GM852" s="53"/>
      <c r="GN852" s="53"/>
      <c r="GO852" s="53"/>
      <c r="GP852" s="53"/>
      <c r="GQ852" s="53"/>
      <c r="GR852" s="53"/>
      <c r="GS852" s="53"/>
      <c r="GT852" s="53"/>
      <c r="GU852" s="53"/>
      <c r="GV852" s="53"/>
      <c r="GW852" s="53"/>
      <c r="GX852" s="53"/>
      <c r="GY852" s="53"/>
      <c r="GZ852" s="53"/>
      <c r="HA852" s="53"/>
      <c r="HB852" s="53"/>
      <c r="HC852" s="53"/>
      <c r="HD852" s="53"/>
      <c r="HE852" s="53"/>
      <c r="HF852" s="53"/>
      <c r="HG852" s="53"/>
      <c r="HH852" s="53"/>
      <c r="HI852" s="53"/>
      <c r="HJ852" s="53"/>
      <c r="HK852" s="53"/>
      <c r="HL852" s="53"/>
      <c r="HM852" s="53"/>
      <c r="HN852" s="53"/>
      <c r="HO852" s="53"/>
      <c r="HP852" s="53"/>
      <c r="HQ852" s="53"/>
      <c r="HR852" s="53"/>
      <c r="HS852" s="53"/>
      <c r="HT852" s="53"/>
      <c r="HU852" s="53"/>
      <c r="HV852" s="53"/>
      <c r="HW852" s="53"/>
      <c r="HX852" s="53"/>
      <c r="HY852" s="53"/>
      <c r="HZ852" s="53"/>
      <c r="IA852" s="53"/>
      <c r="IB852" s="53"/>
      <c r="IC852" s="53"/>
      <c r="ID852" s="53"/>
      <c r="IE852" s="53"/>
      <c r="IF852" s="53"/>
      <c r="IG852" s="53"/>
      <c r="IH852" s="53"/>
      <c r="II852" s="53"/>
      <c r="IJ852" s="53"/>
      <c r="IK852" s="53"/>
      <c r="IL852" s="53"/>
      <c r="IM852" s="53"/>
      <c r="IN852" s="53"/>
      <c r="IO852" s="53"/>
      <c r="IP852" s="53"/>
      <c r="IQ852" s="53"/>
      <c r="IR852" s="53"/>
      <c r="IS852" s="53"/>
      <c r="IT852" s="53"/>
      <c r="IU852" s="53"/>
      <c r="IV852" s="53"/>
      <c r="IW852" s="53"/>
      <c r="IX852" s="53"/>
      <c r="IY852" s="53"/>
      <c r="IZ852" s="53"/>
      <c r="JA852" s="53"/>
      <c r="JB852" s="53"/>
      <c r="JC852" s="53"/>
      <c r="JD852" s="53"/>
      <c r="JE852" s="53"/>
      <c r="JF852" s="53"/>
      <c r="JG852" s="53"/>
      <c r="JH852" s="53"/>
      <c r="JI852" s="53"/>
      <c r="JJ852" s="53"/>
      <c r="JK852" s="53"/>
      <c r="JL852" s="53"/>
      <c r="JM852" s="53"/>
      <c r="JN852" s="53"/>
      <c r="JO852" s="53"/>
      <c r="JP852" s="53"/>
      <c r="JQ852" s="53"/>
      <c r="JR852" s="53"/>
      <c r="JS852" s="53"/>
      <c r="JT852" s="53"/>
      <c r="JU852" s="53"/>
      <c r="JV852" s="53"/>
      <c r="JW852" s="53"/>
      <c r="JX852" s="53"/>
      <c r="JY852" s="53"/>
      <c r="JZ852" s="53"/>
      <c r="KA852" s="53"/>
      <c r="KB852" s="53"/>
      <c r="KC852" s="53"/>
      <c r="KD852" s="53"/>
      <c r="KE852" s="53"/>
      <c r="KF852" s="53"/>
      <c r="KG852" s="53"/>
      <c r="KH852" s="53"/>
      <c r="KI852" s="53"/>
      <c r="KJ852" s="53"/>
      <c r="KK852" s="53"/>
      <c r="KL852" s="53"/>
      <c r="KM852" s="53"/>
      <c r="KN852" s="53"/>
      <c r="KO852" s="53"/>
      <c r="KP852" s="53"/>
      <c r="KQ852" s="53"/>
      <c r="KR852" s="53"/>
      <c r="KS852" s="53"/>
      <c r="KT852" s="53"/>
      <c r="KU852" s="53"/>
      <c r="KV852" s="53"/>
      <c r="KW852" s="53"/>
      <c r="KX852" s="53"/>
      <c r="KY852" s="53"/>
      <c r="KZ852" s="53"/>
      <c r="LA852" s="53"/>
      <c r="LB852" s="53"/>
      <c r="LC852" s="53"/>
      <c r="LD852" s="53"/>
      <c r="LE852" s="53"/>
      <c r="LF852" s="53"/>
      <c r="LG852" s="53"/>
      <c r="LH852" s="53"/>
      <c r="LI852" s="53"/>
      <c r="LJ852" s="53"/>
      <c r="LK852" s="53"/>
      <c r="LL852" s="53"/>
      <c r="LM852" s="53"/>
      <c r="LN852" s="53"/>
      <c r="LO852" s="53"/>
      <c r="LP852" s="53"/>
      <c r="LQ852" s="53"/>
      <c r="LR852" s="53"/>
      <c r="LS852" s="53"/>
      <c r="LT852" s="53"/>
      <c r="LU852" s="53"/>
      <c r="LV852" s="53"/>
      <c r="LW852" s="53"/>
      <c r="LX852" s="53"/>
      <c r="LY852" s="53"/>
      <c r="LZ852" s="53"/>
      <c r="MA852" s="53"/>
      <c r="MB852" s="53"/>
      <c r="MC852" s="53"/>
      <c r="MD852" s="53"/>
      <c r="ME852" s="53"/>
      <c r="MF852" s="53"/>
      <c r="MG852" s="53"/>
      <c r="MH852" s="53"/>
      <c r="MI852" s="53"/>
      <c r="MJ852" s="53"/>
      <c r="MK852" s="53"/>
      <c r="ML852" s="53"/>
      <c r="MM852" s="53"/>
      <c r="MN852" s="53"/>
      <c r="MO852" s="53"/>
      <c r="MP852" s="53"/>
      <c r="MQ852" s="53"/>
      <c r="MR852" s="53"/>
      <c r="MS852" s="53"/>
      <c r="MT852" s="53"/>
      <c r="MU852" s="53"/>
      <c r="MV852" s="53"/>
      <c r="MW852" s="53"/>
      <c r="MX852" s="53"/>
      <c r="MY852" s="53"/>
      <c r="MZ852" s="53"/>
      <c r="NA852" s="53"/>
      <c r="NB852" s="53"/>
      <c r="NC852" s="53"/>
      <c r="ND852" s="53"/>
      <c r="NE852" s="53"/>
      <c r="NF852" s="53"/>
      <c r="NG852" s="53"/>
      <c r="NH852" s="53"/>
      <c r="NI852" s="53"/>
      <c r="NJ852" s="53"/>
      <c r="NK852" s="53"/>
      <c r="NL852" s="53"/>
      <c r="NM852" s="53"/>
      <c r="NN852" s="53"/>
      <c r="NO852" s="53"/>
      <c r="NP852" s="53"/>
      <c r="NQ852" s="53"/>
      <c r="NR852" s="53"/>
      <c r="NS852" s="53"/>
      <c r="NT852" s="53"/>
      <c r="NU852" s="53"/>
      <c r="NV852" s="53"/>
      <c r="NW852" s="53"/>
      <c r="NX852" s="53"/>
      <c r="NY852" s="53"/>
      <c r="NZ852" s="53"/>
      <c r="OA852" s="53"/>
      <c r="OB852" s="53"/>
      <c r="OC852" s="53"/>
      <c r="OD852" s="53"/>
      <c r="OE852" s="53"/>
      <c r="OF852" s="53"/>
      <c r="OG852" s="53"/>
      <c r="OH852" s="53"/>
      <c r="OI852" s="53"/>
      <c r="OJ852" s="53"/>
      <c r="OK852" s="53"/>
      <c r="OL852" s="53"/>
      <c r="OM852" s="53"/>
      <c r="ON852" s="53"/>
      <c r="OO852" s="53"/>
      <c r="OP852" s="53"/>
      <c r="OQ852" s="53"/>
      <c r="OR852" s="53"/>
      <c r="OS852" s="53"/>
      <c r="OT852" s="53"/>
      <c r="OU852" s="53"/>
      <c r="OV852" s="53"/>
      <c r="OW852" s="53"/>
      <c r="OX852" s="53"/>
      <c r="OY852" s="53"/>
      <c r="OZ852" s="53"/>
      <c r="PA852" s="53"/>
      <c r="PB852" s="53"/>
      <c r="PC852" s="53"/>
      <c r="PD852" s="53"/>
      <c r="PE852" s="53"/>
      <c r="PF852" s="53"/>
      <c r="PG852" s="53"/>
      <c r="PH852" s="53"/>
      <c r="PI852" s="53"/>
      <c r="PJ852" s="53"/>
      <c r="PK852" s="53"/>
      <c r="PL852" s="53"/>
      <c r="PM852" s="53"/>
      <c r="PN852" s="53"/>
      <c r="PO852" s="53"/>
      <c r="PP852" s="53"/>
      <c r="PQ852" s="53"/>
      <c r="PR852" s="53"/>
      <c r="PS852" s="53"/>
      <c r="PT852" s="53"/>
      <c r="PU852" s="53"/>
      <c r="PV852" s="53"/>
      <c r="PW852" s="53"/>
      <c r="PX852" s="53"/>
      <c r="PY852" s="53"/>
      <c r="PZ852" s="53"/>
      <c r="QA852" s="53"/>
      <c r="QB852" s="53"/>
      <c r="QC852" s="53"/>
      <c r="QD852" s="53"/>
      <c r="QE852" s="53"/>
      <c r="QF852" s="53"/>
      <c r="QG852" s="53"/>
      <c r="QH852" s="53"/>
      <c r="QI852" s="53"/>
      <c r="QJ852" s="53"/>
      <c r="QK852" s="53"/>
      <c r="QL852" s="53"/>
      <c r="QM852" s="53"/>
      <c r="QN852" s="53"/>
      <c r="QO852" s="53"/>
      <c r="QP852" s="53"/>
      <c r="QQ852" s="53"/>
      <c r="QR852" s="53"/>
      <c r="QS852" s="53"/>
      <c r="QT852" s="53"/>
      <c r="QU852" s="53"/>
      <c r="QV852" s="53"/>
      <c r="QW852" s="53"/>
      <c r="QX852" s="53"/>
      <c r="QY852" s="53"/>
      <c r="QZ852" s="53"/>
      <c r="RA852" s="53"/>
      <c r="RB852" s="53"/>
      <c r="RC852" s="53"/>
      <c r="RD852" s="53"/>
      <c r="RE852" s="53"/>
      <c r="RF852" s="53"/>
      <c r="RG852" s="53"/>
      <c r="RH852" s="53"/>
      <c r="RI852" s="53"/>
      <c r="RJ852" s="53"/>
      <c r="RK852" s="53"/>
      <c r="RL852" s="53"/>
      <c r="RM852" s="53"/>
      <c r="RN852" s="53"/>
      <c r="RO852" s="53"/>
      <c r="RP852" s="53"/>
      <c r="RQ852" s="53"/>
      <c r="RR852" s="53"/>
      <c r="RS852" s="53"/>
      <c r="RT852" s="53"/>
      <c r="RU852" s="53"/>
      <c r="RV852" s="53"/>
      <c r="RW852" s="53"/>
      <c r="RX852" s="53"/>
      <c r="RY852" s="53"/>
      <c r="RZ852" s="53"/>
      <c r="SA852" s="53"/>
      <c r="SB852" s="53"/>
      <c r="SC852" s="53"/>
      <c r="SD852" s="53"/>
      <c r="SE852" s="53"/>
      <c r="SF852" s="53"/>
      <c r="SG852" s="53"/>
      <c r="SH852" s="53"/>
      <c r="SI852" s="53"/>
      <c r="SJ852" s="53"/>
      <c r="SK852" s="53"/>
      <c r="SL852" s="53"/>
      <c r="SM852" s="53"/>
      <c r="SN852" s="53"/>
      <c r="SO852" s="53"/>
      <c r="SP852" s="53"/>
      <c r="SQ852" s="53"/>
      <c r="SR852" s="53"/>
      <c r="SS852" s="53"/>
      <c r="ST852" s="53"/>
      <c r="SU852" s="53"/>
      <c r="SV852" s="53"/>
      <c r="SW852" s="53"/>
      <c r="SX852" s="53"/>
      <c r="SY852" s="53"/>
      <c r="SZ852" s="53"/>
      <c r="TA852" s="53"/>
      <c r="TB852" s="53"/>
      <c r="TC852" s="53"/>
      <c r="TD852" s="53"/>
      <c r="TE852" s="53"/>
      <c r="TF852" s="53"/>
      <c r="TG852" s="53"/>
      <c r="TH852" s="53"/>
      <c r="TI852" s="53"/>
      <c r="TJ852" s="53"/>
      <c r="TK852" s="53"/>
      <c r="TL852" s="53"/>
      <c r="TM852" s="53"/>
      <c r="TN852" s="53"/>
      <c r="TO852" s="53"/>
      <c r="TP852" s="53"/>
      <c r="TQ852" s="53"/>
      <c r="TR852" s="53"/>
      <c r="TS852" s="53"/>
      <c r="TT852" s="53"/>
      <c r="TU852" s="53"/>
      <c r="TV852" s="53"/>
      <c r="TW852" s="53"/>
      <c r="TX852" s="53"/>
      <c r="TY852" s="53"/>
      <c r="TZ852" s="53"/>
      <c r="UA852" s="53"/>
      <c r="UB852" s="53"/>
      <c r="UC852" s="53"/>
      <c r="UD852" s="53"/>
      <c r="UE852" s="53"/>
      <c r="UF852" s="53"/>
      <c r="UG852" s="53"/>
    </row>
    <row r="853" spans="12:553" s="19" customFormat="1" ht="15.75" customHeight="1" x14ac:dyDescent="0.2">
      <c r="L853" s="66"/>
      <c r="M853" s="66"/>
      <c r="N853" s="52"/>
      <c r="O853" s="53"/>
      <c r="P853" s="53"/>
      <c r="Q853" s="53"/>
      <c r="R853" s="53"/>
      <c r="S853" s="53"/>
      <c r="T853" s="53"/>
      <c r="U853" s="53"/>
      <c r="V853" s="53"/>
      <c r="W853" s="53"/>
      <c r="X853" s="53"/>
      <c r="Y853" s="53"/>
      <c r="Z853" s="53"/>
      <c r="AA853" s="53"/>
      <c r="AB853" s="53"/>
      <c r="AC853" s="53"/>
      <c r="AD853" s="53"/>
      <c r="AE853" s="53"/>
      <c r="AF853" s="53"/>
      <c r="AG853" s="53"/>
      <c r="AH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c r="BM853" s="53"/>
      <c r="BN853" s="53"/>
      <c r="BO853" s="53"/>
      <c r="BP853" s="53"/>
      <c r="BQ853" s="53"/>
      <c r="BR853" s="53"/>
      <c r="BS853" s="53"/>
      <c r="BT853" s="53"/>
      <c r="BU853" s="53"/>
      <c r="BV853" s="53"/>
      <c r="BW853" s="53"/>
      <c r="BX853" s="53"/>
      <c r="BY853" s="53"/>
      <c r="BZ853" s="53"/>
      <c r="CA853" s="53"/>
      <c r="CB853" s="53"/>
      <c r="CC853" s="53"/>
      <c r="CD853" s="53"/>
      <c r="CE853" s="53"/>
      <c r="CF853" s="53"/>
      <c r="CG853" s="53"/>
      <c r="CH853" s="53"/>
      <c r="CI853" s="53"/>
      <c r="CJ853" s="53"/>
      <c r="CK853" s="53"/>
      <c r="CL853" s="53"/>
      <c r="CM853" s="53"/>
      <c r="CN853" s="53"/>
      <c r="CO853" s="53"/>
      <c r="CP853" s="53"/>
      <c r="CQ853" s="53"/>
      <c r="CR853" s="53"/>
      <c r="CS853" s="53"/>
      <c r="CT853" s="53"/>
      <c r="CU853" s="53"/>
      <c r="CV853" s="53"/>
      <c r="CW853" s="53"/>
      <c r="CX853" s="53"/>
      <c r="CY853" s="53"/>
      <c r="CZ853" s="53"/>
      <c r="DA853" s="53"/>
      <c r="DB853" s="53"/>
      <c r="DC853" s="53"/>
      <c r="DD853" s="53"/>
      <c r="DE853" s="53"/>
      <c r="DF853" s="53"/>
      <c r="DG853" s="53"/>
      <c r="DH853" s="53"/>
      <c r="DI853" s="53"/>
      <c r="DJ853" s="53"/>
      <c r="DK853" s="53"/>
      <c r="DL853" s="53"/>
      <c r="DM853" s="53"/>
      <c r="DN853" s="53"/>
      <c r="DO853" s="53"/>
      <c r="DP853" s="53"/>
      <c r="DQ853" s="53"/>
      <c r="DR853" s="53"/>
      <c r="DS853" s="53"/>
      <c r="DT853" s="53"/>
      <c r="DU853" s="53"/>
      <c r="DV853" s="53"/>
      <c r="DW853" s="53"/>
      <c r="DX853" s="53"/>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3"/>
      <c r="FK853" s="53"/>
      <c r="FL853" s="53"/>
      <c r="FM853" s="53"/>
      <c r="FN853" s="53"/>
      <c r="FO853" s="53"/>
      <c r="FP853" s="53"/>
      <c r="FQ853" s="53"/>
      <c r="FR853" s="53"/>
      <c r="FS853" s="53"/>
      <c r="FT853" s="53"/>
      <c r="FU853" s="53"/>
      <c r="FV853" s="53"/>
      <c r="FW853" s="53"/>
      <c r="FX853" s="53"/>
      <c r="FY853" s="53"/>
      <c r="FZ853" s="53"/>
      <c r="GA853" s="53"/>
      <c r="GB853" s="53"/>
      <c r="GC853" s="53"/>
      <c r="GD853" s="53"/>
      <c r="GE853" s="53"/>
      <c r="GF853" s="53"/>
      <c r="GG853" s="53"/>
      <c r="GH853" s="53"/>
      <c r="GI853" s="53"/>
      <c r="GJ853" s="53"/>
      <c r="GK853" s="53"/>
      <c r="GL853" s="53"/>
      <c r="GM853" s="53"/>
      <c r="GN853" s="53"/>
      <c r="GO853" s="53"/>
      <c r="GP853" s="53"/>
      <c r="GQ853" s="53"/>
      <c r="GR853" s="53"/>
      <c r="GS853" s="53"/>
      <c r="GT853" s="53"/>
      <c r="GU853" s="53"/>
      <c r="GV853" s="53"/>
      <c r="GW853" s="53"/>
      <c r="GX853" s="53"/>
      <c r="GY853" s="53"/>
      <c r="GZ853" s="53"/>
      <c r="HA853" s="53"/>
      <c r="HB853" s="53"/>
      <c r="HC853" s="53"/>
      <c r="HD853" s="53"/>
      <c r="HE853" s="53"/>
      <c r="HF853" s="53"/>
      <c r="HG853" s="53"/>
      <c r="HH853" s="53"/>
      <c r="HI853" s="53"/>
      <c r="HJ853" s="53"/>
      <c r="HK853" s="53"/>
      <c r="HL853" s="53"/>
      <c r="HM853" s="53"/>
      <c r="HN853" s="53"/>
      <c r="HO853" s="53"/>
      <c r="HP853" s="53"/>
      <c r="HQ853" s="53"/>
      <c r="HR853" s="53"/>
      <c r="HS853" s="53"/>
      <c r="HT853" s="53"/>
      <c r="HU853" s="53"/>
      <c r="HV853" s="53"/>
      <c r="HW853" s="53"/>
      <c r="HX853" s="53"/>
      <c r="HY853" s="53"/>
      <c r="HZ853" s="53"/>
      <c r="IA853" s="53"/>
      <c r="IB853" s="53"/>
      <c r="IC853" s="53"/>
      <c r="ID853" s="53"/>
      <c r="IE853" s="53"/>
      <c r="IF853" s="53"/>
      <c r="IG853" s="53"/>
      <c r="IH853" s="53"/>
      <c r="II853" s="53"/>
      <c r="IJ853" s="53"/>
      <c r="IK853" s="53"/>
      <c r="IL853" s="53"/>
      <c r="IM853" s="53"/>
      <c r="IN853" s="53"/>
      <c r="IO853" s="53"/>
      <c r="IP853" s="53"/>
      <c r="IQ853" s="53"/>
      <c r="IR853" s="53"/>
      <c r="IS853" s="53"/>
      <c r="IT853" s="53"/>
      <c r="IU853" s="53"/>
      <c r="IV853" s="53"/>
      <c r="IW853" s="53"/>
      <c r="IX853" s="53"/>
      <c r="IY853" s="53"/>
      <c r="IZ853" s="53"/>
      <c r="JA853" s="53"/>
      <c r="JB853" s="53"/>
      <c r="JC853" s="53"/>
      <c r="JD853" s="53"/>
      <c r="JE853" s="53"/>
      <c r="JF853" s="53"/>
      <c r="JG853" s="53"/>
      <c r="JH853" s="53"/>
      <c r="JI853" s="53"/>
      <c r="JJ853" s="53"/>
      <c r="JK853" s="53"/>
      <c r="JL853" s="53"/>
      <c r="JM853" s="53"/>
      <c r="JN853" s="53"/>
      <c r="JO853" s="53"/>
      <c r="JP853" s="53"/>
      <c r="JQ853" s="53"/>
      <c r="JR853" s="53"/>
      <c r="JS853" s="53"/>
      <c r="JT853" s="53"/>
      <c r="JU853" s="53"/>
      <c r="JV853" s="53"/>
      <c r="JW853" s="53"/>
      <c r="JX853" s="53"/>
      <c r="JY853" s="53"/>
      <c r="JZ853" s="53"/>
      <c r="KA853" s="53"/>
      <c r="KB853" s="53"/>
      <c r="KC853" s="53"/>
      <c r="KD853" s="53"/>
      <c r="KE853" s="53"/>
      <c r="KF853" s="53"/>
      <c r="KG853" s="53"/>
      <c r="KH853" s="53"/>
      <c r="KI853" s="53"/>
      <c r="KJ853" s="53"/>
      <c r="KK853" s="53"/>
      <c r="KL853" s="53"/>
      <c r="KM853" s="53"/>
      <c r="KN853" s="53"/>
      <c r="KO853" s="53"/>
      <c r="KP853" s="53"/>
      <c r="KQ853" s="53"/>
      <c r="KR853" s="53"/>
      <c r="KS853" s="53"/>
      <c r="KT853" s="53"/>
      <c r="KU853" s="53"/>
      <c r="KV853" s="53"/>
      <c r="KW853" s="53"/>
      <c r="KX853" s="53"/>
      <c r="KY853" s="53"/>
      <c r="KZ853" s="53"/>
      <c r="LA853" s="53"/>
      <c r="LB853" s="53"/>
      <c r="LC853" s="53"/>
      <c r="LD853" s="53"/>
      <c r="LE853" s="53"/>
      <c r="LF853" s="53"/>
      <c r="LG853" s="53"/>
      <c r="LH853" s="53"/>
      <c r="LI853" s="53"/>
      <c r="LJ853" s="53"/>
      <c r="LK853" s="53"/>
      <c r="LL853" s="53"/>
      <c r="LM853" s="53"/>
      <c r="LN853" s="53"/>
      <c r="LO853" s="53"/>
      <c r="LP853" s="53"/>
      <c r="LQ853" s="53"/>
      <c r="LR853" s="53"/>
      <c r="LS853" s="53"/>
      <c r="LT853" s="53"/>
      <c r="LU853" s="53"/>
      <c r="LV853" s="53"/>
      <c r="LW853" s="53"/>
      <c r="LX853" s="53"/>
      <c r="LY853" s="53"/>
      <c r="LZ853" s="53"/>
      <c r="MA853" s="53"/>
      <c r="MB853" s="53"/>
      <c r="MC853" s="53"/>
      <c r="MD853" s="53"/>
      <c r="ME853" s="53"/>
      <c r="MF853" s="53"/>
      <c r="MG853" s="53"/>
      <c r="MH853" s="53"/>
      <c r="MI853" s="53"/>
      <c r="MJ853" s="53"/>
      <c r="MK853" s="53"/>
      <c r="ML853" s="53"/>
      <c r="MM853" s="53"/>
      <c r="MN853" s="53"/>
      <c r="MO853" s="53"/>
      <c r="MP853" s="53"/>
      <c r="MQ853" s="53"/>
      <c r="MR853" s="53"/>
      <c r="MS853" s="53"/>
      <c r="MT853" s="53"/>
      <c r="MU853" s="53"/>
      <c r="MV853" s="53"/>
      <c r="MW853" s="53"/>
      <c r="MX853" s="53"/>
      <c r="MY853" s="53"/>
      <c r="MZ853" s="53"/>
      <c r="NA853" s="53"/>
      <c r="NB853" s="53"/>
      <c r="NC853" s="53"/>
      <c r="ND853" s="53"/>
      <c r="NE853" s="53"/>
      <c r="NF853" s="53"/>
      <c r="NG853" s="53"/>
      <c r="NH853" s="53"/>
      <c r="NI853" s="53"/>
      <c r="NJ853" s="53"/>
      <c r="NK853" s="53"/>
      <c r="NL853" s="53"/>
      <c r="NM853" s="53"/>
      <c r="NN853" s="53"/>
      <c r="NO853" s="53"/>
      <c r="NP853" s="53"/>
      <c r="NQ853" s="53"/>
      <c r="NR853" s="53"/>
      <c r="NS853" s="53"/>
      <c r="NT853" s="53"/>
      <c r="NU853" s="53"/>
      <c r="NV853" s="53"/>
      <c r="NW853" s="53"/>
      <c r="NX853" s="53"/>
      <c r="NY853" s="53"/>
      <c r="NZ853" s="53"/>
      <c r="OA853" s="53"/>
      <c r="OB853" s="53"/>
      <c r="OC853" s="53"/>
      <c r="OD853" s="53"/>
      <c r="OE853" s="53"/>
      <c r="OF853" s="53"/>
      <c r="OG853" s="53"/>
      <c r="OH853" s="53"/>
      <c r="OI853" s="53"/>
      <c r="OJ853" s="53"/>
      <c r="OK853" s="53"/>
      <c r="OL853" s="53"/>
      <c r="OM853" s="53"/>
      <c r="ON853" s="53"/>
      <c r="OO853" s="53"/>
      <c r="OP853" s="53"/>
      <c r="OQ853" s="53"/>
      <c r="OR853" s="53"/>
      <c r="OS853" s="53"/>
      <c r="OT853" s="53"/>
      <c r="OU853" s="53"/>
      <c r="OV853" s="53"/>
      <c r="OW853" s="53"/>
      <c r="OX853" s="53"/>
      <c r="OY853" s="53"/>
      <c r="OZ853" s="53"/>
      <c r="PA853" s="53"/>
      <c r="PB853" s="53"/>
      <c r="PC853" s="53"/>
      <c r="PD853" s="53"/>
      <c r="PE853" s="53"/>
      <c r="PF853" s="53"/>
      <c r="PG853" s="53"/>
      <c r="PH853" s="53"/>
      <c r="PI853" s="53"/>
      <c r="PJ853" s="53"/>
      <c r="PK853" s="53"/>
      <c r="PL853" s="53"/>
      <c r="PM853" s="53"/>
      <c r="PN853" s="53"/>
      <c r="PO853" s="53"/>
      <c r="PP853" s="53"/>
      <c r="PQ853" s="53"/>
      <c r="PR853" s="53"/>
      <c r="PS853" s="53"/>
      <c r="PT853" s="53"/>
      <c r="PU853" s="53"/>
      <c r="PV853" s="53"/>
      <c r="PW853" s="53"/>
      <c r="PX853" s="53"/>
      <c r="PY853" s="53"/>
      <c r="PZ853" s="53"/>
      <c r="QA853" s="53"/>
      <c r="QB853" s="53"/>
      <c r="QC853" s="53"/>
      <c r="QD853" s="53"/>
      <c r="QE853" s="53"/>
      <c r="QF853" s="53"/>
      <c r="QG853" s="53"/>
      <c r="QH853" s="53"/>
      <c r="QI853" s="53"/>
      <c r="QJ853" s="53"/>
      <c r="QK853" s="53"/>
      <c r="QL853" s="53"/>
      <c r="QM853" s="53"/>
      <c r="QN853" s="53"/>
      <c r="QO853" s="53"/>
      <c r="QP853" s="53"/>
      <c r="QQ853" s="53"/>
      <c r="QR853" s="53"/>
      <c r="QS853" s="53"/>
      <c r="QT853" s="53"/>
      <c r="QU853" s="53"/>
      <c r="QV853" s="53"/>
      <c r="QW853" s="53"/>
      <c r="QX853" s="53"/>
      <c r="QY853" s="53"/>
      <c r="QZ853" s="53"/>
      <c r="RA853" s="53"/>
      <c r="RB853" s="53"/>
      <c r="RC853" s="53"/>
      <c r="RD853" s="53"/>
      <c r="RE853" s="53"/>
      <c r="RF853" s="53"/>
      <c r="RG853" s="53"/>
      <c r="RH853" s="53"/>
      <c r="RI853" s="53"/>
      <c r="RJ853" s="53"/>
      <c r="RK853" s="53"/>
      <c r="RL853" s="53"/>
      <c r="RM853" s="53"/>
      <c r="RN853" s="53"/>
      <c r="RO853" s="53"/>
      <c r="RP853" s="53"/>
      <c r="RQ853" s="53"/>
      <c r="RR853" s="53"/>
      <c r="RS853" s="53"/>
      <c r="RT853" s="53"/>
      <c r="RU853" s="53"/>
      <c r="RV853" s="53"/>
      <c r="RW853" s="53"/>
      <c r="RX853" s="53"/>
      <c r="RY853" s="53"/>
      <c r="RZ853" s="53"/>
      <c r="SA853" s="53"/>
      <c r="SB853" s="53"/>
      <c r="SC853" s="53"/>
      <c r="SD853" s="53"/>
      <c r="SE853" s="53"/>
      <c r="SF853" s="53"/>
      <c r="SG853" s="53"/>
      <c r="SH853" s="53"/>
      <c r="SI853" s="53"/>
      <c r="SJ853" s="53"/>
      <c r="SK853" s="53"/>
      <c r="SL853" s="53"/>
      <c r="SM853" s="53"/>
      <c r="SN853" s="53"/>
      <c r="SO853" s="53"/>
      <c r="SP853" s="53"/>
      <c r="SQ853" s="53"/>
      <c r="SR853" s="53"/>
      <c r="SS853" s="53"/>
      <c r="ST853" s="53"/>
      <c r="SU853" s="53"/>
      <c r="SV853" s="53"/>
      <c r="SW853" s="53"/>
      <c r="SX853" s="53"/>
      <c r="SY853" s="53"/>
      <c r="SZ853" s="53"/>
      <c r="TA853" s="53"/>
      <c r="TB853" s="53"/>
      <c r="TC853" s="53"/>
      <c r="TD853" s="53"/>
      <c r="TE853" s="53"/>
      <c r="TF853" s="53"/>
      <c r="TG853" s="53"/>
      <c r="TH853" s="53"/>
      <c r="TI853" s="53"/>
      <c r="TJ853" s="53"/>
      <c r="TK853" s="53"/>
      <c r="TL853" s="53"/>
      <c r="TM853" s="53"/>
      <c r="TN853" s="53"/>
      <c r="TO853" s="53"/>
      <c r="TP853" s="53"/>
      <c r="TQ853" s="53"/>
      <c r="TR853" s="53"/>
      <c r="TS853" s="53"/>
      <c r="TT853" s="53"/>
      <c r="TU853" s="53"/>
      <c r="TV853" s="53"/>
      <c r="TW853" s="53"/>
      <c r="TX853" s="53"/>
      <c r="TY853" s="53"/>
      <c r="TZ853" s="53"/>
      <c r="UA853" s="53"/>
      <c r="UB853" s="53"/>
      <c r="UC853" s="53"/>
      <c r="UD853" s="53"/>
      <c r="UE853" s="53"/>
      <c r="UF853" s="53"/>
      <c r="UG853" s="53"/>
    </row>
    <row r="854" spans="12:553" s="19" customFormat="1" ht="15.75" customHeight="1" x14ac:dyDescent="0.2">
      <c r="L854" s="66"/>
      <c r="M854" s="66"/>
      <c r="N854" s="52"/>
      <c r="O854" s="53"/>
      <c r="P854" s="53"/>
      <c r="Q854" s="53"/>
      <c r="R854" s="53"/>
      <c r="S854" s="53"/>
      <c r="T854" s="53"/>
      <c r="U854" s="53"/>
      <c r="V854" s="53"/>
      <c r="W854" s="53"/>
      <c r="X854" s="53"/>
      <c r="Y854" s="53"/>
      <c r="Z854" s="53"/>
      <c r="AA854" s="53"/>
      <c r="AB854" s="53"/>
      <c r="AC854" s="53"/>
      <c r="AD854" s="53"/>
      <c r="AE854" s="53"/>
      <c r="AF854" s="53"/>
      <c r="AG854" s="53"/>
      <c r="AH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c r="BM854" s="53"/>
      <c r="BN854" s="53"/>
      <c r="BO854" s="53"/>
      <c r="BP854" s="53"/>
      <c r="BQ854" s="53"/>
      <c r="BR854" s="53"/>
      <c r="BS854" s="53"/>
      <c r="BT854" s="53"/>
      <c r="BU854" s="53"/>
      <c r="BV854" s="53"/>
      <c r="BW854" s="53"/>
      <c r="BX854" s="53"/>
      <c r="BY854" s="53"/>
      <c r="BZ854" s="53"/>
      <c r="CA854" s="53"/>
      <c r="CB854" s="53"/>
      <c r="CC854" s="53"/>
      <c r="CD854" s="53"/>
      <c r="CE854" s="53"/>
      <c r="CF854" s="53"/>
      <c r="CG854" s="53"/>
      <c r="CH854" s="53"/>
      <c r="CI854" s="53"/>
      <c r="CJ854" s="53"/>
      <c r="CK854" s="53"/>
      <c r="CL854" s="53"/>
      <c r="CM854" s="53"/>
      <c r="CN854" s="53"/>
      <c r="CO854" s="53"/>
      <c r="CP854" s="53"/>
      <c r="CQ854" s="53"/>
      <c r="CR854" s="53"/>
      <c r="CS854" s="53"/>
      <c r="CT854" s="53"/>
      <c r="CU854" s="53"/>
      <c r="CV854" s="53"/>
      <c r="CW854" s="53"/>
      <c r="CX854" s="53"/>
      <c r="CY854" s="53"/>
      <c r="CZ854" s="53"/>
      <c r="DA854" s="53"/>
      <c r="DB854" s="53"/>
      <c r="DC854" s="53"/>
      <c r="DD854" s="53"/>
      <c r="DE854" s="53"/>
      <c r="DF854" s="53"/>
      <c r="DG854" s="53"/>
      <c r="DH854" s="53"/>
      <c r="DI854" s="53"/>
      <c r="DJ854" s="53"/>
      <c r="DK854" s="53"/>
      <c r="DL854" s="53"/>
      <c r="DM854" s="53"/>
      <c r="DN854" s="53"/>
      <c r="DO854" s="53"/>
      <c r="DP854" s="53"/>
      <c r="DQ854" s="53"/>
      <c r="DR854" s="53"/>
      <c r="DS854" s="53"/>
      <c r="DT854" s="53"/>
      <c r="DU854" s="53"/>
      <c r="DV854" s="53"/>
      <c r="DW854" s="53"/>
      <c r="DX854" s="53"/>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3"/>
      <c r="FK854" s="53"/>
      <c r="FL854" s="53"/>
      <c r="FM854" s="53"/>
      <c r="FN854" s="53"/>
      <c r="FO854" s="53"/>
      <c r="FP854" s="53"/>
      <c r="FQ854" s="53"/>
      <c r="FR854" s="53"/>
      <c r="FS854" s="53"/>
      <c r="FT854" s="53"/>
      <c r="FU854" s="53"/>
      <c r="FV854" s="53"/>
      <c r="FW854" s="53"/>
      <c r="FX854" s="53"/>
      <c r="FY854" s="53"/>
      <c r="FZ854" s="53"/>
      <c r="GA854" s="53"/>
      <c r="GB854" s="53"/>
      <c r="GC854" s="53"/>
      <c r="GD854" s="53"/>
      <c r="GE854" s="53"/>
      <c r="GF854" s="53"/>
      <c r="GG854" s="53"/>
      <c r="GH854" s="53"/>
      <c r="GI854" s="53"/>
      <c r="GJ854" s="53"/>
      <c r="GK854" s="53"/>
      <c r="GL854" s="53"/>
      <c r="GM854" s="53"/>
      <c r="GN854" s="53"/>
      <c r="GO854" s="53"/>
      <c r="GP854" s="53"/>
      <c r="GQ854" s="53"/>
      <c r="GR854" s="53"/>
      <c r="GS854" s="53"/>
      <c r="GT854" s="53"/>
      <c r="GU854" s="53"/>
      <c r="GV854" s="53"/>
      <c r="GW854" s="53"/>
      <c r="GX854" s="53"/>
      <c r="GY854" s="53"/>
      <c r="GZ854" s="53"/>
      <c r="HA854" s="53"/>
      <c r="HB854" s="53"/>
      <c r="HC854" s="53"/>
      <c r="HD854" s="53"/>
      <c r="HE854" s="53"/>
      <c r="HF854" s="53"/>
      <c r="HG854" s="53"/>
      <c r="HH854" s="53"/>
      <c r="HI854" s="53"/>
      <c r="HJ854" s="53"/>
      <c r="HK854" s="53"/>
      <c r="HL854" s="53"/>
      <c r="HM854" s="53"/>
      <c r="HN854" s="53"/>
      <c r="HO854" s="53"/>
      <c r="HP854" s="53"/>
      <c r="HQ854" s="53"/>
      <c r="HR854" s="53"/>
      <c r="HS854" s="53"/>
      <c r="HT854" s="53"/>
      <c r="HU854" s="53"/>
      <c r="HV854" s="53"/>
      <c r="HW854" s="53"/>
      <c r="HX854" s="53"/>
      <c r="HY854" s="53"/>
      <c r="HZ854" s="53"/>
      <c r="IA854" s="53"/>
      <c r="IB854" s="53"/>
      <c r="IC854" s="53"/>
      <c r="ID854" s="53"/>
      <c r="IE854" s="53"/>
      <c r="IF854" s="53"/>
      <c r="IG854" s="53"/>
      <c r="IH854" s="53"/>
      <c r="II854" s="53"/>
      <c r="IJ854" s="53"/>
      <c r="IK854" s="53"/>
      <c r="IL854" s="53"/>
      <c r="IM854" s="53"/>
      <c r="IN854" s="53"/>
      <c r="IO854" s="53"/>
      <c r="IP854" s="53"/>
      <c r="IQ854" s="53"/>
      <c r="IR854" s="53"/>
      <c r="IS854" s="53"/>
      <c r="IT854" s="53"/>
      <c r="IU854" s="53"/>
      <c r="IV854" s="53"/>
      <c r="IW854" s="53"/>
      <c r="IX854" s="53"/>
      <c r="IY854" s="53"/>
      <c r="IZ854" s="53"/>
      <c r="JA854" s="53"/>
      <c r="JB854" s="53"/>
      <c r="JC854" s="53"/>
      <c r="JD854" s="53"/>
      <c r="JE854" s="53"/>
      <c r="JF854" s="53"/>
      <c r="JG854" s="53"/>
      <c r="JH854" s="53"/>
      <c r="JI854" s="53"/>
      <c r="JJ854" s="53"/>
      <c r="JK854" s="53"/>
      <c r="JL854" s="53"/>
      <c r="JM854" s="53"/>
      <c r="JN854" s="53"/>
      <c r="JO854" s="53"/>
      <c r="JP854" s="53"/>
      <c r="JQ854" s="53"/>
      <c r="JR854" s="53"/>
      <c r="JS854" s="53"/>
      <c r="JT854" s="53"/>
      <c r="JU854" s="53"/>
      <c r="JV854" s="53"/>
      <c r="JW854" s="53"/>
      <c r="JX854" s="53"/>
      <c r="JY854" s="53"/>
      <c r="JZ854" s="53"/>
      <c r="KA854" s="53"/>
      <c r="KB854" s="53"/>
      <c r="KC854" s="53"/>
      <c r="KD854" s="53"/>
      <c r="KE854" s="53"/>
      <c r="KF854" s="53"/>
      <c r="KG854" s="53"/>
      <c r="KH854" s="53"/>
      <c r="KI854" s="53"/>
      <c r="KJ854" s="53"/>
      <c r="KK854" s="53"/>
      <c r="KL854" s="53"/>
      <c r="KM854" s="53"/>
      <c r="KN854" s="53"/>
      <c r="KO854" s="53"/>
      <c r="KP854" s="53"/>
      <c r="KQ854" s="53"/>
      <c r="KR854" s="53"/>
      <c r="KS854" s="53"/>
      <c r="KT854" s="53"/>
      <c r="KU854" s="53"/>
      <c r="KV854" s="53"/>
      <c r="KW854" s="53"/>
      <c r="KX854" s="53"/>
      <c r="KY854" s="53"/>
      <c r="KZ854" s="53"/>
      <c r="LA854" s="53"/>
      <c r="LB854" s="53"/>
      <c r="LC854" s="53"/>
      <c r="LD854" s="53"/>
      <c r="LE854" s="53"/>
      <c r="LF854" s="53"/>
      <c r="LG854" s="53"/>
      <c r="LH854" s="53"/>
      <c r="LI854" s="53"/>
      <c r="LJ854" s="53"/>
      <c r="LK854" s="53"/>
      <c r="LL854" s="53"/>
      <c r="LM854" s="53"/>
      <c r="LN854" s="53"/>
      <c r="LO854" s="53"/>
      <c r="LP854" s="53"/>
      <c r="LQ854" s="53"/>
      <c r="LR854" s="53"/>
      <c r="LS854" s="53"/>
      <c r="LT854" s="53"/>
      <c r="LU854" s="53"/>
      <c r="LV854" s="53"/>
      <c r="LW854" s="53"/>
      <c r="LX854" s="53"/>
      <c r="LY854" s="53"/>
      <c r="LZ854" s="53"/>
      <c r="MA854" s="53"/>
      <c r="MB854" s="53"/>
      <c r="MC854" s="53"/>
      <c r="MD854" s="53"/>
      <c r="ME854" s="53"/>
      <c r="MF854" s="53"/>
      <c r="MG854" s="53"/>
      <c r="MH854" s="53"/>
      <c r="MI854" s="53"/>
      <c r="MJ854" s="53"/>
      <c r="MK854" s="53"/>
      <c r="ML854" s="53"/>
      <c r="MM854" s="53"/>
      <c r="MN854" s="53"/>
      <c r="MO854" s="53"/>
      <c r="MP854" s="53"/>
      <c r="MQ854" s="53"/>
      <c r="MR854" s="53"/>
      <c r="MS854" s="53"/>
      <c r="MT854" s="53"/>
      <c r="MU854" s="53"/>
      <c r="MV854" s="53"/>
      <c r="MW854" s="53"/>
      <c r="MX854" s="53"/>
      <c r="MY854" s="53"/>
      <c r="MZ854" s="53"/>
      <c r="NA854" s="53"/>
      <c r="NB854" s="53"/>
      <c r="NC854" s="53"/>
      <c r="ND854" s="53"/>
      <c r="NE854" s="53"/>
      <c r="NF854" s="53"/>
      <c r="NG854" s="53"/>
      <c r="NH854" s="53"/>
      <c r="NI854" s="53"/>
      <c r="NJ854" s="53"/>
      <c r="NK854" s="53"/>
      <c r="NL854" s="53"/>
      <c r="NM854" s="53"/>
      <c r="NN854" s="53"/>
      <c r="NO854" s="53"/>
      <c r="NP854" s="53"/>
      <c r="NQ854" s="53"/>
      <c r="NR854" s="53"/>
      <c r="NS854" s="53"/>
      <c r="NT854" s="53"/>
      <c r="NU854" s="53"/>
      <c r="NV854" s="53"/>
      <c r="NW854" s="53"/>
      <c r="NX854" s="53"/>
      <c r="NY854" s="53"/>
      <c r="NZ854" s="53"/>
      <c r="OA854" s="53"/>
      <c r="OB854" s="53"/>
      <c r="OC854" s="53"/>
      <c r="OD854" s="53"/>
      <c r="OE854" s="53"/>
      <c r="OF854" s="53"/>
      <c r="OG854" s="53"/>
      <c r="OH854" s="53"/>
      <c r="OI854" s="53"/>
      <c r="OJ854" s="53"/>
      <c r="OK854" s="53"/>
      <c r="OL854" s="53"/>
      <c r="OM854" s="53"/>
      <c r="ON854" s="53"/>
      <c r="OO854" s="53"/>
      <c r="OP854" s="53"/>
      <c r="OQ854" s="53"/>
      <c r="OR854" s="53"/>
      <c r="OS854" s="53"/>
      <c r="OT854" s="53"/>
      <c r="OU854" s="53"/>
      <c r="OV854" s="53"/>
      <c r="OW854" s="53"/>
      <c r="OX854" s="53"/>
      <c r="OY854" s="53"/>
      <c r="OZ854" s="53"/>
      <c r="PA854" s="53"/>
      <c r="PB854" s="53"/>
      <c r="PC854" s="53"/>
      <c r="PD854" s="53"/>
      <c r="PE854" s="53"/>
      <c r="PF854" s="53"/>
      <c r="PG854" s="53"/>
      <c r="PH854" s="53"/>
      <c r="PI854" s="53"/>
      <c r="PJ854" s="53"/>
      <c r="PK854" s="53"/>
      <c r="PL854" s="53"/>
      <c r="PM854" s="53"/>
      <c r="PN854" s="53"/>
      <c r="PO854" s="53"/>
      <c r="PP854" s="53"/>
      <c r="PQ854" s="53"/>
      <c r="PR854" s="53"/>
      <c r="PS854" s="53"/>
      <c r="PT854" s="53"/>
      <c r="PU854" s="53"/>
      <c r="PV854" s="53"/>
      <c r="PW854" s="53"/>
      <c r="PX854" s="53"/>
      <c r="PY854" s="53"/>
      <c r="PZ854" s="53"/>
      <c r="QA854" s="53"/>
      <c r="QB854" s="53"/>
      <c r="QC854" s="53"/>
      <c r="QD854" s="53"/>
      <c r="QE854" s="53"/>
      <c r="QF854" s="53"/>
      <c r="QG854" s="53"/>
      <c r="QH854" s="53"/>
      <c r="QI854" s="53"/>
      <c r="QJ854" s="53"/>
      <c r="QK854" s="53"/>
      <c r="QL854" s="53"/>
      <c r="QM854" s="53"/>
      <c r="QN854" s="53"/>
      <c r="QO854" s="53"/>
      <c r="QP854" s="53"/>
      <c r="QQ854" s="53"/>
      <c r="QR854" s="53"/>
      <c r="QS854" s="53"/>
      <c r="QT854" s="53"/>
      <c r="QU854" s="53"/>
      <c r="QV854" s="53"/>
      <c r="QW854" s="53"/>
      <c r="QX854" s="53"/>
      <c r="QY854" s="53"/>
      <c r="QZ854" s="53"/>
      <c r="RA854" s="53"/>
      <c r="RB854" s="53"/>
      <c r="RC854" s="53"/>
      <c r="RD854" s="53"/>
      <c r="RE854" s="53"/>
      <c r="RF854" s="53"/>
      <c r="RG854" s="53"/>
      <c r="RH854" s="53"/>
      <c r="RI854" s="53"/>
      <c r="RJ854" s="53"/>
      <c r="RK854" s="53"/>
      <c r="RL854" s="53"/>
      <c r="RM854" s="53"/>
      <c r="RN854" s="53"/>
      <c r="RO854" s="53"/>
      <c r="RP854" s="53"/>
      <c r="RQ854" s="53"/>
      <c r="RR854" s="53"/>
      <c r="RS854" s="53"/>
      <c r="RT854" s="53"/>
      <c r="RU854" s="53"/>
      <c r="RV854" s="53"/>
      <c r="RW854" s="53"/>
      <c r="RX854" s="53"/>
      <c r="RY854" s="53"/>
      <c r="RZ854" s="53"/>
      <c r="SA854" s="53"/>
      <c r="SB854" s="53"/>
      <c r="SC854" s="53"/>
      <c r="SD854" s="53"/>
      <c r="SE854" s="53"/>
      <c r="SF854" s="53"/>
      <c r="SG854" s="53"/>
      <c r="SH854" s="53"/>
      <c r="SI854" s="53"/>
      <c r="SJ854" s="53"/>
      <c r="SK854" s="53"/>
      <c r="SL854" s="53"/>
      <c r="SM854" s="53"/>
      <c r="SN854" s="53"/>
      <c r="SO854" s="53"/>
      <c r="SP854" s="53"/>
      <c r="SQ854" s="53"/>
      <c r="SR854" s="53"/>
      <c r="SS854" s="53"/>
      <c r="ST854" s="53"/>
      <c r="SU854" s="53"/>
      <c r="SV854" s="53"/>
      <c r="SW854" s="53"/>
      <c r="SX854" s="53"/>
      <c r="SY854" s="53"/>
      <c r="SZ854" s="53"/>
      <c r="TA854" s="53"/>
      <c r="TB854" s="53"/>
      <c r="TC854" s="53"/>
      <c r="TD854" s="53"/>
      <c r="TE854" s="53"/>
      <c r="TF854" s="53"/>
      <c r="TG854" s="53"/>
      <c r="TH854" s="53"/>
      <c r="TI854" s="53"/>
      <c r="TJ854" s="53"/>
      <c r="TK854" s="53"/>
      <c r="TL854" s="53"/>
      <c r="TM854" s="53"/>
      <c r="TN854" s="53"/>
      <c r="TO854" s="53"/>
      <c r="TP854" s="53"/>
      <c r="TQ854" s="53"/>
      <c r="TR854" s="53"/>
      <c r="TS854" s="53"/>
      <c r="TT854" s="53"/>
      <c r="TU854" s="53"/>
      <c r="TV854" s="53"/>
      <c r="TW854" s="53"/>
      <c r="TX854" s="53"/>
      <c r="TY854" s="53"/>
      <c r="TZ854" s="53"/>
      <c r="UA854" s="53"/>
      <c r="UB854" s="53"/>
      <c r="UC854" s="53"/>
      <c r="UD854" s="53"/>
      <c r="UE854" s="53"/>
      <c r="UF854" s="53"/>
      <c r="UG854" s="53"/>
    </row>
    <row r="855" spans="12:553" s="19" customFormat="1" ht="15.75" customHeight="1" x14ac:dyDescent="0.2">
      <c r="L855" s="66"/>
      <c r="M855" s="66"/>
      <c r="N855" s="52"/>
      <c r="O855" s="53"/>
      <c r="P855" s="53"/>
      <c r="Q855" s="53"/>
      <c r="R855" s="53"/>
      <c r="S855" s="53"/>
      <c r="T855" s="53"/>
      <c r="U855" s="53"/>
      <c r="V855" s="53"/>
      <c r="W855" s="53"/>
      <c r="X855" s="53"/>
      <c r="Y855" s="53"/>
      <c r="Z855" s="53"/>
      <c r="AA855" s="53"/>
      <c r="AB855" s="53"/>
      <c r="AC855" s="53"/>
      <c r="AD855" s="53"/>
      <c r="AE855" s="53"/>
      <c r="AF855" s="53"/>
      <c r="AG855" s="53"/>
      <c r="AH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c r="BM855" s="53"/>
      <c r="BN855" s="53"/>
      <c r="BO855" s="53"/>
      <c r="BP855" s="53"/>
      <c r="BQ855" s="53"/>
      <c r="BR855" s="53"/>
      <c r="BS855" s="53"/>
      <c r="BT855" s="53"/>
      <c r="BU855" s="53"/>
      <c r="BV855" s="53"/>
      <c r="BW855" s="53"/>
      <c r="BX855" s="53"/>
      <c r="BY855" s="53"/>
      <c r="BZ855" s="53"/>
      <c r="CA855" s="53"/>
      <c r="CB855" s="53"/>
      <c r="CC855" s="53"/>
      <c r="CD855" s="53"/>
      <c r="CE855" s="53"/>
      <c r="CF855" s="53"/>
      <c r="CG855" s="53"/>
      <c r="CH855" s="53"/>
      <c r="CI855" s="53"/>
      <c r="CJ855" s="53"/>
      <c r="CK855" s="53"/>
      <c r="CL855" s="53"/>
      <c r="CM855" s="53"/>
      <c r="CN855" s="53"/>
      <c r="CO855" s="53"/>
      <c r="CP855" s="53"/>
      <c r="CQ855" s="53"/>
      <c r="CR855" s="53"/>
      <c r="CS855" s="53"/>
      <c r="CT855" s="53"/>
      <c r="CU855" s="53"/>
      <c r="CV855" s="53"/>
      <c r="CW855" s="53"/>
      <c r="CX855" s="53"/>
      <c r="CY855" s="53"/>
      <c r="CZ855" s="53"/>
      <c r="DA855" s="53"/>
      <c r="DB855" s="53"/>
      <c r="DC855" s="53"/>
      <c r="DD855" s="53"/>
      <c r="DE855" s="53"/>
      <c r="DF855" s="53"/>
      <c r="DG855" s="53"/>
      <c r="DH855" s="53"/>
      <c r="DI855" s="53"/>
      <c r="DJ855" s="53"/>
      <c r="DK855" s="53"/>
      <c r="DL855" s="53"/>
      <c r="DM855" s="53"/>
      <c r="DN855" s="53"/>
      <c r="DO855" s="53"/>
      <c r="DP855" s="53"/>
      <c r="DQ855" s="53"/>
      <c r="DR855" s="53"/>
      <c r="DS855" s="53"/>
      <c r="DT855" s="53"/>
      <c r="DU855" s="53"/>
      <c r="DV855" s="53"/>
      <c r="DW855" s="53"/>
      <c r="DX855" s="53"/>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3"/>
      <c r="FK855" s="53"/>
      <c r="FL855" s="53"/>
      <c r="FM855" s="53"/>
      <c r="FN855" s="53"/>
      <c r="FO855" s="53"/>
      <c r="FP855" s="53"/>
      <c r="FQ855" s="53"/>
      <c r="FR855" s="53"/>
      <c r="FS855" s="53"/>
      <c r="FT855" s="53"/>
      <c r="FU855" s="53"/>
      <c r="FV855" s="53"/>
      <c r="FW855" s="53"/>
      <c r="FX855" s="53"/>
      <c r="FY855" s="53"/>
      <c r="FZ855" s="53"/>
      <c r="GA855" s="53"/>
      <c r="GB855" s="53"/>
      <c r="GC855" s="53"/>
      <c r="GD855" s="53"/>
      <c r="GE855" s="53"/>
      <c r="GF855" s="53"/>
      <c r="GG855" s="53"/>
      <c r="GH855" s="53"/>
      <c r="GI855" s="53"/>
      <c r="GJ855" s="53"/>
      <c r="GK855" s="53"/>
      <c r="GL855" s="53"/>
      <c r="GM855" s="53"/>
      <c r="GN855" s="53"/>
      <c r="GO855" s="53"/>
      <c r="GP855" s="53"/>
      <c r="GQ855" s="53"/>
      <c r="GR855" s="53"/>
      <c r="GS855" s="53"/>
      <c r="GT855" s="53"/>
      <c r="GU855" s="53"/>
      <c r="GV855" s="53"/>
      <c r="GW855" s="53"/>
      <c r="GX855" s="53"/>
      <c r="GY855" s="53"/>
      <c r="GZ855" s="53"/>
      <c r="HA855" s="53"/>
      <c r="HB855" s="53"/>
      <c r="HC855" s="53"/>
      <c r="HD855" s="53"/>
      <c r="HE855" s="53"/>
      <c r="HF855" s="53"/>
      <c r="HG855" s="53"/>
      <c r="HH855" s="53"/>
      <c r="HI855" s="53"/>
      <c r="HJ855" s="53"/>
      <c r="HK855" s="53"/>
      <c r="HL855" s="53"/>
      <c r="HM855" s="53"/>
      <c r="HN855" s="53"/>
      <c r="HO855" s="53"/>
      <c r="HP855" s="53"/>
      <c r="HQ855" s="53"/>
      <c r="HR855" s="53"/>
      <c r="HS855" s="53"/>
      <c r="HT855" s="53"/>
      <c r="HU855" s="53"/>
      <c r="HV855" s="53"/>
      <c r="HW855" s="53"/>
      <c r="HX855" s="53"/>
      <c r="HY855" s="53"/>
      <c r="HZ855" s="53"/>
      <c r="IA855" s="53"/>
      <c r="IB855" s="53"/>
      <c r="IC855" s="53"/>
      <c r="ID855" s="53"/>
      <c r="IE855" s="53"/>
      <c r="IF855" s="53"/>
      <c r="IG855" s="53"/>
      <c r="IH855" s="53"/>
      <c r="II855" s="53"/>
      <c r="IJ855" s="53"/>
      <c r="IK855" s="53"/>
      <c r="IL855" s="53"/>
      <c r="IM855" s="53"/>
      <c r="IN855" s="53"/>
      <c r="IO855" s="53"/>
      <c r="IP855" s="53"/>
      <c r="IQ855" s="53"/>
      <c r="IR855" s="53"/>
      <c r="IS855" s="53"/>
      <c r="IT855" s="53"/>
      <c r="IU855" s="53"/>
      <c r="IV855" s="53"/>
      <c r="IW855" s="53"/>
      <c r="IX855" s="53"/>
      <c r="IY855" s="53"/>
      <c r="IZ855" s="53"/>
      <c r="JA855" s="53"/>
      <c r="JB855" s="53"/>
      <c r="JC855" s="53"/>
      <c r="JD855" s="53"/>
      <c r="JE855" s="53"/>
      <c r="JF855" s="53"/>
      <c r="JG855" s="53"/>
      <c r="JH855" s="53"/>
      <c r="JI855" s="53"/>
      <c r="JJ855" s="53"/>
      <c r="JK855" s="53"/>
      <c r="JL855" s="53"/>
      <c r="JM855" s="53"/>
      <c r="JN855" s="53"/>
      <c r="JO855" s="53"/>
      <c r="JP855" s="53"/>
      <c r="JQ855" s="53"/>
      <c r="JR855" s="53"/>
      <c r="JS855" s="53"/>
      <c r="JT855" s="53"/>
      <c r="JU855" s="53"/>
      <c r="JV855" s="53"/>
      <c r="JW855" s="53"/>
      <c r="JX855" s="53"/>
      <c r="JY855" s="53"/>
      <c r="JZ855" s="53"/>
      <c r="KA855" s="53"/>
      <c r="KB855" s="53"/>
      <c r="KC855" s="53"/>
      <c r="KD855" s="53"/>
      <c r="KE855" s="53"/>
      <c r="KF855" s="53"/>
      <c r="KG855" s="53"/>
      <c r="KH855" s="53"/>
      <c r="KI855" s="53"/>
      <c r="KJ855" s="53"/>
      <c r="KK855" s="53"/>
      <c r="KL855" s="53"/>
      <c r="KM855" s="53"/>
      <c r="KN855" s="53"/>
      <c r="KO855" s="53"/>
      <c r="KP855" s="53"/>
      <c r="KQ855" s="53"/>
      <c r="KR855" s="53"/>
      <c r="KS855" s="53"/>
      <c r="KT855" s="53"/>
      <c r="KU855" s="53"/>
      <c r="KV855" s="53"/>
      <c r="KW855" s="53"/>
      <c r="KX855" s="53"/>
      <c r="KY855" s="53"/>
      <c r="KZ855" s="53"/>
      <c r="LA855" s="53"/>
      <c r="LB855" s="53"/>
      <c r="LC855" s="53"/>
      <c r="LD855" s="53"/>
      <c r="LE855" s="53"/>
      <c r="LF855" s="53"/>
      <c r="LG855" s="53"/>
      <c r="LH855" s="53"/>
      <c r="LI855" s="53"/>
      <c r="LJ855" s="53"/>
      <c r="LK855" s="53"/>
      <c r="LL855" s="53"/>
      <c r="LM855" s="53"/>
      <c r="LN855" s="53"/>
      <c r="LO855" s="53"/>
      <c r="LP855" s="53"/>
      <c r="LQ855" s="53"/>
      <c r="LR855" s="53"/>
      <c r="LS855" s="53"/>
      <c r="LT855" s="53"/>
      <c r="LU855" s="53"/>
      <c r="LV855" s="53"/>
      <c r="LW855" s="53"/>
      <c r="LX855" s="53"/>
      <c r="LY855" s="53"/>
      <c r="LZ855" s="53"/>
      <c r="MA855" s="53"/>
      <c r="MB855" s="53"/>
      <c r="MC855" s="53"/>
      <c r="MD855" s="53"/>
      <c r="ME855" s="53"/>
      <c r="MF855" s="53"/>
      <c r="MG855" s="53"/>
      <c r="MH855" s="53"/>
      <c r="MI855" s="53"/>
      <c r="MJ855" s="53"/>
      <c r="MK855" s="53"/>
      <c r="ML855" s="53"/>
      <c r="MM855" s="53"/>
      <c r="MN855" s="53"/>
      <c r="MO855" s="53"/>
      <c r="MP855" s="53"/>
      <c r="MQ855" s="53"/>
      <c r="MR855" s="53"/>
      <c r="MS855" s="53"/>
      <c r="MT855" s="53"/>
      <c r="MU855" s="53"/>
      <c r="MV855" s="53"/>
      <c r="MW855" s="53"/>
      <c r="MX855" s="53"/>
      <c r="MY855" s="53"/>
      <c r="MZ855" s="53"/>
      <c r="NA855" s="53"/>
      <c r="NB855" s="53"/>
      <c r="NC855" s="53"/>
      <c r="ND855" s="53"/>
      <c r="NE855" s="53"/>
      <c r="NF855" s="53"/>
      <c r="NG855" s="53"/>
      <c r="NH855" s="53"/>
      <c r="NI855" s="53"/>
      <c r="NJ855" s="53"/>
      <c r="NK855" s="53"/>
      <c r="NL855" s="53"/>
      <c r="NM855" s="53"/>
      <c r="NN855" s="53"/>
      <c r="NO855" s="53"/>
      <c r="NP855" s="53"/>
      <c r="NQ855" s="53"/>
      <c r="NR855" s="53"/>
      <c r="NS855" s="53"/>
      <c r="NT855" s="53"/>
      <c r="NU855" s="53"/>
      <c r="NV855" s="53"/>
      <c r="NW855" s="53"/>
      <c r="NX855" s="53"/>
      <c r="NY855" s="53"/>
      <c r="NZ855" s="53"/>
      <c r="OA855" s="53"/>
      <c r="OB855" s="53"/>
      <c r="OC855" s="53"/>
      <c r="OD855" s="53"/>
      <c r="OE855" s="53"/>
      <c r="OF855" s="53"/>
      <c r="OG855" s="53"/>
      <c r="OH855" s="53"/>
      <c r="OI855" s="53"/>
      <c r="OJ855" s="53"/>
      <c r="OK855" s="53"/>
      <c r="OL855" s="53"/>
      <c r="OM855" s="53"/>
      <c r="ON855" s="53"/>
      <c r="OO855" s="53"/>
      <c r="OP855" s="53"/>
      <c r="OQ855" s="53"/>
      <c r="OR855" s="53"/>
      <c r="OS855" s="53"/>
      <c r="OT855" s="53"/>
      <c r="OU855" s="53"/>
      <c r="OV855" s="53"/>
      <c r="OW855" s="53"/>
      <c r="OX855" s="53"/>
      <c r="OY855" s="53"/>
      <c r="OZ855" s="53"/>
      <c r="PA855" s="53"/>
      <c r="PB855" s="53"/>
      <c r="PC855" s="53"/>
      <c r="PD855" s="53"/>
      <c r="PE855" s="53"/>
      <c r="PF855" s="53"/>
      <c r="PG855" s="53"/>
      <c r="PH855" s="53"/>
      <c r="PI855" s="53"/>
      <c r="PJ855" s="53"/>
      <c r="PK855" s="53"/>
      <c r="PL855" s="53"/>
      <c r="PM855" s="53"/>
      <c r="PN855" s="53"/>
      <c r="PO855" s="53"/>
      <c r="PP855" s="53"/>
      <c r="PQ855" s="53"/>
      <c r="PR855" s="53"/>
      <c r="PS855" s="53"/>
      <c r="PT855" s="53"/>
      <c r="PU855" s="53"/>
      <c r="PV855" s="53"/>
      <c r="PW855" s="53"/>
      <c r="PX855" s="53"/>
      <c r="PY855" s="53"/>
      <c r="PZ855" s="53"/>
      <c r="QA855" s="53"/>
      <c r="QB855" s="53"/>
      <c r="QC855" s="53"/>
      <c r="QD855" s="53"/>
      <c r="QE855" s="53"/>
      <c r="QF855" s="53"/>
      <c r="QG855" s="53"/>
      <c r="QH855" s="53"/>
      <c r="QI855" s="53"/>
      <c r="QJ855" s="53"/>
      <c r="QK855" s="53"/>
      <c r="QL855" s="53"/>
      <c r="QM855" s="53"/>
      <c r="QN855" s="53"/>
      <c r="QO855" s="53"/>
      <c r="QP855" s="53"/>
      <c r="QQ855" s="53"/>
      <c r="QR855" s="53"/>
      <c r="QS855" s="53"/>
      <c r="QT855" s="53"/>
      <c r="QU855" s="53"/>
      <c r="QV855" s="53"/>
      <c r="QW855" s="53"/>
      <c r="QX855" s="53"/>
      <c r="QY855" s="53"/>
      <c r="QZ855" s="53"/>
      <c r="RA855" s="53"/>
      <c r="RB855" s="53"/>
      <c r="RC855" s="53"/>
      <c r="RD855" s="53"/>
      <c r="RE855" s="53"/>
      <c r="RF855" s="53"/>
      <c r="RG855" s="53"/>
      <c r="RH855" s="53"/>
      <c r="RI855" s="53"/>
      <c r="RJ855" s="53"/>
      <c r="RK855" s="53"/>
      <c r="RL855" s="53"/>
      <c r="RM855" s="53"/>
      <c r="RN855" s="53"/>
      <c r="RO855" s="53"/>
      <c r="RP855" s="53"/>
      <c r="RQ855" s="53"/>
      <c r="RR855" s="53"/>
      <c r="RS855" s="53"/>
      <c r="RT855" s="53"/>
      <c r="RU855" s="53"/>
      <c r="RV855" s="53"/>
      <c r="RW855" s="53"/>
      <c r="RX855" s="53"/>
      <c r="RY855" s="53"/>
      <c r="RZ855" s="53"/>
      <c r="SA855" s="53"/>
      <c r="SB855" s="53"/>
      <c r="SC855" s="53"/>
      <c r="SD855" s="53"/>
      <c r="SE855" s="53"/>
      <c r="SF855" s="53"/>
      <c r="SG855" s="53"/>
      <c r="SH855" s="53"/>
      <c r="SI855" s="53"/>
      <c r="SJ855" s="53"/>
      <c r="SK855" s="53"/>
      <c r="SL855" s="53"/>
      <c r="SM855" s="53"/>
      <c r="SN855" s="53"/>
      <c r="SO855" s="53"/>
      <c r="SP855" s="53"/>
      <c r="SQ855" s="53"/>
      <c r="SR855" s="53"/>
      <c r="SS855" s="53"/>
      <c r="ST855" s="53"/>
      <c r="SU855" s="53"/>
      <c r="SV855" s="53"/>
      <c r="SW855" s="53"/>
      <c r="SX855" s="53"/>
      <c r="SY855" s="53"/>
      <c r="SZ855" s="53"/>
      <c r="TA855" s="53"/>
      <c r="TB855" s="53"/>
      <c r="TC855" s="53"/>
      <c r="TD855" s="53"/>
      <c r="TE855" s="53"/>
      <c r="TF855" s="53"/>
      <c r="TG855" s="53"/>
      <c r="TH855" s="53"/>
      <c r="TI855" s="53"/>
      <c r="TJ855" s="53"/>
      <c r="TK855" s="53"/>
      <c r="TL855" s="53"/>
      <c r="TM855" s="53"/>
      <c r="TN855" s="53"/>
      <c r="TO855" s="53"/>
      <c r="TP855" s="53"/>
      <c r="TQ855" s="53"/>
      <c r="TR855" s="53"/>
      <c r="TS855" s="53"/>
      <c r="TT855" s="53"/>
      <c r="TU855" s="53"/>
      <c r="TV855" s="53"/>
      <c r="TW855" s="53"/>
      <c r="TX855" s="53"/>
      <c r="TY855" s="53"/>
      <c r="TZ855" s="53"/>
      <c r="UA855" s="53"/>
      <c r="UB855" s="53"/>
      <c r="UC855" s="53"/>
      <c r="UD855" s="53"/>
      <c r="UE855" s="53"/>
      <c r="UF855" s="53"/>
      <c r="UG855" s="53"/>
    </row>
    <row r="856" spans="12:553" s="19" customFormat="1" ht="15.75" customHeight="1" x14ac:dyDescent="0.2">
      <c r="L856" s="66"/>
      <c r="M856" s="66"/>
      <c r="N856" s="52"/>
      <c r="O856" s="53"/>
      <c r="P856" s="53"/>
      <c r="Q856" s="53"/>
      <c r="R856" s="53"/>
      <c r="S856" s="53"/>
      <c r="T856" s="53"/>
      <c r="U856" s="53"/>
      <c r="V856" s="53"/>
      <c r="W856" s="53"/>
      <c r="X856" s="53"/>
      <c r="Y856" s="53"/>
      <c r="Z856" s="53"/>
      <c r="AA856" s="53"/>
      <c r="AB856" s="53"/>
      <c r="AC856" s="53"/>
      <c r="AD856" s="53"/>
      <c r="AE856" s="53"/>
      <c r="AF856" s="53"/>
      <c r="AG856" s="53"/>
      <c r="AH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c r="BM856" s="53"/>
      <c r="BN856" s="53"/>
      <c r="BO856" s="53"/>
      <c r="BP856" s="53"/>
      <c r="BQ856" s="53"/>
      <c r="BR856" s="53"/>
      <c r="BS856" s="53"/>
      <c r="BT856" s="53"/>
      <c r="BU856" s="53"/>
      <c r="BV856" s="53"/>
      <c r="BW856" s="53"/>
      <c r="BX856" s="53"/>
      <c r="BY856" s="53"/>
      <c r="BZ856" s="53"/>
      <c r="CA856" s="53"/>
      <c r="CB856" s="53"/>
      <c r="CC856" s="53"/>
      <c r="CD856" s="53"/>
      <c r="CE856" s="53"/>
      <c r="CF856" s="53"/>
      <c r="CG856" s="53"/>
      <c r="CH856" s="53"/>
      <c r="CI856" s="53"/>
      <c r="CJ856" s="53"/>
      <c r="CK856" s="53"/>
      <c r="CL856" s="53"/>
      <c r="CM856" s="53"/>
      <c r="CN856" s="53"/>
      <c r="CO856" s="53"/>
      <c r="CP856" s="53"/>
      <c r="CQ856" s="53"/>
      <c r="CR856" s="53"/>
      <c r="CS856" s="53"/>
      <c r="CT856" s="53"/>
      <c r="CU856" s="53"/>
      <c r="CV856" s="53"/>
      <c r="CW856" s="53"/>
      <c r="CX856" s="53"/>
      <c r="CY856" s="53"/>
      <c r="CZ856" s="53"/>
      <c r="DA856" s="53"/>
      <c r="DB856" s="53"/>
      <c r="DC856" s="53"/>
      <c r="DD856" s="53"/>
      <c r="DE856" s="53"/>
      <c r="DF856" s="53"/>
      <c r="DG856" s="53"/>
      <c r="DH856" s="53"/>
      <c r="DI856" s="53"/>
      <c r="DJ856" s="53"/>
      <c r="DK856" s="53"/>
      <c r="DL856" s="53"/>
      <c r="DM856" s="53"/>
      <c r="DN856" s="53"/>
      <c r="DO856" s="53"/>
      <c r="DP856" s="53"/>
      <c r="DQ856" s="53"/>
      <c r="DR856" s="53"/>
      <c r="DS856" s="53"/>
      <c r="DT856" s="53"/>
      <c r="DU856" s="53"/>
      <c r="DV856" s="53"/>
      <c r="DW856" s="53"/>
      <c r="DX856" s="53"/>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3"/>
      <c r="FK856" s="53"/>
      <c r="FL856" s="53"/>
      <c r="FM856" s="53"/>
      <c r="FN856" s="53"/>
      <c r="FO856" s="53"/>
      <c r="FP856" s="53"/>
      <c r="FQ856" s="53"/>
      <c r="FR856" s="53"/>
      <c r="FS856" s="53"/>
      <c r="FT856" s="53"/>
      <c r="FU856" s="53"/>
      <c r="FV856" s="53"/>
      <c r="FW856" s="53"/>
      <c r="FX856" s="53"/>
      <c r="FY856" s="53"/>
      <c r="FZ856" s="53"/>
      <c r="GA856" s="53"/>
      <c r="GB856" s="53"/>
      <c r="GC856" s="53"/>
      <c r="GD856" s="53"/>
      <c r="GE856" s="53"/>
      <c r="GF856" s="53"/>
      <c r="GG856" s="53"/>
      <c r="GH856" s="53"/>
      <c r="GI856" s="53"/>
      <c r="GJ856" s="53"/>
      <c r="GK856" s="53"/>
      <c r="GL856" s="53"/>
      <c r="GM856" s="53"/>
      <c r="GN856" s="53"/>
      <c r="GO856" s="53"/>
      <c r="GP856" s="53"/>
      <c r="GQ856" s="53"/>
      <c r="GR856" s="53"/>
      <c r="GS856" s="53"/>
      <c r="GT856" s="53"/>
      <c r="GU856" s="53"/>
      <c r="GV856" s="53"/>
      <c r="GW856" s="53"/>
      <c r="GX856" s="53"/>
      <c r="GY856" s="53"/>
      <c r="GZ856" s="53"/>
      <c r="HA856" s="53"/>
      <c r="HB856" s="53"/>
      <c r="HC856" s="53"/>
      <c r="HD856" s="53"/>
      <c r="HE856" s="53"/>
      <c r="HF856" s="53"/>
      <c r="HG856" s="53"/>
      <c r="HH856" s="53"/>
      <c r="HI856" s="53"/>
      <c r="HJ856" s="53"/>
      <c r="HK856" s="53"/>
      <c r="HL856" s="53"/>
      <c r="HM856" s="53"/>
      <c r="HN856" s="53"/>
      <c r="HO856" s="53"/>
      <c r="HP856" s="53"/>
      <c r="HQ856" s="53"/>
      <c r="HR856" s="53"/>
      <c r="HS856" s="53"/>
      <c r="HT856" s="53"/>
      <c r="HU856" s="53"/>
      <c r="HV856" s="53"/>
      <c r="HW856" s="53"/>
      <c r="HX856" s="53"/>
      <c r="HY856" s="53"/>
      <c r="HZ856" s="53"/>
      <c r="IA856" s="53"/>
      <c r="IB856" s="53"/>
      <c r="IC856" s="53"/>
      <c r="ID856" s="53"/>
      <c r="IE856" s="53"/>
      <c r="IF856" s="53"/>
      <c r="IG856" s="53"/>
      <c r="IH856" s="53"/>
      <c r="II856" s="53"/>
      <c r="IJ856" s="53"/>
      <c r="IK856" s="53"/>
      <c r="IL856" s="53"/>
      <c r="IM856" s="53"/>
      <c r="IN856" s="53"/>
      <c r="IO856" s="53"/>
      <c r="IP856" s="53"/>
      <c r="IQ856" s="53"/>
      <c r="IR856" s="53"/>
      <c r="IS856" s="53"/>
      <c r="IT856" s="53"/>
      <c r="IU856" s="53"/>
      <c r="IV856" s="53"/>
      <c r="IW856" s="53"/>
      <c r="IX856" s="53"/>
      <c r="IY856" s="53"/>
      <c r="IZ856" s="53"/>
      <c r="JA856" s="53"/>
      <c r="JB856" s="53"/>
      <c r="JC856" s="53"/>
      <c r="JD856" s="53"/>
      <c r="JE856" s="53"/>
      <c r="JF856" s="53"/>
      <c r="JG856" s="53"/>
      <c r="JH856" s="53"/>
      <c r="JI856" s="53"/>
      <c r="JJ856" s="53"/>
      <c r="JK856" s="53"/>
      <c r="JL856" s="53"/>
      <c r="JM856" s="53"/>
      <c r="JN856" s="53"/>
      <c r="JO856" s="53"/>
      <c r="JP856" s="53"/>
      <c r="JQ856" s="53"/>
      <c r="JR856" s="53"/>
      <c r="JS856" s="53"/>
      <c r="JT856" s="53"/>
      <c r="JU856" s="53"/>
      <c r="JV856" s="53"/>
      <c r="JW856" s="53"/>
      <c r="JX856" s="53"/>
      <c r="JY856" s="53"/>
      <c r="JZ856" s="53"/>
      <c r="KA856" s="53"/>
      <c r="KB856" s="53"/>
      <c r="KC856" s="53"/>
      <c r="KD856" s="53"/>
      <c r="KE856" s="53"/>
      <c r="KF856" s="53"/>
      <c r="KG856" s="53"/>
      <c r="KH856" s="53"/>
      <c r="KI856" s="53"/>
      <c r="KJ856" s="53"/>
      <c r="KK856" s="53"/>
      <c r="KL856" s="53"/>
      <c r="KM856" s="53"/>
      <c r="KN856" s="53"/>
      <c r="KO856" s="53"/>
      <c r="KP856" s="53"/>
      <c r="KQ856" s="53"/>
      <c r="KR856" s="53"/>
      <c r="KS856" s="53"/>
      <c r="KT856" s="53"/>
      <c r="KU856" s="53"/>
      <c r="KV856" s="53"/>
      <c r="KW856" s="53"/>
      <c r="KX856" s="53"/>
      <c r="KY856" s="53"/>
      <c r="KZ856" s="53"/>
      <c r="LA856" s="53"/>
      <c r="LB856" s="53"/>
      <c r="LC856" s="53"/>
      <c r="LD856" s="53"/>
      <c r="LE856" s="53"/>
      <c r="LF856" s="53"/>
      <c r="LG856" s="53"/>
      <c r="LH856" s="53"/>
      <c r="LI856" s="53"/>
      <c r="LJ856" s="53"/>
      <c r="LK856" s="53"/>
      <c r="LL856" s="53"/>
      <c r="LM856" s="53"/>
      <c r="LN856" s="53"/>
      <c r="LO856" s="53"/>
      <c r="LP856" s="53"/>
      <c r="LQ856" s="53"/>
      <c r="LR856" s="53"/>
      <c r="LS856" s="53"/>
      <c r="LT856" s="53"/>
      <c r="LU856" s="53"/>
      <c r="LV856" s="53"/>
      <c r="LW856" s="53"/>
      <c r="LX856" s="53"/>
      <c r="LY856" s="53"/>
      <c r="LZ856" s="53"/>
      <c r="MA856" s="53"/>
      <c r="MB856" s="53"/>
      <c r="MC856" s="53"/>
      <c r="MD856" s="53"/>
      <c r="ME856" s="53"/>
      <c r="MF856" s="53"/>
      <c r="MG856" s="53"/>
      <c r="MH856" s="53"/>
      <c r="MI856" s="53"/>
      <c r="MJ856" s="53"/>
      <c r="MK856" s="53"/>
      <c r="ML856" s="53"/>
      <c r="MM856" s="53"/>
      <c r="MN856" s="53"/>
      <c r="MO856" s="53"/>
      <c r="MP856" s="53"/>
      <c r="MQ856" s="53"/>
      <c r="MR856" s="53"/>
      <c r="MS856" s="53"/>
      <c r="MT856" s="53"/>
      <c r="MU856" s="53"/>
      <c r="MV856" s="53"/>
      <c r="MW856" s="53"/>
      <c r="MX856" s="53"/>
      <c r="MY856" s="53"/>
      <c r="MZ856" s="53"/>
      <c r="NA856" s="53"/>
      <c r="NB856" s="53"/>
      <c r="NC856" s="53"/>
      <c r="ND856" s="53"/>
      <c r="NE856" s="53"/>
      <c r="NF856" s="53"/>
      <c r="NG856" s="53"/>
      <c r="NH856" s="53"/>
      <c r="NI856" s="53"/>
      <c r="NJ856" s="53"/>
      <c r="NK856" s="53"/>
      <c r="NL856" s="53"/>
      <c r="NM856" s="53"/>
      <c r="NN856" s="53"/>
      <c r="NO856" s="53"/>
      <c r="NP856" s="53"/>
      <c r="NQ856" s="53"/>
      <c r="NR856" s="53"/>
      <c r="NS856" s="53"/>
      <c r="NT856" s="53"/>
      <c r="NU856" s="53"/>
      <c r="NV856" s="53"/>
      <c r="NW856" s="53"/>
      <c r="NX856" s="53"/>
      <c r="NY856" s="53"/>
      <c r="NZ856" s="53"/>
      <c r="OA856" s="53"/>
      <c r="OB856" s="53"/>
      <c r="OC856" s="53"/>
      <c r="OD856" s="53"/>
      <c r="OE856" s="53"/>
      <c r="OF856" s="53"/>
      <c r="OG856" s="53"/>
      <c r="OH856" s="53"/>
      <c r="OI856" s="53"/>
      <c r="OJ856" s="53"/>
      <c r="OK856" s="53"/>
      <c r="OL856" s="53"/>
      <c r="OM856" s="53"/>
      <c r="ON856" s="53"/>
      <c r="OO856" s="53"/>
      <c r="OP856" s="53"/>
      <c r="OQ856" s="53"/>
      <c r="OR856" s="53"/>
      <c r="OS856" s="53"/>
      <c r="OT856" s="53"/>
      <c r="OU856" s="53"/>
      <c r="OV856" s="53"/>
      <c r="OW856" s="53"/>
      <c r="OX856" s="53"/>
      <c r="OY856" s="53"/>
      <c r="OZ856" s="53"/>
      <c r="PA856" s="53"/>
      <c r="PB856" s="53"/>
      <c r="PC856" s="53"/>
      <c r="PD856" s="53"/>
      <c r="PE856" s="53"/>
      <c r="PF856" s="53"/>
      <c r="PG856" s="53"/>
      <c r="PH856" s="53"/>
      <c r="PI856" s="53"/>
      <c r="PJ856" s="53"/>
      <c r="PK856" s="53"/>
      <c r="PL856" s="53"/>
      <c r="PM856" s="53"/>
      <c r="PN856" s="53"/>
      <c r="PO856" s="53"/>
      <c r="PP856" s="53"/>
      <c r="PQ856" s="53"/>
      <c r="PR856" s="53"/>
      <c r="PS856" s="53"/>
      <c r="PT856" s="53"/>
      <c r="PU856" s="53"/>
      <c r="PV856" s="53"/>
      <c r="PW856" s="53"/>
      <c r="PX856" s="53"/>
      <c r="PY856" s="53"/>
      <c r="PZ856" s="53"/>
      <c r="QA856" s="53"/>
      <c r="QB856" s="53"/>
      <c r="QC856" s="53"/>
      <c r="QD856" s="53"/>
      <c r="QE856" s="53"/>
      <c r="QF856" s="53"/>
      <c r="QG856" s="53"/>
      <c r="QH856" s="53"/>
      <c r="QI856" s="53"/>
      <c r="QJ856" s="53"/>
      <c r="QK856" s="53"/>
      <c r="QL856" s="53"/>
      <c r="QM856" s="53"/>
      <c r="QN856" s="53"/>
      <c r="QO856" s="53"/>
      <c r="QP856" s="53"/>
      <c r="QQ856" s="53"/>
      <c r="QR856" s="53"/>
      <c r="QS856" s="53"/>
      <c r="QT856" s="53"/>
      <c r="QU856" s="53"/>
      <c r="QV856" s="53"/>
      <c r="QW856" s="53"/>
      <c r="QX856" s="53"/>
      <c r="QY856" s="53"/>
      <c r="QZ856" s="53"/>
      <c r="RA856" s="53"/>
      <c r="RB856" s="53"/>
      <c r="RC856" s="53"/>
      <c r="RD856" s="53"/>
      <c r="RE856" s="53"/>
      <c r="RF856" s="53"/>
      <c r="RG856" s="53"/>
      <c r="RH856" s="53"/>
      <c r="RI856" s="53"/>
      <c r="RJ856" s="53"/>
      <c r="RK856" s="53"/>
      <c r="RL856" s="53"/>
      <c r="RM856" s="53"/>
      <c r="RN856" s="53"/>
      <c r="RO856" s="53"/>
      <c r="RP856" s="53"/>
      <c r="RQ856" s="53"/>
      <c r="RR856" s="53"/>
      <c r="RS856" s="53"/>
      <c r="RT856" s="53"/>
      <c r="RU856" s="53"/>
      <c r="RV856" s="53"/>
      <c r="RW856" s="53"/>
      <c r="RX856" s="53"/>
      <c r="RY856" s="53"/>
      <c r="RZ856" s="53"/>
      <c r="SA856" s="53"/>
      <c r="SB856" s="53"/>
      <c r="SC856" s="53"/>
      <c r="SD856" s="53"/>
      <c r="SE856" s="53"/>
      <c r="SF856" s="53"/>
      <c r="SG856" s="53"/>
      <c r="SH856" s="53"/>
      <c r="SI856" s="53"/>
      <c r="SJ856" s="53"/>
      <c r="SK856" s="53"/>
      <c r="SL856" s="53"/>
      <c r="SM856" s="53"/>
      <c r="SN856" s="53"/>
      <c r="SO856" s="53"/>
      <c r="SP856" s="53"/>
      <c r="SQ856" s="53"/>
      <c r="SR856" s="53"/>
      <c r="SS856" s="53"/>
      <c r="ST856" s="53"/>
      <c r="SU856" s="53"/>
      <c r="SV856" s="53"/>
      <c r="SW856" s="53"/>
      <c r="SX856" s="53"/>
      <c r="SY856" s="53"/>
      <c r="SZ856" s="53"/>
      <c r="TA856" s="53"/>
      <c r="TB856" s="53"/>
      <c r="TC856" s="53"/>
      <c r="TD856" s="53"/>
      <c r="TE856" s="53"/>
      <c r="TF856" s="53"/>
      <c r="TG856" s="53"/>
      <c r="TH856" s="53"/>
      <c r="TI856" s="53"/>
      <c r="TJ856" s="53"/>
      <c r="TK856" s="53"/>
      <c r="TL856" s="53"/>
      <c r="TM856" s="53"/>
      <c r="TN856" s="53"/>
      <c r="TO856" s="53"/>
      <c r="TP856" s="53"/>
      <c r="TQ856" s="53"/>
      <c r="TR856" s="53"/>
      <c r="TS856" s="53"/>
      <c r="TT856" s="53"/>
      <c r="TU856" s="53"/>
      <c r="TV856" s="53"/>
      <c r="TW856" s="53"/>
      <c r="TX856" s="53"/>
      <c r="TY856" s="53"/>
      <c r="TZ856" s="53"/>
      <c r="UA856" s="53"/>
      <c r="UB856" s="53"/>
      <c r="UC856" s="53"/>
      <c r="UD856" s="53"/>
      <c r="UE856" s="53"/>
      <c r="UF856" s="53"/>
      <c r="UG856" s="53"/>
    </row>
    <row r="857" spans="12:553" s="19" customFormat="1" ht="15.75" customHeight="1" x14ac:dyDescent="0.2">
      <c r="L857" s="66"/>
      <c r="M857" s="66"/>
      <c r="N857" s="52"/>
      <c r="O857" s="53"/>
      <c r="P857" s="53"/>
      <c r="Q857" s="53"/>
      <c r="R857" s="53"/>
      <c r="S857" s="53"/>
      <c r="T857" s="53"/>
      <c r="U857" s="53"/>
      <c r="V857" s="53"/>
      <c r="W857" s="53"/>
      <c r="X857" s="53"/>
      <c r="Y857" s="53"/>
      <c r="Z857" s="53"/>
      <c r="AA857" s="53"/>
      <c r="AB857" s="53"/>
      <c r="AC857" s="53"/>
      <c r="AD857" s="53"/>
      <c r="AE857" s="53"/>
      <c r="AF857" s="53"/>
      <c r="AG857" s="53"/>
      <c r="AH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c r="BM857" s="53"/>
      <c r="BN857" s="53"/>
      <c r="BO857" s="53"/>
      <c r="BP857" s="53"/>
      <c r="BQ857" s="53"/>
      <c r="BR857" s="53"/>
      <c r="BS857" s="53"/>
      <c r="BT857" s="53"/>
      <c r="BU857" s="53"/>
      <c r="BV857" s="53"/>
      <c r="BW857" s="53"/>
      <c r="BX857" s="53"/>
      <c r="BY857" s="53"/>
      <c r="BZ857" s="53"/>
      <c r="CA857" s="53"/>
      <c r="CB857" s="53"/>
      <c r="CC857" s="53"/>
      <c r="CD857" s="53"/>
      <c r="CE857" s="53"/>
      <c r="CF857" s="53"/>
      <c r="CG857" s="53"/>
      <c r="CH857" s="53"/>
      <c r="CI857" s="53"/>
      <c r="CJ857" s="53"/>
      <c r="CK857" s="53"/>
      <c r="CL857" s="53"/>
      <c r="CM857" s="53"/>
      <c r="CN857" s="53"/>
      <c r="CO857" s="53"/>
      <c r="CP857" s="53"/>
      <c r="CQ857" s="53"/>
      <c r="CR857" s="53"/>
      <c r="CS857" s="53"/>
      <c r="CT857" s="53"/>
      <c r="CU857" s="53"/>
      <c r="CV857" s="53"/>
      <c r="CW857" s="53"/>
      <c r="CX857" s="53"/>
      <c r="CY857" s="53"/>
      <c r="CZ857" s="53"/>
      <c r="DA857" s="53"/>
      <c r="DB857" s="53"/>
      <c r="DC857" s="53"/>
      <c r="DD857" s="53"/>
      <c r="DE857" s="53"/>
      <c r="DF857" s="53"/>
      <c r="DG857" s="53"/>
      <c r="DH857" s="53"/>
      <c r="DI857" s="53"/>
      <c r="DJ857" s="53"/>
      <c r="DK857" s="53"/>
      <c r="DL857" s="53"/>
      <c r="DM857" s="53"/>
      <c r="DN857" s="53"/>
      <c r="DO857" s="53"/>
      <c r="DP857" s="53"/>
      <c r="DQ857" s="53"/>
      <c r="DR857" s="53"/>
      <c r="DS857" s="53"/>
      <c r="DT857" s="53"/>
      <c r="DU857" s="53"/>
      <c r="DV857" s="53"/>
      <c r="DW857" s="53"/>
      <c r="DX857" s="53"/>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3"/>
      <c r="FK857" s="53"/>
      <c r="FL857" s="53"/>
      <c r="FM857" s="53"/>
      <c r="FN857" s="53"/>
      <c r="FO857" s="53"/>
      <c r="FP857" s="53"/>
      <c r="FQ857" s="53"/>
      <c r="FR857" s="53"/>
      <c r="FS857" s="53"/>
      <c r="FT857" s="53"/>
      <c r="FU857" s="53"/>
      <c r="FV857" s="53"/>
      <c r="FW857" s="53"/>
      <c r="FX857" s="53"/>
      <c r="FY857" s="53"/>
      <c r="FZ857" s="53"/>
      <c r="GA857" s="53"/>
      <c r="GB857" s="53"/>
      <c r="GC857" s="53"/>
      <c r="GD857" s="53"/>
      <c r="GE857" s="53"/>
      <c r="GF857" s="53"/>
      <c r="GG857" s="53"/>
      <c r="GH857" s="53"/>
      <c r="GI857" s="53"/>
      <c r="GJ857" s="53"/>
      <c r="GK857" s="53"/>
      <c r="GL857" s="53"/>
      <c r="GM857" s="53"/>
      <c r="GN857" s="53"/>
      <c r="GO857" s="53"/>
      <c r="GP857" s="53"/>
      <c r="GQ857" s="53"/>
      <c r="GR857" s="53"/>
      <c r="GS857" s="53"/>
      <c r="GT857" s="53"/>
      <c r="GU857" s="53"/>
      <c r="GV857" s="53"/>
      <c r="GW857" s="53"/>
      <c r="GX857" s="53"/>
      <c r="GY857" s="53"/>
      <c r="GZ857" s="53"/>
      <c r="HA857" s="53"/>
      <c r="HB857" s="53"/>
      <c r="HC857" s="53"/>
      <c r="HD857" s="53"/>
      <c r="HE857" s="53"/>
      <c r="HF857" s="53"/>
      <c r="HG857" s="53"/>
      <c r="HH857" s="53"/>
      <c r="HI857" s="53"/>
      <c r="HJ857" s="53"/>
      <c r="HK857" s="53"/>
      <c r="HL857" s="53"/>
      <c r="HM857" s="53"/>
      <c r="HN857" s="53"/>
      <c r="HO857" s="53"/>
      <c r="HP857" s="53"/>
      <c r="HQ857" s="53"/>
      <c r="HR857" s="53"/>
      <c r="HS857" s="53"/>
      <c r="HT857" s="53"/>
      <c r="HU857" s="53"/>
      <c r="HV857" s="53"/>
      <c r="HW857" s="53"/>
      <c r="HX857" s="53"/>
      <c r="HY857" s="53"/>
      <c r="HZ857" s="53"/>
      <c r="IA857" s="53"/>
      <c r="IB857" s="53"/>
      <c r="IC857" s="53"/>
      <c r="ID857" s="53"/>
      <c r="IE857" s="53"/>
      <c r="IF857" s="53"/>
      <c r="IG857" s="53"/>
      <c r="IH857" s="53"/>
      <c r="II857" s="53"/>
      <c r="IJ857" s="53"/>
      <c r="IK857" s="53"/>
      <c r="IL857" s="53"/>
      <c r="IM857" s="53"/>
      <c r="IN857" s="53"/>
      <c r="IO857" s="53"/>
      <c r="IP857" s="53"/>
      <c r="IQ857" s="53"/>
      <c r="IR857" s="53"/>
      <c r="IS857" s="53"/>
      <c r="IT857" s="53"/>
      <c r="IU857" s="53"/>
      <c r="IV857" s="53"/>
      <c r="IW857" s="53"/>
      <c r="IX857" s="53"/>
      <c r="IY857" s="53"/>
      <c r="IZ857" s="53"/>
      <c r="JA857" s="53"/>
      <c r="JB857" s="53"/>
      <c r="JC857" s="53"/>
      <c r="JD857" s="53"/>
      <c r="JE857" s="53"/>
      <c r="JF857" s="53"/>
      <c r="JG857" s="53"/>
      <c r="JH857" s="53"/>
      <c r="JI857" s="53"/>
      <c r="JJ857" s="53"/>
      <c r="JK857" s="53"/>
      <c r="JL857" s="53"/>
      <c r="JM857" s="53"/>
      <c r="JN857" s="53"/>
      <c r="JO857" s="53"/>
      <c r="JP857" s="53"/>
      <c r="JQ857" s="53"/>
      <c r="JR857" s="53"/>
      <c r="JS857" s="53"/>
      <c r="JT857" s="53"/>
      <c r="JU857" s="53"/>
      <c r="JV857" s="53"/>
      <c r="JW857" s="53"/>
      <c r="JX857" s="53"/>
      <c r="JY857" s="53"/>
      <c r="JZ857" s="53"/>
      <c r="KA857" s="53"/>
      <c r="KB857" s="53"/>
      <c r="KC857" s="53"/>
      <c r="KD857" s="53"/>
      <c r="KE857" s="53"/>
      <c r="KF857" s="53"/>
      <c r="KG857" s="53"/>
      <c r="KH857" s="53"/>
      <c r="KI857" s="53"/>
      <c r="KJ857" s="53"/>
      <c r="KK857" s="53"/>
      <c r="KL857" s="53"/>
      <c r="KM857" s="53"/>
      <c r="KN857" s="53"/>
      <c r="KO857" s="53"/>
      <c r="KP857" s="53"/>
      <c r="KQ857" s="53"/>
      <c r="KR857" s="53"/>
      <c r="KS857" s="53"/>
      <c r="KT857" s="53"/>
      <c r="KU857" s="53"/>
      <c r="KV857" s="53"/>
      <c r="KW857" s="53"/>
      <c r="KX857" s="53"/>
      <c r="KY857" s="53"/>
      <c r="KZ857" s="53"/>
      <c r="LA857" s="53"/>
      <c r="LB857" s="53"/>
      <c r="LC857" s="53"/>
      <c r="LD857" s="53"/>
      <c r="LE857" s="53"/>
      <c r="LF857" s="53"/>
      <c r="LG857" s="53"/>
      <c r="LH857" s="53"/>
      <c r="LI857" s="53"/>
      <c r="LJ857" s="53"/>
      <c r="LK857" s="53"/>
      <c r="LL857" s="53"/>
      <c r="LM857" s="53"/>
      <c r="LN857" s="53"/>
      <c r="LO857" s="53"/>
      <c r="LP857" s="53"/>
      <c r="LQ857" s="53"/>
      <c r="LR857" s="53"/>
      <c r="LS857" s="53"/>
      <c r="LT857" s="53"/>
      <c r="LU857" s="53"/>
      <c r="LV857" s="53"/>
      <c r="LW857" s="53"/>
      <c r="LX857" s="53"/>
      <c r="LY857" s="53"/>
      <c r="LZ857" s="53"/>
      <c r="MA857" s="53"/>
      <c r="MB857" s="53"/>
      <c r="MC857" s="53"/>
      <c r="MD857" s="53"/>
      <c r="ME857" s="53"/>
      <c r="MF857" s="53"/>
      <c r="MG857" s="53"/>
      <c r="MH857" s="53"/>
      <c r="MI857" s="53"/>
      <c r="MJ857" s="53"/>
      <c r="MK857" s="53"/>
      <c r="ML857" s="53"/>
      <c r="MM857" s="53"/>
      <c r="MN857" s="53"/>
      <c r="MO857" s="53"/>
      <c r="MP857" s="53"/>
      <c r="MQ857" s="53"/>
      <c r="MR857" s="53"/>
      <c r="MS857" s="53"/>
      <c r="MT857" s="53"/>
      <c r="MU857" s="53"/>
      <c r="MV857" s="53"/>
      <c r="MW857" s="53"/>
      <c r="MX857" s="53"/>
      <c r="MY857" s="53"/>
      <c r="MZ857" s="53"/>
      <c r="NA857" s="53"/>
      <c r="NB857" s="53"/>
      <c r="NC857" s="53"/>
      <c r="ND857" s="53"/>
      <c r="NE857" s="53"/>
      <c r="NF857" s="53"/>
      <c r="NG857" s="53"/>
      <c r="NH857" s="53"/>
      <c r="NI857" s="53"/>
      <c r="NJ857" s="53"/>
      <c r="NK857" s="53"/>
      <c r="NL857" s="53"/>
      <c r="NM857" s="53"/>
      <c r="NN857" s="53"/>
      <c r="NO857" s="53"/>
      <c r="NP857" s="53"/>
      <c r="NQ857" s="53"/>
      <c r="NR857" s="53"/>
      <c r="NS857" s="53"/>
      <c r="NT857" s="53"/>
      <c r="NU857" s="53"/>
      <c r="NV857" s="53"/>
      <c r="NW857" s="53"/>
      <c r="NX857" s="53"/>
      <c r="NY857" s="53"/>
      <c r="NZ857" s="53"/>
      <c r="OA857" s="53"/>
      <c r="OB857" s="53"/>
      <c r="OC857" s="53"/>
      <c r="OD857" s="53"/>
      <c r="OE857" s="53"/>
      <c r="OF857" s="53"/>
      <c r="OG857" s="53"/>
      <c r="OH857" s="53"/>
      <c r="OI857" s="53"/>
      <c r="OJ857" s="53"/>
      <c r="OK857" s="53"/>
      <c r="OL857" s="53"/>
      <c r="OM857" s="53"/>
      <c r="ON857" s="53"/>
      <c r="OO857" s="53"/>
      <c r="OP857" s="53"/>
      <c r="OQ857" s="53"/>
      <c r="OR857" s="53"/>
      <c r="OS857" s="53"/>
      <c r="OT857" s="53"/>
      <c r="OU857" s="53"/>
      <c r="OV857" s="53"/>
      <c r="OW857" s="53"/>
      <c r="OX857" s="53"/>
      <c r="OY857" s="53"/>
      <c r="OZ857" s="53"/>
      <c r="PA857" s="53"/>
      <c r="PB857" s="53"/>
      <c r="PC857" s="53"/>
      <c r="PD857" s="53"/>
      <c r="PE857" s="53"/>
      <c r="PF857" s="53"/>
      <c r="PG857" s="53"/>
      <c r="PH857" s="53"/>
      <c r="PI857" s="53"/>
      <c r="PJ857" s="53"/>
      <c r="PK857" s="53"/>
      <c r="PL857" s="53"/>
      <c r="PM857" s="53"/>
      <c r="PN857" s="53"/>
      <c r="PO857" s="53"/>
      <c r="PP857" s="53"/>
      <c r="PQ857" s="53"/>
      <c r="PR857" s="53"/>
      <c r="PS857" s="53"/>
      <c r="PT857" s="53"/>
      <c r="PU857" s="53"/>
      <c r="PV857" s="53"/>
      <c r="PW857" s="53"/>
      <c r="PX857" s="53"/>
      <c r="PY857" s="53"/>
      <c r="PZ857" s="53"/>
      <c r="QA857" s="53"/>
      <c r="QB857" s="53"/>
      <c r="QC857" s="53"/>
      <c r="QD857" s="53"/>
      <c r="QE857" s="53"/>
      <c r="QF857" s="53"/>
      <c r="QG857" s="53"/>
      <c r="QH857" s="53"/>
      <c r="QI857" s="53"/>
      <c r="QJ857" s="53"/>
      <c r="QK857" s="53"/>
      <c r="QL857" s="53"/>
      <c r="QM857" s="53"/>
      <c r="QN857" s="53"/>
      <c r="QO857" s="53"/>
      <c r="QP857" s="53"/>
      <c r="QQ857" s="53"/>
      <c r="QR857" s="53"/>
      <c r="QS857" s="53"/>
      <c r="QT857" s="53"/>
      <c r="QU857" s="53"/>
      <c r="QV857" s="53"/>
      <c r="QW857" s="53"/>
      <c r="QX857" s="53"/>
      <c r="QY857" s="53"/>
      <c r="QZ857" s="53"/>
      <c r="RA857" s="53"/>
      <c r="RB857" s="53"/>
      <c r="RC857" s="53"/>
      <c r="RD857" s="53"/>
      <c r="RE857" s="53"/>
      <c r="RF857" s="53"/>
      <c r="RG857" s="53"/>
      <c r="RH857" s="53"/>
      <c r="RI857" s="53"/>
      <c r="RJ857" s="53"/>
      <c r="RK857" s="53"/>
      <c r="RL857" s="53"/>
      <c r="RM857" s="53"/>
      <c r="RN857" s="53"/>
      <c r="RO857" s="53"/>
      <c r="RP857" s="53"/>
      <c r="RQ857" s="53"/>
      <c r="RR857" s="53"/>
      <c r="RS857" s="53"/>
      <c r="RT857" s="53"/>
      <c r="RU857" s="53"/>
      <c r="RV857" s="53"/>
      <c r="RW857" s="53"/>
      <c r="RX857" s="53"/>
      <c r="RY857" s="53"/>
      <c r="RZ857" s="53"/>
      <c r="SA857" s="53"/>
      <c r="SB857" s="53"/>
      <c r="SC857" s="53"/>
      <c r="SD857" s="53"/>
      <c r="SE857" s="53"/>
      <c r="SF857" s="53"/>
      <c r="SG857" s="53"/>
      <c r="SH857" s="53"/>
      <c r="SI857" s="53"/>
      <c r="SJ857" s="53"/>
      <c r="SK857" s="53"/>
      <c r="SL857" s="53"/>
      <c r="SM857" s="53"/>
      <c r="SN857" s="53"/>
      <c r="SO857" s="53"/>
      <c r="SP857" s="53"/>
      <c r="SQ857" s="53"/>
      <c r="SR857" s="53"/>
      <c r="SS857" s="53"/>
      <c r="ST857" s="53"/>
      <c r="SU857" s="53"/>
      <c r="SV857" s="53"/>
      <c r="SW857" s="53"/>
      <c r="SX857" s="53"/>
      <c r="SY857" s="53"/>
      <c r="SZ857" s="53"/>
      <c r="TA857" s="53"/>
      <c r="TB857" s="53"/>
      <c r="TC857" s="53"/>
      <c r="TD857" s="53"/>
      <c r="TE857" s="53"/>
      <c r="TF857" s="53"/>
      <c r="TG857" s="53"/>
      <c r="TH857" s="53"/>
      <c r="TI857" s="53"/>
      <c r="TJ857" s="53"/>
      <c r="TK857" s="53"/>
      <c r="TL857" s="53"/>
      <c r="TM857" s="53"/>
      <c r="TN857" s="53"/>
      <c r="TO857" s="53"/>
      <c r="TP857" s="53"/>
      <c r="TQ857" s="53"/>
      <c r="TR857" s="53"/>
      <c r="TS857" s="53"/>
      <c r="TT857" s="53"/>
      <c r="TU857" s="53"/>
      <c r="TV857" s="53"/>
      <c r="TW857" s="53"/>
      <c r="TX857" s="53"/>
      <c r="TY857" s="53"/>
      <c r="TZ857" s="53"/>
      <c r="UA857" s="53"/>
      <c r="UB857" s="53"/>
      <c r="UC857" s="53"/>
      <c r="UD857" s="53"/>
      <c r="UE857" s="53"/>
      <c r="UF857" s="53"/>
      <c r="UG857" s="53"/>
    </row>
    <row r="858" spans="12:553" s="19" customFormat="1" ht="15.75" customHeight="1" x14ac:dyDescent="0.2">
      <c r="L858" s="66"/>
      <c r="M858" s="66"/>
      <c r="N858" s="52"/>
      <c r="O858" s="53"/>
      <c r="P858" s="53"/>
      <c r="Q858" s="53"/>
      <c r="R858" s="53"/>
      <c r="S858" s="53"/>
      <c r="T858" s="53"/>
      <c r="U858" s="53"/>
      <c r="V858" s="53"/>
      <c r="W858" s="53"/>
      <c r="X858" s="53"/>
      <c r="Y858" s="53"/>
      <c r="Z858" s="53"/>
      <c r="AA858" s="53"/>
      <c r="AB858" s="53"/>
      <c r="AC858" s="53"/>
      <c r="AD858" s="53"/>
      <c r="AE858" s="53"/>
      <c r="AF858" s="53"/>
      <c r="AG858" s="53"/>
      <c r="AH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c r="BM858" s="53"/>
      <c r="BN858" s="53"/>
      <c r="BO858" s="53"/>
      <c r="BP858" s="53"/>
      <c r="BQ858" s="53"/>
      <c r="BR858" s="53"/>
      <c r="BS858" s="53"/>
      <c r="BT858" s="53"/>
      <c r="BU858" s="53"/>
      <c r="BV858" s="53"/>
      <c r="BW858" s="53"/>
      <c r="BX858" s="53"/>
      <c r="BY858" s="53"/>
      <c r="BZ858" s="53"/>
      <c r="CA858" s="53"/>
      <c r="CB858" s="53"/>
      <c r="CC858" s="53"/>
      <c r="CD858" s="53"/>
      <c r="CE858" s="53"/>
      <c r="CF858" s="53"/>
      <c r="CG858" s="53"/>
      <c r="CH858" s="53"/>
      <c r="CI858" s="53"/>
      <c r="CJ858" s="53"/>
      <c r="CK858" s="53"/>
      <c r="CL858" s="53"/>
      <c r="CM858" s="53"/>
      <c r="CN858" s="53"/>
      <c r="CO858" s="53"/>
      <c r="CP858" s="53"/>
      <c r="CQ858" s="53"/>
      <c r="CR858" s="53"/>
      <c r="CS858" s="53"/>
      <c r="CT858" s="53"/>
      <c r="CU858" s="53"/>
      <c r="CV858" s="53"/>
      <c r="CW858" s="53"/>
      <c r="CX858" s="53"/>
      <c r="CY858" s="53"/>
      <c r="CZ858" s="53"/>
      <c r="DA858" s="53"/>
      <c r="DB858" s="53"/>
      <c r="DC858" s="53"/>
      <c r="DD858" s="53"/>
      <c r="DE858" s="53"/>
      <c r="DF858" s="53"/>
      <c r="DG858" s="53"/>
      <c r="DH858" s="53"/>
      <c r="DI858" s="53"/>
      <c r="DJ858" s="53"/>
      <c r="DK858" s="53"/>
      <c r="DL858" s="53"/>
      <c r="DM858" s="53"/>
      <c r="DN858" s="53"/>
      <c r="DO858" s="53"/>
      <c r="DP858" s="53"/>
      <c r="DQ858" s="53"/>
      <c r="DR858" s="53"/>
      <c r="DS858" s="53"/>
      <c r="DT858" s="53"/>
      <c r="DU858" s="53"/>
      <c r="DV858" s="53"/>
      <c r="DW858" s="53"/>
      <c r="DX858" s="53"/>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3"/>
      <c r="FK858" s="53"/>
      <c r="FL858" s="53"/>
      <c r="FM858" s="53"/>
      <c r="FN858" s="53"/>
      <c r="FO858" s="53"/>
      <c r="FP858" s="53"/>
      <c r="FQ858" s="53"/>
      <c r="FR858" s="53"/>
      <c r="FS858" s="53"/>
      <c r="FT858" s="53"/>
      <c r="FU858" s="53"/>
      <c r="FV858" s="53"/>
      <c r="FW858" s="53"/>
      <c r="FX858" s="53"/>
      <c r="FY858" s="53"/>
      <c r="FZ858" s="53"/>
      <c r="GA858" s="53"/>
      <c r="GB858" s="53"/>
      <c r="GC858" s="53"/>
      <c r="GD858" s="53"/>
      <c r="GE858" s="53"/>
      <c r="GF858" s="53"/>
      <c r="GG858" s="53"/>
      <c r="GH858" s="53"/>
      <c r="GI858" s="53"/>
      <c r="GJ858" s="53"/>
      <c r="GK858" s="53"/>
      <c r="GL858" s="53"/>
      <c r="GM858" s="53"/>
      <c r="GN858" s="53"/>
      <c r="GO858" s="53"/>
      <c r="GP858" s="53"/>
      <c r="GQ858" s="53"/>
      <c r="GR858" s="53"/>
      <c r="GS858" s="53"/>
      <c r="GT858" s="53"/>
      <c r="GU858" s="53"/>
      <c r="GV858" s="53"/>
      <c r="GW858" s="53"/>
      <c r="GX858" s="53"/>
      <c r="GY858" s="53"/>
      <c r="GZ858" s="53"/>
      <c r="HA858" s="53"/>
      <c r="HB858" s="53"/>
      <c r="HC858" s="53"/>
      <c r="HD858" s="53"/>
      <c r="HE858" s="53"/>
      <c r="HF858" s="53"/>
      <c r="HG858" s="53"/>
      <c r="HH858" s="53"/>
      <c r="HI858" s="53"/>
      <c r="HJ858" s="53"/>
      <c r="HK858" s="53"/>
      <c r="HL858" s="53"/>
      <c r="HM858" s="53"/>
      <c r="HN858" s="53"/>
      <c r="HO858" s="53"/>
      <c r="HP858" s="53"/>
      <c r="HQ858" s="53"/>
      <c r="HR858" s="53"/>
      <c r="HS858" s="53"/>
      <c r="HT858" s="53"/>
      <c r="HU858" s="53"/>
      <c r="HV858" s="53"/>
      <c r="HW858" s="53"/>
      <c r="HX858" s="53"/>
      <c r="HY858" s="53"/>
      <c r="HZ858" s="53"/>
      <c r="IA858" s="53"/>
      <c r="IB858" s="53"/>
      <c r="IC858" s="53"/>
      <c r="ID858" s="53"/>
      <c r="IE858" s="53"/>
      <c r="IF858" s="53"/>
      <c r="IG858" s="53"/>
      <c r="IH858" s="53"/>
      <c r="II858" s="53"/>
      <c r="IJ858" s="53"/>
      <c r="IK858" s="53"/>
      <c r="IL858" s="53"/>
      <c r="IM858" s="53"/>
      <c r="IN858" s="53"/>
      <c r="IO858" s="53"/>
      <c r="IP858" s="53"/>
      <c r="IQ858" s="53"/>
      <c r="IR858" s="53"/>
      <c r="IS858" s="53"/>
      <c r="IT858" s="53"/>
      <c r="IU858" s="53"/>
      <c r="IV858" s="53"/>
      <c r="IW858" s="53"/>
      <c r="IX858" s="53"/>
      <c r="IY858" s="53"/>
      <c r="IZ858" s="53"/>
      <c r="JA858" s="53"/>
      <c r="JB858" s="53"/>
      <c r="JC858" s="53"/>
      <c r="JD858" s="53"/>
      <c r="JE858" s="53"/>
      <c r="JF858" s="53"/>
      <c r="JG858" s="53"/>
      <c r="JH858" s="53"/>
      <c r="JI858" s="53"/>
      <c r="JJ858" s="53"/>
      <c r="JK858" s="53"/>
      <c r="JL858" s="53"/>
      <c r="JM858" s="53"/>
      <c r="JN858" s="53"/>
      <c r="JO858" s="53"/>
      <c r="JP858" s="53"/>
      <c r="JQ858" s="53"/>
      <c r="JR858" s="53"/>
      <c r="JS858" s="53"/>
      <c r="JT858" s="53"/>
      <c r="JU858" s="53"/>
      <c r="JV858" s="53"/>
      <c r="JW858" s="53"/>
      <c r="JX858" s="53"/>
      <c r="JY858" s="53"/>
      <c r="JZ858" s="53"/>
      <c r="KA858" s="53"/>
      <c r="KB858" s="53"/>
      <c r="KC858" s="53"/>
      <c r="KD858" s="53"/>
      <c r="KE858" s="53"/>
      <c r="KF858" s="53"/>
      <c r="KG858" s="53"/>
      <c r="KH858" s="53"/>
      <c r="KI858" s="53"/>
      <c r="KJ858" s="53"/>
      <c r="KK858" s="53"/>
      <c r="KL858" s="53"/>
      <c r="KM858" s="53"/>
      <c r="KN858" s="53"/>
      <c r="KO858" s="53"/>
      <c r="KP858" s="53"/>
      <c r="KQ858" s="53"/>
      <c r="KR858" s="53"/>
      <c r="KS858" s="53"/>
      <c r="KT858" s="53"/>
      <c r="KU858" s="53"/>
      <c r="KV858" s="53"/>
      <c r="KW858" s="53"/>
      <c r="KX858" s="53"/>
      <c r="KY858" s="53"/>
      <c r="KZ858" s="53"/>
      <c r="LA858" s="53"/>
      <c r="LB858" s="53"/>
      <c r="LC858" s="53"/>
      <c r="LD858" s="53"/>
      <c r="LE858" s="53"/>
      <c r="LF858" s="53"/>
      <c r="LG858" s="53"/>
      <c r="LH858" s="53"/>
      <c r="LI858" s="53"/>
      <c r="LJ858" s="53"/>
      <c r="LK858" s="53"/>
      <c r="LL858" s="53"/>
      <c r="LM858" s="53"/>
      <c r="LN858" s="53"/>
      <c r="LO858" s="53"/>
      <c r="LP858" s="53"/>
      <c r="LQ858" s="53"/>
      <c r="LR858" s="53"/>
      <c r="LS858" s="53"/>
      <c r="LT858" s="53"/>
      <c r="LU858" s="53"/>
      <c r="LV858" s="53"/>
      <c r="LW858" s="53"/>
      <c r="LX858" s="53"/>
      <c r="LY858" s="53"/>
      <c r="LZ858" s="53"/>
      <c r="MA858" s="53"/>
      <c r="MB858" s="53"/>
      <c r="MC858" s="53"/>
      <c r="MD858" s="53"/>
      <c r="ME858" s="53"/>
      <c r="MF858" s="53"/>
      <c r="MG858" s="53"/>
      <c r="MH858" s="53"/>
      <c r="MI858" s="53"/>
      <c r="MJ858" s="53"/>
      <c r="MK858" s="53"/>
      <c r="ML858" s="53"/>
      <c r="MM858" s="53"/>
      <c r="MN858" s="53"/>
      <c r="MO858" s="53"/>
      <c r="MP858" s="53"/>
      <c r="MQ858" s="53"/>
      <c r="MR858" s="53"/>
      <c r="MS858" s="53"/>
      <c r="MT858" s="53"/>
      <c r="MU858" s="53"/>
      <c r="MV858" s="53"/>
      <c r="MW858" s="53"/>
      <c r="MX858" s="53"/>
      <c r="MY858" s="53"/>
      <c r="MZ858" s="53"/>
      <c r="NA858" s="53"/>
      <c r="NB858" s="53"/>
      <c r="NC858" s="53"/>
      <c r="ND858" s="53"/>
      <c r="NE858" s="53"/>
      <c r="NF858" s="53"/>
      <c r="NG858" s="53"/>
      <c r="NH858" s="53"/>
      <c r="NI858" s="53"/>
      <c r="NJ858" s="53"/>
      <c r="NK858" s="53"/>
      <c r="NL858" s="53"/>
      <c r="NM858" s="53"/>
      <c r="NN858" s="53"/>
      <c r="NO858" s="53"/>
      <c r="NP858" s="53"/>
      <c r="NQ858" s="53"/>
      <c r="NR858" s="53"/>
      <c r="NS858" s="53"/>
      <c r="NT858" s="53"/>
      <c r="NU858" s="53"/>
      <c r="NV858" s="53"/>
      <c r="NW858" s="53"/>
      <c r="NX858" s="53"/>
      <c r="NY858" s="53"/>
      <c r="NZ858" s="53"/>
      <c r="OA858" s="53"/>
      <c r="OB858" s="53"/>
      <c r="OC858" s="53"/>
      <c r="OD858" s="53"/>
      <c r="OE858" s="53"/>
      <c r="OF858" s="53"/>
      <c r="OG858" s="53"/>
      <c r="OH858" s="53"/>
      <c r="OI858" s="53"/>
      <c r="OJ858" s="53"/>
      <c r="OK858" s="53"/>
      <c r="OL858" s="53"/>
      <c r="OM858" s="53"/>
      <c r="ON858" s="53"/>
      <c r="OO858" s="53"/>
      <c r="OP858" s="53"/>
      <c r="OQ858" s="53"/>
      <c r="OR858" s="53"/>
      <c r="OS858" s="53"/>
      <c r="OT858" s="53"/>
      <c r="OU858" s="53"/>
      <c r="OV858" s="53"/>
      <c r="OW858" s="53"/>
      <c r="OX858" s="53"/>
      <c r="OY858" s="53"/>
      <c r="OZ858" s="53"/>
      <c r="PA858" s="53"/>
      <c r="PB858" s="53"/>
      <c r="PC858" s="53"/>
      <c r="PD858" s="53"/>
      <c r="PE858" s="53"/>
      <c r="PF858" s="53"/>
      <c r="PG858" s="53"/>
      <c r="PH858" s="53"/>
      <c r="PI858" s="53"/>
      <c r="PJ858" s="53"/>
      <c r="PK858" s="53"/>
      <c r="PL858" s="53"/>
      <c r="PM858" s="53"/>
      <c r="PN858" s="53"/>
      <c r="PO858" s="53"/>
      <c r="PP858" s="53"/>
      <c r="PQ858" s="53"/>
      <c r="PR858" s="53"/>
      <c r="PS858" s="53"/>
      <c r="PT858" s="53"/>
      <c r="PU858" s="53"/>
      <c r="PV858" s="53"/>
      <c r="PW858" s="53"/>
      <c r="PX858" s="53"/>
      <c r="PY858" s="53"/>
      <c r="PZ858" s="53"/>
      <c r="QA858" s="53"/>
      <c r="QB858" s="53"/>
      <c r="QC858" s="53"/>
      <c r="QD858" s="53"/>
      <c r="QE858" s="53"/>
      <c r="QF858" s="53"/>
      <c r="QG858" s="53"/>
      <c r="QH858" s="53"/>
      <c r="QI858" s="53"/>
      <c r="QJ858" s="53"/>
      <c r="QK858" s="53"/>
      <c r="QL858" s="53"/>
      <c r="QM858" s="53"/>
      <c r="QN858" s="53"/>
      <c r="QO858" s="53"/>
      <c r="QP858" s="53"/>
      <c r="QQ858" s="53"/>
      <c r="QR858" s="53"/>
      <c r="QS858" s="53"/>
      <c r="QT858" s="53"/>
      <c r="QU858" s="53"/>
      <c r="QV858" s="53"/>
      <c r="QW858" s="53"/>
      <c r="QX858" s="53"/>
      <c r="QY858" s="53"/>
      <c r="QZ858" s="53"/>
      <c r="RA858" s="53"/>
      <c r="RB858" s="53"/>
      <c r="RC858" s="53"/>
      <c r="RD858" s="53"/>
      <c r="RE858" s="53"/>
      <c r="RF858" s="53"/>
      <c r="RG858" s="53"/>
      <c r="RH858" s="53"/>
      <c r="RI858" s="53"/>
      <c r="RJ858" s="53"/>
      <c r="RK858" s="53"/>
      <c r="RL858" s="53"/>
      <c r="RM858" s="53"/>
      <c r="RN858" s="53"/>
      <c r="RO858" s="53"/>
      <c r="RP858" s="53"/>
      <c r="RQ858" s="53"/>
      <c r="RR858" s="53"/>
      <c r="RS858" s="53"/>
      <c r="RT858" s="53"/>
      <c r="RU858" s="53"/>
      <c r="RV858" s="53"/>
      <c r="RW858" s="53"/>
      <c r="RX858" s="53"/>
      <c r="RY858" s="53"/>
      <c r="RZ858" s="53"/>
      <c r="SA858" s="53"/>
      <c r="SB858" s="53"/>
      <c r="SC858" s="53"/>
      <c r="SD858" s="53"/>
      <c r="SE858" s="53"/>
      <c r="SF858" s="53"/>
      <c r="SG858" s="53"/>
      <c r="SH858" s="53"/>
      <c r="SI858" s="53"/>
      <c r="SJ858" s="53"/>
      <c r="SK858" s="53"/>
      <c r="SL858" s="53"/>
      <c r="SM858" s="53"/>
      <c r="SN858" s="53"/>
      <c r="SO858" s="53"/>
      <c r="SP858" s="53"/>
      <c r="SQ858" s="53"/>
      <c r="SR858" s="53"/>
      <c r="SS858" s="53"/>
      <c r="ST858" s="53"/>
      <c r="SU858" s="53"/>
      <c r="SV858" s="53"/>
      <c r="SW858" s="53"/>
      <c r="SX858" s="53"/>
      <c r="SY858" s="53"/>
      <c r="SZ858" s="53"/>
      <c r="TA858" s="53"/>
      <c r="TB858" s="53"/>
      <c r="TC858" s="53"/>
      <c r="TD858" s="53"/>
      <c r="TE858" s="53"/>
      <c r="TF858" s="53"/>
      <c r="TG858" s="53"/>
      <c r="TH858" s="53"/>
      <c r="TI858" s="53"/>
      <c r="TJ858" s="53"/>
      <c r="TK858" s="53"/>
      <c r="TL858" s="53"/>
      <c r="TM858" s="53"/>
      <c r="TN858" s="53"/>
      <c r="TO858" s="53"/>
      <c r="TP858" s="53"/>
      <c r="TQ858" s="53"/>
      <c r="TR858" s="53"/>
      <c r="TS858" s="53"/>
      <c r="TT858" s="53"/>
      <c r="TU858" s="53"/>
      <c r="TV858" s="53"/>
      <c r="TW858" s="53"/>
      <c r="TX858" s="53"/>
      <c r="TY858" s="53"/>
      <c r="TZ858" s="53"/>
      <c r="UA858" s="53"/>
      <c r="UB858" s="53"/>
      <c r="UC858" s="53"/>
      <c r="UD858" s="53"/>
      <c r="UE858" s="53"/>
      <c r="UF858" s="53"/>
      <c r="UG858" s="53"/>
    </row>
    <row r="859" spans="12:553" s="19" customFormat="1" ht="15.75" customHeight="1" x14ac:dyDescent="0.2">
      <c r="L859" s="66"/>
      <c r="M859" s="66"/>
      <c r="N859" s="52"/>
      <c r="O859" s="53"/>
      <c r="P859" s="53"/>
      <c r="Q859" s="53"/>
      <c r="R859" s="53"/>
      <c r="S859" s="53"/>
      <c r="T859" s="53"/>
      <c r="U859" s="53"/>
      <c r="V859" s="53"/>
      <c r="W859" s="53"/>
      <c r="X859" s="53"/>
      <c r="Y859" s="53"/>
      <c r="Z859" s="53"/>
      <c r="AA859" s="53"/>
      <c r="AB859" s="53"/>
      <c r="AC859" s="53"/>
      <c r="AD859" s="53"/>
      <c r="AE859" s="53"/>
      <c r="AF859" s="53"/>
      <c r="AG859" s="53"/>
      <c r="AH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c r="BM859" s="53"/>
      <c r="BN859" s="53"/>
      <c r="BO859" s="53"/>
      <c r="BP859" s="53"/>
      <c r="BQ859" s="53"/>
      <c r="BR859" s="53"/>
      <c r="BS859" s="53"/>
      <c r="BT859" s="53"/>
      <c r="BU859" s="53"/>
      <c r="BV859" s="53"/>
      <c r="BW859" s="53"/>
      <c r="BX859" s="53"/>
      <c r="BY859" s="53"/>
      <c r="BZ859" s="53"/>
      <c r="CA859" s="53"/>
      <c r="CB859" s="53"/>
      <c r="CC859" s="53"/>
      <c r="CD859" s="53"/>
      <c r="CE859" s="53"/>
      <c r="CF859" s="53"/>
      <c r="CG859" s="53"/>
      <c r="CH859" s="53"/>
      <c r="CI859" s="53"/>
      <c r="CJ859" s="53"/>
      <c r="CK859" s="53"/>
      <c r="CL859" s="53"/>
      <c r="CM859" s="53"/>
      <c r="CN859" s="53"/>
      <c r="CO859" s="53"/>
      <c r="CP859" s="53"/>
      <c r="CQ859" s="53"/>
      <c r="CR859" s="53"/>
      <c r="CS859" s="53"/>
      <c r="CT859" s="53"/>
      <c r="CU859" s="53"/>
      <c r="CV859" s="53"/>
      <c r="CW859" s="53"/>
      <c r="CX859" s="53"/>
      <c r="CY859" s="53"/>
      <c r="CZ859" s="53"/>
      <c r="DA859" s="53"/>
      <c r="DB859" s="53"/>
      <c r="DC859" s="53"/>
      <c r="DD859" s="53"/>
      <c r="DE859" s="53"/>
      <c r="DF859" s="53"/>
      <c r="DG859" s="53"/>
      <c r="DH859" s="53"/>
      <c r="DI859" s="53"/>
      <c r="DJ859" s="53"/>
      <c r="DK859" s="53"/>
      <c r="DL859" s="53"/>
      <c r="DM859" s="53"/>
      <c r="DN859" s="53"/>
      <c r="DO859" s="53"/>
      <c r="DP859" s="53"/>
      <c r="DQ859" s="53"/>
      <c r="DR859" s="53"/>
      <c r="DS859" s="53"/>
      <c r="DT859" s="53"/>
      <c r="DU859" s="53"/>
      <c r="DV859" s="53"/>
      <c r="DW859" s="53"/>
      <c r="DX859" s="53"/>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3"/>
      <c r="FK859" s="53"/>
      <c r="FL859" s="53"/>
      <c r="FM859" s="53"/>
      <c r="FN859" s="53"/>
      <c r="FO859" s="53"/>
      <c r="FP859" s="53"/>
      <c r="FQ859" s="53"/>
      <c r="FR859" s="53"/>
      <c r="FS859" s="53"/>
      <c r="FT859" s="53"/>
      <c r="FU859" s="53"/>
      <c r="FV859" s="53"/>
      <c r="FW859" s="53"/>
      <c r="FX859" s="53"/>
      <c r="FY859" s="53"/>
      <c r="FZ859" s="53"/>
      <c r="GA859" s="53"/>
      <c r="GB859" s="53"/>
      <c r="GC859" s="53"/>
      <c r="GD859" s="53"/>
      <c r="GE859" s="53"/>
      <c r="GF859" s="53"/>
      <c r="GG859" s="53"/>
      <c r="GH859" s="53"/>
      <c r="GI859" s="53"/>
      <c r="GJ859" s="53"/>
      <c r="GK859" s="53"/>
      <c r="GL859" s="53"/>
      <c r="GM859" s="53"/>
      <c r="GN859" s="53"/>
      <c r="GO859" s="53"/>
      <c r="GP859" s="53"/>
      <c r="GQ859" s="53"/>
      <c r="GR859" s="53"/>
      <c r="GS859" s="53"/>
      <c r="GT859" s="53"/>
      <c r="GU859" s="53"/>
      <c r="GV859" s="53"/>
      <c r="GW859" s="53"/>
      <c r="GX859" s="53"/>
      <c r="GY859" s="53"/>
      <c r="GZ859" s="53"/>
      <c r="HA859" s="53"/>
      <c r="HB859" s="53"/>
      <c r="HC859" s="53"/>
      <c r="HD859" s="53"/>
      <c r="HE859" s="53"/>
      <c r="HF859" s="53"/>
      <c r="HG859" s="53"/>
      <c r="HH859" s="53"/>
      <c r="HI859" s="53"/>
      <c r="HJ859" s="53"/>
      <c r="HK859" s="53"/>
      <c r="HL859" s="53"/>
      <c r="HM859" s="53"/>
      <c r="HN859" s="53"/>
      <c r="HO859" s="53"/>
      <c r="HP859" s="53"/>
      <c r="HQ859" s="53"/>
      <c r="HR859" s="53"/>
      <c r="HS859" s="53"/>
      <c r="HT859" s="53"/>
      <c r="HU859" s="53"/>
      <c r="HV859" s="53"/>
      <c r="HW859" s="53"/>
      <c r="HX859" s="53"/>
      <c r="HY859" s="53"/>
      <c r="HZ859" s="53"/>
      <c r="IA859" s="53"/>
      <c r="IB859" s="53"/>
      <c r="IC859" s="53"/>
      <c r="ID859" s="53"/>
      <c r="IE859" s="53"/>
      <c r="IF859" s="53"/>
      <c r="IG859" s="53"/>
      <c r="IH859" s="53"/>
      <c r="II859" s="53"/>
      <c r="IJ859" s="53"/>
      <c r="IK859" s="53"/>
      <c r="IL859" s="53"/>
      <c r="IM859" s="53"/>
      <c r="IN859" s="53"/>
      <c r="IO859" s="53"/>
      <c r="IP859" s="53"/>
      <c r="IQ859" s="53"/>
      <c r="IR859" s="53"/>
      <c r="IS859" s="53"/>
      <c r="IT859" s="53"/>
      <c r="IU859" s="53"/>
      <c r="IV859" s="53"/>
      <c r="IW859" s="53"/>
      <c r="IX859" s="53"/>
      <c r="IY859" s="53"/>
      <c r="IZ859" s="53"/>
      <c r="JA859" s="53"/>
      <c r="JB859" s="53"/>
      <c r="JC859" s="53"/>
      <c r="JD859" s="53"/>
      <c r="JE859" s="53"/>
      <c r="JF859" s="53"/>
      <c r="JG859" s="53"/>
      <c r="JH859" s="53"/>
      <c r="JI859" s="53"/>
      <c r="JJ859" s="53"/>
      <c r="JK859" s="53"/>
      <c r="JL859" s="53"/>
      <c r="JM859" s="53"/>
      <c r="JN859" s="53"/>
      <c r="JO859" s="53"/>
      <c r="JP859" s="53"/>
      <c r="JQ859" s="53"/>
      <c r="JR859" s="53"/>
      <c r="JS859" s="53"/>
      <c r="JT859" s="53"/>
      <c r="JU859" s="53"/>
      <c r="JV859" s="53"/>
      <c r="JW859" s="53"/>
      <c r="JX859" s="53"/>
      <c r="JY859" s="53"/>
      <c r="JZ859" s="53"/>
      <c r="KA859" s="53"/>
      <c r="KB859" s="53"/>
      <c r="KC859" s="53"/>
      <c r="KD859" s="53"/>
      <c r="KE859" s="53"/>
      <c r="KF859" s="53"/>
      <c r="KG859" s="53"/>
      <c r="KH859" s="53"/>
      <c r="KI859" s="53"/>
      <c r="KJ859" s="53"/>
      <c r="KK859" s="53"/>
      <c r="KL859" s="53"/>
      <c r="KM859" s="53"/>
      <c r="KN859" s="53"/>
      <c r="KO859" s="53"/>
      <c r="KP859" s="53"/>
      <c r="KQ859" s="53"/>
      <c r="KR859" s="53"/>
      <c r="KS859" s="53"/>
      <c r="KT859" s="53"/>
      <c r="KU859" s="53"/>
      <c r="KV859" s="53"/>
      <c r="KW859" s="53"/>
      <c r="KX859" s="53"/>
      <c r="KY859" s="53"/>
      <c r="KZ859" s="53"/>
      <c r="LA859" s="53"/>
      <c r="LB859" s="53"/>
      <c r="LC859" s="53"/>
      <c r="LD859" s="53"/>
      <c r="LE859" s="53"/>
      <c r="LF859" s="53"/>
      <c r="LG859" s="53"/>
      <c r="LH859" s="53"/>
      <c r="LI859" s="53"/>
      <c r="LJ859" s="53"/>
      <c r="LK859" s="53"/>
      <c r="LL859" s="53"/>
      <c r="LM859" s="53"/>
      <c r="LN859" s="53"/>
      <c r="LO859" s="53"/>
      <c r="LP859" s="53"/>
      <c r="LQ859" s="53"/>
      <c r="LR859" s="53"/>
      <c r="LS859" s="53"/>
      <c r="LT859" s="53"/>
      <c r="LU859" s="53"/>
      <c r="LV859" s="53"/>
      <c r="LW859" s="53"/>
      <c r="LX859" s="53"/>
      <c r="LY859" s="53"/>
      <c r="LZ859" s="53"/>
      <c r="MA859" s="53"/>
      <c r="MB859" s="53"/>
      <c r="MC859" s="53"/>
      <c r="MD859" s="53"/>
      <c r="ME859" s="53"/>
      <c r="MF859" s="53"/>
      <c r="MG859" s="53"/>
      <c r="MH859" s="53"/>
      <c r="MI859" s="53"/>
      <c r="MJ859" s="53"/>
      <c r="MK859" s="53"/>
      <c r="ML859" s="53"/>
      <c r="MM859" s="53"/>
      <c r="MN859" s="53"/>
      <c r="MO859" s="53"/>
      <c r="MP859" s="53"/>
      <c r="MQ859" s="53"/>
      <c r="MR859" s="53"/>
      <c r="MS859" s="53"/>
      <c r="MT859" s="53"/>
      <c r="MU859" s="53"/>
      <c r="MV859" s="53"/>
      <c r="MW859" s="53"/>
      <c r="MX859" s="53"/>
      <c r="MY859" s="53"/>
      <c r="MZ859" s="53"/>
      <c r="NA859" s="53"/>
      <c r="NB859" s="53"/>
      <c r="NC859" s="53"/>
      <c r="ND859" s="53"/>
      <c r="NE859" s="53"/>
      <c r="NF859" s="53"/>
      <c r="NG859" s="53"/>
      <c r="NH859" s="53"/>
      <c r="NI859" s="53"/>
      <c r="NJ859" s="53"/>
      <c r="NK859" s="53"/>
      <c r="NL859" s="53"/>
      <c r="NM859" s="53"/>
      <c r="NN859" s="53"/>
      <c r="NO859" s="53"/>
      <c r="NP859" s="53"/>
      <c r="NQ859" s="53"/>
      <c r="NR859" s="53"/>
      <c r="NS859" s="53"/>
      <c r="NT859" s="53"/>
      <c r="NU859" s="53"/>
      <c r="NV859" s="53"/>
      <c r="NW859" s="53"/>
      <c r="NX859" s="53"/>
      <c r="NY859" s="53"/>
      <c r="NZ859" s="53"/>
      <c r="OA859" s="53"/>
      <c r="OB859" s="53"/>
      <c r="OC859" s="53"/>
      <c r="OD859" s="53"/>
      <c r="OE859" s="53"/>
      <c r="OF859" s="53"/>
      <c r="OG859" s="53"/>
      <c r="OH859" s="53"/>
      <c r="OI859" s="53"/>
      <c r="OJ859" s="53"/>
      <c r="OK859" s="53"/>
      <c r="OL859" s="53"/>
      <c r="OM859" s="53"/>
      <c r="ON859" s="53"/>
      <c r="OO859" s="53"/>
      <c r="OP859" s="53"/>
      <c r="OQ859" s="53"/>
      <c r="OR859" s="53"/>
      <c r="OS859" s="53"/>
      <c r="OT859" s="53"/>
      <c r="OU859" s="53"/>
      <c r="OV859" s="53"/>
      <c r="OW859" s="53"/>
      <c r="OX859" s="53"/>
      <c r="OY859" s="53"/>
      <c r="OZ859" s="53"/>
      <c r="PA859" s="53"/>
      <c r="PB859" s="53"/>
      <c r="PC859" s="53"/>
      <c r="PD859" s="53"/>
      <c r="PE859" s="53"/>
      <c r="PF859" s="53"/>
      <c r="PG859" s="53"/>
      <c r="PH859" s="53"/>
      <c r="PI859" s="53"/>
      <c r="PJ859" s="53"/>
      <c r="PK859" s="53"/>
      <c r="PL859" s="53"/>
      <c r="PM859" s="53"/>
      <c r="PN859" s="53"/>
      <c r="PO859" s="53"/>
      <c r="PP859" s="53"/>
      <c r="PQ859" s="53"/>
      <c r="PR859" s="53"/>
      <c r="PS859" s="53"/>
      <c r="PT859" s="53"/>
      <c r="PU859" s="53"/>
      <c r="PV859" s="53"/>
      <c r="PW859" s="53"/>
      <c r="PX859" s="53"/>
      <c r="PY859" s="53"/>
      <c r="PZ859" s="53"/>
      <c r="QA859" s="53"/>
      <c r="QB859" s="53"/>
      <c r="QC859" s="53"/>
      <c r="QD859" s="53"/>
      <c r="QE859" s="53"/>
      <c r="QF859" s="53"/>
      <c r="QG859" s="53"/>
      <c r="QH859" s="53"/>
      <c r="QI859" s="53"/>
      <c r="QJ859" s="53"/>
      <c r="QK859" s="53"/>
      <c r="QL859" s="53"/>
      <c r="QM859" s="53"/>
      <c r="QN859" s="53"/>
      <c r="QO859" s="53"/>
      <c r="QP859" s="53"/>
      <c r="QQ859" s="53"/>
      <c r="QR859" s="53"/>
      <c r="QS859" s="53"/>
      <c r="QT859" s="53"/>
      <c r="QU859" s="53"/>
      <c r="QV859" s="53"/>
      <c r="QW859" s="53"/>
      <c r="QX859" s="53"/>
      <c r="QY859" s="53"/>
      <c r="QZ859" s="53"/>
      <c r="RA859" s="53"/>
      <c r="RB859" s="53"/>
      <c r="RC859" s="53"/>
      <c r="RD859" s="53"/>
      <c r="RE859" s="53"/>
      <c r="RF859" s="53"/>
      <c r="RG859" s="53"/>
      <c r="RH859" s="53"/>
      <c r="RI859" s="53"/>
      <c r="RJ859" s="53"/>
      <c r="RK859" s="53"/>
      <c r="RL859" s="53"/>
      <c r="RM859" s="53"/>
      <c r="RN859" s="53"/>
      <c r="RO859" s="53"/>
      <c r="RP859" s="53"/>
      <c r="RQ859" s="53"/>
      <c r="RR859" s="53"/>
      <c r="RS859" s="53"/>
      <c r="RT859" s="53"/>
      <c r="RU859" s="53"/>
      <c r="RV859" s="53"/>
      <c r="RW859" s="53"/>
      <c r="RX859" s="53"/>
      <c r="RY859" s="53"/>
      <c r="RZ859" s="53"/>
      <c r="SA859" s="53"/>
      <c r="SB859" s="53"/>
      <c r="SC859" s="53"/>
      <c r="SD859" s="53"/>
      <c r="SE859" s="53"/>
      <c r="SF859" s="53"/>
      <c r="SG859" s="53"/>
      <c r="SH859" s="53"/>
      <c r="SI859" s="53"/>
      <c r="SJ859" s="53"/>
      <c r="SK859" s="53"/>
      <c r="SL859" s="53"/>
      <c r="SM859" s="53"/>
      <c r="SN859" s="53"/>
      <c r="SO859" s="53"/>
      <c r="SP859" s="53"/>
      <c r="SQ859" s="53"/>
      <c r="SR859" s="53"/>
      <c r="SS859" s="53"/>
      <c r="ST859" s="53"/>
      <c r="SU859" s="53"/>
      <c r="SV859" s="53"/>
      <c r="SW859" s="53"/>
      <c r="SX859" s="53"/>
      <c r="SY859" s="53"/>
      <c r="SZ859" s="53"/>
      <c r="TA859" s="53"/>
      <c r="TB859" s="53"/>
      <c r="TC859" s="53"/>
      <c r="TD859" s="53"/>
      <c r="TE859" s="53"/>
      <c r="TF859" s="53"/>
      <c r="TG859" s="53"/>
      <c r="TH859" s="53"/>
      <c r="TI859" s="53"/>
      <c r="TJ859" s="53"/>
      <c r="TK859" s="53"/>
      <c r="TL859" s="53"/>
      <c r="TM859" s="53"/>
      <c r="TN859" s="53"/>
      <c r="TO859" s="53"/>
      <c r="TP859" s="53"/>
      <c r="TQ859" s="53"/>
      <c r="TR859" s="53"/>
      <c r="TS859" s="53"/>
      <c r="TT859" s="53"/>
      <c r="TU859" s="53"/>
      <c r="TV859" s="53"/>
      <c r="TW859" s="53"/>
      <c r="TX859" s="53"/>
      <c r="TY859" s="53"/>
      <c r="TZ859" s="53"/>
      <c r="UA859" s="53"/>
      <c r="UB859" s="53"/>
      <c r="UC859" s="53"/>
      <c r="UD859" s="53"/>
      <c r="UE859" s="53"/>
      <c r="UF859" s="53"/>
      <c r="UG859" s="53"/>
    </row>
    <row r="860" spans="12:553" s="19" customFormat="1" ht="15.75" customHeight="1" x14ac:dyDescent="0.2">
      <c r="L860" s="66"/>
      <c r="M860" s="66"/>
      <c r="N860" s="52"/>
      <c r="O860" s="53"/>
      <c r="P860" s="53"/>
      <c r="Q860" s="53"/>
      <c r="R860" s="53"/>
      <c r="S860" s="53"/>
      <c r="T860" s="53"/>
      <c r="U860" s="53"/>
      <c r="V860" s="53"/>
      <c r="W860" s="53"/>
      <c r="X860" s="53"/>
      <c r="Y860" s="53"/>
      <c r="Z860" s="53"/>
      <c r="AA860" s="53"/>
      <c r="AB860" s="53"/>
      <c r="AC860" s="53"/>
      <c r="AD860" s="53"/>
      <c r="AE860" s="53"/>
      <c r="AF860" s="53"/>
      <c r="AG860" s="53"/>
      <c r="AH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c r="BM860" s="53"/>
      <c r="BN860" s="53"/>
      <c r="BO860" s="53"/>
      <c r="BP860" s="53"/>
      <c r="BQ860" s="53"/>
      <c r="BR860" s="53"/>
      <c r="BS860" s="53"/>
      <c r="BT860" s="53"/>
      <c r="BU860" s="53"/>
      <c r="BV860" s="53"/>
      <c r="BW860" s="53"/>
      <c r="BX860" s="53"/>
      <c r="BY860" s="53"/>
      <c r="BZ860" s="53"/>
      <c r="CA860" s="53"/>
      <c r="CB860" s="53"/>
      <c r="CC860" s="53"/>
      <c r="CD860" s="53"/>
      <c r="CE860" s="53"/>
      <c r="CF860" s="53"/>
      <c r="CG860" s="53"/>
      <c r="CH860" s="53"/>
      <c r="CI860" s="53"/>
      <c r="CJ860" s="53"/>
      <c r="CK860" s="53"/>
      <c r="CL860" s="53"/>
      <c r="CM860" s="53"/>
      <c r="CN860" s="53"/>
      <c r="CO860" s="53"/>
      <c r="CP860" s="53"/>
      <c r="CQ860" s="53"/>
      <c r="CR860" s="53"/>
      <c r="CS860" s="53"/>
      <c r="CT860" s="53"/>
      <c r="CU860" s="53"/>
      <c r="CV860" s="53"/>
      <c r="CW860" s="53"/>
      <c r="CX860" s="53"/>
      <c r="CY860" s="53"/>
      <c r="CZ860" s="53"/>
      <c r="DA860" s="53"/>
      <c r="DB860" s="53"/>
      <c r="DC860" s="53"/>
      <c r="DD860" s="53"/>
      <c r="DE860" s="53"/>
      <c r="DF860" s="53"/>
      <c r="DG860" s="53"/>
      <c r="DH860" s="53"/>
      <c r="DI860" s="53"/>
      <c r="DJ860" s="53"/>
      <c r="DK860" s="53"/>
      <c r="DL860" s="53"/>
      <c r="DM860" s="53"/>
      <c r="DN860" s="53"/>
      <c r="DO860" s="53"/>
      <c r="DP860" s="53"/>
      <c r="DQ860" s="53"/>
      <c r="DR860" s="53"/>
      <c r="DS860" s="53"/>
      <c r="DT860" s="53"/>
      <c r="DU860" s="53"/>
      <c r="DV860" s="53"/>
      <c r="DW860" s="53"/>
      <c r="DX860" s="53"/>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3"/>
      <c r="FK860" s="53"/>
      <c r="FL860" s="53"/>
      <c r="FM860" s="53"/>
      <c r="FN860" s="53"/>
      <c r="FO860" s="53"/>
      <c r="FP860" s="53"/>
      <c r="FQ860" s="53"/>
      <c r="FR860" s="53"/>
      <c r="FS860" s="53"/>
      <c r="FT860" s="53"/>
      <c r="FU860" s="53"/>
      <c r="FV860" s="53"/>
      <c r="FW860" s="53"/>
      <c r="FX860" s="53"/>
      <c r="FY860" s="53"/>
      <c r="FZ860" s="53"/>
      <c r="GA860" s="53"/>
      <c r="GB860" s="53"/>
      <c r="GC860" s="53"/>
      <c r="GD860" s="53"/>
      <c r="GE860" s="53"/>
      <c r="GF860" s="53"/>
      <c r="GG860" s="53"/>
      <c r="GH860" s="53"/>
      <c r="GI860" s="53"/>
      <c r="GJ860" s="53"/>
      <c r="GK860" s="53"/>
      <c r="GL860" s="53"/>
      <c r="GM860" s="53"/>
      <c r="GN860" s="53"/>
      <c r="GO860" s="53"/>
      <c r="GP860" s="53"/>
      <c r="GQ860" s="53"/>
      <c r="GR860" s="53"/>
      <c r="GS860" s="53"/>
      <c r="GT860" s="53"/>
      <c r="GU860" s="53"/>
      <c r="GV860" s="53"/>
      <c r="GW860" s="53"/>
      <c r="GX860" s="53"/>
      <c r="GY860" s="53"/>
      <c r="GZ860" s="53"/>
      <c r="HA860" s="53"/>
      <c r="HB860" s="53"/>
      <c r="HC860" s="53"/>
      <c r="HD860" s="53"/>
      <c r="HE860" s="53"/>
      <c r="HF860" s="53"/>
      <c r="HG860" s="53"/>
      <c r="HH860" s="53"/>
      <c r="HI860" s="53"/>
      <c r="HJ860" s="53"/>
      <c r="HK860" s="53"/>
      <c r="HL860" s="53"/>
      <c r="HM860" s="53"/>
      <c r="HN860" s="53"/>
      <c r="HO860" s="53"/>
      <c r="HP860" s="53"/>
      <c r="HQ860" s="53"/>
      <c r="HR860" s="53"/>
      <c r="HS860" s="53"/>
      <c r="HT860" s="53"/>
      <c r="HU860" s="53"/>
      <c r="HV860" s="53"/>
      <c r="HW860" s="53"/>
      <c r="HX860" s="53"/>
      <c r="HY860" s="53"/>
      <c r="HZ860" s="53"/>
      <c r="IA860" s="53"/>
      <c r="IB860" s="53"/>
      <c r="IC860" s="53"/>
      <c r="ID860" s="53"/>
      <c r="IE860" s="53"/>
      <c r="IF860" s="53"/>
      <c r="IG860" s="53"/>
      <c r="IH860" s="53"/>
      <c r="II860" s="53"/>
      <c r="IJ860" s="53"/>
      <c r="IK860" s="53"/>
      <c r="IL860" s="53"/>
      <c r="IM860" s="53"/>
      <c r="IN860" s="53"/>
      <c r="IO860" s="53"/>
      <c r="IP860" s="53"/>
      <c r="IQ860" s="53"/>
      <c r="IR860" s="53"/>
      <c r="IS860" s="53"/>
      <c r="IT860" s="53"/>
      <c r="IU860" s="53"/>
      <c r="IV860" s="53"/>
      <c r="IW860" s="53"/>
      <c r="IX860" s="53"/>
      <c r="IY860" s="53"/>
      <c r="IZ860" s="53"/>
      <c r="JA860" s="53"/>
      <c r="JB860" s="53"/>
      <c r="JC860" s="53"/>
      <c r="JD860" s="53"/>
      <c r="JE860" s="53"/>
      <c r="JF860" s="53"/>
      <c r="JG860" s="53"/>
      <c r="JH860" s="53"/>
      <c r="JI860" s="53"/>
      <c r="JJ860" s="53"/>
      <c r="JK860" s="53"/>
      <c r="JL860" s="53"/>
      <c r="JM860" s="53"/>
      <c r="JN860" s="53"/>
      <c r="JO860" s="53"/>
      <c r="JP860" s="53"/>
      <c r="JQ860" s="53"/>
      <c r="JR860" s="53"/>
      <c r="JS860" s="53"/>
      <c r="JT860" s="53"/>
      <c r="JU860" s="53"/>
      <c r="JV860" s="53"/>
      <c r="JW860" s="53"/>
      <c r="JX860" s="53"/>
      <c r="JY860" s="53"/>
      <c r="JZ860" s="53"/>
      <c r="KA860" s="53"/>
      <c r="KB860" s="53"/>
      <c r="KC860" s="53"/>
      <c r="KD860" s="53"/>
      <c r="KE860" s="53"/>
      <c r="KF860" s="53"/>
      <c r="KG860" s="53"/>
      <c r="KH860" s="53"/>
      <c r="KI860" s="53"/>
      <c r="KJ860" s="53"/>
      <c r="KK860" s="53"/>
      <c r="KL860" s="53"/>
      <c r="KM860" s="53"/>
      <c r="KN860" s="53"/>
      <c r="KO860" s="53"/>
      <c r="KP860" s="53"/>
      <c r="KQ860" s="53"/>
      <c r="KR860" s="53"/>
      <c r="KS860" s="53"/>
      <c r="KT860" s="53"/>
      <c r="KU860" s="53"/>
      <c r="KV860" s="53"/>
      <c r="KW860" s="53"/>
      <c r="KX860" s="53"/>
      <c r="KY860" s="53"/>
      <c r="KZ860" s="53"/>
      <c r="LA860" s="53"/>
      <c r="LB860" s="53"/>
      <c r="LC860" s="53"/>
      <c r="LD860" s="53"/>
      <c r="LE860" s="53"/>
      <c r="LF860" s="53"/>
      <c r="LG860" s="53"/>
      <c r="LH860" s="53"/>
      <c r="LI860" s="53"/>
      <c r="LJ860" s="53"/>
      <c r="LK860" s="53"/>
      <c r="LL860" s="53"/>
      <c r="LM860" s="53"/>
      <c r="LN860" s="53"/>
      <c r="LO860" s="53"/>
      <c r="LP860" s="53"/>
      <c r="LQ860" s="53"/>
      <c r="LR860" s="53"/>
      <c r="LS860" s="53"/>
      <c r="LT860" s="53"/>
      <c r="LU860" s="53"/>
      <c r="LV860" s="53"/>
      <c r="LW860" s="53"/>
      <c r="LX860" s="53"/>
      <c r="LY860" s="53"/>
      <c r="LZ860" s="53"/>
      <c r="MA860" s="53"/>
      <c r="MB860" s="53"/>
      <c r="MC860" s="53"/>
      <c r="MD860" s="53"/>
      <c r="ME860" s="53"/>
      <c r="MF860" s="53"/>
      <c r="MG860" s="53"/>
      <c r="MH860" s="53"/>
      <c r="MI860" s="53"/>
      <c r="MJ860" s="53"/>
      <c r="MK860" s="53"/>
      <c r="ML860" s="53"/>
      <c r="MM860" s="53"/>
      <c r="MN860" s="53"/>
      <c r="MO860" s="53"/>
      <c r="MP860" s="53"/>
      <c r="MQ860" s="53"/>
      <c r="MR860" s="53"/>
      <c r="MS860" s="53"/>
      <c r="MT860" s="53"/>
      <c r="MU860" s="53"/>
      <c r="MV860" s="53"/>
      <c r="MW860" s="53"/>
      <c r="MX860" s="53"/>
      <c r="MY860" s="53"/>
      <c r="MZ860" s="53"/>
      <c r="NA860" s="53"/>
      <c r="NB860" s="53"/>
      <c r="NC860" s="53"/>
      <c r="ND860" s="53"/>
      <c r="NE860" s="53"/>
      <c r="NF860" s="53"/>
      <c r="NG860" s="53"/>
      <c r="NH860" s="53"/>
      <c r="NI860" s="53"/>
      <c r="NJ860" s="53"/>
      <c r="NK860" s="53"/>
      <c r="NL860" s="53"/>
      <c r="NM860" s="53"/>
      <c r="NN860" s="53"/>
      <c r="NO860" s="53"/>
      <c r="NP860" s="53"/>
      <c r="NQ860" s="53"/>
      <c r="NR860" s="53"/>
      <c r="NS860" s="53"/>
      <c r="NT860" s="53"/>
      <c r="NU860" s="53"/>
      <c r="NV860" s="53"/>
      <c r="NW860" s="53"/>
      <c r="NX860" s="53"/>
      <c r="NY860" s="53"/>
      <c r="NZ860" s="53"/>
      <c r="OA860" s="53"/>
      <c r="OB860" s="53"/>
      <c r="OC860" s="53"/>
      <c r="OD860" s="53"/>
      <c r="OE860" s="53"/>
      <c r="OF860" s="53"/>
      <c r="OG860" s="53"/>
      <c r="OH860" s="53"/>
      <c r="OI860" s="53"/>
      <c r="OJ860" s="53"/>
      <c r="OK860" s="53"/>
      <c r="OL860" s="53"/>
      <c r="OM860" s="53"/>
      <c r="ON860" s="53"/>
      <c r="OO860" s="53"/>
      <c r="OP860" s="53"/>
      <c r="OQ860" s="53"/>
      <c r="OR860" s="53"/>
      <c r="OS860" s="53"/>
      <c r="OT860" s="53"/>
      <c r="OU860" s="53"/>
      <c r="OV860" s="53"/>
      <c r="OW860" s="53"/>
      <c r="OX860" s="53"/>
      <c r="OY860" s="53"/>
      <c r="OZ860" s="53"/>
      <c r="PA860" s="53"/>
      <c r="PB860" s="53"/>
      <c r="PC860" s="53"/>
      <c r="PD860" s="53"/>
      <c r="PE860" s="53"/>
      <c r="PF860" s="53"/>
      <c r="PG860" s="53"/>
      <c r="PH860" s="53"/>
      <c r="PI860" s="53"/>
      <c r="PJ860" s="53"/>
      <c r="PK860" s="53"/>
      <c r="PL860" s="53"/>
      <c r="PM860" s="53"/>
      <c r="PN860" s="53"/>
      <c r="PO860" s="53"/>
      <c r="PP860" s="53"/>
      <c r="PQ860" s="53"/>
      <c r="PR860" s="53"/>
      <c r="PS860" s="53"/>
      <c r="PT860" s="53"/>
      <c r="PU860" s="53"/>
      <c r="PV860" s="53"/>
      <c r="PW860" s="53"/>
      <c r="PX860" s="53"/>
      <c r="PY860" s="53"/>
      <c r="PZ860" s="53"/>
      <c r="QA860" s="53"/>
      <c r="QB860" s="53"/>
      <c r="QC860" s="53"/>
      <c r="QD860" s="53"/>
      <c r="QE860" s="53"/>
      <c r="QF860" s="53"/>
      <c r="QG860" s="53"/>
      <c r="QH860" s="53"/>
      <c r="QI860" s="53"/>
      <c r="QJ860" s="53"/>
      <c r="QK860" s="53"/>
      <c r="QL860" s="53"/>
      <c r="QM860" s="53"/>
      <c r="QN860" s="53"/>
      <c r="QO860" s="53"/>
      <c r="QP860" s="53"/>
      <c r="QQ860" s="53"/>
      <c r="QR860" s="53"/>
      <c r="QS860" s="53"/>
      <c r="QT860" s="53"/>
      <c r="QU860" s="53"/>
      <c r="QV860" s="53"/>
      <c r="QW860" s="53"/>
      <c r="QX860" s="53"/>
      <c r="QY860" s="53"/>
      <c r="QZ860" s="53"/>
      <c r="RA860" s="53"/>
      <c r="RB860" s="53"/>
      <c r="RC860" s="53"/>
      <c r="RD860" s="53"/>
      <c r="RE860" s="53"/>
      <c r="RF860" s="53"/>
      <c r="RG860" s="53"/>
      <c r="RH860" s="53"/>
      <c r="RI860" s="53"/>
      <c r="RJ860" s="53"/>
      <c r="RK860" s="53"/>
      <c r="RL860" s="53"/>
      <c r="RM860" s="53"/>
      <c r="RN860" s="53"/>
      <c r="RO860" s="53"/>
      <c r="RP860" s="53"/>
      <c r="RQ860" s="53"/>
      <c r="RR860" s="53"/>
      <c r="RS860" s="53"/>
      <c r="RT860" s="53"/>
      <c r="RU860" s="53"/>
      <c r="RV860" s="53"/>
      <c r="RW860" s="53"/>
      <c r="RX860" s="53"/>
      <c r="RY860" s="53"/>
      <c r="RZ860" s="53"/>
      <c r="SA860" s="53"/>
      <c r="SB860" s="53"/>
      <c r="SC860" s="53"/>
      <c r="SD860" s="53"/>
      <c r="SE860" s="53"/>
      <c r="SF860" s="53"/>
      <c r="SG860" s="53"/>
      <c r="SH860" s="53"/>
      <c r="SI860" s="53"/>
      <c r="SJ860" s="53"/>
      <c r="SK860" s="53"/>
      <c r="SL860" s="53"/>
      <c r="SM860" s="53"/>
      <c r="SN860" s="53"/>
      <c r="SO860" s="53"/>
      <c r="SP860" s="53"/>
      <c r="SQ860" s="53"/>
      <c r="SR860" s="53"/>
      <c r="SS860" s="53"/>
      <c r="ST860" s="53"/>
      <c r="SU860" s="53"/>
      <c r="SV860" s="53"/>
      <c r="SW860" s="53"/>
      <c r="SX860" s="53"/>
      <c r="SY860" s="53"/>
      <c r="SZ860" s="53"/>
      <c r="TA860" s="53"/>
      <c r="TB860" s="53"/>
      <c r="TC860" s="53"/>
      <c r="TD860" s="53"/>
      <c r="TE860" s="53"/>
      <c r="TF860" s="53"/>
      <c r="TG860" s="53"/>
      <c r="TH860" s="53"/>
      <c r="TI860" s="53"/>
      <c r="TJ860" s="53"/>
      <c r="TK860" s="53"/>
      <c r="TL860" s="53"/>
      <c r="TM860" s="53"/>
      <c r="TN860" s="53"/>
      <c r="TO860" s="53"/>
      <c r="TP860" s="53"/>
      <c r="TQ860" s="53"/>
      <c r="TR860" s="53"/>
      <c r="TS860" s="53"/>
      <c r="TT860" s="53"/>
      <c r="TU860" s="53"/>
      <c r="TV860" s="53"/>
      <c r="TW860" s="53"/>
      <c r="TX860" s="53"/>
      <c r="TY860" s="53"/>
      <c r="TZ860" s="53"/>
      <c r="UA860" s="53"/>
      <c r="UB860" s="53"/>
      <c r="UC860" s="53"/>
      <c r="UD860" s="53"/>
      <c r="UE860" s="53"/>
      <c r="UF860" s="53"/>
      <c r="UG860" s="53"/>
    </row>
    <row r="861" spans="12:553" s="19" customFormat="1" ht="15.75" customHeight="1" x14ac:dyDescent="0.2">
      <c r="L861" s="66"/>
      <c r="M861" s="66"/>
      <c r="N861" s="52"/>
      <c r="O861" s="53"/>
      <c r="P861" s="53"/>
      <c r="Q861" s="53"/>
      <c r="R861" s="53"/>
      <c r="S861" s="53"/>
      <c r="T861" s="53"/>
      <c r="U861" s="53"/>
      <c r="V861" s="53"/>
      <c r="W861" s="53"/>
      <c r="X861" s="53"/>
      <c r="Y861" s="53"/>
      <c r="Z861" s="53"/>
      <c r="AA861" s="53"/>
      <c r="AB861" s="53"/>
      <c r="AC861" s="53"/>
      <c r="AD861" s="53"/>
      <c r="AE861" s="53"/>
      <c r="AF861" s="53"/>
      <c r="AG861" s="53"/>
      <c r="AH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c r="BM861" s="53"/>
      <c r="BN861" s="53"/>
      <c r="BO861" s="53"/>
      <c r="BP861" s="53"/>
      <c r="BQ861" s="53"/>
      <c r="BR861" s="53"/>
      <c r="BS861" s="53"/>
      <c r="BT861" s="53"/>
      <c r="BU861" s="53"/>
      <c r="BV861" s="53"/>
      <c r="BW861" s="53"/>
      <c r="BX861" s="53"/>
      <c r="BY861" s="53"/>
      <c r="BZ861" s="53"/>
      <c r="CA861" s="53"/>
      <c r="CB861" s="53"/>
      <c r="CC861" s="53"/>
      <c r="CD861" s="53"/>
      <c r="CE861" s="53"/>
      <c r="CF861" s="53"/>
      <c r="CG861" s="53"/>
      <c r="CH861" s="53"/>
      <c r="CI861" s="53"/>
      <c r="CJ861" s="53"/>
      <c r="CK861" s="53"/>
      <c r="CL861" s="53"/>
      <c r="CM861" s="53"/>
      <c r="CN861" s="53"/>
      <c r="CO861" s="53"/>
      <c r="CP861" s="53"/>
      <c r="CQ861" s="53"/>
      <c r="CR861" s="53"/>
      <c r="CS861" s="53"/>
      <c r="CT861" s="53"/>
      <c r="CU861" s="53"/>
      <c r="CV861" s="53"/>
      <c r="CW861" s="53"/>
      <c r="CX861" s="53"/>
      <c r="CY861" s="53"/>
      <c r="CZ861" s="53"/>
      <c r="DA861" s="53"/>
      <c r="DB861" s="53"/>
      <c r="DC861" s="53"/>
      <c r="DD861" s="53"/>
      <c r="DE861" s="53"/>
      <c r="DF861" s="53"/>
      <c r="DG861" s="53"/>
      <c r="DH861" s="53"/>
      <c r="DI861" s="53"/>
      <c r="DJ861" s="53"/>
      <c r="DK861" s="53"/>
      <c r="DL861" s="53"/>
      <c r="DM861" s="53"/>
      <c r="DN861" s="53"/>
      <c r="DO861" s="53"/>
      <c r="DP861" s="53"/>
      <c r="DQ861" s="53"/>
      <c r="DR861" s="53"/>
      <c r="DS861" s="53"/>
      <c r="DT861" s="53"/>
      <c r="DU861" s="53"/>
      <c r="DV861" s="53"/>
      <c r="DW861" s="53"/>
      <c r="DX861" s="53"/>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3"/>
      <c r="FK861" s="53"/>
      <c r="FL861" s="53"/>
      <c r="FM861" s="53"/>
      <c r="FN861" s="53"/>
      <c r="FO861" s="53"/>
      <c r="FP861" s="53"/>
      <c r="FQ861" s="53"/>
      <c r="FR861" s="53"/>
      <c r="FS861" s="53"/>
      <c r="FT861" s="53"/>
      <c r="FU861" s="53"/>
      <c r="FV861" s="53"/>
      <c r="FW861" s="53"/>
      <c r="FX861" s="53"/>
      <c r="FY861" s="53"/>
      <c r="FZ861" s="53"/>
      <c r="GA861" s="53"/>
      <c r="GB861" s="53"/>
      <c r="GC861" s="53"/>
      <c r="GD861" s="53"/>
      <c r="GE861" s="53"/>
      <c r="GF861" s="53"/>
      <c r="GG861" s="53"/>
      <c r="GH861" s="53"/>
      <c r="GI861" s="53"/>
      <c r="GJ861" s="53"/>
      <c r="GK861" s="53"/>
      <c r="GL861" s="53"/>
      <c r="GM861" s="53"/>
      <c r="GN861" s="53"/>
      <c r="GO861" s="53"/>
      <c r="GP861" s="53"/>
      <c r="GQ861" s="53"/>
      <c r="GR861" s="53"/>
      <c r="GS861" s="53"/>
      <c r="GT861" s="53"/>
      <c r="GU861" s="53"/>
      <c r="GV861" s="53"/>
      <c r="GW861" s="53"/>
      <c r="GX861" s="53"/>
      <c r="GY861" s="53"/>
      <c r="GZ861" s="53"/>
      <c r="HA861" s="53"/>
      <c r="HB861" s="53"/>
      <c r="HC861" s="53"/>
      <c r="HD861" s="53"/>
      <c r="HE861" s="53"/>
      <c r="HF861" s="53"/>
      <c r="HG861" s="53"/>
      <c r="HH861" s="53"/>
      <c r="HI861" s="53"/>
      <c r="HJ861" s="53"/>
      <c r="HK861" s="53"/>
      <c r="HL861" s="53"/>
      <c r="HM861" s="53"/>
      <c r="HN861" s="53"/>
      <c r="HO861" s="53"/>
      <c r="HP861" s="53"/>
      <c r="HQ861" s="53"/>
      <c r="HR861" s="53"/>
      <c r="HS861" s="53"/>
      <c r="HT861" s="53"/>
      <c r="HU861" s="53"/>
      <c r="HV861" s="53"/>
      <c r="HW861" s="53"/>
      <c r="HX861" s="53"/>
      <c r="HY861" s="53"/>
      <c r="HZ861" s="53"/>
      <c r="IA861" s="53"/>
      <c r="IB861" s="53"/>
      <c r="IC861" s="53"/>
      <c r="ID861" s="53"/>
      <c r="IE861" s="53"/>
      <c r="IF861" s="53"/>
      <c r="IG861" s="53"/>
      <c r="IH861" s="53"/>
      <c r="II861" s="53"/>
      <c r="IJ861" s="53"/>
      <c r="IK861" s="53"/>
      <c r="IL861" s="53"/>
      <c r="IM861" s="53"/>
      <c r="IN861" s="53"/>
      <c r="IO861" s="53"/>
      <c r="IP861" s="53"/>
      <c r="IQ861" s="53"/>
      <c r="IR861" s="53"/>
      <c r="IS861" s="53"/>
      <c r="IT861" s="53"/>
      <c r="IU861" s="53"/>
      <c r="IV861" s="53"/>
      <c r="IW861" s="53"/>
      <c r="IX861" s="53"/>
      <c r="IY861" s="53"/>
      <c r="IZ861" s="53"/>
      <c r="JA861" s="53"/>
      <c r="JB861" s="53"/>
      <c r="JC861" s="53"/>
      <c r="JD861" s="53"/>
      <c r="JE861" s="53"/>
      <c r="JF861" s="53"/>
      <c r="JG861" s="53"/>
      <c r="JH861" s="53"/>
      <c r="JI861" s="53"/>
      <c r="JJ861" s="53"/>
      <c r="JK861" s="53"/>
      <c r="JL861" s="53"/>
      <c r="JM861" s="53"/>
      <c r="JN861" s="53"/>
      <c r="JO861" s="53"/>
      <c r="JP861" s="53"/>
      <c r="JQ861" s="53"/>
      <c r="JR861" s="53"/>
      <c r="JS861" s="53"/>
      <c r="JT861" s="53"/>
      <c r="JU861" s="53"/>
      <c r="JV861" s="53"/>
      <c r="JW861" s="53"/>
      <c r="JX861" s="53"/>
      <c r="JY861" s="53"/>
      <c r="JZ861" s="53"/>
      <c r="KA861" s="53"/>
      <c r="KB861" s="53"/>
      <c r="KC861" s="53"/>
      <c r="KD861" s="53"/>
      <c r="KE861" s="53"/>
      <c r="KF861" s="53"/>
      <c r="KG861" s="53"/>
      <c r="KH861" s="53"/>
      <c r="KI861" s="53"/>
      <c r="KJ861" s="53"/>
      <c r="KK861" s="53"/>
      <c r="KL861" s="53"/>
      <c r="KM861" s="53"/>
      <c r="KN861" s="53"/>
      <c r="KO861" s="53"/>
      <c r="KP861" s="53"/>
      <c r="KQ861" s="53"/>
      <c r="KR861" s="53"/>
      <c r="KS861" s="53"/>
      <c r="KT861" s="53"/>
      <c r="KU861" s="53"/>
      <c r="KV861" s="53"/>
      <c r="KW861" s="53"/>
      <c r="KX861" s="53"/>
      <c r="KY861" s="53"/>
      <c r="KZ861" s="53"/>
      <c r="LA861" s="53"/>
      <c r="LB861" s="53"/>
      <c r="LC861" s="53"/>
      <c r="LD861" s="53"/>
      <c r="LE861" s="53"/>
      <c r="LF861" s="53"/>
      <c r="LG861" s="53"/>
      <c r="LH861" s="53"/>
      <c r="LI861" s="53"/>
      <c r="LJ861" s="53"/>
      <c r="LK861" s="53"/>
      <c r="LL861" s="53"/>
      <c r="LM861" s="53"/>
      <c r="LN861" s="53"/>
      <c r="LO861" s="53"/>
      <c r="LP861" s="53"/>
      <c r="LQ861" s="53"/>
      <c r="LR861" s="53"/>
      <c r="LS861" s="53"/>
      <c r="LT861" s="53"/>
      <c r="LU861" s="53"/>
      <c r="LV861" s="53"/>
      <c r="LW861" s="53"/>
      <c r="LX861" s="53"/>
      <c r="LY861" s="53"/>
      <c r="LZ861" s="53"/>
      <c r="MA861" s="53"/>
      <c r="MB861" s="53"/>
      <c r="MC861" s="53"/>
      <c r="MD861" s="53"/>
      <c r="ME861" s="53"/>
      <c r="MF861" s="53"/>
      <c r="MG861" s="53"/>
      <c r="MH861" s="53"/>
      <c r="MI861" s="53"/>
      <c r="MJ861" s="53"/>
      <c r="MK861" s="53"/>
      <c r="ML861" s="53"/>
      <c r="MM861" s="53"/>
      <c r="MN861" s="53"/>
      <c r="MO861" s="53"/>
      <c r="MP861" s="53"/>
      <c r="MQ861" s="53"/>
      <c r="MR861" s="53"/>
      <c r="MS861" s="53"/>
      <c r="MT861" s="53"/>
      <c r="MU861" s="53"/>
      <c r="MV861" s="53"/>
      <c r="MW861" s="53"/>
      <c r="MX861" s="53"/>
      <c r="MY861" s="53"/>
      <c r="MZ861" s="53"/>
      <c r="NA861" s="53"/>
      <c r="NB861" s="53"/>
      <c r="NC861" s="53"/>
      <c r="ND861" s="53"/>
      <c r="NE861" s="53"/>
      <c r="NF861" s="53"/>
      <c r="NG861" s="53"/>
      <c r="NH861" s="53"/>
      <c r="NI861" s="53"/>
      <c r="NJ861" s="53"/>
      <c r="NK861" s="53"/>
      <c r="NL861" s="53"/>
      <c r="NM861" s="53"/>
      <c r="NN861" s="53"/>
      <c r="NO861" s="53"/>
      <c r="NP861" s="53"/>
      <c r="NQ861" s="53"/>
      <c r="NR861" s="53"/>
      <c r="NS861" s="53"/>
      <c r="NT861" s="53"/>
      <c r="NU861" s="53"/>
      <c r="NV861" s="53"/>
      <c r="NW861" s="53"/>
      <c r="NX861" s="53"/>
      <c r="NY861" s="53"/>
      <c r="NZ861" s="53"/>
      <c r="OA861" s="53"/>
      <c r="OB861" s="53"/>
      <c r="OC861" s="53"/>
      <c r="OD861" s="53"/>
      <c r="OE861" s="53"/>
      <c r="OF861" s="53"/>
      <c r="OG861" s="53"/>
      <c r="OH861" s="53"/>
      <c r="OI861" s="53"/>
      <c r="OJ861" s="53"/>
      <c r="OK861" s="53"/>
      <c r="OL861" s="53"/>
      <c r="OM861" s="53"/>
      <c r="ON861" s="53"/>
      <c r="OO861" s="53"/>
      <c r="OP861" s="53"/>
      <c r="OQ861" s="53"/>
      <c r="OR861" s="53"/>
      <c r="OS861" s="53"/>
      <c r="OT861" s="53"/>
      <c r="OU861" s="53"/>
      <c r="OV861" s="53"/>
      <c r="OW861" s="53"/>
      <c r="OX861" s="53"/>
      <c r="OY861" s="53"/>
      <c r="OZ861" s="53"/>
      <c r="PA861" s="53"/>
      <c r="PB861" s="53"/>
      <c r="PC861" s="53"/>
      <c r="PD861" s="53"/>
      <c r="PE861" s="53"/>
      <c r="PF861" s="53"/>
      <c r="PG861" s="53"/>
      <c r="PH861" s="53"/>
      <c r="PI861" s="53"/>
      <c r="PJ861" s="53"/>
      <c r="PK861" s="53"/>
      <c r="PL861" s="53"/>
      <c r="PM861" s="53"/>
      <c r="PN861" s="53"/>
      <c r="PO861" s="53"/>
      <c r="PP861" s="53"/>
      <c r="PQ861" s="53"/>
      <c r="PR861" s="53"/>
      <c r="PS861" s="53"/>
      <c r="PT861" s="53"/>
      <c r="PU861" s="53"/>
      <c r="PV861" s="53"/>
      <c r="PW861" s="53"/>
      <c r="PX861" s="53"/>
      <c r="PY861" s="53"/>
      <c r="PZ861" s="53"/>
      <c r="QA861" s="53"/>
      <c r="QB861" s="53"/>
      <c r="QC861" s="53"/>
      <c r="QD861" s="53"/>
      <c r="QE861" s="53"/>
      <c r="QF861" s="53"/>
      <c r="QG861" s="53"/>
      <c r="QH861" s="53"/>
      <c r="QI861" s="53"/>
      <c r="QJ861" s="53"/>
      <c r="QK861" s="53"/>
      <c r="QL861" s="53"/>
      <c r="QM861" s="53"/>
      <c r="QN861" s="53"/>
      <c r="QO861" s="53"/>
      <c r="QP861" s="53"/>
      <c r="QQ861" s="53"/>
      <c r="QR861" s="53"/>
      <c r="QS861" s="53"/>
      <c r="QT861" s="53"/>
      <c r="QU861" s="53"/>
      <c r="QV861" s="53"/>
      <c r="QW861" s="53"/>
      <c r="QX861" s="53"/>
      <c r="QY861" s="53"/>
      <c r="QZ861" s="53"/>
      <c r="RA861" s="53"/>
      <c r="RB861" s="53"/>
      <c r="RC861" s="53"/>
      <c r="RD861" s="53"/>
      <c r="RE861" s="53"/>
      <c r="RF861" s="53"/>
      <c r="RG861" s="53"/>
      <c r="RH861" s="53"/>
      <c r="RI861" s="53"/>
      <c r="RJ861" s="53"/>
      <c r="RK861" s="53"/>
      <c r="RL861" s="53"/>
      <c r="RM861" s="53"/>
      <c r="RN861" s="53"/>
      <c r="RO861" s="53"/>
      <c r="RP861" s="53"/>
      <c r="RQ861" s="53"/>
      <c r="RR861" s="53"/>
      <c r="RS861" s="53"/>
      <c r="RT861" s="53"/>
      <c r="RU861" s="53"/>
      <c r="RV861" s="53"/>
      <c r="RW861" s="53"/>
      <c r="RX861" s="53"/>
      <c r="RY861" s="53"/>
      <c r="RZ861" s="53"/>
      <c r="SA861" s="53"/>
      <c r="SB861" s="53"/>
      <c r="SC861" s="53"/>
      <c r="SD861" s="53"/>
      <c r="SE861" s="53"/>
      <c r="SF861" s="53"/>
      <c r="SG861" s="53"/>
      <c r="SH861" s="53"/>
      <c r="SI861" s="53"/>
      <c r="SJ861" s="53"/>
      <c r="SK861" s="53"/>
      <c r="SL861" s="53"/>
      <c r="SM861" s="53"/>
      <c r="SN861" s="53"/>
      <c r="SO861" s="53"/>
      <c r="SP861" s="53"/>
      <c r="SQ861" s="53"/>
      <c r="SR861" s="53"/>
      <c r="SS861" s="53"/>
      <c r="ST861" s="53"/>
      <c r="SU861" s="53"/>
      <c r="SV861" s="53"/>
      <c r="SW861" s="53"/>
      <c r="SX861" s="53"/>
      <c r="SY861" s="53"/>
      <c r="SZ861" s="53"/>
      <c r="TA861" s="53"/>
      <c r="TB861" s="53"/>
      <c r="TC861" s="53"/>
      <c r="TD861" s="53"/>
      <c r="TE861" s="53"/>
      <c r="TF861" s="53"/>
      <c r="TG861" s="53"/>
      <c r="TH861" s="53"/>
      <c r="TI861" s="53"/>
      <c r="TJ861" s="53"/>
      <c r="TK861" s="53"/>
      <c r="TL861" s="53"/>
      <c r="TM861" s="53"/>
      <c r="TN861" s="53"/>
      <c r="TO861" s="53"/>
      <c r="TP861" s="53"/>
      <c r="TQ861" s="53"/>
      <c r="TR861" s="53"/>
      <c r="TS861" s="53"/>
      <c r="TT861" s="53"/>
      <c r="TU861" s="53"/>
      <c r="TV861" s="53"/>
      <c r="TW861" s="53"/>
      <c r="TX861" s="53"/>
      <c r="TY861" s="53"/>
      <c r="TZ861" s="53"/>
      <c r="UA861" s="53"/>
      <c r="UB861" s="53"/>
      <c r="UC861" s="53"/>
      <c r="UD861" s="53"/>
      <c r="UE861" s="53"/>
      <c r="UF861" s="53"/>
      <c r="UG861" s="53"/>
    </row>
    <row r="862" spans="12:553" s="19" customFormat="1" ht="15.75" customHeight="1" x14ac:dyDescent="0.2">
      <c r="L862" s="66"/>
      <c r="M862" s="66"/>
      <c r="N862" s="52"/>
      <c r="O862" s="53"/>
      <c r="P862" s="53"/>
      <c r="Q862" s="53"/>
      <c r="R862" s="53"/>
      <c r="S862" s="53"/>
      <c r="T862" s="53"/>
      <c r="U862" s="53"/>
      <c r="V862" s="53"/>
      <c r="W862" s="53"/>
      <c r="X862" s="53"/>
      <c r="Y862" s="53"/>
      <c r="Z862" s="53"/>
      <c r="AA862" s="53"/>
      <c r="AB862" s="53"/>
      <c r="AC862" s="53"/>
      <c r="AD862" s="53"/>
      <c r="AE862" s="53"/>
      <c r="AF862" s="53"/>
      <c r="AG862" s="53"/>
      <c r="AH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c r="BM862" s="53"/>
      <c r="BN862" s="53"/>
      <c r="BO862" s="53"/>
      <c r="BP862" s="53"/>
      <c r="BQ862" s="53"/>
      <c r="BR862" s="53"/>
      <c r="BS862" s="53"/>
      <c r="BT862" s="53"/>
      <c r="BU862" s="53"/>
      <c r="BV862" s="53"/>
      <c r="BW862" s="53"/>
      <c r="BX862" s="53"/>
      <c r="BY862" s="53"/>
      <c r="BZ862" s="53"/>
      <c r="CA862" s="53"/>
      <c r="CB862" s="53"/>
      <c r="CC862" s="53"/>
      <c r="CD862" s="53"/>
      <c r="CE862" s="53"/>
      <c r="CF862" s="53"/>
      <c r="CG862" s="53"/>
      <c r="CH862" s="53"/>
      <c r="CI862" s="53"/>
      <c r="CJ862" s="53"/>
      <c r="CK862" s="53"/>
      <c r="CL862" s="53"/>
      <c r="CM862" s="53"/>
      <c r="CN862" s="53"/>
      <c r="CO862" s="53"/>
      <c r="CP862" s="53"/>
      <c r="CQ862" s="53"/>
      <c r="CR862" s="53"/>
      <c r="CS862" s="53"/>
      <c r="CT862" s="53"/>
      <c r="CU862" s="53"/>
      <c r="CV862" s="53"/>
      <c r="CW862" s="53"/>
      <c r="CX862" s="53"/>
      <c r="CY862" s="53"/>
      <c r="CZ862" s="53"/>
      <c r="DA862" s="53"/>
      <c r="DB862" s="53"/>
      <c r="DC862" s="53"/>
      <c r="DD862" s="53"/>
      <c r="DE862" s="53"/>
      <c r="DF862" s="53"/>
      <c r="DG862" s="53"/>
      <c r="DH862" s="53"/>
      <c r="DI862" s="53"/>
      <c r="DJ862" s="53"/>
      <c r="DK862" s="53"/>
      <c r="DL862" s="53"/>
      <c r="DM862" s="53"/>
      <c r="DN862" s="53"/>
      <c r="DO862" s="53"/>
      <c r="DP862" s="53"/>
      <c r="DQ862" s="53"/>
      <c r="DR862" s="53"/>
      <c r="DS862" s="53"/>
      <c r="DT862" s="53"/>
      <c r="DU862" s="53"/>
      <c r="DV862" s="53"/>
      <c r="DW862" s="53"/>
      <c r="DX862" s="53"/>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3"/>
      <c r="FK862" s="53"/>
      <c r="FL862" s="53"/>
      <c r="FM862" s="53"/>
      <c r="FN862" s="53"/>
      <c r="FO862" s="53"/>
      <c r="FP862" s="53"/>
      <c r="FQ862" s="53"/>
      <c r="FR862" s="53"/>
      <c r="FS862" s="53"/>
      <c r="FT862" s="53"/>
      <c r="FU862" s="53"/>
      <c r="FV862" s="53"/>
      <c r="FW862" s="53"/>
      <c r="FX862" s="53"/>
      <c r="FY862" s="53"/>
      <c r="FZ862" s="53"/>
      <c r="GA862" s="53"/>
      <c r="GB862" s="53"/>
      <c r="GC862" s="53"/>
      <c r="GD862" s="53"/>
      <c r="GE862" s="53"/>
      <c r="GF862" s="53"/>
      <c r="GG862" s="53"/>
      <c r="GH862" s="53"/>
      <c r="GI862" s="53"/>
      <c r="GJ862" s="53"/>
      <c r="GK862" s="53"/>
      <c r="GL862" s="53"/>
      <c r="GM862" s="53"/>
      <c r="GN862" s="53"/>
      <c r="GO862" s="53"/>
      <c r="GP862" s="53"/>
      <c r="GQ862" s="53"/>
      <c r="GR862" s="53"/>
      <c r="GS862" s="53"/>
      <c r="GT862" s="53"/>
      <c r="GU862" s="53"/>
      <c r="GV862" s="53"/>
      <c r="GW862" s="53"/>
      <c r="GX862" s="53"/>
      <c r="GY862" s="53"/>
      <c r="GZ862" s="53"/>
      <c r="HA862" s="53"/>
      <c r="HB862" s="53"/>
      <c r="HC862" s="53"/>
      <c r="HD862" s="53"/>
      <c r="HE862" s="53"/>
      <c r="HF862" s="53"/>
      <c r="HG862" s="53"/>
      <c r="HH862" s="53"/>
      <c r="HI862" s="53"/>
      <c r="HJ862" s="53"/>
      <c r="HK862" s="53"/>
      <c r="HL862" s="53"/>
      <c r="HM862" s="53"/>
      <c r="HN862" s="53"/>
      <c r="HO862" s="53"/>
      <c r="HP862" s="53"/>
      <c r="HQ862" s="53"/>
      <c r="HR862" s="53"/>
      <c r="HS862" s="53"/>
      <c r="HT862" s="53"/>
      <c r="HU862" s="53"/>
      <c r="HV862" s="53"/>
      <c r="HW862" s="53"/>
      <c r="HX862" s="53"/>
      <c r="HY862" s="53"/>
      <c r="HZ862" s="53"/>
      <c r="IA862" s="53"/>
      <c r="IB862" s="53"/>
      <c r="IC862" s="53"/>
      <c r="ID862" s="53"/>
      <c r="IE862" s="53"/>
      <c r="IF862" s="53"/>
      <c r="IG862" s="53"/>
      <c r="IH862" s="53"/>
      <c r="II862" s="53"/>
      <c r="IJ862" s="53"/>
      <c r="IK862" s="53"/>
      <c r="IL862" s="53"/>
      <c r="IM862" s="53"/>
      <c r="IN862" s="53"/>
      <c r="IO862" s="53"/>
      <c r="IP862" s="53"/>
      <c r="IQ862" s="53"/>
      <c r="IR862" s="53"/>
      <c r="IS862" s="53"/>
      <c r="IT862" s="53"/>
      <c r="IU862" s="53"/>
      <c r="IV862" s="53"/>
      <c r="IW862" s="53"/>
      <c r="IX862" s="53"/>
      <c r="IY862" s="53"/>
      <c r="IZ862" s="53"/>
      <c r="JA862" s="53"/>
      <c r="JB862" s="53"/>
      <c r="JC862" s="53"/>
      <c r="JD862" s="53"/>
      <c r="JE862" s="53"/>
      <c r="JF862" s="53"/>
      <c r="JG862" s="53"/>
      <c r="JH862" s="53"/>
      <c r="JI862" s="53"/>
      <c r="JJ862" s="53"/>
      <c r="JK862" s="53"/>
      <c r="JL862" s="53"/>
      <c r="JM862" s="53"/>
      <c r="JN862" s="53"/>
      <c r="JO862" s="53"/>
      <c r="JP862" s="53"/>
      <c r="JQ862" s="53"/>
      <c r="JR862" s="53"/>
      <c r="JS862" s="53"/>
      <c r="JT862" s="53"/>
      <c r="JU862" s="53"/>
      <c r="JV862" s="53"/>
      <c r="JW862" s="53"/>
      <c r="JX862" s="53"/>
      <c r="JY862" s="53"/>
      <c r="JZ862" s="53"/>
      <c r="KA862" s="53"/>
      <c r="KB862" s="53"/>
      <c r="KC862" s="53"/>
      <c r="KD862" s="53"/>
      <c r="KE862" s="53"/>
      <c r="KF862" s="53"/>
      <c r="KG862" s="53"/>
      <c r="KH862" s="53"/>
      <c r="KI862" s="53"/>
      <c r="KJ862" s="53"/>
      <c r="KK862" s="53"/>
      <c r="KL862" s="53"/>
      <c r="KM862" s="53"/>
      <c r="KN862" s="53"/>
      <c r="KO862" s="53"/>
      <c r="KP862" s="53"/>
      <c r="KQ862" s="53"/>
      <c r="KR862" s="53"/>
      <c r="KS862" s="53"/>
      <c r="KT862" s="53"/>
      <c r="KU862" s="53"/>
      <c r="KV862" s="53"/>
      <c r="KW862" s="53"/>
      <c r="KX862" s="53"/>
      <c r="KY862" s="53"/>
      <c r="KZ862" s="53"/>
      <c r="LA862" s="53"/>
      <c r="LB862" s="53"/>
      <c r="LC862" s="53"/>
      <c r="LD862" s="53"/>
      <c r="LE862" s="53"/>
      <c r="LF862" s="53"/>
      <c r="LG862" s="53"/>
      <c r="LH862" s="53"/>
      <c r="LI862" s="53"/>
      <c r="LJ862" s="53"/>
      <c r="LK862" s="53"/>
      <c r="LL862" s="53"/>
      <c r="LM862" s="53"/>
      <c r="LN862" s="53"/>
      <c r="LO862" s="53"/>
      <c r="LP862" s="53"/>
      <c r="LQ862" s="53"/>
      <c r="LR862" s="53"/>
      <c r="LS862" s="53"/>
      <c r="LT862" s="53"/>
      <c r="LU862" s="53"/>
      <c r="LV862" s="53"/>
      <c r="LW862" s="53"/>
      <c r="LX862" s="53"/>
      <c r="LY862" s="53"/>
      <c r="LZ862" s="53"/>
      <c r="MA862" s="53"/>
      <c r="MB862" s="53"/>
      <c r="MC862" s="53"/>
      <c r="MD862" s="53"/>
      <c r="ME862" s="53"/>
      <c r="MF862" s="53"/>
      <c r="MG862" s="53"/>
      <c r="MH862" s="53"/>
      <c r="MI862" s="53"/>
      <c r="MJ862" s="53"/>
      <c r="MK862" s="53"/>
      <c r="ML862" s="53"/>
      <c r="MM862" s="53"/>
      <c r="MN862" s="53"/>
      <c r="MO862" s="53"/>
      <c r="MP862" s="53"/>
      <c r="MQ862" s="53"/>
      <c r="MR862" s="53"/>
      <c r="MS862" s="53"/>
      <c r="MT862" s="53"/>
      <c r="MU862" s="53"/>
      <c r="MV862" s="53"/>
      <c r="MW862" s="53"/>
      <c r="MX862" s="53"/>
      <c r="MY862" s="53"/>
      <c r="MZ862" s="53"/>
      <c r="NA862" s="53"/>
      <c r="NB862" s="53"/>
      <c r="NC862" s="53"/>
      <c r="ND862" s="53"/>
      <c r="NE862" s="53"/>
      <c r="NF862" s="53"/>
      <c r="NG862" s="53"/>
      <c r="NH862" s="53"/>
      <c r="NI862" s="53"/>
      <c r="NJ862" s="53"/>
      <c r="NK862" s="53"/>
      <c r="NL862" s="53"/>
      <c r="NM862" s="53"/>
      <c r="NN862" s="53"/>
      <c r="NO862" s="53"/>
      <c r="NP862" s="53"/>
      <c r="NQ862" s="53"/>
      <c r="NR862" s="53"/>
      <c r="NS862" s="53"/>
      <c r="NT862" s="53"/>
      <c r="NU862" s="53"/>
      <c r="NV862" s="53"/>
      <c r="NW862" s="53"/>
      <c r="NX862" s="53"/>
      <c r="NY862" s="53"/>
      <c r="NZ862" s="53"/>
      <c r="OA862" s="53"/>
      <c r="OB862" s="53"/>
      <c r="OC862" s="53"/>
      <c r="OD862" s="53"/>
      <c r="OE862" s="53"/>
      <c r="OF862" s="53"/>
      <c r="OG862" s="53"/>
      <c r="OH862" s="53"/>
      <c r="OI862" s="53"/>
      <c r="OJ862" s="53"/>
      <c r="OK862" s="53"/>
      <c r="OL862" s="53"/>
      <c r="OM862" s="53"/>
      <c r="ON862" s="53"/>
      <c r="OO862" s="53"/>
      <c r="OP862" s="53"/>
      <c r="OQ862" s="53"/>
      <c r="OR862" s="53"/>
      <c r="OS862" s="53"/>
      <c r="OT862" s="53"/>
      <c r="OU862" s="53"/>
      <c r="OV862" s="53"/>
      <c r="OW862" s="53"/>
      <c r="OX862" s="53"/>
      <c r="OY862" s="53"/>
      <c r="OZ862" s="53"/>
      <c r="PA862" s="53"/>
      <c r="PB862" s="53"/>
      <c r="PC862" s="53"/>
      <c r="PD862" s="53"/>
      <c r="PE862" s="53"/>
      <c r="PF862" s="53"/>
      <c r="PG862" s="53"/>
      <c r="PH862" s="53"/>
      <c r="PI862" s="53"/>
      <c r="PJ862" s="53"/>
      <c r="PK862" s="53"/>
      <c r="PL862" s="53"/>
      <c r="PM862" s="53"/>
      <c r="PN862" s="53"/>
      <c r="PO862" s="53"/>
      <c r="PP862" s="53"/>
      <c r="PQ862" s="53"/>
      <c r="PR862" s="53"/>
      <c r="PS862" s="53"/>
      <c r="PT862" s="53"/>
      <c r="PU862" s="53"/>
      <c r="PV862" s="53"/>
      <c r="PW862" s="53"/>
      <c r="PX862" s="53"/>
      <c r="PY862" s="53"/>
      <c r="PZ862" s="53"/>
      <c r="QA862" s="53"/>
      <c r="QB862" s="53"/>
      <c r="QC862" s="53"/>
      <c r="QD862" s="53"/>
      <c r="QE862" s="53"/>
      <c r="QF862" s="53"/>
      <c r="QG862" s="53"/>
      <c r="QH862" s="53"/>
      <c r="QI862" s="53"/>
      <c r="QJ862" s="53"/>
      <c r="QK862" s="53"/>
      <c r="QL862" s="53"/>
      <c r="QM862" s="53"/>
      <c r="QN862" s="53"/>
      <c r="QO862" s="53"/>
      <c r="QP862" s="53"/>
      <c r="QQ862" s="53"/>
      <c r="QR862" s="53"/>
      <c r="QS862" s="53"/>
      <c r="QT862" s="53"/>
      <c r="QU862" s="53"/>
      <c r="QV862" s="53"/>
      <c r="QW862" s="53"/>
      <c r="QX862" s="53"/>
      <c r="QY862" s="53"/>
      <c r="QZ862" s="53"/>
      <c r="RA862" s="53"/>
      <c r="RB862" s="53"/>
      <c r="RC862" s="53"/>
      <c r="RD862" s="53"/>
      <c r="RE862" s="53"/>
      <c r="RF862" s="53"/>
      <c r="RG862" s="53"/>
      <c r="RH862" s="53"/>
      <c r="RI862" s="53"/>
      <c r="RJ862" s="53"/>
      <c r="RK862" s="53"/>
      <c r="RL862" s="53"/>
      <c r="RM862" s="53"/>
      <c r="RN862" s="53"/>
      <c r="RO862" s="53"/>
      <c r="RP862" s="53"/>
      <c r="RQ862" s="53"/>
      <c r="RR862" s="53"/>
      <c r="RS862" s="53"/>
      <c r="RT862" s="53"/>
      <c r="RU862" s="53"/>
      <c r="RV862" s="53"/>
      <c r="RW862" s="53"/>
      <c r="RX862" s="53"/>
      <c r="RY862" s="53"/>
      <c r="RZ862" s="53"/>
      <c r="SA862" s="53"/>
      <c r="SB862" s="53"/>
      <c r="SC862" s="53"/>
      <c r="SD862" s="53"/>
      <c r="SE862" s="53"/>
      <c r="SF862" s="53"/>
      <c r="SG862" s="53"/>
      <c r="SH862" s="53"/>
      <c r="SI862" s="53"/>
      <c r="SJ862" s="53"/>
      <c r="SK862" s="53"/>
      <c r="SL862" s="53"/>
      <c r="SM862" s="53"/>
      <c r="SN862" s="53"/>
      <c r="SO862" s="53"/>
      <c r="SP862" s="53"/>
      <c r="SQ862" s="53"/>
      <c r="SR862" s="53"/>
      <c r="SS862" s="53"/>
      <c r="ST862" s="53"/>
      <c r="SU862" s="53"/>
      <c r="SV862" s="53"/>
      <c r="SW862" s="53"/>
      <c r="SX862" s="53"/>
      <c r="SY862" s="53"/>
      <c r="SZ862" s="53"/>
      <c r="TA862" s="53"/>
      <c r="TB862" s="53"/>
      <c r="TC862" s="53"/>
      <c r="TD862" s="53"/>
      <c r="TE862" s="53"/>
      <c r="TF862" s="53"/>
      <c r="TG862" s="53"/>
      <c r="TH862" s="53"/>
      <c r="TI862" s="53"/>
      <c r="TJ862" s="53"/>
      <c r="TK862" s="53"/>
      <c r="TL862" s="53"/>
      <c r="TM862" s="53"/>
      <c r="TN862" s="53"/>
      <c r="TO862" s="53"/>
      <c r="TP862" s="53"/>
      <c r="TQ862" s="53"/>
      <c r="TR862" s="53"/>
      <c r="TS862" s="53"/>
      <c r="TT862" s="53"/>
      <c r="TU862" s="53"/>
      <c r="TV862" s="53"/>
      <c r="TW862" s="53"/>
      <c r="TX862" s="53"/>
      <c r="TY862" s="53"/>
      <c r="TZ862" s="53"/>
      <c r="UA862" s="53"/>
      <c r="UB862" s="53"/>
      <c r="UC862" s="53"/>
      <c r="UD862" s="53"/>
      <c r="UE862" s="53"/>
      <c r="UF862" s="53"/>
      <c r="UG862" s="53"/>
    </row>
    <row r="863" spans="12:553" s="19" customFormat="1" ht="15.75" customHeight="1" x14ac:dyDescent="0.2">
      <c r="L863" s="66"/>
      <c r="M863" s="66"/>
      <c r="N863" s="52"/>
      <c r="O863" s="53"/>
      <c r="P863" s="53"/>
      <c r="Q863" s="53"/>
      <c r="R863" s="53"/>
      <c r="S863" s="53"/>
      <c r="T863" s="53"/>
      <c r="U863" s="53"/>
      <c r="V863" s="53"/>
      <c r="W863" s="53"/>
      <c r="X863" s="53"/>
      <c r="Y863" s="53"/>
      <c r="Z863" s="53"/>
      <c r="AA863" s="53"/>
      <c r="AB863" s="53"/>
      <c r="AC863" s="53"/>
      <c r="AD863" s="53"/>
      <c r="AE863" s="53"/>
      <c r="AF863" s="53"/>
      <c r="AG863" s="53"/>
      <c r="AH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c r="BM863" s="53"/>
      <c r="BN863" s="53"/>
      <c r="BO863" s="53"/>
      <c r="BP863" s="53"/>
      <c r="BQ863" s="53"/>
      <c r="BR863" s="53"/>
      <c r="BS863" s="53"/>
      <c r="BT863" s="53"/>
      <c r="BU863" s="53"/>
      <c r="BV863" s="53"/>
      <c r="BW863" s="53"/>
      <c r="BX863" s="53"/>
      <c r="BY863" s="53"/>
      <c r="BZ863" s="53"/>
      <c r="CA863" s="53"/>
      <c r="CB863" s="53"/>
      <c r="CC863" s="53"/>
      <c r="CD863" s="53"/>
      <c r="CE863" s="53"/>
      <c r="CF863" s="53"/>
      <c r="CG863" s="53"/>
      <c r="CH863" s="53"/>
      <c r="CI863" s="53"/>
      <c r="CJ863" s="53"/>
      <c r="CK863" s="53"/>
      <c r="CL863" s="53"/>
      <c r="CM863" s="53"/>
      <c r="CN863" s="53"/>
      <c r="CO863" s="53"/>
      <c r="CP863" s="53"/>
      <c r="CQ863" s="53"/>
      <c r="CR863" s="53"/>
      <c r="CS863" s="53"/>
      <c r="CT863" s="53"/>
      <c r="CU863" s="53"/>
      <c r="CV863" s="53"/>
      <c r="CW863" s="53"/>
      <c r="CX863" s="53"/>
      <c r="CY863" s="53"/>
      <c r="CZ863" s="53"/>
      <c r="DA863" s="53"/>
      <c r="DB863" s="53"/>
      <c r="DC863" s="53"/>
      <c r="DD863" s="53"/>
      <c r="DE863" s="53"/>
      <c r="DF863" s="53"/>
      <c r="DG863" s="53"/>
      <c r="DH863" s="53"/>
      <c r="DI863" s="53"/>
      <c r="DJ863" s="53"/>
      <c r="DK863" s="53"/>
      <c r="DL863" s="53"/>
      <c r="DM863" s="53"/>
      <c r="DN863" s="53"/>
      <c r="DO863" s="53"/>
      <c r="DP863" s="53"/>
      <c r="DQ863" s="53"/>
      <c r="DR863" s="53"/>
      <c r="DS863" s="53"/>
      <c r="DT863" s="53"/>
      <c r="DU863" s="53"/>
      <c r="DV863" s="53"/>
      <c r="DW863" s="53"/>
      <c r="DX863" s="53"/>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3"/>
      <c r="FK863" s="53"/>
      <c r="FL863" s="53"/>
      <c r="FM863" s="53"/>
      <c r="FN863" s="53"/>
      <c r="FO863" s="53"/>
      <c r="FP863" s="53"/>
      <c r="FQ863" s="53"/>
      <c r="FR863" s="53"/>
      <c r="FS863" s="53"/>
      <c r="FT863" s="53"/>
      <c r="FU863" s="53"/>
      <c r="FV863" s="53"/>
      <c r="FW863" s="53"/>
      <c r="FX863" s="53"/>
      <c r="FY863" s="53"/>
      <c r="FZ863" s="53"/>
      <c r="GA863" s="53"/>
      <c r="GB863" s="53"/>
      <c r="GC863" s="53"/>
      <c r="GD863" s="53"/>
      <c r="GE863" s="53"/>
      <c r="GF863" s="53"/>
      <c r="GG863" s="53"/>
      <c r="GH863" s="53"/>
      <c r="GI863" s="53"/>
      <c r="GJ863" s="53"/>
      <c r="GK863" s="53"/>
      <c r="GL863" s="53"/>
      <c r="GM863" s="53"/>
      <c r="GN863" s="53"/>
      <c r="GO863" s="53"/>
      <c r="GP863" s="53"/>
      <c r="GQ863" s="53"/>
      <c r="GR863" s="53"/>
      <c r="GS863" s="53"/>
      <c r="GT863" s="53"/>
      <c r="GU863" s="53"/>
      <c r="GV863" s="53"/>
      <c r="GW863" s="53"/>
      <c r="GX863" s="53"/>
      <c r="GY863" s="53"/>
      <c r="GZ863" s="53"/>
      <c r="HA863" s="53"/>
      <c r="HB863" s="53"/>
      <c r="HC863" s="53"/>
      <c r="HD863" s="53"/>
      <c r="HE863" s="53"/>
      <c r="HF863" s="53"/>
      <c r="HG863" s="53"/>
      <c r="HH863" s="53"/>
      <c r="HI863" s="53"/>
      <c r="HJ863" s="53"/>
      <c r="HK863" s="53"/>
      <c r="HL863" s="53"/>
      <c r="HM863" s="53"/>
      <c r="HN863" s="53"/>
      <c r="HO863" s="53"/>
      <c r="HP863" s="53"/>
      <c r="HQ863" s="53"/>
      <c r="HR863" s="53"/>
      <c r="HS863" s="53"/>
      <c r="HT863" s="53"/>
      <c r="HU863" s="53"/>
      <c r="HV863" s="53"/>
      <c r="HW863" s="53"/>
      <c r="HX863" s="53"/>
      <c r="HY863" s="53"/>
      <c r="HZ863" s="53"/>
      <c r="IA863" s="53"/>
      <c r="IB863" s="53"/>
      <c r="IC863" s="53"/>
      <c r="ID863" s="53"/>
      <c r="IE863" s="53"/>
      <c r="IF863" s="53"/>
      <c r="IG863" s="53"/>
      <c r="IH863" s="53"/>
      <c r="II863" s="53"/>
      <c r="IJ863" s="53"/>
      <c r="IK863" s="53"/>
      <c r="IL863" s="53"/>
      <c r="IM863" s="53"/>
      <c r="IN863" s="53"/>
      <c r="IO863" s="53"/>
      <c r="IP863" s="53"/>
      <c r="IQ863" s="53"/>
      <c r="IR863" s="53"/>
      <c r="IS863" s="53"/>
      <c r="IT863" s="53"/>
      <c r="IU863" s="53"/>
      <c r="IV863" s="53"/>
      <c r="IW863" s="53"/>
      <c r="IX863" s="53"/>
      <c r="IY863" s="53"/>
      <c r="IZ863" s="53"/>
      <c r="JA863" s="53"/>
      <c r="JB863" s="53"/>
      <c r="JC863" s="53"/>
      <c r="JD863" s="53"/>
      <c r="JE863" s="53"/>
      <c r="JF863" s="53"/>
      <c r="JG863" s="53"/>
      <c r="JH863" s="53"/>
      <c r="JI863" s="53"/>
      <c r="JJ863" s="53"/>
      <c r="JK863" s="53"/>
      <c r="JL863" s="53"/>
      <c r="JM863" s="53"/>
      <c r="JN863" s="53"/>
      <c r="JO863" s="53"/>
      <c r="JP863" s="53"/>
      <c r="JQ863" s="53"/>
      <c r="JR863" s="53"/>
      <c r="JS863" s="53"/>
      <c r="JT863" s="53"/>
      <c r="JU863" s="53"/>
      <c r="JV863" s="53"/>
      <c r="JW863" s="53"/>
      <c r="JX863" s="53"/>
      <c r="JY863" s="53"/>
      <c r="JZ863" s="53"/>
      <c r="KA863" s="53"/>
      <c r="KB863" s="53"/>
      <c r="KC863" s="53"/>
      <c r="KD863" s="53"/>
      <c r="KE863" s="53"/>
      <c r="KF863" s="53"/>
      <c r="KG863" s="53"/>
      <c r="KH863" s="53"/>
      <c r="KI863" s="53"/>
      <c r="KJ863" s="53"/>
      <c r="KK863" s="53"/>
      <c r="KL863" s="53"/>
      <c r="KM863" s="53"/>
      <c r="KN863" s="53"/>
      <c r="KO863" s="53"/>
      <c r="KP863" s="53"/>
      <c r="KQ863" s="53"/>
      <c r="KR863" s="53"/>
      <c r="KS863" s="53"/>
      <c r="KT863" s="53"/>
      <c r="KU863" s="53"/>
      <c r="KV863" s="53"/>
      <c r="KW863" s="53"/>
      <c r="KX863" s="53"/>
      <c r="KY863" s="53"/>
      <c r="KZ863" s="53"/>
      <c r="LA863" s="53"/>
      <c r="LB863" s="53"/>
      <c r="LC863" s="53"/>
      <c r="LD863" s="53"/>
      <c r="LE863" s="53"/>
      <c r="LF863" s="53"/>
      <c r="LG863" s="53"/>
      <c r="LH863" s="53"/>
      <c r="LI863" s="53"/>
      <c r="LJ863" s="53"/>
      <c r="LK863" s="53"/>
      <c r="LL863" s="53"/>
      <c r="LM863" s="53"/>
      <c r="LN863" s="53"/>
      <c r="LO863" s="53"/>
      <c r="LP863" s="53"/>
      <c r="LQ863" s="53"/>
      <c r="LR863" s="53"/>
      <c r="LS863" s="53"/>
      <c r="LT863" s="53"/>
      <c r="LU863" s="53"/>
      <c r="LV863" s="53"/>
      <c r="LW863" s="53"/>
      <c r="LX863" s="53"/>
      <c r="LY863" s="53"/>
      <c r="LZ863" s="53"/>
      <c r="MA863" s="53"/>
      <c r="MB863" s="53"/>
      <c r="MC863" s="53"/>
      <c r="MD863" s="53"/>
      <c r="ME863" s="53"/>
      <c r="MF863" s="53"/>
      <c r="MG863" s="53"/>
      <c r="MH863" s="53"/>
      <c r="MI863" s="53"/>
      <c r="MJ863" s="53"/>
      <c r="MK863" s="53"/>
      <c r="ML863" s="53"/>
      <c r="MM863" s="53"/>
      <c r="MN863" s="53"/>
      <c r="MO863" s="53"/>
      <c r="MP863" s="53"/>
      <c r="MQ863" s="53"/>
      <c r="MR863" s="53"/>
      <c r="MS863" s="53"/>
      <c r="MT863" s="53"/>
      <c r="MU863" s="53"/>
      <c r="MV863" s="53"/>
      <c r="MW863" s="53"/>
      <c r="MX863" s="53"/>
      <c r="MY863" s="53"/>
      <c r="MZ863" s="53"/>
      <c r="NA863" s="53"/>
      <c r="NB863" s="53"/>
      <c r="NC863" s="53"/>
      <c r="ND863" s="53"/>
      <c r="NE863" s="53"/>
      <c r="NF863" s="53"/>
      <c r="NG863" s="53"/>
      <c r="NH863" s="53"/>
      <c r="NI863" s="53"/>
      <c r="NJ863" s="53"/>
      <c r="NK863" s="53"/>
      <c r="NL863" s="53"/>
      <c r="NM863" s="53"/>
      <c r="NN863" s="53"/>
      <c r="NO863" s="53"/>
      <c r="NP863" s="53"/>
      <c r="NQ863" s="53"/>
      <c r="NR863" s="53"/>
      <c r="NS863" s="53"/>
      <c r="NT863" s="53"/>
      <c r="NU863" s="53"/>
      <c r="NV863" s="53"/>
      <c r="NW863" s="53"/>
      <c r="NX863" s="53"/>
      <c r="NY863" s="53"/>
      <c r="NZ863" s="53"/>
      <c r="OA863" s="53"/>
      <c r="OB863" s="53"/>
      <c r="OC863" s="53"/>
      <c r="OD863" s="53"/>
      <c r="OE863" s="53"/>
      <c r="OF863" s="53"/>
      <c r="OG863" s="53"/>
      <c r="OH863" s="53"/>
      <c r="OI863" s="53"/>
      <c r="OJ863" s="53"/>
      <c r="OK863" s="53"/>
      <c r="OL863" s="53"/>
      <c r="OM863" s="53"/>
      <c r="ON863" s="53"/>
      <c r="OO863" s="53"/>
      <c r="OP863" s="53"/>
      <c r="OQ863" s="53"/>
      <c r="OR863" s="53"/>
      <c r="OS863" s="53"/>
      <c r="OT863" s="53"/>
      <c r="OU863" s="53"/>
      <c r="OV863" s="53"/>
      <c r="OW863" s="53"/>
      <c r="OX863" s="53"/>
      <c r="OY863" s="53"/>
      <c r="OZ863" s="53"/>
      <c r="PA863" s="53"/>
      <c r="PB863" s="53"/>
      <c r="PC863" s="53"/>
      <c r="PD863" s="53"/>
      <c r="PE863" s="53"/>
      <c r="PF863" s="53"/>
      <c r="PG863" s="53"/>
      <c r="PH863" s="53"/>
      <c r="PI863" s="53"/>
      <c r="PJ863" s="53"/>
      <c r="PK863" s="53"/>
      <c r="PL863" s="53"/>
      <c r="PM863" s="53"/>
      <c r="PN863" s="53"/>
      <c r="PO863" s="53"/>
      <c r="PP863" s="53"/>
      <c r="PQ863" s="53"/>
      <c r="PR863" s="53"/>
      <c r="PS863" s="53"/>
      <c r="PT863" s="53"/>
      <c r="PU863" s="53"/>
      <c r="PV863" s="53"/>
      <c r="PW863" s="53"/>
      <c r="PX863" s="53"/>
      <c r="PY863" s="53"/>
      <c r="PZ863" s="53"/>
      <c r="QA863" s="53"/>
      <c r="QB863" s="53"/>
      <c r="QC863" s="53"/>
      <c r="QD863" s="53"/>
      <c r="QE863" s="53"/>
      <c r="QF863" s="53"/>
      <c r="QG863" s="53"/>
      <c r="QH863" s="53"/>
      <c r="QI863" s="53"/>
      <c r="QJ863" s="53"/>
      <c r="QK863" s="53"/>
      <c r="QL863" s="53"/>
      <c r="QM863" s="53"/>
      <c r="QN863" s="53"/>
      <c r="QO863" s="53"/>
      <c r="QP863" s="53"/>
      <c r="QQ863" s="53"/>
      <c r="QR863" s="53"/>
      <c r="QS863" s="53"/>
      <c r="QT863" s="53"/>
      <c r="QU863" s="53"/>
      <c r="QV863" s="53"/>
      <c r="QW863" s="53"/>
      <c r="QX863" s="53"/>
      <c r="QY863" s="53"/>
      <c r="QZ863" s="53"/>
      <c r="RA863" s="53"/>
      <c r="RB863" s="53"/>
      <c r="RC863" s="53"/>
      <c r="RD863" s="53"/>
      <c r="RE863" s="53"/>
      <c r="RF863" s="53"/>
      <c r="RG863" s="53"/>
      <c r="RH863" s="53"/>
      <c r="RI863" s="53"/>
      <c r="RJ863" s="53"/>
      <c r="RK863" s="53"/>
      <c r="RL863" s="53"/>
      <c r="RM863" s="53"/>
      <c r="RN863" s="53"/>
      <c r="RO863" s="53"/>
      <c r="RP863" s="53"/>
      <c r="RQ863" s="53"/>
      <c r="RR863" s="53"/>
      <c r="RS863" s="53"/>
      <c r="RT863" s="53"/>
      <c r="RU863" s="53"/>
      <c r="RV863" s="53"/>
      <c r="RW863" s="53"/>
      <c r="RX863" s="53"/>
      <c r="RY863" s="53"/>
      <c r="RZ863" s="53"/>
      <c r="SA863" s="53"/>
      <c r="SB863" s="53"/>
      <c r="SC863" s="53"/>
      <c r="SD863" s="53"/>
      <c r="SE863" s="53"/>
      <c r="SF863" s="53"/>
      <c r="SG863" s="53"/>
      <c r="SH863" s="53"/>
      <c r="SI863" s="53"/>
      <c r="SJ863" s="53"/>
      <c r="SK863" s="53"/>
      <c r="SL863" s="53"/>
      <c r="SM863" s="53"/>
      <c r="SN863" s="53"/>
      <c r="SO863" s="53"/>
      <c r="SP863" s="53"/>
      <c r="SQ863" s="53"/>
      <c r="SR863" s="53"/>
      <c r="SS863" s="53"/>
      <c r="ST863" s="53"/>
      <c r="SU863" s="53"/>
      <c r="SV863" s="53"/>
      <c r="SW863" s="53"/>
      <c r="SX863" s="53"/>
      <c r="SY863" s="53"/>
      <c r="SZ863" s="53"/>
      <c r="TA863" s="53"/>
      <c r="TB863" s="53"/>
      <c r="TC863" s="53"/>
      <c r="TD863" s="53"/>
      <c r="TE863" s="53"/>
      <c r="TF863" s="53"/>
      <c r="TG863" s="53"/>
      <c r="TH863" s="53"/>
      <c r="TI863" s="53"/>
      <c r="TJ863" s="53"/>
      <c r="TK863" s="53"/>
      <c r="TL863" s="53"/>
      <c r="TM863" s="53"/>
      <c r="TN863" s="53"/>
      <c r="TO863" s="53"/>
      <c r="TP863" s="53"/>
      <c r="TQ863" s="53"/>
      <c r="TR863" s="53"/>
      <c r="TS863" s="53"/>
      <c r="TT863" s="53"/>
      <c r="TU863" s="53"/>
      <c r="TV863" s="53"/>
      <c r="TW863" s="53"/>
      <c r="TX863" s="53"/>
      <c r="TY863" s="53"/>
      <c r="TZ863" s="53"/>
      <c r="UA863" s="53"/>
      <c r="UB863" s="53"/>
      <c r="UC863" s="53"/>
      <c r="UD863" s="53"/>
      <c r="UE863" s="53"/>
      <c r="UF863" s="53"/>
      <c r="UG863" s="53"/>
    </row>
    <row r="864" spans="12:553" s="19" customFormat="1" ht="15.75" customHeight="1" x14ac:dyDescent="0.2">
      <c r="L864" s="66"/>
      <c r="M864" s="66"/>
      <c r="N864" s="52"/>
      <c r="O864" s="53"/>
      <c r="P864" s="53"/>
      <c r="Q864" s="53"/>
      <c r="R864" s="53"/>
      <c r="S864" s="53"/>
      <c r="T864" s="53"/>
      <c r="U864" s="53"/>
      <c r="V864" s="53"/>
      <c r="W864" s="53"/>
      <c r="X864" s="53"/>
      <c r="Y864" s="53"/>
      <c r="Z864" s="53"/>
      <c r="AA864" s="53"/>
      <c r="AB864" s="53"/>
      <c r="AC864" s="53"/>
      <c r="AD864" s="53"/>
      <c r="AE864" s="53"/>
      <c r="AF864" s="53"/>
      <c r="AG864" s="53"/>
      <c r="AH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c r="BM864" s="53"/>
      <c r="BN864" s="53"/>
      <c r="BO864" s="53"/>
      <c r="BP864" s="53"/>
      <c r="BQ864" s="53"/>
      <c r="BR864" s="53"/>
      <c r="BS864" s="53"/>
      <c r="BT864" s="53"/>
      <c r="BU864" s="53"/>
      <c r="BV864" s="53"/>
      <c r="BW864" s="53"/>
      <c r="BX864" s="53"/>
      <c r="BY864" s="53"/>
      <c r="BZ864" s="53"/>
      <c r="CA864" s="53"/>
      <c r="CB864" s="53"/>
      <c r="CC864" s="53"/>
      <c r="CD864" s="53"/>
      <c r="CE864" s="53"/>
      <c r="CF864" s="53"/>
      <c r="CG864" s="53"/>
      <c r="CH864" s="53"/>
      <c r="CI864" s="53"/>
      <c r="CJ864" s="53"/>
      <c r="CK864" s="53"/>
      <c r="CL864" s="53"/>
      <c r="CM864" s="53"/>
      <c r="CN864" s="53"/>
      <c r="CO864" s="53"/>
      <c r="CP864" s="53"/>
      <c r="CQ864" s="53"/>
      <c r="CR864" s="53"/>
      <c r="CS864" s="53"/>
      <c r="CT864" s="53"/>
      <c r="CU864" s="53"/>
      <c r="CV864" s="53"/>
      <c r="CW864" s="53"/>
      <c r="CX864" s="53"/>
      <c r="CY864" s="53"/>
      <c r="CZ864" s="53"/>
      <c r="DA864" s="53"/>
      <c r="DB864" s="53"/>
      <c r="DC864" s="53"/>
      <c r="DD864" s="53"/>
      <c r="DE864" s="53"/>
      <c r="DF864" s="53"/>
      <c r="DG864" s="53"/>
      <c r="DH864" s="53"/>
      <c r="DI864" s="53"/>
      <c r="DJ864" s="53"/>
      <c r="DK864" s="53"/>
      <c r="DL864" s="53"/>
      <c r="DM864" s="53"/>
      <c r="DN864" s="53"/>
      <c r="DO864" s="53"/>
      <c r="DP864" s="53"/>
      <c r="DQ864" s="53"/>
      <c r="DR864" s="53"/>
      <c r="DS864" s="53"/>
      <c r="DT864" s="53"/>
      <c r="DU864" s="53"/>
      <c r="DV864" s="53"/>
      <c r="DW864" s="53"/>
      <c r="DX864" s="53"/>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3"/>
      <c r="FK864" s="53"/>
      <c r="FL864" s="53"/>
      <c r="FM864" s="53"/>
      <c r="FN864" s="53"/>
      <c r="FO864" s="53"/>
      <c r="FP864" s="53"/>
      <c r="FQ864" s="53"/>
      <c r="FR864" s="53"/>
      <c r="FS864" s="53"/>
      <c r="FT864" s="53"/>
      <c r="FU864" s="53"/>
      <c r="FV864" s="53"/>
      <c r="FW864" s="53"/>
      <c r="FX864" s="53"/>
      <c r="FY864" s="53"/>
      <c r="FZ864" s="53"/>
      <c r="GA864" s="53"/>
      <c r="GB864" s="53"/>
      <c r="GC864" s="53"/>
      <c r="GD864" s="53"/>
      <c r="GE864" s="53"/>
      <c r="GF864" s="53"/>
      <c r="GG864" s="53"/>
      <c r="GH864" s="53"/>
      <c r="GI864" s="53"/>
      <c r="GJ864" s="53"/>
      <c r="GK864" s="53"/>
      <c r="GL864" s="53"/>
      <c r="GM864" s="53"/>
      <c r="GN864" s="53"/>
      <c r="GO864" s="53"/>
      <c r="GP864" s="53"/>
      <c r="GQ864" s="53"/>
      <c r="GR864" s="53"/>
      <c r="GS864" s="53"/>
      <c r="GT864" s="53"/>
      <c r="GU864" s="53"/>
      <c r="GV864" s="53"/>
      <c r="GW864" s="53"/>
      <c r="GX864" s="53"/>
      <c r="GY864" s="53"/>
      <c r="GZ864" s="53"/>
      <c r="HA864" s="53"/>
      <c r="HB864" s="53"/>
      <c r="HC864" s="53"/>
      <c r="HD864" s="53"/>
      <c r="HE864" s="53"/>
      <c r="HF864" s="53"/>
      <c r="HG864" s="53"/>
      <c r="HH864" s="53"/>
      <c r="HI864" s="53"/>
      <c r="HJ864" s="53"/>
      <c r="HK864" s="53"/>
      <c r="HL864" s="53"/>
      <c r="HM864" s="53"/>
      <c r="HN864" s="53"/>
      <c r="HO864" s="53"/>
      <c r="HP864" s="53"/>
      <c r="HQ864" s="53"/>
      <c r="HR864" s="53"/>
      <c r="HS864" s="53"/>
      <c r="HT864" s="53"/>
      <c r="HU864" s="53"/>
      <c r="HV864" s="53"/>
      <c r="HW864" s="53"/>
      <c r="HX864" s="53"/>
      <c r="HY864" s="53"/>
      <c r="HZ864" s="53"/>
      <c r="IA864" s="53"/>
      <c r="IB864" s="53"/>
      <c r="IC864" s="53"/>
      <c r="ID864" s="53"/>
      <c r="IE864" s="53"/>
      <c r="IF864" s="53"/>
      <c r="IG864" s="53"/>
      <c r="IH864" s="53"/>
      <c r="II864" s="53"/>
      <c r="IJ864" s="53"/>
      <c r="IK864" s="53"/>
      <c r="IL864" s="53"/>
      <c r="IM864" s="53"/>
      <c r="IN864" s="53"/>
      <c r="IO864" s="53"/>
      <c r="IP864" s="53"/>
      <c r="IQ864" s="53"/>
      <c r="IR864" s="53"/>
      <c r="IS864" s="53"/>
      <c r="IT864" s="53"/>
      <c r="IU864" s="53"/>
      <c r="IV864" s="53"/>
      <c r="IW864" s="53"/>
      <c r="IX864" s="53"/>
      <c r="IY864" s="53"/>
      <c r="IZ864" s="53"/>
      <c r="JA864" s="53"/>
      <c r="JB864" s="53"/>
      <c r="JC864" s="53"/>
      <c r="JD864" s="53"/>
      <c r="JE864" s="53"/>
      <c r="JF864" s="53"/>
      <c r="JG864" s="53"/>
      <c r="JH864" s="53"/>
      <c r="JI864" s="53"/>
      <c r="JJ864" s="53"/>
      <c r="JK864" s="53"/>
      <c r="JL864" s="53"/>
      <c r="JM864" s="53"/>
      <c r="JN864" s="53"/>
      <c r="JO864" s="53"/>
      <c r="JP864" s="53"/>
      <c r="JQ864" s="53"/>
      <c r="JR864" s="53"/>
      <c r="JS864" s="53"/>
      <c r="JT864" s="53"/>
      <c r="JU864" s="53"/>
      <c r="JV864" s="53"/>
      <c r="JW864" s="53"/>
      <c r="JX864" s="53"/>
      <c r="JY864" s="53"/>
      <c r="JZ864" s="53"/>
      <c r="KA864" s="53"/>
      <c r="KB864" s="53"/>
      <c r="KC864" s="53"/>
      <c r="KD864" s="53"/>
      <c r="KE864" s="53"/>
      <c r="KF864" s="53"/>
      <c r="KG864" s="53"/>
      <c r="KH864" s="53"/>
      <c r="KI864" s="53"/>
      <c r="KJ864" s="53"/>
      <c r="KK864" s="53"/>
      <c r="KL864" s="53"/>
      <c r="KM864" s="53"/>
      <c r="KN864" s="53"/>
      <c r="KO864" s="53"/>
      <c r="KP864" s="53"/>
      <c r="KQ864" s="53"/>
      <c r="KR864" s="53"/>
      <c r="KS864" s="53"/>
      <c r="KT864" s="53"/>
      <c r="KU864" s="53"/>
      <c r="KV864" s="53"/>
      <c r="KW864" s="53"/>
      <c r="KX864" s="53"/>
      <c r="KY864" s="53"/>
      <c r="KZ864" s="53"/>
      <c r="LA864" s="53"/>
      <c r="LB864" s="53"/>
      <c r="LC864" s="53"/>
      <c r="LD864" s="53"/>
      <c r="LE864" s="53"/>
      <c r="LF864" s="53"/>
      <c r="LG864" s="53"/>
      <c r="LH864" s="53"/>
      <c r="LI864" s="53"/>
      <c r="LJ864" s="53"/>
      <c r="LK864" s="53"/>
      <c r="LL864" s="53"/>
      <c r="LM864" s="53"/>
      <c r="LN864" s="53"/>
      <c r="LO864" s="53"/>
      <c r="LP864" s="53"/>
      <c r="LQ864" s="53"/>
      <c r="LR864" s="53"/>
      <c r="LS864" s="53"/>
      <c r="LT864" s="53"/>
      <c r="LU864" s="53"/>
      <c r="LV864" s="53"/>
      <c r="LW864" s="53"/>
      <c r="LX864" s="53"/>
      <c r="LY864" s="53"/>
      <c r="LZ864" s="53"/>
      <c r="MA864" s="53"/>
      <c r="MB864" s="53"/>
      <c r="MC864" s="53"/>
      <c r="MD864" s="53"/>
      <c r="ME864" s="53"/>
      <c r="MF864" s="53"/>
      <c r="MG864" s="53"/>
      <c r="MH864" s="53"/>
      <c r="MI864" s="53"/>
      <c r="MJ864" s="53"/>
      <c r="MK864" s="53"/>
      <c r="ML864" s="53"/>
      <c r="MM864" s="53"/>
      <c r="MN864" s="53"/>
      <c r="MO864" s="53"/>
      <c r="MP864" s="53"/>
      <c r="MQ864" s="53"/>
      <c r="MR864" s="53"/>
      <c r="MS864" s="53"/>
      <c r="MT864" s="53"/>
      <c r="MU864" s="53"/>
      <c r="MV864" s="53"/>
      <c r="MW864" s="53"/>
      <c r="MX864" s="53"/>
      <c r="MY864" s="53"/>
      <c r="MZ864" s="53"/>
      <c r="NA864" s="53"/>
      <c r="NB864" s="53"/>
      <c r="NC864" s="53"/>
      <c r="ND864" s="53"/>
      <c r="NE864" s="53"/>
      <c r="NF864" s="53"/>
      <c r="NG864" s="53"/>
      <c r="NH864" s="53"/>
      <c r="NI864" s="53"/>
      <c r="NJ864" s="53"/>
      <c r="NK864" s="53"/>
      <c r="NL864" s="53"/>
      <c r="NM864" s="53"/>
      <c r="NN864" s="53"/>
      <c r="NO864" s="53"/>
      <c r="NP864" s="53"/>
      <c r="NQ864" s="53"/>
      <c r="NR864" s="53"/>
      <c r="NS864" s="53"/>
      <c r="NT864" s="53"/>
      <c r="NU864" s="53"/>
      <c r="NV864" s="53"/>
      <c r="NW864" s="53"/>
      <c r="NX864" s="53"/>
      <c r="NY864" s="53"/>
      <c r="NZ864" s="53"/>
      <c r="OA864" s="53"/>
      <c r="OB864" s="53"/>
      <c r="OC864" s="53"/>
      <c r="OD864" s="53"/>
      <c r="OE864" s="53"/>
      <c r="OF864" s="53"/>
      <c r="OG864" s="53"/>
      <c r="OH864" s="53"/>
      <c r="OI864" s="53"/>
      <c r="OJ864" s="53"/>
      <c r="OK864" s="53"/>
      <c r="OL864" s="53"/>
      <c r="OM864" s="53"/>
      <c r="ON864" s="53"/>
      <c r="OO864" s="53"/>
      <c r="OP864" s="53"/>
      <c r="OQ864" s="53"/>
      <c r="OR864" s="53"/>
      <c r="OS864" s="53"/>
      <c r="OT864" s="53"/>
      <c r="OU864" s="53"/>
      <c r="OV864" s="53"/>
      <c r="OW864" s="53"/>
      <c r="OX864" s="53"/>
      <c r="OY864" s="53"/>
      <c r="OZ864" s="53"/>
      <c r="PA864" s="53"/>
      <c r="PB864" s="53"/>
      <c r="PC864" s="53"/>
      <c r="PD864" s="53"/>
      <c r="PE864" s="53"/>
      <c r="PF864" s="53"/>
      <c r="PG864" s="53"/>
      <c r="PH864" s="53"/>
      <c r="PI864" s="53"/>
      <c r="PJ864" s="53"/>
      <c r="PK864" s="53"/>
      <c r="PL864" s="53"/>
      <c r="PM864" s="53"/>
      <c r="PN864" s="53"/>
      <c r="PO864" s="53"/>
      <c r="PP864" s="53"/>
      <c r="PQ864" s="53"/>
      <c r="PR864" s="53"/>
      <c r="PS864" s="53"/>
      <c r="PT864" s="53"/>
      <c r="PU864" s="53"/>
      <c r="PV864" s="53"/>
      <c r="PW864" s="53"/>
      <c r="PX864" s="53"/>
      <c r="PY864" s="53"/>
      <c r="PZ864" s="53"/>
      <c r="QA864" s="53"/>
      <c r="QB864" s="53"/>
      <c r="QC864" s="53"/>
      <c r="QD864" s="53"/>
      <c r="QE864" s="53"/>
      <c r="QF864" s="53"/>
      <c r="QG864" s="53"/>
      <c r="QH864" s="53"/>
      <c r="QI864" s="53"/>
      <c r="QJ864" s="53"/>
      <c r="QK864" s="53"/>
      <c r="QL864" s="53"/>
      <c r="QM864" s="53"/>
      <c r="QN864" s="53"/>
      <c r="QO864" s="53"/>
      <c r="QP864" s="53"/>
      <c r="QQ864" s="53"/>
      <c r="QR864" s="53"/>
      <c r="QS864" s="53"/>
      <c r="QT864" s="53"/>
      <c r="QU864" s="53"/>
      <c r="QV864" s="53"/>
      <c r="QW864" s="53"/>
      <c r="QX864" s="53"/>
      <c r="QY864" s="53"/>
      <c r="QZ864" s="53"/>
      <c r="RA864" s="53"/>
      <c r="RB864" s="53"/>
      <c r="RC864" s="53"/>
      <c r="RD864" s="53"/>
      <c r="RE864" s="53"/>
      <c r="RF864" s="53"/>
      <c r="RG864" s="53"/>
      <c r="RH864" s="53"/>
      <c r="RI864" s="53"/>
      <c r="RJ864" s="53"/>
      <c r="RK864" s="53"/>
      <c r="RL864" s="53"/>
      <c r="RM864" s="53"/>
      <c r="RN864" s="53"/>
      <c r="RO864" s="53"/>
      <c r="RP864" s="53"/>
      <c r="RQ864" s="53"/>
      <c r="RR864" s="53"/>
      <c r="RS864" s="53"/>
      <c r="RT864" s="53"/>
      <c r="RU864" s="53"/>
      <c r="RV864" s="53"/>
      <c r="RW864" s="53"/>
      <c r="RX864" s="53"/>
      <c r="RY864" s="53"/>
      <c r="RZ864" s="53"/>
      <c r="SA864" s="53"/>
      <c r="SB864" s="53"/>
      <c r="SC864" s="53"/>
      <c r="SD864" s="53"/>
      <c r="SE864" s="53"/>
      <c r="SF864" s="53"/>
      <c r="SG864" s="53"/>
      <c r="SH864" s="53"/>
      <c r="SI864" s="53"/>
      <c r="SJ864" s="53"/>
      <c r="SK864" s="53"/>
      <c r="SL864" s="53"/>
      <c r="SM864" s="53"/>
      <c r="SN864" s="53"/>
      <c r="SO864" s="53"/>
      <c r="SP864" s="53"/>
      <c r="SQ864" s="53"/>
      <c r="SR864" s="53"/>
      <c r="SS864" s="53"/>
      <c r="ST864" s="53"/>
      <c r="SU864" s="53"/>
      <c r="SV864" s="53"/>
      <c r="SW864" s="53"/>
      <c r="SX864" s="53"/>
      <c r="SY864" s="53"/>
      <c r="SZ864" s="53"/>
      <c r="TA864" s="53"/>
      <c r="TB864" s="53"/>
      <c r="TC864" s="53"/>
      <c r="TD864" s="53"/>
      <c r="TE864" s="53"/>
      <c r="TF864" s="53"/>
      <c r="TG864" s="53"/>
      <c r="TH864" s="53"/>
      <c r="TI864" s="53"/>
      <c r="TJ864" s="53"/>
      <c r="TK864" s="53"/>
      <c r="TL864" s="53"/>
      <c r="TM864" s="53"/>
      <c r="TN864" s="53"/>
      <c r="TO864" s="53"/>
      <c r="TP864" s="53"/>
      <c r="TQ864" s="53"/>
      <c r="TR864" s="53"/>
      <c r="TS864" s="53"/>
      <c r="TT864" s="53"/>
      <c r="TU864" s="53"/>
      <c r="TV864" s="53"/>
      <c r="TW864" s="53"/>
      <c r="TX864" s="53"/>
      <c r="TY864" s="53"/>
      <c r="TZ864" s="53"/>
      <c r="UA864" s="53"/>
      <c r="UB864" s="53"/>
      <c r="UC864" s="53"/>
      <c r="UD864" s="53"/>
      <c r="UE864" s="53"/>
      <c r="UF864" s="53"/>
      <c r="UG864" s="53"/>
    </row>
    <row r="865" spans="12:553" s="19" customFormat="1" ht="15.75" customHeight="1" x14ac:dyDescent="0.2">
      <c r="L865" s="66"/>
      <c r="M865" s="66"/>
      <c r="N865" s="52"/>
      <c r="O865" s="53"/>
      <c r="P865" s="53"/>
      <c r="Q865" s="53"/>
      <c r="R865" s="53"/>
      <c r="S865" s="53"/>
      <c r="T865" s="53"/>
      <c r="U865" s="53"/>
      <c r="V865" s="53"/>
      <c r="W865" s="53"/>
      <c r="X865" s="53"/>
      <c r="Y865" s="53"/>
      <c r="Z865" s="53"/>
      <c r="AA865" s="53"/>
      <c r="AB865" s="53"/>
      <c r="AC865" s="53"/>
      <c r="AD865" s="53"/>
      <c r="AE865" s="53"/>
      <c r="AF865" s="53"/>
      <c r="AG865" s="53"/>
      <c r="AH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c r="BM865" s="53"/>
      <c r="BN865" s="53"/>
      <c r="BO865" s="53"/>
      <c r="BP865" s="53"/>
      <c r="BQ865" s="53"/>
      <c r="BR865" s="53"/>
      <c r="BS865" s="53"/>
      <c r="BT865" s="53"/>
      <c r="BU865" s="53"/>
      <c r="BV865" s="53"/>
      <c r="BW865" s="53"/>
      <c r="BX865" s="53"/>
      <c r="BY865" s="53"/>
      <c r="BZ865" s="53"/>
      <c r="CA865" s="53"/>
      <c r="CB865" s="53"/>
      <c r="CC865" s="53"/>
      <c r="CD865" s="53"/>
      <c r="CE865" s="53"/>
      <c r="CF865" s="53"/>
      <c r="CG865" s="53"/>
      <c r="CH865" s="53"/>
      <c r="CI865" s="53"/>
      <c r="CJ865" s="53"/>
      <c r="CK865" s="53"/>
      <c r="CL865" s="53"/>
      <c r="CM865" s="53"/>
      <c r="CN865" s="53"/>
      <c r="CO865" s="53"/>
      <c r="CP865" s="53"/>
      <c r="CQ865" s="53"/>
      <c r="CR865" s="53"/>
      <c r="CS865" s="53"/>
      <c r="CT865" s="53"/>
      <c r="CU865" s="53"/>
      <c r="CV865" s="53"/>
      <c r="CW865" s="53"/>
      <c r="CX865" s="53"/>
      <c r="CY865" s="53"/>
      <c r="CZ865" s="53"/>
      <c r="DA865" s="53"/>
      <c r="DB865" s="53"/>
      <c r="DC865" s="53"/>
      <c r="DD865" s="53"/>
      <c r="DE865" s="53"/>
      <c r="DF865" s="53"/>
      <c r="DG865" s="53"/>
      <c r="DH865" s="53"/>
      <c r="DI865" s="53"/>
      <c r="DJ865" s="53"/>
      <c r="DK865" s="53"/>
      <c r="DL865" s="53"/>
      <c r="DM865" s="53"/>
      <c r="DN865" s="53"/>
      <c r="DO865" s="53"/>
      <c r="DP865" s="53"/>
      <c r="DQ865" s="53"/>
      <c r="DR865" s="53"/>
      <c r="DS865" s="53"/>
      <c r="DT865" s="53"/>
      <c r="DU865" s="53"/>
      <c r="DV865" s="53"/>
      <c r="DW865" s="53"/>
      <c r="DX865" s="53"/>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3"/>
      <c r="FK865" s="53"/>
      <c r="FL865" s="53"/>
      <c r="FM865" s="53"/>
      <c r="FN865" s="53"/>
      <c r="FO865" s="53"/>
      <c r="FP865" s="53"/>
      <c r="FQ865" s="53"/>
      <c r="FR865" s="53"/>
      <c r="FS865" s="53"/>
      <c r="FT865" s="53"/>
      <c r="FU865" s="53"/>
      <c r="FV865" s="53"/>
      <c r="FW865" s="53"/>
      <c r="FX865" s="53"/>
      <c r="FY865" s="53"/>
      <c r="FZ865" s="53"/>
      <c r="GA865" s="53"/>
      <c r="GB865" s="53"/>
      <c r="GC865" s="53"/>
      <c r="GD865" s="53"/>
      <c r="GE865" s="53"/>
      <c r="GF865" s="53"/>
      <c r="GG865" s="53"/>
      <c r="GH865" s="53"/>
      <c r="GI865" s="53"/>
      <c r="GJ865" s="53"/>
      <c r="GK865" s="53"/>
      <c r="GL865" s="53"/>
      <c r="GM865" s="53"/>
      <c r="GN865" s="53"/>
      <c r="GO865" s="53"/>
      <c r="GP865" s="53"/>
      <c r="GQ865" s="53"/>
      <c r="GR865" s="53"/>
      <c r="GS865" s="53"/>
      <c r="GT865" s="53"/>
      <c r="GU865" s="53"/>
      <c r="GV865" s="53"/>
      <c r="GW865" s="53"/>
      <c r="GX865" s="53"/>
      <c r="GY865" s="53"/>
      <c r="GZ865" s="53"/>
      <c r="HA865" s="53"/>
      <c r="HB865" s="53"/>
      <c r="HC865" s="53"/>
      <c r="HD865" s="53"/>
      <c r="HE865" s="53"/>
      <c r="HF865" s="53"/>
      <c r="HG865" s="53"/>
      <c r="HH865" s="53"/>
      <c r="HI865" s="53"/>
      <c r="HJ865" s="53"/>
      <c r="HK865" s="53"/>
      <c r="HL865" s="53"/>
      <c r="HM865" s="53"/>
      <c r="HN865" s="53"/>
      <c r="HO865" s="53"/>
      <c r="HP865" s="53"/>
      <c r="HQ865" s="53"/>
      <c r="HR865" s="53"/>
      <c r="HS865" s="53"/>
      <c r="HT865" s="53"/>
      <c r="HU865" s="53"/>
      <c r="HV865" s="53"/>
      <c r="HW865" s="53"/>
      <c r="HX865" s="53"/>
      <c r="HY865" s="53"/>
      <c r="HZ865" s="53"/>
      <c r="IA865" s="53"/>
      <c r="IB865" s="53"/>
      <c r="IC865" s="53"/>
      <c r="ID865" s="53"/>
      <c r="IE865" s="53"/>
      <c r="IF865" s="53"/>
      <c r="IG865" s="53"/>
      <c r="IH865" s="53"/>
      <c r="II865" s="53"/>
      <c r="IJ865" s="53"/>
      <c r="IK865" s="53"/>
      <c r="IL865" s="53"/>
      <c r="IM865" s="53"/>
      <c r="IN865" s="53"/>
      <c r="IO865" s="53"/>
      <c r="IP865" s="53"/>
      <c r="IQ865" s="53"/>
      <c r="IR865" s="53"/>
      <c r="IS865" s="53"/>
      <c r="IT865" s="53"/>
      <c r="IU865" s="53"/>
      <c r="IV865" s="53"/>
      <c r="IW865" s="53"/>
      <c r="IX865" s="53"/>
      <c r="IY865" s="53"/>
      <c r="IZ865" s="53"/>
      <c r="JA865" s="53"/>
      <c r="JB865" s="53"/>
      <c r="JC865" s="53"/>
      <c r="JD865" s="53"/>
      <c r="JE865" s="53"/>
      <c r="JF865" s="53"/>
      <c r="JG865" s="53"/>
      <c r="JH865" s="53"/>
      <c r="JI865" s="53"/>
      <c r="JJ865" s="53"/>
      <c r="JK865" s="53"/>
      <c r="JL865" s="53"/>
      <c r="JM865" s="53"/>
      <c r="JN865" s="53"/>
      <c r="JO865" s="53"/>
      <c r="JP865" s="53"/>
      <c r="JQ865" s="53"/>
      <c r="JR865" s="53"/>
      <c r="JS865" s="53"/>
      <c r="JT865" s="53"/>
      <c r="JU865" s="53"/>
      <c r="JV865" s="53"/>
      <c r="JW865" s="53"/>
      <c r="JX865" s="53"/>
      <c r="JY865" s="53"/>
      <c r="JZ865" s="53"/>
      <c r="KA865" s="53"/>
      <c r="KB865" s="53"/>
      <c r="KC865" s="53"/>
      <c r="KD865" s="53"/>
      <c r="KE865" s="53"/>
      <c r="KF865" s="53"/>
      <c r="KG865" s="53"/>
      <c r="KH865" s="53"/>
      <c r="KI865" s="53"/>
      <c r="KJ865" s="53"/>
      <c r="KK865" s="53"/>
      <c r="KL865" s="53"/>
      <c r="KM865" s="53"/>
      <c r="KN865" s="53"/>
      <c r="KO865" s="53"/>
      <c r="KP865" s="53"/>
      <c r="KQ865" s="53"/>
      <c r="KR865" s="53"/>
      <c r="KS865" s="53"/>
      <c r="KT865" s="53"/>
      <c r="KU865" s="53"/>
      <c r="KV865" s="53"/>
      <c r="KW865" s="53"/>
      <c r="KX865" s="53"/>
      <c r="KY865" s="53"/>
      <c r="KZ865" s="53"/>
      <c r="LA865" s="53"/>
      <c r="LB865" s="53"/>
      <c r="LC865" s="53"/>
      <c r="LD865" s="53"/>
      <c r="LE865" s="53"/>
      <c r="LF865" s="53"/>
      <c r="LG865" s="53"/>
      <c r="LH865" s="53"/>
      <c r="LI865" s="53"/>
      <c r="LJ865" s="53"/>
      <c r="LK865" s="53"/>
      <c r="LL865" s="53"/>
      <c r="LM865" s="53"/>
      <c r="LN865" s="53"/>
      <c r="LO865" s="53"/>
      <c r="LP865" s="53"/>
      <c r="LQ865" s="53"/>
      <c r="LR865" s="53"/>
      <c r="LS865" s="53"/>
      <c r="LT865" s="53"/>
      <c r="LU865" s="53"/>
      <c r="LV865" s="53"/>
      <c r="LW865" s="53"/>
      <c r="LX865" s="53"/>
      <c r="LY865" s="53"/>
      <c r="LZ865" s="53"/>
      <c r="MA865" s="53"/>
      <c r="MB865" s="53"/>
      <c r="MC865" s="53"/>
      <c r="MD865" s="53"/>
      <c r="ME865" s="53"/>
      <c r="MF865" s="53"/>
      <c r="MG865" s="53"/>
      <c r="MH865" s="53"/>
      <c r="MI865" s="53"/>
      <c r="MJ865" s="53"/>
      <c r="MK865" s="53"/>
      <c r="ML865" s="53"/>
      <c r="MM865" s="53"/>
      <c r="MN865" s="53"/>
      <c r="MO865" s="53"/>
      <c r="MP865" s="53"/>
      <c r="MQ865" s="53"/>
      <c r="MR865" s="53"/>
      <c r="MS865" s="53"/>
      <c r="MT865" s="53"/>
      <c r="MU865" s="53"/>
      <c r="MV865" s="53"/>
      <c r="MW865" s="53"/>
      <c r="MX865" s="53"/>
      <c r="MY865" s="53"/>
      <c r="MZ865" s="53"/>
      <c r="NA865" s="53"/>
      <c r="NB865" s="53"/>
      <c r="NC865" s="53"/>
      <c r="ND865" s="53"/>
      <c r="NE865" s="53"/>
      <c r="NF865" s="53"/>
      <c r="NG865" s="53"/>
      <c r="NH865" s="53"/>
      <c r="NI865" s="53"/>
      <c r="NJ865" s="53"/>
      <c r="NK865" s="53"/>
      <c r="NL865" s="53"/>
      <c r="NM865" s="53"/>
      <c r="NN865" s="53"/>
      <c r="NO865" s="53"/>
      <c r="NP865" s="53"/>
      <c r="NQ865" s="53"/>
      <c r="NR865" s="53"/>
      <c r="NS865" s="53"/>
      <c r="NT865" s="53"/>
      <c r="NU865" s="53"/>
      <c r="NV865" s="53"/>
      <c r="NW865" s="53"/>
      <c r="NX865" s="53"/>
      <c r="NY865" s="53"/>
      <c r="NZ865" s="53"/>
      <c r="OA865" s="53"/>
      <c r="OB865" s="53"/>
      <c r="OC865" s="53"/>
      <c r="OD865" s="53"/>
      <c r="OE865" s="53"/>
      <c r="OF865" s="53"/>
      <c r="OG865" s="53"/>
      <c r="OH865" s="53"/>
      <c r="OI865" s="53"/>
      <c r="OJ865" s="53"/>
      <c r="OK865" s="53"/>
      <c r="OL865" s="53"/>
      <c r="OM865" s="53"/>
      <c r="ON865" s="53"/>
      <c r="OO865" s="53"/>
      <c r="OP865" s="53"/>
      <c r="OQ865" s="53"/>
      <c r="OR865" s="53"/>
      <c r="OS865" s="53"/>
      <c r="OT865" s="53"/>
      <c r="OU865" s="53"/>
      <c r="OV865" s="53"/>
      <c r="OW865" s="53"/>
      <c r="OX865" s="53"/>
      <c r="OY865" s="53"/>
      <c r="OZ865" s="53"/>
      <c r="PA865" s="53"/>
      <c r="PB865" s="53"/>
      <c r="PC865" s="53"/>
      <c r="PD865" s="53"/>
      <c r="PE865" s="53"/>
      <c r="PF865" s="53"/>
      <c r="PG865" s="53"/>
      <c r="PH865" s="53"/>
      <c r="PI865" s="53"/>
      <c r="PJ865" s="53"/>
      <c r="PK865" s="53"/>
      <c r="PL865" s="53"/>
      <c r="PM865" s="53"/>
      <c r="PN865" s="53"/>
      <c r="PO865" s="53"/>
      <c r="PP865" s="53"/>
      <c r="PQ865" s="53"/>
      <c r="PR865" s="53"/>
      <c r="PS865" s="53"/>
      <c r="PT865" s="53"/>
      <c r="PU865" s="53"/>
      <c r="PV865" s="53"/>
      <c r="PW865" s="53"/>
      <c r="PX865" s="53"/>
      <c r="PY865" s="53"/>
      <c r="PZ865" s="53"/>
      <c r="QA865" s="53"/>
      <c r="QB865" s="53"/>
      <c r="QC865" s="53"/>
      <c r="QD865" s="53"/>
      <c r="QE865" s="53"/>
      <c r="QF865" s="53"/>
      <c r="QG865" s="53"/>
      <c r="QH865" s="53"/>
      <c r="QI865" s="53"/>
      <c r="QJ865" s="53"/>
      <c r="QK865" s="53"/>
      <c r="QL865" s="53"/>
      <c r="QM865" s="53"/>
      <c r="QN865" s="53"/>
      <c r="QO865" s="53"/>
      <c r="QP865" s="53"/>
      <c r="QQ865" s="53"/>
      <c r="QR865" s="53"/>
      <c r="QS865" s="53"/>
      <c r="QT865" s="53"/>
      <c r="QU865" s="53"/>
      <c r="QV865" s="53"/>
      <c r="QW865" s="53"/>
      <c r="QX865" s="53"/>
      <c r="QY865" s="53"/>
      <c r="QZ865" s="53"/>
      <c r="RA865" s="53"/>
      <c r="RB865" s="53"/>
      <c r="RC865" s="53"/>
      <c r="RD865" s="53"/>
      <c r="RE865" s="53"/>
      <c r="RF865" s="53"/>
      <c r="RG865" s="53"/>
      <c r="RH865" s="53"/>
      <c r="RI865" s="53"/>
      <c r="RJ865" s="53"/>
      <c r="RK865" s="53"/>
      <c r="RL865" s="53"/>
      <c r="RM865" s="53"/>
      <c r="RN865" s="53"/>
      <c r="RO865" s="53"/>
      <c r="RP865" s="53"/>
      <c r="RQ865" s="53"/>
      <c r="RR865" s="53"/>
      <c r="RS865" s="53"/>
      <c r="RT865" s="53"/>
      <c r="RU865" s="53"/>
      <c r="RV865" s="53"/>
      <c r="RW865" s="53"/>
      <c r="RX865" s="53"/>
      <c r="RY865" s="53"/>
      <c r="RZ865" s="53"/>
      <c r="SA865" s="53"/>
      <c r="SB865" s="53"/>
      <c r="SC865" s="53"/>
      <c r="SD865" s="53"/>
      <c r="SE865" s="53"/>
      <c r="SF865" s="53"/>
      <c r="SG865" s="53"/>
      <c r="SH865" s="53"/>
      <c r="SI865" s="53"/>
      <c r="SJ865" s="53"/>
      <c r="SK865" s="53"/>
      <c r="SL865" s="53"/>
      <c r="SM865" s="53"/>
      <c r="SN865" s="53"/>
      <c r="SO865" s="53"/>
      <c r="SP865" s="53"/>
      <c r="SQ865" s="53"/>
      <c r="SR865" s="53"/>
      <c r="SS865" s="53"/>
      <c r="ST865" s="53"/>
      <c r="SU865" s="53"/>
      <c r="SV865" s="53"/>
      <c r="SW865" s="53"/>
      <c r="SX865" s="53"/>
      <c r="SY865" s="53"/>
      <c r="SZ865" s="53"/>
      <c r="TA865" s="53"/>
      <c r="TB865" s="53"/>
      <c r="TC865" s="53"/>
      <c r="TD865" s="53"/>
      <c r="TE865" s="53"/>
      <c r="TF865" s="53"/>
      <c r="TG865" s="53"/>
      <c r="TH865" s="53"/>
      <c r="TI865" s="53"/>
      <c r="TJ865" s="53"/>
      <c r="TK865" s="53"/>
      <c r="TL865" s="53"/>
      <c r="TM865" s="53"/>
      <c r="TN865" s="53"/>
      <c r="TO865" s="53"/>
      <c r="TP865" s="53"/>
      <c r="TQ865" s="53"/>
      <c r="TR865" s="53"/>
      <c r="TS865" s="53"/>
      <c r="TT865" s="53"/>
      <c r="TU865" s="53"/>
      <c r="TV865" s="53"/>
      <c r="TW865" s="53"/>
      <c r="TX865" s="53"/>
      <c r="TY865" s="53"/>
      <c r="TZ865" s="53"/>
      <c r="UA865" s="53"/>
      <c r="UB865" s="53"/>
      <c r="UC865" s="53"/>
      <c r="UD865" s="53"/>
      <c r="UE865" s="53"/>
      <c r="UF865" s="53"/>
      <c r="UG865" s="53"/>
    </row>
    <row r="866" spans="12:553" s="19" customFormat="1" ht="15.75" customHeight="1" x14ac:dyDescent="0.2">
      <c r="L866" s="66"/>
      <c r="M866" s="66"/>
      <c r="N866" s="52"/>
      <c r="O866" s="53"/>
      <c r="P866" s="53"/>
      <c r="Q866" s="53"/>
      <c r="R866" s="53"/>
      <c r="S866" s="53"/>
      <c r="T866" s="53"/>
      <c r="U866" s="53"/>
      <c r="V866" s="53"/>
      <c r="W866" s="53"/>
      <c r="X866" s="53"/>
      <c r="Y866" s="53"/>
      <c r="Z866" s="53"/>
      <c r="AA866" s="53"/>
      <c r="AB866" s="53"/>
      <c r="AC866" s="53"/>
      <c r="AD866" s="53"/>
      <c r="AE866" s="53"/>
      <c r="AF866" s="53"/>
      <c r="AG866" s="53"/>
      <c r="AH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c r="BM866" s="53"/>
      <c r="BN866" s="53"/>
      <c r="BO866" s="53"/>
      <c r="BP866" s="53"/>
      <c r="BQ866" s="53"/>
      <c r="BR866" s="53"/>
      <c r="BS866" s="53"/>
      <c r="BT866" s="53"/>
      <c r="BU866" s="53"/>
      <c r="BV866" s="53"/>
      <c r="BW866" s="53"/>
      <c r="BX866" s="53"/>
      <c r="BY866" s="53"/>
      <c r="BZ866" s="53"/>
      <c r="CA866" s="53"/>
      <c r="CB866" s="53"/>
      <c r="CC866" s="53"/>
      <c r="CD866" s="53"/>
      <c r="CE866" s="53"/>
      <c r="CF866" s="53"/>
      <c r="CG866" s="53"/>
      <c r="CH866" s="53"/>
      <c r="CI866" s="53"/>
      <c r="CJ866" s="53"/>
      <c r="CK866" s="53"/>
      <c r="CL866" s="53"/>
      <c r="CM866" s="53"/>
      <c r="CN866" s="53"/>
      <c r="CO866" s="53"/>
      <c r="CP866" s="53"/>
      <c r="CQ866" s="53"/>
      <c r="CR866" s="53"/>
      <c r="CS866" s="53"/>
      <c r="CT866" s="53"/>
      <c r="CU866" s="53"/>
      <c r="CV866" s="53"/>
      <c r="CW866" s="53"/>
      <c r="CX866" s="53"/>
      <c r="CY866" s="53"/>
      <c r="CZ866" s="53"/>
      <c r="DA866" s="53"/>
      <c r="DB866" s="53"/>
      <c r="DC866" s="53"/>
      <c r="DD866" s="53"/>
      <c r="DE866" s="53"/>
      <c r="DF866" s="53"/>
      <c r="DG866" s="53"/>
      <c r="DH866" s="53"/>
      <c r="DI866" s="53"/>
      <c r="DJ866" s="53"/>
      <c r="DK866" s="53"/>
      <c r="DL866" s="53"/>
      <c r="DM866" s="53"/>
      <c r="DN866" s="53"/>
      <c r="DO866" s="53"/>
      <c r="DP866" s="53"/>
      <c r="DQ866" s="53"/>
      <c r="DR866" s="53"/>
      <c r="DS866" s="53"/>
      <c r="DT866" s="53"/>
      <c r="DU866" s="53"/>
      <c r="DV866" s="53"/>
      <c r="DW866" s="53"/>
      <c r="DX866" s="53"/>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3"/>
      <c r="FK866" s="53"/>
      <c r="FL866" s="53"/>
      <c r="FM866" s="53"/>
      <c r="FN866" s="53"/>
      <c r="FO866" s="53"/>
      <c r="FP866" s="53"/>
      <c r="FQ866" s="53"/>
      <c r="FR866" s="53"/>
      <c r="FS866" s="53"/>
      <c r="FT866" s="53"/>
      <c r="FU866" s="53"/>
      <c r="FV866" s="53"/>
      <c r="FW866" s="53"/>
      <c r="FX866" s="53"/>
      <c r="FY866" s="53"/>
      <c r="FZ866" s="53"/>
      <c r="GA866" s="53"/>
      <c r="GB866" s="53"/>
      <c r="GC866" s="53"/>
      <c r="GD866" s="53"/>
      <c r="GE866" s="53"/>
      <c r="GF866" s="53"/>
      <c r="GG866" s="53"/>
      <c r="GH866" s="53"/>
      <c r="GI866" s="53"/>
      <c r="GJ866" s="53"/>
      <c r="GK866" s="53"/>
      <c r="GL866" s="53"/>
      <c r="GM866" s="53"/>
      <c r="GN866" s="53"/>
      <c r="GO866" s="53"/>
      <c r="GP866" s="53"/>
      <c r="GQ866" s="53"/>
      <c r="GR866" s="53"/>
      <c r="GS866" s="53"/>
      <c r="GT866" s="53"/>
      <c r="GU866" s="53"/>
      <c r="GV866" s="53"/>
      <c r="GW866" s="53"/>
      <c r="GX866" s="53"/>
      <c r="GY866" s="53"/>
      <c r="GZ866" s="53"/>
      <c r="HA866" s="53"/>
      <c r="HB866" s="53"/>
      <c r="HC866" s="53"/>
      <c r="HD866" s="53"/>
      <c r="HE866" s="53"/>
      <c r="HF866" s="53"/>
      <c r="HG866" s="53"/>
      <c r="HH866" s="53"/>
      <c r="HI866" s="53"/>
      <c r="HJ866" s="53"/>
      <c r="HK866" s="53"/>
      <c r="HL866" s="53"/>
      <c r="HM866" s="53"/>
      <c r="HN866" s="53"/>
      <c r="HO866" s="53"/>
      <c r="HP866" s="53"/>
      <c r="HQ866" s="53"/>
      <c r="HR866" s="53"/>
      <c r="HS866" s="53"/>
      <c r="HT866" s="53"/>
      <c r="HU866" s="53"/>
      <c r="HV866" s="53"/>
      <c r="HW866" s="53"/>
      <c r="HX866" s="53"/>
      <c r="HY866" s="53"/>
      <c r="HZ866" s="53"/>
      <c r="IA866" s="53"/>
      <c r="IB866" s="53"/>
      <c r="IC866" s="53"/>
      <c r="ID866" s="53"/>
      <c r="IE866" s="53"/>
      <c r="IF866" s="53"/>
      <c r="IG866" s="53"/>
      <c r="IH866" s="53"/>
      <c r="II866" s="53"/>
      <c r="IJ866" s="53"/>
      <c r="IK866" s="53"/>
      <c r="IL866" s="53"/>
      <c r="IM866" s="53"/>
      <c r="IN866" s="53"/>
      <c r="IO866" s="53"/>
      <c r="IP866" s="53"/>
      <c r="IQ866" s="53"/>
      <c r="IR866" s="53"/>
      <c r="IS866" s="53"/>
      <c r="IT866" s="53"/>
      <c r="IU866" s="53"/>
      <c r="IV866" s="53"/>
      <c r="IW866" s="53"/>
      <c r="IX866" s="53"/>
      <c r="IY866" s="53"/>
      <c r="IZ866" s="53"/>
      <c r="JA866" s="53"/>
      <c r="JB866" s="53"/>
      <c r="JC866" s="53"/>
      <c r="JD866" s="53"/>
      <c r="JE866" s="53"/>
      <c r="JF866" s="53"/>
      <c r="JG866" s="53"/>
      <c r="JH866" s="53"/>
      <c r="JI866" s="53"/>
      <c r="JJ866" s="53"/>
      <c r="JK866" s="53"/>
      <c r="JL866" s="53"/>
      <c r="JM866" s="53"/>
      <c r="JN866" s="53"/>
      <c r="JO866" s="53"/>
      <c r="JP866" s="53"/>
      <c r="JQ866" s="53"/>
      <c r="JR866" s="53"/>
      <c r="JS866" s="53"/>
      <c r="JT866" s="53"/>
      <c r="JU866" s="53"/>
      <c r="JV866" s="53"/>
      <c r="JW866" s="53"/>
      <c r="JX866" s="53"/>
      <c r="JY866" s="53"/>
      <c r="JZ866" s="53"/>
      <c r="KA866" s="53"/>
      <c r="KB866" s="53"/>
      <c r="KC866" s="53"/>
      <c r="KD866" s="53"/>
      <c r="KE866" s="53"/>
      <c r="KF866" s="53"/>
      <c r="KG866" s="53"/>
      <c r="KH866" s="53"/>
      <c r="KI866" s="53"/>
      <c r="KJ866" s="53"/>
      <c r="KK866" s="53"/>
      <c r="KL866" s="53"/>
      <c r="KM866" s="53"/>
      <c r="KN866" s="53"/>
      <c r="KO866" s="53"/>
      <c r="KP866" s="53"/>
      <c r="KQ866" s="53"/>
      <c r="KR866" s="53"/>
      <c r="KS866" s="53"/>
      <c r="KT866" s="53"/>
      <c r="KU866" s="53"/>
      <c r="KV866" s="53"/>
      <c r="KW866" s="53"/>
      <c r="KX866" s="53"/>
      <c r="KY866" s="53"/>
      <c r="KZ866" s="53"/>
      <c r="LA866" s="53"/>
      <c r="LB866" s="53"/>
      <c r="LC866" s="53"/>
      <c r="LD866" s="53"/>
      <c r="LE866" s="53"/>
      <c r="LF866" s="53"/>
      <c r="LG866" s="53"/>
      <c r="LH866" s="53"/>
      <c r="LI866" s="53"/>
      <c r="LJ866" s="53"/>
      <c r="LK866" s="53"/>
      <c r="LL866" s="53"/>
      <c r="LM866" s="53"/>
      <c r="LN866" s="53"/>
      <c r="LO866" s="53"/>
      <c r="LP866" s="53"/>
      <c r="LQ866" s="53"/>
      <c r="LR866" s="53"/>
      <c r="LS866" s="53"/>
      <c r="LT866" s="53"/>
      <c r="LU866" s="53"/>
      <c r="LV866" s="53"/>
      <c r="LW866" s="53"/>
      <c r="LX866" s="53"/>
      <c r="LY866" s="53"/>
      <c r="LZ866" s="53"/>
      <c r="MA866" s="53"/>
      <c r="MB866" s="53"/>
      <c r="MC866" s="53"/>
      <c r="MD866" s="53"/>
      <c r="ME866" s="53"/>
      <c r="MF866" s="53"/>
      <c r="MG866" s="53"/>
      <c r="MH866" s="53"/>
      <c r="MI866" s="53"/>
      <c r="MJ866" s="53"/>
      <c r="MK866" s="53"/>
      <c r="ML866" s="53"/>
      <c r="MM866" s="53"/>
      <c r="MN866" s="53"/>
      <c r="MO866" s="53"/>
      <c r="MP866" s="53"/>
      <c r="MQ866" s="53"/>
      <c r="MR866" s="53"/>
      <c r="MS866" s="53"/>
      <c r="MT866" s="53"/>
      <c r="MU866" s="53"/>
      <c r="MV866" s="53"/>
      <c r="MW866" s="53"/>
      <c r="MX866" s="53"/>
      <c r="MY866" s="53"/>
      <c r="MZ866" s="53"/>
      <c r="NA866" s="53"/>
      <c r="NB866" s="53"/>
      <c r="NC866" s="53"/>
      <c r="ND866" s="53"/>
      <c r="NE866" s="53"/>
      <c r="NF866" s="53"/>
      <c r="NG866" s="53"/>
      <c r="NH866" s="53"/>
      <c r="NI866" s="53"/>
      <c r="NJ866" s="53"/>
      <c r="NK866" s="53"/>
      <c r="NL866" s="53"/>
      <c r="NM866" s="53"/>
      <c r="NN866" s="53"/>
      <c r="NO866" s="53"/>
      <c r="NP866" s="53"/>
      <c r="NQ866" s="53"/>
      <c r="NR866" s="53"/>
      <c r="NS866" s="53"/>
      <c r="NT866" s="53"/>
      <c r="NU866" s="53"/>
      <c r="NV866" s="53"/>
      <c r="NW866" s="53"/>
      <c r="NX866" s="53"/>
      <c r="NY866" s="53"/>
      <c r="NZ866" s="53"/>
      <c r="OA866" s="53"/>
      <c r="OB866" s="53"/>
      <c r="OC866" s="53"/>
      <c r="OD866" s="53"/>
      <c r="OE866" s="53"/>
      <c r="OF866" s="53"/>
      <c r="OG866" s="53"/>
      <c r="OH866" s="53"/>
      <c r="OI866" s="53"/>
      <c r="OJ866" s="53"/>
      <c r="OK866" s="53"/>
      <c r="OL866" s="53"/>
      <c r="OM866" s="53"/>
      <c r="ON866" s="53"/>
      <c r="OO866" s="53"/>
      <c r="OP866" s="53"/>
      <c r="OQ866" s="53"/>
      <c r="OR866" s="53"/>
      <c r="OS866" s="53"/>
      <c r="OT866" s="53"/>
      <c r="OU866" s="53"/>
      <c r="OV866" s="53"/>
      <c r="OW866" s="53"/>
      <c r="OX866" s="53"/>
      <c r="OY866" s="53"/>
      <c r="OZ866" s="53"/>
      <c r="PA866" s="53"/>
      <c r="PB866" s="53"/>
      <c r="PC866" s="53"/>
      <c r="PD866" s="53"/>
      <c r="PE866" s="53"/>
      <c r="PF866" s="53"/>
      <c r="PG866" s="53"/>
      <c r="PH866" s="53"/>
      <c r="PI866" s="53"/>
      <c r="PJ866" s="53"/>
      <c r="PK866" s="53"/>
      <c r="PL866" s="53"/>
      <c r="PM866" s="53"/>
      <c r="PN866" s="53"/>
      <c r="PO866" s="53"/>
      <c r="PP866" s="53"/>
      <c r="PQ866" s="53"/>
      <c r="PR866" s="53"/>
      <c r="PS866" s="53"/>
      <c r="PT866" s="53"/>
      <c r="PU866" s="53"/>
      <c r="PV866" s="53"/>
      <c r="PW866" s="53"/>
      <c r="PX866" s="53"/>
      <c r="PY866" s="53"/>
      <c r="PZ866" s="53"/>
      <c r="QA866" s="53"/>
      <c r="QB866" s="53"/>
      <c r="QC866" s="53"/>
      <c r="QD866" s="53"/>
      <c r="QE866" s="53"/>
      <c r="QF866" s="53"/>
      <c r="QG866" s="53"/>
      <c r="QH866" s="53"/>
      <c r="QI866" s="53"/>
      <c r="QJ866" s="53"/>
      <c r="QK866" s="53"/>
      <c r="QL866" s="53"/>
      <c r="QM866" s="53"/>
      <c r="QN866" s="53"/>
      <c r="QO866" s="53"/>
      <c r="QP866" s="53"/>
      <c r="QQ866" s="53"/>
      <c r="QR866" s="53"/>
      <c r="QS866" s="53"/>
      <c r="QT866" s="53"/>
      <c r="QU866" s="53"/>
      <c r="QV866" s="53"/>
      <c r="QW866" s="53"/>
      <c r="QX866" s="53"/>
      <c r="QY866" s="53"/>
      <c r="QZ866" s="53"/>
      <c r="RA866" s="53"/>
      <c r="RB866" s="53"/>
      <c r="RC866" s="53"/>
      <c r="RD866" s="53"/>
      <c r="RE866" s="53"/>
      <c r="RF866" s="53"/>
      <c r="RG866" s="53"/>
      <c r="RH866" s="53"/>
      <c r="RI866" s="53"/>
      <c r="RJ866" s="53"/>
      <c r="RK866" s="53"/>
      <c r="RL866" s="53"/>
      <c r="RM866" s="53"/>
      <c r="RN866" s="53"/>
      <c r="RO866" s="53"/>
      <c r="RP866" s="53"/>
      <c r="RQ866" s="53"/>
      <c r="RR866" s="53"/>
      <c r="RS866" s="53"/>
      <c r="RT866" s="53"/>
      <c r="RU866" s="53"/>
      <c r="RV866" s="53"/>
      <c r="RW866" s="53"/>
      <c r="RX866" s="53"/>
      <c r="RY866" s="53"/>
      <c r="RZ866" s="53"/>
      <c r="SA866" s="53"/>
      <c r="SB866" s="53"/>
      <c r="SC866" s="53"/>
      <c r="SD866" s="53"/>
      <c r="SE866" s="53"/>
      <c r="SF866" s="53"/>
      <c r="SG866" s="53"/>
      <c r="SH866" s="53"/>
      <c r="SI866" s="53"/>
      <c r="SJ866" s="53"/>
      <c r="SK866" s="53"/>
      <c r="SL866" s="53"/>
      <c r="SM866" s="53"/>
      <c r="SN866" s="53"/>
      <c r="SO866" s="53"/>
      <c r="SP866" s="53"/>
      <c r="SQ866" s="53"/>
      <c r="SR866" s="53"/>
      <c r="SS866" s="53"/>
      <c r="ST866" s="53"/>
      <c r="SU866" s="53"/>
      <c r="SV866" s="53"/>
      <c r="SW866" s="53"/>
      <c r="SX866" s="53"/>
      <c r="SY866" s="53"/>
      <c r="SZ866" s="53"/>
      <c r="TA866" s="53"/>
      <c r="TB866" s="53"/>
      <c r="TC866" s="53"/>
      <c r="TD866" s="53"/>
      <c r="TE866" s="53"/>
      <c r="TF866" s="53"/>
      <c r="TG866" s="53"/>
      <c r="TH866" s="53"/>
      <c r="TI866" s="53"/>
      <c r="TJ866" s="53"/>
      <c r="TK866" s="53"/>
      <c r="TL866" s="53"/>
      <c r="TM866" s="53"/>
      <c r="TN866" s="53"/>
      <c r="TO866" s="53"/>
      <c r="TP866" s="53"/>
      <c r="TQ866" s="53"/>
      <c r="TR866" s="53"/>
      <c r="TS866" s="53"/>
      <c r="TT866" s="53"/>
      <c r="TU866" s="53"/>
      <c r="TV866" s="53"/>
      <c r="TW866" s="53"/>
      <c r="TX866" s="53"/>
      <c r="TY866" s="53"/>
      <c r="TZ866" s="53"/>
      <c r="UA866" s="53"/>
      <c r="UB866" s="53"/>
      <c r="UC866" s="53"/>
      <c r="UD866" s="53"/>
      <c r="UE866" s="53"/>
      <c r="UF866" s="53"/>
      <c r="UG866" s="53"/>
    </row>
    <row r="867" spans="12:553" s="19" customFormat="1" ht="15.75" customHeight="1" x14ac:dyDescent="0.2">
      <c r="L867" s="66"/>
      <c r="M867" s="66"/>
      <c r="N867" s="52"/>
      <c r="O867" s="53"/>
      <c r="P867" s="53"/>
      <c r="Q867" s="53"/>
      <c r="R867" s="53"/>
      <c r="S867" s="53"/>
      <c r="T867" s="53"/>
      <c r="U867" s="53"/>
      <c r="V867" s="53"/>
      <c r="W867" s="53"/>
      <c r="X867" s="53"/>
      <c r="Y867" s="53"/>
      <c r="Z867" s="53"/>
      <c r="AA867" s="53"/>
      <c r="AB867" s="53"/>
      <c r="AC867" s="53"/>
      <c r="AD867" s="53"/>
      <c r="AE867" s="53"/>
      <c r="AF867" s="53"/>
      <c r="AG867" s="53"/>
      <c r="AH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c r="BM867" s="53"/>
      <c r="BN867" s="53"/>
      <c r="BO867" s="53"/>
      <c r="BP867" s="53"/>
      <c r="BQ867" s="53"/>
      <c r="BR867" s="53"/>
      <c r="BS867" s="53"/>
      <c r="BT867" s="53"/>
      <c r="BU867" s="53"/>
      <c r="BV867" s="53"/>
      <c r="BW867" s="53"/>
      <c r="BX867" s="53"/>
      <c r="BY867" s="53"/>
      <c r="BZ867" s="53"/>
      <c r="CA867" s="53"/>
      <c r="CB867" s="53"/>
      <c r="CC867" s="53"/>
      <c r="CD867" s="53"/>
      <c r="CE867" s="53"/>
      <c r="CF867" s="53"/>
      <c r="CG867" s="53"/>
      <c r="CH867" s="53"/>
      <c r="CI867" s="53"/>
      <c r="CJ867" s="53"/>
      <c r="CK867" s="53"/>
      <c r="CL867" s="53"/>
      <c r="CM867" s="53"/>
      <c r="CN867" s="53"/>
      <c r="CO867" s="53"/>
      <c r="CP867" s="53"/>
      <c r="CQ867" s="53"/>
      <c r="CR867" s="53"/>
      <c r="CS867" s="53"/>
      <c r="CT867" s="53"/>
      <c r="CU867" s="53"/>
      <c r="CV867" s="53"/>
      <c r="CW867" s="53"/>
      <c r="CX867" s="53"/>
      <c r="CY867" s="53"/>
      <c r="CZ867" s="53"/>
      <c r="DA867" s="53"/>
      <c r="DB867" s="53"/>
      <c r="DC867" s="53"/>
      <c r="DD867" s="53"/>
      <c r="DE867" s="53"/>
      <c r="DF867" s="53"/>
      <c r="DG867" s="53"/>
      <c r="DH867" s="53"/>
      <c r="DI867" s="53"/>
      <c r="DJ867" s="53"/>
      <c r="DK867" s="53"/>
      <c r="DL867" s="53"/>
      <c r="DM867" s="53"/>
      <c r="DN867" s="53"/>
      <c r="DO867" s="53"/>
      <c r="DP867" s="53"/>
      <c r="DQ867" s="53"/>
      <c r="DR867" s="53"/>
      <c r="DS867" s="53"/>
      <c r="DT867" s="53"/>
      <c r="DU867" s="53"/>
      <c r="DV867" s="53"/>
      <c r="DW867" s="53"/>
      <c r="DX867" s="53"/>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3"/>
      <c r="FK867" s="53"/>
      <c r="FL867" s="53"/>
      <c r="FM867" s="53"/>
      <c r="FN867" s="53"/>
      <c r="FO867" s="53"/>
      <c r="FP867" s="53"/>
      <c r="FQ867" s="53"/>
      <c r="FR867" s="53"/>
      <c r="FS867" s="53"/>
      <c r="FT867" s="53"/>
      <c r="FU867" s="53"/>
      <c r="FV867" s="53"/>
      <c r="FW867" s="53"/>
      <c r="FX867" s="53"/>
      <c r="FY867" s="53"/>
      <c r="FZ867" s="53"/>
      <c r="GA867" s="53"/>
      <c r="GB867" s="53"/>
      <c r="GC867" s="53"/>
      <c r="GD867" s="53"/>
      <c r="GE867" s="53"/>
      <c r="GF867" s="53"/>
      <c r="GG867" s="53"/>
      <c r="GH867" s="53"/>
      <c r="GI867" s="53"/>
      <c r="GJ867" s="53"/>
      <c r="GK867" s="53"/>
      <c r="GL867" s="53"/>
      <c r="GM867" s="53"/>
      <c r="GN867" s="53"/>
      <c r="GO867" s="53"/>
      <c r="GP867" s="53"/>
      <c r="GQ867" s="53"/>
      <c r="GR867" s="53"/>
      <c r="GS867" s="53"/>
      <c r="GT867" s="53"/>
      <c r="GU867" s="53"/>
      <c r="GV867" s="53"/>
      <c r="GW867" s="53"/>
      <c r="GX867" s="53"/>
      <c r="GY867" s="53"/>
      <c r="GZ867" s="53"/>
      <c r="HA867" s="53"/>
      <c r="HB867" s="53"/>
      <c r="HC867" s="53"/>
      <c r="HD867" s="53"/>
      <c r="HE867" s="53"/>
      <c r="HF867" s="53"/>
      <c r="HG867" s="53"/>
      <c r="HH867" s="53"/>
      <c r="HI867" s="53"/>
      <c r="HJ867" s="53"/>
      <c r="HK867" s="53"/>
      <c r="HL867" s="53"/>
      <c r="HM867" s="53"/>
      <c r="HN867" s="53"/>
      <c r="HO867" s="53"/>
      <c r="HP867" s="53"/>
      <c r="HQ867" s="53"/>
      <c r="HR867" s="53"/>
      <c r="HS867" s="53"/>
      <c r="HT867" s="53"/>
      <c r="HU867" s="53"/>
      <c r="HV867" s="53"/>
      <c r="HW867" s="53"/>
      <c r="HX867" s="53"/>
      <c r="HY867" s="53"/>
      <c r="HZ867" s="53"/>
      <c r="IA867" s="53"/>
      <c r="IB867" s="53"/>
      <c r="IC867" s="53"/>
      <c r="ID867" s="53"/>
      <c r="IE867" s="53"/>
      <c r="IF867" s="53"/>
      <c r="IG867" s="53"/>
      <c r="IH867" s="53"/>
      <c r="II867" s="53"/>
      <c r="IJ867" s="53"/>
      <c r="IK867" s="53"/>
      <c r="IL867" s="53"/>
      <c r="IM867" s="53"/>
      <c r="IN867" s="53"/>
      <c r="IO867" s="53"/>
      <c r="IP867" s="53"/>
      <c r="IQ867" s="53"/>
      <c r="IR867" s="53"/>
      <c r="IS867" s="53"/>
      <c r="IT867" s="53"/>
      <c r="IU867" s="53"/>
      <c r="IV867" s="53"/>
      <c r="IW867" s="53"/>
      <c r="IX867" s="53"/>
      <c r="IY867" s="53"/>
      <c r="IZ867" s="53"/>
      <c r="JA867" s="53"/>
      <c r="JB867" s="53"/>
      <c r="JC867" s="53"/>
      <c r="JD867" s="53"/>
      <c r="JE867" s="53"/>
      <c r="JF867" s="53"/>
      <c r="JG867" s="53"/>
      <c r="JH867" s="53"/>
      <c r="JI867" s="53"/>
      <c r="JJ867" s="53"/>
      <c r="JK867" s="53"/>
      <c r="JL867" s="53"/>
      <c r="JM867" s="53"/>
      <c r="JN867" s="53"/>
      <c r="JO867" s="53"/>
      <c r="JP867" s="53"/>
      <c r="JQ867" s="53"/>
      <c r="JR867" s="53"/>
      <c r="JS867" s="53"/>
      <c r="JT867" s="53"/>
      <c r="JU867" s="53"/>
      <c r="JV867" s="53"/>
      <c r="JW867" s="53"/>
      <c r="JX867" s="53"/>
      <c r="JY867" s="53"/>
      <c r="JZ867" s="53"/>
      <c r="KA867" s="53"/>
      <c r="KB867" s="53"/>
      <c r="KC867" s="53"/>
      <c r="KD867" s="53"/>
      <c r="KE867" s="53"/>
      <c r="KF867" s="53"/>
      <c r="KG867" s="53"/>
      <c r="KH867" s="53"/>
      <c r="KI867" s="53"/>
      <c r="KJ867" s="53"/>
      <c r="KK867" s="53"/>
      <c r="KL867" s="53"/>
      <c r="KM867" s="53"/>
      <c r="KN867" s="53"/>
      <c r="KO867" s="53"/>
      <c r="KP867" s="53"/>
      <c r="KQ867" s="53"/>
      <c r="KR867" s="53"/>
      <c r="KS867" s="53"/>
      <c r="KT867" s="53"/>
      <c r="KU867" s="53"/>
      <c r="KV867" s="53"/>
      <c r="KW867" s="53"/>
      <c r="KX867" s="53"/>
      <c r="KY867" s="53"/>
      <c r="KZ867" s="53"/>
      <c r="LA867" s="53"/>
      <c r="LB867" s="53"/>
      <c r="LC867" s="53"/>
      <c r="LD867" s="53"/>
      <c r="LE867" s="53"/>
      <c r="LF867" s="53"/>
      <c r="LG867" s="53"/>
      <c r="LH867" s="53"/>
      <c r="LI867" s="53"/>
      <c r="LJ867" s="53"/>
      <c r="LK867" s="53"/>
      <c r="LL867" s="53"/>
      <c r="LM867" s="53"/>
      <c r="LN867" s="53"/>
      <c r="LO867" s="53"/>
      <c r="LP867" s="53"/>
      <c r="LQ867" s="53"/>
      <c r="LR867" s="53"/>
      <c r="LS867" s="53"/>
      <c r="LT867" s="53"/>
      <c r="LU867" s="53"/>
      <c r="LV867" s="53"/>
      <c r="LW867" s="53"/>
      <c r="LX867" s="53"/>
      <c r="LY867" s="53"/>
      <c r="LZ867" s="53"/>
      <c r="MA867" s="53"/>
      <c r="MB867" s="53"/>
      <c r="MC867" s="53"/>
      <c r="MD867" s="53"/>
      <c r="ME867" s="53"/>
      <c r="MF867" s="53"/>
      <c r="MG867" s="53"/>
      <c r="MH867" s="53"/>
      <c r="MI867" s="53"/>
      <c r="MJ867" s="53"/>
      <c r="MK867" s="53"/>
      <c r="ML867" s="53"/>
      <c r="MM867" s="53"/>
      <c r="MN867" s="53"/>
      <c r="MO867" s="53"/>
      <c r="MP867" s="53"/>
      <c r="MQ867" s="53"/>
      <c r="MR867" s="53"/>
      <c r="MS867" s="53"/>
      <c r="MT867" s="53"/>
      <c r="MU867" s="53"/>
      <c r="MV867" s="53"/>
      <c r="MW867" s="53"/>
      <c r="MX867" s="53"/>
      <c r="MY867" s="53"/>
      <c r="MZ867" s="53"/>
      <c r="NA867" s="53"/>
      <c r="NB867" s="53"/>
      <c r="NC867" s="53"/>
      <c r="ND867" s="53"/>
      <c r="NE867" s="53"/>
      <c r="NF867" s="53"/>
      <c r="NG867" s="53"/>
      <c r="NH867" s="53"/>
      <c r="NI867" s="53"/>
      <c r="NJ867" s="53"/>
      <c r="NK867" s="53"/>
      <c r="NL867" s="53"/>
      <c r="NM867" s="53"/>
      <c r="NN867" s="53"/>
      <c r="NO867" s="53"/>
      <c r="NP867" s="53"/>
      <c r="NQ867" s="53"/>
      <c r="NR867" s="53"/>
      <c r="NS867" s="53"/>
      <c r="NT867" s="53"/>
      <c r="NU867" s="53"/>
      <c r="NV867" s="53"/>
      <c r="NW867" s="53"/>
      <c r="NX867" s="53"/>
      <c r="NY867" s="53"/>
      <c r="NZ867" s="53"/>
      <c r="OA867" s="53"/>
      <c r="OB867" s="53"/>
      <c r="OC867" s="53"/>
      <c r="OD867" s="53"/>
      <c r="OE867" s="53"/>
      <c r="OF867" s="53"/>
      <c r="OG867" s="53"/>
      <c r="OH867" s="53"/>
      <c r="OI867" s="53"/>
      <c r="OJ867" s="53"/>
      <c r="OK867" s="53"/>
      <c r="OL867" s="53"/>
      <c r="OM867" s="53"/>
      <c r="ON867" s="53"/>
      <c r="OO867" s="53"/>
      <c r="OP867" s="53"/>
      <c r="OQ867" s="53"/>
      <c r="OR867" s="53"/>
      <c r="OS867" s="53"/>
      <c r="OT867" s="53"/>
      <c r="OU867" s="53"/>
      <c r="OV867" s="53"/>
      <c r="OW867" s="53"/>
      <c r="OX867" s="53"/>
      <c r="OY867" s="53"/>
      <c r="OZ867" s="53"/>
      <c r="PA867" s="53"/>
      <c r="PB867" s="53"/>
      <c r="PC867" s="53"/>
      <c r="PD867" s="53"/>
      <c r="PE867" s="53"/>
      <c r="PF867" s="53"/>
      <c r="PG867" s="53"/>
      <c r="PH867" s="53"/>
      <c r="PI867" s="53"/>
      <c r="PJ867" s="53"/>
      <c r="PK867" s="53"/>
      <c r="PL867" s="53"/>
      <c r="PM867" s="53"/>
      <c r="PN867" s="53"/>
      <c r="PO867" s="53"/>
      <c r="PP867" s="53"/>
      <c r="PQ867" s="53"/>
      <c r="PR867" s="53"/>
      <c r="PS867" s="53"/>
      <c r="PT867" s="53"/>
      <c r="PU867" s="53"/>
      <c r="PV867" s="53"/>
      <c r="PW867" s="53"/>
      <c r="PX867" s="53"/>
      <c r="PY867" s="53"/>
      <c r="PZ867" s="53"/>
      <c r="QA867" s="53"/>
      <c r="QB867" s="53"/>
      <c r="QC867" s="53"/>
      <c r="QD867" s="53"/>
      <c r="QE867" s="53"/>
      <c r="QF867" s="53"/>
      <c r="QG867" s="53"/>
      <c r="QH867" s="53"/>
      <c r="QI867" s="53"/>
      <c r="QJ867" s="53"/>
      <c r="QK867" s="53"/>
      <c r="QL867" s="53"/>
      <c r="QM867" s="53"/>
      <c r="QN867" s="53"/>
      <c r="QO867" s="53"/>
      <c r="QP867" s="53"/>
      <c r="QQ867" s="53"/>
      <c r="QR867" s="53"/>
      <c r="QS867" s="53"/>
      <c r="QT867" s="53"/>
      <c r="QU867" s="53"/>
      <c r="QV867" s="53"/>
      <c r="QW867" s="53"/>
      <c r="QX867" s="53"/>
      <c r="QY867" s="53"/>
      <c r="QZ867" s="53"/>
      <c r="RA867" s="53"/>
      <c r="RB867" s="53"/>
      <c r="RC867" s="53"/>
      <c r="RD867" s="53"/>
      <c r="RE867" s="53"/>
      <c r="RF867" s="53"/>
      <c r="RG867" s="53"/>
      <c r="RH867" s="53"/>
      <c r="RI867" s="53"/>
      <c r="RJ867" s="53"/>
      <c r="RK867" s="53"/>
      <c r="RL867" s="53"/>
      <c r="RM867" s="53"/>
      <c r="RN867" s="53"/>
      <c r="RO867" s="53"/>
      <c r="RP867" s="53"/>
      <c r="RQ867" s="53"/>
      <c r="RR867" s="53"/>
      <c r="RS867" s="53"/>
      <c r="RT867" s="53"/>
      <c r="RU867" s="53"/>
      <c r="RV867" s="53"/>
      <c r="RW867" s="53"/>
      <c r="RX867" s="53"/>
      <c r="RY867" s="53"/>
      <c r="RZ867" s="53"/>
      <c r="SA867" s="53"/>
      <c r="SB867" s="53"/>
      <c r="SC867" s="53"/>
      <c r="SD867" s="53"/>
      <c r="SE867" s="53"/>
      <c r="SF867" s="53"/>
      <c r="SG867" s="53"/>
      <c r="SH867" s="53"/>
      <c r="SI867" s="53"/>
      <c r="SJ867" s="53"/>
      <c r="SK867" s="53"/>
      <c r="SL867" s="53"/>
      <c r="SM867" s="53"/>
      <c r="SN867" s="53"/>
      <c r="SO867" s="53"/>
      <c r="SP867" s="53"/>
      <c r="SQ867" s="53"/>
      <c r="SR867" s="53"/>
      <c r="SS867" s="53"/>
      <c r="ST867" s="53"/>
      <c r="SU867" s="53"/>
      <c r="SV867" s="53"/>
      <c r="SW867" s="53"/>
      <c r="SX867" s="53"/>
      <c r="SY867" s="53"/>
      <c r="SZ867" s="53"/>
      <c r="TA867" s="53"/>
      <c r="TB867" s="53"/>
      <c r="TC867" s="53"/>
      <c r="TD867" s="53"/>
      <c r="TE867" s="53"/>
      <c r="TF867" s="53"/>
      <c r="TG867" s="53"/>
      <c r="TH867" s="53"/>
      <c r="TI867" s="53"/>
      <c r="TJ867" s="53"/>
      <c r="TK867" s="53"/>
      <c r="TL867" s="53"/>
      <c r="TM867" s="53"/>
      <c r="TN867" s="53"/>
      <c r="TO867" s="53"/>
      <c r="TP867" s="53"/>
      <c r="TQ867" s="53"/>
      <c r="TR867" s="53"/>
      <c r="TS867" s="53"/>
      <c r="TT867" s="53"/>
      <c r="TU867" s="53"/>
      <c r="TV867" s="53"/>
      <c r="TW867" s="53"/>
      <c r="TX867" s="53"/>
      <c r="TY867" s="53"/>
      <c r="TZ867" s="53"/>
      <c r="UA867" s="53"/>
      <c r="UB867" s="53"/>
      <c r="UC867" s="53"/>
      <c r="UD867" s="53"/>
      <c r="UE867" s="53"/>
      <c r="UF867" s="53"/>
      <c r="UG867" s="53"/>
    </row>
    <row r="868" spans="12:553" s="19" customFormat="1" ht="15.75" customHeight="1" x14ac:dyDescent="0.2">
      <c r="L868" s="66"/>
      <c r="M868" s="66"/>
      <c r="N868" s="52"/>
      <c r="O868" s="53"/>
      <c r="P868" s="53"/>
      <c r="Q868" s="53"/>
      <c r="R868" s="53"/>
      <c r="S868" s="53"/>
      <c r="T868" s="53"/>
      <c r="U868" s="53"/>
      <c r="V868" s="53"/>
      <c r="W868" s="53"/>
      <c r="X868" s="53"/>
      <c r="Y868" s="53"/>
      <c r="Z868" s="53"/>
      <c r="AA868" s="53"/>
      <c r="AB868" s="53"/>
      <c r="AC868" s="53"/>
      <c r="AD868" s="53"/>
      <c r="AE868" s="53"/>
      <c r="AF868" s="53"/>
      <c r="AG868" s="53"/>
      <c r="AH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c r="BM868" s="53"/>
      <c r="BN868" s="53"/>
      <c r="BO868" s="53"/>
      <c r="BP868" s="53"/>
      <c r="BQ868" s="53"/>
      <c r="BR868" s="53"/>
      <c r="BS868" s="53"/>
      <c r="BT868" s="53"/>
      <c r="BU868" s="53"/>
      <c r="BV868" s="53"/>
      <c r="BW868" s="53"/>
      <c r="BX868" s="53"/>
      <c r="BY868" s="53"/>
      <c r="BZ868" s="53"/>
      <c r="CA868" s="53"/>
      <c r="CB868" s="53"/>
      <c r="CC868" s="53"/>
      <c r="CD868" s="53"/>
      <c r="CE868" s="53"/>
      <c r="CF868" s="53"/>
      <c r="CG868" s="53"/>
      <c r="CH868" s="53"/>
      <c r="CI868" s="53"/>
      <c r="CJ868" s="53"/>
      <c r="CK868" s="53"/>
      <c r="CL868" s="53"/>
      <c r="CM868" s="53"/>
      <c r="CN868" s="53"/>
      <c r="CO868" s="53"/>
      <c r="CP868" s="53"/>
      <c r="CQ868" s="53"/>
      <c r="CR868" s="53"/>
      <c r="CS868" s="53"/>
      <c r="CT868" s="53"/>
      <c r="CU868" s="53"/>
      <c r="CV868" s="53"/>
      <c r="CW868" s="53"/>
      <c r="CX868" s="53"/>
      <c r="CY868" s="53"/>
      <c r="CZ868" s="53"/>
      <c r="DA868" s="53"/>
      <c r="DB868" s="53"/>
      <c r="DC868" s="53"/>
      <c r="DD868" s="53"/>
      <c r="DE868" s="53"/>
      <c r="DF868" s="53"/>
      <c r="DG868" s="53"/>
      <c r="DH868" s="53"/>
      <c r="DI868" s="53"/>
      <c r="DJ868" s="53"/>
      <c r="DK868" s="53"/>
      <c r="DL868" s="53"/>
      <c r="DM868" s="53"/>
      <c r="DN868" s="53"/>
      <c r="DO868" s="53"/>
      <c r="DP868" s="53"/>
      <c r="DQ868" s="53"/>
      <c r="DR868" s="53"/>
      <c r="DS868" s="53"/>
      <c r="DT868" s="53"/>
      <c r="DU868" s="53"/>
      <c r="DV868" s="53"/>
      <c r="DW868" s="53"/>
      <c r="DX868" s="53"/>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3"/>
      <c r="FK868" s="53"/>
      <c r="FL868" s="53"/>
      <c r="FM868" s="53"/>
      <c r="FN868" s="53"/>
      <c r="FO868" s="53"/>
      <c r="FP868" s="53"/>
      <c r="FQ868" s="53"/>
      <c r="FR868" s="53"/>
      <c r="FS868" s="53"/>
      <c r="FT868" s="53"/>
      <c r="FU868" s="53"/>
      <c r="FV868" s="53"/>
      <c r="FW868" s="53"/>
      <c r="FX868" s="53"/>
      <c r="FY868" s="53"/>
      <c r="FZ868" s="53"/>
      <c r="GA868" s="53"/>
      <c r="GB868" s="53"/>
      <c r="GC868" s="53"/>
      <c r="GD868" s="53"/>
      <c r="GE868" s="53"/>
      <c r="GF868" s="53"/>
      <c r="GG868" s="53"/>
      <c r="GH868" s="53"/>
      <c r="GI868" s="53"/>
      <c r="GJ868" s="53"/>
      <c r="GK868" s="53"/>
      <c r="GL868" s="53"/>
      <c r="GM868" s="53"/>
      <c r="GN868" s="53"/>
      <c r="GO868" s="53"/>
      <c r="GP868" s="53"/>
      <c r="GQ868" s="53"/>
      <c r="GR868" s="53"/>
      <c r="GS868" s="53"/>
      <c r="GT868" s="53"/>
      <c r="GU868" s="53"/>
      <c r="GV868" s="53"/>
      <c r="GW868" s="53"/>
      <c r="GX868" s="53"/>
      <c r="GY868" s="53"/>
      <c r="GZ868" s="53"/>
      <c r="HA868" s="53"/>
      <c r="HB868" s="53"/>
      <c r="HC868" s="53"/>
      <c r="HD868" s="53"/>
      <c r="HE868" s="53"/>
      <c r="HF868" s="53"/>
      <c r="HG868" s="53"/>
      <c r="HH868" s="53"/>
      <c r="HI868" s="53"/>
      <c r="HJ868" s="53"/>
      <c r="HK868" s="53"/>
      <c r="HL868" s="53"/>
      <c r="HM868" s="53"/>
      <c r="HN868" s="53"/>
      <c r="HO868" s="53"/>
      <c r="HP868" s="53"/>
      <c r="HQ868" s="53"/>
      <c r="HR868" s="53"/>
      <c r="HS868" s="53"/>
      <c r="HT868" s="53"/>
      <c r="HU868" s="53"/>
      <c r="HV868" s="53"/>
      <c r="HW868" s="53"/>
      <c r="HX868" s="53"/>
      <c r="HY868" s="53"/>
      <c r="HZ868" s="53"/>
      <c r="IA868" s="53"/>
      <c r="IB868" s="53"/>
      <c r="IC868" s="53"/>
      <c r="ID868" s="53"/>
      <c r="IE868" s="53"/>
      <c r="IF868" s="53"/>
      <c r="IG868" s="53"/>
      <c r="IH868" s="53"/>
      <c r="II868" s="53"/>
      <c r="IJ868" s="53"/>
      <c r="IK868" s="53"/>
      <c r="IL868" s="53"/>
      <c r="IM868" s="53"/>
      <c r="IN868" s="53"/>
      <c r="IO868" s="53"/>
      <c r="IP868" s="53"/>
      <c r="IQ868" s="53"/>
      <c r="IR868" s="53"/>
      <c r="IS868" s="53"/>
      <c r="IT868" s="53"/>
      <c r="IU868" s="53"/>
      <c r="IV868" s="53"/>
      <c r="IW868" s="53"/>
      <c r="IX868" s="53"/>
      <c r="IY868" s="53"/>
      <c r="IZ868" s="53"/>
      <c r="JA868" s="53"/>
      <c r="JB868" s="53"/>
      <c r="JC868" s="53"/>
      <c r="JD868" s="53"/>
      <c r="JE868" s="53"/>
      <c r="JF868" s="53"/>
      <c r="JG868" s="53"/>
      <c r="JH868" s="53"/>
      <c r="JI868" s="53"/>
      <c r="JJ868" s="53"/>
      <c r="JK868" s="53"/>
      <c r="JL868" s="53"/>
      <c r="JM868" s="53"/>
      <c r="JN868" s="53"/>
      <c r="JO868" s="53"/>
      <c r="JP868" s="53"/>
      <c r="JQ868" s="53"/>
      <c r="JR868" s="53"/>
      <c r="JS868" s="53"/>
      <c r="JT868" s="53"/>
      <c r="JU868" s="53"/>
      <c r="JV868" s="53"/>
      <c r="JW868" s="53"/>
      <c r="JX868" s="53"/>
      <c r="JY868" s="53"/>
      <c r="JZ868" s="53"/>
      <c r="KA868" s="53"/>
      <c r="KB868" s="53"/>
      <c r="KC868" s="53"/>
      <c r="KD868" s="53"/>
      <c r="KE868" s="53"/>
      <c r="KF868" s="53"/>
      <c r="KG868" s="53"/>
      <c r="KH868" s="53"/>
      <c r="KI868" s="53"/>
      <c r="KJ868" s="53"/>
      <c r="KK868" s="53"/>
      <c r="KL868" s="53"/>
      <c r="KM868" s="53"/>
      <c r="KN868" s="53"/>
      <c r="KO868" s="53"/>
      <c r="KP868" s="53"/>
      <c r="KQ868" s="53"/>
      <c r="KR868" s="53"/>
      <c r="KS868" s="53"/>
      <c r="KT868" s="53"/>
      <c r="KU868" s="53"/>
      <c r="KV868" s="53"/>
      <c r="KW868" s="53"/>
      <c r="KX868" s="53"/>
      <c r="KY868" s="53"/>
      <c r="KZ868" s="53"/>
      <c r="LA868" s="53"/>
      <c r="LB868" s="53"/>
      <c r="LC868" s="53"/>
      <c r="LD868" s="53"/>
      <c r="LE868" s="53"/>
      <c r="LF868" s="53"/>
      <c r="LG868" s="53"/>
      <c r="LH868" s="53"/>
      <c r="LI868" s="53"/>
      <c r="LJ868" s="53"/>
      <c r="LK868" s="53"/>
      <c r="LL868" s="53"/>
      <c r="LM868" s="53"/>
      <c r="LN868" s="53"/>
      <c r="LO868" s="53"/>
      <c r="LP868" s="53"/>
      <c r="LQ868" s="53"/>
      <c r="LR868" s="53"/>
      <c r="LS868" s="53"/>
      <c r="LT868" s="53"/>
      <c r="LU868" s="53"/>
      <c r="LV868" s="53"/>
      <c r="LW868" s="53"/>
      <c r="LX868" s="53"/>
      <c r="LY868" s="53"/>
      <c r="LZ868" s="53"/>
      <c r="MA868" s="53"/>
      <c r="MB868" s="53"/>
      <c r="MC868" s="53"/>
      <c r="MD868" s="53"/>
      <c r="ME868" s="53"/>
      <c r="MF868" s="53"/>
      <c r="MG868" s="53"/>
      <c r="MH868" s="53"/>
      <c r="MI868" s="53"/>
      <c r="MJ868" s="53"/>
      <c r="MK868" s="53"/>
      <c r="ML868" s="53"/>
      <c r="MM868" s="53"/>
      <c r="MN868" s="53"/>
      <c r="MO868" s="53"/>
      <c r="MP868" s="53"/>
      <c r="MQ868" s="53"/>
      <c r="MR868" s="53"/>
      <c r="MS868" s="53"/>
      <c r="MT868" s="53"/>
      <c r="MU868" s="53"/>
      <c r="MV868" s="53"/>
      <c r="MW868" s="53"/>
      <c r="MX868" s="53"/>
      <c r="MY868" s="53"/>
      <c r="MZ868" s="53"/>
      <c r="NA868" s="53"/>
      <c r="NB868" s="53"/>
      <c r="NC868" s="53"/>
      <c r="ND868" s="53"/>
      <c r="NE868" s="53"/>
      <c r="NF868" s="53"/>
      <c r="NG868" s="53"/>
      <c r="NH868" s="53"/>
      <c r="NI868" s="53"/>
      <c r="NJ868" s="53"/>
      <c r="NK868" s="53"/>
      <c r="NL868" s="53"/>
      <c r="NM868" s="53"/>
      <c r="NN868" s="53"/>
      <c r="NO868" s="53"/>
      <c r="NP868" s="53"/>
      <c r="NQ868" s="53"/>
      <c r="NR868" s="53"/>
      <c r="NS868" s="53"/>
      <c r="NT868" s="53"/>
      <c r="NU868" s="53"/>
      <c r="NV868" s="53"/>
      <c r="NW868" s="53"/>
      <c r="NX868" s="53"/>
      <c r="NY868" s="53"/>
      <c r="NZ868" s="53"/>
      <c r="OA868" s="53"/>
      <c r="OB868" s="53"/>
      <c r="OC868" s="53"/>
      <c r="OD868" s="53"/>
      <c r="OE868" s="53"/>
      <c r="OF868" s="53"/>
      <c r="OG868" s="53"/>
      <c r="OH868" s="53"/>
      <c r="OI868" s="53"/>
      <c r="OJ868" s="53"/>
      <c r="OK868" s="53"/>
      <c r="OL868" s="53"/>
      <c r="OM868" s="53"/>
      <c r="ON868" s="53"/>
      <c r="OO868" s="53"/>
      <c r="OP868" s="53"/>
      <c r="OQ868" s="53"/>
      <c r="OR868" s="53"/>
      <c r="OS868" s="53"/>
      <c r="OT868" s="53"/>
      <c r="OU868" s="53"/>
      <c r="OV868" s="53"/>
      <c r="OW868" s="53"/>
      <c r="OX868" s="53"/>
      <c r="OY868" s="53"/>
      <c r="OZ868" s="53"/>
      <c r="PA868" s="53"/>
      <c r="PB868" s="53"/>
      <c r="PC868" s="53"/>
      <c r="PD868" s="53"/>
      <c r="PE868" s="53"/>
      <c r="PF868" s="53"/>
      <c r="PG868" s="53"/>
      <c r="PH868" s="53"/>
      <c r="PI868" s="53"/>
      <c r="PJ868" s="53"/>
      <c r="PK868" s="53"/>
      <c r="PL868" s="53"/>
      <c r="PM868" s="53"/>
      <c r="PN868" s="53"/>
      <c r="PO868" s="53"/>
      <c r="PP868" s="53"/>
      <c r="PQ868" s="53"/>
      <c r="PR868" s="53"/>
      <c r="PS868" s="53"/>
      <c r="PT868" s="53"/>
      <c r="PU868" s="53"/>
      <c r="PV868" s="53"/>
      <c r="PW868" s="53"/>
      <c r="PX868" s="53"/>
      <c r="PY868" s="53"/>
      <c r="PZ868" s="53"/>
      <c r="QA868" s="53"/>
      <c r="QB868" s="53"/>
      <c r="QC868" s="53"/>
      <c r="QD868" s="53"/>
      <c r="QE868" s="53"/>
      <c r="QF868" s="53"/>
      <c r="QG868" s="53"/>
      <c r="QH868" s="53"/>
      <c r="QI868" s="53"/>
      <c r="QJ868" s="53"/>
      <c r="QK868" s="53"/>
      <c r="QL868" s="53"/>
      <c r="QM868" s="53"/>
      <c r="QN868" s="53"/>
      <c r="QO868" s="53"/>
      <c r="QP868" s="53"/>
      <c r="QQ868" s="53"/>
      <c r="QR868" s="53"/>
      <c r="QS868" s="53"/>
      <c r="QT868" s="53"/>
      <c r="QU868" s="53"/>
      <c r="QV868" s="53"/>
      <c r="QW868" s="53"/>
      <c r="QX868" s="53"/>
      <c r="QY868" s="53"/>
      <c r="QZ868" s="53"/>
      <c r="RA868" s="53"/>
      <c r="RB868" s="53"/>
      <c r="RC868" s="53"/>
      <c r="RD868" s="53"/>
      <c r="RE868" s="53"/>
      <c r="RF868" s="53"/>
      <c r="RG868" s="53"/>
      <c r="RH868" s="53"/>
      <c r="RI868" s="53"/>
      <c r="RJ868" s="53"/>
      <c r="RK868" s="53"/>
      <c r="RL868" s="53"/>
      <c r="RM868" s="53"/>
      <c r="RN868" s="53"/>
      <c r="RO868" s="53"/>
      <c r="RP868" s="53"/>
      <c r="RQ868" s="53"/>
      <c r="RR868" s="53"/>
      <c r="RS868" s="53"/>
      <c r="RT868" s="53"/>
      <c r="RU868" s="53"/>
      <c r="RV868" s="53"/>
      <c r="RW868" s="53"/>
      <c r="RX868" s="53"/>
      <c r="RY868" s="53"/>
      <c r="RZ868" s="53"/>
      <c r="SA868" s="53"/>
      <c r="SB868" s="53"/>
      <c r="SC868" s="53"/>
      <c r="SD868" s="53"/>
      <c r="SE868" s="53"/>
      <c r="SF868" s="53"/>
      <c r="SG868" s="53"/>
      <c r="SH868" s="53"/>
      <c r="SI868" s="53"/>
      <c r="SJ868" s="53"/>
      <c r="SK868" s="53"/>
      <c r="SL868" s="53"/>
      <c r="SM868" s="53"/>
      <c r="SN868" s="53"/>
      <c r="SO868" s="53"/>
      <c r="SP868" s="53"/>
      <c r="SQ868" s="53"/>
      <c r="SR868" s="53"/>
      <c r="SS868" s="53"/>
      <c r="ST868" s="53"/>
      <c r="SU868" s="53"/>
      <c r="SV868" s="53"/>
      <c r="SW868" s="53"/>
      <c r="SX868" s="53"/>
      <c r="SY868" s="53"/>
      <c r="SZ868" s="53"/>
      <c r="TA868" s="53"/>
      <c r="TB868" s="53"/>
      <c r="TC868" s="53"/>
      <c r="TD868" s="53"/>
      <c r="TE868" s="53"/>
      <c r="TF868" s="53"/>
      <c r="TG868" s="53"/>
      <c r="TH868" s="53"/>
      <c r="TI868" s="53"/>
      <c r="TJ868" s="53"/>
      <c r="TK868" s="53"/>
      <c r="TL868" s="53"/>
      <c r="TM868" s="53"/>
      <c r="TN868" s="53"/>
      <c r="TO868" s="53"/>
      <c r="TP868" s="53"/>
      <c r="TQ868" s="53"/>
      <c r="TR868" s="53"/>
      <c r="TS868" s="53"/>
      <c r="TT868" s="53"/>
      <c r="TU868" s="53"/>
      <c r="TV868" s="53"/>
      <c r="TW868" s="53"/>
      <c r="TX868" s="53"/>
      <c r="TY868" s="53"/>
      <c r="TZ868" s="53"/>
      <c r="UA868" s="53"/>
      <c r="UB868" s="53"/>
      <c r="UC868" s="53"/>
      <c r="UD868" s="53"/>
      <c r="UE868" s="53"/>
      <c r="UF868" s="53"/>
      <c r="UG868" s="53"/>
    </row>
    <row r="869" spans="12:553" s="19" customFormat="1" ht="15.75" customHeight="1" x14ac:dyDescent="0.2">
      <c r="L869" s="66"/>
      <c r="M869" s="66"/>
      <c r="N869" s="52"/>
      <c r="O869" s="53"/>
      <c r="P869" s="53"/>
      <c r="Q869" s="53"/>
      <c r="R869" s="53"/>
      <c r="S869" s="53"/>
      <c r="T869" s="53"/>
      <c r="U869" s="53"/>
      <c r="V869" s="53"/>
      <c r="W869" s="53"/>
      <c r="X869" s="53"/>
      <c r="Y869" s="53"/>
      <c r="Z869" s="53"/>
      <c r="AA869" s="53"/>
      <c r="AB869" s="53"/>
      <c r="AC869" s="53"/>
      <c r="AD869" s="53"/>
      <c r="AE869" s="53"/>
      <c r="AF869" s="53"/>
      <c r="AG869" s="53"/>
      <c r="AH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c r="BM869" s="53"/>
      <c r="BN869" s="53"/>
      <c r="BO869" s="53"/>
      <c r="BP869" s="53"/>
      <c r="BQ869" s="53"/>
      <c r="BR869" s="53"/>
      <c r="BS869" s="53"/>
      <c r="BT869" s="53"/>
      <c r="BU869" s="53"/>
      <c r="BV869" s="53"/>
      <c r="BW869" s="53"/>
      <c r="BX869" s="53"/>
      <c r="BY869" s="53"/>
      <c r="BZ869" s="53"/>
      <c r="CA869" s="53"/>
      <c r="CB869" s="53"/>
      <c r="CC869" s="53"/>
      <c r="CD869" s="53"/>
      <c r="CE869" s="53"/>
      <c r="CF869" s="53"/>
      <c r="CG869" s="53"/>
      <c r="CH869" s="53"/>
      <c r="CI869" s="53"/>
      <c r="CJ869" s="53"/>
      <c r="CK869" s="53"/>
      <c r="CL869" s="53"/>
      <c r="CM869" s="53"/>
      <c r="CN869" s="53"/>
      <c r="CO869" s="53"/>
      <c r="CP869" s="53"/>
      <c r="CQ869" s="53"/>
      <c r="CR869" s="53"/>
      <c r="CS869" s="53"/>
      <c r="CT869" s="53"/>
      <c r="CU869" s="53"/>
      <c r="CV869" s="53"/>
      <c r="CW869" s="53"/>
      <c r="CX869" s="53"/>
      <c r="CY869" s="53"/>
      <c r="CZ869" s="53"/>
      <c r="DA869" s="53"/>
      <c r="DB869" s="53"/>
      <c r="DC869" s="53"/>
      <c r="DD869" s="53"/>
      <c r="DE869" s="53"/>
      <c r="DF869" s="53"/>
      <c r="DG869" s="53"/>
      <c r="DH869" s="53"/>
      <c r="DI869" s="53"/>
      <c r="DJ869" s="53"/>
      <c r="DK869" s="53"/>
      <c r="DL869" s="53"/>
      <c r="DM869" s="53"/>
      <c r="DN869" s="53"/>
      <c r="DO869" s="53"/>
      <c r="DP869" s="53"/>
      <c r="DQ869" s="53"/>
      <c r="DR869" s="53"/>
      <c r="DS869" s="53"/>
      <c r="DT869" s="53"/>
      <c r="DU869" s="53"/>
      <c r="DV869" s="53"/>
      <c r="DW869" s="53"/>
      <c r="DX869" s="53"/>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3"/>
      <c r="FK869" s="53"/>
      <c r="FL869" s="53"/>
      <c r="FM869" s="53"/>
      <c r="FN869" s="53"/>
      <c r="FO869" s="53"/>
      <c r="FP869" s="53"/>
      <c r="FQ869" s="53"/>
      <c r="FR869" s="53"/>
      <c r="FS869" s="53"/>
      <c r="FT869" s="53"/>
      <c r="FU869" s="53"/>
      <c r="FV869" s="53"/>
      <c r="FW869" s="53"/>
      <c r="FX869" s="53"/>
      <c r="FY869" s="53"/>
      <c r="FZ869" s="53"/>
      <c r="GA869" s="53"/>
      <c r="GB869" s="53"/>
      <c r="GC869" s="53"/>
      <c r="GD869" s="53"/>
      <c r="GE869" s="53"/>
      <c r="GF869" s="53"/>
      <c r="GG869" s="53"/>
      <c r="GH869" s="53"/>
      <c r="GI869" s="53"/>
      <c r="GJ869" s="53"/>
      <c r="GK869" s="53"/>
      <c r="GL869" s="53"/>
      <c r="GM869" s="53"/>
      <c r="GN869" s="53"/>
      <c r="GO869" s="53"/>
      <c r="GP869" s="53"/>
      <c r="GQ869" s="53"/>
      <c r="GR869" s="53"/>
      <c r="GS869" s="53"/>
      <c r="GT869" s="53"/>
      <c r="GU869" s="53"/>
      <c r="GV869" s="53"/>
      <c r="GW869" s="53"/>
      <c r="GX869" s="53"/>
      <c r="GY869" s="53"/>
      <c r="GZ869" s="53"/>
      <c r="HA869" s="53"/>
      <c r="HB869" s="53"/>
      <c r="HC869" s="53"/>
      <c r="HD869" s="53"/>
      <c r="HE869" s="53"/>
      <c r="HF869" s="53"/>
      <c r="HG869" s="53"/>
      <c r="HH869" s="53"/>
      <c r="HI869" s="53"/>
      <c r="HJ869" s="53"/>
      <c r="HK869" s="53"/>
      <c r="HL869" s="53"/>
      <c r="HM869" s="53"/>
      <c r="HN869" s="53"/>
      <c r="HO869" s="53"/>
      <c r="HP869" s="53"/>
      <c r="HQ869" s="53"/>
      <c r="HR869" s="53"/>
      <c r="HS869" s="53"/>
      <c r="HT869" s="53"/>
      <c r="HU869" s="53"/>
      <c r="HV869" s="53"/>
      <c r="HW869" s="53"/>
      <c r="HX869" s="53"/>
      <c r="HY869" s="53"/>
      <c r="HZ869" s="53"/>
      <c r="IA869" s="53"/>
      <c r="IB869" s="53"/>
      <c r="IC869" s="53"/>
      <c r="ID869" s="53"/>
      <c r="IE869" s="53"/>
      <c r="IF869" s="53"/>
      <c r="IG869" s="53"/>
      <c r="IH869" s="53"/>
      <c r="II869" s="53"/>
      <c r="IJ869" s="53"/>
      <c r="IK869" s="53"/>
      <c r="IL869" s="53"/>
      <c r="IM869" s="53"/>
      <c r="IN869" s="53"/>
      <c r="IO869" s="53"/>
      <c r="IP869" s="53"/>
      <c r="IQ869" s="53"/>
      <c r="IR869" s="53"/>
      <c r="IS869" s="53"/>
      <c r="IT869" s="53"/>
      <c r="IU869" s="53"/>
      <c r="IV869" s="53"/>
      <c r="IW869" s="53"/>
      <c r="IX869" s="53"/>
      <c r="IY869" s="53"/>
      <c r="IZ869" s="53"/>
      <c r="JA869" s="53"/>
      <c r="JB869" s="53"/>
      <c r="JC869" s="53"/>
      <c r="JD869" s="53"/>
      <c r="JE869" s="53"/>
      <c r="JF869" s="53"/>
      <c r="JG869" s="53"/>
      <c r="JH869" s="53"/>
      <c r="JI869" s="53"/>
      <c r="JJ869" s="53"/>
      <c r="JK869" s="53"/>
      <c r="JL869" s="53"/>
      <c r="JM869" s="53"/>
      <c r="JN869" s="53"/>
      <c r="JO869" s="53"/>
      <c r="JP869" s="53"/>
      <c r="JQ869" s="53"/>
      <c r="JR869" s="53"/>
      <c r="JS869" s="53"/>
      <c r="JT869" s="53"/>
      <c r="JU869" s="53"/>
      <c r="JV869" s="53"/>
      <c r="JW869" s="53"/>
      <c r="JX869" s="53"/>
      <c r="JY869" s="53"/>
      <c r="JZ869" s="53"/>
      <c r="KA869" s="53"/>
      <c r="KB869" s="53"/>
      <c r="KC869" s="53"/>
      <c r="KD869" s="53"/>
      <c r="KE869" s="53"/>
      <c r="KF869" s="53"/>
      <c r="KG869" s="53"/>
      <c r="KH869" s="53"/>
      <c r="KI869" s="53"/>
      <c r="KJ869" s="53"/>
      <c r="KK869" s="53"/>
      <c r="KL869" s="53"/>
      <c r="KM869" s="53"/>
      <c r="KN869" s="53"/>
      <c r="KO869" s="53"/>
      <c r="KP869" s="53"/>
      <c r="KQ869" s="53"/>
      <c r="KR869" s="53"/>
      <c r="KS869" s="53"/>
      <c r="KT869" s="53"/>
      <c r="KU869" s="53"/>
      <c r="KV869" s="53"/>
      <c r="KW869" s="53"/>
      <c r="KX869" s="53"/>
      <c r="KY869" s="53"/>
      <c r="KZ869" s="53"/>
      <c r="LA869" s="53"/>
      <c r="LB869" s="53"/>
      <c r="LC869" s="53"/>
      <c r="LD869" s="53"/>
      <c r="LE869" s="53"/>
      <c r="LF869" s="53"/>
      <c r="LG869" s="53"/>
      <c r="LH869" s="53"/>
      <c r="LI869" s="53"/>
      <c r="LJ869" s="53"/>
      <c r="LK869" s="53"/>
      <c r="LL869" s="53"/>
      <c r="LM869" s="53"/>
      <c r="LN869" s="53"/>
      <c r="LO869" s="53"/>
      <c r="LP869" s="53"/>
      <c r="LQ869" s="53"/>
      <c r="LR869" s="53"/>
      <c r="LS869" s="53"/>
      <c r="LT869" s="53"/>
      <c r="LU869" s="53"/>
      <c r="LV869" s="53"/>
      <c r="LW869" s="53"/>
      <c r="LX869" s="53"/>
      <c r="LY869" s="53"/>
      <c r="LZ869" s="53"/>
      <c r="MA869" s="53"/>
      <c r="MB869" s="53"/>
      <c r="MC869" s="53"/>
      <c r="MD869" s="53"/>
      <c r="ME869" s="53"/>
      <c r="MF869" s="53"/>
      <c r="MG869" s="53"/>
      <c r="MH869" s="53"/>
      <c r="MI869" s="53"/>
      <c r="MJ869" s="53"/>
      <c r="MK869" s="53"/>
      <c r="ML869" s="53"/>
      <c r="MM869" s="53"/>
      <c r="MN869" s="53"/>
      <c r="MO869" s="53"/>
      <c r="MP869" s="53"/>
      <c r="MQ869" s="53"/>
      <c r="MR869" s="53"/>
      <c r="MS869" s="53"/>
      <c r="MT869" s="53"/>
      <c r="MU869" s="53"/>
      <c r="MV869" s="53"/>
      <c r="MW869" s="53"/>
      <c r="MX869" s="53"/>
      <c r="MY869" s="53"/>
      <c r="MZ869" s="53"/>
      <c r="NA869" s="53"/>
      <c r="NB869" s="53"/>
      <c r="NC869" s="53"/>
      <c r="ND869" s="53"/>
      <c r="NE869" s="53"/>
      <c r="NF869" s="53"/>
      <c r="NG869" s="53"/>
      <c r="NH869" s="53"/>
      <c r="NI869" s="53"/>
      <c r="NJ869" s="53"/>
      <c r="NK869" s="53"/>
      <c r="NL869" s="53"/>
      <c r="NM869" s="53"/>
      <c r="NN869" s="53"/>
      <c r="NO869" s="53"/>
      <c r="NP869" s="53"/>
      <c r="NQ869" s="53"/>
      <c r="NR869" s="53"/>
      <c r="NS869" s="53"/>
      <c r="NT869" s="53"/>
      <c r="NU869" s="53"/>
      <c r="NV869" s="53"/>
      <c r="NW869" s="53"/>
      <c r="NX869" s="53"/>
      <c r="NY869" s="53"/>
      <c r="NZ869" s="53"/>
      <c r="OA869" s="53"/>
      <c r="OB869" s="53"/>
      <c r="OC869" s="53"/>
      <c r="OD869" s="53"/>
      <c r="OE869" s="53"/>
      <c r="OF869" s="53"/>
      <c r="OG869" s="53"/>
      <c r="OH869" s="53"/>
      <c r="OI869" s="53"/>
      <c r="OJ869" s="53"/>
      <c r="OK869" s="53"/>
      <c r="OL869" s="53"/>
      <c r="OM869" s="53"/>
      <c r="ON869" s="53"/>
      <c r="OO869" s="53"/>
      <c r="OP869" s="53"/>
      <c r="OQ869" s="53"/>
      <c r="OR869" s="53"/>
      <c r="OS869" s="53"/>
      <c r="OT869" s="53"/>
      <c r="OU869" s="53"/>
      <c r="OV869" s="53"/>
      <c r="OW869" s="53"/>
      <c r="OX869" s="53"/>
      <c r="OY869" s="53"/>
      <c r="OZ869" s="53"/>
      <c r="PA869" s="53"/>
      <c r="PB869" s="53"/>
      <c r="PC869" s="53"/>
      <c r="PD869" s="53"/>
      <c r="PE869" s="53"/>
      <c r="PF869" s="53"/>
      <c r="PG869" s="53"/>
      <c r="PH869" s="53"/>
      <c r="PI869" s="53"/>
      <c r="PJ869" s="53"/>
      <c r="PK869" s="53"/>
      <c r="PL869" s="53"/>
      <c r="PM869" s="53"/>
      <c r="PN869" s="53"/>
      <c r="PO869" s="53"/>
      <c r="PP869" s="53"/>
      <c r="PQ869" s="53"/>
      <c r="PR869" s="53"/>
      <c r="PS869" s="53"/>
      <c r="PT869" s="53"/>
      <c r="PU869" s="53"/>
      <c r="PV869" s="53"/>
      <c r="PW869" s="53"/>
      <c r="PX869" s="53"/>
      <c r="PY869" s="53"/>
      <c r="PZ869" s="53"/>
      <c r="QA869" s="53"/>
      <c r="QB869" s="53"/>
      <c r="QC869" s="53"/>
      <c r="QD869" s="53"/>
      <c r="QE869" s="53"/>
      <c r="QF869" s="53"/>
      <c r="QG869" s="53"/>
      <c r="QH869" s="53"/>
      <c r="QI869" s="53"/>
      <c r="QJ869" s="53"/>
      <c r="QK869" s="53"/>
      <c r="QL869" s="53"/>
      <c r="QM869" s="53"/>
      <c r="QN869" s="53"/>
      <c r="QO869" s="53"/>
      <c r="QP869" s="53"/>
      <c r="QQ869" s="53"/>
      <c r="QR869" s="53"/>
      <c r="QS869" s="53"/>
      <c r="QT869" s="53"/>
      <c r="QU869" s="53"/>
      <c r="QV869" s="53"/>
      <c r="QW869" s="53"/>
      <c r="QX869" s="53"/>
      <c r="QY869" s="53"/>
      <c r="QZ869" s="53"/>
      <c r="RA869" s="53"/>
      <c r="RB869" s="53"/>
      <c r="RC869" s="53"/>
      <c r="RD869" s="53"/>
      <c r="RE869" s="53"/>
      <c r="RF869" s="53"/>
      <c r="RG869" s="53"/>
      <c r="RH869" s="53"/>
      <c r="RI869" s="53"/>
      <c r="RJ869" s="53"/>
      <c r="RK869" s="53"/>
      <c r="RL869" s="53"/>
      <c r="RM869" s="53"/>
      <c r="RN869" s="53"/>
      <c r="RO869" s="53"/>
      <c r="RP869" s="53"/>
      <c r="RQ869" s="53"/>
      <c r="RR869" s="53"/>
      <c r="RS869" s="53"/>
      <c r="RT869" s="53"/>
      <c r="RU869" s="53"/>
      <c r="RV869" s="53"/>
      <c r="RW869" s="53"/>
      <c r="RX869" s="53"/>
      <c r="RY869" s="53"/>
      <c r="RZ869" s="53"/>
      <c r="SA869" s="53"/>
      <c r="SB869" s="53"/>
      <c r="SC869" s="53"/>
      <c r="SD869" s="53"/>
      <c r="SE869" s="53"/>
      <c r="SF869" s="53"/>
      <c r="SG869" s="53"/>
      <c r="SH869" s="53"/>
      <c r="SI869" s="53"/>
      <c r="SJ869" s="53"/>
      <c r="SK869" s="53"/>
      <c r="SL869" s="53"/>
      <c r="SM869" s="53"/>
      <c r="SN869" s="53"/>
      <c r="SO869" s="53"/>
      <c r="SP869" s="53"/>
      <c r="SQ869" s="53"/>
      <c r="SR869" s="53"/>
      <c r="SS869" s="53"/>
      <c r="ST869" s="53"/>
      <c r="SU869" s="53"/>
      <c r="SV869" s="53"/>
      <c r="SW869" s="53"/>
      <c r="SX869" s="53"/>
      <c r="SY869" s="53"/>
      <c r="SZ869" s="53"/>
      <c r="TA869" s="53"/>
      <c r="TB869" s="53"/>
      <c r="TC869" s="53"/>
      <c r="TD869" s="53"/>
      <c r="TE869" s="53"/>
      <c r="TF869" s="53"/>
      <c r="TG869" s="53"/>
      <c r="TH869" s="53"/>
      <c r="TI869" s="53"/>
      <c r="TJ869" s="53"/>
      <c r="TK869" s="53"/>
      <c r="TL869" s="53"/>
      <c r="TM869" s="53"/>
      <c r="TN869" s="53"/>
      <c r="TO869" s="53"/>
      <c r="TP869" s="53"/>
      <c r="TQ869" s="53"/>
      <c r="TR869" s="53"/>
      <c r="TS869" s="53"/>
      <c r="TT869" s="53"/>
      <c r="TU869" s="53"/>
      <c r="TV869" s="53"/>
      <c r="TW869" s="53"/>
      <c r="TX869" s="53"/>
      <c r="TY869" s="53"/>
      <c r="TZ869" s="53"/>
      <c r="UA869" s="53"/>
      <c r="UB869" s="53"/>
      <c r="UC869" s="53"/>
      <c r="UD869" s="53"/>
      <c r="UE869" s="53"/>
      <c r="UF869" s="53"/>
      <c r="UG869" s="53"/>
    </row>
    <row r="870" spans="12:553" s="19" customFormat="1" ht="15.75" customHeight="1" x14ac:dyDescent="0.2">
      <c r="L870" s="66"/>
      <c r="M870" s="66"/>
      <c r="N870" s="52"/>
      <c r="O870" s="53"/>
      <c r="P870" s="53"/>
      <c r="Q870" s="53"/>
      <c r="R870" s="53"/>
      <c r="S870" s="53"/>
      <c r="T870" s="53"/>
      <c r="U870" s="53"/>
      <c r="V870" s="53"/>
      <c r="W870" s="53"/>
      <c r="X870" s="53"/>
      <c r="Y870" s="53"/>
      <c r="Z870" s="53"/>
      <c r="AA870" s="53"/>
      <c r="AB870" s="53"/>
      <c r="AC870" s="53"/>
      <c r="AD870" s="53"/>
      <c r="AE870" s="53"/>
      <c r="AF870" s="53"/>
      <c r="AG870" s="53"/>
      <c r="AH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c r="BM870" s="53"/>
      <c r="BN870" s="53"/>
      <c r="BO870" s="53"/>
      <c r="BP870" s="53"/>
      <c r="BQ870" s="53"/>
      <c r="BR870" s="53"/>
      <c r="BS870" s="53"/>
      <c r="BT870" s="53"/>
      <c r="BU870" s="53"/>
      <c r="BV870" s="53"/>
      <c r="BW870" s="53"/>
      <c r="BX870" s="53"/>
      <c r="BY870" s="53"/>
      <c r="BZ870" s="53"/>
      <c r="CA870" s="53"/>
      <c r="CB870" s="53"/>
      <c r="CC870" s="53"/>
      <c r="CD870" s="53"/>
      <c r="CE870" s="53"/>
      <c r="CF870" s="53"/>
      <c r="CG870" s="53"/>
      <c r="CH870" s="53"/>
      <c r="CI870" s="53"/>
      <c r="CJ870" s="53"/>
      <c r="CK870" s="53"/>
      <c r="CL870" s="53"/>
      <c r="CM870" s="53"/>
      <c r="CN870" s="53"/>
      <c r="CO870" s="53"/>
      <c r="CP870" s="53"/>
      <c r="CQ870" s="53"/>
      <c r="CR870" s="53"/>
      <c r="CS870" s="53"/>
      <c r="CT870" s="53"/>
      <c r="CU870" s="53"/>
      <c r="CV870" s="53"/>
      <c r="CW870" s="53"/>
      <c r="CX870" s="53"/>
      <c r="CY870" s="53"/>
      <c r="CZ870" s="53"/>
      <c r="DA870" s="53"/>
      <c r="DB870" s="53"/>
      <c r="DC870" s="53"/>
      <c r="DD870" s="53"/>
      <c r="DE870" s="53"/>
      <c r="DF870" s="53"/>
      <c r="DG870" s="53"/>
      <c r="DH870" s="53"/>
      <c r="DI870" s="53"/>
      <c r="DJ870" s="53"/>
      <c r="DK870" s="53"/>
      <c r="DL870" s="53"/>
      <c r="DM870" s="53"/>
      <c r="DN870" s="53"/>
      <c r="DO870" s="53"/>
      <c r="DP870" s="53"/>
      <c r="DQ870" s="53"/>
      <c r="DR870" s="53"/>
      <c r="DS870" s="53"/>
      <c r="DT870" s="53"/>
      <c r="DU870" s="53"/>
      <c r="DV870" s="53"/>
      <c r="DW870" s="53"/>
      <c r="DX870" s="53"/>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3"/>
      <c r="FK870" s="53"/>
      <c r="FL870" s="53"/>
      <c r="FM870" s="53"/>
      <c r="FN870" s="53"/>
      <c r="FO870" s="53"/>
      <c r="FP870" s="53"/>
      <c r="FQ870" s="53"/>
      <c r="FR870" s="53"/>
      <c r="FS870" s="53"/>
      <c r="FT870" s="53"/>
      <c r="FU870" s="53"/>
      <c r="FV870" s="53"/>
      <c r="FW870" s="53"/>
      <c r="FX870" s="53"/>
      <c r="FY870" s="53"/>
      <c r="FZ870" s="53"/>
      <c r="GA870" s="53"/>
      <c r="GB870" s="53"/>
      <c r="GC870" s="53"/>
      <c r="GD870" s="53"/>
      <c r="GE870" s="53"/>
      <c r="GF870" s="53"/>
      <c r="GG870" s="53"/>
      <c r="GH870" s="53"/>
      <c r="GI870" s="53"/>
      <c r="GJ870" s="53"/>
      <c r="GK870" s="53"/>
      <c r="GL870" s="53"/>
      <c r="GM870" s="53"/>
      <c r="GN870" s="53"/>
      <c r="GO870" s="53"/>
      <c r="GP870" s="53"/>
      <c r="GQ870" s="53"/>
      <c r="GR870" s="53"/>
      <c r="GS870" s="53"/>
      <c r="GT870" s="53"/>
      <c r="GU870" s="53"/>
      <c r="GV870" s="53"/>
      <c r="GW870" s="53"/>
      <c r="GX870" s="53"/>
      <c r="GY870" s="53"/>
      <c r="GZ870" s="53"/>
      <c r="HA870" s="53"/>
      <c r="HB870" s="53"/>
      <c r="HC870" s="53"/>
      <c r="HD870" s="53"/>
      <c r="HE870" s="53"/>
      <c r="HF870" s="53"/>
      <c r="HG870" s="53"/>
      <c r="HH870" s="53"/>
      <c r="HI870" s="53"/>
      <c r="HJ870" s="53"/>
      <c r="HK870" s="53"/>
      <c r="HL870" s="53"/>
      <c r="HM870" s="53"/>
      <c r="HN870" s="53"/>
      <c r="HO870" s="53"/>
      <c r="HP870" s="53"/>
      <c r="HQ870" s="53"/>
      <c r="HR870" s="53"/>
      <c r="HS870" s="53"/>
      <c r="HT870" s="53"/>
      <c r="HU870" s="53"/>
      <c r="HV870" s="53"/>
      <c r="HW870" s="53"/>
      <c r="HX870" s="53"/>
      <c r="HY870" s="53"/>
      <c r="HZ870" s="53"/>
      <c r="IA870" s="53"/>
      <c r="IB870" s="53"/>
      <c r="IC870" s="53"/>
      <c r="ID870" s="53"/>
      <c r="IE870" s="53"/>
      <c r="IF870" s="53"/>
      <c r="IG870" s="53"/>
      <c r="IH870" s="53"/>
      <c r="II870" s="53"/>
      <c r="IJ870" s="53"/>
      <c r="IK870" s="53"/>
      <c r="IL870" s="53"/>
      <c r="IM870" s="53"/>
      <c r="IN870" s="53"/>
      <c r="IO870" s="53"/>
      <c r="IP870" s="53"/>
      <c r="IQ870" s="53"/>
      <c r="IR870" s="53"/>
      <c r="IS870" s="53"/>
      <c r="IT870" s="53"/>
      <c r="IU870" s="53"/>
      <c r="IV870" s="53"/>
      <c r="IW870" s="53"/>
      <c r="IX870" s="53"/>
      <c r="IY870" s="53"/>
      <c r="IZ870" s="53"/>
      <c r="JA870" s="53"/>
      <c r="JB870" s="53"/>
      <c r="JC870" s="53"/>
      <c r="JD870" s="53"/>
      <c r="JE870" s="53"/>
      <c r="JF870" s="53"/>
      <c r="JG870" s="53"/>
      <c r="JH870" s="53"/>
      <c r="JI870" s="53"/>
      <c r="JJ870" s="53"/>
      <c r="JK870" s="53"/>
      <c r="JL870" s="53"/>
      <c r="JM870" s="53"/>
      <c r="JN870" s="53"/>
      <c r="JO870" s="53"/>
      <c r="JP870" s="53"/>
      <c r="JQ870" s="53"/>
      <c r="JR870" s="53"/>
      <c r="JS870" s="53"/>
      <c r="JT870" s="53"/>
      <c r="JU870" s="53"/>
      <c r="JV870" s="53"/>
      <c r="JW870" s="53"/>
      <c r="JX870" s="53"/>
      <c r="JY870" s="53"/>
      <c r="JZ870" s="53"/>
      <c r="KA870" s="53"/>
      <c r="KB870" s="53"/>
      <c r="KC870" s="53"/>
      <c r="KD870" s="53"/>
      <c r="KE870" s="53"/>
      <c r="KF870" s="53"/>
      <c r="KG870" s="53"/>
      <c r="KH870" s="53"/>
      <c r="KI870" s="53"/>
      <c r="KJ870" s="53"/>
      <c r="KK870" s="53"/>
      <c r="KL870" s="53"/>
      <c r="KM870" s="53"/>
      <c r="KN870" s="53"/>
      <c r="KO870" s="53"/>
      <c r="KP870" s="53"/>
      <c r="KQ870" s="53"/>
      <c r="KR870" s="53"/>
      <c r="KS870" s="53"/>
      <c r="KT870" s="53"/>
      <c r="KU870" s="53"/>
      <c r="KV870" s="53"/>
      <c r="KW870" s="53"/>
      <c r="KX870" s="53"/>
      <c r="KY870" s="53"/>
      <c r="KZ870" s="53"/>
      <c r="LA870" s="53"/>
      <c r="LB870" s="53"/>
      <c r="LC870" s="53"/>
      <c r="LD870" s="53"/>
      <c r="LE870" s="53"/>
      <c r="LF870" s="53"/>
      <c r="LG870" s="53"/>
      <c r="LH870" s="53"/>
      <c r="LI870" s="53"/>
      <c r="LJ870" s="53"/>
      <c r="LK870" s="53"/>
      <c r="LL870" s="53"/>
      <c r="LM870" s="53"/>
      <c r="LN870" s="53"/>
      <c r="LO870" s="53"/>
      <c r="LP870" s="53"/>
      <c r="LQ870" s="53"/>
      <c r="LR870" s="53"/>
      <c r="LS870" s="53"/>
      <c r="LT870" s="53"/>
      <c r="LU870" s="53"/>
      <c r="LV870" s="53"/>
      <c r="LW870" s="53"/>
      <c r="LX870" s="53"/>
      <c r="LY870" s="53"/>
      <c r="LZ870" s="53"/>
      <c r="MA870" s="53"/>
      <c r="MB870" s="53"/>
      <c r="MC870" s="53"/>
      <c r="MD870" s="53"/>
      <c r="ME870" s="53"/>
      <c r="MF870" s="53"/>
      <c r="MG870" s="53"/>
      <c r="MH870" s="53"/>
      <c r="MI870" s="53"/>
      <c r="MJ870" s="53"/>
      <c r="MK870" s="53"/>
      <c r="ML870" s="53"/>
      <c r="MM870" s="53"/>
      <c r="MN870" s="53"/>
      <c r="MO870" s="53"/>
      <c r="MP870" s="53"/>
      <c r="MQ870" s="53"/>
      <c r="MR870" s="53"/>
      <c r="MS870" s="53"/>
      <c r="MT870" s="53"/>
      <c r="MU870" s="53"/>
      <c r="MV870" s="53"/>
      <c r="MW870" s="53"/>
      <c r="MX870" s="53"/>
      <c r="MY870" s="53"/>
      <c r="MZ870" s="53"/>
      <c r="NA870" s="53"/>
      <c r="NB870" s="53"/>
      <c r="NC870" s="53"/>
      <c r="ND870" s="53"/>
      <c r="NE870" s="53"/>
      <c r="NF870" s="53"/>
      <c r="NG870" s="53"/>
      <c r="NH870" s="53"/>
      <c r="NI870" s="53"/>
      <c r="NJ870" s="53"/>
      <c r="NK870" s="53"/>
      <c r="NL870" s="53"/>
      <c r="NM870" s="53"/>
      <c r="NN870" s="53"/>
      <c r="NO870" s="53"/>
      <c r="NP870" s="53"/>
      <c r="NQ870" s="53"/>
      <c r="NR870" s="53"/>
      <c r="NS870" s="53"/>
      <c r="NT870" s="53"/>
      <c r="NU870" s="53"/>
      <c r="NV870" s="53"/>
      <c r="NW870" s="53"/>
      <c r="NX870" s="53"/>
      <c r="NY870" s="53"/>
      <c r="NZ870" s="53"/>
      <c r="OA870" s="53"/>
      <c r="OB870" s="53"/>
      <c r="OC870" s="53"/>
      <c r="OD870" s="53"/>
      <c r="OE870" s="53"/>
      <c r="OF870" s="53"/>
      <c r="OG870" s="53"/>
      <c r="OH870" s="53"/>
      <c r="OI870" s="53"/>
      <c r="OJ870" s="53"/>
      <c r="OK870" s="53"/>
      <c r="OL870" s="53"/>
      <c r="OM870" s="53"/>
      <c r="ON870" s="53"/>
      <c r="OO870" s="53"/>
      <c r="OP870" s="53"/>
      <c r="OQ870" s="53"/>
      <c r="OR870" s="53"/>
      <c r="OS870" s="53"/>
      <c r="OT870" s="53"/>
      <c r="OU870" s="53"/>
      <c r="OV870" s="53"/>
      <c r="OW870" s="53"/>
      <c r="OX870" s="53"/>
      <c r="OY870" s="53"/>
      <c r="OZ870" s="53"/>
      <c r="PA870" s="53"/>
      <c r="PB870" s="53"/>
      <c r="PC870" s="53"/>
      <c r="PD870" s="53"/>
      <c r="PE870" s="53"/>
      <c r="PF870" s="53"/>
      <c r="PG870" s="53"/>
      <c r="PH870" s="53"/>
      <c r="PI870" s="53"/>
      <c r="PJ870" s="53"/>
      <c r="PK870" s="53"/>
      <c r="PL870" s="53"/>
      <c r="PM870" s="53"/>
      <c r="PN870" s="53"/>
      <c r="PO870" s="53"/>
      <c r="PP870" s="53"/>
      <c r="PQ870" s="53"/>
      <c r="PR870" s="53"/>
      <c r="PS870" s="53"/>
      <c r="PT870" s="53"/>
      <c r="PU870" s="53"/>
      <c r="PV870" s="53"/>
      <c r="PW870" s="53"/>
      <c r="PX870" s="53"/>
      <c r="PY870" s="53"/>
      <c r="PZ870" s="53"/>
      <c r="QA870" s="53"/>
      <c r="QB870" s="53"/>
      <c r="QC870" s="53"/>
      <c r="QD870" s="53"/>
      <c r="QE870" s="53"/>
      <c r="QF870" s="53"/>
      <c r="QG870" s="53"/>
      <c r="QH870" s="53"/>
      <c r="QI870" s="53"/>
      <c r="QJ870" s="53"/>
      <c r="QK870" s="53"/>
      <c r="QL870" s="53"/>
      <c r="QM870" s="53"/>
      <c r="QN870" s="53"/>
      <c r="QO870" s="53"/>
      <c r="QP870" s="53"/>
      <c r="QQ870" s="53"/>
      <c r="QR870" s="53"/>
      <c r="QS870" s="53"/>
      <c r="QT870" s="53"/>
      <c r="QU870" s="53"/>
      <c r="QV870" s="53"/>
      <c r="QW870" s="53"/>
      <c r="QX870" s="53"/>
      <c r="QY870" s="53"/>
      <c r="QZ870" s="53"/>
      <c r="RA870" s="53"/>
      <c r="RB870" s="53"/>
      <c r="RC870" s="53"/>
      <c r="RD870" s="53"/>
      <c r="RE870" s="53"/>
      <c r="RF870" s="53"/>
      <c r="RG870" s="53"/>
      <c r="RH870" s="53"/>
      <c r="RI870" s="53"/>
      <c r="RJ870" s="53"/>
      <c r="RK870" s="53"/>
      <c r="RL870" s="53"/>
      <c r="RM870" s="53"/>
      <c r="RN870" s="53"/>
      <c r="RO870" s="53"/>
      <c r="RP870" s="53"/>
      <c r="RQ870" s="53"/>
      <c r="RR870" s="53"/>
      <c r="RS870" s="53"/>
      <c r="RT870" s="53"/>
      <c r="RU870" s="53"/>
      <c r="RV870" s="53"/>
      <c r="RW870" s="53"/>
      <c r="RX870" s="53"/>
      <c r="RY870" s="53"/>
      <c r="RZ870" s="53"/>
      <c r="SA870" s="53"/>
      <c r="SB870" s="53"/>
      <c r="SC870" s="53"/>
      <c r="SD870" s="53"/>
      <c r="SE870" s="53"/>
      <c r="SF870" s="53"/>
      <c r="SG870" s="53"/>
      <c r="SH870" s="53"/>
      <c r="SI870" s="53"/>
      <c r="SJ870" s="53"/>
      <c r="SK870" s="53"/>
      <c r="SL870" s="53"/>
      <c r="SM870" s="53"/>
      <c r="SN870" s="53"/>
      <c r="SO870" s="53"/>
      <c r="SP870" s="53"/>
      <c r="SQ870" s="53"/>
      <c r="SR870" s="53"/>
      <c r="SS870" s="53"/>
      <c r="ST870" s="53"/>
      <c r="SU870" s="53"/>
      <c r="SV870" s="53"/>
      <c r="SW870" s="53"/>
      <c r="SX870" s="53"/>
      <c r="SY870" s="53"/>
      <c r="SZ870" s="53"/>
      <c r="TA870" s="53"/>
      <c r="TB870" s="53"/>
      <c r="TC870" s="53"/>
      <c r="TD870" s="53"/>
      <c r="TE870" s="53"/>
      <c r="TF870" s="53"/>
      <c r="TG870" s="53"/>
      <c r="TH870" s="53"/>
      <c r="TI870" s="53"/>
      <c r="TJ870" s="53"/>
      <c r="TK870" s="53"/>
      <c r="TL870" s="53"/>
      <c r="TM870" s="53"/>
      <c r="TN870" s="53"/>
      <c r="TO870" s="53"/>
      <c r="TP870" s="53"/>
      <c r="TQ870" s="53"/>
      <c r="TR870" s="53"/>
      <c r="TS870" s="53"/>
      <c r="TT870" s="53"/>
      <c r="TU870" s="53"/>
      <c r="TV870" s="53"/>
      <c r="TW870" s="53"/>
      <c r="TX870" s="53"/>
      <c r="TY870" s="53"/>
      <c r="TZ870" s="53"/>
      <c r="UA870" s="53"/>
      <c r="UB870" s="53"/>
      <c r="UC870" s="53"/>
      <c r="UD870" s="53"/>
      <c r="UE870" s="53"/>
      <c r="UF870" s="53"/>
      <c r="UG870" s="53"/>
    </row>
    <row r="871" spans="12:553" s="19" customFormat="1" ht="15.75" customHeight="1" x14ac:dyDescent="0.2">
      <c r="L871" s="66"/>
      <c r="M871" s="66"/>
      <c r="N871" s="52"/>
      <c r="O871" s="53"/>
      <c r="P871" s="53"/>
      <c r="Q871" s="53"/>
      <c r="R871" s="53"/>
      <c r="S871" s="53"/>
      <c r="T871" s="53"/>
      <c r="U871" s="53"/>
      <c r="V871" s="53"/>
      <c r="W871" s="53"/>
      <c r="X871" s="53"/>
      <c r="Y871" s="53"/>
      <c r="Z871" s="53"/>
      <c r="AA871" s="53"/>
      <c r="AB871" s="53"/>
      <c r="AC871" s="53"/>
      <c r="AD871" s="53"/>
      <c r="AE871" s="53"/>
      <c r="AF871" s="53"/>
      <c r="AG871" s="53"/>
      <c r="AH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c r="BM871" s="53"/>
      <c r="BN871" s="53"/>
      <c r="BO871" s="53"/>
      <c r="BP871" s="53"/>
      <c r="BQ871" s="53"/>
      <c r="BR871" s="53"/>
      <c r="BS871" s="53"/>
      <c r="BT871" s="53"/>
      <c r="BU871" s="53"/>
      <c r="BV871" s="53"/>
      <c r="BW871" s="53"/>
      <c r="BX871" s="53"/>
      <c r="BY871" s="53"/>
      <c r="BZ871" s="53"/>
      <c r="CA871" s="53"/>
      <c r="CB871" s="53"/>
      <c r="CC871" s="53"/>
      <c r="CD871" s="53"/>
      <c r="CE871" s="53"/>
      <c r="CF871" s="53"/>
      <c r="CG871" s="53"/>
      <c r="CH871" s="53"/>
      <c r="CI871" s="53"/>
      <c r="CJ871" s="53"/>
      <c r="CK871" s="53"/>
      <c r="CL871" s="53"/>
      <c r="CM871" s="53"/>
      <c r="CN871" s="53"/>
      <c r="CO871" s="53"/>
      <c r="CP871" s="53"/>
      <c r="CQ871" s="53"/>
      <c r="CR871" s="53"/>
      <c r="CS871" s="53"/>
      <c r="CT871" s="53"/>
      <c r="CU871" s="53"/>
      <c r="CV871" s="53"/>
      <c r="CW871" s="53"/>
      <c r="CX871" s="53"/>
      <c r="CY871" s="53"/>
      <c r="CZ871" s="53"/>
      <c r="DA871" s="53"/>
      <c r="DB871" s="53"/>
      <c r="DC871" s="53"/>
      <c r="DD871" s="53"/>
      <c r="DE871" s="53"/>
      <c r="DF871" s="53"/>
      <c r="DG871" s="53"/>
      <c r="DH871" s="53"/>
      <c r="DI871" s="53"/>
      <c r="DJ871" s="53"/>
      <c r="DK871" s="53"/>
      <c r="DL871" s="53"/>
      <c r="DM871" s="53"/>
      <c r="DN871" s="53"/>
      <c r="DO871" s="53"/>
      <c r="DP871" s="53"/>
      <c r="DQ871" s="53"/>
      <c r="DR871" s="53"/>
      <c r="DS871" s="53"/>
      <c r="DT871" s="53"/>
      <c r="DU871" s="53"/>
      <c r="DV871" s="53"/>
      <c r="DW871" s="53"/>
      <c r="DX871" s="53"/>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3"/>
      <c r="FK871" s="53"/>
      <c r="FL871" s="53"/>
      <c r="FM871" s="53"/>
      <c r="FN871" s="53"/>
      <c r="FO871" s="53"/>
      <c r="FP871" s="53"/>
      <c r="FQ871" s="53"/>
      <c r="FR871" s="53"/>
      <c r="FS871" s="53"/>
      <c r="FT871" s="53"/>
      <c r="FU871" s="53"/>
      <c r="FV871" s="53"/>
      <c r="FW871" s="53"/>
      <c r="FX871" s="53"/>
      <c r="FY871" s="53"/>
      <c r="FZ871" s="53"/>
      <c r="GA871" s="53"/>
      <c r="GB871" s="53"/>
      <c r="GC871" s="53"/>
      <c r="GD871" s="53"/>
      <c r="GE871" s="53"/>
      <c r="GF871" s="53"/>
      <c r="GG871" s="53"/>
      <c r="GH871" s="53"/>
      <c r="GI871" s="53"/>
      <c r="GJ871" s="53"/>
      <c r="GK871" s="53"/>
      <c r="GL871" s="53"/>
      <c r="GM871" s="53"/>
      <c r="GN871" s="53"/>
      <c r="GO871" s="53"/>
      <c r="GP871" s="53"/>
      <c r="GQ871" s="53"/>
      <c r="GR871" s="53"/>
      <c r="GS871" s="53"/>
      <c r="GT871" s="53"/>
      <c r="GU871" s="53"/>
      <c r="GV871" s="53"/>
      <c r="GW871" s="53"/>
      <c r="GX871" s="53"/>
      <c r="GY871" s="53"/>
      <c r="GZ871" s="53"/>
      <c r="HA871" s="53"/>
      <c r="HB871" s="53"/>
      <c r="HC871" s="53"/>
      <c r="HD871" s="53"/>
      <c r="HE871" s="53"/>
      <c r="HF871" s="53"/>
      <c r="HG871" s="53"/>
      <c r="HH871" s="53"/>
      <c r="HI871" s="53"/>
      <c r="HJ871" s="53"/>
      <c r="HK871" s="53"/>
      <c r="HL871" s="53"/>
      <c r="HM871" s="53"/>
      <c r="HN871" s="53"/>
      <c r="HO871" s="53"/>
      <c r="HP871" s="53"/>
      <c r="HQ871" s="53"/>
      <c r="HR871" s="53"/>
      <c r="HS871" s="53"/>
      <c r="HT871" s="53"/>
      <c r="HU871" s="53"/>
      <c r="HV871" s="53"/>
      <c r="HW871" s="53"/>
      <c r="HX871" s="53"/>
      <c r="HY871" s="53"/>
      <c r="HZ871" s="53"/>
      <c r="IA871" s="53"/>
      <c r="IB871" s="53"/>
      <c r="IC871" s="53"/>
      <c r="ID871" s="53"/>
      <c r="IE871" s="53"/>
      <c r="IF871" s="53"/>
      <c r="IG871" s="53"/>
      <c r="IH871" s="53"/>
      <c r="II871" s="53"/>
      <c r="IJ871" s="53"/>
      <c r="IK871" s="53"/>
      <c r="IL871" s="53"/>
      <c r="IM871" s="53"/>
      <c r="IN871" s="53"/>
      <c r="IO871" s="53"/>
      <c r="IP871" s="53"/>
      <c r="IQ871" s="53"/>
      <c r="IR871" s="53"/>
      <c r="IS871" s="53"/>
      <c r="IT871" s="53"/>
      <c r="IU871" s="53"/>
      <c r="IV871" s="53"/>
      <c r="IW871" s="53"/>
      <c r="IX871" s="53"/>
      <c r="IY871" s="53"/>
      <c r="IZ871" s="53"/>
      <c r="JA871" s="53"/>
      <c r="JB871" s="53"/>
      <c r="JC871" s="53"/>
      <c r="JD871" s="53"/>
      <c r="JE871" s="53"/>
      <c r="JF871" s="53"/>
      <c r="JG871" s="53"/>
      <c r="JH871" s="53"/>
      <c r="JI871" s="53"/>
      <c r="JJ871" s="53"/>
      <c r="JK871" s="53"/>
      <c r="JL871" s="53"/>
      <c r="JM871" s="53"/>
      <c r="JN871" s="53"/>
      <c r="JO871" s="53"/>
      <c r="JP871" s="53"/>
      <c r="JQ871" s="53"/>
      <c r="JR871" s="53"/>
      <c r="JS871" s="53"/>
      <c r="JT871" s="53"/>
      <c r="JU871" s="53"/>
      <c r="JV871" s="53"/>
      <c r="JW871" s="53"/>
      <c r="JX871" s="53"/>
      <c r="JY871" s="53"/>
      <c r="JZ871" s="53"/>
      <c r="KA871" s="53"/>
      <c r="KB871" s="53"/>
      <c r="KC871" s="53"/>
      <c r="KD871" s="53"/>
      <c r="KE871" s="53"/>
      <c r="KF871" s="53"/>
      <c r="KG871" s="53"/>
      <c r="KH871" s="53"/>
      <c r="KI871" s="53"/>
      <c r="KJ871" s="53"/>
      <c r="KK871" s="53"/>
      <c r="KL871" s="53"/>
      <c r="KM871" s="53"/>
      <c r="KN871" s="53"/>
      <c r="KO871" s="53"/>
      <c r="KP871" s="53"/>
      <c r="KQ871" s="53"/>
      <c r="KR871" s="53"/>
      <c r="KS871" s="53"/>
      <c r="KT871" s="53"/>
      <c r="KU871" s="53"/>
      <c r="KV871" s="53"/>
      <c r="KW871" s="53"/>
      <c r="KX871" s="53"/>
      <c r="KY871" s="53"/>
      <c r="KZ871" s="53"/>
      <c r="LA871" s="53"/>
      <c r="LB871" s="53"/>
      <c r="LC871" s="53"/>
      <c r="LD871" s="53"/>
      <c r="LE871" s="53"/>
      <c r="LF871" s="53"/>
      <c r="LG871" s="53"/>
      <c r="LH871" s="53"/>
      <c r="LI871" s="53"/>
      <c r="LJ871" s="53"/>
      <c r="LK871" s="53"/>
      <c r="LL871" s="53"/>
      <c r="LM871" s="53"/>
      <c r="LN871" s="53"/>
      <c r="LO871" s="53"/>
      <c r="LP871" s="53"/>
      <c r="LQ871" s="53"/>
      <c r="LR871" s="53"/>
      <c r="LS871" s="53"/>
      <c r="LT871" s="53"/>
      <c r="LU871" s="53"/>
      <c r="LV871" s="53"/>
      <c r="LW871" s="53"/>
      <c r="LX871" s="53"/>
      <c r="LY871" s="53"/>
      <c r="LZ871" s="53"/>
      <c r="MA871" s="53"/>
      <c r="MB871" s="53"/>
      <c r="MC871" s="53"/>
      <c r="MD871" s="53"/>
      <c r="ME871" s="53"/>
      <c r="MF871" s="53"/>
      <c r="MG871" s="53"/>
      <c r="MH871" s="53"/>
      <c r="MI871" s="53"/>
      <c r="MJ871" s="53"/>
      <c r="MK871" s="53"/>
      <c r="ML871" s="53"/>
      <c r="MM871" s="53"/>
      <c r="MN871" s="53"/>
      <c r="MO871" s="53"/>
      <c r="MP871" s="53"/>
      <c r="MQ871" s="53"/>
      <c r="MR871" s="53"/>
      <c r="MS871" s="53"/>
      <c r="MT871" s="53"/>
      <c r="MU871" s="53"/>
      <c r="MV871" s="53"/>
      <c r="MW871" s="53"/>
      <c r="MX871" s="53"/>
      <c r="MY871" s="53"/>
      <c r="MZ871" s="53"/>
      <c r="NA871" s="53"/>
      <c r="NB871" s="53"/>
      <c r="NC871" s="53"/>
      <c r="ND871" s="53"/>
      <c r="NE871" s="53"/>
      <c r="NF871" s="53"/>
      <c r="NG871" s="53"/>
      <c r="NH871" s="53"/>
      <c r="NI871" s="53"/>
      <c r="NJ871" s="53"/>
      <c r="NK871" s="53"/>
      <c r="NL871" s="53"/>
      <c r="NM871" s="53"/>
      <c r="NN871" s="53"/>
      <c r="NO871" s="53"/>
      <c r="NP871" s="53"/>
      <c r="NQ871" s="53"/>
      <c r="NR871" s="53"/>
      <c r="NS871" s="53"/>
      <c r="NT871" s="53"/>
      <c r="NU871" s="53"/>
      <c r="NV871" s="53"/>
      <c r="NW871" s="53"/>
      <c r="NX871" s="53"/>
      <c r="NY871" s="53"/>
      <c r="NZ871" s="53"/>
      <c r="OA871" s="53"/>
      <c r="OB871" s="53"/>
      <c r="OC871" s="53"/>
      <c r="OD871" s="53"/>
      <c r="OE871" s="53"/>
      <c r="OF871" s="53"/>
      <c r="OG871" s="53"/>
      <c r="OH871" s="53"/>
      <c r="OI871" s="53"/>
      <c r="OJ871" s="53"/>
      <c r="OK871" s="53"/>
      <c r="OL871" s="53"/>
      <c r="OM871" s="53"/>
      <c r="ON871" s="53"/>
      <c r="OO871" s="53"/>
      <c r="OP871" s="53"/>
      <c r="OQ871" s="53"/>
      <c r="OR871" s="53"/>
      <c r="OS871" s="53"/>
      <c r="OT871" s="53"/>
      <c r="OU871" s="53"/>
      <c r="OV871" s="53"/>
      <c r="OW871" s="53"/>
      <c r="OX871" s="53"/>
      <c r="OY871" s="53"/>
      <c r="OZ871" s="53"/>
      <c r="PA871" s="53"/>
      <c r="PB871" s="53"/>
      <c r="PC871" s="53"/>
      <c r="PD871" s="53"/>
      <c r="PE871" s="53"/>
      <c r="PF871" s="53"/>
      <c r="PG871" s="53"/>
      <c r="PH871" s="53"/>
      <c r="PI871" s="53"/>
      <c r="PJ871" s="53"/>
      <c r="PK871" s="53"/>
      <c r="PL871" s="53"/>
      <c r="PM871" s="53"/>
      <c r="PN871" s="53"/>
      <c r="PO871" s="53"/>
      <c r="PP871" s="53"/>
      <c r="PQ871" s="53"/>
      <c r="PR871" s="53"/>
      <c r="PS871" s="53"/>
      <c r="PT871" s="53"/>
      <c r="PU871" s="53"/>
      <c r="PV871" s="53"/>
      <c r="PW871" s="53"/>
      <c r="PX871" s="53"/>
      <c r="PY871" s="53"/>
      <c r="PZ871" s="53"/>
      <c r="QA871" s="53"/>
      <c r="QB871" s="53"/>
      <c r="QC871" s="53"/>
      <c r="QD871" s="53"/>
      <c r="QE871" s="53"/>
      <c r="QF871" s="53"/>
      <c r="QG871" s="53"/>
      <c r="QH871" s="53"/>
      <c r="QI871" s="53"/>
      <c r="QJ871" s="53"/>
      <c r="QK871" s="53"/>
      <c r="QL871" s="53"/>
      <c r="QM871" s="53"/>
      <c r="QN871" s="53"/>
      <c r="QO871" s="53"/>
      <c r="QP871" s="53"/>
      <c r="QQ871" s="53"/>
      <c r="QR871" s="53"/>
      <c r="QS871" s="53"/>
      <c r="QT871" s="53"/>
      <c r="QU871" s="53"/>
      <c r="QV871" s="53"/>
      <c r="QW871" s="53"/>
      <c r="QX871" s="53"/>
      <c r="QY871" s="53"/>
      <c r="QZ871" s="53"/>
      <c r="RA871" s="53"/>
      <c r="RB871" s="53"/>
      <c r="RC871" s="53"/>
      <c r="RD871" s="53"/>
      <c r="RE871" s="53"/>
      <c r="RF871" s="53"/>
      <c r="RG871" s="53"/>
      <c r="RH871" s="53"/>
      <c r="RI871" s="53"/>
      <c r="RJ871" s="53"/>
      <c r="RK871" s="53"/>
      <c r="RL871" s="53"/>
      <c r="RM871" s="53"/>
      <c r="RN871" s="53"/>
      <c r="RO871" s="53"/>
      <c r="RP871" s="53"/>
      <c r="RQ871" s="53"/>
      <c r="RR871" s="53"/>
      <c r="RS871" s="53"/>
      <c r="RT871" s="53"/>
      <c r="RU871" s="53"/>
      <c r="RV871" s="53"/>
      <c r="RW871" s="53"/>
      <c r="RX871" s="53"/>
      <c r="RY871" s="53"/>
      <c r="RZ871" s="53"/>
      <c r="SA871" s="53"/>
      <c r="SB871" s="53"/>
      <c r="SC871" s="53"/>
      <c r="SD871" s="53"/>
      <c r="SE871" s="53"/>
      <c r="SF871" s="53"/>
      <c r="SG871" s="53"/>
      <c r="SH871" s="53"/>
      <c r="SI871" s="53"/>
      <c r="SJ871" s="53"/>
      <c r="SK871" s="53"/>
      <c r="SL871" s="53"/>
      <c r="SM871" s="53"/>
      <c r="SN871" s="53"/>
      <c r="SO871" s="53"/>
      <c r="SP871" s="53"/>
      <c r="SQ871" s="53"/>
      <c r="SR871" s="53"/>
      <c r="SS871" s="53"/>
      <c r="ST871" s="53"/>
      <c r="SU871" s="53"/>
      <c r="SV871" s="53"/>
      <c r="SW871" s="53"/>
      <c r="SX871" s="53"/>
      <c r="SY871" s="53"/>
      <c r="SZ871" s="53"/>
      <c r="TA871" s="53"/>
      <c r="TB871" s="53"/>
      <c r="TC871" s="53"/>
      <c r="TD871" s="53"/>
      <c r="TE871" s="53"/>
      <c r="TF871" s="53"/>
      <c r="TG871" s="53"/>
      <c r="TH871" s="53"/>
      <c r="TI871" s="53"/>
      <c r="TJ871" s="53"/>
      <c r="TK871" s="53"/>
      <c r="TL871" s="53"/>
      <c r="TM871" s="53"/>
      <c r="TN871" s="53"/>
      <c r="TO871" s="53"/>
      <c r="TP871" s="53"/>
      <c r="TQ871" s="53"/>
      <c r="TR871" s="53"/>
      <c r="TS871" s="53"/>
      <c r="TT871" s="53"/>
      <c r="TU871" s="53"/>
      <c r="TV871" s="53"/>
      <c r="TW871" s="53"/>
      <c r="TX871" s="53"/>
      <c r="TY871" s="53"/>
      <c r="TZ871" s="53"/>
      <c r="UA871" s="53"/>
      <c r="UB871" s="53"/>
      <c r="UC871" s="53"/>
      <c r="UD871" s="53"/>
      <c r="UE871" s="53"/>
      <c r="UF871" s="53"/>
      <c r="UG871" s="53"/>
    </row>
    <row r="872" spans="12:553" s="19" customFormat="1" ht="15.75" customHeight="1" x14ac:dyDescent="0.2">
      <c r="L872" s="66"/>
      <c r="M872" s="66"/>
      <c r="N872" s="52"/>
      <c r="O872" s="53"/>
      <c r="P872" s="53"/>
      <c r="Q872" s="53"/>
      <c r="R872" s="53"/>
      <c r="S872" s="53"/>
      <c r="T872" s="53"/>
      <c r="U872" s="53"/>
      <c r="V872" s="53"/>
      <c r="W872" s="53"/>
      <c r="X872" s="53"/>
      <c r="Y872" s="53"/>
      <c r="Z872" s="53"/>
      <c r="AA872" s="53"/>
      <c r="AB872" s="53"/>
      <c r="AC872" s="53"/>
      <c r="AD872" s="53"/>
      <c r="AE872" s="53"/>
      <c r="AF872" s="53"/>
      <c r="AG872" s="53"/>
      <c r="AH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c r="BM872" s="53"/>
      <c r="BN872" s="53"/>
      <c r="BO872" s="53"/>
      <c r="BP872" s="53"/>
      <c r="BQ872" s="53"/>
      <c r="BR872" s="53"/>
      <c r="BS872" s="53"/>
      <c r="BT872" s="53"/>
      <c r="BU872" s="53"/>
      <c r="BV872" s="53"/>
      <c r="BW872" s="53"/>
      <c r="BX872" s="53"/>
      <c r="BY872" s="53"/>
      <c r="BZ872" s="53"/>
      <c r="CA872" s="53"/>
      <c r="CB872" s="53"/>
      <c r="CC872" s="53"/>
      <c r="CD872" s="53"/>
      <c r="CE872" s="53"/>
      <c r="CF872" s="53"/>
      <c r="CG872" s="53"/>
      <c r="CH872" s="53"/>
      <c r="CI872" s="53"/>
      <c r="CJ872" s="53"/>
      <c r="CK872" s="53"/>
      <c r="CL872" s="53"/>
      <c r="CM872" s="53"/>
      <c r="CN872" s="53"/>
      <c r="CO872" s="53"/>
      <c r="CP872" s="53"/>
      <c r="CQ872" s="53"/>
      <c r="CR872" s="53"/>
      <c r="CS872" s="53"/>
      <c r="CT872" s="53"/>
      <c r="CU872" s="53"/>
      <c r="CV872" s="53"/>
      <c r="CW872" s="53"/>
      <c r="CX872" s="53"/>
      <c r="CY872" s="53"/>
      <c r="CZ872" s="53"/>
      <c r="DA872" s="53"/>
      <c r="DB872" s="53"/>
      <c r="DC872" s="53"/>
      <c r="DD872" s="53"/>
      <c r="DE872" s="53"/>
      <c r="DF872" s="53"/>
      <c r="DG872" s="53"/>
      <c r="DH872" s="53"/>
      <c r="DI872" s="53"/>
      <c r="DJ872" s="53"/>
      <c r="DK872" s="53"/>
      <c r="DL872" s="53"/>
      <c r="DM872" s="53"/>
      <c r="DN872" s="53"/>
      <c r="DO872" s="53"/>
      <c r="DP872" s="53"/>
      <c r="DQ872" s="53"/>
      <c r="DR872" s="53"/>
      <c r="DS872" s="53"/>
      <c r="DT872" s="53"/>
      <c r="DU872" s="53"/>
      <c r="DV872" s="53"/>
      <c r="DW872" s="53"/>
      <c r="DX872" s="53"/>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3"/>
      <c r="FK872" s="53"/>
      <c r="FL872" s="53"/>
      <c r="FM872" s="53"/>
      <c r="FN872" s="53"/>
      <c r="FO872" s="53"/>
      <c r="FP872" s="53"/>
      <c r="FQ872" s="53"/>
      <c r="FR872" s="53"/>
      <c r="FS872" s="53"/>
      <c r="FT872" s="53"/>
      <c r="FU872" s="53"/>
      <c r="FV872" s="53"/>
      <c r="FW872" s="53"/>
      <c r="FX872" s="53"/>
      <c r="FY872" s="53"/>
      <c r="FZ872" s="53"/>
      <c r="GA872" s="53"/>
      <c r="GB872" s="53"/>
      <c r="GC872" s="53"/>
      <c r="GD872" s="53"/>
      <c r="GE872" s="53"/>
      <c r="GF872" s="53"/>
      <c r="GG872" s="53"/>
      <c r="GH872" s="53"/>
      <c r="GI872" s="53"/>
      <c r="GJ872" s="53"/>
      <c r="GK872" s="53"/>
      <c r="GL872" s="53"/>
      <c r="GM872" s="53"/>
      <c r="GN872" s="53"/>
      <c r="GO872" s="53"/>
      <c r="GP872" s="53"/>
      <c r="GQ872" s="53"/>
      <c r="GR872" s="53"/>
      <c r="GS872" s="53"/>
      <c r="GT872" s="53"/>
      <c r="GU872" s="53"/>
      <c r="GV872" s="53"/>
      <c r="GW872" s="53"/>
      <c r="GX872" s="53"/>
      <c r="GY872" s="53"/>
      <c r="GZ872" s="53"/>
      <c r="HA872" s="53"/>
      <c r="HB872" s="53"/>
      <c r="HC872" s="53"/>
      <c r="HD872" s="53"/>
      <c r="HE872" s="53"/>
      <c r="HF872" s="53"/>
      <c r="HG872" s="53"/>
      <c r="HH872" s="53"/>
      <c r="HI872" s="53"/>
      <c r="HJ872" s="53"/>
      <c r="HK872" s="53"/>
      <c r="HL872" s="53"/>
      <c r="HM872" s="53"/>
      <c r="HN872" s="53"/>
      <c r="HO872" s="53"/>
      <c r="HP872" s="53"/>
      <c r="HQ872" s="53"/>
      <c r="HR872" s="53"/>
      <c r="HS872" s="53"/>
      <c r="HT872" s="53"/>
      <c r="HU872" s="53"/>
      <c r="HV872" s="53"/>
      <c r="HW872" s="53"/>
      <c r="HX872" s="53"/>
      <c r="HY872" s="53"/>
      <c r="HZ872" s="53"/>
      <c r="IA872" s="53"/>
      <c r="IB872" s="53"/>
      <c r="IC872" s="53"/>
      <c r="ID872" s="53"/>
      <c r="IE872" s="53"/>
      <c r="IF872" s="53"/>
      <c r="IG872" s="53"/>
      <c r="IH872" s="53"/>
      <c r="II872" s="53"/>
      <c r="IJ872" s="53"/>
      <c r="IK872" s="53"/>
      <c r="IL872" s="53"/>
      <c r="IM872" s="53"/>
      <c r="IN872" s="53"/>
      <c r="IO872" s="53"/>
      <c r="IP872" s="53"/>
      <c r="IQ872" s="53"/>
      <c r="IR872" s="53"/>
      <c r="IS872" s="53"/>
      <c r="IT872" s="53"/>
      <c r="IU872" s="53"/>
      <c r="IV872" s="53"/>
      <c r="IW872" s="53"/>
      <c r="IX872" s="53"/>
      <c r="IY872" s="53"/>
      <c r="IZ872" s="53"/>
      <c r="JA872" s="53"/>
      <c r="JB872" s="53"/>
      <c r="JC872" s="53"/>
      <c r="JD872" s="53"/>
      <c r="JE872" s="53"/>
      <c r="JF872" s="53"/>
      <c r="JG872" s="53"/>
      <c r="JH872" s="53"/>
      <c r="JI872" s="53"/>
      <c r="JJ872" s="53"/>
      <c r="JK872" s="53"/>
      <c r="JL872" s="53"/>
      <c r="JM872" s="53"/>
      <c r="JN872" s="53"/>
      <c r="JO872" s="53"/>
      <c r="JP872" s="53"/>
      <c r="JQ872" s="53"/>
      <c r="JR872" s="53"/>
      <c r="JS872" s="53"/>
      <c r="JT872" s="53"/>
      <c r="JU872" s="53"/>
      <c r="JV872" s="53"/>
      <c r="JW872" s="53"/>
      <c r="JX872" s="53"/>
      <c r="JY872" s="53"/>
      <c r="JZ872" s="53"/>
      <c r="KA872" s="53"/>
      <c r="KB872" s="53"/>
      <c r="KC872" s="53"/>
      <c r="KD872" s="53"/>
      <c r="KE872" s="53"/>
      <c r="KF872" s="53"/>
      <c r="KG872" s="53"/>
      <c r="KH872" s="53"/>
      <c r="KI872" s="53"/>
      <c r="KJ872" s="53"/>
      <c r="KK872" s="53"/>
      <c r="KL872" s="53"/>
      <c r="KM872" s="53"/>
      <c r="KN872" s="53"/>
      <c r="KO872" s="53"/>
      <c r="KP872" s="53"/>
      <c r="KQ872" s="53"/>
      <c r="KR872" s="53"/>
      <c r="KS872" s="53"/>
      <c r="KT872" s="53"/>
      <c r="KU872" s="53"/>
      <c r="KV872" s="53"/>
      <c r="KW872" s="53"/>
      <c r="KX872" s="53"/>
      <c r="KY872" s="53"/>
      <c r="KZ872" s="53"/>
      <c r="LA872" s="53"/>
      <c r="LB872" s="53"/>
      <c r="LC872" s="53"/>
      <c r="LD872" s="53"/>
      <c r="LE872" s="53"/>
      <c r="LF872" s="53"/>
      <c r="LG872" s="53"/>
      <c r="LH872" s="53"/>
      <c r="LI872" s="53"/>
      <c r="LJ872" s="53"/>
      <c r="LK872" s="53"/>
      <c r="LL872" s="53"/>
      <c r="LM872" s="53"/>
      <c r="LN872" s="53"/>
      <c r="LO872" s="53"/>
      <c r="LP872" s="53"/>
      <c r="LQ872" s="53"/>
      <c r="LR872" s="53"/>
      <c r="LS872" s="53"/>
      <c r="LT872" s="53"/>
      <c r="LU872" s="53"/>
      <c r="LV872" s="53"/>
      <c r="LW872" s="53"/>
      <c r="LX872" s="53"/>
      <c r="LY872" s="53"/>
      <c r="LZ872" s="53"/>
      <c r="MA872" s="53"/>
      <c r="MB872" s="53"/>
      <c r="MC872" s="53"/>
      <c r="MD872" s="53"/>
      <c r="ME872" s="53"/>
      <c r="MF872" s="53"/>
      <c r="MG872" s="53"/>
      <c r="MH872" s="53"/>
      <c r="MI872" s="53"/>
      <c r="MJ872" s="53"/>
      <c r="MK872" s="53"/>
      <c r="ML872" s="53"/>
      <c r="MM872" s="53"/>
      <c r="MN872" s="53"/>
      <c r="MO872" s="53"/>
      <c r="MP872" s="53"/>
      <c r="MQ872" s="53"/>
      <c r="MR872" s="53"/>
      <c r="MS872" s="53"/>
      <c r="MT872" s="53"/>
      <c r="MU872" s="53"/>
      <c r="MV872" s="53"/>
      <c r="MW872" s="53"/>
      <c r="MX872" s="53"/>
      <c r="MY872" s="53"/>
      <c r="MZ872" s="53"/>
      <c r="NA872" s="53"/>
      <c r="NB872" s="53"/>
      <c r="NC872" s="53"/>
      <c r="ND872" s="53"/>
      <c r="NE872" s="53"/>
      <c r="NF872" s="53"/>
      <c r="NG872" s="53"/>
      <c r="NH872" s="53"/>
      <c r="NI872" s="53"/>
      <c r="NJ872" s="53"/>
      <c r="NK872" s="53"/>
      <c r="NL872" s="53"/>
      <c r="NM872" s="53"/>
      <c r="NN872" s="53"/>
      <c r="NO872" s="53"/>
      <c r="NP872" s="53"/>
      <c r="NQ872" s="53"/>
      <c r="NR872" s="53"/>
      <c r="NS872" s="53"/>
      <c r="NT872" s="53"/>
      <c r="NU872" s="53"/>
      <c r="NV872" s="53"/>
      <c r="NW872" s="53"/>
      <c r="NX872" s="53"/>
      <c r="NY872" s="53"/>
      <c r="NZ872" s="53"/>
      <c r="OA872" s="53"/>
      <c r="OB872" s="53"/>
      <c r="OC872" s="53"/>
      <c r="OD872" s="53"/>
      <c r="OE872" s="53"/>
      <c r="OF872" s="53"/>
      <c r="OG872" s="53"/>
      <c r="OH872" s="53"/>
      <c r="OI872" s="53"/>
      <c r="OJ872" s="53"/>
      <c r="OK872" s="53"/>
      <c r="OL872" s="53"/>
      <c r="OM872" s="53"/>
      <c r="ON872" s="53"/>
      <c r="OO872" s="53"/>
      <c r="OP872" s="53"/>
      <c r="OQ872" s="53"/>
      <c r="OR872" s="53"/>
      <c r="OS872" s="53"/>
      <c r="OT872" s="53"/>
      <c r="OU872" s="53"/>
      <c r="OV872" s="53"/>
      <c r="OW872" s="53"/>
      <c r="OX872" s="53"/>
      <c r="OY872" s="53"/>
      <c r="OZ872" s="53"/>
      <c r="PA872" s="53"/>
      <c r="PB872" s="53"/>
      <c r="PC872" s="53"/>
      <c r="PD872" s="53"/>
      <c r="PE872" s="53"/>
      <c r="PF872" s="53"/>
      <c r="PG872" s="53"/>
      <c r="PH872" s="53"/>
      <c r="PI872" s="53"/>
      <c r="PJ872" s="53"/>
      <c r="PK872" s="53"/>
      <c r="PL872" s="53"/>
      <c r="PM872" s="53"/>
      <c r="PN872" s="53"/>
      <c r="PO872" s="53"/>
      <c r="PP872" s="53"/>
      <c r="PQ872" s="53"/>
      <c r="PR872" s="53"/>
      <c r="PS872" s="53"/>
      <c r="PT872" s="53"/>
      <c r="PU872" s="53"/>
      <c r="PV872" s="53"/>
      <c r="PW872" s="53"/>
      <c r="PX872" s="53"/>
      <c r="PY872" s="53"/>
      <c r="PZ872" s="53"/>
      <c r="QA872" s="53"/>
      <c r="QB872" s="53"/>
      <c r="QC872" s="53"/>
      <c r="QD872" s="53"/>
      <c r="QE872" s="53"/>
      <c r="QF872" s="53"/>
      <c r="QG872" s="53"/>
      <c r="QH872" s="53"/>
      <c r="QI872" s="53"/>
      <c r="QJ872" s="53"/>
      <c r="QK872" s="53"/>
      <c r="QL872" s="53"/>
      <c r="QM872" s="53"/>
      <c r="QN872" s="53"/>
      <c r="QO872" s="53"/>
      <c r="QP872" s="53"/>
      <c r="QQ872" s="53"/>
      <c r="QR872" s="53"/>
      <c r="QS872" s="53"/>
      <c r="QT872" s="53"/>
      <c r="QU872" s="53"/>
      <c r="QV872" s="53"/>
      <c r="QW872" s="53"/>
      <c r="QX872" s="53"/>
      <c r="QY872" s="53"/>
      <c r="QZ872" s="53"/>
      <c r="RA872" s="53"/>
      <c r="RB872" s="53"/>
      <c r="RC872" s="53"/>
      <c r="RD872" s="53"/>
      <c r="RE872" s="53"/>
      <c r="RF872" s="53"/>
      <c r="RG872" s="53"/>
      <c r="RH872" s="53"/>
      <c r="RI872" s="53"/>
      <c r="RJ872" s="53"/>
      <c r="RK872" s="53"/>
      <c r="RL872" s="53"/>
      <c r="RM872" s="53"/>
      <c r="RN872" s="53"/>
      <c r="RO872" s="53"/>
      <c r="RP872" s="53"/>
      <c r="RQ872" s="53"/>
      <c r="RR872" s="53"/>
      <c r="RS872" s="53"/>
      <c r="RT872" s="53"/>
      <c r="RU872" s="53"/>
      <c r="RV872" s="53"/>
      <c r="RW872" s="53"/>
      <c r="RX872" s="53"/>
      <c r="RY872" s="53"/>
      <c r="RZ872" s="53"/>
      <c r="SA872" s="53"/>
      <c r="SB872" s="53"/>
      <c r="SC872" s="53"/>
      <c r="SD872" s="53"/>
      <c r="SE872" s="53"/>
      <c r="SF872" s="53"/>
      <c r="SG872" s="53"/>
      <c r="SH872" s="53"/>
      <c r="SI872" s="53"/>
      <c r="SJ872" s="53"/>
      <c r="SK872" s="53"/>
      <c r="SL872" s="53"/>
      <c r="SM872" s="53"/>
      <c r="SN872" s="53"/>
      <c r="SO872" s="53"/>
      <c r="SP872" s="53"/>
      <c r="SQ872" s="53"/>
      <c r="SR872" s="53"/>
      <c r="SS872" s="53"/>
      <c r="ST872" s="53"/>
      <c r="SU872" s="53"/>
      <c r="SV872" s="53"/>
      <c r="SW872" s="53"/>
      <c r="SX872" s="53"/>
      <c r="SY872" s="53"/>
      <c r="SZ872" s="53"/>
      <c r="TA872" s="53"/>
      <c r="TB872" s="53"/>
      <c r="TC872" s="53"/>
      <c r="TD872" s="53"/>
      <c r="TE872" s="53"/>
      <c r="TF872" s="53"/>
      <c r="TG872" s="53"/>
      <c r="TH872" s="53"/>
      <c r="TI872" s="53"/>
      <c r="TJ872" s="53"/>
      <c r="TK872" s="53"/>
      <c r="TL872" s="53"/>
      <c r="TM872" s="53"/>
      <c r="TN872" s="53"/>
      <c r="TO872" s="53"/>
      <c r="TP872" s="53"/>
      <c r="TQ872" s="53"/>
      <c r="TR872" s="53"/>
      <c r="TS872" s="53"/>
      <c r="TT872" s="53"/>
      <c r="TU872" s="53"/>
      <c r="TV872" s="53"/>
      <c r="TW872" s="53"/>
      <c r="TX872" s="53"/>
      <c r="TY872" s="53"/>
      <c r="TZ872" s="53"/>
      <c r="UA872" s="53"/>
      <c r="UB872" s="53"/>
      <c r="UC872" s="53"/>
      <c r="UD872" s="53"/>
      <c r="UE872" s="53"/>
      <c r="UF872" s="53"/>
      <c r="UG872" s="53"/>
    </row>
    <row r="873" spans="12:553" s="19" customFormat="1" ht="15.75" customHeight="1" x14ac:dyDescent="0.2">
      <c r="L873" s="66"/>
      <c r="M873" s="66"/>
      <c r="N873" s="52"/>
      <c r="O873" s="53"/>
      <c r="P873" s="53"/>
      <c r="Q873" s="53"/>
      <c r="R873" s="53"/>
      <c r="S873" s="53"/>
      <c r="T873" s="53"/>
      <c r="U873" s="53"/>
      <c r="V873" s="53"/>
      <c r="W873" s="53"/>
      <c r="X873" s="53"/>
      <c r="Y873" s="53"/>
      <c r="Z873" s="53"/>
      <c r="AA873" s="53"/>
      <c r="AB873" s="53"/>
      <c r="AC873" s="53"/>
      <c r="AD873" s="53"/>
      <c r="AE873" s="53"/>
      <c r="AF873" s="53"/>
      <c r="AG873" s="53"/>
      <c r="AH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c r="BM873" s="53"/>
      <c r="BN873" s="53"/>
      <c r="BO873" s="53"/>
      <c r="BP873" s="53"/>
      <c r="BQ873" s="53"/>
      <c r="BR873" s="53"/>
      <c r="BS873" s="53"/>
      <c r="BT873" s="53"/>
      <c r="BU873" s="53"/>
      <c r="BV873" s="53"/>
      <c r="BW873" s="53"/>
      <c r="BX873" s="53"/>
      <c r="BY873" s="53"/>
      <c r="BZ873" s="53"/>
      <c r="CA873" s="53"/>
      <c r="CB873" s="53"/>
      <c r="CC873" s="53"/>
      <c r="CD873" s="53"/>
      <c r="CE873" s="53"/>
      <c r="CF873" s="53"/>
      <c r="CG873" s="53"/>
      <c r="CH873" s="53"/>
      <c r="CI873" s="53"/>
      <c r="CJ873" s="53"/>
      <c r="CK873" s="53"/>
      <c r="CL873" s="53"/>
      <c r="CM873" s="53"/>
      <c r="CN873" s="53"/>
      <c r="CO873" s="53"/>
      <c r="CP873" s="53"/>
      <c r="CQ873" s="53"/>
      <c r="CR873" s="53"/>
      <c r="CS873" s="53"/>
      <c r="CT873" s="53"/>
      <c r="CU873" s="53"/>
      <c r="CV873" s="53"/>
      <c r="CW873" s="53"/>
      <c r="CX873" s="53"/>
      <c r="CY873" s="53"/>
      <c r="CZ873" s="53"/>
      <c r="DA873" s="53"/>
      <c r="DB873" s="53"/>
      <c r="DC873" s="53"/>
      <c r="DD873" s="53"/>
      <c r="DE873" s="53"/>
      <c r="DF873" s="53"/>
      <c r="DG873" s="53"/>
      <c r="DH873" s="53"/>
      <c r="DI873" s="53"/>
      <c r="DJ873" s="53"/>
      <c r="DK873" s="53"/>
      <c r="DL873" s="53"/>
      <c r="DM873" s="53"/>
      <c r="DN873" s="53"/>
      <c r="DO873" s="53"/>
      <c r="DP873" s="53"/>
      <c r="DQ873" s="53"/>
      <c r="DR873" s="53"/>
      <c r="DS873" s="53"/>
      <c r="DT873" s="53"/>
      <c r="DU873" s="53"/>
      <c r="DV873" s="53"/>
      <c r="DW873" s="53"/>
      <c r="DX873" s="53"/>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3"/>
      <c r="FK873" s="53"/>
      <c r="FL873" s="53"/>
      <c r="FM873" s="53"/>
      <c r="FN873" s="53"/>
      <c r="FO873" s="53"/>
      <c r="FP873" s="53"/>
      <c r="FQ873" s="53"/>
      <c r="FR873" s="53"/>
      <c r="FS873" s="53"/>
      <c r="FT873" s="53"/>
      <c r="FU873" s="53"/>
      <c r="FV873" s="53"/>
      <c r="FW873" s="53"/>
      <c r="FX873" s="53"/>
      <c r="FY873" s="53"/>
      <c r="FZ873" s="53"/>
      <c r="GA873" s="53"/>
      <c r="GB873" s="53"/>
      <c r="GC873" s="53"/>
      <c r="GD873" s="53"/>
      <c r="GE873" s="53"/>
      <c r="GF873" s="53"/>
      <c r="GG873" s="53"/>
      <c r="GH873" s="53"/>
      <c r="GI873" s="53"/>
      <c r="GJ873" s="53"/>
      <c r="GK873" s="53"/>
      <c r="GL873" s="53"/>
      <c r="GM873" s="53"/>
      <c r="GN873" s="53"/>
      <c r="GO873" s="53"/>
      <c r="GP873" s="53"/>
      <c r="GQ873" s="53"/>
      <c r="GR873" s="53"/>
      <c r="GS873" s="53"/>
      <c r="GT873" s="53"/>
      <c r="GU873" s="53"/>
      <c r="GV873" s="53"/>
      <c r="GW873" s="53"/>
      <c r="GX873" s="53"/>
      <c r="GY873" s="53"/>
      <c r="GZ873" s="53"/>
      <c r="HA873" s="53"/>
      <c r="HB873" s="53"/>
      <c r="HC873" s="53"/>
      <c r="HD873" s="53"/>
      <c r="HE873" s="53"/>
      <c r="HF873" s="53"/>
      <c r="HG873" s="53"/>
      <c r="HH873" s="53"/>
      <c r="HI873" s="53"/>
      <c r="HJ873" s="53"/>
      <c r="HK873" s="53"/>
      <c r="HL873" s="53"/>
      <c r="HM873" s="53"/>
      <c r="HN873" s="53"/>
      <c r="HO873" s="53"/>
      <c r="HP873" s="53"/>
      <c r="HQ873" s="53"/>
      <c r="HR873" s="53"/>
      <c r="HS873" s="53"/>
      <c r="HT873" s="53"/>
      <c r="HU873" s="53"/>
      <c r="HV873" s="53"/>
      <c r="HW873" s="53"/>
      <c r="HX873" s="53"/>
      <c r="HY873" s="53"/>
      <c r="HZ873" s="53"/>
      <c r="IA873" s="53"/>
      <c r="IB873" s="53"/>
      <c r="IC873" s="53"/>
      <c r="ID873" s="53"/>
      <c r="IE873" s="53"/>
      <c r="IF873" s="53"/>
      <c r="IG873" s="53"/>
      <c r="IH873" s="53"/>
      <c r="II873" s="53"/>
      <c r="IJ873" s="53"/>
      <c r="IK873" s="53"/>
      <c r="IL873" s="53"/>
      <c r="IM873" s="53"/>
      <c r="IN873" s="53"/>
      <c r="IO873" s="53"/>
      <c r="IP873" s="53"/>
      <c r="IQ873" s="53"/>
      <c r="IR873" s="53"/>
      <c r="IS873" s="53"/>
      <c r="IT873" s="53"/>
      <c r="IU873" s="53"/>
      <c r="IV873" s="53"/>
      <c r="IW873" s="53"/>
      <c r="IX873" s="53"/>
      <c r="IY873" s="53"/>
      <c r="IZ873" s="53"/>
      <c r="JA873" s="53"/>
      <c r="JB873" s="53"/>
      <c r="JC873" s="53"/>
      <c r="JD873" s="53"/>
      <c r="JE873" s="53"/>
      <c r="JF873" s="53"/>
      <c r="JG873" s="53"/>
      <c r="JH873" s="53"/>
      <c r="JI873" s="53"/>
      <c r="JJ873" s="53"/>
      <c r="JK873" s="53"/>
      <c r="JL873" s="53"/>
      <c r="JM873" s="53"/>
      <c r="JN873" s="53"/>
      <c r="JO873" s="53"/>
      <c r="JP873" s="53"/>
      <c r="JQ873" s="53"/>
      <c r="JR873" s="53"/>
      <c r="JS873" s="53"/>
      <c r="JT873" s="53"/>
      <c r="JU873" s="53"/>
      <c r="JV873" s="53"/>
      <c r="JW873" s="53"/>
      <c r="JX873" s="53"/>
      <c r="JY873" s="53"/>
      <c r="JZ873" s="53"/>
      <c r="KA873" s="53"/>
      <c r="KB873" s="53"/>
      <c r="KC873" s="53"/>
      <c r="KD873" s="53"/>
      <c r="KE873" s="53"/>
      <c r="KF873" s="53"/>
      <c r="KG873" s="53"/>
      <c r="KH873" s="53"/>
      <c r="KI873" s="53"/>
      <c r="KJ873" s="53"/>
      <c r="KK873" s="53"/>
      <c r="KL873" s="53"/>
      <c r="KM873" s="53"/>
      <c r="KN873" s="53"/>
      <c r="KO873" s="53"/>
      <c r="KP873" s="53"/>
      <c r="KQ873" s="53"/>
      <c r="KR873" s="53"/>
      <c r="KS873" s="53"/>
      <c r="KT873" s="53"/>
      <c r="KU873" s="53"/>
      <c r="KV873" s="53"/>
      <c r="KW873" s="53"/>
      <c r="KX873" s="53"/>
      <c r="KY873" s="53"/>
      <c r="KZ873" s="53"/>
      <c r="LA873" s="53"/>
      <c r="LB873" s="53"/>
      <c r="LC873" s="53"/>
      <c r="LD873" s="53"/>
      <c r="LE873" s="53"/>
      <c r="LF873" s="53"/>
      <c r="LG873" s="53"/>
      <c r="LH873" s="53"/>
      <c r="LI873" s="53"/>
      <c r="LJ873" s="53"/>
      <c r="LK873" s="53"/>
      <c r="LL873" s="53"/>
      <c r="LM873" s="53"/>
      <c r="LN873" s="53"/>
      <c r="LO873" s="53"/>
      <c r="LP873" s="53"/>
      <c r="LQ873" s="53"/>
      <c r="LR873" s="53"/>
      <c r="LS873" s="53"/>
      <c r="LT873" s="53"/>
      <c r="LU873" s="53"/>
      <c r="LV873" s="53"/>
      <c r="LW873" s="53"/>
      <c r="LX873" s="53"/>
      <c r="LY873" s="53"/>
      <c r="LZ873" s="53"/>
      <c r="MA873" s="53"/>
      <c r="MB873" s="53"/>
      <c r="MC873" s="53"/>
      <c r="MD873" s="53"/>
      <c r="ME873" s="53"/>
      <c r="MF873" s="53"/>
      <c r="MG873" s="53"/>
      <c r="MH873" s="53"/>
      <c r="MI873" s="53"/>
      <c r="MJ873" s="53"/>
      <c r="MK873" s="53"/>
      <c r="ML873" s="53"/>
      <c r="MM873" s="53"/>
      <c r="MN873" s="53"/>
      <c r="MO873" s="53"/>
      <c r="MP873" s="53"/>
      <c r="MQ873" s="53"/>
      <c r="MR873" s="53"/>
      <c r="MS873" s="53"/>
      <c r="MT873" s="53"/>
      <c r="MU873" s="53"/>
      <c r="MV873" s="53"/>
      <c r="MW873" s="53"/>
      <c r="MX873" s="53"/>
      <c r="MY873" s="53"/>
      <c r="MZ873" s="53"/>
      <c r="NA873" s="53"/>
      <c r="NB873" s="53"/>
      <c r="NC873" s="53"/>
      <c r="ND873" s="53"/>
      <c r="NE873" s="53"/>
      <c r="NF873" s="53"/>
      <c r="NG873" s="53"/>
      <c r="NH873" s="53"/>
      <c r="NI873" s="53"/>
      <c r="NJ873" s="53"/>
      <c r="NK873" s="53"/>
      <c r="NL873" s="53"/>
      <c r="NM873" s="53"/>
      <c r="NN873" s="53"/>
      <c r="NO873" s="53"/>
      <c r="NP873" s="53"/>
      <c r="NQ873" s="53"/>
      <c r="NR873" s="53"/>
      <c r="NS873" s="53"/>
      <c r="NT873" s="53"/>
      <c r="NU873" s="53"/>
      <c r="NV873" s="53"/>
      <c r="NW873" s="53"/>
      <c r="NX873" s="53"/>
      <c r="NY873" s="53"/>
      <c r="NZ873" s="53"/>
      <c r="OA873" s="53"/>
      <c r="OB873" s="53"/>
      <c r="OC873" s="53"/>
      <c r="OD873" s="53"/>
      <c r="OE873" s="53"/>
      <c r="OF873" s="53"/>
      <c r="OG873" s="53"/>
      <c r="OH873" s="53"/>
      <c r="OI873" s="53"/>
      <c r="OJ873" s="53"/>
      <c r="OK873" s="53"/>
      <c r="OL873" s="53"/>
      <c r="OM873" s="53"/>
      <c r="ON873" s="53"/>
      <c r="OO873" s="53"/>
      <c r="OP873" s="53"/>
      <c r="OQ873" s="53"/>
      <c r="OR873" s="53"/>
      <c r="OS873" s="53"/>
      <c r="OT873" s="53"/>
      <c r="OU873" s="53"/>
      <c r="OV873" s="53"/>
      <c r="OW873" s="53"/>
      <c r="OX873" s="53"/>
      <c r="OY873" s="53"/>
      <c r="OZ873" s="53"/>
      <c r="PA873" s="53"/>
      <c r="PB873" s="53"/>
      <c r="PC873" s="53"/>
      <c r="PD873" s="53"/>
      <c r="PE873" s="53"/>
      <c r="PF873" s="53"/>
      <c r="PG873" s="53"/>
      <c r="PH873" s="53"/>
      <c r="PI873" s="53"/>
      <c r="PJ873" s="53"/>
      <c r="PK873" s="53"/>
      <c r="PL873" s="53"/>
      <c r="PM873" s="53"/>
      <c r="PN873" s="53"/>
      <c r="PO873" s="53"/>
      <c r="PP873" s="53"/>
      <c r="PQ873" s="53"/>
      <c r="PR873" s="53"/>
      <c r="PS873" s="53"/>
      <c r="PT873" s="53"/>
      <c r="PU873" s="53"/>
      <c r="PV873" s="53"/>
      <c r="PW873" s="53"/>
      <c r="PX873" s="53"/>
      <c r="PY873" s="53"/>
      <c r="PZ873" s="53"/>
      <c r="QA873" s="53"/>
      <c r="QB873" s="53"/>
      <c r="QC873" s="53"/>
      <c r="QD873" s="53"/>
      <c r="QE873" s="53"/>
      <c r="QF873" s="53"/>
      <c r="QG873" s="53"/>
      <c r="QH873" s="53"/>
      <c r="QI873" s="53"/>
      <c r="QJ873" s="53"/>
      <c r="QK873" s="53"/>
      <c r="QL873" s="53"/>
      <c r="QM873" s="53"/>
      <c r="QN873" s="53"/>
      <c r="QO873" s="53"/>
      <c r="QP873" s="53"/>
      <c r="QQ873" s="53"/>
      <c r="QR873" s="53"/>
      <c r="QS873" s="53"/>
      <c r="QT873" s="53"/>
      <c r="QU873" s="53"/>
      <c r="QV873" s="53"/>
      <c r="QW873" s="53"/>
      <c r="QX873" s="53"/>
      <c r="QY873" s="53"/>
      <c r="QZ873" s="53"/>
      <c r="RA873" s="53"/>
      <c r="RB873" s="53"/>
      <c r="RC873" s="53"/>
      <c r="RD873" s="53"/>
      <c r="RE873" s="53"/>
      <c r="RF873" s="53"/>
      <c r="RG873" s="53"/>
      <c r="RH873" s="53"/>
      <c r="RI873" s="53"/>
      <c r="RJ873" s="53"/>
      <c r="RK873" s="53"/>
      <c r="RL873" s="53"/>
      <c r="RM873" s="53"/>
      <c r="RN873" s="53"/>
      <c r="RO873" s="53"/>
      <c r="RP873" s="53"/>
      <c r="RQ873" s="53"/>
      <c r="RR873" s="53"/>
      <c r="RS873" s="53"/>
      <c r="RT873" s="53"/>
      <c r="RU873" s="53"/>
      <c r="RV873" s="53"/>
      <c r="RW873" s="53"/>
      <c r="RX873" s="53"/>
      <c r="RY873" s="53"/>
      <c r="RZ873" s="53"/>
      <c r="SA873" s="53"/>
      <c r="SB873" s="53"/>
      <c r="SC873" s="53"/>
      <c r="SD873" s="53"/>
      <c r="SE873" s="53"/>
      <c r="SF873" s="53"/>
      <c r="SG873" s="53"/>
      <c r="SH873" s="53"/>
      <c r="SI873" s="53"/>
      <c r="SJ873" s="53"/>
      <c r="SK873" s="53"/>
      <c r="SL873" s="53"/>
      <c r="SM873" s="53"/>
      <c r="SN873" s="53"/>
      <c r="SO873" s="53"/>
      <c r="SP873" s="53"/>
      <c r="SQ873" s="53"/>
      <c r="SR873" s="53"/>
      <c r="SS873" s="53"/>
      <c r="ST873" s="53"/>
      <c r="SU873" s="53"/>
      <c r="SV873" s="53"/>
      <c r="SW873" s="53"/>
      <c r="SX873" s="53"/>
      <c r="SY873" s="53"/>
      <c r="SZ873" s="53"/>
      <c r="TA873" s="53"/>
      <c r="TB873" s="53"/>
      <c r="TC873" s="53"/>
      <c r="TD873" s="53"/>
      <c r="TE873" s="53"/>
      <c r="TF873" s="53"/>
      <c r="TG873" s="53"/>
      <c r="TH873" s="53"/>
      <c r="TI873" s="53"/>
      <c r="TJ873" s="53"/>
      <c r="TK873" s="53"/>
      <c r="TL873" s="53"/>
      <c r="TM873" s="53"/>
      <c r="TN873" s="53"/>
      <c r="TO873" s="53"/>
      <c r="TP873" s="53"/>
      <c r="TQ873" s="53"/>
      <c r="TR873" s="53"/>
      <c r="TS873" s="53"/>
      <c r="TT873" s="53"/>
      <c r="TU873" s="53"/>
      <c r="TV873" s="53"/>
      <c r="TW873" s="53"/>
      <c r="TX873" s="53"/>
      <c r="TY873" s="53"/>
      <c r="TZ873" s="53"/>
      <c r="UA873" s="53"/>
      <c r="UB873" s="53"/>
      <c r="UC873" s="53"/>
      <c r="UD873" s="53"/>
      <c r="UE873" s="53"/>
      <c r="UF873" s="53"/>
      <c r="UG873" s="53"/>
    </row>
    <row r="874" spans="12:553" s="19" customFormat="1" ht="15.75" customHeight="1" x14ac:dyDescent="0.2">
      <c r="L874" s="66"/>
      <c r="M874" s="66"/>
      <c r="N874" s="52"/>
      <c r="O874" s="53"/>
      <c r="P874" s="53"/>
      <c r="Q874" s="53"/>
      <c r="R874" s="53"/>
      <c r="S874" s="53"/>
      <c r="T874" s="53"/>
      <c r="U874" s="53"/>
      <c r="V874" s="53"/>
      <c r="W874" s="53"/>
      <c r="X874" s="53"/>
      <c r="Y874" s="53"/>
      <c r="Z874" s="53"/>
      <c r="AA874" s="53"/>
      <c r="AB874" s="53"/>
      <c r="AC874" s="53"/>
      <c r="AD874" s="53"/>
      <c r="AE874" s="53"/>
      <c r="AF874" s="53"/>
      <c r="AG874" s="53"/>
      <c r="AH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c r="BM874" s="53"/>
      <c r="BN874" s="53"/>
      <c r="BO874" s="53"/>
      <c r="BP874" s="53"/>
      <c r="BQ874" s="53"/>
      <c r="BR874" s="53"/>
      <c r="BS874" s="53"/>
      <c r="BT874" s="53"/>
      <c r="BU874" s="53"/>
      <c r="BV874" s="53"/>
      <c r="BW874" s="53"/>
      <c r="BX874" s="53"/>
      <c r="BY874" s="53"/>
      <c r="BZ874" s="53"/>
      <c r="CA874" s="53"/>
      <c r="CB874" s="53"/>
      <c r="CC874" s="53"/>
      <c r="CD874" s="53"/>
      <c r="CE874" s="53"/>
      <c r="CF874" s="53"/>
      <c r="CG874" s="53"/>
      <c r="CH874" s="53"/>
      <c r="CI874" s="53"/>
      <c r="CJ874" s="53"/>
      <c r="CK874" s="53"/>
      <c r="CL874" s="53"/>
      <c r="CM874" s="53"/>
      <c r="CN874" s="53"/>
      <c r="CO874" s="53"/>
      <c r="CP874" s="53"/>
      <c r="CQ874" s="53"/>
      <c r="CR874" s="53"/>
      <c r="CS874" s="53"/>
      <c r="CT874" s="53"/>
      <c r="CU874" s="53"/>
      <c r="CV874" s="53"/>
      <c r="CW874" s="53"/>
      <c r="CX874" s="53"/>
      <c r="CY874" s="53"/>
      <c r="CZ874" s="53"/>
      <c r="DA874" s="53"/>
      <c r="DB874" s="53"/>
      <c r="DC874" s="53"/>
      <c r="DD874" s="53"/>
      <c r="DE874" s="53"/>
      <c r="DF874" s="53"/>
      <c r="DG874" s="53"/>
      <c r="DH874" s="53"/>
      <c r="DI874" s="53"/>
      <c r="DJ874" s="53"/>
      <c r="DK874" s="53"/>
      <c r="DL874" s="53"/>
      <c r="DM874" s="53"/>
      <c r="DN874" s="53"/>
      <c r="DO874" s="53"/>
      <c r="DP874" s="53"/>
      <c r="DQ874" s="53"/>
      <c r="DR874" s="53"/>
      <c r="DS874" s="53"/>
      <c r="DT874" s="53"/>
      <c r="DU874" s="53"/>
      <c r="DV874" s="53"/>
      <c r="DW874" s="53"/>
      <c r="DX874" s="53"/>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3"/>
      <c r="FK874" s="53"/>
      <c r="FL874" s="53"/>
      <c r="FM874" s="53"/>
      <c r="FN874" s="53"/>
      <c r="FO874" s="53"/>
      <c r="FP874" s="53"/>
      <c r="FQ874" s="53"/>
      <c r="FR874" s="53"/>
      <c r="FS874" s="53"/>
      <c r="FT874" s="53"/>
      <c r="FU874" s="53"/>
      <c r="FV874" s="53"/>
      <c r="FW874" s="53"/>
      <c r="FX874" s="53"/>
      <c r="FY874" s="53"/>
      <c r="FZ874" s="53"/>
      <c r="GA874" s="53"/>
      <c r="GB874" s="53"/>
      <c r="GC874" s="53"/>
      <c r="GD874" s="53"/>
      <c r="GE874" s="53"/>
      <c r="GF874" s="53"/>
      <c r="GG874" s="53"/>
      <c r="GH874" s="53"/>
      <c r="GI874" s="53"/>
      <c r="GJ874" s="53"/>
      <c r="GK874" s="53"/>
      <c r="GL874" s="53"/>
      <c r="GM874" s="53"/>
      <c r="GN874" s="53"/>
      <c r="GO874" s="53"/>
      <c r="GP874" s="53"/>
      <c r="GQ874" s="53"/>
      <c r="GR874" s="53"/>
      <c r="GS874" s="53"/>
      <c r="GT874" s="53"/>
      <c r="GU874" s="53"/>
      <c r="GV874" s="53"/>
      <c r="GW874" s="53"/>
      <c r="GX874" s="53"/>
      <c r="GY874" s="53"/>
      <c r="GZ874" s="53"/>
      <c r="HA874" s="53"/>
      <c r="HB874" s="53"/>
      <c r="HC874" s="53"/>
      <c r="HD874" s="53"/>
      <c r="HE874" s="53"/>
      <c r="HF874" s="53"/>
      <c r="HG874" s="53"/>
      <c r="HH874" s="53"/>
      <c r="HI874" s="53"/>
      <c r="HJ874" s="53"/>
      <c r="HK874" s="53"/>
      <c r="HL874" s="53"/>
      <c r="HM874" s="53"/>
      <c r="HN874" s="53"/>
      <c r="HO874" s="53"/>
      <c r="HP874" s="53"/>
      <c r="HQ874" s="53"/>
      <c r="HR874" s="53"/>
      <c r="HS874" s="53"/>
      <c r="HT874" s="53"/>
      <c r="HU874" s="53"/>
      <c r="HV874" s="53"/>
      <c r="HW874" s="53"/>
      <c r="HX874" s="53"/>
      <c r="HY874" s="53"/>
      <c r="HZ874" s="53"/>
      <c r="IA874" s="53"/>
      <c r="IB874" s="53"/>
      <c r="IC874" s="53"/>
      <c r="ID874" s="53"/>
      <c r="IE874" s="53"/>
      <c r="IF874" s="53"/>
      <c r="IG874" s="53"/>
      <c r="IH874" s="53"/>
      <c r="II874" s="53"/>
      <c r="IJ874" s="53"/>
      <c r="IK874" s="53"/>
      <c r="IL874" s="53"/>
      <c r="IM874" s="53"/>
      <c r="IN874" s="53"/>
      <c r="IO874" s="53"/>
      <c r="IP874" s="53"/>
      <c r="IQ874" s="53"/>
      <c r="IR874" s="53"/>
      <c r="IS874" s="53"/>
      <c r="IT874" s="53"/>
      <c r="IU874" s="53"/>
      <c r="IV874" s="53"/>
      <c r="IW874" s="53"/>
      <c r="IX874" s="53"/>
      <c r="IY874" s="53"/>
      <c r="IZ874" s="53"/>
      <c r="JA874" s="53"/>
      <c r="JB874" s="53"/>
      <c r="JC874" s="53"/>
      <c r="JD874" s="53"/>
      <c r="JE874" s="53"/>
      <c r="JF874" s="53"/>
      <c r="JG874" s="53"/>
      <c r="JH874" s="53"/>
      <c r="JI874" s="53"/>
      <c r="JJ874" s="53"/>
      <c r="JK874" s="53"/>
      <c r="JL874" s="53"/>
      <c r="JM874" s="53"/>
      <c r="JN874" s="53"/>
      <c r="JO874" s="53"/>
      <c r="JP874" s="53"/>
      <c r="JQ874" s="53"/>
      <c r="JR874" s="53"/>
      <c r="JS874" s="53"/>
      <c r="JT874" s="53"/>
      <c r="JU874" s="53"/>
      <c r="JV874" s="53"/>
      <c r="JW874" s="53"/>
      <c r="JX874" s="53"/>
      <c r="JY874" s="53"/>
      <c r="JZ874" s="53"/>
      <c r="KA874" s="53"/>
      <c r="KB874" s="53"/>
      <c r="KC874" s="53"/>
      <c r="KD874" s="53"/>
      <c r="KE874" s="53"/>
      <c r="KF874" s="53"/>
      <c r="KG874" s="53"/>
      <c r="KH874" s="53"/>
      <c r="KI874" s="53"/>
      <c r="KJ874" s="53"/>
      <c r="KK874" s="53"/>
      <c r="KL874" s="53"/>
      <c r="KM874" s="53"/>
      <c r="KN874" s="53"/>
      <c r="KO874" s="53"/>
      <c r="KP874" s="53"/>
      <c r="KQ874" s="53"/>
      <c r="KR874" s="53"/>
      <c r="KS874" s="53"/>
      <c r="KT874" s="53"/>
      <c r="KU874" s="53"/>
      <c r="KV874" s="53"/>
      <c r="KW874" s="53"/>
      <c r="KX874" s="53"/>
      <c r="KY874" s="53"/>
      <c r="KZ874" s="53"/>
      <c r="LA874" s="53"/>
      <c r="LB874" s="53"/>
      <c r="LC874" s="53"/>
      <c r="LD874" s="53"/>
      <c r="LE874" s="53"/>
      <c r="LF874" s="53"/>
      <c r="LG874" s="53"/>
      <c r="LH874" s="53"/>
      <c r="LI874" s="53"/>
      <c r="LJ874" s="53"/>
      <c r="LK874" s="53"/>
      <c r="LL874" s="53"/>
      <c r="LM874" s="53"/>
      <c r="LN874" s="53"/>
      <c r="LO874" s="53"/>
      <c r="LP874" s="53"/>
      <c r="LQ874" s="53"/>
      <c r="LR874" s="53"/>
      <c r="LS874" s="53"/>
      <c r="LT874" s="53"/>
      <c r="LU874" s="53"/>
      <c r="LV874" s="53"/>
      <c r="LW874" s="53"/>
      <c r="LX874" s="53"/>
      <c r="LY874" s="53"/>
      <c r="LZ874" s="53"/>
      <c r="MA874" s="53"/>
      <c r="MB874" s="53"/>
      <c r="MC874" s="53"/>
      <c r="MD874" s="53"/>
      <c r="ME874" s="53"/>
      <c r="MF874" s="53"/>
      <c r="MG874" s="53"/>
      <c r="MH874" s="53"/>
      <c r="MI874" s="53"/>
      <c r="MJ874" s="53"/>
      <c r="MK874" s="53"/>
      <c r="ML874" s="53"/>
      <c r="MM874" s="53"/>
      <c r="MN874" s="53"/>
      <c r="MO874" s="53"/>
      <c r="MP874" s="53"/>
      <c r="MQ874" s="53"/>
      <c r="MR874" s="53"/>
      <c r="MS874" s="53"/>
      <c r="MT874" s="53"/>
      <c r="MU874" s="53"/>
      <c r="MV874" s="53"/>
      <c r="MW874" s="53"/>
      <c r="MX874" s="53"/>
      <c r="MY874" s="53"/>
      <c r="MZ874" s="53"/>
      <c r="NA874" s="53"/>
      <c r="NB874" s="53"/>
      <c r="NC874" s="53"/>
      <c r="ND874" s="53"/>
      <c r="NE874" s="53"/>
      <c r="NF874" s="53"/>
      <c r="NG874" s="53"/>
      <c r="NH874" s="53"/>
      <c r="NI874" s="53"/>
      <c r="NJ874" s="53"/>
      <c r="NK874" s="53"/>
      <c r="NL874" s="53"/>
      <c r="NM874" s="53"/>
      <c r="NN874" s="53"/>
      <c r="NO874" s="53"/>
      <c r="NP874" s="53"/>
      <c r="NQ874" s="53"/>
      <c r="NR874" s="53"/>
      <c r="NS874" s="53"/>
      <c r="NT874" s="53"/>
      <c r="NU874" s="53"/>
      <c r="NV874" s="53"/>
      <c r="NW874" s="53"/>
      <c r="NX874" s="53"/>
      <c r="NY874" s="53"/>
      <c r="NZ874" s="53"/>
      <c r="OA874" s="53"/>
      <c r="OB874" s="53"/>
      <c r="OC874" s="53"/>
      <c r="OD874" s="53"/>
      <c r="OE874" s="53"/>
      <c r="OF874" s="53"/>
      <c r="OG874" s="53"/>
      <c r="OH874" s="53"/>
      <c r="OI874" s="53"/>
      <c r="OJ874" s="53"/>
      <c r="OK874" s="53"/>
      <c r="OL874" s="53"/>
      <c r="OM874" s="53"/>
      <c r="ON874" s="53"/>
      <c r="OO874" s="53"/>
      <c r="OP874" s="53"/>
      <c r="OQ874" s="53"/>
      <c r="OR874" s="53"/>
      <c r="OS874" s="53"/>
      <c r="OT874" s="53"/>
      <c r="OU874" s="53"/>
      <c r="OV874" s="53"/>
      <c r="OW874" s="53"/>
      <c r="OX874" s="53"/>
      <c r="OY874" s="53"/>
      <c r="OZ874" s="53"/>
      <c r="PA874" s="53"/>
      <c r="PB874" s="53"/>
      <c r="PC874" s="53"/>
      <c r="PD874" s="53"/>
      <c r="PE874" s="53"/>
      <c r="PF874" s="53"/>
      <c r="PG874" s="53"/>
      <c r="PH874" s="53"/>
      <c r="PI874" s="53"/>
      <c r="PJ874" s="53"/>
      <c r="PK874" s="53"/>
      <c r="PL874" s="53"/>
      <c r="PM874" s="53"/>
      <c r="PN874" s="53"/>
      <c r="PO874" s="53"/>
      <c r="PP874" s="53"/>
      <c r="PQ874" s="53"/>
      <c r="PR874" s="53"/>
      <c r="PS874" s="53"/>
      <c r="PT874" s="53"/>
      <c r="PU874" s="53"/>
      <c r="PV874" s="53"/>
      <c r="PW874" s="53"/>
      <c r="PX874" s="53"/>
      <c r="PY874" s="53"/>
      <c r="PZ874" s="53"/>
      <c r="QA874" s="53"/>
      <c r="QB874" s="53"/>
      <c r="QC874" s="53"/>
      <c r="QD874" s="53"/>
      <c r="QE874" s="53"/>
      <c r="QF874" s="53"/>
      <c r="QG874" s="53"/>
      <c r="QH874" s="53"/>
      <c r="QI874" s="53"/>
      <c r="QJ874" s="53"/>
      <c r="QK874" s="53"/>
      <c r="QL874" s="53"/>
      <c r="QM874" s="53"/>
      <c r="QN874" s="53"/>
      <c r="QO874" s="53"/>
      <c r="QP874" s="53"/>
      <c r="QQ874" s="53"/>
      <c r="QR874" s="53"/>
      <c r="QS874" s="53"/>
      <c r="QT874" s="53"/>
      <c r="QU874" s="53"/>
      <c r="QV874" s="53"/>
      <c r="QW874" s="53"/>
      <c r="QX874" s="53"/>
      <c r="QY874" s="53"/>
      <c r="QZ874" s="53"/>
      <c r="RA874" s="53"/>
      <c r="RB874" s="53"/>
      <c r="RC874" s="53"/>
      <c r="RD874" s="53"/>
      <c r="RE874" s="53"/>
      <c r="RF874" s="53"/>
      <c r="RG874" s="53"/>
      <c r="RH874" s="53"/>
      <c r="RI874" s="53"/>
      <c r="RJ874" s="53"/>
      <c r="RK874" s="53"/>
      <c r="RL874" s="53"/>
      <c r="RM874" s="53"/>
      <c r="RN874" s="53"/>
      <c r="RO874" s="53"/>
      <c r="RP874" s="53"/>
      <c r="RQ874" s="53"/>
      <c r="RR874" s="53"/>
      <c r="RS874" s="53"/>
      <c r="RT874" s="53"/>
      <c r="RU874" s="53"/>
      <c r="RV874" s="53"/>
      <c r="RW874" s="53"/>
      <c r="RX874" s="53"/>
      <c r="RY874" s="53"/>
      <c r="RZ874" s="53"/>
      <c r="SA874" s="53"/>
      <c r="SB874" s="53"/>
      <c r="SC874" s="53"/>
      <c r="SD874" s="53"/>
      <c r="SE874" s="53"/>
      <c r="SF874" s="53"/>
      <c r="SG874" s="53"/>
      <c r="SH874" s="53"/>
      <c r="SI874" s="53"/>
      <c r="SJ874" s="53"/>
      <c r="SK874" s="53"/>
      <c r="SL874" s="53"/>
      <c r="SM874" s="53"/>
      <c r="SN874" s="53"/>
      <c r="SO874" s="53"/>
      <c r="SP874" s="53"/>
      <c r="SQ874" s="53"/>
      <c r="SR874" s="53"/>
      <c r="SS874" s="53"/>
      <c r="ST874" s="53"/>
      <c r="SU874" s="53"/>
      <c r="SV874" s="53"/>
      <c r="SW874" s="53"/>
      <c r="SX874" s="53"/>
      <c r="SY874" s="53"/>
      <c r="SZ874" s="53"/>
      <c r="TA874" s="53"/>
      <c r="TB874" s="53"/>
      <c r="TC874" s="53"/>
      <c r="TD874" s="53"/>
      <c r="TE874" s="53"/>
      <c r="TF874" s="53"/>
      <c r="TG874" s="53"/>
      <c r="TH874" s="53"/>
      <c r="TI874" s="53"/>
      <c r="TJ874" s="53"/>
      <c r="TK874" s="53"/>
      <c r="TL874" s="53"/>
      <c r="TM874" s="53"/>
      <c r="TN874" s="53"/>
      <c r="TO874" s="53"/>
      <c r="TP874" s="53"/>
      <c r="TQ874" s="53"/>
      <c r="TR874" s="53"/>
      <c r="TS874" s="53"/>
      <c r="TT874" s="53"/>
      <c r="TU874" s="53"/>
      <c r="TV874" s="53"/>
      <c r="TW874" s="53"/>
      <c r="TX874" s="53"/>
      <c r="TY874" s="53"/>
      <c r="TZ874" s="53"/>
      <c r="UA874" s="53"/>
      <c r="UB874" s="53"/>
      <c r="UC874" s="53"/>
      <c r="UD874" s="53"/>
      <c r="UE874" s="53"/>
      <c r="UF874" s="53"/>
      <c r="UG874" s="53"/>
    </row>
    <row r="875" spans="12:553" s="19" customFormat="1" ht="15.75" customHeight="1" x14ac:dyDescent="0.2">
      <c r="L875" s="66"/>
      <c r="M875" s="66"/>
      <c r="N875" s="52"/>
      <c r="O875" s="53"/>
      <c r="P875" s="53"/>
      <c r="Q875" s="53"/>
      <c r="R875" s="53"/>
      <c r="S875" s="53"/>
      <c r="T875" s="53"/>
      <c r="U875" s="53"/>
      <c r="V875" s="53"/>
      <c r="W875" s="53"/>
      <c r="X875" s="53"/>
      <c r="Y875" s="53"/>
      <c r="Z875" s="53"/>
      <c r="AA875" s="53"/>
      <c r="AB875" s="53"/>
      <c r="AC875" s="53"/>
      <c r="AD875" s="53"/>
      <c r="AE875" s="53"/>
      <c r="AF875" s="53"/>
      <c r="AG875" s="53"/>
      <c r="AH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c r="BM875" s="53"/>
      <c r="BN875" s="53"/>
      <c r="BO875" s="53"/>
      <c r="BP875" s="53"/>
      <c r="BQ875" s="53"/>
      <c r="BR875" s="53"/>
      <c r="BS875" s="53"/>
      <c r="BT875" s="53"/>
      <c r="BU875" s="53"/>
      <c r="BV875" s="53"/>
      <c r="BW875" s="53"/>
      <c r="BX875" s="53"/>
      <c r="BY875" s="53"/>
      <c r="BZ875" s="53"/>
      <c r="CA875" s="53"/>
      <c r="CB875" s="53"/>
      <c r="CC875" s="53"/>
      <c r="CD875" s="53"/>
      <c r="CE875" s="53"/>
      <c r="CF875" s="53"/>
      <c r="CG875" s="53"/>
      <c r="CH875" s="53"/>
      <c r="CI875" s="53"/>
      <c r="CJ875" s="53"/>
      <c r="CK875" s="53"/>
      <c r="CL875" s="53"/>
      <c r="CM875" s="53"/>
      <c r="CN875" s="53"/>
      <c r="CO875" s="53"/>
      <c r="CP875" s="53"/>
      <c r="CQ875" s="53"/>
      <c r="CR875" s="53"/>
      <c r="CS875" s="53"/>
      <c r="CT875" s="53"/>
      <c r="CU875" s="53"/>
      <c r="CV875" s="53"/>
      <c r="CW875" s="53"/>
      <c r="CX875" s="53"/>
      <c r="CY875" s="53"/>
      <c r="CZ875" s="53"/>
      <c r="DA875" s="53"/>
      <c r="DB875" s="53"/>
      <c r="DC875" s="53"/>
      <c r="DD875" s="53"/>
      <c r="DE875" s="53"/>
      <c r="DF875" s="53"/>
      <c r="DG875" s="53"/>
      <c r="DH875" s="53"/>
      <c r="DI875" s="53"/>
      <c r="DJ875" s="53"/>
      <c r="DK875" s="53"/>
      <c r="DL875" s="53"/>
      <c r="DM875" s="53"/>
      <c r="DN875" s="53"/>
      <c r="DO875" s="53"/>
      <c r="DP875" s="53"/>
      <c r="DQ875" s="53"/>
      <c r="DR875" s="53"/>
      <c r="DS875" s="53"/>
      <c r="DT875" s="53"/>
      <c r="DU875" s="53"/>
      <c r="DV875" s="53"/>
      <c r="DW875" s="53"/>
      <c r="DX875" s="53"/>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3"/>
      <c r="FK875" s="53"/>
      <c r="FL875" s="53"/>
      <c r="FM875" s="53"/>
      <c r="FN875" s="53"/>
      <c r="FO875" s="53"/>
      <c r="FP875" s="53"/>
      <c r="FQ875" s="53"/>
      <c r="FR875" s="53"/>
      <c r="FS875" s="53"/>
      <c r="FT875" s="53"/>
      <c r="FU875" s="53"/>
      <c r="FV875" s="53"/>
      <c r="FW875" s="53"/>
      <c r="FX875" s="53"/>
      <c r="FY875" s="53"/>
      <c r="FZ875" s="53"/>
      <c r="GA875" s="53"/>
      <c r="GB875" s="53"/>
      <c r="GC875" s="53"/>
      <c r="GD875" s="53"/>
      <c r="GE875" s="53"/>
      <c r="GF875" s="53"/>
      <c r="GG875" s="53"/>
      <c r="GH875" s="53"/>
      <c r="GI875" s="53"/>
      <c r="GJ875" s="53"/>
      <c r="GK875" s="53"/>
      <c r="GL875" s="53"/>
      <c r="GM875" s="53"/>
      <c r="GN875" s="53"/>
      <c r="GO875" s="53"/>
      <c r="GP875" s="53"/>
      <c r="GQ875" s="53"/>
      <c r="GR875" s="53"/>
      <c r="GS875" s="53"/>
      <c r="GT875" s="53"/>
      <c r="GU875" s="53"/>
      <c r="GV875" s="53"/>
      <c r="GW875" s="53"/>
      <c r="GX875" s="53"/>
      <c r="GY875" s="53"/>
      <c r="GZ875" s="53"/>
      <c r="HA875" s="53"/>
      <c r="HB875" s="53"/>
      <c r="HC875" s="53"/>
      <c r="HD875" s="53"/>
      <c r="HE875" s="53"/>
      <c r="HF875" s="53"/>
      <c r="HG875" s="53"/>
      <c r="HH875" s="53"/>
      <c r="HI875" s="53"/>
      <c r="HJ875" s="53"/>
      <c r="HK875" s="53"/>
      <c r="HL875" s="53"/>
      <c r="HM875" s="53"/>
      <c r="HN875" s="53"/>
      <c r="HO875" s="53"/>
      <c r="HP875" s="53"/>
      <c r="HQ875" s="53"/>
      <c r="HR875" s="53"/>
      <c r="HS875" s="53"/>
      <c r="HT875" s="53"/>
      <c r="HU875" s="53"/>
      <c r="HV875" s="53"/>
      <c r="HW875" s="53"/>
      <c r="HX875" s="53"/>
      <c r="HY875" s="53"/>
      <c r="HZ875" s="53"/>
      <c r="IA875" s="53"/>
      <c r="IB875" s="53"/>
      <c r="IC875" s="53"/>
      <c r="ID875" s="53"/>
      <c r="IE875" s="53"/>
      <c r="IF875" s="53"/>
      <c r="IG875" s="53"/>
      <c r="IH875" s="53"/>
      <c r="II875" s="53"/>
      <c r="IJ875" s="53"/>
      <c r="IK875" s="53"/>
      <c r="IL875" s="53"/>
      <c r="IM875" s="53"/>
      <c r="IN875" s="53"/>
      <c r="IO875" s="53"/>
      <c r="IP875" s="53"/>
      <c r="IQ875" s="53"/>
      <c r="IR875" s="53"/>
      <c r="IS875" s="53"/>
      <c r="IT875" s="53"/>
      <c r="IU875" s="53"/>
      <c r="IV875" s="53"/>
      <c r="IW875" s="53"/>
      <c r="IX875" s="53"/>
      <c r="IY875" s="53"/>
      <c r="IZ875" s="53"/>
      <c r="JA875" s="53"/>
      <c r="JB875" s="53"/>
      <c r="JC875" s="53"/>
      <c r="JD875" s="53"/>
      <c r="JE875" s="53"/>
      <c r="JF875" s="53"/>
      <c r="JG875" s="53"/>
      <c r="JH875" s="53"/>
      <c r="JI875" s="53"/>
      <c r="JJ875" s="53"/>
      <c r="JK875" s="53"/>
      <c r="JL875" s="53"/>
      <c r="JM875" s="53"/>
      <c r="JN875" s="53"/>
      <c r="JO875" s="53"/>
      <c r="JP875" s="53"/>
      <c r="JQ875" s="53"/>
      <c r="JR875" s="53"/>
      <c r="JS875" s="53"/>
      <c r="JT875" s="53"/>
      <c r="JU875" s="53"/>
      <c r="JV875" s="53"/>
      <c r="JW875" s="53"/>
      <c r="JX875" s="53"/>
      <c r="JY875" s="53"/>
      <c r="JZ875" s="53"/>
      <c r="KA875" s="53"/>
      <c r="KB875" s="53"/>
      <c r="KC875" s="53"/>
      <c r="KD875" s="53"/>
      <c r="KE875" s="53"/>
      <c r="KF875" s="53"/>
      <c r="KG875" s="53"/>
      <c r="KH875" s="53"/>
      <c r="KI875" s="53"/>
      <c r="KJ875" s="53"/>
      <c r="KK875" s="53"/>
      <c r="KL875" s="53"/>
      <c r="KM875" s="53"/>
      <c r="KN875" s="53"/>
      <c r="KO875" s="53"/>
      <c r="KP875" s="53"/>
      <c r="KQ875" s="53"/>
      <c r="KR875" s="53"/>
      <c r="KS875" s="53"/>
      <c r="KT875" s="53"/>
      <c r="KU875" s="53"/>
      <c r="KV875" s="53"/>
      <c r="KW875" s="53"/>
      <c r="KX875" s="53"/>
      <c r="KY875" s="53"/>
      <c r="KZ875" s="53"/>
      <c r="LA875" s="53"/>
      <c r="LB875" s="53"/>
      <c r="LC875" s="53"/>
      <c r="LD875" s="53"/>
      <c r="LE875" s="53"/>
      <c r="LF875" s="53"/>
      <c r="LG875" s="53"/>
      <c r="LH875" s="53"/>
      <c r="LI875" s="53"/>
      <c r="LJ875" s="53"/>
      <c r="LK875" s="53"/>
      <c r="LL875" s="53"/>
      <c r="LM875" s="53"/>
      <c r="LN875" s="53"/>
      <c r="LO875" s="53"/>
      <c r="LP875" s="53"/>
      <c r="LQ875" s="53"/>
      <c r="LR875" s="53"/>
      <c r="LS875" s="53"/>
      <c r="LT875" s="53"/>
      <c r="LU875" s="53"/>
      <c r="LV875" s="53"/>
      <c r="LW875" s="53"/>
      <c r="LX875" s="53"/>
      <c r="LY875" s="53"/>
      <c r="LZ875" s="53"/>
      <c r="MA875" s="53"/>
      <c r="MB875" s="53"/>
      <c r="MC875" s="53"/>
      <c r="MD875" s="53"/>
      <c r="ME875" s="53"/>
      <c r="MF875" s="53"/>
      <c r="MG875" s="53"/>
      <c r="MH875" s="53"/>
      <c r="MI875" s="53"/>
      <c r="MJ875" s="53"/>
      <c r="MK875" s="53"/>
      <c r="ML875" s="53"/>
      <c r="MM875" s="53"/>
      <c r="MN875" s="53"/>
      <c r="MO875" s="53"/>
      <c r="MP875" s="53"/>
      <c r="MQ875" s="53"/>
      <c r="MR875" s="53"/>
      <c r="MS875" s="53"/>
      <c r="MT875" s="53"/>
      <c r="MU875" s="53"/>
      <c r="MV875" s="53"/>
      <c r="MW875" s="53"/>
      <c r="MX875" s="53"/>
      <c r="MY875" s="53"/>
      <c r="MZ875" s="53"/>
      <c r="NA875" s="53"/>
      <c r="NB875" s="53"/>
      <c r="NC875" s="53"/>
      <c r="ND875" s="53"/>
      <c r="NE875" s="53"/>
      <c r="NF875" s="53"/>
      <c r="NG875" s="53"/>
      <c r="NH875" s="53"/>
      <c r="NI875" s="53"/>
      <c r="NJ875" s="53"/>
      <c r="NK875" s="53"/>
      <c r="NL875" s="53"/>
      <c r="NM875" s="53"/>
      <c r="NN875" s="53"/>
      <c r="NO875" s="53"/>
      <c r="NP875" s="53"/>
      <c r="NQ875" s="53"/>
      <c r="NR875" s="53"/>
      <c r="NS875" s="53"/>
      <c r="NT875" s="53"/>
      <c r="NU875" s="53"/>
      <c r="NV875" s="53"/>
      <c r="NW875" s="53"/>
      <c r="NX875" s="53"/>
      <c r="NY875" s="53"/>
      <c r="NZ875" s="53"/>
      <c r="OA875" s="53"/>
      <c r="OB875" s="53"/>
      <c r="OC875" s="53"/>
      <c r="OD875" s="53"/>
      <c r="OE875" s="53"/>
      <c r="OF875" s="53"/>
      <c r="OG875" s="53"/>
      <c r="OH875" s="53"/>
      <c r="OI875" s="53"/>
      <c r="OJ875" s="53"/>
      <c r="OK875" s="53"/>
      <c r="OL875" s="53"/>
      <c r="OM875" s="53"/>
      <c r="ON875" s="53"/>
      <c r="OO875" s="53"/>
      <c r="OP875" s="53"/>
      <c r="OQ875" s="53"/>
      <c r="OR875" s="53"/>
      <c r="OS875" s="53"/>
      <c r="OT875" s="53"/>
      <c r="OU875" s="53"/>
      <c r="OV875" s="53"/>
      <c r="OW875" s="53"/>
      <c r="OX875" s="53"/>
      <c r="OY875" s="53"/>
      <c r="OZ875" s="53"/>
      <c r="PA875" s="53"/>
      <c r="PB875" s="53"/>
      <c r="PC875" s="53"/>
      <c r="PD875" s="53"/>
      <c r="PE875" s="53"/>
      <c r="PF875" s="53"/>
      <c r="PG875" s="53"/>
      <c r="PH875" s="53"/>
      <c r="PI875" s="53"/>
      <c r="PJ875" s="53"/>
      <c r="PK875" s="53"/>
      <c r="PL875" s="53"/>
      <c r="PM875" s="53"/>
      <c r="PN875" s="53"/>
      <c r="PO875" s="53"/>
      <c r="PP875" s="53"/>
      <c r="PQ875" s="53"/>
      <c r="PR875" s="53"/>
      <c r="PS875" s="53"/>
      <c r="PT875" s="53"/>
      <c r="PU875" s="53"/>
      <c r="PV875" s="53"/>
      <c r="PW875" s="53"/>
      <c r="PX875" s="53"/>
      <c r="PY875" s="53"/>
      <c r="PZ875" s="53"/>
      <c r="QA875" s="53"/>
      <c r="QB875" s="53"/>
      <c r="QC875" s="53"/>
      <c r="QD875" s="53"/>
      <c r="QE875" s="53"/>
      <c r="QF875" s="53"/>
      <c r="QG875" s="53"/>
      <c r="QH875" s="53"/>
      <c r="QI875" s="53"/>
      <c r="QJ875" s="53"/>
      <c r="QK875" s="53"/>
      <c r="QL875" s="53"/>
      <c r="QM875" s="53"/>
      <c r="QN875" s="53"/>
      <c r="QO875" s="53"/>
      <c r="QP875" s="53"/>
      <c r="QQ875" s="53"/>
      <c r="QR875" s="53"/>
      <c r="QS875" s="53"/>
      <c r="QT875" s="53"/>
      <c r="QU875" s="53"/>
      <c r="QV875" s="53"/>
      <c r="QW875" s="53"/>
      <c r="QX875" s="53"/>
      <c r="QY875" s="53"/>
      <c r="QZ875" s="53"/>
      <c r="RA875" s="53"/>
      <c r="RB875" s="53"/>
      <c r="RC875" s="53"/>
      <c r="RD875" s="53"/>
      <c r="RE875" s="53"/>
      <c r="RF875" s="53"/>
      <c r="RG875" s="53"/>
      <c r="RH875" s="53"/>
      <c r="RI875" s="53"/>
      <c r="RJ875" s="53"/>
      <c r="RK875" s="53"/>
      <c r="RL875" s="53"/>
      <c r="RM875" s="53"/>
      <c r="RN875" s="53"/>
      <c r="RO875" s="53"/>
      <c r="RP875" s="53"/>
      <c r="RQ875" s="53"/>
      <c r="RR875" s="53"/>
      <c r="RS875" s="53"/>
      <c r="RT875" s="53"/>
      <c r="RU875" s="53"/>
      <c r="RV875" s="53"/>
      <c r="RW875" s="53"/>
      <c r="RX875" s="53"/>
      <c r="RY875" s="53"/>
      <c r="RZ875" s="53"/>
      <c r="SA875" s="53"/>
      <c r="SB875" s="53"/>
      <c r="SC875" s="53"/>
      <c r="SD875" s="53"/>
      <c r="SE875" s="53"/>
      <c r="SF875" s="53"/>
      <c r="SG875" s="53"/>
      <c r="SH875" s="53"/>
      <c r="SI875" s="53"/>
      <c r="SJ875" s="53"/>
      <c r="SK875" s="53"/>
      <c r="SL875" s="53"/>
      <c r="SM875" s="53"/>
      <c r="SN875" s="53"/>
      <c r="SO875" s="53"/>
      <c r="SP875" s="53"/>
      <c r="SQ875" s="53"/>
      <c r="SR875" s="53"/>
      <c r="SS875" s="53"/>
      <c r="ST875" s="53"/>
      <c r="SU875" s="53"/>
      <c r="SV875" s="53"/>
      <c r="SW875" s="53"/>
      <c r="SX875" s="53"/>
      <c r="SY875" s="53"/>
      <c r="SZ875" s="53"/>
      <c r="TA875" s="53"/>
      <c r="TB875" s="53"/>
      <c r="TC875" s="53"/>
      <c r="TD875" s="53"/>
      <c r="TE875" s="53"/>
      <c r="TF875" s="53"/>
      <c r="TG875" s="53"/>
      <c r="TH875" s="53"/>
      <c r="TI875" s="53"/>
      <c r="TJ875" s="53"/>
      <c r="TK875" s="53"/>
      <c r="TL875" s="53"/>
      <c r="TM875" s="53"/>
      <c r="TN875" s="53"/>
      <c r="TO875" s="53"/>
      <c r="TP875" s="53"/>
      <c r="TQ875" s="53"/>
      <c r="TR875" s="53"/>
      <c r="TS875" s="53"/>
      <c r="TT875" s="53"/>
      <c r="TU875" s="53"/>
      <c r="TV875" s="53"/>
      <c r="TW875" s="53"/>
      <c r="TX875" s="53"/>
      <c r="TY875" s="53"/>
      <c r="TZ875" s="53"/>
      <c r="UA875" s="53"/>
      <c r="UB875" s="53"/>
      <c r="UC875" s="53"/>
      <c r="UD875" s="53"/>
      <c r="UE875" s="53"/>
      <c r="UF875" s="53"/>
      <c r="UG875" s="53"/>
    </row>
    <row r="876" spans="12:553" s="19" customFormat="1" ht="15.75" customHeight="1" x14ac:dyDescent="0.2">
      <c r="L876" s="66"/>
      <c r="M876" s="66"/>
      <c r="N876" s="52"/>
      <c r="O876" s="53"/>
      <c r="P876" s="53"/>
      <c r="Q876" s="53"/>
      <c r="R876" s="53"/>
      <c r="S876" s="53"/>
      <c r="T876" s="53"/>
      <c r="U876" s="53"/>
      <c r="V876" s="53"/>
      <c r="W876" s="53"/>
      <c r="X876" s="53"/>
      <c r="Y876" s="53"/>
      <c r="Z876" s="53"/>
      <c r="AA876" s="53"/>
      <c r="AB876" s="53"/>
      <c r="AC876" s="53"/>
      <c r="AD876" s="53"/>
      <c r="AE876" s="53"/>
      <c r="AF876" s="53"/>
      <c r="AG876" s="53"/>
      <c r="AH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c r="BM876" s="53"/>
      <c r="BN876" s="53"/>
      <c r="BO876" s="53"/>
      <c r="BP876" s="53"/>
      <c r="BQ876" s="53"/>
      <c r="BR876" s="53"/>
      <c r="BS876" s="53"/>
      <c r="BT876" s="53"/>
      <c r="BU876" s="53"/>
      <c r="BV876" s="53"/>
      <c r="BW876" s="53"/>
      <c r="BX876" s="53"/>
      <c r="BY876" s="53"/>
      <c r="BZ876" s="53"/>
      <c r="CA876" s="53"/>
      <c r="CB876" s="53"/>
      <c r="CC876" s="53"/>
      <c r="CD876" s="53"/>
      <c r="CE876" s="53"/>
      <c r="CF876" s="53"/>
      <c r="CG876" s="53"/>
      <c r="CH876" s="53"/>
      <c r="CI876" s="53"/>
      <c r="CJ876" s="53"/>
      <c r="CK876" s="53"/>
      <c r="CL876" s="53"/>
      <c r="CM876" s="53"/>
      <c r="CN876" s="53"/>
      <c r="CO876" s="53"/>
      <c r="CP876" s="53"/>
      <c r="CQ876" s="53"/>
      <c r="CR876" s="53"/>
      <c r="CS876" s="53"/>
      <c r="CT876" s="53"/>
      <c r="CU876" s="53"/>
      <c r="CV876" s="53"/>
      <c r="CW876" s="53"/>
      <c r="CX876" s="53"/>
      <c r="CY876" s="53"/>
      <c r="CZ876" s="53"/>
      <c r="DA876" s="53"/>
      <c r="DB876" s="53"/>
      <c r="DC876" s="53"/>
      <c r="DD876" s="53"/>
      <c r="DE876" s="53"/>
      <c r="DF876" s="53"/>
      <c r="DG876" s="53"/>
      <c r="DH876" s="53"/>
      <c r="DI876" s="53"/>
      <c r="DJ876" s="53"/>
      <c r="DK876" s="53"/>
      <c r="DL876" s="53"/>
      <c r="DM876" s="53"/>
      <c r="DN876" s="53"/>
      <c r="DO876" s="53"/>
      <c r="DP876" s="53"/>
      <c r="DQ876" s="53"/>
      <c r="DR876" s="53"/>
      <c r="DS876" s="53"/>
      <c r="DT876" s="53"/>
      <c r="DU876" s="53"/>
      <c r="DV876" s="53"/>
      <c r="DW876" s="53"/>
      <c r="DX876" s="53"/>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3"/>
      <c r="FK876" s="53"/>
      <c r="FL876" s="53"/>
      <c r="FM876" s="53"/>
      <c r="FN876" s="53"/>
      <c r="FO876" s="53"/>
      <c r="FP876" s="53"/>
      <c r="FQ876" s="53"/>
      <c r="FR876" s="53"/>
      <c r="FS876" s="53"/>
      <c r="FT876" s="53"/>
      <c r="FU876" s="53"/>
      <c r="FV876" s="53"/>
      <c r="FW876" s="53"/>
      <c r="FX876" s="53"/>
      <c r="FY876" s="53"/>
      <c r="FZ876" s="53"/>
      <c r="GA876" s="53"/>
      <c r="GB876" s="53"/>
      <c r="GC876" s="53"/>
      <c r="GD876" s="53"/>
      <c r="GE876" s="53"/>
      <c r="GF876" s="53"/>
      <c r="GG876" s="53"/>
      <c r="GH876" s="53"/>
      <c r="GI876" s="53"/>
      <c r="GJ876" s="53"/>
      <c r="GK876" s="53"/>
      <c r="GL876" s="53"/>
      <c r="GM876" s="53"/>
      <c r="GN876" s="53"/>
      <c r="GO876" s="53"/>
      <c r="GP876" s="53"/>
      <c r="GQ876" s="53"/>
      <c r="GR876" s="53"/>
      <c r="GS876" s="53"/>
      <c r="GT876" s="53"/>
      <c r="GU876" s="53"/>
      <c r="GV876" s="53"/>
      <c r="GW876" s="53"/>
      <c r="GX876" s="53"/>
      <c r="GY876" s="53"/>
      <c r="GZ876" s="53"/>
      <c r="HA876" s="53"/>
      <c r="HB876" s="53"/>
      <c r="HC876" s="53"/>
      <c r="HD876" s="53"/>
      <c r="HE876" s="53"/>
      <c r="HF876" s="53"/>
      <c r="HG876" s="53"/>
      <c r="HH876" s="53"/>
      <c r="HI876" s="53"/>
      <c r="HJ876" s="53"/>
      <c r="HK876" s="53"/>
      <c r="HL876" s="53"/>
      <c r="HM876" s="53"/>
      <c r="HN876" s="53"/>
      <c r="HO876" s="53"/>
      <c r="HP876" s="53"/>
      <c r="HQ876" s="53"/>
      <c r="HR876" s="53"/>
      <c r="HS876" s="53"/>
      <c r="HT876" s="53"/>
      <c r="HU876" s="53"/>
      <c r="HV876" s="53"/>
      <c r="HW876" s="53"/>
      <c r="HX876" s="53"/>
      <c r="HY876" s="53"/>
      <c r="HZ876" s="53"/>
      <c r="IA876" s="53"/>
      <c r="IB876" s="53"/>
      <c r="IC876" s="53"/>
      <c r="ID876" s="53"/>
      <c r="IE876" s="53"/>
      <c r="IF876" s="53"/>
      <c r="IG876" s="53"/>
      <c r="IH876" s="53"/>
      <c r="II876" s="53"/>
      <c r="IJ876" s="53"/>
      <c r="IK876" s="53"/>
      <c r="IL876" s="53"/>
      <c r="IM876" s="53"/>
      <c r="IN876" s="53"/>
      <c r="IO876" s="53"/>
      <c r="IP876" s="53"/>
      <c r="IQ876" s="53"/>
      <c r="IR876" s="53"/>
      <c r="IS876" s="53"/>
      <c r="IT876" s="53"/>
      <c r="IU876" s="53"/>
      <c r="IV876" s="53"/>
      <c r="IW876" s="53"/>
      <c r="IX876" s="53"/>
      <c r="IY876" s="53"/>
      <c r="IZ876" s="53"/>
      <c r="JA876" s="53"/>
      <c r="JB876" s="53"/>
      <c r="JC876" s="53"/>
      <c r="JD876" s="53"/>
      <c r="JE876" s="53"/>
      <c r="JF876" s="53"/>
      <c r="JG876" s="53"/>
      <c r="JH876" s="53"/>
      <c r="JI876" s="53"/>
      <c r="JJ876" s="53"/>
      <c r="JK876" s="53"/>
      <c r="JL876" s="53"/>
      <c r="JM876" s="53"/>
      <c r="JN876" s="53"/>
      <c r="JO876" s="53"/>
      <c r="JP876" s="53"/>
      <c r="JQ876" s="53"/>
      <c r="JR876" s="53"/>
      <c r="JS876" s="53"/>
      <c r="JT876" s="53"/>
      <c r="JU876" s="53"/>
      <c r="JV876" s="53"/>
      <c r="JW876" s="53"/>
      <c r="JX876" s="53"/>
      <c r="JY876" s="53"/>
      <c r="JZ876" s="53"/>
      <c r="KA876" s="53"/>
      <c r="KB876" s="53"/>
      <c r="KC876" s="53"/>
      <c r="KD876" s="53"/>
      <c r="KE876" s="53"/>
      <c r="KF876" s="53"/>
      <c r="KG876" s="53"/>
      <c r="KH876" s="53"/>
      <c r="KI876" s="53"/>
      <c r="KJ876" s="53"/>
      <c r="KK876" s="53"/>
      <c r="KL876" s="53"/>
      <c r="KM876" s="53"/>
      <c r="KN876" s="53"/>
      <c r="KO876" s="53"/>
      <c r="KP876" s="53"/>
      <c r="KQ876" s="53"/>
      <c r="KR876" s="53"/>
      <c r="KS876" s="53"/>
      <c r="KT876" s="53"/>
      <c r="KU876" s="53"/>
      <c r="KV876" s="53"/>
      <c r="KW876" s="53"/>
      <c r="KX876" s="53"/>
      <c r="KY876" s="53"/>
      <c r="KZ876" s="53"/>
      <c r="LA876" s="53"/>
      <c r="LB876" s="53"/>
      <c r="LC876" s="53"/>
      <c r="LD876" s="53"/>
      <c r="LE876" s="53"/>
      <c r="LF876" s="53"/>
      <c r="LG876" s="53"/>
      <c r="LH876" s="53"/>
      <c r="LI876" s="53"/>
      <c r="LJ876" s="53"/>
      <c r="LK876" s="53"/>
      <c r="LL876" s="53"/>
      <c r="LM876" s="53"/>
      <c r="LN876" s="53"/>
      <c r="LO876" s="53"/>
      <c r="LP876" s="53"/>
      <c r="LQ876" s="53"/>
      <c r="LR876" s="53"/>
      <c r="LS876" s="53"/>
      <c r="LT876" s="53"/>
      <c r="LU876" s="53"/>
      <c r="LV876" s="53"/>
      <c r="LW876" s="53"/>
      <c r="LX876" s="53"/>
      <c r="LY876" s="53"/>
      <c r="LZ876" s="53"/>
      <c r="MA876" s="53"/>
      <c r="MB876" s="53"/>
      <c r="MC876" s="53"/>
      <c r="MD876" s="53"/>
      <c r="ME876" s="53"/>
      <c r="MF876" s="53"/>
      <c r="MG876" s="53"/>
      <c r="MH876" s="53"/>
      <c r="MI876" s="53"/>
      <c r="MJ876" s="53"/>
      <c r="MK876" s="53"/>
      <c r="ML876" s="53"/>
      <c r="MM876" s="53"/>
      <c r="MN876" s="53"/>
      <c r="MO876" s="53"/>
      <c r="MP876" s="53"/>
      <c r="MQ876" s="53"/>
      <c r="MR876" s="53"/>
      <c r="MS876" s="53"/>
      <c r="MT876" s="53"/>
      <c r="MU876" s="53"/>
      <c r="MV876" s="53"/>
      <c r="MW876" s="53"/>
      <c r="MX876" s="53"/>
      <c r="MY876" s="53"/>
      <c r="MZ876" s="53"/>
      <c r="NA876" s="53"/>
      <c r="NB876" s="53"/>
      <c r="NC876" s="53"/>
      <c r="ND876" s="53"/>
      <c r="NE876" s="53"/>
      <c r="NF876" s="53"/>
      <c r="NG876" s="53"/>
      <c r="NH876" s="53"/>
      <c r="NI876" s="53"/>
      <c r="NJ876" s="53"/>
      <c r="NK876" s="53"/>
      <c r="NL876" s="53"/>
      <c r="NM876" s="53"/>
      <c r="NN876" s="53"/>
      <c r="NO876" s="53"/>
      <c r="NP876" s="53"/>
      <c r="NQ876" s="53"/>
      <c r="NR876" s="53"/>
      <c r="NS876" s="53"/>
      <c r="NT876" s="53"/>
      <c r="NU876" s="53"/>
      <c r="NV876" s="53"/>
      <c r="NW876" s="53"/>
      <c r="NX876" s="53"/>
      <c r="NY876" s="53"/>
      <c r="NZ876" s="53"/>
      <c r="OA876" s="53"/>
      <c r="OB876" s="53"/>
      <c r="OC876" s="53"/>
      <c r="OD876" s="53"/>
      <c r="OE876" s="53"/>
      <c r="OF876" s="53"/>
      <c r="OG876" s="53"/>
      <c r="OH876" s="53"/>
      <c r="OI876" s="53"/>
      <c r="OJ876" s="53"/>
      <c r="OK876" s="53"/>
      <c r="OL876" s="53"/>
      <c r="OM876" s="53"/>
      <c r="ON876" s="53"/>
      <c r="OO876" s="53"/>
      <c r="OP876" s="53"/>
      <c r="OQ876" s="53"/>
      <c r="OR876" s="53"/>
      <c r="OS876" s="53"/>
      <c r="OT876" s="53"/>
      <c r="OU876" s="53"/>
      <c r="OV876" s="53"/>
      <c r="OW876" s="53"/>
      <c r="OX876" s="53"/>
      <c r="OY876" s="53"/>
      <c r="OZ876" s="53"/>
      <c r="PA876" s="53"/>
      <c r="PB876" s="53"/>
      <c r="PC876" s="53"/>
      <c r="PD876" s="53"/>
      <c r="PE876" s="53"/>
      <c r="PF876" s="53"/>
      <c r="PG876" s="53"/>
      <c r="PH876" s="53"/>
      <c r="PI876" s="53"/>
      <c r="PJ876" s="53"/>
      <c r="PK876" s="53"/>
      <c r="PL876" s="53"/>
      <c r="PM876" s="53"/>
      <c r="PN876" s="53"/>
      <c r="PO876" s="53"/>
      <c r="PP876" s="53"/>
      <c r="PQ876" s="53"/>
      <c r="PR876" s="53"/>
      <c r="PS876" s="53"/>
      <c r="PT876" s="53"/>
      <c r="PU876" s="53"/>
      <c r="PV876" s="53"/>
      <c r="PW876" s="53"/>
      <c r="PX876" s="53"/>
      <c r="PY876" s="53"/>
      <c r="PZ876" s="53"/>
      <c r="QA876" s="53"/>
      <c r="QB876" s="53"/>
      <c r="QC876" s="53"/>
      <c r="QD876" s="53"/>
      <c r="QE876" s="53"/>
      <c r="QF876" s="53"/>
      <c r="QG876" s="53"/>
      <c r="QH876" s="53"/>
      <c r="QI876" s="53"/>
      <c r="QJ876" s="53"/>
      <c r="QK876" s="53"/>
      <c r="QL876" s="53"/>
      <c r="QM876" s="53"/>
      <c r="QN876" s="53"/>
      <c r="QO876" s="53"/>
      <c r="QP876" s="53"/>
      <c r="QQ876" s="53"/>
      <c r="QR876" s="53"/>
      <c r="QS876" s="53"/>
      <c r="QT876" s="53"/>
      <c r="QU876" s="53"/>
      <c r="QV876" s="53"/>
      <c r="QW876" s="53"/>
      <c r="QX876" s="53"/>
      <c r="QY876" s="53"/>
      <c r="QZ876" s="53"/>
      <c r="RA876" s="53"/>
      <c r="RB876" s="53"/>
      <c r="RC876" s="53"/>
      <c r="RD876" s="53"/>
      <c r="RE876" s="53"/>
      <c r="RF876" s="53"/>
      <c r="RG876" s="53"/>
      <c r="RH876" s="53"/>
      <c r="RI876" s="53"/>
      <c r="RJ876" s="53"/>
      <c r="RK876" s="53"/>
      <c r="RL876" s="53"/>
      <c r="RM876" s="53"/>
      <c r="RN876" s="53"/>
      <c r="RO876" s="53"/>
      <c r="RP876" s="53"/>
      <c r="RQ876" s="53"/>
      <c r="RR876" s="53"/>
      <c r="RS876" s="53"/>
      <c r="RT876" s="53"/>
      <c r="RU876" s="53"/>
      <c r="RV876" s="53"/>
      <c r="RW876" s="53"/>
      <c r="RX876" s="53"/>
      <c r="RY876" s="53"/>
      <c r="RZ876" s="53"/>
      <c r="SA876" s="53"/>
      <c r="SB876" s="53"/>
      <c r="SC876" s="53"/>
      <c r="SD876" s="53"/>
      <c r="SE876" s="53"/>
      <c r="SF876" s="53"/>
      <c r="SG876" s="53"/>
      <c r="SH876" s="53"/>
      <c r="SI876" s="53"/>
      <c r="SJ876" s="53"/>
      <c r="SK876" s="53"/>
      <c r="SL876" s="53"/>
      <c r="SM876" s="53"/>
      <c r="SN876" s="53"/>
      <c r="SO876" s="53"/>
      <c r="SP876" s="53"/>
      <c r="SQ876" s="53"/>
      <c r="SR876" s="53"/>
      <c r="SS876" s="53"/>
      <c r="ST876" s="53"/>
      <c r="SU876" s="53"/>
      <c r="SV876" s="53"/>
      <c r="SW876" s="53"/>
      <c r="SX876" s="53"/>
      <c r="SY876" s="53"/>
      <c r="SZ876" s="53"/>
      <c r="TA876" s="53"/>
      <c r="TB876" s="53"/>
      <c r="TC876" s="53"/>
      <c r="TD876" s="53"/>
      <c r="TE876" s="53"/>
      <c r="TF876" s="53"/>
      <c r="TG876" s="53"/>
      <c r="TH876" s="53"/>
      <c r="TI876" s="53"/>
      <c r="TJ876" s="53"/>
      <c r="TK876" s="53"/>
      <c r="TL876" s="53"/>
      <c r="TM876" s="53"/>
      <c r="TN876" s="53"/>
      <c r="TO876" s="53"/>
      <c r="TP876" s="53"/>
      <c r="TQ876" s="53"/>
      <c r="TR876" s="53"/>
      <c r="TS876" s="53"/>
      <c r="TT876" s="53"/>
      <c r="TU876" s="53"/>
      <c r="TV876" s="53"/>
      <c r="TW876" s="53"/>
      <c r="TX876" s="53"/>
      <c r="TY876" s="53"/>
      <c r="TZ876" s="53"/>
      <c r="UA876" s="53"/>
      <c r="UB876" s="53"/>
      <c r="UC876" s="53"/>
      <c r="UD876" s="53"/>
      <c r="UE876" s="53"/>
      <c r="UF876" s="53"/>
      <c r="UG876" s="53"/>
    </row>
    <row r="877" spans="12:553" s="19" customFormat="1" ht="15.75" customHeight="1" x14ac:dyDescent="0.2">
      <c r="L877" s="66"/>
      <c r="M877" s="66"/>
      <c r="N877" s="52"/>
      <c r="O877" s="53"/>
      <c r="P877" s="53"/>
      <c r="Q877" s="53"/>
      <c r="R877" s="53"/>
      <c r="S877" s="53"/>
      <c r="T877" s="53"/>
      <c r="U877" s="53"/>
      <c r="V877" s="53"/>
      <c r="W877" s="53"/>
      <c r="X877" s="53"/>
      <c r="Y877" s="53"/>
      <c r="Z877" s="53"/>
      <c r="AA877" s="53"/>
      <c r="AB877" s="53"/>
      <c r="AC877" s="53"/>
      <c r="AD877" s="53"/>
      <c r="AE877" s="53"/>
      <c r="AF877" s="53"/>
      <c r="AG877" s="53"/>
      <c r="AH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c r="BM877" s="53"/>
      <c r="BN877" s="53"/>
      <c r="BO877" s="53"/>
      <c r="BP877" s="53"/>
      <c r="BQ877" s="53"/>
      <c r="BR877" s="53"/>
      <c r="BS877" s="53"/>
      <c r="BT877" s="53"/>
      <c r="BU877" s="53"/>
      <c r="BV877" s="53"/>
      <c r="BW877" s="53"/>
      <c r="BX877" s="53"/>
      <c r="BY877" s="53"/>
      <c r="BZ877" s="53"/>
      <c r="CA877" s="53"/>
      <c r="CB877" s="53"/>
      <c r="CC877" s="53"/>
      <c r="CD877" s="53"/>
      <c r="CE877" s="53"/>
      <c r="CF877" s="53"/>
      <c r="CG877" s="53"/>
      <c r="CH877" s="53"/>
      <c r="CI877" s="53"/>
      <c r="CJ877" s="53"/>
      <c r="CK877" s="53"/>
      <c r="CL877" s="53"/>
      <c r="CM877" s="53"/>
      <c r="CN877" s="53"/>
      <c r="CO877" s="53"/>
      <c r="CP877" s="53"/>
      <c r="CQ877" s="53"/>
      <c r="CR877" s="53"/>
      <c r="CS877" s="53"/>
      <c r="CT877" s="53"/>
      <c r="CU877" s="53"/>
      <c r="CV877" s="53"/>
      <c r="CW877" s="53"/>
      <c r="CX877" s="53"/>
      <c r="CY877" s="53"/>
      <c r="CZ877" s="53"/>
      <c r="DA877" s="53"/>
      <c r="DB877" s="53"/>
      <c r="DC877" s="53"/>
      <c r="DD877" s="53"/>
      <c r="DE877" s="53"/>
      <c r="DF877" s="53"/>
      <c r="DG877" s="53"/>
      <c r="DH877" s="53"/>
      <c r="DI877" s="53"/>
      <c r="DJ877" s="53"/>
      <c r="DK877" s="53"/>
      <c r="DL877" s="53"/>
      <c r="DM877" s="53"/>
      <c r="DN877" s="53"/>
      <c r="DO877" s="53"/>
      <c r="DP877" s="53"/>
      <c r="DQ877" s="53"/>
      <c r="DR877" s="53"/>
      <c r="DS877" s="53"/>
      <c r="DT877" s="53"/>
      <c r="DU877" s="53"/>
      <c r="DV877" s="53"/>
      <c r="DW877" s="53"/>
      <c r="DX877" s="53"/>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3"/>
      <c r="FK877" s="53"/>
      <c r="FL877" s="53"/>
      <c r="FM877" s="53"/>
      <c r="FN877" s="53"/>
      <c r="FO877" s="53"/>
      <c r="FP877" s="53"/>
      <c r="FQ877" s="53"/>
      <c r="FR877" s="53"/>
      <c r="FS877" s="53"/>
      <c r="FT877" s="53"/>
      <c r="FU877" s="53"/>
      <c r="FV877" s="53"/>
      <c r="FW877" s="53"/>
      <c r="FX877" s="53"/>
      <c r="FY877" s="53"/>
      <c r="FZ877" s="53"/>
      <c r="GA877" s="53"/>
      <c r="GB877" s="53"/>
      <c r="GC877" s="53"/>
      <c r="GD877" s="53"/>
      <c r="GE877" s="53"/>
      <c r="GF877" s="53"/>
      <c r="GG877" s="53"/>
      <c r="GH877" s="53"/>
      <c r="GI877" s="53"/>
      <c r="GJ877" s="53"/>
      <c r="GK877" s="53"/>
      <c r="GL877" s="53"/>
      <c r="GM877" s="53"/>
      <c r="GN877" s="53"/>
      <c r="GO877" s="53"/>
      <c r="GP877" s="53"/>
      <c r="GQ877" s="53"/>
      <c r="GR877" s="53"/>
      <c r="GS877" s="53"/>
      <c r="GT877" s="53"/>
      <c r="GU877" s="53"/>
      <c r="GV877" s="53"/>
      <c r="GW877" s="53"/>
      <c r="GX877" s="53"/>
      <c r="GY877" s="53"/>
      <c r="GZ877" s="53"/>
      <c r="HA877" s="53"/>
      <c r="HB877" s="53"/>
      <c r="HC877" s="53"/>
      <c r="HD877" s="53"/>
      <c r="HE877" s="53"/>
      <c r="HF877" s="53"/>
      <c r="HG877" s="53"/>
      <c r="HH877" s="53"/>
      <c r="HI877" s="53"/>
      <c r="HJ877" s="53"/>
      <c r="HK877" s="53"/>
      <c r="HL877" s="53"/>
      <c r="HM877" s="53"/>
      <c r="HN877" s="53"/>
      <c r="HO877" s="53"/>
      <c r="HP877" s="53"/>
      <c r="HQ877" s="53"/>
      <c r="HR877" s="53"/>
      <c r="HS877" s="53"/>
      <c r="HT877" s="53"/>
      <c r="HU877" s="53"/>
      <c r="HV877" s="53"/>
      <c r="HW877" s="53"/>
      <c r="HX877" s="53"/>
      <c r="HY877" s="53"/>
      <c r="HZ877" s="53"/>
      <c r="IA877" s="53"/>
      <c r="IB877" s="53"/>
      <c r="IC877" s="53"/>
      <c r="ID877" s="53"/>
      <c r="IE877" s="53"/>
      <c r="IF877" s="53"/>
      <c r="IG877" s="53"/>
      <c r="IH877" s="53"/>
      <c r="II877" s="53"/>
      <c r="IJ877" s="53"/>
      <c r="IK877" s="53"/>
      <c r="IL877" s="53"/>
      <c r="IM877" s="53"/>
      <c r="IN877" s="53"/>
      <c r="IO877" s="53"/>
      <c r="IP877" s="53"/>
      <c r="IQ877" s="53"/>
      <c r="IR877" s="53"/>
      <c r="IS877" s="53"/>
      <c r="IT877" s="53"/>
      <c r="IU877" s="53"/>
      <c r="IV877" s="53"/>
      <c r="IW877" s="53"/>
      <c r="IX877" s="53"/>
      <c r="IY877" s="53"/>
      <c r="IZ877" s="53"/>
      <c r="JA877" s="53"/>
      <c r="JB877" s="53"/>
      <c r="JC877" s="53"/>
      <c r="JD877" s="53"/>
      <c r="JE877" s="53"/>
      <c r="JF877" s="53"/>
      <c r="JG877" s="53"/>
      <c r="JH877" s="53"/>
      <c r="JI877" s="53"/>
      <c r="JJ877" s="53"/>
      <c r="JK877" s="53"/>
      <c r="JL877" s="53"/>
      <c r="JM877" s="53"/>
      <c r="JN877" s="53"/>
      <c r="JO877" s="53"/>
      <c r="JP877" s="53"/>
      <c r="JQ877" s="53"/>
      <c r="JR877" s="53"/>
      <c r="JS877" s="53"/>
      <c r="JT877" s="53"/>
      <c r="JU877" s="53"/>
      <c r="JV877" s="53"/>
      <c r="JW877" s="53"/>
      <c r="JX877" s="53"/>
      <c r="JY877" s="53"/>
      <c r="JZ877" s="53"/>
      <c r="KA877" s="53"/>
      <c r="KB877" s="53"/>
      <c r="KC877" s="53"/>
      <c r="KD877" s="53"/>
      <c r="KE877" s="53"/>
      <c r="KF877" s="53"/>
      <c r="KG877" s="53"/>
      <c r="KH877" s="53"/>
      <c r="KI877" s="53"/>
      <c r="KJ877" s="53"/>
      <c r="KK877" s="53"/>
      <c r="KL877" s="53"/>
      <c r="KM877" s="53"/>
      <c r="KN877" s="53"/>
      <c r="KO877" s="53"/>
      <c r="KP877" s="53"/>
      <c r="KQ877" s="53"/>
      <c r="KR877" s="53"/>
      <c r="KS877" s="53"/>
      <c r="KT877" s="53"/>
      <c r="KU877" s="53"/>
      <c r="KV877" s="53"/>
      <c r="KW877" s="53"/>
      <c r="KX877" s="53"/>
      <c r="KY877" s="53"/>
      <c r="KZ877" s="53"/>
      <c r="LA877" s="53"/>
      <c r="LB877" s="53"/>
      <c r="LC877" s="53"/>
      <c r="LD877" s="53"/>
      <c r="LE877" s="53"/>
      <c r="LF877" s="53"/>
      <c r="LG877" s="53"/>
      <c r="LH877" s="53"/>
      <c r="LI877" s="53"/>
      <c r="LJ877" s="53"/>
      <c r="LK877" s="53"/>
      <c r="LL877" s="53"/>
      <c r="LM877" s="53"/>
      <c r="LN877" s="53"/>
      <c r="LO877" s="53"/>
      <c r="LP877" s="53"/>
      <c r="LQ877" s="53"/>
      <c r="LR877" s="53"/>
      <c r="LS877" s="53"/>
      <c r="LT877" s="53"/>
      <c r="LU877" s="53"/>
      <c r="LV877" s="53"/>
      <c r="LW877" s="53"/>
      <c r="LX877" s="53"/>
      <c r="LY877" s="53"/>
      <c r="LZ877" s="53"/>
      <c r="MA877" s="53"/>
      <c r="MB877" s="53"/>
      <c r="MC877" s="53"/>
      <c r="MD877" s="53"/>
      <c r="ME877" s="53"/>
      <c r="MF877" s="53"/>
      <c r="MG877" s="53"/>
      <c r="MH877" s="53"/>
      <c r="MI877" s="53"/>
      <c r="MJ877" s="53"/>
      <c r="MK877" s="53"/>
      <c r="ML877" s="53"/>
      <c r="MM877" s="53"/>
      <c r="MN877" s="53"/>
      <c r="MO877" s="53"/>
      <c r="MP877" s="53"/>
      <c r="MQ877" s="53"/>
      <c r="MR877" s="53"/>
      <c r="MS877" s="53"/>
      <c r="MT877" s="53"/>
      <c r="MU877" s="53"/>
      <c r="MV877" s="53"/>
      <c r="MW877" s="53"/>
      <c r="MX877" s="53"/>
      <c r="MY877" s="53"/>
      <c r="MZ877" s="53"/>
      <c r="NA877" s="53"/>
      <c r="NB877" s="53"/>
      <c r="NC877" s="53"/>
      <c r="ND877" s="53"/>
      <c r="NE877" s="53"/>
      <c r="NF877" s="53"/>
      <c r="NG877" s="53"/>
      <c r="NH877" s="53"/>
      <c r="NI877" s="53"/>
      <c r="NJ877" s="53"/>
      <c r="NK877" s="53"/>
      <c r="NL877" s="53"/>
      <c r="NM877" s="53"/>
      <c r="NN877" s="53"/>
      <c r="NO877" s="53"/>
      <c r="NP877" s="53"/>
      <c r="NQ877" s="53"/>
      <c r="NR877" s="53"/>
      <c r="NS877" s="53"/>
      <c r="NT877" s="53"/>
      <c r="NU877" s="53"/>
      <c r="NV877" s="53"/>
      <c r="NW877" s="53"/>
      <c r="NX877" s="53"/>
      <c r="NY877" s="53"/>
      <c r="NZ877" s="53"/>
      <c r="OA877" s="53"/>
      <c r="OB877" s="53"/>
      <c r="OC877" s="53"/>
      <c r="OD877" s="53"/>
      <c r="OE877" s="53"/>
      <c r="OF877" s="53"/>
      <c r="OG877" s="53"/>
      <c r="OH877" s="53"/>
      <c r="OI877" s="53"/>
      <c r="OJ877" s="53"/>
      <c r="OK877" s="53"/>
      <c r="OL877" s="53"/>
      <c r="OM877" s="53"/>
      <c r="ON877" s="53"/>
      <c r="OO877" s="53"/>
      <c r="OP877" s="53"/>
      <c r="OQ877" s="53"/>
      <c r="OR877" s="53"/>
      <c r="OS877" s="53"/>
      <c r="OT877" s="53"/>
      <c r="OU877" s="53"/>
      <c r="OV877" s="53"/>
      <c r="OW877" s="53"/>
      <c r="OX877" s="53"/>
      <c r="OY877" s="53"/>
      <c r="OZ877" s="53"/>
      <c r="PA877" s="53"/>
      <c r="PB877" s="53"/>
      <c r="PC877" s="53"/>
      <c r="PD877" s="53"/>
      <c r="PE877" s="53"/>
      <c r="PF877" s="53"/>
      <c r="PG877" s="53"/>
      <c r="PH877" s="53"/>
      <c r="PI877" s="53"/>
      <c r="PJ877" s="53"/>
      <c r="PK877" s="53"/>
      <c r="PL877" s="53"/>
      <c r="PM877" s="53"/>
      <c r="PN877" s="53"/>
      <c r="PO877" s="53"/>
      <c r="PP877" s="53"/>
      <c r="PQ877" s="53"/>
      <c r="PR877" s="53"/>
      <c r="PS877" s="53"/>
      <c r="PT877" s="53"/>
      <c r="PU877" s="53"/>
      <c r="PV877" s="53"/>
      <c r="PW877" s="53"/>
      <c r="PX877" s="53"/>
      <c r="PY877" s="53"/>
      <c r="PZ877" s="53"/>
      <c r="QA877" s="53"/>
      <c r="QB877" s="53"/>
      <c r="QC877" s="53"/>
      <c r="QD877" s="53"/>
      <c r="QE877" s="53"/>
      <c r="QF877" s="53"/>
      <c r="QG877" s="53"/>
      <c r="QH877" s="53"/>
      <c r="QI877" s="53"/>
      <c r="QJ877" s="53"/>
      <c r="QK877" s="53"/>
      <c r="QL877" s="53"/>
      <c r="QM877" s="53"/>
      <c r="QN877" s="53"/>
      <c r="QO877" s="53"/>
      <c r="QP877" s="53"/>
      <c r="QQ877" s="53"/>
      <c r="QR877" s="53"/>
      <c r="QS877" s="53"/>
      <c r="QT877" s="53"/>
      <c r="QU877" s="53"/>
      <c r="QV877" s="53"/>
      <c r="QW877" s="53"/>
      <c r="QX877" s="53"/>
      <c r="QY877" s="53"/>
      <c r="QZ877" s="53"/>
      <c r="RA877" s="53"/>
      <c r="RB877" s="53"/>
      <c r="RC877" s="53"/>
      <c r="RD877" s="53"/>
      <c r="RE877" s="53"/>
      <c r="RF877" s="53"/>
      <c r="RG877" s="53"/>
      <c r="RH877" s="53"/>
      <c r="RI877" s="53"/>
      <c r="RJ877" s="53"/>
      <c r="RK877" s="53"/>
      <c r="RL877" s="53"/>
      <c r="RM877" s="53"/>
      <c r="RN877" s="53"/>
      <c r="RO877" s="53"/>
      <c r="RP877" s="53"/>
      <c r="RQ877" s="53"/>
      <c r="RR877" s="53"/>
      <c r="RS877" s="53"/>
      <c r="RT877" s="53"/>
      <c r="RU877" s="53"/>
      <c r="RV877" s="53"/>
      <c r="RW877" s="53"/>
      <c r="RX877" s="53"/>
      <c r="RY877" s="53"/>
      <c r="RZ877" s="53"/>
      <c r="SA877" s="53"/>
      <c r="SB877" s="53"/>
      <c r="SC877" s="53"/>
      <c r="SD877" s="53"/>
      <c r="SE877" s="53"/>
      <c r="SF877" s="53"/>
      <c r="SG877" s="53"/>
      <c r="SH877" s="53"/>
      <c r="SI877" s="53"/>
      <c r="SJ877" s="53"/>
      <c r="SK877" s="53"/>
      <c r="SL877" s="53"/>
      <c r="SM877" s="53"/>
      <c r="SN877" s="53"/>
      <c r="SO877" s="53"/>
      <c r="SP877" s="53"/>
      <c r="SQ877" s="53"/>
      <c r="SR877" s="53"/>
      <c r="SS877" s="53"/>
      <c r="ST877" s="53"/>
      <c r="SU877" s="53"/>
      <c r="SV877" s="53"/>
      <c r="SW877" s="53"/>
      <c r="SX877" s="53"/>
      <c r="SY877" s="53"/>
      <c r="SZ877" s="53"/>
      <c r="TA877" s="53"/>
      <c r="TB877" s="53"/>
      <c r="TC877" s="53"/>
      <c r="TD877" s="53"/>
      <c r="TE877" s="53"/>
      <c r="TF877" s="53"/>
      <c r="TG877" s="53"/>
      <c r="TH877" s="53"/>
      <c r="TI877" s="53"/>
      <c r="TJ877" s="53"/>
      <c r="TK877" s="53"/>
      <c r="TL877" s="53"/>
      <c r="TM877" s="53"/>
      <c r="TN877" s="53"/>
      <c r="TO877" s="53"/>
      <c r="TP877" s="53"/>
      <c r="TQ877" s="53"/>
      <c r="TR877" s="53"/>
      <c r="TS877" s="53"/>
      <c r="TT877" s="53"/>
      <c r="TU877" s="53"/>
      <c r="TV877" s="53"/>
      <c r="TW877" s="53"/>
      <c r="TX877" s="53"/>
      <c r="TY877" s="53"/>
      <c r="TZ877" s="53"/>
      <c r="UA877" s="53"/>
      <c r="UB877" s="53"/>
      <c r="UC877" s="53"/>
      <c r="UD877" s="53"/>
      <c r="UE877" s="53"/>
      <c r="UF877" s="53"/>
      <c r="UG877" s="53"/>
    </row>
    <row r="878" spans="12:553" s="19" customFormat="1" ht="15.75" customHeight="1" x14ac:dyDescent="0.2">
      <c r="L878" s="66"/>
      <c r="M878" s="66"/>
      <c r="N878" s="52"/>
      <c r="O878" s="53"/>
      <c r="P878" s="53"/>
      <c r="Q878" s="53"/>
      <c r="R878" s="53"/>
      <c r="S878" s="53"/>
      <c r="T878" s="53"/>
      <c r="U878" s="53"/>
      <c r="V878" s="53"/>
      <c r="W878" s="53"/>
      <c r="X878" s="53"/>
      <c r="Y878" s="53"/>
      <c r="Z878" s="53"/>
      <c r="AA878" s="53"/>
      <c r="AB878" s="53"/>
      <c r="AC878" s="53"/>
      <c r="AD878" s="53"/>
      <c r="AE878" s="53"/>
      <c r="AF878" s="53"/>
      <c r="AG878" s="53"/>
      <c r="AH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c r="BM878" s="53"/>
      <c r="BN878" s="53"/>
      <c r="BO878" s="53"/>
      <c r="BP878" s="53"/>
      <c r="BQ878" s="53"/>
      <c r="BR878" s="53"/>
      <c r="BS878" s="53"/>
      <c r="BT878" s="53"/>
      <c r="BU878" s="53"/>
      <c r="BV878" s="53"/>
      <c r="BW878" s="53"/>
      <c r="BX878" s="53"/>
      <c r="BY878" s="53"/>
      <c r="BZ878" s="53"/>
      <c r="CA878" s="53"/>
      <c r="CB878" s="53"/>
      <c r="CC878" s="53"/>
      <c r="CD878" s="53"/>
      <c r="CE878" s="53"/>
      <c r="CF878" s="53"/>
      <c r="CG878" s="53"/>
      <c r="CH878" s="53"/>
      <c r="CI878" s="53"/>
      <c r="CJ878" s="53"/>
      <c r="CK878" s="53"/>
      <c r="CL878" s="53"/>
      <c r="CM878" s="53"/>
      <c r="CN878" s="53"/>
      <c r="CO878" s="53"/>
      <c r="CP878" s="53"/>
      <c r="CQ878" s="53"/>
      <c r="CR878" s="53"/>
      <c r="CS878" s="53"/>
      <c r="CT878" s="53"/>
      <c r="CU878" s="53"/>
      <c r="CV878" s="53"/>
      <c r="CW878" s="53"/>
      <c r="CX878" s="53"/>
      <c r="CY878" s="53"/>
      <c r="CZ878" s="53"/>
      <c r="DA878" s="53"/>
      <c r="DB878" s="53"/>
      <c r="DC878" s="53"/>
      <c r="DD878" s="53"/>
      <c r="DE878" s="53"/>
      <c r="DF878" s="53"/>
      <c r="DG878" s="53"/>
      <c r="DH878" s="53"/>
      <c r="DI878" s="53"/>
      <c r="DJ878" s="53"/>
      <c r="DK878" s="53"/>
      <c r="DL878" s="53"/>
      <c r="DM878" s="53"/>
      <c r="DN878" s="53"/>
      <c r="DO878" s="53"/>
      <c r="DP878" s="53"/>
      <c r="DQ878" s="53"/>
      <c r="DR878" s="53"/>
      <c r="DS878" s="53"/>
      <c r="DT878" s="53"/>
      <c r="DU878" s="53"/>
      <c r="DV878" s="53"/>
      <c r="DW878" s="53"/>
      <c r="DX878" s="53"/>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3"/>
      <c r="FK878" s="53"/>
      <c r="FL878" s="53"/>
      <c r="FM878" s="53"/>
      <c r="FN878" s="53"/>
      <c r="FO878" s="53"/>
      <c r="FP878" s="53"/>
      <c r="FQ878" s="53"/>
      <c r="FR878" s="53"/>
      <c r="FS878" s="53"/>
      <c r="FT878" s="53"/>
      <c r="FU878" s="53"/>
      <c r="FV878" s="53"/>
      <c r="FW878" s="53"/>
      <c r="FX878" s="53"/>
      <c r="FY878" s="53"/>
      <c r="FZ878" s="53"/>
      <c r="GA878" s="53"/>
      <c r="GB878" s="53"/>
      <c r="GC878" s="53"/>
      <c r="GD878" s="53"/>
      <c r="GE878" s="53"/>
      <c r="GF878" s="53"/>
      <c r="GG878" s="53"/>
      <c r="GH878" s="53"/>
      <c r="GI878" s="53"/>
      <c r="GJ878" s="53"/>
      <c r="GK878" s="53"/>
      <c r="GL878" s="53"/>
      <c r="GM878" s="53"/>
      <c r="GN878" s="53"/>
      <c r="GO878" s="53"/>
      <c r="GP878" s="53"/>
      <c r="GQ878" s="53"/>
      <c r="GR878" s="53"/>
      <c r="GS878" s="53"/>
      <c r="GT878" s="53"/>
      <c r="GU878" s="53"/>
      <c r="GV878" s="53"/>
      <c r="GW878" s="53"/>
      <c r="GX878" s="53"/>
      <c r="GY878" s="53"/>
      <c r="GZ878" s="53"/>
      <c r="HA878" s="53"/>
      <c r="HB878" s="53"/>
      <c r="HC878" s="53"/>
      <c r="HD878" s="53"/>
      <c r="HE878" s="53"/>
      <c r="HF878" s="53"/>
      <c r="HG878" s="53"/>
      <c r="HH878" s="53"/>
      <c r="HI878" s="53"/>
      <c r="HJ878" s="53"/>
      <c r="HK878" s="53"/>
      <c r="HL878" s="53"/>
      <c r="HM878" s="53"/>
      <c r="HN878" s="53"/>
      <c r="HO878" s="53"/>
      <c r="HP878" s="53"/>
      <c r="HQ878" s="53"/>
      <c r="HR878" s="53"/>
      <c r="HS878" s="53"/>
      <c r="HT878" s="53"/>
      <c r="HU878" s="53"/>
      <c r="HV878" s="53"/>
      <c r="HW878" s="53"/>
      <c r="HX878" s="53"/>
      <c r="HY878" s="53"/>
      <c r="HZ878" s="53"/>
      <c r="IA878" s="53"/>
      <c r="IB878" s="53"/>
      <c r="IC878" s="53"/>
      <c r="ID878" s="53"/>
      <c r="IE878" s="53"/>
      <c r="IF878" s="53"/>
      <c r="IG878" s="53"/>
      <c r="IH878" s="53"/>
      <c r="II878" s="53"/>
      <c r="IJ878" s="53"/>
      <c r="IK878" s="53"/>
      <c r="IL878" s="53"/>
      <c r="IM878" s="53"/>
      <c r="IN878" s="53"/>
      <c r="IO878" s="53"/>
      <c r="IP878" s="53"/>
      <c r="IQ878" s="53"/>
      <c r="IR878" s="53"/>
      <c r="IS878" s="53"/>
      <c r="IT878" s="53"/>
      <c r="IU878" s="53"/>
      <c r="IV878" s="53"/>
      <c r="IW878" s="53"/>
      <c r="IX878" s="53"/>
      <c r="IY878" s="53"/>
      <c r="IZ878" s="53"/>
      <c r="JA878" s="53"/>
      <c r="JB878" s="53"/>
      <c r="JC878" s="53"/>
      <c r="JD878" s="53"/>
      <c r="JE878" s="53"/>
      <c r="JF878" s="53"/>
      <c r="JG878" s="53"/>
      <c r="JH878" s="53"/>
      <c r="JI878" s="53"/>
      <c r="JJ878" s="53"/>
      <c r="JK878" s="53"/>
      <c r="JL878" s="53"/>
      <c r="JM878" s="53"/>
      <c r="JN878" s="53"/>
      <c r="JO878" s="53"/>
      <c r="JP878" s="53"/>
      <c r="JQ878" s="53"/>
      <c r="JR878" s="53"/>
      <c r="JS878" s="53"/>
      <c r="JT878" s="53"/>
      <c r="JU878" s="53"/>
      <c r="JV878" s="53"/>
      <c r="JW878" s="53"/>
      <c r="JX878" s="53"/>
      <c r="JY878" s="53"/>
      <c r="JZ878" s="53"/>
      <c r="KA878" s="53"/>
      <c r="KB878" s="53"/>
      <c r="KC878" s="53"/>
      <c r="KD878" s="53"/>
      <c r="KE878" s="53"/>
      <c r="KF878" s="53"/>
      <c r="KG878" s="53"/>
      <c r="KH878" s="53"/>
      <c r="KI878" s="53"/>
      <c r="KJ878" s="53"/>
      <c r="KK878" s="53"/>
      <c r="KL878" s="53"/>
      <c r="KM878" s="53"/>
      <c r="KN878" s="53"/>
      <c r="KO878" s="53"/>
      <c r="KP878" s="53"/>
      <c r="KQ878" s="53"/>
      <c r="KR878" s="53"/>
      <c r="KS878" s="53"/>
      <c r="KT878" s="53"/>
      <c r="KU878" s="53"/>
      <c r="KV878" s="53"/>
      <c r="KW878" s="53"/>
      <c r="KX878" s="53"/>
      <c r="KY878" s="53"/>
      <c r="KZ878" s="53"/>
      <c r="LA878" s="53"/>
      <c r="LB878" s="53"/>
      <c r="LC878" s="53"/>
      <c r="LD878" s="53"/>
      <c r="LE878" s="53"/>
      <c r="LF878" s="53"/>
      <c r="LG878" s="53"/>
      <c r="LH878" s="53"/>
      <c r="LI878" s="53"/>
      <c r="LJ878" s="53"/>
      <c r="LK878" s="53"/>
      <c r="LL878" s="53"/>
      <c r="LM878" s="53"/>
      <c r="LN878" s="53"/>
      <c r="LO878" s="53"/>
      <c r="LP878" s="53"/>
      <c r="LQ878" s="53"/>
      <c r="LR878" s="53"/>
      <c r="LS878" s="53"/>
      <c r="LT878" s="53"/>
      <c r="LU878" s="53"/>
      <c r="LV878" s="53"/>
      <c r="LW878" s="53"/>
      <c r="LX878" s="53"/>
      <c r="LY878" s="53"/>
      <c r="LZ878" s="53"/>
      <c r="MA878" s="53"/>
      <c r="MB878" s="53"/>
      <c r="MC878" s="53"/>
      <c r="MD878" s="53"/>
      <c r="ME878" s="53"/>
      <c r="MF878" s="53"/>
      <c r="MG878" s="53"/>
      <c r="MH878" s="53"/>
      <c r="MI878" s="53"/>
      <c r="MJ878" s="53"/>
      <c r="MK878" s="53"/>
      <c r="ML878" s="53"/>
      <c r="MM878" s="53"/>
      <c r="MN878" s="53"/>
      <c r="MO878" s="53"/>
      <c r="MP878" s="53"/>
      <c r="MQ878" s="53"/>
      <c r="MR878" s="53"/>
      <c r="MS878" s="53"/>
      <c r="MT878" s="53"/>
      <c r="MU878" s="53"/>
      <c r="MV878" s="53"/>
      <c r="MW878" s="53"/>
      <c r="MX878" s="53"/>
      <c r="MY878" s="53"/>
      <c r="MZ878" s="53"/>
      <c r="NA878" s="53"/>
      <c r="NB878" s="53"/>
      <c r="NC878" s="53"/>
      <c r="ND878" s="53"/>
      <c r="NE878" s="53"/>
      <c r="NF878" s="53"/>
      <c r="NG878" s="53"/>
      <c r="NH878" s="53"/>
      <c r="NI878" s="53"/>
      <c r="NJ878" s="53"/>
      <c r="NK878" s="53"/>
      <c r="NL878" s="53"/>
      <c r="NM878" s="53"/>
      <c r="NN878" s="53"/>
      <c r="NO878" s="53"/>
      <c r="NP878" s="53"/>
      <c r="NQ878" s="53"/>
      <c r="NR878" s="53"/>
      <c r="NS878" s="53"/>
      <c r="NT878" s="53"/>
      <c r="NU878" s="53"/>
      <c r="NV878" s="53"/>
      <c r="NW878" s="53"/>
      <c r="NX878" s="53"/>
      <c r="NY878" s="53"/>
      <c r="NZ878" s="53"/>
      <c r="OA878" s="53"/>
      <c r="OB878" s="53"/>
      <c r="OC878" s="53"/>
      <c r="OD878" s="53"/>
      <c r="OE878" s="53"/>
      <c r="OF878" s="53"/>
      <c r="OG878" s="53"/>
      <c r="OH878" s="53"/>
      <c r="OI878" s="53"/>
      <c r="OJ878" s="53"/>
      <c r="OK878" s="53"/>
      <c r="OL878" s="53"/>
      <c r="OM878" s="53"/>
      <c r="ON878" s="53"/>
      <c r="OO878" s="53"/>
      <c r="OP878" s="53"/>
      <c r="OQ878" s="53"/>
      <c r="OR878" s="53"/>
      <c r="OS878" s="53"/>
      <c r="OT878" s="53"/>
      <c r="OU878" s="53"/>
      <c r="OV878" s="53"/>
      <c r="OW878" s="53"/>
      <c r="OX878" s="53"/>
      <c r="OY878" s="53"/>
      <c r="OZ878" s="53"/>
      <c r="PA878" s="53"/>
      <c r="PB878" s="53"/>
      <c r="PC878" s="53"/>
      <c r="PD878" s="53"/>
      <c r="PE878" s="53"/>
      <c r="PF878" s="53"/>
      <c r="PG878" s="53"/>
      <c r="PH878" s="53"/>
      <c r="PI878" s="53"/>
      <c r="PJ878" s="53"/>
      <c r="PK878" s="53"/>
      <c r="PL878" s="53"/>
      <c r="PM878" s="53"/>
      <c r="PN878" s="53"/>
      <c r="PO878" s="53"/>
      <c r="PP878" s="53"/>
      <c r="PQ878" s="53"/>
      <c r="PR878" s="53"/>
      <c r="PS878" s="53"/>
      <c r="PT878" s="53"/>
      <c r="PU878" s="53"/>
      <c r="PV878" s="53"/>
      <c r="PW878" s="53"/>
      <c r="PX878" s="53"/>
      <c r="PY878" s="53"/>
      <c r="PZ878" s="53"/>
      <c r="QA878" s="53"/>
      <c r="QB878" s="53"/>
      <c r="QC878" s="53"/>
      <c r="QD878" s="53"/>
      <c r="QE878" s="53"/>
      <c r="QF878" s="53"/>
      <c r="QG878" s="53"/>
      <c r="QH878" s="53"/>
      <c r="QI878" s="53"/>
      <c r="QJ878" s="53"/>
      <c r="QK878" s="53"/>
      <c r="QL878" s="53"/>
      <c r="QM878" s="53"/>
      <c r="QN878" s="53"/>
      <c r="QO878" s="53"/>
      <c r="QP878" s="53"/>
      <c r="QQ878" s="53"/>
      <c r="QR878" s="53"/>
      <c r="QS878" s="53"/>
      <c r="QT878" s="53"/>
      <c r="QU878" s="53"/>
      <c r="QV878" s="53"/>
      <c r="QW878" s="53"/>
      <c r="QX878" s="53"/>
      <c r="QY878" s="53"/>
      <c r="QZ878" s="53"/>
      <c r="RA878" s="53"/>
      <c r="RB878" s="53"/>
      <c r="RC878" s="53"/>
      <c r="RD878" s="53"/>
      <c r="RE878" s="53"/>
      <c r="RF878" s="53"/>
      <c r="RG878" s="53"/>
      <c r="RH878" s="53"/>
      <c r="RI878" s="53"/>
      <c r="RJ878" s="53"/>
      <c r="RK878" s="53"/>
      <c r="RL878" s="53"/>
      <c r="RM878" s="53"/>
      <c r="RN878" s="53"/>
      <c r="RO878" s="53"/>
      <c r="RP878" s="53"/>
      <c r="RQ878" s="53"/>
      <c r="RR878" s="53"/>
      <c r="RS878" s="53"/>
      <c r="RT878" s="53"/>
      <c r="RU878" s="53"/>
      <c r="RV878" s="53"/>
      <c r="RW878" s="53"/>
      <c r="RX878" s="53"/>
      <c r="RY878" s="53"/>
      <c r="RZ878" s="53"/>
      <c r="SA878" s="53"/>
      <c r="SB878" s="53"/>
      <c r="SC878" s="53"/>
      <c r="SD878" s="53"/>
      <c r="SE878" s="53"/>
      <c r="SF878" s="53"/>
      <c r="SG878" s="53"/>
      <c r="SH878" s="53"/>
      <c r="SI878" s="53"/>
      <c r="SJ878" s="53"/>
      <c r="SK878" s="53"/>
      <c r="SL878" s="53"/>
      <c r="SM878" s="53"/>
      <c r="SN878" s="53"/>
      <c r="SO878" s="53"/>
      <c r="SP878" s="53"/>
      <c r="SQ878" s="53"/>
      <c r="SR878" s="53"/>
      <c r="SS878" s="53"/>
      <c r="ST878" s="53"/>
      <c r="SU878" s="53"/>
      <c r="SV878" s="53"/>
      <c r="SW878" s="53"/>
      <c r="SX878" s="53"/>
      <c r="SY878" s="53"/>
      <c r="SZ878" s="53"/>
      <c r="TA878" s="53"/>
      <c r="TB878" s="53"/>
      <c r="TC878" s="53"/>
      <c r="TD878" s="53"/>
      <c r="TE878" s="53"/>
      <c r="TF878" s="53"/>
      <c r="TG878" s="53"/>
      <c r="TH878" s="53"/>
      <c r="TI878" s="53"/>
      <c r="TJ878" s="53"/>
      <c r="TK878" s="53"/>
      <c r="TL878" s="53"/>
      <c r="TM878" s="53"/>
      <c r="TN878" s="53"/>
      <c r="TO878" s="53"/>
      <c r="TP878" s="53"/>
      <c r="TQ878" s="53"/>
      <c r="TR878" s="53"/>
      <c r="TS878" s="53"/>
      <c r="TT878" s="53"/>
      <c r="TU878" s="53"/>
      <c r="TV878" s="53"/>
      <c r="TW878" s="53"/>
      <c r="TX878" s="53"/>
      <c r="TY878" s="53"/>
      <c r="TZ878" s="53"/>
      <c r="UA878" s="53"/>
      <c r="UB878" s="53"/>
      <c r="UC878" s="53"/>
      <c r="UD878" s="53"/>
      <c r="UE878" s="53"/>
      <c r="UF878" s="53"/>
      <c r="UG878" s="53"/>
    </row>
    <row r="879" spans="12:553" s="19" customFormat="1" ht="15.75" customHeight="1" x14ac:dyDescent="0.2">
      <c r="L879" s="66"/>
      <c r="M879" s="66"/>
      <c r="N879" s="52"/>
      <c r="O879" s="53"/>
      <c r="P879" s="53"/>
      <c r="Q879" s="53"/>
      <c r="R879" s="53"/>
      <c r="S879" s="53"/>
      <c r="T879" s="53"/>
      <c r="U879" s="53"/>
      <c r="V879" s="53"/>
      <c r="W879" s="53"/>
      <c r="X879" s="53"/>
      <c r="Y879" s="53"/>
      <c r="Z879" s="53"/>
      <c r="AA879" s="53"/>
      <c r="AB879" s="53"/>
      <c r="AC879" s="53"/>
      <c r="AD879" s="53"/>
      <c r="AE879" s="53"/>
      <c r="AF879" s="53"/>
      <c r="AG879" s="53"/>
      <c r="AH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c r="BM879" s="53"/>
      <c r="BN879" s="53"/>
      <c r="BO879" s="53"/>
      <c r="BP879" s="53"/>
      <c r="BQ879" s="53"/>
      <c r="BR879" s="53"/>
      <c r="BS879" s="53"/>
      <c r="BT879" s="53"/>
      <c r="BU879" s="53"/>
      <c r="BV879" s="53"/>
      <c r="BW879" s="53"/>
      <c r="BX879" s="53"/>
      <c r="BY879" s="53"/>
      <c r="BZ879" s="53"/>
      <c r="CA879" s="53"/>
      <c r="CB879" s="53"/>
      <c r="CC879" s="53"/>
      <c r="CD879" s="53"/>
      <c r="CE879" s="53"/>
      <c r="CF879" s="53"/>
      <c r="CG879" s="53"/>
      <c r="CH879" s="53"/>
      <c r="CI879" s="53"/>
      <c r="CJ879" s="53"/>
      <c r="CK879" s="53"/>
      <c r="CL879" s="53"/>
      <c r="CM879" s="53"/>
      <c r="CN879" s="53"/>
      <c r="CO879" s="53"/>
      <c r="CP879" s="53"/>
      <c r="CQ879" s="53"/>
      <c r="CR879" s="53"/>
      <c r="CS879" s="53"/>
      <c r="CT879" s="53"/>
      <c r="CU879" s="53"/>
      <c r="CV879" s="53"/>
      <c r="CW879" s="53"/>
      <c r="CX879" s="53"/>
      <c r="CY879" s="53"/>
      <c r="CZ879" s="53"/>
      <c r="DA879" s="53"/>
      <c r="DB879" s="53"/>
      <c r="DC879" s="53"/>
      <c r="DD879" s="53"/>
      <c r="DE879" s="53"/>
      <c r="DF879" s="53"/>
      <c r="DG879" s="53"/>
      <c r="DH879" s="53"/>
      <c r="DI879" s="53"/>
      <c r="DJ879" s="53"/>
      <c r="DK879" s="53"/>
      <c r="DL879" s="53"/>
      <c r="DM879" s="53"/>
      <c r="DN879" s="53"/>
      <c r="DO879" s="53"/>
      <c r="DP879" s="53"/>
      <c r="DQ879" s="53"/>
      <c r="DR879" s="53"/>
      <c r="DS879" s="53"/>
      <c r="DT879" s="53"/>
      <c r="DU879" s="53"/>
      <c r="DV879" s="53"/>
      <c r="DW879" s="53"/>
      <c r="DX879" s="53"/>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3"/>
      <c r="FK879" s="53"/>
      <c r="FL879" s="53"/>
      <c r="FM879" s="53"/>
      <c r="FN879" s="53"/>
      <c r="FO879" s="53"/>
      <c r="FP879" s="53"/>
      <c r="FQ879" s="53"/>
      <c r="FR879" s="53"/>
      <c r="FS879" s="53"/>
      <c r="FT879" s="53"/>
      <c r="FU879" s="53"/>
      <c r="FV879" s="53"/>
      <c r="FW879" s="53"/>
      <c r="FX879" s="53"/>
      <c r="FY879" s="53"/>
      <c r="FZ879" s="53"/>
      <c r="GA879" s="53"/>
      <c r="GB879" s="53"/>
      <c r="GC879" s="53"/>
      <c r="GD879" s="53"/>
      <c r="GE879" s="53"/>
      <c r="GF879" s="53"/>
      <c r="GG879" s="53"/>
      <c r="GH879" s="53"/>
      <c r="GI879" s="53"/>
      <c r="GJ879" s="53"/>
      <c r="GK879" s="53"/>
      <c r="GL879" s="53"/>
      <c r="GM879" s="53"/>
      <c r="GN879" s="53"/>
      <c r="GO879" s="53"/>
      <c r="GP879" s="53"/>
      <c r="GQ879" s="53"/>
      <c r="GR879" s="53"/>
      <c r="GS879" s="53"/>
      <c r="GT879" s="53"/>
      <c r="GU879" s="53"/>
      <c r="GV879" s="53"/>
      <c r="GW879" s="53"/>
      <c r="GX879" s="53"/>
      <c r="GY879" s="53"/>
      <c r="GZ879" s="53"/>
      <c r="HA879" s="53"/>
      <c r="HB879" s="53"/>
      <c r="HC879" s="53"/>
      <c r="HD879" s="53"/>
      <c r="HE879" s="53"/>
      <c r="HF879" s="53"/>
      <c r="HG879" s="53"/>
      <c r="HH879" s="53"/>
      <c r="HI879" s="53"/>
      <c r="HJ879" s="53"/>
      <c r="HK879" s="53"/>
      <c r="HL879" s="53"/>
      <c r="HM879" s="53"/>
      <c r="HN879" s="53"/>
      <c r="HO879" s="53"/>
      <c r="HP879" s="53"/>
      <c r="HQ879" s="53"/>
      <c r="HR879" s="53"/>
      <c r="HS879" s="53"/>
      <c r="HT879" s="53"/>
      <c r="HU879" s="53"/>
      <c r="HV879" s="53"/>
      <c r="HW879" s="53"/>
      <c r="HX879" s="53"/>
      <c r="HY879" s="53"/>
      <c r="HZ879" s="53"/>
      <c r="IA879" s="53"/>
      <c r="IB879" s="53"/>
      <c r="IC879" s="53"/>
      <c r="ID879" s="53"/>
      <c r="IE879" s="53"/>
      <c r="IF879" s="53"/>
      <c r="IG879" s="53"/>
      <c r="IH879" s="53"/>
      <c r="II879" s="53"/>
      <c r="IJ879" s="53"/>
      <c r="IK879" s="53"/>
      <c r="IL879" s="53"/>
      <c r="IM879" s="53"/>
      <c r="IN879" s="53"/>
      <c r="IO879" s="53"/>
      <c r="IP879" s="53"/>
      <c r="IQ879" s="53"/>
      <c r="IR879" s="53"/>
      <c r="IS879" s="53"/>
      <c r="IT879" s="53"/>
      <c r="IU879" s="53"/>
      <c r="IV879" s="53"/>
      <c r="IW879" s="53"/>
      <c r="IX879" s="53"/>
      <c r="IY879" s="53"/>
      <c r="IZ879" s="53"/>
      <c r="JA879" s="53"/>
      <c r="JB879" s="53"/>
      <c r="JC879" s="53"/>
      <c r="JD879" s="53"/>
      <c r="JE879" s="53"/>
      <c r="JF879" s="53"/>
      <c r="JG879" s="53"/>
      <c r="JH879" s="53"/>
      <c r="JI879" s="53"/>
      <c r="JJ879" s="53"/>
      <c r="JK879" s="53"/>
      <c r="JL879" s="53"/>
      <c r="JM879" s="53"/>
      <c r="JN879" s="53"/>
      <c r="JO879" s="53"/>
      <c r="JP879" s="53"/>
      <c r="JQ879" s="53"/>
      <c r="JR879" s="53"/>
      <c r="JS879" s="53"/>
      <c r="JT879" s="53"/>
      <c r="JU879" s="53"/>
      <c r="JV879" s="53"/>
      <c r="JW879" s="53"/>
      <c r="JX879" s="53"/>
      <c r="JY879" s="53"/>
      <c r="JZ879" s="53"/>
      <c r="KA879" s="53"/>
      <c r="KB879" s="53"/>
      <c r="KC879" s="53"/>
      <c r="KD879" s="53"/>
      <c r="KE879" s="53"/>
      <c r="KF879" s="53"/>
      <c r="KG879" s="53"/>
      <c r="KH879" s="53"/>
      <c r="KI879" s="53"/>
      <c r="KJ879" s="53"/>
      <c r="KK879" s="53"/>
      <c r="KL879" s="53"/>
      <c r="KM879" s="53"/>
      <c r="KN879" s="53"/>
      <c r="KO879" s="53"/>
      <c r="KP879" s="53"/>
      <c r="KQ879" s="53"/>
      <c r="KR879" s="53"/>
      <c r="KS879" s="53"/>
      <c r="KT879" s="53"/>
      <c r="KU879" s="53"/>
      <c r="KV879" s="53"/>
      <c r="KW879" s="53"/>
      <c r="KX879" s="53"/>
      <c r="KY879" s="53"/>
      <c r="KZ879" s="53"/>
      <c r="LA879" s="53"/>
      <c r="LB879" s="53"/>
      <c r="LC879" s="53"/>
      <c r="LD879" s="53"/>
      <c r="LE879" s="53"/>
      <c r="LF879" s="53"/>
      <c r="LG879" s="53"/>
      <c r="LH879" s="53"/>
      <c r="LI879" s="53"/>
      <c r="LJ879" s="53"/>
      <c r="LK879" s="53"/>
      <c r="LL879" s="53"/>
      <c r="LM879" s="53"/>
      <c r="LN879" s="53"/>
      <c r="LO879" s="53"/>
      <c r="LP879" s="53"/>
      <c r="LQ879" s="53"/>
      <c r="LR879" s="53"/>
      <c r="LS879" s="53"/>
      <c r="LT879" s="53"/>
      <c r="LU879" s="53"/>
      <c r="LV879" s="53"/>
      <c r="LW879" s="53"/>
      <c r="LX879" s="53"/>
      <c r="LY879" s="53"/>
      <c r="LZ879" s="53"/>
      <c r="MA879" s="53"/>
      <c r="MB879" s="53"/>
      <c r="MC879" s="53"/>
      <c r="MD879" s="53"/>
      <c r="ME879" s="53"/>
      <c r="MF879" s="53"/>
      <c r="MG879" s="53"/>
      <c r="MH879" s="53"/>
      <c r="MI879" s="53"/>
      <c r="MJ879" s="53"/>
      <c r="MK879" s="53"/>
      <c r="ML879" s="53"/>
      <c r="MM879" s="53"/>
      <c r="MN879" s="53"/>
      <c r="MO879" s="53"/>
      <c r="MP879" s="53"/>
      <c r="MQ879" s="53"/>
      <c r="MR879" s="53"/>
      <c r="MS879" s="53"/>
      <c r="MT879" s="53"/>
      <c r="MU879" s="53"/>
      <c r="MV879" s="53"/>
      <c r="MW879" s="53"/>
      <c r="MX879" s="53"/>
      <c r="MY879" s="53"/>
      <c r="MZ879" s="53"/>
      <c r="NA879" s="53"/>
      <c r="NB879" s="53"/>
      <c r="NC879" s="53"/>
      <c r="ND879" s="53"/>
      <c r="NE879" s="53"/>
      <c r="NF879" s="53"/>
      <c r="NG879" s="53"/>
      <c r="NH879" s="53"/>
      <c r="NI879" s="53"/>
      <c r="NJ879" s="53"/>
      <c r="NK879" s="53"/>
      <c r="NL879" s="53"/>
      <c r="NM879" s="53"/>
      <c r="NN879" s="53"/>
      <c r="NO879" s="53"/>
      <c r="NP879" s="53"/>
      <c r="NQ879" s="53"/>
      <c r="NR879" s="53"/>
      <c r="NS879" s="53"/>
      <c r="NT879" s="53"/>
      <c r="NU879" s="53"/>
      <c r="NV879" s="53"/>
      <c r="NW879" s="53"/>
      <c r="NX879" s="53"/>
      <c r="NY879" s="53"/>
      <c r="NZ879" s="53"/>
      <c r="OA879" s="53"/>
      <c r="OB879" s="53"/>
      <c r="OC879" s="53"/>
      <c r="OD879" s="53"/>
      <c r="OE879" s="53"/>
      <c r="OF879" s="53"/>
      <c r="OG879" s="53"/>
      <c r="OH879" s="53"/>
      <c r="OI879" s="53"/>
      <c r="OJ879" s="53"/>
      <c r="OK879" s="53"/>
      <c r="OL879" s="53"/>
      <c r="OM879" s="53"/>
      <c r="ON879" s="53"/>
      <c r="OO879" s="53"/>
      <c r="OP879" s="53"/>
      <c r="OQ879" s="53"/>
      <c r="OR879" s="53"/>
      <c r="OS879" s="53"/>
      <c r="OT879" s="53"/>
      <c r="OU879" s="53"/>
      <c r="OV879" s="53"/>
      <c r="OW879" s="53"/>
      <c r="OX879" s="53"/>
      <c r="OY879" s="53"/>
      <c r="OZ879" s="53"/>
      <c r="PA879" s="53"/>
      <c r="PB879" s="53"/>
      <c r="PC879" s="53"/>
      <c r="PD879" s="53"/>
      <c r="PE879" s="53"/>
      <c r="PF879" s="53"/>
      <c r="PG879" s="53"/>
      <c r="PH879" s="53"/>
      <c r="PI879" s="53"/>
      <c r="PJ879" s="53"/>
      <c r="PK879" s="53"/>
      <c r="PL879" s="53"/>
      <c r="PM879" s="53"/>
      <c r="PN879" s="53"/>
      <c r="PO879" s="53"/>
      <c r="PP879" s="53"/>
      <c r="PQ879" s="53"/>
      <c r="PR879" s="53"/>
      <c r="PS879" s="53"/>
      <c r="PT879" s="53"/>
      <c r="PU879" s="53"/>
      <c r="PV879" s="53"/>
      <c r="PW879" s="53"/>
      <c r="PX879" s="53"/>
      <c r="PY879" s="53"/>
      <c r="PZ879" s="53"/>
      <c r="QA879" s="53"/>
      <c r="QB879" s="53"/>
      <c r="QC879" s="53"/>
      <c r="QD879" s="53"/>
      <c r="QE879" s="53"/>
      <c r="QF879" s="53"/>
      <c r="QG879" s="53"/>
      <c r="QH879" s="53"/>
      <c r="QI879" s="53"/>
      <c r="QJ879" s="53"/>
      <c r="QK879" s="53"/>
      <c r="QL879" s="53"/>
      <c r="QM879" s="53"/>
      <c r="QN879" s="53"/>
      <c r="QO879" s="53"/>
      <c r="QP879" s="53"/>
      <c r="QQ879" s="53"/>
      <c r="QR879" s="53"/>
      <c r="QS879" s="53"/>
      <c r="QT879" s="53"/>
      <c r="QU879" s="53"/>
      <c r="QV879" s="53"/>
      <c r="QW879" s="53"/>
      <c r="QX879" s="53"/>
      <c r="QY879" s="53"/>
      <c r="QZ879" s="53"/>
      <c r="RA879" s="53"/>
      <c r="RB879" s="53"/>
      <c r="RC879" s="53"/>
      <c r="RD879" s="53"/>
      <c r="RE879" s="53"/>
      <c r="RF879" s="53"/>
      <c r="RG879" s="53"/>
      <c r="RH879" s="53"/>
      <c r="RI879" s="53"/>
      <c r="RJ879" s="53"/>
      <c r="RK879" s="53"/>
      <c r="RL879" s="53"/>
      <c r="RM879" s="53"/>
      <c r="RN879" s="53"/>
      <c r="RO879" s="53"/>
      <c r="RP879" s="53"/>
      <c r="RQ879" s="53"/>
      <c r="RR879" s="53"/>
      <c r="RS879" s="53"/>
      <c r="RT879" s="53"/>
      <c r="RU879" s="53"/>
      <c r="RV879" s="53"/>
      <c r="RW879" s="53"/>
      <c r="RX879" s="53"/>
      <c r="RY879" s="53"/>
      <c r="RZ879" s="53"/>
      <c r="SA879" s="53"/>
      <c r="SB879" s="53"/>
      <c r="SC879" s="53"/>
      <c r="SD879" s="53"/>
      <c r="SE879" s="53"/>
      <c r="SF879" s="53"/>
      <c r="SG879" s="53"/>
      <c r="SH879" s="53"/>
      <c r="SI879" s="53"/>
      <c r="SJ879" s="53"/>
      <c r="SK879" s="53"/>
      <c r="SL879" s="53"/>
      <c r="SM879" s="53"/>
      <c r="SN879" s="53"/>
      <c r="SO879" s="53"/>
      <c r="SP879" s="53"/>
      <c r="SQ879" s="53"/>
      <c r="SR879" s="53"/>
      <c r="SS879" s="53"/>
      <c r="ST879" s="53"/>
      <c r="SU879" s="53"/>
      <c r="SV879" s="53"/>
      <c r="SW879" s="53"/>
      <c r="SX879" s="53"/>
      <c r="SY879" s="53"/>
      <c r="SZ879" s="53"/>
      <c r="TA879" s="53"/>
      <c r="TB879" s="53"/>
      <c r="TC879" s="53"/>
      <c r="TD879" s="53"/>
      <c r="TE879" s="53"/>
      <c r="TF879" s="53"/>
      <c r="TG879" s="53"/>
      <c r="TH879" s="53"/>
      <c r="TI879" s="53"/>
      <c r="TJ879" s="53"/>
      <c r="TK879" s="53"/>
      <c r="TL879" s="53"/>
      <c r="TM879" s="53"/>
      <c r="TN879" s="53"/>
      <c r="TO879" s="53"/>
      <c r="TP879" s="53"/>
      <c r="TQ879" s="53"/>
      <c r="TR879" s="53"/>
      <c r="TS879" s="53"/>
      <c r="TT879" s="53"/>
      <c r="TU879" s="53"/>
      <c r="TV879" s="53"/>
      <c r="TW879" s="53"/>
      <c r="TX879" s="53"/>
      <c r="TY879" s="53"/>
      <c r="TZ879" s="53"/>
      <c r="UA879" s="53"/>
      <c r="UB879" s="53"/>
      <c r="UC879" s="53"/>
      <c r="UD879" s="53"/>
      <c r="UE879" s="53"/>
      <c r="UF879" s="53"/>
      <c r="UG879" s="53"/>
    </row>
    <row r="880" spans="12:553" s="19" customFormat="1" ht="15.75" customHeight="1" x14ac:dyDescent="0.2">
      <c r="L880" s="66"/>
      <c r="M880" s="66"/>
      <c r="N880" s="52"/>
      <c r="O880" s="53"/>
      <c r="P880" s="53"/>
      <c r="Q880" s="53"/>
      <c r="R880" s="53"/>
      <c r="S880" s="53"/>
      <c r="T880" s="53"/>
      <c r="U880" s="53"/>
      <c r="V880" s="53"/>
      <c r="W880" s="53"/>
      <c r="X880" s="53"/>
      <c r="Y880" s="53"/>
      <c r="Z880" s="53"/>
      <c r="AA880" s="53"/>
      <c r="AB880" s="53"/>
      <c r="AC880" s="53"/>
      <c r="AD880" s="53"/>
      <c r="AE880" s="53"/>
      <c r="AF880" s="53"/>
      <c r="AG880" s="53"/>
      <c r="AH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c r="BM880" s="53"/>
      <c r="BN880" s="53"/>
      <c r="BO880" s="53"/>
      <c r="BP880" s="53"/>
      <c r="BQ880" s="53"/>
      <c r="BR880" s="53"/>
      <c r="BS880" s="53"/>
      <c r="BT880" s="53"/>
      <c r="BU880" s="53"/>
      <c r="BV880" s="53"/>
      <c r="BW880" s="53"/>
      <c r="BX880" s="53"/>
      <c r="BY880" s="53"/>
      <c r="BZ880" s="53"/>
      <c r="CA880" s="53"/>
      <c r="CB880" s="53"/>
      <c r="CC880" s="53"/>
      <c r="CD880" s="53"/>
      <c r="CE880" s="53"/>
      <c r="CF880" s="53"/>
      <c r="CG880" s="53"/>
      <c r="CH880" s="53"/>
      <c r="CI880" s="53"/>
      <c r="CJ880" s="53"/>
      <c r="CK880" s="53"/>
      <c r="CL880" s="53"/>
      <c r="CM880" s="53"/>
      <c r="CN880" s="53"/>
      <c r="CO880" s="53"/>
      <c r="CP880" s="53"/>
      <c r="CQ880" s="53"/>
      <c r="CR880" s="53"/>
      <c r="CS880" s="53"/>
      <c r="CT880" s="53"/>
      <c r="CU880" s="53"/>
      <c r="CV880" s="53"/>
      <c r="CW880" s="53"/>
      <c r="CX880" s="53"/>
      <c r="CY880" s="53"/>
      <c r="CZ880" s="53"/>
      <c r="DA880" s="53"/>
      <c r="DB880" s="53"/>
      <c r="DC880" s="53"/>
      <c r="DD880" s="53"/>
      <c r="DE880" s="53"/>
      <c r="DF880" s="53"/>
      <c r="DG880" s="53"/>
      <c r="DH880" s="53"/>
      <c r="DI880" s="53"/>
      <c r="DJ880" s="53"/>
      <c r="DK880" s="53"/>
      <c r="DL880" s="53"/>
      <c r="DM880" s="53"/>
      <c r="DN880" s="53"/>
      <c r="DO880" s="53"/>
      <c r="DP880" s="53"/>
      <c r="DQ880" s="53"/>
      <c r="DR880" s="53"/>
      <c r="DS880" s="53"/>
      <c r="DT880" s="53"/>
      <c r="DU880" s="53"/>
      <c r="DV880" s="53"/>
      <c r="DW880" s="53"/>
      <c r="DX880" s="53"/>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3"/>
      <c r="FK880" s="53"/>
      <c r="FL880" s="53"/>
      <c r="FM880" s="53"/>
      <c r="FN880" s="53"/>
      <c r="FO880" s="53"/>
      <c r="FP880" s="53"/>
      <c r="FQ880" s="53"/>
      <c r="FR880" s="53"/>
      <c r="FS880" s="53"/>
      <c r="FT880" s="53"/>
      <c r="FU880" s="53"/>
      <c r="FV880" s="53"/>
      <c r="FW880" s="53"/>
      <c r="FX880" s="53"/>
      <c r="FY880" s="53"/>
      <c r="FZ880" s="53"/>
      <c r="GA880" s="53"/>
      <c r="GB880" s="53"/>
      <c r="GC880" s="53"/>
      <c r="GD880" s="53"/>
      <c r="GE880" s="53"/>
      <c r="GF880" s="53"/>
      <c r="GG880" s="53"/>
      <c r="GH880" s="53"/>
      <c r="GI880" s="53"/>
      <c r="GJ880" s="53"/>
      <c r="GK880" s="53"/>
      <c r="GL880" s="53"/>
      <c r="GM880" s="53"/>
      <c r="GN880" s="53"/>
      <c r="GO880" s="53"/>
      <c r="GP880" s="53"/>
      <c r="GQ880" s="53"/>
      <c r="GR880" s="53"/>
      <c r="GS880" s="53"/>
      <c r="GT880" s="53"/>
      <c r="GU880" s="53"/>
      <c r="GV880" s="53"/>
      <c r="GW880" s="53"/>
      <c r="GX880" s="53"/>
      <c r="GY880" s="53"/>
      <c r="GZ880" s="53"/>
      <c r="HA880" s="53"/>
      <c r="HB880" s="53"/>
      <c r="HC880" s="53"/>
      <c r="HD880" s="53"/>
      <c r="HE880" s="53"/>
      <c r="HF880" s="53"/>
      <c r="HG880" s="53"/>
      <c r="HH880" s="53"/>
      <c r="HI880" s="53"/>
      <c r="HJ880" s="53"/>
      <c r="HK880" s="53"/>
      <c r="HL880" s="53"/>
      <c r="HM880" s="53"/>
      <c r="HN880" s="53"/>
      <c r="HO880" s="53"/>
      <c r="HP880" s="53"/>
      <c r="HQ880" s="53"/>
      <c r="HR880" s="53"/>
      <c r="HS880" s="53"/>
      <c r="HT880" s="53"/>
      <c r="HU880" s="53"/>
      <c r="HV880" s="53"/>
      <c r="HW880" s="53"/>
      <c r="HX880" s="53"/>
      <c r="HY880" s="53"/>
      <c r="HZ880" s="53"/>
      <c r="IA880" s="53"/>
      <c r="IB880" s="53"/>
      <c r="IC880" s="53"/>
      <c r="ID880" s="53"/>
      <c r="IE880" s="53"/>
      <c r="IF880" s="53"/>
      <c r="IG880" s="53"/>
      <c r="IH880" s="53"/>
      <c r="II880" s="53"/>
      <c r="IJ880" s="53"/>
      <c r="IK880" s="53"/>
      <c r="IL880" s="53"/>
      <c r="IM880" s="53"/>
      <c r="IN880" s="53"/>
      <c r="IO880" s="53"/>
      <c r="IP880" s="53"/>
      <c r="IQ880" s="53"/>
      <c r="IR880" s="53"/>
      <c r="IS880" s="53"/>
      <c r="IT880" s="53"/>
      <c r="IU880" s="53"/>
      <c r="IV880" s="53"/>
      <c r="IW880" s="53"/>
      <c r="IX880" s="53"/>
      <c r="IY880" s="53"/>
      <c r="IZ880" s="53"/>
      <c r="JA880" s="53"/>
      <c r="JB880" s="53"/>
      <c r="JC880" s="53"/>
      <c r="JD880" s="53"/>
      <c r="JE880" s="53"/>
      <c r="JF880" s="53"/>
      <c r="JG880" s="53"/>
      <c r="JH880" s="53"/>
      <c r="JI880" s="53"/>
      <c r="JJ880" s="53"/>
      <c r="JK880" s="53"/>
      <c r="JL880" s="53"/>
      <c r="JM880" s="53"/>
      <c r="JN880" s="53"/>
      <c r="JO880" s="53"/>
      <c r="JP880" s="53"/>
      <c r="JQ880" s="53"/>
      <c r="JR880" s="53"/>
      <c r="JS880" s="53"/>
      <c r="JT880" s="53"/>
      <c r="JU880" s="53"/>
      <c r="JV880" s="53"/>
      <c r="JW880" s="53"/>
      <c r="JX880" s="53"/>
      <c r="JY880" s="53"/>
      <c r="JZ880" s="53"/>
      <c r="KA880" s="53"/>
      <c r="KB880" s="53"/>
      <c r="KC880" s="53"/>
      <c r="KD880" s="53"/>
      <c r="KE880" s="53"/>
      <c r="KF880" s="53"/>
      <c r="KG880" s="53"/>
      <c r="KH880" s="53"/>
      <c r="KI880" s="53"/>
      <c r="KJ880" s="53"/>
      <c r="KK880" s="53"/>
      <c r="KL880" s="53"/>
      <c r="KM880" s="53"/>
      <c r="KN880" s="53"/>
      <c r="KO880" s="53"/>
      <c r="KP880" s="53"/>
      <c r="KQ880" s="53"/>
      <c r="KR880" s="53"/>
      <c r="KS880" s="53"/>
      <c r="KT880" s="53"/>
      <c r="KU880" s="53"/>
      <c r="KV880" s="53"/>
      <c r="KW880" s="53"/>
      <c r="KX880" s="53"/>
      <c r="KY880" s="53"/>
      <c r="KZ880" s="53"/>
      <c r="LA880" s="53"/>
      <c r="LB880" s="53"/>
      <c r="LC880" s="53"/>
      <c r="LD880" s="53"/>
      <c r="LE880" s="53"/>
      <c r="LF880" s="53"/>
      <c r="LG880" s="53"/>
      <c r="LH880" s="53"/>
      <c r="LI880" s="53"/>
      <c r="LJ880" s="53"/>
      <c r="LK880" s="53"/>
      <c r="LL880" s="53"/>
      <c r="LM880" s="53"/>
      <c r="LN880" s="53"/>
      <c r="LO880" s="53"/>
      <c r="LP880" s="53"/>
      <c r="LQ880" s="53"/>
      <c r="LR880" s="53"/>
      <c r="LS880" s="53"/>
      <c r="LT880" s="53"/>
      <c r="LU880" s="53"/>
      <c r="LV880" s="53"/>
      <c r="LW880" s="53"/>
      <c r="LX880" s="53"/>
      <c r="LY880" s="53"/>
      <c r="LZ880" s="53"/>
      <c r="MA880" s="53"/>
      <c r="MB880" s="53"/>
      <c r="MC880" s="53"/>
      <c r="MD880" s="53"/>
      <c r="ME880" s="53"/>
      <c r="MF880" s="53"/>
      <c r="MG880" s="53"/>
      <c r="MH880" s="53"/>
      <c r="MI880" s="53"/>
      <c r="MJ880" s="53"/>
      <c r="MK880" s="53"/>
      <c r="ML880" s="53"/>
      <c r="MM880" s="53"/>
      <c r="MN880" s="53"/>
      <c r="MO880" s="53"/>
      <c r="MP880" s="53"/>
      <c r="MQ880" s="53"/>
      <c r="MR880" s="53"/>
      <c r="MS880" s="53"/>
      <c r="MT880" s="53"/>
      <c r="MU880" s="53"/>
      <c r="MV880" s="53"/>
      <c r="MW880" s="53"/>
      <c r="MX880" s="53"/>
      <c r="MY880" s="53"/>
      <c r="MZ880" s="53"/>
      <c r="NA880" s="53"/>
      <c r="NB880" s="53"/>
      <c r="NC880" s="53"/>
      <c r="ND880" s="53"/>
      <c r="NE880" s="53"/>
      <c r="NF880" s="53"/>
      <c r="NG880" s="53"/>
      <c r="NH880" s="53"/>
      <c r="NI880" s="53"/>
      <c r="NJ880" s="53"/>
      <c r="NK880" s="53"/>
      <c r="NL880" s="53"/>
      <c r="NM880" s="53"/>
      <c r="NN880" s="53"/>
      <c r="NO880" s="53"/>
      <c r="NP880" s="53"/>
      <c r="NQ880" s="53"/>
      <c r="NR880" s="53"/>
      <c r="NS880" s="53"/>
      <c r="NT880" s="53"/>
      <c r="NU880" s="53"/>
      <c r="NV880" s="53"/>
      <c r="NW880" s="53"/>
      <c r="NX880" s="53"/>
      <c r="NY880" s="53"/>
      <c r="NZ880" s="53"/>
      <c r="OA880" s="53"/>
      <c r="OB880" s="53"/>
      <c r="OC880" s="53"/>
      <c r="OD880" s="53"/>
      <c r="OE880" s="53"/>
      <c r="OF880" s="53"/>
      <c r="OG880" s="53"/>
      <c r="OH880" s="53"/>
      <c r="OI880" s="53"/>
      <c r="OJ880" s="53"/>
      <c r="OK880" s="53"/>
      <c r="OL880" s="53"/>
      <c r="OM880" s="53"/>
      <c r="ON880" s="53"/>
      <c r="OO880" s="53"/>
      <c r="OP880" s="53"/>
      <c r="OQ880" s="53"/>
      <c r="OR880" s="53"/>
      <c r="OS880" s="53"/>
      <c r="OT880" s="53"/>
      <c r="OU880" s="53"/>
      <c r="OV880" s="53"/>
      <c r="OW880" s="53"/>
      <c r="OX880" s="53"/>
      <c r="OY880" s="53"/>
      <c r="OZ880" s="53"/>
      <c r="PA880" s="53"/>
      <c r="PB880" s="53"/>
      <c r="PC880" s="53"/>
      <c r="PD880" s="53"/>
      <c r="PE880" s="53"/>
      <c r="PF880" s="53"/>
      <c r="PG880" s="53"/>
      <c r="PH880" s="53"/>
      <c r="PI880" s="53"/>
      <c r="PJ880" s="53"/>
      <c r="PK880" s="53"/>
      <c r="PL880" s="53"/>
      <c r="PM880" s="53"/>
      <c r="PN880" s="53"/>
      <c r="PO880" s="53"/>
      <c r="PP880" s="53"/>
      <c r="PQ880" s="53"/>
      <c r="PR880" s="53"/>
      <c r="PS880" s="53"/>
      <c r="PT880" s="53"/>
      <c r="PU880" s="53"/>
      <c r="PV880" s="53"/>
      <c r="PW880" s="53"/>
      <c r="PX880" s="53"/>
      <c r="PY880" s="53"/>
      <c r="PZ880" s="53"/>
      <c r="QA880" s="53"/>
      <c r="QB880" s="53"/>
      <c r="QC880" s="53"/>
      <c r="QD880" s="53"/>
      <c r="QE880" s="53"/>
      <c r="QF880" s="53"/>
      <c r="QG880" s="53"/>
      <c r="QH880" s="53"/>
      <c r="QI880" s="53"/>
      <c r="QJ880" s="53"/>
      <c r="QK880" s="53"/>
      <c r="QL880" s="53"/>
      <c r="QM880" s="53"/>
      <c r="QN880" s="53"/>
      <c r="QO880" s="53"/>
      <c r="QP880" s="53"/>
      <c r="QQ880" s="53"/>
      <c r="QR880" s="53"/>
      <c r="QS880" s="53"/>
      <c r="QT880" s="53"/>
      <c r="QU880" s="53"/>
      <c r="QV880" s="53"/>
      <c r="QW880" s="53"/>
      <c r="QX880" s="53"/>
      <c r="QY880" s="53"/>
      <c r="QZ880" s="53"/>
      <c r="RA880" s="53"/>
      <c r="RB880" s="53"/>
      <c r="RC880" s="53"/>
      <c r="RD880" s="53"/>
      <c r="RE880" s="53"/>
      <c r="RF880" s="53"/>
      <c r="RG880" s="53"/>
      <c r="RH880" s="53"/>
      <c r="RI880" s="53"/>
      <c r="RJ880" s="53"/>
      <c r="RK880" s="53"/>
      <c r="RL880" s="53"/>
      <c r="RM880" s="53"/>
      <c r="RN880" s="53"/>
      <c r="RO880" s="53"/>
      <c r="RP880" s="53"/>
      <c r="RQ880" s="53"/>
      <c r="RR880" s="53"/>
      <c r="RS880" s="53"/>
      <c r="RT880" s="53"/>
      <c r="RU880" s="53"/>
      <c r="RV880" s="53"/>
      <c r="RW880" s="53"/>
      <c r="RX880" s="53"/>
      <c r="RY880" s="53"/>
      <c r="RZ880" s="53"/>
      <c r="SA880" s="53"/>
      <c r="SB880" s="53"/>
      <c r="SC880" s="53"/>
      <c r="SD880" s="53"/>
      <c r="SE880" s="53"/>
      <c r="SF880" s="53"/>
      <c r="SG880" s="53"/>
      <c r="SH880" s="53"/>
      <c r="SI880" s="53"/>
      <c r="SJ880" s="53"/>
      <c r="SK880" s="53"/>
      <c r="SL880" s="53"/>
      <c r="SM880" s="53"/>
      <c r="SN880" s="53"/>
      <c r="SO880" s="53"/>
      <c r="SP880" s="53"/>
      <c r="SQ880" s="53"/>
      <c r="SR880" s="53"/>
      <c r="SS880" s="53"/>
      <c r="ST880" s="53"/>
      <c r="SU880" s="53"/>
      <c r="SV880" s="53"/>
      <c r="SW880" s="53"/>
      <c r="SX880" s="53"/>
      <c r="SY880" s="53"/>
      <c r="SZ880" s="53"/>
      <c r="TA880" s="53"/>
      <c r="TB880" s="53"/>
      <c r="TC880" s="53"/>
      <c r="TD880" s="53"/>
      <c r="TE880" s="53"/>
      <c r="TF880" s="53"/>
      <c r="TG880" s="53"/>
      <c r="TH880" s="53"/>
      <c r="TI880" s="53"/>
      <c r="TJ880" s="53"/>
      <c r="TK880" s="53"/>
      <c r="TL880" s="53"/>
      <c r="TM880" s="53"/>
      <c r="TN880" s="53"/>
      <c r="TO880" s="53"/>
      <c r="TP880" s="53"/>
      <c r="TQ880" s="53"/>
      <c r="TR880" s="53"/>
      <c r="TS880" s="53"/>
      <c r="TT880" s="53"/>
      <c r="TU880" s="53"/>
      <c r="TV880" s="53"/>
      <c r="TW880" s="53"/>
      <c r="TX880" s="53"/>
      <c r="TY880" s="53"/>
      <c r="TZ880" s="53"/>
      <c r="UA880" s="53"/>
      <c r="UB880" s="53"/>
      <c r="UC880" s="53"/>
      <c r="UD880" s="53"/>
      <c r="UE880" s="53"/>
      <c r="UF880" s="53"/>
      <c r="UG880" s="53"/>
    </row>
    <row r="881" spans="12:553" s="19" customFormat="1" ht="15.75" customHeight="1" x14ac:dyDescent="0.2">
      <c r="L881" s="66"/>
      <c r="M881" s="66"/>
      <c r="N881" s="52"/>
      <c r="O881" s="53"/>
      <c r="P881" s="53"/>
      <c r="Q881" s="53"/>
      <c r="R881" s="53"/>
      <c r="S881" s="53"/>
      <c r="T881" s="53"/>
      <c r="U881" s="53"/>
      <c r="V881" s="53"/>
      <c r="W881" s="53"/>
      <c r="X881" s="53"/>
      <c r="Y881" s="53"/>
      <c r="Z881" s="53"/>
      <c r="AA881" s="53"/>
      <c r="AB881" s="53"/>
      <c r="AC881" s="53"/>
      <c r="AD881" s="53"/>
      <c r="AE881" s="53"/>
      <c r="AF881" s="53"/>
      <c r="AG881" s="53"/>
      <c r="AH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c r="BM881" s="53"/>
      <c r="BN881" s="53"/>
      <c r="BO881" s="53"/>
      <c r="BP881" s="53"/>
      <c r="BQ881" s="53"/>
      <c r="BR881" s="53"/>
      <c r="BS881" s="53"/>
      <c r="BT881" s="53"/>
      <c r="BU881" s="53"/>
      <c r="BV881" s="53"/>
      <c r="BW881" s="53"/>
      <c r="BX881" s="53"/>
      <c r="BY881" s="53"/>
      <c r="BZ881" s="53"/>
      <c r="CA881" s="53"/>
      <c r="CB881" s="53"/>
      <c r="CC881" s="53"/>
      <c r="CD881" s="53"/>
      <c r="CE881" s="53"/>
      <c r="CF881" s="53"/>
      <c r="CG881" s="53"/>
      <c r="CH881" s="53"/>
      <c r="CI881" s="53"/>
      <c r="CJ881" s="53"/>
      <c r="CK881" s="53"/>
      <c r="CL881" s="53"/>
      <c r="CM881" s="53"/>
      <c r="CN881" s="53"/>
      <c r="CO881" s="53"/>
      <c r="CP881" s="53"/>
      <c r="CQ881" s="53"/>
      <c r="CR881" s="53"/>
      <c r="CS881" s="53"/>
      <c r="CT881" s="53"/>
      <c r="CU881" s="53"/>
      <c r="CV881" s="53"/>
      <c r="CW881" s="53"/>
      <c r="CX881" s="53"/>
      <c r="CY881" s="53"/>
      <c r="CZ881" s="53"/>
      <c r="DA881" s="53"/>
      <c r="DB881" s="53"/>
      <c r="DC881" s="53"/>
      <c r="DD881" s="53"/>
      <c r="DE881" s="53"/>
      <c r="DF881" s="53"/>
      <c r="DG881" s="53"/>
      <c r="DH881" s="53"/>
      <c r="DI881" s="53"/>
      <c r="DJ881" s="53"/>
      <c r="DK881" s="53"/>
      <c r="DL881" s="53"/>
      <c r="DM881" s="53"/>
      <c r="DN881" s="53"/>
      <c r="DO881" s="53"/>
      <c r="DP881" s="53"/>
      <c r="DQ881" s="53"/>
      <c r="DR881" s="53"/>
      <c r="DS881" s="53"/>
      <c r="DT881" s="53"/>
      <c r="DU881" s="53"/>
      <c r="DV881" s="53"/>
      <c r="DW881" s="53"/>
      <c r="DX881" s="53"/>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3"/>
      <c r="FK881" s="53"/>
      <c r="FL881" s="53"/>
      <c r="FM881" s="53"/>
      <c r="FN881" s="53"/>
      <c r="FO881" s="53"/>
      <c r="FP881" s="53"/>
      <c r="FQ881" s="53"/>
      <c r="FR881" s="53"/>
      <c r="FS881" s="53"/>
      <c r="FT881" s="53"/>
      <c r="FU881" s="53"/>
      <c r="FV881" s="53"/>
      <c r="FW881" s="53"/>
      <c r="FX881" s="53"/>
      <c r="FY881" s="53"/>
      <c r="FZ881" s="53"/>
      <c r="GA881" s="53"/>
      <c r="GB881" s="53"/>
      <c r="GC881" s="53"/>
      <c r="GD881" s="53"/>
      <c r="GE881" s="53"/>
      <c r="GF881" s="53"/>
      <c r="GG881" s="53"/>
      <c r="GH881" s="53"/>
      <c r="GI881" s="53"/>
      <c r="GJ881" s="53"/>
      <c r="GK881" s="53"/>
      <c r="GL881" s="53"/>
      <c r="GM881" s="53"/>
      <c r="GN881" s="53"/>
      <c r="GO881" s="53"/>
      <c r="GP881" s="53"/>
      <c r="GQ881" s="53"/>
      <c r="GR881" s="53"/>
      <c r="GS881" s="53"/>
      <c r="GT881" s="53"/>
      <c r="GU881" s="53"/>
      <c r="GV881" s="53"/>
      <c r="GW881" s="53"/>
      <c r="GX881" s="53"/>
      <c r="GY881" s="53"/>
      <c r="GZ881" s="53"/>
      <c r="HA881" s="53"/>
      <c r="HB881" s="53"/>
      <c r="HC881" s="53"/>
      <c r="HD881" s="53"/>
      <c r="HE881" s="53"/>
      <c r="HF881" s="53"/>
      <c r="HG881" s="53"/>
      <c r="HH881" s="53"/>
      <c r="HI881" s="53"/>
      <c r="HJ881" s="53"/>
      <c r="HK881" s="53"/>
      <c r="HL881" s="53"/>
      <c r="HM881" s="53"/>
      <c r="HN881" s="53"/>
      <c r="HO881" s="53"/>
      <c r="HP881" s="53"/>
      <c r="HQ881" s="53"/>
      <c r="HR881" s="53"/>
      <c r="HS881" s="53"/>
      <c r="HT881" s="53"/>
      <c r="HU881" s="53"/>
      <c r="HV881" s="53"/>
      <c r="HW881" s="53"/>
      <c r="HX881" s="53"/>
      <c r="HY881" s="53"/>
      <c r="HZ881" s="53"/>
      <c r="IA881" s="53"/>
      <c r="IB881" s="53"/>
      <c r="IC881" s="53"/>
      <c r="ID881" s="53"/>
      <c r="IE881" s="53"/>
      <c r="IF881" s="53"/>
      <c r="IG881" s="53"/>
      <c r="IH881" s="53"/>
      <c r="II881" s="53"/>
      <c r="IJ881" s="53"/>
      <c r="IK881" s="53"/>
      <c r="IL881" s="53"/>
      <c r="IM881" s="53"/>
      <c r="IN881" s="53"/>
      <c r="IO881" s="53"/>
      <c r="IP881" s="53"/>
      <c r="IQ881" s="53"/>
      <c r="IR881" s="53"/>
      <c r="IS881" s="53"/>
      <c r="IT881" s="53"/>
      <c r="IU881" s="53"/>
      <c r="IV881" s="53"/>
      <c r="IW881" s="53"/>
      <c r="IX881" s="53"/>
      <c r="IY881" s="53"/>
      <c r="IZ881" s="53"/>
      <c r="JA881" s="53"/>
      <c r="JB881" s="53"/>
      <c r="JC881" s="53"/>
      <c r="JD881" s="53"/>
      <c r="JE881" s="53"/>
      <c r="JF881" s="53"/>
      <c r="JG881" s="53"/>
      <c r="JH881" s="53"/>
      <c r="JI881" s="53"/>
      <c r="JJ881" s="53"/>
      <c r="JK881" s="53"/>
      <c r="JL881" s="53"/>
      <c r="JM881" s="53"/>
      <c r="JN881" s="53"/>
      <c r="JO881" s="53"/>
      <c r="JP881" s="53"/>
      <c r="JQ881" s="53"/>
      <c r="JR881" s="53"/>
      <c r="JS881" s="53"/>
      <c r="JT881" s="53"/>
      <c r="JU881" s="53"/>
      <c r="JV881" s="53"/>
      <c r="JW881" s="53"/>
      <c r="JX881" s="53"/>
      <c r="JY881" s="53"/>
      <c r="JZ881" s="53"/>
      <c r="KA881" s="53"/>
      <c r="KB881" s="53"/>
      <c r="KC881" s="53"/>
      <c r="KD881" s="53"/>
      <c r="KE881" s="53"/>
      <c r="KF881" s="53"/>
      <c r="KG881" s="53"/>
      <c r="KH881" s="53"/>
      <c r="KI881" s="53"/>
      <c r="KJ881" s="53"/>
      <c r="KK881" s="53"/>
      <c r="KL881" s="53"/>
      <c r="KM881" s="53"/>
      <c r="KN881" s="53"/>
      <c r="KO881" s="53"/>
      <c r="KP881" s="53"/>
      <c r="KQ881" s="53"/>
      <c r="KR881" s="53"/>
      <c r="KS881" s="53"/>
      <c r="KT881" s="53"/>
      <c r="KU881" s="53"/>
      <c r="KV881" s="53"/>
      <c r="KW881" s="53"/>
      <c r="KX881" s="53"/>
      <c r="KY881" s="53"/>
      <c r="KZ881" s="53"/>
      <c r="LA881" s="53"/>
      <c r="LB881" s="53"/>
      <c r="LC881" s="53"/>
      <c r="LD881" s="53"/>
      <c r="LE881" s="53"/>
      <c r="LF881" s="53"/>
      <c r="LG881" s="53"/>
      <c r="LH881" s="53"/>
      <c r="LI881" s="53"/>
      <c r="LJ881" s="53"/>
      <c r="LK881" s="53"/>
      <c r="LL881" s="53"/>
      <c r="LM881" s="53"/>
      <c r="LN881" s="53"/>
      <c r="LO881" s="53"/>
      <c r="LP881" s="53"/>
      <c r="LQ881" s="53"/>
      <c r="LR881" s="53"/>
      <c r="LS881" s="53"/>
      <c r="LT881" s="53"/>
      <c r="LU881" s="53"/>
      <c r="LV881" s="53"/>
      <c r="LW881" s="53"/>
      <c r="LX881" s="53"/>
      <c r="LY881" s="53"/>
      <c r="LZ881" s="53"/>
      <c r="MA881" s="53"/>
      <c r="MB881" s="53"/>
      <c r="MC881" s="53"/>
      <c r="MD881" s="53"/>
      <c r="ME881" s="53"/>
      <c r="MF881" s="53"/>
      <c r="MG881" s="53"/>
      <c r="MH881" s="53"/>
      <c r="MI881" s="53"/>
      <c r="MJ881" s="53"/>
      <c r="MK881" s="53"/>
      <c r="ML881" s="53"/>
      <c r="MM881" s="53"/>
      <c r="MN881" s="53"/>
      <c r="MO881" s="53"/>
      <c r="MP881" s="53"/>
      <c r="MQ881" s="53"/>
      <c r="MR881" s="53"/>
      <c r="MS881" s="53"/>
      <c r="MT881" s="53"/>
      <c r="MU881" s="53"/>
      <c r="MV881" s="53"/>
      <c r="MW881" s="53"/>
      <c r="MX881" s="53"/>
      <c r="MY881" s="53"/>
      <c r="MZ881" s="53"/>
      <c r="NA881" s="53"/>
      <c r="NB881" s="53"/>
      <c r="NC881" s="53"/>
      <c r="ND881" s="53"/>
      <c r="NE881" s="53"/>
      <c r="NF881" s="53"/>
      <c r="NG881" s="53"/>
      <c r="NH881" s="53"/>
      <c r="NI881" s="53"/>
      <c r="NJ881" s="53"/>
      <c r="NK881" s="53"/>
      <c r="NL881" s="53"/>
      <c r="NM881" s="53"/>
      <c r="NN881" s="53"/>
      <c r="NO881" s="53"/>
      <c r="NP881" s="53"/>
      <c r="NQ881" s="53"/>
      <c r="NR881" s="53"/>
      <c r="NS881" s="53"/>
      <c r="NT881" s="53"/>
      <c r="NU881" s="53"/>
      <c r="NV881" s="53"/>
      <c r="NW881" s="53"/>
      <c r="NX881" s="53"/>
      <c r="NY881" s="53"/>
      <c r="NZ881" s="53"/>
      <c r="OA881" s="53"/>
      <c r="OB881" s="53"/>
      <c r="OC881" s="53"/>
      <c r="OD881" s="53"/>
      <c r="OE881" s="53"/>
      <c r="OF881" s="53"/>
      <c r="OG881" s="53"/>
      <c r="OH881" s="53"/>
      <c r="OI881" s="53"/>
      <c r="OJ881" s="53"/>
      <c r="OK881" s="53"/>
      <c r="OL881" s="53"/>
      <c r="OM881" s="53"/>
      <c r="ON881" s="53"/>
      <c r="OO881" s="53"/>
      <c r="OP881" s="53"/>
      <c r="OQ881" s="53"/>
      <c r="OR881" s="53"/>
      <c r="OS881" s="53"/>
      <c r="OT881" s="53"/>
      <c r="OU881" s="53"/>
      <c r="OV881" s="53"/>
      <c r="OW881" s="53"/>
      <c r="OX881" s="53"/>
      <c r="OY881" s="53"/>
      <c r="OZ881" s="53"/>
      <c r="PA881" s="53"/>
      <c r="PB881" s="53"/>
      <c r="PC881" s="53"/>
      <c r="PD881" s="53"/>
      <c r="PE881" s="53"/>
      <c r="PF881" s="53"/>
      <c r="PG881" s="53"/>
      <c r="PH881" s="53"/>
      <c r="PI881" s="53"/>
      <c r="PJ881" s="53"/>
      <c r="PK881" s="53"/>
      <c r="PL881" s="53"/>
      <c r="PM881" s="53"/>
      <c r="PN881" s="53"/>
      <c r="PO881" s="53"/>
      <c r="PP881" s="53"/>
      <c r="PQ881" s="53"/>
      <c r="PR881" s="53"/>
      <c r="PS881" s="53"/>
      <c r="PT881" s="53"/>
      <c r="PU881" s="53"/>
      <c r="PV881" s="53"/>
      <c r="PW881" s="53"/>
      <c r="PX881" s="53"/>
      <c r="PY881" s="53"/>
      <c r="PZ881" s="53"/>
      <c r="QA881" s="53"/>
      <c r="QB881" s="53"/>
      <c r="QC881" s="53"/>
      <c r="QD881" s="53"/>
      <c r="QE881" s="53"/>
      <c r="QF881" s="53"/>
      <c r="QG881" s="53"/>
      <c r="QH881" s="53"/>
      <c r="QI881" s="53"/>
      <c r="QJ881" s="53"/>
      <c r="QK881" s="53"/>
      <c r="QL881" s="53"/>
      <c r="QM881" s="53"/>
      <c r="QN881" s="53"/>
      <c r="QO881" s="53"/>
      <c r="QP881" s="53"/>
      <c r="QQ881" s="53"/>
      <c r="QR881" s="53"/>
      <c r="QS881" s="53"/>
      <c r="QT881" s="53"/>
      <c r="QU881" s="53"/>
      <c r="QV881" s="53"/>
      <c r="QW881" s="53"/>
      <c r="QX881" s="53"/>
      <c r="QY881" s="53"/>
      <c r="QZ881" s="53"/>
      <c r="RA881" s="53"/>
      <c r="RB881" s="53"/>
      <c r="RC881" s="53"/>
      <c r="RD881" s="53"/>
      <c r="RE881" s="53"/>
      <c r="RF881" s="53"/>
      <c r="RG881" s="53"/>
      <c r="RH881" s="53"/>
      <c r="RI881" s="53"/>
      <c r="RJ881" s="53"/>
      <c r="RK881" s="53"/>
      <c r="RL881" s="53"/>
      <c r="RM881" s="53"/>
      <c r="RN881" s="53"/>
      <c r="RO881" s="53"/>
      <c r="RP881" s="53"/>
      <c r="RQ881" s="53"/>
      <c r="RR881" s="53"/>
      <c r="RS881" s="53"/>
      <c r="RT881" s="53"/>
      <c r="RU881" s="53"/>
      <c r="RV881" s="53"/>
      <c r="RW881" s="53"/>
      <c r="RX881" s="53"/>
      <c r="RY881" s="53"/>
      <c r="RZ881" s="53"/>
      <c r="SA881" s="53"/>
      <c r="SB881" s="53"/>
      <c r="SC881" s="53"/>
      <c r="SD881" s="53"/>
      <c r="SE881" s="53"/>
      <c r="SF881" s="53"/>
      <c r="SG881" s="53"/>
      <c r="SH881" s="53"/>
      <c r="SI881" s="53"/>
      <c r="SJ881" s="53"/>
      <c r="SK881" s="53"/>
      <c r="SL881" s="53"/>
      <c r="SM881" s="53"/>
      <c r="SN881" s="53"/>
      <c r="SO881" s="53"/>
      <c r="SP881" s="53"/>
      <c r="SQ881" s="53"/>
      <c r="SR881" s="53"/>
      <c r="SS881" s="53"/>
      <c r="ST881" s="53"/>
      <c r="SU881" s="53"/>
      <c r="SV881" s="53"/>
      <c r="SW881" s="53"/>
      <c r="SX881" s="53"/>
      <c r="SY881" s="53"/>
      <c r="SZ881" s="53"/>
      <c r="TA881" s="53"/>
      <c r="TB881" s="53"/>
      <c r="TC881" s="53"/>
      <c r="TD881" s="53"/>
      <c r="TE881" s="53"/>
      <c r="TF881" s="53"/>
      <c r="TG881" s="53"/>
      <c r="TH881" s="53"/>
      <c r="TI881" s="53"/>
      <c r="TJ881" s="53"/>
      <c r="TK881" s="53"/>
      <c r="TL881" s="53"/>
      <c r="TM881" s="53"/>
      <c r="TN881" s="53"/>
      <c r="TO881" s="53"/>
      <c r="TP881" s="53"/>
      <c r="TQ881" s="53"/>
      <c r="TR881" s="53"/>
      <c r="TS881" s="53"/>
      <c r="TT881" s="53"/>
      <c r="TU881" s="53"/>
      <c r="TV881" s="53"/>
      <c r="TW881" s="53"/>
      <c r="TX881" s="53"/>
      <c r="TY881" s="53"/>
      <c r="TZ881" s="53"/>
      <c r="UA881" s="53"/>
      <c r="UB881" s="53"/>
      <c r="UC881" s="53"/>
      <c r="UD881" s="53"/>
      <c r="UE881" s="53"/>
      <c r="UF881" s="53"/>
      <c r="UG881" s="53"/>
    </row>
    <row r="882" spans="12:553" s="19" customFormat="1" ht="15.75" customHeight="1" x14ac:dyDescent="0.2">
      <c r="L882" s="66"/>
      <c r="M882" s="66"/>
      <c r="N882" s="52"/>
      <c r="O882" s="53"/>
      <c r="P882" s="53"/>
      <c r="Q882" s="53"/>
      <c r="R882" s="53"/>
      <c r="S882" s="53"/>
      <c r="T882" s="53"/>
      <c r="U882" s="53"/>
      <c r="V882" s="53"/>
      <c r="W882" s="53"/>
      <c r="X882" s="53"/>
      <c r="Y882" s="53"/>
      <c r="Z882" s="53"/>
      <c r="AA882" s="53"/>
      <c r="AB882" s="53"/>
      <c r="AC882" s="53"/>
      <c r="AD882" s="53"/>
      <c r="AE882" s="53"/>
      <c r="AF882" s="53"/>
      <c r="AG882" s="53"/>
      <c r="AH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c r="BM882" s="53"/>
      <c r="BN882" s="53"/>
      <c r="BO882" s="53"/>
      <c r="BP882" s="53"/>
      <c r="BQ882" s="53"/>
      <c r="BR882" s="53"/>
      <c r="BS882" s="53"/>
      <c r="BT882" s="53"/>
      <c r="BU882" s="53"/>
      <c r="BV882" s="53"/>
      <c r="BW882" s="53"/>
      <c r="BX882" s="53"/>
      <c r="BY882" s="53"/>
      <c r="BZ882" s="53"/>
      <c r="CA882" s="53"/>
      <c r="CB882" s="53"/>
      <c r="CC882" s="53"/>
      <c r="CD882" s="53"/>
      <c r="CE882" s="53"/>
      <c r="CF882" s="53"/>
      <c r="CG882" s="53"/>
      <c r="CH882" s="53"/>
      <c r="CI882" s="53"/>
      <c r="CJ882" s="53"/>
      <c r="CK882" s="53"/>
      <c r="CL882" s="53"/>
      <c r="CM882" s="53"/>
      <c r="CN882" s="53"/>
      <c r="CO882" s="53"/>
      <c r="CP882" s="53"/>
      <c r="CQ882" s="53"/>
      <c r="CR882" s="53"/>
      <c r="CS882" s="53"/>
      <c r="CT882" s="53"/>
      <c r="CU882" s="53"/>
      <c r="CV882" s="53"/>
      <c r="CW882" s="53"/>
      <c r="CX882" s="53"/>
      <c r="CY882" s="53"/>
      <c r="CZ882" s="53"/>
      <c r="DA882" s="53"/>
      <c r="DB882" s="53"/>
      <c r="DC882" s="53"/>
      <c r="DD882" s="53"/>
      <c r="DE882" s="53"/>
      <c r="DF882" s="53"/>
      <c r="DG882" s="53"/>
      <c r="DH882" s="53"/>
      <c r="DI882" s="53"/>
      <c r="DJ882" s="53"/>
      <c r="DK882" s="53"/>
      <c r="DL882" s="53"/>
      <c r="DM882" s="53"/>
      <c r="DN882" s="53"/>
      <c r="DO882" s="53"/>
      <c r="DP882" s="53"/>
      <c r="DQ882" s="53"/>
      <c r="DR882" s="53"/>
      <c r="DS882" s="53"/>
      <c r="DT882" s="53"/>
      <c r="DU882" s="53"/>
      <c r="DV882" s="53"/>
      <c r="DW882" s="53"/>
      <c r="DX882" s="53"/>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3"/>
      <c r="FK882" s="53"/>
      <c r="FL882" s="53"/>
      <c r="FM882" s="53"/>
      <c r="FN882" s="53"/>
      <c r="FO882" s="53"/>
      <c r="FP882" s="53"/>
      <c r="FQ882" s="53"/>
      <c r="FR882" s="53"/>
      <c r="FS882" s="53"/>
      <c r="FT882" s="53"/>
      <c r="FU882" s="53"/>
      <c r="FV882" s="53"/>
      <c r="FW882" s="53"/>
      <c r="FX882" s="53"/>
      <c r="FY882" s="53"/>
      <c r="FZ882" s="53"/>
      <c r="GA882" s="53"/>
      <c r="GB882" s="53"/>
      <c r="GC882" s="53"/>
      <c r="GD882" s="53"/>
      <c r="GE882" s="53"/>
      <c r="GF882" s="53"/>
      <c r="GG882" s="53"/>
      <c r="GH882" s="53"/>
      <c r="GI882" s="53"/>
      <c r="GJ882" s="53"/>
      <c r="GK882" s="53"/>
      <c r="GL882" s="53"/>
      <c r="GM882" s="53"/>
      <c r="GN882" s="53"/>
      <c r="GO882" s="53"/>
      <c r="GP882" s="53"/>
      <c r="GQ882" s="53"/>
      <c r="GR882" s="53"/>
      <c r="GS882" s="53"/>
      <c r="GT882" s="53"/>
      <c r="GU882" s="53"/>
      <c r="GV882" s="53"/>
      <c r="GW882" s="53"/>
      <c r="GX882" s="53"/>
      <c r="GY882" s="53"/>
      <c r="GZ882" s="53"/>
      <c r="HA882" s="53"/>
      <c r="HB882" s="53"/>
      <c r="HC882" s="53"/>
      <c r="HD882" s="53"/>
      <c r="HE882" s="53"/>
      <c r="HF882" s="53"/>
      <c r="HG882" s="53"/>
      <c r="HH882" s="53"/>
      <c r="HI882" s="53"/>
      <c r="HJ882" s="53"/>
      <c r="HK882" s="53"/>
      <c r="HL882" s="53"/>
      <c r="HM882" s="53"/>
      <c r="HN882" s="53"/>
      <c r="HO882" s="53"/>
      <c r="HP882" s="53"/>
      <c r="HQ882" s="53"/>
      <c r="HR882" s="53"/>
      <c r="HS882" s="53"/>
      <c r="HT882" s="53"/>
      <c r="HU882" s="53"/>
      <c r="HV882" s="53"/>
      <c r="HW882" s="53"/>
      <c r="HX882" s="53"/>
      <c r="HY882" s="53"/>
      <c r="HZ882" s="53"/>
      <c r="IA882" s="53"/>
      <c r="IB882" s="53"/>
      <c r="IC882" s="53"/>
      <c r="ID882" s="53"/>
      <c r="IE882" s="53"/>
      <c r="IF882" s="53"/>
      <c r="IG882" s="53"/>
      <c r="IH882" s="53"/>
      <c r="II882" s="53"/>
      <c r="IJ882" s="53"/>
      <c r="IK882" s="53"/>
      <c r="IL882" s="53"/>
      <c r="IM882" s="53"/>
      <c r="IN882" s="53"/>
      <c r="IO882" s="53"/>
      <c r="IP882" s="53"/>
      <c r="IQ882" s="53"/>
      <c r="IR882" s="53"/>
      <c r="IS882" s="53"/>
      <c r="IT882" s="53"/>
      <c r="IU882" s="53"/>
      <c r="IV882" s="53"/>
      <c r="IW882" s="53"/>
      <c r="IX882" s="53"/>
      <c r="IY882" s="53"/>
      <c r="IZ882" s="53"/>
      <c r="JA882" s="53"/>
      <c r="JB882" s="53"/>
      <c r="JC882" s="53"/>
      <c r="JD882" s="53"/>
      <c r="JE882" s="53"/>
      <c r="JF882" s="53"/>
      <c r="JG882" s="53"/>
      <c r="JH882" s="53"/>
      <c r="JI882" s="53"/>
      <c r="JJ882" s="53"/>
      <c r="JK882" s="53"/>
      <c r="JL882" s="53"/>
      <c r="JM882" s="53"/>
      <c r="JN882" s="53"/>
      <c r="JO882" s="53"/>
      <c r="JP882" s="53"/>
      <c r="JQ882" s="53"/>
      <c r="JR882" s="53"/>
      <c r="JS882" s="53"/>
      <c r="JT882" s="53"/>
      <c r="JU882" s="53"/>
      <c r="JV882" s="53"/>
      <c r="JW882" s="53"/>
      <c r="JX882" s="53"/>
      <c r="JY882" s="53"/>
      <c r="JZ882" s="53"/>
      <c r="KA882" s="53"/>
      <c r="KB882" s="53"/>
      <c r="KC882" s="53"/>
      <c r="KD882" s="53"/>
      <c r="KE882" s="53"/>
      <c r="KF882" s="53"/>
      <c r="KG882" s="53"/>
      <c r="KH882" s="53"/>
      <c r="KI882" s="53"/>
      <c r="KJ882" s="53"/>
      <c r="KK882" s="53"/>
      <c r="KL882" s="53"/>
      <c r="KM882" s="53"/>
      <c r="KN882" s="53"/>
      <c r="KO882" s="53"/>
      <c r="KP882" s="53"/>
      <c r="KQ882" s="53"/>
      <c r="KR882" s="53"/>
      <c r="KS882" s="53"/>
      <c r="KT882" s="53"/>
      <c r="KU882" s="53"/>
      <c r="KV882" s="53"/>
      <c r="KW882" s="53"/>
      <c r="KX882" s="53"/>
      <c r="KY882" s="53"/>
      <c r="KZ882" s="53"/>
      <c r="LA882" s="53"/>
      <c r="LB882" s="53"/>
      <c r="LC882" s="53"/>
      <c r="LD882" s="53"/>
      <c r="LE882" s="53"/>
      <c r="LF882" s="53"/>
      <c r="LG882" s="53"/>
      <c r="LH882" s="53"/>
      <c r="LI882" s="53"/>
      <c r="LJ882" s="53"/>
      <c r="LK882" s="53"/>
      <c r="LL882" s="53"/>
      <c r="LM882" s="53"/>
      <c r="LN882" s="53"/>
      <c r="LO882" s="53"/>
      <c r="LP882" s="53"/>
      <c r="LQ882" s="53"/>
      <c r="LR882" s="53"/>
      <c r="LS882" s="53"/>
      <c r="LT882" s="53"/>
      <c r="LU882" s="53"/>
      <c r="LV882" s="53"/>
      <c r="LW882" s="53"/>
      <c r="LX882" s="53"/>
      <c r="LY882" s="53"/>
      <c r="LZ882" s="53"/>
      <c r="MA882" s="53"/>
      <c r="MB882" s="53"/>
      <c r="MC882" s="53"/>
      <c r="MD882" s="53"/>
      <c r="ME882" s="53"/>
      <c r="MF882" s="53"/>
      <c r="MG882" s="53"/>
      <c r="MH882" s="53"/>
      <c r="MI882" s="53"/>
      <c r="MJ882" s="53"/>
      <c r="MK882" s="53"/>
      <c r="ML882" s="53"/>
      <c r="MM882" s="53"/>
      <c r="MN882" s="53"/>
      <c r="MO882" s="53"/>
      <c r="MP882" s="53"/>
      <c r="MQ882" s="53"/>
      <c r="MR882" s="53"/>
      <c r="MS882" s="53"/>
      <c r="MT882" s="53"/>
      <c r="MU882" s="53"/>
      <c r="MV882" s="53"/>
      <c r="MW882" s="53"/>
      <c r="MX882" s="53"/>
      <c r="MY882" s="53"/>
      <c r="MZ882" s="53"/>
      <c r="NA882" s="53"/>
      <c r="NB882" s="53"/>
      <c r="NC882" s="53"/>
      <c r="ND882" s="53"/>
      <c r="NE882" s="53"/>
      <c r="NF882" s="53"/>
      <c r="NG882" s="53"/>
      <c r="NH882" s="53"/>
      <c r="NI882" s="53"/>
      <c r="NJ882" s="53"/>
      <c r="NK882" s="53"/>
      <c r="NL882" s="53"/>
      <c r="NM882" s="53"/>
      <c r="NN882" s="53"/>
      <c r="NO882" s="53"/>
      <c r="NP882" s="53"/>
      <c r="NQ882" s="53"/>
      <c r="NR882" s="53"/>
      <c r="NS882" s="53"/>
      <c r="NT882" s="53"/>
      <c r="NU882" s="53"/>
      <c r="NV882" s="53"/>
      <c r="NW882" s="53"/>
      <c r="NX882" s="53"/>
      <c r="NY882" s="53"/>
      <c r="NZ882" s="53"/>
      <c r="OA882" s="53"/>
      <c r="OB882" s="53"/>
      <c r="OC882" s="53"/>
      <c r="OD882" s="53"/>
      <c r="OE882" s="53"/>
      <c r="OF882" s="53"/>
      <c r="OG882" s="53"/>
      <c r="OH882" s="53"/>
      <c r="OI882" s="53"/>
      <c r="OJ882" s="53"/>
      <c r="OK882" s="53"/>
      <c r="OL882" s="53"/>
      <c r="OM882" s="53"/>
      <c r="ON882" s="53"/>
      <c r="OO882" s="53"/>
      <c r="OP882" s="53"/>
      <c r="OQ882" s="53"/>
      <c r="OR882" s="53"/>
      <c r="OS882" s="53"/>
      <c r="OT882" s="53"/>
      <c r="OU882" s="53"/>
      <c r="OV882" s="53"/>
      <c r="OW882" s="53"/>
      <c r="OX882" s="53"/>
      <c r="OY882" s="53"/>
      <c r="OZ882" s="53"/>
      <c r="PA882" s="53"/>
      <c r="PB882" s="53"/>
      <c r="PC882" s="53"/>
      <c r="PD882" s="53"/>
      <c r="PE882" s="53"/>
      <c r="PF882" s="53"/>
      <c r="PG882" s="53"/>
      <c r="PH882" s="53"/>
      <c r="PI882" s="53"/>
      <c r="PJ882" s="53"/>
      <c r="PK882" s="53"/>
      <c r="PL882" s="53"/>
      <c r="PM882" s="53"/>
      <c r="PN882" s="53"/>
      <c r="PO882" s="53"/>
      <c r="PP882" s="53"/>
      <c r="PQ882" s="53"/>
      <c r="PR882" s="53"/>
      <c r="PS882" s="53"/>
      <c r="PT882" s="53"/>
      <c r="PU882" s="53"/>
      <c r="PV882" s="53"/>
      <c r="PW882" s="53"/>
      <c r="PX882" s="53"/>
      <c r="PY882" s="53"/>
      <c r="PZ882" s="53"/>
      <c r="QA882" s="53"/>
      <c r="QB882" s="53"/>
      <c r="QC882" s="53"/>
      <c r="QD882" s="53"/>
      <c r="QE882" s="53"/>
      <c r="QF882" s="53"/>
      <c r="QG882" s="53"/>
      <c r="QH882" s="53"/>
      <c r="QI882" s="53"/>
      <c r="QJ882" s="53"/>
      <c r="QK882" s="53"/>
      <c r="QL882" s="53"/>
      <c r="QM882" s="53"/>
      <c r="QN882" s="53"/>
      <c r="QO882" s="53"/>
      <c r="QP882" s="53"/>
      <c r="QQ882" s="53"/>
      <c r="QR882" s="53"/>
      <c r="QS882" s="53"/>
      <c r="QT882" s="53"/>
      <c r="QU882" s="53"/>
      <c r="QV882" s="53"/>
      <c r="QW882" s="53"/>
      <c r="QX882" s="53"/>
      <c r="QY882" s="53"/>
      <c r="QZ882" s="53"/>
      <c r="RA882" s="53"/>
      <c r="RB882" s="53"/>
      <c r="RC882" s="53"/>
      <c r="RD882" s="53"/>
      <c r="RE882" s="53"/>
      <c r="RF882" s="53"/>
      <c r="RG882" s="53"/>
      <c r="RH882" s="53"/>
      <c r="RI882" s="53"/>
      <c r="RJ882" s="53"/>
      <c r="RK882" s="53"/>
      <c r="RL882" s="53"/>
      <c r="RM882" s="53"/>
      <c r="RN882" s="53"/>
      <c r="RO882" s="53"/>
      <c r="RP882" s="53"/>
      <c r="RQ882" s="53"/>
      <c r="RR882" s="53"/>
      <c r="RS882" s="53"/>
      <c r="RT882" s="53"/>
      <c r="RU882" s="53"/>
      <c r="RV882" s="53"/>
      <c r="RW882" s="53"/>
      <c r="RX882" s="53"/>
      <c r="RY882" s="53"/>
      <c r="RZ882" s="53"/>
      <c r="SA882" s="53"/>
      <c r="SB882" s="53"/>
      <c r="SC882" s="53"/>
      <c r="SD882" s="53"/>
      <c r="SE882" s="53"/>
      <c r="SF882" s="53"/>
      <c r="SG882" s="53"/>
      <c r="SH882" s="53"/>
      <c r="SI882" s="53"/>
      <c r="SJ882" s="53"/>
      <c r="SK882" s="53"/>
      <c r="SL882" s="53"/>
      <c r="SM882" s="53"/>
      <c r="SN882" s="53"/>
      <c r="SO882" s="53"/>
      <c r="SP882" s="53"/>
      <c r="SQ882" s="53"/>
      <c r="SR882" s="53"/>
      <c r="SS882" s="53"/>
      <c r="ST882" s="53"/>
      <c r="SU882" s="53"/>
      <c r="SV882" s="53"/>
      <c r="SW882" s="53"/>
      <c r="SX882" s="53"/>
      <c r="SY882" s="53"/>
      <c r="SZ882" s="53"/>
      <c r="TA882" s="53"/>
      <c r="TB882" s="53"/>
      <c r="TC882" s="53"/>
      <c r="TD882" s="53"/>
      <c r="TE882" s="53"/>
      <c r="TF882" s="53"/>
      <c r="TG882" s="53"/>
      <c r="TH882" s="53"/>
      <c r="TI882" s="53"/>
      <c r="TJ882" s="53"/>
      <c r="TK882" s="53"/>
      <c r="TL882" s="53"/>
      <c r="TM882" s="53"/>
      <c r="TN882" s="53"/>
      <c r="TO882" s="53"/>
      <c r="TP882" s="53"/>
      <c r="TQ882" s="53"/>
      <c r="TR882" s="53"/>
      <c r="TS882" s="53"/>
      <c r="TT882" s="53"/>
      <c r="TU882" s="53"/>
      <c r="TV882" s="53"/>
      <c r="TW882" s="53"/>
      <c r="TX882" s="53"/>
      <c r="TY882" s="53"/>
      <c r="TZ882" s="53"/>
      <c r="UA882" s="53"/>
      <c r="UB882" s="53"/>
      <c r="UC882" s="53"/>
      <c r="UD882" s="53"/>
      <c r="UE882" s="53"/>
      <c r="UF882" s="53"/>
      <c r="UG882" s="53"/>
    </row>
    <row r="883" spans="12:553" s="19" customFormat="1" ht="15.75" customHeight="1" x14ac:dyDescent="0.2">
      <c r="L883" s="66"/>
      <c r="M883" s="66"/>
      <c r="N883" s="52"/>
      <c r="O883" s="53"/>
      <c r="P883" s="53"/>
      <c r="Q883" s="53"/>
      <c r="R883" s="53"/>
      <c r="S883" s="53"/>
      <c r="T883" s="53"/>
      <c r="U883" s="53"/>
      <c r="V883" s="53"/>
      <c r="W883" s="53"/>
      <c r="X883" s="53"/>
      <c r="Y883" s="53"/>
      <c r="Z883" s="53"/>
      <c r="AA883" s="53"/>
      <c r="AB883" s="53"/>
      <c r="AC883" s="53"/>
      <c r="AD883" s="53"/>
      <c r="AE883" s="53"/>
      <c r="AF883" s="53"/>
      <c r="AG883" s="53"/>
      <c r="AH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c r="BM883" s="53"/>
      <c r="BN883" s="53"/>
      <c r="BO883" s="53"/>
      <c r="BP883" s="53"/>
      <c r="BQ883" s="53"/>
      <c r="BR883" s="53"/>
      <c r="BS883" s="53"/>
      <c r="BT883" s="53"/>
      <c r="BU883" s="53"/>
      <c r="BV883" s="53"/>
      <c r="BW883" s="53"/>
      <c r="BX883" s="53"/>
      <c r="BY883" s="53"/>
      <c r="BZ883" s="53"/>
      <c r="CA883" s="53"/>
      <c r="CB883" s="53"/>
      <c r="CC883" s="53"/>
      <c r="CD883" s="53"/>
      <c r="CE883" s="53"/>
      <c r="CF883" s="53"/>
      <c r="CG883" s="53"/>
      <c r="CH883" s="53"/>
      <c r="CI883" s="53"/>
      <c r="CJ883" s="53"/>
      <c r="CK883" s="53"/>
      <c r="CL883" s="53"/>
      <c r="CM883" s="53"/>
      <c r="CN883" s="53"/>
      <c r="CO883" s="53"/>
      <c r="CP883" s="53"/>
      <c r="CQ883" s="53"/>
      <c r="CR883" s="53"/>
      <c r="CS883" s="53"/>
      <c r="CT883" s="53"/>
      <c r="CU883" s="53"/>
      <c r="CV883" s="53"/>
      <c r="CW883" s="53"/>
      <c r="CX883" s="53"/>
      <c r="CY883" s="53"/>
      <c r="CZ883" s="53"/>
      <c r="DA883" s="53"/>
      <c r="DB883" s="53"/>
      <c r="DC883" s="53"/>
      <c r="DD883" s="53"/>
      <c r="DE883" s="53"/>
      <c r="DF883" s="53"/>
      <c r="DG883" s="53"/>
      <c r="DH883" s="53"/>
      <c r="DI883" s="53"/>
      <c r="DJ883" s="53"/>
      <c r="DK883" s="53"/>
      <c r="DL883" s="53"/>
      <c r="DM883" s="53"/>
      <c r="DN883" s="53"/>
      <c r="DO883" s="53"/>
      <c r="DP883" s="53"/>
      <c r="DQ883" s="53"/>
      <c r="DR883" s="53"/>
      <c r="DS883" s="53"/>
      <c r="DT883" s="53"/>
      <c r="DU883" s="53"/>
      <c r="DV883" s="53"/>
      <c r="DW883" s="53"/>
      <c r="DX883" s="53"/>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3"/>
      <c r="FK883" s="53"/>
      <c r="FL883" s="53"/>
      <c r="FM883" s="53"/>
      <c r="FN883" s="53"/>
      <c r="FO883" s="53"/>
      <c r="FP883" s="53"/>
      <c r="FQ883" s="53"/>
      <c r="FR883" s="53"/>
      <c r="FS883" s="53"/>
      <c r="FT883" s="53"/>
      <c r="FU883" s="53"/>
      <c r="FV883" s="53"/>
      <c r="FW883" s="53"/>
      <c r="FX883" s="53"/>
      <c r="FY883" s="53"/>
      <c r="FZ883" s="53"/>
      <c r="GA883" s="53"/>
      <c r="GB883" s="53"/>
      <c r="GC883" s="53"/>
      <c r="GD883" s="53"/>
      <c r="GE883" s="53"/>
      <c r="GF883" s="53"/>
      <c r="GG883" s="53"/>
      <c r="GH883" s="53"/>
      <c r="GI883" s="53"/>
      <c r="GJ883" s="53"/>
      <c r="GK883" s="53"/>
      <c r="GL883" s="53"/>
      <c r="GM883" s="53"/>
      <c r="GN883" s="53"/>
      <c r="GO883" s="53"/>
      <c r="GP883" s="53"/>
      <c r="GQ883" s="53"/>
      <c r="GR883" s="53"/>
      <c r="GS883" s="53"/>
      <c r="GT883" s="53"/>
      <c r="GU883" s="53"/>
      <c r="GV883" s="53"/>
      <c r="GW883" s="53"/>
      <c r="GX883" s="53"/>
      <c r="GY883" s="53"/>
      <c r="GZ883" s="53"/>
      <c r="HA883" s="53"/>
      <c r="HB883" s="53"/>
      <c r="HC883" s="53"/>
      <c r="HD883" s="53"/>
      <c r="HE883" s="53"/>
      <c r="HF883" s="53"/>
      <c r="HG883" s="53"/>
      <c r="HH883" s="53"/>
      <c r="HI883" s="53"/>
      <c r="HJ883" s="53"/>
      <c r="HK883" s="53"/>
      <c r="HL883" s="53"/>
      <c r="HM883" s="53"/>
      <c r="HN883" s="53"/>
      <c r="HO883" s="53"/>
      <c r="HP883" s="53"/>
      <c r="HQ883" s="53"/>
      <c r="HR883" s="53"/>
      <c r="HS883" s="53"/>
      <c r="HT883" s="53"/>
      <c r="HU883" s="53"/>
      <c r="HV883" s="53"/>
      <c r="HW883" s="53"/>
      <c r="HX883" s="53"/>
      <c r="HY883" s="53"/>
      <c r="HZ883" s="53"/>
      <c r="IA883" s="53"/>
      <c r="IB883" s="53"/>
      <c r="IC883" s="53"/>
      <c r="ID883" s="53"/>
      <c r="IE883" s="53"/>
      <c r="IF883" s="53"/>
      <c r="IG883" s="53"/>
      <c r="IH883" s="53"/>
      <c r="II883" s="53"/>
      <c r="IJ883" s="53"/>
      <c r="IK883" s="53"/>
      <c r="IL883" s="53"/>
      <c r="IM883" s="53"/>
      <c r="IN883" s="53"/>
      <c r="IO883" s="53"/>
      <c r="IP883" s="53"/>
      <c r="IQ883" s="53"/>
      <c r="IR883" s="53"/>
      <c r="IS883" s="53"/>
      <c r="IT883" s="53"/>
      <c r="IU883" s="53"/>
      <c r="IV883" s="53"/>
      <c r="IW883" s="53"/>
      <c r="IX883" s="53"/>
      <c r="IY883" s="53"/>
      <c r="IZ883" s="53"/>
      <c r="JA883" s="53"/>
      <c r="JB883" s="53"/>
      <c r="JC883" s="53"/>
      <c r="JD883" s="53"/>
      <c r="JE883" s="53"/>
      <c r="JF883" s="53"/>
      <c r="JG883" s="53"/>
      <c r="JH883" s="53"/>
      <c r="JI883" s="53"/>
      <c r="JJ883" s="53"/>
      <c r="JK883" s="53"/>
      <c r="JL883" s="53"/>
      <c r="JM883" s="53"/>
      <c r="JN883" s="53"/>
      <c r="JO883" s="53"/>
      <c r="JP883" s="53"/>
      <c r="JQ883" s="53"/>
      <c r="JR883" s="53"/>
      <c r="JS883" s="53"/>
      <c r="JT883" s="53"/>
      <c r="JU883" s="53"/>
      <c r="JV883" s="53"/>
      <c r="JW883" s="53"/>
      <c r="JX883" s="53"/>
      <c r="JY883" s="53"/>
      <c r="JZ883" s="53"/>
      <c r="KA883" s="53"/>
      <c r="KB883" s="53"/>
      <c r="KC883" s="53"/>
      <c r="KD883" s="53"/>
      <c r="KE883" s="53"/>
      <c r="KF883" s="53"/>
      <c r="KG883" s="53"/>
      <c r="KH883" s="53"/>
      <c r="KI883" s="53"/>
      <c r="KJ883" s="53"/>
      <c r="KK883" s="53"/>
      <c r="KL883" s="53"/>
      <c r="KM883" s="53"/>
      <c r="KN883" s="53"/>
      <c r="KO883" s="53"/>
      <c r="KP883" s="53"/>
      <c r="KQ883" s="53"/>
      <c r="KR883" s="53"/>
      <c r="KS883" s="53"/>
      <c r="KT883" s="53"/>
      <c r="KU883" s="53"/>
      <c r="KV883" s="53"/>
      <c r="KW883" s="53"/>
      <c r="KX883" s="53"/>
      <c r="KY883" s="53"/>
      <c r="KZ883" s="53"/>
      <c r="LA883" s="53"/>
      <c r="LB883" s="53"/>
      <c r="LC883" s="53"/>
      <c r="LD883" s="53"/>
      <c r="LE883" s="53"/>
      <c r="LF883" s="53"/>
      <c r="LG883" s="53"/>
      <c r="LH883" s="53"/>
      <c r="LI883" s="53"/>
      <c r="LJ883" s="53"/>
      <c r="LK883" s="53"/>
      <c r="LL883" s="53"/>
      <c r="LM883" s="53"/>
      <c r="LN883" s="53"/>
      <c r="LO883" s="53"/>
      <c r="LP883" s="53"/>
      <c r="LQ883" s="53"/>
      <c r="LR883" s="53"/>
      <c r="LS883" s="53"/>
      <c r="LT883" s="53"/>
      <c r="LU883" s="53"/>
      <c r="LV883" s="53"/>
      <c r="LW883" s="53"/>
      <c r="LX883" s="53"/>
      <c r="LY883" s="53"/>
      <c r="LZ883" s="53"/>
      <c r="MA883" s="53"/>
      <c r="MB883" s="53"/>
      <c r="MC883" s="53"/>
      <c r="MD883" s="53"/>
      <c r="ME883" s="53"/>
      <c r="MF883" s="53"/>
      <c r="MG883" s="53"/>
      <c r="MH883" s="53"/>
      <c r="MI883" s="53"/>
      <c r="MJ883" s="53"/>
      <c r="MK883" s="53"/>
      <c r="ML883" s="53"/>
      <c r="MM883" s="53"/>
      <c r="MN883" s="53"/>
      <c r="MO883" s="53"/>
      <c r="MP883" s="53"/>
      <c r="MQ883" s="53"/>
      <c r="MR883" s="53"/>
      <c r="MS883" s="53"/>
      <c r="MT883" s="53"/>
      <c r="MU883" s="53"/>
      <c r="MV883" s="53"/>
      <c r="MW883" s="53"/>
      <c r="MX883" s="53"/>
      <c r="MY883" s="53"/>
      <c r="MZ883" s="53"/>
      <c r="NA883" s="53"/>
      <c r="NB883" s="53"/>
      <c r="NC883" s="53"/>
      <c r="ND883" s="53"/>
      <c r="NE883" s="53"/>
      <c r="NF883" s="53"/>
      <c r="NG883" s="53"/>
      <c r="NH883" s="53"/>
      <c r="NI883" s="53"/>
      <c r="NJ883" s="53"/>
      <c r="NK883" s="53"/>
      <c r="NL883" s="53"/>
      <c r="NM883" s="53"/>
      <c r="NN883" s="53"/>
      <c r="NO883" s="53"/>
      <c r="NP883" s="53"/>
      <c r="NQ883" s="53"/>
      <c r="NR883" s="53"/>
      <c r="NS883" s="53"/>
      <c r="NT883" s="53"/>
      <c r="NU883" s="53"/>
      <c r="NV883" s="53"/>
      <c r="NW883" s="53"/>
      <c r="NX883" s="53"/>
      <c r="NY883" s="53"/>
      <c r="NZ883" s="53"/>
      <c r="OA883" s="53"/>
      <c r="OB883" s="53"/>
      <c r="OC883" s="53"/>
      <c r="OD883" s="53"/>
      <c r="OE883" s="53"/>
      <c r="OF883" s="53"/>
      <c r="OG883" s="53"/>
      <c r="OH883" s="53"/>
      <c r="OI883" s="53"/>
      <c r="OJ883" s="53"/>
      <c r="OK883" s="53"/>
      <c r="OL883" s="53"/>
      <c r="OM883" s="53"/>
      <c r="ON883" s="53"/>
      <c r="OO883" s="53"/>
      <c r="OP883" s="53"/>
      <c r="OQ883" s="53"/>
      <c r="OR883" s="53"/>
      <c r="OS883" s="53"/>
      <c r="OT883" s="53"/>
      <c r="OU883" s="53"/>
      <c r="OV883" s="53"/>
      <c r="OW883" s="53"/>
      <c r="OX883" s="53"/>
      <c r="OY883" s="53"/>
      <c r="OZ883" s="53"/>
      <c r="PA883" s="53"/>
      <c r="PB883" s="53"/>
      <c r="PC883" s="53"/>
      <c r="PD883" s="53"/>
      <c r="PE883" s="53"/>
      <c r="PF883" s="53"/>
      <c r="PG883" s="53"/>
      <c r="PH883" s="53"/>
      <c r="PI883" s="53"/>
      <c r="PJ883" s="53"/>
      <c r="PK883" s="53"/>
      <c r="PL883" s="53"/>
      <c r="PM883" s="53"/>
      <c r="PN883" s="53"/>
      <c r="PO883" s="53"/>
      <c r="PP883" s="53"/>
      <c r="PQ883" s="53"/>
      <c r="PR883" s="53"/>
      <c r="PS883" s="53"/>
      <c r="PT883" s="53"/>
      <c r="PU883" s="53"/>
      <c r="PV883" s="53"/>
      <c r="PW883" s="53"/>
      <c r="PX883" s="53"/>
      <c r="PY883" s="53"/>
      <c r="PZ883" s="53"/>
      <c r="QA883" s="53"/>
      <c r="QB883" s="53"/>
      <c r="QC883" s="53"/>
      <c r="QD883" s="53"/>
      <c r="QE883" s="53"/>
      <c r="QF883" s="53"/>
      <c r="QG883" s="53"/>
      <c r="QH883" s="53"/>
      <c r="QI883" s="53"/>
      <c r="QJ883" s="53"/>
      <c r="QK883" s="53"/>
      <c r="QL883" s="53"/>
      <c r="QM883" s="53"/>
      <c r="QN883" s="53"/>
      <c r="QO883" s="53"/>
      <c r="QP883" s="53"/>
      <c r="QQ883" s="53"/>
      <c r="QR883" s="53"/>
      <c r="QS883" s="53"/>
      <c r="QT883" s="53"/>
      <c r="QU883" s="53"/>
      <c r="QV883" s="53"/>
      <c r="QW883" s="53"/>
      <c r="QX883" s="53"/>
      <c r="QY883" s="53"/>
      <c r="QZ883" s="53"/>
      <c r="RA883" s="53"/>
      <c r="RB883" s="53"/>
      <c r="RC883" s="53"/>
      <c r="RD883" s="53"/>
      <c r="RE883" s="53"/>
      <c r="RF883" s="53"/>
      <c r="RG883" s="53"/>
      <c r="RH883" s="53"/>
      <c r="RI883" s="53"/>
      <c r="RJ883" s="53"/>
      <c r="RK883" s="53"/>
      <c r="RL883" s="53"/>
      <c r="RM883" s="53"/>
      <c r="RN883" s="53"/>
      <c r="RO883" s="53"/>
      <c r="RP883" s="53"/>
      <c r="RQ883" s="53"/>
      <c r="RR883" s="53"/>
      <c r="RS883" s="53"/>
      <c r="RT883" s="53"/>
      <c r="RU883" s="53"/>
      <c r="RV883" s="53"/>
      <c r="RW883" s="53"/>
      <c r="RX883" s="53"/>
      <c r="RY883" s="53"/>
      <c r="RZ883" s="53"/>
      <c r="SA883" s="53"/>
      <c r="SB883" s="53"/>
      <c r="SC883" s="53"/>
      <c r="SD883" s="53"/>
      <c r="SE883" s="53"/>
      <c r="SF883" s="53"/>
      <c r="SG883" s="53"/>
      <c r="SH883" s="53"/>
      <c r="SI883" s="53"/>
      <c r="SJ883" s="53"/>
      <c r="SK883" s="53"/>
      <c r="SL883" s="53"/>
      <c r="SM883" s="53"/>
      <c r="SN883" s="53"/>
      <c r="SO883" s="53"/>
      <c r="SP883" s="53"/>
      <c r="SQ883" s="53"/>
      <c r="SR883" s="53"/>
      <c r="SS883" s="53"/>
      <c r="ST883" s="53"/>
      <c r="SU883" s="53"/>
      <c r="SV883" s="53"/>
      <c r="SW883" s="53"/>
      <c r="SX883" s="53"/>
      <c r="SY883" s="53"/>
      <c r="SZ883" s="53"/>
      <c r="TA883" s="53"/>
      <c r="TB883" s="53"/>
      <c r="TC883" s="53"/>
      <c r="TD883" s="53"/>
      <c r="TE883" s="53"/>
      <c r="TF883" s="53"/>
      <c r="TG883" s="53"/>
      <c r="TH883" s="53"/>
      <c r="TI883" s="53"/>
      <c r="TJ883" s="53"/>
      <c r="TK883" s="53"/>
      <c r="TL883" s="53"/>
      <c r="TM883" s="53"/>
      <c r="TN883" s="53"/>
      <c r="TO883" s="53"/>
      <c r="TP883" s="53"/>
      <c r="TQ883" s="53"/>
      <c r="TR883" s="53"/>
      <c r="TS883" s="53"/>
      <c r="TT883" s="53"/>
      <c r="TU883" s="53"/>
      <c r="TV883" s="53"/>
      <c r="TW883" s="53"/>
      <c r="TX883" s="53"/>
      <c r="TY883" s="53"/>
      <c r="TZ883" s="53"/>
      <c r="UA883" s="53"/>
      <c r="UB883" s="53"/>
      <c r="UC883" s="53"/>
      <c r="UD883" s="53"/>
      <c r="UE883" s="53"/>
      <c r="UF883" s="53"/>
      <c r="UG883" s="53"/>
    </row>
    <row r="884" spans="12:553" s="19" customFormat="1" ht="15.75" customHeight="1" x14ac:dyDescent="0.2">
      <c r="L884" s="66"/>
      <c r="M884" s="66"/>
      <c r="N884" s="52"/>
      <c r="O884" s="53"/>
      <c r="P884" s="53"/>
      <c r="Q884" s="53"/>
      <c r="R884" s="53"/>
      <c r="S884" s="53"/>
      <c r="T884" s="53"/>
      <c r="U884" s="53"/>
      <c r="V884" s="53"/>
      <c r="W884" s="53"/>
      <c r="X884" s="53"/>
      <c r="Y884" s="53"/>
      <c r="Z884" s="53"/>
      <c r="AA884" s="53"/>
      <c r="AB884" s="53"/>
      <c r="AC884" s="53"/>
      <c r="AD884" s="53"/>
      <c r="AE884" s="53"/>
      <c r="AF884" s="53"/>
      <c r="AG884" s="53"/>
      <c r="AH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c r="BM884" s="53"/>
      <c r="BN884" s="53"/>
      <c r="BO884" s="53"/>
      <c r="BP884" s="53"/>
      <c r="BQ884" s="53"/>
      <c r="BR884" s="53"/>
      <c r="BS884" s="53"/>
      <c r="BT884" s="53"/>
      <c r="BU884" s="53"/>
      <c r="BV884" s="53"/>
      <c r="BW884" s="53"/>
      <c r="BX884" s="53"/>
      <c r="BY884" s="53"/>
      <c r="BZ884" s="53"/>
      <c r="CA884" s="53"/>
      <c r="CB884" s="53"/>
      <c r="CC884" s="53"/>
      <c r="CD884" s="53"/>
      <c r="CE884" s="53"/>
      <c r="CF884" s="53"/>
      <c r="CG884" s="53"/>
      <c r="CH884" s="53"/>
      <c r="CI884" s="53"/>
      <c r="CJ884" s="53"/>
      <c r="CK884" s="53"/>
      <c r="CL884" s="53"/>
      <c r="CM884" s="53"/>
      <c r="CN884" s="53"/>
      <c r="CO884" s="53"/>
      <c r="CP884" s="53"/>
      <c r="CQ884" s="53"/>
      <c r="CR884" s="53"/>
      <c r="CS884" s="53"/>
      <c r="CT884" s="53"/>
      <c r="CU884" s="53"/>
      <c r="CV884" s="53"/>
      <c r="CW884" s="53"/>
      <c r="CX884" s="53"/>
      <c r="CY884" s="53"/>
      <c r="CZ884" s="53"/>
      <c r="DA884" s="53"/>
      <c r="DB884" s="53"/>
      <c r="DC884" s="53"/>
      <c r="DD884" s="53"/>
      <c r="DE884" s="53"/>
      <c r="DF884" s="53"/>
      <c r="DG884" s="53"/>
      <c r="DH884" s="53"/>
      <c r="DI884" s="53"/>
      <c r="DJ884" s="53"/>
      <c r="DK884" s="53"/>
      <c r="DL884" s="53"/>
      <c r="DM884" s="53"/>
      <c r="DN884" s="53"/>
      <c r="DO884" s="53"/>
      <c r="DP884" s="53"/>
      <c r="DQ884" s="53"/>
      <c r="DR884" s="53"/>
      <c r="DS884" s="53"/>
      <c r="DT884" s="53"/>
      <c r="DU884" s="53"/>
      <c r="DV884" s="53"/>
      <c r="DW884" s="53"/>
      <c r="DX884" s="53"/>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3"/>
      <c r="FK884" s="53"/>
      <c r="FL884" s="53"/>
      <c r="FM884" s="53"/>
      <c r="FN884" s="53"/>
      <c r="FO884" s="53"/>
      <c r="FP884" s="53"/>
      <c r="FQ884" s="53"/>
      <c r="FR884" s="53"/>
      <c r="FS884" s="53"/>
      <c r="FT884" s="53"/>
      <c r="FU884" s="53"/>
      <c r="FV884" s="53"/>
      <c r="FW884" s="53"/>
      <c r="FX884" s="53"/>
      <c r="FY884" s="53"/>
      <c r="FZ884" s="53"/>
      <c r="GA884" s="53"/>
      <c r="GB884" s="53"/>
      <c r="GC884" s="53"/>
      <c r="GD884" s="53"/>
      <c r="GE884" s="53"/>
      <c r="GF884" s="53"/>
      <c r="GG884" s="53"/>
      <c r="GH884" s="53"/>
      <c r="GI884" s="53"/>
      <c r="GJ884" s="53"/>
      <c r="GK884" s="53"/>
      <c r="GL884" s="53"/>
      <c r="GM884" s="53"/>
      <c r="GN884" s="53"/>
      <c r="GO884" s="53"/>
      <c r="GP884" s="53"/>
      <c r="GQ884" s="53"/>
      <c r="GR884" s="53"/>
      <c r="GS884" s="53"/>
      <c r="GT884" s="53"/>
      <c r="GU884" s="53"/>
      <c r="GV884" s="53"/>
      <c r="GW884" s="53"/>
      <c r="GX884" s="53"/>
      <c r="GY884" s="53"/>
      <c r="GZ884" s="53"/>
      <c r="HA884" s="53"/>
      <c r="HB884" s="53"/>
      <c r="HC884" s="53"/>
      <c r="HD884" s="53"/>
      <c r="HE884" s="53"/>
      <c r="HF884" s="53"/>
      <c r="HG884" s="53"/>
      <c r="HH884" s="53"/>
      <c r="HI884" s="53"/>
      <c r="HJ884" s="53"/>
      <c r="HK884" s="53"/>
      <c r="HL884" s="53"/>
      <c r="HM884" s="53"/>
      <c r="HN884" s="53"/>
      <c r="HO884" s="53"/>
      <c r="HP884" s="53"/>
      <c r="HQ884" s="53"/>
      <c r="HR884" s="53"/>
      <c r="HS884" s="53"/>
      <c r="HT884" s="53"/>
      <c r="HU884" s="53"/>
      <c r="HV884" s="53"/>
      <c r="HW884" s="53"/>
      <c r="HX884" s="53"/>
      <c r="HY884" s="53"/>
      <c r="HZ884" s="53"/>
      <c r="IA884" s="53"/>
      <c r="IB884" s="53"/>
      <c r="IC884" s="53"/>
      <c r="ID884" s="53"/>
      <c r="IE884" s="53"/>
      <c r="IF884" s="53"/>
      <c r="IG884" s="53"/>
      <c r="IH884" s="53"/>
      <c r="II884" s="53"/>
      <c r="IJ884" s="53"/>
      <c r="IK884" s="53"/>
      <c r="IL884" s="53"/>
      <c r="IM884" s="53"/>
      <c r="IN884" s="53"/>
      <c r="IO884" s="53"/>
      <c r="IP884" s="53"/>
      <c r="IQ884" s="53"/>
      <c r="IR884" s="53"/>
      <c r="IS884" s="53"/>
      <c r="IT884" s="53"/>
      <c r="IU884" s="53"/>
      <c r="IV884" s="53"/>
      <c r="IW884" s="53"/>
      <c r="IX884" s="53"/>
      <c r="IY884" s="53"/>
      <c r="IZ884" s="53"/>
      <c r="JA884" s="53"/>
      <c r="JB884" s="53"/>
      <c r="JC884" s="53"/>
      <c r="JD884" s="53"/>
      <c r="JE884" s="53"/>
      <c r="JF884" s="53"/>
      <c r="JG884" s="53"/>
      <c r="JH884" s="53"/>
      <c r="JI884" s="53"/>
      <c r="JJ884" s="53"/>
      <c r="JK884" s="53"/>
      <c r="JL884" s="53"/>
      <c r="JM884" s="53"/>
      <c r="JN884" s="53"/>
      <c r="JO884" s="53"/>
      <c r="JP884" s="53"/>
      <c r="JQ884" s="53"/>
      <c r="JR884" s="53"/>
      <c r="JS884" s="53"/>
      <c r="JT884" s="53"/>
      <c r="JU884" s="53"/>
      <c r="JV884" s="53"/>
      <c r="JW884" s="53"/>
      <c r="JX884" s="53"/>
      <c r="JY884" s="53"/>
      <c r="JZ884" s="53"/>
      <c r="KA884" s="53"/>
      <c r="KB884" s="53"/>
      <c r="KC884" s="53"/>
      <c r="KD884" s="53"/>
      <c r="KE884" s="53"/>
      <c r="KF884" s="53"/>
      <c r="KG884" s="53"/>
      <c r="KH884" s="53"/>
      <c r="KI884" s="53"/>
      <c r="KJ884" s="53"/>
      <c r="KK884" s="53"/>
      <c r="KL884" s="53"/>
      <c r="KM884" s="53"/>
      <c r="KN884" s="53"/>
      <c r="KO884" s="53"/>
      <c r="KP884" s="53"/>
      <c r="KQ884" s="53"/>
      <c r="KR884" s="53"/>
      <c r="KS884" s="53"/>
      <c r="KT884" s="53"/>
      <c r="KU884" s="53"/>
      <c r="KV884" s="53"/>
      <c r="KW884" s="53"/>
      <c r="KX884" s="53"/>
      <c r="KY884" s="53"/>
      <c r="KZ884" s="53"/>
      <c r="LA884" s="53"/>
      <c r="LB884" s="53"/>
      <c r="LC884" s="53"/>
      <c r="LD884" s="53"/>
      <c r="LE884" s="53"/>
      <c r="LF884" s="53"/>
      <c r="LG884" s="53"/>
      <c r="LH884" s="53"/>
      <c r="LI884" s="53"/>
      <c r="LJ884" s="53"/>
      <c r="LK884" s="53"/>
      <c r="LL884" s="53"/>
      <c r="LM884" s="53"/>
      <c r="LN884" s="53"/>
      <c r="LO884" s="53"/>
      <c r="LP884" s="53"/>
      <c r="LQ884" s="53"/>
      <c r="LR884" s="53"/>
      <c r="LS884" s="53"/>
      <c r="LT884" s="53"/>
      <c r="LU884" s="53"/>
      <c r="LV884" s="53"/>
      <c r="LW884" s="53"/>
      <c r="LX884" s="53"/>
      <c r="LY884" s="53"/>
      <c r="LZ884" s="53"/>
      <c r="MA884" s="53"/>
      <c r="MB884" s="53"/>
      <c r="MC884" s="53"/>
      <c r="MD884" s="53"/>
      <c r="ME884" s="53"/>
      <c r="MF884" s="53"/>
      <c r="MG884" s="53"/>
      <c r="MH884" s="53"/>
      <c r="MI884" s="53"/>
      <c r="MJ884" s="53"/>
      <c r="MK884" s="53"/>
      <c r="ML884" s="53"/>
      <c r="MM884" s="53"/>
      <c r="MN884" s="53"/>
      <c r="MO884" s="53"/>
      <c r="MP884" s="53"/>
      <c r="MQ884" s="53"/>
      <c r="MR884" s="53"/>
      <c r="MS884" s="53"/>
      <c r="MT884" s="53"/>
      <c r="MU884" s="53"/>
      <c r="MV884" s="53"/>
      <c r="MW884" s="53"/>
      <c r="MX884" s="53"/>
      <c r="MY884" s="53"/>
      <c r="MZ884" s="53"/>
      <c r="NA884" s="53"/>
      <c r="NB884" s="53"/>
      <c r="NC884" s="53"/>
      <c r="ND884" s="53"/>
      <c r="NE884" s="53"/>
      <c r="NF884" s="53"/>
      <c r="NG884" s="53"/>
      <c r="NH884" s="53"/>
      <c r="NI884" s="53"/>
      <c r="NJ884" s="53"/>
      <c r="NK884" s="53"/>
      <c r="NL884" s="53"/>
      <c r="NM884" s="53"/>
      <c r="NN884" s="53"/>
      <c r="NO884" s="53"/>
      <c r="NP884" s="53"/>
      <c r="NQ884" s="53"/>
      <c r="NR884" s="53"/>
      <c r="NS884" s="53"/>
      <c r="NT884" s="53"/>
      <c r="NU884" s="53"/>
      <c r="NV884" s="53"/>
      <c r="NW884" s="53"/>
      <c r="NX884" s="53"/>
      <c r="NY884" s="53"/>
      <c r="NZ884" s="53"/>
      <c r="OA884" s="53"/>
      <c r="OB884" s="53"/>
      <c r="OC884" s="53"/>
      <c r="OD884" s="53"/>
      <c r="OE884" s="53"/>
      <c r="OF884" s="53"/>
      <c r="OG884" s="53"/>
      <c r="OH884" s="53"/>
      <c r="OI884" s="53"/>
      <c r="OJ884" s="53"/>
      <c r="OK884" s="53"/>
      <c r="OL884" s="53"/>
      <c r="OM884" s="53"/>
      <c r="ON884" s="53"/>
      <c r="OO884" s="53"/>
      <c r="OP884" s="53"/>
      <c r="OQ884" s="53"/>
      <c r="OR884" s="53"/>
      <c r="OS884" s="53"/>
      <c r="OT884" s="53"/>
      <c r="OU884" s="53"/>
      <c r="OV884" s="53"/>
      <c r="OW884" s="53"/>
      <c r="OX884" s="53"/>
      <c r="OY884" s="53"/>
      <c r="OZ884" s="53"/>
      <c r="PA884" s="53"/>
      <c r="PB884" s="53"/>
      <c r="PC884" s="53"/>
      <c r="PD884" s="53"/>
      <c r="PE884" s="53"/>
      <c r="PF884" s="53"/>
      <c r="PG884" s="53"/>
      <c r="PH884" s="53"/>
      <c r="PI884" s="53"/>
      <c r="PJ884" s="53"/>
      <c r="PK884" s="53"/>
      <c r="PL884" s="53"/>
      <c r="PM884" s="53"/>
      <c r="PN884" s="53"/>
      <c r="PO884" s="53"/>
      <c r="PP884" s="53"/>
      <c r="PQ884" s="53"/>
      <c r="PR884" s="53"/>
      <c r="PS884" s="53"/>
      <c r="PT884" s="53"/>
      <c r="PU884" s="53"/>
      <c r="PV884" s="53"/>
      <c r="PW884" s="53"/>
      <c r="PX884" s="53"/>
      <c r="PY884" s="53"/>
      <c r="PZ884" s="53"/>
      <c r="QA884" s="53"/>
      <c r="QB884" s="53"/>
      <c r="QC884" s="53"/>
      <c r="QD884" s="53"/>
      <c r="QE884" s="53"/>
      <c r="QF884" s="53"/>
      <c r="QG884" s="53"/>
      <c r="QH884" s="53"/>
      <c r="QI884" s="53"/>
      <c r="QJ884" s="53"/>
      <c r="QK884" s="53"/>
      <c r="QL884" s="53"/>
      <c r="QM884" s="53"/>
      <c r="QN884" s="53"/>
      <c r="QO884" s="53"/>
      <c r="QP884" s="53"/>
      <c r="QQ884" s="53"/>
      <c r="QR884" s="53"/>
      <c r="QS884" s="53"/>
      <c r="QT884" s="53"/>
      <c r="QU884" s="53"/>
      <c r="QV884" s="53"/>
      <c r="QW884" s="53"/>
      <c r="QX884" s="53"/>
      <c r="QY884" s="53"/>
      <c r="QZ884" s="53"/>
      <c r="RA884" s="53"/>
      <c r="RB884" s="53"/>
      <c r="RC884" s="53"/>
      <c r="RD884" s="53"/>
      <c r="RE884" s="53"/>
      <c r="RF884" s="53"/>
      <c r="RG884" s="53"/>
      <c r="RH884" s="53"/>
      <c r="RI884" s="53"/>
      <c r="RJ884" s="53"/>
      <c r="RK884" s="53"/>
      <c r="RL884" s="53"/>
      <c r="RM884" s="53"/>
      <c r="RN884" s="53"/>
      <c r="RO884" s="53"/>
      <c r="RP884" s="53"/>
      <c r="RQ884" s="53"/>
      <c r="RR884" s="53"/>
      <c r="RS884" s="53"/>
      <c r="RT884" s="53"/>
      <c r="RU884" s="53"/>
      <c r="RV884" s="53"/>
      <c r="RW884" s="53"/>
      <c r="RX884" s="53"/>
      <c r="RY884" s="53"/>
      <c r="RZ884" s="53"/>
      <c r="SA884" s="53"/>
      <c r="SB884" s="53"/>
      <c r="SC884" s="53"/>
      <c r="SD884" s="53"/>
      <c r="SE884" s="53"/>
      <c r="SF884" s="53"/>
      <c r="SG884" s="53"/>
      <c r="SH884" s="53"/>
      <c r="SI884" s="53"/>
      <c r="SJ884" s="53"/>
      <c r="SK884" s="53"/>
      <c r="SL884" s="53"/>
      <c r="SM884" s="53"/>
      <c r="SN884" s="53"/>
      <c r="SO884" s="53"/>
      <c r="SP884" s="53"/>
      <c r="SQ884" s="53"/>
      <c r="SR884" s="53"/>
      <c r="SS884" s="53"/>
      <c r="ST884" s="53"/>
      <c r="SU884" s="53"/>
      <c r="SV884" s="53"/>
      <c r="SW884" s="53"/>
      <c r="SX884" s="53"/>
      <c r="SY884" s="53"/>
      <c r="SZ884" s="53"/>
      <c r="TA884" s="53"/>
      <c r="TB884" s="53"/>
      <c r="TC884" s="53"/>
      <c r="TD884" s="53"/>
      <c r="TE884" s="53"/>
      <c r="TF884" s="53"/>
      <c r="TG884" s="53"/>
      <c r="TH884" s="53"/>
      <c r="TI884" s="53"/>
      <c r="TJ884" s="53"/>
      <c r="TK884" s="53"/>
      <c r="TL884" s="53"/>
      <c r="TM884" s="53"/>
      <c r="TN884" s="53"/>
      <c r="TO884" s="53"/>
      <c r="TP884" s="53"/>
      <c r="TQ884" s="53"/>
      <c r="TR884" s="53"/>
      <c r="TS884" s="53"/>
      <c r="TT884" s="53"/>
      <c r="TU884" s="53"/>
      <c r="TV884" s="53"/>
      <c r="TW884" s="53"/>
      <c r="TX884" s="53"/>
      <c r="TY884" s="53"/>
      <c r="TZ884" s="53"/>
      <c r="UA884" s="53"/>
      <c r="UB884" s="53"/>
      <c r="UC884" s="53"/>
      <c r="UD884" s="53"/>
      <c r="UE884" s="53"/>
      <c r="UF884" s="53"/>
      <c r="UG884" s="53"/>
    </row>
    <row r="885" spans="12:553" s="19" customFormat="1" ht="15.75" customHeight="1" x14ac:dyDescent="0.2">
      <c r="L885" s="66"/>
      <c r="M885" s="66"/>
      <c r="N885" s="52"/>
      <c r="O885" s="53"/>
      <c r="P885" s="53"/>
      <c r="Q885" s="53"/>
      <c r="R885" s="53"/>
      <c r="S885" s="53"/>
      <c r="T885" s="53"/>
      <c r="U885" s="53"/>
      <c r="V885" s="53"/>
      <c r="W885" s="53"/>
      <c r="X885" s="53"/>
      <c r="Y885" s="53"/>
      <c r="Z885" s="53"/>
      <c r="AA885" s="53"/>
      <c r="AB885" s="53"/>
      <c r="AC885" s="53"/>
      <c r="AD885" s="53"/>
      <c r="AE885" s="53"/>
      <c r="AF885" s="53"/>
      <c r="AG885" s="53"/>
      <c r="AH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c r="BM885" s="53"/>
      <c r="BN885" s="53"/>
      <c r="BO885" s="53"/>
      <c r="BP885" s="53"/>
      <c r="BQ885" s="53"/>
      <c r="BR885" s="53"/>
      <c r="BS885" s="53"/>
      <c r="BT885" s="53"/>
      <c r="BU885" s="53"/>
      <c r="BV885" s="53"/>
      <c r="BW885" s="53"/>
      <c r="BX885" s="53"/>
      <c r="BY885" s="53"/>
      <c r="BZ885" s="53"/>
      <c r="CA885" s="53"/>
      <c r="CB885" s="53"/>
      <c r="CC885" s="53"/>
      <c r="CD885" s="53"/>
      <c r="CE885" s="53"/>
      <c r="CF885" s="53"/>
      <c r="CG885" s="53"/>
      <c r="CH885" s="53"/>
      <c r="CI885" s="53"/>
      <c r="CJ885" s="53"/>
      <c r="CK885" s="53"/>
      <c r="CL885" s="53"/>
      <c r="CM885" s="53"/>
      <c r="CN885" s="53"/>
      <c r="CO885" s="53"/>
      <c r="CP885" s="53"/>
      <c r="CQ885" s="53"/>
      <c r="CR885" s="53"/>
      <c r="CS885" s="53"/>
      <c r="CT885" s="53"/>
      <c r="CU885" s="53"/>
      <c r="CV885" s="53"/>
      <c r="CW885" s="53"/>
      <c r="CX885" s="53"/>
      <c r="CY885" s="53"/>
      <c r="CZ885" s="53"/>
      <c r="DA885" s="53"/>
      <c r="DB885" s="53"/>
      <c r="DC885" s="53"/>
      <c r="DD885" s="53"/>
      <c r="DE885" s="53"/>
      <c r="DF885" s="53"/>
      <c r="DG885" s="53"/>
      <c r="DH885" s="53"/>
      <c r="DI885" s="53"/>
      <c r="DJ885" s="53"/>
      <c r="DK885" s="53"/>
      <c r="DL885" s="53"/>
      <c r="DM885" s="53"/>
      <c r="DN885" s="53"/>
      <c r="DO885" s="53"/>
      <c r="DP885" s="53"/>
      <c r="DQ885" s="53"/>
      <c r="DR885" s="53"/>
      <c r="DS885" s="53"/>
      <c r="DT885" s="53"/>
      <c r="DU885" s="53"/>
      <c r="DV885" s="53"/>
      <c r="DW885" s="53"/>
      <c r="DX885" s="53"/>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3"/>
      <c r="FK885" s="53"/>
      <c r="FL885" s="53"/>
      <c r="FM885" s="53"/>
      <c r="FN885" s="53"/>
      <c r="FO885" s="53"/>
      <c r="FP885" s="53"/>
      <c r="FQ885" s="53"/>
      <c r="FR885" s="53"/>
      <c r="FS885" s="53"/>
      <c r="FT885" s="53"/>
      <c r="FU885" s="53"/>
      <c r="FV885" s="53"/>
      <c r="FW885" s="53"/>
      <c r="FX885" s="53"/>
      <c r="FY885" s="53"/>
      <c r="FZ885" s="53"/>
      <c r="GA885" s="53"/>
      <c r="GB885" s="53"/>
      <c r="GC885" s="53"/>
      <c r="GD885" s="53"/>
      <c r="GE885" s="53"/>
      <c r="GF885" s="53"/>
      <c r="GG885" s="53"/>
      <c r="GH885" s="53"/>
      <c r="GI885" s="53"/>
      <c r="GJ885" s="53"/>
      <c r="GK885" s="53"/>
      <c r="GL885" s="53"/>
      <c r="GM885" s="53"/>
      <c r="GN885" s="53"/>
      <c r="GO885" s="53"/>
      <c r="GP885" s="53"/>
      <c r="GQ885" s="53"/>
      <c r="GR885" s="53"/>
      <c r="GS885" s="53"/>
      <c r="GT885" s="53"/>
      <c r="GU885" s="53"/>
      <c r="GV885" s="53"/>
      <c r="GW885" s="53"/>
      <c r="GX885" s="53"/>
      <c r="GY885" s="53"/>
      <c r="GZ885" s="53"/>
      <c r="HA885" s="53"/>
      <c r="HB885" s="53"/>
      <c r="HC885" s="53"/>
      <c r="HD885" s="53"/>
      <c r="HE885" s="53"/>
      <c r="HF885" s="53"/>
      <c r="HG885" s="53"/>
      <c r="HH885" s="53"/>
      <c r="HI885" s="53"/>
      <c r="HJ885" s="53"/>
      <c r="HK885" s="53"/>
      <c r="HL885" s="53"/>
      <c r="HM885" s="53"/>
      <c r="HN885" s="53"/>
      <c r="HO885" s="53"/>
      <c r="HP885" s="53"/>
      <c r="HQ885" s="53"/>
      <c r="HR885" s="53"/>
      <c r="HS885" s="53"/>
      <c r="HT885" s="53"/>
      <c r="HU885" s="53"/>
      <c r="HV885" s="53"/>
      <c r="HW885" s="53"/>
      <c r="HX885" s="53"/>
      <c r="HY885" s="53"/>
      <c r="HZ885" s="53"/>
      <c r="IA885" s="53"/>
      <c r="IB885" s="53"/>
      <c r="IC885" s="53"/>
      <c r="ID885" s="53"/>
      <c r="IE885" s="53"/>
      <c r="IF885" s="53"/>
      <c r="IG885" s="53"/>
      <c r="IH885" s="53"/>
      <c r="II885" s="53"/>
      <c r="IJ885" s="53"/>
      <c r="IK885" s="53"/>
      <c r="IL885" s="53"/>
      <c r="IM885" s="53"/>
      <c r="IN885" s="53"/>
      <c r="IO885" s="53"/>
      <c r="IP885" s="53"/>
      <c r="IQ885" s="53"/>
      <c r="IR885" s="53"/>
      <c r="IS885" s="53"/>
      <c r="IT885" s="53"/>
      <c r="IU885" s="53"/>
      <c r="IV885" s="53"/>
      <c r="IW885" s="53"/>
      <c r="IX885" s="53"/>
      <c r="IY885" s="53"/>
      <c r="IZ885" s="53"/>
      <c r="JA885" s="53"/>
      <c r="JB885" s="53"/>
      <c r="JC885" s="53"/>
      <c r="JD885" s="53"/>
      <c r="JE885" s="53"/>
      <c r="JF885" s="53"/>
      <c r="JG885" s="53"/>
      <c r="JH885" s="53"/>
      <c r="JI885" s="53"/>
      <c r="JJ885" s="53"/>
      <c r="JK885" s="53"/>
      <c r="JL885" s="53"/>
      <c r="JM885" s="53"/>
      <c r="JN885" s="53"/>
      <c r="JO885" s="53"/>
      <c r="JP885" s="53"/>
      <c r="JQ885" s="53"/>
      <c r="JR885" s="53"/>
      <c r="JS885" s="53"/>
      <c r="JT885" s="53"/>
      <c r="JU885" s="53"/>
      <c r="JV885" s="53"/>
      <c r="JW885" s="53"/>
      <c r="JX885" s="53"/>
      <c r="JY885" s="53"/>
      <c r="JZ885" s="53"/>
      <c r="KA885" s="53"/>
      <c r="KB885" s="53"/>
      <c r="KC885" s="53"/>
      <c r="KD885" s="53"/>
      <c r="KE885" s="53"/>
      <c r="KF885" s="53"/>
      <c r="KG885" s="53"/>
      <c r="KH885" s="53"/>
      <c r="KI885" s="53"/>
      <c r="KJ885" s="53"/>
      <c r="KK885" s="53"/>
      <c r="KL885" s="53"/>
      <c r="KM885" s="53"/>
      <c r="KN885" s="53"/>
      <c r="KO885" s="53"/>
      <c r="KP885" s="53"/>
      <c r="KQ885" s="53"/>
      <c r="KR885" s="53"/>
      <c r="KS885" s="53"/>
      <c r="KT885" s="53"/>
      <c r="KU885" s="53"/>
      <c r="KV885" s="53"/>
      <c r="KW885" s="53"/>
      <c r="KX885" s="53"/>
      <c r="KY885" s="53"/>
      <c r="KZ885" s="53"/>
      <c r="LA885" s="53"/>
      <c r="LB885" s="53"/>
      <c r="LC885" s="53"/>
      <c r="LD885" s="53"/>
      <c r="LE885" s="53"/>
      <c r="LF885" s="53"/>
      <c r="LG885" s="53"/>
      <c r="LH885" s="53"/>
      <c r="LI885" s="53"/>
      <c r="LJ885" s="53"/>
      <c r="LK885" s="53"/>
      <c r="LL885" s="53"/>
      <c r="LM885" s="53"/>
      <c r="LN885" s="53"/>
      <c r="LO885" s="53"/>
      <c r="LP885" s="53"/>
      <c r="LQ885" s="53"/>
      <c r="LR885" s="53"/>
      <c r="LS885" s="53"/>
      <c r="LT885" s="53"/>
      <c r="LU885" s="53"/>
      <c r="LV885" s="53"/>
      <c r="LW885" s="53"/>
      <c r="LX885" s="53"/>
      <c r="LY885" s="53"/>
      <c r="LZ885" s="53"/>
      <c r="MA885" s="53"/>
      <c r="MB885" s="53"/>
      <c r="MC885" s="53"/>
      <c r="MD885" s="53"/>
      <c r="ME885" s="53"/>
      <c r="MF885" s="53"/>
      <c r="MG885" s="53"/>
      <c r="MH885" s="53"/>
      <c r="MI885" s="53"/>
      <c r="MJ885" s="53"/>
      <c r="MK885" s="53"/>
      <c r="ML885" s="53"/>
      <c r="MM885" s="53"/>
      <c r="MN885" s="53"/>
      <c r="MO885" s="53"/>
      <c r="MP885" s="53"/>
      <c r="MQ885" s="53"/>
      <c r="MR885" s="53"/>
      <c r="MS885" s="53"/>
      <c r="MT885" s="53"/>
      <c r="MU885" s="53"/>
      <c r="MV885" s="53"/>
      <c r="MW885" s="53"/>
      <c r="MX885" s="53"/>
      <c r="MY885" s="53"/>
      <c r="MZ885" s="53"/>
      <c r="NA885" s="53"/>
      <c r="NB885" s="53"/>
      <c r="NC885" s="53"/>
      <c r="ND885" s="53"/>
      <c r="NE885" s="53"/>
      <c r="NF885" s="53"/>
      <c r="NG885" s="53"/>
      <c r="NH885" s="53"/>
      <c r="NI885" s="53"/>
      <c r="NJ885" s="53"/>
      <c r="NK885" s="53"/>
      <c r="NL885" s="53"/>
      <c r="NM885" s="53"/>
      <c r="NN885" s="53"/>
      <c r="NO885" s="53"/>
      <c r="NP885" s="53"/>
      <c r="NQ885" s="53"/>
      <c r="NR885" s="53"/>
      <c r="NS885" s="53"/>
      <c r="NT885" s="53"/>
      <c r="NU885" s="53"/>
      <c r="NV885" s="53"/>
      <c r="NW885" s="53"/>
      <c r="NX885" s="53"/>
      <c r="NY885" s="53"/>
      <c r="NZ885" s="53"/>
      <c r="OA885" s="53"/>
      <c r="OB885" s="53"/>
      <c r="OC885" s="53"/>
      <c r="OD885" s="53"/>
      <c r="OE885" s="53"/>
      <c r="OF885" s="53"/>
      <c r="OG885" s="53"/>
      <c r="OH885" s="53"/>
      <c r="OI885" s="53"/>
      <c r="OJ885" s="53"/>
      <c r="OK885" s="53"/>
      <c r="OL885" s="53"/>
      <c r="OM885" s="53"/>
      <c r="ON885" s="53"/>
      <c r="OO885" s="53"/>
      <c r="OP885" s="53"/>
      <c r="OQ885" s="53"/>
      <c r="OR885" s="53"/>
      <c r="OS885" s="53"/>
      <c r="OT885" s="53"/>
      <c r="OU885" s="53"/>
      <c r="OV885" s="53"/>
      <c r="OW885" s="53"/>
      <c r="OX885" s="53"/>
      <c r="OY885" s="53"/>
      <c r="OZ885" s="53"/>
      <c r="PA885" s="53"/>
      <c r="PB885" s="53"/>
      <c r="PC885" s="53"/>
      <c r="PD885" s="53"/>
      <c r="PE885" s="53"/>
      <c r="PF885" s="53"/>
      <c r="PG885" s="53"/>
      <c r="PH885" s="53"/>
      <c r="PI885" s="53"/>
      <c r="PJ885" s="53"/>
      <c r="PK885" s="53"/>
      <c r="PL885" s="53"/>
      <c r="PM885" s="53"/>
      <c r="PN885" s="53"/>
      <c r="PO885" s="53"/>
      <c r="PP885" s="53"/>
      <c r="PQ885" s="53"/>
      <c r="PR885" s="53"/>
      <c r="PS885" s="53"/>
      <c r="PT885" s="53"/>
      <c r="PU885" s="53"/>
      <c r="PV885" s="53"/>
      <c r="PW885" s="53"/>
      <c r="PX885" s="53"/>
      <c r="PY885" s="53"/>
      <c r="PZ885" s="53"/>
      <c r="QA885" s="53"/>
      <c r="QB885" s="53"/>
      <c r="QC885" s="53"/>
      <c r="QD885" s="53"/>
      <c r="QE885" s="53"/>
      <c r="QF885" s="53"/>
      <c r="QG885" s="53"/>
      <c r="QH885" s="53"/>
      <c r="QI885" s="53"/>
      <c r="QJ885" s="53"/>
      <c r="QK885" s="53"/>
      <c r="QL885" s="53"/>
      <c r="QM885" s="53"/>
      <c r="QN885" s="53"/>
      <c r="QO885" s="53"/>
      <c r="QP885" s="53"/>
      <c r="QQ885" s="53"/>
      <c r="QR885" s="53"/>
      <c r="QS885" s="53"/>
      <c r="QT885" s="53"/>
      <c r="QU885" s="53"/>
      <c r="QV885" s="53"/>
      <c r="QW885" s="53"/>
      <c r="QX885" s="53"/>
      <c r="QY885" s="53"/>
      <c r="QZ885" s="53"/>
      <c r="RA885" s="53"/>
      <c r="RB885" s="53"/>
      <c r="RC885" s="53"/>
      <c r="RD885" s="53"/>
      <c r="RE885" s="53"/>
      <c r="RF885" s="53"/>
      <c r="RG885" s="53"/>
      <c r="RH885" s="53"/>
      <c r="RI885" s="53"/>
      <c r="RJ885" s="53"/>
      <c r="RK885" s="53"/>
      <c r="RL885" s="53"/>
      <c r="RM885" s="53"/>
      <c r="RN885" s="53"/>
      <c r="RO885" s="53"/>
      <c r="RP885" s="53"/>
      <c r="RQ885" s="53"/>
      <c r="RR885" s="53"/>
      <c r="RS885" s="53"/>
      <c r="RT885" s="53"/>
      <c r="RU885" s="53"/>
      <c r="RV885" s="53"/>
      <c r="RW885" s="53"/>
      <c r="RX885" s="53"/>
      <c r="RY885" s="53"/>
      <c r="RZ885" s="53"/>
      <c r="SA885" s="53"/>
      <c r="SB885" s="53"/>
      <c r="SC885" s="53"/>
      <c r="SD885" s="53"/>
      <c r="SE885" s="53"/>
      <c r="SF885" s="53"/>
      <c r="SG885" s="53"/>
      <c r="SH885" s="53"/>
      <c r="SI885" s="53"/>
      <c r="SJ885" s="53"/>
      <c r="SK885" s="53"/>
      <c r="SL885" s="53"/>
      <c r="SM885" s="53"/>
      <c r="SN885" s="53"/>
      <c r="SO885" s="53"/>
      <c r="SP885" s="53"/>
      <c r="SQ885" s="53"/>
      <c r="SR885" s="53"/>
      <c r="SS885" s="53"/>
      <c r="ST885" s="53"/>
      <c r="SU885" s="53"/>
      <c r="SV885" s="53"/>
      <c r="SW885" s="53"/>
      <c r="SX885" s="53"/>
      <c r="SY885" s="53"/>
      <c r="SZ885" s="53"/>
      <c r="TA885" s="53"/>
      <c r="TB885" s="53"/>
      <c r="TC885" s="53"/>
      <c r="TD885" s="53"/>
      <c r="TE885" s="53"/>
      <c r="TF885" s="53"/>
      <c r="TG885" s="53"/>
      <c r="TH885" s="53"/>
      <c r="TI885" s="53"/>
      <c r="TJ885" s="53"/>
      <c r="TK885" s="53"/>
      <c r="TL885" s="53"/>
      <c r="TM885" s="53"/>
      <c r="TN885" s="53"/>
      <c r="TO885" s="53"/>
      <c r="TP885" s="53"/>
      <c r="TQ885" s="53"/>
      <c r="TR885" s="53"/>
      <c r="TS885" s="53"/>
      <c r="TT885" s="53"/>
      <c r="TU885" s="53"/>
      <c r="TV885" s="53"/>
      <c r="TW885" s="53"/>
      <c r="TX885" s="53"/>
      <c r="TY885" s="53"/>
      <c r="TZ885" s="53"/>
      <c r="UA885" s="53"/>
      <c r="UB885" s="53"/>
      <c r="UC885" s="53"/>
      <c r="UD885" s="53"/>
      <c r="UE885" s="53"/>
      <c r="UF885" s="53"/>
      <c r="UG885" s="53"/>
    </row>
    <row r="886" spans="12:553" s="19" customFormat="1" ht="15.75" customHeight="1" x14ac:dyDescent="0.2">
      <c r="L886" s="66"/>
      <c r="M886" s="66"/>
      <c r="N886" s="52"/>
      <c r="O886" s="53"/>
      <c r="P886" s="53"/>
      <c r="Q886" s="53"/>
      <c r="R886" s="53"/>
      <c r="S886" s="53"/>
      <c r="T886" s="53"/>
      <c r="U886" s="53"/>
      <c r="V886" s="53"/>
      <c r="W886" s="53"/>
      <c r="X886" s="53"/>
      <c r="Y886" s="53"/>
      <c r="Z886" s="53"/>
      <c r="AA886" s="53"/>
      <c r="AB886" s="53"/>
      <c r="AC886" s="53"/>
      <c r="AD886" s="53"/>
      <c r="AE886" s="53"/>
      <c r="AF886" s="53"/>
      <c r="AG886" s="53"/>
      <c r="AH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c r="BM886" s="53"/>
      <c r="BN886" s="53"/>
      <c r="BO886" s="53"/>
      <c r="BP886" s="53"/>
      <c r="BQ886" s="53"/>
      <c r="BR886" s="53"/>
      <c r="BS886" s="53"/>
      <c r="BT886" s="53"/>
      <c r="BU886" s="53"/>
      <c r="BV886" s="53"/>
      <c r="BW886" s="53"/>
      <c r="BX886" s="53"/>
      <c r="BY886" s="53"/>
      <c r="BZ886" s="53"/>
      <c r="CA886" s="53"/>
      <c r="CB886" s="53"/>
      <c r="CC886" s="53"/>
      <c r="CD886" s="53"/>
      <c r="CE886" s="53"/>
      <c r="CF886" s="53"/>
      <c r="CG886" s="53"/>
      <c r="CH886" s="53"/>
      <c r="CI886" s="53"/>
      <c r="CJ886" s="53"/>
      <c r="CK886" s="53"/>
      <c r="CL886" s="53"/>
      <c r="CM886" s="53"/>
      <c r="CN886" s="53"/>
      <c r="CO886" s="53"/>
      <c r="CP886" s="53"/>
      <c r="CQ886" s="53"/>
      <c r="CR886" s="53"/>
      <c r="CS886" s="53"/>
      <c r="CT886" s="53"/>
      <c r="CU886" s="53"/>
      <c r="CV886" s="53"/>
      <c r="CW886" s="53"/>
      <c r="CX886" s="53"/>
      <c r="CY886" s="53"/>
      <c r="CZ886" s="53"/>
      <c r="DA886" s="53"/>
      <c r="DB886" s="53"/>
      <c r="DC886" s="53"/>
      <c r="DD886" s="53"/>
      <c r="DE886" s="53"/>
      <c r="DF886" s="53"/>
      <c r="DG886" s="53"/>
      <c r="DH886" s="53"/>
      <c r="DI886" s="53"/>
      <c r="DJ886" s="53"/>
      <c r="DK886" s="53"/>
      <c r="DL886" s="53"/>
      <c r="DM886" s="53"/>
      <c r="DN886" s="53"/>
      <c r="DO886" s="53"/>
      <c r="DP886" s="53"/>
      <c r="DQ886" s="53"/>
      <c r="DR886" s="53"/>
      <c r="DS886" s="53"/>
      <c r="DT886" s="53"/>
      <c r="DU886" s="53"/>
      <c r="DV886" s="53"/>
      <c r="DW886" s="53"/>
      <c r="DX886" s="53"/>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3"/>
      <c r="FK886" s="53"/>
      <c r="FL886" s="53"/>
      <c r="FM886" s="53"/>
      <c r="FN886" s="53"/>
      <c r="FO886" s="53"/>
      <c r="FP886" s="53"/>
      <c r="FQ886" s="53"/>
      <c r="FR886" s="53"/>
      <c r="FS886" s="53"/>
      <c r="FT886" s="53"/>
      <c r="FU886" s="53"/>
      <c r="FV886" s="53"/>
      <c r="FW886" s="53"/>
      <c r="FX886" s="53"/>
      <c r="FY886" s="53"/>
      <c r="FZ886" s="53"/>
      <c r="GA886" s="53"/>
      <c r="GB886" s="53"/>
      <c r="GC886" s="53"/>
      <c r="GD886" s="53"/>
      <c r="GE886" s="53"/>
      <c r="GF886" s="53"/>
      <c r="GG886" s="53"/>
      <c r="GH886" s="53"/>
      <c r="GI886" s="53"/>
      <c r="GJ886" s="53"/>
      <c r="GK886" s="53"/>
      <c r="GL886" s="53"/>
      <c r="GM886" s="53"/>
      <c r="GN886" s="53"/>
      <c r="GO886" s="53"/>
      <c r="GP886" s="53"/>
      <c r="GQ886" s="53"/>
      <c r="GR886" s="53"/>
      <c r="GS886" s="53"/>
      <c r="GT886" s="53"/>
      <c r="GU886" s="53"/>
      <c r="GV886" s="53"/>
      <c r="GW886" s="53"/>
      <c r="GX886" s="53"/>
      <c r="GY886" s="53"/>
      <c r="GZ886" s="53"/>
      <c r="HA886" s="53"/>
      <c r="HB886" s="53"/>
      <c r="HC886" s="53"/>
      <c r="HD886" s="53"/>
      <c r="HE886" s="53"/>
      <c r="HF886" s="53"/>
      <c r="HG886" s="53"/>
      <c r="HH886" s="53"/>
      <c r="HI886" s="53"/>
      <c r="HJ886" s="53"/>
      <c r="HK886" s="53"/>
      <c r="HL886" s="53"/>
      <c r="HM886" s="53"/>
      <c r="HN886" s="53"/>
      <c r="HO886" s="53"/>
      <c r="HP886" s="53"/>
      <c r="HQ886" s="53"/>
      <c r="HR886" s="53"/>
      <c r="HS886" s="53"/>
      <c r="HT886" s="53"/>
      <c r="HU886" s="53"/>
      <c r="HV886" s="53"/>
      <c r="HW886" s="53"/>
      <c r="HX886" s="53"/>
      <c r="HY886" s="53"/>
      <c r="HZ886" s="53"/>
      <c r="IA886" s="53"/>
      <c r="IB886" s="53"/>
      <c r="IC886" s="53"/>
      <c r="ID886" s="53"/>
      <c r="IE886" s="53"/>
      <c r="IF886" s="53"/>
      <c r="IG886" s="53"/>
      <c r="IH886" s="53"/>
      <c r="II886" s="53"/>
      <c r="IJ886" s="53"/>
      <c r="IK886" s="53"/>
      <c r="IL886" s="53"/>
      <c r="IM886" s="53"/>
      <c r="IN886" s="53"/>
      <c r="IO886" s="53"/>
      <c r="IP886" s="53"/>
      <c r="IQ886" s="53"/>
      <c r="IR886" s="53"/>
      <c r="IS886" s="53"/>
      <c r="IT886" s="53"/>
      <c r="IU886" s="53"/>
      <c r="IV886" s="53"/>
      <c r="IW886" s="53"/>
      <c r="IX886" s="53"/>
      <c r="IY886" s="53"/>
      <c r="IZ886" s="53"/>
      <c r="JA886" s="53"/>
      <c r="JB886" s="53"/>
      <c r="JC886" s="53"/>
      <c r="JD886" s="53"/>
      <c r="JE886" s="53"/>
      <c r="JF886" s="53"/>
      <c r="JG886" s="53"/>
      <c r="JH886" s="53"/>
      <c r="JI886" s="53"/>
      <c r="JJ886" s="53"/>
      <c r="JK886" s="53"/>
      <c r="JL886" s="53"/>
      <c r="JM886" s="53"/>
      <c r="JN886" s="53"/>
      <c r="JO886" s="53"/>
      <c r="JP886" s="53"/>
      <c r="JQ886" s="53"/>
      <c r="JR886" s="53"/>
      <c r="JS886" s="53"/>
      <c r="JT886" s="53"/>
      <c r="JU886" s="53"/>
      <c r="JV886" s="53"/>
      <c r="JW886" s="53"/>
      <c r="JX886" s="53"/>
      <c r="JY886" s="53"/>
      <c r="JZ886" s="53"/>
      <c r="KA886" s="53"/>
      <c r="KB886" s="53"/>
      <c r="KC886" s="53"/>
      <c r="KD886" s="53"/>
      <c r="KE886" s="53"/>
      <c r="KF886" s="53"/>
      <c r="KG886" s="53"/>
      <c r="KH886" s="53"/>
      <c r="KI886" s="53"/>
      <c r="KJ886" s="53"/>
      <c r="KK886" s="53"/>
      <c r="KL886" s="53"/>
      <c r="KM886" s="53"/>
      <c r="KN886" s="53"/>
      <c r="KO886" s="53"/>
      <c r="KP886" s="53"/>
      <c r="KQ886" s="53"/>
      <c r="KR886" s="53"/>
      <c r="KS886" s="53"/>
      <c r="KT886" s="53"/>
      <c r="KU886" s="53"/>
      <c r="KV886" s="53"/>
      <c r="KW886" s="53"/>
      <c r="KX886" s="53"/>
      <c r="KY886" s="53"/>
      <c r="KZ886" s="53"/>
      <c r="LA886" s="53"/>
      <c r="LB886" s="53"/>
      <c r="LC886" s="53"/>
      <c r="LD886" s="53"/>
      <c r="LE886" s="53"/>
      <c r="LF886" s="53"/>
      <c r="LG886" s="53"/>
      <c r="LH886" s="53"/>
      <c r="LI886" s="53"/>
      <c r="LJ886" s="53"/>
      <c r="LK886" s="53"/>
      <c r="LL886" s="53"/>
      <c r="LM886" s="53"/>
      <c r="LN886" s="53"/>
      <c r="LO886" s="53"/>
      <c r="LP886" s="53"/>
      <c r="LQ886" s="53"/>
      <c r="LR886" s="53"/>
      <c r="LS886" s="53"/>
      <c r="LT886" s="53"/>
      <c r="LU886" s="53"/>
      <c r="LV886" s="53"/>
      <c r="LW886" s="53"/>
      <c r="LX886" s="53"/>
      <c r="LY886" s="53"/>
      <c r="LZ886" s="53"/>
      <c r="MA886" s="53"/>
      <c r="MB886" s="53"/>
      <c r="MC886" s="53"/>
      <c r="MD886" s="53"/>
      <c r="ME886" s="53"/>
      <c r="MF886" s="53"/>
      <c r="MG886" s="53"/>
      <c r="MH886" s="53"/>
      <c r="MI886" s="53"/>
      <c r="MJ886" s="53"/>
      <c r="MK886" s="53"/>
      <c r="ML886" s="53"/>
      <c r="MM886" s="53"/>
      <c r="MN886" s="53"/>
      <c r="MO886" s="53"/>
      <c r="MP886" s="53"/>
      <c r="MQ886" s="53"/>
      <c r="MR886" s="53"/>
      <c r="MS886" s="53"/>
      <c r="MT886" s="53"/>
      <c r="MU886" s="53"/>
      <c r="MV886" s="53"/>
      <c r="MW886" s="53"/>
      <c r="MX886" s="53"/>
      <c r="MY886" s="53"/>
      <c r="MZ886" s="53"/>
      <c r="NA886" s="53"/>
      <c r="NB886" s="53"/>
      <c r="NC886" s="53"/>
      <c r="ND886" s="53"/>
      <c r="NE886" s="53"/>
      <c r="NF886" s="53"/>
      <c r="NG886" s="53"/>
      <c r="NH886" s="53"/>
      <c r="NI886" s="53"/>
      <c r="NJ886" s="53"/>
      <c r="NK886" s="53"/>
      <c r="NL886" s="53"/>
      <c r="NM886" s="53"/>
      <c r="NN886" s="53"/>
      <c r="NO886" s="53"/>
      <c r="NP886" s="53"/>
      <c r="NQ886" s="53"/>
      <c r="NR886" s="53"/>
      <c r="NS886" s="53"/>
      <c r="NT886" s="53"/>
      <c r="NU886" s="53"/>
      <c r="NV886" s="53"/>
      <c r="NW886" s="53"/>
      <c r="NX886" s="53"/>
      <c r="NY886" s="53"/>
      <c r="NZ886" s="53"/>
      <c r="OA886" s="53"/>
      <c r="OB886" s="53"/>
      <c r="OC886" s="53"/>
      <c r="OD886" s="53"/>
      <c r="OE886" s="53"/>
      <c r="OF886" s="53"/>
      <c r="OG886" s="53"/>
      <c r="OH886" s="53"/>
      <c r="OI886" s="53"/>
      <c r="OJ886" s="53"/>
      <c r="OK886" s="53"/>
      <c r="OL886" s="53"/>
      <c r="OM886" s="53"/>
      <c r="ON886" s="53"/>
      <c r="OO886" s="53"/>
      <c r="OP886" s="53"/>
      <c r="OQ886" s="53"/>
      <c r="OR886" s="53"/>
      <c r="OS886" s="53"/>
      <c r="OT886" s="53"/>
      <c r="OU886" s="53"/>
      <c r="OV886" s="53"/>
      <c r="OW886" s="53"/>
      <c r="OX886" s="53"/>
      <c r="OY886" s="53"/>
      <c r="OZ886" s="53"/>
      <c r="PA886" s="53"/>
      <c r="PB886" s="53"/>
      <c r="PC886" s="53"/>
      <c r="PD886" s="53"/>
      <c r="PE886" s="53"/>
      <c r="PF886" s="53"/>
      <c r="PG886" s="53"/>
      <c r="PH886" s="53"/>
      <c r="PI886" s="53"/>
      <c r="PJ886" s="53"/>
      <c r="PK886" s="53"/>
      <c r="PL886" s="53"/>
      <c r="PM886" s="53"/>
      <c r="PN886" s="53"/>
      <c r="PO886" s="53"/>
      <c r="PP886" s="53"/>
      <c r="PQ886" s="53"/>
      <c r="PR886" s="53"/>
      <c r="PS886" s="53"/>
      <c r="PT886" s="53"/>
      <c r="PU886" s="53"/>
      <c r="PV886" s="53"/>
      <c r="PW886" s="53"/>
      <c r="PX886" s="53"/>
      <c r="PY886" s="53"/>
      <c r="PZ886" s="53"/>
      <c r="QA886" s="53"/>
      <c r="QB886" s="53"/>
      <c r="QC886" s="53"/>
      <c r="QD886" s="53"/>
      <c r="QE886" s="53"/>
      <c r="QF886" s="53"/>
      <c r="QG886" s="53"/>
      <c r="QH886" s="53"/>
      <c r="QI886" s="53"/>
      <c r="QJ886" s="53"/>
      <c r="QK886" s="53"/>
      <c r="QL886" s="53"/>
      <c r="QM886" s="53"/>
      <c r="QN886" s="53"/>
      <c r="QO886" s="53"/>
      <c r="QP886" s="53"/>
      <c r="QQ886" s="53"/>
      <c r="QR886" s="53"/>
      <c r="QS886" s="53"/>
      <c r="QT886" s="53"/>
      <c r="QU886" s="53"/>
      <c r="QV886" s="53"/>
      <c r="QW886" s="53"/>
      <c r="QX886" s="53"/>
      <c r="QY886" s="53"/>
      <c r="QZ886" s="53"/>
      <c r="RA886" s="53"/>
      <c r="RB886" s="53"/>
      <c r="RC886" s="53"/>
      <c r="RD886" s="53"/>
      <c r="RE886" s="53"/>
      <c r="RF886" s="53"/>
      <c r="RG886" s="53"/>
      <c r="RH886" s="53"/>
      <c r="RI886" s="53"/>
      <c r="RJ886" s="53"/>
      <c r="RK886" s="53"/>
      <c r="RL886" s="53"/>
      <c r="RM886" s="53"/>
      <c r="RN886" s="53"/>
      <c r="RO886" s="53"/>
      <c r="RP886" s="53"/>
      <c r="RQ886" s="53"/>
      <c r="RR886" s="53"/>
      <c r="RS886" s="53"/>
      <c r="RT886" s="53"/>
      <c r="RU886" s="53"/>
      <c r="RV886" s="53"/>
      <c r="RW886" s="53"/>
      <c r="RX886" s="53"/>
      <c r="RY886" s="53"/>
      <c r="RZ886" s="53"/>
      <c r="SA886" s="53"/>
      <c r="SB886" s="53"/>
      <c r="SC886" s="53"/>
      <c r="SD886" s="53"/>
      <c r="SE886" s="53"/>
      <c r="SF886" s="53"/>
      <c r="SG886" s="53"/>
      <c r="SH886" s="53"/>
      <c r="SI886" s="53"/>
      <c r="SJ886" s="53"/>
      <c r="SK886" s="53"/>
      <c r="SL886" s="53"/>
      <c r="SM886" s="53"/>
      <c r="SN886" s="53"/>
      <c r="SO886" s="53"/>
      <c r="SP886" s="53"/>
      <c r="SQ886" s="53"/>
      <c r="SR886" s="53"/>
      <c r="SS886" s="53"/>
      <c r="ST886" s="53"/>
      <c r="SU886" s="53"/>
      <c r="SV886" s="53"/>
      <c r="SW886" s="53"/>
      <c r="SX886" s="53"/>
      <c r="SY886" s="53"/>
      <c r="SZ886" s="53"/>
      <c r="TA886" s="53"/>
      <c r="TB886" s="53"/>
      <c r="TC886" s="53"/>
      <c r="TD886" s="53"/>
      <c r="TE886" s="53"/>
      <c r="TF886" s="53"/>
      <c r="TG886" s="53"/>
      <c r="TH886" s="53"/>
      <c r="TI886" s="53"/>
      <c r="TJ886" s="53"/>
      <c r="TK886" s="53"/>
      <c r="TL886" s="53"/>
      <c r="TM886" s="53"/>
      <c r="TN886" s="53"/>
      <c r="TO886" s="53"/>
      <c r="TP886" s="53"/>
      <c r="TQ886" s="53"/>
      <c r="TR886" s="53"/>
      <c r="TS886" s="53"/>
      <c r="TT886" s="53"/>
      <c r="TU886" s="53"/>
      <c r="TV886" s="53"/>
      <c r="TW886" s="53"/>
      <c r="TX886" s="53"/>
      <c r="TY886" s="53"/>
      <c r="TZ886" s="53"/>
      <c r="UA886" s="53"/>
      <c r="UB886" s="53"/>
      <c r="UC886" s="53"/>
      <c r="UD886" s="53"/>
      <c r="UE886" s="53"/>
      <c r="UF886" s="53"/>
      <c r="UG886" s="53"/>
    </row>
    <row r="887" spans="12:553" s="19" customFormat="1" ht="15.75" customHeight="1" x14ac:dyDescent="0.2">
      <c r="L887" s="66"/>
      <c r="M887" s="66"/>
      <c r="N887" s="52"/>
      <c r="O887" s="53"/>
      <c r="P887" s="53"/>
      <c r="Q887" s="53"/>
      <c r="R887" s="53"/>
      <c r="S887" s="53"/>
      <c r="T887" s="53"/>
      <c r="U887" s="53"/>
      <c r="V887" s="53"/>
      <c r="W887" s="53"/>
      <c r="X887" s="53"/>
      <c r="Y887" s="53"/>
      <c r="Z887" s="53"/>
      <c r="AA887" s="53"/>
      <c r="AB887" s="53"/>
      <c r="AC887" s="53"/>
      <c r="AD887" s="53"/>
      <c r="AE887" s="53"/>
      <c r="AF887" s="53"/>
      <c r="AG887" s="53"/>
      <c r="AH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c r="BM887" s="53"/>
      <c r="BN887" s="53"/>
      <c r="BO887" s="53"/>
      <c r="BP887" s="53"/>
      <c r="BQ887" s="53"/>
      <c r="BR887" s="53"/>
      <c r="BS887" s="53"/>
      <c r="BT887" s="53"/>
      <c r="BU887" s="53"/>
      <c r="BV887" s="53"/>
      <c r="BW887" s="53"/>
      <c r="BX887" s="53"/>
      <c r="BY887" s="53"/>
      <c r="BZ887" s="53"/>
      <c r="CA887" s="53"/>
      <c r="CB887" s="53"/>
      <c r="CC887" s="53"/>
      <c r="CD887" s="53"/>
      <c r="CE887" s="53"/>
      <c r="CF887" s="53"/>
      <c r="CG887" s="53"/>
      <c r="CH887" s="53"/>
      <c r="CI887" s="53"/>
      <c r="CJ887" s="53"/>
      <c r="CK887" s="53"/>
      <c r="CL887" s="53"/>
      <c r="CM887" s="53"/>
      <c r="CN887" s="53"/>
      <c r="CO887" s="53"/>
      <c r="CP887" s="53"/>
      <c r="CQ887" s="53"/>
      <c r="CR887" s="53"/>
      <c r="CS887" s="53"/>
      <c r="CT887" s="53"/>
      <c r="CU887" s="53"/>
      <c r="CV887" s="53"/>
      <c r="CW887" s="53"/>
      <c r="CX887" s="53"/>
      <c r="CY887" s="53"/>
      <c r="CZ887" s="53"/>
      <c r="DA887" s="53"/>
      <c r="DB887" s="53"/>
      <c r="DC887" s="53"/>
      <c r="DD887" s="53"/>
      <c r="DE887" s="53"/>
      <c r="DF887" s="53"/>
      <c r="DG887" s="53"/>
      <c r="DH887" s="53"/>
      <c r="DI887" s="53"/>
      <c r="DJ887" s="53"/>
      <c r="DK887" s="53"/>
      <c r="DL887" s="53"/>
      <c r="DM887" s="53"/>
      <c r="DN887" s="53"/>
      <c r="DO887" s="53"/>
      <c r="DP887" s="53"/>
      <c r="DQ887" s="53"/>
      <c r="DR887" s="53"/>
      <c r="DS887" s="53"/>
      <c r="DT887" s="53"/>
      <c r="DU887" s="53"/>
      <c r="DV887" s="53"/>
      <c r="DW887" s="53"/>
      <c r="DX887" s="53"/>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3"/>
      <c r="FK887" s="53"/>
      <c r="FL887" s="53"/>
      <c r="FM887" s="53"/>
      <c r="FN887" s="53"/>
      <c r="FO887" s="53"/>
      <c r="FP887" s="53"/>
      <c r="FQ887" s="53"/>
      <c r="FR887" s="53"/>
      <c r="FS887" s="53"/>
      <c r="FT887" s="53"/>
      <c r="FU887" s="53"/>
      <c r="FV887" s="53"/>
      <c r="FW887" s="53"/>
      <c r="FX887" s="53"/>
      <c r="FY887" s="53"/>
      <c r="FZ887" s="53"/>
      <c r="GA887" s="53"/>
      <c r="GB887" s="53"/>
      <c r="GC887" s="53"/>
      <c r="GD887" s="53"/>
      <c r="GE887" s="53"/>
      <c r="GF887" s="53"/>
      <c r="GG887" s="53"/>
      <c r="GH887" s="53"/>
      <c r="GI887" s="53"/>
      <c r="GJ887" s="53"/>
      <c r="GK887" s="53"/>
      <c r="GL887" s="53"/>
      <c r="GM887" s="53"/>
      <c r="GN887" s="53"/>
      <c r="GO887" s="53"/>
      <c r="GP887" s="53"/>
      <c r="GQ887" s="53"/>
      <c r="GR887" s="53"/>
      <c r="GS887" s="53"/>
      <c r="GT887" s="53"/>
      <c r="GU887" s="53"/>
      <c r="GV887" s="53"/>
      <c r="GW887" s="53"/>
      <c r="GX887" s="53"/>
      <c r="GY887" s="53"/>
      <c r="GZ887" s="53"/>
      <c r="HA887" s="53"/>
      <c r="HB887" s="53"/>
      <c r="HC887" s="53"/>
      <c r="HD887" s="53"/>
      <c r="HE887" s="53"/>
      <c r="HF887" s="53"/>
      <c r="HG887" s="53"/>
      <c r="HH887" s="53"/>
      <c r="HI887" s="53"/>
      <c r="HJ887" s="53"/>
      <c r="HK887" s="53"/>
      <c r="HL887" s="53"/>
      <c r="HM887" s="53"/>
      <c r="HN887" s="53"/>
      <c r="HO887" s="53"/>
      <c r="HP887" s="53"/>
      <c r="HQ887" s="53"/>
      <c r="HR887" s="53"/>
      <c r="HS887" s="53"/>
      <c r="HT887" s="53"/>
      <c r="HU887" s="53"/>
      <c r="HV887" s="53"/>
      <c r="HW887" s="53"/>
      <c r="HX887" s="53"/>
      <c r="HY887" s="53"/>
      <c r="HZ887" s="53"/>
      <c r="IA887" s="53"/>
      <c r="IB887" s="53"/>
      <c r="IC887" s="53"/>
      <c r="ID887" s="53"/>
      <c r="IE887" s="53"/>
      <c r="IF887" s="53"/>
      <c r="IG887" s="53"/>
      <c r="IH887" s="53"/>
      <c r="II887" s="53"/>
      <c r="IJ887" s="53"/>
      <c r="IK887" s="53"/>
      <c r="IL887" s="53"/>
      <c r="IM887" s="53"/>
      <c r="IN887" s="53"/>
      <c r="IO887" s="53"/>
      <c r="IP887" s="53"/>
      <c r="IQ887" s="53"/>
      <c r="IR887" s="53"/>
      <c r="IS887" s="53"/>
      <c r="IT887" s="53"/>
      <c r="IU887" s="53"/>
      <c r="IV887" s="53"/>
      <c r="IW887" s="53"/>
      <c r="IX887" s="53"/>
      <c r="IY887" s="53"/>
      <c r="IZ887" s="53"/>
      <c r="JA887" s="53"/>
      <c r="JB887" s="53"/>
      <c r="JC887" s="53"/>
      <c r="JD887" s="53"/>
      <c r="JE887" s="53"/>
      <c r="JF887" s="53"/>
      <c r="JG887" s="53"/>
      <c r="JH887" s="53"/>
      <c r="JI887" s="53"/>
      <c r="JJ887" s="53"/>
      <c r="JK887" s="53"/>
      <c r="JL887" s="53"/>
      <c r="JM887" s="53"/>
      <c r="JN887" s="53"/>
      <c r="JO887" s="53"/>
      <c r="JP887" s="53"/>
      <c r="JQ887" s="53"/>
      <c r="JR887" s="53"/>
      <c r="JS887" s="53"/>
      <c r="JT887" s="53"/>
      <c r="JU887" s="53"/>
      <c r="JV887" s="53"/>
      <c r="JW887" s="53"/>
      <c r="JX887" s="53"/>
      <c r="JY887" s="53"/>
      <c r="JZ887" s="53"/>
      <c r="KA887" s="53"/>
      <c r="KB887" s="53"/>
      <c r="KC887" s="53"/>
      <c r="KD887" s="53"/>
      <c r="KE887" s="53"/>
      <c r="KF887" s="53"/>
      <c r="KG887" s="53"/>
      <c r="KH887" s="53"/>
      <c r="KI887" s="53"/>
      <c r="KJ887" s="53"/>
      <c r="KK887" s="53"/>
      <c r="KL887" s="53"/>
      <c r="KM887" s="53"/>
      <c r="KN887" s="53"/>
      <c r="KO887" s="53"/>
      <c r="KP887" s="53"/>
      <c r="KQ887" s="53"/>
      <c r="KR887" s="53"/>
      <c r="KS887" s="53"/>
      <c r="KT887" s="53"/>
      <c r="KU887" s="53"/>
      <c r="KV887" s="53"/>
      <c r="KW887" s="53"/>
      <c r="KX887" s="53"/>
      <c r="KY887" s="53"/>
      <c r="KZ887" s="53"/>
      <c r="LA887" s="53"/>
      <c r="LB887" s="53"/>
      <c r="LC887" s="53"/>
      <c r="LD887" s="53"/>
      <c r="LE887" s="53"/>
      <c r="LF887" s="53"/>
      <c r="LG887" s="53"/>
      <c r="LH887" s="53"/>
      <c r="LI887" s="53"/>
      <c r="LJ887" s="53"/>
      <c r="LK887" s="53"/>
      <c r="LL887" s="53"/>
      <c r="LM887" s="53"/>
      <c r="LN887" s="53"/>
      <c r="LO887" s="53"/>
      <c r="LP887" s="53"/>
      <c r="LQ887" s="53"/>
      <c r="LR887" s="53"/>
      <c r="LS887" s="53"/>
      <c r="LT887" s="53"/>
      <c r="LU887" s="53"/>
      <c r="LV887" s="53"/>
      <c r="LW887" s="53"/>
      <c r="LX887" s="53"/>
      <c r="LY887" s="53"/>
      <c r="LZ887" s="53"/>
      <c r="MA887" s="53"/>
      <c r="MB887" s="53"/>
      <c r="MC887" s="53"/>
      <c r="MD887" s="53"/>
      <c r="ME887" s="53"/>
      <c r="MF887" s="53"/>
      <c r="MG887" s="53"/>
      <c r="MH887" s="53"/>
      <c r="MI887" s="53"/>
      <c r="MJ887" s="53"/>
      <c r="MK887" s="53"/>
      <c r="ML887" s="53"/>
      <c r="MM887" s="53"/>
      <c r="MN887" s="53"/>
      <c r="MO887" s="53"/>
      <c r="MP887" s="53"/>
      <c r="MQ887" s="53"/>
      <c r="MR887" s="53"/>
      <c r="MS887" s="53"/>
      <c r="MT887" s="53"/>
      <c r="MU887" s="53"/>
      <c r="MV887" s="53"/>
      <c r="MW887" s="53"/>
      <c r="MX887" s="53"/>
      <c r="MY887" s="53"/>
      <c r="MZ887" s="53"/>
      <c r="NA887" s="53"/>
      <c r="NB887" s="53"/>
      <c r="NC887" s="53"/>
      <c r="ND887" s="53"/>
      <c r="NE887" s="53"/>
      <c r="NF887" s="53"/>
      <c r="NG887" s="53"/>
      <c r="NH887" s="53"/>
      <c r="NI887" s="53"/>
      <c r="NJ887" s="53"/>
      <c r="NK887" s="53"/>
      <c r="NL887" s="53"/>
      <c r="NM887" s="53"/>
      <c r="NN887" s="53"/>
      <c r="NO887" s="53"/>
      <c r="NP887" s="53"/>
      <c r="NQ887" s="53"/>
      <c r="NR887" s="53"/>
      <c r="NS887" s="53"/>
      <c r="NT887" s="53"/>
      <c r="NU887" s="53"/>
      <c r="NV887" s="53"/>
      <c r="NW887" s="53"/>
      <c r="NX887" s="53"/>
      <c r="NY887" s="53"/>
      <c r="NZ887" s="53"/>
      <c r="OA887" s="53"/>
      <c r="OB887" s="53"/>
      <c r="OC887" s="53"/>
      <c r="OD887" s="53"/>
      <c r="OE887" s="53"/>
      <c r="OF887" s="53"/>
      <c r="OG887" s="53"/>
      <c r="OH887" s="53"/>
      <c r="OI887" s="53"/>
      <c r="OJ887" s="53"/>
      <c r="OK887" s="53"/>
      <c r="OL887" s="53"/>
      <c r="OM887" s="53"/>
      <c r="ON887" s="53"/>
      <c r="OO887" s="53"/>
      <c r="OP887" s="53"/>
      <c r="OQ887" s="53"/>
      <c r="OR887" s="53"/>
      <c r="OS887" s="53"/>
      <c r="OT887" s="53"/>
      <c r="OU887" s="53"/>
      <c r="OV887" s="53"/>
      <c r="OW887" s="53"/>
      <c r="OX887" s="53"/>
      <c r="OY887" s="53"/>
      <c r="OZ887" s="53"/>
      <c r="PA887" s="53"/>
      <c r="PB887" s="53"/>
      <c r="PC887" s="53"/>
      <c r="PD887" s="53"/>
      <c r="PE887" s="53"/>
      <c r="PF887" s="53"/>
      <c r="PG887" s="53"/>
      <c r="PH887" s="53"/>
      <c r="PI887" s="53"/>
      <c r="PJ887" s="53"/>
      <c r="PK887" s="53"/>
      <c r="PL887" s="53"/>
      <c r="PM887" s="53"/>
      <c r="PN887" s="53"/>
      <c r="PO887" s="53"/>
      <c r="PP887" s="53"/>
      <c r="PQ887" s="53"/>
      <c r="PR887" s="53"/>
      <c r="PS887" s="53"/>
      <c r="PT887" s="53"/>
      <c r="PU887" s="53"/>
      <c r="PV887" s="53"/>
      <c r="PW887" s="53"/>
      <c r="PX887" s="53"/>
      <c r="PY887" s="53"/>
      <c r="PZ887" s="53"/>
      <c r="QA887" s="53"/>
      <c r="QB887" s="53"/>
      <c r="QC887" s="53"/>
      <c r="QD887" s="53"/>
      <c r="QE887" s="53"/>
      <c r="QF887" s="53"/>
      <c r="QG887" s="53"/>
      <c r="QH887" s="53"/>
      <c r="QI887" s="53"/>
      <c r="QJ887" s="53"/>
      <c r="QK887" s="53"/>
      <c r="QL887" s="53"/>
      <c r="QM887" s="53"/>
      <c r="QN887" s="53"/>
      <c r="QO887" s="53"/>
      <c r="QP887" s="53"/>
      <c r="QQ887" s="53"/>
      <c r="QR887" s="53"/>
      <c r="QS887" s="53"/>
      <c r="QT887" s="53"/>
      <c r="QU887" s="53"/>
      <c r="QV887" s="53"/>
      <c r="QW887" s="53"/>
      <c r="QX887" s="53"/>
      <c r="QY887" s="53"/>
      <c r="QZ887" s="53"/>
      <c r="RA887" s="53"/>
      <c r="RB887" s="53"/>
      <c r="RC887" s="53"/>
      <c r="RD887" s="53"/>
      <c r="RE887" s="53"/>
      <c r="RF887" s="53"/>
      <c r="RG887" s="53"/>
      <c r="RH887" s="53"/>
      <c r="RI887" s="53"/>
      <c r="RJ887" s="53"/>
      <c r="RK887" s="53"/>
      <c r="RL887" s="53"/>
      <c r="RM887" s="53"/>
      <c r="RN887" s="53"/>
      <c r="RO887" s="53"/>
      <c r="RP887" s="53"/>
      <c r="RQ887" s="53"/>
      <c r="RR887" s="53"/>
      <c r="RS887" s="53"/>
      <c r="RT887" s="53"/>
      <c r="RU887" s="53"/>
      <c r="RV887" s="53"/>
      <c r="RW887" s="53"/>
      <c r="RX887" s="53"/>
      <c r="RY887" s="53"/>
      <c r="RZ887" s="53"/>
      <c r="SA887" s="53"/>
      <c r="SB887" s="53"/>
      <c r="SC887" s="53"/>
      <c r="SD887" s="53"/>
      <c r="SE887" s="53"/>
      <c r="SF887" s="53"/>
      <c r="SG887" s="53"/>
      <c r="SH887" s="53"/>
      <c r="SI887" s="53"/>
      <c r="SJ887" s="53"/>
      <c r="SK887" s="53"/>
      <c r="SL887" s="53"/>
      <c r="SM887" s="53"/>
      <c r="SN887" s="53"/>
      <c r="SO887" s="53"/>
      <c r="SP887" s="53"/>
      <c r="SQ887" s="53"/>
      <c r="SR887" s="53"/>
      <c r="SS887" s="53"/>
      <c r="ST887" s="53"/>
      <c r="SU887" s="53"/>
      <c r="SV887" s="53"/>
      <c r="SW887" s="53"/>
      <c r="SX887" s="53"/>
      <c r="SY887" s="53"/>
      <c r="SZ887" s="53"/>
      <c r="TA887" s="53"/>
      <c r="TB887" s="53"/>
      <c r="TC887" s="53"/>
      <c r="TD887" s="53"/>
      <c r="TE887" s="53"/>
      <c r="TF887" s="53"/>
      <c r="TG887" s="53"/>
      <c r="TH887" s="53"/>
      <c r="TI887" s="53"/>
      <c r="TJ887" s="53"/>
      <c r="TK887" s="53"/>
      <c r="TL887" s="53"/>
      <c r="TM887" s="53"/>
      <c r="TN887" s="53"/>
      <c r="TO887" s="53"/>
      <c r="TP887" s="53"/>
      <c r="TQ887" s="53"/>
      <c r="TR887" s="53"/>
      <c r="TS887" s="53"/>
      <c r="TT887" s="53"/>
      <c r="TU887" s="53"/>
      <c r="TV887" s="53"/>
      <c r="TW887" s="53"/>
      <c r="TX887" s="53"/>
      <c r="TY887" s="53"/>
      <c r="TZ887" s="53"/>
      <c r="UA887" s="53"/>
      <c r="UB887" s="53"/>
      <c r="UC887" s="53"/>
      <c r="UD887" s="53"/>
      <c r="UE887" s="53"/>
      <c r="UF887" s="53"/>
      <c r="UG887" s="53"/>
    </row>
    <row r="888" spans="12:553" s="19" customFormat="1" ht="15.75" customHeight="1" x14ac:dyDescent="0.2">
      <c r="L888" s="66"/>
      <c r="M888" s="66"/>
      <c r="N888" s="52"/>
      <c r="O888" s="53"/>
      <c r="P888" s="53"/>
      <c r="Q888" s="53"/>
      <c r="R888" s="53"/>
      <c r="S888" s="53"/>
      <c r="T888" s="53"/>
      <c r="U888" s="53"/>
      <c r="V888" s="53"/>
      <c r="W888" s="53"/>
      <c r="X888" s="53"/>
      <c r="Y888" s="53"/>
      <c r="Z888" s="53"/>
      <c r="AA888" s="53"/>
      <c r="AB888" s="53"/>
      <c r="AC888" s="53"/>
      <c r="AD888" s="53"/>
      <c r="AE888" s="53"/>
      <c r="AF888" s="53"/>
      <c r="AG888" s="53"/>
      <c r="AH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c r="BM888" s="53"/>
      <c r="BN888" s="53"/>
      <c r="BO888" s="53"/>
      <c r="BP888" s="53"/>
      <c r="BQ888" s="53"/>
      <c r="BR888" s="53"/>
      <c r="BS888" s="53"/>
      <c r="BT888" s="53"/>
      <c r="BU888" s="53"/>
      <c r="BV888" s="53"/>
      <c r="BW888" s="53"/>
      <c r="BX888" s="53"/>
      <c r="BY888" s="53"/>
      <c r="BZ888" s="53"/>
      <c r="CA888" s="53"/>
      <c r="CB888" s="53"/>
      <c r="CC888" s="53"/>
      <c r="CD888" s="53"/>
      <c r="CE888" s="53"/>
      <c r="CF888" s="53"/>
      <c r="CG888" s="53"/>
      <c r="CH888" s="53"/>
      <c r="CI888" s="53"/>
      <c r="CJ888" s="53"/>
      <c r="CK888" s="53"/>
      <c r="CL888" s="53"/>
      <c r="CM888" s="53"/>
      <c r="CN888" s="53"/>
      <c r="CO888" s="53"/>
      <c r="CP888" s="53"/>
      <c r="CQ888" s="53"/>
      <c r="CR888" s="53"/>
      <c r="CS888" s="53"/>
      <c r="CT888" s="53"/>
      <c r="CU888" s="53"/>
      <c r="CV888" s="53"/>
      <c r="CW888" s="53"/>
      <c r="CX888" s="53"/>
      <c r="CY888" s="53"/>
      <c r="CZ888" s="53"/>
      <c r="DA888" s="53"/>
      <c r="DB888" s="53"/>
      <c r="DC888" s="53"/>
      <c r="DD888" s="53"/>
      <c r="DE888" s="53"/>
      <c r="DF888" s="53"/>
      <c r="DG888" s="53"/>
      <c r="DH888" s="53"/>
      <c r="DI888" s="53"/>
      <c r="DJ888" s="53"/>
      <c r="DK888" s="53"/>
      <c r="DL888" s="53"/>
      <c r="DM888" s="53"/>
      <c r="DN888" s="53"/>
      <c r="DO888" s="53"/>
      <c r="DP888" s="53"/>
      <c r="DQ888" s="53"/>
      <c r="DR888" s="53"/>
      <c r="DS888" s="53"/>
      <c r="DT888" s="53"/>
      <c r="DU888" s="53"/>
      <c r="DV888" s="53"/>
      <c r="DW888" s="53"/>
      <c r="DX888" s="53"/>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3"/>
      <c r="FK888" s="53"/>
      <c r="FL888" s="53"/>
      <c r="FM888" s="53"/>
      <c r="FN888" s="53"/>
      <c r="FO888" s="53"/>
      <c r="FP888" s="53"/>
      <c r="FQ888" s="53"/>
      <c r="FR888" s="53"/>
      <c r="FS888" s="53"/>
      <c r="FT888" s="53"/>
      <c r="FU888" s="53"/>
      <c r="FV888" s="53"/>
      <c r="FW888" s="53"/>
      <c r="FX888" s="53"/>
      <c r="FY888" s="53"/>
      <c r="FZ888" s="53"/>
      <c r="GA888" s="53"/>
      <c r="GB888" s="53"/>
      <c r="GC888" s="53"/>
      <c r="GD888" s="53"/>
      <c r="GE888" s="53"/>
      <c r="GF888" s="53"/>
      <c r="GG888" s="53"/>
      <c r="GH888" s="53"/>
      <c r="GI888" s="53"/>
      <c r="GJ888" s="53"/>
      <c r="GK888" s="53"/>
      <c r="GL888" s="53"/>
      <c r="GM888" s="53"/>
      <c r="GN888" s="53"/>
      <c r="GO888" s="53"/>
      <c r="GP888" s="53"/>
      <c r="GQ888" s="53"/>
      <c r="GR888" s="53"/>
      <c r="GS888" s="53"/>
      <c r="GT888" s="53"/>
      <c r="GU888" s="53"/>
      <c r="GV888" s="53"/>
      <c r="GW888" s="53"/>
      <c r="GX888" s="53"/>
      <c r="GY888" s="53"/>
      <c r="GZ888" s="53"/>
      <c r="HA888" s="53"/>
      <c r="HB888" s="53"/>
      <c r="HC888" s="53"/>
      <c r="HD888" s="53"/>
      <c r="HE888" s="53"/>
      <c r="HF888" s="53"/>
      <c r="HG888" s="53"/>
      <c r="HH888" s="53"/>
      <c r="HI888" s="53"/>
      <c r="HJ888" s="53"/>
      <c r="HK888" s="53"/>
      <c r="HL888" s="53"/>
      <c r="HM888" s="53"/>
      <c r="HN888" s="53"/>
      <c r="HO888" s="53"/>
      <c r="HP888" s="53"/>
      <c r="HQ888" s="53"/>
      <c r="HR888" s="53"/>
      <c r="HS888" s="53"/>
      <c r="HT888" s="53"/>
      <c r="HU888" s="53"/>
      <c r="HV888" s="53"/>
      <c r="HW888" s="53"/>
      <c r="HX888" s="53"/>
      <c r="HY888" s="53"/>
      <c r="HZ888" s="53"/>
      <c r="IA888" s="53"/>
      <c r="IB888" s="53"/>
      <c r="IC888" s="53"/>
      <c r="ID888" s="53"/>
      <c r="IE888" s="53"/>
      <c r="IF888" s="53"/>
      <c r="IG888" s="53"/>
      <c r="IH888" s="53"/>
      <c r="II888" s="53"/>
      <c r="IJ888" s="53"/>
      <c r="IK888" s="53"/>
      <c r="IL888" s="53"/>
      <c r="IM888" s="53"/>
      <c r="IN888" s="53"/>
      <c r="IO888" s="53"/>
      <c r="IP888" s="53"/>
      <c r="IQ888" s="53"/>
      <c r="IR888" s="53"/>
      <c r="IS888" s="53"/>
      <c r="IT888" s="53"/>
      <c r="IU888" s="53"/>
      <c r="IV888" s="53"/>
      <c r="IW888" s="53"/>
      <c r="IX888" s="53"/>
      <c r="IY888" s="53"/>
      <c r="IZ888" s="53"/>
      <c r="JA888" s="53"/>
      <c r="JB888" s="53"/>
      <c r="JC888" s="53"/>
      <c r="JD888" s="53"/>
      <c r="JE888" s="53"/>
      <c r="JF888" s="53"/>
      <c r="JG888" s="53"/>
      <c r="JH888" s="53"/>
      <c r="JI888" s="53"/>
      <c r="JJ888" s="53"/>
      <c r="JK888" s="53"/>
      <c r="JL888" s="53"/>
      <c r="JM888" s="53"/>
      <c r="JN888" s="53"/>
      <c r="JO888" s="53"/>
      <c r="JP888" s="53"/>
      <c r="JQ888" s="53"/>
      <c r="JR888" s="53"/>
      <c r="JS888" s="53"/>
      <c r="JT888" s="53"/>
      <c r="JU888" s="53"/>
      <c r="JV888" s="53"/>
      <c r="JW888" s="53"/>
      <c r="JX888" s="53"/>
      <c r="JY888" s="53"/>
      <c r="JZ888" s="53"/>
      <c r="KA888" s="53"/>
      <c r="KB888" s="53"/>
      <c r="KC888" s="53"/>
      <c r="KD888" s="53"/>
      <c r="KE888" s="53"/>
      <c r="KF888" s="53"/>
      <c r="KG888" s="53"/>
      <c r="KH888" s="53"/>
      <c r="KI888" s="53"/>
      <c r="KJ888" s="53"/>
      <c r="KK888" s="53"/>
      <c r="KL888" s="53"/>
      <c r="KM888" s="53"/>
      <c r="KN888" s="53"/>
      <c r="KO888" s="53"/>
      <c r="KP888" s="53"/>
      <c r="KQ888" s="53"/>
      <c r="KR888" s="53"/>
      <c r="KS888" s="53"/>
      <c r="KT888" s="53"/>
      <c r="KU888" s="53"/>
      <c r="KV888" s="53"/>
      <c r="KW888" s="53"/>
      <c r="KX888" s="53"/>
      <c r="KY888" s="53"/>
      <c r="KZ888" s="53"/>
      <c r="LA888" s="53"/>
      <c r="LB888" s="53"/>
      <c r="LC888" s="53"/>
      <c r="LD888" s="53"/>
      <c r="LE888" s="53"/>
      <c r="LF888" s="53"/>
      <c r="LG888" s="53"/>
      <c r="LH888" s="53"/>
      <c r="LI888" s="53"/>
      <c r="LJ888" s="53"/>
      <c r="LK888" s="53"/>
      <c r="LL888" s="53"/>
      <c r="LM888" s="53"/>
      <c r="LN888" s="53"/>
      <c r="LO888" s="53"/>
      <c r="LP888" s="53"/>
      <c r="LQ888" s="53"/>
      <c r="LR888" s="53"/>
      <c r="LS888" s="53"/>
      <c r="LT888" s="53"/>
      <c r="LU888" s="53"/>
      <c r="LV888" s="53"/>
      <c r="LW888" s="53"/>
      <c r="LX888" s="53"/>
      <c r="LY888" s="53"/>
      <c r="LZ888" s="53"/>
      <c r="MA888" s="53"/>
      <c r="MB888" s="53"/>
      <c r="MC888" s="53"/>
      <c r="MD888" s="53"/>
      <c r="ME888" s="53"/>
      <c r="MF888" s="53"/>
      <c r="MG888" s="53"/>
      <c r="MH888" s="53"/>
      <c r="MI888" s="53"/>
      <c r="MJ888" s="53"/>
      <c r="MK888" s="53"/>
      <c r="ML888" s="53"/>
      <c r="MM888" s="53"/>
      <c r="MN888" s="53"/>
      <c r="MO888" s="53"/>
      <c r="MP888" s="53"/>
      <c r="MQ888" s="53"/>
      <c r="MR888" s="53"/>
      <c r="MS888" s="53"/>
      <c r="MT888" s="53"/>
      <c r="MU888" s="53"/>
      <c r="MV888" s="53"/>
      <c r="MW888" s="53"/>
      <c r="MX888" s="53"/>
      <c r="MY888" s="53"/>
      <c r="MZ888" s="53"/>
      <c r="NA888" s="53"/>
      <c r="NB888" s="53"/>
      <c r="NC888" s="53"/>
      <c r="ND888" s="53"/>
      <c r="NE888" s="53"/>
      <c r="NF888" s="53"/>
      <c r="NG888" s="53"/>
      <c r="NH888" s="53"/>
      <c r="NI888" s="53"/>
      <c r="NJ888" s="53"/>
      <c r="NK888" s="53"/>
      <c r="NL888" s="53"/>
      <c r="NM888" s="53"/>
      <c r="NN888" s="53"/>
      <c r="NO888" s="53"/>
      <c r="NP888" s="53"/>
      <c r="NQ888" s="53"/>
      <c r="NR888" s="53"/>
      <c r="NS888" s="53"/>
      <c r="NT888" s="53"/>
      <c r="NU888" s="53"/>
      <c r="NV888" s="53"/>
      <c r="NW888" s="53"/>
      <c r="NX888" s="53"/>
      <c r="NY888" s="53"/>
      <c r="NZ888" s="53"/>
      <c r="OA888" s="53"/>
      <c r="OB888" s="53"/>
      <c r="OC888" s="53"/>
      <c r="OD888" s="53"/>
      <c r="OE888" s="53"/>
      <c r="OF888" s="53"/>
      <c r="OG888" s="53"/>
      <c r="OH888" s="53"/>
      <c r="OI888" s="53"/>
      <c r="OJ888" s="53"/>
      <c r="OK888" s="53"/>
      <c r="OL888" s="53"/>
      <c r="OM888" s="53"/>
      <c r="ON888" s="53"/>
      <c r="OO888" s="53"/>
      <c r="OP888" s="53"/>
      <c r="OQ888" s="53"/>
      <c r="OR888" s="53"/>
      <c r="OS888" s="53"/>
      <c r="OT888" s="53"/>
      <c r="OU888" s="53"/>
      <c r="OV888" s="53"/>
      <c r="OW888" s="53"/>
      <c r="OX888" s="53"/>
      <c r="OY888" s="53"/>
      <c r="OZ888" s="53"/>
      <c r="PA888" s="53"/>
      <c r="PB888" s="53"/>
      <c r="PC888" s="53"/>
      <c r="PD888" s="53"/>
      <c r="PE888" s="53"/>
      <c r="PF888" s="53"/>
      <c r="PG888" s="53"/>
      <c r="PH888" s="53"/>
      <c r="PI888" s="53"/>
      <c r="PJ888" s="53"/>
      <c r="PK888" s="53"/>
      <c r="PL888" s="53"/>
      <c r="PM888" s="53"/>
      <c r="PN888" s="53"/>
      <c r="PO888" s="53"/>
      <c r="PP888" s="53"/>
      <c r="PQ888" s="53"/>
      <c r="PR888" s="53"/>
      <c r="PS888" s="53"/>
      <c r="PT888" s="53"/>
      <c r="PU888" s="53"/>
      <c r="PV888" s="53"/>
      <c r="PW888" s="53"/>
      <c r="PX888" s="53"/>
      <c r="PY888" s="53"/>
      <c r="PZ888" s="53"/>
      <c r="QA888" s="53"/>
      <c r="QB888" s="53"/>
      <c r="QC888" s="53"/>
      <c r="QD888" s="53"/>
      <c r="QE888" s="53"/>
      <c r="QF888" s="53"/>
      <c r="QG888" s="53"/>
      <c r="QH888" s="53"/>
      <c r="QI888" s="53"/>
      <c r="QJ888" s="53"/>
      <c r="QK888" s="53"/>
      <c r="QL888" s="53"/>
      <c r="QM888" s="53"/>
      <c r="QN888" s="53"/>
      <c r="QO888" s="53"/>
      <c r="QP888" s="53"/>
      <c r="QQ888" s="53"/>
      <c r="QR888" s="53"/>
      <c r="QS888" s="53"/>
      <c r="QT888" s="53"/>
      <c r="QU888" s="53"/>
      <c r="QV888" s="53"/>
      <c r="QW888" s="53"/>
      <c r="QX888" s="53"/>
      <c r="QY888" s="53"/>
      <c r="QZ888" s="53"/>
      <c r="RA888" s="53"/>
      <c r="RB888" s="53"/>
      <c r="RC888" s="53"/>
      <c r="RD888" s="53"/>
      <c r="RE888" s="53"/>
      <c r="RF888" s="53"/>
      <c r="RG888" s="53"/>
      <c r="RH888" s="53"/>
      <c r="RI888" s="53"/>
      <c r="RJ888" s="53"/>
      <c r="RK888" s="53"/>
      <c r="RL888" s="53"/>
      <c r="RM888" s="53"/>
      <c r="RN888" s="53"/>
      <c r="RO888" s="53"/>
      <c r="RP888" s="53"/>
      <c r="RQ888" s="53"/>
      <c r="RR888" s="53"/>
      <c r="RS888" s="53"/>
      <c r="RT888" s="53"/>
      <c r="RU888" s="53"/>
      <c r="RV888" s="53"/>
      <c r="RW888" s="53"/>
      <c r="RX888" s="53"/>
      <c r="RY888" s="53"/>
      <c r="RZ888" s="53"/>
      <c r="SA888" s="53"/>
      <c r="SB888" s="53"/>
      <c r="SC888" s="53"/>
      <c r="SD888" s="53"/>
      <c r="SE888" s="53"/>
      <c r="SF888" s="53"/>
      <c r="SG888" s="53"/>
      <c r="SH888" s="53"/>
      <c r="SI888" s="53"/>
      <c r="SJ888" s="53"/>
      <c r="SK888" s="53"/>
      <c r="SL888" s="53"/>
      <c r="SM888" s="53"/>
      <c r="SN888" s="53"/>
      <c r="SO888" s="53"/>
      <c r="SP888" s="53"/>
      <c r="SQ888" s="53"/>
      <c r="SR888" s="53"/>
      <c r="SS888" s="53"/>
      <c r="ST888" s="53"/>
      <c r="SU888" s="53"/>
      <c r="SV888" s="53"/>
      <c r="SW888" s="53"/>
      <c r="SX888" s="53"/>
      <c r="SY888" s="53"/>
      <c r="SZ888" s="53"/>
      <c r="TA888" s="53"/>
      <c r="TB888" s="53"/>
      <c r="TC888" s="53"/>
      <c r="TD888" s="53"/>
      <c r="TE888" s="53"/>
      <c r="TF888" s="53"/>
      <c r="TG888" s="53"/>
      <c r="TH888" s="53"/>
      <c r="TI888" s="53"/>
      <c r="TJ888" s="53"/>
      <c r="TK888" s="53"/>
      <c r="TL888" s="53"/>
      <c r="TM888" s="53"/>
      <c r="TN888" s="53"/>
      <c r="TO888" s="53"/>
      <c r="TP888" s="53"/>
      <c r="TQ888" s="53"/>
      <c r="TR888" s="53"/>
      <c r="TS888" s="53"/>
      <c r="TT888" s="53"/>
      <c r="TU888" s="53"/>
      <c r="TV888" s="53"/>
      <c r="TW888" s="53"/>
      <c r="TX888" s="53"/>
      <c r="TY888" s="53"/>
      <c r="TZ888" s="53"/>
      <c r="UA888" s="53"/>
      <c r="UB888" s="53"/>
      <c r="UC888" s="53"/>
      <c r="UD888" s="53"/>
      <c r="UE888" s="53"/>
      <c r="UF888" s="53"/>
      <c r="UG888" s="53"/>
    </row>
    <row r="889" spans="12:553" s="19" customFormat="1" ht="15.75" customHeight="1" x14ac:dyDescent="0.2">
      <c r="L889" s="66"/>
      <c r="M889" s="66"/>
      <c r="N889" s="52"/>
      <c r="O889" s="53"/>
      <c r="P889" s="53"/>
      <c r="Q889" s="53"/>
      <c r="R889" s="53"/>
      <c r="S889" s="53"/>
      <c r="T889" s="53"/>
      <c r="U889" s="53"/>
      <c r="V889" s="53"/>
      <c r="W889" s="53"/>
      <c r="X889" s="53"/>
      <c r="Y889" s="53"/>
      <c r="Z889" s="53"/>
      <c r="AA889" s="53"/>
      <c r="AB889" s="53"/>
      <c r="AC889" s="53"/>
      <c r="AD889" s="53"/>
      <c r="AE889" s="53"/>
      <c r="AF889" s="53"/>
      <c r="AG889" s="53"/>
      <c r="AH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c r="BM889" s="53"/>
      <c r="BN889" s="53"/>
      <c r="BO889" s="53"/>
      <c r="BP889" s="53"/>
      <c r="BQ889" s="53"/>
      <c r="BR889" s="53"/>
      <c r="BS889" s="53"/>
      <c r="BT889" s="53"/>
      <c r="BU889" s="53"/>
      <c r="BV889" s="53"/>
      <c r="BW889" s="53"/>
      <c r="BX889" s="53"/>
      <c r="BY889" s="53"/>
      <c r="BZ889" s="53"/>
      <c r="CA889" s="53"/>
      <c r="CB889" s="53"/>
      <c r="CC889" s="53"/>
      <c r="CD889" s="53"/>
      <c r="CE889" s="53"/>
      <c r="CF889" s="53"/>
      <c r="CG889" s="53"/>
      <c r="CH889" s="53"/>
      <c r="CI889" s="53"/>
      <c r="CJ889" s="53"/>
      <c r="CK889" s="53"/>
      <c r="CL889" s="53"/>
      <c r="CM889" s="53"/>
      <c r="CN889" s="53"/>
      <c r="CO889" s="53"/>
      <c r="CP889" s="53"/>
      <c r="CQ889" s="53"/>
      <c r="CR889" s="53"/>
      <c r="CS889" s="53"/>
      <c r="CT889" s="53"/>
      <c r="CU889" s="53"/>
      <c r="CV889" s="53"/>
      <c r="CW889" s="53"/>
      <c r="CX889" s="53"/>
      <c r="CY889" s="53"/>
      <c r="CZ889" s="53"/>
      <c r="DA889" s="53"/>
      <c r="DB889" s="53"/>
      <c r="DC889" s="53"/>
      <c r="DD889" s="53"/>
      <c r="DE889" s="53"/>
      <c r="DF889" s="53"/>
      <c r="DG889" s="53"/>
      <c r="DH889" s="53"/>
      <c r="DI889" s="53"/>
      <c r="DJ889" s="53"/>
      <c r="DK889" s="53"/>
      <c r="DL889" s="53"/>
      <c r="DM889" s="53"/>
      <c r="DN889" s="53"/>
      <c r="DO889" s="53"/>
      <c r="DP889" s="53"/>
      <c r="DQ889" s="53"/>
      <c r="DR889" s="53"/>
      <c r="DS889" s="53"/>
      <c r="DT889" s="53"/>
      <c r="DU889" s="53"/>
      <c r="DV889" s="53"/>
      <c r="DW889" s="53"/>
      <c r="DX889" s="53"/>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3"/>
      <c r="FK889" s="53"/>
      <c r="FL889" s="53"/>
      <c r="FM889" s="53"/>
      <c r="FN889" s="53"/>
      <c r="FO889" s="53"/>
      <c r="FP889" s="53"/>
      <c r="FQ889" s="53"/>
      <c r="FR889" s="53"/>
      <c r="FS889" s="53"/>
      <c r="FT889" s="53"/>
      <c r="FU889" s="53"/>
      <c r="FV889" s="53"/>
      <c r="FW889" s="53"/>
      <c r="FX889" s="53"/>
      <c r="FY889" s="53"/>
      <c r="FZ889" s="53"/>
      <c r="GA889" s="53"/>
      <c r="GB889" s="53"/>
      <c r="GC889" s="53"/>
      <c r="GD889" s="53"/>
      <c r="GE889" s="53"/>
      <c r="GF889" s="53"/>
      <c r="GG889" s="53"/>
      <c r="GH889" s="53"/>
      <c r="GI889" s="53"/>
      <c r="GJ889" s="53"/>
      <c r="GK889" s="53"/>
      <c r="GL889" s="53"/>
      <c r="GM889" s="53"/>
      <c r="GN889" s="53"/>
      <c r="GO889" s="53"/>
      <c r="GP889" s="53"/>
      <c r="GQ889" s="53"/>
      <c r="GR889" s="53"/>
      <c r="GS889" s="53"/>
      <c r="GT889" s="53"/>
      <c r="GU889" s="53"/>
      <c r="GV889" s="53"/>
      <c r="GW889" s="53"/>
      <c r="GX889" s="53"/>
      <c r="GY889" s="53"/>
      <c r="GZ889" s="53"/>
      <c r="HA889" s="53"/>
      <c r="HB889" s="53"/>
      <c r="HC889" s="53"/>
      <c r="HD889" s="53"/>
      <c r="HE889" s="53"/>
      <c r="HF889" s="53"/>
      <c r="HG889" s="53"/>
      <c r="HH889" s="53"/>
      <c r="HI889" s="53"/>
      <c r="HJ889" s="53"/>
      <c r="HK889" s="53"/>
      <c r="HL889" s="53"/>
      <c r="HM889" s="53"/>
      <c r="HN889" s="53"/>
      <c r="HO889" s="53"/>
      <c r="HP889" s="53"/>
      <c r="HQ889" s="53"/>
      <c r="HR889" s="53"/>
      <c r="HS889" s="53"/>
      <c r="HT889" s="53"/>
      <c r="HU889" s="53"/>
      <c r="HV889" s="53"/>
      <c r="HW889" s="53"/>
      <c r="HX889" s="53"/>
      <c r="HY889" s="53"/>
      <c r="HZ889" s="53"/>
      <c r="IA889" s="53"/>
      <c r="IB889" s="53"/>
      <c r="IC889" s="53"/>
      <c r="ID889" s="53"/>
      <c r="IE889" s="53"/>
      <c r="IF889" s="53"/>
      <c r="IG889" s="53"/>
      <c r="IH889" s="53"/>
      <c r="II889" s="53"/>
      <c r="IJ889" s="53"/>
      <c r="IK889" s="53"/>
      <c r="IL889" s="53"/>
      <c r="IM889" s="53"/>
      <c r="IN889" s="53"/>
      <c r="IO889" s="53"/>
      <c r="IP889" s="53"/>
      <c r="IQ889" s="53"/>
      <c r="IR889" s="53"/>
      <c r="IS889" s="53"/>
      <c r="IT889" s="53"/>
      <c r="IU889" s="53"/>
      <c r="IV889" s="53"/>
      <c r="IW889" s="53"/>
      <c r="IX889" s="53"/>
      <c r="IY889" s="53"/>
      <c r="IZ889" s="53"/>
      <c r="JA889" s="53"/>
      <c r="JB889" s="53"/>
      <c r="JC889" s="53"/>
      <c r="JD889" s="53"/>
      <c r="JE889" s="53"/>
      <c r="JF889" s="53"/>
      <c r="JG889" s="53"/>
      <c r="JH889" s="53"/>
      <c r="JI889" s="53"/>
      <c r="JJ889" s="53"/>
      <c r="JK889" s="53"/>
      <c r="JL889" s="53"/>
      <c r="JM889" s="53"/>
      <c r="JN889" s="53"/>
      <c r="JO889" s="53"/>
      <c r="JP889" s="53"/>
      <c r="JQ889" s="53"/>
      <c r="JR889" s="53"/>
      <c r="JS889" s="53"/>
      <c r="JT889" s="53"/>
      <c r="JU889" s="53"/>
      <c r="JV889" s="53"/>
      <c r="JW889" s="53"/>
      <c r="JX889" s="53"/>
      <c r="JY889" s="53"/>
      <c r="JZ889" s="53"/>
      <c r="KA889" s="53"/>
      <c r="KB889" s="53"/>
      <c r="KC889" s="53"/>
      <c r="KD889" s="53"/>
      <c r="KE889" s="53"/>
      <c r="KF889" s="53"/>
      <c r="KG889" s="53"/>
      <c r="KH889" s="53"/>
      <c r="KI889" s="53"/>
      <c r="KJ889" s="53"/>
      <c r="KK889" s="53"/>
      <c r="KL889" s="53"/>
      <c r="KM889" s="53"/>
      <c r="KN889" s="53"/>
      <c r="KO889" s="53"/>
      <c r="KP889" s="53"/>
      <c r="KQ889" s="53"/>
      <c r="KR889" s="53"/>
      <c r="KS889" s="53"/>
      <c r="KT889" s="53"/>
      <c r="KU889" s="53"/>
      <c r="KV889" s="53"/>
      <c r="KW889" s="53"/>
      <c r="KX889" s="53"/>
      <c r="KY889" s="53"/>
      <c r="KZ889" s="53"/>
      <c r="LA889" s="53"/>
      <c r="LB889" s="53"/>
      <c r="LC889" s="53"/>
      <c r="LD889" s="53"/>
      <c r="LE889" s="53"/>
      <c r="LF889" s="53"/>
      <c r="LG889" s="53"/>
      <c r="LH889" s="53"/>
      <c r="LI889" s="53"/>
      <c r="LJ889" s="53"/>
      <c r="LK889" s="53"/>
      <c r="LL889" s="53"/>
      <c r="LM889" s="53"/>
      <c r="LN889" s="53"/>
      <c r="LO889" s="53"/>
      <c r="LP889" s="53"/>
      <c r="LQ889" s="53"/>
      <c r="LR889" s="53"/>
      <c r="LS889" s="53"/>
      <c r="LT889" s="53"/>
      <c r="LU889" s="53"/>
      <c r="LV889" s="53"/>
      <c r="LW889" s="53"/>
      <c r="LX889" s="53"/>
      <c r="LY889" s="53"/>
      <c r="LZ889" s="53"/>
      <c r="MA889" s="53"/>
      <c r="MB889" s="53"/>
      <c r="MC889" s="53"/>
      <c r="MD889" s="53"/>
      <c r="ME889" s="53"/>
      <c r="MF889" s="53"/>
      <c r="MG889" s="53"/>
      <c r="MH889" s="53"/>
      <c r="MI889" s="53"/>
      <c r="MJ889" s="53"/>
      <c r="MK889" s="53"/>
      <c r="ML889" s="53"/>
      <c r="MM889" s="53"/>
      <c r="MN889" s="53"/>
      <c r="MO889" s="53"/>
      <c r="MP889" s="53"/>
      <c r="MQ889" s="53"/>
      <c r="MR889" s="53"/>
      <c r="MS889" s="53"/>
      <c r="MT889" s="53"/>
      <c r="MU889" s="53"/>
      <c r="MV889" s="53"/>
      <c r="MW889" s="53"/>
      <c r="MX889" s="53"/>
      <c r="MY889" s="53"/>
      <c r="MZ889" s="53"/>
      <c r="NA889" s="53"/>
      <c r="NB889" s="53"/>
      <c r="NC889" s="53"/>
      <c r="ND889" s="53"/>
      <c r="NE889" s="53"/>
      <c r="NF889" s="53"/>
      <c r="NG889" s="53"/>
      <c r="NH889" s="53"/>
      <c r="NI889" s="53"/>
      <c r="NJ889" s="53"/>
      <c r="NK889" s="53"/>
      <c r="NL889" s="53"/>
      <c r="NM889" s="53"/>
      <c r="NN889" s="53"/>
      <c r="NO889" s="53"/>
      <c r="NP889" s="53"/>
      <c r="NQ889" s="53"/>
      <c r="NR889" s="53"/>
      <c r="NS889" s="53"/>
      <c r="NT889" s="53"/>
      <c r="NU889" s="53"/>
      <c r="NV889" s="53"/>
      <c r="NW889" s="53"/>
      <c r="NX889" s="53"/>
      <c r="NY889" s="53"/>
      <c r="NZ889" s="53"/>
      <c r="OA889" s="53"/>
      <c r="OB889" s="53"/>
      <c r="OC889" s="53"/>
      <c r="OD889" s="53"/>
      <c r="OE889" s="53"/>
      <c r="OF889" s="53"/>
      <c r="OG889" s="53"/>
      <c r="OH889" s="53"/>
      <c r="OI889" s="53"/>
      <c r="OJ889" s="53"/>
      <c r="OK889" s="53"/>
      <c r="OL889" s="53"/>
      <c r="OM889" s="53"/>
      <c r="ON889" s="53"/>
      <c r="OO889" s="53"/>
      <c r="OP889" s="53"/>
      <c r="OQ889" s="53"/>
      <c r="OR889" s="53"/>
      <c r="OS889" s="53"/>
      <c r="OT889" s="53"/>
      <c r="OU889" s="53"/>
      <c r="OV889" s="53"/>
      <c r="OW889" s="53"/>
      <c r="OX889" s="53"/>
      <c r="OY889" s="53"/>
      <c r="OZ889" s="53"/>
      <c r="PA889" s="53"/>
      <c r="PB889" s="53"/>
      <c r="PC889" s="53"/>
      <c r="PD889" s="53"/>
      <c r="PE889" s="53"/>
      <c r="PF889" s="53"/>
      <c r="PG889" s="53"/>
      <c r="PH889" s="53"/>
      <c r="PI889" s="53"/>
      <c r="PJ889" s="53"/>
      <c r="PK889" s="53"/>
      <c r="PL889" s="53"/>
      <c r="PM889" s="53"/>
      <c r="PN889" s="53"/>
      <c r="PO889" s="53"/>
      <c r="PP889" s="53"/>
      <c r="PQ889" s="53"/>
      <c r="PR889" s="53"/>
      <c r="PS889" s="53"/>
      <c r="PT889" s="53"/>
      <c r="PU889" s="53"/>
      <c r="PV889" s="53"/>
      <c r="PW889" s="53"/>
      <c r="PX889" s="53"/>
      <c r="PY889" s="53"/>
      <c r="PZ889" s="53"/>
      <c r="QA889" s="53"/>
      <c r="QB889" s="53"/>
      <c r="QC889" s="53"/>
      <c r="QD889" s="53"/>
      <c r="QE889" s="53"/>
      <c r="QF889" s="53"/>
      <c r="QG889" s="53"/>
      <c r="QH889" s="53"/>
      <c r="QI889" s="53"/>
      <c r="QJ889" s="53"/>
      <c r="QK889" s="53"/>
      <c r="QL889" s="53"/>
      <c r="QM889" s="53"/>
      <c r="QN889" s="53"/>
      <c r="QO889" s="53"/>
      <c r="QP889" s="53"/>
      <c r="QQ889" s="53"/>
      <c r="QR889" s="53"/>
      <c r="QS889" s="53"/>
      <c r="QT889" s="53"/>
      <c r="QU889" s="53"/>
      <c r="QV889" s="53"/>
      <c r="QW889" s="53"/>
      <c r="QX889" s="53"/>
      <c r="QY889" s="53"/>
      <c r="QZ889" s="53"/>
      <c r="RA889" s="53"/>
      <c r="RB889" s="53"/>
      <c r="RC889" s="53"/>
      <c r="RD889" s="53"/>
      <c r="RE889" s="53"/>
      <c r="RF889" s="53"/>
      <c r="RG889" s="53"/>
      <c r="RH889" s="53"/>
      <c r="RI889" s="53"/>
      <c r="RJ889" s="53"/>
      <c r="RK889" s="53"/>
      <c r="RL889" s="53"/>
      <c r="RM889" s="53"/>
      <c r="RN889" s="53"/>
      <c r="RO889" s="53"/>
      <c r="RP889" s="53"/>
      <c r="RQ889" s="53"/>
      <c r="RR889" s="53"/>
      <c r="RS889" s="53"/>
      <c r="RT889" s="53"/>
      <c r="RU889" s="53"/>
      <c r="RV889" s="53"/>
      <c r="RW889" s="53"/>
      <c r="RX889" s="53"/>
      <c r="RY889" s="53"/>
      <c r="RZ889" s="53"/>
      <c r="SA889" s="53"/>
      <c r="SB889" s="53"/>
      <c r="SC889" s="53"/>
      <c r="SD889" s="53"/>
      <c r="SE889" s="53"/>
      <c r="SF889" s="53"/>
      <c r="SG889" s="53"/>
      <c r="SH889" s="53"/>
      <c r="SI889" s="53"/>
      <c r="SJ889" s="53"/>
      <c r="SK889" s="53"/>
      <c r="SL889" s="53"/>
      <c r="SM889" s="53"/>
      <c r="SN889" s="53"/>
      <c r="SO889" s="53"/>
      <c r="SP889" s="53"/>
      <c r="SQ889" s="53"/>
      <c r="SR889" s="53"/>
      <c r="SS889" s="53"/>
      <c r="ST889" s="53"/>
      <c r="SU889" s="53"/>
      <c r="SV889" s="53"/>
      <c r="SW889" s="53"/>
      <c r="SX889" s="53"/>
      <c r="SY889" s="53"/>
      <c r="SZ889" s="53"/>
      <c r="TA889" s="53"/>
      <c r="TB889" s="53"/>
      <c r="TC889" s="53"/>
      <c r="TD889" s="53"/>
      <c r="TE889" s="53"/>
      <c r="TF889" s="53"/>
      <c r="TG889" s="53"/>
      <c r="TH889" s="53"/>
      <c r="TI889" s="53"/>
      <c r="TJ889" s="53"/>
      <c r="TK889" s="53"/>
      <c r="TL889" s="53"/>
      <c r="TM889" s="53"/>
      <c r="TN889" s="53"/>
      <c r="TO889" s="53"/>
      <c r="TP889" s="53"/>
      <c r="TQ889" s="53"/>
      <c r="TR889" s="53"/>
      <c r="TS889" s="53"/>
      <c r="TT889" s="53"/>
      <c r="TU889" s="53"/>
      <c r="TV889" s="53"/>
      <c r="TW889" s="53"/>
      <c r="TX889" s="53"/>
      <c r="TY889" s="53"/>
      <c r="TZ889" s="53"/>
      <c r="UA889" s="53"/>
      <c r="UB889" s="53"/>
      <c r="UC889" s="53"/>
      <c r="UD889" s="53"/>
      <c r="UE889" s="53"/>
      <c r="UF889" s="53"/>
      <c r="UG889" s="53"/>
    </row>
    <row r="890" spans="12:553" s="19" customFormat="1" ht="15.75" customHeight="1" x14ac:dyDescent="0.2">
      <c r="L890" s="66"/>
      <c r="M890" s="66"/>
      <c r="N890" s="52"/>
      <c r="O890" s="53"/>
      <c r="P890" s="53"/>
      <c r="Q890" s="53"/>
      <c r="R890" s="53"/>
      <c r="S890" s="53"/>
      <c r="T890" s="53"/>
      <c r="U890" s="53"/>
      <c r="V890" s="53"/>
      <c r="W890" s="53"/>
      <c r="X890" s="53"/>
      <c r="Y890" s="53"/>
      <c r="Z890" s="53"/>
      <c r="AA890" s="53"/>
      <c r="AB890" s="53"/>
      <c r="AC890" s="53"/>
      <c r="AD890" s="53"/>
      <c r="AE890" s="53"/>
      <c r="AF890" s="53"/>
      <c r="AG890" s="53"/>
      <c r="AH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c r="BM890" s="53"/>
      <c r="BN890" s="53"/>
      <c r="BO890" s="53"/>
      <c r="BP890" s="53"/>
      <c r="BQ890" s="53"/>
      <c r="BR890" s="53"/>
      <c r="BS890" s="53"/>
      <c r="BT890" s="53"/>
      <c r="BU890" s="53"/>
      <c r="BV890" s="53"/>
      <c r="BW890" s="53"/>
      <c r="BX890" s="53"/>
      <c r="BY890" s="53"/>
      <c r="BZ890" s="53"/>
      <c r="CA890" s="53"/>
      <c r="CB890" s="53"/>
      <c r="CC890" s="53"/>
      <c r="CD890" s="53"/>
      <c r="CE890" s="53"/>
      <c r="CF890" s="53"/>
      <c r="CG890" s="53"/>
      <c r="CH890" s="53"/>
      <c r="CI890" s="53"/>
      <c r="CJ890" s="53"/>
      <c r="CK890" s="53"/>
      <c r="CL890" s="53"/>
      <c r="CM890" s="53"/>
      <c r="CN890" s="53"/>
      <c r="CO890" s="53"/>
      <c r="CP890" s="53"/>
      <c r="CQ890" s="53"/>
      <c r="CR890" s="53"/>
      <c r="CS890" s="53"/>
      <c r="CT890" s="53"/>
      <c r="CU890" s="53"/>
      <c r="CV890" s="53"/>
      <c r="CW890" s="53"/>
      <c r="CX890" s="53"/>
      <c r="CY890" s="53"/>
      <c r="CZ890" s="53"/>
      <c r="DA890" s="53"/>
      <c r="DB890" s="53"/>
      <c r="DC890" s="53"/>
      <c r="DD890" s="53"/>
      <c r="DE890" s="53"/>
      <c r="DF890" s="53"/>
      <c r="DG890" s="53"/>
      <c r="DH890" s="53"/>
      <c r="DI890" s="53"/>
      <c r="DJ890" s="53"/>
      <c r="DK890" s="53"/>
      <c r="DL890" s="53"/>
      <c r="DM890" s="53"/>
      <c r="DN890" s="53"/>
      <c r="DO890" s="53"/>
      <c r="DP890" s="53"/>
      <c r="DQ890" s="53"/>
      <c r="DR890" s="53"/>
      <c r="DS890" s="53"/>
      <c r="DT890" s="53"/>
      <c r="DU890" s="53"/>
      <c r="DV890" s="53"/>
      <c r="DW890" s="53"/>
      <c r="DX890" s="53"/>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3"/>
      <c r="FK890" s="53"/>
      <c r="FL890" s="53"/>
      <c r="FM890" s="53"/>
      <c r="FN890" s="53"/>
      <c r="FO890" s="53"/>
      <c r="FP890" s="53"/>
      <c r="FQ890" s="53"/>
      <c r="FR890" s="53"/>
      <c r="FS890" s="53"/>
      <c r="FT890" s="53"/>
      <c r="FU890" s="53"/>
      <c r="FV890" s="53"/>
      <c r="FW890" s="53"/>
      <c r="FX890" s="53"/>
      <c r="FY890" s="53"/>
      <c r="FZ890" s="53"/>
      <c r="GA890" s="53"/>
      <c r="GB890" s="53"/>
      <c r="GC890" s="53"/>
      <c r="GD890" s="53"/>
      <c r="GE890" s="53"/>
      <c r="GF890" s="53"/>
      <c r="GG890" s="53"/>
      <c r="GH890" s="53"/>
      <c r="GI890" s="53"/>
      <c r="GJ890" s="53"/>
      <c r="GK890" s="53"/>
      <c r="GL890" s="53"/>
      <c r="GM890" s="53"/>
      <c r="GN890" s="53"/>
      <c r="GO890" s="53"/>
      <c r="GP890" s="53"/>
      <c r="GQ890" s="53"/>
      <c r="GR890" s="53"/>
      <c r="GS890" s="53"/>
      <c r="GT890" s="53"/>
      <c r="GU890" s="53"/>
      <c r="GV890" s="53"/>
      <c r="GW890" s="53"/>
      <c r="GX890" s="53"/>
      <c r="GY890" s="53"/>
      <c r="GZ890" s="53"/>
      <c r="HA890" s="53"/>
      <c r="HB890" s="53"/>
      <c r="HC890" s="53"/>
      <c r="HD890" s="53"/>
      <c r="HE890" s="53"/>
      <c r="HF890" s="53"/>
      <c r="HG890" s="53"/>
      <c r="HH890" s="53"/>
      <c r="HI890" s="53"/>
      <c r="HJ890" s="53"/>
      <c r="HK890" s="53"/>
      <c r="HL890" s="53"/>
      <c r="HM890" s="53"/>
      <c r="HN890" s="53"/>
      <c r="HO890" s="53"/>
      <c r="HP890" s="53"/>
      <c r="HQ890" s="53"/>
      <c r="HR890" s="53"/>
      <c r="HS890" s="53"/>
      <c r="HT890" s="53"/>
      <c r="HU890" s="53"/>
      <c r="HV890" s="53"/>
      <c r="HW890" s="53"/>
      <c r="HX890" s="53"/>
      <c r="HY890" s="53"/>
      <c r="HZ890" s="53"/>
      <c r="IA890" s="53"/>
      <c r="IB890" s="53"/>
      <c r="IC890" s="53"/>
      <c r="ID890" s="53"/>
      <c r="IE890" s="53"/>
      <c r="IF890" s="53"/>
      <c r="IG890" s="53"/>
      <c r="IH890" s="53"/>
      <c r="II890" s="53"/>
      <c r="IJ890" s="53"/>
      <c r="IK890" s="53"/>
      <c r="IL890" s="53"/>
      <c r="IM890" s="53"/>
      <c r="IN890" s="53"/>
      <c r="IO890" s="53"/>
      <c r="IP890" s="53"/>
      <c r="IQ890" s="53"/>
      <c r="IR890" s="53"/>
      <c r="IS890" s="53"/>
      <c r="IT890" s="53"/>
      <c r="IU890" s="53"/>
      <c r="IV890" s="53"/>
      <c r="IW890" s="53"/>
      <c r="IX890" s="53"/>
      <c r="IY890" s="53"/>
      <c r="IZ890" s="53"/>
      <c r="JA890" s="53"/>
      <c r="JB890" s="53"/>
      <c r="JC890" s="53"/>
      <c r="JD890" s="53"/>
      <c r="JE890" s="53"/>
      <c r="JF890" s="53"/>
      <c r="JG890" s="53"/>
      <c r="JH890" s="53"/>
      <c r="JI890" s="53"/>
      <c r="JJ890" s="53"/>
      <c r="JK890" s="53"/>
      <c r="JL890" s="53"/>
      <c r="JM890" s="53"/>
      <c r="JN890" s="53"/>
      <c r="JO890" s="53"/>
      <c r="JP890" s="53"/>
      <c r="JQ890" s="53"/>
      <c r="JR890" s="53"/>
      <c r="JS890" s="53"/>
      <c r="JT890" s="53"/>
      <c r="JU890" s="53"/>
      <c r="JV890" s="53"/>
      <c r="JW890" s="53"/>
      <c r="JX890" s="53"/>
      <c r="JY890" s="53"/>
      <c r="JZ890" s="53"/>
      <c r="KA890" s="53"/>
      <c r="KB890" s="53"/>
      <c r="KC890" s="53"/>
      <c r="KD890" s="53"/>
      <c r="KE890" s="53"/>
      <c r="KF890" s="53"/>
      <c r="KG890" s="53"/>
      <c r="KH890" s="53"/>
      <c r="KI890" s="53"/>
      <c r="KJ890" s="53"/>
      <c r="KK890" s="53"/>
      <c r="KL890" s="53"/>
      <c r="KM890" s="53"/>
      <c r="KN890" s="53"/>
      <c r="KO890" s="53"/>
      <c r="KP890" s="53"/>
      <c r="KQ890" s="53"/>
      <c r="KR890" s="53"/>
      <c r="KS890" s="53"/>
      <c r="KT890" s="53"/>
      <c r="KU890" s="53"/>
      <c r="KV890" s="53"/>
      <c r="KW890" s="53"/>
      <c r="KX890" s="53"/>
      <c r="KY890" s="53"/>
      <c r="KZ890" s="53"/>
      <c r="LA890" s="53"/>
      <c r="LB890" s="53"/>
      <c r="LC890" s="53"/>
      <c r="LD890" s="53"/>
      <c r="LE890" s="53"/>
      <c r="LF890" s="53"/>
      <c r="LG890" s="53"/>
      <c r="LH890" s="53"/>
      <c r="LI890" s="53"/>
      <c r="LJ890" s="53"/>
      <c r="LK890" s="53"/>
      <c r="LL890" s="53"/>
      <c r="LM890" s="53"/>
      <c r="LN890" s="53"/>
      <c r="LO890" s="53"/>
      <c r="LP890" s="53"/>
      <c r="LQ890" s="53"/>
      <c r="LR890" s="53"/>
      <c r="LS890" s="53"/>
      <c r="LT890" s="53"/>
      <c r="LU890" s="53"/>
      <c r="LV890" s="53"/>
      <c r="LW890" s="53"/>
      <c r="LX890" s="53"/>
      <c r="LY890" s="53"/>
      <c r="LZ890" s="53"/>
      <c r="MA890" s="53"/>
      <c r="MB890" s="53"/>
      <c r="MC890" s="53"/>
      <c r="MD890" s="53"/>
      <c r="ME890" s="53"/>
      <c r="MF890" s="53"/>
      <c r="MG890" s="53"/>
      <c r="MH890" s="53"/>
      <c r="MI890" s="53"/>
      <c r="MJ890" s="53"/>
      <c r="MK890" s="53"/>
      <c r="ML890" s="53"/>
      <c r="MM890" s="53"/>
      <c r="MN890" s="53"/>
      <c r="MO890" s="53"/>
      <c r="MP890" s="53"/>
      <c r="MQ890" s="53"/>
      <c r="MR890" s="53"/>
      <c r="MS890" s="53"/>
      <c r="MT890" s="53"/>
      <c r="MU890" s="53"/>
      <c r="MV890" s="53"/>
      <c r="MW890" s="53"/>
      <c r="MX890" s="53"/>
      <c r="MY890" s="53"/>
      <c r="MZ890" s="53"/>
      <c r="NA890" s="53"/>
      <c r="NB890" s="53"/>
      <c r="NC890" s="53"/>
      <c r="ND890" s="53"/>
      <c r="NE890" s="53"/>
      <c r="NF890" s="53"/>
      <c r="NG890" s="53"/>
      <c r="NH890" s="53"/>
      <c r="NI890" s="53"/>
      <c r="NJ890" s="53"/>
      <c r="NK890" s="53"/>
      <c r="NL890" s="53"/>
      <c r="NM890" s="53"/>
      <c r="NN890" s="53"/>
      <c r="NO890" s="53"/>
      <c r="NP890" s="53"/>
      <c r="NQ890" s="53"/>
      <c r="NR890" s="53"/>
      <c r="NS890" s="53"/>
      <c r="NT890" s="53"/>
      <c r="NU890" s="53"/>
      <c r="NV890" s="53"/>
      <c r="NW890" s="53"/>
      <c r="NX890" s="53"/>
      <c r="NY890" s="53"/>
      <c r="NZ890" s="53"/>
      <c r="OA890" s="53"/>
      <c r="OB890" s="53"/>
      <c r="OC890" s="53"/>
      <c r="OD890" s="53"/>
      <c r="OE890" s="53"/>
      <c r="OF890" s="53"/>
      <c r="OG890" s="53"/>
      <c r="OH890" s="53"/>
      <c r="OI890" s="53"/>
      <c r="OJ890" s="53"/>
      <c r="OK890" s="53"/>
      <c r="OL890" s="53"/>
      <c r="OM890" s="53"/>
      <c r="ON890" s="53"/>
      <c r="OO890" s="53"/>
      <c r="OP890" s="53"/>
      <c r="OQ890" s="53"/>
      <c r="OR890" s="53"/>
      <c r="OS890" s="53"/>
      <c r="OT890" s="53"/>
      <c r="OU890" s="53"/>
      <c r="OV890" s="53"/>
      <c r="OW890" s="53"/>
      <c r="OX890" s="53"/>
      <c r="OY890" s="53"/>
      <c r="OZ890" s="53"/>
      <c r="PA890" s="53"/>
      <c r="PB890" s="53"/>
      <c r="PC890" s="53"/>
      <c r="PD890" s="53"/>
      <c r="PE890" s="53"/>
      <c r="PF890" s="53"/>
      <c r="PG890" s="53"/>
      <c r="PH890" s="53"/>
      <c r="PI890" s="53"/>
      <c r="PJ890" s="53"/>
      <c r="PK890" s="53"/>
      <c r="PL890" s="53"/>
      <c r="PM890" s="53"/>
      <c r="PN890" s="53"/>
      <c r="PO890" s="53"/>
      <c r="PP890" s="53"/>
      <c r="PQ890" s="53"/>
      <c r="PR890" s="53"/>
      <c r="PS890" s="53"/>
      <c r="PT890" s="53"/>
      <c r="PU890" s="53"/>
      <c r="PV890" s="53"/>
      <c r="PW890" s="53"/>
      <c r="PX890" s="53"/>
      <c r="PY890" s="53"/>
      <c r="PZ890" s="53"/>
      <c r="QA890" s="53"/>
      <c r="QB890" s="53"/>
      <c r="QC890" s="53"/>
      <c r="QD890" s="53"/>
      <c r="QE890" s="53"/>
      <c r="QF890" s="53"/>
      <c r="QG890" s="53"/>
      <c r="QH890" s="53"/>
      <c r="QI890" s="53"/>
      <c r="QJ890" s="53"/>
      <c r="QK890" s="53"/>
      <c r="QL890" s="53"/>
      <c r="QM890" s="53"/>
      <c r="QN890" s="53"/>
      <c r="QO890" s="53"/>
      <c r="QP890" s="53"/>
      <c r="QQ890" s="53"/>
      <c r="QR890" s="53"/>
      <c r="QS890" s="53"/>
      <c r="QT890" s="53"/>
      <c r="QU890" s="53"/>
      <c r="QV890" s="53"/>
      <c r="QW890" s="53"/>
      <c r="QX890" s="53"/>
      <c r="QY890" s="53"/>
      <c r="QZ890" s="53"/>
      <c r="RA890" s="53"/>
      <c r="RB890" s="53"/>
      <c r="RC890" s="53"/>
      <c r="RD890" s="53"/>
      <c r="RE890" s="53"/>
      <c r="RF890" s="53"/>
      <c r="RG890" s="53"/>
      <c r="RH890" s="53"/>
      <c r="RI890" s="53"/>
      <c r="RJ890" s="53"/>
      <c r="RK890" s="53"/>
      <c r="RL890" s="53"/>
      <c r="RM890" s="53"/>
      <c r="RN890" s="53"/>
      <c r="RO890" s="53"/>
      <c r="RP890" s="53"/>
      <c r="RQ890" s="53"/>
      <c r="RR890" s="53"/>
      <c r="RS890" s="53"/>
      <c r="RT890" s="53"/>
      <c r="RU890" s="53"/>
      <c r="RV890" s="53"/>
      <c r="RW890" s="53"/>
      <c r="RX890" s="53"/>
      <c r="RY890" s="53"/>
      <c r="RZ890" s="53"/>
      <c r="SA890" s="53"/>
      <c r="SB890" s="53"/>
      <c r="SC890" s="53"/>
      <c r="SD890" s="53"/>
      <c r="SE890" s="53"/>
      <c r="SF890" s="53"/>
      <c r="SG890" s="53"/>
      <c r="SH890" s="53"/>
      <c r="SI890" s="53"/>
      <c r="SJ890" s="53"/>
      <c r="SK890" s="53"/>
      <c r="SL890" s="53"/>
      <c r="SM890" s="53"/>
      <c r="SN890" s="53"/>
      <c r="SO890" s="53"/>
      <c r="SP890" s="53"/>
      <c r="SQ890" s="53"/>
      <c r="SR890" s="53"/>
      <c r="SS890" s="53"/>
      <c r="ST890" s="53"/>
      <c r="SU890" s="53"/>
      <c r="SV890" s="53"/>
      <c r="SW890" s="53"/>
      <c r="SX890" s="53"/>
      <c r="SY890" s="53"/>
      <c r="SZ890" s="53"/>
      <c r="TA890" s="53"/>
      <c r="TB890" s="53"/>
      <c r="TC890" s="53"/>
      <c r="TD890" s="53"/>
      <c r="TE890" s="53"/>
      <c r="TF890" s="53"/>
      <c r="TG890" s="53"/>
      <c r="TH890" s="53"/>
      <c r="TI890" s="53"/>
      <c r="TJ890" s="53"/>
      <c r="TK890" s="53"/>
      <c r="TL890" s="53"/>
      <c r="TM890" s="53"/>
      <c r="TN890" s="53"/>
      <c r="TO890" s="53"/>
      <c r="TP890" s="53"/>
      <c r="TQ890" s="53"/>
      <c r="TR890" s="53"/>
      <c r="TS890" s="53"/>
      <c r="TT890" s="53"/>
      <c r="TU890" s="53"/>
      <c r="TV890" s="53"/>
      <c r="TW890" s="53"/>
      <c r="TX890" s="53"/>
      <c r="TY890" s="53"/>
      <c r="TZ890" s="53"/>
      <c r="UA890" s="53"/>
      <c r="UB890" s="53"/>
      <c r="UC890" s="53"/>
      <c r="UD890" s="53"/>
      <c r="UE890" s="53"/>
      <c r="UF890" s="53"/>
      <c r="UG890" s="53"/>
    </row>
    <row r="891" spans="12:553" s="19" customFormat="1" ht="15.75" customHeight="1" x14ac:dyDescent="0.2">
      <c r="L891" s="66"/>
      <c r="M891" s="66"/>
      <c r="N891" s="52"/>
      <c r="O891" s="53"/>
      <c r="P891" s="53"/>
      <c r="Q891" s="53"/>
      <c r="R891" s="53"/>
      <c r="S891" s="53"/>
      <c r="T891" s="53"/>
      <c r="U891" s="53"/>
      <c r="V891" s="53"/>
      <c r="W891" s="53"/>
      <c r="X891" s="53"/>
      <c r="Y891" s="53"/>
      <c r="Z891" s="53"/>
      <c r="AA891" s="53"/>
      <c r="AB891" s="53"/>
      <c r="AC891" s="53"/>
      <c r="AD891" s="53"/>
      <c r="AE891" s="53"/>
      <c r="AF891" s="53"/>
      <c r="AG891" s="53"/>
      <c r="AH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c r="BM891" s="53"/>
      <c r="BN891" s="53"/>
      <c r="BO891" s="53"/>
      <c r="BP891" s="53"/>
      <c r="BQ891" s="53"/>
      <c r="BR891" s="53"/>
      <c r="BS891" s="53"/>
      <c r="BT891" s="53"/>
      <c r="BU891" s="53"/>
      <c r="BV891" s="53"/>
      <c r="BW891" s="53"/>
      <c r="BX891" s="53"/>
      <c r="BY891" s="53"/>
      <c r="BZ891" s="53"/>
      <c r="CA891" s="53"/>
      <c r="CB891" s="53"/>
      <c r="CC891" s="53"/>
      <c r="CD891" s="53"/>
      <c r="CE891" s="53"/>
      <c r="CF891" s="53"/>
      <c r="CG891" s="53"/>
      <c r="CH891" s="53"/>
      <c r="CI891" s="53"/>
      <c r="CJ891" s="53"/>
      <c r="CK891" s="53"/>
      <c r="CL891" s="53"/>
      <c r="CM891" s="53"/>
      <c r="CN891" s="53"/>
      <c r="CO891" s="53"/>
      <c r="CP891" s="53"/>
      <c r="CQ891" s="53"/>
      <c r="CR891" s="53"/>
      <c r="CS891" s="53"/>
      <c r="CT891" s="53"/>
      <c r="CU891" s="53"/>
      <c r="CV891" s="53"/>
      <c r="CW891" s="53"/>
      <c r="CX891" s="53"/>
      <c r="CY891" s="53"/>
      <c r="CZ891" s="53"/>
      <c r="DA891" s="53"/>
      <c r="DB891" s="53"/>
      <c r="DC891" s="53"/>
      <c r="DD891" s="53"/>
      <c r="DE891" s="53"/>
      <c r="DF891" s="53"/>
      <c r="DG891" s="53"/>
      <c r="DH891" s="53"/>
      <c r="DI891" s="53"/>
      <c r="DJ891" s="53"/>
      <c r="DK891" s="53"/>
      <c r="DL891" s="53"/>
      <c r="DM891" s="53"/>
      <c r="DN891" s="53"/>
      <c r="DO891" s="53"/>
      <c r="DP891" s="53"/>
      <c r="DQ891" s="53"/>
      <c r="DR891" s="53"/>
      <c r="DS891" s="53"/>
      <c r="DT891" s="53"/>
      <c r="DU891" s="53"/>
      <c r="DV891" s="53"/>
      <c r="DW891" s="53"/>
      <c r="DX891" s="53"/>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3"/>
      <c r="FK891" s="53"/>
      <c r="FL891" s="53"/>
      <c r="FM891" s="53"/>
      <c r="FN891" s="53"/>
      <c r="FO891" s="53"/>
      <c r="FP891" s="53"/>
      <c r="FQ891" s="53"/>
      <c r="FR891" s="53"/>
      <c r="FS891" s="53"/>
      <c r="FT891" s="53"/>
      <c r="FU891" s="53"/>
      <c r="FV891" s="53"/>
      <c r="FW891" s="53"/>
      <c r="FX891" s="53"/>
      <c r="FY891" s="53"/>
      <c r="FZ891" s="53"/>
      <c r="GA891" s="53"/>
      <c r="GB891" s="53"/>
      <c r="GC891" s="53"/>
      <c r="GD891" s="53"/>
      <c r="GE891" s="53"/>
      <c r="GF891" s="53"/>
      <c r="GG891" s="53"/>
      <c r="GH891" s="53"/>
      <c r="GI891" s="53"/>
      <c r="GJ891" s="53"/>
      <c r="GK891" s="53"/>
      <c r="GL891" s="53"/>
      <c r="GM891" s="53"/>
      <c r="GN891" s="53"/>
      <c r="GO891" s="53"/>
      <c r="GP891" s="53"/>
      <c r="GQ891" s="53"/>
      <c r="GR891" s="53"/>
      <c r="GS891" s="53"/>
      <c r="GT891" s="53"/>
      <c r="GU891" s="53"/>
      <c r="GV891" s="53"/>
      <c r="GW891" s="53"/>
      <c r="GX891" s="53"/>
      <c r="GY891" s="53"/>
      <c r="GZ891" s="53"/>
      <c r="HA891" s="53"/>
      <c r="HB891" s="53"/>
      <c r="HC891" s="53"/>
      <c r="HD891" s="53"/>
      <c r="HE891" s="53"/>
      <c r="HF891" s="53"/>
      <c r="HG891" s="53"/>
      <c r="HH891" s="53"/>
      <c r="HI891" s="53"/>
      <c r="HJ891" s="53"/>
      <c r="HK891" s="53"/>
      <c r="HL891" s="53"/>
      <c r="HM891" s="53"/>
      <c r="HN891" s="53"/>
      <c r="HO891" s="53"/>
      <c r="HP891" s="53"/>
      <c r="HQ891" s="53"/>
      <c r="HR891" s="53"/>
      <c r="HS891" s="53"/>
      <c r="HT891" s="53"/>
      <c r="HU891" s="53"/>
      <c r="HV891" s="53"/>
      <c r="HW891" s="53"/>
      <c r="HX891" s="53"/>
      <c r="HY891" s="53"/>
      <c r="HZ891" s="53"/>
      <c r="IA891" s="53"/>
      <c r="IB891" s="53"/>
      <c r="IC891" s="53"/>
      <c r="ID891" s="53"/>
      <c r="IE891" s="53"/>
      <c r="IF891" s="53"/>
      <c r="IG891" s="53"/>
      <c r="IH891" s="53"/>
      <c r="II891" s="53"/>
      <c r="IJ891" s="53"/>
      <c r="IK891" s="53"/>
      <c r="IL891" s="53"/>
      <c r="IM891" s="53"/>
      <c r="IN891" s="53"/>
      <c r="IO891" s="53"/>
      <c r="IP891" s="53"/>
      <c r="IQ891" s="53"/>
      <c r="IR891" s="53"/>
      <c r="IS891" s="53"/>
      <c r="IT891" s="53"/>
      <c r="IU891" s="53"/>
      <c r="IV891" s="53"/>
      <c r="IW891" s="53"/>
      <c r="IX891" s="53"/>
      <c r="IY891" s="53"/>
      <c r="IZ891" s="53"/>
      <c r="JA891" s="53"/>
      <c r="JB891" s="53"/>
      <c r="JC891" s="53"/>
      <c r="JD891" s="53"/>
      <c r="JE891" s="53"/>
      <c r="JF891" s="53"/>
      <c r="JG891" s="53"/>
      <c r="JH891" s="53"/>
      <c r="JI891" s="53"/>
      <c r="JJ891" s="53"/>
      <c r="JK891" s="53"/>
      <c r="JL891" s="53"/>
      <c r="JM891" s="53"/>
      <c r="JN891" s="53"/>
      <c r="JO891" s="53"/>
      <c r="JP891" s="53"/>
      <c r="JQ891" s="53"/>
      <c r="JR891" s="53"/>
      <c r="JS891" s="53"/>
      <c r="JT891" s="53"/>
      <c r="JU891" s="53"/>
      <c r="JV891" s="53"/>
      <c r="JW891" s="53"/>
      <c r="JX891" s="53"/>
      <c r="JY891" s="53"/>
      <c r="JZ891" s="53"/>
      <c r="KA891" s="53"/>
      <c r="KB891" s="53"/>
      <c r="KC891" s="53"/>
      <c r="KD891" s="53"/>
      <c r="KE891" s="53"/>
      <c r="KF891" s="53"/>
      <c r="KG891" s="53"/>
      <c r="KH891" s="53"/>
      <c r="KI891" s="53"/>
      <c r="KJ891" s="53"/>
      <c r="KK891" s="53"/>
      <c r="KL891" s="53"/>
      <c r="KM891" s="53"/>
      <c r="KN891" s="53"/>
      <c r="KO891" s="53"/>
      <c r="KP891" s="53"/>
      <c r="KQ891" s="53"/>
      <c r="KR891" s="53"/>
      <c r="KS891" s="53"/>
      <c r="KT891" s="53"/>
      <c r="KU891" s="53"/>
      <c r="KV891" s="53"/>
      <c r="KW891" s="53"/>
      <c r="KX891" s="53"/>
      <c r="KY891" s="53"/>
      <c r="KZ891" s="53"/>
      <c r="LA891" s="53"/>
      <c r="LB891" s="53"/>
      <c r="LC891" s="53"/>
      <c r="LD891" s="53"/>
      <c r="LE891" s="53"/>
      <c r="LF891" s="53"/>
      <c r="LG891" s="53"/>
      <c r="LH891" s="53"/>
      <c r="LI891" s="53"/>
      <c r="LJ891" s="53"/>
      <c r="LK891" s="53"/>
      <c r="LL891" s="53"/>
      <c r="LM891" s="53"/>
      <c r="LN891" s="53"/>
      <c r="LO891" s="53"/>
      <c r="LP891" s="53"/>
      <c r="LQ891" s="53"/>
      <c r="LR891" s="53"/>
      <c r="LS891" s="53"/>
      <c r="LT891" s="53"/>
      <c r="LU891" s="53"/>
      <c r="LV891" s="53"/>
      <c r="LW891" s="53"/>
      <c r="LX891" s="53"/>
      <c r="LY891" s="53"/>
      <c r="LZ891" s="53"/>
      <c r="MA891" s="53"/>
      <c r="MB891" s="53"/>
      <c r="MC891" s="53"/>
      <c r="MD891" s="53"/>
      <c r="ME891" s="53"/>
      <c r="MF891" s="53"/>
      <c r="MG891" s="53"/>
      <c r="MH891" s="53"/>
      <c r="MI891" s="53"/>
      <c r="MJ891" s="53"/>
      <c r="MK891" s="53"/>
      <c r="ML891" s="53"/>
      <c r="MM891" s="53"/>
      <c r="MN891" s="53"/>
      <c r="MO891" s="53"/>
      <c r="MP891" s="53"/>
      <c r="MQ891" s="53"/>
      <c r="MR891" s="53"/>
      <c r="MS891" s="53"/>
      <c r="MT891" s="53"/>
      <c r="MU891" s="53"/>
      <c r="MV891" s="53"/>
      <c r="MW891" s="53"/>
      <c r="MX891" s="53"/>
      <c r="MY891" s="53"/>
      <c r="MZ891" s="53"/>
      <c r="NA891" s="53"/>
      <c r="NB891" s="53"/>
      <c r="NC891" s="53"/>
      <c r="ND891" s="53"/>
      <c r="NE891" s="53"/>
      <c r="NF891" s="53"/>
      <c r="NG891" s="53"/>
      <c r="NH891" s="53"/>
      <c r="NI891" s="53"/>
      <c r="NJ891" s="53"/>
      <c r="NK891" s="53"/>
      <c r="NL891" s="53"/>
      <c r="NM891" s="53"/>
      <c r="NN891" s="53"/>
      <c r="NO891" s="53"/>
      <c r="NP891" s="53"/>
      <c r="NQ891" s="53"/>
      <c r="NR891" s="53"/>
      <c r="NS891" s="53"/>
      <c r="NT891" s="53"/>
      <c r="NU891" s="53"/>
      <c r="NV891" s="53"/>
      <c r="NW891" s="53"/>
      <c r="NX891" s="53"/>
      <c r="NY891" s="53"/>
      <c r="NZ891" s="53"/>
      <c r="OA891" s="53"/>
      <c r="OB891" s="53"/>
      <c r="OC891" s="53"/>
      <c r="OD891" s="53"/>
      <c r="OE891" s="53"/>
      <c r="OF891" s="53"/>
      <c r="OG891" s="53"/>
      <c r="OH891" s="53"/>
      <c r="OI891" s="53"/>
      <c r="OJ891" s="53"/>
      <c r="OK891" s="53"/>
      <c r="OL891" s="53"/>
      <c r="OM891" s="53"/>
      <c r="ON891" s="53"/>
      <c r="OO891" s="53"/>
      <c r="OP891" s="53"/>
      <c r="OQ891" s="53"/>
      <c r="OR891" s="53"/>
      <c r="OS891" s="53"/>
      <c r="OT891" s="53"/>
      <c r="OU891" s="53"/>
      <c r="OV891" s="53"/>
      <c r="OW891" s="53"/>
      <c r="OX891" s="53"/>
      <c r="OY891" s="53"/>
      <c r="OZ891" s="53"/>
      <c r="PA891" s="53"/>
      <c r="PB891" s="53"/>
      <c r="PC891" s="53"/>
      <c r="PD891" s="53"/>
      <c r="PE891" s="53"/>
      <c r="PF891" s="53"/>
      <c r="PG891" s="53"/>
      <c r="PH891" s="53"/>
      <c r="PI891" s="53"/>
      <c r="PJ891" s="53"/>
      <c r="PK891" s="53"/>
      <c r="PL891" s="53"/>
      <c r="PM891" s="53"/>
      <c r="PN891" s="53"/>
      <c r="PO891" s="53"/>
      <c r="PP891" s="53"/>
      <c r="PQ891" s="53"/>
      <c r="PR891" s="53"/>
      <c r="PS891" s="53"/>
      <c r="PT891" s="53"/>
      <c r="PU891" s="53"/>
      <c r="PV891" s="53"/>
      <c r="PW891" s="53"/>
      <c r="PX891" s="53"/>
      <c r="PY891" s="53"/>
      <c r="PZ891" s="53"/>
      <c r="QA891" s="53"/>
      <c r="QB891" s="53"/>
      <c r="QC891" s="53"/>
      <c r="QD891" s="53"/>
      <c r="QE891" s="53"/>
      <c r="QF891" s="53"/>
      <c r="QG891" s="53"/>
      <c r="QH891" s="53"/>
      <c r="QI891" s="53"/>
      <c r="QJ891" s="53"/>
      <c r="QK891" s="53"/>
      <c r="QL891" s="53"/>
      <c r="QM891" s="53"/>
      <c r="QN891" s="53"/>
      <c r="QO891" s="53"/>
      <c r="QP891" s="53"/>
      <c r="QQ891" s="53"/>
      <c r="QR891" s="53"/>
      <c r="QS891" s="53"/>
      <c r="QT891" s="53"/>
      <c r="QU891" s="53"/>
      <c r="QV891" s="53"/>
      <c r="QW891" s="53"/>
      <c r="QX891" s="53"/>
      <c r="QY891" s="53"/>
      <c r="QZ891" s="53"/>
      <c r="RA891" s="53"/>
      <c r="RB891" s="53"/>
      <c r="RC891" s="53"/>
      <c r="RD891" s="53"/>
      <c r="RE891" s="53"/>
      <c r="RF891" s="53"/>
      <c r="RG891" s="53"/>
      <c r="RH891" s="53"/>
      <c r="RI891" s="53"/>
      <c r="RJ891" s="53"/>
      <c r="RK891" s="53"/>
      <c r="RL891" s="53"/>
      <c r="RM891" s="53"/>
      <c r="RN891" s="53"/>
      <c r="RO891" s="53"/>
      <c r="RP891" s="53"/>
      <c r="RQ891" s="53"/>
      <c r="RR891" s="53"/>
      <c r="RS891" s="53"/>
      <c r="RT891" s="53"/>
      <c r="RU891" s="53"/>
      <c r="RV891" s="53"/>
      <c r="RW891" s="53"/>
      <c r="RX891" s="53"/>
      <c r="RY891" s="53"/>
      <c r="RZ891" s="53"/>
      <c r="SA891" s="53"/>
      <c r="SB891" s="53"/>
      <c r="SC891" s="53"/>
      <c r="SD891" s="53"/>
      <c r="SE891" s="53"/>
      <c r="SF891" s="53"/>
      <c r="SG891" s="53"/>
      <c r="SH891" s="53"/>
      <c r="SI891" s="53"/>
      <c r="SJ891" s="53"/>
      <c r="SK891" s="53"/>
      <c r="SL891" s="53"/>
      <c r="SM891" s="53"/>
      <c r="SN891" s="53"/>
      <c r="SO891" s="53"/>
      <c r="SP891" s="53"/>
      <c r="SQ891" s="53"/>
      <c r="SR891" s="53"/>
      <c r="SS891" s="53"/>
      <c r="ST891" s="53"/>
      <c r="SU891" s="53"/>
      <c r="SV891" s="53"/>
      <c r="SW891" s="53"/>
      <c r="SX891" s="53"/>
      <c r="SY891" s="53"/>
      <c r="SZ891" s="53"/>
      <c r="TA891" s="53"/>
      <c r="TB891" s="53"/>
      <c r="TC891" s="53"/>
      <c r="TD891" s="53"/>
      <c r="TE891" s="53"/>
      <c r="TF891" s="53"/>
      <c r="TG891" s="53"/>
      <c r="TH891" s="53"/>
      <c r="TI891" s="53"/>
      <c r="TJ891" s="53"/>
      <c r="TK891" s="53"/>
      <c r="TL891" s="53"/>
      <c r="TM891" s="53"/>
      <c r="TN891" s="53"/>
      <c r="TO891" s="53"/>
      <c r="TP891" s="53"/>
      <c r="TQ891" s="53"/>
      <c r="TR891" s="53"/>
      <c r="TS891" s="53"/>
      <c r="TT891" s="53"/>
      <c r="TU891" s="53"/>
      <c r="TV891" s="53"/>
      <c r="TW891" s="53"/>
      <c r="TX891" s="53"/>
      <c r="TY891" s="53"/>
      <c r="TZ891" s="53"/>
      <c r="UA891" s="53"/>
      <c r="UB891" s="53"/>
      <c r="UC891" s="53"/>
      <c r="UD891" s="53"/>
      <c r="UE891" s="53"/>
      <c r="UF891" s="53"/>
      <c r="UG891" s="53"/>
    </row>
    <row r="892" spans="12:553" s="19" customFormat="1" ht="15.75" customHeight="1" x14ac:dyDescent="0.2">
      <c r="L892" s="66"/>
      <c r="M892" s="66"/>
      <c r="N892" s="52"/>
      <c r="O892" s="53"/>
      <c r="P892" s="53"/>
      <c r="Q892" s="53"/>
      <c r="R892" s="53"/>
      <c r="S892" s="53"/>
      <c r="T892" s="53"/>
      <c r="U892" s="53"/>
      <c r="V892" s="53"/>
      <c r="W892" s="53"/>
      <c r="X892" s="53"/>
      <c r="Y892" s="53"/>
      <c r="Z892" s="53"/>
      <c r="AA892" s="53"/>
      <c r="AB892" s="53"/>
      <c r="AC892" s="53"/>
      <c r="AD892" s="53"/>
      <c r="AE892" s="53"/>
      <c r="AF892" s="53"/>
      <c r="AG892" s="53"/>
      <c r="AH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c r="BM892" s="53"/>
      <c r="BN892" s="53"/>
      <c r="BO892" s="53"/>
      <c r="BP892" s="53"/>
      <c r="BQ892" s="53"/>
      <c r="BR892" s="53"/>
      <c r="BS892" s="53"/>
      <c r="BT892" s="53"/>
      <c r="BU892" s="53"/>
      <c r="BV892" s="53"/>
      <c r="BW892" s="53"/>
      <c r="BX892" s="53"/>
      <c r="BY892" s="53"/>
      <c r="BZ892" s="53"/>
      <c r="CA892" s="53"/>
      <c r="CB892" s="53"/>
      <c r="CC892" s="53"/>
      <c r="CD892" s="53"/>
      <c r="CE892" s="53"/>
      <c r="CF892" s="53"/>
      <c r="CG892" s="53"/>
      <c r="CH892" s="53"/>
      <c r="CI892" s="53"/>
      <c r="CJ892" s="53"/>
      <c r="CK892" s="53"/>
      <c r="CL892" s="53"/>
      <c r="CM892" s="53"/>
      <c r="CN892" s="53"/>
      <c r="CO892" s="53"/>
      <c r="CP892" s="53"/>
      <c r="CQ892" s="53"/>
      <c r="CR892" s="53"/>
      <c r="CS892" s="53"/>
      <c r="CT892" s="53"/>
      <c r="CU892" s="53"/>
      <c r="CV892" s="53"/>
      <c r="CW892" s="53"/>
      <c r="CX892" s="53"/>
      <c r="CY892" s="53"/>
      <c r="CZ892" s="53"/>
      <c r="DA892" s="53"/>
      <c r="DB892" s="53"/>
      <c r="DC892" s="53"/>
      <c r="DD892" s="53"/>
      <c r="DE892" s="53"/>
      <c r="DF892" s="53"/>
      <c r="DG892" s="53"/>
      <c r="DH892" s="53"/>
      <c r="DI892" s="53"/>
      <c r="DJ892" s="53"/>
      <c r="DK892" s="53"/>
      <c r="DL892" s="53"/>
      <c r="DM892" s="53"/>
      <c r="DN892" s="53"/>
      <c r="DO892" s="53"/>
      <c r="DP892" s="53"/>
      <c r="DQ892" s="53"/>
      <c r="DR892" s="53"/>
      <c r="DS892" s="53"/>
      <c r="DT892" s="53"/>
      <c r="DU892" s="53"/>
      <c r="DV892" s="53"/>
      <c r="DW892" s="53"/>
      <c r="DX892" s="53"/>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3"/>
      <c r="FK892" s="53"/>
      <c r="FL892" s="53"/>
      <c r="FM892" s="53"/>
      <c r="FN892" s="53"/>
      <c r="FO892" s="53"/>
      <c r="FP892" s="53"/>
      <c r="FQ892" s="53"/>
      <c r="FR892" s="53"/>
      <c r="FS892" s="53"/>
      <c r="FT892" s="53"/>
      <c r="FU892" s="53"/>
      <c r="FV892" s="53"/>
      <c r="FW892" s="53"/>
      <c r="FX892" s="53"/>
      <c r="FY892" s="53"/>
      <c r="FZ892" s="53"/>
      <c r="GA892" s="53"/>
      <c r="GB892" s="53"/>
      <c r="GC892" s="53"/>
      <c r="GD892" s="53"/>
      <c r="GE892" s="53"/>
      <c r="GF892" s="53"/>
      <c r="GG892" s="53"/>
      <c r="GH892" s="53"/>
      <c r="GI892" s="53"/>
      <c r="GJ892" s="53"/>
      <c r="GK892" s="53"/>
      <c r="GL892" s="53"/>
      <c r="GM892" s="53"/>
      <c r="GN892" s="53"/>
      <c r="GO892" s="53"/>
      <c r="GP892" s="53"/>
      <c r="GQ892" s="53"/>
      <c r="GR892" s="53"/>
      <c r="GS892" s="53"/>
      <c r="GT892" s="53"/>
      <c r="GU892" s="53"/>
      <c r="GV892" s="53"/>
      <c r="GW892" s="53"/>
      <c r="GX892" s="53"/>
      <c r="GY892" s="53"/>
      <c r="GZ892" s="53"/>
      <c r="HA892" s="53"/>
      <c r="HB892" s="53"/>
      <c r="HC892" s="53"/>
      <c r="HD892" s="53"/>
      <c r="HE892" s="53"/>
      <c r="HF892" s="53"/>
      <c r="HG892" s="53"/>
      <c r="HH892" s="53"/>
      <c r="HI892" s="53"/>
      <c r="HJ892" s="53"/>
      <c r="HK892" s="53"/>
      <c r="HL892" s="53"/>
      <c r="HM892" s="53"/>
      <c r="HN892" s="53"/>
      <c r="HO892" s="53"/>
      <c r="HP892" s="53"/>
      <c r="HQ892" s="53"/>
      <c r="HR892" s="53"/>
      <c r="HS892" s="53"/>
      <c r="HT892" s="53"/>
      <c r="HU892" s="53"/>
      <c r="HV892" s="53"/>
      <c r="HW892" s="53"/>
      <c r="HX892" s="53"/>
      <c r="HY892" s="53"/>
      <c r="HZ892" s="53"/>
      <c r="IA892" s="53"/>
      <c r="IB892" s="53"/>
      <c r="IC892" s="53"/>
      <c r="ID892" s="53"/>
      <c r="IE892" s="53"/>
      <c r="IF892" s="53"/>
      <c r="IG892" s="53"/>
      <c r="IH892" s="53"/>
      <c r="II892" s="53"/>
      <c r="IJ892" s="53"/>
      <c r="IK892" s="53"/>
      <c r="IL892" s="53"/>
      <c r="IM892" s="53"/>
      <c r="IN892" s="53"/>
      <c r="IO892" s="53"/>
      <c r="IP892" s="53"/>
      <c r="IQ892" s="53"/>
      <c r="IR892" s="53"/>
      <c r="IS892" s="53"/>
      <c r="IT892" s="53"/>
      <c r="IU892" s="53"/>
      <c r="IV892" s="53"/>
      <c r="IW892" s="53"/>
      <c r="IX892" s="53"/>
      <c r="IY892" s="53"/>
      <c r="IZ892" s="53"/>
      <c r="JA892" s="53"/>
      <c r="JB892" s="53"/>
      <c r="JC892" s="53"/>
      <c r="JD892" s="53"/>
      <c r="JE892" s="53"/>
      <c r="JF892" s="53"/>
      <c r="JG892" s="53"/>
      <c r="JH892" s="53"/>
      <c r="JI892" s="53"/>
      <c r="JJ892" s="53"/>
      <c r="JK892" s="53"/>
      <c r="JL892" s="53"/>
      <c r="JM892" s="53"/>
      <c r="JN892" s="53"/>
      <c r="JO892" s="53"/>
      <c r="JP892" s="53"/>
      <c r="JQ892" s="53"/>
      <c r="JR892" s="53"/>
      <c r="JS892" s="53"/>
      <c r="JT892" s="53"/>
      <c r="JU892" s="53"/>
      <c r="JV892" s="53"/>
      <c r="JW892" s="53"/>
      <c r="JX892" s="53"/>
      <c r="JY892" s="53"/>
      <c r="JZ892" s="53"/>
      <c r="KA892" s="53"/>
      <c r="KB892" s="53"/>
      <c r="KC892" s="53"/>
      <c r="KD892" s="53"/>
      <c r="KE892" s="53"/>
      <c r="KF892" s="53"/>
      <c r="KG892" s="53"/>
      <c r="KH892" s="53"/>
      <c r="KI892" s="53"/>
      <c r="KJ892" s="53"/>
      <c r="KK892" s="53"/>
      <c r="KL892" s="53"/>
      <c r="KM892" s="53"/>
      <c r="KN892" s="53"/>
      <c r="KO892" s="53"/>
      <c r="KP892" s="53"/>
      <c r="KQ892" s="53"/>
      <c r="KR892" s="53"/>
      <c r="KS892" s="53"/>
      <c r="KT892" s="53"/>
      <c r="KU892" s="53"/>
      <c r="KV892" s="53"/>
      <c r="KW892" s="53"/>
      <c r="KX892" s="53"/>
      <c r="KY892" s="53"/>
      <c r="KZ892" s="53"/>
      <c r="LA892" s="53"/>
      <c r="LB892" s="53"/>
      <c r="LC892" s="53"/>
      <c r="LD892" s="53"/>
      <c r="LE892" s="53"/>
      <c r="LF892" s="53"/>
      <c r="LG892" s="53"/>
      <c r="LH892" s="53"/>
      <c r="LI892" s="53"/>
      <c r="LJ892" s="53"/>
      <c r="LK892" s="53"/>
      <c r="LL892" s="53"/>
      <c r="LM892" s="53"/>
      <c r="LN892" s="53"/>
      <c r="LO892" s="53"/>
      <c r="LP892" s="53"/>
      <c r="LQ892" s="53"/>
      <c r="LR892" s="53"/>
      <c r="LS892" s="53"/>
      <c r="LT892" s="53"/>
      <c r="LU892" s="53"/>
      <c r="LV892" s="53"/>
      <c r="LW892" s="53"/>
      <c r="LX892" s="53"/>
      <c r="LY892" s="53"/>
      <c r="LZ892" s="53"/>
      <c r="MA892" s="53"/>
      <c r="MB892" s="53"/>
      <c r="MC892" s="53"/>
      <c r="MD892" s="53"/>
      <c r="ME892" s="53"/>
      <c r="MF892" s="53"/>
      <c r="MG892" s="53"/>
      <c r="MH892" s="53"/>
      <c r="MI892" s="53"/>
      <c r="MJ892" s="53"/>
      <c r="MK892" s="53"/>
      <c r="ML892" s="53"/>
      <c r="MM892" s="53"/>
      <c r="MN892" s="53"/>
      <c r="MO892" s="53"/>
      <c r="MP892" s="53"/>
      <c r="MQ892" s="53"/>
      <c r="MR892" s="53"/>
      <c r="MS892" s="53"/>
      <c r="MT892" s="53"/>
      <c r="MU892" s="53"/>
      <c r="MV892" s="53"/>
      <c r="MW892" s="53"/>
      <c r="MX892" s="53"/>
      <c r="MY892" s="53"/>
      <c r="MZ892" s="53"/>
      <c r="NA892" s="53"/>
      <c r="NB892" s="53"/>
      <c r="NC892" s="53"/>
      <c r="ND892" s="53"/>
      <c r="NE892" s="53"/>
      <c r="NF892" s="53"/>
      <c r="NG892" s="53"/>
      <c r="NH892" s="53"/>
      <c r="NI892" s="53"/>
      <c r="NJ892" s="53"/>
      <c r="NK892" s="53"/>
      <c r="NL892" s="53"/>
      <c r="NM892" s="53"/>
      <c r="NN892" s="53"/>
      <c r="NO892" s="53"/>
      <c r="NP892" s="53"/>
      <c r="NQ892" s="53"/>
      <c r="NR892" s="53"/>
      <c r="NS892" s="53"/>
      <c r="NT892" s="53"/>
      <c r="NU892" s="53"/>
      <c r="NV892" s="53"/>
      <c r="NW892" s="53"/>
      <c r="NX892" s="53"/>
      <c r="NY892" s="53"/>
      <c r="NZ892" s="53"/>
      <c r="OA892" s="53"/>
      <c r="OB892" s="53"/>
      <c r="OC892" s="53"/>
      <c r="OD892" s="53"/>
      <c r="OE892" s="53"/>
      <c r="OF892" s="53"/>
      <c r="OG892" s="53"/>
      <c r="OH892" s="53"/>
      <c r="OI892" s="53"/>
      <c r="OJ892" s="53"/>
      <c r="OK892" s="53"/>
      <c r="OL892" s="53"/>
      <c r="OM892" s="53"/>
      <c r="ON892" s="53"/>
      <c r="OO892" s="53"/>
      <c r="OP892" s="53"/>
      <c r="OQ892" s="53"/>
      <c r="OR892" s="53"/>
      <c r="OS892" s="53"/>
      <c r="OT892" s="53"/>
      <c r="OU892" s="53"/>
      <c r="OV892" s="53"/>
      <c r="OW892" s="53"/>
      <c r="OX892" s="53"/>
      <c r="OY892" s="53"/>
      <c r="OZ892" s="53"/>
      <c r="PA892" s="53"/>
      <c r="PB892" s="53"/>
      <c r="PC892" s="53"/>
      <c r="PD892" s="53"/>
      <c r="PE892" s="53"/>
      <c r="PF892" s="53"/>
      <c r="PG892" s="53"/>
      <c r="PH892" s="53"/>
      <c r="PI892" s="53"/>
      <c r="PJ892" s="53"/>
      <c r="PK892" s="53"/>
      <c r="PL892" s="53"/>
      <c r="PM892" s="53"/>
      <c r="PN892" s="53"/>
      <c r="PO892" s="53"/>
      <c r="PP892" s="53"/>
      <c r="PQ892" s="53"/>
      <c r="PR892" s="53"/>
      <c r="PS892" s="53"/>
      <c r="PT892" s="53"/>
      <c r="PU892" s="53"/>
      <c r="PV892" s="53"/>
      <c r="PW892" s="53"/>
      <c r="PX892" s="53"/>
      <c r="PY892" s="53"/>
      <c r="PZ892" s="53"/>
      <c r="QA892" s="53"/>
      <c r="QB892" s="53"/>
      <c r="QC892" s="53"/>
      <c r="QD892" s="53"/>
      <c r="QE892" s="53"/>
      <c r="QF892" s="53"/>
      <c r="QG892" s="53"/>
      <c r="QH892" s="53"/>
      <c r="QI892" s="53"/>
      <c r="QJ892" s="53"/>
      <c r="QK892" s="53"/>
      <c r="QL892" s="53"/>
      <c r="QM892" s="53"/>
      <c r="QN892" s="53"/>
      <c r="QO892" s="53"/>
      <c r="QP892" s="53"/>
      <c r="QQ892" s="53"/>
      <c r="QR892" s="53"/>
      <c r="QS892" s="53"/>
      <c r="QT892" s="53"/>
      <c r="QU892" s="53"/>
      <c r="QV892" s="53"/>
      <c r="QW892" s="53"/>
      <c r="QX892" s="53"/>
      <c r="QY892" s="53"/>
      <c r="QZ892" s="53"/>
      <c r="RA892" s="53"/>
      <c r="RB892" s="53"/>
      <c r="RC892" s="53"/>
      <c r="RD892" s="53"/>
      <c r="RE892" s="53"/>
      <c r="RF892" s="53"/>
      <c r="RG892" s="53"/>
      <c r="RH892" s="53"/>
      <c r="RI892" s="53"/>
      <c r="RJ892" s="53"/>
      <c r="RK892" s="53"/>
      <c r="RL892" s="53"/>
      <c r="RM892" s="53"/>
      <c r="RN892" s="53"/>
      <c r="RO892" s="53"/>
      <c r="RP892" s="53"/>
      <c r="RQ892" s="53"/>
      <c r="RR892" s="53"/>
      <c r="RS892" s="53"/>
      <c r="RT892" s="53"/>
      <c r="RU892" s="53"/>
      <c r="RV892" s="53"/>
      <c r="RW892" s="53"/>
      <c r="RX892" s="53"/>
      <c r="RY892" s="53"/>
      <c r="RZ892" s="53"/>
      <c r="SA892" s="53"/>
      <c r="SB892" s="53"/>
      <c r="SC892" s="53"/>
      <c r="SD892" s="53"/>
      <c r="SE892" s="53"/>
      <c r="SF892" s="53"/>
      <c r="SG892" s="53"/>
      <c r="SH892" s="53"/>
      <c r="SI892" s="53"/>
      <c r="SJ892" s="53"/>
      <c r="SK892" s="53"/>
      <c r="SL892" s="53"/>
      <c r="SM892" s="53"/>
      <c r="SN892" s="53"/>
      <c r="SO892" s="53"/>
      <c r="SP892" s="53"/>
      <c r="SQ892" s="53"/>
      <c r="SR892" s="53"/>
      <c r="SS892" s="53"/>
      <c r="ST892" s="53"/>
      <c r="SU892" s="53"/>
      <c r="SV892" s="53"/>
      <c r="SW892" s="53"/>
      <c r="SX892" s="53"/>
      <c r="SY892" s="53"/>
      <c r="SZ892" s="53"/>
      <c r="TA892" s="53"/>
      <c r="TB892" s="53"/>
      <c r="TC892" s="53"/>
      <c r="TD892" s="53"/>
      <c r="TE892" s="53"/>
      <c r="TF892" s="53"/>
      <c r="TG892" s="53"/>
      <c r="TH892" s="53"/>
      <c r="TI892" s="53"/>
      <c r="TJ892" s="53"/>
      <c r="TK892" s="53"/>
      <c r="TL892" s="53"/>
      <c r="TM892" s="53"/>
      <c r="TN892" s="53"/>
      <c r="TO892" s="53"/>
      <c r="TP892" s="53"/>
      <c r="TQ892" s="53"/>
      <c r="TR892" s="53"/>
      <c r="TS892" s="53"/>
      <c r="TT892" s="53"/>
      <c r="TU892" s="53"/>
      <c r="TV892" s="53"/>
      <c r="TW892" s="53"/>
      <c r="TX892" s="53"/>
      <c r="TY892" s="53"/>
      <c r="TZ892" s="53"/>
      <c r="UA892" s="53"/>
      <c r="UB892" s="53"/>
      <c r="UC892" s="53"/>
      <c r="UD892" s="53"/>
      <c r="UE892" s="53"/>
      <c r="UF892" s="53"/>
      <c r="UG892" s="53"/>
    </row>
    <row r="893" spans="12:553" s="19" customFormat="1" ht="15.75" customHeight="1" x14ac:dyDescent="0.2">
      <c r="L893" s="66"/>
      <c r="M893" s="66"/>
      <c r="N893" s="52"/>
      <c r="O893" s="53"/>
      <c r="P893" s="53"/>
      <c r="Q893" s="53"/>
      <c r="R893" s="53"/>
      <c r="S893" s="53"/>
      <c r="T893" s="53"/>
      <c r="U893" s="53"/>
      <c r="V893" s="53"/>
      <c r="W893" s="53"/>
      <c r="X893" s="53"/>
      <c r="Y893" s="53"/>
      <c r="Z893" s="53"/>
      <c r="AA893" s="53"/>
      <c r="AB893" s="53"/>
      <c r="AC893" s="53"/>
      <c r="AD893" s="53"/>
      <c r="AE893" s="53"/>
      <c r="AF893" s="53"/>
      <c r="AG893" s="53"/>
      <c r="AH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c r="BM893" s="53"/>
      <c r="BN893" s="53"/>
      <c r="BO893" s="53"/>
      <c r="BP893" s="53"/>
      <c r="BQ893" s="53"/>
      <c r="BR893" s="53"/>
      <c r="BS893" s="53"/>
      <c r="BT893" s="53"/>
      <c r="BU893" s="53"/>
      <c r="BV893" s="53"/>
      <c r="BW893" s="53"/>
      <c r="BX893" s="53"/>
      <c r="BY893" s="53"/>
      <c r="BZ893" s="53"/>
      <c r="CA893" s="53"/>
      <c r="CB893" s="53"/>
      <c r="CC893" s="53"/>
      <c r="CD893" s="53"/>
      <c r="CE893" s="53"/>
      <c r="CF893" s="53"/>
      <c r="CG893" s="53"/>
      <c r="CH893" s="53"/>
      <c r="CI893" s="53"/>
      <c r="CJ893" s="53"/>
      <c r="CK893" s="53"/>
      <c r="CL893" s="53"/>
      <c r="CM893" s="53"/>
      <c r="CN893" s="53"/>
      <c r="CO893" s="53"/>
      <c r="CP893" s="53"/>
      <c r="CQ893" s="53"/>
      <c r="CR893" s="53"/>
      <c r="CS893" s="53"/>
      <c r="CT893" s="53"/>
      <c r="CU893" s="53"/>
      <c r="CV893" s="53"/>
      <c r="CW893" s="53"/>
      <c r="CX893" s="53"/>
      <c r="CY893" s="53"/>
      <c r="CZ893" s="53"/>
      <c r="DA893" s="53"/>
      <c r="DB893" s="53"/>
      <c r="DC893" s="53"/>
      <c r="DD893" s="53"/>
      <c r="DE893" s="53"/>
      <c r="DF893" s="53"/>
      <c r="DG893" s="53"/>
      <c r="DH893" s="53"/>
      <c r="DI893" s="53"/>
      <c r="DJ893" s="53"/>
      <c r="DK893" s="53"/>
      <c r="DL893" s="53"/>
      <c r="DM893" s="53"/>
      <c r="DN893" s="53"/>
      <c r="DO893" s="53"/>
      <c r="DP893" s="53"/>
      <c r="DQ893" s="53"/>
      <c r="DR893" s="53"/>
      <c r="DS893" s="53"/>
      <c r="DT893" s="53"/>
      <c r="DU893" s="53"/>
      <c r="DV893" s="53"/>
      <c r="DW893" s="53"/>
      <c r="DX893" s="53"/>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3"/>
      <c r="FK893" s="53"/>
      <c r="FL893" s="53"/>
      <c r="FM893" s="53"/>
      <c r="FN893" s="53"/>
      <c r="FO893" s="53"/>
      <c r="FP893" s="53"/>
      <c r="FQ893" s="53"/>
      <c r="FR893" s="53"/>
      <c r="FS893" s="53"/>
      <c r="FT893" s="53"/>
      <c r="FU893" s="53"/>
      <c r="FV893" s="53"/>
      <c r="FW893" s="53"/>
      <c r="FX893" s="53"/>
      <c r="FY893" s="53"/>
      <c r="FZ893" s="53"/>
      <c r="GA893" s="53"/>
      <c r="GB893" s="53"/>
      <c r="GC893" s="53"/>
      <c r="GD893" s="53"/>
      <c r="GE893" s="53"/>
      <c r="GF893" s="53"/>
      <c r="GG893" s="53"/>
      <c r="GH893" s="53"/>
      <c r="GI893" s="53"/>
      <c r="GJ893" s="53"/>
      <c r="GK893" s="53"/>
      <c r="GL893" s="53"/>
      <c r="GM893" s="53"/>
      <c r="GN893" s="53"/>
      <c r="GO893" s="53"/>
      <c r="GP893" s="53"/>
      <c r="GQ893" s="53"/>
      <c r="GR893" s="53"/>
      <c r="GS893" s="53"/>
      <c r="GT893" s="53"/>
      <c r="GU893" s="53"/>
      <c r="GV893" s="53"/>
      <c r="GW893" s="53"/>
      <c r="GX893" s="53"/>
      <c r="GY893" s="53"/>
      <c r="GZ893" s="53"/>
      <c r="HA893" s="53"/>
      <c r="HB893" s="53"/>
      <c r="HC893" s="53"/>
      <c r="HD893" s="53"/>
      <c r="HE893" s="53"/>
      <c r="HF893" s="53"/>
      <c r="HG893" s="53"/>
      <c r="HH893" s="53"/>
      <c r="HI893" s="53"/>
      <c r="HJ893" s="53"/>
      <c r="HK893" s="53"/>
      <c r="HL893" s="53"/>
      <c r="HM893" s="53"/>
      <c r="HN893" s="53"/>
      <c r="HO893" s="53"/>
      <c r="HP893" s="53"/>
      <c r="HQ893" s="53"/>
      <c r="HR893" s="53"/>
      <c r="HS893" s="53"/>
      <c r="HT893" s="53"/>
      <c r="HU893" s="53"/>
      <c r="HV893" s="53"/>
      <c r="HW893" s="53"/>
      <c r="HX893" s="53"/>
      <c r="HY893" s="53"/>
      <c r="HZ893" s="53"/>
      <c r="IA893" s="53"/>
      <c r="IB893" s="53"/>
      <c r="IC893" s="53"/>
      <c r="ID893" s="53"/>
      <c r="IE893" s="53"/>
      <c r="IF893" s="53"/>
      <c r="IG893" s="53"/>
      <c r="IH893" s="53"/>
      <c r="II893" s="53"/>
      <c r="IJ893" s="53"/>
      <c r="IK893" s="53"/>
      <c r="IL893" s="53"/>
      <c r="IM893" s="53"/>
      <c r="IN893" s="53"/>
      <c r="IO893" s="53"/>
      <c r="IP893" s="53"/>
      <c r="IQ893" s="53"/>
      <c r="IR893" s="53"/>
      <c r="IS893" s="53"/>
      <c r="IT893" s="53"/>
      <c r="IU893" s="53"/>
      <c r="IV893" s="53"/>
      <c r="IW893" s="53"/>
      <c r="IX893" s="53"/>
      <c r="IY893" s="53"/>
      <c r="IZ893" s="53"/>
      <c r="JA893" s="53"/>
      <c r="JB893" s="53"/>
      <c r="JC893" s="53"/>
      <c r="JD893" s="53"/>
      <c r="JE893" s="53"/>
      <c r="JF893" s="53"/>
      <c r="JG893" s="53"/>
      <c r="JH893" s="53"/>
      <c r="JI893" s="53"/>
      <c r="JJ893" s="53"/>
      <c r="JK893" s="53"/>
      <c r="JL893" s="53"/>
      <c r="JM893" s="53"/>
      <c r="JN893" s="53"/>
      <c r="JO893" s="53"/>
      <c r="JP893" s="53"/>
      <c r="JQ893" s="53"/>
      <c r="JR893" s="53"/>
      <c r="JS893" s="53"/>
      <c r="JT893" s="53"/>
      <c r="JU893" s="53"/>
      <c r="JV893" s="53"/>
      <c r="JW893" s="53"/>
      <c r="JX893" s="53"/>
      <c r="JY893" s="53"/>
      <c r="JZ893" s="53"/>
      <c r="KA893" s="53"/>
      <c r="KB893" s="53"/>
      <c r="KC893" s="53"/>
      <c r="KD893" s="53"/>
      <c r="KE893" s="53"/>
      <c r="KF893" s="53"/>
      <c r="KG893" s="53"/>
      <c r="KH893" s="53"/>
      <c r="KI893" s="53"/>
      <c r="KJ893" s="53"/>
      <c r="KK893" s="53"/>
      <c r="KL893" s="53"/>
      <c r="KM893" s="53"/>
      <c r="KN893" s="53"/>
      <c r="KO893" s="53"/>
      <c r="KP893" s="53"/>
      <c r="KQ893" s="53"/>
      <c r="KR893" s="53"/>
      <c r="KS893" s="53"/>
      <c r="KT893" s="53"/>
      <c r="KU893" s="53"/>
      <c r="KV893" s="53"/>
      <c r="KW893" s="53"/>
      <c r="KX893" s="53"/>
      <c r="KY893" s="53"/>
      <c r="KZ893" s="53"/>
      <c r="LA893" s="53"/>
      <c r="LB893" s="53"/>
      <c r="LC893" s="53"/>
      <c r="LD893" s="53"/>
      <c r="LE893" s="53"/>
      <c r="LF893" s="53"/>
      <c r="LG893" s="53"/>
      <c r="LH893" s="53"/>
      <c r="LI893" s="53"/>
      <c r="LJ893" s="53"/>
      <c r="LK893" s="53"/>
      <c r="LL893" s="53"/>
      <c r="LM893" s="53"/>
      <c r="LN893" s="53"/>
      <c r="LO893" s="53"/>
      <c r="LP893" s="53"/>
      <c r="LQ893" s="53"/>
      <c r="LR893" s="53"/>
      <c r="LS893" s="53"/>
      <c r="LT893" s="53"/>
      <c r="LU893" s="53"/>
      <c r="LV893" s="53"/>
      <c r="LW893" s="53"/>
      <c r="LX893" s="53"/>
      <c r="LY893" s="53"/>
      <c r="LZ893" s="53"/>
      <c r="MA893" s="53"/>
      <c r="MB893" s="53"/>
      <c r="MC893" s="53"/>
      <c r="MD893" s="53"/>
      <c r="ME893" s="53"/>
      <c r="MF893" s="53"/>
      <c r="MG893" s="53"/>
      <c r="MH893" s="53"/>
      <c r="MI893" s="53"/>
      <c r="MJ893" s="53"/>
      <c r="MK893" s="53"/>
      <c r="ML893" s="53"/>
      <c r="MM893" s="53"/>
      <c r="MN893" s="53"/>
      <c r="MO893" s="53"/>
      <c r="MP893" s="53"/>
      <c r="MQ893" s="53"/>
      <c r="MR893" s="53"/>
      <c r="MS893" s="53"/>
      <c r="MT893" s="53"/>
      <c r="MU893" s="53"/>
      <c r="MV893" s="53"/>
      <c r="MW893" s="53"/>
      <c r="MX893" s="53"/>
      <c r="MY893" s="53"/>
      <c r="MZ893" s="53"/>
      <c r="NA893" s="53"/>
      <c r="NB893" s="53"/>
      <c r="NC893" s="53"/>
      <c r="ND893" s="53"/>
      <c r="NE893" s="53"/>
      <c r="NF893" s="53"/>
      <c r="NG893" s="53"/>
      <c r="NH893" s="53"/>
      <c r="NI893" s="53"/>
      <c r="NJ893" s="53"/>
      <c r="NK893" s="53"/>
      <c r="NL893" s="53"/>
      <c r="NM893" s="53"/>
      <c r="NN893" s="53"/>
      <c r="NO893" s="53"/>
      <c r="NP893" s="53"/>
      <c r="NQ893" s="53"/>
      <c r="NR893" s="53"/>
      <c r="NS893" s="53"/>
      <c r="NT893" s="53"/>
      <c r="NU893" s="53"/>
      <c r="NV893" s="53"/>
      <c r="NW893" s="53"/>
      <c r="NX893" s="53"/>
      <c r="NY893" s="53"/>
      <c r="NZ893" s="53"/>
      <c r="OA893" s="53"/>
      <c r="OB893" s="53"/>
      <c r="OC893" s="53"/>
      <c r="OD893" s="53"/>
      <c r="OE893" s="53"/>
      <c r="OF893" s="53"/>
      <c r="OG893" s="53"/>
      <c r="OH893" s="53"/>
      <c r="OI893" s="53"/>
      <c r="OJ893" s="53"/>
      <c r="OK893" s="53"/>
      <c r="OL893" s="53"/>
      <c r="OM893" s="53"/>
      <c r="ON893" s="53"/>
      <c r="OO893" s="53"/>
      <c r="OP893" s="53"/>
      <c r="OQ893" s="53"/>
      <c r="OR893" s="53"/>
      <c r="OS893" s="53"/>
      <c r="OT893" s="53"/>
      <c r="OU893" s="53"/>
      <c r="OV893" s="53"/>
      <c r="OW893" s="53"/>
      <c r="OX893" s="53"/>
      <c r="OY893" s="53"/>
      <c r="OZ893" s="53"/>
      <c r="PA893" s="53"/>
      <c r="PB893" s="53"/>
      <c r="PC893" s="53"/>
      <c r="PD893" s="53"/>
      <c r="PE893" s="53"/>
      <c r="PF893" s="53"/>
      <c r="PG893" s="53"/>
      <c r="PH893" s="53"/>
      <c r="PI893" s="53"/>
      <c r="PJ893" s="53"/>
      <c r="PK893" s="53"/>
      <c r="PL893" s="53"/>
      <c r="PM893" s="53"/>
      <c r="PN893" s="53"/>
      <c r="PO893" s="53"/>
      <c r="PP893" s="53"/>
      <c r="PQ893" s="53"/>
      <c r="PR893" s="53"/>
      <c r="PS893" s="53"/>
      <c r="PT893" s="53"/>
      <c r="PU893" s="53"/>
      <c r="PV893" s="53"/>
      <c r="PW893" s="53"/>
      <c r="PX893" s="53"/>
      <c r="PY893" s="53"/>
      <c r="PZ893" s="53"/>
      <c r="QA893" s="53"/>
      <c r="QB893" s="53"/>
      <c r="QC893" s="53"/>
      <c r="QD893" s="53"/>
      <c r="QE893" s="53"/>
      <c r="QF893" s="53"/>
      <c r="QG893" s="53"/>
      <c r="QH893" s="53"/>
      <c r="QI893" s="53"/>
      <c r="QJ893" s="53"/>
      <c r="QK893" s="53"/>
      <c r="QL893" s="53"/>
      <c r="QM893" s="53"/>
      <c r="QN893" s="53"/>
      <c r="QO893" s="53"/>
      <c r="QP893" s="53"/>
      <c r="QQ893" s="53"/>
      <c r="QR893" s="53"/>
      <c r="QS893" s="53"/>
      <c r="QT893" s="53"/>
      <c r="QU893" s="53"/>
      <c r="QV893" s="53"/>
      <c r="QW893" s="53"/>
      <c r="QX893" s="53"/>
      <c r="QY893" s="53"/>
      <c r="QZ893" s="53"/>
      <c r="RA893" s="53"/>
      <c r="RB893" s="53"/>
      <c r="RC893" s="53"/>
      <c r="RD893" s="53"/>
      <c r="RE893" s="53"/>
      <c r="RF893" s="53"/>
      <c r="RG893" s="53"/>
      <c r="RH893" s="53"/>
      <c r="RI893" s="53"/>
      <c r="RJ893" s="53"/>
      <c r="RK893" s="53"/>
      <c r="RL893" s="53"/>
      <c r="RM893" s="53"/>
      <c r="RN893" s="53"/>
      <c r="RO893" s="53"/>
      <c r="RP893" s="53"/>
      <c r="RQ893" s="53"/>
      <c r="RR893" s="53"/>
      <c r="RS893" s="53"/>
      <c r="RT893" s="53"/>
      <c r="RU893" s="53"/>
      <c r="RV893" s="53"/>
      <c r="RW893" s="53"/>
      <c r="RX893" s="53"/>
      <c r="RY893" s="53"/>
      <c r="RZ893" s="53"/>
      <c r="SA893" s="53"/>
      <c r="SB893" s="53"/>
      <c r="SC893" s="53"/>
      <c r="SD893" s="53"/>
      <c r="SE893" s="53"/>
      <c r="SF893" s="53"/>
      <c r="SG893" s="53"/>
      <c r="SH893" s="53"/>
      <c r="SI893" s="53"/>
      <c r="SJ893" s="53"/>
      <c r="SK893" s="53"/>
      <c r="SL893" s="53"/>
      <c r="SM893" s="53"/>
      <c r="SN893" s="53"/>
      <c r="SO893" s="53"/>
      <c r="SP893" s="53"/>
      <c r="SQ893" s="53"/>
      <c r="SR893" s="53"/>
      <c r="SS893" s="53"/>
      <c r="ST893" s="53"/>
      <c r="SU893" s="53"/>
      <c r="SV893" s="53"/>
      <c r="SW893" s="53"/>
      <c r="SX893" s="53"/>
      <c r="SY893" s="53"/>
      <c r="SZ893" s="53"/>
      <c r="TA893" s="53"/>
      <c r="TB893" s="53"/>
      <c r="TC893" s="53"/>
      <c r="TD893" s="53"/>
      <c r="TE893" s="53"/>
      <c r="TF893" s="53"/>
      <c r="TG893" s="53"/>
      <c r="TH893" s="53"/>
      <c r="TI893" s="53"/>
      <c r="TJ893" s="53"/>
      <c r="TK893" s="53"/>
      <c r="TL893" s="53"/>
      <c r="TM893" s="53"/>
      <c r="TN893" s="53"/>
      <c r="TO893" s="53"/>
      <c r="TP893" s="53"/>
      <c r="TQ893" s="53"/>
      <c r="TR893" s="53"/>
      <c r="TS893" s="53"/>
      <c r="TT893" s="53"/>
      <c r="TU893" s="53"/>
      <c r="TV893" s="53"/>
      <c r="TW893" s="53"/>
      <c r="TX893" s="53"/>
      <c r="TY893" s="53"/>
      <c r="TZ893" s="53"/>
      <c r="UA893" s="53"/>
      <c r="UB893" s="53"/>
      <c r="UC893" s="53"/>
      <c r="UD893" s="53"/>
      <c r="UE893" s="53"/>
      <c r="UF893" s="53"/>
      <c r="UG893" s="53"/>
    </row>
    <row r="894" spans="12:553" s="19" customFormat="1" ht="15.75" customHeight="1" x14ac:dyDescent="0.2">
      <c r="L894" s="66"/>
      <c r="M894" s="66"/>
      <c r="N894" s="52"/>
      <c r="O894" s="53"/>
      <c r="P894" s="53"/>
      <c r="Q894" s="53"/>
      <c r="R894" s="53"/>
      <c r="S894" s="53"/>
      <c r="T894" s="53"/>
      <c r="U894" s="53"/>
      <c r="V894" s="53"/>
      <c r="W894" s="53"/>
      <c r="X894" s="53"/>
      <c r="Y894" s="53"/>
      <c r="Z894" s="53"/>
      <c r="AA894" s="53"/>
      <c r="AB894" s="53"/>
      <c r="AC894" s="53"/>
      <c r="AD894" s="53"/>
      <c r="AE894" s="53"/>
      <c r="AF894" s="53"/>
      <c r="AG894" s="53"/>
      <c r="AH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c r="BM894" s="53"/>
      <c r="BN894" s="53"/>
      <c r="BO894" s="53"/>
      <c r="BP894" s="53"/>
      <c r="BQ894" s="53"/>
      <c r="BR894" s="53"/>
      <c r="BS894" s="53"/>
      <c r="BT894" s="53"/>
      <c r="BU894" s="53"/>
      <c r="BV894" s="53"/>
      <c r="BW894" s="53"/>
      <c r="BX894" s="53"/>
      <c r="BY894" s="53"/>
      <c r="BZ894" s="53"/>
      <c r="CA894" s="53"/>
      <c r="CB894" s="53"/>
      <c r="CC894" s="53"/>
      <c r="CD894" s="53"/>
      <c r="CE894" s="53"/>
      <c r="CF894" s="53"/>
      <c r="CG894" s="53"/>
      <c r="CH894" s="53"/>
      <c r="CI894" s="53"/>
      <c r="CJ894" s="53"/>
      <c r="CK894" s="53"/>
      <c r="CL894" s="53"/>
      <c r="CM894" s="53"/>
      <c r="CN894" s="53"/>
      <c r="CO894" s="53"/>
      <c r="CP894" s="53"/>
      <c r="CQ894" s="53"/>
      <c r="CR894" s="53"/>
      <c r="CS894" s="53"/>
      <c r="CT894" s="53"/>
      <c r="CU894" s="53"/>
      <c r="CV894" s="53"/>
      <c r="CW894" s="53"/>
      <c r="CX894" s="53"/>
      <c r="CY894" s="53"/>
      <c r="CZ894" s="53"/>
      <c r="DA894" s="53"/>
      <c r="DB894" s="53"/>
      <c r="DC894" s="53"/>
      <c r="DD894" s="53"/>
      <c r="DE894" s="53"/>
      <c r="DF894" s="53"/>
      <c r="DG894" s="53"/>
      <c r="DH894" s="53"/>
      <c r="DI894" s="53"/>
      <c r="DJ894" s="53"/>
      <c r="DK894" s="53"/>
      <c r="DL894" s="53"/>
      <c r="DM894" s="53"/>
      <c r="DN894" s="53"/>
      <c r="DO894" s="53"/>
      <c r="DP894" s="53"/>
      <c r="DQ894" s="53"/>
      <c r="DR894" s="53"/>
      <c r="DS894" s="53"/>
      <c r="DT894" s="53"/>
      <c r="DU894" s="53"/>
      <c r="DV894" s="53"/>
      <c r="DW894" s="53"/>
      <c r="DX894" s="53"/>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3"/>
      <c r="FK894" s="53"/>
      <c r="FL894" s="53"/>
      <c r="FM894" s="53"/>
      <c r="FN894" s="53"/>
      <c r="FO894" s="53"/>
      <c r="FP894" s="53"/>
      <c r="FQ894" s="53"/>
      <c r="FR894" s="53"/>
      <c r="FS894" s="53"/>
      <c r="FT894" s="53"/>
      <c r="FU894" s="53"/>
      <c r="FV894" s="53"/>
      <c r="FW894" s="53"/>
      <c r="FX894" s="53"/>
      <c r="FY894" s="53"/>
      <c r="FZ894" s="53"/>
      <c r="GA894" s="53"/>
      <c r="GB894" s="53"/>
      <c r="GC894" s="53"/>
      <c r="GD894" s="53"/>
      <c r="GE894" s="53"/>
      <c r="GF894" s="53"/>
      <c r="GG894" s="53"/>
      <c r="GH894" s="53"/>
      <c r="GI894" s="53"/>
      <c r="GJ894" s="53"/>
      <c r="GK894" s="53"/>
      <c r="GL894" s="53"/>
      <c r="GM894" s="53"/>
      <c r="GN894" s="53"/>
      <c r="GO894" s="53"/>
      <c r="GP894" s="53"/>
      <c r="GQ894" s="53"/>
      <c r="GR894" s="53"/>
      <c r="GS894" s="53"/>
      <c r="GT894" s="53"/>
      <c r="GU894" s="53"/>
      <c r="GV894" s="53"/>
      <c r="GW894" s="53"/>
      <c r="GX894" s="53"/>
      <c r="GY894" s="53"/>
      <c r="GZ894" s="53"/>
      <c r="HA894" s="53"/>
      <c r="HB894" s="53"/>
      <c r="HC894" s="53"/>
      <c r="HD894" s="53"/>
      <c r="HE894" s="53"/>
      <c r="HF894" s="53"/>
      <c r="HG894" s="53"/>
      <c r="HH894" s="53"/>
      <c r="HI894" s="53"/>
      <c r="HJ894" s="53"/>
      <c r="HK894" s="53"/>
      <c r="HL894" s="53"/>
      <c r="HM894" s="53"/>
      <c r="HN894" s="53"/>
      <c r="HO894" s="53"/>
      <c r="HP894" s="53"/>
      <c r="HQ894" s="53"/>
      <c r="HR894" s="53"/>
      <c r="HS894" s="53"/>
      <c r="HT894" s="53"/>
      <c r="HU894" s="53"/>
      <c r="HV894" s="53"/>
      <c r="HW894" s="53"/>
      <c r="HX894" s="53"/>
      <c r="HY894" s="53"/>
      <c r="HZ894" s="53"/>
      <c r="IA894" s="53"/>
      <c r="IB894" s="53"/>
      <c r="IC894" s="53"/>
      <c r="ID894" s="53"/>
      <c r="IE894" s="53"/>
      <c r="IF894" s="53"/>
      <c r="IG894" s="53"/>
      <c r="IH894" s="53"/>
      <c r="II894" s="53"/>
      <c r="IJ894" s="53"/>
      <c r="IK894" s="53"/>
      <c r="IL894" s="53"/>
      <c r="IM894" s="53"/>
      <c r="IN894" s="53"/>
      <c r="IO894" s="53"/>
      <c r="IP894" s="53"/>
      <c r="IQ894" s="53"/>
      <c r="IR894" s="53"/>
      <c r="IS894" s="53"/>
      <c r="IT894" s="53"/>
      <c r="IU894" s="53"/>
      <c r="IV894" s="53"/>
      <c r="IW894" s="53"/>
      <c r="IX894" s="53"/>
      <c r="IY894" s="53"/>
      <c r="IZ894" s="53"/>
      <c r="JA894" s="53"/>
      <c r="JB894" s="53"/>
      <c r="JC894" s="53"/>
      <c r="JD894" s="53"/>
      <c r="JE894" s="53"/>
      <c r="JF894" s="53"/>
      <c r="JG894" s="53"/>
      <c r="JH894" s="53"/>
      <c r="JI894" s="53"/>
      <c r="JJ894" s="53"/>
      <c r="JK894" s="53"/>
      <c r="JL894" s="53"/>
      <c r="JM894" s="53"/>
      <c r="JN894" s="53"/>
      <c r="JO894" s="53"/>
      <c r="JP894" s="53"/>
      <c r="JQ894" s="53"/>
      <c r="JR894" s="53"/>
      <c r="JS894" s="53"/>
      <c r="JT894" s="53"/>
      <c r="JU894" s="53"/>
      <c r="JV894" s="53"/>
      <c r="JW894" s="53"/>
      <c r="JX894" s="53"/>
      <c r="JY894" s="53"/>
      <c r="JZ894" s="53"/>
      <c r="KA894" s="53"/>
      <c r="KB894" s="53"/>
      <c r="KC894" s="53"/>
      <c r="KD894" s="53"/>
      <c r="KE894" s="53"/>
      <c r="KF894" s="53"/>
      <c r="KG894" s="53"/>
      <c r="KH894" s="53"/>
      <c r="KI894" s="53"/>
      <c r="KJ894" s="53"/>
      <c r="KK894" s="53"/>
      <c r="KL894" s="53"/>
      <c r="KM894" s="53"/>
      <c r="KN894" s="53"/>
      <c r="KO894" s="53"/>
      <c r="KP894" s="53"/>
      <c r="KQ894" s="53"/>
      <c r="KR894" s="53"/>
      <c r="KS894" s="53"/>
      <c r="KT894" s="53"/>
      <c r="KU894" s="53"/>
      <c r="KV894" s="53"/>
      <c r="KW894" s="53"/>
      <c r="KX894" s="53"/>
      <c r="KY894" s="53"/>
      <c r="KZ894" s="53"/>
      <c r="LA894" s="53"/>
      <c r="LB894" s="53"/>
      <c r="LC894" s="53"/>
      <c r="LD894" s="53"/>
      <c r="LE894" s="53"/>
      <c r="LF894" s="53"/>
      <c r="LG894" s="53"/>
      <c r="LH894" s="53"/>
      <c r="LI894" s="53"/>
      <c r="LJ894" s="53"/>
      <c r="LK894" s="53"/>
      <c r="LL894" s="53"/>
      <c r="LM894" s="53"/>
      <c r="LN894" s="53"/>
      <c r="LO894" s="53"/>
      <c r="LP894" s="53"/>
      <c r="LQ894" s="53"/>
      <c r="LR894" s="53"/>
      <c r="LS894" s="53"/>
      <c r="LT894" s="53"/>
      <c r="LU894" s="53"/>
      <c r="LV894" s="53"/>
      <c r="LW894" s="53"/>
      <c r="LX894" s="53"/>
      <c r="LY894" s="53"/>
      <c r="LZ894" s="53"/>
      <c r="MA894" s="53"/>
      <c r="MB894" s="53"/>
      <c r="MC894" s="53"/>
      <c r="MD894" s="53"/>
      <c r="ME894" s="53"/>
      <c r="MF894" s="53"/>
      <c r="MG894" s="53"/>
      <c r="MH894" s="53"/>
      <c r="MI894" s="53"/>
      <c r="MJ894" s="53"/>
      <c r="MK894" s="53"/>
      <c r="ML894" s="53"/>
      <c r="MM894" s="53"/>
      <c r="MN894" s="53"/>
      <c r="MO894" s="53"/>
      <c r="MP894" s="53"/>
      <c r="MQ894" s="53"/>
      <c r="MR894" s="53"/>
      <c r="MS894" s="53"/>
      <c r="MT894" s="53"/>
      <c r="MU894" s="53"/>
      <c r="MV894" s="53"/>
      <c r="MW894" s="53"/>
      <c r="MX894" s="53"/>
      <c r="MY894" s="53"/>
      <c r="MZ894" s="53"/>
      <c r="NA894" s="53"/>
      <c r="NB894" s="53"/>
      <c r="NC894" s="53"/>
      <c r="ND894" s="53"/>
      <c r="NE894" s="53"/>
      <c r="NF894" s="53"/>
      <c r="NG894" s="53"/>
      <c r="NH894" s="53"/>
      <c r="NI894" s="53"/>
      <c r="NJ894" s="53"/>
      <c r="NK894" s="53"/>
      <c r="NL894" s="53"/>
      <c r="NM894" s="53"/>
      <c r="NN894" s="53"/>
      <c r="NO894" s="53"/>
      <c r="NP894" s="53"/>
      <c r="NQ894" s="53"/>
      <c r="NR894" s="53"/>
      <c r="NS894" s="53"/>
      <c r="NT894" s="53"/>
      <c r="NU894" s="53"/>
      <c r="NV894" s="53"/>
      <c r="NW894" s="53"/>
      <c r="NX894" s="53"/>
      <c r="NY894" s="53"/>
      <c r="NZ894" s="53"/>
      <c r="OA894" s="53"/>
      <c r="OB894" s="53"/>
      <c r="OC894" s="53"/>
      <c r="OD894" s="53"/>
      <c r="OE894" s="53"/>
      <c r="OF894" s="53"/>
      <c r="OG894" s="53"/>
      <c r="OH894" s="53"/>
      <c r="OI894" s="53"/>
      <c r="OJ894" s="53"/>
      <c r="OK894" s="53"/>
      <c r="OL894" s="53"/>
      <c r="OM894" s="53"/>
      <c r="ON894" s="53"/>
      <c r="OO894" s="53"/>
      <c r="OP894" s="53"/>
      <c r="OQ894" s="53"/>
      <c r="OR894" s="53"/>
      <c r="OS894" s="53"/>
      <c r="OT894" s="53"/>
      <c r="OU894" s="53"/>
      <c r="OV894" s="53"/>
      <c r="OW894" s="53"/>
      <c r="OX894" s="53"/>
      <c r="OY894" s="53"/>
      <c r="OZ894" s="53"/>
      <c r="PA894" s="53"/>
      <c r="PB894" s="53"/>
      <c r="PC894" s="53"/>
      <c r="PD894" s="53"/>
      <c r="PE894" s="53"/>
      <c r="PF894" s="53"/>
      <c r="PG894" s="53"/>
      <c r="PH894" s="53"/>
      <c r="PI894" s="53"/>
      <c r="PJ894" s="53"/>
      <c r="PK894" s="53"/>
      <c r="PL894" s="53"/>
      <c r="PM894" s="53"/>
      <c r="PN894" s="53"/>
      <c r="PO894" s="53"/>
      <c r="PP894" s="53"/>
      <c r="PQ894" s="53"/>
      <c r="PR894" s="53"/>
      <c r="PS894" s="53"/>
      <c r="PT894" s="53"/>
      <c r="PU894" s="53"/>
      <c r="PV894" s="53"/>
      <c r="PW894" s="53"/>
      <c r="PX894" s="53"/>
      <c r="PY894" s="53"/>
      <c r="PZ894" s="53"/>
      <c r="QA894" s="53"/>
      <c r="QB894" s="53"/>
      <c r="QC894" s="53"/>
      <c r="QD894" s="53"/>
      <c r="QE894" s="53"/>
      <c r="QF894" s="53"/>
      <c r="QG894" s="53"/>
      <c r="QH894" s="53"/>
      <c r="QI894" s="53"/>
      <c r="QJ894" s="53"/>
      <c r="QK894" s="53"/>
      <c r="QL894" s="53"/>
      <c r="QM894" s="53"/>
      <c r="QN894" s="53"/>
      <c r="QO894" s="53"/>
      <c r="QP894" s="53"/>
      <c r="QQ894" s="53"/>
      <c r="QR894" s="53"/>
      <c r="QS894" s="53"/>
      <c r="QT894" s="53"/>
      <c r="QU894" s="53"/>
      <c r="QV894" s="53"/>
      <c r="QW894" s="53"/>
      <c r="QX894" s="53"/>
      <c r="QY894" s="53"/>
      <c r="QZ894" s="53"/>
      <c r="RA894" s="53"/>
      <c r="RB894" s="53"/>
      <c r="RC894" s="53"/>
      <c r="RD894" s="53"/>
      <c r="RE894" s="53"/>
      <c r="RF894" s="53"/>
      <c r="RG894" s="53"/>
      <c r="RH894" s="53"/>
      <c r="RI894" s="53"/>
      <c r="RJ894" s="53"/>
      <c r="RK894" s="53"/>
      <c r="RL894" s="53"/>
      <c r="RM894" s="53"/>
      <c r="RN894" s="53"/>
      <c r="RO894" s="53"/>
      <c r="RP894" s="53"/>
      <c r="RQ894" s="53"/>
      <c r="RR894" s="53"/>
      <c r="RS894" s="53"/>
      <c r="RT894" s="53"/>
      <c r="RU894" s="53"/>
      <c r="RV894" s="53"/>
      <c r="RW894" s="53"/>
      <c r="RX894" s="53"/>
      <c r="RY894" s="53"/>
      <c r="RZ894" s="53"/>
      <c r="SA894" s="53"/>
      <c r="SB894" s="53"/>
      <c r="SC894" s="53"/>
      <c r="SD894" s="53"/>
      <c r="SE894" s="53"/>
      <c r="SF894" s="53"/>
      <c r="SG894" s="53"/>
      <c r="SH894" s="53"/>
      <c r="SI894" s="53"/>
      <c r="SJ894" s="53"/>
      <c r="SK894" s="53"/>
      <c r="SL894" s="53"/>
      <c r="SM894" s="53"/>
      <c r="SN894" s="53"/>
      <c r="SO894" s="53"/>
      <c r="SP894" s="53"/>
      <c r="SQ894" s="53"/>
      <c r="SR894" s="53"/>
      <c r="SS894" s="53"/>
      <c r="ST894" s="53"/>
      <c r="SU894" s="53"/>
      <c r="SV894" s="53"/>
      <c r="SW894" s="53"/>
      <c r="SX894" s="53"/>
      <c r="SY894" s="53"/>
      <c r="SZ894" s="53"/>
      <c r="TA894" s="53"/>
      <c r="TB894" s="53"/>
      <c r="TC894" s="53"/>
      <c r="TD894" s="53"/>
      <c r="TE894" s="53"/>
      <c r="TF894" s="53"/>
      <c r="TG894" s="53"/>
      <c r="TH894" s="53"/>
      <c r="TI894" s="53"/>
      <c r="TJ894" s="53"/>
      <c r="TK894" s="53"/>
      <c r="TL894" s="53"/>
      <c r="TM894" s="53"/>
      <c r="TN894" s="53"/>
      <c r="TO894" s="53"/>
      <c r="TP894" s="53"/>
      <c r="TQ894" s="53"/>
      <c r="TR894" s="53"/>
      <c r="TS894" s="53"/>
      <c r="TT894" s="53"/>
      <c r="TU894" s="53"/>
      <c r="TV894" s="53"/>
      <c r="TW894" s="53"/>
      <c r="TX894" s="53"/>
      <c r="TY894" s="53"/>
      <c r="TZ894" s="53"/>
      <c r="UA894" s="53"/>
      <c r="UB894" s="53"/>
      <c r="UC894" s="53"/>
      <c r="UD894" s="53"/>
      <c r="UE894" s="53"/>
      <c r="UF894" s="53"/>
      <c r="UG894" s="53"/>
    </row>
    <row r="895" spans="12:553" s="19" customFormat="1" ht="15.75" customHeight="1" x14ac:dyDescent="0.2">
      <c r="L895" s="66"/>
      <c r="M895" s="66"/>
      <c r="N895" s="52"/>
      <c r="O895" s="53"/>
      <c r="P895" s="53"/>
      <c r="Q895" s="53"/>
      <c r="R895" s="53"/>
      <c r="S895" s="53"/>
      <c r="T895" s="53"/>
      <c r="U895" s="53"/>
      <c r="V895" s="53"/>
      <c r="W895" s="53"/>
      <c r="X895" s="53"/>
      <c r="Y895" s="53"/>
      <c r="Z895" s="53"/>
      <c r="AA895" s="53"/>
      <c r="AB895" s="53"/>
      <c r="AC895" s="53"/>
      <c r="AD895" s="53"/>
      <c r="AE895" s="53"/>
      <c r="AF895" s="53"/>
      <c r="AG895" s="53"/>
      <c r="AH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c r="BM895" s="53"/>
      <c r="BN895" s="53"/>
      <c r="BO895" s="53"/>
      <c r="BP895" s="53"/>
      <c r="BQ895" s="53"/>
      <c r="BR895" s="53"/>
      <c r="BS895" s="53"/>
      <c r="BT895" s="53"/>
      <c r="BU895" s="53"/>
      <c r="BV895" s="53"/>
      <c r="BW895" s="53"/>
      <c r="BX895" s="53"/>
      <c r="BY895" s="53"/>
      <c r="BZ895" s="53"/>
      <c r="CA895" s="53"/>
      <c r="CB895" s="53"/>
      <c r="CC895" s="53"/>
      <c r="CD895" s="53"/>
      <c r="CE895" s="53"/>
      <c r="CF895" s="53"/>
      <c r="CG895" s="53"/>
      <c r="CH895" s="53"/>
      <c r="CI895" s="53"/>
      <c r="CJ895" s="53"/>
      <c r="CK895" s="53"/>
      <c r="CL895" s="53"/>
      <c r="CM895" s="53"/>
      <c r="CN895" s="53"/>
      <c r="CO895" s="53"/>
      <c r="CP895" s="53"/>
      <c r="CQ895" s="53"/>
      <c r="CR895" s="53"/>
      <c r="CS895" s="53"/>
      <c r="CT895" s="53"/>
      <c r="CU895" s="53"/>
      <c r="CV895" s="53"/>
      <c r="CW895" s="53"/>
      <c r="CX895" s="53"/>
      <c r="CY895" s="53"/>
      <c r="CZ895" s="53"/>
      <c r="DA895" s="53"/>
      <c r="DB895" s="53"/>
      <c r="DC895" s="53"/>
      <c r="DD895" s="53"/>
      <c r="DE895" s="53"/>
      <c r="DF895" s="53"/>
      <c r="DG895" s="53"/>
      <c r="DH895" s="53"/>
      <c r="DI895" s="53"/>
      <c r="DJ895" s="53"/>
      <c r="DK895" s="53"/>
      <c r="DL895" s="53"/>
      <c r="DM895" s="53"/>
      <c r="DN895" s="53"/>
      <c r="DO895" s="53"/>
      <c r="DP895" s="53"/>
      <c r="DQ895" s="53"/>
      <c r="DR895" s="53"/>
      <c r="DS895" s="53"/>
      <c r="DT895" s="53"/>
      <c r="DU895" s="53"/>
      <c r="DV895" s="53"/>
      <c r="DW895" s="53"/>
      <c r="DX895" s="53"/>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3"/>
      <c r="FK895" s="53"/>
      <c r="FL895" s="53"/>
      <c r="FM895" s="53"/>
      <c r="FN895" s="53"/>
      <c r="FO895" s="53"/>
      <c r="FP895" s="53"/>
      <c r="FQ895" s="53"/>
      <c r="FR895" s="53"/>
      <c r="FS895" s="53"/>
      <c r="FT895" s="53"/>
      <c r="FU895" s="53"/>
      <c r="FV895" s="53"/>
      <c r="FW895" s="53"/>
      <c r="FX895" s="53"/>
      <c r="FY895" s="53"/>
      <c r="FZ895" s="53"/>
      <c r="GA895" s="53"/>
      <c r="GB895" s="53"/>
      <c r="GC895" s="53"/>
      <c r="GD895" s="53"/>
      <c r="GE895" s="53"/>
      <c r="GF895" s="53"/>
      <c r="GG895" s="53"/>
      <c r="GH895" s="53"/>
      <c r="GI895" s="53"/>
      <c r="GJ895" s="53"/>
      <c r="GK895" s="53"/>
      <c r="GL895" s="53"/>
      <c r="GM895" s="53"/>
      <c r="GN895" s="53"/>
      <c r="GO895" s="53"/>
      <c r="GP895" s="53"/>
      <c r="GQ895" s="53"/>
      <c r="GR895" s="53"/>
      <c r="GS895" s="53"/>
      <c r="GT895" s="53"/>
      <c r="GU895" s="53"/>
      <c r="GV895" s="53"/>
      <c r="GW895" s="53"/>
      <c r="GX895" s="53"/>
      <c r="GY895" s="53"/>
      <c r="GZ895" s="53"/>
      <c r="HA895" s="53"/>
      <c r="HB895" s="53"/>
      <c r="HC895" s="53"/>
      <c r="HD895" s="53"/>
      <c r="HE895" s="53"/>
      <c r="HF895" s="53"/>
      <c r="HG895" s="53"/>
      <c r="HH895" s="53"/>
      <c r="HI895" s="53"/>
      <c r="HJ895" s="53"/>
      <c r="HK895" s="53"/>
      <c r="HL895" s="53"/>
      <c r="HM895" s="53"/>
      <c r="HN895" s="53"/>
      <c r="HO895" s="53"/>
      <c r="HP895" s="53"/>
      <c r="HQ895" s="53"/>
      <c r="HR895" s="53"/>
      <c r="HS895" s="53"/>
      <c r="HT895" s="53"/>
      <c r="HU895" s="53"/>
      <c r="HV895" s="53"/>
      <c r="HW895" s="53"/>
      <c r="HX895" s="53"/>
      <c r="HY895" s="53"/>
      <c r="HZ895" s="53"/>
      <c r="IA895" s="53"/>
      <c r="IB895" s="53"/>
      <c r="IC895" s="53"/>
      <c r="ID895" s="53"/>
      <c r="IE895" s="53"/>
      <c r="IF895" s="53"/>
      <c r="IG895" s="53"/>
      <c r="IH895" s="53"/>
      <c r="II895" s="53"/>
      <c r="IJ895" s="53"/>
      <c r="IK895" s="53"/>
      <c r="IL895" s="53"/>
      <c r="IM895" s="53"/>
      <c r="IN895" s="53"/>
      <c r="IO895" s="53"/>
      <c r="IP895" s="53"/>
      <c r="IQ895" s="53"/>
      <c r="IR895" s="53"/>
      <c r="IS895" s="53"/>
      <c r="IT895" s="53"/>
      <c r="IU895" s="53"/>
      <c r="IV895" s="53"/>
      <c r="IW895" s="53"/>
      <c r="IX895" s="53"/>
      <c r="IY895" s="53"/>
      <c r="IZ895" s="53"/>
      <c r="JA895" s="53"/>
      <c r="JB895" s="53"/>
      <c r="JC895" s="53"/>
      <c r="JD895" s="53"/>
      <c r="JE895" s="53"/>
      <c r="JF895" s="53"/>
      <c r="JG895" s="53"/>
      <c r="JH895" s="53"/>
      <c r="JI895" s="53"/>
      <c r="JJ895" s="53"/>
      <c r="JK895" s="53"/>
      <c r="JL895" s="53"/>
      <c r="JM895" s="53"/>
      <c r="JN895" s="53"/>
      <c r="JO895" s="53"/>
      <c r="JP895" s="53"/>
      <c r="JQ895" s="53"/>
      <c r="JR895" s="53"/>
      <c r="JS895" s="53"/>
      <c r="JT895" s="53"/>
      <c r="JU895" s="53"/>
      <c r="JV895" s="53"/>
      <c r="JW895" s="53"/>
      <c r="JX895" s="53"/>
      <c r="JY895" s="53"/>
      <c r="JZ895" s="53"/>
      <c r="KA895" s="53"/>
      <c r="KB895" s="53"/>
      <c r="KC895" s="53"/>
      <c r="KD895" s="53"/>
      <c r="KE895" s="53"/>
      <c r="KF895" s="53"/>
      <c r="KG895" s="53"/>
      <c r="KH895" s="53"/>
      <c r="KI895" s="53"/>
      <c r="KJ895" s="53"/>
      <c r="KK895" s="53"/>
      <c r="KL895" s="53"/>
      <c r="KM895" s="53"/>
      <c r="KN895" s="53"/>
      <c r="KO895" s="53"/>
      <c r="KP895" s="53"/>
      <c r="KQ895" s="53"/>
      <c r="KR895" s="53"/>
      <c r="KS895" s="53"/>
      <c r="KT895" s="53"/>
      <c r="KU895" s="53"/>
      <c r="KV895" s="53"/>
      <c r="KW895" s="53"/>
      <c r="KX895" s="53"/>
      <c r="KY895" s="53"/>
      <c r="KZ895" s="53"/>
      <c r="LA895" s="53"/>
      <c r="LB895" s="53"/>
      <c r="LC895" s="53"/>
      <c r="LD895" s="53"/>
      <c r="LE895" s="53"/>
      <c r="LF895" s="53"/>
      <c r="LG895" s="53"/>
      <c r="LH895" s="53"/>
      <c r="LI895" s="53"/>
      <c r="LJ895" s="53"/>
      <c r="LK895" s="53"/>
      <c r="LL895" s="53"/>
      <c r="LM895" s="53"/>
      <c r="LN895" s="53"/>
      <c r="LO895" s="53"/>
      <c r="LP895" s="53"/>
      <c r="LQ895" s="53"/>
      <c r="LR895" s="53"/>
      <c r="LS895" s="53"/>
      <c r="LT895" s="53"/>
      <c r="LU895" s="53"/>
      <c r="LV895" s="53"/>
      <c r="LW895" s="53"/>
      <c r="LX895" s="53"/>
      <c r="LY895" s="53"/>
      <c r="LZ895" s="53"/>
      <c r="MA895" s="53"/>
      <c r="MB895" s="53"/>
      <c r="MC895" s="53"/>
      <c r="MD895" s="53"/>
      <c r="ME895" s="53"/>
      <c r="MF895" s="53"/>
      <c r="MG895" s="53"/>
      <c r="MH895" s="53"/>
      <c r="MI895" s="53"/>
      <c r="MJ895" s="53"/>
      <c r="MK895" s="53"/>
      <c r="ML895" s="53"/>
      <c r="MM895" s="53"/>
      <c r="MN895" s="53"/>
      <c r="MO895" s="53"/>
      <c r="MP895" s="53"/>
      <c r="MQ895" s="53"/>
      <c r="MR895" s="53"/>
      <c r="MS895" s="53"/>
      <c r="MT895" s="53"/>
      <c r="MU895" s="53"/>
      <c r="MV895" s="53"/>
      <c r="MW895" s="53"/>
      <c r="MX895" s="53"/>
      <c r="MY895" s="53"/>
      <c r="MZ895" s="53"/>
      <c r="NA895" s="53"/>
      <c r="NB895" s="53"/>
      <c r="NC895" s="53"/>
      <c r="ND895" s="53"/>
      <c r="NE895" s="53"/>
      <c r="NF895" s="53"/>
      <c r="NG895" s="53"/>
      <c r="NH895" s="53"/>
      <c r="NI895" s="53"/>
      <c r="NJ895" s="53"/>
      <c r="NK895" s="53"/>
      <c r="NL895" s="53"/>
      <c r="NM895" s="53"/>
      <c r="NN895" s="53"/>
      <c r="NO895" s="53"/>
      <c r="NP895" s="53"/>
      <c r="NQ895" s="53"/>
      <c r="NR895" s="53"/>
      <c r="NS895" s="53"/>
      <c r="NT895" s="53"/>
      <c r="NU895" s="53"/>
      <c r="NV895" s="53"/>
      <c r="NW895" s="53"/>
      <c r="NX895" s="53"/>
      <c r="NY895" s="53"/>
      <c r="NZ895" s="53"/>
      <c r="OA895" s="53"/>
      <c r="OB895" s="53"/>
      <c r="OC895" s="53"/>
      <c r="OD895" s="53"/>
      <c r="OE895" s="53"/>
      <c r="OF895" s="53"/>
      <c r="OG895" s="53"/>
      <c r="OH895" s="53"/>
      <c r="OI895" s="53"/>
      <c r="OJ895" s="53"/>
      <c r="OK895" s="53"/>
      <c r="OL895" s="53"/>
      <c r="OM895" s="53"/>
      <c r="ON895" s="53"/>
      <c r="OO895" s="53"/>
      <c r="OP895" s="53"/>
      <c r="OQ895" s="53"/>
      <c r="OR895" s="53"/>
      <c r="OS895" s="53"/>
      <c r="OT895" s="53"/>
      <c r="OU895" s="53"/>
      <c r="OV895" s="53"/>
      <c r="OW895" s="53"/>
      <c r="OX895" s="53"/>
      <c r="OY895" s="53"/>
      <c r="OZ895" s="53"/>
      <c r="PA895" s="53"/>
      <c r="PB895" s="53"/>
      <c r="PC895" s="53"/>
      <c r="PD895" s="53"/>
      <c r="PE895" s="53"/>
      <c r="PF895" s="53"/>
      <c r="PG895" s="53"/>
      <c r="PH895" s="53"/>
      <c r="PI895" s="53"/>
      <c r="PJ895" s="53"/>
      <c r="PK895" s="53"/>
      <c r="PL895" s="53"/>
      <c r="PM895" s="53"/>
      <c r="PN895" s="53"/>
      <c r="PO895" s="53"/>
      <c r="PP895" s="53"/>
      <c r="PQ895" s="53"/>
      <c r="PR895" s="53"/>
      <c r="PS895" s="53"/>
      <c r="PT895" s="53"/>
      <c r="PU895" s="53"/>
      <c r="PV895" s="53"/>
      <c r="PW895" s="53"/>
      <c r="PX895" s="53"/>
      <c r="PY895" s="53"/>
      <c r="PZ895" s="53"/>
      <c r="QA895" s="53"/>
      <c r="QB895" s="53"/>
      <c r="QC895" s="53"/>
      <c r="QD895" s="53"/>
      <c r="QE895" s="53"/>
      <c r="QF895" s="53"/>
      <c r="QG895" s="53"/>
      <c r="QH895" s="53"/>
      <c r="QI895" s="53"/>
      <c r="QJ895" s="53"/>
      <c r="QK895" s="53"/>
      <c r="QL895" s="53"/>
      <c r="QM895" s="53"/>
      <c r="QN895" s="53"/>
      <c r="QO895" s="53"/>
      <c r="QP895" s="53"/>
      <c r="QQ895" s="53"/>
      <c r="QR895" s="53"/>
      <c r="QS895" s="53"/>
      <c r="QT895" s="53"/>
      <c r="QU895" s="53"/>
      <c r="QV895" s="53"/>
      <c r="QW895" s="53"/>
      <c r="QX895" s="53"/>
      <c r="QY895" s="53"/>
      <c r="QZ895" s="53"/>
      <c r="RA895" s="53"/>
      <c r="RB895" s="53"/>
      <c r="RC895" s="53"/>
      <c r="RD895" s="53"/>
      <c r="RE895" s="53"/>
      <c r="RF895" s="53"/>
      <c r="RG895" s="53"/>
      <c r="RH895" s="53"/>
      <c r="RI895" s="53"/>
      <c r="RJ895" s="53"/>
      <c r="RK895" s="53"/>
      <c r="RL895" s="53"/>
      <c r="RM895" s="53"/>
      <c r="RN895" s="53"/>
      <c r="RO895" s="53"/>
      <c r="RP895" s="53"/>
      <c r="RQ895" s="53"/>
      <c r="RR895" s="53"/>
      <c r="RS895" s="53"/>
      <c r="RT895" s="53"/>
      <c r="RU895" s="53"/>
      <c r="RV895" s="53"/>
      <c r="RW895" s="53"/>
      <c r="RX895" s="53"/>
      <c r="RY895" s="53"/>
      <c r="RZ895" s="53"/>
      <c r="SA895" s="53"/>
      <c r="SB895" s="53"/>
      <c r="SC895" s="53"/>
      <c r="SD895" s="53"/>
      <c r="SE895" s="53"/>
      <c r="SF895" s="53"/>
      <c r="SG895" s="53"/>
      <c r="SH895" s="53"/>
      <c r="SI895" s="53"/>
      <c r="SJ895" s="53"/>
      <c r="SK895" s="53"/>
      <c r="SL895" s="53"/>
      <c r="SM895" s="53"/>
      <c r="SN895" s="53"/>
      <c r="SO895" s="53"/>
      <c r="SP895" s="53"/>
      <c r="SQ895" s="53"/>
      <c r="SR895" s="53"/>
      <c r="SS895" s="53"/>
      <c r="ST895" s="53"/>
      <c r="SU895" s="53"/>
      <c r="SV895" s="53"/>
      <c r="SW895" s="53"/>
      <c r="SX895" s="53"/>
      <c r="SY895" s="53"/>
      <c r="SZ895" s="53"/>
      <c r="TA895" s="53"/>
      <c r="TB895" s="53"/>
      <c r="TC895" s="53"/>
      <c r="TD895" s="53"/>
      <c r="TE895" s="53"/>
      <c r="TF895" s="53"/>
      <c r="TG895" s="53"/>
      <c r="TH895" s="53"/>
      <c r="TI895" s="53"/>
      <c r="TJ895" s="53"/>
      <c r="TK895" s="53"/>
      <c r="TL895" s="53"/>
      <c r="TM895" s="53"/>
      <c r="TN895" s="53"/>
      <c r="TO895" s="53"/>
      <c r="TP895" s="53"/>
      <c r="TQ895" s="53"/>
      <c r="TR895" s="53"/>
      <c r="TS895" s="53"/>
      <c r="TT895" s="53"/>
      <c r="TU895" s="53"/>
      <c r="TV895" s="53"/>
      <c r="TW895" s="53"/>
      <c r="TX895" s="53"/>
      <c r="TY895" s="53"/>
      <c r="TZ895" s="53"/>
      <c r="UA895" s="53"/>
      <c r="UB895" s="53"/>
      <c r="UC895" s="53"/>
      <c r="UD895" s="53"/>
      <c r="UE895" s="53"/>
      <c r="UF895" s="53"/>
      <c r="UG895" s="53"/>
    </row>
    <row r="896" spans="12:553" s="19" customFormat="1" ht="15.75" customHeight="1" x14ac:dyDescent="0.2">
      <c r="L896" s="66"/>
      <c r="M896" s="66"/>
      <c r="N896" s="52"/>
      <c r="O896" s="53"/>
      <c r="P896" s="53"/>
      <c r="Q896" s="53"/>
      <c r="R896" s="53"/>
      <c r="S896" s="53"/>
      <c r="T896" s="53"/>
      <c r="U896" s="53"/>
      <c r="V896" s="53"/>
      <c r="W896" s="53"/>
      <c r="X896" s="53"/>
      <c r="Y896" s="53"/>
      <c r="Z896" s="53"/>
      <c r="AA896" s="53"/>
      <c r="AB896" s="53"/>
      <c r="AC896" s="53"/>
      <c r="AD896" s="53"/>
      <c r="AE896" s="53"/>
      <c r="AF896" s="53"/>
      <c r="AG896" s="53"/>
      <c r="AH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c r="BM896" s="53"/>
      <c r="BN896" s="53"/>
      <c r="BO896" s="53"/>
      <c r="BP896" s="53"/>
      <c r="BQ896" s="53"/>
      <c r="BR896" s="53"/>
      <c r="BS896" s="53"/>
      <c r="BT896" s="53"/>
      <c r="BU896" s="53"/>
      <c r="BV896" s="53"/>
      <c r="BW896" s="53"/>
      <c r="BX896" s="53"/>
      <c r="BY896" s="53"/>
      <c r="BZ896" s="53"/>
      <c r="CA896" s="53"/>
      <c r="CB896" s="53"/>
      <c r="CC896" s="53"/>
      <c r="CD896" s="53"/>
      <c r="CE896" s="53"/>
      <c r="CF896" s="53"/>
      <c r="CG896" s="53"/>
      <c r="CH896" s="53"/>
      <c r="CI896" s="53"/>
      <c r="CJ896" s="53"/>
      <c r="CK896" s="53"/>
      <c r="CL896" s="53"/>
      <c r="CM896" s="53"/>
      <c r="CN896" s="53"/>
      <c r="CO896" s="53"/>
      <c r="CP896" s="53"/>
      <c r="CQ896" s="53"/>
      <c r="CR896" s="53"/>
      <c r="CS896" s="53"/>
      <c r="CT896" s="53"/>
      <c r="CU896" s="53"/>
      <c r="CV896" s="53"/>
      <c r="CW896" s="53"/>
      <c r="CX896" s="53"/>
      <c r="CY896" s="53"/>
      <c r="CZ896" s="53"/>
      <c r="DA896" s="53"/>
      <c r="DB896" s="53"/>
      <c r="DC896" s="53"/>
      <c r="DD896" s="53"/>
      <c r="DE896" s="53"/>
      <c r="DF896" s="53"/>
      <c r="DG896" s="53"/>
      <c r="DH896" s="53"/>
      <c r="DI896" s="53"/>
      <c r="DJ896" s="53"/>
      <c r="DK896" s="53"/>
      <c r="DL896" s="53"/>
      <c r="DM896" s="53"/>
      <c r="DN896" s="53"/>
      <c r="DO896" s="53"/>
      <c r="DP896" s="53"/>
      <c r="DQ896" s="53"/>
      <c r="DR896" s="53"/>
      <c r="DS896" s="53"/>
      <c r="DT896" s="53"/>
      <c r="DU896" s="53"/>
      <c r="DV896" s="53"/>
      <c r="DW896" s="53"/>
      <c r="DX896" s="53"/>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3"/>
      <c r="FK896" s="53"/>
      <c r="FL896" s="53"/>
      <c r="FM896" s="53"/>
      <c r="FN896" s="53"/>
      <c r="FO896" s="53"/>
      <c r="FP896" s="53"/>
      <c r="FQ896" s="53"/>
      <c r="FR896" s="53"/>
      <c r="FS896" s="53"/>
      <c r="FT896" s="53"/>
      <c r="FU896" s="53"/>
      <c r="FV896" s="53"/>
      <c r="FW896" s="53"/>
      <c r="FX896" s="53"/>
      <c r="FY896" s="53"/>
      <c r="FZ896" s="53"/>
      <c r="GA896" s="53"/>
      <c r="GB896" s="53"/>
      <c r="GC896" s="53"/>
      <c r="GD896" s="53"/>
      <c r="GE896" s="53"/>
      <c r="GF896" s="53"/>
      <c r="GG896" s="53"/>
      <c r="GH896" s="53"/>
      <c r="GI896" s="53"/>
      <c r="GJ896" s="53"/>
      <c r="GK896" s="53"/>
      <c r="GL896" s="53"/>
      <c r="GM896" s="53"/>
      <c r="GN896" s="53"/>
      <c r="GO896" s="53"/>
      <c r="GP896" s="53"/>
      <c r="GQ896" s="53"/>
      <c r="GR896" s="53"/>
      <c r="GS896" s="53"/>
      <c r="GT896" s="53"/>
      <c r="GU896" s="53"/>
      <c r="GV896" s="53"/>
      <c r="GW896" s="53"/>
      <c r="GX896" s="53"/>
      <c r="GY896" s="53"/>
      <c r="GZ896" s="53"/>
      <c r="HA896" s="53"/>
      <c r="HB896" s="53"/>
      <c r="HC896" s="53"/>
      <c r="HD896" s="53"/>
      <c r="HE896" s="53"/>
      <c r="HF896" s="53"/>
      <c r="HG896" s="53"/>
      <c r="HH896" s="53"/>
      <c r="HI896" s="53"/>
      <c r="HJ896" s="53"/>
      <c r="HK896" s="53"/>
      <c r="HL896" s="53"/>
      <c r="HM896" s="53"/>
      <c r="HN896" s="53"/>
      <c r="HO896" s="53"/>
      <c r="HP896" s="53"/>
      <c r="HQ896" s="53"/>
      <c r="HR896" s="53"/>
      <c r="HS896" s="53"/>
      <c r="HT896" s="53"/>
      <c r="HU896" s="53"/>
      <c r="HV896" s="53"/>
      <c r="HW896" s="53"/>
      <c r="HX896" s="53"/>
      <c r="HY896" s="53"/>
      <c r="HZ896" s="53"/>
      <c r="IA896" s="53"/>
      <c r="IB896" s="53"/>
      <c r="IC896" s="53"/>
      <c r="ID896" s="53"/>
      <c r="IE896" s="53"/>
      <c r="IF896" s="53"/>
      <c r="IG896" s="53"/>
      <c r="IH896" s="53"/>
      <c r="II896" s="53"/>
      <c r="IJ896" s="53"/>
      <c r="IK896" s="53"/>
      <c r="IL896" s="53"/>
      <c r="IM896" s="53"/>
      <c r="IN896" s="53"/>
      <c r="IO896" s="53"/>
      <c r="IP896" s="53"/>
      <c r="IQ896" s="53"/>
      <c r="IR896" s="53"/>
      <c r="IS896" s="53"/>
      <c r="IT896" s="53"/>
      <c r="IU896" s="53"/>
      <c r="IV896" s="53"/>
      <c r="IW896" s="53"/>
      <c r="IX896" s="53"/>
      <c r="IY896" s="53"/>
      <c r="IZ896" s="53"/>
      <c r="JA896" s="53"/>
      <c r="JB896" s="53"/>
      <c r="JC896" s="53"/>
      <c r="JD896" s="53"/>
      <c r="JE896" s="53"/>
      <c r="JF896" s="53"/>
      <c r="JG896" s="53"/>
      <c r="JH896" s="53"/>
      <c r="JI896" s="53"/>
      <c r="JJ896" s="53"/>
      <c r="JK896" s="53"/>
      <c r="JL896" s="53"/>
      <c r="JM896" s="53"/>
      <c r="JN896" s="53"/>
      <c r="JO896" s="53"/>
      <c r="JP896" s="53"/>
      <c r="JQ896" s="53"/>
      <c r="JR896" s="53"/>
      <c r="JS896" s="53"/>
      <c r="JT896" s="53"/>
      <c r="JU896" s="53"/>
      <c r="JV896" s="53"/>
      <c r="JW896" s="53"/>
      <c r="JX896" s="53"/>
      <c r="JY896" s="53"/>
      <c r="JZ896" s="53"/>
      <c r="KA896" s="53"/>
      <c r="KB896" s="53"/>
      <c r="KC896" s="53"/>
      <c r="KD896" s="53"/>
      <c r="KE896" s="53"/>
      <c r="KF896" s="53"/>
      <c r="KG896" s="53"/>
      <c r="KH896" s="53"/>
      <c r="KI896" s="53"/>
      <c r="KJ896" s="53"/>
      <c r="KK896" s="53"/>
      <c r="KL896" s="53"/>
      <c r="KM896" s="53"/>
      <c r="KN896" s="53"/>
      <c r="KO896" s="53"/>
      <c r="KP896" s="53"/>
      <c r="KQ896" s="53"/>
      <c r="KR896" s="53"/>
      <c r="KS896" s="53"/>
      <c r="KT896" s="53"/>
      <c r="KU896" s="53"/>
      <c r="KV896" s="53"/>
      <c r="KW896" s="53"/>
      <c r="KX896" s="53"/>
      <c r="KY896" s="53"/>
      <c r="KZ896" s="53"/>
      <c r="LA896" s="53"/>
      <c r="LB896" s="53"/>
      <c r="LC896" s="53"/>
      <c r="LD896" s="53"/>
      <c r="LE896" s="53"/>
      <c r="LF896" s="53"/>
      <c r="LG896" s="53"/>
      <c r="LH896" s="53"/>
      <c r="LI896" s="53"/>
      <c r="LJ896" s="53"/>
      <c r="LK896" s="53"/>
      <c r="LL896" s="53"/>
      <c r="LM896" s="53"/>
      <c r="LN896" s="53"/>
      <c r="LO896" s="53"/>
      <c r="LP896" s="53"/>
      <c r="LQ896" s="53"/>
      <c r="LR896" s="53"/>
      <c r="LS896" s="53"/>
      <c r="LT896" s="53"/>
      <c r="LU896" s="53"/>
      <c r="LV896" s="53"/>
      <c r="LW896" s="53"/>
      <c r="LX896" s="53"/>
      <c r="LY896" s="53"/>
      <c r="LZ896" s="53"/>
      <c r="MA896" s="53"/>
      <c r="MB896" s="53"/>
      <c r="MC896" s="53"/>
      <c r="MD896" s="53"/>
      <c r="ME896" s="53"/>
      <c r="MF896" s="53"/>
      <c r="MG896" s="53"/>
      <c r="MH896" s="53"/>
      <c r="MI896" s="53"/>
      <c r="MJ896" s="53"/>
      <c r="MK896" s="53"/>
      <c r="ML896" s="53"/>
      <c r="MM896" s="53"/>
      <c r="MN896" s="53"/>
      <c r="MO896" s="53"/>
      <c r="MP896" s="53"/>
      <c r="MQ896" s="53"/>
      <c r="MR896" s="53"/>
      <c r="MS896" s="53"/>
      <c r="MT896" s="53"/>
      <c r="MU896" s="53"/>
      <c r="MV896" s="53"/>
      <c r="MW896" s="53"/>
      <c r="MX896" s="53"/>
      <c r="MY896" s="53"/>
      <c r="MZ896" s="53"/>
      <c r="NA896" s="53"/>
      <c r="NB896" s="53"/>
      <c r="NC896" s="53"/>
      <c r="ND896" s="53"/>
      <c r="NE896" s="53"/>
      <c r="NF896" s="53"/>
      <c r="NG896" s="53"/>
      <c r="NH896" s="53"/>
      <c r="NI896" s="53"/>
      <c r="NJ896" s="53"/>
      <c r="NK896" s="53"/>
      <c r="NL896" s="53"/>
      <c r="NM896" s="53"/>
      <c r="NN896" s="53"/>
      <c r="NO896" s="53"/>
      <c r="NP896" s="53"/>
      <c r="NQ896" s="53"/>
      <c r="NR896" s="53"/>
      <c r="NS896" s="53"/>
      <c r="NT896" s="53"/>
      <c r="NU896" s="53"/>
      <c r="NV896" s="53"/>
      <c r="NW896" s="53"/>
      <c r="NX896" s="53"/>
      <c r="NY896" s="53"/>
      <c r="NZ896" s="53"/>
      <c r="OA896" s="53"/>
      <c r="OB896" s="53"/>
      <c r="OC896" s="53"/>
      <c r="OD896" s="53"/>
      <c r="OE896" s="53"/>
      <c r="OF896" s="53"/>
      <c r="OG896" s="53"/>
      <c r="OH896" s="53"/>
      <c r="OI896" s="53"/>
      <c r="OJ896" s="53"/>
      <c r="OK896" s="53"/>
      <c r="OL896" s="53"/>
      <c r="OM896" s="53"/>
      <c r="ON896" s="53"/>
      <c r="OO896" s="53"/>
      <c r="OP896" s="53"/>
      <c r="OQ896" s="53"/>
      <c r="OR896" s="53"/>
      <c r="OS896" s="53"/>
      <c r="OT896" s="53"/>
      <c r="OU896" s="53"/>
      <c r="OV896" s="53"/>
      <c r="OW896" s="53"/>
      <c r="OX896" s="53"/>
      <c r="OY896" s="53"/>
      <c r="OZ896" s="53"/>
      <c r="PA896" s="53"/>
      <c r="PB896" s="53"/>
      <c r="PC896" s="53"/>
      <c r="PD896" s="53"/>
      <c r="PE896" s="53"/>
      <c r="PF896" s="53"/>
      <c r="PG896" s="53"/>
      <c r="PH896" s="53"/>
      <c r="PI896" s="53"/>
      <c r="PJ896" s="53"/>
      <c r="PK896" s="53"/>
      <c r="PL896" s="53"/>
      <c r="PM896" s="53"/>
      <c r="PN896" s="53"/>
      <c r="PO896" s="53"/>
      <c r="PP896" s="53"/>
      <c r="PQ896" s="53"/>
      <c r="PR896" s="53"/>
      <c r="PS896" s="53"/>
      <c r="PT896" s="53"/>
      <c r="PU896" s="53"/>
      <c r="PV896" s="53"/>
      <c r="PW896" s="53"/>
      <c r="PX896" s="53"/>
      <c r="PY896" s="53"/>
      <c r="PZ896" s="53"/>
      <c r="QA896" s="53"/>
      <c r="QB896" s="53"/>
      <c r="QC896" s="53"/>
      <c r="QD896" s="53"/>
      <c r="QE896" s="53"/>
      <c r="QF896" s="53"/>
      <c r="QG896" s="53"/>
      <c r="QH896" s="53"/>
      <c r="QI896" s="53"/>
      <c r="QJ896" s="53"/>
      <c r="QK896" s="53"/>
      <c r="QL896" s="53"/>
      <c r="QM896" s="53"/>
      <c r="QN896" s="53"/>
      <c r="QO896" s="53"/>
      <c r="QP896" s="53"/>
      <c r="QQ896" s="53"/>
      <c r="QR896" s="53"/>
      <c r="QS896" s="53"/>
      <c r="QT896" s="53"/>
      <c r="QU896" s="53"/>
      <c r="QV896" s="53"/>
      <c r="QW896" s="53"/>
      <c r="QX896" s="53"/>
      <c r="QY896" s="53"/>
      <c r="QZ896" s="53"/>
      <c r="RA896" s="53"/>
      <c r="RB896" s="53"/>
      <c r="RC896" s="53"/>
      <c r="RD896" s="53"/>
      <c r="RE896" s="53"/>
      <c r="RF896" s="53"/>
      <c r="RG896" s="53"/>
      <c r="RH896" s="53"/>
      <c r="RI896" s="53"/>
      <c r="RJ896" s="53"/>
      <c r="RK896" s="53"/>
      <c r="RL896" s="53"/>
      <c r="RM896" s="53"/>
      <c r="RN896" s="53"/>
      <c r="RO896" s="53"/>
      <c r="RP896" s="53"/>
      <c r="RQ896" s="53"/>
      <c r="RR896" s="53"/>
      <c r="RS896" s="53"/>
      <c r="RT896" s="53"/>
      <c r="RU896" s="53"/>
      <c r="RV896" s="53"/>
      <c r="RW896" s="53"/>
      <c r="RX896" s="53"/>
      <c r="RY896" s="53"/>
      <c r="RZ896" s="53"/>
      <c r="SA896" s="53"/>
      <c r="SB896" s="53"/>
      <c r="SC896" s="53"/>
      <c r="SD896" s="53"/>
      <c r="SE896" s="53"/>
      <c r="SF896" s="53"/>
      <c r="SG896" s="53"/>
      <c r="SH896" s="53"/>
      <c r="SI896" s="53"/>
      <c r="SJ896" s="53"/>
      <c r="SK896" s="53"/>
      <c r="SL896" s="53"/>
      <c r="SM896" s="53"/>
      <c r="SN896" s="53"/>
      <c r="SO896" s="53"/>
      <c r="SP896" s="53"/>
      <c r="SQ896" s="53"/>
      <c r="SR896" s="53"/>
      <c r="SS896" s="53"/>
      <c r="ST896" s="53"/>
      <c r="SU896" s="53"/>
      <c r="SV896" s="53"/>
      <c r="SW896" s="53"/>
      <c r="SX896" s="53"/>
      <c r="SY896" s="53"/>
      <c r="SZ896" s="53"/>
      <c r="TA896" s="53"/>
      <c r="TB896" s="53"/>
      <c r="TC896" s="53"/>
      <c r="TD896" s="53"/>
      <c r="TE896" s="53"/>
      <c r="TF896" s="53"/>
      <c r="TG896" s="53"/>
      <c r="TH896" s="53"/>
      <c r="TI896" s="53"/>
      <c r="TJ896" s="53"/>
      <c r="TK896" s="53"/>
      <c r="TL896" s="53"/>
      <c r="TM896" s="53"/>
      <c r="TN896" s="53"/>
      <c r="TO896" s="53"/>
      <c r="TP896" s="53"/>
      <c r="TQ896" s="53"/>
      <c r="TR896" s="53"/>
      <c r="TS896" s="53"/>
      <c r="TT896" s="53"/>
      <c r="TU896" s="53"/>
      <c r="TV896" s="53"/>
      <c r="TW896" s="53"/>
      <c r="TX896" s="53"/>
      <c r="TY896" s="53"/>
      <c r="TZ896" s="53"/>
      <c r="UA896" s="53"/>
      <c r="UB896" s="53"/>
      <c r="UC896" s="53"/>
      <c r="UD896" s="53"/>
      <c r="UE896" s="53"/>
      <c r="UF896" s="53"/>
      <c r="UG896" s="53"/>
    </row>
    <row r="897" spans="12:553" s="19" customFormat="1" ht="15.75" customHeight="1" x14ac:dyDescent="0.2">
      <c r="L897" s="66"/>
      <c r="M897" s="66"/>
      <c r="N897" s="52"/>
      <c r="O897" s="53"/>
      <c r="P897" s="53"/>
      <c r="Q897" s="53"/>
      <c r="R897" s="53"/>
      <c r="S897" s="53"/>
      <c r="T897" s="53"/>
      <c r="U897" s="53"/>
      <c r="V897" s="53"/>
      <c r="W897" s="53"/>
      <c r="X897" s="53"/>
      <c r="Y897" s="53"/>
      <c r="Z897" s="53"/>
      <c r="AA897" s="53"/>
      <c r="AB897" s="53"/>
      <c r="AC897" s="53"/>
      <c r="AD897" s="53"/>
      <c r="AE897" s="53"/>
      <c r="AF897" s="53"/>
      <c r="AG897" s="53"/>
      <c r="AH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c r="BM897" s="53"/>
      <c r="BN897" s="53"/>
      <c r="BO897" s="53"/>
      <c r="BP897" s="53"/>
      <c r="BQ897" s="53"/>
      <c r="BR897" s="53"/>
      <c r="BS897" s="53"/>
      <c r="BT897" s="53"/>
      <c r="BU897" s="53"/>
      <c r="BV897" s="53"/>
      <c r="BW897" s="53"/>
      <c r="BX897" s="53"/>
      <c r="BY897" s="53"/>
      <c r="BZ897" s="53"/>
      <c r="CA897" s="53"/>
      <c r="CB897" s="53"/>
      <c r="CC897" s="53"/>
      <c r="CD897" s="53"/>
      <c r="CE897" s="53"/>
      <c r="CF897" s="53"/>
      <c r="CG897" s="53"/>
      <c r="CH897" s="53"/>
      <c r="CI897" s="53"/>
      <c r="CJ897" s="53"/>
      <c r="CK897" s="53"/>
      <c r="CL897" s="53"/>
      <c r="CM897" s="53"/>
      <c r="CN897" s="53"/>
      <c r="CO897" s="53"/>
      <c r="CP897" s="53"/>
      <c r="CQ897" s="53"/>
      <c r="CR897" s="53"/>
      <c r="CS897" s="53"/>
      <c r="CT897" s="53"/>
      <c r="CU897" s="53"/>
      <c r="CV897" s="53"/>
      <c r="CW897" s="53"/>
      <c r="CX897" s="53"/>
      <c r="CY897" s="53"/>
      <c r="CZ897" s="53"/>
      <c r="DA897" s="53"/>
      <c r="DB897" s="53"/>
      <c r="DC897" s="53"/>
      <c r="DD897" s="53"/>
      <c r="DE897" s="53"/>
      <c r="DF897" s="53"/>
      <c r="DG897" s="53"/>
      <c r="DH897" s="53"/>
      <c r="DI897" s="53"/>
      <c r="DJ897" s="53"/>
      <c r="DK897" s="53"/>
      <c r="DL897" s="53"/>
      <c r="DM897" s="53"/>
      <c r="DN897" s="53"/>
      <c r="DO897" s="53"/>
      <c r="DP897" s="53"/>
      <c r="DQ897" s="53"/>
      <c r="DR897" s="53"/>
      <c r="DS897" s="53"/>
      <c r="DT897" s="53"/>
      <c r="DU897" s="53"/>
      <c r="DV897" s="53"/>
      <c r="DW897" s="53"/>
      <c r="DX897" s="53"/>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3"/>
      <c r="FK897" s="53"/>
      <c r="FL897" s="53"/>
      <c r="FM897" s="53"/>
      <c r="FN897" s="53"/>
      <c r="FO897" s="53"/>
      <c r="FP897" s="53"/>
      <c r="FQ897" s="53"/>
      <c r="FR897" s="53"/>
      <c r="FS897" s="53"/>
      <c r="FT897" s="53"/>
      <c r="FU897" s="53"/>
      <c r="FV897" s="53"/>
      <c r="FW897" s="53"/>
      <c r="FX897" s="53"/>
      <c r="FY897" s="53"/>
      <c r="FZ897" s="53"/>
      <c r="GA897" s="53"/>
      <c r="GB897" s="53"/>
      <c r="GC897" s="53"/>
      <c r="GD897" s="53"/>
      <c r="GE897" s="53"/>
      <c r="GF897" s="53"/>
      <c r="GG897" s="53"/>
      <c r="GH897" s="53"/>
      <c r="GI897" s="53"/>
      <c r="GJ897" s="53"/>
      <c r="GK897" s="53"/>
      <c r="GL897" s="53"/>
      <c r="GM897" s="53"/>
      <c r="GN897" s="53"/>
      <c r="GO897" s="53"/>
      <c r="GP897" s="53"/>
      <c r="GQ897" s="53"/>
      <c r="GR897" s="53"/>
      <c r="GS897" s="53"/>
      <c r="GT897" s="53"/>
      <c r="GU897" s="53"/>
      <c r="GV897" s="53"/>
      <c r="GW897" s="53"/>
      <c r="GX897" s="53"/>
      <c r="GY897" s="53"/>
      <c r="GZ897" s="53"/>
      <c r="HA897" s="53"/>
      <c r="HB897" s="53"/>
      <c r="HC897" s="53"/>
      <c r="HD897" s="53"/>
      <c r="HE897" s="53"/>
      <c r="HF897" s="53"/>
      <c r="HG897" s="53"/>
      <c r="HH897" s="53"/>
      <c r="HI897" s="53"/>
      <c r="HJ897" s="53"/>
      <c r="HK897" s="53"/>
      <c r="HL897" s="53"/>
      <c r="HM897" s="53"/>
      <c r="HN897" s="53"/>
      <c r="HO897" s="53"/>
      <c r="HP897" s="53"/>
      <c r="HQ897" s="53"/>
      <c r="HR897" s="53"/>
      <c r="HS897" s="53"/>
      <c r="HT897" s="53"/>
      <c r="HU897" s="53"/>
      <c r="HV897" s="53"/>
      <c r="HW897" s="53"/>
      <c r="HX897" s="53"/>
      <c r="HY897" s="53"/>
      <c r="HZ897" s="53"/>
      <c r="IA897" s="53"/>
      <c r="IB897" s="53"/>
      <c r="IC897" s="53"/>
      <c r="ID897" s="53"/>
      <c r="IE897" s="53"/>
      <c r="IF897" s="53"/>
      <c r="IG897" s="53"/>
      <c r="IH897" s="53"/>
      <c r="II897" s="53"/>
      <c r="IJ897" s="53"/>
      <c r="IK897" s="53"/>
      <c r="IL897" s="53"/>
      <c r="IM897" s="53"/>
      <c r="IN897" s="53"/>
      <c r="IO897" s="53"/>
      <c r="IP897" s="53"/>
      <c r="IQ897" s="53"/>
      <c r="IR897" s="53"/>
      <c r="IS897" s="53"/>
      <c r="IT897" s="53"/>
      <c r="IU897" s="53"/>
      <c r="IV897" s="53"/>
      <c r="IW897" s="53"/>
      <c r="IX897" s="53"/>
      <c r="IY897" s="53"/>
      <c r="IZ897" s="53"/>
      <c r="JA897" s="53"/>
      <c r="JB897" s="53"/>
      <c r="JC897" s="53"/>
      <c r="JD897" s="53"/>
      <c r="JE897" s="53"/>
      <c r="JF897" s="53"/>
      <c r="JG897" s="53"/>
      <c r="JH897" s="53"/>
      <c r="JI897" s="53"/>
      <c r="JJ897" s="53"/>
      <c r="JK897" s="53"/>
      <c r="JL897" s="53"/>
      <c r="JM897" s="53"/>
      <c r="JN897" s="53"/>
      <c r="JO897" s="53"/>
      <c r="JP897" s="53"/>
      <c r="JQ897" s="53"/>
      <c r="JR897" s="53"/>
      <c r="JS897" s="53"/>
      <c r="JT897" s="53"/>
      <c r="JU897" s="53"/>
      <c r="JV897" s="53"/>
      <c r="JW897" s="53"/>
      <c r="JX897" s="53"/>
      <c r="JY897" s="53"/>
      <c r="JZ897" s="53"/>
      <c r="KA897" s="53"/>
      <c r="KB897" s="53"/>
      <c r="KC897" s="53"/>
      <c r="KD897" s="53"/>
      <c r="KE897" s="53"/>
      <c r="KF897" s="53"/>
      <c r="KG897" s="53"/>
      <c r="KH897" s="53"/>
      <c r="KI897" s="53"/>
      <c r="KJ897" s="53"/>
      <c r="KK897" s="53"/>
      <c r="KL897" s="53"/>
      <c r="KM897" s="53"/>
      <c r="KN897" s="53"/>
      <c r="KO897" s="53"/>
      <c r="KP897" s="53"/>
      <c r="KQ897" s="53"/>
      <c r="KR897" s="53"/>
      <c r="KS897" s="53"/>
      <c r="KT897" s="53"/>
      <c r="KU897" s="53"/>
      <c r="KV897" s="53"/>
      <c r="KW897" s="53"/>
      <c r="KX897" s="53"/>
      <c r="KY897" s="53"/>
      <c r="KZ897" s="53"/>
      <c r="LA897" s="53"/>
      <c r="LB897" s="53"/>
      <c r="LC897" s="53"/>
      <c r="LD897" s="53"/>
      <c r="LE897" s="53"/>
      <c r="LF897" s="53"/>
      <c r="LG897" s="53"/>
      <c r="LH897" s="53"/>
      <c r="LI897" s="53"/>
      <c r="LJ897" s="53"/>
      <c r="LK897" s="53"/>
      <c r="LL897" s="53"/>
      <c r="LM897" s="53"/>
      <c r="LN897" s="53"/>
      <c r="LO897" s="53"/>
      <c r="LP897" s="53"/>
      <c r="LQ897" s="53"/>
      <c r="LR897" s="53"/>
      <c r="LS897" s="53"/>
      <c r="LT897" s="53"/>
      <c r="LU897" s="53"/>
      <c r="LV897" s="53"/>
      <c r="LW897" s="53"/>
      <c r="LX897" s="53"/>
      <c r="LY897" s="53"/>
      <c r="LZ897" s="53"/>
      <c r="MA897" s="53"/>
      <c r="MB897" s="53"/>
      <c r="MC897" s="53"/>
      <c r="MD897" s="53"/>
      <c r="ME897" s="53"/>
      <c r="MF897" s="53"/>
      <c r="MG897" s="53"/>
      <c r="MH897" s="53"/>
      <c r="MI897" s="53"/>
      <c r="MJ897" s="53"/>
      <c r="MK897" s="53"/>
      <c r="ML897" s="53"/>
      <c r="MM897" s="53"/>
      <c r="MN897" s="53"/>
      <c r="MO897" s="53"/>
      <c r="MP897" s="53"/>
      <c r="MQ897" s="53"/>
      <c r="MR897" s="53"/>
      <c r="MS897" s="53"/>
      <c r="MT897" s="53"/>
      <c r="MU897" s="53"/>
      <c r="MV897" s="53"/>
      <c r="MW897" s="53"/>
      <c r="MX897" s="53"/>
      <c r="MY897" s="53"/>
      <c r="MZ897" s="53"/>
      <c r="NA897" s="53"/>
      <c r="NB897" s="53"/>
      <c r="NC897" s="53"/>
      <c r="ND897" s="53"/>
      <c r="NE897" s="53"/>
      <c r="NF897" s="53"/>
      <c r="NG897" s="53"/>
      <c r="NH897" s="53"/>
      <c r="NI897" s="53"/>
      <c r="NJ897" s="53"/>
      <c r="NK897" s="53"/>
      <c r="NL897" s="53"/>
      <c r="NM897" s="53"/>
      <c r="NN897" s="53"/>
      <c r="NO897" s="53"/>
      <c r="NP897" s="53"/>
      <c r="NQ897" s="53"/>
      <c r="NR897" s="53"/>
      <c r="NS897" s="53"/>
      <c r="NT897" s="53"/>
      <c r="NU897" s="53"/>
      <c r="NV897" s="53"/>
      <c r="NW897" s="53"/>
      <c r="NX897" s="53"/>
      <c r="NY897" s="53"/>
      <c r="NZ897" s="53"/>
      <c r="OA897" s="53"/>
      <c r="OB897" s="53"/>
      <c r="OC897" s="53"/>
      <c r="OD897" s="53"/>
      <c r="OE897" s="53"/>
      <c r="OF897" s="53"/>
      <c r="OG897" s="53"/>
      <c r="OH897" s="53"/>
      <c r="OI897" s="53"/>
      <c r="OJ897" s="53"/>
      <c r="OK897" s="53"/>
      <c r="OL897" s="53"/>
      <c r="OM897" s="53"/>
      <c r="ON897" s="53"/>
      <c r="OO897" s="53"/>
      <c r="OP897" s="53"/>
      <c r="OQ897" s="53"/>
      <c r="OR897" s="53"/>
      <c r="OS897" s="53"/>
      <c r="OT897" s="53"/>
      <c r="OU897" s="53"/>
      <c r="OV897" s="53"/>
      <c r="OW897" s="53"/>
      <c r="OX897" s="53"/>
      <c r="OY897" s="53"/>
      <c r="OZ897" s="53"/>
      <c r="PA897" s="53"/>
      <c r="PB897" s="53"/>
      <c r="PC897" s="53"/>
      <c r="PD897" s="53"/>
      <c r="PE897" s="53"/>
      <c r="PF897" s="53"/>
      <c r="PG897" s="53"/>
      <c r="PH897" s="53"/>
      <c r="PI897" s="53"/>
      <c r="PJ897" s="53"/>
      <c r="PK897" s="53"/>
      <c r="PL897" s="53"/>
      <c r="PM897" s="53"/>
      <c r="PN897" s="53"/>
      <c r="PO897" s="53"/>
      <c r="PP897" s="53"/>
      <c r="PQ897" s="53"/>
      <c r="PR897" s="53"/>
      <c r="PS897" s="53"/>
      <c r="PT897" s="53"/>
      <c r="PU897" s="53"/>
      <c r="PV897" s="53"/>
      <c r="PW897" s="53"/>
      <c r="PX897" s="53"/>
      <c r="PY897" s="53"/>
      <c r="PZ897" s="53"/>
      <c r="QA897" s="53"/>
      <c r="QB897" s="53"/>
      <c r="QC897" s="53"/>
      <c r="QD897" s="53"/>
      <c r="QE897" s="53"/>
      <c r="QF897" s="53"/>
      <c r="QG897" s="53"/>
      <c r="QH897" s="53"/>
      <c r="QI897" s="53"/>
      <c r="QJ897" s="53"/>
      <c r="QK897" s="53"/>
      <c r="QL897" s="53"/>
      <c r="QM897" s="53"/>
      <c r="QN897" s="53"/>
      <c r="QO897" s="53"/>
      <c r="QP897" s="53"/>
      <c r="QQ897" s="53"/>
      <c r="QR897" s="53"/>
      <c r="QS897" s="53"/>
      <c r="QT897" s="53"/>
      <c r="QU897" s="53"/>
      <c r="QV897" s="53"/>
      <c r="QW897" s="53"/>
      <c r="QX897" s="53"/>
      <c r="QY897" s="53"/>
      <c r="QZ897" s="53"/>
      <c r="RA897" s="53"/>
      <c r="RB897" s="53"/>
      <c r="RC897" s="53"/>
      <c r="RD897" s="53"/>
      <c r="RE897" s="53"/>
      <c r="RF897" s="53"/>
      <c r="RG897" s="53"/>
      <c r="RH897" s="53"/>
      <c r="RI897" s="53"/>
      <c r="RJ897" s="53"/>
      <c r="RK897" s="53"/>
      <c r="RL897" s="53"/>
      <c r="RM897" s="53"/>
      <c r="RN897" s="53"/>
      <c r="RO897" s="53"/>
      <c r="RP897" s="53"/>
      <c r="RQ897" s="53"/>
      <c r="RR897" s="53"/>
      <c r="RS897" s="53"/>
      <c r="RT897" s="53"/>
      <c r="RU897" s="53"/>
      <c r="RV897" s="53"/>
      <c r="RW897" s="53"/>
      <c r="RX897" s="53"/>
      <c r="RY897" s="53"/>
      <c r="RZ897" s="53"/>
      <c r="SA897" s="53"/>
      <c r="SB897" s="53"/>
      <c r="SC897" s="53"/>
      <c r="SD897" s="53"/>
      <c r="SE897" s="53"/>
      <c r="SF897" s="53"/>
      <c r="SG897" s="53"/>
      <c r="SH897" s="53"/>
      <c r="SI897" s="53"/>
      <c r="SJ897" s="53"/>
      <c r="SK897" s="53"/>
      <c r="SL897" s="53"/>
      <c r="SM897" s="53"/>
      <c r="SN897" s="53"/>
      <c r="SO897" s="53"/>
      <c r="SP897" s="53"/>
      <c r="SQ897" s="53"/>
      <c r="SR897" s="53"/>
      <c r="SS897" s="53"/>
      <c r="ST897" s="53"/>
      <c r="SU897" s="53"/>
      <c r="SV897" s="53"/>
      <c r="SW897" s="53"/>
      <c r="SX897" s="53"/>
      <c r="SY897" s="53"/>
      <c r="SZ897" s="53"/>
      <c r="TA897" s="53"/>
      <c r="TB897" s="53"/>
      <c r="TC897" s="53"/>
      <c r="TD897" s="53"/>
      <c r="TE897" s="53"/>
      <c r="TF897" s="53"/>
      <c r="TG897" s="53"/>
      <c r="TH897" s="53"/>
      <c r="TI897" s="53"/>
      <c r="TJ897" s="53"/>
      <c r="TK897" s="53"/>
      <c r="TL897" s="53"/>
      <c r="TM897" s="53"/>
      <c r="TN897" s="53"/>
      <c r="TO897" s="53"/>
      <c r="TP897" s="53"/>
      <c r="TQ897" s="53"/>
      <c r="TR897" s="53"/>
      <c r="TS897" s="53"/>
      <c r="TT897" s="53"/>
      <c r="TU897" s="53"/>
      <c r="TV897" s="53"/>
      <c r="TW897" s="53"/>
      <c r="TX897" s="53"/>
      <c r="TY897" s="53"/>
      <c r="TZ897" s="53"/>
      <c r="UA897" s="53"/>
      <c r="UB897" s="53"/>
      <c r="UC897" s="53"/>
      <c r="UD897" s="53"/>
      <c r="UE897" s="53"/>
      <c r="UF897" s="53"/>
      <c r="UG897" s="53"/>
    </row>
    <row r="898" spans="12:553" s="19" customFormat="1" ht="15.75" customHeight="1" x14ac:dyDescent="0.2">
      <c r="L898" s="66"/>
      <c r="M898" s="66"/>
      <c r="N898" s="52"/>
      <c r="O898" s="53"/>
      <c r="P898" s="53"/>
      <c r="Q898" s="53"/>
      <c r="R898" s="53"/>
      <c r="S898" s="53"/>
      <c r="T898" s="53"/>
      <c r="U898" s="53"/>
      <c r="V898" s="53"/>
      <c r="W898" s="53"/>
      <c r="X898" s="53"/>
      <c r="Y898" s="53"/>
      <c r="Z898" s="53"/>
      <c r="AA898" s="53"/>
      <c r="AB898" s="53"/>
      <c r="AC898" s="53"/>
      <c r="AD898" s="53"/>
      <c r="AE898" s="53"/>
      <c r="AF898" s="53"/>
      <c r="AG898" s="53"/>
      <c r="AH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c r="BM898" s="53"/>
      <c r="BN898" s="53"/>
      <c r="BO898" s="53"/>
      <c r="BP898" s="53"/>
      <c r="BQ898" s="53"/>
      <c r="BR898" s="53"/>
      <c r="BS898" s="53"/>
      <c r="BT898" s="53"/>
      <c r="BU898" s="53"/>
      <c r="BV898" s="53"/>
      <c r="BW898" s="53"/>
      <c r="BX898" s="53"/>
      <c r="BY898" s="53"/>
      <c r="BZ898" s="53"/>
      <c r="CA898" s="53"/>
      <c r="CB898" s="53"/>
      <c r="CC898" s="53"/>
      <c r="CD898" s="53"/>
      <c r="CE898" s="53"/>
      <c r="CF898" s="53"/>
      <c r="CG898" s="53"/>
      <c r="CH898" s="53"/>
      <c r="CI898" s="53"/>
      <c r="CJ898" s="53"/>
      <c r="CK898" s="53"/>
      <c r="CL898" s="53"/>
      <c r="CM898" s="53"/>
      <c r="CN898" s="53"/>
      <c r="CO898" s="53"/>
      <c r="CP898" s="53"/>
      <c r="CQ898" s="53"/>
      <c r="CR898" s="53"/>
      <c r="CS898" s="53"/>
      <c r="CT898" s="53"/>
      <c r="CU898" s="53"/>
      <c r="CV898" s="53"/>
      <c r="CW898" s="53"/>
      <c r="CX898" s="53"/>
      <c r="CY898" s="53"/>
      <c r="CZ898" s="53"/>
      <c r="DA898" s="53"/>
      <c r="DB898" s="53"/>
      <c r="DC898" s="53"/>
      <c r="DD898" s="53"/>
      <c r="DE898" s="53"/>
      <c r="DF898" s="53"/>
      <c r="DG898" s="53"/>
      <c r="DH898" s="53"/>
      <c r="DI898" s="53"/>
      <c r="DJ898" s="53"/>
      <c r="DK898" s="53"/>
      <c r="DL898" s="53"/>
      <c r="DM898" s="53"/>
      <c r="DN898" s="53"/>
      <c r="DO898" s="53"/>
      <c r="DP898" s="53"/>
      <c r="DQ898" s="53"/>
      <c r="DR898" s="53"/>
      <c r="DS898" s="53"/>
      <c r="DT898" s="53"/>
      <c r="DU898" s="53"/>
      <c r="DV898" s="53"/>
      <c r="DW898" s="53"/>
      <c r="DX898" s="53"/>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3"/>
      <c r="FK898" s="53"/>
      <c r="FL898" s="53"/>
      <c r="FM898" s="53"/>
      <c r="FN898" s="53"/>
      <c r="FO898" s="53"/>
      <c r="FP898" s="53"/>
      <c r="FQ898" s="53"/>
      <c r="FR898" s="53"/>
      <c r="FS898" s="53"/>
      <c r="FT898" s="53"/>
      <c r="FU898" s="53"/>
      <c r="FV898" s="53"/>
      <c r="FW898" s="53"/>
      <c r="FX898" s="53"/>
      <c r="FY898" s="53"/>
      <c r="FZ898" s="53"/>
      <c r="GA898" s="53"/>
      <c r="GB898" s="53"/>
      <c r="GC898" s="53"/>
      <c r="GD898" s="53"/>
      <c r="GE898" s="53"/>
      <c r="GF898" s="53"/>
      <c r="GG898" s="53"/>
      <c r="GH898" s="53"/>
      <c r="GI898" s="53"/>
      <c r="GJ898" s="53"/>
      <c r="GK898" s="53"/>
      <c r="GL898" s="53"/>
      <c r="GM898" s="53"/>
      <c r="GN898" s="53"/>
      <c r="GO898" s="53"/>
      <c r="GP898" s="53"/>
      <c r="GQ898" s="53"/>
      <c r="GR898" s="53"/>
      <c r="GS898" s="53"/>
      <c r="GT898" s="53"/>
      <c r="GU898" s="53"/>
      <c r="GV898" s="53"/>
      <c r="GW898" s="53"/>
      <c r="GX898" s="53"/>
      <c r="GY898" s="53"/>
      <c r="GZ898" s="53"/>
      <c r="HA898" s="53"/>
      <c r="HB898" s="53"/>
      <c r="HC898" s="53"/>
      <c r="HD898" s="53"/>
      <c r="HE898" s="53"/>
      <c r="HF898" s="53"/>
      <c r="HG898" s="53"/>
      <c r="HH898" s="53"/>
      <c r="HI898" s="53"/>
      <c r="HJ898" s="53"/>
      <c r="HK898" s="53"/>
      <c r="HL898" s="53"/>
      <c r="HM898" s="53"/>
      <c r="HN898" s="53"/>
      <c r="HO898" s="53"/>
      <c r="HP898" s="53"/>
      <c r="HQ898" s="53"/>
      <c r="HR898" s="53"/>
      <c r="HS898" s="53"/>
      <c r="HT898" s="53"/>
      <c r="HU898" s="53"/>
      <c r="HV898" s="53"/>
      <c r="HW898" s="53"/>
      <c r="HX898" s="53"/>
      <c r="HY898" s="53"/>
      <c r="HZ898" s="53"/>
      <c r="IA898" s="53"/>
      <c r="IB898" s="53"/>
      <c r="IC898" s="53"/>
      <c r="ID898" s="53"/>
      <c r="IE898" s="53"/>
      <c r="IF898" s="53"/>
      <c r="IG898" s="53"/>
      <c r="IH898" s="53"/>
      <c r="II898" s="53"/>
      <c r="IJ898" s="53"/>
      <c r="IK898" s="53"/>
      <c r="IL898" s="53"/>
      <c r="IM898" s="53"/>
      <c r="IN898" s="53"/>
      <c r="IO898" s="53"/>
      <c r="IP898" s="53"/>
      <c r="IQ898" s="53"/>
      <c r="IR898" s="53"/>
      <c r="IS898" s="53"/>
      <c r="IT898" s="53"/>
      <c r="IU898" s="53"/>
      <c r="IV898" s="53"/>
      <c r="IW898" s="53"/>
      <c r="IX898" s="53"/>
      <c r="IY898" s="53"/>
      <c r="IZ898" s="53"/>
      <c r="JA898" s="53"/>
      <c r="JB898" s="53"/>
      <c r="JC898" s="53"/>
      <c r="JD898" s="53"/>
      <c r="JE898" s="53"/>
      <c r="JF898" s="53"/>
      <c r="JG898" s="53"/>
      <c r="JH898" s="53"/>
      <c r="JI898" s="53"/>
      <c r="JJ898" s="53"/>
      <c r="JK898" s="53"/>
      <c r="JL898" s="53"/>
      <c r="JM898" s="53"/>
      <c r="JN898" s="53"/>
      <c r="JO898" s="53"/>
      <c r="JP898" s="53"/>
      <c r="JQ898" s="53"/>
      <c r="JR898" s="53"/>
      <c r="JS898" s="53"/>
      <c r="JT898" s="53"/>
      <c r="JU898" s="53"/>
      <c r="JV898" s="53"/>
      <c r="JW898" s="53"/>
      <c r="JX898" s="53"/>
      <c r="JY898" s="53"/>
      <c r="JZ898" s="53"/>
      <c r="KA898" s="53"/>
      <c r="KB898" s="53"/>
      <c r="KC898" s="53"/>
      <c r="KD898" s="53"/>
      <c r="KE898" s="53"/>
      <c r="KF898" s="53"/>
      <c r="KG898" s="53"/>
      <c r="KH898" s="53"/>
      <c r="KI898" s="53"/>
      <c r="KJ898" s="53"/>
      <c r="KK898" s="53"/>
      <c r="KL898" s="53"/>
      <c r="KM898" s="53"/>
      <c r="KN898" s="53"/>
      <c r="KO898" s="53"/>
      <c r="KP898" s="53"/>
      <c r="KQ898" s="53"/>
      <c r="KR898" s="53"/>
      <c r="KS898" s="53"/>
      <c r="KT898" s="53"/>
      <c r="KU898" s="53"/>
      <c r="KV898" s="53"/>
      <c r="KW898" s="53"/>
      <c r="KX898" s="53"/>
      <c r="KY898" s="53"/>
      <c r="KZ898" s="53"/>
      <c r="LA898" s="53"/>
      <c r="LB898" s="53"/>
      <c r="LC898" s="53"/>
      <c r="LD898" s="53"/>
      <c r="LE898" s="53"/>
      <c r="LF898" s="53"/>
      <c r="LG898" s="53"/>
      <c r="LH898" s="53"/>
      <c r="LI898" s="53"/>
      <c r="LJ898" s="53"/>
      <c r="LK898" s="53"/>
      <c r="LL898" s="53"/>
      <c r="LM898" s="53"/>
      <c r="LN898" s="53"/>
      <c r="LO898" s="53"/>
      <c r="LP898" s="53"/>
      <c r="LQ898" s="53"/>
      <c r="LR898" s="53"/>
      <c r="LS898" s="53"/>
      <c r="LT898" s="53"/>
      <c r="LU898" s="53"/>
      <c r="LV898" s="53"/>
      <c r="LW898" s="53"/>
      <c r="LX898" s="53"/>
      <c r="LY898" s="53"/>
      <c r="LZ898" s="53"/>
      <c r="MA898" s="53"/>
      <c r="MB898" s="53"/>
      <c r="MC898" s="53"/>
      <c r="MD898" s="53"/>
      <c r="ME898" s="53"/>
      <c r="MF898" s="53"/>
      <c r="MG898" s="53"/>
      <c r="MH898" s="53"/>
      <c r="MI898" s="53"/>
      <c r="MJ898" s="53"/>
      <c r="MK898" s="53"/>
      <c r="ML898" s="53"/>
      <c r="MM898" s="53"/>
      <c r="MN898" s="53"/>
      <c r="MO898" s="53"/>
      <c r="MP898" s="53"/>
      <c r="MQ898" s="53"/>
      <c r="MR898" s="53"/>
      <c r="MS898" s="53"/>
      <c r="MT898" s="53"/>
      <c r="MU898" s="53"/>
      <c r="MV898" s="53"/>
      <c r="MW898" s="53"/>
      <c r="MX898" s="53"/>
      <c r="MY898" s="53"/>
      <c r="MZ898" s="53"/>
      <c r="NA898" s="53"/>
      <c r="NB898" s="53"/>
      <c r="NC898" s="53"/>
      <c r="ND898" s="53"/>
      <c r="NE898" s="53"/>
      <c r="NF898" s="53"/>
      <c r="NG898" s="53"/>
      <c r="NH898" s="53"/>
      <c r="NI898" s="53"/>
      <c r="NJ898" s="53"/>
      <c r="NK898" s="53"/>
      <c r="NL898" s="53"/>
      <c r="NM898" s="53"/>
      <c r="NN898" s="53"/>
      <c r="NO898" s="53"/>
      <c r="NP898" s="53"/>
      <c r="NQ898" s="53"/>
      <c r="NR898" s="53"/>
      <c r="NS898" s="53"/>
      <c r="NT898" s="53"/>
      <c r="NU898" s="53"/>
      <c r="NV898" s="53"/>
      <c r="NW898" s="53"/>
      <c r="NX898" s="53"/>
      <c r="NY898" s="53"/>
      <c r="NZ898" s="53"/>
      <c r="OA898" s="53"/>
      <c r="OB898" s="53"/>
      <c r="OC898" s="53"/>
      <c r="OD898" s="53"/>
      <c r="OE898" s="53"/>
      <c r="OF898" s="53"/>
      <c r="OG898" s="53"/>
      <c r="OH898" s="53"/>
      <c r="OI898" s="53"/>
      <c r="OJ898" s="53"/>
      <c r="OK898" s="53"/>
      <c r="OL898" s="53"/>
      <c r="OM898" s="53"/>
      <c r="ON898" s="53"/>
      <c r="OO898" s="53"/>
      <c r="OP898" s="53"/>
      <c r="OQ898" s="53"/>
      <c r="OR898" s="53"/>
      <c r="OS898" s="53"/>
      <c r="OT898" s="53"/>
      <c r="OU898" s="53"/>
      <c r="OV898" s="53"/>
      <c r="OW898" s="53"/>
      <c r="OX898" s="53"/>
      <c r="OY898" s="53"/>
      <c r="OZ898" s="53"/>
      <c r="PA898" s="53"/>
      <c r="PB898" s="53"/>
      <c r="PC898" s="53"/>
      <c r="PD898" s="53"/>
      <c r="PE898" s="53"/>
      <c r="PF898" s="53"/>
      <c r="PG898" s="53"/>
      <c r="PH898" s="53"/>
      <c r="PI898" s="53"/>
      <c r="PJ898" s="53"/>
      <c r="PK898" s="53"/>
      <c r="PL898" s="53"/>
      <c r="PM898" s="53"/>
      <c r="PN898" s="53"/>
      <c r="PO898" s="53"/>
      <c r="PP898" s="53"/>
      <c r="PQ898" s="53"/>
      <c r="PR898" s="53"/>
      <c r="PS898" s="53"/>
      <c r="PT898" s="53"/>
      <c r="PU898" s="53"/>
      <c r="PV898" s="53"/>
      <c r="PW898" s="53"/>
      <c r="PX898" s="53"/>
      <c r="PY898" s="53"/>
      <c r="PZ898" s="53"/>
      <c r="QA898" s="53"/>
      <c r="QB898" s="53"/>
      <c r="QC898" s="53"/>
      <c r="QD898" s="53"/>
      <c r="QE898" s="53"/>
      <c r="QF898" s="53"/>
      <c r="QG898" s="53"/>
      <c r="QH898" s="53"/>
      <c r="QI898" s="53"/>
      <c r="QJ898" s="53"/>
      <c r="QK898" s="53"/>
      <c r="QL898" s="53"/>
      <c r="QM898" s="53"/>
      <c r="QN898" s="53"/>
      <c r="QO898" s="53"/>
      <c r="QP898" s="53"/>
      <c r="QQ898" s="53"/>
      <c r="QR898" s="53"/>
      <c r="QS898" s="53"/>
      <c r="QT898" s="53"/>
      <c r="QU898" s="53"/>
      <c r="QV898" s="53"/>
      <c r="QW898" s="53"/>
      <c r="QX898" s="53"/>
      <c r="QY898" s="53"/>
      <c r="QZ898" s="53"/>
      <c r="RA898" s="53"/>
      <c r="RB898" s="53"/>
      <c r="RC898" s="53"/>
      <c r="RD898" s="53"/>
      <c r="RE898" s="53"/>
      <c r="RF898" s="53"/>
      <c r="RG898" s="53"/>
      <c r="RH898" s="53"/>
      <c r="RI898" s="53"/>
      <c r="RJ898" s="53"/>
      <c r="RK898" s="53"/>
      <c r="RL898" s="53"/>
      <c r="RM898" s="53"/>
      <c r="RN898" s="53"/>
      <c r="RO898" s="53"/>
      <c r="RP898" s="53"/>
      <c r="RQ898" s="53"/>
      <c r="RR898" s="53"/>
      <c r="RS898" s="53"/>
      <c r="RT898" s="53"/>
      <c r="RU898" s="53"/>
      <c r="RV898" s="53"/>
      <c r="RW898" s="53"/>
      <c r="RX898" s="53"/>
      <c r="RY898" s="53"/>
      <c r="RZ898" s="53"/>
      <c r="SA898" s="53"/>
      <c r="SB898" s="53"/>
      <c r="SC898" s="53"/>
      <c r="SD898" s="53"/>
      <c r="SE898" s="53"/>
      <c r="SF898" s="53"/>
      <c r="SG898" s="53"/>
      <c r="SH898" s="53"/>
      <c r="SI898" s="53"/>
      <c r="SJ898" s="53"/>
      <c r="SK898" s="53"/>
      <c r="SL898" s="53"/>
      <c r="SM898" s="53"/>
      <c r="SN898" s="53"/>
      <c r="SO898" s="53"/>
      <c r="SP898" s="53"/>
      <c r="SQ898" s="53"/>
      <c r="SR898" s="53"/>
      <c r="SS898" s="53"/>
      <c r="ST898" s="53"/>
      <c r="SU898" s="53"/>
      <c r="SV898" s="53"/>
      <c r="SW898" s="53"/>
      <c r="SX898" s="53"/>
      <c r="SY898" s="53"/>
      <c r="SZ898" s="53"/>
      <c r="TA898" s="53"/>
      <c r="TB898" s="53"/>
      <c r="TC898" s="53"/>
      <c r="TD898" s="53"/>
      <c r="TE898" s="53"/>
      <c r="TF898" s="53"/>
      <c r="TG898" s="53"/>
      <c r="TH898" s="53"/>
      <c r="TI898" s="53"/>
      <c r="TJ898" s="53"/>
      <c r="TK898" s="53"/>
      <c r="TL898" s="53"/>
      <c r="TM898" s="53"/>
      <c r="TN898" s="53"/>
      <c r="TO898" s="53"/>
      <c r="TP898" s="53"/>
      <c r="TQ898" s="53"/>
      <c r="TR898" s="53"/>
      <c r="TS898" s="53"/>
      <c r="TT898" s="53"/>
      <c r="TU898" s="53"/>
      <c r="TV898" s="53"/>
      <c r="TW898" s="53"/>
      <c r="TX898" s="53"/>
      <c r="TY898" s="53"/>
      <c r="TZ898" s="53"/>
      <c r="UA898" s="53"/>
      <c r="UB898" s="53"/>
      <c r="UC898" s="53"/>
      <c r="UD898" s="53"/>
      <c r="UE898" s="53"/>
      <c r="UF898" s="53"/>
      <c r="UG898" s="53"/>
    </row>
    <row r="899" spans="12:553" s="19" customFormat="1" ht="15.75" customHeight="1" x14ac:dyDescent="0.2">
      <c r="L899" s="66"/>
      <c r="M899" s="66"/>
      <c r="N899" s="52"/>
      <c r="O899" s="53"/>
      <c r="P899" s="53"/>
      <c r="Q899" s="53"/>
      <c r="R899" s="53"/>
      <c r="S899" s="53"/>
      <c r="T899" s="53"/>
      <c r="U899" s="53"/>
      <c r="V899" s="53"/>
      <c r="W899" s="53"/>
      <c r="X899" s="53"/>
      <c r="Y899" s="53"/>
      <c r="Z899" s="53"/>
      <c r="AA899" s="53"/>
      <c r="AB899" s="53"/>
      <c r="AC899" s="53"/>
      <c r="AD899" s="53"/>
      <c r="AE899" s="53"/>
      <c r="AF899" s="53"/>
      <c r="AG899" s="53"/>
      <c r="AH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c r="BM899" s="53"/>
      <c r="BN899" s="53"/>
      <c r="BO899" s="53"/>
      <c r="BP899" s="53"/>
      <c r="BQ899" s="53"/>
      <c r="BR899" s="53"/>
      <c r="BS899" s="53"/>
      <c r="BT899" s="53"/>
      <c r="BU899" s="53"/>
      <c r="BV899" s="53"/>
      <c r="BW899" s="53"/>
      <c r="BX899" s="53"/>
      <c r="BY899" s="53"/>
      <c r="BZ899" s="53"/>
      <c r="CA899" s="53"/>
      <c r="CB899" s="53"/>
      <c r="CC899" s="53"/>
      <c r="CD899" s="53"/>
      <c r="CE899" s="53"/>
      <c r="CF899" s="53"/>
      <c r="CG899" s="53"/>
      <c r="CH899" s="53"/>
      <c r="CI899" s="53"/>
      <c r="CJ899" s="53"/>
      <c r="CK899" s="53"/>
      <c r="CL899" s="53"/>
      <c r="CM899" s="53"/>
      <c r="CN899" s="53"/>
      <c r="CO899" s="53"/>
      <c r="CP899" s="53"/>
      <c r="CQ899" s="53"/>
      <c r="CR899" s="53"/>
      <c r="CS899" s="53"/>
      <c r="CT899" s="53"/>
      <c r="CU899" s="53"/>
      <c r="CV899" s="53"/>
      <c r="CW899" s="53"/>
      <c r="CX899" s="53"/>
      <c r="CY899" s="53"/>
      <c r="CZ899" s="53"/>
      <c r="DA899" s="53"/>
      <c r="DB899" s="53"/>
      <c r="DC899" s="53"/>
      <c r="DD899" s="53"/>
      <c r="DE899" s="53"/>
      <c r="DF899" s="53"/>
      <c r="DG899" s="53"/>
      <c r="DH899" s="53"/>
      <c r="DI899" s="53"/>
      <c r="DJ899" s="53"/>
      <c r="DK899" s="53"/>
      <c r="DL899" s="53"/>
      <c r="DM899" s="53"/>
      <c r="DN899" s="53"/>
      <c r="DO899" s="53"/>
      <c r="DP899" s="53"/>
      <c r="DQ899" s="53"/>
      <c r="DR899" s="53"/>
      <c r="DS899" s="53"/>
      <c r="DT899" s="53"/>
      <c r="DU899" s="53"/>
      <c r="DV899" s="53"/>
      <c r="DW899" s="53"/>
      <c r="DX899" s="53"/>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3"/>
      <c r="FK899" s="53"/>
      <c r="FL899" s="53"/>
      <c r="FM899" s="53"/>
      <c r="FN899" s="53"/>
      <c r="FO899" s="53"/>
      <c r="FP899" s="53"/>
      <c r="FQ899" s="53"/>
      <c r="FR899" s="53"/>
      <c r="FS899" s="53"/>
      <c r="FT899" s="53"/>
      <c r="FU899" s="53"/>
      <c r="FV899" s="53"/>
      <c r="FW899" s="53"/>
      <c r="FX899" s="53"/>
      <c r="FY899" s="53"/>
      <c r="FZ899" s="53"/>
      <c r="GA899" s="53"/>
      <c r="GB899" s="53"/>
      <c r="GC899" s="53"/>
      <c r="GD899" s="53"/>
      <c r="GE899" s="53"/>
      <c r="GF899" s="53"/>
      <c r="GG899" s="53"/>
      <c r="GH899" s="53"/>
      <c r="GI899" s="53"/>
      <c r="GJ899" s="53"/>
      <c r="GK899" s="53"/>
      <c r="GL899" s="53"/>
      <c r="GM899" s="53"/>
      <c r="GN899" s="53"/>
      <c r="GO899" s="53"/>
      <c r="GP899" s="53"/>
      <c r="GQ899" s="53"/>
      <c r="GR899" s="53"/>
      <c r="GS899" s="53"/>
      <c r="GT899" s="53"/>
      <c r="GU899" s="53"/>
      <c r="GV899" s="53"/>
      <c r="GW899" s="53"/>
      <c r="GX899" s="53"/>
      <c r="GY899" s="53"/>
      <c r="GZ899" s="53"/>
      <c r="HA899" s="53"/>
      <c r="HB899" s="53"/>
      <c r="HC899" s="53"/>
      <c r="HD899" s="53"/>
      <c r="HE899" s="53"/>
      <c r="HF899" s="53"/>
      <c r="HG899" s="53"/>
      <c r="HH899" s="53"/>
      <c r="HI899" s="53"/>
      <c r="HJ899" s="53"/>
      <c r="HK899" s="53"/>
      <c r="HL899" s="53"/>
      <c r="HM899" s="53"/>
      <c r="HN899" s="53"/>
      <c r="HO899" s="53"/>
      <c r="HP899" s="53"/>
      <c r="HQ899" s="53"/>
      <c r="HR899" s="53"/>
      <c r="HS899" s="53"/>
      <c r="HT899" s="53"/>
      <c r="HU899" s="53"/>
      <c r="HV899" s="53"/>
      <c r="HW899" s="53"/>
      <c r="HX899" s="53"/>
      <c r="HY899" s="53"/>
      <c r="HZ899" s="53"/>
      <c r="IA899" s="53"/>
      <c r="IB899" s="53"/>
      <c r="IC899" s="53"/>
      <c r="ID899" s="53"/>
      <c r="IE899" s="53"/>
      <c r="IF899" s="53"/>
      <c r="IG899" s="53"/>
      <c r="IH899" s="53"/>
      <c r="II899" s="53"/>
      <c r="IJ899" s="53"/>
      <c r="IK899" s="53"/>
      <c r="IL899" s="53"/>
      <c r="IM899" s="53"/>
      <c r="IN899" s="53"/>
      <c r="IO899" s="53"/>
      <c r="IP899" s="53"/>
      <c r="IQ899" s="53"/>
      <c r="IR899" s="53"/>
      <c r="IS899" s="53"/>
      <c r="IT899" s="53"/>
      <c r="IU899" s="53"/>
      <c r="IV899" s="53"/>
      <c r="IW899" s="53"/>
      <c r="IX899" s="53"/>
      <c r="IY899" s="53"/>
      <c r="IZ899" s="53"/>
      <c r="JA899" s="53"/>
      <c r="JB899" s="53"/>
      <c r="JC899" s="53"/>
      <c r="JD899" s="53"/>
      <c r="JE899" s="53"/>
      <c r="JF899" s="53"/>
      <c r="JG899" s="53"/>
      <c r="JH899" s="53"/>
      <c r="JI899" s="53"/>
      <c r="JJ899" s="53"/>
      <c r="JK899" s="53"/>
      <c r="JL899" s="53"/>
      <c r="JM899" s="53"/>
      <c r="JN899" s="53"/>
      <c r="JO899" s="53"/>
      <c r="JP899" s="53"/>
      <c r="JQ899" s="53"/>
      <c r="JR899" s="53"/>
      <c r="JS899" s="53"/>
      <c r="JT899" s="53"/>
      <c r="JU899" s="53"/>
      <c r="JV899" s="53"/>
      <c r="JW899" s="53"/>
      <c r="JX899" s="53"/>
      <c r="JY899" s="53"/>
      <c r="JZ899" s="53"/>
      <c r="KA899" s="53"/>
      <c r="KB899" s="53"/>
      <c r="KC899" s="53"/>
      <c r="KD899" s="53"/>
      <c r="KE899" s="53"/>
      <c r="KF899" s="53"/>
      <c r="KG899" s="53"/>
      <c r="KH899" s="53"/>
      <c r="KI899" s="53"/>
      <c r="KJ899" s="53"/>
      <c r="KK899" s="53"/>
      <c r="KL899" s="53"/>
      <c r="KM899" s="53"/>
      <c r="KN899" s="53"/>
      <c r="KO899" s="53"/>
      <c r="KP899" s="53"/>
      <c r="KQ899" s="53"/>
      <c r="KR899" s="53"/>
      <c r="KS899" s="53"/>
      <c r="KT899" s="53"/>
      <c r="KU899" s="53"/>
      <c r="KV899" s="53"/>
      <c r="KW899" s="53"/>
      <c r="KX899" s="53"/>
      <c r="KY899" s="53"/>
      <c r="KZ899" s="53"/>
      <c r="LA899" s="53"/>
      <c r="LB899" s="53"/>
      <c r="LC899" s="53"/>
      <c r="LD899" s="53"/>
      <c r="LE899" s="53"/>
      <c r="LF899" s="53"/>
      <c r="LG899" s="53"/>
      <c r="LH899" s="53"/>
      <c r="LI899" s="53"/>
      <c r="LJ899" s="53"/>
      <c r="LK899" s="53"/>
      <c r="LL899" s="53"/>
      <c r="LM899" s="53"/>
      <c r="LN899" s="53"/>
      <c r="LO899" s="53"/>
      <c r="LP899" s="53"/>
      <c r="LQ899" s="53"/>
      <c r="LR899" s="53"/>
      <c r="LS899" s="53"/>
      <c r="LT899" s="53"/>
      <c r="LU899" s="53"/>
      <c r="LV899" s="53"/>
      <c r="LW899" s="53"/>
      <c r="LX899" s="53"/>
      <c r="LY899" s="53"/>
      <c r="LZ899" s="53"/>
      <c r="MA899" s="53"/>
      <c r="MB899" s="53"/>
      <c r="MC899" s="53"/>
      <c r="MD899" s="53"/>
      <c r="ME899" s="53"/>
      <c r="MF899" s="53"/>
      <c r="MG899" s="53"/>
      <c r="MH899" s="53"/>
      <c r="MI899" s="53"/>
      <c r="MJ899" s="53"/>
      <c r="MK899" s="53"/>
      <c r="ML899" s="53"/>
      <c r="MM899" s="53"/>
      <c r="MN899" s="53"/>
      <c r="MO899" s="53"/>
      <c r="MP899" s="53"/>
      <c r="MQ899" s="53"/>
      <c r="MR899" s="53"/>
      <c r="MS899" s="53"/>
      <c r="MT899" s="53"/>
      <c r="MU899" s="53"/>
      <c r="MV899" s="53"/>
      <c r="MW899" s="53"/>
      <c r="MX899" s="53"/>
      <c r="MY899" s="53"/>
      <c r="MZ899" s="53"/>
      <c r="NA899" s="53"/>
      <c r="NB899" s="53"/>
      <c r="NC899" s="53"/>
      <c r="ND899" s="53"/>
      <c r="NE899" s="53"/>
      <c r="NF899" s="53"/>
      <c r="NG899" s="53"/>
      <c r="NH899" s="53"/>
      <c r="NI899" s="53"/>
      <c r="NJ899" s="53"/>
      <c r="NK899" s="53"/>
      <c r="NL899" s="53"/>
      <c r="NM899" s="53"/>
      <c r="NN899" s="53"/>
      <c r="NO899" s="53"/>
      <c r="NP899" s="53"/>
      <c r="NQ899" s="53"/>
      <c r="NR899" s="53"/>
      <c r="NS899" s="53"/>
      <c r="NT899" s="53"/>
      <c r="NU899" s="53"/>
      <c r="NV899" s="53"/>
      <c r="NW899" s="53"/>
      <c r="NX899" s="53"/>
      <c r="NY899" s="53"/>
      <c r="NZ899" s="53"/>
      <c r="OA899" s="53"/>
      <c r="OB899" s="53"/>
      <c r="OC899" s="53"/>
      <c r="OD899" s="53"/>
      <c r="OE899" s="53"/>
      <c r="OF899" s="53"/>
      <c r="OG899" s="53"/>
      <c r="OH899" s="53"/>
      <c r="OI899" s="53"/>
      <c r="OJ899" s="53"/>
      <c r="OK899" s="53"/>
      <c r="OL899" s="53"/>
      <c r="OM899" s="53"/>
      <c r="ON899" s="53"/>
      <c r="OO899" s="53"/>
      <c r="OP899" s="53"/>
      <c r="OQ899" s="53"/>
      <c r="OR899" s="53"/>
      <c r="OS899" s="53"/>
      <c r="OT899" s="53"/>
      <c r="OU899" s="53"/>
      <c r="OV899" s="53"/>
      <c r="OW899" s="53"/>
      <c r="OX899" s="53"/>
      <c r="OY899" s="53"/>
      <c r="OZ899" s="53"/>
      <c r="PA899" s="53"/>
      <c r="PB899" s="53"/>
      <c r="PC899" s="53"/>
      <c r="PD899" s="53"/>
      <c r="PE899" s="53"/>
      <c r="PF899" s="53"/>
      <c r="PG899" s="53"/>
      <c r="PH899" s="53"/>
      <c r="PI899" s="53"/>
      <c r="PJ899" s="53"/>
      <c r="PK899" s="53"/>
      <c r="PL899" s="53"/>
      <c r="PM899" s="53"/>
      <c r="PN899" s="53"/>
      <c r="PO899" s="53"/>
      <c r="PP899" s="53"/>
      <c r="PQ899" s="53"/>
      <c r="PR899" s="53"/>
      <c r="PS899" s="53"/>
      <c r="PT899" s="53"/>
      <c r="PU899" s="53"/>
      <c r="PV899" s="53"/>
      <c r="PW899" s="53"/>
      <c r="PX899" s="53"/>
      <c r="PY899" s="53"/>
      <c r="PZ899" s="53"/>
      <c r="QA899" s="53"/>
      <c r="QB899" s="53"/>
      <c r="QC899" s="53"/>
      <c r="QD899" s="53"/>
      <c r="QE899" s="53"/>
      <c r="QF899" s="53"/>
      <c r="QG899" s="53"/>
      <c r="QH899" s="53"/>
      <c r="QI899" s="53"/>
      <c r="QJ899" s="53"/>
      <c r="QK899" s="53"/>
      <c r="QL899" s="53"/>
      <c r="QM899" s="53"/>
      <c r="QN899" s="53"/>
      <c r="QO899" s="53"/>
      <c r="QP899" s="53"/>
      <c r="QQ899" s="53"/>
      <c r="QR899" s="53"/>
      <c r="QS899" s="53"/>
      <c r="QT899" s="53"/>
      <c r="QU899" s="53"/>
      <c r="QV899" s="53"/>
      <c r="QW899" s="53"/>
      <c r="QX899" s="53"/>
      <c r="QY899" s="53"/>
      <c r="QZ899" s="53"/>
      <c r="RA899" s="53"/>
      <c r="RB899" s="53"/>
      <c r="RC899" s="53"/>
      <c r="RD899" s="53"/>
      <c r="RE899" s="53"/>
      <c r="RF899" s="53"/>
      <c r="RG899" s="53"/>
      <c r="RH899" s="53"/>
      <c r="RI899" s="53"/>
      <c r="RJ899" s="53"/>
      <c r="RK899" s="53"/>
      <c r="RL899" s="53"/>
      <c r="RM899" s="53"/>
      <c r="RN899" s="53"/>
      <c r="RO899" s="53"/>
      <c r="RP899" s="53"/>
      <c r="RQ899" s="53"/>
      <c r="RR899" s="53"/>
      <c r="RS899" s="53"/>
      <c r="RT899" s="53"/>
      <c r="RU899" s="53"/>
      <c r="RV899" s="53"/>
      <c r="RW899" s="53"/>
      <c r="RX899" s="53"/>
      <c r="RY899" s="53"/>
      <c r="RZ899" s="53"/>
      <c r="SA899" s="53"/>
      <c r="SB899" s="53"/>
      <c r="SC899" s="53"/>
      <c r="SD899" s="53"/>
      <c r="SE899" s="53"/>
      <c r="SF899" s="53"/>
      <c r="SG899" s="53"/>
      <c r="SH899" s="53"/>
      <c r="SI899" s="53"/>
      <c r="SJ899" s="53"/>
      <c r="SK899" s="53"/>
      <c r="SL899" s="53"/>
      <c r="SM899" s="53"/>
      <c r="SN899" s="53"/>
      <c r="SO899" s="53"/>
      <c r="SP899" s="53"/>
      <c r="SQ899" s="53"/>
      <c r="SR899" s="53"/>
      <c r="SS899" s="53"/>
      <c r="ST899" s="53"/>
      <c r="SU899" s="53"/>
      <c r="SV899" s="53"/>
      <c r="SW899" s="53"/>
      <c r="SX899" s="53"/>
      <c r="SY899" s="53"/>
      <c r="SZ899" s="53"/>
      <c r="TA899" s="53"/>
      <c r="TB899" s="53"/>
      <c r="TC899" s="53"/>
      <c r="TD899" s="53"/>
      <c r="TE899" s="53"/>
      <c r="TF899" s="53"/>
      <c r="TG899" s="53"/>
      <c r="TH899" s="53"/>
      <c r="TI899" s="53"/>
      <c r="TJ899" s="53"/>
      <c r="TK899" s="53"/>
      <c r="TL899" s="53"/>
      <c r="TM899" s="53"/>
      <c r="TN899" s="53"/>
      <c r="TO899" s="53"/>
      <c r="TP899" s="53"/>
      <c r="TQ899" s="53"/>
      <c r="TR899" s="53"/>
      <c r="TS899" s="53"/>
      <c r="TT899" s="53"/>
      <c r="TU899" s="53"/>
      <c r="TV899" s="53"/>
      <c r="TW899" s="53"/>
      <c r="TX899" s="53"/>
      <c r="TY899" s="53"/>
      <c r="TZ899" s="53"/>
      <c r="UA899" s="53"/>
      <c r="UB899" s="53"/>
      <c r="UC899" s="53"/>
      <c r="UD899" s="53"/>
      <c r="UE899" s="53"/>
      <c r="UF899" s="53"/>
      <c r="UG899" s="53"/>
    </row>
    <row r="900" spans="12:553" s="19" customFormat="1" ht="15.75" customHeight="1" x14ac:dyDescent="0.2">
      <c r="L900" s="66"/>
      <c r="M900" s="66"/>
      <c r="N900" s="52"/>
      <c r="O900" s="53"/>
      <c r="P900" s="53"/>
      <c r="Q900" s="53"/>
      <c r="R900" s="53"/>
      <c r="S900" s="53"/>
      <c r="T900" s="53"/>
      <c r="U900" s="53"/>
      <c r="V900" s="53"/>
      <c r="W900" s="53"/>
      <c r="X900" s="53"/>
      <c r="Y900" s="53"/>
      <c r="Z900" s="53"/>
      <c r="AA900" s="53"/>
      <c r="AB900" s="53"/>
      <c r="AC900" s="53"/>
      <c r="AD900" s="53"/>
      <c r="AE900" s="53"/>
      <c r="AF900" s="53"/>
      <c r="AG900" s="53"/>
      <c r="AH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c r="BM900" s="53"/>
      <c r="BN900" s="53"/>
      <c r="BO900" s="53"/>
      <c r="BP900" s="53"/>
      <c r="BQ900" s="53"/>
      <c r="BR900" s="53"/>
      <c r="BS900" s="53"/>
      <c r="BT900" s="53"/>
      <c r="BU900" s="53"/>
      <c r="BV900" s="53"/>
      <c r="BW900" s="53"/>
      <c r="BX900" s="53"/>
      <c r="BY900" s="53"/>
      <c r="BZ900" s="53"/>
      <c r="CA900" s="53"/>
      <c r="CB900" s="53"/>
      <c r="CC900" s="53"/>
      <c r="CD900" s="53"/>
      <c r="CE900" s="53"/>
      <c r="CF900" s="53"/>
      <c r="CG900" s="53"/>
      <c r="CH900" s="53"/>
      <c r="CI900" s="53"/>
      <c r="CJ900" s="53"/>
      <c r="CK900" s="53"/>
      <c r="CL900" s="53"/>
      <c r="CM900" s="53"/>
      <c r="CN900" s="53"/>
      <c r="CO900" s="53"/>
      <c r="CP900" s="53"/>
      <c r="CQ900" s="53"/>
      <c r="CR900" s="53"/>
      <c r="CS900" s="53"/>
      <c r="CT900" s="53"/>
      <c r="CU900" s="53"/>
      <c r="CV900" s="53"/>
      <c r="CW900" s="53"/>
      <c r="CX900" s="53"/>
      <c r="CY900" s="53"/>
      <c r="CZ900" s="53"/>
      <c r="DA900" s="53"/>
      <c r="DB900" s="53"/>
      <c r="DC900" s="53"/>
      <c r="DD900" s="53"/>
      <c r="DE900" s="53"/>
      <c r="DF900" s="53"/>
      <c r="DG900" s="53"/>
      <c r="DH900" s="53"/>
      <c r="DI900" s="53"/>
      <c r="DJ900" s="53"/>
      <c r="DK900" s="53"/>
      <c r="DL900" s="53"/>
      <c r="DM900" s="53"/>
      <c r="DN900" s="53"/>
      <c r="DO900" s="53"/>
      <c r="DP900" s="53"/>
      <c r="DQ900" s="53"/>
      <c r="DR900" s="53"/>
      <c r="DS900" s="53"/>
      <c r="DT900" s="53"/>
      <c r="DU900" s="53"/>
      <c r="DV900" s="53"/>
      <c r="DW900" s="53"/>
      <c r="DX900" s="53"/>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3"/>
      <c r="FK900" s="53"/>
      <c r="FL900" s="53"/>
      <c r="FM900" s="53"/>
      <c r="FN900" s="53"/>
      <c r="FO900" s="53"/>
      <c r="FP900" s="53"/>
      <c r="FQ900" s="53"/>
      <c r="FR900" s="53"/>
      <c r="FS900" s="53"/>
      <c r="FT900" s="53"/>
      <c r="FU900" s="53"/>
      <c r="FV900" s="53"/>
      <c r="FW900" s="53"/>
      <c r="FX900" s="53"/>
      <c r="FY900" s="53"/>
      <c r="FZ900" s="53"/>
      <c r="GA900" s="53"/>
      <c r="GB900" s="53"/>
      <c r="GC900" s="53"/>
      <c r="GD900" s="53"/>
      <c r="GE900" s="53"/>
      <c r="GF900" s="53"/>
      <c r="GG900" s="53"/>
      <c r="GH900" s="53"/>
      <c r="GI900" s="53"/>
      <c r="GJ900" s="53"/>
      <c r="GK900" s="53"/>
      <c r="GL900" s="53"/>
      <c r="GM900" s="53"/>
      <c r="GN900" s="53"/>
      <c r="GO900" s="53"/>
      <c r="GP900" s="53"/>
      <c r="GQ900" s="53"/>
      <c r="GR900" s="53"/>
      <c r="GS900" s="53"/>
      <c r="GT900" s="53"/>
      <c r="GU900" s="53"/>
      <c r="GV900" s="53"/>
      <c r="GW900" s="53"/>
      <c r="GX900" s="53"/>
      <c r="GY900" s="53"/>
      <c r="GZ900" s="53"/>
      <c r="HA900" s="53"/>
      <c r="HB900" s="53"/>
      <c r="HC900" s="53"/>
      <c r="HD900" s="53"/>
      <c r="HE900" s="53"/>
      <c r="HF900" s="53"/>
      <c r="HG900" s="53"/>
      <c r="HH900" s="53"/>
      <c r="HI900" s="53"/>
      <c r="HJ900" s="53"/>
      <c r="HK900" s="53"/>
      <c r="HL900" s="53"/>
      <c r="HM900" s="53"/>
      <c r="HN900" s="53"/>
      <c r="HO900" s="53"/>
      <c r="HP900" s="53"/>
      <c r="HQ900" s="53"/>
      <c r="HR900" s="53"/>
      <c r="HS900" s="53"/>
      <c r="HT900" s="53"/>
      <c r="HU900" s="53"/>
      <c r="HV900" s="53"/>
      <c r="HW900" s="53"/>
      <c r="HX900" s="53"/>
      <c r="HY900" s="53"/>
      <c r="HZ900" s="53"/>
      <c r="IA900" s="53"/>
      <c r="IB900" s="53"/>
      <c r="IC900" s="53"/>
      <c r="ID900" s="53"/>
      <c r="IE900" s="53"/>
      <c r="IF900" s="53"/>
      <c r="IG900" s="53"/>
      <c r="IH900" s="53"/>
      <c r="II900" s="53"/>
      <c r="IJ900" s="53"/>
      <c r="IK900" s="53"/>
      <c r="IL900" s="53"/>
      <c r="IM900" s="53"/>
      <c r="IN900" s="53"/>
      <c r="IO900" s="53"/>
      <c r="IP900" s="53"/>
      <c r="IQ900" s="53"/>
      <c r="IR900" s="53"/>
      <c r="IS900" s="53"/>
      <c r="IT900" s="53"/>
      <c r="IU900" s="53"/>
      <c r="IV900" s="53"/>
      <c r="IW900" s="53"/>
      <c r="IX900" s="53"/>
      <c r="IY900" s="53"/>
      <c r="IZ900" s="53"/>
      <c r="JA900" s="53"/>
      <c r="JB900" s="53"/>
      <c r="JC900" s="53"/>
      <c r="JD900" s="53"/>
      <c r="JE900" s="53"/>
      <c r="JF900" s="53"/>
      <c r="JG900" s="53"/>
      <c r="JH900" s="53"/>
      <c r="JI900" s="53"/>
      <c r="JJ900" s="53"/>
      <c r="JK900" s="53"/>
      <c r="JL900" s="53"/>
      <c r="JM900" s="53"/>
      <c r="JN900" s="53"/>
      <c r="JO900" s="53"/>
      <c r="JP900" s="53"/>
      <c r="JQ900" s="53"/>
      <c r="JR900" s="53"/>
      <c r="JS900" s="53"/>
      <c r="JT900" s="53"/>
      <c r="JU900" s="53"/>
      <c r="JV900" s="53"/>
      <c r="JW900" s="53"/>
      <c r="JX900" s="53"/>
      <c r="JY900" s="53"/>
      <c r="JZ900" s="53"/>
      <c r="KA900" s="53"/>
      <c r="KB900" s="53"/>
      <c r="KC900" s="53"/>
      <c r="KD900" s="53"/>
      <c r="KE900" s="53"/>
      <c r="KF900" s="53"/>
      <c r="KG900" s="53"/>
      <c r="KH900" s="53"/>
      <c r="KI900" s="53"/>
      <c r="KJ900" s="53"/>
      <c r="KK900" s="53"/>
      <c r="KL900" s="53"/>
      <c r="KM900" s="53"/>
      <c r="KN900" s="53"/>
      <c r="KO900" s="53"/>
      <c r="KP900" s="53"/>
      <c r="KQ900" s="53"/>
      <c r="KR900" s="53"/>
      <c r="KS900" s="53"/>
      <c r="KT900" s="53"/>
      <c r="KU900" s="53"/>
      <c r="KV900" s="53"/>
      <c r="KW900" s="53"/>
      <c r="KX900" s="53"/>
      <c r="KY900" s="53"/>
      <c r="KZ900" s="53"/>
      <c r="LA900" s="53"/>
      <c r="LB900" s="53"/>
      <c r="LC900" s="53"/>
      <c r="LD900" s="53"/>
      <c r="LE900" s="53"/>
      <c r="LF900" s="53"/>
      <c r="LG900" s="53"/>
      <c r="LH900" s="53"/>
      <c r="LI900" s="53"/>
      <c r="LJ900" s="53"/>
      <c r="LK900" s="53"/>
      <c r="LL900" s="53"/>
      <c r="LM900" s="53"/>
      <c r="LN900" s="53"/>
      <c r="LO900" s="53"/>
      <c r="LP900" s="53"/>
      <c r="LQ900" s="53"/>
      <c r="LR900" s="53"/>
      <c r="LS900" s="53"/>
      <c r="LT900" s="53"/>
      <c r="LU900" s="53"/>
      <c r="LV900" s="53"/>
      <c r="LW900" s="53"/>
      <c r="LX900" s="53"/>
      <c r="LY900" s="53"/>
      <c r="LZ900" s="53"/>
      <c r="MA900" s="53"/>
      <c r="MB900" s="53"/>
      <c r="MC900" s="53"/>
      <c r="MD900" s="53"/>
      <c r="ME900" s="53"/>
      <c r="MF900" s="53"/>
      <c r="MG900" s="53"/>
      <c r="MH900" s="53"/>
      <c r="MI900" s="53"/>
      <c r="MJ900" s="53"/>
      <c r="MK900" s="53"/>
      <c r="ML900" s="53"/>
      <c r="MM900" s="53"/>
      <c r="MN900" s="53"/>
      <c r="MO900" s="53"/>
      <c r="MP900" s="53"/>
      <c r="MQ900" s="53"/>
      <c r="MR900" s="53"/>
      <c r="MS900" s="53"/>
      <c r="MT900" s="53"/>
      <c r="MU900" s="53"/>
      <c r="MV900" s="53"/>
      <c r="MW900" s="53"/>
      <c r="MX900" s="53"/>
      <c r="MY900" s="53"/>
      <c r="MZ900" s="53"/>
      <c r="NA900" s="53"/>
      <c r="NB900" s="53"/>
      <c r="NC900" s="53"/>
      <c r="ND900" s="53"/>
      <c r="NE900" s="53"/>
      <c r="NF900" s="53"/>
      <c r="NG900" s="53"/>
      <c r="NH900" s="53"/>
      <c r="NI900" s="53"/>
      <c r="NJ900" s="53"/>
      <c r="NK900" s="53"/>
      <c r="NL900" s="53"/>
      <c r="NM900" s="53"/>
      <c r="NN900" s="53"/>
      <c r="NO900" s="53"/>
      <c r="NP900" s="53"/>
      <c r="NQ900" s="53"/>
      <c r="NR900" s="53"/>
      <c r="NS900" s="53"/>
      <c r="NT900" s="53"/>
      <c r="NU900" s="53"/>
      <c r="NV900" s="53"/>
      <c r="NW900" s="53"/>
      <c r="NX900" s="53"/>
      <c r="NY900" s="53"/>
      <c r="NZ900" s="53"/>
      <c r="OA900" s="53"/>
      <c r="OB900" s="53"/>
      <c r="OC900" s="53"/>
      <c r="OD900" s="53"/>
      <c r="OE900" s="53"/>
      <c r="OF900" s="53"/>
      <c r="OG900" s="53"/>
      <c r="OH900" s="53"/>
      <c r="OI900" s="53"/>
      <c r="OJ900" s="53"/>
      <c r="OK900" s="53"/>
      <c r="OL900" s="53"/>
      <c r="OM900" s="53"/>
      <c r="ON900" s="53"/>
      <c r="OO900" s="53"/>
      <c r="OP900" s="53"/>
      <c r="OQ900" s="53"/>
      <c r="OR900" s="53"/>
      <c r="OS900" s="53"/>
      <c r="OT900" s="53"/>
      <c r="OU900" s="53"/>
      <c r="OV900" s="53"/>
      <c r="OW900" s="53"/>
      <c r="OX900" s="53"/>
      <c r="OY900" s="53"/>
      <c r="OZ900" s="53"/>
      <c r="PA900" s="53"/>
      <c r="PB900" s="53"/>
      <c r="PC900" s="53"/>
      <c r="PD900" s="53"/>
      <c r="PE900" s="53"/>
      <c r="PF900" s="53"/>
      <c r="PG900" s="53"/>
      <c r="PH900" s="53"/>
      <c r="PI900" s="53"/>
      <c r="PJ900" s="53"/>
      <c r="PK900" s="53"/>
      <c r="PL900" s="53"/>
      <c r="PM900" s="53"/>
      <c r="PN900" s="53"/>
      <c r="PO900" s="53"/>
      <c r="PP900" s="53"/>
      <c r="PQ900" s="53"/>
      <c r="PR900" s="53"/>
      <c r="PS900" s="53"/>
      <c r="PT900" s="53"/>
      <c r="PU900" s="53"/>
      <c r="PV900" s="53"/>
      <c r="PW900" s="53"/>
      <c r="PX900" s="53"/>
      <c r="PY900" s="53"/>
      <c r="PZ900" s="53"/>
      <c r="QA900" s="53"/>
      <c r="QB900" s="53"/>
      <c r="QC900" s="53"/>
      <c r="QD900" s="53"/>
      <c r="QE900" s="53"/>
      <c r="QF900" s="53"/>
      <c r="QG900" s="53"/>
      <c r="QH900" s="53"/>
      <c r="QI900" s="53"/>
      <c r="QJ900" s="53"/>
      <c r="QK900" s="53"/>
      <c r="QL900" s="53"/>
      <c r="QM900" s="53"/>
      <c r="QN900" s="53"/>
      <c r="QO900" s="53"/>
      <c r="QP900" s="53"/>
      <c r="QQ900" s="53"/>
      <c r="QR900" s="53"/>
      <c r="QS900" s="53"/>
      <c r="QT900" s="53"/>
      <c r="QU900" s="53"/>
      <c r="QV900" s="53"/>
      <c r="QW900" s="53"/>
      <c r="QX900" s="53"/>
      <c r="QY900" s="53"/>
      <c r="QZ900" s="53"/>
      <c r="RA900" s="53"/>
      <c r="RB900" s="53"/>
      <c r="RC900" s="53"/>
      <c r="RD900" s="53"/>
      <c r="RE900" s="53"/>
      <c r="RF900" s="53"/>
      <c r="RG900" s="53"/>
      <c r="RH900" s="53"/>
      <c r="RI900" s="53"/>
      <c r="RJ900" s="53"/>
      <c r="RK900" s="53"/>
      <c r="RL900" s="53"/>
      <c r="RM900" s="53"/>
      <c r="RN900" s="53"/>
      <c r="RO900" s="53"/>
      <c r="RP900" s="53"/>
      <c r="RQ900" s="53"/>
      <c r="RR900" s="53"/>
      <c r="RS900" s="53"/>
      <c r="RT900" s="53"/>
      <c r="RU900" s="53"/>
      <c r="RV900" s="53"/>
      <c r="RW900" s="53"/>
      <c r="RX900" s="53"/>
      <c r="RY900" s="53"/>
      <c r="RZ900" s="53"/>
      <c r="SA900" s="53"/>
      <c r="SB900" s="53"/>
      <c r="SC900" s="53"/>
      <c r="SD900" s="53"/>
      <c r="SE900" s="53"/>
      <c r="SF900" s="53"/>
      <c r="SG900" s="53"/>
      <c r="SH900" s="53"/>
      <c r="SI900" s="53"/>
      <c r="SJ900" s="53"/>
      <c r="SK900" s="53"/>
      <c r="SL900" s="53"/>
      <c r="SM900" s="53"/>
      <c r="SN900" s="53"/>
      <c r="SO900" s="53"/>
      <c r="SP900" s="53"/>
      <c r="SQ900" s="53"/>
      <c r="SR900" s="53"/>
      <c r="SS900" s="53"/>
      <c r="ST900" s="53"/>
      <c r="SU900" s="53"/>
      <c r="SV900" s="53"/>
      <c r="SW900" s="53"/>
      <c r="SX900" s="53"/>
      <c r="SY900" s="53"/>
      <c r="SZ900" s="53"/>
      <c r="TA900" s="53"/>
      <c r="TB900" s="53"/>
      <c r="TC900" s="53"/>
      <c r="TD900" s="53"/>
      <c r="TE900" s="53"/>
      <c r="TF900" s="53"/>
      <c r="TG900" s="53"/>
      <c r="TH900" s="53"/>
      <c r="TI900" s="53"/>
      <c r="TJ900" s="53"/>
      <c r="TK900" s="53"/>
      <c r="TL900" s="53"/>
      <c r="TM900" s="53"/>
      <c r="TN900" s="53"/>
      <c r="TO900" s="53"/>
      <c r="TP900" s="53"/>
      <c r="TQ900" s="53"/>
      <c r="TR900" s="53"/>
      <c r="TS900" s="53"/>
      <c r="TT900" s="53"/>
      <c r="TU900" s="53"/>
      <c r="TV900" s="53"/>
      <c r="TW900" s="53"/>
      <c r="TX900" s="53"/>
      <c r="TY900" s="53"/>
      <c r="TZ900" s="53"/>
      <c r="UA900" s="53"/>
      <c r="UB900" s="53"/>
      <c r="UC900" s="53"/>
      <c r="UD900" s="53"/>
      <c r="UE900" s="53"/>
      <c r="UF900" s="53"/>
      <c r="UG900" s="53"/>
    </row>
    <row r="901" spans="12:553" s="19" customFormat="1" ht="15.75" customHeight="1" x14ac:dyDescent="0.2">
      <c r="L901" s="66"/>
      <c r="M901" s="66"/>
      <c r="N901" s="52"/>
      <c r="O901" s="53"/>
      <c r="P901" s="53"/>
      <c r="Q901" s="53"/>
      <c r="R901" s="53"/>
      <c r="S901" s="53"/>
      <c r="T901" s="53"/>
      <c r="U901" s="53"/>
      <c r="V901" s="53"/>
      <c r="W901" s="53"/>
      <c r="X901" s="53"/>
      <c r="Y901" s="53"/>
      <c r="Z901" s="53"/>
      <c r="AA901" s="53"/>
      <c r="AB901" s="53"/>
      <c r="AC901" s="53"/>
      <c r="AD901" s="53"/>
      <c r="AE901" s="53"/>
      <c r="AF901" s="53"/>
      <c r="AG901" s="53"/>
      <c r="AH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c r="BM901" s="53"/>
      <c r="BN901" s="53"/>
      <c r="BO901" s="53"/>
      <c r="BP901" s="53"/>
      <c r="BQ901" s="53"/>
      <c r="BR901" s="53"/>
      <c r="BS901" s="53"/>
      <c r="BT901" s="53"/>
      <c r="BU901" s="53"/>
      <c r="BV901" s="53"/>
      <c r="BW901" s="53"/>
      <c r="BX901" s="53"/>
      <c r="BY901" s="53"/>
      <c r="BZ901" s="53"/>
      <c r="CA901" s="53"/>
      <c r="CB901" s="53"/>
      <c r="CC901" s="53"/>
      <c r="CD901" s="53"/>
      <c r="CE901" s="53"/>
      <c r="CF901" s="53"/>
      <c r="CG901" s="53"/>
      <c r="CH901" s="53"/>
      <c r="CI901" s="53"/>
      <c r="CJ901" s="53"/>
      <c r="CK901" s="53"/>
      <c r="CL901" s="53"/>
      <c r="CM901" s="53"/>
      <c r="CN901" s="53"/>
      <c r="CO901" s="53"/>
      <c r="CP901" s="53"/>
      <c r="CQ901" s="53"/>
      <c r="CR901" s="53"/>
      <c r="CS901" s="53"/>
      <c r="CT901" s="53"/>
      <c r="CU901" s="53"/>
      <c r="CV901" s="53"/>
      <c r="CW901" s="53"/>
      <c r="CX901" s="53"/>
      <c r="CY901" s="53"/>
      <c r="CZ901" s="53"/>
      <c r="DA901" s="53"/>
      <c r="DB901" s="53"/>
      <c r="DC901" s="53"/>
      <c r="DD901" s="53"/>
      <c r="DE901" s="53"/>
      <c r="DF901" s="53"/>
      <c r="DG901" s="53"/>
      <c r="DH901" s="53"/>
      <c r="DI901" s="53"/>
      <c r="DJ901" s="53"/>
      <c r="DK901" s="53"/>
      <c r="DL901" s="53"/>
      <c r="DM901" s="53"/>
      <c r="DN901" s="53"/>
      <c r="DO901" s="53"/>
      <c r="DP901" s="53"/>
      <c r="DQ901" s="53"/>
      <c r="DR901" s="53"/>
      <c r="DS901" s="53"/>
      <c r="DT901" s="53"/>
      <c r="DU901" s="53"/>
      <c r="DV901" s="53"/>
      <c r="DW901" s="53"/>
      <c r="DX901" s="53"/>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3"/>
      <c r="FK901" s="53"/>
      <c r="FL901" s="53"/>
      <c r="FM901" s="53"/>
      <c r="FN901" s="53"/>
      <c r="FO901" s="53"/>
      <c r="FP901" s="53"/>
      <c r="FQ901" s="53"/>
      <c r="FR901" s="53"/>
      <c r="FS901" s="53"/>
      <c r="FT901" s="53"/>
      <c r="FU901" s="53"/>
      <c r="FV901" s="53"/>
      <c r="FW901" s="53"/>
      <c r="FX901" s="53"/>
      <c r="FY901" s="53"/>
      <c r="FZ901" s="53"/>
      <c r="GA901" s="53"/>
      <c r="GB901" s="53"/>
      <c r="GC901" s="53"/>
      <c r="GD901" s="53"/>
      <c r="GE901" s="53"/>
      <c r="GF901" s="53"/>
      <c r="GG901" s="53"/>
      <c r="GH901" s="53"/>
      <c r="GI901" s="53"/>
      <c r="GJ901" s="53"/>
      <c r="GK901" s="53"/>
      <c r="GL901" s="53"/>
      <c r="GM901" s="53"/>
      <c r="GN901" s="53"/>
      <c r="GO901" s="53"/>
      <c r="GP901" s="53"/>
      <c r="GQ901" s="53"/>
      <c r="GR901" s="53"/>
      <c r="GS901" s="53"/>
      <c r="GT901" s="53"/>
      <c r="GU901" s="53"/>
      <c r="GV901" s="53"/>
      <c r="GW901" s="53"/>
      <c r="GX901" s="53"/>
      <c r="GY901" s="53"/>
      <c r="GZ901" s="53"/>
      <c r="HA901" s="53"/>
      <c r="HB901" s="53"/>
      <c r="HC901" s="53"/>
      <c r="HD901" s="53"/>
      <c r="HE901" s="53"/>
      <c r="HF901" s="53"/>
      <c r="HG901" s="53"/>
      <c r="HH901" s="53"/>
      <c r="HI901" s="53"/>
      <c r="HJ901" s="53"/>
      <c r="HK901" s="53"/>
      <c r="HL901" s="53"/>
      <c r="HM901" s="53"/>
      <c r="HN901" s="53"/>
      <c r="HO901" s="53"/>
      <c r="HP901" s="53"/>
      <c r="HQ901" s="53"/>
      <c r="HR901" s="53"/>
      <c r="HS901" s="53"/>
      <c r="HT901" s="53"/>
      <c r="HU901" s="53"/>
      <c r="HV901" s="53"/>
      <c r="HW901" s="53"/>
      <c r="HX901" s="53"/>
      <c r="HY901" s="53"/>
      <c r="HZ901" s="53"/>
      <c r="IA901" s="53"/>
      <c r="IB901" s="53"/>
      <c r="IC901" s="53"/>
      <c r="ID901" s="53"/>
      <c r="IE901" s="53"/>
      <c r="IF901" s="53"/>
      <c r="IG901" s="53"/>
      <c r="IH901" s="53"/>
      <c r="II901" s="53"/>
      <c r="IJ901" s="53"/>
      <c r="IK901" s="53"/>
      <c r="IL901" s="53"/>
      <c r="IM901" s="53"/>
      <c r="IN901" s="53"/>
      <c r="IO901" s="53"/>
      <c r="IP901" s="53"/>
      <c r="IQ901" s="53"/>
      <c r="IR901" s="53"/>
      <c r="IS901" s="53"/>
      <c r="IT901" s="53"/>
      <c r="IU901" s="53"/>
      <c r="IV901" s="53"/>
      <c r="IW901" s="53"/>
      <c r="IX901" s="53"/>
      <c r="IY901" s="53"/>
      <c r="IZ901" s="53"/>
      <c r="JA901" s="53"/>
      <c r="JB901" s="53"/>
      <c r="JC901" s="53"/>
      <c r="JD901" s="53"/>
      <c r="JE901" s="53"/>
      <c r="JF901" s="53"/>
      <c r="JG901" s="53"/>
      <c r="JH901" s="53"/>
      <c r="JI901" s="53"/>
      <c r="JJ901" s="53"/>
      <c r="JK901" s="53"/>
      <c r="JL901" s="53"/>
      <c r="JM901" s="53"/>
      <c r="JN901" s="53"/>
      <c r="JO901" s="53"/>
      <c r="JP901" s="53"/>
      <c r="JQ901" s="53"/>
      <c r="JR901" s="53"/>
      <c r="JS901" s="53"/>
      <c r="JT901" s="53"/>
      <c r="JU901" s="53"/>
      <c r="JV901" s="53"/>
      <c r="JW901" s="53"/>
      <c r="JX901" s="53"/>
      <c r="JY901" s="53"/>
      <c r="JZ901" s="53"/>
      <c r="KA901" s="53"/>
      <c r="KB901" s="53"/>
      <c r="KC901" s="53"/>
      <c r="KD901" s="53"/>
      <c r="KE901" s="53"/>
      <c r="KF901" s="53"/>
      <c r="KG901" s="53"/>
      <c r="KH901" s="53"/>
      <c r="KI901" s="53"/>
      <c r="KJ901" s="53"/>
      <c r="KK901" s="53"/>
      <c r="KL901" s="53"/>
      <c r="KM901" s="53"/>
      <c r="KN901" s="53"/>
      <c r="KO901" s="53"/>
      <c r="KP901" s="53"/>
      <c r="KQ901" s="53"/>
      <c r="KR901" s="53"/>
      <c r="KS901" s="53"/>
      <c r="KT901" s="53"/>
      <c r="KU901" s="53"/>
      <c r="KV901" s="53"/>
      <c r="KW901" s="53"/>
      <c r="KX901" s="53"/>
      <c r="KY901" s="53"/>
      <c r="KZ901" s="53"/>
      <c r="LA901" s="53"/>
      <c r="LB901" s="53"/>
      <c r="LC901" s="53"/>
      <c r="LD901" s="53"/>
      <c r="LE901" s="53"/>
      <c r="LF901" s="53"/>
      <c r="LG901" s="53"/>
      <c r="LH901" s="53"/>
      <c r="LI901" s="53"/>
      <c r="LJ901" s="53"/>
      <c r="LK901" s="53"/>
      <c r="LL901" s="53"/>
      <c r="LM901" s="53"/>
      <c r="LN901" s="53"/>
      <c r="LO901" s="53"/>
      <c r="LP901" s="53"/>
      <c r="LQ901" s="53"/>
      <c r="LR901" s="53"/>
      <c r="LS901" s="53"/>
      <c r="LT901" s="53"/>
      <c r="LU901" s="53"/>
      <c r="LV901" s="53"/>
      <c r="LW901" s="53"/>
      <c r="LX901" s="53"/>
      <c r="LY901" s="53"/>
      <c r="LZ901" s="53"/>
      <c r="MA901" s="53"/>
      <c r="MB901" s="53"/>
      <c r="MC901" s="53"/>
      <c r="MD901" s="53"/>
      <c r="ME901" s="53"/>
      <c r="MF901" s="53"/>
      <c r="MG901" s="53"/>
      <c r="MH901" s="53"/>
      <c r="MI901" s="53"/>
      <c r="MJ901" s="53"/>
      <c r="MK901" s="53"/>
      <c r="ML901" s="53"/>
      <c r="MM901" s="53"/>
      <c r="MN901" s="53"/>
      <c r="MO901" s="53"/>
      <c r="MP901" s="53"/>
      <c r="MQ901" s="53"/>
      <c r="MR901" s="53"/>
      <c r="MS901" s="53"/>
      <c r="MT901" s="53"/>
      <c r="MU901" s="53"/>
      <c r="MV901" s="53"/>
      <c r="MW901" s="53"/>
      <c r="MX901" s="53"/>
      <c r="MY901" s="53"/>
      <c r="MZ901" s="53"/>
      <c r="NA901" s="53"/>
      <c r="NB901" s="53"/>
      <c r="NC901" s="53"/>
      <c r="ND901" s="53"/>
      <c r="NE901" s="53"/>
      <c r="NF901" s="53"/>
      <c r="NG901" s="53"/>
      <c r="NH901" s="53"/>
      <c r="NI901" s="53"/>
      <c r="NJ901" s="53"/>
      <c r="NK901" s="53"/>
      <c r="NL901" s="53"/>
      <c r="NM901" s="53"/>
      <c r="NN901" s="53"/>
      <c r="NO901" s="53"/>
      <c r="NP901" s="53"/>
      <c r="NQ901" s="53"/>
      <c r="NR901" s="53"/>
      <c r="NS901" s="53"/>
      <c r="NT901" s="53"/>
      <c r="NU901" s="53"/>
      <c r="NV901" s="53"/>
      <c r="NW901" s="53"/>
      <c r="NX901" s="53"/>
      <c r="NY901" s="53"/>
      <c r="NZ901" s="53"/>
      <c r="OA901" s="53"/>
      <c r="OB901" s="53"/>
      <c r="OC901" s="53"/>
      <c r="OD901" s="53"/>
      <c r="OE901" s="53"/>
      <c r="OF901" s="53"/>
      <c r="OG901" s="53"/>
      <c r="OH901" s="53"/>
      <c r="OI901" s="53"/>
      <c r="OJ901" s="53"/>
      <c r="OK901" s="53"/>
      <c r="OL901" s="53"/>
      <c r="OM901" s="53"/>
      <c r="ON901" s="53"/>
      <c r="OO901" s="53"/>
      <c r="OP901" s="53"/>
      <c r="OQ901" s="53"/>
      <c r="OR901" s="53"/>
      <c r="OS901" s="53"/>
      <c r="OT901" s="53"/>
      <c r="OU901" s="53"/>
      <c r="OV901" s="53"/>
      <c r="OW901" s="53"/>
      <c r="OX901" s="53"/>
      <c r="OY901" s="53"/>
      <c r="OZ901" s="53"/>
      <c r="PA901" s="53"/>
      <c r="PB901" s="53"/>
      <c r="PC901" s="53"/>
      <c r="PD901" s="53"/>
      <c r="PE901" s="53"/>
      <c r="PF901" s="53"/>
      <c r="PG901" s="53"/>
      <c r="PH901" s="53"/>
      <c r="PI901" s="53"/>
      <c r="PJ901" s="53"/>
      <c r="PK901" s="53"/>
      <c r="PL901" s="53"/>
      <c r="PM901" s="53"/>
      <c r="PN901" s="53"/>
      <c r="PO901" s="53"/>
      <c r="PP901" s="53"/>
      <c r="PQ901" s="53"/>
      <c r="PR901" s="53"/>
      <c r="PS901" s="53"/>
      <c r="PT901" s="53"/>
      <c r="PU901" s="53"/>
      <c r="PV901" s="53"/>
      <c r="PW901" s="53"/>
      <c r="PX901" s="53"/>
      <c r="PY901" s="53"/>
      <c r="PZ901" s="53"/>
      <c r="QA901" s="53"/>
      <c r="QB901" s="53"/>
      <c r="QC901" s="53"/>
      <c r="QD901" s="53"/>
      <c r="QE901" s="53"/>
      <c r="QF901" s="53"/>
      <c r="QG901" s="53"/>
      <c r="QH901" s="53"/>
      <c r="QI901" s="53"/>
      <c r="QJ901" s="53"/>
      <c r="QK901" s="53"/>
      <c r="QL901" s="53"/>
      <c r="QM901" s="53"/>
      <c r="QN901" s="53"/>
      <c r="QO901" s="53"/>
      <c r="QP901" s="53"/>
      <c r="QQ901" s="53"/>
      <c r="QR901" s="53"/>
      <c r="QS901" s="53"/>
      <c r="QT901" s="53"/>
      <c r="QU901" s="53"/>
      <c r="QV901" s="53"/>
      <c r="QW901" s="53"/>
      <c r="QX901" s="53"/>
      <c r="QY901" s="53"/>
      <c r="QZ901" s="53"/>
      <c r="RA901" s="53"/>
      <c r="RB901" s="53"/>
      <c r="RC901" s="53"/>
      <c r="RD901" s="53"/>
      <c r="RE901" s="53"/>
      <c r="RF901" s="53"/>
      <c r="RG901" s="53"/>
      <c r="RH901" s="53"/>
      <c r="RI901" s="53"/>
      <c r="RJ901" s="53"/>
      <c r="RK901" s="53"/>
      <c r="RL901" s="53"/>
      <c r="RM901" s="53"/>
      <c r="RN901" s="53"/>
      <c r="RO901" s="53"/>
      <c r="RP901" s="53"/>
      <c r="RQ901" s="53"/>
      <c r="RR901" s="53"/>
      <c r="RS901" s="53"/>
      <c r="RT901" s="53"/>
      <c r="RU901" s="53"/>
      <c r="RV901" s="53"/>
      <c r="RW901" s="53"/>
      <c r="RX901" s="53"/>
      <c r="RY901" s="53"/>
      <c r="RZ901" s="53"/>
      <c r="SA901" s="53"/>
      <c r="SB901" s="53"/>
      <c r="SC901" s="53"/>
      <c r="SD901" s="53"/>
      <c r="SE901" s="53"/>
      <c r="SF901" s="53"/>
      <c r="SG901" s="53"/>
      <c r="SH901" s="53"/>
      <c r="SI901" s="53"/>
      <c r="SJ901" s="53"/>
      <c r="SK901" s="53"/>
      <c r="SL901" s="53"/>
      <c r="SM901" s="53"/>
      <c r="SN901" s="53"/>
      <c r="SO901" s="53"/>
      <c r="SP901" s="53"/>
      <c r="SQ901" s="53"/>
      <c r="SR901" s="53"/>
      <c r="SS901" s="53"/>
      <c r="ST901" s="53"/>
      <c r="SU901" s="53"/>
      <c r="SV901" s="53"/>
      <c r="SW901" s="53"/>
      <c r="SX901" s="53"/>
      <c r="SY901" s="53"/>
      <c r="SZ901" s="53"/>
      <c r="TA901" s="53"/>
      <c r="TB901" s="53"/>
      <c r="TC901" s="53"/>
      <c r="TD901" s="53"/>
      <c r="TE901" s="53"/>
      <c r="TF901" s="53"/>
      <c r="TG901" s="53"/>
      <c r="TH901" s="53"/>
      <c r="TI901" s="53"/>
      <c r="TJ901" s="53"/>
      <c r="TK901" s="53"/>
      <c r="TL901" s="53"/>
      <c r="TM901" s="53"/>
      <c r="TN901" s="53"/>
      <c r="TO901" s="53"/>
      <c r="TP901" s="53"/>
      <c r="TQ901" s="53"/>
      <c r="TR901" s="53"/>
      <c r="TS901" s="53"/>
      <c r="TT901" s="53"/>
      <c r="TU901" s="53"/>
      <c r="TV901" s="53"/>
      <c r="TW901" s="53"/>
      <c r="TX901" s="53"/>
      <c r="TY901" s="53"/>
      <c r="TZ901" s="53"/>
      <c r="UA901" s="53"/>
      <c r="UB901" s="53"/>
      <c r="UC901" s="53"/>
      <c r="UD901" s="53"/>
      <c r="UE901" s="53"/>
      <c r="UF901" s="53"/>
      <c r="UG901" s="53"/>
    </row>
    <row r="902" spans="12:553" s="19" customFormat="1" ht="15.75" customHeight="1" x14ac:dyDescent="0.2">
      <c r="L902" s="66"/>
      <c r="M902" s="66"/>
      <c r="N902" s="52"/>
      <c r="O902" s="53"/>
      <c r="P902" s="53"/>
      <c r="Q902" s="53"/>
      <c r="R902" s="53"/>
      <c r="S902" s="53"/>
      <c r="T902" s="53"/>
      <c r="U902" s="53"/>
      <c r="V902" s="53"/>
      <c r="W902" s="53"/>
      <c r="X902" s="53"/>
      <c r="Y902" s="53"/>
      <c r="Z902" s="53"/>
      <c r="AA902" s="53"/>
      <c r="AB902" s="53"/>
      <c r="AC902" s="53"/>
      <c r="AD902" s="53"/>
      <c r="AE902" s="53"/>
      <c r="AF902" s="53"/>
      <c r="AG902" s="53"/>
      <c r="AH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c r="BM902" s="53"/>
      <c r="BN902" s="53"/>
      <c r="BO902" s="53"/>
      <c r="BP902" s="53"/>
      <c r="BQ902" s="53"/>
      <c r="BR902" s="53"/>
      <c r="BS902" s="53"/>
      <c r="BT902" s="53"/>
      <c r="BU902" s="53"/>
      <c r="BV902" s="53"/>
      <c r="BW902" s="53"/>
      <c r="BX902" s="53"/>
      <c r="BY902" s="53"/>
      <c r="BZ902" s="53"/>
      <c r="CA902" s="53"/>
      <c r="CB902" s="53"/>
      <c r="CC902" s="53"/>
      <c r="CD902" s="53"/>
      <c r="CE902" s="53"/>
      <c r="CF902" s="53"/>
      <c r="CG902" s="53"/>
      <c r="CH902" s="53"/>
      <c r="CI902" s="53"/>
      <c r="CJ902" s="53"/>
      <c r="CK902" s="53"/>
      <c r="CL902" s="53"/>
      <c r="CM902" s="53"/>
      <c r="CN902" s="53"/>
      <c r="CO902" s="53"/>
      <c r="CP902" s="53"/>
      <c r="CQ902" s="53"/>
      <c r="CR902" s="53"/>
      <c r="CS902" s="53"/>
      <c r="CT902" s="53"/>
      <c r="CU902" s="53"/>
      <c r="CV902" s="53"/>
      <c r="CW902" s="53"/>
      <c r="CX902" s="53"/>
      <c r="CY902" s="53"/>
      <c r="CZ902" s="53"/>
      <c r="DA902" s="53"/>
      <c r="DB902" s="53"/>
      <c r="DC902" s="53"/>
      <c r="DD902" s="53"/>
      <c r="DE902" s="53"/>
      <c r="DF902" s="53"/>
      <c r="DG902" s="53"/>
      <c r="DH902" s="53"/>
      <c r="DI902" s="53"/>
      <c r="DJ902" s="53"/>
      <c r="DK902" s="53"/>
      <c r="DL902" s="53"/>
      <c r="DM902" s="53"/>
      <c r="DN902" s="53"/>
      <c r="DO902" s="53"/>
      <c r="DP902" s="53"/>
      <c r="DQ902" s="53"/>
      <c r="DR902" s="53"/>
      <c r="DS902" s="53"/>
      <c r="DT902" s="53"/>
      <c r="DU902" s="53"/>
      <c r="DV902" s="53"/>
      <c r="DW902" s="53"/>
      <c r="DX902" s="53"/>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3"/>
      <c r="FK902" s="53"/>
      <c r="FL902" s="53"/>
      <c r="FM902" s="53"/>
      <c r="FN902" s="53"/>
      <c r="FO902" s="53"/>
      <c r="FP902" s="53"/>
      <c r="FQ902" s="53"/>
      <c r="FR902" s="53"/>
      <c r="FS902" s="53"/>
      <c r="FT902" s="53"/>
      <c r="FU902" s="53"/>
      <c r="FV902" s="53"/>
      <c r="FW902" s="53"/>
      <c r="FX902" s="53"/>
      <c r="FY902" s="53"/>
      <c r="FZ902" s="53"/>
      <c r="GA902" s="53"/>
      <c r="GB902" s="53"/>
      <c r="GC902" s="53"/>
      <c r="GD902" s="53"/>
      <c r="GE902" s="53"/>
      <c r="GF902" s="53"/>
      <c r="GG902" s="53"/>
      <c r="GH902" s="53"/>
      <c r="GI902" s="53"/>
      <c r="GJ902" s="53"/>
      <c r="GK902" s="53"/>
      <c r="GL902" s="53"/>
      <c r="GM902" s="53"/>
      <c r="GN902" s="53"/>
      <c r="GO902" s="53"/>
      <c r="GP902" s="53"/>
      <c r="GQ902" s="53"/>
      <c r="GR902" s="53"/>
      <c r="GS902" s="53"/>
      <c r="GT902" s="53"/>
      <c r="GU902" s="53"/>
      <c r="GV902" s="53"/>
      <c r="GW902" s="53"/>
      <c r="GX902" s="53"/>
      <c r="GY902" s="53"/>
      <c r="GZ902" s="53"/>
      <c r="HA902" s="53"/>
      <c r="HB902" s="53"/>
      <c r="HC902" s="53"/>
      <c r="HD902" s="53"/>
      <c r="HE902" s="53"/>
      <c r="HF902" s="53"/>
      <c r="HG902" s="53"/>
      <c r="HH902" s="53"/>
      <c r="HI902" s="53"/>
      <c r="HJ902" s="53"/>
      <c r="HK902" s="53"/>
      <c r="HL902" s="53"/>
      <c r="HM902" s="53"/>
      <c r="HN902" s="53"/>
      <c r="HO902" s="53"/>
      <c r="HP902" s="53"/>
      <c r="HQ902" s="53"/>
      <c r="HR902" s="53"/>
      <c r="HS902" s="53"/>
      <c r="HT902" s="53"/>
      <c r="HU902" s="53"/>
      <c r="HV902" s="53"/>
      <c r="HW902" s="53"/>
      <c r="HX902" s="53"/>
      <c r="HY902" s="53"/>
      <c r="HZ902" s="53"/>
      <c r="IA902" s="53"/>
      <c r="IB902" s="53"/>
      <c r="IC902" s="53"/>
      <c r="ID902" s="53"/>
      <c r="IE902" s="53"/>
      <c r="IF902" s="53"/>
      <c r="IG902" s="53"/>
      <c r="IH902" s="53"/>
      <c r="II902" s="53"/>
      <c r="IJ902" s="53"/>
      <c r="IK902" s="53"/>
      <c r="IL902" s="53"/>
      <c r="IM902" s="53"/>
      <c r="IN902" s="53"/>
      <c r="IO902" s="53"/>
      <c r="IP902" s="53"/>
      <c r="IQ902" s="53"/>
      <c r="IR902" s="53"/>
      <c r="IS902" s="53"/>
      <c r="IT902" s="53"/>
      <c r="IU902" s="53"/>
      <c r="IV902" s="53"/>
      <c r="IW902" s="53"/>
      <c r="IX902" s="53"/>
      <c r="IY902" s="53"/>
      <c r="IZ902" s="53"/>
      <c r="JA902" s="53"/>
      <c r="JB902" s="53"/>
      <c r="JC902" s="53"/>
      <c r="JD902" s="53"/>
      <c r="JE902" s="53"/>
      <c r="JF902" s="53"/>
      <c r="JG902" s="53"/>
      <c r="JH902" s="53"/>
      <c r="JI902" s="53"/>
      <c r="JJ902" s="53"/>
      <c r="JK902" s="53"/>
      <c r="JL902" s="53"/>
      <c r="JM902" s="53"/>
      <c r="JN902" s="53"/>
      <c r="JO902" s="53"/>
      <c r="JP902" s="53"/>
      <c r="JQ902" s="53"/>
      <c r="JR902" s="53"/>
      <c r="JS902" s="53"/>
      <c r="JT902" s="53"/>
      <c r="JU902" s="53"/>
      <c r="JV902" s="53"/>
      <c r="JW902" s="53"/>
      <c r="JX902" s="53"/>
      <c r="JY902" s="53"/>
      <c r="JZ902" s="53"/>
      <c r="KA902" s="53"/>
      <c r="KB902" s="53"/>
      <c r="KC902" s="53"/>
      <c r="KD902" s="53"/>
      <c r="KE902" s="53"/>
      <c r="KF902" s="53"/>
      <c r="KG902" s="53"/>
      <c r="KH902" s="53"/>
      <c r="KI902" s="53"/>
      <c r="KJ902" s="53"/>
      <c r="KK902" s="53"/>
      <c r="KL902" s="53"/>
      <c r="KM902" s="53"/>
      <c r="KN902" s="53"/>
      <c r="KO902" s="53"/>
      <c r="KP902" s="53"/>
      <c r="KQ902" s="53"/>
      <c r="KR902" s="53"/>
      <c r="KS902" s="53"/>
      <c r="KT902" s="53"/>
      <c r="KU902" s="53"/>
      <c r="KV902" s="53"/>
      <c r="KW902" s="53"/>
      <c r="KX902" s="53"/>
      <c r="KY902" s="53"/>
      <c r="KZ902" s="53"/>
      <c r="LA902" s="53"/>
      <c r="LB902" s="53"/>
      <c r="LC902" s="53"/>
      <c r="LD902" s="53"/>
      <c r="LE902" s="53"/>
      <c r="LF902" s="53"/>
      <c r="LG902" s="53"/>
      <c r="LH902" s="53"/>
      <c r="LI902" s="53"/>
      <c r="LJ902" s="53"/>
      <c r="LK902" s="53"/>
      <c r="LL902" s="53"/>
      <c r="LM902" s="53"/>
      <c r="LN902" s="53"/>
      <c r="LO902" s="53"/>
      <c r="LP902" s="53"/>
      <c r="LQ902" s="53"/>
      <c r="LR902" s="53"/>
      <c r="LS902" s="53"/>
      <c r="LT902" s="53"/>
      <c r="LU902" s="53"/>
      <c r="LV902" s="53"/>
      <c r="LW902" s="53"/>
      <c r="LX902" s="53"/>
      <c r="LY902" s="53"/>
      <c r="LZ902" s="53"/>
      <c r="MA902" s="53"/>
      <c r="MB902" s="53"/>
      <c r="MC902" s="53"/>
      <c r="MD902" s="53"/>
      <c r="ME902" s="53"/>
      <c r="MF902" s="53"/>
      <c r="MG902" s="53"/>
      <c r="MH902" s="53"/>
      <c r="MI902" s="53"/>
      <c r="MJ902" s="53"/>
      <c r="MK902" s="53"/>
      <c r="ML902" s="53"/>
      <c r="MM902" s="53"/>
      <c r="MN902" s="53"/>
      <c r="MO902" s="53"/>
      <c r="MP902" s="53"/>
      <c r="MQ902" s="53"/>
      <c r="MR902" s="53"/>
      <c r="MS902" s="53"/>
      <c r="MT902" s="53"/>
      <c r="MU902" s="53"/>
      <c r="MV902" s="53"/>
      <c r="MW902" s="53"/>
      <c r="MX902" s="53"/>
      <c r="MY902" s="53"/>
      <c r="MZ902" s="53"/>
      <c r="NA902" s="53"/>
      <c r="NB902" s="53"/>
      <c r="NC902" s="53"/>
      <c r="ND902" s="53"/>
      <c r="NE902" s="53"/>
      <c r="NF902" s="53"/>
      <c r="NG902" s="53"/>
      <c r="NH902" s="53"/>
      <c r="NI902" s="53"/>
      <c r="NJ902" s="53"/>
      <c r="NK902" s="53"/>
      <c r="NL902" s="53"/>
      <c r="NM902" s="53"/>
      <c r="NN902" s="53"/>
      <c r="NO902" s="53"/>
      <c r="NP902" s="53"/>
      <c r="NQ902" s="53"/>
      <c r="NR902" s="53"/>
      <c r="NS902" s="53"/>
      <c r="NT902" s="53"/>
      <c r="NU902" s="53"/>
      <c r="NV902" s="53"/>
      <c r="NW902" s="53"/>
      <c r="NX902" s="53"/>
      <c r="NY902" s="53"/>
      <c r="NZ902" s="53"/>
      <c r="OA902" s="53"/>
      <c r="OB902" s="53"/>
      <c r="OC902" s="53"/>
      <c r="OD902" s="53"/>
      <c r="OE902" s="53"/>
      <c r="OF902" s="53"/>
      <c r="OG902" s="53"/>
      <c r="OH902" s="53"/>
      <c r="OI902" s="53"/>
      <c r="OJ902" s="53"/>
      <c r="OK902" s="53"/>
      <c r="OL902" s="53"/>
      <c r="OM902" s="53"/>
      <c r="ON902" s="53"/>
      <c r="OO902" s="53"/>
      <c r="OP902" s="53"/>
      <c r="OQ902" s="53"/>
      <c r="OR902" s="53"/>
      <c r="OS902" s="53"/>
      <c r="OT902" s="53"/>
      <c r="OU902" s="53"/>
      <c r="OV902" s="53"/>
      <c r="OW902" s="53"/>
      <c r="OX902" s="53"/>
      <c r="OY902" s="53"/>
      <c r="OZ902" s="53"/>
      <c r="PA902" s="53"/>
      <c r="PB902" s="53"/>
      <c r="PC902" s="53"/>
      <c r="PD902" s="53"/>
      <c r="PE902" s="53"/>
      <c r="PF902" s="53"/>
      <c r="PG902" s="53"/>
      <c r="PH902" s="53"/>
      <c r="PI902" s="53"/>
      <c r="PJ902" s="53"/>
      <c r="PK902" s="53"/>
      <c r="PL902" s="53"/>
      <c r="PM902" s="53"/>
      <c r="PN902" s="53"/>
      <c r="PO902" s="53"/>
      <c r="PP902" s="53"/>
      <c r="PQ902" s="53"/>
      <c r="PR902" s="53"/>
      <c r="PS902" s="53"/>
      <c r="PT902" s="53"/>
      <c r="PU902" s="53"/>
      <c r="PV902" s="53"/>
      <c r="PW902" s="53"/>
      <c r="PX902" s="53"/>
      <c r="PY902" s="53"/>
      <c r="PZ902" s="53"/>
      <c r="QA902" s="53"/>
      <c r="QB902" s="53"/>
      <c r="QC902" s="53"/>
      <c r="QD902" s="53"/>
      <c r="QE902" s="53"/>
      <c r="QF902" s="53"/>
      <c r="QG902" s="53"/>
      <c r="QH902" s="53"/>
      <c r="QI902" s="53"/>
      <c r="QJ902" s="53"/>
      <c r="QK902" s="53"/>
      <c r="QL902" s="53"/>
      <c r="QM902" s="53"/>
      <c r="QN902" s="53"/>
      <c r="QO902" s="53"/>
      <c r="QP902" s="53"/>
      <c r="QQ902" s="53"/>
      <c r="QR902" s="53"/>
      <c r="QS902" s="53"/>
      <c r="QT902" s="53"/>
      <c r="QU902" s="53"/>
      <c r="QV902" s="53"/>
      <c r="QW902" s="53"/>
      <c r="QX902" s="53"/>
      <c r="QY902" s="53"/>
      <c r="QZ902" s="53"/>
      <c r="RA902" s="53"/>
      <c r="RB902" s="53"/>
      <c r="RC902" s="53"/>
      <c r="RD902" s="53"/>
      <c r="RE902" s="53"/>
      <c r="RF902" s="53"/>
      <c r="RG902" s="53"/>
      <c r="RH902" s="53"/>
      <c r="RI902" s="53"/>
      <c r="RJ902" s="53"/>
      <c r="RK902" s="53"/>
      <c r="RL902" s="53"/>
      <c r="RM902" s="53"/>
      <c r="RN902" s="53"/>
      <c r="RO902" s="53"/>
      <c r="RP902" s="53"/>
      <c r="RQ902" s="53"/>
      <c r="RR902" s="53"/>
      <c r="RS902" s="53"/>
      <c r="RT902" s="53"/>
      <c r="RU902" s="53"/>
      <c r="RV902" s="53"/>
      <c r="RW902" s="53"/>
      <c r="RX902" s="53"/>
      <c r="RY902" s="53"/>
      <c r="RZ902" s="53"/>
      <c r="SA902" s="53"/>
      <c r="SB902" s="53"/>
      <c r="SC902" s="53"/>
      <c r="SD902" s="53"/>
      <c r="SE902" s="53"/>
      <c r="SF902" s="53"/>
      <c r="SG902" s="53"/>
      <c r="SH902" s="53"/>
      <c r="SI902" s="53"/>
      <c r="SJ902" s="53"/>
      <c r="SK902" s="53"/>
      <c r="SL902" s="53"/>
      <c r="SM902" s="53"/>
      <c r="SN902" s="53"/>
      <c r="SO902" s="53"/>
      <c r="SP902" s="53"/>
      <c r="SQ902" s="53"/>
      <c r="SR902" s="53"/>
      <c r="SS902" s="53"/>
      <c r="ST902" s="53"/>
      <c r="SU902" s="53"/>
      <c r="SV902" s="53"/>
      <c r="SW902" s="53"/>
      <c r="SX902" s="53"/>
      <c r="SY902" s="53"/>
      <c r="SZ902" s="53"/>
      <c r="TA902" s="53"/>
      <c r="TB902" s="53"/>
      <c r="TC902" s="53"/>
      <c r="TD902" s="53"/>
      <c r="TE902" s="53"/>
      <c r="TF902" s="53"/>
      <c r="TG902" s="53"/>
      <c r="TH902" s="53"/>
      <c r="TI902" s="53"/>
      <c r="TJ902" s="53"/>
      <c r="TK902" s="53"/>
      <c r="TL902" s="53"/>
      <c r="TM902" s="53"/>
      <c r="TN902" s="53"/>
      <c r="TO902" s="53"/>
      <c r="TP902" s="53"/>
      <c r="TQ902" s="53"/>
      <c r="TR902" s="53"/>
      <c r="TS902" s="53"/>
      <c r="TT902" s="53"/>
      <c r="TU902" s="53"/>
      <c r="TV902" s="53"/>
      <c r="TW902" s="53"/>
      <c r="TX902" s="53"/>
      <c r="TY902" s="53"/>
      <c r="TZ902" s="53"/>
      <c r="UA902" s="53"/>
      <c r="UB902" s="53"/>
      <c r="UC902" s="53"/>
      <c r="UD902" s="53"/>
      <c r="UE902" s="53"/>
      <c r="UF902" s="53"/>
      <c r="UG902" s="53"/>
    </row>
    <row r="903" spans="12:553" s="19" customFormat="1" ht="15.75" customHeight="1" x14ac:dyDescent="0.2">
      <c r="L903" s="66"/>
      <c r="M903" s="66"/>
      <c r="N903" s="52"/>
      <c r="O903" s="53"/>
      <c r="P903" s="53"/>
      <c r="Q903" s="53"/>
      <c r="R903" s="53"/>
      <c r="S903" s="53"/>
      <c r="T903" s="53"/>
      <c r="U903" s="53"/>
      <c r="V903" s="53"/>
      <c r="W903" s="53"/>
      <c r="X903" s="53"/>
      <c r="Y903" s="53"/>
      <c r="Z903" s="53"/>
      <c r="AA903" s="53"/>
      <c r="AB903" s="53"/>
      <c r="AC903" s="53"/>
      <c r="AD903" s="53"/>
      <c r="AE903" s="53"/>
      <c r="AF903" s="53"/>
      <c r="AG903" s="53"/>
      <c r="AH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c r="BM903" s="53"/>
      <c r="BN903" s="53"/>
      <c r="BO903" s="53"/>
      <c r="BP903" s="53"/>
      <c r="BQ903" s="53"/>
      <c r="BR903" s="53"/>
      <c r="BS903" s="53"/>
      <c r="BT903" s="53"/>
      <c r="BU903" s="53"/>
      <c r="BV903" s="53"/>
      <c r="BW903" s="53"/>
      <c r="BX903" s="53"/>
      <c r="BY903" s="53"/>
      <c r="BZ903" s="53"/>
      <c r="CA903" s="53"/>
      <c r="CB903" s="53"/>
      <c r="CC903" s="53"/>
      <c r="CD903" s="53"/>
      <c r="CE903" s="53"/>
      <c r="CF903" s="53"/>
      <c r="CG903" s="53"/>
      <c r="CH903" s="53"/>
      <c r="CI903" s="53"/>
      <c r="CJ903" s="53"/>
      <c r="CK903" s="53"/>
      <c r="CL903" s="53"/>
      <c r="CM903" s="53"/>
      <c r="CN903" s="53"/>
      <c r="CO903" s="53"/>
      <c r="CP903" s="53"/>
      <c r="CQ903" s="53"/>
      <c r="CR903" s="53"/>
      <c r="CS903" s="53"/>
      <c r="CT903" s="53"/>
      <c r="CU903" s="53"/>
      <c r="CV903" s="53"/>
      <c r="CW903" s="53"/>
      <c r="CX903" s="53"/>
      <c r="CY903" s="53"/>
      <c r="CZ903" s="53"/>
      <c r="DA903" s="53"/>
      <c r="DB903" s="53"/>
      <c r="DC903" s="53"/>
      <c r="DD903" s="53"/>
      <c r="DE903" s="53"/>
      <c r="DF903" s="53"/>
      <c r="DG903" s="53"/>
      <c r="DH903" s="53"/>
      <c r="DI903" s="53"/>
      <c r="DJ903" s="53"/>
      <c r="DK903" s="53"/>
      <c r="DL903" s="53"/>
      <c r="DM903" s="53"/>
      <c r="DN903" s="53"/>
      <c r="DO903" s="53"/>
      <c r="DP903" s="53"/>
      <c r="DQ903" s="53"/>
      <c r="DR903" s="53"/>
      <c r="DS903" s="53"/>
      <c r="DT903" s="53"/>
      <c r="DU903" s="53"/>
      <c r="DV903" s="53"/>
      <c r="DW903" s="53"/>
      <c r="DX903" s="53"/>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3"/>
      <c r="FK903" s="53"/>
      <c r="FL903" s="53"/>
      <c r="FM903" s="53"/>
      <c r="FN903" s="53"/>
      <c r="FO903" s="53"/>
      <c r="FP903" s="53"/>
      <c r="FQ903" s="53"/>
      <c r="FR903" s="53"/>
      <c r="FS903" s="53"/>
      <c r="FT903" s="53"/>
      <c r="FU903" s="53"/>
      <c r="FV903" s="53"/>
      <c r="FW903" s="53"/>
      <c r="FX903" s="53"/>
      <c r="FY903" s="53"/>
      <c r="FZ903" s="53"/>
      <c r="GA903" s="53"/>
      <c r="GB903" s="53"/>
      <c r="GC903" s="53"/>
      <c r="GD903" s="53"/>
      <c r="GE903" s="53"/>
      <c r="GF903" s="53"/>
      <c r="GG903" s="53"/>
      <c r="GH903" s="53"/>
      <c r="GI903" s="53"/>
      <c r="GJ903" s="53"/>
      <c r="GK903" s="53"/>
      <c r="GL903" s="53"/>
      <c r="GM903" s="53"/>
      <c r="GN903" s="53"/>
      <c r="GO903" s="53"/>
      <c r="GP903" s="53"/>
      <c r="GQ903" s="53"/>
      <c r="GR903" s="53"/>
      <c r="GS903" s="53"/>
      <c r="GT903" s="53"/>
      <c r="GU903" s="53"/>
      <c r="GV903" s="53"/>
      <c r="GW903" s="53"/>
      <c r="GX903" s="53"/>
      <c r="GY903" s="53"/>
      <c r="GZ903" s="53"/>
      <c r="HA903" s="53"/>
      <c r="HB903" s="53"/>
      <c r="HC903" s="53"/>
      <c r="HD903" s="53"/>
      <c r="HE903" s="53"/>
      <c r="HF903" s="53"/>
      <c r="HG903" s="53"/>
      <c r="HH903" s="53"/>
      <c r="HI903" s="53"/>
      <c r="HJ903" s="53"/>
      <c r="HK903" s="53"/>
      <c r="HL903" s="53"/>
      <c r="HM903" s="53"/>
      <c r="HN903" s="53"/>
      <c r="HO903" s="53"/>
      <c r="HP903" s="53"/>
      <c r="HQ903" s="53"/>
      <c r="HR903" s="53"/>
      <c r="HS903" s="53"/>
      <c r="HT903" s="53"/>
      <c r="HU903" s="53"/>
      <c r="HV903" s="53"/>
      <c r="HW903" s="53"/>
      <c r="HX903" s="53"/>
      <c r="HY903" s="53"/>
      <c r="HZ903" s="53"/>
      <c r="IA903" s="53"/>
      <c r="IB903" s="53"/>
      <c r="IC903" s="53"/>
      <c r="ID903" s="53"/>
      <c r="IE903" s="53"/>
      <c r="IF903" s="53"/>
      <c r="IG903" s="53"/>
      <c r="IH903" s="53"/>
      <c r="II903" s="53"/>
      <c r="IJ903" s="53"/>
      <c r="IK903" s="53"/>
      <c r="IL903" s="53"/>
      <c r="IM903" s="53"/>
      <c r="IN903" s="53"/>
      <c r="IO903" s="53"/>
      <c r="IP903" s="53"/>
      <c r="IQ903" s="53"/>
      <c r="IR903" s="53"/>
      <c r="IS903" s="53"/>
      <c r="IT903" s="53"/>
      <c r="IU903" s="53"/>
      <c r="IV903" s="53"/>
      <c r="IW903" s="53"/>
      <c r="IX903" s="53"/>
      <c r="IY903" s="53"/>
      <c r="IZ903" s="53"/>
      <c r="JA903" s="53"/>
      <c r="JB903" s="53"/>
      <c r="JC903" s="53"/>
      <c r="JD903" s="53"/>
      <c r="JE903" s="53"/>
      <c r="JF903" s="53"/>
      <c r="JG903" s="53"/>
      <c r="JH903" s="53"/>
      <c r="JI903" s="53"/>
      <c r="JJ903" s="53"/>
      <c r="JK903" s="53"/>
      <c r="JL903" s="53"/>
      <c r="JM903" s="53"/>
      <c r="JN903" s="53"/>
      <c r="JO903" s="53"/>
      <c r="JP903" s="53"/>
      <c r="JQ903" s="53"/>
      <c r="JR903" s="53"/>
      <c r="JS903" s="53"/>
      <c r="JT903" s="53"/>
      <c r="JU903" s="53"/>
      <c r="JV903" s="53"/>
      <c r="JW903" s="53"/>
      <c r="JX903" s="53"/>
      <c r="JY903" s="53"/>
      <c r="JZ903" s="53"/>
      <c r="KA903" s="53"/>
      <c r="KB903" s="53"/>
      <c r="KC903" s="53"/>
      <c r="KD903" s="53"/>
      <c r="KE903" s="53"/>
      <c r="KF903" s="53"/>
      <c r="KG903" s="53"/>
      <c r="KH903" s="53"/>
      <c r="KI903" s="53"/>
      <c r="KJ903" s="53"/>
      <c r="KK903" s="53"/>
      <c r="KL903" s="53"/>
      <c r="KM903" s="53"/>
      <c r="KN903" s="53"/>
      <c r="KO903" s="53"/>
      <c r="KP903" s="53"/>
      <c r="KQ903" s="53"/>
      <c r="KR903" s="53"/>
      <c r="KS903" s="53"/>
      <c r="KT903" s="53"/>
      <c r="KU903" s="53"/>
      <c r="KV903" s="53"/>
      <c r="KW903" s="53"/>
      <c r="KX903" s="53"/>
      <c r="KY903" s="53"/>
      <c r="KZ903" s="53"/>
      <c r="LA903" s="53"/>
      <c r="LB903" s="53"/>
      <c r="LC903" s="53"/>
      <c r="LD903" s="53"/>
      <c r="LE903" s="53"/>
      <c r="LF903" s="53"/>
      <c r="LG903" s="53"/>
      <c r="LH903" s="53"/>
      <c r="LI903" s="53"/>
      <c r="LJ903" s="53"/>
      <c r="LK903" s="53"/>
      <c r="LL903" s="53"/>
      <c r="LM903" s="53"/>
      <c r="LN903" s="53"/>
      <c r="LO903" s="53"/>
      <c r="LP903" s="53"/>
      <c r="LQ903" s="53"/>
      <c r="LR903" s="53"/>
      <c r="LS903" s="53"/>
      <c r="LT903" s="53"/>
      <c r="LU903" s="53"/>
      <c r="LV903" s="53"/>
      <c r="LW903" s="53"/>
      <c r="LX903" s="53"/>
      <c r="LY903" s="53"/>
      <c r="LZ903" s="53"/>
      <c r="MA903" s="53"/>
      <c r="MB903" s="53"/>
      <c r="MC903" s="53"/>
      <c r="MD903" s="53"/>
      <c r="ME903" s="53"/>
      <c r="MF903" s="53"/>
      <c r="MG903" s="53"/>
      <c r="MH903" s="53"/>
      <c r="MI903" s="53"/>
      <c r="MJ903" s="53"/>
      <c r="MK903" s="53"/>
      <c r="ML903" s="53"/>
      <c r="MM903" s="53"/>
      <c r="MN903" s="53"/>
      <c r="MO903" s="53"/>
      <c r="MP903" s="53"/>
      <c r="MQ903" s="53"/>
      <c r="MR903" s="53"/>
      <c r="MS903" s="53"/>
      <c r="MT903" s="53"/>
      <c r="MU903" s="53"/>
      <c r="MV903" s="53"/>
      <c r="MW903" s="53"/>
      <c r="MX903" s="53"/>
      <c r="MY903" s="53"/>
      <c r="MZ903" s="53"/>
      <c r="NA903" s="53"/>
      <c r="NB903" s="53"/>
      <c r="NC903" s="53"/>
      <c r="ND903" s="53"/>
      <c r="NE903" s="53"/>
      <c r="NF903" s="53"/>
      <c r="NG903" s="53"/>
      <c r="NH903" s="53"/>
      <c r="NI903" s="53"/>
      <c r="NJ903" s="53"/>
      <c r="NK903" s="53"/>
      <c r="NL903" s="53"/>
      <c r="NM903" s="53"/>
      <c r="NN903" s="53"/>
      <c r="NO903" s="53"/>
      <c r="NP903" s="53"/>
      <c r="NQ903" s="53"/>
      <c r="NR903" s="53"/>
      <c r="NS903" s="53"/>
      <c r="NT903" s="53"/>
      <c r="NU903" s="53"/>
      <c r="NV903" s="53"/>
      <c r="NW903" s="53"/>
      <c r="NX903" s="53"/>
      <c r="NY903" s="53"/>
      <c r="NZ903" s="53"/>
      <c r="OA903" s="53"/>
      <c r="OB903" s="53"/>
      <c r="OC903" s="53"/>
      <c r="OD903" s="53"/>
      <c r="OE903" s="53"/>
      <c r="OF903" s="53"/>
      <c r="OG903" s="53"/>
      <c r="OH903" s="53"/>
      <c r="OI903" s="53"/>
      <c r="OJ903" s="53"/>
      <c r="OK903" s="53"/>
      <c r="OL903" s="53"/>
      <c r="OM903" s="53"/>
      <c r="ON903" s="53"/>
      <c r="OO903" s="53"/>
      <c r="OP903" s="53"/>
      <c r="OQ903" s="53"/>
      <c r="OR903" s="53"/>
      <c r="OS903" s="53"/>
      <c r="OT903" s="53"/>
      <c r="OU903" s="53"/>
      <c r="OV903" s="53"/>
      <c r="OW903" s="53"/>
      <c r="OX903" s="53"/>
      <c r="OY903" s="53"/>
      <c r="OZ903" s="53"/>
      <c r="PA903" s="53"/>
      <c r="PB903" s="53"/>
      <c r="PC903" s="53"/>
      <c r="PD903" s="53"/>
      <c r="PE903" s="53"/>
      <c r="PF903" s="53"/>
      <c r="PG903" s="53"/>
      <c r="PH903" s="53"/>
      <c r="PI903" s="53"/>
      <c r="PJ903" s="53"/>
      <c r="PK903" s="53"/>
      <c r="PL903" s="53"/>
      <c r="PM903" s="53"/>
      <c r="PN903" s="53"/>
      <c r="PO903" s="53"/>
      <c r="PP903" s="53"/>
      <c r="PQ903" s="53"/>
      <c r="PR903" s="53"/>
      <c r="PS903" s="53"/>
      <c r="PT903" s="53"/>
      <c r="PU903" s="53"/>
      <c r="PV903" s="53"/>
      <c r="PW903" s="53"/>
      <c r="PX903" s="53"/>
      <c r="PY903" s="53"/>
      <c r="PZ903" s="53"/>
      <c r="QA903" s="53"/>
      <c r="QB903" s="53"/>
      <c r="QC903" s="53"/>
      <c r="QD903" s="53"/>
      <c r="QE903" s="53"/>
      <c r="QF903" s="53"/>
      <c r="QG903" s="53"/>
      <c r="QH903" s="53"/>
      <c r="QI903" s="53"/>
      <c r="QJ903" s="53"/>
      <c r="QK903" s="53"/>
      <c r="QL903" s="53"/>
      <c r="QM903" s="53"/>
      <c r="QN903" s="53"/>
      <c r="QO903" s="53"/>
      <c r="QP903" s="53"/>
      <c r="QQ903" s="53"/>
      <c r="QR903" s="53"/>
      <c r="QS903" s="53"/>
      <c r="QT903" s="53"/>
      <c r="QU903" s="53"/>
      <c r="QV903" s="53"/>
      <c r="QW903" s="53"/>
      <c r="QX903" s="53"/>
      <c r="QY903" s="53"/>
      <c r="QZ903" s="53"/>
      <c r="RA903" s="53"/>
      <c r="RB903" s="53"/>
      <c r="RC903" s="53"/>
      <c r="RD903" s="53"/>
      <c r="RE903" s="53"/>
      <c r="RF903" s="53"/>
      <c r="RG903" s="53"/>
      <c r="RH903" s="53"/>
      <c r="RI903" s="53"/>
      <c r="RJ903" s="53"/>
      <c r="RK903" s="53"/>
      <c r="RL903" s="53"/>
      <c r="RM903" s="53"/>
      <c r="RN903" s="53"/>
      <c r="RO903" s="53"/>
      <c r="RP903" s="53"/>
      <c r="RQ903" s="53"/>
      <c r="RR903" s="53"/>
      <c r="RS903" s="53"/>
      <c r="RT903" s="53"/>
      <c r="RU903" s="53"/>
      <c r="RV903" s="53"/>
      <c r="RW903" s="53"/>
      <c r="RX903" s="53"/>
      <c r="RY903" s="53"/>
      <c r="RZ903" s="53"/>
      <c r="SA903" s="53"/>
      <c r="SB903" s="53"/>
      <c r="SC903" s="53"/>
      <c r="SD903" s="53"/>
      <c r="SE903" s="53"/>
      <c r="SF903" s="53"/>
      <c r="SG903" s="53"/>
      <c r="SH903" s="53"/>
      <c r="SI903" s="53"/>
      <c r="SJ903" s="53"/>
      <c r="SK903" s="53"/>
      <c r="SL903" s="53"/>
      <c r="SM903" s="53"/>
      <c r="SN903" s="53"/>
      <c r="SO903" s="53"/>
      <c r="SP903" s="53"/>
      <c r="SQ903" s="53"/>
      <c r="SR903" s="53"/>
      <c r="SS903" s="53"/>
      <c r="ST903" s="53"/>
      <c r="SU903" s="53"/>
      <c r="SV903" s="53"/>
      <c r="SW903" s="53"/>
      <c r="SX903" s="53"/>
      <c r="SY903" s="53"/>
      <c r="SZ903" s="53"/>
      <c r="TA903" s="53"/>
      <c r="TB903" s="53"/>
      <c r="TC903" s="53"/>
      <c r="TD903" s="53"/>
      <c r="TE903" s="53"/>
      <c r="TF903" s="53"/>
      <c r="TG903" s="53"/>
      <c r="TH903" s="53"/>
      <c r="TI903" s="53"/>
      <c r="TJ903" s="53"/>
      <c r="TK903" s="53"/>
      <c r="TL903" s="53"/>
      <c r="TM903" s="53"/>
      <c r="TN903" s="53"/>
      <c r="TO903" s="53"/>
      <c r="TP903" s="53"/>
      <c r="TQ903" s="53"/>
      <c r="TR903" s="53"/>
      <c r="TS903" s="53"/>
      <c r="TT903" s="53"/>
      <c r="TU903" s="53"/>
      <c r="TV903" s="53"/>
      <c r="TW903" s="53"/>
      <c r="TX903" s="53"/>
      <c r="TY903" s="53"/>
      <c r="TZ903" s="53"/>
      <c r="UA903" s="53"/>
      <c r="UB903" s="53"/>
      <c r="UC903" s="53"/>
      <c r="UD903" s="53"/>
      <c r="UE903" s="53"/>
      <c r="UF903" s="53"/>
      <c r="UG903" s="53"/>
    </row>
    <row r="904" spans="12:553" s="19" customFormat="1" ht="15.75" customHeight="1" x14ac:dyDescent="0.2">
      <c r="L904" s="66"/>
      <c r="M904" s="66"/>
      <c r="N904" s="52"/>
      <c r="O904" s="53"/>
      <c r="P904" s="53"/>
      <c r="Q904" s="53"/>
      <c r="R904" s="53"/>
      <c r="S904" s="53"/>
      <c r="T904" s="53"/>
      <c r="U904" s="53"/>
      <c r="V904" s="53"/>
      <c r="W904" s="53"/>
      <c r="X904" s="53"/>
      <c r="Y904" s="53"/>
      <c r="Z904" s="53"/>
      <c r="AA904" s="53"/>
      <c r="AB904" s="53"/>
      <c r="AC904" s="53"/>
      <c r="AD904" s="53"/>
      <c r="AE904" s="53"/>
      <c r="AF904" s="53"/>
      <c r="AG904" s="53"/>
      <c r="AH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c r="BM904" s="53"/>
      <c r="BN904" s="53"/>
      <c r="BO904" s="53"/>
      <c r="BP904" s="53"/>
      <c r="BQ904" s="53"/>
      <c r="BR904" s="53"/>
      <c r="BS904" s="53"/>
      <c r="BT904" s="53"/>
      <c r="BU904" s="53"/>
      <c r="BV904" s="53"/>
      <c r="BW904" s="53"/>
      <c r="BX904" s="53"/>
      <c r="BY904" s="53"/>
      <c r="BZ904" s="53"/>
      <c r="CA904" s="53"/>
      <c r="CB904" s="53"/>
      <c r="CC904" s="53"/>
      <c r="CD904" s="53"/>
      <c r="CE904" s="53"/>
      <c r="CF904" s="53"/>
      <c r="CG904" s="53"/>
      <c r="CH904" s="53"/>
      <c r="CI904" s="53"/>
      <c r="CJ904" s="53"/>
      <c r="CK904" s="53"/>
      <c r="CL904" s="53"/>
      <c r="CM904" s="53"/>
      <c r="CN904" s="53"/>
      <c r="CO904" s="53"/>
      <c r="CP904" s="53"/>
      <c r="CQ904" s="53"/>
      <c r="CR904" s="53"/>
      <c r="CS904" s="53"/>
      <c r="CT904" s="53"/>
      <c r="CU904" s="53"/>
      <c r="CV904" s="53"/>
      <c r="CW904" s="53"/>
      <c r="CX904" s="53"/>
      <c r="CY904" s="53"/>
      <c r="CZ904" s="53"/>
      <c r="DA904" s="53"/>
      <c r="DB904" s="53"/>
      <c r="DC904" s="53"/>
      <c r="DD904" s="53"/>
      <c r="DE904" s="53"/>
      <c r="DF904" s="53"/>
      <c r="DG904" s="53"/>
      <c r="DH904" s="53"/>
      <c r="DI904" s="53"/>
      <c r="DJ904" s="53"/>
      <c r="DK904" s="53"/>
      <c r="DL904" s="53"/>
      <c r="DM904" s="53"/>
      <c r="DN904" s="53"/>
      <c r="DO904" s="53"/>
      <c r="DP904" s="53"/>
      <c r="DQ904" s="53"/>
      <c r="DR904" s="53"/>
      <c r="DS904" s="53"/>
      <c r="DT904" s="53"/>
      <c r="DU904" s="53"/>
      <c r="DV904" s="53"/>
      <c r="DW904" s="53"/>
      <c r="DX904" s="53"/>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3"/>
      <c r="FK904" s="53"/>
      <c r="FL904" s="53"/>
      <c r="FM904" s="53"/>
      <c r="FN904" s="53"/>
      <c r="FO904" s="53"/>
      <c r="FP904" s="53"/>
      <c r="FQ904" s="53"/>
      <c r="FR904" s="53"/>
      <c r="FS904" s="53"/>
      <c r="FT904" s="53"/>
      <c r="FU904" s="53"/>
      <c r="FV904" s="53"/>
      <c r="FW904" s="53"/>
      <c r="FX904" s="53"/>
      <c r="FY904" s="53"/>
      <c r="FZ904" s="53"/>
      <c r="GA904" s="53"/>
      <c r="GB904" s="53"/>
      <c r="GC904" s="53"/>
      <c r="GD904" s="53"/>
      <c r="GE904" s="53"/>
      <c r="GF904" s="53"/>
      <c r="GG904" s="53"/>
      <c r="GH904" s="53"/>
      <c r="GI904" s="53"/>
      <c r="GJ904" s="53"/>
      <c r="GK904" s="53"/>
      <c r="GL904" s="53"/>
      <c r="GM904" s="53"/>
      <c r="GN904" s="53"/>
      <c r="GO904" s="53"/>
      <c r="GP904" s="53"/>
      <c r="GQ904" s="53"/>
      <c r="GR904" s="53"/>
      <c r="GS904" s="53"/>
      <c r="GT904" s="53"/>
      <c r="GU904" s="53"/>
      <c r="GV904" s="53"/>
      <c r="GW904" s="53"/>
      <c r="GX904" s="53"/>
      <c r="GY904" s="53"/>
      <c r="GZ904" s="53"/>
      <c r="HA904" s="53"/>
      <c r="HB904" s="53"/>
      <c r="HC904" s="53"/>
      <c r="HD904" s="53"/>
      <c r="HE904" s="53"/>
      <c r="HF904" s="53"/>
      <c r="HG904" s="53"/>
      <c r="HH904" s="53"/>
      <c r="HI904" s="53"/>
      <c r="HJ904" s="53"/>
      <c r="HK904" s="53"/>
      <c r="HL904" s="53"/>
      <c r="HM904" s="53"/>
      <c r="HN904" s="53"/>
      <c r="HO904" s="53"/>
      <c r="HP904" s="53"/>
      <c r="HQ904" s="53"/>
      <c r="HR904" s="53"/>
      <c r="HS904" s="53"/>
      <c r="HT904" s="53"/>
      <c r="HU904" s="53"/>
      <c r="HV904" s="53"/>
      <c r="HW904" s="53"/>
      <c r="HX904" s="53"/>
      <c r="HY904" s="53"/>
      <c r="HZ904" s="53"/>
      <c r="IA904" s="53"/>
      <c r="IB904" s="53"/>
      <c r="IC904" s="53"/>
      <c r="ID904" s="53"/>
      <c r="IE904" s="53"/>
      <c r="IF904" s="53"/>
      <c r="IG904" s="53"/>
      <c r="IH904" s="53"/>
      <c r="II904" s="53"/>
      <c r="IJ904" s="53"/>
      <c r="IK904" s="53"/>
      <c r="IL904" s="53"/>
      <c r="IM904" s="53"/>
      <c r="IN904" s="53"/>
      <c r="IO904" s="53"/>
      <c r="IP904" s="53"/>
      <c r="IQ904" s="53"/>
      <c r="IR904" s="53"/>
      <c r="IS904" s="53"/>
      <c r="IT904" s="53"/>
      <c r="IU904" s="53"/>
      <c r="IV904" s="53"/>
      <c r="IW904" s="53"/>
      <c r="IX904" s="53"/>
      <c r="IY904" s="53"/>
      <c r="IZ904" s="53"/>
      <c r="JA904" s="53"/>
      <c r="JB904" s="53"/>
      <c r="JC904" s="53"/>
      <c r="JD904" s="53"/>
      <c r="JE904" s="53"/>
      <c r="JF904" s="53"/>
      <c r="JG904" s="53"/>
      <c r="JH904" s="53"/>
      <c r="JI904" s="53"/>
      <c r="JJ904" s="53"/>
      <c r="JK904" s="53"/>
      <c r="JL904" s="53"/>
      <c r="JM904" s="53"/>
      <c r="JN904" s="53"/>
      <c r="JO904" s="53"/>
      <c r="JP904" s="53"/>
      <c r="JQ904" s="53"/>
      <c r="JR904" s="53"/>
      <c r="JS904" s="53"/>
      <c r="JT904" s="53"/>
      <c r="JU904" s="53"/>
      <c r="JV904" s="53"/>
      <c r="JW904" s="53"/>
      <c r="JX904" s="53"/>
      <c r="JY904" s="53"/>
      <c r="JZ904" s="53"/>
      <c r="KA904" s="53"/>
      <c r="KB904" s="53"/>
      <c r="KC904" s="53"/>
      <c r="KD904" s="53"/>
      <c r="KE904" s="53"/>
      <c r="KF904" s="53"/>
      <c r="KG904" s="53"/>
      <c r="KH904" s="53"/>
      <c r="KI904" s="53"/>
      <c r="KJ904" s="53"/>
      <c r="KK904" s="53"/>
      <c r="KL904" s="53"/>
      <c r="KM904" s="53"/>
      <c r="KN904" s="53"/>
      <c r="KO904" s="53"/>
      <c r="KP904" s="53"/>
      <c r="KQ904" s="53"/>
      <c r="KR904" s="53"/>
      <c r="KS904" s="53"/>
      <c r="KT904" s="53"/>
      <c r="KU904" s="53"/>
      <c r="KV904" s="53"/>
      <c r="KW904" s="53"/>
      <c r="KX904" s="53"/>
      <c r="KY904" s="53"/>
      <c r="KZ904" s="53"/>
      <c r="LA904" s="53"/>
      <c r="LB904" s="53"/>
      <c r="LC904" s="53"/>
      <c r="LD904" s="53"/>
      <c r="LE904" s="53"/>
      <c r="LF904" s="53"/>
      <c r="LG904" s="53"/>
      <c r="LH904" s="53"/>
      <c r="LI904" s="53"/>
      <c r="LJ904" s="53"/>
      <c r="LK904" s="53"/>
      <c r="LL904" s="53"/>
      <c r="LM904" s="53"/>
      <c r="LN904" s="53"/>
      <c r="LO904" s="53"/>
      <c r="LP904" s="53"/>
      <c r="LQ904" s="53"/>
      <c r="LR904" s="53"/>
      <c r="LS904" s="53"/>
      <c r="LT904" s="53"/>
      <c r="LU904" s="53"/>
      <c r="LV904" s="53"/>
      <c r="LW904" s="53"/>
      <c r="LX904" s="53"/>
      <c r="LY904" s="53"/>
      <c r="LZ904" s="53"/>
      <c r="MA904" s="53"/>
      <c r="MB904" s="53"/>
      <c r="MC904" s="53"/>
      <c r="MD904" s="53"/>
      <c r="ME904" s="53"/>
      <c r="MF904" s="53"/>
      <c r="MG904" s="53"/>
      <c r="MH904" s="53"/>
      <c r="MI904" s="53"/>
      <c r="MJ904" s="53"/>
      <c r="MK904" s="53"/>
      <c r="ML904" s="53"/>
      <c r="MM904" s="53"/>
      <c r="MN904" s="53"/>
      <c r="MO904" s="53"/>
      <c r="MP904" s="53"/>
      <c r="MQ904" s="53"/>
      <c r="MR904" s="53"/>
      <c r="MS904" s="53"/>
      <c r="MT904" s="53"/>
      <c r="MU904" s="53"/>
      <c r="MV904" s="53"/>
      <c r="MW904" s="53"/>
      <c r="MX904" s="53"/>
      <c r="MY904" s="53"/>
      <c r="MZ904" s="53"/>
      <c r="NA904" s="53"/>
      <c r="NB904" s="53"/>
      <c r="NC904" s="53"/>
      <c r="ND904" s="53"/>
      <c r="NE904" s="53"/>
      <c r="NF904" s="53"/>
      <c r="NG904" s="53"/>
      <c r="NH904" s="53"/>
      <c r="NI904" s="53"/>
      <c r="NJ904" s="53"/>
      <c r="NK904" s="53"/>
      <c r="NL904" s="53"/>
      <c r="NM904" s="53"/>
      <c r="NN904" s="53"/>
      <c r="NO904" s="53"/>
      <c r="NP904" s="53"/>
      <c r="NQ904" s="53"/>
      <c r="NR904" s="53"/>
      <c r="NS904" s="53"/>
      <c r="NT904" s="53"/>
      <c r="NU904" s="53"/>
      <c r="NV904" s="53"/>
      <c r="NW904" s="53"/>
      <c r="NX904" s="53"/>
      <c r="NY904" s="53"/>
      <c r="NZ904" s="53"/>
      <c r="OA904" s="53"/>
      <c r="OB904" s="53"/>
      <c r="OC904" s="53"/>
      <c r="OD904" s="53"/>
      <c r="OE904" s="53"/>
      <c r="OF904" s="53"/>
      <c r="OG904" s="53"/>
      <c r="OH904" s="53"/>
      <c r="OI904" s="53"/>
      <c r="OJ904" s="53"/>
      <c r="OK904" s="53"/>
      <c r="OL904" s="53"/>
      <c r="OM904" s="53"/>
      <c r="ON904" s="53"/>
      <c r="OO904" s="53"/>
      <c r="OP904" s="53"/>
      <c r="OQ904" s="53"/>
      <c r="OR904" s="53"/>
      <c r="OS904" s="53"/>
      <c r="OT904" s="53"/>
      <c r="OU904" s="53"/>
      <c r="OV904" s="53"/>
      <c r="OW904" s="53"/>
      <c r="OX904" s="53"/>
      <c r="OY904" s="53"/>
      <c r="OZ904" s="53"/>
      <c r="PA904" s="53"/>
      <c r="PB904" s="53"/>
      <c r="PC904" s="53"/>
      <c r="PD904" s="53"/>
      <c r="PE904" s="53"/>
      <c r="PF904" s="53"/>
      <c r="PG904" s="53"/>
      <c r="PH904" s="53"/>
      <c r="PI904" s="53"/>
      <c r="PJ904" s="53"/>
      <c r="PK904" s="53"/>
      <c r="PL904" s="53"/>
      <c r="PM904" s="53"/>
      <c r="PN904" s="53"/>
      <c r="PO904" s="53"/>
      <c r="PP904" s="53"/>
      <c r="PQ904" s="53"/>
      <c r="PR904" s="53"/>
      <c r="PS904" s="53"/>
      <c r="PT904" s="53"/>
      <c r="PU904" s="53"/>
      <c r="PV904" s="53"/>
      <c r="PW904" s="53"/>
      <c r="PX904" s="53"/>
      <c r="PY904" s="53"/>
      <c r="PZ904" s="53"/>
      <c r="QA904" s="53"/>
      <c r="QB904" s="53"/>
      <c r="QC904" s="53"/>
      <c r="QD904" s="53"/>
      <c r="QE904" s="53"/>
      <c r="QF904" s="53"/>
      <c r="QG904" s="53"/>
      <c r="QH904" s="53"/>
      <c r="QI904" s="53"/>
      <c r="QJ904" s="53"/>
      <c r="QK904" s="53"/>
      <c r="QL904" s="53"/>
      <c r="QM904" s="53"/>
      <c r="QN904" s="53"/>
      <c r="QO904" s="53"/>
      <c r="QP904" s="53"/>
      <c r="QQ904" s="53"/>
      <c r="QR904" s="53"/>
      <c r="QS904" s="53"/>
      <c r="QT904" s="53"/>
      <c r="QU904" s="53"/>
      <c r="QV904" s="53"/>
      <c r="QW904" s="53"/>
      <c r="QX904" s="53"/>
      <c r="QY904" s="53"/>
      <c r="QZ904" s="53"/>
      <c r="RA904" s="53"/>
      <c r="RB904" s="53"/>
      <c r="RC904" s="53"/>
      <c r="RD904" s="53"/>
      <c r="RE904" s="53"/>
      <c r="RF904" s="53"/>
      <c r="RG904" s="53"/>
      <c r="RH904" s="53"/>
      <c r="RI904" s="53"/>
      <c r="RJ904" s="53"/>
      <c r="RK904" s="53"/>
      <c r="RL904" s="53"/>
      <c r="RM904" s="53"/>
      <c r="RN904" s="53"/>
      <c r="RO904" s="53"/>
      <c r="RP904" s="53"/>
      <c r="RQ904" s="53"/>
      <c r="RR904" s="53"/>
      <c r="RS904" s="53"/>
      <c r="RT904" s="53"/>
      <c r="RU904" s="53"/>
      <c r="RV904" s="53"/>
      <c r="RW904" s="53"/>
      <c r="RX904" s="53"/>
      <c r="RY904" s="53"/>
      <c r="RZ904" s="53"/>
      <c r="SA904" s="53"/>
      <c r="SB904" s="53"/>
      <c r="SC904" s="53"/>
      <c r="SD904" s="53"/>
      <c r="SE904" s="53"/>
      <c r="SF904" s="53"/>
      <c r="SG904" s="53"/>
      <c r="SH904" s="53"/>
      <c r="SI904" s="53"/>
      <c r="SJ904" s="53"/>
      <c r="SK904" s="53"/>
      <c r="SL904" s="53"/>
      <c r="SM904" s="53"/>
      <c r="SN904" s="53"/>
      <c r="SO904" s="53"/>
      <c r="SP904" s="53"/>
      <c r="SQ904" s="53"/>
      <c r="SR904" s="53"/>
      <c r="SS904" s="53"/>
      <c r="ST904" s="53"/>
      <c r="SU904" s="53"/>
      <c r="SV904" s="53"/>
      <c r="SW904" s="53"/>
      <c r="SX904" s="53"/>
      <c r="SY904" s="53"/>
      <c r="SZ904" s="53"/>
      <c r="TA904" s="53"/>
      <c r="TB904" s="53"/>
      <c r="TC904" s="53"/>
      <c r="TD904" s="53"/>
      <c r="TE904" s="53"/>
      <c r="TF904" s="53"/>
      <c r="TG904" s="53"/>
      <c r="TH904" s="53"/>
      <c r="TI904" s="53"/>
      <c r="TJ904" s="53"/>
      <c r="TK904" s="53"/>
      <c r="TL904" s="53"/>
      <c r="TM904" s="53"/>
      <c r="TN904" s="53"/>
      <c r="TO904" s="53"/>
      <c r="TP904" s="53"/>
      <c r="TQ904" s="53"/>
      <c r="TR904" s="53"/>
      <c r="TS904" s="53"/>
      <c r="TT904" s="53"/>
      <c r="TU904" s="53"/>
      <c r="TV904" s="53"/>
      <c r="TW904" s="53"/>
      <c r="TX904" s="53"/>
      <c r="TY904" s="53"/>
      <c r="TZ904" s="53"/>
      <c r="UA904" s="53"/>
      <c r="UB904" s="53"/>
      <c r="UC904" s="53"/>
      <c r="UD904" s="53"/>
      <c r="UE904" s="53"/>
      <c r="UF904" s="53"/>
      <c r="UG904" s="53"/>
    </row>
    <row r="905" spans="12:553" s="19" customFormat="1" ht="15.75" customHeight="1" x14ac:dyDescent="0.2">
      <c r="L905" s="66"/>
      <c r="M905" s="66"/>
      <c r="N905" s="52"/>
      <c r="O905" s="53"/>
      <c r="P905" s="53"/>
      <c r="Q905" s="53"/>
      <c r="R905" s="53"/>
      <c r="S905" s="53"/>
      <c r="T905" s="53"/>
      <c r="U905" s="53"/>
      <c r="V905" s="53"/>
      <c r="W905" s="53"/>
      <c r="X905" s="53"/>
      <c r="Y905" s="53"/>
      <c r="Z905" s="53"/>
      <c r="AA905" s="53"/>
      <c r="AB905" s="53"/>
      <c r="AC905" s="53"/>
      <c r="AD905" s="53"/>
      <c r="AE905" s="53"/>
      <c r="AF905" s="53"/>
      <c r="AG905" s="53"/>
      <c r="AH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c r="BM905" s="53"/>
      <c r="BN905" s="53"/>
      <c r="BO905" s="53"/>
      <c r="BP905" s="53"/>
      <c r="BQ905" s="53"/>
      <c r="BR905" s="53"/>
      <c r="BS905" s="53"/>
      <c r="BT905" s="53"/>
      <c r="BU905" s="53"/>
      <c r="BV905" s="53"/>
      <c r="BW905" s="53"/>
      <c r="BX905" s="53"/>
      <c r="BY905" s="53"/>
      <c r="BZ905" s="53"/>
      <c r="CA905" s="53"/>
      <c r="CB905" s="53"/>
      <c r="CC905" s="53"/>
      <c r="CD905" s="53"/>
      <c r="CE905" s="53"/>
      <c r="CF905" s="53"/>
      <c r="CG905" s="53"/>
      <c r="CH905" s="53"/>
      <c r="CI905" s="53"/>
      <c r="CJ905" s="53"/>
      <c r="CK905" s="53"/>
      <c r="CL905" s="53"/>
      <c r="CM905" s="53"/>
      <c r="CN905" s="53"/>
      <c r="CO905" s="53"/>
      <c r="CP905" s="53"/>
      <c r="CQ905" s="53"/>
      <c r="CR905" s="53"/>
      <c r="CS905" s="53"/>
      <c r="CT905" s="53"/>
      <c r="CU905" s="53"/>
      <c r="CV905" s="53"/>
      <c r="CW905" s="53"/>
      <c r="CX905" s="53"/>
      <c r="CY905" s="53"/>
      <c r="CZ905" s="53"/>
      <c r="DA905" s="53"/>
      <c r="DB905" s="53"/>
      <c r="DC905" s="53"/>
      <c r="DD905" s="53"/>
      <c r="DE905" s="53"/>
      <c r="DF905" s="53"/>
      <c r="DG905" s="53"/>
      <c r="DH905" s="53"/>
      <c r="DI905" s="53"/>
      <c r="DJ905" s="53"/>
      <c r="DK905" s="53"/>
      <c r="DL905" s="53"/>
      <c r="DM905" s="53"/>
      <c r="DN905" s="53"/>
      <c r="DO905" s="53"/>
      <c r="DP905" s="53"/>
      <c r="DQ905" s="53"/>
      <c r="DR905" s="53"/>
      <c r="DS905" s="53"/>
      <c r="DT905" s="53"/>
      <c r="DU905" s="53"/>
      <c r="DV905" s="53"/>
      <c r="DW905" s="53"/>
      <c r="DX905" s="53"/>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3"/>
      <c r="FK905" s="53"/>
      <c r="FL905" s="53"/>
      <c r="FM905" s="53"/>
      <c r="FN905" s="53"/>
      <c r="FO905" s="53"/>
      <c r="FP905" s="53"/>
      <c r="FQ905" s="53"/>
      <c r="FR905" s="53"/>
      <c r="FS905" s="53"/>
      <c r="FT905" s="53"/>
      <c r="FU905" s="53"/>
      <c r="FV905" s="53"/>
      <c r="FW905" s="53"/>
      <c r="FX905" s="53"/>
      <c r="FY905" s="53"/>
      <c r="FZ905" s="53"/>
      <c r="GA905" s="53"/>
      <c r="GB905" s="53"/>
      <c r="GC905" s="53"/>
      <c r="GD905" s="53"/>
      <c r="GE905" s="53"/>
      <c r="GF905" s="53"/>
      <c r="GG905" s="53"/>
      <c r="GH905" s="53"/>
      <c r="GI905" s="53"/>
      <c r="GJ905" s="53"/>
      <c r="GK905" s="53"/>
      <c r="GL905" s="53"/>
      <c r="GM905" s="53"/>
      <c r="GN905" s="53"/>
      <c r="GO905" s="53"/>
      <c r="GP905" s="53"/>
      <c r="GQ905" s="53"/>
      <c r="GR905" s="53"/>
      <c r="GS905" s="53"/>
      <c r="GT905" s="53"/>
      <c r="GU905" s="53"/>
      <c r="GV905" s="53"/>
      <c r="GW905" s="53"/>
      <c r="GX905" s="53"/>
      <c r="GY905" s="53"/>
      <c r="GZ905" s="53"/>
      <c r="HA905" s="53"/>
      <c r="HB905" s="53"/>
      <c r="HC905" s="53"/>
      <c r="HD905" s="53"/>
      <c r="HE905" s="53"/>
      <c r="HF905" s="53"/>
      <c r="HG905" s="53"/>
      <c r="HH905" s="53"/>
      <c r="HI905" s="53"/>
      <c r="HJ905" s="53"/>
      <c r="HK905" s="53"/>
      <c r="HL905" s="53"/>
      <c r="HM905" s="53"/>
      <c r="HN905" s="53"/>
      <c r="HO905" s="53"/>
      <c r="HP905" s="53"/>
      <c r="HQ905" s="53"/>
      <c r="HR905" s="53"/>
      <c r="HS905" s="53"/>
      <c r="HT905" s="53"/>
      <c r="HU905" s="53"/>
      <c r="HV905" s="53"/>
      <c r="HW905" s="53"/>
      <c r="HX905" s="53"/>
      <c r="HY905" s="53"/>
      <c r="HZ905" s="53"/>
      <c r="IA905" s="53"/>
      <c r="IB905" s="53"/>
      <c r="IC905" s="53"/>
      <c r="ID905" s="53"/>
      <c r="IE905" s="53"/>
      <c r="IF905" s="53"/>
      <c r="IG905" s="53"/>
      <c r="IH905" s="53"/>
      <c r="II905" s="53"/>
      <c r="IJ905" s="53"/>
      <c r="IK905" s="53"/>
      <c r="IL905" s="53"/>
      <c r="IM905" s="53"/>
      <c r="IN905" s="53"/>
      <c r="IO905" s="53"/>
      <c r="IP905" s="53"/>
      <c r="IQ905" s="53"/>
      <c r="IR905" s="53"/>
      <c r="IS905" s="53"/>
      <c r="IT905" s="53"/>
      <c r="IU905" s="53"/>
      <c r="IV905" s="53"/>
      <c r="IW905" s="53"/>
      <c r="IX905" s="53"/>
      <c r="IY905" s="53"/>
      <c r="IZ905" s="53"/>
      <c r="JA905" s="53"/>
      <c r="JB905" s="53"/>
      <c r="JC905" s="53"/>
      <c r="JD905" s="53"/>
      <c r="JE905" s="53"/>
      <c r="JF905" s="53"/>
      <c r="JG905" s="53"/>
      <c r="JH905" s="53"/>
      <c r="JI905" s="53"/>
      <c r="JJ905" s="53"/>
      <c r="JK905" s="53"/>
      <c r="JL905" s="53"/>
      <c r="JM905" s="53"/>
      <c r="JN905" s="53"/>
      <c r="JO905" s="53"/>
      <c r="JP905" s="53"/>
      <c r="JQ905" s="53"/>
      <c r="JR905" s="53"/>
      <c r="JS905" s="53"/>
      <c r="JT905" s="53"/>
      <c r="JU905" s="53"/>
      <c r="JV905" s="53"/>
      <c r="JW905" s="53"/>
      <c r="JX905" s="53"/>
      <c r="JY905" s="53"/>
      <c r="JZ905" s="53"/>
      <c r="KA905" s="53"/>
      <c r="KB905" s="53"/>
      <c r="KC905" s="53"/>
      <c r="KD905" s="53"/>
      <c r="KE905" s="53"/>
      <c r="KF905" s="53"/>
      <c r="KG905" s="53"/>
      <c r="KH905" s="53"/>
      <c r="KI905" s="53"/>
      <c r="KJ905" s="53"/>
      <c r="KK905" s="53"/>
      <c r="KL905" s="53"/>
      <c r="KM905" s="53"/>
      <c r="KN905" s="53"/>
      <c r="KO905" s="53"/>
      <c r="KP905" s="53"/>
      <c r="KQ905" s="53"/>
      <c r="KR905" s="53"/>
      <c r="KS905" s="53"/>
      <c r="KT905" s="53"/>
      <c r="KU905" s="53"/>
      <c r="KV905" s="53"/>
      <c r="KW905" s="53"/>
      <c r="KX905" s="53"/>
      <c r="KY905" s="53"/>
      <c r="KZ905" s="53"/>
      <c r="LA905" s="53"/>
      <c r="LB905" s="53"/>
      <c r="LC905" s="53"/>
      <c r="LD905" s="53"/>
      <c r="LE905" s="53"/>
      <c r="LF905" s="53"/>
      <c r="LG905" s="53"/>
      <c r="LH905" s="53"/>
      <c r="LI905" s="53"/>
      <c r="LJ905" s="53"/>
      <c r="LK905" s="53"/>
      <c r="LL905" s="53"/>
      <c r="LM905" s="53"/>
      <c r="LN905" s="53"/>
      <c r="LO905" s="53"/>
      <c r="LP905" s="53"/>
      <c r="LQ905" s="53"/>
      <c r="LR905" s="53"/>
      <c r="LS905" s="53"/>
      <c r="LT905" s="53"/>
      <c r="LU905" s="53"/>
      <c r="LV905" s="53"/>
      <c r="LW905" s="53"/>
      <c r="LX905" s="53"/>
      <c r="LY905" s="53"/>
      <c r="LZ905" s="53"/>
      <c r="MA905" s="53"/>
      <c r="MB905" s="53"/>
      <c r="MC905" s="53"/>
      <c r="MD905" s="53"/>
      <c r="ME905" s="53"/>
      <c r="MF905" s="53"/>
      <c r="MG905" s="53"/>
      <c r="MH905" s="53"/>
      <c r="MI905" s="53"/>
      <c r="MJ905" s="53"/>
      <c r="MK905" s="53"/>
      <c r="ML905" s="53"/>
      <c r="MM905" s="53"/>
      <c r="MN905" s="53"/>
      <c r="MO905" s="53"/>
      <c r="MP905" s="53"/>
      <c r="MQ905" s="53"/>
      <c r="MR905" s="53"/>
      <c r="MS905" s="53"/>
      <c r="MT905" s="53"/>
      <c r="MU905" s="53"/>
      <c r="MV905" s="53"/>
      <c r="MW905" s="53"/>
      <c r="MX905" s="53"/>
      <c r="MY905" s="53"/>
      <c r="MZ905" s="53"/>
      <c r="NA905" s="53"/>
      <c r="NB905" s="53"/>
      <c r="NC905" s="53"/>
      <c r="ND905" s="53"/>
      <c r="NE905" s="53"/>
      <c r="NF905" s="53"/>
      <c r="NG905" s="53"/>
      <c r="NH905" s="53"/>
      <c r="NI905" s="53"/>
      <c r="NJ905" s="53"/>
      <c r="NK905" s="53"/>
      <c r="NL905" s="53"/>
      <c r="NM905" s="53"/>
      <c r="NN905" s="53"/>
      <c r="NO905" s="53"/>
      <c r="NP905" s="53"/>
      <c r="NQ905" s="53"/>
      <c r="NR905" s="53"/>
      <c r="NS905" s="53"/>
      <c r="NT905" s="53"/>
      <c r="NU905" s="53"/>
      <c r="NV905" s="53"/>
      <c r="NW905" s="53"/>
      <c r="NX905" s="53"/>
      <c r="NY905" s="53"/>
      <c r="NZ905" s="53"/>
      <c r="OA905" s="53"/>
      <c r="OB905" s="53"/>
      <c r="OC905" s="53"/>
      <c r="OD905" s="53"/>
      <c r="OE905" s="53"/>
      <c r="OF905" s="53"/>
      <c r="OG905" s="53"/>
      <c r="OH905" s="53"/>
      <c r="OI905" s="53"/>
      <c r="OJ905" s="53"/>
      <c r="OK905" s="53"/>
      <c r="OL905" s="53"/>
      <c r="OM905" s="53"/>
      <c r="ON905" s="53"/>
      <c r="OO905" s="53"/>
      <c r="OP905" s="53"/>
      <c r="OQ905" s="53"/>
      <c r="OR905" s="53"/>
      <c r="OS905" s="53"/>
      <c r="OT905" s="53"/>
      <c r="OU905" s="53"/>
      <c r="OV905" s="53"/>
      <c r="OW905" s="53"/>
      <c r="OX905" s="53"/>
      <c r="OY905" s="53"/>
      <c r="OZ905" s="53"/>
      <c r="PA905" s="53"/>
      <c r="PB905" s="53"/>
      <c r="PC905" s="53"/>
      <c r="PD905" s="53"/>
      <c r="PE905" s="53"/>
      <c r="PF905" s="53"/>
      <c r="PG905" s="53"/>
      <c r="PH905" s="53"/>
      <c r="PI905" s="53"/>
      <c r="PJ905" s="53"/>
      <c r="PK905" s="53"/>
      <c r="PL905" s="53"/>
      <c r="PM905" s="53"/>
      <c r="PN905" s="53"/>
      <c r="PO905" s="53"/>
      <c r="PP905" s="53"/>
      <c r="PQ905" s="53"/>
      <c r="PR905" s="53"/>
      <c r="PS905" s="53"/>
      <c r="PT905" s="53"/>
      <c r="PU905" s="53"/>
      <c r="PV905" s="53"/>
      <c r="PW905" s="53"/>
      <c r="PX905" s="53"/>
      <c r="PY905" s="53"/>
      <c r="PZ905" s="53"/>
      <c r="QA905" s="53"/>
      <c r="QB905" s="53"/>
      <c r="QC905" s="53"/>
      <c r="QD905" s="53"/>
      <c r="QE905" s="53"/>
      <c r="QF905" s="53"/>
      <c r="QG905" s="53"/>
      <c r="QH905" s="53"/>
      <c r="QI905" s="53"/>
      <c r="QJ905" s="53"/>
      <c r="QK905" s="53"/>
      <c r="QL905" s="53"/>
      <c r="QM905" s="53"/>
      <c r="QN905" s="53"/>
      <c r="QO905" s="53"/>
      <c r="QP905" s="53"/>
      <c r="QQ905" s="53"/>
      <c r="QR905" s="53"/>
      <c r="QS905" s="53"/>
      <c r="QT905" s="53"/>
      <c r="QU905" s="53"/>
      <c r="QV905" s="53"/>
      <c r="QW905" s="53"/>
      <c r="QX905" s="53"/>
      <c r="QY905" s="53"/>
      <c r="QZ905" s="53"/>
      <c r="RA905" s="53"/>
      <c r="RB905" s="53"/>
      <c r="RC905" s="53"/>
      <c r="RD905" s="53"/>
      <c r="RE905" s="53"/>
      <c r="RF905" s="53"/>
      <c r="RG905" s="53"/>
      <c r="RH905" s="53"/>
      <c r="RI905" s="53"/>
      <c r="RJ905" s="53"/>
      <c r="RK905" s="53"/>
      <c r="RL905" s="53"/>
      <c r="RM905" s="53"/>
      <c r="RN905" s="53"/>
      <c r="RO905" s="53"/>
      <c r="RP905" s="53"/>
      <c r="RQ905" s="53"/>
      <c r="RR905" s="53"/>
      <c r="RS905" s="53"/>
      <c r="RT905" s="53"/>
      <c r="RU905" s="53"/>
      <c r="RV905" s="53"/>
      <c r="RW905" s="53"/>
      <c r="RX905" s="53"/>
      <c r="RY905" s="53"/>
      <c r="RZ905" s="53"/>
      <c r="SA905" s="53"/>
      <c r="SB905" s="53"/>
      <c r="SC905" s="53"/>
      <c r="SD905" s="53"/>
      <c r="SE905" s="53"/>
      <c r="SF905" s="53"/>
      <c r="SG905" s="53"/>
      <c r="SH905" s="53"/>
      <c r="SI905" s="53"/>
      <c r="SJ905" s="53"/>
      <c r="SK905" s="53"/>
      <c r="SL905" s="53"/>
      <c r="SM905" s="53"/>
      <c r="SN905" s="53"/>
      <c r="SO905" s="53"/>
      <c r="SP905" s="53"/>
      <c r="SQ905" s="53"/>
      <c r="SR905" s="53"/>
      <c r="SS905" s="53"/>
      <c r="ST905" s="53"/>
      <c r="SU905" s="53"/>
      <c r="SV905" s="53"/>
      <c r="SW905" s="53"/>
      <c r="SX905" s="53"/>
      <c r="SY905" s="53"/>
      <c r="SZ905" s="53"/>
      <c r="TA905" s="53"/>
      <c r="TB905" s="53"/>
      <c r="TC905" s="53"/>
      <c r="TD905" s="53"/>
      <c r="TE905" s="53"/>
      <c r="TF905" s="53"/>
      <c r="TG905" s="53"/>
      <c r="TH905" s="53"/>
      <c r="TI905" s="53"/>
      <c r="TJ905" s="53"/>
      <c r="TK905" s="53"/>
      <c r="TL905" s="53"/>
      <c r="TM905" s="53"/>
      <c r="TN905" s="53"/>
      <c r="TO905" s="53"/>
      <c r="TP905" s="53"/>
      <c r="TQ905" s="53"/>
      <c r="TR905" s="53"/>
      <c r="TS905" s="53"/>
      <c r="TT905" s="53"/>
      <c r="TU905" s="53"/>
      <c r="TV905" s="53"/>
      <c r="TW905" s="53"/>
      <c r="TX905" s="53"/>
      <c r="TY905" s="53"/>
      <c r="TZ905" s="53"/>
      <c r="UA905" s="53"/>
      <c r="UB905" s="53"/>
      <c r="UC905" s="53"/>
      <c r="UD905" s="53"/>
      <c r="UE905" s="53"/>
      <c r="UF905" s="53"/>
      <c r="UG905" s="53"/>
    </row>
    <row r="906" spans="12:553" s="19" customFormat="1" ht="15.75" customHeight="1" x14ac:dyDescent="0.2">
      <c r="L906" s="66"/>
      <c r="M906" s="66"/>
      <c r="N906" s="52"/>
      <c r="O906" s="53"/>
      <c r="P906" s="53"/>
      <c r="Q906" s="53"/>
      <c r="R906" s="53"/>
      <c r="S906" s="53"/>
      <c r="T906" s="53"/>
      <c r="U906" s="53"/>
      <c r="V906" s="53"/>
      <c r="W906" s="53"/>
      <c r="X906" s="53"/>
      <c r="Y906" s="53"/>
      <c r="Z906" s="53"/>
      <c r="AA906" s="53"/>
      <c r="AB906" s="53"/>
      <c r="AC906" s="53"/>
      <c r="AD906" s="53"/>
      <c r="AE906" s="53"/>
      <c r="AF906" s="53"/>
      <c r="AG906" s="53"/>
      <c r="AH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c r="BM906" s="53"/>
      <c r="BN906" s="53"/>
      <c r="BO906" s="53"/>
      <c r="BP906" s="53"/>
      <c r="BQ906" s="53"/>
      <c r="BR906" s="53"/>
      <c r="BS906" s="53"/>
      <c r="BT906" s="53"/>
      <c r="BU906" s="53"/>
      <c r="BV906" s="53"/>
      <c r="BW906" s="53"/>
      <c r="BX906" s="53"/>
      <c r="BY906" s="53"/>
      <c r="BZ906" s="53"/>
      <c r="CA906" s="53"/>
      <c r="CB906" s="53"/>
      <c r="CC906" s="53"/>
      <c r="CD906" s="53"/>
      <c r="CE906" s="53"/>
      <c r="CF906" s="53"/>
      <c r="CG906" s="53"/>
      <c r="CH906" s="53"/>
      <c r="CI906" s="53"/>
      <c r="CJ906" s="53"/>
      <c r="CK906" s="53"/>
      <c r="CL906" s="53"/>
      <c r="CM906" s="53"/>
      <c r="CN906" s="53"/>
      <c r="CO906" s="53"/>
      <c r="CP906" s="53"/>
      <c r="CQ906" s="53"/>
      <c r="CR906" s="53"/>
      <c r="CS906" s="53"/>
      <c r="CT906" s="53"/>
      <c r="CU906" s="53"/>
      <c r="CV906" s="53"/>
      <c r="CW906" s="53"/>
      <c r="CX906" s="53"/>
      <c r="CY906" s="53"/>
      <c r="CZ906" s="53"/>
      <c r="DA906" s="53"/>
      <c r="DB906" s="53"/>
      <c r="DC906" s="53"/>
      <c r="DD906" s="53"/>
      <c r="DE906" s="53"/>
      <c r="DF906" s="53"/>
      <c r="DG906" s="53"/>
      <c r="DH906" s="53"/>
      <c r="DI906" s="53"/>
      <c r="DJ906" s="53"/>
      <c r="DK906" s="53"/>
      <c r="DL906" s="53"/>
      <c r="DM906" s="53"/>
      <c r="DN906" s="53"/>
      <c r="DO906" s="53"/>
      <c r="DP906" s="53"/>
      <c r="DQ906" s="53"/>
      <c r="DR906" s="53"/>
      <c r="DS906" s="53"/>
      <c r="DT906" s="53"/>
      <c r="DU906" s="53"/>
      <c r="DV906" s="53"/>
      <c r="DW906" s="53"/>
      <c r="DX906" s="53"/>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3"/>
      <c r="FK906" s="53"/>
      <c r="FL906" s="53"/>
      <c r="FM906" s="53"/>
      <c r="FN906" s="53"/>
      <c r="FO906" s="53"/>
      <c r="FP906" s="53"/>
      <c r="FQ906" s="53"/>
      <c r="FR906" s="53"/>
      <c r="FS906" s="53"/>
      <c r="FT906" s="53"/>
      <c r="FU906" s="53"/>
      <c r="FV906" s="53"/>
      <c r="FW906" s="53"/>
      <c r="FX906" s="53"/>
      <c r="FY906" s="53"/>
      <c r="FZ906" s="53"/>
      <c r="GA906" s="53"/>
      <c r="GB906" s="53"/>
      <c r="GC906" s="53"/>
      <c r="GD906" s="53"/>
      <c r="GE906" s="53"/>
      <c r="GF906" s="53"/>
      <c r="GG906" s="53"/>
      <c r="GH906" s="53"/>
      <c r="GI906" s="53"/>
      <c r="GJ906" s="53"/>
      <c r="GK906" s="53"/>
      <c r="GL906" s="53"/>
      <c r="GM906" s="53"/>
      <c r="GN906" s="53"/>
      <c r="GO906" s="53"/>
      <c r="GP906" s="53"/>
      <c r="GQ906" s="53"/>
      <c r="GR906" s="53"/>
      <c r="GS906" s="53"/>
      <c r="GT906" s="53"/>
      <c r="GU906" s="53"/>
      <c r="GV906" s="53"/>
      <c r="GW906" s="53"/>
      <c r="GX906" s="53"/>
      <c r="GY906" s="53"/>
      <c r="GZ906" s="53"/>
      <c r="HA906" s="53"/>
      <c r="HB906" s="53"/>
      <c r="HC906" s="53"/>
      <c r="HD906" s="53"/>
      <c r="HE906" s="53"/>
      <c r="HF906" s="53"/>
      <c r="HG906" s="53"/>
      <c r="HH906" s="53"/>
      <c r="HI906" s="53"/>
      <c r="HJ906" s="53"/>
      <c r="HK906" s="53"/>
      <c r="HL906" s="53"/>
      <c r="HM906" s="53"/>
      <c r="HN906" s="53"/>
      <c r="HO906" s="53"/>
      <c r="HP906" s="53"/>
      <c r="HQ906" s="53"/>
      <c r="HR906" s="53"/>
      <c r="HS906" s="53"/>
      <c r="HT906" s="53"/>
      <c r="HU906" s="53"/>
      <c r="HV906" s="53"/>
      <c r="HW906" s="53"/>
      <c r="HX906" s="53"/>
      <c r="HY906" s="53"/>
      <c r="HZ906" s="53"/>
      <c r="IA906" s="53"/>
      <c r="IB906" s="53"/>
      <c r="IC906" s="53"/>
      <c r="ID906" s="53"/>
      <c r="IE906" s="53"/>
      <c r="IF906" s="53"/>
      <c r="IG906" s="53"/>
      <c r="IH906" s="53"/>
      <c r="II906" s="53"/>
      <c r="IJ906" s="53"/>
      <c r="IK906" s="53"/>
      <c r="IL906" s="53"/>
      <c r="IM906" s="53"/>
      <c r="IN906" s="53"/>
      <c r="IO906" s="53"/>
      <c r="IP906" s="53"/>
      <c r="IQ906" s="53"/>
      <c r="IR906" s="53"/>
      <c r="IS906" s="53"/>
      <c r="IT906" s="53"/>
      <c r="IU906" s="53"/>
      <c r="IV906" s="53"/>
      <c r="IW906" s="53"/>
      <c r="IX906" s="53"/>
      <c r="IY906" s="53"/>
      <c r="IZ906" s="53"/>
      <c r="JA906" s="53"/>
      <c r="JB906" s="53"/>
      <c r="JC906" s="53"/>
      <c r="JD906" s="53"/>
      <c r="JE906" s="53"/>
      <c r="JF906" s="53"/>
      <c r="JG906" s="53"/>
      <c r="JH906" s="53"/>
      <c r="JI906" s="53"/>
      <c r="JJ906" s="53"/>
      <c r="JK906" s="53"/>
      <c r="JL906" s="53"/>
      <c r="JM906" s="53"/>
      <c r="JN906" s="53"/>
      <c r="JO906" s="53"/>
      <c r="JP906" s="53"/>
      <c r="JQ906" s="53"/>
      <c r="JR906" s="53"/>
      <c r="JS906" s="53"/>
      <c r="JT906" s="53"/>
      <c r="JU906" s="53"/>
      <c r="JV906" s="53"/>
      <c r="JW906" s="53"/>
      <c r="JX906" s="53"/>
      <c r="JY906" s="53"/>
      <c r="JZ906" s="53"/>
      <c r="KA906" s="53"/>
      <c r="KB906" s="53"/>
      <c r="KC906" s="53"/>
      <c r="KD906" s="53"/>
      <c r="KE906" s="53"/>
      <c r="KF906" s="53"/>
      <c r="KG906" s="53"/>
      <c r="KH906" s="53"/>
      <c r="KI906" s="53"/>
      <c r="KJ906" s="53"/>
      <c r="KK906" s="53"/>
      <c r="KL906" s="53"/>
      <c r="KM906" s="53"/>
      <c r="KN906" s="53"/>
      <c r="KO906" s="53"/>
      <c r="KP906" s="53"/>
      <c r="KQ906" s="53"/>
      <c r="KR906" s="53"/>
      <c r="KS906" s="53"/>
      <c r="KT906" s="53"/>
      <c r="KU906" s="53"/>
      <c r="KV906" s="53"/>
      <c r="KW906" s="53"/>
      <c r="KX906" s="53"/>
      <c r="KY906" s="53"/>
      <c r="KZ906" s="53"/>
      <c r="LA906" s="53"/>
      <c r="LB906" s="53"/>
      <c r="LC906" s="53"/>
      <c r="LD906" s="53"/>
      <c r="LE906" s="53"/>
      <c r="LF906" s="53"/>
      <c r="LG906" s="53"/>
      <c r="LH906" s="53"/>
      <c r="LI906" s="53"/>
      <c r="LJ906" s="53"/>
      <c r="LK906" s="53"/>
      <c r="LL906" s="53"/>
      <c r="LM906" s="53"/>
      <c r="LN906" s="53"/>
      <c r="LO906" s="53"/>
      <c r="LP906" s="53"/>
      <c r="LQ906" s="53"/>
      <c r="LR906" s="53"/>
      <c r="LS906" s="53"/>
      <c r="LT906" s="53"/>
      <c r="LU906" s="53"/>
      <c r="LV906" s="53"/>
      <c r="LW906" s="53"/>
      <c r="LX906" s="53"/>
      <c r="LY906" s="53"/>
      <c r="LZ906" s="53"/>
      <c r="MA906" s="53"/>
      <c r="MB906" s="53"/>
      <c r="MC906" s="53"/>
      <c r="MD906" s="53"/>
      <c r="ME906" s="53"/>
      <c r="MF906" s="53"/>
      <c r="MG906" s="53"/>
      <c r="MH906" s="53"/>
      <c r="MI906" s="53"/>
      <c r="MJ906" s="53"/>
      <c r="MK906" s="53"/>
      <c r="ML906" s="53"/>
      <c r="MM906" s="53"/>
      <c r="MN906" s="53"/>
      <c r="MO906" s="53"/>
      <c r="MP906" s="53"/>
      <c r="MQ906" s="53"/>
      <c r="MR906" s="53"/>
      <c r="MS906" s="53"/>
      <c r="MT906" s="53"/>
      <c r="MU906" s="53"/>
      <c r="MV906" s="53"/>
      <c r="MW906" s="53"/>
      <c r="MX906" s="53"/>
      <c r="MY906" s="53"/>
      <c r="MZ906" s="53"/>
      <c r="NA906" s="53"/>
      <c r="NB906" s="53"/>
      <c r="NC906" s="53"/>
      <c r="ND906" s="53"/>
      <c r="NE906" s="53"/>
      <c r="NF906" s="53"/>
      <c r="NG906" s="53"/>
      <c r="NH906" s="53"/>
      <c r="NI906" s="53"/>
      <c r="NJ906" s="53"/>
      <c r="NK906" s="53"/>
      <c r="NL906" s="53"/>
      <c r="NM906" s="53"/>
      <c r="NN906" s="53"/>
      <c r="NO906" s="53"/>
      <c r="NP906" s="53"/>
      <c r="NQ906" s="53"/>
      <c r="NR906" s="53"/>
      <c r="NS906" s="53"/>
      <c r="NT906" s="53"/>
      <c r="NU906" s="53"/>
      <c r="NV906" s="53"/>
      <c r="NW906" s="53"/>
      <c r="NX906" s="53"/>
      <c r="NY906" s="53"/>
      <c r="NZ906" s="53"/>
      <c r="OA906" s="53"/>
      <c r="OB906" s="53"/>
      <c r="OC906" s="53"/>
      <c r="OD906" s="53"/>
      <c r="OE906" s="53"/>
      <c r="OF906" s="53"/>
      <c r="OG906" s="53"/>
      <c r="OH906" s="53"/>
      <c r="OI906" s="53"/>
      <c r="OJ906" s="53"/>
      <c r="OK906" s="53"/>
      <c r="OL906" s="53"/>
      <c r="OM906" s="53"/>
      <c r="ON906" s="53"/>
      <c r="OO906" s="53"/>
      <c r="OP906" s="53"/>
      <c r="OQ906" s="53"/>
      <c r="OR906" s="53"/>
      <c r="OS906" s="53"/>
      <c r="OT906" s="53"/>
      <c r="OU906" s="53"/>
      <c r="OV906" s="53"/>
      <c r="OW906" s="53"/>
      <c r="OX906" s="53"/>
      <c r="OY906" s="53"/>
      <c r="OZ906" s="53"/>
      <c r="PA906" s="53"/>
      <c r="PB906" s="53"/>
      <c r="PC906" s="53"/>
      <c r="PD906" s="53"/>
      <c r="PE906" s="53"/>
      <c r="PF906" s="53"/>
      <c r="PG906" s="53"/>
      <c r="PH906" s="53"/>
      <c r="PI906" s="53"/>
      <c r="PJ906" s="53"/>
      <c r="PK906" s="53"/>
      <c r="PL906" s="53"/>
      <c r="PM906" s="53"/>
      <c r="PN906" s="53"/>
      <c r="PO906" s="53"/>
      <c r="PP906" s="53"/>
      <c r="PQ906" s="53"/>
      <c r="PR906" s="53"/>
      <c r="PS906" s="53"/>
      <c r="PT906" s="53"/>
      <c r="PU906" s="53"/>
      <c r="PV906" s="53"/>
      <c r="PW906" s="53"/>
      <c r="PX906" s="53"/>
      <c r="PY906" s="53"/>
      <c r="PZ906" s="53"/>
      <c r="QA906" s="53"/>
      <c r="QB906" s="53"/>
      <c r="QC906" s="53"/>
      <c r="QD906" s="53"/>
      <c r="QE906" s="53"/>
      <c r="QF906" s="53"/>
      <c r="QG906" s="53"/>
      <c r="QH906" s="53"/>
      <c r="QI906" s="53"/>
      <c r="QJ906" s="53"/>
      <c r="QK906" s="53"/>
      <c r="QL906" s="53"/>
      <c r="QM906" s="53"/>
      <c r="QN906" s="53"/>
      <c r="QO906" s="53"/>
      <c r="QP906" s="53"/>
      <c r="QQ906" s="53"/>
      <c r="QR906" s="53"/>
      <c r="QS906" s="53"/>
      <c r="QT906" s="53"/>
      <c r="QU906" s="53"/>
      <c r="QV906" s="53"/>
      <c r="QW906" s="53"/>
      <c r="QX906" s="53"/>
      <c r="QY906" s="53"/>
      <c r="QZ906" s="53"/>
      <c r="RA906" s="53"/>
      <c r="RB906" s="53"/>
      <c r="RC906" s="53"/>
      <c r="RD906" s="53"/>
      <c r="RE906" s="53"/>
      <c r="RF906" s="53"/>
      <c r="RG906" s="53"/>
      <c r="RH906" s="53"/>
      <c r="RI906" s="53"/>
      <c r="RJ906" s="53"/>
      <c r="RK906" s="53"/>
      <c r="RL906" s="53"/>
      <c r="RM906" s="53"/>
      <c r="RN906" s="53"/>
      <c r="RO906" s="53"/>
      <c r="RP906" s="53"/>
      <c r="RQ906" s="53"/>
      <c r="RR906" s="53"/>
      <c r="RS906" s="53"/>
      <c r="RT906" s="53"/>
      <c r="RU906" s="53"/>
      <c r="RV906" s="53"/>
      <c r="RW906" s="53"/>
      <c r="RX906" s="53"/>
      <c r="RY906" s="53"/>
      <c r="RZ906" s="53"/>
      <c r="SA906" s="53"/>
      <c r="SB906" s="53"/>
      <c r="SC906" s="53"/>
      <c r="SD906" s="53"/>
      <c r="SE906" s="53"/>
      <c r="SF906" s="53"/>
      <c r="SG906" s="53"/>
      <c r="SH906" s="53"/>
      <c r="SI906" s="53"/>
      <c r="SJ906" s="53"/>
      <c r="SK906" s="53"/>
      <c r="SL906" s="53"/>
      <c r="SM906" s="53"/>
      <c r="SN906" s="53"/>
      <c r="SO906" s="53"/>
      <c r="SP906" s="53"/>
      <c r="SQ906" s="53"/>
      <c r="SR906" s="53"/>
      <c r="SS906" s="53"/>
      <c r="ST906" s="53"/>
      <c r="SU906" s="53"/>
      <c r="SV906" s="53"/>
      <c r="SW906" s="53"/>
      <c r="SX906" s="53"/>
      <c r="SY906" s="53"/>
      <c r="SZ906" s="53"/>
      <c r="TA906" s="53"/>
      <c r="TB906" s="53"/>
      <c r="TC906" s="53"/>
      <c r="TD906" s="53"/>
      <c r="TE906" s="53"/>
      <c r="TF906" s="53"/>
      <c r="TG906" s="53"/>
      <c r="TH906" s="53"/>
      <c r="TI906" s="53"/>
      <c r="TJ906" s="53"/>
      <c r="TK906" s="53"/>
      <c r="TL906" s="53"/>
      <c r="TM906" s="53"/>
      <c r="TN906" s="53"/>
      <c r="TO906" s="53"/>
      <c r="TP906" s="53"/>
      <c r="TQ906" s="53"/>
      <c r="TR906" s="53"/>
      <c r="TS906" s="53"/>
      <c r="TT906" s="53"/>
      <c r="TU906" s="53"/>
      <c r="TV906" s="53"/>
      <c r="TW906" s="53"/>
      <c r="TX906" s="53"/>
      <c r="TY906" s="53"/>
      <c r="TZ906" s="53"/>
      <c r="UA906" s="53"/>
      <c r="UB906" s="53"/>
      <c r="UC906" s="53"/>
      <c r="UD906" s="53"/>
      <c r="UE906" s="53"/>
      <c r="UF906" s="53"/>
      <c r="UG906" s="53"/>
    </row>
    <row r="907" spans="12:553" s="19" customFormat="1" ht="15.75" customHeight="1" x14ac:dyDescent="0.2">
      <c r="L907" s="66"/>
      <c r="M907" s="66"/>
      <c r="N907" s="52"/>
      <c r="O907" s="53"/>
      <c r="P907" s="53"/>
      <c r="Q907" s="53"/>
      <c r="R907" s="53"/>
      <c r="S907" s="53"/>
      <c r="T907" s="53"/>
      <c r="U907" s="53"/>
      <c r="V907" s="53"/>
      <c r="W907" s="53"/>
      <c r="X907" s="53"/>
      <c r="Y907" s="53"/>
      <c r="Z907" s="53"/>
      <c r="AA907" s="53"/>
      <c r="AB907" s="53"/>
      <c r="AC907" s="53"/>
      <c r="AD907" s="53"/>
      <c r="AE907" s="53"/>
      <c r="AF907" s="53"/>
      <c r="AG907" s="53"/>
      <c r="AH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c r="BM907" s="53"/>
      <c r="BN907" s="53"/>
      <c r="BO907" s="53"/>
      <c r="BP907" s="53"/>
      <c r="BQ907" s="53"/>
      <c r="BR907" s="53"/>
      <c r="BS907" s="53"/>
      <c r="BT907" s="53"/>
      <c r="BU907" s="53"/>
      <c r="BV907" s="53"/>
      <c r="BW907" s="53"/>
      <c r="BX907" s="53"/>
      <c r="BY907" s="53"/>
      <c r="BZ907" s="53"/>
      <c r="CA907" s="53"/>
      <c r="CB907" s="53"/>
      <c r="CC907" s="53"/>
      <c r="CD907" s="53"/>
      <c r="CE907" s="53"/>
      <c r="CF907" s="53"/>
      <c r="CG907" s="53"/>
      <c r="CH907" s="53"/>
      <c r="CI907" s="53"/>
      <c r="CJ907" s="53"/>
      <c r="CK907" s="53"/>
      <c r="CL907" s="53"/>
      <c r="CM907" s="53"/>
      <c r="CN907" s="53"/>
      <c r="CO907" s="53"/>
      <c r="CP907" s="53"/>
      <c r="CQ907" s="53"/>
      <c r="CR907" s="53"/>
      <c r="CS907" s="53"/>
      <c r="CT907" s="53"/>
      <c r="CU907" s="53"/>
      <c r="CV907" s="53"/>
      <c r="CW907" s="53"/>
      <c r="CX907" s="53"/>
      <c r="CY907" s="53"/>
      <c r="CZ907" s="53"/>
      <c r="DA907" s="53"/>
      <c r="DB907" s="53"/>
      <c r="DC907" s="53"/>
      <c r="DD907" s="53"/>
      <c r="DE907" s="53"/>
      <c r="DF907" s="53"/>
      <c r="DG907" s="53"/>
      <c r="DH907" s="53"/>
      <c r="DI907" s="53"/>
      <c r="DJ907" s="53"/>
      <c r="DK907" s="53"/>
      <c r="DL907" s="53"/>
      <c r="DM907" s="53"/>
      <c r="DN907" s="53"/>
      <c r="DO907" s="53"/>
      <c r="DP907" s="53"/>
      <c r="DQ907" s="53"/>
      <c r="DR907" s="53"/>
      <c r="DS907" s="53"/>
      <c r="DT907" s="53"/>
      <c r="DU907" s="53"/>
      <c r="DV907" s="53"/>
      <c r="DW907" s="53"/>
      <c r="DX907" s="53"/>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3"/>
      <c r="FK907" s="53"/>
      <c r="FL907" s="53"/>
      <c r="FM907" s="53"/>
      <c r="FN907" s="53"/>
      <c r="FO907" s="53"/>
      <c r="FP907" s="53"/>
      <c r="FQ907" s="53"/>
      <c r="FR907" s="53"/>
      <c r="FS907" s="53"/>
      <c r="FT907" s="53"/>
      <c r="FU907" s="53"/>
      <c r="FV907" s="53"/>
      <c r="FW907" s="53"/>
      <c r="FX907" s="53"/>
      <c r="FY907" s="53"/>
      <c r="FZ907" s="53"/>
      <c r="GA907" s="53"/>
      <c r="GB907" s="53"/>
      <c r="GC907" s="53"/>
      <c r="GD907" s="53"/>
      <c r="GE907" s="53"/>
      <c r="GF907" s="53"/>
      <c r="GG907" s="53"/>
      <c r="GH907" s="53"/>
      <c r="GI907" s="53"/>
      <c r="GJ907" s="53"/>
      <c r="GK907" s="53"/>
      <c r="GL907" s="53"/>
      <c r="GM907" s="53"/>
      <c r="GN907" s="53"/>
      <c r="GO907" s="53"/>
      <c r="GP907" s="53"/>
      <c r="GQ907" s="53"/>
      <c r="GR907" s="53"/>
      <c r="GS907" s="53"/>
      <c r="GT907" s="53"/>
      <c r="GU907" s="53"/>
      <c r="GV907" s="53"/>
      <c r="GW907" s="53"/>
      <c r="GX907" s="53"/>
      <c r="GY907" s="53"/>
      <c r="GZ907" s="53"/>
      <c r="HA907" s="53"/>
      <c r="HB907" s="53"/>
      <c r="HC907" s="53"/>
      <c r="HD907" s="53"/>
      <c r="HE907" s="53"/>
      <c r="HF907" s="53"/>
      <c r="HG907" s="53"/>
      <c r="HH907" s="53"/>
      <c r="HI907" s="53"/>
      <c r="HJ907" s="53"/>
      <c r="HK907" s="53"/>
      <c r="HL907" s="53"/>
      <c r="HM907" s="53"/>
      <c r="HN907" s="53"/>
      <c r="HO907" s="53"/>
      <c r="HP907" s="53"/>
      <c r="HQ907" s="53"/>
      <c r="HR907" s="53"/>
      <c r="HS907" s="53"/>
      <c r="HT907" s="53"/>
      <c r="HU907" s="53"/>
      <c r="HV907" s="53"/>
      <c r="HW907" s="53"/>
      <c r="HX907" s="53"/>
      <c r="HY907" s="53"/>
      <c r="HZ907" s="53"/>
      <c r="IA907" s="53"/>
      <c r="IB907" s="53"/>
      <c r="IC907" s="53"/>
      <c r="ID907" s="53"/>
      <c r="IE907" s="53"/>
      <c r="IF907" s="53"/>
      <c r="IG907" s="53"/>
      <c r="IH907" s="53"/>
      <c r="II907" s="53"/>
      <c r="IJ907" s="53"/>
      <c r="IK907" s="53"/>
      <c r="IL907" s="53"/>
      <c r="IM907" s="53"/>
      <c r="IN907" s="53"/>
      <c r="IO907" s="53"/>
      <c r="IP907" s="53"/>
      <c r="IQ907" s="53"/>
      <c r="IR907" s="53"/>
      <c r="IS907" s="53"/>
      <c r="IT907" s="53"/>
      <c r="IU907" s="53"/>
      <c r="IV907" s="53"/>
      <c r="IW907" s="53"/>
      <c r="IX907" s="53"/>
      <c r="IY907" s="53"/>
      <c r="IZ907" s="53"/>
      <c r="JA907" s="53"/>
      <c r="JB907" s="53"/>
      <c r="JC907" s="53"/>
      <c r="JD907" s="53"/>
      <c r="JE907" s="53"/>
      <c r="JF907" s="53"/>
      <c r="JG907" s="53"/>
      <c r="JH907" s="53"/>
      <c r="JI907" s="53"/>
      <c r="JJ907" s="53"/>
      <c r="JK907" s="53"/>
      <c r="JL907" s="53"/>
      <c r="JM907" s="53"/>
      <c r="JN907" s="53"/>
      <c r="JO907" s="53"/>
      <c r="JP907" s="53"/>
      <c r="JQ907" s="53"/>
      <c r="JR907" s="53"/>
      <c r="JS907" s="53"/>
      <c r="JT907" s="53"/>
      <c r="JU907" s="53"/>
      <c r="JV907" s="53"/>
      <c r="JW907" s="53"/>
      <c r="JX907" s="53"/>
      <c r="JY907" s="53"/>
      <c r="JZ907" s="53"/>
      <c r="KA907" s="53"/>
      <c r="KB907" s="53"/>
      <c r="KC907" s="53"/>
      <c r="KD907" s="53"/>
      <c r="KE907" s="53"/>
      <c r="KF907" s="53"/>
      <c r="KG907" s="53"/>
      <c r="KH907" s="53"/>
      <c r="KI907" s="53"/>
      <c r="KJ907" s="53"/>
      <c r="KK907" s="53"/>
      <c r="KL907" s="53"/>
      <c r="KM907" s="53"/>
      <c r="KN907" s="53"/>
      <c r="KO907" s="53"/>
      <c r="KP907" s="53"/>
      <c r="KQ907" s="53"/>
      <c r="KR907" s="53"/>
      <c r="KS907" s="53"/>
      <c r="KT907" s="53"/>
      <c r="KU907" s="53"/>
      <c r="KV907" s="53"/>
      <c r="KW907" s="53"/>
      <c r="KX907" s="53"/>
      <c r="KY907" s="53"/>
      <c r="KZ907" s="53"/>
      <c r="LA907" s="53"/>
      <c r="LB907" s="53"/>
      <c r="LC907" s="53"/>
      <c r="LD907" s="53"/>
      <c r="LE907" s="53"/>
      <c r="LF907" s="53"/>
      <c r="LG907" s="53"/>
      <c r="LH907" s="53"/>
      <c r="LI907" s="53"/>
      <c r="LJ907" s="53"/>
      <c r="LK907" s="53"/>
      <c r="LL907" s="53"/>
      <c r="LM907" s="53"/>
      <c r="LN907" s="53"/>
      <c r="LO907" s="53"/>
      <c r="LP907" s="53"/>
      <c r="LQ907" s="53"/>
      <c r="LR907" s="53"/>
      <c r="LS907" s="53"/>
      <c r="LT907" s="53"/>
      <c r="LU907" s="53"/>
      <c r="LV907" s="53"/>
      <c r="LW907" s="53"/>
      <c r="LX907" s="53"/>
      <c r="LY907" s="53"/>
      <c r="LZ907" s="53"/>
      <c r="MA907" s="53"/>
      <c r="MB907" s="53"/>
      <c r="MC907" s="53"/>
      <c r="MD907" s="53"/>
      <c r="ME907" s="53"/>
      <c r="MF907" s="53"/>
      <c r="MG907" s="53"/>
      <c r="MH907" s="53"/>
      <c r="MI907" s="53"/>
      <c r="MJ907" s="53"/>
      <c r="MK907" s="53"/>
      <c r="ML907" s="53"/>
      <c r="MM907" s="53"/>
      <c r="MN907" s="53"/>
      <c r="MO907" s="53"/>
      <c r="MP907" s="53"/>
      <c r="MQ907" s="53"/>
      <c r="MR907" s="53"/>
      <c r="MS907" s="53"/>
      <c r="MT907" s="53"/>
      <c r="MU907" s="53"/>
      <c r="MV907" s="53"/>
      <c r="MW907" s="53"/>
      <c r="MX907" s="53"/>
      <c r="MY907" s="53"/>
      <c r="MZ907" s="53"/>
      <c r="NA907" s="53"/>
      <c r="NB907" s="53"/>
      <c r="NC907" s="53"/>
      <c r="ND907" s="53"/>
      <c r="NE907" s="53"/>
      <c r="NF907" s="53"/>
      <c r="NG907" s="53"/>
      <c r="NH907" s="53"/>
      <c r="NI907" s="53"/>
      <c r="NJ907" s="53"/>
      <c r="NK907" s="53"/>
      <c r="NL907" s="53"/>
      <c r="NM907" s="53"/>
      <c r="NN907" s="53"/>
      <c r="NO907" s="53"/>
      <c r="NP907" s="53"/>
      <c r="NQ907" s="53"/>
      <c r="NR907" s="53"/>
      <c r="NS907" s="53"/>
      <c r="NT907" s="53"/>
      <c r="NU907" s="53"/>
      <c r="NV907" s="53"/>
      <c r="NW907" s="53"/>
      <c r="NX907" s="53"/>
      <c r="NY907" s="53"/>
      <c r="NZ907" s="53"/>
      <c r="OA907" s="53"/>
      <c r="OB907" s="53"/>
      <c r="OC907" s="53"/>
      <c r="OD907" s="53"/>
      <c r="OE907" s="53"/>
      <c r="OF907" s="53"/>
      <c r="OG907" s="53"/>
      <c r="OH907" s="53"/>
      <c r="OI907" s="53"/>
      <c r="OJ907" s="53"/>
      <c r="OK907" s="53"/>
      <c r="OL907" s="53"/>
      <c r="OM907" s="53"/>
      <c r="ON907" s="53"/>
      <c r="OO907" s="53"/>
      <c r="OP907" s="53"/>
      <c r="OQ907" s="53"/>
      <c r="OR907" s="53"/>
      <c r="OS907" s="53"/>
      <c r="OT907" s="53"/>
      <c r="OU907" s="53"/>
      <c r="OV907" s="53"/>
      <c r="OW907" s="53"/>
      <c r="OX907" s="53"/>
      <c r="OY907" s="53"/>
      <c r="OZ907" s="53"/>
      <c r="PA907" s="53"/>
      <c r="PB907" s="53"/>
      <c r="PC907" s="53"/>
      <c r="PD907" s="53"/>
      <c r="PE907" s="53"/>
      <c r="PF907" s="53"/>
      <c r="PG907" s="53"/>
      <c r="PH907" s="53"/>
      <c r="PI907" s="53"/>
      <c r="PJ907" s="53"/>
      <c r="PK907" s="53"/>
      <c r="PL907" s="53"/>
      <c r="PM907" s="53"/>
      <c r="PN907" s="53"/>
      <c r="PO907" s="53"/>
      <c r="PP907" s="53"/>
      <c r="PQ907" s="53"/>
      <c r="PR907" s="53"/>
      <c r="PS907" s="53"/>
      <c r="PT907" s="53"/>
      <c r="PU907" s="53"/>
      <c r="PV907" s="53"/>
      <c r="PW907" s="53"/>
      <c r="PX907" s="53"/>
      <c r="PY907" s="53"/>
      <c r="PZ907" s="53"/>
      <c r="QA907" s="53"/>
      <c r="QB907" s="53"/>
      <c r="QC907" s="53"/>
      <c r="QD907" s="53"/>
      <c r="QE907" s="53"/>
      <c r="QF907" s="53"/>
      <c r="QG907" s="53"/>
      <c r="QH907" s="53"/>
      <c r="QI907" s="53"/>
      <c r="QJ907" s="53"/>
      <c r="QK907" s="53"/>
      <c r="QL907" s="53"/>
      <c r="QM907" s="53"/>
      <c r="QN907" s="53"/>
      <c r="QO907" s="53"/>
      <c r="QP907" s="53"/>
      <c r="QQ907" s="53"/>
      <c r="QR907" s="53"/>
      <c r="QS907" s="53"/>
      <c r="QT907" s="53"/>
      <c r="QU907" s="53"/>
      <c r="QV907" s="53"/>
      <c r="QW907" s="53"/>
      <c r="QX907" s="53"/>
      <c r="QY907" s="53"/>
      <c r="QZ907" s="53"/>
      <c r="RA907" s="53"/>
      <c r="RB907" s="53"/>
      <c r="RC907" s="53"/>
      <c r="RD907" s="53"/>
      <c r="RE907" s="53"/>
      <c r="RF907" s="53"/>
      <c r="RG907" s="53"/>
      <c r="RH907" s="53"/>
      <c r="RI907" s="53"/>
      <c r="RJ907" s="53"/>
      <c r="RK907" s="53"/>
      <c r="RL907" s="53"/>
      <c r="RM907" s="53"/>
      <c r="RN907" s="53"/>
      <c r="RO907" s="53"/>
      <c r="RP907" s="53"/>
      <c r="RQ907" s="53"/>
      <c r="RR907" s="53"/>
      <c r="RS907" s="53"/>
      <c r="RT907" s="53"/>
      <c r="RU907" s="53"/>
      <c r="RV907" s="53"/>
      <c r="RW907" s="53"/>
      <c r="RX907" s="53"/>
      <c r="RY907" s="53"/>
      <c r="RZ907" s="53"/>
      <c r="SA907" s="53"/>
      <c r="SB907" s="53"/>
      <c r="SC907" s="53"/>
      <c r="SD907" s="53"/>
      <c r="SE907" s="53"/>
      <c r="SF907" s="53"/>
      <c r="SG907" s="53"/>
      <c r="SH907" s="53"/>
      <c r="SI907" s="53"/>
      <c r="SJ907" s="53"/>
      <c r="SK907" s="53"/>
      <c r="SL907" s="53"/>
      <c r="SM907" s="53"/>
      <c r="SN907" s="53"/>
      <c r="SO907" s="53"/>
      <c r="SP907" s="53"/>
      <c r="SQ907" s="53"/>
      <c r="SR907" s="53"/>
      <c r="SS907" s="53"/>
      <c r="ST907" s="53"/>
      <c r="SU907" s="53"/>
      <c r="SV907" s="53"/>
      <c r="SW907" s="53"/>
      <c r="SX907" s="53"/>
      <c r="SY907" s="53"/>
      <c r="SZ907" s="53"/>
      <c r="TA907" s="53"/>
      <c r="TB907" s="53"/>
      <c r="TC907" s="53"/>
      <c r="TD907" s="53"/>
      <c r="TE907" s="53"/>
      <c r="TF907" s="53"/>
      <c r="TG907" s="53"/>
      <c r="TH907" s="53"/>
      <c r="TI907" s="53"/>
      <c r="TJ907" s="53"/>
      <c r="TK907" s="53"/>
      <c r="TL907" s="53"/>
      <c r="TM907" s="53"/>
      <c r="TN907" s="53"/>
      <c r="TO907" s="53"/>
      <c r="TP907" s="53"/>
      <c r="TQ907" s="53"/>
      <c r="TR907" s="53"/>
      <c r="TS907" s="53"/>
      <c r="TT907" s="53"/>
      <c r="TU907" s="53"/>
      <c r="TV907" s="53"/>
      <c r="TW907" s="53"/>
      <c r="TX907" s="53"/>
      <c r="TY907" s="53"/>
      <c r="TZ907" s="53"/>
      <c r="UA907" s="53"/>
      <c r="UB907" s="53"/>
      <c r="UC907" s="53"/>
      <c r="UD907" s="53"/>
      <c r="UE907" s="53"/>
      <c r="UF907" s="53"/>
      <c r="UG907" s="53"/>
    </row>
    <row r="908" spans="12:553" s="19" customFormat="1" ht="15.75" customHeight="1" x14ac:dyDescent="0.2">
      <c r="L908" s="66"/>
      <c r="M908" s="66"/>
      <c r="N908" s="52"/>
      <c r="O908" s="53"/>
      <c r="P908" s="53"/>
      <c r="Q908" s="53"/>
      <c r="R908" s="53"/>
      <c r="S908" s="53"/>
      <c r="T908" s="53"/>
      <c r="U908" s="53"/>
      <c r="V908" s="53"/>
      <c r="W908" s="53"/>
      <c r="X908" s="53"/>
      <c r="Y908" s="53"/>
      <c r="Z908" s="53"/>
      <c r="AA908" s="53"/>
      <c r="AB908" s="53"/>
      <c r="AC908" s="53"/>
      <c r="AD908" s="53"/>
      <c r="AE908" s="53"/>
      <c r="AF908" s="53"/>
      <c r="AG908" s="53"/>
      <c r="AH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c r="BM908" s="53"/>
      <c r="BN908" s="53"/>
      <c r="BO908" s="53"/>
      <c r="BP908" s="53"/>
      <c r="BQ908" s="53"/>
      <c r="BR908" s="53"/>
      <c r="BS908" s="53"/>
      <c r="BT908" s="53"/>
      <c r="BU908" s="53"/>
      <c r="BV908" s="53"/>
      <c r="BW908" s="53"/>
      <c r="BX908" s="53"/>
      <c r="BY908" s="53"/>
      <c r="BZ908" s="53"/>
      <c r="CA908" s="53"/>
      <c r="CB908" s="53"/>
      <c r="CC908" s="53"/>
      <c r="CD908" s="53"/>
      <c r="CE908" s="53"/>
      <c r="CF908" s="53"/>
      <c r="CG908" s="53"/>
      <c r="CH908" s="53"/>
      <c r="CI908" s="53"/>
      <c r="CJ908" s="53"/>
      <c r="CK908" s="53"/>
      <c r="CL908" s="53"/>
      <c r="CM908" s="53"/>
      <c r="CN908" s="53"/>
      <c r="CO908" s="53"/>
      <c r="CP908" s="53"/>
      <c r="CQ908" s="53"/>
      <c r="CR908" s="53"/>
      <c r="CS908" s="53"/>
      <c r="CT908" s="53"/>
      <c r="CU908" s="53"/>
      <c r="CV908" s="53"/>
      <c r="CW908" s="53"/>
      <c r="CX908" s="53"/>
      <c r="CY908" s="53"/>
      <c r="CZ908" s="53"/>
      <c r="DA908" s="53"/>
      <c r="DB908" s="53"/>
      <c r="DC908" s="53"/>
      <c r="DD908" s="53"/>
      <c r="DE908" s="53"/>
      <c r="DF908" s="53"/>
      <c r="DG908" s="53"/>
      <c r="DH908" s="53"/>
      <c r="DI908" s="53"/>
      <c r="DJ908" s="53"/>
      <c r="DK908" s="53"/>
      <c r="DL908" s="53"/>
      <c r="DM908" s="53"/>
      <c r="DN908" s="53"/>
      <c r="DO908" s="53"/>
      <c r="DP908" s="53"/>
      <c r="DQ908" s="53"/>
      <c r="DR908" s="53"/>
      <c r="DS908" s="53"/>
      <c r="DT908" s="53"/>
      <c r="DU908" s="53"/>
      <c r="DV908" s="53"/>
      <c r="DW908" s="53"/>
      <c r="DX908" s="53"/>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3"/>
      <c r="FK908" s="53"/>
      <c r="FL908" s="53"/>
      <c r="FM908" s="53"/>
      <c r="FN908" s="53"/>
      <c r="FO908" s="53"/>
      <c r="FP908" s="53"/>
      <c r="FQ908" s="53"/>
      <c r="FR908" s="53"/>
      <c r="FS908" s="53"/>
      <c r="FT908" s="53"/>
      <c r="FU908" s="53"/>
      <c r="FV908" s="53"/>
      <c r="FW908" s="53"/>
      <c r="FX908" s="53"/>
      <c r="FY908" s="53"/>
      <c r="FZ908" s="53"/>
      <c r="GA908" s="53"/>
      <c r="GB908" s="53"/>
      <c r="GC908" s="53"/>
      <c r="GD908" s="53"/>
      <c r="GE908" s="53"/>
      <c r="GF908" s="53"/>
      <c r="GG908" s="53"/>
      <c r="GH908" s="53"/>
      <c r="GI908" s="53"/>
      <c r="GJ908" s="53"/>
      <c r="GK908" s="53"/>
      <c r="GL908" s="53"/>
      <c r="GM908" s="53"/>
      <c r="GN908" s="53"/>
      <c r="GO908" s="53"/>
      <c r="GP908" s="53"/>
      <c r="GQ908" s="53"/>
      <c r="GR908" s="53"/>
      <c r="GS908" s="53"/>
      <c r="GT908" s="53"/>
      <c r="GU908" s="53"/>
      <c r="GV908" s="53"/>
      <c r="GW908" s="53"/>
      <c r="GX908" s="53"/>
      <c r="GY908" s="53"/>
      <c r="GZ908" s="53"/>
      <c r="HA908" s="53"/>
      <c r="HB908" s="53"/>
      <c r="HC908" s="53"/>
      <c r="HD908" s="53"/>
      <c r="HE908" s="53"/>
      <c r="HF908" s="53"/>
      <c r="HG908" s="53"/>
      <c r="HH908" s="53"/>
      <c r="HI908" s="53"/>
      <c r="HJ908" s="53"/>
      <c r="HK908" s="53"/>
      <c r="HL908" s="53"/>
      <c r="HM908" s="53"/>
      <c r="HN908" s="53"/>
      <c r="HO908" s="53"/>
      <c r="HP908" s="53"/>
      <c r="HQ908" s="53"/>
      <c r="HR908" s="53"/>
      <c r="HS908" s="53"/>
      <c r="HT908" s="53"/>
      <c r="HU908" s="53"/>
      <c r="HV908" s="53"/>
      <c r="HW908" s="53"/>
      <c r="HX908" s="53"/>
      <c r="HY908" s="53"/>
      <c r="HZ908" s="53"/>
      <c r="IA908" s="53"/>
      <c r="IB908" s="53"/>
      <c r="IC908" s="53"/>
      <c r="ID908" s="53"/>
      <c r="IE908" s="53"/>
      <c r="IF908" s="53"/>
      <c r="IG908" s="53"/>
      <c r="IH908" s="53"/>
      <c r="II908" s="53"/>
      <c r="IJ908" s="53"/>
      <c r="IK908" s="53"/>
      <c r="IL908" s="53"/>
      <c r="IM908" s="53"/>
      <c r="IN908" s="53"/>
      <c r="IO908" s="53"/>
      <c r="IP908" s="53"/>
      <c r="IQ908" s="53"/>
      <c r="IR908" s="53"/>
      <c r="IS908" s="53"/>
      <c r="IT908" s="53"/>
      <c r="IU908" s="53"/>
      <c r="IV908" s="53"/>
      <c r="IW908" s="53"/>
      <c r="IX908" s="53"/>
      <c r="IY908" s="53"/>
      <c r="IZ908" s="53"/>
      <c r="JA908" s="53"/>
      <c r="JB908" s="53"/>
      <c r="JC908" s="53"/>
      <c r="JD908" s="53"/>
      <c r="JE908" s="53"/>
      <c r="JF908" s="53"/>
      <c r="JG908" s="53"/>
      <c r="JH908" s="53"/>
      <c r="JI908" s="53"/>
      <c r="JJ908" s="53"/>
      <c r="JK908" s="53"/>
      <c r="JL908" s="53"/>
      <c r="JM908" s="53"/>
      <c r="JN908" s="53"/>
      <c r="JO908" s="53"/>
      <c r="JP908" s="53"/>
      <c r="JQ908" s="53"/>
      <c r="JR908" s="53"/>
      <c r="JS908" s="53"/>
      <c r="JT908" s="53"/>
      <c r="JU908" s="53"/>
      <c r="JV908" s="53"/>
      <c r="JW908" s="53"/>
      <c r="JX908" s="53"/>
      <c r="JY908" s="53"/>
      <c r="JZ908" s="53"/>
      <c r="KA908" s="53"/>
      <c r="KB908" s="53"/>
      <c r="KC908" s="53"/>
      <c r="KD908" s="53"/>
      <c r="KE908" s="53"/>
      <c r="KF908" s="53"/>
      <c r="KG908" s="53"/>
      <c r="KH908" s="53"/>
      <c r="KI908" s="53"/>
      <c r="KJ908" s="53"/>
      <c r="KK908" s="53"/>
      <c r="KL908" s="53"/>
      <c r="KM908" s="53"/>
      <c r="KN908" s="53"/>
      <c r="KO908" s="53"/>
      <c r="KP908" s="53"/>
      <c r="KQ908" s="53"/>
      <c r="KR908" s="53"/>
      <c r="KS908" s="53"/>
      <c r="KT908" s="53"/>
      <c r="KU908" s="53"/>
      <c r="KV908" s="53"/>
      <c r="KW908" s="53"/>
      <c r="KX908" s="53"/>
      <c r="KY908" s="53"/>
      <c r="KZ908" s="53"/>
      <c r="LA908" s="53"/>
      <c r="LB908" s="53"/>
      <c r="LC908" s="53"/>
      <c r="LD908" s="53"/>
      <c r="LE908" s="53"/>
      <c r="LF908" s="53"/>
      <c r="LG908" s="53"/>
      <c r="LH908" s="53"/>
      <c r="LI908" s="53"/>
      <c r="LJ908" s="53"/>
      <c r="LK908" s="53"/>
      <c r="LL908" s="53"/>
      <c r="LM908" s="53"/>
      <c r="LN908" s="53"/>
      <c r="LO908" s="53"/>
      <c r="LP908" s="53"/>
      <c r="LQ908" s="53"/>
      <c r="LR908" s="53"/>
      <c r="LS908" s="53"/>
      <c r="LT908" s="53"/>
      <c r="LU908" s="53"/>
      <c r="LV908" s="53"/>
      <c r="LW908" s="53"/>
      <c r="LX908" s="53"/>
      <c r="LY908" s="53"/>
      <c r="LZ908" s="53"/>
      <c r="MA908" s="53"/>
      <c r="MB908" s="53"/>
      <c r="MC908" s="53"/>
      <c r="MD908" s="53"/>
      <c r="ME908" s="53"/>
      <c r="MF908" s="53"/>
      <c r="MG908" s="53"/>
      <c r="MH908" s="53"/>
      <c r="MI908" s="53"/>
      <c r="MJ908" s="53"/>
      <c r="MK908" s="53"/>
      <c r="ML908" s="53"/>
      <c r="MM908" s="53"/>
      <c r="MN908" s="53"/>
      <c r="MO908" s="53"/>
      <c r="MP908" s="53"/>
      <c r="MQ908" s="53"/>
      <c r="MR908" s="53"/>
      <c r="MS908" s="53"/>
      <c r="MT908" s="53"/>
      <c r="MU908" s="53"/>
      <c r="MV908" s="53"/>
      <c r="MW908" s="53"/>
      <c r="MX908" s="53"/>
      <c r="MY908" s="53"/>
      <c r="MZ908" s="53"/>
      <c r="NA908" s="53"/>
      <c r="NB908" s="53"/>
      <c r="NC908" s="53"/>
      <c r="ND908" s="53"/>
      <c r="NE908" s="53"/>
      <c r="NF908" s="53"/>
      <c r="NG908" s="53"/>
      <c r="NH908" s="53"/>
      <c r="NI908" s="53"/>
      <c r="NJ908" s="53"/>
      <c r="NK908" s="53"/>
      <c r="NL908" s="53"/>
      <c r="NM908" s="53"/>
      <c r="NN908" s="53"/>
      <c r="NO908" s="53"/>
      <c r="NP908" s="53"/>
      <c r="NQ908" s="53"/>
      <c r="NR908" s="53"/>
      <c r="NS908" s="53"/>
      <c r="NT908" s="53"/>
      <c r="NU908" s="53"/>
      <c r="NV908" s="53"/>
      <c r="NW908" s="53"/>
      <c r="NX908" s="53"/>
      <c r="NY908" s="53"/>
      <c r="NZ908" s="53"/>
      <c r="OA908" s="53"/>
      <c r="OB908" s="53"/>
      <c r="OC908" s="53"/>
      <c r="OD908" s="53"/>
      <c r="OE908" s="53"/>
      <c r="OF908" s="53"/>
      <c r="OG908" s="53"/>
      <c r="OH908" s="53"/>
      <c r="OI908" s="53"/>
      <c r="OJ908" s="53"/>
      <c r="OK908" s="53"/>
      <c r="OL908" s="53"/>
      <c r="OM908" s="53"/>
      <c r="ON908" s="53"/>
      <c r="OO908" s="53"/>
      <c r="OP908" s="53"/>
      <c r="OQ908" s="53"/>
      <c r="OR908" s="53"/>
      <c r="OS908" s="53"/>
      <c r="OT908" s="53"/>
      <c r="OU908" s="53"/>
      <c r="OV908" s="53"/>
      <c r="OW908" s="53"/>
      <c r="OX908" s="53"/>
      <c r="OY908" s="53"/>
      <c r="OZ908" s="53"/>
      <c r="PA908" s="53"/>
      <c r="PB908" s="53"/>
      <c r="PC908" s="53"/>
      <c r="PD908" s="53"/>
      <c r="PE908" s="53"/>
      <c r="PF908" s="53"/>
      <c r="PG908" s="53"/>
      <c r="PH908" s="53"/>
      <c r="PI908" s="53"/>
      <c r="PJ908" s="53"/>
      <c r="PK908" s="53"/>
      <c r="PL908" s="53"/>
      <c r="PM908" s="53"/>
      <c r="PN908" s="53"/>
      <c r="PO908" s="53"/>
      <c r="PP908" s="53"/>
      <c r="PQ908" s="53"/>
      <c r="PR908" s="53"/>
      <c r="PS908" s="53"/>
      <c r="PT908" s="53"/>
      <c r="PU908" s="53"/>
      <c r="PV908" s="53"/>
      <c r="PW908" s="53"/>
      <c r="PX908" s="53"/>
      <c r="PY908" s="53"/>
      <c r="PZ908" s="53"/>
      <c r="QA908" s="53"/>
      <c r="QB908" s="53"/>
      <c r="QC908" s="53"/>
      <c r="QD908" s="53"/>
      <c r="QE908" s="53"/>
      <c r="QF908" s="53"/>
      <c r="QG908" s="53"/>
      <c r="QH908" s="53"/>
      <c r="QI908" s="53"/>
      <c r="QJ908" s="53"/>
      <c r="QK908" s="53"/>
      <c r="QL908" s="53"/>
      <c r="QM908" s="53"/>
      <c r="QN908" s="53"/>
      <c r="QO908" s="53"/>
      <c r="QP908" s="53"/>
      <c r="QQ908" s="53"/>
      <c r="QR908" s="53"/>
      <c r="QS908" s="53"/>
      <c r="QT908" s="53"/>
      <c r="QU908" s="53"/>
      <c r="QV908" s="53"/>
      <c r="QW908" s="53"/>
      <c r="QX908" s="53"/>
      <c r="QY908" s="53"/>
      <c r="QZ908" s="53"/>
      <c r="RA908" s="53"/>
      <c r="RB908" s="53"/>
      <c r="RC908" s="53"/>
      <c r="RD908" s="53"/>
      <c r="RE908" s="53"/>
      <c r="RF908" s="53"/>
      <c r="RG908" s="53"/>
      <c r="RH908" s="53"/>
      <c r="RI908" s="53"/>
      <c r="RJ908" s="53"/>
      <c r="RK908" s="53"/>
      <c r="RL908" s="53"/>
      <c r="RM908" s="53"/>
      <c r="RN908" s="53"/>
      <c r="RO908" s="53"/>
      <c r="RP908" s="53"/>
      <c r="RQ908" s="53"/>
      <c r="RR908" s="53"/>
      <c r="RS908" s="53"/>
      <c r="RT908" s="53"/>
      <c r="RU908" s="53"/>
      <c r="RV908" s="53"/>
      <c r="RW908" s="53"/>
      <c r="RX908" s="53"/>
      <c r="RY908" s="53"/>
      <c r="RZ908" s="53"/>
      <c r="SA908" s="53"/>
      <c r="SB908" s="53"/>
      <c r="SC908" s="53"/>
      <c r="SD908" s="53"/>
      <c r="SE908" s="53"/>
      <c r="SF908" s="53"/>
      <c r="SG908" s="53"/>
      <c r="SH908" s="53"/>
      <c r="SI908" s="53"/>
      <c r="SJ908" s="53"/>
      <c r="SK908" s="53"/>
      <c r="SL908" s="53"/>
      <c r="SM908" s="53"/>
      <c r="SN908" s="53"/>
      <c r="SO908" s="53"/>
      <c r="SP908" s="53"/>
      <c r="SQ908" s="53"/>
      <c r="SR908" s="53"/>
      <c r="SS908" s="53"/>
      <c r="ST908" s="53"/>
      <c r="SU908" s="53"/>
      <c r="SV908" s="53"/>
      <c r="SW908" s="53"/>
      <c r="SX908" s="53"/>
      <c r="SY908" s="53"/>
      <c r="SZ908" s="53"/>
      <c r="TA908" s="53"/>
      <c r="TB908" s="53"/>
      <c r="TC908" s="53"/>
      <c r="TD908" s="53"/>
      <c r="TE908" s="53"/>
      <c r="TF908" s="53"/>
      <c r="TG908" s="53"/>
      <c r="TH908" s="53"/>
      <c r="TI908" s="53"/>
      <c r="TJ908" s="53"/>
      <c r="TK908" s="53"/>
      <c r="TL908" s="53"/>
      <c r="TM908" s="53"/>
      <c r="TN908" s="53"/>
      <c r="TO908" s="53"/>
      <c r="TP908" s="53"/>
      <c r="TQ908" s="53"/>
      <c r="TR908" s="53"/>
      <c r="TS908" s="53"/>
      <c r="TT908" s="53"/>
      <c r="TU908" s="53"/>
      <c r="TV908" s="53"/>
      <c r="TW908" s="53"/>
      <c r="TX908" s="53"/>
      <c r="TY908" s="53"/>
      <c r="TZ908" s="53"/>
      <c r="UA908" s="53"/>
      <c r="UB908" s="53"/>
      <c r="UC908" s="53"/>
      <c r="UD908" s="53"/>
      <c r="UE908" s="53"/>
      <c r="UF908" s="53"/>
      <c r="UG908" s="53"/>
    </row>
    <row r="909" spans="12:553" s="19" customFormat="1" ht="15.75" customHeight="1" x14ac:dyDescent="0.2">
      <c r="L909" s="66"/>
      <c r="M909" s="66"/>
      <c r="N909" s="52"/>
      <c r="O909" s="53"/>
      <c r="P909" s="53"/>
      <c r="Q909" s="53"/>
      <c r="R909" s="53"/>
      <c r="S909" s="53"/>
      <c r="T909" s="53"/>
      <c r="U909" s="53"/>
      <c r="V909" s="53"/>
      <c r="W909" s="53"/>
      <c r="X909" s="53"/>
      <c r="Y909" s="53"/>
      <c r="Z909" s="53"/>
      <c r="AA909" s="53"/>
      <c r="AB909" s="53"/>
      <c r="AC909" s="53"/>
      <c r="AD909" s="53"/>
      <c r="AE909" s="53"/>
      <c r="AF909" s="53"/>
      <c r="AG909" s="53"/>
      <c r="AH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c r="BM909" s="53"/>
      <c r="BN909" s="53"/>
      <c r="BO909" s="53"/>
      <c r="BP909" s="53"/>
      <c r="BQ909" s="53"/>
      <c r="BR909" s="53"/>
      <c r="BS909" s="53"/>
      <c r="BT909" s="53"/>
      <c r="BU909" s="53"/>
      <c r="BV909" s="53"/>
      <c r="BW909" s="53"/>
      <c r="BX909" s="53"/>
      <c r="BY909" s="53"/>
      <c r="BZ909" s="53"/>
      <c r="CA909" s="53"/>
      <c r="CB909" s="53"/>
      <c r="CC909" s="53"/>
      <c r="CD909" s="53"/>
      <c r="CE909" s="53"/>
      <c r="CF909" s="53"/>
      <c r="CG909" s="53"/>
      <c r="CH909" s="53"/>
      <c r="CI909" s="53"/>
      <c r="CJ909" s="53"/>
      <c r="CK909" s="53"/>
      <c r="CL909" s="53"/>
      <c r="CM909" s="53"/>
      <c r="CN909" s="53"/>
      <c r="CO909" s="53"/>
      <c r="CP909" s="53"/>
      <c r="CQ909" s="53"/>
      <c r="CR909" s="53"/>
      <c r="CS909" s="53"/>
      <c r="CT909" s="53"/>
      <c r="CU909" s="53"/>
      <c r="CV909" s="53"/>
      <c r="CW909" s="53"/>
      <c r="CX909" s="53"/>
      <c r="CY909" s="53"/>
      <c r="CZ909" s="53"/>
      <c r="DA909" s="53"/>
      <c r="DB909" s="53"/>
      <c r="DC909" s="53"/>
      <c r="DD909" s="53"/>
      <c r="DE909" s="53"/>
      <c r="DF909" s="53"/>
      <c r="DG909" s="53"/>
      <c r="DH909" s="53"/>
      <c r="DI909" s="53"/>
      <c r="DJ909" s="53"/>
      <c r="DK909" s="53"/>
      <c r="DL909" s="53"/>
      <c r="DM909" s="53"/>
      <c r="DN909" s="53"/>
      <c r="DO909" s="53"/>
      <c r="DP909" s="53"/>
      <c r="DQ909" s="53"/>
      <c r="DR909" s="53"/>
      <c r="DS909" s="53"/>
      <c r="DT909" s="53"/>
      <c r="DU909" s="53"/>
      <c r="DV909" s="53"/>
      <c r="DW909" s="53"/>
      <c r="DX909" s="53"/>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3"/>
      <c r="FK909" s="53"/>
      <c r="FL909" s="53"/>
      <c r="FM909" s="53"/>
      <c r="FN909" s="53"/>
      <c r="FO909" s="53"/>
      <c r="FP909" s="53"/>
      <c r="FQ909" s="53"/>
      <c r="FR909" s="53"/>
      <c r="FS909" s="53"/>
      <c r="FT909" s="53"/>
      <c r="FU909" s="53"/>
      <c r="FV909" s="53"/>
      <c r="FW909" s="53"/>
      <c r="FX909" s="53"/>
      <c r="FY909" s="53"/>
      <c r="FZ909" s="53"/>
      <c r="GA909" s="53"/>
      <c r="GB909" s="53"/>
      <c r="GC909" s="53"/>
      <c r="GD909" s="53"/>
      <c r="GE909" s="53"/>
      <c r="GF909" s="53"/>
      <c r="GG909" s="53"/>
      <c r="GH909" s="53"/>
      <c r="GI909" s="53"/>
      <c r="GJ909" s="53"/>
      <c r="GK909" s="53"/>
      <c r="GL909" s="53"/>
      <c r="GM909" s="53"/>
      <c r="GN909" s="53"/>
      <c r="GO909" s="53"/>
      <c r="GP909" s="53"/>
      <c r="GQ909" s="53"/>
      <c r="GR909" s="53"/>
      <c r="GS909" s="53"/>
      <c r="GT909" s="53"/>
      <c r="GU909" s="53"/>
      <c r="GV909" s="53"/>
      <c r="GW909" s="53"/>
      <c r="GX909" s="53"/>
      <c r="GY909" s="53"/>
      <c r="GZ909" s="53"/>
      <c r="HA909" s="53"/>
      <c r="HB909" s="53"/>
      <c r="HC909" s="53"/>
      <c r="HD909" s="53"/>
      <c r="HE909" s="53"/>
      <c r="HF909" s="53"/>
      <c r="HG909" s="53"/>
      <c r="HH909" s="53"/>
      <c r="HI909" s="53"/>
      <c r="HJ909" s="53"/>
      <c r="HK909" s="53"/>
      <c r="HL909" s="53"/>
      <c r="HM909" s="53"/>
      <c r="HN909" s="53"/>
      <c r="HO909" s="53"/>
      <c r="HP909" s="53"/>
      <c r="HQ909" s="53"/>
      <c r="HR909" s="53"/>
      <c r="HS909" s="53"/>
      <c r="HT909" s="53"/>
      <c r="HU909" s="53"/>
      <c r="HV909" s="53"/>
      <c r="HW909" s="53"/>
      <c r="HX909" s="53"/>
      <c r="HY909" s="53"/>
      <c r="HZ909" s="53"/>
      <c r="IA909" s="53"/>
      <c r="IB909" s="53"/>
      <c r="IC909" s="53"/>
      <c r="ID909" s="53"/>
      <c r="IE909" s="53"/>
      <c r="IF909" s="53"/>
      <c r="IG909" s="53"/>
      <c r="IH909" s="53"/>
      <c r="II909" s="53"/>
      <c r="IJ909" s="53"/>
      <c r="IK909" s="53"/>
      <c r="IL909" s="53"/>
      <c r="IM909" s="53"/>
      <c r="IN909" s="53"/>
      <c r="IO909" s="53"/>
      <c r="IP909" s="53"/>
      <c r="IQ909" s="53"/>
      <c r="IR909" s="53"/>
      <c r="IS909" s="53"/>
      <c r="IT909" s="53"/>
      <c r="IU909" s="53"/>
      <c r="IV909" s="53"/>
      <c r="IW909" s="53"/>
      <c r="IX909" s="53"/>
      <c r="IY909" s="53"/>
      <c r="IZ909" s="53"/>
      <c r="JA909" s="53"/>
      <c r="JB909" s="53"/>
      <c r="JC909" s="53"/>
      <c r="JD909" s="53"/>
      <c r="JE909" s="53"/>
      <c r="JF909" s="53"/>
      <c r="JG909" s="53"/>
      <c r="JH909" s="53"/>
      <c r="JI909" s="53"/>
      <c r="JJ909" s="53"/>
      <c r="JK909" s="53"/>
      <c r="JL909" s="53"/>
      <c r="JM909" s="53"/>
      <c r="JN909" s="53"/>
      <c r="JO909" s="53"/>
      <c r="JP909" s="53"/>
      <c r="JQ909" s="53"/>
      <c r="JR909" s="53"/>
      <c r="JS909" s="53"/>
      <c r="JT909" s="53"/>
      <c r="JU909" s="53"/>
      <c r="JV909" s="53"/>
      <c r="JW909" s="53"/>
      <c r="JX909" s="53"/>
      <c r="JY909" s="53"/>
      <c r="JZ909" s="53"/>
      <c r="KA909" s="53"/>
      <c r="KB909" s="53"/>
      <c r="KC909" s="53"/>
      <c r="KD909" s="53"/>
      <c r="KE909" s="53"/>
      <c r="KF909" s="53"/>
      <c r="KG909" s="53"/>
      <c r="KH909" s="53"/>
      <c r="KI909" s="53"/>
      <c r="KJ909" s="53"/>
      <c r="KK909" s="53"/>
      <c r="KL909" s="53"/>
      <c r="KM909" s="53"/>
      <c r="KN909" s="53"/>
      <c r="KO909" s="53"/>
      <c r="KP909" s="53"/>
      <c r="KQ909" s="53"/>
      <c r="KR909" s="53"/>
      <c r="KS909" s="53"/>
      <c r="KT909" s="53"/>
      <c r="KU909" s="53"/>
      <c r="KV909" s="53"/>
      <c r="KW909" s="53"/>
      <c r="KX909" s="53"/>
      <c r="KY909" s="53"/>
      <c r="KZ909" s="53"/>
      <c r="LA909" s="53"/>
      <c r="LB909" s="53"/>
      <c r="LC909" s="53"/>
      <c r="LD909" s="53"/>
      <c r="LE909" s="53"/>
      <c r="LF909" s="53"/>
      <c r="LG909" s="53"/>
      <c r="LH909" s="53"/>
      <c r="LI909" s="53"/>
      <c r="LJ909" s="53"/>
      <c r="LK909" s="53"/>
      <c r="LL909" s="53"/>
      <c r="LM909" s="53"/>
      <c r="LN909" s="53"/>
      <c r="LO909" s="53"/>
      <c r="LP909" s="53"/>
      <c r="LQ909" s="53"/>
      <c r="LR909" s="53"/>
      <c r="LS909" s="53"/>
      <c r="LT909" s="53"/>
      <c r="LU909" s="53"/>
      <c r="LV909" s="53"/>
      <c r="LW909" s="53"/>
      <c r="LX909" s="53"/>
      <c r="LY909" s="53"/>
      <c r="LZ909" s="53"/>
      <c r="MA909" s="53"/>
      <c r="MB909" s="53"/>
      <c r="MC909" s="53"/>
      <c r="MD909" s="53"/>
      <c r="ME909" s="53"/>
      <c r="MF909" s="53"/>
      <c r="MG909" s="53"/>
      <c r="MH909" s="53"/>
      <c r="MI909" s="53"/>
      <c r="MJ909" s="53"/>
      <c r="MK909" s="53"/>
      <c r="ML909" s="53"/>
      <c r="MM909" s="53"/>
      <c r="MN909" s="53"/>
      <c r="MO909" s="53"/>
      <c r="MP909" s="53"/>
      <c r="MQ909" s="53"/>
      <c r="MR909" s="53"/>
      <c r="MS909" s="53"/>
      <c r="MT909" s="53"/>
      <c r="MU909" s="53"/>
      <c r="MV909" s="53"/>
      <c r="MW909" s="53"/>
      <c r="MX909" s="53"/>
      <c r="MY909" s="53"/>
      <c r="MZ909" s="53"/>
      <c r="NA909" s="53"/>
      <c r="NB909" s="53"/>
      <c r="NC909" s="53"/>
      <c r="ND909" s="53"/>
      <c r="NE909" s="53"/>
      <c r="NF909" s="53"/>
      <c r="NG909" s="53"/>
      <c r="NH909" s="53"/>
      <c r="NI909" s="53"/>
      <c r="NJ909" s="53"/>
      <c r="NK909" s="53"/>
      <c r="NL909" s="53"/>
      <c r="NM909" s="53"/>
      <c r="NN909" s="53"/>
      <c r="NO909" s="53"/>
      <c r="NP909" s="53"/>
      <c r="NQ909" s="53"/>
      <c r="NR909" s="53"/>
      <c r="NS909" s="53"/>
      <c r="NT909" s="53"/>
      <c r="NU909" s="53"/>
      <c r="NV909" s="53"/>
      <c r="NW909" s="53"/>
      <c r="NX909" s="53"/>
      <c r="NY909" s="53"/>
      <c r="NZ909" s="53"/>
      <c r="OA909" s="53"/>
      <c r="OB909" s="53"/>
      <c r="OC909" s="53"/>
      <c r="OD909" s="53"/>
      <c r="OE909" s="53"/>
      <c r="OF909" s="53"/>
      <c r="OG909" s="53"/>
      <c r="OH909" s="53"/>
      <c r="OI909" s="53"/>
      <c r="OJ909" s="53"/>
      <c r="OK909" s="53"/>
      <c r="OL909" s="53"/>
      <c r="OM909" s="53"/>
      <c r="ON909" s="53"/>
      <c r="OO909" s="53"/>
      <c r="OP909" s="53"/>
      <c r="OQ909" s="53"/>
      <c r="OR909" s="53"/>
      <c r="OS909" s="53"/>
      <c r="OT909" s="53"/>
      <c r="OU909" s="53"/>
      <c r="OV909" s="53"/>
      <c r="OW909" s="53"/>
      <c r="OX909" s="53"/>
      <c r="OY909" s="53"/>
      <c r="OZ909" s="53"/>
      <c r="PA909" s="53"/>
      <c r="PB909" s="53"/>
      <c r="PC909" s="53"/>
      <c r="PD909" s="53"/>
      <c r="PE909" s="53"/>
      <c r="PF909" s="53"/>
      <c r="PG909" s="53"/>
      <c r="PH909" s="53"/>
      <c r="PI909" s="53"/>
      <c r="PJ909" s="53"/>
      <c r="PK909" s="53"/>
      <c r="PL909" s="53"/>
      <c r="PM909" s="53"/>
      <c r="PN909" s="53"/>
      <c r="PO909" s="53"/>
      <c r="PP909" s="53"/>
      <c r="PQ909" s="53"/>
      <c r="PR909" s="53"/>
      <c r="PS909" s="53"/>
      <c r="PT909" s="53"/>
      <c r="PU909" s="53"/>
      <c r="PV909" s="53"/>
      <c r="PW909" s="53"/>
      <c r="PX909" s="53"/>
      <c r="PY909" s="53"/>
      <c r="PZ909" s="53"/>
      <c r="QA909" s="53"/>
      <c r="QB909" s="53"/>
      <c r="QC909" s="53"/>
      <c r="QD909" s="53"/>
      <c r="QE909" s="53"/>
      <c r="QF909" s="53"/>
      <c r="QG909" s="53"/>
      <c r="QH909" s="53"/>
      <c r="QI909" s="53"/>
      <c r="QJ909" s="53"/>
      <c r="QK909" s="53"/>
      <c r="QL909" s="53"/>
      <c r="QM909" s="53"/>
      <c r="QN909" s="53"/>
      <c r="QO909" s="53"/>
      <c r="QP909" s="53"/>
      <c r="QQ909" s="53"/>
      <c r="QR909" s="53"/>
      <c r="QS909" s="53"/>
      <c r="QT909" s="53"/>
      <c r="QU909" s="53"/>
      <c r="QV909" s="53"/>
      <c r="QW909" s="53"/>
      <c r="QX909" s="53"/>
      <c r="QY909" s="53"/>
      <c r="QZ909" s="53"/>
      <c r="RA909" s="53"/>
      <c r="RB909" s="53"/>
      <c r="RC909" s="53"/>
      <c r="RD909" s="53"/>
      <c r="RE909" s="53"/>
      <c r="RF909" s="53"/>
      <c r="RG909" s="53"/>
      <c r="RH909" s="53"/>
      <c r="RI909" s="53"/>
      <c r="RJ909" s="53"/>
      <c r="RK909" s="53"/>
      <c r="RL909" s="53"/>
      <c r="RM909" s="53"/>
      <c r="RN909" s="53"/>
      <c r="RO909" s="53"/>
      <c r="RP909" s="53"/>
      <c r="RQ909" s="53"/>
      <c r="RR909" s="53"/>
      <c r="RS909" s="53"/>
      <c r="RT909" s="53"/>
      <c r="RU909" s="53"/>
      <c r="RV909" s="53"/>
      <c r="RW909" s="53"/>
      <c r="RX909" s="53"/>
      <c r="RY909" s="53"/>
      <c r="RZ909" s="53"/>
      <c r="SA909" s="53"/>
      <c r="SB909" s="53"/>
      <c r="SC909" s="53"/>
      <c r="SD909" s="53"/>
      <c r="SE909" s="53"/>
      <c r="SF909" s="53"/>
      <c r="SG909" s="53"/>
      <c r="SH909" s="53"/>
      <c r="SI909" s="53"/>
      <c r="SJ909" s="53"/>
      <c r="SK909" s="53"/>
      <c r="SL909" s="53"/>
      <c r="SM909" s="53"/>
      <c r="SN909" s="53"/>
      <c r="SO909" s="53"/>
      <c r="SP909" s="53"/>
      <c r="SQ909" s="53"/>
      <c r="SR909" s="53"/>
      <c r="SS909" s="53"/>
      <c r="ST909" s="53"/>
      <c r="SU909" s="53"/>
      <c r="SV909" s="53"/>
      <c r="SW909" s="53"/>
      <c r="SX909" s="53"/>
      <c r="SY909" s="53"/>
      <c r="SZ909" s="53"/>
      <c r="TA909" s="53"/>
      <c r="TB909" s="53"/>
      <c r="TC909" s="53"/>
      <c r="TD909" s="53"/>
      <c r="TE909" s="53"/>
      <c r="TF909" s="53"/>
      <c r="TG909" s="53"/>
      <c r="TH909" s="53"/>
      <c r="TI909" s="53"/>
      <c r="TJ909" s="53"/>
      <c r="TK909" s="53"/>
      <c r="TL909" s="53"/>
      <c r="TM909" s="53"/>
      <c r="TN909" s="53"/>
      <c r="TO909" s="53"/>
      <c r="TP909" s="53"/>
      <c r="TQ909" s="53"/>
      <c r="TR909" s="53"/>
      <c r="TS909" s="53"/>
      <c r="TT909" s="53"/>
      <c r="TU909" s="53"/>
      <c r="TV909" s="53"/>
      <c r="TW909" s="53"/>
      <c r="TX909" s="53"/>
      <c r="TY909" s="53"/>
      <c r="TZ909" s="53"/>
      <c r="UA909" s="53"/>
      <c r="UB909" s="53"/>
      <c r="UC909" s="53"/>
      <c r="UD909" s="53"/>
      <c r="UE909" s="53"/>
      <c r="UF909" s="53"/>
      <c r="UG909" s="53"/>
    </row>
    <row r="910" spans="12:553" s="19" customFormat="1" ht="15.75" customHeight="1" x14ac:dyDescent="0.2">
      <c r="L910" s="66"/>
      <c r="M910" s="66"/>
      <c r="N910" s="52"/>
      <c r="O910" s="53"/>
      <c r="P910" s="53"/>
      <c r="Q910" s="53"/>
      <c r="R910" s="53"/>
      <c r="S910" s="53"/>
      <c r="T910" s="53"/>
      <c r="U910" s="53"/>
      <c r="V910" s="53"/>
      <c r="W910" s="53"/>
      <c r="X910" s="53"/>
      <c r="Y910" s="53"/>
      <c r="Z910" s="53"/>
      <c r="AA910" s="53"/>
      <c r="AB910" s="53"/>
      <c r="AC910" s="53"/>
      <c r="AD910" s="53"/>
      <c r="AE910" s="53"/>
      <c r="AF910" s="53"/>
      <c r="AG910" s="53"/>
      <c r="AH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c r="BM910" s="53"/>
      <c r="BN910" s="53"/>
      <c r="BO910" s="53"/>
      <c r="BP910" s="53"/>
      <c r="BQ910" s="53"/>
      <c r="BR910" s="53"/>
      <c r="BS910" s="53"/>
      <c r="BT910" s="53"/>
      <c r="BU910" s="53"/>
      <c r="BV910" s="53"/>
      <c r="BW910" s="53"/>
      <c r="BX910" s="53"/>
      <c r="BY910" s="53"/>
      <c r="BZ910" s="53"/>
      <c r="CA910" s="53"/>
      <c r="CB910" s="53"/>
      <c r="CC910" s="53"/>
      <c r="CD910" s="53"/>
      <c r="CE910" s="53"/>
      <c r="CF910" s="53"/>
      <c r="CG910" s="53"/>
      <c r="CH910" s="53"/>
      <c r="CI910" s="53"/>
      <c r="CJ910" s="53"/>
      <c r="CK910" s="53"/>
      <c r="CL910" s="53"/>
      <c r="CM910" s="53"/>
      <c r="CN910" s="53"/>
      <c r="CO910" s="53"/>
      <c r="CP910" s="53"/>
      <c r="CQ910" s="53"/>
      <c r="CR910" s="53"/>
      <c r="CS910" s="53"/>
      <c r="CT910" s="53"/>
      <c r="CU910" s="53"/>
      <c r="CV910" s="53"/>
      <c r="CW910" s="53"/>
      <c r="CX910" s="53"/>
      <c r="CY910" s="53"/>
      <c r="CZ910" s="53"/>
      <c r="DA910" s="53"/>
      <c r="DB910" s="53"/>
      <c r="DC910" s="53"/>
      <c r="DD910" s="53"/>
      <c r="DE910" s="53"/>
      <c r="DF910" s="53"/>
      <c r="DG910" s="53"/>
      <c r="DH910" s="53"/>
      <c r="DI910" s="53"/>
      <c r="DJ910" s="53"/>
      <c r="DK910" s="53"/>
      <c r="DL910" s="53"/>
      <c r="DM910" s="53"/>
      <c r="DN910" s="53"/>
      <c r="DO910" s="53"/>
      <c r="DP910" s="53"/>
      <c r="DQ910" s="53"/>
      <c r="DR910" s="53"/>
      <c r="DS910" s="53"/>
      <c r="DT910" s="53"/>
      <c r="DU910" s="53"/>
      <c r="DV910" s="53"/>
      <c r="DW910" s="53"/>
      <c r="DX910" s="53"/>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3"/>
      <c r="FK910" s="53"/>
      <c r="FL910" s="53"/>
      <c r="FM910" s="53"/>
      <c r="FN910" s="53"/>
      <c r="FO910" s="53"/>
      <c r="FP910" s="53"/>
      <c r="FQ910" s="53"/>
      <c r="FR910" s="53"/>
      <c r="FS910" s="53"/>
      <c r="FT910" s="53"/>
      <c r="FU910" s="53"/>
      <c r="FV910" s="53"/>
      <c r="FW910" s="53"/>
      <c r="FX910" s="53"/>
      <c r="FY910" s="53"/>
      <c r="FZ910" s="53"/>
      <c r="GA910" s="53"/>
      <c r="GB910" s="53"/>
      <c r="GC910" s="53"/>
      <c r="GD910" s="53"/>
      <c r="GE910" s="53"/>
      <c r="GF910" s="53"/>
      <c r="GG910" s="53"/>
      <c r="GH910" s="53"/>
      <c r="GI910" s="53"/>
      <c r="GJ910" s="53"/>
      <c r="GK910" s="53"/>
      <c r="GL910" s="53"/>
      <c r="GM910" s="53"/>
      <c r="GN910" s="53"/>
      <c r="GO910" s="53"/>
      <c r="GP910" s="53"/>
      <c r="GQ910" s="53"/>
      <c r="GR910" s="53"/>
      <c r="GS910" s="53"/>
      <c r="GT910" s="53"/>
      <c r="GU910" s="53"/>
      <c r="GV910" s="53"/>
      <c r="GW910" s="53"/>
      <c r="GX910" s="53"/>
      <c r="GY910" s="53"/>
      <c r="GZ910" s="53"/>
      <c r="HA910" s="53"/>
      <c r="HB910" s="53"/>
      <c r="HC910" s="53"/>
      <c r="HD910" s="53"/>
      <c r="HE910" s="53"/>
      <c r="HF910" s="53"/>
      <c r="HG910" s="53"/>
      <c r="HH910" s="53"/>
      <c r="HI910" s="53"/>
      <c r="HJ910" s="53"/>
      <c r="HK910" s="53"/>
      <c r="HL910" s="53"/>
      <c r="HM910" s="53"/>
      <c r="HN910" s="53"/>
      <c r="HO910" s="53"/>
      <c r="HP910" s="53"/>
      <c r="HQ910" s="53"/>
      <c r="HR910" s="53"/>
      <c r="HS910" s="53"/>
      <c r="HT910" s="53"/>
      <c r="HU910" s="53"/>
      <c r="HV910" s="53"/>
      <c r="HW910" s="53"/>
      <c r="HX910" s="53"/>
      <c r="HY910" s="53"/>
      <c r="HZ910" s="53"/>
      <c r="IA910" s="53"/>
      <c r="IB910" s="53"/>
      <c r="IC910" s="53"/>
      <c r="ID910" s="53"/>
      <c r="IE910" s="53"/>
      <c r="IF910" s="53"/>
      <c r="IG910" s="53"/>
      <c r="IH910" s="53"/>
      <c r="II910" s="53"/>
      <c r="IJ910" s="53"/>
      <c r="IK910" s="53"/>
      <c r="IL910" s="53"/>
      <c r="IM910" s="53"/>
      <c r="IN910" s="53"/>
      <c r="IO910" s="53"/>
      <c r="IP910" s="53"/>
      <c r="IQ910" s="53"/>
      <c r="IR910" s="53"/>
      <c r="IS910" s="53"/>
      <c r="IT910" s="53"/>
      <c r="IU910" s="53"/>
      <c r="IV910" s="53"/>
      <c r="IW910" s="53"/>
      <c r="IX910" s="53"/>
      <c r="IY910" s="53"/>
      <c r="IZ910" s="53"/>
      <c r="JA910" s="53"/>
      <c r="JB910" s="53"/>
      <c r="JC910" s="53"/>
      <c r="JD910" s="53"/>
      <c r="JE910" s="53"/>
      <c r="JF910" s="53"/>
      <c r="JG910" s="53"/>
      <c r="JH910" s="53"/>
      <c r="JI910" s="53"/>
      <c r="JJ910" s="53"/>
      <c r="JK910" s="53"/>
      <c r="JL910" s="53"/>
      <c r="JM910" s="53"/>
      <c r="JN910" s="53"/>
      <c r="JO910" s="53"/>
      <c r="JP910" s="53"/>
      <c r="JQ910" s="53"/>
      <c r="JR910" s="53"/>
      <c r="JS910" s="53"/>
      <c r="JT910" s="53"/>
      <c r="JU910" s="53"/>
      <c r="JV910" s="53"/>
      <c r="JW910" s="53"/>
      <c r="JX910" s="53"/>
      <c r="JY910" s="53"/>
      <c r="JZ910" s="53"/>
      <c r="KA910" s="53"/>
      <c r="KB910" s="53"/>
      <c r="KC910" s="53"/>
      <c r="KD910" s="53"/>
      <c r="KE910" s="53"/>
      <c r="KF910" s="53"/>
      <c r="KG910" s="53"/>
      <c r="KH910" s="53"/>
      <c r="KI910" s="53"/>
      <c r="KJ910" s="53"/>
      <c r="KK910" s="53"/>
      <c r="KL910" s="53"/>
      <c r="KM910" s="53"/>
      <c r="KN910" s="53"/>
      <c r="KO910" s="53"/>
      <c r="KP910" s="53"/>
      <c r="KQ910" s="53"/>
      <c r="KR910" s="53"/>
      <c r="KS910" s="53"/>
      <c r="KT910" s="53"/>
      <c r="KU910" s="53"/>
      <c r="KV910" s="53"/>
      <c r="KW910" s="53"/>
      <c r="KX910" s="53"/>
      <c r="KY910" s="53"/>
      <c r="KZ910" s="53"/>
      <c r="LA910" s="53"/>
      <c r="LB910" s="53"/>
      <c r="LC910" s="53"/>
      <c r="LD910" s="53"/>
      <c r="LE910" s="53"/>
      <c r="LF910" s="53"/>
      <c r="LG910" s="53"/>
      <c r="LH910" s="53"/>
      <c r="LI910" s="53"/>
      <c r="LJ910" s="53"/>
      <c r="LK910" s="53"/>
      <c r="LL910" s="53"/>
      <c r="LM910" s="53"/>
      <c r="LN910" s="53"/>
      <c r="LO910" s="53"/>
      <c r="LP910" s="53"/>
      <c r="LQ910" s="53"/>
      <c r="LR910" s="53"/>
      <c r="LS910" s="53"/>
      <c r="LT910" s="53"/>
      <c r="LU910" s="53"/>
      <c r="LV910" s="53"/>
      <c r="LW910" s="53"/>
      <c r="LX910" s="53"/>
      <c r="LY910" s="53"/>
      <c r="LZ910" s="53"/>
      <c r="MA910" s="53"/>
      <c r="MB910" s="53"/>
      <c r="MC910" s="53"/>
      <c r="MD910" s="53"/>
      <c r="ME910" s="53"/>
      <c r="MF910" s="53"/>
      <c r="MG910" s="53"/>
      <c r="MH910" s="53"/>
      <c r="MI910" s="53"/>
      <c r="MJ910" s="53"/>
      <c r="MK910" s="53"/>
      <c r="ML910" s="53"/>
      <c r="MM910" s="53"/>
      <c r="MN910" s="53"/>
      <c r="MO910" s="53"/>
      <c r="MP910" s="53"/>
      <c r="MQ910" s="53"/>
      <c r="MR910" s="53"/>
      <c r="MS910" s="53"/>
      <c r="MT910" s="53"/>
      <c r="MU910" s="53"/>
      <c r="MV910" s="53"/>
      <c r="MW910" s="53"/>
      <c r="MX910" s="53"/>
      <c r="MY910" s="53"/>
      <c r="MZ910" s="53"/>
      <c r="NA910" s="53"/>
      <c r="NB910" s="53"/>
      <c r="NC910" s="53"/>
      <c r="ND910" s="53"/>
      <c r="NE910" s="53"/>
      <c r="NF910" s="53"/>
      <c r="NG910" s="53"/>
      <c r="NH910" s="53"/>
      <c r="NI910" s="53"/>
      <c r="NJ910" s="53"/>
      <c r="NK910" s="53"/>
      <c r="NL910" s="53"/>
      <c r="NM910" s="53"/>
      <c r="NN910" s="53"/>
      <c r="NO910" s="53"/>
      <c r="NP910" s="53"/>
      <c r="NQ910" s="53"/>
      <c r="NR910" s="53"/>
      <c r="NS910" s="53"/>
      <c r="NT910" s="53"/>
      <c r="NU910" s="53"/>
      <c r="NV910" s="53"/>
      <c r="NW910" s="53"/>
      <c r="NX910" s="53"/>
      <c r="NY910" s="53"/>
      <c r="NZ910" s="53"/>
      <c r="OA910" s="53"/>
      <c r="OB910" s="53"/>
      <c r="OC910" s="53"/>
      <c r="OD910" s="53"/>
      <c r="OE910" s="53"/>
      <c r="OF910" s="53"/>
      <c r="OG910" s="53"/>
      <c r="OH910" s="53"/>
      <c r="OI910" s="53"/>
      <c r="OJ910" s="53"/>
      <c r="OK910" s="53"/>
      <c r="OL910" s="53"/>
      <c r="OM910" s="53"/>
      <c r="ON910" s="53"/>
      <c r="OO910" s="53"/>
      <c r="OP910" s="53"/>
      <c r="OQ910" s="53"/>
      <c r="OR910" s="53"/>
      <c r="OS910" s="53"/>
      <c r="OT910" s="53"/>
      <c r="OU910" s="53"/>
      <c r="OV910" s="53"/>
      <c r="OW910" s="53"/>
      <c r="OX910" s="53"/>
      <c r="OY910" s="53"/>
      <c r="OZ910" s="53"/>
      <c r="PA910" s="53"/>
      <c r="PB910" s="53"/>
      <c r="PC910" s="53"/>
      <c r="PD910" s="53"/>
      <c r="PE910" s="53"/>
      <c r="PF910" s="53"/>
      <c r="PG910" s="53"/>
      <c r="PH910" s="53"/>
      <c r="PI910" s="53"/>
      <c r="PJ910" s="53"/>
      <c r="PK910" s="53"/>
      <c r="PL910" s="53"/>
      <c r="PM910" s="53"/>
      <c r="PN910" s="53"/>
      <c r="PO910" s="53"/>
      <c r="PP910" s="53"/>
      <c r="PQ910" s="53"/>
      <c r="PR910" s="53"/>
      <c r="PS910" s="53"/>
      <c r="PT910" s="53"/>
      <c r="PU910" s="53"/>
      <c r="PV910" s="53"/>
      <c r="PW910" s="53"/>
      <c r="PX910" s="53"/>
      <c r="PY910" s="53"/>
      <c r="PZ910" s="53"/>
      <c r="QA910" s="53"/>
      <c r="QB910" s="53"/>
      <c r="QC910" s="53"/>
      <c r="QD910" s="53"/>
      <c r="QE910" s="53"/>
      <c r="QF910" s="53"/>
      <c r="QG910" s="53"/>
      <c r="QH910" s="53"/>
      <c r="QI910" s="53"/>
      <c r="QJ910" s="53"/>
      <c r="QK910" s="53"/>
      <c r="QL910" s="53"/>
      <c r="QM910" s="53"/>
      <c r="QN910" s="53"/>
      <c r="QO910" s="53"/>
      <c r="QP910" s="53"/>
      <c r="QQ910" s="53"/>
      <c r="QR910" s="53"/>
      <c r="QS910" s="53"/>
      <c r="QT910" s="53"/>
      <c r="QU910" s="53"/>
      <c r="QV910" s="53"/>
      <c r="QW910" s="53"/>
      <c r="QX910" s="53"/>
      <c r="QY910" s="53"/>
      <c r="QZ910" s="53"/>
      <c r="RA910" s="53"/>
      <c r="RB910" s="53"/>
      <c r="RC910" s="53"/>
      <c r="RD910" s="53"/>
      <c r="RE910" s="53"/>
      <c r="RF910" s="53"/>
      <c r="RG910" s="53"/>
      <c r="RH910" s="53"/>
      <c r="RI910" s="53"/>
      <c r="RJ910" s="53"/>
      <c r="RK910" s="53"/>
      <c r="RL910" s="53"/>
      <c r="RM910" s="53"/>
      <c r="RN910" s="53"/>
      <c r="RO910" s="53"/>
      <c r="RP910" s="53"/>
      <c r="RQ910" s="53"/>
      <c r="RR910" s="53"/>
      <c r="RS910" s="53"/>
      <c r="RT910" s="53"/>
      <c r="RU910" s="53"/>
      <c r="RV910" s="53"/>
      <c r="RW910" s="53"/>
      <c r="RX910" s="53"/>
      <c r="RY910" s="53"/>
      <c r="RZ910" s="53"/>
      <c r="SA910" s="53"/>
      <c r="SB910" s="53"/>
      <c r="SC910" s="53"/>
      <c r="SD910" s="53"/>
      <c r="SE910" s="53"/>
      <c r="SF910" s="53"/>
      <c r="SG910" s="53"/>
      <c r="SH910" s="53"/>
      <c r="SI910" s="53"/>
      <c r="SJ910" s="53"/>
      <c r="SK910" s="53"/>
      <c r="SL910" s="53"/>
      <c r="SM910" s="53"/>
      <c r="SN910" s="53"/>
      <c r="SO910" s="53"/>
      <c r="SP910" s="53"/>
      <c r="SQ910" s="53"/>
      <c r="SR910" s="53"/>
      <c r="SS910" s="53"/>
      <c r="ST910" s="53"/>
      <c r="SU910" s="53"/>
      <c r="SV910" s="53"/>
      <c r="SW910" s="53"/>
      <c r="SX910" s="53"/>
      <c r="SY910" s="53"/>
      <c r="SZ910" s="53"/>
      <c r="TA910" s="53"/>
      <c r="TB910" s="53"/>
      <c r="TC910" s="53"/>
      <c r="TD910" s="53"/>
      <c r="TE910" s="53"/>
      <c r="TF910" s="53"/>
      <c r="TG910" s="53"/>
      <c r="TH910" s="53"/>
      <c r="TI910" s="53"/>
      <c r="TJ910" s="53"/>
      <c r="TK910" s="53"/>
      <c r="TL910" s="53"/>
      <c r="TM910" s="53"/>
      <c r="TN910" s="53"/>
      <c r="TO910" s="53"/>
      <c r="TP910" s="53"/>
      <c r="TQ910" s="53"/>
      <c r="TR910" s="53"/>
      <c r="TS910" s="53"/>
      <c r="TT910" s="53"/>
      <c r="TU910" s="53"/>
      <c r="TV910" s="53"/>
      <c r="TW910" s="53"/>
      <c r="TX910" s="53"/>
      <c r="TY910" s="53"/>
      <c r="TZ910" s="53"/>
      <c r="UA910" s="53"/>
      <c r="UB910" s="53"/>
      <c r="UC910" s="53"/>
      <c r="UD910" s="53"/>
      <c r="UE910" s="53"/>
      <c r="UF910" s="53"/>
      <c r="UG910" s="53"/>
    </row>
    <row r="911" spans="12:553" s="19" customFormat="1" ht="15.75" customHeight="1" x14ac:dyDescent="0.2">
      <c r="L911" s="66"/>
      <c r="M911" s="66"/>
      <c r="N911" s="52"/>
      <c r="O911" s="53"/>
      <c r="P911" s="53"/>
      <c r="Q911" s="53"/>
      <c r="R911" s="53"/>
      <c r="S911" s="53"/>
      <c r="T911" s="53"/>
      <c r="U911" s="53"/>
      <c r="V911" s="53"/>
      <c r="W911" s="53"/>
      <c r="X911" s="53"/>
      <c r="Y911" s="53"/>
      <c r="Z911" s="53"/>
      <c r="AA911" s="53"/>
      <c r="AB911" s="53"/>
      <c r="AC911" s="53"/>
      <c r="AD911" s="53"/>
      <c r="AE911" s="53"/>
      <c r="AF911" s="53"/>
      <c r="AG911" s="53"/>
      <c r="AH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c r="BM911" s="53"/>
      <c r="BN911" s="53"/>
      <c r="BO911" s="53"/>
      <c r="BP911" s="53"/>
      <c r="BQ911" s="53"/>
      <c r="BR911" s="53"/>
      <c r="BS911" s="53"/>
      <c r="BT911" s="53"/>
      <c r="BU911" s="53"/>
      <c r="BV911" s="53"/>
      <c r="BW911" s="53"/>
      <c r="BX911" s="53"/>
      <c r="BY911" s="53"/>
      <c r="BZ911" s="53"/>
      <c r="CA911" s="53"/>
      <c r="CB911" s="53"/>
      <c r="CC911" s="53"/>
      <c r="CD911" s="53"/>
      <c r="CE911" s="53"/>
      <c r="CF911" s="53"/>
      <c r="CG911" s="53"/>
      <c r="CH911" s="53"/>
      <c r="CI911" s="53"/>
      <c r="CJ911" s="53"/>
      <c r="CK911" s="53"/>
      <c r="CL911" s="53"/>
      <c r="CM911" s="53"/>
      <c r="CN911" s="53"/>
      <c r="CO911" s="53"/>
      <c r="CP911" s="53"/>
      <c r="CQ911" s="53"/>
      <c r="CR911" s="53"/>
      <c r="CS911" s="53"/>
      <c r="CT911" s="53"/>
      <c r="CU911" s="53"/>
      <c r="CV911" s="53"/>
      <c r="CW911" s="53"/>
      <c r="CX911" s="53"/>
      <c r="CY911" s="53"/>
      <c r="CZ911" s="53"/>
      <c r="DA911" s="53"/>
      <c r="DB911" s="53"/>
      <c r="DC911" s="53"/>
      <c r="DD911" s="53"/>
      <c r="DE911" s="53"/>
      <c r="DF911" s="53"/>
      <c r="DG911" s="53"/>
      <c r="DH911" s="53"/>
      <c r="DI911" s="53"/>
      <c r="DJ911" s="53"/>
      <c r="DK911" s="53"/>
      <c r="DL911" s="53"/>
      <c r="DM911" s="53"/>
      <c r="DN911" s="53"/>
      <c r="DO911" s="53"/>
      <c r="DP911" s="53"/>
      <c r="DQ911" s="53"/>
      <c r="DR911" s="53"/>
      <c r="DS911" s="53"/>
      <c r="DT911" s="53"/>
      <c r="DU911" s="53"/>
      <c r="DV911" s="53"/>
      <c r="DW911" s="53"/>
      <c r="DX911" s="53"/>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3"/>
      <c r="FK911" s="53"/>
      <c r="FL911" s="53"/>
      <c r="FM911" s="53"/>
      <c r="FN911" s="53"/>
      <c r="FO911" s="53"/>
      <c r="FP911" s="53"/>
      <c r="FQ911" s="53"/>
      <c r="FR911" s="53"/>
      <c r="FS911" s="53"/>
      <c r="FT911" s="53"/>
      <c r="FU911" s="53"/>
      <c r="FV911" s="53"/>
      <c r="FW911" s="53"/>
      <c r="FX911" s="53"/>
      <c r="FY911" s="53"/>
      <c r="FZ911" s="53"/>
      <c r="GA911" s="53"/>
      <c r="GB911" s="53"/>
      <c r="GC911" s="53"/>
      <c r="GD911" s="53"/>
      <c r="GE911" s="53"/>
      <c r="GF911" s="53"/>
      <c r="GG911" s="53"/>
      <c r="GH911" s="53"/>
      <c r="GI911" s="53"/>
      <c r="GJ911" s="53"/>
      <c r="GK911" s="53"/>
      <c r="GL911" s="53"/>
      <c r="GM911" s="53"/>
      <c r="GN911" s="53"/>
      <c r="GO911" s="53"/>
      <c r="GP911" s="53"/>
      <c r="GQ911" s="53"/>
      <c r="GR911" s="53"/>
      <c r="GS911" s="53"/>
      <c r="GT911" s="53"/>
      <c r="GU911" s="53"/>
      <c r="GV911" s="53"/>
      <c r="GW911" s="53"/>
      <c r="GX911" s="53"/>
      <c r="GY911" s="53"/>
      <c r="GZ911" s="53"/>
      <c r="HA911" s="53"/>
      <c r="HB911" s="53"/>
      <c r="HC911" s="53"/>
      <c r="HD911" s="53"/>
      <c r="HE911" s="53"/>
      <c r="HF911" s="53"/>
      <c r="HG911" s="53"/>
      <c r="HH911" s="53"/>
      <c r="HI911" s="53"/>
      <c r="HJ911" s="53"/>
      <c r="HK911" s="53"/>
      <c r="HL911" s="53"/>
      <c r="HM911" s="53"/>
      <c r="HN911" s="53"/>
      <c r="HO911" s="53"/>
      <c r="HP911" s="53"/>
      <c r="HQ911" s="53"/>
      <c r="HR911" s="53"/>
      <c r="HS911" s="53"/>
      <c r="HT911" s="53"/>
      <c r="HU911" s="53"/>
      <c r="HV911" s="53"/>
      <c r="HW911" s="53"/>
      <c r="HX911" s="53"/>
      <c r="HY911" s="53"/>
      <c r="HZ911" s="53"/>
      <c r="IA911" s="53"/>
      <c r="IB911" s="53"/>
      <c r="IC911" s="53"/>
      <c r="ID911" s="53"/>
      <c r="IE911" s="53"/>
      <c r="IF911" s="53"/>
      <c r="IG911" s="53"/>
      <c r="IH911" s="53"/>
      <c r="II911" s="53"/>
      <c r="IJ911" s="53"/>
      <c r="IK911" s="53"/>
      <c r="IL911" s="53"/>
      <c r="IM911" s="53"/>
      <c r="IN911" s="53"/>
      <c r="IO911" s="53"/>
      <c r="IP911" s="53"/>
      <c r="IQ911" s="53"/>
      <c r="IR911" s="53"/>
      <c r="IS911" s="53"/>
      <c r="IT911" s="53"/>
      <c r="IU911" s="53"/>
      <c r="IV911" s="53"/>
      <c r="IW911" s="53"/>
      <c r="IX911" s="53"/>
      <c r="IY911" s="53"/>
      <c r="IZ911" s="53"/>
      <c r="JA911" s="53"/>
      <c r="JB911" s="53"/>
      <c r="JC911" s="53"/>
      <c r="JD911" s="53"/>
      <c r="JE911" s="53"/>
      <c r="JF911" s="53"/>
      <c r="JG911" s="53"/>
      <c r="JH911" s="53"/>
      <c r="JI911" s="53"/>
      <c r="JJ911" s="53"/>
      <c r="JK911" s="53"/>
      <c r="JL911" s="53"/>
      <c r="JM911" s="53"/>
      <c r="JN911" s="53"/>
      <c r="JO911" s="53"/>
      <c r="JP911" s="53"/>
      <c r="JQ911" s="53"/>
      <c r="JR911" s="53"/>
      <c r="JS911" s="53"/>
      <c r="JT911" s="53"/>
      <c r="JU911" s="53"/>
      <c r="JV911" s="53"/>
      <c r="JW911" s="53"/>
      <c r="JX911" s="53"/>
      <c r="JY911" s="53"/>
      <c r="JZ911" s="53"/>
      <c r="KA911" s="53"/>
      <c r="KB911" s="53"/>
      <c r="KC911" s="53"/>
      <c r="KD911" s="53"/>
      <c r="KE911" s="53"/>
      <c r="KF911" s="53"/>
      <c r="KG911" s="53"/>
      <c r="KH911" s="53"/>
      <c r="KI911" s="53"/>
      <c r="KJ911" s="53"/>
      <c r="KK911" s="53"/>
      <c r="KL911" s="53"/>
      <c r="KM911" s="53"/>
      <c r="KN911" s="53"/>
      <c r="KO911" s="53"/>
      <c r="KP911" s="53"/>
      <c r="KQ911" s="53"/>
      <c r="KR911" s="53"/>
      <c r="KS911" s="53"/>
      <c r="KT911" s="53"/>
      <c r="KU911" s="53"/>
      <c r="KV911" s="53"/>
      <c r="KW911" s="53"/>
      <c r="KX911" s="53"/>
      <c r="KY911" s="53"/>
      <c r="KZ911" s="53"/>
      <c r="LA911" s="53"/>
      <c r="LB911" s="53"/>
      <c r="LC911" s="53"/>
      <c r="LD911" s="53"/>
      <c r="LE911" s="53"/>
      <c r="LF911" s="53"/>
      <c r="LG911" s="53"/>
      <c r="LH911" s="53"/>
      <c r="LI911" s="53"/>
      <c r="LJ911" s="53"/>
      <c r="LK911" s="53"/>
      <c r="LL911" s="53"/>
      <c r="LM911" s="53"/>
      <c r="LN911" s="53"/>
      <c r="LO911" s="53"/>
      <c r="LP911" s="53"/>
      <c r="LQ911" s="53"/>
      <c r="LR911" s="53"/>
      <c r="LS911" s="53"/>
      <c r="LT911" s="53"/>
      <c r="LU911" s="53"/>
      <c r="LV911" s="53"/>
      <c r="LW911" s="53"/>
      <c r="LX911" s="53"/>
      <c r="LY911" s="53"/>
      <c r="LZ911" s="53"/>
      <c r="MA911" s="53"/>
      <c r="MB911" s="53"/>
      <c r="MC911" s="53"/>
      <c r="MD911" s="53"/>
      <c r="ME911" s="53"/>
      <c r="MF911" s="53"/>
      <c r="MG911" s="53"/>
      <c r="MH911" s="53"/>
      <c r="MI911" s="53"/>
      <c r="MJ911" s="53"/>
      <c r="MK911" s="53"/>
      <c r="ML911" s="53"/>
      <c r="MM911" s="53"/>
      <c r="MN911" s="53"/>
      <c r="MO911" s="53"/>
      <c r="MP911" s="53"/>
      <c r="MQ911" s="53"/>
      <c r="MR911" s="53"/>
      <c r="MS911" s="53"/>
      <c r="MT911" s="53"/>
      <c r="MU911" s="53"/>
      <c r="MV911" s="53"/>
      <c r="MW911" s="53"/>
      <c r="MX911" s="53"/>
      <c r="MY911" s="53"/>
      <c r="MZ911" s="53"/>
      <c r="NA911" s="53"/>
      <c r="NB911" s="53"/>
      <c r="NC911" s="53"/>
      <c r="ND911" s="53"/>
      <c r="NE911" s="53"/>
      <c r="NF911" s="53"/>
      <c r="NG911" s="53"/>
      <c r="NH911" s="53"/>
      <c r="NI911" s="53"/>
      <c r="NJ911" s="53"/>
      <c r="NK911" s="53"/>
      <c r="NL911" s="53"/>
      <c r="NM911" s="53"/>
      <c r="NN911" s="53"/>
      <c r="NO911" s="53"/>
      <c r="NP911" s="53"/>
      <c r="NQ911" s="53"/>
      <c r="NR911" s="53"/>
      <c r="NS911" s="53"/>
      <c r="NT911" s="53"/>
      <c r="NU911" s="53"/>
      <c r="NV911" s="53"/>
      <c r="NW911" s="53"/>
      <c r="NX911" s="53"/>
      <c r="NY911" s="53"/>
      <c r="NZ911" s="53"/>
      <c r="OA911" s="53"/>
      <c r="OB911" s="53"/>
      <c r="OC911" s="53"/>
      <c r="OD911" s="53"/>
      <c r="OE911" s="53"/>
      <c r="OF911" s="53"/>
      <c r="OG911" s="53"/>
      <c r="OH911" s="53"/>
      <c r="OI911" s="53"/>
      <c r="OJ911" s="53"/>
      <c r="OK911" s="53"/>
      <c r="OL911" s="53"/>
      <c r="OM911" s="53"/>
      <c r="ON911" s="53"/>
      <c r="OO911" s="53"/>
      <c r="OP911" s="53"/>
      <c r="OQ911" s="53"/>
      <c r="OR911" s="53"/>
      <c r="OS911" s="53"/>
      <c r="OT911" s="53"/>
      <c r="OU911" s="53"/>
      <c r="OV911" s="53"/>
      <c r="OW911" s="53"/>
      <c r="OX911" s="53"/>
      <c r="OY911" s="53"/>
      <c r="OZ911" s="53"/>
      <c r="PA911" s="53"/>
      <c r="PB911" s="53"/>
      <c r="PC911" s="53"/>
      <c r="PD911" s="53"/>
      <c r="PE911" s="53"/>
      <c r="PF911" s="53"/>
      <c r="PG911" s="53"/>
      <c r="PH911" s="53"/>
      <c r="PI911" s="53"/>
      <c r="PJ911" s="53"/>
      <c r="PK911" s="53"/>
      <c r="PL911" s="53"/>
      <c r="PM911" s="53"/>
      <c r="PN911" s="53"/>
      <c r="PO911" s="53"/>
      <c r="PP911" s="53"/>
      <c r="PQ911" s="53"/>
      <c r="PR911" s="53"/>
      <c r="PS911" s="53"/>
      <c r="PT911" s="53"/>
      <c r="PU911" s="53"/>
      <c r="PV911" s="53"/>
      <c r="PW911" s="53"/>
      <c r="PX911" s="53"/>
      <c r="PY911" s="53"/>
      <c r="PZ911" s="53"/>
      <c r="QA911" s="53"/>
      <c r="QB911" s="53"/>
      <c r="QC911" s="53"/>
      <c r="QD911" s="53"/>
      <c r="QE911" s="53"/>
      <c r="QF911" s="53"/>
      <c r="QG911" s="53"/>
      <c r="QH911" s="53"/>
      <c r="QI911" s="53"/>
      <c r="QJ911" s="53"/>
      <c r="QK911" s="53"/>
      <c r="QL911" s="53"/>
      <c r="QM911" s="53"/>
      <c r="QN911" s="53"/>
      <c r="QO911" s="53"/>
      <c r="QP911" s="53"/>
      <c r="QQ911" s="53"/>
      <c r="QR911" s="53"/>
      <c r="QS911" s="53"/>
      <c r="QT911" s="53"/>
      <c r="QU911" s="53"/>
      <c r="QV911" s="53"/>
      <c r="QW911" s="53"/>
      <c r="QX911" s="53"/>
      <c r="QY911" s="53"/>
      <c r="QZ911" s="53"/>
      <c r="RA911" s="53"/>
      <c r="RB911" s="53"/>
      <c r="RC911" s="53"/>
      <c r="RD911" s="53"/>
      <c r="RE911" s="53"/>
      <c r="RF911" s="53"/>
      <c r="RG911" s="53"/>
      <c r="RH911" s="53"/>
      <c r="RI911" s="53"/>
      <c r="RJ911" s="53"/>
      <c r="RK911" s="53"/>
      <c r="RL911" s="53"/>
      <c r="RM911" s="53"/>
      <c r="RN911" s="53"/>
      <c r="RO911" s="53"/>
      <c r="RP911" s="53"/>
      <c r="RQ911" s="53"/>
      <c r="RR911" s="53"/>
      <c r="RS911" s="53"/>
      <c r="RT911" s="53"/>
      <c r="RU911" s="53"/>
      <c r="RV911" s="53"/>
      <c r="RW911" s="53"/>
      <c r="RX911" s="53"/>
      <c r="RY911" s="53"/>
      <c r="RZ911" s="53"/>
      <c r="SA911" s="53"/>
      <c r="SB911" s="53"/>
      <c r="SC911" s="53"/>
      <c r="SD911" s="53"/>
      <c r="SE911" s="53"/>
      <c r="SF911" s="53"/>
      <c r="SG911" s="53"/>
      <c r="SH911" s="53"/>
      <c r="SI911" s="53"/>
      <c r="SJ911" s="53"/>
      <c r="SK911" s="53"/>
      <c r="SL911" s="53"/>
      <c r="SM911" s="53"/>
      <c r="SN911" s="53"/>
      <c r="SO911" s="53"/>
      <c r="SP911" s="53"/>
      <c r="SQ911" s="53"/>
      <c r="SR911" s="53"/>
      <c r="SS911" s="53"/>
      <c r="ST911" s="53"/>
      <c r="SU911" s="53"/>
      <c r="SV911" s="53"/>
      <c r="SW911" s="53"/>
      <c r="SX911" s="53"/>
      <c r="SY911" s="53"/>
      <c r="SZ911" s="53"/>
      <c r="TA911" s="53"/>
      <c r="TB911" s="53"/>
      <c r="TC911" s="53"/>
      <c r="TD911" s="53"/>
      <c r="TE911" s="53"/>
      <c r="TF911" s="53"/>
      <c r="TG911" s="53"/>
      <c r="TH911" s="53"/>
      <c r="TI911" s="53"/>
      <c r="TJ911" s="53"/>
      <c r="TK911" s="53"/>
      <c r="TL911" s="53"/>
      <c r="TM911" s="53"/>
      <c r="TN911" s="53"/>
      <c r="TO911" s="53"/>
      <c r="TP911" s="53"/>
      <c r="TQ911" s="53"/>
      <c r="TR911" s="53"/>
      <c r="TS911" s="53"/>
      <c r="TT911" s="53"/>
      <c r="TU911" s="53"/>
      <c r="TV911" s="53"/>
      <c r="TW911" s="53"/>
      <c r="TX911" s="53"/>
      <c r="TY911" s="53"/>
      <c r="TZ911" s="53"/>
      <c r="UA911" s="53"/>
      <c r="UB911" s="53"/>
      <c r="UC911" s="53"/>
      <c r="UD911" s="53"/>
      <c r="UE911" s="53"/>
      <c r="UF911" s="53"/>
      <c r="UG911" s="53"/>
    </row>
    <row r="912" spans="12:553" s="19" customFormat="1" ht="15.75" customHeight="1" x14ac:dyDescent="0.2">
      <c r="L912" s="66"/>
      <c r="M912" s="66"/>
      <c r="N912" s="52"/>
      <c r="O912" s="53"/>
      <c r="P912" s="53"/>
      <c r="Q912" s="53"/>
      <c r="R912" s="53"/>
      <c r="S912" s="53"/>
      <c r="T912" s="53"/>
      <c r="U912" s="53"/>
      <c r="V912" s="53"/>
      <c r="W912" s="53"/>
      <c r="X912" s="53"/>
      <c r="Y912" s="53"/>
      <c r="Z912" s="53"/>
      <c r="AA912" s="53"/>
      <c r="AB912" s="53"/>
      <c r="AC912" s="53"/>
      <c r="AD912" s="53"/>
      <c r="AE912" s="53"/>
      <c r="AF912" s="53"/>
      <c r="AG912" s="53"/>
      <c r="AH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c r="BM912" s="53"/>
      <c r="BN912" s="53"/>
      <c r="BO912" s="53"/>
      <c r="BP912" s="53"/>
      <c r="BQ912" s="53"/>
      <c r="BR912" s="53"/>
      <c r="BS912" s="53"/>
      <c r="BT912" s="53"/>
      <c r="BU912" s="53"/>
      <c r="BV912" s="53"/>
      <c r="BW912" s="53"/>
      <c r="BX912" s="53"/>
      <c r="BY912" s="53"/>
      <c r="BZ912" s="53"/>
      <c r="CA912" s="53"/>
      <c r="CB912" s="53"/>
      <c r="CC912" s="53"/>
      <c r="CD912" s="53"/>
      <c r="CE912" s="53"/>
      <c r="CF912" s="53"/>
      <c r="CG912" s="53"/>
      <c r="CH912" s="53"/>
      <c r="CI912" s="53"/>
      <c r="CJ912" s="53"/>
      <c r="CK912" s="53"/>
      <c r="CL912" s="53"/>
      <c r="CM912" s="53"/>
      <c r="CN912" s="53"/>
      <c r="CO912" s="53"/>
      <c r="CP912" s="53"/>
      <c r="CQ912" s="53"/>
      <c r="CR912" s="53"/>
      <c r="CS912" s="53"/>
      <c r="CT912" s="53"/>
      <c r="CU912" s="53"/>
      <c r="CV912" s="53"/>
      <c r="CW912" s="53"/>
      <c r="CX912" s="53"/>
      <c r="CY912" s="53"/>
      <c r="CZ912" s="53"/>
      <c r="DA912" s="53"/>
      <c r="DB912" s="53"/>
      <c r="DC912" s="53"/>
      <c r="DD912" s="53"/>
      <c r="DE912" s="53"/>
      <c r="DF912" s="53"/>
      <c r="DG912" s="53"/>
      <c r="DH912" s="53"/>
      <c r="DI912" s="53"/>
      <c r="DJ912" s="53"/>
      <c r="DK912" s="53"/>
      <c r="DL912" s="53"/>
      <c r="DM912" s="53"/>
      <c r="DN912" s="53"/>
      <c r="DO912" s="53"/>
      <c r="DP912" s="53"/>
      <c r="DQ912" s="53"/>
      <c r="DR912" s="53"/>
      <c r="DS912" s="53"/>
      <c r="DT912" s="53"/>
      <c r="DU912" s="53"/>
      <c r="DV912" s="53"/>
      <c r="DW912" s="53"/>
      <c r="DX912" s="53"/>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3"/>
      <c r="FK912" s="53"/>
      <c r="FL912" s="53"/>
      <c r="FM912" s="53"/>
      <c r="FN912" s="53"/>
      <c r="FO912" s="53"/>
      <c r="FP912" s="53"/>
      <c r="FQ912" s="53"/>
      <c r="FR912" s="53"/>
      <c r="FS912" s="53"/>
      <c r="FT912" s="53"/>
      <c r="FU912" s="53"/>
      <c r="FV912" s="53"/>
      <c r="FW912" s="53"/>
      <c r="FX912" s="53"/>
      <c r="FY912" s="53"/>
      <c r="FZ912" s="53"/>
      <c r="GA912" s="53"/>
      <c r="GB912" s="53"/>
      <c r="GC912" s="53"/>
      <c r="GD912" s="53"/>
      <c r="GE912" s="53"/>
      <c r="GF912" s="53"/>
      <c r="GG912" s="53"/>
      <c r="GH912" s="53"/>
      <c r="GI912" s="53"/>
      <c r="GJ912" s="53"/>
      <c r="GK912" s="53"/>
      <c r="GL912" s="53"/>
      <c r="GM912" s="53"/>
      <c r="GN912" s="53"/>
      <c r="GO912" s="53"/>
      <c r="GP912" s="53"/>
      <c r="GQ912" s="53"/>
      <c r="GR912" s="53"/>
      <c r="GS912" s="53"/>
      <c r="GT912" s="53"/>
      <c r="GU912" s="53"/>
      <c r="GV912" s="53"/>
      <c r="GW912" s="53"/>
      <c r="GX912" s="53"/>
      <c r="GY912" s="53"/>
      <c r="GZ912" s="53"/>
      <c r="HA912" s="53"/>
      <c r="HB912" s="53"/>
      <c r="HC912" s="53"/>
      <c r="HD912" s="53"/>
      <c r="HE912" s="53"/>
      <c r="HF912" s="53"/>
      <c r="HG912" s="53"/>
      <c r="HH912" s="53"/>
      <c r="HI912" s="53"/>
      <c r="HJ912" s="53"/>
      <c r="HK912" s="53"/>
      <c r="HL912" s="53"/>
      <c r="HM912" s="53"/>
      <c r="HN912" s="53"/>
      <c r="HO912" s="53"/>
      <c r="HP912" s="53"/>
      <c r="HQ912" s="53"/>
      <c r="HR912" s="53"/>
      <c r="HS912" s="53"/>
      <c r="HT912" s="53"/>
      <c r="HU912" s="53"/>
      <c r="HV912" s="53"/>
      <c r="HW912" s="53"/>
      <c r="HX912" s="53"/>
      <c r="HY912" s="53"/>
      <c r="HZ912" s="53"/>
      <c r="IA912" s="53"/>
      <c r="IB912" s="53"/>
      <c r="IC912" s="53"/>
      <c r="ID912" s="53"/>
      <c r="IE912" s="53"/>
      <c r="IF912" s="53"/>
      <c r="IG912" s="53"/>
      <c r="IH912" s="53"/>
      <c r="II912" s="53"/>
      <c r="IJ912" s="53"/>
      <c r="IK912" s="53"/>
      <c r="IL912" s="53"/>
      <c r="IM912" s="53"/>
      <c r="IN912" s="53"/>
      <c r="IO912" s="53"/>
      <c r="IP912" s="53"/>
      <c r="IQ912" s="53"/>
      <c r="IR912" s="53"/>
      <c r="IS912" s="53"/>
      <c r="IT912" s="53"/>
      <c r="IU912" s="53"/>
      <c r="IV912" s="53"/>
      <c r="IW912" s="53"/>
      <c r="IX912" s="53"/>
      <c r="IY912" s="53"/>
      <c r="IZ912" s="53"/>
      <c r="JA912" s="53"/>
      <c r="JB912" s="53"/>
      <c r="JC912" s="53"/>
      <c r="JD912" s="53"/>
      <c r="JE912" s="53"/>
      <c r="JF912" s="53"/>
      <c r="JG912" s="53"/>
      <c r="JH912" s="53"/>
      <c r="JI912" s="53"/>
      <c r="JJ912" s="53"/>
      <c r="JK912" s="53"/>
      <c r="JL912" s="53"/>
      <c r="JM912" s="53"/>
      <c r="JN912" s="53"/>
      <c r="JO912" s="53"/>
      <c r="JP912" s="53"/>
      <c r="JQ912" s="53"/>
      <c r="JR912" s="53"/>
      <c r="JS912" s="53"/>
      <c r="JT912" s="53"/>
      <c r="JU912" s="53"/>
      <c r="JV912" s="53"/>
      <c r="JW912" s="53"/>
      <c r="JX912" s="53"/>
      <c r="JY912" s="53"/>
      <c r="JZ912" s="53"/>
      <c r="KA912" s="53"/>
      <c r="KB912" s="53"/>
      <c r="KC912" s="53"/>
      <c r="KD912" s="53"/>
      <c r="KE912" s="53"/>
      <c r="KF912" s="53"/>
      <c r="KG912" s="53"/>
      <c r="KH912" s="53"/>
      <c r="KI912" s="53"/>
      <c r="KJ912" s="53"/>
      <c r="KK912" s="53"/>
      <c r="KL912" s="53"/>
      <c r="KM912" s="53"/>
      <c r="KN912" s="53"/>
      <c r="KO912" s="53"/>
      <c r="KP912" s="53"/>
      <c r="KQ912" s="53"/>
      <c r="KR912" s="53"/>
      <c r="KS912" s="53"/>
      <c r="KT912" s="53"/>
      <c r="KU912" s="53"/>
      <c r="KV912" s="53"/>
      <c r="KW912" s="53"/>
      <c r="KX912" s="53"/>
      <c r="KY912" s="53"/>
      <c r="KZ912" s="53"/>
      <c r="LA912" s="53"/>
      <c r="LB912" s="53"/>
      <c r="LC912" s="53"/>
      <c r="LD912" s="53"/>
      <c r="LE912" s="53"/>
      <c r="LF912" s="53"/>
      <c r="LG912" s="53"/>
      <c r="LH912" s="53"/>
      <c r="LI912" s="53"/>
      <c r="LJ912" s="53"/>
      <c r="LK912" s="53"/>
      <c r="LL912" s="53"/>
      <c r="LM912" s="53"/>
      <c r="LN912" s="53"/>
      <c r="LO912" s="53"/>
      <c r="LP912" s="53"/>
      <c r="LQ912" s="53"/>
      <c r="LR912" s="53"/>
      <c r="LS912" s="53"/>
      <c r="LT912" s="53"/>
      <c r="LU912" s="53"/>
      <c r="LV912" s="53"/>
      <c r="LW912" s="53"/>
      <c r="LX912" s="53"/>
      <c r="LY912" s="53"/>
      <c r="LZ912" s="53"/>
      <c r="MA912" s="53"/>
      <c r="MB912" s="53"/>
      <c r="MC912" s="53"/>
      <c r="MD912" s="53"/>
      <c r="ME912" s="53"/>
      <c r="MF912" s="53"/>
      <c r="MG912" s="53"/>
      <c r="MH912" s="53"/>
      <c r="MI912" s="53"/>
      <c r="MJ912" s="53"/>
      <c r="MK912" s="53"/>
      <c r="ML912" s="53"/>
      <c r="MM912" s="53"/>
      <c r="MN912" s="53"/>
      <c r="MO912" s="53"/>
      <c r="MP912" s="53"/>
      <c r="MQ912" s="53"/>
      <c r="MR912" s="53"/>
      <c r="MS912" s="53"/>
      <c r="MT912" s="53"/>
      <c r="MU912" s="53"/>
      <c r="MV912" s="53"/>
      <c r="MW912" s="53"/>
      <c r="MX912" s="53"/>
      <c r="MY912" s="53"/>
      <c r="MZ912" s="53"/>
      <c r="NA912" s="53"/>
      <c r="NB912" s="53"/>
      <c r="NC912" s="53"/>
      <c r="ND912" s="53"/>
      <c r="NE912" s="53"/>
      <c r="NF912" s="53"/>
      <c r="NG912" s="53"/>
      <c r="NH912" s="53"/>
      <c r="NI912" s="53"/>
      <c r="NJ912" s="53"/>
      <c r="NK912" s="53"/>
      <c r="NL912" s="53"/>
      <c r="NM912" s="53"/>
      <c r="NN912" s="53"/>
      <c r="NO912" s="53"/>
      <c r="NP912" s="53"/>
      <c r="NQ912" s="53"/>
      <c r="NR912" s="53"/>
      <c r="NS912" s="53"/>
      <c r="NT912" s="53"/>
      <c r="NU912" s="53"/>
      <c r="NV912" s="53"/>
      <c r="NW912" s="53"/>
      <c r="NX912" s="53"/>
      <c r="NY912" s="53"/>
      <c r="NZ912" s="53"/>
      <c r="OA912" s="53"/>
      <c r="OB912" s="53"/>
      <c r="OC912" s="53"/>
      <c r="OD912" s="53"/>
      <c r="OE912" s="53"/>
      <c r="OF912" s="53"/>
      <c r="OG912" s="53"/>
      <c r="OH912" s="53"/>
      <c r="OI912" s="53"/>
      <c r="OJ912" s="53"/>
      <c r="OK912" s="53"/>
      <c r="OL912" s="53"/>
      <c r="OM912" s="53"/>
      <c r="ON912" s="53"/>
      <c r="OO912" s="53"/>
      <c r="OP912" s="53"/>
      <c r="OQ912" s="53"/>
      <c r="OR912" s="53"/>
      <c r="OS912" s="53"/>
      <c r="OT912" s="53"/>
      <c r="OU912" s="53"/>
      <c r="OV912" s="53"/>
      <c r="OW912" s="53"/>
      <c r="OX912" s="53"/>
      <c r="OY912" s="53"/>
      <c r="OZ912" s="53"/>
      <c r="PA912" s="53"/>
      <c r="PB912" s="53"/>
      <c r="PC912" s="53"/>
      <c r="PD912" s="53"/>
      <c r="PE912" s="53"/>
      <c r="PF912" s="53"/>
      <c r="PG912" s="53"/>
      <c r="PH912" s="53"/>
      <c r="PI912" s="53"/>
      <c r="PJ912" s="53"/>
      <c r="PK912" s="53"/>
      <c r="PL912" s="53"/>
      <c r="PM912" s="53"/>
      <c r="PN912" s="53"/>
      <c r="PO912" s="53"/>
      <c r="PP912" s="53"/>
      <c r="PQ912" s="53"/>
      <c r="PR912" s="53"/>
      <c r="PS912" s="53"/>
      <c r="PT912" s="53"/>
      <c r="PU912" s="53"/>
      <c r="PV912" s="53"/>
      <c r="PW912" s="53"/>
      <c r="PX912" s="53"/>
      <c r="PY912" s="53"/>
      <c r="PZ912" s="53"/>
      <c r="QA912" s="53"/>
      <c r="QB912" s="53"/>
      <c r="QC912" s="53"/>
      <c r="QD912" s="53"/>
      <c r="QE912" s="53"/>
      <c r="QF912" s="53"/>
      <c r="QG912" s="53"/>
      <c r="QH912" s="53"/>
      <c r="QI912" s="53"/>
      <c r="QJ912" s="53"/>
      <c r="QK912" s="53"/>
      <c r="QL912" s="53"/>
      <c r="QM912" s="53"/>
      <c r="QN912" s="53"/>
      <c r="QO912" s="53"/>
      <c r="QP912" s="53"/>
      <c r="QQ912" s="53"/>
      <c r="QR912" s="53"/>
      <c r="QS912" s="53"/>
      <c r="QT912" s="53"/>
      <c r="QU912" s="53"/>
      <c r="QV912" s="53"/>
      <c r="QW912" s="53"/>
      <c r="QX912" s="53"/>
      <c r="QY912" s="53"/>
      <c r="QZ912" s="53"/>
      <c r="RA912" s="53"/>
      <c r="RB912" s="53"/>
      <c r="RC912" s="53"/>
      <c r="RD912" s="53"/>
      <c r="RE912" s="53"/>
      <c r="RF912" s="53"/>
      <c r="RG912" s="53"/>
      <c r="RH912" s="53"/>
      <c r="RI912" s="53"/>
      <c r="RJ912" s="53"/>
      <c r="RK912" s="53"/>
      <c r="RL912" s="53"/>
      <c r="RM912" s="53"/>
      <c r="RN912" s="53"/>
      <c r="RO912" s="53"/>
      <c r="RP912" s="53"/>
      <c r="RQ912" s="53"/>
      <c r="RR912" s="53"/>
      <c r="RS912" s="53"/>
      <c r="RT912" s="53"/>
      <c r="RU912" s="53"/>
      <c r="RV912" s="53"/>
      <c r="RW912" s="53"/>
      <c r="RX912" s="53"/>
      <c r="RY912" s="53"/>
      <c r="RZ912" s="53"/>
      <c r="SA912" s="53"/>
      <c r="SB912" s="53"/>
      <c r="SC912" s="53"/>
      <c r="SD912" s="53"/>
      <c r="SE912" s="53"/>
      <c r="SF912" s="53"/>
      <c r="SG912" s="53"/>
      <c r="SH912" s="53"/>
      <c r="SI912" s="53"/>
      <c r="SJ912" s="53"/>
      <c r="SK912" s="53"/>
      <c r="SL912" s="53"/>
      <c r="SM912" s="53"/>
      <c r="SN912" s="53"/>
      <c r="SO912" s="53"/>
      <c r="SP912" s="53"/>
      <c r="SQ912" s="53"/>
      <c r="SR912" s="53"/>
      <c r="SS912" s="53"/>
      <c r="ST912" s="53"/>
      <c r="SU912" s="53"/>
      <c r="SV912" s="53"/>
      <c r="SW912" s="53"/>
      <c r="SX912" s="53"/>
      <c r="SY912" s="53"/>
      <c r="SZ912" s="53"/>
      <c r="TA912" s="53"/>
      <c r="TB912" s="53"/>
      <c r="TC912" s="53"/>
      <c r="TD912" s="53"/>
      <c r="TE912" s="53"/>
      <c r="TF912" s="53"/>
      <c r="TG912" s="53"/>
      <c r="TH912" s="53"/>
      <c r="TI912" s="53"/>
      <c r="TJ912" s="53"/>
      <c r="TK912" s="53"/>
      <c r="TL912" s="53"/>
      <c r="TM912" s="53"/>
      <c r="TN912" s="53"/>
      <c r="TO912" s="53"/>
      <c r="TP912" s="53"/>
      <c r="TQ912" s="53"/>
      <c r="TR912" s="53"/>
      <c r="TS912" s="53"/>
      <c r="TT912" s="53"/>
      <c r="TU912" s="53"/>
      <c r="TV912" s="53"/>
      <c r="TW912" s="53"/>
      <c r="TX912" s="53"/>
      <c r="TY912" s="53"/>
      <c r="TZ912" s="53"/>
      <c r="UA912" s="53"/>
      <c r="UB912" s="53"/>
      <c r="UC912" s="53"/>
      <c r="UD912" s="53"/>
      <c r="UE912" s="53"/>
      <c r="UF912" s="53"/>
      <c r="UG912" s="53"/>
    </row>
    <row r="913" spans="12:553" s="19" customFormat="1" ht="15.75" customHeight="1" x14ac:dyDescent="0.2">
      <c r="L913" s="66"/>
      <c r="M913" s="66"/>
      <c r="N913" s="52"/>
      <c r="O913" s="53"/>
      <c r="P913" s="53"/>
      <c r="Q913" s="53"/>
      <c r="R913" s="53"/>
      <c r="S913" s="53"/>
      <c r="T913" s="53"/>
      <c r="U913" s="53"/>
      <c r="V913" s="53"/>
      <c r="W913" s="53"/>
      <c r="X913" s="53"/>
      <c r="Y913" s="53"/>
      <c r="Z913" s="53"/>
      <c r="AA913" s="53"/>
      <c r="AB913" s="53"/>
      <c r="AC913" s="53"/>
      <c r="AD913" s="53"/>
      <c r="AE913" s="53"/>
      <c r="AF913" s="53"/>
      <c r="AG913" s="53"/>
      <c r="AH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c r="BM913" s="53"/>
      <c r="BN913" s="53"/>
      <c r="BO913" s="53"/>
      <c r="BP913" s="53"/>
      <c r="BQ913" s="53"/>
      <c r="BR913" s="53"/>
      <c r="BS913" s="53"/>
      <c r="BT913" s="53"/>
      <c r="BU913" s="53"/>
      <c r="BV913" s="53"/>
      <c r="BW913" s="53"/>
      <c r="BX913" s="53"/>
      <c r="BY913" s="53"/>
      <c r="BZ913" s="53"/>
      <c r="CA913" s="53"/>
      <c r="CB913" s="53"/>
      <c r="CC913" s="53"/>
      <c r="CD913" s="53"/>
      <c r="CE913" s="53"/>
      <c r="CF913" s="53"/>
      <c r="CG913" s="53"/>
      <c r="CH913" s="53"/>
      <c r="CI913" s="53"/>
      <c r="CJ913" s="53"/>
      <c r="CK913" s="53"/>
      <c r="CL913" s="53"/>
      <c r="CM913" s="53"/>
      <c r="CN913" s="53"/>
      <c r="CO913" s="53"/>
      <c r="CP913" s="53"/>
      <c r="CQ913" s="53"/>
      <c r="CR913" s="53"/>
      <c r="CS913" s="53"/>
      <c r="CT913" s="53"/>
      <c r="CU913" s="53"/>
      <c r="CV913" s="53"/>
      <c r="CW913" s="53"/>
      <c r="CX913" s="53"/>
      <c r="CY913" s="53"/>
      <c r="CZ913" s="53"/>
      <c r="DA913" s="53"/>
      <c r="DB913" s="53"/>
      <c r="DC913" s="53"/>
      <c r="DD913" s="53"/>
      <c r="DE913" s="53"/>
      <c r="DF913" s="53"/>
      <c r="DG913" s="53"/>
      <c r="DH913" s="53"/>
      <c r="DI913" s="53"/>
      <c r="DJ913" s="53"/>
      <c r="DK913" s="53"/>
      <c r="DL913" s="53"/>
      <c r="DM913" s="53"/>
      <c r="DN913" s="53"/>
      <c r="DO913" s="53"/>
      <c r="DP913" s="53"/>
      <c r="DQ913" s="53"/>
      <c r="DR913" s="53"/>
      <c r="DS913" s="53"/>
      <c r="DT913" s="53"/>
      <c r="DU913" s="53"/>
      <c r="DV913" s="53"/>
      <c r="DW913" s="53"/>
      <c r="DX913" s="53"/>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3"/>
      <c r="FK913" s="53"/>
      <c r="FL913" s="53"/>
      <c r="FM913" s="53"/>
      <c r="FN913" s="53"/>
      <c r="FO913" s="53"/>
      <c r="FP913" s="53"/>
      <c r="FQ913" s="53"/>
      <c r="FR913" s="53"/>
      <c r="FS913" s="53"/>
      <c r="FT913" s="53"/>
      <c r="FU913" s="53"/>
      <c r="FV913" s="53"/>
      <c r="FW913" s="53"/>
      <c r="FX913" s="53"/>
      <c r="FY913" s="53"/>
      <c r="FZ913" s="53"/>
      <c r="GA913" s="53"/>
      <c r="GB913" s="53"/>
      <c r="GC913" s="53"/>
      <c r="GD913" s="53"/>
      <c r="GE913" s="53"/>
      <c r="GF913" s="53"/>
      <c r="GG913" s="53"/>
      <c r="GH913" s="53"/>
      <c r="GI913" s="53"/>
      <c r="GJ913" s="53"/>
      <c r="GK913" s="53"/>
      <c r="GL913" s="53"/>
      <c r="GM913" s="53"/>
      <c r="GN913" s="53"/>
      <c r="GO913" s="53"/>
      <c r="GP913" s="53"/>
      <c r="GQ913" s="53"/>
      <c r="GR913" s="53"/>
      <c r="GS913" s="53"/>
      <c r="GT913" s="53"/>
      <c r="GU913" s="53"/>
      <c r="GV913" s="53"/>
      <c r="GW913" s="53"/>
      <c r="GX913" s="53"/>
      <c r="GY913" s="53"/>
      <c r="GZ913" s="53"/>
      <c r="HA913" s="53"/>
      <c r="HB913" s="53"/>
      <c r="HC913" s="53"/>
      <c r="HD913" s="53"/>
      <c r="HE913" s="53"/>
      <c r="HF913" s="53"/>
      <c r="HG913" s="53"/>
      <c r="HH913" s="53"/>
      <c r="HI913" s="53"/>
      <c r="HJ913" s="53"/>
      <c r="HK913" s="53"/>
      <c r="HL913" s="53"/>
      <c r="HM913" s="53"/>
      <c r="HN913" s="53"/>
      <c r="HO913" s="53"/>
      <c r="HP913" s="53"/>
      <c r="HQ913" s="53"/>
      <c r="HR913" s="53"/>
      <c r="HS913" s="53"/>
      <c r="HT913" s="53"/>
      <c r="HU913" s="53"/>
      <c r="HV913" s="53"/>
      <c r="HW913" s="53"/>
      <c r="HX913" s="53"/>
      <c r="HY913" s="53"/>
      <c r="HZ913" s="53"/>
      <c r="IA913" s="53"/>
      <c r="IB913" s="53"/>
      <c r="IC913" s="53"/>
      <c r="ID913" s="53"/>
      <c r="IE913" s="53"/>
      <c r="IF913" s="53"/>
      <c r="IG913" s="53"/>
      <c r="IH913" s="53"/>
      <c r="II913" s="53"/>
      <c r="IJ913" s="53"/>
      <c r="IK913" s="53"/>
      <c r="IL913" s="53"/>
      <c r="IM913" s="53"/>
      <c r="IN913" s="53"/>
      <c r="IO913" s="53"/>
      <c r="IP913" s="53"/>
      <c r="IQ913" s="53"/>
      <c r="IR913" s="53"/>
      <c r="IS913" s="53"/>
      <c r="IT913" s="53"/>
      <c r="IU913" s="53"/>
      <c r="IV913" s="53"/>
      <c r="IW913" s="53"/>
      <c r="IX913" s="53"/>
      <c r="IY913" s="53"/>
      <c r="IZ913" s="53"/>
      <c r="JA913" s="53"/>
      <c r="JB913" s="53"/>
      <c r="JC913" s="53"/>
      <c r="JD913" s="53"/>
      <c r="JE913" s="53"/>
      <c r="JF913" s="53"/>
      <c r="JG913" s="53"/>
      <c r="JH913" s="53"/>
      <c r="JI913" s="53"/>
      <c r="JJ913" s="53"/>
      <c r="JK913" s="53"/>
      <c r="JL913" s="53"/>
      <c r="JM913" s="53"/>
      <c r="JN913" s="53"/>
      <c r="JO913" s="53"/>
      <c r="JP913" s="53"/>
      <c r="JQ913" s="53"/>
      <c r="JR913" s="53"/>
      <c r="JS913" s="53"/>
      <c r="JT913" s="53"/>
      <c r="JU913" s="53"/>
      <c r="JV913" s="53"/>
      <c r="JW913" s="53"/>
      <c r="JX913" s="53"/>
      <c r="JY913" s="53"/>
      <c r="JZ913" s="53"/>
      <c r="KA913" s="53"/>
      <c r="KB913" s="53"/>
      <c r="KC913" s="53"/>
      <c r="KD913" s="53"/>
      <c r="KE913" s="53"/>
      <c r="KF913" s="53"/>
      <c r="KG913" s="53"/>
      <c r="KH913" s="53"/>
      <c r="KI913" s="53"/>
      <c r="KJ913" s="53"/>
      <c r="KK913" s="53"/>
      <c r="KL913" s="53"/>
      <c r="KM913" s="53"/>
      <c r="KN913" s="53"/>
      <c r="KO913" s="53"/>
      <c r="KP913" s="53"/>
      <c r="KQ913" s="53"/>
      <c r="KR913" s="53"/>
      <c r="KS913" s="53"/>
      <c r="KT913" s="53"/>
      <c r="KU913" s="53"/>
      <c r="KV913" s="53"/>
      <c r="KW913" s="53"/>
      <c r="KX913" s="53"/>
      <c r="KY913" s="53"/>
      <c r="KZ913" s="53"/>
      <c r="LA913" s="53"/>
      <c r="LB913" s="53"/>
      <c r="LC913" s="53"/>
      <c r="LD913" s="53"/>
      <c r="LE913" s="53"/>
      <c r="LF913" s="53"/>
      <c r="LG913" s="53"/>
      <c r="LH913" s="53"/>
      <c r="LI913" s="53"/>
      <c r="LJ913" s="53"/>
      <c r="LK913" s="53"/>
      <c r="LL913" s="53"/>
      <c r="LM913" s="53"/>
      <c r="LN913" s="53"/>
      <c r="LO913" s="53"/>
      <c r="LP913" s="53"/>
      <c r="LQ913" s="53"/>
      <c r="LR913" s="53"/>
      <c r="LS913" s="53"/>
      <c r="LT913" s="53"/>
      <c r="LU913" s="53"/>
      <c r="LV913" s="53"/>
      <c r="LW913" s="53"/>
      <c r="LX913" s="53"/>
      <c r="LY913" s="53"/>
      <c r="LZ913" s="53"/>
      <c r="MA913" s="53"/>
      <c r="MB913" s="53"/>
      <c r="MC913" s="53"/>
      <c r="MD913" s="53"/>
      <c r="ME913" s="53"/>
      <c r="MF913" s="53"/>
      <c r="MG913" s="53"/>
      <c r="MH913" s="53"/>
      <c r="MI913" s="53"/>
      <c r="MJ913" s="53"/>
      <c r="MK913" s="53"/>
      <c r="ML913" s="53"/>
      <c r="MM913" s="53"/>
      <c r="MN913" s="53"/>
      <c r="MO913" s="53"/>
      <c r="MP913" s="53"/>
      <c r="MQ913" s="53"/>
      <c r="MR913" s="53"/>
      <c r="MS913" s="53"/>
      <c r="MT913" s="53"/>
      <c r="MU913" s="53"/>
      <c r="MV913" s="53"/>
      <c r="MW913" s="53"/>
      <c r="MX913" s="53"/>
      <c r="MY913" s="53"/>
      <c r="MZ913" s="53"/>
      <c r="NA913" s="53"/>
      <c r="NB913" s="53"/>
      <c r="NC913" s="53"/>
      <c r="ND913" s="53"/>
      <c r="NE913" s="53"/>
      <c r="NF913" s="53"/>
      <c r="NG913" s="53"/>
      <c r="NH913" s="53"/>
      <c r="NI913" s="53"/>
      <c r="NJ913" s="53"/>
      <c r="NK913" s="53"/>
      <c r="NL913" s="53"/>
      <c r="NM913" s="53"/>
      <c r="NN913" s="53"/>
      <c r="NO913" s="53"/>
      <c r="NP913" s="53"/>
      <c r="NQ913" s="53"/>
      <c r="NR913" s="53"/>
      <c r="NS913" s="53"/>
      <c r="NT913" s="53"/>
      <c r="NU913" s="53"/>
      <c r="NV913" s="53"/>
      <c r="NW913" s="53"/>
      <c r="NX913" s="53"/>
      <c r="NY913" s="53"/>
      <c r="NZ913" s="53"/>
      <c r="OA913" s="53"/>
      <c r="OB913" s="53"/>
      <c r="OC913" s="53"/>
      <c r="OD913" s="53"/>
      <c r="OE913" s="53"/>
      <c r="OF913" s="53"/>
      <c r="OG913" s="53"/>
      <c r="OH913" s="53"/>
      <c r="OI913" s="53"/>
      <c r="OJ913" s="53"/>
      <c r="OK913" s="53"/>
      <c r="OL913" s="53"/>
      <c r="OM913" s="53"/>
      <c r="ON913" s="53"/>
      <c r="OO913" s="53"/>
      <c r="OP913" s="53"/>
      <c r="OQ913" s="53"/>
      <c r="OR913" s="53"/>
      <c r="OS913" s="53"/>
      <c r="OT913" s="53"/>
      <c r="OU913" s="53"/>
      <c r="OV913" s="53"/>
      <c r="OW913" s="53"/>
      <c r="OX913" s="53"/>
      <c r="OY913" s="53"/>
      <c r="OZ913" s="53"/>
      <c r="PA913" s="53"/>
      <c r="PB913" s="53"/>
      <c r="PC913" s="53"/>
      <c r="PD913" s="53"/>
      <c r="PE913" s="53"/>
      <c r="PF913" s="53"/>
      <c r="PG913" s="53"/>
      <c r="PH913" s="53"/>
      <c r="PI913" s="53"/>
      <c r="PJ913" s="53"/>
      <c r="PK913" s="53"/>
      <c r="PL913" s="53"/>
      <c r="PM913" s="53"/>
      <c r="PN913" s="53"/>
      <c r="PO913" s="53"/>
      <c r="PP913" s="53"/>
      <c r="PQ913" s="53"/>
      <c r="PR913" s="53"/>
      <c r="PS913" s="53"/>
      <c r="PT913" s="53"/>
      <c r="PU913" s="53"/>
      <c r="PV913" s="53"/>
      <c r="PW913" s="53"/>
      <c r="PX913" s="53"/>
      <c r="PY913" s="53"/>
      <c r="PZ913" s="53"/>
      <c r="QA913" s="53"/>
      <c r="QB913" s="53"/>
      <c r="QC913" s="53"/>
      <c r="QD913" s="53"/>
      <c r="QE913" s="53"/>
      <c r="QF913" s="53"/>
      <c r="QG913" s="53"/>
      <c r="QH913" s="53"/>
      <c r="QI913" s="53"/>
      <c r="QJ913" s="53"/>
      <c r="QK913" s="53"/>
      <c r="QL913" s="53"/>
      <c r="QM913" s="53"/>
      <c r="QN913" s="53"/>
      <c r="QO913" s="53"/>
      <c r="QP913" s="53"/>
      <c r="QQ913" s="53"/>
      <c r="QR913" s="53"/>
      <c r="QS913" s="53"/>
      <c r="QT913" s="53"/>
      <c r="QU913" s="53"/>
      <c r="QV913" s="53"/>
      <c r="QW913" s="53"/>
      <c r="QX913" s="53"/>
      <c r="QY913" s="53"/>
      <c r="QZ913" s="53"/>
      <c r="RA913" s="53"/>
      <c r="RB913" s="53"/>
      <c r="RC913" s="53"/>
      <c r="RD913" s="53"/>
      <c r="RE913" s="53"/>
      <c r="RF913" s="53"/>
      <c r="RG913" s="53"/>
      <c r="RH913" s="53"/>
      <c r="RI913" s="53"/>
      <c r="RJ913" s="53"/>
      <c r="RK913" s="53"/>
      <c r="RL913" s="53"/>
      <c r="RM913" s="53"/>
      <c r="RN913" s="53"/>
      <c r="RO913" s="53"/>
      <c r="RP913" s="53"/>
      <c r="RQ913" s="53"/>
      <c r="RR913" s="53"/>
      <c r="RS913" s="53"/>
      <c r="RT913" s="53"/>
      <c r="RU913" s="53"/>
      <c r="RV913" s="53"/>
      <c r="RW913" s="53"/>
      <c r="RX913" s="53"/>
      <c r="RY913" s="53"/>
      <c r="RZ913" s="53"/>
      <c r="SA913" s="53"/>
      <c r="SB913" s="53"/>
      <c r="SC913" s="53"/>
      <c r="SD913" s="53"/>
      <c r="SE913" s="53"/>
      <c r="SF913" s="53"/>
      <c r="SG913" s="53"/>
      <c r="SH913" s="53"/>
      <c r="SI913" s="53"/>
      <c r="SJ913" s="53"/>
      <c r="SK913" s="53"/>
      <c r="SL913" s="53"/>
      <c r="SM913" s="53"/>
      <c r="SN913" s="53"/>
      <c r="SO913" s="53"/>
      <c r="SP913" s="53"/>
      <c r="SQ913" s="53"/>
      <c r="SR913" s="53"/>
      <c r="SS913" s="53"/>
      <c r="ST913" s="53"/>
      <c r="SU913" s="53"/>
      <c r="SV913" s="53"/>
      <c r="SW913" s="53"/>
      <c r="SX913" s="53"/>
      <c r="SY913" s="53"/>
      <c r="SZ913" s="53"/>
      <c r="TA913" s="53"/>
      <c r="TB913" s="53"/>
      <c r="TC913" s="53"/>
      <c r="TD913" s="53"/>
      <c r="TE913" s="53"/>
      <c r="TF913" s="53"/>
      <c r="TG913" s="53"/>
      <c r="TH913" s="53"/>
      <c r="TI913" s="53"/>
      <c r="TJ913" s="53"/>
      <c r="TK913" s="53"/>
      <c r="TL913" s="53"/>
      <c r="TM913" s="53"/>
      <c r="TN913" s="53"/>
      <c r="TO913" s="53"/>
      <c r="TP913" s="53"/>
      <c r="TQ913" s="53"/>
      <c r="TR913" s="53"/>
      <c r="TS913" s="53"/>
      <c r="TT913" s="53"/>
      <c r="TU913" s="53"/>
      <c r="TV913" s="53"/>
      <c r="TW913" s="53"/>
      <c r="TX913" s="53"/>
      <c r="TY913" s="53"/>
      <c r="TZ913" s="53"/>
      <c r="UA913" s="53"/>
      <c r="UB913" s="53"/>
      <c r="UC913" s="53"/>
      <c r="UD913" s="53"/>
      <c r="UE913" s="53"/>
      <c r="UF913" s="53"/>
      <c r="UG913" s="53"/>
    </row>
    <row r="914" spans="12:553" s="19" customFormat="1" ht="15.75" customHeight="1" x14ac:dyDescent="0.2">
      <c r="L914" s="66"/>
      <c r="M914" s="66"/>
      <c r="N914" s="52"/>
      <c r="O914" s="53"/>
      <c r="P914" s="53"/>
      <c r="Q914" s="53"/>
      <c r="R914" s="53"/>
      <c r="S914" s="53"/>
      <c r="T914" s="53"/>
      <c r="U914" s="53"/>
      <c r="V914" s="53"/>
      <c r="W914" s="53"/>
      <c r="X914" s="53"/>
      <c r="Y914" s="53"/>
      <c r="Z914" s="53"/>
      <c r="AA914" s="53"/>
      <c r="AB914" s="53"/>
      <c r="AC914" s="53"/>
      <c r="AD914" s="53"/>
      <c r="AE914" s="53"/>
      <c r="AF914" s="53"/>
      <c r="AG914" s="53"/>
      <c r="AH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c r="BM914" s="53"/>
      <c r="BN914" s="53"/>
      <c r="BO914" s="53"/>
      <c r="BP914" s="53"/>
      <c r="BQ914" s="53"/>
      <c r="BR914" s="53"/>
      <c r="BS914" s="53"/>
      <c r="BT914" s="53"/>
      <c r="BU914" s="53"/>
      <c r="BV914" s="53"/>
      <c r="BW914" s="53"/>
      <c r="BX914" s="53"/>
      <c r="BY914" s="53"/>
      <c r="BZ914" s="53"/>
      <c r="CA914" s="53"/>
      <c r="CB914" s="53"/>
      <c r="CC914" s="53"/>
      <c r="CD914" s="53"/>
      <c r="CE914" s="53"/>
      <c r="CF914" s="53"/>
      <c r="CG914" s="53"/>
      <c r="CH914" s="53"/>
      <c r="CI914" s="53"/>
      <c r="CJ914" s="53"/>
      <c r="CK914" s="53"/>
      <c r="CL914" s="53"/>
      <c r="CM914" s="53"/>
      <c r="CN914" s="53"/>
      <c r="CO914" s="53"/>
      <c r="CP914" s="53"/>
      <c r="CQ914" s="53"/>
      <c r="CR914" s="53"/>
      <c r="CS914" s="53"/>
      <c r="CT914" s="53"/>
      <c r="CU914" s="53"/>
      <c r="CV914" s="53"/>
      <c r="CW914" s="53"/>
      <c r="CX914" s="53"/>
      <c r="CY914" s="53"/>
      <c r="CZ914" s="53"/>
      <c r="DA914" s="53"/>
      <c r="DB914" s="53"/>
      <c r="DC914" s="53"/>
      <c r="DD914" s="53"/>
      <c r="DE914" s="53"/>
      <c r="DF914" s="53"/>
      <c r="DG914" s="53"/>
      <c r="DH914" s="53"/>
      <c r="DI914" s="53"/>
      <c r="DJ914" s="53"/>
      <c r="DK914" s="53"/>
      <c r="DL914" s="53"/>
      <c r="DM914" s="53"/>
      <c r="DN914" s="53"/>
      <c r="DO914" s="53"/>
      <c r="DP914" s="53"/>
      <c r="DQ914" s="53"/>
      <c r="DR914" s="53"/>
      <c r="DS914" s="53"/>
      <c r="DT914" s="53"/>
      <c r="DU914" s="53"/>
      <c r="DV914" s="53"/>
      <c r="DW914" s="53"/>
      <c r="DX914" s="53"/>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3"/>
      <c r="FK914" s="53"/>
      <c r="FL914" s="53"/>
      <c r="FM914" s="53"/>
      <c r="FN914" s="53"/>
      <c r="FO914" s="53"/>
      <c r="FP914" s="53"/>
      <c r="FQ914" s="53"/>
      <c r="FR914" s="53"/>
      <c r="FS914" s="53"/>
      <c r="FT914" s="53"/>
      <c r="FU914" s="53"/>
      <c r="FV914" s="53"/>
      <c r="FW914" s="53"/>
      <c r="FX914" s="53"/>
      <c r="FY914" s="53"/>
      <c r="FZ914" s="53"/>
      <c r="GA914" s="53"/>
      <c r="GB914" s="53"/>
      <c r="GC914" s="53"/>
      <c r="GD914" s="53"/>
      <c r="GE914" s="53"/>
      <c r="GF914" s="53"/>
      <c r="GG914" s="53"/>
      <c r="GH914" s="53"/>
      <c r="GI914" s="53"/>
      <c r="GJ914" s="53"/>
      <c r="GK914" s="53"/>
      <c r="GL914" s="53"/>
      <c r="GM914" s="53"/>
      <c r="GN914" s="53"/>
      <c r="GO914" s="53"/>
      <c r="GP914" s="53"/>
      <c r="GQ914" s="53"/>
      <c r="GR914" s="53"/>
      <c r="GS914" s="53"/>
      <c r="GT914" s="53"/>
      <c r="GU914" s="53"/>
      <c r="GV914" s="53"/>
      <c r="GW914" s="53"/>
      <c r="GX914" s="53"/>
      <c r="GY914" s="53"/>
      <c r="GZ914" s="53"/>
      <c r="HA914" s="53"/>
      <c r="HB914" s="53"/>
      <c r="HC914" s="53"/>
      <c r="HD914" s="53"/>
      <c r="HE914" s="53"/>
      <c r="HF914" s="53"/>
      <c r="HG914" s="53"/>
      <c r="HH914" s="53"/>
      <c r="HI914" s="53"/>
      <c r="HJ914" s="53"/>
      <c r="HK914" s="53"/>
      <c r="HL914" s="53"/>
      <c r="HM914" s="53"/>
      <c r="HN914" s="53"/>
      <c r="HO914" s="53"/>
      <c r="HP914" s="53"/>
      <c r="HQ914" s="53"/>
      <c r="HR914" s="53"/>
      <c r="HS914" s="53"/>
      <c r="HT914" s="53"/>
      <c r="HU914" s="53"/>
      <c r="HV914" s="53"/>
      <c r="HW914" s="53"/>
      <c r="HX914" s="53"/>
      <c r="HY914" s="53"/>
      <c r="HZ914" s="53"/>
      <c r="IA914" s="53"/>
      <c r="IB914" s="53"/>
      <c r="IC914" s="53"/>
      <c r="ID914" s="53"/>
      <c r="IE914" s="53"/>
      <c r="IF914" s="53"/>
      <c r="IG914" s="53"/>
      <c r="IH914" s="53"/>
      <c r="II914" s="53"/>
      <c r="IJ914" s="53"/>
      <c r="IK914" s="53"/>
      <c r="IL914" s="53"/>
      <c r="IM914" s="53"/>
      <c r="IN914" s="53"/>
      <c r="IO914" s="53"/>
      <c r="IP914" s="53"/>
      <c r="IQ914" s="53"/>
      <c r="IR914" s="53"/>
      <c r="IS914" s="53"/>
      <c r="IT914" s="53"/>
      <c r="IU914" s="53"/>
      <c r="IV914" s="53"/>
      <c r="IW914" s="53"/>
      <c r="IX914" s="53"/>
      <c r="IY914" s="53"/>
      <c r="IZ914" s="53"/>
      <c r="JA914" s="53"/>
      <c r="JB914" s="53"/>
      <c r="JC914" s="53"/>
      <c r="JD914" s="53"/>
      <c r="JE914" s="53"/>
      <c r="JF914" s="53"/>
      <c r="JG914" s="53"/>
      <c r="JH914" s="53"/>
      <c r="JI914" s="53"/>
      <c r="JJ914" s="53"/>
      <c r="JK914" s="53"/>
      <c r="JL914" s="53"/>
      <c r="JM914" s="53"/>
      <c r="JN914" s="53"/>
      <c r="JO914" s="53"/>
      <c r="JP914" s="53"/>
      <c r="JQ914" s="53"/>
      <c r="JR914" s="53"/>
      <c r="JS914" s="53"/>
      <c r="JT914" s="53"/>
      <c r="JU914" s="53"/>
      <c r="JV914" s="53"/>
      <c r="JW914" s="53"/>
      <c r="JX914" s="53"/>
      <c r="JY914" s="53"/>
      <c r="JZ914" s="53"/>
      <c r="KA914" s="53"/>
      <c r="KB914" s="53"/>
      <c r="KC914" s="53"/>
      <c r="KD914" s="53"/>
      <c r="KE914" s="53"/>
      <c r="KF914" s="53"/>
      <c r="KG914" s="53"/>
      <c r="KH914" s="53"/>
      <c r="KI914" s="53"/>
      <c r="KJ914" s="53"/>
      <c r="KK914" s="53"/>
      <c r="KL914" s="53"/>
      <c r="KM914" s="53"/>
      <c r="KN914" s="53"/>
      <c r="KO914" s="53"/>
      <c r="KP914" s="53"/>
      <c r="KQ914" s="53"/>
      <c r="KR914" s="53"/>
      <c r="KS914" s="53"/>
      <c r="KT914" s="53"/>
      <c r="KU914" s="53"/>
      <c r="KV914" s="53"/>
      <c r="KW914" s="53"/>
      <c r="KX914" s="53"/>
      <c r="KY914" s="53"/>
      <c r="KZ914" s="53"/>
      <c r="LA914" s="53"/>
      <c r="LB914" s="53"/>
      <c r="LC914" s="53"/>
      <c r="LD914" s="53"/>
      <c r="LE914" s="53"/>
      <c r="LF914" s="53"/>
      <c r="LG914" s="53"/>
      <c r="LH914" s="53"/>
      <c r="LI914" s="53"/>
      <c r="LJ914" s="53"/>
      <c r="LK914" s="53"/>
      <c r="LL914" s="53"/>
      <c r="LM914" s="53"/>
      <c r="LN914" s="53"/>
      <c r="LO914" s="53"/>
      <c r="LP914" s="53"/>
      <c r="LQ914" s="53"/>
      <c r="LR914" s="53"/>
      <c r="LS914" s="53"/>
      <c r="LT914" s="53"/>
      <c r="LU914" s="53"/>
      <c r="LV914" s="53"/>
      <c r="LW914" s="53"/>
      <c r="LX914" s="53"/>
      <c r="LY914" s="53"/>
      <c r="LZ914" s="53"/>
      <c r="MA914" s="53"/>
      <c r="MB914" s="53"/>
      <c r="MC914" s="53"/>
      <c r="MD914" s="53"/>
      <c r="ME914" s="53"/>
      <c r="MF914" s="53"/>
      <c r="MG914" s="53"/>
      <c r="MH914" s="53"/>
      <c r="MI914" s="53"/>
      <c r="MJ914" s="53"/>
      <c r="MK914" s="53"/>
      <c r="ML914" s="53"/>
      <c r="MM914" s="53"/>
      <c r="MN914" s="53"/>
      <c r="MO914" s="53"/>
      <c r="MP914" s="53"/>
      <c r="MQ914" s="53"/>
      <c r="MR914" s="53"/>
      <c r="MS914" s="53"/>
      <c r="MT914" s="53"/>
      <c r="MU914" s="53"/>
      <c r="MV914" s="53"/>
      <c r="MW914" s="53"/>
      <c r="MX914" s="53"/>
      <c r="MY914" s="53"/>
      <c r="MZ914" s="53"/>
      <c r="NA914" s="53"/>
      <c r="NB914" s="53"/>
      <c r="NC914" s="53"/>
      <c r="ND914" s="53"/>
      <c r="NE914" s="53"/>
      <c r="NF914" s="53"/>
      <c r="NG914" s="53"/>
      <c r="NH914" s="53"/>
      <c r="NI914" s="53"/>
      <c r="NJ914" s="53"/>
      <c r="NK914" s="53"/>
      <c r="NL914" s="53"/>
      <c r="NM914" s="53"/>
      <c r="NN914" s="53"/>
      <c r="NO914" s="53"/>
      <c r="NP914" s="53"/>
      <c r="NQ914" s="53"/>
      <c r="NR914" s="53"/>
      <c r="NS914" s="53"/>
      <c r="NT914" s="53"/>
      <c r="NU914" s="53"/>
      <c r="NV914" s="53"/>
      <c r="NW914" s="53"/>
      <c r="NX914" s="53"/>
      <c r="NY914" s="53"/>
      <c r="NZ914" s="53"/>
      <c r="OA914" s="53"/>
      <c r="OB914" s="53"/>
      <c r="OC914" s="53"/>
      <c r="OD914" s="53"/>
      <c r="OE914" s="53"/>
      <c r="OF914" s="53"/>
      <c r="OG914" s="53"/>
      <c r="OH914" s="53"/>
      <c r="OI914" s="53"/>
      <c r="OJ914" s="53"/>
      <c r="OK914" s="53"/>
      <c r="OL914" s="53"/>
      <c r="OM914" s="53"/>
      <c r="ON914" s="53"/>
      <c r="OO914" s="53"/>
      <c r="OP914" s="53"/>
      <c r="OQ914" s="53"/>
      <c r="OR914" s="53"/>
      <c r="OS914" s="53"/>
      <c r="OT914" s="53"/>
      <c r="OU914" s="53"/>
      <c r="OV914" s="53"/>
      <c r="OW914" s="53"/>
      <c r="OX914" s="53"/>
      <c r="OY914" s="53"/>
      <c r="OZ914" s="53"/>
      <c r="PA914" s="53"/>
      <c r="PB914" s="53"/>
      <c r="PC914" s="53"/>
      <c r="PD914" s="53"/>
      <c r="PE914" s="53"/>
      <c r="PF914" s="53"/>
      <c r="PG914" s="53"/>
      <c r="PH914" s="53"/>
      <c r="PI914" s="53"/>
      <c r="PJ914" s="53"/>
      <c r="PK914" s="53"/>
      <c r="PL914" s="53"/>
      <c r="PM914" s="53"/>
      <c r="PN914" s="53"/>
      <c r="PO914" s="53"/>
      <c r="PP914" s="53"/>
      <c r="PQ914" s="53"/>
      <c r="PR914" s="53"/>
      <c r="PS914" s="53"/>
      <c r="PT914" s="53"/>
      <c r="PU914" s="53"/>
      <c r="PV914" s="53"/>
      <c r="PW914" s="53"/>
      <c r="PX914" s="53"/>
      <c r="PY914" s="53"/>
      <c r="PZ914" s="53"/>
      <c r="QA914" s="53"/>
      <c r="QB914" s="53"/>
      <c r="QC914" s="53"/>
      <c r="QD914" s="53"/>
      <c r="QE914" s="53"/>
      <c r="QF914" s="53"/>
      <c r="QG914" s="53"/>
      <c r="QH914" s="53"/>
      <c r="QI914" s="53"/>
      <c r="QJ914" s="53"/>
      <c r="QK914" s="53"/>
      <c r="QL914" s="53"/>
      <c r="QM914" s="53"/>
      <c r="QN914" s="53"/>
      <c r="QO914" s="53"/>
      <c r="QP914" s="53"/>
      <c r="QQ914" s="53"/>
      <c r="QR914" s="53"/>
      <c r="QS914" s="53"/>
      <c r="QT914" s="53"/>
      <c r="QU914" s="53"/>
      <c r="QV914" s="53"/>
      <c r="QW914" s="53"/>
      <c r="QX914" s="53"/>
      <c r="QY914" s="53"/>
      <c r="QZ914" s="53"/>
      <c r="RA914" s="53"/>
      <c r="RB914" s="53"/>
      <c r="RC914" s="53"/>
      <c r="RD914" s="53"/>
      <c r="RE914" s="53"/>
      <c r="RF914" s="53"/>
      <c r="RG914" s="53"/>
      <c r="RH914" s="53"/>
      <c r="RI914" s="53"/>
      <c r="RJ914" s="53"/>
      <c r="RK914" s="53"/>
      <c r="RL914" s="53"/>
      <c r="RM914" s="53"/>
      <c r="RN914" s="53"/>
      <c r="RO914" s="53"/>
      <c r="RP914" s="53"/>
      <c r="RQ914" s="53"/>
      <c r="RR914" s="53"/>
      <c r="RS914" s="53"/>
      <c r="RT914" s="53"/>
      <c r="RU914" s="53"/>
      <c r="RV914" s="53"/>
      <c r="RW914" s="53"/>
      <c r="RX914" s="53"/>
      <c r="RY914" s="53"/>
      <c r="RZ914" s="53"/>
      <c r="SA914" s="53"/>
      <c r="SB914" s="53"/>
      <c r="SC914" s="53"/>
      <c r="SD914" s="53"/>
      <c r="SE914" s="53"/>
      <c r="SF914" s="53"/>
      <c r="SG914" s="53"/>
      <c r="SH914" s="53"/>
      <c r="SI914" s="53"/>
      <c r="SJ914" s="53"/>
      <c r="SK914" s="53"/>
      <c r="SL914" s="53"/>
      <c r="SM914" s="53"/>
      <c r="SN914" s="53"/>
      <c r="SO914" s="53"/>
      <c r="SP914" s="53"/>
      <c r="SQ914" s="53"/>
      <c r="SR914" s="53"/>
      <c r="SS914" s="53"/>
      <c r="ST914" s="53"/>
      <c r="SU914" s="53"/>
      <c r="SV914" s="53"/>
      <c r="SW914" s="53"/>
      <c r="SX914" s="53"/>
      <c r="SY914" s="53"/>
      <c r="SZ914" s="53"/>
      <c r="TA914" s="53"/>
      <c r="TB914" s="53"/>
      <c r="TC914" s="53"/>
      <c r="TD914" s="53"/>
      <c r="TE914" s="53"/>
      <c r="TF914" s="53"/>
      <c r="TG914" s="53"/>
      <c r="TH914" s="53"/>
      <c r="TI914" s="53"/>
      <c r="TJ914" s="53"/>
      <c r="TK914" s="53"/>
      <c r="TL914" s="53"/>
      <c r="TM914" s="53"/>
      <c r="TN914" s="53"/>
      <c r="TO914" s="53"/>
      <c r="TP914" s="53"/>
      <c r="TQ914" s="53"/>
      <c r="TR914" s="53"/>
      <c r="TS914" s="53"/>
      <c r="TT914" s="53"/>
      <c r="TU914" s="53"/>
      <c r="TV914" s="53"/>
      <c r="TW914" s="53"/>
      <c r="TX914" s="53"/>
      <c r="TY914" s="53"/>
      <c r="TZ914" s="53"/>
      <c r="UA914" s="53"/>
      <c r="UB914" s="53"/>
      <c r="UC914" s="53"/>
      <c r="UD914" s="53"/>
      <c r="UE914" s="53"/>
      <c r="UF914" s="53"/>
      <c r="UG914" s="53"/>
    </row>
    <row r="915" spans="12:553" s="19" customFormat="1" ht="15.75" customHeight="1" x14ac:dyDescent="0.2">
      <c r="L915" s="66"/>
      <c r="M915" s="66"/>
      <c r="N915" s="52"/>
      <c r="O915" s="53"/>
      <c r="P915" s="53"/>
      <c r="Q915" s="53"/>
      <c r="R915" s="53"/>
      <c r="S915" s="53"/>
      <c r="T915" s="53"/>
      <c r="U915" s="53"/>
      <c r="V915" s="53"/>
      <c r="W915" s="53"/>
      <c r="X915" s="53"/>
      <c r="Y915" s="53"/>
      <c r="Z915" s="53"/>
      <c r="AA915" s="53"/>
      <c r="AB915" s="53"/>
      <c r="AC915" s="53"/>
      <c r="AD915" s="53"/>
      <c r="AE915" s="53"/>
      <c r="AF915" s="53"/>
      <c r="AG915" s="53"/>
      <c r="AH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c r="BM915" s="53"/>
      <c r="BN915" s="53"/>
      <c r="BO915" s="53"/>
      <c r="BP915" s="53"/>
      <c r="BQ915" s="53"/>
      <c r="BR915" s="53"/>
      <c r="BS915" s="53"/>
      <c r="BT915" s="53"/>
      <c r="BU915" s="53"/>
      <c r="BV915" s="53"/>
      <c r="BW915" s="53"/>
      <c r="BX915" s="53"/>
      <c r="BY915" s="53"/>
      <c r="BZ915" s="53"/>
      <c r="CA915" s="53"/>
      <c r="CB915" s="53"/>
      <c r="CC915" s="53"/>
      <c r="CD915" s="53"/>
      <c r="CE915" s="53"/>
      <c r="CF915" s="53"/>
      <c r="CG915" s="53"/>
      <c r="CH915" s="53"/>
      <c r="CI915" s="53"/>
      <c r="CJ915" s="53"/>
      <c r="CK915" s="53"/>
      <c r="CL915" s="53"/>
      <c r="CM915" s="53"/>
      <c r="CN915" s="53"/>
      <c r="CO915" s="53"/>
      <c r="CP915" s="53"/>
      <c r="CQ915" s="53"/>
      <c r="CR915" s="53"/>
      <c r="CS915" s="53"/>
      <c r="CT915" s="53"/>
      <c r="CU915" s="53"/>
      <c r="CV915" s="53"/>
      <c r="CW915" s="53"/>
      <c r="CX915" s="53"/>
      <c r="CY915" s="53"/>
      <c r="CZ915" s="53"/>
      <c r="DA915" s="53"/>
      <c r="DB915" s="53"/>
      <c r="DC915" s="53"/>
      <c r="DD915" s="53"/>
      <c r="DE915" s="53"/>
      <c r="DF915" s="53"/>
      <c r="DG915" s="53"/>
      <c r="DH915" s="53"/>
      <c r="DI915" s="53"/>
      <c r="DJ915" s="53"/>
      <c r="DK915" s="53"/>
      <c r="DL915" s="53"/>
      <c r="DM915" s="53"/>
      <c r="DN915" s="53"/>
      <c r="DO915" s="53"/>
      <c r="DP915" s="53"/>
      <c r="DQ915" s="53"/>
      <c r="DR915" s="53"/>
      <c r="DS915" s="53"/>
      <c r="DT915" s="53"/>
      <c r="DU915" s="53"/>
      <c r="DV915" s="53"/>
      <c r="DW915" s="53"/>
      <c r="DX915" s="53"/>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3"/>
      <c r="FK915" s="53"/>
      <c r="FL915" s="53"/>
      <c r="FM915" s="53"/>
      <c r="FN915" s="53"/>
      <c r="FO915" s="53"/>
      <c r="FP915" s="53"/>
      <c r="FQ915" s="53"/>
      <c r="FR915" s="53"/>
      <c r="FS915" s="53"/>
      <c r="FT915" s="53"/>
      <c r="FU915" s="53"/>
      <c r="FV915" s="53"/>
      <c r="FW915" s="53"/>
      <c r="FX915" s="53"/>
      <c r="FY915" s="53"/>
      <c r="FZ915" s="53"/>
      <c r="GA915" s="53"/>
      <c r="GB915" s="53"/>
      <c r="GC915" s="53"/>
      <c r="GD915" s="53"/>
      <c r="GE915" s="53"/>
      <c r="GF915" s="53"/>
      <c r="GG915" s="53"/>
      <c r="GH915" s="53"/>
      <c r="GI915" s="53"/>
      <c r="GJ915" s="53"/>
      <c r="GK915" s="53"/>
      <c r="GL915" s="53"/>
      <c r="GM915" s="53"/>
      <c r="GN915" s="53"/>
      <c r="GO915" s="53"/>
      <c r="GP915" s="53"/>
      <c r="GQ915" s="53"/>
      <c r="GR915" s="53"/>
      <c r="GS915" s="53"/>
      <c r="GT915" s="53"/>
      <c r="GU915" s="53"/>
      <c r="GV915" s="53"/>
      <c r="GW915" s="53"/>
      <c r="GX915" s="53"/>
      <c r="GY915" s="53"/>
      <c r="GZ915" s="53"/>
      <c r="HA915" s="53"/>
      <c r="HB915" s="53"/>
      <c r="HC915" s="53"/>
      <c r="HD915" s="53"/>
      <c r="HE915" s="53"/>
      <c r="HF915" s="53"/>
      <c r="HG915" s="53"/>
      <c r="HH915" s="53"/>
      <c r="HI915" s="53"/>
      <c r="HJ915" s="53"/>
      <c r="HK915" s="53"/>
      <c r="HL915" s="53"/>
      <c r="HM915" s="53"/>
      <c r="HN915" s="53"/>
      <c r="HO915" s="53"/>
      <c r="HP915" s="53"/>
      <c r="HQ915" s="53"/>
      <c r="HR915" s="53"/>
      <c r="HS915" s="53"/>
      <c r="HT915" s="53"/>
      <c r="HU915" s="53"/>
      <c r="HV915" s="53"/>
      <c r="HW915" s="53"/>
      <c r="HX915" s="53"/>
      <c r="HY915" s="53"/>
      <c r="HZ915" s="53"/>
      <c r="IA915" s="53"/>
      <c r="IB915" s="53"/>
      <c r="IC915" s="53"/>
      <c r="ID915" s="53"/>
      <c r="IE915" s="53"/>
      <c r="IF915" s="53"/>
      <c r="IG915" s="53"/>
      <c r="IH915" s="53"/>
      <c r="II915" s="53"/>
      <c r="IJ915" s="53"/>
      <c r="IK915" s="53"/>
      <c r="IL915" s="53"/>
      <c r="IM915" s="53"/>
      <c r="IN915" s="53"/>
      <c r="IO915" s="53"/>
      <c r="IP915" s="53"/>
      <c r="IQ915" s="53"/>
      <c r="IR915" s="53"/>
      <c r="IS915" s="53"/>
      <c r="IT915" s="53"/>
      <c r="IU915" s="53"/>
      <c r="IV915" s="53"/>
      <c r="IW915" s="53"/>
      <c r="IX915" s="53"/>
      <c r="IY915" s="53"/>
      <c r="IZ915" s="53"/>
      <c r="JA915" s="53"/>
      <c r="JB915" s="53"/>
      <c r="JC915" s="53"/>
      <c r="JD915" s="53"/>
      <c r="JE915" s="53"/>
      <c r="JF915" s="53"/>
      <c r="JG915" s="53"/>
      <c r="JH915" s="53"/>
      <c r="JI915" s="53"/>
      <c r="JJ915" s="53"/>
      <c r="JK915" s="53"/>
      <c r="JL915" s="53"/>
      <c r="JM915" s="53"/>
      <c r="JN915" s="53"/>
      <c r="JO915" s="53"/>
      <c r="JP915" s="53"/>
      <c r="JQ915" s="53"/>
      <c r="JR915" s="53"/>
      <c r="JS915" s="53"/>
      <c r="JT915" s="53"/>
      <c r="JU915" s="53"/>
      <c r="JV915" s="53"/>
      <c r="JW915" s="53"/>
      <c r="JX915" s="53"/>
      <c r="JY915" s="53"/>
      <c r="JZ915" s="53"/>
      <c r="KA915" s="53"/>
      <c r="KB915" s="53"/>
      <c r="KC915" s="53"/>
      <c r="KD915" s="53"/>
      <c r="KE915" s="53"/>
      <c r="KF915" s="53"/>
      <c r="KG915" s="53"/>
      <c r="KH915" s="53"/>
      <c r="KI915" s="53"/>
      <c r="KJ915" s="53"/>
      <c r="KK915" s="53"/>
      <c r="KL915" s="53"/>
      <c r="KM915" s="53"/>
      <c r="KN915" s="53"/>
      <c r="KO915" s="53"/>
      <c r="KP915" s="53"/>
      <c r="KQ915" s="53"/>
      <c r="KR915" s="53"/>
      <c r="KS915" s="53"/>
      <c r="KT915" s="53"/>
      <c r="KU915" s="53"/>
      <c r="KV915" s="53"/>
      <c r="KW915" s="53"/>
      <c r="KX915" s="53"/>
      <c r="KY915" s="53"/>
      <c r="KZ915" s="53"/>
      <c r="LA915" s="53"/>
      <c r="LB915" s="53"/>
      <c r="LC915" s="53"/>
      <c r="LD915" s="53"/>
      <c r="LE915" s="53"/>
      <c r="LF915" s="53"/>
      <c r="LG915" s="53"/>
      <c r="LH915" s="53"/>
      <c r="LI915" s="53"/>
      <c r="LJ915" s="53"/>
      <c r="LK915" s="53"/>
      <c r="LL915" s="53"/>
      <c r="LM915" s="53"/>
      <c r="LN915" s="53"/>
      <c r="LO915" s="53"/>
      <c r="LP915" s="53"/>
      <c r="LQ915" s="53"/>
      <c r="LR915" s="53"/>
      <c r="LS915" s="53"/>
      <c r="LT915" s="53"/>
      <c r="LU915" s="53"/>
      <c r="LV915" s="53"/>
      <c r="LW915" s="53"/>
      <c r="LX915" s="53"/>
      <c r="LY915" s="53"/>
      <c r="LZ915" s="53"/>
      <c r="MA915" s="53"/>
      <c r="MB915" s="53"/>
      <c r="MC915" s="53"/>
      <c r="MD915" s="53"/>
      <c r="ME915" s="53"/>
      <c r="MF915" s="53"/>
      <c r="MG915" s="53"/>
      <c r="MH915" s="53"/>
      <c r="MI915" s="53"/>
      <c r="MJ915" s="53"/>
      <c r="MK915" s="53"/>
      <c r="ML915" s="53"/>
      <c r="MM915" s="53"/>
      <c r="MN915" s="53"/>
      <c r="MO915" s="53"/>
      <c r="MP915" s="53"/>
      <c r="MQ915" s="53"/>
      <c r="MR915" s="53"/>
      <c r="MS915" s="53"/>
      <c r="MT915" s="53"/>
      <c r="MU915" s="53"/>
      <c r="MV915" s="53"/>
      <c r="MW915" s="53"/>
      <c r="MX915" s="53"/>
      <c r="MY915" s="53"/>
      <c r="MZ915" s="53"/>
      <c r="NA915" s="53"/>
      <c r="NB915" s="53"/>
      <c r="NC915" s="53"/>
      <c r="ND915" s="53"/>
      <c r="NE915" s="53"/>
      <c r="NF915" s="53"/>
      <c r="NG915" s="53"/>
      <c r="NH915" s="53"/>
      <c r="NI915" s="53"/>
      <c r="NJ915" s="53"/>
      <c r="NK915" s="53"/>
      <c r="NL915" s="53"/>
      <c r="NM915" s="53"/>
      <c r="NN915" s="53"/>
      <c r="NO915" s="53"/>
      <c r="NP915" s="53"/>
      <c r="NQ915" s="53"/>
      <c r="NR915" s="53"/>
      <c r="NS915" s="53"/>
      <c r="NT915" s="53"/>
      <c r="NU915" s="53"/>
      <c r="NV915" s="53"/>
      <c r="NW915" s="53"/>
      <c r="NX915" s="53"/>
      <c r="NY915" s="53"/>
      <c r="NZ915" s="53"/>
      <c r="OA915" s="53"/>
      <c r="OB915" s="53"/>
      <c r="OC915" s="53"/>
      <c r="OD915" s="53"/>
      <c r="OE915" s="53"/>
      <c r="OF915" s="53"/>
      <c r="OG915" s="53"/>
      <c r="OH915" s="53"/>
      <c r="OI915" s="53"/>
      <c r="OJ915" s="53"/>
      <c r="OK915" s="53"/>
      <c r="OL915" s="53"/>
      <c r="OM915" s="53"/>
      <c r="ON915" s="53"/>
      <c r="OO915" s="53"/>
      <c r="OP915" s="53"/>
      <c r="OQ915" s="53"/>
      <c r="OR915" s="53"/>
      <c r="OS915" s="53"/>
      <c r="OT915" s="53"/>
      <c r="OU915" s="53"/>
      <c r="OV915" s="53"/>
      <c r="OW915" s="53"/>
      <c r="OX915" s="53"/>
      <c r="OY915" s="53"/>
      <c r="OZ915" s="53"/>
      <c r="PA915" s="53"/>
      <c r="PB915" s="53"/>
      <c r="PC915" s="53"/>
      <c r="PD915" s="53"/>
      <c r="PE915" s="53"/>
      <c r="PF915" s="53"/>
      <c r="PG915" s="53"/>
      <c r="PH915" s="53"/>
      <c r="PI915" s="53"/>
      <c r="PJ915" s="53"/>
      <c r="PK915" s="53"/>
      <c r="PL915" s="53"/>
      <c r="PM915" s="53"/>
      <c r="PN915" s="53"/>
      <c r="PO915" s="53"/>
      <c r="PP915" s="53"/>
      <c r="PQ915" s="53"/>
      <c r="PR915" s="53"/>
      <c r="PS915" s="53"/>
      <c r="PT915" s="53"/>
      <c r="PU915" s="53"/>
      <c r="PV915" s="53"/>
      <c r="PW915" s="53"/>
      <c r="PX915" s="53"/>
      <c r="PY915" s="53"/>
      <c r="PZ915" s="53"/>
      <c r="QA915" s="53"/>
      <c r="QB915" s="53"/>
      <c r="QC915" s="53"/>
      <c r="QD915" s="53"/>
      <c r="QE915" s="53"/>
      <c r="QF915" s="53"/>
      <c r="QG915" s="53"/>
      <c r="QH915" s="53"/>
      <c r="QI915" s="53"/>
      <c r="QJ915" s="53"/>
      <c r="QK915" s="53"/>
      <c r="QL915" s="53"/>
      <c r="QM915" s="53"/>
      <c r="QN915" s="53"/>
      <c r="QO915" s="53"/>
      <c r="QP915" s="53"/>
      <c r="QQ915" s="53"/>
      <c r="QR915" s="53"/>
      <c r="QS915" s="53"/>
      <c r="QT915" s="53"/>
      <c r="QU915" s="53"/>
      <c r="QV915" s="53"/>
      <c r="QW915" s="53"/>
      <c r="QX915" s="53"/>
      <c r="QY915" s="53"/>
      <c r="QZ915" s="53"/>
      <c r="RA915" s="53"/>
      <c r="RB915" s="53"/>
      <c r="RC915" s="53"/>
      <c r="RD915" s="53"/>
      <c r="RE915" s="53"/>
      <c r="RF915" s="53"/>
      <c r="RG915" s="53"/>
      <c r="RH915" s="53"/>
      <c r="RI915" s="53"/>
      <c r="RJ915" s="53"/>
      <c r="RK915" s="53"/>
      <c r="RL915" s="53"/>
      <c r="RM915" s="53"/>
      <c r="RN915" s="53"/>
      <c r="RO915" s="53"/>
      <c r="RP915" s="53"/>
      <c r="RQ915" s="53"/>
      <c r="RR915" s="53"/>
      <c r="RS915" s="53"/>
      <c r="RT915" s="53"/>
      <c r="RU915" s="53"/>
      <c r="RV915" s="53"/>
      <c r="RW915" s="53"/>
      <c r="RX915" s="53"/>
      <c r="RY915" s="53"/>
      <c r="RZ915" s="53"/>
      <c r="SA915" s="53"/>
      <c r="SB915" s="53"/>
      <c r="SC915" s="53"/>
      <c r="SD915" s="53"/>
      <c r="SE915" s="53"/>
      <c r="SF915" s="53"/>
      <c r="SG915" s="53"/>
      <c r="SH915" s="53"/>
      <c r="SI915" s="53"/>
      <c r="SJ915" s="53"/>
      <c r="SK915" s="53"/>
      <c r="SL915" s="53"/>
      <c r="SM915" s="53"/>
      <c r="SN915" s="53"/>
      <c r="SO915" s="53"/>
      <c r="SP915" s="53"/>
      <c r="SQ915" s="53"/>
      <c r="SR915" s="53"/>
      <c r="SS915" s="53"/>
      <c r="ST915" s="53"/>
      <c r="SU915" s="53"/>
      <c r="SV915" s="53"/>
      <c r="SW915" s="53"/>
      <c r="SX915" s="53"/>
      <c r="SY915" s="53"/>
      <c r="SZ915" s="53"/>
      <c r="TA915" s="53"/>
      <c r="TB915" s="53"/>
      <c r="TC915" s="53"/>
      <c r="TD915" s="53"/>
      <c r="TE915" s="53"/>
      <c r="TF915" s="53"/>
      <c r="TG915" s="53"/>
      <c r="TH915" s="53"/>
      <c r="TI915" s="53"/>
      <c r="TJ915" s="53"/>
      <c r="TK915" s="53"/>
      <c r="TL915" s="53"/>
      <c r="TM915" s="53"/>
      <c r="TN915" s="53"/>
      <c r="TO915" s="53"/>
      <c r="TP915" s="53"/>
      <c r="TQ915" s="53"/>
      <c r="TR915" s="53"/>
      <c r="TS915" s="53"/>
      <c r="TT915" s="53"/>
      <c r="TU915" s="53"/>
      <c r="TV915" s="53"/>
      <c r="TW915" s="53"/>
      <c r="TX915" s="53"/>
      <c r="TY915" s="53"/>
      <c r="TZ915" s="53"/>
      <c r="UA915" s="53"/>
      <c r="UB915" s="53"/>
      <c r="UC915" s="53"/>
      <c r="UD915" s="53"/>
      <c r="UE915" s="53"/>
      <c r="UF915" s="53"/>
      <c r="UG915" s="53"/>
    </row>
    <row r="916" spans="12:553" s="19" customFormat="1" ht="15.75" customHeight="1" x14ac:dyDescent="0.2">
      <c r="L916" s="66"/>
      <c r="M916" s="66"/>
      <c r="N916" s="52"/>
      <c r="O916" s="53"/>
      <c r="P916" s="53"/>
      <c r="Q916" s="53"/>
      <c r="R916" s="53"/>
      <c r="S916" s="53"/>
      <c r="T916" s="53"/>
      <c r="U916" s="53"/>
      <c r="V916" s="53"/>
      <c r="W916" s="53"/>
      <c r="X916" s="53"/>
      <c r="Y916" s="53"/>
      <c r="Z916" s="53"/>
      <c r="AA916" s="53"/>
      <c r="AB916" s="53"/>
      <c r="AC916" s="53"/>
      <c r="AD916" s="53"/>
      <c r="AE916" s="53"/>
      <c r="AF916" s="53"/>
      <c r="AG916" s="53"/>
      <c r="AH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c r="BM916" s="53"/>
      <c r="BN916" s="53"/>
      <c r="BO916" s="53"/>
      <c r="BP916" s="53"/>
      <c r="BQ916" s="53"/>
      <c r="BR916" s="53"/>
      <c r="BS916" s="53"/>
      <c r="BT916" s="53"/>
      <c r="BU916" s="53"/>
      <c r="BV916" s="53"/>
      <c r="BW916" s="53"/>
      <c r="BX916" s="53"/>
      <c r="BY916" s="53"/>
      <c r="BZ916" s="53"/>
      <c r="CA916" s="53"/>
      <c r="CB916" s="53"/>
      <c r="CC916" s="53"/>
      <c r="CD916" s="53"/>
      <c r="CE916" s="53"/>
      <c r="CF916" s="53"/>
      <c r="CG916" s="53"/>
      <c r="CH916" s="53"/>
      <c r="CI916" s="53"/>
      <c r="CJ916" s="53"/>
      <c r="CK916" s="53"/>
      <c r="CL916" s="53"/>
      <c r="CM916" s="53"/>
      <c r="CN916" s="53"/>
      <c r="CO916" s="53"/>
      <c r="CP916" s="53"/>
      <c r="CQ916" s="53"/>
      <c r="CR916" s="53"/>
      <c r="CS916" s="53"/>
      <c r="CT916" s="53"/>
      <c r="CU916" s="53"/>
      <c r="CV916" s="53"/>
      <c r="CW916" s="53"/>
      <c r="CX916" s="53"/>
      <c r="CY916" s="53"/>
      <c r="CZ916" s="53"/>
      <c r="DA916" s="53"/>
      <c r="DB916" s="53"/>
      <c r="DC916" s="53"/>
      <c r="DD916" s="53"/>
      <c r="DE916" s="53"/>
      <c r="DF916" s="53"/>
      <c r="DG916" s="53"/>
      <c r="DH916" s="53"/>
      <c r="DI916" s="53"/>
      <c r="DJ916" s="53"/>
      <c r="DK916" s="53"/>
      <c r="DL916" s="53"/>
      <c r="DM916" s="53"/>
      <c r="DN916" s="53"/>
      <c r="DO916" s="53"/>
      <c r="DP916" s="53"/>
      <c r="DQ916" s="53"/>
      <c r="DR916" s="53"/>
      <c r="DS916" s="53"/>
      <c r="DT916" s="53"/>
      <c r="DU916" s="53"/>
      <c r="DV916" s="53"/>
      <c r="DW916" s="53"/>
      <c r="DX916" s="53"/>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3"/>
      <c r="FK916" s="53"/>
      <c r="FL916" s="53"/>
      <c r="FM916" s="53"/>
      <c r="FN916" s="53"/>
      <c r="FO916" s="53"/>
      <c r="FP916" s="53"/>
      <c r="FQ916" s="53"/>
      <c r="FR916" s="53"/>
      <c r="FS916" s="53"/>
      <c r="FT916" s="53"/>
      <c r="FU916" s="53"/>
      <c r="FV916" s="53"/>
      <c r="FW916" s="53"/>
      <c r="FX916" s="53"/>
      <c r="FY916" s="53"/>
      <c r="FZ916" s="53"/>
      <c r="GA916" s="53"/>
      <c r="GB916" s="53"/>
      <c r="GC916" s="53"/>
      <c r="GD916" s="53"/>
      <c r="GE916" s="53"/>
      <c r="GF916" s="53"/>
      <c r="GG916" s="53"/>
      <c r="GH916" s="53"/>
      <c r="GI916" s="53"/>
      <c r="GJ916" s="53"/>
      <c r="GK916" s="53"/>
      <c r="GL916" s="53"/>
      <c r="GM916" s="53"/>
      <c r="GN916" s="53"/>
      <c r="GO916" s="53"/>
      <c r="GP916" s="53"/>
      <c r="GQ916" s="53"/>
      <c r="GR916" s="53"/>
      <c r="GS916" s="53"/>
      <c r="GT916" s="53"/>
      <c r="GU916" s="53"/>
      <c r="GV916" s="53"/>
      <c r="GW916" s="53"/>
      <c r="GX916" s="53"/>
      <c r="GY916" s="53"/>
      <c r="GZ916" s="53"/>
      <c r="HA916" s="53"/>
      <c r="HB916" s="53"/>
      <c r="HC916" s="53"/>
      <c r="HD916" s="53"/>
      <c r="HE916" s="53"/>
      <c r="HF916" s="53"/>
      <c r="HG916" s="53"/>
      <c r="HH916" s="53"/>
      <c r="HI916" s="53"/>
      <c r="HJ916" s="53"/>
      <c r="HK916" s="53"/>
      <c r="HL916" s="53"/>
      <c r="HM916" s="53"/>
      <c r="HN916" s="53"/>
      <c r="HO916" s="53"/>
      <c r="HP916" s="53"/>
      <c r="HQ916" s="53"/>
      <c r="HR916" s="53"/>
      <c r="HS916" s="53"/>
      <c r="HT916" s="53"/>
      <c r="HU916" s="53"/>
      <c r="HV916" s="53"/>
      <c r="HW916" s="53"/>
      <c r="HX916" s="53"/>
      <c r="HY916" s="53"/>
      <c r="HZ916" s="53"/>
      <c r="IA916" s="53"/>
      <c r="IB916" s="53"/>
      <c r="IC916" s="53"/>
      <c r="ID916" s="53"/>
      <c r="IE916" s="53"/>
      <c r="IF916" s="53"/>
      <c r="IG916" s="53"/>
      <c r="IH916" s="53"/>
      <c r="II916" s="53"/>
      <c r="IJ916" s="53"/>
      <c r="IK916" s="53"/>
      <c r="IL916" s="53"/>
      <c r="IM916" s="53"/>
      <c r="IN916" s="53"/>
      <c r="IO916" s="53"/>
      <c r="IP916" s="53"/>
      <c r="IQ916" s="53"/>
      <c r="IR916" s="53"/>
      <c r="IS916" s="53"/>
      <c r="IT916" s="53"/>
      <c r="IU916" s="53"/>
      <c r="IV916" s="53"/>
      <c r="IW916" s="53"/>
      <c r="IX916" s="53"/>
      <c r="IY916" s="53"/>
      <c r="IZ916" s="53"/>
      <c r="JA916" s="53"/>
      <c r="JB916" s="53"/>
      <c r="JC916" s="53"/>
      <c r="JD916" s="53"/>
      <c r="JE916" s="53"/>
      <c r="JF916" s="53"/>
      <c r="JG916" s="53"/>
      <c r="JH916" s="53"/>
      <c r="JI916" s="53"/>
      <c r="JJ916" s="53"/>
      <c r="JK916" s="53"/>
      <c r="JL916" s="53"/>
      <c r="JM916" s="53"/>
      <c r="JN916" s="53"/>
      <c r="JO916" s="53"/>
      <c r="JP916" s="53"/>
      <c r="JQ916" s="53"/>
      <c r="JR916" s="53"/>
      <c r="JS916" s="53"/>
      <c r="JT916" s="53"/>
      <c r="JU916" s="53"/>
      <c r="JV916" s="53"/>
      <c r="JW916" s="53"/>
      <c r="JX916" s="53"/>
      <c r="JY916" s="53"/>
      <c r="JZ916" s="53"/>
      <c r="KA916" s="53"/>
      <c r="KB916" s="53"/>
      <c r="KC916" s="53"/>
      <c r="KD916" s="53"/>
      <c r="KE916" s="53"/>
      <c r="KF916" s="53"/>
      <c r="KG916" s="53"/>
      <c r="KH916" s="53"/>
      <c r="KI916" s="53"/>
      <c r="KJ916" s="53"/>
      <c r="KK916" s="53"/>
      <c r="KL916" s="53"/>
      <c r="KM916" s="53"/>
      <c r="KN916" s="53"/>
      <c r="KO916" s="53"/>
      <c r="KP916" s="53"/>
      <c r="KQ916" s="53"/>
      <c r="KR916" s="53"/>
      <c r="KS916" s="53"/>
      <c r="KT916" s="53"/>
      <c r="KU916" s="53"/>
      <c r="KV916" s="53"/>
      <c r="KW916" s="53"/>
      <c r="KX916" s="53"/>
      <c r="KY916" s="53"/>
      <c r="KZ916" s="53"/>
      <c r="LA916" s="53"/>
      <c r="LB916" s="53"/>
      <c r="LC916" s="53"/>
      <c r="LD916" s="53"/>
      <c r="LE916" s="53"/>
      <c r="LF916" s="53"/>
      <c r="LG916" s="53"/>
      <c r="LH916" s="53"/>
      <c r="LI916" s="53"/>
      <c r="LJ916" s="53"/>
      <c r="LK916" s="53"/>
      <c r="LL916" s="53"/>
      <c r="LM916" s="53"/>
      <c r="LN916" s="53"/>
      <c r="LO916" s="53"/>
      <c r="LP916" s="53"/>
      <c r="LQ916" s="53"/>
      <c r="LR916" s="53"/>
      <c r="LS916" s="53"/>
      <c r="LT916" s="53"/>
      <c r="LU916" s="53"/>
      <c r="LV916" s="53"/>
      <c r="LW916" s="53"/>
      <c r="LX916" s="53"/>
      <c r="LY916" s="53"/>
      <c r="LZ916" s="53"/>
      <c r="MA916" s="53"/>
      <c r="MB916" s="53"/>
      <c r="MC916" s="53"/>
      <c r="MD916" s="53"/>
      <c r="ME916" s="53"/>
      <c r="MF916" s="53"/>
      <c r="MG916" s="53"/>
      <c r="MH916" s="53"/>
      <c r="MI916" s="53"/>
      <c r="MJ916" s="53"/>
      <c r="MK916" s="53"/>
      <c r="ML916" s="53"/>
      <c r="MM916" s="53"/>
      <c r="MN916" s="53"/>
      <c r="MO916" s="53"/>
      <c r="MP916" s="53"/>
      <c r="MQ916" s="53"/>
      <c r="MR916" s="53"/>
      <c r="MS916" s="53"/>
      <c r="MT916" s="53"/>
      <c r="MU916" s="53"/>
      <c r="MV916" s="53"/>
      <c r="MW916" s="53"/>
      <c r="MX916" s="53"/>
      <c r="MY916" s="53"/>
      <c r="MZ916" s="53"/>
      <c r="NA916" s="53"/>
      <c r="NB916" s="53"/>
      <c r="NC916" s="53"/>
      <c r="ND916" s="53"/>
      <c r="NE916" s="53"/>
      <c r="NF916" s="53"/>
      <c r="NG916" s="53"/>
      <c r="NH916" s="53"/>
      <c r="NI916" s="53"/>
      <c r="NJ916" s="53"/>
      <c r="NK916" s="53"/>
      <c r="NL916" s="53"/>
      <c r="NM916" s="53"/>
      <c r="NN916" s="53"/>
      <c r="NO916" s="53"/>
      <c r="NP916" s="53"/>
      <c r="NQ916" s="53"/>
      <c r="NR916" s="53"/>
      <c r="NS916" s="53"/>
      <c r="NT916" s="53"/>
      <c r="NU916" s="53"/>
      <c r="NV916" s="53"/>
      <c r="NW916" s="53"/>
      <c r="NX916" s="53"/>
      <c r="NY916" s="53"/>
      <c r="NZ916" s="53"/>
      <c r="OA916" s="53"/>
      <c r="OB916" s="53"/>
      <c r="OC916" s="53"/>
      <c r="OD916" s="53"/>
      <c r="OE916" s="53"/>
      <c r="OF916" s="53"/>
      <c r="OG916" s="53"/>
      <c r="OH916" s="53"/>
      <c r="OI916" s="53"/>
      <c r="OJ916" s="53"/>
      <c r="OK916" s="53"/>
      <c r="OL916" s="53"/>
      <c r="OM916" s="53"/>
      <c r="ON916" s="53"/>
      <c r="OO916" s="53"/>
      <c r="OP916" s="53"/>
      <c r="OQ916" s="53"/>
      <c r="OR916" s="53"/>
      <c r="OS916" s="53"/>
      <c r="OT916" s="53"/>
      <c r="OU916" s="53"/>
      <c r="OV916" s="53"/>
      <c r="OW916" s="53"/>
      <c r="OX916" s="53"/>
      <c r="OY916" s="53"/>
      <c r="OZ916" s="53"/>
      <c r="PA916" s="53"/>
      <c r="PB916" s="53"/>
      <c r="PC916" s="53"/>
      <c r="PD916" s="53"/>
      <c r="PE916" s="53"/>
      <c r="PF916" s="53"/>
      <c r="PG916" s="53"/>
      <c r="PH916" s="53"/>
      <c r="PI916" s="53"/>
      <c r="PJ916" s="53"/>
      <c r="PK916" s="53"/>
      <c r="PL916" s="53"/>
      <c r="PM916" s="53"/>
      <c r="PN916" s="53"/>
      <c r="PO916" s="53"/>
      <c r="PP916" s="53"/>
      <c r="PQ916" s="53"/>
      <c r="PR916" s="53"/>
      <c r="PS916" s="53"/>
      <c r="PT916" s="53"/>
      <c r="PU916" s="53"/>
      <c r="PV916" s="53"/>
      <c r="PW916" s="53"/>
      <c r="PX916" s="53"/>
      <c r="PY916" s="53"/>
      <c r="PZ916" s="53"/>
      <c r="QA916" s="53"/>
      <c r="QB916" s="53"/>
      <c r="QC916" s="53"/>
      <c r="QD916" s="53"/>
      <c r="QE916" s="53"/>
      <c r="QF916" s="53"/>
      <c r="QG916" s="53"/>
      <c r="QH916" s="53"/>
      <c r="QI916" s="53"/>
      <c r="QJ916" s="53"/>
      <c r="QK916" s="53"/>
      <c r="QL916" s="53"/>
      <c r="QM916" s="53"/>
      <c r="QN916" s="53"/>
      <c r="QO916" s="53"/>
      <c r="QP916" s="53"/>
      <c r="QQ916" s="53"/>
      <c r="QR916" s="53"/>
      <c r="QS916" s="53"/>
      <c r="QT916" s="53"/>
      <c r="QU916" s="53"/>
      <c r="QV916" s="53"/>
      <c r="QW916" s="53"/>
      <c r="QX916" s="53"/>
      <c r="QY916" s="53"/>
      <c r="QZ916" s="53"/>
      <c r="RA916" s="53"/>
      <c r="RB916" s="53"/>
      <c r="RC916" s="53"/>
      <c r="RD916" s="53"/>
      <c r="RE916" s="53"/>
      <c r="RF916" s="53"/>
      <c r="RG916" s="53"/>
      <c r="RH916" s="53"/>
      <c r="RI916" s="53"/>
      <c r="RJ916" s="53"/>
      <c r="RK916" s="53"/>
      <c r="RL916" s="53"/>
      <c r="RM916" s="53"/>
      <c r="RN916" s="53"/>
      <c r="RO916" s="53"/>
      <c r="RP916" s="53"/>
      <c r="RQ916" s="53"/>
      <c r="RR916" s="53"/>
      <c r="RS916" s="53"/>
      <c r="RT916" s="53"/>
      <c r="RU916" s="53"/>
      <c r="RV916" s="53"/>
      <c r="RW916" s="53"/>
      <c r="RX916" s="53"/>
      <c r="RY916" s="53"/>
      <c r="RZ916" s="53"/>
      <c r="SA916" s="53"/>
      <c r="SB916" s="53"/>
      <c r="SC916" s="53"/>
      <c r="SD916" s="53"/>
      <c r="SE916" s="53"/>
      <c r="SF916" s="53"/>
      <c r="SG916" s="53"/>
      <c r="SH916" s="53"/>
      <c r="SI916" s="53"/>
      <c r="SJ916" s="53"/>
      <c r="SK916" s="53"/>
      <c r="SL916" s="53"/>
      <c r="SM916" s="53"/>
      <c r="SN916" s="53"/>
      <c r="SO916" s="53"/>
      <c r="SP916" s="53"/>
      <c r="SQ916" s="53"/>
      <c r="SR916" s="53"/>
      <c r="SS916" s="53"/>
      <c r="ST916" s="53"/>
      <c r="SU916" s="53"/>
      <c r="SV916" s="53"/>
      <c r="SW916" s="53"/>
      <c r="SX916" s="53"/>
      <c r="SY916" s="53"/>
      <c r="SZ916" s="53"/>
      <c r="TA916" s="53"/>
      <c r="TB916" s="53"/>
      <c r="TC916" s="53"/>
      <c r="TD916" s="53"/>
      <c r="TE916" s="53"/>
      <c r="TF916" s="53"/>
      <c r="TG916" s="53"/>
      <c r="TH916" s="53"/>
      <c r="TI916" s="53"/>
      <c r="TJ916" s="53"/>
      <c r="TK916" s="53"/>
      <c r="TL916" s="53"/>
      <c r="TM916" s="53"/>
      <c r="TN916" s="53"/>
      <c r="TO916" s="53"/>
      <c r="TP916" s="53"/>
      <c r="TQ916" s="53"/>
      <c r="TR916" s="53"/>
      <c r="TS916" s="53"/>
      <c r="TT916" s="53"/>
      <c r="TU916" s="53"/>
      <c r="TV916" s="53"/>
      <c r="TW916" s="53"/>
      <c r="TX916" s="53"/>
      <c r="TY916" s="53"/>
      <c r="TZ916" s="53"/>
      <c r="UA916" s="53"/>
      <c r="UB916" s="53"/>
      <c r="UC916" s="53"/>
      <c r="UD916" s="53"/>
      <c r="UE916" s="53"/>
      <c r="UF916" s="53"/>
      <c r="UG916" s="53"/>
    </row>
    <row r="917" spans="12:553" s="19" customFormat="1" ht="15.75" customHeight="1" x14ac:dyDescent="0.2">
      <c r="L917" s="66"/>
      <c r="M917" s="66"/>
      <c r="N917" s="52"/>
      <c r="O917" s="53"/>
      <c r="P917" s="53"/>
      <c r="Q917" s="53"/>
      <c r="R917" s="53"/>
      <c r="S917" s="53"/>
      <c r="T917" s="53"/>
      <c r="U917" s="53"/>
      <c r="V917" s="53"/>
      <c r="W917" s="53"/>
      <c r="X917" s="53"/>
      <c r="Y917" s="53"/>
      <c r="Z917" s="53"/>
      <c r="AA917" s="53"/>
      <c r="AB917" s="53"/>
      <c r="AC917" s="53"/>
      <c r="AD917" s="53"/>
      <c r="AE917" s="53"/>
      <c r="AF917" s="53"/>
      <c r="AG917" s="53"/>
      <c r="AH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c r="BM917" s="53"/>
      <c r="BN917" s="53"/>
      <c r="BO917" s="53"/>
      <c r="BP917" s="53"/>
      <c r="BQ917" s="53"/>
      <c r="BR917" s="53"/>
      <c r="BS917" s="53"/>
      <c r="BT917" s="53"/>
      <c r="BU917" s="53"/>
      <c r="BV917" s="53"/>
      <c r="BW917" s="53"/>
      <c r="BX917" s="53"/>
      <c r="BY917" s="53"/>
      <c r="BZ917" s="53"/>
      <c r="CA917" s="53"/>
      <c r="CB917" s="53"/>
      <c r="CC917" s="53"/>
      <c r="CD917" s="53"/>
      <c r="CE917" s="53"/>
      <c r="CF917" s="53"/>
      <c r="CG917" s="53"/>
      <c r="CH917" s="53"/>
      <c r="CI917" s="53"/>
      <c r="CJ917" s="53"/>
      <c r="CK917" s="53"/>
      <c r="CL917" s="53"/>
      <c r="CM917" s="53"/>
      <c r="CN917" s="53"/>
      <c r="CO917" s="53"/>
      <c r="CP917" s="53"/>
      <c r="CQ917" s="53"/>
      <c r="CR917" s="53"/>
      <c r="CS917" s="53"/>
      <c r="CT917" s="53"/>
      <c r="CU917" s="53"/>
      <c r="CV917" s="53"/>
      <c r="CW917" s="53"/>
      <c r="CX917" s="53"/>
      <c r="CY917" s="53"/>
      <c r="CZ917" s="53"/>
      <c r="DA917" s="53"/>
      <c r="DB917" s="53"/>
      <c r="DC917" s="53"/>
      <c r="DD917" s="53"/>
      <c r="DE917" s="53"/>
      <c r="DF917" s="53"/>
      <c r="DG917" s="53"/>
      <c r="DH917" s="53"/>
      <c r="DI917" s="53"/>
      <c r="DJ917" s="53"/>
      <c r="DK917" s="53"/>
      <c r="DL917" s="53"/>
      <c r="DM917" s="53"/>
      <c r="DN917" s="53"/>
      <c r="DO917" s="53"/>
      <c r="DP917" s="53"/>
      <c r="DQ917" s="53"/>
      <c r="DR917" s="53"/>
      <c r="DS917" s="53"/>
      <c r="DT917" s="53"/>
      <c r="DU917" s="53"/>
      <c r="DV917" s="53"/>
      <c r="DW917" s="53"/>
      <c r="DX917" s="53"/>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3"/>
      <c r="FK917" s="53"/>
      <c r="FL917" s="53"/>
      <c r="FM917" s="53"/>
      <c r="FN917" s="53"/>
      <c r="FO917" s="53"/>
      <c r="FP917" s="53"/>
      <c r="FQ917" s="53"/>
      <c r="FR917" s="53"/>
      <c r="FS917" s="53"/>
      <c r="FT917" s="53"/>
      <c r="FU917" s="53"/>
      <c r="FV917" s="53"/>
      <c r="FW917" s="53"/>
      <c r="FX917" s="53"/>
      <c r="FY917" s="53"/>
      <c r="FZ917" s="53"/>
      <c r="GA917" s="53"/>
      <c r="GB917" s="53"/>
      <c r="GC917" s="53"/>
      <c r="GD917" s="53"/>
      <c r="GE917" s="53"/>
      <c r="GF917" s="53"/>
      <c r="GG917" s="53"/>
      <c r="GH917" s="53"/>
      <c r="GI917" s="53"/>
      <c r="GJ917" s="53"/>
      <c r="GK917" s="53"/>
      <c r="GL917" s="53"/>
      <c r="GM917" s="53"/>
      <c r="GN917" s="53"/>
      <c r="GO917" s="53"/>
      <c r="GP917" s="53"/>
      <c r="GQ917" s="53"/>
      <c r="GR917" s="53"/>
      <c r="GS917" s="53"/>
      <c r="GT917" s="53"/>
      <c r="GU917" s="53"/>
      <c r="GV917" s="53"/>
      <c r="GW917" s="53"/>
      <c r="GX917" s="53"/>
      <c r="GY917" s="53"/>
      <c r="GZ917" s="53"/>
      <c r="HA917" s="53"/>
      <c r="HB917" s="53"/>
      <c r="HC917" s="53"/>
      <c r="HD917" s="53"/>
      <c r="HE917" s="53"/>
      <c r="HF917" s="53"/>
      <c r="HG917" s="53"/>
      <c r="HH917" s="53"/>
      <c r="HI917" s="53"/>
      <c r="HJ917" s="53"/>
      <c r="HK917" s="53"/>
      <c r="HL917" s="53"/>
      <c r="HM917" s="53"/>
      <c r="HN917" s="53"/>
      <c r="HO917" s="53"/>
      <c r="HP917" s="53"/>
      <c r="HQ917" s="53"/>
      <c r="HR917" s="53"/>
      <c r="HS917" s="53"/>
      <c r="HT917" s="53"/>
      <c r="HU917" s="53"/>
      <c r="HV917" s="53"/>
      <c r="HW917" s="53"/>
      <c r="HX917" s="53"/>
      <c r="HY917" s="53"/>
      <c r="HZ917" s="53"/>
      <c r="IA917" s="53"/>
      <c r="IB917" s="53"/>
      <c r="IC917" s="53"/>
      <c r="ID917" s="53"/>
      <c r="IE917" s="53"/>
      <c r="IF917" s="53"/>
      <c r="IG917" s="53"/>
      <c r="IH917" s="53"/>
      <c r="II917" s="53"/>
      <c r="IJ917" s="53"/>
      <c r="IK917" s="53"/>
      <c r="IL917" s="53"/>
      <c r="IM917" s="53"/>
      <c r="IN917" s="53"/>
      <c r="IO917" s="53"/>
      <c r="IP917" s="53"/>
      <c r="IQ917" s="53"/>
      <c r="IR917" s="53"/>
      <c r="IS917" s="53"/>
      <c r="IT917" s="53"/>
      <c r="IU917" s="53"/>
      <c r="IV917" s="53"/>
      <c r="IW917" s="53"/>
      <c r="IX917" s="53"/>
      <c r="IY917" s="53"/>
      <c r="IZ917" s="53"/>
      <c r="JA917" s="53"/>
      <c r="JB917" s="53"/>
      <c r="JC917" s="53"/>
      <c r="JD917" s="53"/>
      <c r="JE917" s="53"/>
      <c r="JF917" s="53"/>
      <c r="JG917" s="53"/>
      <c r="JH917" s="53"/>
      <c r="JI917" s="53"/>
      <c r="JJ917" s="53"/>
      <c r="JK917" s="53"/>
      <c r="JL917" s="53"/>
      <c r="JM917" s="53"/>
      <c r="JN917" s="53"/>
      <c r="JO917" s="53"/>
      <c r="JP917" s="53"/>
      <c r="JQ917" s="53"/>
      <c r="JR917" s="53"/>
      <c r="JS917" s="53"/>
      <c r="JT917" s="53"/>
      <c r="JU917" s="53"/>
      <c r="JV917" s="53"/>
      <c r="JW917" s="53"/>
      <c r="JX917" s="53"/>
      <c r="JY917" s="53"/>
      <c r="JZ917" s="53"/>
      <c r="KA917" s="53"/>
      <c r="KB917" s="53"/>
      <c r="KC917" s="53"/>
      <c r="KD917" s="53"/>
      <c r="KE917" s="53"/>
      <c r="KF917" s="53"/>
      <c r="KG917" s="53"/>
      <c r="KH917" s="53"/>
      <c r="KI917" s="53"/>
      <c r="KJ917" s="53"/>
      <c r="KK917" s="53"/>
      <c r="KL917" s="53"/>
      <c r="KM917" s="53"/>
      <c r="KN917" s="53"/>
      <c r="KO917" s="53"/>
      <c r="KP917" s="53"/>
      <c r="KQ917" s="53"/>
      <c r="KR917" s="53"/>
      <c r="KS917" s="53"/>
      <c r="KT917" s="53"/>
      <c r="KU917" s="53"/>
      <c r="KV917" s="53"/>
      <c r="KW917" s="53"/>
      <c r="KX917" s="53"/>
      <c r="KY917" s="53"/>
      <c r="KZ917" s="53"/>
      <c r="LA917" s="53"/>
      <c r="LB917" s="53"/>
      <c r="LC917" s="53"/>
      <c r="LD917" s="53"/>
      <c r="LE917" s="53"/>
      <c r="LF917" s="53"/>
      <c r="LG917" s="53"/>
      <c r="LH917" s="53"/>
      <c r="LI917" s="53"/>
      <c r="LJ917" s="53"/>
      <c r="LK917" s="53"/>
      <c r="LL917" s="53"/>
      <c r="LM917" s="53"/>
      <c r="LN917" s="53"/>
      <c r="LO917" s="53"/>
      <c r="LP917" s="53"/>
      <c r="LQ917" s="53"/>
      <c r="LR917" s="53"/>
      <c r="LS917" s="53"/>
      <c r="LT917" s="53"/>
      <c r="LU917" s="53"/>
      <c r="LV917" s="53"/>
      <c r="LW917" s="53"/>
      <c r="LX917" s="53"/>
      <c r="LY917" s="53"/>
      <c r="LZ917" s="53"/>
      <c r="MA917" s="53"/>
      <c r="MB917" s="53"/>
      <c r="MC917" s="53"/>
      <c r="MD917" s="53"/>
      <c r="ME917" s="53"/>
      <c r="MF917" s="53"/>
      <c r="MG917" s="53"/>
      <c r="MH917" s="53"/>
      <c r="MI917" s="53"/>
      <c r="MJ917" s="53"/>
      <c r="MK917" s="53"/>
      <c r="ML917" s="53"/>
      <c r="MM917" s="53"/>
      <c r="MN917" s="53"/>
      <c r="MO917" s="53"/>
      <c r="MP917" s="53"/>
      <c r="MQ917" s="53"/>
      <c r="MR917" s="53"/>
      <c r="MS917" s="53"/>
      <c r="MT917" s="53"/>
      <c r="MU917" s="53"/>
      <c r="MV917" s="53"/>
      <c r="MW917" s="53"/>
      <c r="MX917" s="53"/>
      <c r="MY917" s="53"/>
      <c r="MZ917" s="53"/>
      <c r="NA917" s="53"/>
      <c r="NB917" s="53"/>
      <c r="NC917" s="53"/>
      <c r="ND917" s="53"/>
      <c r="NE917" s="53"/>
      <c r="NF917" s="53"/>
      <c r="NG917" s="53"/>
      <c r="NH917" s="53"/>
      <c r="NI917" s="53"/>
      <c r="NJ917" s="53"/>
      <c r="NK917" s="53"/>
      <c r="NL917" s="53"/>
      <c r="NM917" s="53"/>
      <c r="NN917" s="53"/>
      <c r="NO917" s="53"/>
      <c r="NP917" s="53"/>
      <c r="NQ917" s="53"/>
      <c r="NR917" s="53"/>
      <c r="NS917" s="53"/>
      <c r="NT917" s="53"/>
      <c r="NU917" s="53"/>
      <c r="NV917" s="53"/>
      <c r="NW917" s="53"/>
      <c r="NX917" s="53"/>
      <c r="NY917" s="53"/>
      <c r="NZ917" s="53"/>
      <c r="OA917" s="53"/>
      <c r="OB917" s="53"/>
      <c r="OC917" s="53"/>
      <c r="OD917" s="53"/>
      <c r="OE917" s="53"/>
      <c r="OF917" s="53"/>
      <c r="OG917" s="53"/>
      <c r="OH917" s="53"/>
      <c r="OI917" s="53"/>
      <c r="OJ917" s="53"/>
      <c r="OK917" s="53"/>
      <c r="OL917" s="53"/>
      <c r="OM917" s="53"/>
      <c r="ON917" s="53"/>
      <c r="OO917" s="53"/>
      <c r="OP917" s="53"/>
      <c r="OQ917" s="53"/>
      <c r="OR917" s="53"/>
      <c r="OS917" s="53"/>
      <c r="OT917" s="53"/>
      <c r="OU917" s="53"/>
      <c r="OV917" s="53"/>
      <c r="OW917" s="53"/>
      <c r="OX917" s="53"/>
      <c r="OY917" s="53"/>
      <c r="OZ917" s="53"/>
      <c r="PA917" s="53"/>
      <c r="PB917" s="53"/>
      <c r="PC917" s="53"/>
      <c r="PD917" s="53"/>
      <c r="PE917" s="53"/>
      <c r="PF917" s="53"/>
      <c r="PG917" s="53"/>
      <c r="PH917" s="53"/>
      <c r="PI917" s="53"/>
      <c r="PJ917" s="53"/>
      <c r="PK917" s="53"/>
      <c r="PL917" s="53"/>
      <c r="PM917" s="53"/>
      <c r="PN917" s="53"/>
      <c r="PO917" s="53"/>
      <c r="PP917" s="53"/>
      <c r="PQ917" s="53"/>
      <c r="PR917" s="53"/>
      <c r="PS917" s="53"/>
      <c r="PT917" s="53"/>
      <c r="PU917" s="53"/>
      <c r="PV917" s="53"/>
      <c r="PW917" s="53"/>
      <c r="PX917" s="53"/>
      <c r="PY917" s="53"/>
      <c r="PZ917" s="53"/>
      <c r="QA917" s="53"/>
      <c r="QB917" s="53"/>
      <c r="QC917" s="53"/>
      <c r="QD917" s="53"/>
      <c r="QE917" s="53"/>
      <c r="QF917" s="53"/>
      <c r="QG917" s="53"/>
      <c r="QH917" s="53"/>
      <c r="QI917" s="53"/>
      <c r="QJ917" s="53"/>
      <c r="QK917" s="53"/>
      <c r="QL917" s="53"/>
      <c r="QM917" s="53"/>
      <c r="QN917" s="53"/>
      <c r="QO917" s="53"/>
      <c r="QP917" s="53"/>
      <c r="QQ917" s="53"/>
      <c r="QR917" s="53"/>
      <c r="QS917" s="53"/>
      <c r="QT917" s="53"/>
      <c r="QU917" s="53"/>
      <c r="QV917" s="53"/>
      <c r="QW917" s="53"/>
      <c r="QX917" s="53"/>
      <c r="QY917" s="53"/>
      <c r="QZ917" s="53"/>
      <c r="RA917" s="53"/>
      <c r="RB917" s="53"/>
      <c r="RC917" s="53"/>
      <c r="RD917" s="53"/>
      <c r="RE917" s="53"/>
      <c r="RF917" s="53"/>
      <c r="RG917" s="53"/>
      <c r="RH917" s="53"/>
      <c r="RI917" s="53"/>
      <c r="RJ917" s="53"/>
      <c r="RK917" s="53"/>
      <c r="RL917" s="53"/>
      <c r="RM917" s="53"/>
      <c r="RN917" s="53"/>
      <c r="RO917" s="53"/>
      <c r="RP917" s="53"/>
      <c r="RQ917" s="53"/>
      <c r="RR917" s="53"/>
      <c r="RS917" s="53"/>
      <c r="RT917" s="53"/>
      <c r="RU917" s="53"/>
      <c r="RV917" s="53"/>
      <c r="RW917" s="53"/>
      <c r="RX917" s="53"/>
      <c r="RY917" s="53"/>
      <c r="RZ917" s="53"/>
      <c r="SA917" s="53"/>
      <c r="SB917" s="53"/>
      <c r="SC917" s="53"/>
      <c r="SD917" s="53"/>
      <c r="SE917" s="53"/>
      <c r="SF917" s="53"/>
      <c r="SG917" s="53"/>
      <c r="SH917" s="53"/>
      <c r="SI917" s="53"/>
      <c r="SJ917" s="53"/>
      <c r="SK917" s="53"/>
      <c r="SL917" s="53"/>
      <c r="SM917" s="53"/>
      <c r="SN917" s="53"/>
      <c r="SO917" s="53"/>
      <c r="SP917" s="53"/>
      <c r="SQ917" s="53"/>
      <c r="SR917" s="53"/>
      <c r="SS917" s="53"/>
      <c r="ST917" s="53"/>
      <c r="SU917" s="53"/>
      <c r="SV917" s="53"/>
      <c r="SW917" s="53"/>
      <c r="SX917" s="53"/>
      <c r="SY917" s="53"/>
      <c r="SZ917" s="53"/>
      <c r="TA917" s="53"/>
      <c r="TB917" s="53"/>
      <c r="TC917" s="53"/>
      <c r="TD917" s="53"/>
      <c r="TE917" s="53"/>
      <c r="TF917" s="53"/>
      <c r="TG917" s="53"/>
      <c r="TH917" s="53"/>
      <c r="TI917" s="53"/>
      <c r="TJ917" s="53"/>
      <c r="TK917" s="53"/>
      <c r="TL917" s="53"/>
      <c r="TM917" s="53"/>
      <c r="TN917" s="53"/>
      <c r="TO917" s="53"/>
      <c r="TP917" s="53"/>
      <c r="TQ917" s="53"/>
      <c r="TR917" s="53"/>
      <c r="TS917" s="53"/>
      <c r="TT917" s="53"/>
      <c r="TU917" s="53"/>
      <c r="TV917" s="53"/>
      <c r="TW917" s="53"/>
      <c r="TX917" s="53"/>
      <c r="TY917" s="53"/>
      <c r="TZ917" s="53"/>
      <c r="UA917" s="53"/>
      <c r="UB917" s="53"/>
      <c r="UC917" s="53"/>
      <c r="UD917" s="53"/>
      <c r="UE917" s="53"/>
      <c r="UF917" s="53"/>
      <c r="UG917" s="53"/>
    </row>
    <row r="918" spans="12:553" s="19" customFormat="1" ht="15.75" customHeight="1" x14ac:dyDescent="0.2">
      <c r="L918" s="66"/>
      <c r="M918" s="66"/>
      <c r="N918" s="52"/>
      <c r="O918" s="53"/>
      <c r="P918" s="53"/>
      <c r="Q918" s="53"/>
      <c r="R918" s="53"/>
      <c r="S918" s="53"/>
      <c r="T918" s="53"/>
      <c r="U918" s="53"/>
      <c r="V918" s="53"/>
      <c r="W918" s="53"/>
      <c r="X918" s="53"/>
      <c r="Y918" s="53"/>
      <c r="Z918" s="53"/>
      <c r="AA918" s="53"/>
      <c r="AB918" s="53"/>
      <c r="AC918" s="53"/>
      <c r="AD918" s="53"/>
      <c r="AE918" s="53"/>
      <c r="AF918" s="53"/>
      <c r="AG918" s="53"/>
      <c r="AH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c r="BM918" s="53"/>
      <c r="BN918" s="53"/>
      <c r="BO918" s="53"/>
      <c r="BP918" s="53"/>
      <c r="BQ918" s="53"/>
      <c r="BR918" s="53"/>
      <c r="BS918" s="53"/>
      <c r="BT918" s="53"/>
      <c r="BU918" s="53"/>
      <c r="BV918" s="53"/>
      <c r="BW918" s="53"/>
      <c r="BX918" s="53"/>
      <c r="BY918" s="53"/>
      <c r="BZ918" s="53"/>
      <c r="CA918" s="53"/>
      <c r="CB918" s="53"/>
      <c r="CC918" s="53"/>
      <c r="CD918" s="53"/>
      <c r="CE918" s="53"/>
      <c r="CF918" s="53"/>
      <c r="CG918" s="53"/>
      <c r="CH918" s="53"/>
      <c r="CI918" s="53"/>
      <c r="CJ918" s="53"/>
      <c r="CK918" s="53"/>
      <c r="CL918" s="53"/>
      <c r="CM918" s="53"/>
      <c r="CN918" s="53"/>
      <c r="CO918" s="53"/>
      <c r="CP918" s="53"/>
      <c r="CQ918" s="53"/>
      <c r="CR918" s="53"/>
      <c r="CS918" s="53"/>
      <c r="CT918" s="53"/>
      <c r="CU918" s="53"/>
      <c r="CV918" s="53"/>
      <c r="CW918" s="53"/>
      <c r="CX918" s="53"/>
      <c r="CY918" s="53"/>
      <c r="CZ918" s="53"/>
      <c r="DA918" s="53"/>
      <c r="DB918" s="53"/>
      <c r="DC918" s="53"/>
      <c r="DD918" s="53"/>
      <c r="DE918" s="53"/>
      <c r="DF918" s="53"/>
      <c r="DG918" s="53"/>
      <c r="DH918" s="53"/>
      <c r="DI918" s="53"/>
      <c r="DJ918" s="53"/>
      <c r="DK918" s="53"/>
      <c r="DL918" s="53"/>
      <c r="DM918" s="53"/>
      <c r="DN918" s="53"/>
      <c r="DO918" s="53"/>
      <c r="DP918" s="53"/>
      <c r="DQ918" s="53"/>
      <c r="DR918" s="53"/>
      <c r="DS918" s="53"/>
      <c r="DT918" s="53"/>
      <c r="DU918" s="53"/>
      <c r="DV918" s="53"/>
      <c r="DW918" s="53"/>
      <c r="DX918" s="53"/>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3"/>
      <c r="FK918" s="53"/>
      <c r="FL918" s="53"/>
      <c r="FM918" s="53"/>
      <c r="FN918" s="53"/>
      <c r="FO918" s="53"/>
      <c r="FP918" s="53"/>
      <c r="FQ918" s="53"/>
      <c r="FR918" s="53"/>
      <c r="FS918" s="53"/>
      <c r="FT918" s="53"/>
      <c r="FU918" s="53"/>
      <c r="FV918" s="53"/>
      <c r="FW918" s="53"/>
      <c r="FX918" s="53"/>
      <c r="FY918" s="53"/>
      <c r="FZ918" s="53"/>
      <c r="GA918" s="53"/>
      <c r="GB918" s="53"/>
      <c r="GC918" s="53"/>
      <c r="GD918" s="53"/>
      <c r="GE918" s="53"/>
      <c r="GF918" s="53"/>
      <c r="GG918" s="53"/>
      <c r="GH918" s="53"/>
      <c r="GI918" s="53"/>
      <c r="GJ918" s="53"/>
      <c r="GK918" s="53"/>
      <c r="GL918" s="53"/>
      <c r="GM918" s="53"/>
      <c r="GN918" s="53"/>
      <c r="GO918" s="53"/>
      <c r="GP918" s="53"/>
      <c r="GQ918" s="53"/>
      <c r="GR918" s="53"/>
      <c r="GS918" s="53"/>
      <c r="GT918" s="53"/>
      <c r="GU918" s="53"/>
      <c r="GV918" s="53"/>
      <c r="GW918" s="53"/>
      <c r="GX918" s="53"/>
      <c r="GY918" s="53"/>
      <c r="GZ918" s="53"/>
      <c r="HA918" s="53"/>
      <c r="HB918" s="53"/>
      <c r="HC918" s="53"/>
      <c r="HD918" s="53"/>
      <c r="HE918" s="53"/>
      <c r="HF918" s="53"/>
      <c r="HG918" s="53"/>
      <c r="HH918" s="53"/>
      <c r="HI918" s="53"/>
      <c r="HJ918" s="53"/>
      <c r="HK918" s="53"/>
      <c r="HL918" s="53"/>
      <c r="HM918" s="53"/>
      <c r="HN918" s="53"/>
      <c r="HO918" s="53"/>
      <c r="HP918" s="53"/>
      <c r="HQ918" s="53"/>
      <c r="HR918" s="53"/>
      <c r="HS918" s="53"/>
      <c r="HT918" s="53"/>
      <c r="HU918" s="53"/>
      <c r="HV918" s="53"/>
      <c r="HW918" s="53"/>
      <c r="HX918" s="53"/>
      <c r="HY918" s="53"/>
      <c r="HZ918" s="53"/>
      <c r="IA918" s="53"/>
      <c r="IB918" s="53"/>
      <c r="IC918" s="53"/>
      <c r="ID918" s="53"/>
      <c r="IE918" s="53"/>
      <c r="IF918" s="53"/>
      <c r="IG918" s="53"/>
      <c r="IH918" s="53"/>
      <c r="II918" s="53"/>
      <c r="IJ918" s="53"/>
      <c r="IK918" s="53"/>
      <c r="IL918" s="53"/>
      <c r="IM918" s="53"/>
      <c r="IN918" s="53"/>
      <c r="IO918" s="53"/>
      <c r="IP918" s="53"/>
      <c r="IQ918" s="53"/>
      <c r="IR918" s="53"/>
      <c r="IS918" s="53"/>
      <c r="IT918" s="53"/>
      <c r="IU918" s="53"/>
      <c r="IV918" s="53"/>
      <c r="IW918" s="53"/>
      <c r="IX918" s="53"/>
      <c r="IY918" s="53"/>
      <c r="IZ918" s="53"/>
      <c r="JA918" s="53"/>
      <c r="JB918" s="53"/>
      <c r="JC918" s="53"/>
      <c r="JD918" s="53"/>
      <c r="JE918" s="53"/>
      <c r="JF918" s="53"/>
      <c r="JG918" s="53"/>
      <c r="JH918" s="53"/>
      <c r="JI918" s="53"/>
      <c r="JJ918" s="53"/>
      <c r="JK918" s="53"/>
      <c r="JL918" s="53"/>
      <c r="JM918" s="53"/>
      <c r="JN918" s="53"/>
      <c r="JO918" s="53"/>
      <c r="JP918" s="53"/>
      <c r="JQ918" s="53"/>
      <c r="JR918" s="53"/>
      <c r="JS918" s="53"/>
      <c r="JT918" s="53"/>
      <c r="JU918" s="53"/>
      <c r="JV918" s="53"/>
      <c r="JW918" s="53"/>
      <c r="JX918" s="53"/>
      <c r="JY918" s="53"/>
      <c r="JZ918" s="53"/>
      <c r="KA918" s="53"/>
      <c r="KB918" s="53"/>
      <c r="KC918" s="53"/>
      <c r="KD918" s="53"/>
      <c r="KE918" s="53"/>
      <c r="KF918" s="53"/>
      <c r="KG918" s="53"/>
      <c r="KH918" s="53"/>
      <c r="KI918" s="53"/>
      <c r="KJ918" s="53"/>
      <c r="KK918" s="53"/>
      <c r="KL918" s="53"/>
      <c r="KM918" s="53"/>
      <c r="KN918" s="53"/>
      <c r="KO918" s="53"/>
      <c r="KP918" s="53"/>
      <c r="KQ918" s="53"/>
      <c r="KR918" s="53"/>
      <c r="KS918" s="53"/>
      <c r="KT918" s="53"/>
      <c r="KU918" s="53"/>
      <c r="KV918" s="53"/>
      <c r="KW918" s="53"/>
      <c r="KX918" s="53"/>
      <c r="KY918" s="53"/>
      <c r="KZ918" s="53"/>
      <c r="LA918" s="53"/>
      <c r="LB918" s="53"/>
      <c r="LC918" s="53"/>
      <c r="LD918" s="53"/>
      <c r="LE918" s="53"/>
      <c r="LF918" s="53"/>
      <c r="LG918" s="53"/>
      <c r="LH918" s="53"/>
      <c r="LI918" s="53"/>
      <c r="LJ918" s="53"/>
      <c r="LK918" s="53"/>
      <c r="LL918" s="53"/>
      <c r="LM918" s="53"/>
      <c r="LN918" s="53"/>
      <c r="LO918" s="53"/>
      <c r="LP918" s="53"/>
      <c r="LQ918" s="53"/>
      <c r="LR918" s="53"/>
      <c r="LS918" s="53"/>
      <c r="LT918" s="53"/>
      <c r="LU918" s="53"/>
      <c r="LV918" s="53"/>
      <c r="LW918" s="53"/>
      <c r="LX918" s="53"/>
      <c r="LY918" s="53"/>
      <c r="LZ918" s="53"/>
      <c r="MA918" s="53"/>
      <c r="MB918" s="53"/>
      <c r="MC918" s="53"/>
      <c r="MD918" s="53"/>
      <c r="ME918" s="53"/>
      <c r="MF918" s="53"/>
      <c r="MG918" s="53"/>
      <c r="MH918" s="53"/>
      <c r="MI918" s="53"/>
      <c r="MJ918" s="53"/>
      <c r="MK918" s="53"/>
      <c r="ML918" s="53"/>
      <c r="MM918" s="53"/>
      <c r="MN918" s="53"/>
      <c r="MO918" s="53"/>
      <c r="MP918" s="53"/>
      <c r="MQ918" s="53"/>
      <c r="MR918" s="53"/>
      <c r="MS918" s="53"/>
      <c r="MT918" s="53"/>
      <c r="MU918" s="53"/>
      <c r="MV918" s="53"/>
      <c r="MW918" s="53"/>
      <c r="MX918" s="53"/>
      <c r="MY918" s="53"/>
      <c r="MZ918" s="53"/>
      <c r="NA918" s="53"/>
      <c r="NB918" s="53"/>
      <c r="NC918" s="53"/>
      <c r="ND918" s="53"/>
      <c r="NE918" s="53"/>
      <c r="NF918" s="53"/>
      <c r="NG918" s="53"/>
      <c r="NH918" s="53"/>
      <c r="NI918" s="53"/>
      <c r="NJ918" s="53"/>
      <c r="NK918" s="53"/>
      <c r="NL918" s="53"/>
      <c r="NM918" s="53"/>
      <c r="NN918" s="53"/>
      <c r="NO918" s="53"/>
      <c r="NP918" s="53"/>
      <c r="NQ918" s="53"/>
      <c r="NR918" s="53"/>
      <c r="NS918" s="53"/>
      <c r="NT918" s="53"/>
      <c r="NU918" s="53"/>
      <c r="NV918" s="53"/>
      <c r="NW918" s="53"/>
      <c r="NX918" s="53"/>
      <c r="NY918" s="53"/>
      <c r="NZ918" s="53"/>
      <c r="OA918" s="53"/>
      <c r="OB918" s="53"/>
      <c r="OC918" s="53"/>
      <c r="OD918" s="53"/>
      <c r="OE918" s="53"/>
      <c r="OF918" s="53"/>
      <c r="OG918" s="53"/>
      <c r="OH918" s="53"/>
      <c r="OI918" s="53"/>
      <c r="OJ918" s="53"/>
      <c r="OK918" s="53"/>
      <c r="OL918" s="53"/>
      <c r="OM918" s="53"/>
      <c r="ON918" s="53"/>
      <c r="OO918" s="53"/>
      <c r="OP918" s="53"/>
      <c r="OQ918" s="53"/>
      <c r="OR918" s="53"/>
      <c r="OS918" s="53"/>
      <c r="OT918" s="53"/>
      <c r="OU918" s="53"/>
      <c r="OV918" s="53"/>
      <c r="OW918" s="53"/>
      <c r="OX918" s="53"/>
      <c r="OY918" s="53"/>
      <c r="OZ918" s="53"/>
      <c r="PA918" s="53"/>
      <c r="PB918" s="53"/>
      <c r="PC918" s="53"/>
      <c r="PD918" s="53"/>
      <c r="PE918" s="53"/>
      <c r="PF918" s="53"/>
      <c r="PG918" s="53"/>
      <c r="PH918" s="53"/>
      <c r="PI918" s="53"/>
      <c r="PJ918" s="53"/>
      <c r="PK918" s="53"/>
      <c r="PL918" s="53"/>
      <c r="PM918" s="53"/>
      <c r="PN918" s="53"/>
      <c r="PO918" s="53"/>
      <c r="PP918" s="53"/>
      <c r="PQ918" s="53"/>
      <c r="PR918" s="53"/>
      <c r="PS918" s="53"/>
      <c r="PT918" s="53"/>
      <c r="PU918" s="53"/>
      <c r="PV918" s="53"/>
      <c r="PW918" s="53"/>
      <c r="PX918" s="53"/>
      <c r="PY918" s="53"/>
      <c r="PZ918" s="53"/>
      <c r="QA918" s="53"/>
      <c r="QB918" s="53"/>
      <c r="QC918" s="53"/>
      <c r="QD918" s="53"/>
      <c r="QE918" s="53"/>
      <c r="QF918" s="53"/>
      <c r="QG918" s="53"/>
      <c r="QH918" s="53"/>
      <c r="QI918" s="53"/>
      <c r="QJ918" s="53"/>
      <c r="QK918" s="53"/>
      <c r="QL918" s="53"/>
      <c r="QM918" s="53"/>
      <c r="QN918" s="53"/>
      <c r="QO918" s="53"/>
      <c r="QP918" s="53"/>
      <c r="QQ918" s="53"/>
      <c r="QR918" s="53"/>
      <c r="QS918" s="53"/>
      <c r="QT918" s="53"/>
      <c r="QU918" s="53"/>
      <c r="QV918" s="53"/>
      <c r="QW918" s="53"/>
      <c r="QX918" s="53"/>
      <c r="QY918" s="53"/>
      <c r="QZ918" s="53"/>
      <c r="RA918" s="53"/>
      <c r="RB918" s="53"/>
      <c r="RC918" s="53"/>
      <c r="RD918" s="53"/>
      <c r="RE918" s="53"/>
      <c r="RF918" s="53"/>
      <c r="RG918" s="53"/>
      <c r="RH918" s="53"/>
      <c r="RI918" s="53"/>
      <c r="RJ918" s="53"/>
      <c r="RK918" s="53"/>
      <c r="RL918" s="53"/>
      <c r="RM918" s="53"/>
      <c r="RN918" s="53"/>
      <c r="RO918" s="53"/>
      <c r="RP918" s="53"/>
      <c r="RQ918" s="53"/>
      <c r="RR918" s="53"/>
      <c r="RS918" s="53"/>
      <c r="RT918" s="53"/>
      <c r="RU918" s="53"/>
      <c r="RV918" s="53"/>
      <c r="RW918" s="53"/>
      <c r="RX918" s="53"/>
      <c r="RY918" s="53"/>
      <c r="RZ918" s="53"/>
      <c r="SA918" s="53"/>
      <c r="SB918" s="53"/>
      <c r="SC918" s="53"/>
      <c r="SD918" s="53"/>
      <c r="SE918" s="53"/>
      <c r="SF918" s="53"/>
      <c r="SG918" s="53"/>
      <c r="SH918" s="53"/>
      <c r="SI918" s="53"/>
      <c r="SJ918" s="53"/>
      <c r="SK918" s="53"/>
      <c r="SL918" s="53"/>
      <c r="SM918" s="53"/>
      <c r="SN918" s="53"/>
      <c r="SO918" s="53"/>
      <c r="SP918" s="53"/>
      <c r="SQ918" s="53"/>
      <c r="SR918" s="53"/>
      <c r="SS918" s="53"/>
      <c r="ST918" s="53"/>
      <c r="SU918" s="53"/>
      <c r="SV918" s="53"/>
      <c r="SW918" s="53"/>
      <c r="SX918" s="53"/>
      <c r="SY918" s="53"/>
      <c r="SZ918" s="53"/>
      <c r="TA918" s="53"/>
      <c r="TB918" s="53"/>
      <c r="TC918" s="53"/>
      <c r="TD918" s="53"/>
      <c r="TE918" s="53"/>
      <c r="TF918" s="53"/>
      <c r="TG918" s="53"/>
      <c r="TH918" s="53"/>
      <c r="TI918" s="53"/>
      <c r="TJ918" s="53"/>
      <c r="TK918" s="53"/>
      <c r="TL918" s="53"/>
      <c r="TM918" s="53"/>
      <c r="TN918" s="53"/>
      <c r="TO918" s="53"/>
      <c r="TP918" s="53"/>
      <c r="TQ918" s="53"/>
      <c r="TR918" s="53"/>
      <c r="TS918" s="53"/>
      <c r="TT918" s="53"/>
      <c r="TU918" s="53"/>
      <c r="TV918" s="53"/>
      <c r="TW918" s="53"/>
      <c r="TX918" s="53"/>
      <c r="TY918" s="53"/>
      <c r="TZ918" s="53"/>
      <c r="UA918" s="53"/>
      <c r="UB918" s="53"/>
      <c r="UC918" s="53"/>
      <c r="UD918" s="53"/>
      <c r="UE918" s="53"/>
      <c r="UF918" s="53"/>
      <c r="UG918" s="53"/>
    </row>
    <row r="919" spans="12:553" s="19" customFormat="1" ht="15.75" customHeight="1" x14ac:dyDescent="0.2">
      <c r="L919" s="66"/>
      <c r="M919" s="66"/>
      <c r="N919" s="52"/>
      <c r="O919" s="53"/>
      <c r="P919" s="53"/>
      <c r="Q919" s="53"/>
      <c r="R919" s="53"/>
      <c r="S919" s="53"/>
      <c r="T919" s="53"/>
      <c r="U919" s="53"/>
      <c r="V919" s="53"/>
      <c r="W919" s="53"/>
      <c r="X919" s="53"/>
      <c r="Y919" s="53"/>
      <c r="Z919" s="53"/>
      <c r="AA919" s="53"/>
      <c r="AB919" s="53"/>
      <c r="AC919" s="53"/>
      <c r="AD919" s="53"/>
      <c r="AE919" s="53"/>
      <c r="AF919" s="53"/>
      <c r="AG919" s="53"/>
      <c r="AH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c r="BM919" s="53"/>
      <c r="BN919" s="53"/>
      <c r="BO919" s="53"/>
      <c r="BP919" s="53"/>
      <c r="BQ919" s="53"/>
      <c r="BR919" s="53"/>
      <c r="BS919" s="53"/>
      <c r="BT919" s="53"/>
      <c r="BU919" s="53"/>
      <c r="BV919" s="53"/>
      <c r="BW919" s="53"/>
      <c r="BX919" s="53"/>
      <c r="BY919" s="53"/>
      <c r="BZ919" s="53"/>
      <c r="CA919" s="53"/>
      <c r="CB919" s="53"/>
      <c r="CC919" s="53"/>
      <c r="CD919" s="53"/>
      <c r="CE919" s="53"/>
      <c r="CF919" s="53"/>
      <c r="CG919" s="53"/>
      <c r="CH919" s="53"/>
      <c r="CI919" s="53"/>
      <c r="CJ919" s="53"/>
      <c r="CK919" s="53"/>
      <c r="CL919" s="53"/>
      <c r="CM919" s="53"/>
      <c r="CN919" s="53"/>
      <c r="CO919" s="53"/>
      <c r="CP919" s="53"/>
      <c r="CQ919" s="53"/>
      <c r="CR919" s="53"/>
      <c r="CS919" s="53"/>
      <c r="CT919" s="53"/>
      <c r="CU919" s="53"/>
      <c r="CV919" s="53"/>
      <c r="CW919" s="53"/>
      <c r="CX919" s="53"/>
      <c r="CY919" s="53"/>
      <c r="CZ919" s="53"/>
      <c r="DA919" s="53"/>
      <c r="DB919" s="53"/>
      <c r="DC919" s="53"/>
      <c r="DD919" s="53"/>
      <c r="DE919" s="53"/>
      <c r="DF919" s="53"/>
      <c r="DG919" s="53"/>
      <c r="DH919" s="53"/>
      <c r="DI919" s="53"/>
      <c r="DJ919" s="53"/>
      <c r="DK919" s="53"/>
      <c r="DL919" s="53"/>
      <c r="DM919" s="53"/>
      <c r="DN919" s="53"/>
      <c r="DO919" s="53"/>
      <c r="DP919" s="53"/>
      <c r="DQ919" s="53"/>
      <c r="DR919" s="53"/>
      <c r="DS919" s="53"/>
      <c r="DT919" s="53"/>
      <c r="DU919" s="53"/>
      <c r="DV919" s="53"/>
      <c r="DW919" s="53"/>
      <c r="DX919" s="53"/>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3"/>
      <c r="FK919" s="53"/>
      <c r="FL919" s="53"/>
      <c r="FM919" s="53"/>
      <c r="FN919" s="53"/>
      <c r="FO919" s="53"/>
      <c r="FP919" s="53"/>
      <c r="FQ919" s="53"/>
      <c r="FR919" s="53"/>
      <c r="FS919" s="53"/>
      <c r="FT919" s="53"/>
      <c r="FU919" s="53"/>
      <c r="FV919" s="53"/>
      <c r="FW919" s="53"/>
      <c r="FX919" s="53"/>
      <c r="FY919" s="53"/>
      <c r="FZ919" s="53"/>
      <c r="GA919" s="53"/>
      <c r="GB919" s="53"/>
      <c r="GC919" s="53"/>
      <c r="GD919" s="53"/>
      <c r="GE919" s="53"/>
      <c r="GF919" s="53"/>
      <c r="GG919" s="53"/>
      <c r="GH919" s="53"/>
      <c r="GI919" s="53"/>
      <c r="GJ919" s="53"/>
      <c r="GK919" s="53"/>
      <c r="GL919" s="53"/>
      <c r="GM919" s="53"/>
      <c r="GN919" s="53"/>
      <c r="GO919" s="53"/>
      <c r="GP919" s="53"/>
      <c r="GQ919" s="53"/>
      <c r="GR919" s="53"/>
      <c r="GS919" s="53"/>
      <c r="GT919" s="53"/>
      <c r="GU919" s="53"/>
      <c r="GV919" s="53"/>
      <c r="GW919" s="53"/>
      <c r="GX919" s="53"/>
      <c r="GY919" s="53"/>
      <c r="GZ919" s="53"/>
      <c r="HA919" s="53"/>
      <c r="HB919" s="53"/>
      <c r="HC919" s="53"/>
      <c r="HD919" s="53"/>
      <c r="HE919" s="53"/>
      <c r="HF919" s="53"/>
      <c r="HG919" s="53"/>
      <c r="HH919" s="53"/>
      <c r="HI919" s="53"/>
      <c r="HJ919" s="53"/>
      <c r="HK919" s="53"/>
      <c r="HL919" s="53"/>
      <c r="HM919" s="53"/>
      <c r="HN919" s="53"/>
      <c r="HO919" s="53"/>
      <c r="HP919" s="53"/>
      <c r="HQ919" s="53"/>
      <c r="HR919" s="53"/>
      <c r="HS919" s="53"/>
      <c r="HT919" s="53"/>
      <c r="HU919" s="53"/>
      <c r="HV919" s="53"/>
      <c r="HW919" s="53"/>
      <c r="HX919" s="53"/>
      <c r="HY919" s="53"/>
      <c r="HZ919" s="53"/>
      <c r="IA919" s="53"/>
      <c r="IB919" s="53"/>
      <c r="IC919" s="53"/>
      <c r="ID919" s="53"/>
      <c r="IE919" s="53"/>
      <c r="IF919" s="53"/>
      <c r="IG919" s="53"/>
      <c r="IH919" s="53"/>
      <c r="II919" s="53"/>
      <c r="IJ919" s="53"/>
      <c r="IK919" s="53"/>
      <c r="IL919" s="53"/>
      <c r="IM919" s="53"/>
      <c r="IN919" s="53"/>
      <c r="IO919" s="53"/>
      <c r="IP919" s="53"/>
      <c r="IQ919" s="53"/>
      <c r="IR919" s="53"/>
      <c r="IS919" s="53"/>
      <c r="IT919" s="53"/>
      <c r="IU919" s="53"/>
      <c r="IV919" s="53"/>
      <c r="IW919" s="53"/>
      <c r="IX919" s="53"/>
      <c r="IY919" s="53"/>
      <c r="IZ919" s="53"/>
      <c r="JA919" s="53"/>
      <c r="JB919" s="53"/>
      <c r="JC919" s="53"/>
      <c r="JD919" s="53"/>
      <c r="JE919" s="53"/>
      <c r="JF919" s="53"/>
      <c r="JG919" s="53"/>
      <c r="JH919" s="53"/>
      <c r="JI919" s="53"/>
      <c r="JJ919" s="53"/>
      <c r="JK919" s="53"/>
      <c r="JL919" s="53"/>
      <c r="JM919" s="53"/>
      <c r="JN919" s="53"/>
      <c r="JO919" s="53"/>
      <c r="JP919" s="53"/>
      <c r="JQ919" s="53"/>
      <c r="JR919" s="53"/>
      <c r="JS919" s="53"/>
      <c r="JT919" s="53"/>
      <c r="JU919" s="53"/>
      <c r="JV919" s="53"/>
      <c r="JW919" s="53"/>
      <c r="JX919" s="53"/>
      <c r="JY919" s="53"/>
      <c r="JZ919" s="53"/>
      <c r="KA919" s="53"/>
      <c r="KB919" s="53"/>
      <c r="KC919" s="53"/>
      <c r="KD919" s="53"/>
      <c r="KE919" s="53"/>
      <c r="KF919" s="53"/>
      <c r="KG919" s="53"/>
      <c r="KH919" s="53"/>
      <c r="KI919" s="53"/>
      <c r="KJ919" s="53"/>
      <c r="KK919" s="53"/>
      <c r="KL919" s="53"/>
      <c r="KM919" s="53"/>
      <c r="KN919" s="53"/>
      <c r="KO919" s="53"/>
      <c r="KP919" s="53"/>
      <c r="KQ919" s="53"/>
      <c r="KR919" s="53"/>
      <c r="KS919" s="53"/>
      <c r="KT919" s="53"/>
      <c r="KU919" s="53"/>
      <c r="KV919" s="53"/>
      <c r="KW919" s="53"/>
      <c r="KX919" s="53"/>
      <c r="KY919" s="53"/>
      <c r="KZ919" s="53"/>
      <c r="LA919" s="53"/>
      <c r="LB919" s="53"/>
      <c r="LC919" s="53"/>
      <c r="LD919" s="53"/>
      <c r="LE919" s="53"/>
      <c r="LF919" s="53"/>
      <c r="LG919" s="53"/>
      <c r="LH919" s="53"/>
      <c r="LI919" s="53"/>
      <c r="LJ919" s="53"/>
      <c r="LK919" s="53"/>
      <c r="LL919" s="53"/>
      <c r="LM919" s="53"/>
      <c r="LN919" s="53"/>
      <c r="LO919" s="53"/>
      <c r="LP919" s="53"/>
      <c r="LQ919" s="53"/>
      <c r="LR919" s="53"/>
      <c r="LS919" s="53"/>
      <c r="LT919" s="53"/>
      <c r="LU919" s="53"/>
      <c r="LV919" s="53"/>
      <c r="LW919" s="53"/>
      <c r="LX919" s="53"/>
      <c r="LY919" s="53"/>
      <c r="LZ919" s="53"/>
      <c r="MA919" s="53"/>
      <c r="MB919" s="53"/>
      <c r="MC919" s="53"/>
      <c r="MD919" s="53"/>
      <c r="ME919" s="53"/>
      <c r="MF919" s="53"/>
      <c r="MG919" s="53"/>
      <c r="MH919" s="53"/>
      <c r="MI919" s="53"/>
      <c r="MJ919" s="53"/>
      <c r="MK919" s="53"/>
      <c r="ML919" s="53"/>
      <c r="MM919" s="53"/>
      <c r="MN919" s="53"/>
      <c r="MO919" s="53"/>
      <c r="MP919" s="53"/>
      <c r="MQ919" s="53"/>
      <c r="MR919" s="53"/>
      <c r="MS919" s="53"/>
      <c r="MT919" s="53"/>
      <c r="MU919" s="53"/>
      <c r="MV919" s="53"/>
      <c r="MW919" s="53"/>
      <c r="MX919" s="53"/>
      <c r="MY919" s="53"/>
      <c r="MZ919" s="53"/>
      <c r="NA919" s="53"/>
      <c r="NB919" s="53"/>
      <c r="NC919" s="53"/>
      <c r="ND919" s="53"/>
      <c r="NE919" s="53"/>
      <c r="NF919" s="53"/>
      <c r="NG919" s="53"/>
      <c r="NH919" s="53"/>
      <c r="NI919" s="53"/>
      <c r="NJ919" s="53"/>
      <c r="NK919" s="53"/>
      <c r="NL919" s="53"/>
      <c r="NM919" s="53"/>
      <c r="NN919" s="53"/>
      <c r="NO919" s="53"/>
      <c r="NP919" s="53"/>
      <c r="NQ919" s="53"/>
      <c r="NR919" s="53"/>
      <c r="NS919" s="53"/>
      <c r="NT919" s="53"/>
      <c r="NU919" s="53"/>
      <c r="NV919" s="53"/>
      <c r="NW919" s="53"/>
      <c r="NX919" s="53"/>
      <c r="NY919" s="53"/>
      <c r="NZ919" s="53"/>
      <c r="OA919" s="53"/>
      <c r="OB919" s="53"/>
      <c r="OC919" s="53"/>
      <c r="OD919" s="53"/>
      <c r="OE919" s="53"/>
      <c r="OF919" s="53"/>
      <c r="OG919" s="53"/>
      <c r="OH919" s="53"/>
      <c r="OI919" s="53"/>
      <c r="OJ919" s="53"/>
      <c r="OK919" s="53"/>
      <c r="OL919" s="53"/>
      <c r="OM919" s="53"/>
      <c r="ON919" s="53"/>
      <c r="OO919" s="53"/>
      <c r="OP919" s="53"/>
      <c r="OQ919" s="53"/>
      <c r="OR919" s="53"/>
      <c r="OS919" s="53"/>
      <c r="OT919" s="53"/>
      <c r="OU919" s="53"/>
      <c r="OV919" s="53"/>
      <c r="OW919" s="53"/>
      <c r="OX919" s="53"/>
      <c r="OY919" s="53"/>
      <c r="OZ919" s="53"/>
      <c r="PA919" s="53"/>
      <c r="PB919" s="53"/>
      <c r="PC919" s="53"/>
      <c r="PD919" s="53"/>
      <c r="PE919" s="53"/>
      <c r="PF919" s="53"/>
      <c r="PG919" s="53"/>
      <c r="PH919" s="53"/>
      <c r="PI919" s="53"/>
      <c r="PJ919" s="53"/>
      <c r="PK919" s="53"/>
      <c r="PL919" s="53"/>
      <c r="PM919" s="53"/>
      <c r="PN919" s="53"/>
      <c r="PO919" s="53"/>
      <c r="PP919" s="53"/>
      <c r="PQ919" s="53"/>
      <c r="PR919" s="53"/>
      <c r="PS919" s="53"/>
      <c r="PT919" s="53"/>
      <c r="PU919" s="53"/>
      <c r="PV919" s="53"/>
      <c r="PW919" s="53"/>
      <c r="PX919" s="53"/>
      <c r="PY919" s="53"/>
      <c r="PZ919" s="53"/>
      <c r="QA919" s="53"/>
      <c r="QB919" s="53"/>
      <c r="QC919" s="53"/>
      <c r="QD919" s="53"/>
      <c r="QE919" s="53"/>
      <c r="QF919" s="53"/>
      <c r="QG919" s="53"/>
      <c r="QH919" s="53"/>
      <c r="QI919" s="53"/>
      <c r="QJ919" s="53"/>
      <c r="QK919" s="53"/>
      <c r="QL919" s="53"/>
      <c r="QM919" s="53"/>
      <c r="QN919" s="53"/>
      <c r="QO919" s="53"/>
      <c r="QP919" s="53"/>
      <c r="QQ919" s="53"/>
      <c r="QR919" s="53"/>
      <c r="QS919" s="53"/>
      <c r="QT919" s="53"/>
      <c r="QU919" s="53"/>
      <c r="QV919" s="53"/>
      <c r="QW919" s="53"/>
      <c r="QX919" s="53"/>
      <c r="QY919" s="53"/>
      <c r="QZ919" s="53"/>
      <c r="RA919" s="53"/>
      <c r="RB919" s="53"/>
      <c r="RC919" s="53"/>
      <c r="RD919" s="53"/>
      <c r="RE919" s="53"/>
      <c r="RF919" s="53"/>
      <c r="RG919" s="53"/>
      <c r="RH919" s="53"/>
      <c r="RI919" s="53"/>
      <c r="RJ919" s="53"/>
      <c r="RK919" s="53"/>
      <c r="RL919" s="53"/>
      <c r="RM919" s="53"/>
      <c r="RN919" s="53"/>
      <c r="RO919" s="53"/>
      <c r="RP919" s="53"/>
      <c r="RQ919" s="53"/>
      <c r="RR919" s="53"/>
      <c r="RS919" s="53"/>
      <c r="RT919" s="53"/>
      <c r="RU919" s="53"/>
      <c r="RV919" s="53"/>
      <c r="RW919" s="53"/>
      <c r="RX919" s="53"/>
      <c r="RY919" s="53"/>
      <c r="RZ919" s="53"/>
      <c r="SA919" s="53"/>
      <c r="SB919" s="53"/>
      <c r="SC919" s="53"/>
      <c r="SD919" s="53"/>
      <c r="SE919" s="53"/>
      <c r="SF919" s="53"/>
      <c r="SG919" s="53"/>
      <c r="SH919" s="53"/>
      <c r="SI919" s="53"/>
      <c r="SJ919" s="53"/>
      <c r="SK919" s="53"/>
      <c r="SL919" s="53"/>
      <c r="SM919" s="53"/>
      <c r="SN919" s="53"/>
      <c r="SO919" s="53"/>
      <c r="SP919" s="53"/>
      <c r="SQ919" s="53"/>
      <c r="SR919" s="53"/>
      <c r="SS919" s="53"/>
      <c r="ST919" s="53"/>
      <c r="SU919" s="53"/>
      <c r="SV919" s="53"/>
      <c r="SW919" s="53"/>
      <c r="SX919" s="53"/>
      <c r="SY919" s="53"/>
      <c r="SZ919" s="53"/>
      <c r="TA919" s="53"/>
      <c r="TB919" s="53"/>
      <c r="TC919" s="53"/>
      <c r="TD919" s="53"/>
      <c r="TE919" s="53"/>
      <c r="TF919" s="53"/>
      <c r="TG919" s="53"/>
      <c r="TH919" s="53"/>
      <c r="TI919" s="53"/>
      <c r="TJ919" s="53"/>
      <c r="TK919" s="53"/>
      <c r="TL919" s="53"/>
      <c r="TM919" s="53"/>
      <c r="TN919" s="53"/>
      <c r="TO919" s="53"/>
      <c r="TP919" s="53"/>
      <c r="TQ919" s="53"/>
      <c r="TR919" s="53"/>
      <c r="TS919" s="53"/>
      <c r="TT919" s="53"/>
      <c r="TU919" s="53"/>
      <c r="TV919" s="53"/>
      <c r="TW919" s="53"/>
      <c r="TX919" s="53"/>
      <c r="TY919" s="53"/>
      <c r="TZ919" s="53"/>
      <c r="UA919" s="53"/>
      <c r="UB919" s="53"/>
      <c r="UC919" s="53"/>
      <c r="UD919" s="53"/>
      <c r="UE919" s="53"/>
      <c r="UF919" s="53"/>
      <c r="UG919" s="53"/>
    </row>
    <row r="920" spans="12:553" s="19" customFormat="1" ht="15.75" customHeight="1" x14ac:dyDescent="0.2">
      <c r="L920" s="66"/>
      <c r="M920" s="66"/>
      <c r="N920" s="52"/>
      <c r="O920" s="53"/>
      <c r="P920" s="53"/>
      <c r="Q920" s="53"/>
      <c r="R920" s="53"/>
      <c r="S920" s="53"/>
      <c r="T920" s="53"/>
      <c r="U920" s="53"/>
      <c r="V920" s="53"/>
      <c r="W920" s="53"/>
      <c r="X920" s="53"/>
      <c r="Y920" s="53"/>
      <c r="Z920" s="53"/>
      <c r="AA920" s="53"/>
      <c r="AB920" s="53"/>
      <c r="AC920" s="53"/>
      <c r="AD920" s="53"/>
      <c r="AE920" s="53"/>
      <c r="AF920" s="53"/>
      <c r="AG920" s="53"/>
      <c r="AH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c r="BM920" s="53"/>
      <c r="BN920" s="53"/>
      <c r="BO920" s="53"/>
      <c r="BP920" s="53"/>
      <c r="BQ920" s="53"/>
      <c r="BR920" s="53"/>
      <c r="BS920" s="53"/>
      <c r="BT920" s="53"/>
      <c r="BU920" s="53"/>
      <c r="BV920" s="53"/>
      <c r="BW920" s="53"/>
      <c r="BX920" s="53"/>
      <c r="BY920" s="53"/>
      <c r="BZ920" s="53"/>
      <c r="CA920" s="53"/>
      <c r="CB920" s="53"/>
      <c r="CC920" s="53"/>
      <c r="CD920" s="53"/>
      <c r="CE920" s="53"/>
      <c r="CF920" s="53"/>
      <c r="CG920" s="53"/>
      <c r="CH920" s="53"/>
      <c r="CI920" s="53"/>
      <c r="CJ920" s="53"/>
      <c r="CK920" s="53"/>
      <c r="CL920" s="53"/>
      <c r="CM920" s="53"/>
      <c r="CN920" s="53"/>
      <c r="CO920" s="53"/>
      <c r="CP920" s="53"/>
      <c r="CQ920" s="53"/>
      <c r="CR920" s="53"/>
      <c r="CS920" s="53"/>
      <c r="CT920" s="53"/>
      <c r="CU920" s="53"/>
      <c r="CV920" s="53"/>
      <c r="CW920" s="53"/>
      <c r="CX920" s="53"/>
      <c r="CY920" s="53"/>
      <c r="CZ920" s="53"/>
      <c r="DA920" s="53"/>
      <c r="DB920" s="53"/>
      <c r="DC920" s="53"/>
      <c r="DD920" s="53"/>
      <c r="DE920" s="53"/>
      <c r="DF920" s="53"/>
      <c r="DG920" s="53"/>
      <c r="DH920" s="53"/>
      <c r="DI920" s="53"/>
      <c r="DJ920" s="53"/>
      <c r="DK920" s="53"/>
      <c r="DL920" s="53"/>
      <c r="DM920" s="53"/>
      <c r="DN920" s="53"/>
      <c r="DO920" s="53"/>
      <c r="DP920" s="53"/>
      <c r="DQ920" s="53"/>
      <c r="DR920" s="53"/>
      <c r="DS920" s="53"/>
      <c r="DT920" s="53"/>
      <c r="DU920" s="53"/>
      <c r="DV920" s="53"/>
      <c r="DW920" s="53"/>
      <c r="DX920" s="53"/>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3"/>
      <c r="FK920" s="53"/>
      <c r="FL920" s="53"/>
      <c r="FM920" s="53"/>
      <c r="FN920" s="53"/>
      <c r="FO920" s="53"/>
      <c r="FP920" s="53"/>
      <c r="FQ920" s="53"/>
      <c r="FR920" s="53"/>
      <c r="FS920" s="53"/>
      <c r="FT920" s="53"/>
      <c r="FU920" s="53"/>
      <c r="FV920" s="53"/>
      <c r="FW920" s="53"/>
      <c r="FX920" s="53"/>
      <c r="FY920" s="53"/>
      <c r="FZ920" s="53"/>
      <c r="GA920" s="53"/>
      <c r="GB920" s="53"/>
      <c r="GC920" s="53"/>
      <c r="GD920" s="53"/>
      <c r="GE920" s="53"/>
      <c r="GF920" s="53"/>
      <c r="GG920" s="53"/>
      <c r="GH920" s="53"/>
      <c r="GI920" s="53"/>
      <c r="GJ920" s="53"/>
      <c r="GK920" s="53"/>
      <c r="GL920" s="53"/>
      <c r="GM920" s="53"/>
      <c r="GN920" s="53"/>
      <c r="GO920" s="53"/>
      <c r="GP920" s="53"/>
      <c r="GQ920" s="53"/>
      <c r="GR920" s="53"/>
      <c r="GS920" s="53"/>
      <c r="GT920" s="53"/>
      <c r="GU920" s="53"/>
      <c r="GV920" s="53"/>
      <c r="GW920" s="53"/>
      <c r="GX920" s="53"/>
      <c r="GY920" s="53"/>
      <c r="GZ920" s="53"/>
      <c r="HA920" s="53"/>
      <c r="HB920" s="53"/>
      <c r="HC920" s="53"/>
      <c r="HD920" s="53"/>
      <c r="HE920" s="53"/>
      <c r="HF920" s="53"/>
      <c r="HG920" s="53"/>
      <c r="HH920" s="53"/>
      <c r="HI920" s="53"/>
      <c r="HJ920" s="53"/>
      <c r="HK920" s="53"/>
      <c r="HL920" s="53"/>
      <c r="HM920" s="53"/>
      <c r="HN920" s="53"/>
      <c r="HO920" s="53"/>
      <c r="HP920" s="53"/>
      <c r="HQ920" s="53"/>
      <c r="HR920" s="53"/>
      <c r="HS920" s="53"/>
      <c r="HT920" s="53"/>
      <c r="HU920" s="53"/>
      <c r="HV920" s="53"/>
      <c r="HW920" s="53"/>
      <c r="HX920" s="53"/>
      <c r="HY920" s="53"/>
      <c r="HZ920" s="53"/>
      <c r="IA920" s="53"/>
      <c r="IB920" s="53"/>
      <c r="IC920" s="53"/>
      <c r="ID920" s="53"/>
      <c r="IE920" s="53"/>
      <c r="IF920" s="53"/>
      <c r="IG920" s="53"/>
      <c r="IH920" s="53"/>
      <c r="II920" s="53"/>
      <c r="IJ920" s="53"/>
      <c r="IK920" s="53"/>
      <c r="IL920" s="53"/>
      <c r="IM920" s="53"/>
      <c r="IN920" s="53"/>
      <c r="IO920" s="53"/>
      <c r="IP920" s="53"/>
      <c r="IQ920" s="53"/>
      <c r="IR920" s="53"/>
      <c r="IS920" s="53"/>
      <c r="IT920" s="53"/>
      <c r="IU920" s="53"/>
      <c r="IV920" s="53"/>
      <c r="IW920" s="53"/>
      <c r="IX920" s="53"/>
      <c r="IY920" s="53"/>
      <c r="IZ920" s="53"/>
      <c r="JA920" s="53"/>
      <c r="JB920" s="53"/>
      <c r="JC920" s="53"/>
      <c r="JD920" s="53"/>
      <c r="JE920" s="53"/>
      <c r="JF920" s="53"/>
      <c r="JG920" s="53"/>
      <c r="JH920" s="53"/>
      <c r="JI920" s="53"/>
      <c r="JJ920" s="53"/>
      <c r="JK920" s="53"/>
      <c r="JL920" s="53"/>
      <c r="JM920" s="53"/>
      <c r="JN920" s="53"/>
      <c r="JO920" s="53"/>
      <c r="JP920" s="53"/>
      <c r="JQ920" s="53"/>
      <c r="JR920" s="53"/>
      <c r="JS920" s="53"/>
      <c r="JT920" s="53"/>
      <c r="JU920" s="53"/>
      <c r="JV920" s="53"/>
      <c r="JW920" s="53"/>
      <c r="JX920" s="53"/>
      <c r="JY920" s="53"/>
      <c r="JZ920" s="53"/>
      <c r="KA920" s="53"/>
      <c r="KB920" s="53"/>
      <c r="KC920" s="53"/>
      <c r="KD920" s="53"/>
      <c r="KE920" s="53"/>
      <c r="KF920" s="53"/>
      <c r="KG920" s="53"/>
      <c r="KH920" s="53"/>
      <c r="KI920" s="53"/>
      <c r="KJ920" s="53"/>
      <c r="KK920" s="53"/>
      <c r="KL920" s="53"/>
      <c r="KM920" s="53"/>
      <c r="KN920" s="53"/>
      <c r="KO920" s="53"/>
      <c r="KP920" s="53"/>
      <c r="KQ920" s="53"/>
      <c r="KR920" s="53"/>
      <c r="KS920" s="53"/>
      <c r="KT920" s="53"/>
      <c r="KU920" s="53"/>
      <c r="KV920" s="53"/>
      <c r="KW920" s="53"/>
      <c r="KX920" s="53"/>
      <c r="KY920" s="53"/>
      <c r="KZ920" s="53"/>
      <c r="LA920" s="53"/>
      <c r="LB920" s="53"/>
      <c r="LC920" s="53"/>
      <c r="LD920" s="53"/>
      <c r="LE920" s="53"/>
      <c r="LF920" s="53"/>
      <c r="LG920" s="53"/>
      <c r="LH920" s="53"/>
      <c r="LI920" s="53"/>
      <c r="LJ920" s="53"/>
      <c r="LK920" s="53"/>
      <c r="LL920" s="53"/>
      <c r="LM920" s="53"/>
      <c r="LN920" s="53"/>
      <c r="LO920" s="53"/>
      <c r="LP920" s="53"/>
      <c r="LQ920" s="53"/>
      <c r="LR920" s="53"/>
      <c r="LS920" s="53"/>
      <c r="LT920" s="53"/>
      <c r="LU920" s="53"/>
      <c r="LV920" s="53"/>
      <c r="LW920" s="53"/>
      <c r="LX920" s="53"/>
      <c r="LY920" s="53"/>
      <c r="LZ920" s="53"/>
      <c r="MA920" s="53"/>
      <c r="MB920" s="53"/>
      <c r="MC920" s="53"/>
      <c r="MD920" s="53"/>
      <c r="ME920" s="53"/>
      <c r="MF920" s="53"/>
      <c r="MG920" s="53"/>
      <c r="MH920" s="53"/>
      <c r="MI920" s="53"/>
      <c r="MJ920" s="53"/>
      <c r="MK920" s="53"/>
      <c r="ML920" s="53"/>
      <c r="MM920" s="53"/>
      <c r="MN920" s="53"/>
      <c r="MO920" s="53"/>
      <c r="MP920" s="53"/>
      <c r="MQ920" s="53"/>
      <c r="MR920" s="53"/>
      <c r="MS920" s="53"/>
      <c r="MT920" s="53"/>
      <c r="MU920" s="53"/>
      <c r="MV920" s="53"/>
      <c r="MW920" s="53"/>
      <c r="MX920" s="53"/>
      <c r="MY920" s="53"/>
      <c r="MZ920" s="53"/>
      <c r="NA920" s="53"/>
      <c r="NB920" s="53"/>
      <c r="NC920" s="53"/>
      <c r="ND920" s="53"/>
      <c r="NE920" s="53"/>
      <c r="NF920" s="53"/>
      <c r="NG920" s="53"/>
      <c r="NH920" s="53"/>
      <c r="NI920" s="53"/>
      <c r="NJ920" s="53"/>
      <c r="NK920" s="53"/>
      <c r="NL920" s="53"/>
      <c r="NM920" s="53"/>
      <c r="NN920" s="53"/>
      <c r="NO920" s="53"/>
      <c r="NP920" s="53"/>
      <c r="NQ920" s="53"/>
      <c r="NR920" s="53"/>
      <c r="NS920" s="53"/>
      <c r="NT920" s="53"/>
      <c r="NU920" s="53"/>
      <c r="NV920" s="53"/>
      <c r="NW920" s="53"/>
      <c r="NX920" s="53"/>
      <c r="NY920" s="53"/>
      <c r="NZ920" s="53"/>
      <c r="OA920" s="53"/>
      <c r="OB920" s="53"/>
      <c r="OC920" s="53"/>
      <c r="OD920" s="53"/>
      <c r="OE920" s="53"/>
      <c r="OF920" s="53"/>
      <c r="OG920" s="53"/>
      <c r="OH920" s="53"/>
      <c r="OI920" s="53"/>
      <c r="OJ920" s="53"/>
      <c r="OK920" s="53"/>
      <c r="OL920" s="53"/>
      <c r="OM920" s="53"/>
      <c r="ON920" s="53"/>
      <c r="OO920" s="53"/>
      <c r="OP920" s="53"/>
      <c r="OQ920" s="53"/>
      <c r="OR920" s="53"/>
      <c r="OS920" s="53"/>
      <c r="OT920" s="53"/>
      <c r="OU920" s="53"/>
      <c r="OV920" s="53"/>
      <c r="OW920" s="53"/>
      <c r="OX920" s="53"/>
      <c r="OY920" s="53"/>
      <c r="OZ920" s="53"/>
      <c r="PA920" s="53"/>
      <c r="PB920" s="53"/>
      <c r="PC920" s="53"/>
      <c r="PD920" s="53"/>
      <c r="PE920" s="53"/>
      <c r="PF920" s="53"/>
      <c r="PG920" s="53"/>
      <c r="PH920" s="53"/>
      <c r="PI920" s="53"/>
      <c r="PJ920" s="53"/>
      <c r="PK920" s="53"/>
      <c r="PL920" s="53"/>
      <c r="PM920" s="53"/>
      <c r="PN920" s="53"/>
      <c r="PO920" s="53"/>
      <c r="PP920" s="53"/>
      <c r="PQ920" s="53"/>
      <c r="PR920" s="53"/>
      <c r="PS920" s="53"/>
      <c r="PT920" s="53"/>
      <c r="PU920" s="53"/>
      <c r="PV920" s="53"/>
      <c r="PW920" s="53"/>
      <c r="PX920" s="53"/>
      <c r="PY920" s="53"/>
      <c r="PZ920" s="53"/>
      <c r="QA920" s="53"/>
      <c r="QB920" s="53"/>
      <c r="QC920" s="53"/>
      <c r="QD920" s="53"/>
      <c r="QE920" s="53"/>
      <c r="QF920" s="53"/>
      <c r="QG920" s="53"/>
      <c r="QH920" s="53"/>
      <c r="QI920" s="53"/>
      <c r="QJ920" s="53"/>
      <c r="QK920" s="53"/>
      <c r="QL920" s="53"/>
      <c r="QM920" s="53"/>
      <c r="QN920" s="53"/>
      <c r="QO920" s="53"/>
      <c r="QP920" s="53"/>
      <c r="QQ920" s="53"/>
      <c r="QR920" s="53"/>
      <c r="QS920" s="53"/>
      <c r="QT920" s="53"/>
      <c r="QU920" s="53"/>
      <c r="QV920" s="53"/>
      <c r="QW920" s="53"/>
      <c r="QX920" s="53"/>
      <c r="QY920" s="53"/>
      <c r="QZ920" s="53"/>
      <c r="RA920" s="53"/>
      <c r="RB920" s="53"/>
      <c r="RC920" s="53"/>
      <c r="RD920" s="53"/>
      <c r="RE920" s="53"/>
      <c r="RF920" s="53"/>
      <c r="RG920" s="53"/>
      <c r="RH920" s="53"/>
      <c r="RI920" s="53"/>
      <c r="RJ920" s="53"/>
      <c r="RK920" s="53"/>
      <c r="RL920" s="53"/>
      <c r="RM920" s="53"/>
      <c r="RN920" s="53"/>
      <c r="RO920" s="53"/>
      <c r="RP920" s="53"/>
      <c r="RQ920" s="53"/>
      <c r="RR920" s="53"/>
      <c r="RS920" s="53"/>
      <c r="RT920" s="53"/>
      <c r="RU920" s="53"/>
      <c r="RV920" s="53"/>
      <c r="RW920" s="53"/>
      <c r="RX920" s="53"/>
      <c r="RY920" s="53"/>
      <c r="RZ920" s="53"/>
      <c r="SA920" s="53"/>
      <c r="SB920" s="53"/>
      <c r="SC920" s="53"/>
      <c r="SD920" s="53"/>
      <c r="SE920" s="53"/>
      <c r="SF920" s="53"/>
      <c r="SG920" s="53"/>
      <c r="SH920" s="53"/>
      <c r="SI920" s="53"/>
      <c r="SJ920" s="53"/>
      <c r="SK920" s="53"/>
      <c r="SL920" s="53"/>
      <c r="SM920" s="53"/>
      <c r="SN920" s="53"/>
      <c r="SO920" s="53"/>
      <c r="SP920" s="53"/>
      <c r="SQ920" s="53"/>
      <c r="SR920" s="53"/>
      <c r="SS920" s="53"/>
      <c r="ST920" s="53"/>
      <c r="SU920" s="53"/>
      <c r="SV920" s="53"/>
      <c r="SW920" s="53"/>
      <c r="SX920" s="53"/>
      <c r="SY920" s="53"/>
      <c r="SZ920" s="53"/>
      <c r="TA920" s="53"/>
      <c r="TB920" s="53"/>
      <c r="TC920" s="53"/>
      <c r="TD920" s="53"/>
      <c r="TE920" s="53"/>
      <c r="TF920" s="53"/>
      <c r="TG920" s="53"/>
      <c r="TH920" s="53"/>
      <c r="TI920" s="53"/>
      <c r="TJ920" s="53"/>
      <c r="TK920" s="53"/>
      <c r="TL920" s="53"/>
      <c r="TM920" s="53"/>
      <c r="TN920" s="53"/>
      <c r="TO920" s="53"/>
      <c r="TP920" s="53"/>
      <c r="TQ920" s="53"/>
      <c r="TR920" s="53"/>
      <c r="TS920" s="53"/>
      <c r="TT920" s="53"/>
      <c r="TU920" s="53"/>
      <c r="TV920" s="53"/>
      <c r="TW920" s="53"/>
      <c r="TX920" s="53"/>
      <c r="TY920" s="53"/>
      <c r="TZ920" s="53"/>
      <c r="UA920" s="53"/>
      <c r="UB920" s="53"/>
      <c r="UC920" s="53"/>
      <c r="UD920" s="53"/>
      <c r="UE920" s="53"/>
      <c r="UF920" s="53"/>
      <c r="UG920" s="53"/>
    </row>
    <row r="921" spans="12:553" s="19" customFormat="1" ht="15.75" customHeight="1" x14ac:dyDescent="0.2">
      <c r="L921" s="66"/>
      <c r="M921" s="66"/>
      <c r="N921" s="52"/>
      <c r="O921" s="53"/>
      <c r="P921" s="53"/>
      <c r="Q921" s="53"/>
      <c r="R921" s="53"/>
      <c r="S921" s="53"/>
      <c r="T921" s="53"/>
      <c r="U921" s="53"/>
      <c r="V921" s="53"/>
      <c r="W921" s="53"/>
      <c r="X921" s="53"/>
      <c r="Y921" s="53"/>
      <c r="Z921" s="53"/>
      <c r="AA921" s="53"/>
      <c r="AB921" s="53"/>
      <c r="AC921" s="53"/>
      <c r="AD921" s="53"/>
      <c r="AE921" s="53"/>
      <c r="AF921" s="53"/>
      <c r="AG921" s="53"/>
      <c r="AH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c r="BM921" s="53"/>
      <c r="BN921" s="53"/>
      <c r="BO921" s="53"/>
      <c r="BP921" s="53"/>
      <c r="BQ921" s="53"/>
      <c r="BR921" s="53"/>
      <c r="BS921" s="53"/>
      <c r="BT921" s="53"/>
      <c r="BU921" s="53"/>
      <c r="BV921" s="53"/>
      <c r="BW921" s="53"/>
      <c r="BX921" s="53"/>
      <c r="BY921" s="53"/>
      <c r="BZ921" s="53"/>
      <c r="CA921" s="53"/>
      <c r="CB921" s="53"/>
      <c r="CC921" s="53"/>
      <c r="CD921" s="53"/>
      <c r="CE921" s="53"/>
      <c r="CF921" s="53"/>
      <c r="CG921" s="53"/>
      <c r="CH921" s="53"/>
      <c r="CI921" s="53"/>
      <c r="CJ921" s="53"/>
      <c r="CK921" s="53"/>
      <c r="CL921" s="53"/>
      <c r="CM921" s="53"/>
      <c r="CN921" s="53"/>
      <c r="CO921" s="53"/>
      <c r="CP921" s="53"/>
      <c r="CQ921" s="53"/>
      <c r="CR921" s="53"/>
      <c r="CS921" s="53"/>
      <c r="CT921" s="53"/>
      <c r="CU921" s="53"/>
      <c r="CV921" s="53"/>
      <c r="CW921" s="53"/>
      <c r="CX921" s="53"/>
      <c r="CY921" s="53"/>
      <c r="CZ921" s="53"/>
      <c r="DA921" s="53"/>
      <c r="DB921" s="53"/>
      <c r="DC921" s="53"/>
      <c r="DD921" s="53"/>
      <c r="DE921" s="53"/>
      <c r="DF921" s="53"/>
      <c r="DG921" s="53"/>
      <c r="DH921" s="53"/>
      <c r="DI921" s="53"/>
      <c r="DJ921" s="53"/>
      <c r="DK921" s="53"/>
      <c r="DL921" s="53"/>
      <c r="DM921" s="53"/>
      <c r="DN921" s="53"/>
      <c r="DO921" s="53"/>
      <c r="DP921" s="53"/>
      <c r="DQ921" s="53"/>
      <c r="DR921" s="53"/>
      <c r="DS921" s="53"/>
      <c r="DT921" s="53"/>
      <c r="DU921" s="53"/>
      <c r="DV921" s="53"/>
      <c r="DW921" s="53"/>
      <c r="DX921" s="53"/>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3"/>
      <c r="FK921" s="53"/>
      <c r="FL921" s="53"/>
      <c r="FM921" s="53"/>
      <c r="FN921" s="53"/>
      <c r="FO921" s="53"/>
      <c r="FP921" s="53"/>
      <c r="FQ921" s="53"/>
      <c r="FR921" s="53"/>
      <c r="FS921" s="53"/>
      <c r="FT921" s="53"/>
      <c r="FU921" s="53"/>
      <c r="FV921" s="53"/>
      <c r="FW921" s="53"/>
      <c r="FX921" s="53"/>
      <c r="FY921" s="53"/>
      <c r="FZ921" s="53"/>
      <c r="GA921" s="53"/>
      <c r="GB921" s="53"/>
      <c r="GC921" s="53"/>
      <c r="GD921" s="53"/>
      <c r="GE921" s="53"/>
      <c r="GF921" s="53"/>
      <c r="GG921" s="53"/>
      <c r="GH921" s="53"/>
      <c r="GI921" s="53"/>
      <c r="GJ921" s="53"/>
      <c r="GK921" s="53"/>
      <c r="GL921" s="53"/>
      <c r="GM921" s="53"/>
      <c r="GN921" s="53"/>
      <c r="GO921" s="53"/>
      <c r="GP921" s="53"/>
      <c r="GQ921" s="53"/>
      <c r="GR921" s="53"/>
      <c r="GS921" s="53"/>
      <c r="GT921" s="53"/>
      <c r="GU921" s="53"/>
      <c r="GV921" s="53"/>
      <c r="GW921" s="53"/>
      <c r="GX921" s="53"/>
      <c r="GY921" s="53"/>
      <c r="GZ921" s="53"/>
      <c r="HA921" s="53"/>
      <c r="HB921" s="53"/>
      <c r="HC921" s="53"/>
      <c r="HD921" s="53"/>
      <c r="HE921" s="53"/>
      <c r="HF921" s="53"/>
      <c r="HG921" s="53"/>
      <c r="HH921" s="53"/>
      <c r="HI921" s="53"/>
      <c r="HJ921" s="53"/>
      <c r="HK921" s="53"/>
      <c r="HL921" s="53"/>
      <c r="HM921" s="53"/>
      <c r="HN921" s="53"/>
      <c r="HO921" s="53"/>
      <c r="HP921" s="53"/>
      <c r="HQ921" s="53"/>
      <c r="HR921" s="53"/>
      <c r="HS921" s="53"/>
      <c r="HT921" s="53"/>
      <c r="HU921" s="53"/>
      <c r="HV921" s="53"/>
      <c r="HW921" s="53"/>
      <c r="HX921" s="53"/>
      <c r="HY921" s="53"/>
      <c r="HZ921" s="53"/>
      <c r="IA921" s="53"/>
      <c r="IB921" s="53"/>
      <c r="IC921" s="53"/>
      <c r="ID921" s="53"/>
      <c r="IE921" s="53"/>
      <c r="IF921" s="53"/>
      <c r="IG921" s="53"/>
      <c r="IH921" s="53"/>
      <c r="II921" s="53"/>
      <c r="IJ921" s="53"/>
      <c r="IK921" s="53"/>
      <c r="IL921" s="53"/>
      <c r="IM921" s="53"/>
      <c r="IN921" s="53"/>
      <c r="IO921" s="53"/>
      <c r="IP921" s="53"/>
      <c r="IQ921" s="53"/>
      <c r="IR921" s="53"/>
      <c r="IS921" s="53"/>
      <c r="IT921" s="53"/>
      <c r="IU921" s="53"/>
      <c r="IV921" s="53"/>
      <c r="IW921" s="53"/>
      <c r="IX921" s="53"/>
      <c r="IY921" s="53"/>
      <c r="IZ921" s="53"/>
      <c r="JA921" s="53"/>
      <c r="JB921" s="53"/>
      <c r="JC921" s="53"/>
      <c r="JD921" s="53"/>
      <c r="JE921" s="53"/>
      <c r="JF921" s="53"/>
      <c r="JG921" s="53"/>
      <c r="JH921" s="53"/>
      <c r="JI921" s="53"/>
      <c r="JJ921" s="53"/>
      <c r="JK921" s="53"/>
      <c r="JL921" s="53"/>
      <c r="JM921" s="53"/>
      <c r="JN921" s="53"/>
      <c r="JO921" s="53"/>
      <c r="JP921" s="53"/>
      <c r="JQ921" s="53"/>
      <c r="JR921" s="53"/>
      <c r="JS921" s="53"/>
      <c r="JT921" s="53"/>
      <c r="JU921" s="53"/>
      <c r="JV921" s="53"/>
      <c r="JW921" s="53"/>
      <c r="JX921" s="53"/>
      <c r="JY921" s="53"/>
      <c r="JZ921" s="53"/>
      <c r="KA921" s="53"/>
      <c r="KB921" s="53"/>
      <c r="KC921" s="53"/>
      <c r="KD921" s="53"/>
      <c r="KE921" s="53"/>
      <c r="KF921" s="53"/>
      <c r="KG921" s="53"/>
      <c r="KH921" s="53"/>
      <c r="KI921" s="53"/>
      <c r="KJ921" s="53"/>
      <c r="KK921" s="53"/>
      <c r="KL921" s="53"/>
      <c r="KM921" s="53"/>
      <c r="KN921" s="53"/>
      <c r="KO921" s="53"/>
      <c r="KP921" s="53"/>
      <c r="KQ921" s="53"/>
      <c r="KR921" s="53"/>
      <c r="KS921" s="53"/>
      <c r="KT921" s="53"/>
      <c r="KU921" s="53"/>
      <c r="KV921" s="53"/>
      <c r="KW921" s="53"/>
      <c r="KX921" s="53"/>
      <c r="KY921" s="53"/>
      <c r="KZ921" s="53"/>
      <c r="LA921" s="53"/>
      <c r="LB921" s="53"/>
      <c r="LC921" s="53"/>
      <c r="LD921" s="53"/>
      <c r="LE921" s="53"/>
      <c r="LF921" s="53"/>
      <c r="LG921" s="53"/>
      <c r="LH921" s="53"/>
      <c r="LI921" s="53"/>
      <c r="LJ921" s="53"/>
      <c r="LK921" s="53"/>
      <c r="LL921" s="53"/>
      <c r="LM921" s="53"/>
      <c r="LN921" s="53"/>
      <c r="LO921" s="53"/>
      <c r="LP921" s="53"/>
      <c r="LQ921" s="53"/>
      <c r="LR921" s="53"/>
      <c r="LS921" s="53"/>
      <c r="LT921" s="53"/>
      <c r="LU921" s="53"/>
      <c r="LV921" s="53"/>
      <c r="LW921" s="53"/>
      <c r="LX921" s="53"/>
      <c r="LY921" s="53"/>
      <c r="LZ921" s="53"/>
      <c r="MA921" s="53"/>
      <c r="MB921" s="53"/>
      <c r="MC921" s="53"/>
      <c r="MD921" s="53"/>
      <c r="ME921" s="53"/>
      <c r="MF921" s="53"/>
      <c r="MG921" s="53"/>
      <c r="MH921" s="53"/>
      <c r="MI921" s="53"/>
      <c r="MJ921" s="53"/>
      <c r="MK921" s="53"/>
      <c r="ML921" s="53"/>
      <c r="MM921" s="53"/>
      <c r="MN921" s="53"/>
      <c r="MO921" s="53"/>
      <c r="MP921" s="53"/>
      <c r="MQ921" s="53"/>
      <c r="MR921" s="53"/>
      <c r="MS921" s="53"/>
      <c r="MT921" s="53"/>
      <c r="MU921" s="53"/>
      <c r="MV921" s="53"/>
      <c r="MW921" s="53"/>
      <c r="MX921" s="53"/>
      <c r="MY921" s="53"/>
      <c r="MZ921" s="53"/>
      <c r="NA921" s="53"/>
      <c r="NB921" s="53"/>
      <c r="NC921" s="53"/>
      <c r="ND921" s="53"/>
      <c r="NE921" s="53"/>
      <c r="NF921" s="53"/>
      <c r="NG921" s="53"/>
      <c r="NH921" s="53"/>
      <c r="NI921" s="53"/>
      <c r="NJ921" s="53"/>
      <c r="NK921" s="53"/>
      <c r="NL921" s="53"/>
      <c r="NM921" s="53"/>
      <c r="NN921" s="53"/>
      <c r="NO921" s="53"/>
      <c r="NP921" s="53"/>
      <c r="NQ921" s="53"/>
      <c r="NR921" s="53"/>
      <c r="NS921" s="53"/>
      <c r="NT921" s="53"/>
      <c r="NU921" s="53"/>
      <c r="NV921" s="53"/>
      <c r="NW921" s="53"/>
      <c r="NX921" s="53"/>
      <c r="NY921" s="53"/>
      <c r="NZ921" s="53"/>
      <c r="OA921" s="53"/>
      <c r="OB921" s="53"/>
      <c r="OC921" s="53"/>
      <c r="OD921" s="53"/>
      <c r="OE921" s="53"/>
      <c r="OF921" s="53"/>
      <c r="OG921" s="53"/>
      <c r="OH921" s="53"/>
      <c r="OI921" s="53"/>
      <c r="OJ921" s="53"/>
      <c r="OK921" s="53"/>
      <c r="OL921" s="53"/>
      <c r="OM921" s="53"/>
      <c r="ON921" s="53"/>
      <c r="OO921" s="53"/>
      <c r="OP921" s="53"/>
      <c r="OQ921" s="53"/>
      <c r="OR921" s="53"/>
      <c r="OS921" s="53"/>
      <c r="OT921" s="53"/>
      <c r="OU921" s="53"/>
      <c r="OV921" s="53"/>
      <c r="OW921" s="53"/>
      <c r="OX921" s="53"/>
      <c r="OY921" s="53"/>
      <c r="OZ921" s="53"/>
      <c r="PA921" s="53"/>
      <c r="PB921" s="53"/>
      <c r="PC921" s="53"/>
      <c r="PD921" s="53"/>
      <c r="PE921" s="53"/>
      <c r="PF921" s="53"/>
      <c r="PG921" s="53"/>
      <c r="PH921" s="53"/>
      <c r="PI921" s="53"/>
      <c r="PJ921" s="53"/>
      <c r="PK921" s="53"/>
      <c r="PL921" s="53"/>
      <c r="PM921" s="53"/>
      <c r="PN921" s="53"/>
      <c r="PO921" s="53"/>
      <c r="PP921" s="53"/>
      <c r="PQ921" s="53"/>
      <c r="PR921" s="53"/>
      <c r="PS921" s="53"/>
      <c r="PT921" s="53"/>
      <c r="PU921" s="53"/>
      <c r="PV921" s="53"/>
      <c r="PW921" s="53"/>
      <c r="PX921" s="53"/>
      <c r="PY921" s="53"/>
      <c r="PZ921" s="53"/>
      <c r="QA921" s="53"/>
      <c r="QB921" s="53"/>
      <c r="QC921" s="53"/>
      <c r="QD921" s="53"/>
      <c r="QE921" s="53"/>
      <c r="QF921" s="53"/>
      <c r="QG921" s="53"/>
      <c r="QH921" s="53"/>
      <c r="QI921" s="53"/>
      <c r="QJ921" s="53"/>
      <c r="QK921" s="53"/>
      <c r="QL921" s="53"/>
      <c r="QM921" s="53"/>
      <c r="QN921" s="53"/>
      <c r="QO921" s="53"/>
      <c r="QP921" s="53"/>
      <c r="QQ921" s="53"/>
      <c r="QR921" s="53"/>
      <c r="QS921" s="53"/>
      <c r="QT921" s="53"/>
      <c r="QU921" s="53"/>
      <c r="QV921" s="53"/>
      <c r="QW921" s="53"/>
      <c r="QX921" s="53"/>
      <c r="QY921" s="53"/>
      <c r="QZ921" s="53"/>
      <c r="RA921" s="53"/>
      <c r="RB921" s="53"/>
      <c r="RC921" s="53"/>
      <c r="RD921" s="53"/>
      <c r="RE921" s="53"/>
      <c r="RF921" s="53"/>
      <c r="RG921" s="53"/>
      <c r="RH921" s="53"/>
      <c r="RI921" s="53"/>
      <c r="RJ921" s="53"/>
      <c r="RK921" s="53"/>
      <c r="RL921" s="53"/>
      <c r="RM921" s="53"/>
      <c r="RN921" s="53"/>
      <c r="RO921" s="53"/>
      <c r="RP921" s="53"/>
      <c r="RQ921" s="53"/>
      <c r="RR921" s="53"/>
      <c r="RS921" s="53"/>
      <c r="RT921" s="53"/>
      <c r="RU921" s="53"/>
      <c r="RV921" s="53"/>
      <c r="RW921" s="53"/>
      <c r="RX921" s="53"/>
      <c r="RY921" s="53"/>
      <c r="RZ921" s="53"/>
      <c r="SA921" s="53"/>
      <c r="SB921" s="53"/>
      <c r="SC921" s="53"/>
      <c r="SD921" s="53"/>
      <c r="SE921" s="53"/>
      <c r="SF921" s="53"/>
      <c r="SG921" s="53"/>
      <c r="SH921" s="53"/>
      <c r="SI921" s="53"/>
      <c r="SJ921" s="53"/>
      <c r="SK921" s="53"/>
      <c r="SL921" s="53"/>
      <c r="SM921" s="53"/>
      <c r="SN921" s="53"/>
      <c r="SO921" s="53"/>
      <c r="SP921" s="53"/>
      <c r="SQ921" s="53"/>
      <c r="SR921" s="53"/>
      <c r="SS921" s="53"/>
      <c r="ST921" s="53"/>
      <c r="SU921" s="53"/>
      <c r="SV921" s="53"/>
      <c r="SW921" s="53"/>
      <c r="SX921" s="53"/>
      <c r="SY921" s="53"/>
      <c r="SZ921" s="53"/>
      <c r="TA921" s="53"/>
      <c r="TB921" s="53"/>
      <c r="TC921" s="53"/>
      <c r="TD921" s="53"/>
      <c r="TE921" s="53"/>
      <c r="TF921" s="53"/>
      <c r="TG921" s="53"/>
      <c r="TH921" s="53"/>
      <c r="TI921" s="53"/>
      <c r="TJ921" s="53"/>
      <c r="TK921" s="53"/>
      <c r="TL921" s="53"/>
      <c r="TM921" s="53"/>
      <c r="TN921" s="53"/>
      <c r="TO921" s="53"/>
      <c r="TP921" s="53"/>
      <c r="TQ921" s="53"/>
      <c r="TR921" s="53"/>
      <c r="TS921" s="53"/>
      <c r="TT921" s="53"/>
      <c r="TU921" s="53"/>
      <c r="TV921" s="53"/>
      <c r="TW921" s="53"/>
      <c r="TX921" s="53"/>
      <c r="TY921" s="53"/>
      <c r="TZ921" s="53"/>
      <c r="UA921" s="53"/>
      <c r="UB921" s="53"/>
      <c r="UC921" s="53"/>
      <c r="UD921" s="53"/>
      <c r="UE921" s="53"/>
      <c r="UF921" s="53"/>
      <c r="UG921" s="53"/>
    </row>
    <row r="922" spans="12:553" s="19" customFormat="1" ht="15.75" customHeight="1" x14ac:dyDescent="0.2">
      <c r="L922" s="66"/>
      <c r="M922" s="66"/>
      <c r="N922" s="52"/>
      <c r="O922" s="53"/>
      <c r="P922" s="53"/>
      <c r="Q922" s="53"/>
      <c r="R922" s="53"/>
      <c r="S922" s="53"/>
      <c r="T922" s="53"/>
      <c r="U922" s="53"/>
      <c r="V922" s="53"/>
      <c r="W922" s="53"/>
      <c r="X922" s="53"/>
      <c r="Y922" s="53"/>
      <c r="Z922" s="53"/>
      <c r="AA922" s="53"/>
      <c r="AB922" s="53"/>
      <c r="AC922" s="53"/>
      <c r="AD922" s="53"/>
      <c r="AE922" s="53"/>
      <c r="AF922" s="53"/>
      <c r="AG922" s="53"/>
      <c r="AH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c r="BM922" s="53"/>
      <c r="BN922" s="53"/>
      <c r="BO922" s="53"/>
      <c r="BP922" s="53"/>
      <c r="BQ922" s="53"/>
      <c r="BR922" s="53"/>
      <c r="BS922" s="53"/>
      <c r="BT922" s="53"/>
      <c r="BU922" s="53"/>
      <c r="BV922" s="53"/>
      <c r="BW922" s="53"/>
      <c r="BX922" s="53"/>
      <c r="BY922" s="53"/>
      <c r="BZ922" s="53"/>
      <c r="CA922" s="53"/>
      <c r="CB922" s="53"/>
      <c r="CC922" s="53"/>
      <c r="CD922" s="53"/>
      <c r="CE922" s="53"/>
      <c r="CF922" s="53"/>
      <c r="CG922" s="53"/>
      <c r="CH922" s="53"/>
      <c r="CI922" s="53"/>
      <c r="CJ922" s="53"/>
      <c r="CK922" s="53"/>
      <c r="CL922" s="53"/>
      <c r="CM922" s="53"/>
      <c r="CN922" s="53"/>
      <c r="CO922" s="53"/>
      <c r="CP922" s="53"/>
      <c r="CQ922" s="53"/>
      <c r="CR922" s="53"/>
      <c r="CS922" s="53"/>
      <c r="CT922" s="53"/>
      <c r="CU922" s="53"/>
      <c r="CV922" s="53"/>
      <c r="CW922" s="53"/>
      <c r="CX922" s="53"/>
      <c r="CY922" s="53"/>
      <c r="CZ922" s="53"/>
      <c r="DA922" s="53"/>
      <c r="DB922" s="53"/>
      <c r="DC922" s="53"/>
      <c r="DD922" s="53"/>
      <c r="DE922" s="53"/>
      <c r="DF922" s="53"/>
      <c r="DG922" s="53"/>
      <c r="DH922" s="53"/>
      <c r="DI922" s="53"/>
      <c r="DJ922" s="53"/>
      <c r="DK922" s="53"/>
      <c r="DL922" s="53"/>
      <c r="DM922" s="53"/>
      <c r="DN922" s="53"/>
      <c r="DO922" s="53"/>
      <c r="DP922" s="53"/>
      <c r="DQ922" s="53"/>
      <c r="DR922" s="53"/>
      <c r="DS922" s="53"/>
      <c r="DT922" s="53"/>
      <c r="DU922" s="53"/>
      <c r="DV922" s="53"/>
      <c r="DW922" s="53"/>
      <c r="DX922" s="53"/>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3"/>
      <c r="FK922" s="53"/>
      <c r="FL922" s="53"/>
      <c r="FM922" s="53"/>
      <c r="FN922" s="53"/>
      <c r="FO922" s="53"/>
      <c r="FP922" s="53"/>
      <c r="FQ922" s="53"/>
      <c r="FR922" s="53"/>
      <c r="FS922" s="53"/>
      <c r="FT922" s="53"/>
      <c r="FU922" s="53"/>
      <c r="FV922" s="53"/>
      <c r="FW922" s="53"/>
      <c r="FX922" s="53"/>
      <c r="FY922" s="53"/>
      <c r="FZ922" s="53"/>
      <c r="GA922" s="53"/>
      <c r="GB922" s="53"/>
      <c r="GC922" s="53"/>
      <c r="GD922" s="53"/>
      <c r="GE922" s="53"/>
      <c r="GF922" s="53"/>
      <c r="GG922" s="53"/>
      <c r="GH922" s="53"/>
      <c r="GI922" s="53"/>
      <c r="GJ922" s="53"/>
      <c r="GK922" s="53"/>
      <c r="GL922" s="53"/>
      <c r="GM922" s="53"/>
      <c r="GN922" s="53"/>
      <c r="GO922" s="53"/>
      <c r="GP922" s="53"/>
      <c r="GQ922" s="53"/>
      <c r="GR922" s="53"/>
      <c r="GS922" s="53"/>
      <c r="GT922" s="53"/>
      <c r="GU922" s="53"/>
      <c r="GV922" s="53"/>
      <c r="GW922" s="53"/>
      <c r="GX922" s="53"/>
      <c r="GY922" s="53"/>
      <c r="GZ922" s="53"/>
      <c r="HA922" s="53"/>
      <c r="HB922" s="53"/>
      <c r="HC922" s="53"/>
      <c r="HD922" s="53"/>
      <c r="HE922" s="53"/>
      <c r="HF922" s="53"/>
      <c r="HG922" s="53"/>
      <c r="HH922" s="53"/>
      <c r="HI922" s="53"/>
      <c r="HJ922" s="53"/>
      <c r="HK922" s="53"/>
      <c r="HL922" s="53"/>
      <c r="HM922" s="53"/>
      <c r="HN922" s="53"/>
      <c r="HO922" s="53"/>
      <c r="HP922" s="53"/>
      <c r="HQ922" s="53"/>
      <c r="HR922" s="53"/>
      <c r="HS922" s="53"/>
      <c r="HT922" s="53"/>
      <c r="HU922" s="53"/>
      <c r="HV922" s="53"/>
      <c r="HW922" s="53"/>
      <c r="HX922" s="53"/>
      <c r="HY922" s="53"/>
      <c r="HZ922" s="53"/>
      <c r="IA922" s="53"/>
      <c r="IB922" s="53"/>
      <c r="IC922" s="53"/>
      <c r="ID922" s="53"/>
      <c r="IE922" s="53"/>
      <c r="IF922" s="53"/>
      <c r="IG922" s="53"/>
      <c r="IH922" s="53"/>
      <c r="II922" s="53"/>
      <c r="IJ922" s="53"/>
      <c r="IK922" s="53"/>
      <c r="IL922" s="53"/>
      <c r="IM922" s="53"/>
      <c r="IN922" s="53"/>
      <c r="IO922" s="53"/>
      <c r="IP922" s="53"/>
      <c r="IQ922" s="53"/>
      <c r="IR922" s="53"/>
      <c r="IS922" s="53"/>
      <c r="IT922" s="53"/>
      <c r="IU922" s="53"/>
      <c r="IV922" s="53"/>
      <c r="IW922" s="53"/>
      <c r="IX922" s="53"/>
      <c r="IY922" s="53"/>
      <c r="IZ922" s="53"/>
      <c r="JA922" s="53"/>
      <c r="JB922" s="53"/>
      <c r="JC922" s="53"/>
      <c r="JD922" s="53"/>
      <c r="JE922" s="53"/>
      <c r="JF922" s="53"/>
      <c r="JG922" s="53"/>
      <c r="JH922" s="53"/>
      <c r="JI922" s="53"/>
      <c r="JJ922" s="53"/>
      <c r="JK922" s="53"/>
      <c r="JL922" s="53"/>
      <c r="JM922" s="53"/>
      <c r="JN922" s="53"/>
      <c r="JO922" s="53"/>
      <c r="JP922" s="53"/>
      <c r="JQ922" s="53"/>
      <c r="JR922" s="53"/>
      <c r="JS922" s="53"/>
      <c r="JT922" s="53"/>
      <c r="JU922" s="53"/>
      <c r="JV922" s="53"/>
      <c r="JW922" s="53"/>
      <c r="JX922" s="53"/>
      <c r="JY922" s="53"/>
      <c r="JZ922" s="53"/>
      <c r="KA922" s="53"/>
      <c r="KB922" s="53"/>
      <c r="KC922" s="53"/>
      <c r="KD922" s="53"/>
      <c r="KE922" s="53"/>
      <c r="KF922" s="53"/>
      <c r="KG922" s="53"/>
      <c r="KH922" s="53"/>
      <c r="KI922" s="53"/>
      <c r="KJ922" s="53"/>
      <c r="KK922" s="53"/>
      <c r="KL922" s="53"/>
      <c r="KM922" s="53"/>
      <c r="KN922" s="53"/>
      <c r="KO922" s="53"/>
      <c r="KP922" s="53"/>
      <c r="KQ922" s="53"/>
      <c r="KR922" s="53"/>
      <c r="KS922" s="53"/>
      <c r="KT922" s="53"/>
      <c r="KU922" s="53"/>
      <c r="KV922" s="53"/>
      <c r="KW922" s="53"/>
      <c r="KX922" s="53"/>
      <c r="KY922" s="53"/>
      <c r="KZ922" s="53"/>
      <c r="LA922" s="53"/>
      <c r="LB922" s="53"/>
      <c r="LC922" s="53"/>
      <c r="LD922" s="53"/>
      <c r="LE922" s="53"/>
      <c r="LF922" s="53"/>
      <c r="LG922" s="53"/>
      <c r="LH922" s="53"/>
      <c r="LI922" s="53"/>
      <c r="LJ922" s="53"/>
      <c r="LK922" s="53"/>
      <c r="LL922" s="53"/>
      <c r="LM922" s="53"/>
      <c r="LN922" s="53"/>
      <c r="LO922" s="53"/>
      <c r="LP922" s="53"/>
      <c r="LQ922" s="53"/>
      <c r="LR922" s="53"/>
      <c r="LS922" s="53"/>
      <c r="LT922" s="53"/>
      <c r="LU922" s="53"/>
      <c r="LV922" s="53"/>
      <c r="LW922" s="53"/>
      <c r="LX922" s="53"/>
      <c r="LY922" s="53"/>
      <c r="LZ922" s="53"/>
      <c r="MA922" s="53"/>
      <c r="MB922" s="53"/>
      <c r="MC922" s="53"/>
      <c r="MD922" s="53"/>
      <c r="ME922" s="53"/>
      <c r="MF922" s="53"/>
      <c r="MG922" s="53"/>
      <c r="MH922" s="53"/>
      <c r="MI922" s="53"/>
      <c r="MJ922" s="53"/>
      <c r="MK922" s="53"/>
      <c r="ML922" s="53"/>
      <c r="MM922" s="53"/>
      <c r="MN922" s="53"/>
      <c r="MO922" s="53"/>
      <c r="MP922" s="53"/>
      <c r="MQ922" s="53"/>
      <c r="MR922" s="53"/>
      <c r="MS922" s="53"/>
      <c r="MT922" s="53"/>
      <c r="MU922" s="53"/>
      <c r="MV922" s="53"/>
      <c r="MW922" s="53"/>
      <c r="MX922" s="53"/>
      <c r="MY922" s="53"/>
      <c r="MZ922" s="53"/>
      <c r="NA922" s="53"/>
      <c r="NB922" s="53"/>
      <c r="NC922" s="53"/>
      <c r="ND922" s="53"/>
      <c r="NE922" s="53"/>
      <c r="NF922" s="53"/>
      <c r="NG922" s="53"/>
      <c r="NH922" s="53"/>
      <c r="NI922" s="53"/>
      <c r="NJ922" s="53"/>
      <c r="NK922" s="53"/>
      <c r="NL922" s="53"/>
      <c r="NM922" s="53"/>
      <c r="NN922" s="53"/>
      <c r="NO922" s="53"/>
      <c r="NP922" s="53"/>
      <c r="NQ922" s="53"/>
      <c r="NR922" s="53"/>
      <c r="NS922" s="53"/>
      <c r="NT922" s="53"/>
      <c r="NU922" s="53"/>
      <c r="NV922" s="53"/>
      <c r="NW922" s="53"/>
      <c r="NX922" s="53"/>
      <c r="NY922" s="53"/>
      <c r="NZ922" s="53"/>
      <c r="OA922" s="53"/>
      <c r="OB922" s="53"/>
      <c r="OC922" s="53"/>
      <c r="OD922" s="53"/>
      <c r="OE922" s="53"/>
      <c r="OF922" s="53"/>
      <c r="OG922" s="53"/>
      <c r="OH922" s="53"/>
      <c r="OI922" s="53"/>
      <c r="OJ922" s="53"/>
      <c r="OK922" s="53"/>
      <c r="OL922" s="53"/>
      <c r="OM922" s="53"/>
      <c r="ON922" s="53"/>
      <c r="OO922" s="53"/>
      <c r="OP922" s="53"/>
      <c r="OQ922" s="53"/>
      <c r="OR922" s="53"/>
      <c r="OS922" s="53"/>
      <c r="OT922" s="53"/>
      <c r="OU922" s="53"/>
      <c r="OV922" s="53"/>
      <c r="OW922" s="53"/>
      <c r="OX922" s="53"/>
      <c r="OY922" s="53"/>
      <c r="OZ922" s="53"/>
      <c r="PA922" s="53"/>
      <c r="PB922" s="53"/>
      <c r="PC922" s="53"/>
      <c r="PD922" s="53"/>
      <c r="PE922" s="53"/>
      <c r="PF922" s="53"/>
      <c r="PG922" s="53"/>
      <c r="PH922" s="53"/>
      <c r="PI922" s="53"/>
      <c r="PJ922" s="53"/>
      <c r="PK922" s="53"/>
      <c r="PL922" s="53"/>
      <c r="PM922" s="53"/>
      <c r="PN922" s="53"/>
      <c r="PO922" s="53"/>
      <c r="PP922" s="53"/>
      <c r="PQ922" s="53"/>
      <c r="PR922" s="53"/>
      <c r="PS922" s="53"/>
      <c r="PT922" s="53"/>
      <c r="PU922" s="53"/>
      <c r="PV922" s="53"/>
      <c r="PW922" s="53"/>
      <c r="PX922" s="53"/>
      <c r="PY922" s="53"/>
      <c r="PZ922" s="53"/>
      <c r="QA922" s="53"/>
      <c r="QB922" s="53"/>
      <c r="QC922" s="53"/>
      <c r="QD922" s="53"/>
      <c r="QE922" s="53"/>
      <c r="QF922" s="53"/>
      <c r="QG922" s="53"/>
      <c r="QH922" s="53"/>
      <c r="QI922" s="53"/>
      <c r="QJ922" s="53"/>
      <c r="QK922" s="53"/>
      <c r="QL922" s="53"/>
      <c r="QM922" s="53"/>
      <c r="QN922" s="53"/>
      <c r="QO922" s="53"/>
      <c r="QP922" s="53"/>
      <c r="QQ922" s="53"/>
      <c r="QR922" s="53"/>
      <c r="QS922" s="53"/>
      <c r="QT922" s="53"/>
      <c r="QU922" s="53"/>
      <c r="QV922" s="53"/>
      <c r="QW922" s="53"/>
      <c r="QX922" s="53"/>
      <c r="QY922" s="53"/>
      <c r="QZ922" s="53"/>
      <c r="RA922" s="53"/>
      <c r="RB922" s="53"/>
      <c r="RC922" s="53"/>
      <c r="RD922" s="53"/>
      <c r="RE922" s="53"/>
      <c r="RF922" s="53"/>
      <c r="RG922" s="53"/>
      <c r="RH922" s="53"/>
      <c r="RI922" s="53"/>
      <c r="RJ922" s="53"/>
      <c r="RK922" s="53"/>
      <c r="RL922" s="53"/>
      <c r="RM922" s="53"/>
      <c r="RN922" s="53"/>
      <c r="RO922" s="53"/>
      <c r="RP922" s="53"/>
      <c r="RQ922" s="53"/>
      <c r="RR922" s="53"/>
      <c r="RS922" s="53"/>
      <c r="RT922" s="53"/>
      <c r="RU922" s="53"/>
      <c r="RV922" s="53"/>
      <c r="RW922" s="53"/>
      <c r="RX922" s="53"/>
      <c r="RY922" s="53"/>
      <c r="RZ922" s="53"/>
      <c r="SA922" s="53"/>
      <c r="SB922" s="53"/>
      <c r="SC922" s="53"/>
      <c r="SD922" s="53"/>
      <c r="SE922" s="53"/>
      <c r="SF922" s="53"/>
      <c r="SG922" s="53"/>
      <c r="SH922" s="53"/>
      <c r="SI922" s="53"/>
      <c r="SJ922" s="53"/>
      <c r="SK922" s="53"/>
      <c r="SL922" s="53"/>
      <c r="SM922" s="53"/>
      <c r="SN922" s="53"/>
      <c r="SO922" s="53"/>
      <c r="SP922" s="53"/>
      <c r="SQ922" s="53"/>
      <c r="SR922" s="53"/>
      <c r="SS922" s="53"/>
      <c r="ST922" s="53"/>
      <c r="SU922" s="53"/>
      <c r="SV922" s="53"/>
      <c r="SW922" s="53"/>
      <c r="SX922" s="53"/>
      <c r="SY922" s="53"/>
      <c r="SZ922" s="53"/>
      <c r="TA922" s="53"/>
      <c r="TB922" s="53"/>
      <c r="TC922" s="53"/>
      <c r="TD922" s="53"/>
      <c r="TE922" s="53"/>
      <c r="TF922" s="53"/>
      <c r="TG922" s="53"/>
      <c r="TH922" s="53"/>
      <c r="TI922" s="53"/>
      <c r="TJ922" s="53"/>
      <c r="TK922" s="53"/>
      <c r="TL922" s="53"/>
      <c r="TM922" s="53"/>
      <c r="TN922" s="53"/>
      <c r="TO922" s="53"/>
      <c r="TP922" s="53"/>
      <c r="TQ922" s="53"/>
      <c r="TR922" s="53"/>
      <c r="TS922" s="53"/>
      <c r="TT922" s="53"/>
      <c r="TU922" s="53"/>
      <c r="TV922" s="53"/>
      <c r="TW922" s="53"/>
      <c r="TX922" s="53"/>
      <c r="TY922" s="53"/>
      <c r="TZ922" s="53"/>
      <c r="UA922" s="53"/>
      <c r="UB922" s="53"/>
      <c r="UC922" s="53"/>
      <c r="UD922" s="53"/>
      <c r="UE922" s="53"/>
      <c r="UF922" s="53"/>
      <c r="UG922" s="53"/>
    </row>
    <row r="923" spans="12:553" s="19" customFormat="1" ht="15.75" customHeight="1" x14ac:dyDescent="0.2">
      <c r="L923" s="66"/>
      <c r="M923" s="66"/>
      <c r="N923" s="52"/>
      <c r="O923" s="53"/>
      <c r="P923" s="53"/>
      <c r="Q923" s="53"/>
      <c r="R923" s="53"/>
      <c r="S923" s="53"/>
      <c r="T923" s="53"/>
      <c r="U923" s="53"/>
      <c r="V923" s="53"/>
      <c r="W923" s="53"/>
      <c r="X923" s="53"/>
      <c r="Y923" s="53"/>
      <c r="Z923" s="53"/>
      <c r="AA923" s="53"/>
      <c r="AB923" s="53"/>
      <c r="AC923" s="53"/>
      <c r="AD923" s="53"/>
      <c r="AE923" s="53"/>
      <c r="AF923" s="53"/>
      <c r="AG923" s="53"/>
      <c r="AH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c r="BM923" s="53"/>
      <c r="BN923" s="53"/>
      <c r="BO923" s="53"/>
      <c r="BP923" s="53"/>
      <c r="BQ923" s="53"/>
      <c r="BR923" s="53"/>
      <c r="BS923" s="53"/>
      <c r="BT923" s="53"/>
      <c r="BU923" s="53"/>
      <c r="BV923" s="53"/>
      <c r="BW923" s="53"/>
      <c r="BX923" s="53"/>
      <c r="BY923" s="53"/>
      <c r="BZ923" s="53"/>
      <c r="CA923" s="53"/>
      <c r="CB923" s="53"/>
      <c r="CC923" s="53"/>
      <c r="CD923" s="53"/>
      <c r="CE923" s="53"/>
      <c r="CF923" s="53"/>
      <c r="CG923" s="53"/>
      <c r="CH923" s="53"/>
      <c r="CI923" s="53"/>
      <c r="CJ923" s="53"/>
      <c r="CK923" s="53"/>
      <c r="CL923" s="53"/>
      <c r="CM923" s="53"/>
      <c r="CN923" s="53"/>
      <c r="CO923" s="53"/>
      <c r="CP923" s="53"/>
      <c r="CQ923" s="53"/>
      <c r="CR923" s="53"/>
      <c r="CS923" s="53"/>
      <c r="CT923" s="53"/>
      <c r="CU923" s="53"/>
      <c r="CV923" s="53"/>
      <c r="CW923" s="53"/>
      <c r="CX923" s="53"/>
      <c r="CY923" s="53"/>
      <c r="CZ923" s="53"/>
      <c r="DA923" s="53"/>
      <c r="DB923" s="53"/>
      <c r="DC923" s="53"/>
      <c r="DD923" s="53"/>
      <c r="DE923" s="53"/>
      <c r="DF923" s="53"/>
      <c r="DG923" s="53"/>
      <c r="DH923" s="53"/>
      <c r="DI923" s="53"/>
      <c r="DJ923" s="53"/>
      <c r="DK923" s="53"/>
      <c r="DL923" s="53"/>
      <c r="DM923" s="53"/>
      <c r="DN923" s="53"/>
      <c r="DO923" s="53"/>
      <c r="DP923" s="53"/>
      <c r="DQ923" s="53"/>
      <c r="DR923" s="53"/>
      <c r="DS923" s="53"/>
      <c r="DT923" s="53"/>
      <c r="DU923" s="53"/>
      <c r="DV923" s="53"/>
      <c r="DW923" s="53"/>
      <c r="DX923" s="53"/>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3"/>
      <c r="FK923" s="53"/>
      <c r="FL923" s="53"/>
      <c r="FM923" s="53"/>
      <c r="FN923" s="53"/>
      <c r="FO923" s="53"/>
      <c r="FP923" s="53"/>
      <c r="FQ923" s="53"/>
      <c r="FR923" s="53"/>
      <c r="FS923" s="53"/>
      <c r="FT923" s="53"/>
      <c r="FU923" s="53"/>
      <c r="FV923" s="53"/>
      <c r="FW923" s="53"/>
      <c r="FX923" s="53"/>
      <c r="FY923" s="53"/>
      <c r="FZ923" s="53"/>
      <c r="GA923" s="53"/>
      <c r="GB923" s="53"/>
      <c r="GC923" s="53"/>
      <c r="GD923" s="53"/>
      <c r="GE923" s="53"/>
      <c r="GF923" s="53"/>
      <c r="GG923" s="53"/>
      <c r="GH923" s="53"/>
      <c r="GI923" s="53"/>
      <c r="GJ923" s="53"/>
      <c r="GK923" s="53"/>
      <c r="GL923" s="53"/>
      <c r="GM923" s="53"/>
      <c r="GN923" s="53"/>
      <c r="GO923" s="53"/>
      <c r="GP923" s="53"/>
      <c r="GQ923" s="53"/>
      <c r="GR923" s="53"/>
      <c r="GS923" s="53"/>
      <c r="GT923" s="53"/>
      <c r="GU923" s="53"/>
      <c r="GV923" s="53"/>
      <c r="GW923" s="53"/>
      <c r="GX923" s="53"/>
      <c r="GY923" s="53"/>
      <c r="GZ923" s="53"/>
      <c r="HA923" s="53"/>
      <c r="HB923" s="53"/>
      <c r="HC923" s="53"/>
      <c r="HD923" s="53"/>
      <c r="HE923" s="53"/>
      <c r="HF923" s="53"/>
      <c r="HG923" s="53"/>
      <c r="HH923" s="53"/>
      <c r="HI923" s="53"/>
      <c r="HJ923" s="53"/>
      <c r="HK923" s="53"/>
      <c r="HL923" s="53"/>
      <c r="HM923" s="53"/>
      <c r="HN923" s="53"/>
      <c r="HO923" s="53"/>
      <c r="HP923" s="53"/>
      <c r="HQ923" s="53"/>
      <c r="HR923" s="53"/>
      <c r="HS923" s="53"/>
      <c r="HT923" s="53"/>
      <c r="HU923" s="53"/>
      <c r="HV923" s="53"/>
      <c r="HW923" s="53"/>
      <c r="HX923" s="53"/>
      <c r="HY923" s="53"/>
      <c r="HZ923" s="53"/>
      <c r="IA923" s="53"/>
      <c r="IB923" s="53"/>
      <c r="IC923" s="53"/>
      <c r="ID923" s="53"/>
      <c r="IE923" s="53"/>
      <c r="IF923" s="53"/>
      <c r="IG923" s="53"/>
      <c r="IH923" s="53"/>
      <c r="II923" s="53"/>
      <c r="IJ923" s="53"/>
      <c r="IK923" s="53"/>
      <c r="IL923" s="53"/>
      <c r="IM923" s="53"/>
      <c r="IN923" s="53"/>
      <c r="IO923" s="53"/>
      <c r="IP923" s="53"/>
      <c r="IQ923" s="53"/>
      <c r="IR923" s="53"/>
      <c r="IS923" s="53"/>
      <c r="IT923" s="53"/>
      <c r="IU923" s="53"/>
      <c r="IV923" s="53"/>
      <c r="IW923" s="53"/>
      <c r="IX923" s="53"/>
      <c r="IY923" s="53"/>
      <c r="IZ923" s="53"/>
      <c r="JA923" s="53"/>
      <c r="JB923" s="53"/>
      <c r="JC923" s="53"/>
      <c r="JD923" s="53"/>
      <c r="JE923" s="53"/>
      <c r="JF923" s="53"/>
      <c r="JG923" s="53"/>
      <c r="JH923" s="53"/>
      <c r="JI923" s="53"/>
      <c r="JJ923" s="53"/>
      <c r="JK923" s="53"/>
      <c r="JL923" s="53"/>
      <c r="JM923" s="53"/>
      <c r="JN923" s="53"/>
      <c r="JO923" s="53"/>
      <c r="JP923" s="53"/>
      <c r="JQ923" s="53"/>
      <c r="JR923" s="53"/>
      <c r="JS923" s="53"/>
      <c r="JT923" s="53"/>
      <c r="JU923" s="53"/>
      <c r="JV923" s="53"/>
      <c r="JW923" s="53"/>
      <c r="JX923" s="53"/>
      <c r="JY923" s="53"/>
      <c r="JZ923" s="53"/>
      <c r="KA923" s="53"/>
      <c r="KB923" s="53"/>
      <c r="KC923" s="53"/>
      <c r="KD923" s="53"/>
      <c r="KE923" s="53"/>
      <c r="KF923" s="53"/>
      <c r="KG923" s="53"/>
      <c r="KH923" s="53"/>
      <c r="KI923" s="53"/>
      <c r="KJ923" s="53"/>
      <c r="KK923" s="53"/>
      <c r="KL923" s="53"/>
      <c r="KM923" s="53"/>
      <c r="KN923" s="53"/>
      <c r="KO923" s="53"/>
      <c r="KP923" s="53"/>
      <c r="KQ923" s="53"/>
      <c r="KR923" s="53"/>
      <c r="KS923" s="53"/>
      <c r="KT923" s="53"/>
      <c r="KU923" s="53"/>
      <c r="KV923" s="53"/>
      <c r="KW923" s="53"/>
      <c r="KX923" s="53"/>
      <c r="KY923" s="53"/>
      <c r="KZ923" s="53"/>
      <c r="LA923" s="53"/>
      <c r="LB923" s="53"/>
      <c r="LC923" s="53"/>
      <c r="LD923" s="53"/>
      <c r="LE923" s="53"/>
      <c r="LF923" s="53"/>
      <c r="LG923" s="53"/>
      <c r="LH923" s="53"/>
      <c r="LI923" s="53"/>
      <c r="LJ923" s="53"/>
      <c r="LK923" s="53"/>
      <c r="LL923" s="53"/>
      <c r="LM923" s="53"/>
      <c r="LN923" s="53"/>
      <c r="LO923" s="53"/>
      <c r="LP923" s="53"/>
      <c r="LQ923" s="53"/>
      <c r="LR923" s="53"/>
      <c r="LS923" s="53"/>
      <c r="LT923" s="53"/>
      <c r="LU923" s="53"/>
      <c r="LV923" s="53"/>
      <c r="LW923" s="53"/>
      <c r="LX923" s="53"/>
      <c r="LY923" s="53"/>
      <c r="LZ923" s="53"/>
      <c r="MA923" s="53"/>
      <c r="MB923" s="53"/>
      <c r="MC923" s="53"/>
      <c r="MD923" s="53"/>
      <c r="ME923" s="53"/>
      <c r="MF923" s="53"/>
      <c r="MG923" s="53"/>
      <c r="MH923" s="53"/>
      <c r="MI923" s="53"/>
      <c r="MJ923" s="53"/>
      <c r="MK923" s="53"/>
      <c r="ML923" s="53"/>
      <c r="MM923" s="53"/>
      <c r="MN923" s="53"/>
      <c r="MO923" s="53"/>
      <c r="MP923" s="53"/>
      <c r="MQ923" s="53"/>
      <c r="MR923" s="53"/>
      <c r="MS923" s="53"/>
      <c r="MT923" s="53"/>
      <c r="MU923" s="53"/>
      <c r="MV923" s="53"/>
      <c r="MW923" s="53"/>
      <c r="MX923" s="53"/>
      <c r="MY923" s="53"/>
      <c r="MZ923" s="53"/>
      <c r="NA923" s="53"/>
      <c r="NB923" s="53"/>
      <c r="NC923" s="53"/>
      <c r="ND923" s="53"/>
      <c r="NE923" s="53"/>
      <c r="NF923" s="53"/>
      <c r="NG923" s="53"/>
      <c r="NH923" s="53"/>
      <c r="NI923" s="53"/>
      <c r="NJ923" s="53"/>
      <c r="NK923" s="53"/>
      <c r="NL923" s="53"/>
      <c r="NM923" s="53"/>
      <c r="NN923" s="53"/>
      <c r="NO923" s="53"/>
      <c r="NP923" s="53"/>
      <c r="NQ923" s="53"/>
      <c r="NR923" s="53"/>
      <c r="NS923" s="53"/>
      <c r="NT923" s="53"/>
      <c r="NU923" s="53"/>
      <c r="NV923" s="53"/>
      <c r="NW923" s="53"/>
      <c r="NX923" s="53"/>
      <c r="NY923" s="53"/>
      <c r="NZ923" s="53"/>
      <c r="OA923" s="53"/>
      <c r="OB923" s="53"/>
      <c r="OC923" s="53"/>
      <c r="OD923" s="53"/>
      <c r="OE923" s="53"/>
      <c r="OF923" s="53"/>
      <c r="OG923" s="53"/>
      <c r="OH923" s="53"/>
      <c r="OI923" s="53"/>
      <c r="OJ923" s="53"/>
      <c r="OK923" s="53"/>
      <c r="OL923" s="53"/>
      <c r="OM923" s="53"/>
      <c r="ON923" s="53"/>
      <c r="OO923" s="53"/>
      <c r="OP923" s="53"/>
      <c r="OQ923" s="53"/>
      <c r="OR923" s="53"/>
      <c r="OS923" s="53"/>
      <c r="OT923" s="53"/>
      <c r="OU923" s="53"/>
      <c r="OV923" s="53"/>
      <c r="OW923" s="53"/>
      <c r="OX923" s="53"/>
      <c r="OY923" s="53"/>
      <c r="OZ923" s="53"/>
      <c r="PA923" s="53"/>
      <c r="PB923" s="53"/>
      <c r="PC923" s="53"/>
      <c r="PD923" s="53"/>
      <c r="PE923" s="53"/>
      <c r="PF923" s="53"/>
      <c r="PG923" s="53"/>
      <c r="PH923" s="53"/>
      <c r="PI923" s="53"/>
      <c r="PJ923" s="53"/>
      <c r="PK923" s="53"/>
      <c r="PL923" s="53"/>
      <c r="PM923" s="53"/>
      <c r="PN923" s="53"/>
      <c r="PO923" s="53"/>
      <c r="PP923" s="53"/>
      <c r="PQ923" s="53"/>
      <c r="PR923" s="53"/>
      <c r="PS923" s="53"/>
      <c r="PT923" s="53"/>
      <c r="PU923" s="53"/>
      <c r="PV923" s="53"/>
      <c r="PW923" s="53"/>
      <c r="PX923" s="53"/>
      <c r="PY923" s="53"/>
      <c r="PZ923" s="53"/>
      <c r="QA923" s="53"/>
      <c r="QB923" s="53"/>
      <c r="QC923" s="53"/>
      <c r="QD923" s="53"/>
      <c r="QE923" s="53"/>
      <c r="QF923" s="53"/>
      <c r="QG923" s="53"/>
      <c r="QH923" s="53"/>
      <c r="QI923" s="53"/>
      <c r="QJ923" s="53"/>
      <c r="QK923" s="53"/>
      <c r="QL923" s="53"/>
      <c r="QM923" s="53"/>
      <c r="QN923" s="53"/>
      <c r="QO923" s="53"/>
      <c r="QP923" s="53"/>
      <c r="QQ923" s="53"/>
      <c r="QR923" s="53"/>
      <c r="QS923" s="53"/>
      <c r="QT923" s="53"/>
      <c r="QU923" s="53"/>
      <c r="QV923" s="53"/>
      <c r="QW923" s="53"/>
      <c r="QX923" s="53"/>
      <c r="QY923" s="53"/>
      <c r="QZ923" s="53"/>
      <c r="RA923" s="53"/>
      <c r="RB923" s="53"/>
      <c r="RC923" s="53"/>
      <c r="RD923" s="53"/>
      <c r="RE923" s="53"/>
      <c r="RF923" s="53"/>
      <c r="RG923" s="53"/>
      <c r="RH923" s="53"/>
      <c r="RI923" s="53"/>
      <c r="RJ923" s="53"/>
      <c r="RK923" s="53"/>
      <c r="RL923" s="53"/>
      <c r="RM923" s="53"/>
      <c r="RN923" s="53"/>
      <c r="RO923" s="53"/>
      <c r="RP923" s="53"/>
      <c r="RQ923" s="53"/>
      <c r="RR923" s="53"/>
      <c r="RS923" s="53"/>
      <c r="RT923" s="53"/>
      <c r="RU923" s="53"/>
      <c r="RV923" s="53"/>
      <c r="RW923" s="53"/>
      <c r="RX923" s="53"/>
      <c r="RY923" s="53"/>
      <c r="RZ923" s="53"/>
      <c r="SA923" s="53"/>
      <c r="SB923" s="53"/>
      <c r="SC923" s="53"/>
      <c r="SD923" s="53"/>
      <c r="SE923" s="53"/>
      <c r="SF923" s="53"/>
      <c r="SG923" s="53"/>
      <c r="SH923" s="53"/>
      <c r="SI923" s="53"/>
      <c r="SJ923" s="53"/>
      <c r="SK923" s="53"/>
      <c r="SL923" s="53"/>
      <c r="SM923" s="53"/>
      <c r="SN923" s="53"/>
      <c r="SO923" s="53"/>
      <c r="SP923" s="53"/>
      <c r="SQ923" s="53"/>
      <c r="SR923" s="53"/>
      <c r="SS923" s="53"/>
      <c r="ST923" s="53"/>
      <c r="SU923" s="53"/>
      <c r="SV923" s="53"/>
      <c r="SW923" s="53"/>
      <c r="SX923" s="53"/>
      <c r="SY923" s="53"/>
      <c r="SZ923" s="53"/>
      <c r="TA923" s="53"/>
      <c r="TB923" s="53"/>
      <c r="TC923" s="53"/>
      <c r="TD923" s="53"/>
      <c r="TE923" s="53"/>
      <c r="TF923" s="53"/>
      <c r="TG923" s="53"/>
      <c r="TH923" s="53"/>
      <c r="TI923" s="53"/>
      <c r="TJ923" s="53"/>
      <c r="TK923" s="53"/>
      <c r="TL923" s="53"/>
      <c r="TM923" s="53"/>
      <c r="TN923" s="53"/>
      <c r="TO923" s="53"/>
      <c r="TP923" s="53"/>
      <c r="TQ923" s="53"/>
      <c r="TR923" s="53"/>
      <c r="TS923" s="53"/>
      <c r="TT923" s="53"/>
      <c r="TU923" s="53"/>
      <c r="TV923" s="53"/>
      <c r="TW923" s="53"/>
      <c r="TX923" s="53"/>
      <c r="TY923" s="53"/>
      <c r="TZ923" s="53"/>
      <c r="UA923" s="53"/>
      <c r="UB923" s="53"/>
      <c r="UC923" s="53"/>
      <c r="UD923" s="53"/>
      <c r="UE923" s="53"/>
      <c r="UF923" s="53"/>
      <c r="UG923" s="53"/>
    </row>
    <row r="924" spans="12:553" s="19" customFormat="1" ht="15.75" customHeight="1" x14ac:dyDescent="0.2">
      <c r="L924" s="66"/>
      <c r="M924" s="66"/>
      <c r="N924" s="52"/>
      <c r="O924" s="53"/>
      <c r="P924" s="53"/>
      <c r="Q924" s="53"/>
      <c r="R924" s="53"/>
      <c r="S924" s="53"/>
      <c r="T924" s="53"/>
      <c r="U924" s="53"/>
      <c r="V924" s="53"/>
      <c r="W924" s="53"/>
      <c r="X924" s="53"/>
      <c r="Y924" s="53"/>
      <c r="Z924" s="53"/>
      <c r="AA924" s="53"/>
      <c r="AB924" s="53"/>
      <c r="AC924" s="53"/>
      <c r="AD924" s="53"/>
      <c r="AE924" s="53"/>
      <c r="AF924" s="53"/>
      <c r="AG924" s="53"/>
      <c r="AH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c r="BM924" s="53"/>
      <c r="BN924" s="53"/>
      <c r="BO924" s="53"/>
      <c r="BP924" s="53"/>
      <c r="BQ924" s="53"/>
      <c r="BR924" s="53"/>
      <c r="BS924" s="53"/>
      <c r="BT924" s="53"/>
      <c r="BU924" s="53"/>
      <c r="BV924" s="53"/>
      <c r="BW924" s="53"/>
      <c r="BX924" s="53"/>
      <c r="BY924" s="53"/>
      <c r="BZ924" s="53"/>
      <c r="CA924" s="53"/>
      <c r="CB924" s="53"/>
      <c r="CC924" s="53"/>
      <c r="CD924" s="53"/>
      <c r="CE924" s="53"/>
      <c r="CF924" s="53"/>
      <c r="CG924" s="53"/>
      <c r="CH924" s="53"/>
      <c r="CI924" s="53"/>
      <c r="CJ924" s="53"/>
      <c r="CK924" s="53"/>
      <c r="CL924" s="53"/>
      <c r="CM924" s="53"/>
      <c r="CN924" s="53"/>
      <c r="CO924" s="53"/>
      <c r="CP924" s="53"/>
      <c r="CQ924" s="53"/>
      <c r="CR924" s="53"/>
      <c r="CS924" s="53"/>
      <c r="CT924" s="53"/>
      <c r="CU924" s="53"/>
      <c r="CV924" s="53"/>
      <c r="CW924" s="53"/>
      <c r="CX924" s="53"/>
      <c r="CY924" s="53"/>
      <c r="CZ924" s="53"/>
      <c r="DA924" s="53"/>
      <c r="DB924" s="53"/>
      <c r="DC924" s="53"/>
      <c r="DD924" s="53"/>
      <c r="DE924" s="53"/>
      <c r="DF924" s="53"/>
      <c r="DG924" s="53"/>
      <c r="DH924" s="53"/>
      <c r="DI924" s="53"/>
      <c r="DJ924" s="53"/>
      <c r="DK924" s="53"/>
      <c r="DL924" s="53"/>
      <c r="DM924" s="53"/>
      <c r="DN924" s="53"/>
      <c r="DO924" s="53"/>
      <c r="DP924" s="53"/>
      <c r="DQ924" s="53"/>
      <c r="DR924" s="53"/>
      <c r="DS924" s="53"/>
      <c r="DT924" s="53"/>
      <c r="DU924" s="53"/>
      <c r="DV924" s="53"/>
      <c r="DW924" s="53"/>
      <c r="DX924" s="53"/>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3"/>
      <c r="FK924" s="53"/>
      <c r="FL924" s="53"/>
      <c r="FM924" s="53"/>
      <c r="FN924" s="53"/>
      <c r="FO924" s="53"/>
      <c r="FP924" s="53"/>
      <c r="FQ924" s="53"/>
      <c r="FR924" s="53"/>
      <c r="FS924" s="53"/>
      <c r="FT924" s="53"/>
      <c r="FU924" s="53"/>
      <c r="FV924" s="53"/>
      <c r="FW924" s="53"/>
      <c r="FX924" s="53"/>
      <c r="FY924" s="53"/>
      <c r="FZ924" s="53"/>
      <c r="GA924" s="53"/>
      <c r="GB924" s="53"/>
      <c r="GC924" s="53"/>
      <c r="GD924" s="53"/>
      <c r="GE924" s="53"/>
      <c r="GF924" s="53"/>
      <c r="GG924" s="53"/>
      <c r="GH924" s="53"/>
      <c r="GI924" s="53"/>
      <c r="GJ924" s="53"/>
      <c r="GK924" s="53"/>
      <c r="GL924" s="53"/>
      <c r="GM924" s="53"/>
      <c r="GN924" s="53"/>
      <c r="GO924" s="53"/>
      <c r="GP924" s="53"/>
      <c r="GQ924" s="53"/>
      <c r="GR924" s="53"/>
      <c r="GS924" s="53"/>
      <c r="GT924" s="53"/>
      <c r="GU924" s="53"/>
      <c r="GV924" s="53"/>
      <c r="GW924" s="53"/>
      <c r="GX924" s="53"/>
      <c r="GY924" s="53"/>
      <c r="GZ924" s="53"/>
      <c r="HA924" s="53"/>
      <c r="HB924" s="53"/>
      <c r="HC924" s="53"/>
      <c r="HD924" s="53"/>
      <c r="HE924" s="53"/>
      <c r="HF924" s="53"/>
      <c r="HG924" s="53"/>
      <c r="HH924" s="53"/>
      <c r="HI924" s="53"/>
      <c r="HJ924" s="53"/>
      <c r="HK924" s="53"/>
      <c r="HL924" s="53"/>
      <c r="HM924" s="53"/>
      <c r="HN924" s="53"/>
      <c r="HO924" s="53"/>
      <c r="HP924" s="53"/>
      <c r="HQ924" s="53"/>
      <c r="HR924" s="53"/>
      <c r="HS924" s="53"/>
      <c r="HT924" s="53"/>
      <c r="HU924" s="53"/>
      <c r="HV924" s="53"/>
      <c r="HW924" s="53"/>
      <c r="HX924" s="53"/>
      <c r="HY924" s="53"/>
      <c r="HZ924" s="53"/>
      <c r="IA924" s="53"/>
      <c r="IB924" s="53"/>
      <c r="IC924" s="53"/>
      <c r="ID924" s="53"/>
      <c r="IE924" s="53"/>
      <c r="IF924" s="53"/>
      <c r="IG924" s="53"/>
      <c r="IH924" s="53"/>
      <c r="II924" s="53"/>
      <c r="IJ924" s="53"/>
      <c r="IK924" s="53"/>
      <c r="IL924" s="53"/>
      <c r="IM924" s="53"/>
      <c r="IN924" s="53"/>
      <c r="IO924" s="53"/>
      <c r="IP924" s="53"/>
      <c r="IQ924" s="53"/>
      <c r="IR924" s="53"/>
      <c r="IS924" s="53"/>
      <c r="IT924" s="53"/>
      <c r="IU924" s="53"/>
      <c r="IV924" s="53"/>
      <c r="IW924" s="53"/>
      <c r="IX924" s="53"/>
      <c r="IY924" s="53"/>
      <c r="IZ924" s="53"/>
      <c r="JA924" s="53"/>
      <c r="JB924" s="53"/>
      <c r="JC924" s="53"/>
      <c r="JD924" s="53"/>
      <c r="JE924" s="53"/>
      <c r="JF924" s="53"/>
      <c r="JG924" s="53"/>
      <c r="JH924" s="53"/>
      <c r="JI924" s="53"/>
      <c r="JJ924" s="53"/>
      <c r="JK924" s="53"/>
      <c r="JL924" s="53"/>
      <c r="JM924" s="53"/>
      <c r="JN924" s="53"/>
      <c r="JO924" s="53"/>
      <c r="JP924" s="53"/>
      <c r="JQ924" s="53"/>
      <c r="JR924" s="53"/>
      <c r="JS924" s="53"/>
      <c r="JT924" s="53"/>
      <c r="JU924" s="53"/>
      <c r="JV924" s="53"/>
      <c r="JW924" s="53"/>
      <c r="JX924" s="53"/>
      <c r="JY924" s="53"/>
      <c r="JZ924" s="53"/>
      <c r="KA924" s="53"/>
      <c r="KB924" s="53"/>
      <c r="KC924" s="53"/>
      <c r="KD924" s="53"/>
      <c r="KE924" s="53"/>
      <c r="KF924" s="53"/>
      <c r="KG924" s="53"/>
      <c r="KH924" s="53"/>
      <c r="KI924" s="53"/>
      <c r="KJ924" s="53"/>
      <c r="KK924" s="53"/>
      <c r="KL924" s="53"/>
      <c r="KM924" s="53"/>
      <c r="KN924" s="53"/>
      <c r="KO924" s="53"/>
      <c r="KP924" s="53"/>
      <c r="KQ924" s="53"/>
      <c r="KR924" s="53"/>
      <c r="KS924" s="53"/>
      <c r="KT924" s="53"/>
      <c r="KU924" s="53"/>
      <c r="KV924" s="53"/>
      <c r="KW924" s="53"/>
      <c r="KX924" s="53"/>
      <c r="KY924" s="53"/>
      <c r="KZ924" s="53"/>
      <c r="LA924" s="53"/>
      <c r="LB924" s="53"/>
      <c r="LC924" s="53"/>
      <c r="LD924" s="53"/>
      <c r="LE924" s="53"/>
      <c r="LF924" s="53"/>
      <c r="LG924" s="53"/>
      <c r="LH924" s="53"/>
      <c r="LI924" s="53"/>
      <c r="LJ924" s="53"/>
      <c r="LK924" s="53"/>
      <c r="LL924" s="53"/>
      <c r="LM924" s="53"/>
      <c r="LN924" s="53"/>
      <c r="LO924" s="53"/>
      <c r="LP924" s="53"/>
      <c r="LQ924" s="53"/>
      <c r="LR924" s="53"/>
      <c r="LS924" s="53"/>
      <c r="LT924" s="53"/>
      <c r="LU924" s="53"/>
      <c r="LV924" s="53"/>
      <c r="LW924" s="53"/>
      <c r="LX924" s="53"/>
      <c r="LY924" s="53"/>
      <c r="LZ924" s="53"/>
      <c r="MA924" s="53"/>
      <c r="MB924" s="53"/>
      <c r="MC924" s="53"/>
      <c r="MD924" s="53"/>
      <c r="ME924" s="53"/>
      <c r="MF924" s="53"/>
      <c r="MG924" s="53"/>
      <c r="MH924" s="53"/>
      <c r="MI924" s="53"/>
      <c r="MJ924" s="53"/>
      <c r="MK924" s="53"/>
      <c r="ML924" s="53"/>
      <c r="MM924" s="53"/>
      <c r="MN924" s="53"/>
      <c r="MO924" s="53"/>
      <c r="MP924" s="53"/>
      <c r="MQ924" s="53"/>
      <c r="MR924" s="53"/>
      <c r="MS924" s="53"/>
      <c r="MT924" s="53"/>
      <c r="MU924" s="53"/>
      <c r="MV924" s="53"/>
      <c r="MW924" s="53"/>
      <c r="MX924" s="53"/>
      <c r="MY924" s="53"/>
      <c r="MZ924" s="53"/>
      <c r="NA924" s="53"/>
      <c r="NB924" s="53"/>
      <c r="NC924" s="53"/>
      <c r="ND924" s="53"/>
      <c r="NE924" s="53"/>
      <c r="NF924" s="53"/>
      <c r="NG924" s="53"/>
      <c r="NH924" s="53"/>
      <c r="NI924" s="53"/>
      <c r="NJ924" s="53"/>
      <c r="NK924" s="53"/>
      <c r="NL924" s="53"/>
      <c r="NM924" s="53"/>
      <c r="NN924" s="53"/>
      <c r="NO924" s="53"/>
      <c r="NP924" s="53"/>
      <c r="NQ924" s="53"/>
      <c r="NR924" s="53"/>
      <c r="NS924" s="53"/>
      <c r="NT924" s="53"/>
      <c r="NU924" s="53"/>
      <c r="NV924" s="53"/>
      <c r="NW924" s="53"/>
      <c r="NX924" s="53"/>
      <c r="NY924" s="53"/>
      <c r="NZ924" s="53"/>
      <c r="OA924" s="53"/>
      <c r="OB924" s="53"/>
      <c r="OC924" s="53"/>
      <c r="OD924" s="53"/>
      <c r="OE924" s="53"/>
      <c r="OF924" s="53"/>
      <c r="OG924" s="53"/>
      <c r="OH924" s="53"/>
      <c r="OI924" s="53"/>
      <c r="OJ924" s="53"/>
      <c r="OK924" s="53"/>
      <c r="OL924" s="53"/>
      <c r="OM924" s="53"/>
      <c r="ON924" s="53"/>
      <c r="OO924" s="53"/>
      <c r="OP924" s="53"/>
      <c r="OQ924" s="53"/>
      <c r="OR924" s="53"/>
      <c r="OS924" s="53"/>
      <c r="OT924" s="53"/>
      <c r="OU924" s="53"/>
      <c r="OV924" s="53"/>
      <c r="OW924" s="53"/>
      <c r="OX924" s="53"/>
      <c r="OY924" s="53"/>
      <c r="OZ924" s="53"/>
      <c r="PA924" s="53"/>
      <c r="PB924" s="53"/>
      <c r="PC924" s="53"/>
      <c r="PD924" s="53"/>
      <c r="PE924" s="53"/>
      <c r="PF924" s="53"/>
      <c r="PG924" s="53"/>
      <c r="PH924" s="53"/>
      <c r="PI924" s="53"/>
      <c r="PJ924" s="53"/>
      <c r="PK924" s="53"/>
      <c r="PL924" s="53"/>
      <c r="PM924" s="53"/>
      <c r="PN924" s="53"/>
      <c r="PO924" s="53"/>
      <c r="PP924" s="53"/>
      <c r="PQ924" s="53"/>
      <c r="PR924" s="53"/>
      <c r="PS924" s="53"/>
      <c r="PT924" s="53"/>
      <c r="PU924" s="53"/>
      <c r="PV924" s="53"/>
      <c r="PW924" s="53"/>
      <c r="PX924" s="53"/>
      <c r="PY924" s="53"/>
      <c r="PZ924" s="53"/>
      <c r="QA924" s="53"/>
      <c r="QB924" s="53"/>
      <c r="QC924" s="53"/>
      <c r="QD924" s="53"/>
      <c r="QE924" s="53"/>
      <c r="QF924" s="53"/>
      <c r="QG924" s="53"/>
      <c r="QH924" s="53"/>
      <c r="QI924" s="53"/>
      <c r="QJ924" s="53"/>
      <c r="QK924" s="53"/>
      <c r="QL924" s="53"/>
      <c r="QM924" s="53"/>
      <c r="QN924" s="53"/>
      <c r="QO924" s="53"/>
      <c r="QP924" s="53"/>
      <c r="QQ924" s="53"/>
      <c r="QR924" s="53"/>
      <c r="QS924" s="53"/>
      <c r="QT924" s="53"/>
      <c r="QU924" s="53"/>
      <c r="QV924" s="53"/>
      <c r="QW924" s="53"/>
      <c r="QX924" s="53"/>
      <c r="QY924" s="53"/>
      <c r="QZ924" s="53"/>
      <c r="RA924" s="53"/>
      <c r="RB924" s="53"/>
      <c r="RC924" s="53"/>
      <c r="RD924" s="53"/>
      <c r="RE924" s="53"/>
      <c r="RF924" s="53"/>
      <c r="RG924" s="53"/>
      <c r="RH924" s="53"/>
      <c r="RI924" s="53"/>
      <c r="RJ924" s="53"/>
      <c r="RK924" s="53"/>
      <c r="RL924" s="53"/>
      <c r="RM924" s="53"/>
      <c r="RN924" s="53"/>
      <c r="RO924" s="53"/>
      <c r="RP924" s="53"/>
      <c r="RQ924" s="53"/>
      <c r="RR924" s="53"/>
      <c r="RS924" s="53"/>
      <c r="RT924" s="53"/>
      <c r="RU924" s="53"/>
      <c r="RV924" s="53"/>
      <c r="RW924" s="53"/>
      <c r="RX924" s="53"/>
      <c r="RY924" s="53"/>
      <c r="RZ924" s="53"/>
      <c r="SA924" s="53"/>
      <c r="SB924" s="53"/>
      <c r="SC924" s="53"/>
      <c r="SD924" s="53"/>
      <c r="SE924" s="53"/>
      <c r="SF924" s="53"/>
      <c r="SG924" s="53"/>
      <c r="SH924" s="53"/>
      <c r="SI924" s="53"/>
      <c r="SJ924" s="53"/>
      <c r="SK924" s="53"/>
      <c r="SL924" s="53"/>
      <c r="SM924" s="53"/>
      <c r="SN924" s="53"/>
      <c r="SO924" s="53"/>
      <c r="SP924" s="53"/>
      <c r="SQ924" s="53"/>
      <c r="SR924" s="53"/>
      <c r="SS924" s="53"/>
      <c r="ST924" s="53"/>
      <c r="SU924" s="53"/>
      <c r="SV924" s="53"/>
      <c r="SW924" s="53"/>
      <c r="SX924" s="53"/>
      <c r="SY924" s="53"/>
      <c r="SZ924" s="53"/>
      <c r="TA924" s="53"/>
      <c r="TB924" s="53"/>
      <c r="TC924" s="53"/>
      <c r="TD924" s="53"/>
      <c r="TE924" s="53"/>
      <c r="TF924" s="53"/>
      <c r="TG924" s="53"/>
      <c r="TH924" s="53"/>
      <c r="TI924" s="53"/>
      <c r="TJ924" s="53"/>
      <c r="TK924" s="53"/>
      <c r="TL924" s="53"/>
      <c r="TM924" s="53"/>
      <c r="TN924" s="53"/>
      <c r="TO924" s="53"/>
      <c r="TP924" s="53"/>
      <c r="TQ924" s="53"/>
      <c r="TR924" s="53"/>
      <c r="TS924" s="53"/>
      <c r="TT924" s="53"/>
      <c r="TU924" s="53"/>
      <c r="TV924" s="53"/>
      <c r="TW924" s="53"/>
      <c r="TX924" s="53"/>
      <c r="TY924" s="53"/>
      <c r="TZ924" s="53"/>
      <c r="UA924" s="53"/>
      <c r="UB924" s="53"/>
      <c r="UC924" s="53"/>
      <c r="UD924" s="53"/>
      <c r="UE924" s="53"/>
      <c r="UF924" s="53"/>
      <c r="UG924" s="53"/>
    </row>
    <row r="925" spans="12:553" s="19" customFormat="1" ht="15.75" customHeight="1" x14ac:dyDescent="0.2">
      <c r="L925" s="66"/>
      <c r="M925" s="66"/>
      <c r="N925" s="52"/>
      <c r="O925" s="53"/>
      <c r="P925" s="53"/>
      <c r="Q925" s="53"/>
      <c r="R925" s="53"/>
      <c r="S925" s="53"/>
      <c r="T925" s="53"/>
      <c r="U925" s="53"/>
      <c r="V925" s="53"/>
      <c r="W925" s="53"/>
      <c r="X925" s="53"/>
      <c r="Y925" s="53"/>
      <c r="Z925" s="53"/>
      <c r="AA925" s="53"/>
      <c r="AB925" s="53"/>
      <c r="AC925" s="53"/>
      <c r="AD925" s="53"/>
      <c r="AE925" s="53"/>
      <c r="AF925" s="53"/>
      <c r="AG925" s="53"/>
      <c r="AH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c r="BM925" s="53"/>
      <c r="BN925" s="53"/>
      <c r="BO925" s="53"/>
      <c r="BP925" s="53"/>
      <c r="BQ925" s="53"/>
      <c r="BR925" s="53"/>
      <c r="BS925" s="53"/>
      <c r="BT925" s="53"/>
      <c r="BU925" s="53"/>
      <c r="BV925" s="53"/>
      <c r="BW925" s="53"/>
      <c r="BX925" s="53"/>
      <c r="BY925" s="53"/>
      <c r="BZ925" s="53"/>
      <c r="CA925" s="53"/>
      <c r="CB925" s="53"/>
      <c r="CC925" s="53"/>
      <c r="CD925" s="53"/>
      <c r="CE925" s="53"/>
      <c r="CF925" s="53"/>
      <c r="CG925" s="53"/>
      <c r="CH925" s="53"/>
      <c r="CI925" s="53"/>
      <c r="CJ925" s="53"/>
      <c r="CK925" s="53"/>
      <c r="CL925" s="53"/>
      <c r="CM925" s="53"/>
      <c r="CN925" s="53"/>
      <c r="CO925" s="53"/>
      <c r="CP925" s="53"/>
      <c r="CQ925" s="53"/>
      <c r="CR925" s="53"/>
      <c r="CS925" s="53"/>
      <c r="CT925" s="53"/>
      <c r="CU925" s="53"/>
      <c r="CV925" s="53"/>
      <c r="CW925" s="53"/>
      <c r="CX925" s="53"/>
      <c r="CY925" s="53"/>
      <c r="CZ925" s="53"/>
      <c r="DA925" s="53"/>
      <c r="DB925" s="53"/>
      <c r="DC925" s="53"/>
      <c r="DD925" s="53"/>
      <c r="DE925" s="53"/>
      <c r="DF925" s="53"/>
      <c r="DG925" s="53"/>
      <c r="DH925" s="53"/>
      <c r="DI925" s="53"/>
      <c r="DJ925" s="53"/>
      <c r="DK925" s="53"/>
      <c r="DL925" s="53"/>
      <c r="DM925" s="53"/>
      <c r="DN925" s="53"/>
      <c r="DO925" s="53"/>
      <c r="DP925" s="53"/>
      <c r="DQ925" s="53"/>
      <c r="DR925" s="53"/>
      <c r="DS925" s="53"/>
      <c r="DT925" s="53"/>
      <c r="DU925" s="53"/>
      <c r="DV925" s="53"/>
      <c r="DW925" s="53"/>
      <c r="DX925" s="53"/>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3"/>
      <c r="FK925" s="53"/>
      <c r="FL925" s="53"/>
      <c r="FM925" s="53"/>
      <c r="FN925" s="53"/>
      <c r="FO925" s="53"/>
      <c r="FP925" s="53"/>
      <c r="FQ925" s="53"/>
      <c r="FR925" s="53"/>
      <c r="FS925" s="53"/>
      <c r="FT925" s="53"/>
      <c r="FU925" s="53"/>
      <c r="FV925" s="53"/>
      <c r="FW925" s="53"/>
      <c r="FX925" s="53"/>
      <c r="FY925" s="53"/>
      <c r="FZ925" s="53"/>
      <c r="GA925" s="53"/>
      <c r="GB925" s="53"/>
      <c r="GC925" s="53"/>
      <c r="GD925" s="53"/>
      <c r="GE925" s="53"/>
      <c r="GF925" s="53"/>
      <c r="GG925" s="53"/>
      <c r="GH925" s="53"/>
      <c r="GI925" s="53"/>
      <c r="GJ925" s="53"/>
      <c r="GK925" s="53"/>
      <c r="GL925" s="53"/>
      <c r="GM925" s="53"/>
      <c r="GN925" s="53"/>
      <c r="GO925" s="53"/>
      <c r="GP925" s="53"/>
      <c r="GQ925" s="53"/>
      <c r="GR925" s="53"/>
      <c r="GS925" s="53"/>
      <c r="GT925" s="53"/>
      <c r="GU925" s="53"/>
      <c r="GV925" s="53"/>
      <c r="GW925" s="53"/>
      <c r="GX925" s="53"/>
      <c r="GY925" s="53"/>
      <c r="GZ925" s="53"/>
      <c r="HA925" s="53"/>
      <c r="HB925" s="53"/>
      <c r="HC925" s="53"/>
      <c r="HD925" s="53"/>
      <c r="HE925" s="53"/>
      <c r="HF925" s="53"/>
      <c r="HG925" s="53"/>
      <c r="HH925" s="53"/>
      <c r="HI925" s="53"/>
      <c r="HJ925" s="53"/>
      <c r="HK925" s="53"/>
      <c r="HL925" s="53"/>
      <c r="HM925" s="53"/>
      <c r="HN925" s="53"/>
      <c r="HO925" s="53"/>
      <c r="HP925" s="53"/>
      <c r="HQ925" s="53"/>
      <c r="HR925" s="53"/>
      <c r="HS925" s="53"/>
      <c r="HT925" s="53"/>
      <c r="HU925" s="53"/>
      <c r="HV925" s="53"/>
      <c r="HW925" s="53"/>
      <c r="HX925" s="53"/>
      <c r="HY925" s="53"/>
      <c r="HZ925" s="53"/>
      <c r="IA925" s="53"/>
      <c r="IB925" s="53"/>
      <c r="IC925" s="53"/>
      <c r="ID925" s="53"/>
      <c r="IE925" s="53"/>
      <c r="IF925" s="53"/>
      <c r="IG925" s="53"/>
      <c r="IH925" s="53"/>
      <c r="II925" s="53"/>
      <c r="IJ925" s="53"/>
      <c r="IK925" s="53"/>
      <c r="IL925" s="53"/>
      <c r="IM925" s="53"/>
      <c r="IN925" s="53"/>
      <c r="IO925" s="53"/>
      <c r="IP925" s="53"/>
      <c r="IQ925" s="53"/>
      <c r="IR925" s="53"/>
      <c r="IS925" s="53"/>
      <c r="IT925" s="53"/>
      <c r="IU925" s="53"/>
      <c r="IV925" s="53"/>
      <c r="IW925" s="53"/>
      <c r="IX925" s="53"/>
      <c r="IY925" s="53"/>
      <c r="IZ925" s="53"/>
      <c r="JA925" s="53"/>
      <c r="JB925" s="53"/>
      <c r="JC925" s="53"/>
      <c r="JD925" s="53"/>
      <c r="JE925" s="53"/>
      <c r="JF925" s="53"/>
      <c r="JG925" s="53"/>
      <c r="JH925" s="53"/>
      <c r="JI925" s="53"/>
      <c r="JJ925" s="53"/>
      <c r="JK925" s="53"/>
      <c r="JL925" s="53"/>
      <c r="JM925" s="53"/>
      <c r="JN925" s="53"/>
      <c r="JO925" s="53"/>
      <c r="JP925" s="53"/>
      <c r="JQ925" s="53"/>
      <c r="JR925" s="53"/>
      <c r="JS925" s="53"/>
      <c r="JT925" s="53"/>
      <c r="JU925" s="53"/>
      <c r="JV925" s="53"/>
      <c r="JW925" s="53"/>
      <c r="JX925" s="53"/>
      <c r="JY925" s="53"/>
      <c r="JZ925" s="53"/>
      <c r="KA925" s="53"/>
      <c r="KB925" s="53"/>
      <c r="KC925" s="53"/>
      <c r="KD925" s="53"/>
      <c r="KE925" s="53"/>
      <c r="KF925" s="53"/>
      <c r="KG925" s="53"/>
      <c r="KH925" s="53"/>
      <c r="KI925" s="53"/>
      <c r="KJ925" s="53"/>
      <c r="KK925" s="53"/>
      <c r="KL925" s="53"/>
      <c r="KM925" s="53"/>
      <c r="KN925" s="53"/>
      <c r="KO925" s="53"/>
      <c r="KP925" s="53"/>
      <c r="KQ925" s="53"/>
      <c r="KR925" s="53"/>
      <c r="KS925" s="53"/>
      <c r="KT925" s="53"/>
      <c r="KU925" s="53"/>
      <c r="KV925" s="53"/>
      <c r="KW925" s="53"/>
      <c r="KX925" s="53"/>
      <c r="KY925" s="53"/>
      <c r="KZ925" s="53"/>
      <c r="LA925" s="53"/>
      <c r="LB925" s="53"/>
      <c r="LC925" s="53"/>
      <c r="LD925" s="53"/>
      <c r="LE925" s="53"/>
      <c r="LF925" s="53"/>
      <c r="LG925" s="53"/>
      <c r="LH925" s="53"/>
      <c r="LI925" s="53"/>
      <c r="LJ925" s="53"/>
      <c r="LK925" s="53"/>
      <c r="LL925" s="53"/>
      <c r="LM925" s="53"/>
      <c r="LN925" s="53"/>
      <c r="LO925" s="53"/>
      <c r="LP925" s="53"/>
      <c r="LQ925" s="53"/>
      <c r="LR925" s="53"/>
      <c r="LS925" s="53"/>
      <c r="LT925" s="53"/>
      <c r="LU925" s="53"/>
      <c r="LV925" s="53"/>
      <c r="LW925" s="53"/>
      <c r="LX925" s="53"/>
      <c r="LY925" s="53"/>
      <c r="LZ925" s="53"/>
      <c r="MA925" s="53"/>
      <c r="MB925" s="53"/>
      <c r="MC925" s="53"/>
      <c r="MD925" s="53"/>
      <c r="ME925" s="53"/>
      <c r="MF925" s="53"/>
      <c r="MG925" s="53"/>
      <c r="MH925" s="53"/>
      <c r="MI925" s="53"/>
      <c r="MJ925" s="53"/>
      <c r="MK925" s="53"/>
      <c r="ML925" s="53"/>
      <c r="MM925" s="53"/>
      <c r="MN925" s="53"/>
      <c r="MO925" s="53"/>
      <c r="MP925" s="53"/>
      <c r="MQ925" s="53"/>
      <c r="MR925" s="53"/>
      <c r="MS925" s="53"/>
      <c r="MT925" s="53"/>
      <c r="MU925" s="53"/>
      <c r="MV925" s="53"/>
      <c r="MW925" s="53"/>
      <c r="MX925" s="53"/>
      <c r="MY925" s="53"/>
      <c r="MZ925" s="53"/>
      <c r="NA925" s="53"/>
      <c r="NB925" s="53"/>
      <c r="NC925" s="53"/>
      <c r="ND925" s="53"/>
      <c r="NE925" s="53"/>
      <c r="NF925" s="53"/>
      <c r="NG925" s="53"/>
      <c r="NH925" s="53"/>
      <c r="NI925" s="53"/>
      <c r="NJ925" s="53"/>
      <c r="NK925" s="53"/>
      <c r="NL925" s="53"/>
      <c r="NM925" s="53"/>
      <c r="NN925" s="53"/>
      <c r="NO925" s="53"/>
      <c r="NP925" s="53"/>
      <c r="NQ925" s="53"/>
      <c r="NR925" s="53"/>
      <c r="NS925" s="53"/>
      <c r="NT925" s="53"/>
      <c r="NU925" s="53"/>
      <c r="NV925" s="53"/>
      <c r="NW925" s="53"/>
      <c r="NX925" s="53"/>
      <c r="NY925" s="53"/>
      <c r="NZ925" s="53"/>
      <c r="OA925" s="53"/>
      <c r="OB925" s="53"/>
      <c r="OC925" s="53"/>
      <c r="OD925" s="53"/>
      <c r="OE925" s="53"/>
      <c r="OF925" s="53"/>
      <c r="OG925" s="53"/>
      <c r="OH925" s="53"/>
      <c r="OI925" s="53"/>
      <c r="OJ925" s="53"/>
      <c r="OK925" s="53"/>
      <c r="OL925" s="53"/>
      <c r="OM925" s="53"/>
      <c r="ON925" s="53"/>
      <c r="OO925" s="53"/>
      <c r="OP925" s="53"/>
      <c r="OQ925" s="53"/>
      <c r="OR925" s="53"/>
      <c r="OS925" s="53"/>
      <c r="OT925" s="53"/>
      <c r="OU925" s="53"/>
      <c r="OV925" s="53"/>
      <c r="OW925" s="53"/>
      <c r="OX925" s="53"/>
      <c r="OY925" s="53"/>
      <c r="OZ925" s="53"/>
      <c r="PA925" s="53"/>
      <c r="PB925" s="53"/>
      <c r="PC925" s="53"/>
      <c r="PD925" s="53"/>
      <c r="PE925" s="53"/>
      <c r="PF925" s="53"/>
      <c r="PG925" s="53"/>
      <c r="PH925" s="53"/>
      <c r="PI925" s="53"/>
      <c r="PJ925" s="53"/>
      <c r="PK925" s="53"/>
      <c r="PL925" s="53"/>
      <c r="PM925" s="53"/>
      <c r="PN925" s="53"/>
      <c r="PO925" s="53"/>
      <c r="PP925" s="53"/>
      <c r="PQ925" s="53"/>
      <c r="PR925" s="53"/>
      <c r="PS925" s="53"/>
      <c r="PT925" s="53"/>
      <c r="PU925" s="53"/>
      <c r="PV925" s="53"/>
      <c r="PW925" s="53"/>
      <c r="PX925" s="53"/>
      <c r="PY925" s="53"/>
      <c r="PZ925" s="53"/>
      <c r="QA925" s="53"/>
      <c r="QB925" s="53"/>
      <c r="QC925" s="53"/>
      <c r="QD925" s="53"/>
      <c r="QE925" s="53"/>
      <c r="QF925" s="53"/>
      <c r="QG925" s="53"/>
      <c r="QH925" s="53"/>
      <c r="QI925" s="53"/>
      <c r="QJ925" s="53"/>
      <c r="QK925" s="53"/>
      <c r="QL925" s="53"/>
      <c r="QM925" s="53"/>
      <c r="QN925" s="53"/>
      <c r="QO925" s="53"/>
      <c r="QP925" s="53"/>
      <c r="QQ925" s="53"/>
      <c r="QR925" s="53"/>
      <c r="QS925" s="53"/>
      <c r="QT925" s="53"/>
      <c r="QU925" s="53"/>
      <c r="QV925" s="53"/>
      <c r="QW925" s="53"/>
      <c r="QX925" s="53"/>
      <c r="QY925" s="53"/>
      <c r="QZ925" s="53"/>
      <c r="RA925" s="53"/>
      <c r="RB925" s="53"/>
      <c r="RC925" s="53"/>
      <c r="RD925" s="53"/>
      <c r="RE925" s="53"/>
      <c r="RF925" s="53"/>
      <c r="RG925" s="53"/>
      <c r="RH925" s="53"/>
      <c r="RI925" s="53"/>
      <c r="RJ925" s="53"/>
      <c r="RK925" s="53"/>
      <c r="RL925" s="53"/>
      <c r="RM925" s="53"/>
      <c r="RN925" s="53"/>
      <c r="RO925" s="53"/>
      <c r="RP925" s="53"/>
      <c r="RQ925" s="53"/>
      <c r="RR925" s="53"/>
      <c r="RS925" s="53"/>
      <c r="RT925" s="53"/>
      <c r="RU925" s="53"/>
      <c r="RV925" s="53"/>
      <c r="RW925" s="53"/>
      <c r="RX925" s="53"/>
      <c r="RY925" s="53"/>
      <c r="RZ925" s="53"/>
      <c r="SA925" s="53"/>
      <c r="SB925" s="53"/>
      <c r="SC925" s="53"/>
      <c r="SD925" s="53"/>
      <c r="SE925" s="53"/>
      <c r="SF925" s="53"/>
      <c r="SG925" s="53"/>
      <c r="SH925" s="53"/>
      <c r="SI925" s="53"/>
      <c r="SJ925" s="53"/>
      <c r="SK925" s="53"/>
      <c r="SL925" s="53"/>
      <c r="SM925" s="53"/>
      <c r="SN925" s="53"/>
      <c r="SO925" s="53"/>
      <c r="SP925" s="53"/>
      <c r="SQ925" s="53"/>
      <c r="SR925" s="53"/>
      <c r="SS925" s="53"/>
      <c r="ST925" s="53"/>
      <c r="SU925" s="53"/>
      <c r="SV925" s="53"/>
      <c r="SW925" s="53"/>
      <c r="SX925" s="53"/>
      <c r="SY925" s="53"/>
      <c r="SZ925" s="53"/>
      <c r="TA925" s="53"/>
      <c r="TB925" s="53"/>
      <c r="TC925" s="53"/>
      <c r="TD925" s="53"/>
      <c r="TE925" s="53"/>
      <c r="TF925" s="53"/>
      <c r="TG925" s="53"/>
      <c r="TH925" s="53"/>
      <c r="TI925" s="53"/>
      <c r="TJ925" s="53"/>
      <c r="TK925" s="53"/>
      <c r="TL925" s="53"/>
      <c r="TM925" s="53"/>
      <c r="TN925" s="53"/>
      <c r="TO925" s="53"/>
      <c r="TP925" s="53"/>
      <c r="TQ925" s="53"/>
      <c r="TR925" s="53"/>
      <c r="TS925" s="53"/>
      <c r="TT925" s="53"/>
      <c r="TU925" s="53"/>
      <c r="TV925" s="53"/>
      <c r="TW925" s="53"/>
      <c r="TX925" s="53"/>
      <c r="TY925" s="53"/>
      <c r="TZ925" s="53"/>
      <c r="UA925" s="53"/>
      <c r="UB925" s="53"/>
      <c r="UC925" s="53"/>
      <c r="UD925" s="53"/>
      <c r="UE925" s="53"/>
      <c r="UF925" s="53"/>
      <c r="UG925" s="53"/>
    </row>
    <row r="926" spans="12:553" s="19" customFormat="1" ht="15.75" customHeight="1" x14ac:dyDescent="0.2">
      <c r="L926" s="66"/>
      <c r="M926" s="66"/>
      <c r="N926" s="52"/>
      <c r="O926" s="53"/>
      <c r="P926" s="53"/>
      <c r="Q926" s="53"/>
      <c r="R926" s="53"/>
      <c r="S926" s="53"/>
      <c r="T926" s="53"/>
      <c r="U926" s="53"/>
      <c r="V926" s="53"/>
      <c r="W926" s="53"/>
      <c r="X926" s="53"/>
      <c r="Y926" s="53"/>
      <c r="Z926" s="53"/>
      <c r="AA926" s="53"/>
      <c r="AB926" s="53"/>
      <c r="AC926" s="53"/>
      <c r="AD926" s="53"/>
      <c r="AE926" s="53"/>
      <c r="AF926" s="53"/>
      <c r="AG926" s="53"/>
      <c r="AH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c r="BM926" s="53"/>
      <c r="BN926" s="53"/>
      <c r="BO926" s="53"/>
      <c r="BP926" s="53"/>
      <c r="BQ926" s="53"/>
      <c r="BR926" s="53"/>
      <c r="BS926" s="53"/>
      <c r="BT926" s="53"/>
      <c r="BU926" s="53"/>
      <c r="BV926" s="53"/>
      <c r="BW926" s="53"/>
      <c r="BX926" s="53"/>
      <c r="BY926" s="53"/>
      <c r="BZ926" s="53"/>
      <c r="CA926" s="53"/>
      <c r="CB926" s="53"/>
      <c r="CC926" s="53"/>
      <c r="CD926" s="53"/>
      <c r="CE926" s="53"/>
      <c r="CF926" s="53"/>
      <c r="CG926" s="53"/>
      <c r="CH926" s="53"/>
      <c r="CI926" s="53"/>
      <c r="CJ926" s="53"/>
      <c r="CK926" s="53"/>
      <c r="CL926" s="53"/>
      <c r="CM926" s="53"/>
      <c r="CN926" s="53"/>
      <c r="CO926" s="53"/>
      <c r="CP926" s="53"/>
      <c r="CQ926" s="53"/>
      <c r="CR926" s="53"/>
      <c r="CS926" s="53"/>
      <c r="CT926" s="53"/>
      <c r="CU926" s="53"/>
      <c r="CV926" s="53"/>
      <c r="CW926" s="53"/>
      <c r="CX926" s="53"/>
      <c r="CY926" s="53"/>
      <c r="CZ926" s="53"/>
      <c r="DA926" s="53"/>
      <c r="DB926" s="53"/>
      <c r="DC926" s="53"/>
      <c r="DD926" s="53"/>
      <c r="DE926" s="53"/>
      <c r="DF926" s="53"/>
      <c r="DG926" s="53"/>
      <c r="DH926" s="53"/>
      <c r="DI926" s="53"/>
      <c r="DJ926" s="53"/>
      <c r="DK926" s="53"/>
      <c r="DL926" s="53"/>
      <c r="DM926" s="53"/>
      <c r="DN926" s="53"/>
      <c r="DO926" s="53"/>
      <c r="DP926" s="53"/>
      <c r="DQ926" s="53"/>
      <c r="DR926" s="53"/>
      <c r="DS926" s="53"/>
      <c r="DT926" s="53"/>
      <c r="DU926" s="53"/>
      <c r="DV926" s="53"/>
      <c r="DW926" s="53"/>
      <c r="DX926" s="53"/>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3"/>
      <c r="FK926" s="53"/>
      <c r="FL926" s="53"/>
      <c r="FM926" s="53"/>
      <c r="FN926" s="53"/>
      <c r="FO926" s="53"/>
      <c r="FP926" s="53"/>
      <c r="FQ926" s="53"/>
      <c r="FR926" s="53"/>
      <c r="FS926" s="53"/>
      <c r="FT926" s="53"/>
      <c r="FU926" s="53"/>
      <c r="FV926" s="53"/>
      <c r="FW926" s="53"/>
      <c r="FX926" s="53"/>
      <c r="FY926" s="53"/>
      <c r="FZ926" s="53"/>
      <c r="GA926" s="53"/>
      <c r="GB926" s="53"/>
      <c r="GC926" s="53"/>
      <c r="GD926" s="53"/>
      <c r="GE926" s="53"/>
      <c r="GF926" s="53"/>
      <c r="GG926" s="53"/>
      <c r="GH926" s="53"/>
      <c r="GI926" s="53"/>
      <c r="GJ926" s="53"/>
      <c r="GK926" s="53"/>
      <c r="GL926" s="53"/>
      <c r="GM926" s="53"/>
      <c r="GN926" s="53"/>
      <c r="GO926" s="53"/>
      <c r="GP926" s="53"/>
      <c r="GQ926" s="53"/>
      <c r="GR926" s="53"/>
      <c r="GS926" s="53"/>
      <c r="GT926" s="53"/>
      <c r="GU926" s="53"/>
      <c r="GV926" s="53"/>
      <c r="GW926" s="53"/>
      <c r="GX926" s="53"/>
      <c r="GY926" s="53"/>
      <c r="GZ926" s="53"/>
      <c r="HA926" s="53"/>
      <c r="HB926" s="53"/>
      <c r="HC926" s="53"/>
      <c r="HD926" s="53"/>
      <c r="HE926" s="53"/>
      <c r="HF926" s="53"/>
      <c r="HG926" s="53"/>
      <c r="HH926" s="53"/>
      <c r="HI926" s="53"/>
      <c r="HJ926" s="53"/>
      <c r="HK926" s="53"/>
      <c r="HL926" s="53"/>
      <c r="HM926" s="53"/>
      <c r="HN926" s="53"/>
      <c r="HO926" s="53"/>
      <c r="HP926" s="53"/>
      <c r="HQ926" s="53"/>
      <c r="HR926" s="53"/>
      <c r="HS926" s="53"/>
      <c r="HT926" s="53"/>
      <c r="HU926" s="53"/>
      <c r="HV926" s="53"/>
      <c r="HW926" s="53"/>
      <c r="HX926" s="53"/>
      <c r="HY926" s="53"/>
      <c r="HZ926" s="53"/>
      <c r="IA926" s="53"/>
      <c r="IB926" s="53"/>
      <c r="IC926" s="53"/>
      <c r="ID926" s="53"/>
      <c r="IE926" s="53"/>
      <c r="IF926" s="53"/>
      <c r="IG926" s="53"/>
      <c r="IH926" s="53"/>
      <c r="II926" s="53"/>
      <c r="IJ926" s="53"/>
      <c r="IK926" s="53"/>
      <c r="IL926" s="53"/>
      <c r="IM926" s="53"/>
      <c r="IN926" s="53"/>
      <c r="IO926" s="53"/>
      <c r="IP926" s="53"/>
      <c r="IQ926" s="53"/>
      <c r="IR926" s="53"/>
      <c r="IS926" s="53"/>
      <c r="IT926" s="53"/>
      <c r="IU926" s="53"/>
      <c r="IV926" s="53"/>
      <c r="IW926" s="53"/>
      <c r="IX926" s="53"/>
      <c r="IY926" s="53"/>
      <c r="IZ926" s="53"/>
      <c r="JA926" s="53"/>
      <c r="JB926" s="53"/>
      <c r="JC926" s="53"/>
      <c r="JD926" s="53"/>
      <c r="JE926" s="53"/>
      <c r="JF926" s="53"/>
      <c r="JG926" s="53"/>
      <c r="JH926" s="53"/>
      <c r="JI926" s="53"/>
      <c r="JJ926" s="53"/>
      <c r="JK926" s="53"/>
      <c r="JL926" s="53"/>
      <c r="JM926" s="53"/>
      <c r="JN926" s="53"/>
      <c r="JO926" s="53"/>
      <c r="JP926" s="53"/>
      <c r="JQ926" s="53"/>
      <c r="JR926" s="53"/>
      <c r="JS926" s="53"/>
      <c r="JT926" s="53"/>
      <c r="JU926" s="53"/>
      <c r="JV926" s="53"/>
      <c r="JW926" s="53"/>
      <c r="JX926" s="53"/>
      <c r="JY926" s="53"/>
      <c r="JZ926" s="53"/>
      <c r="KA926" s="53"/>
      <c r="KB926" s="53"/>
      <c r="KC926" s="53"/>
      <c r="KD926" s="53"/>
      <c r="KE926" s="53"/>
      <c r="KF926" s="53"/>
      <c r="KG926" s="53"/>
      <c r="KH926" s="53"/>
      <c r="KI926" s="53"/>
      <c r="KJ926" s="53"/>
      <c r="KK926" s="53"/>
      <c r="KL926" s="53"/>
      <c r="KM926" s="53"/>
      <c r="KN926" s="53"/>
      <c r="KO926" s="53"/>
      <c r="KP926" s="53"/>
      <c r="KQ926" s="53"/>
      <c r="KR926" s="53"/>
      <c r="KS926" s="53"/>
      <c r="KT926" s="53"/>
      <c r="KU926" s="53"/>
      <c r="KV926" s="53"/>
      <c r="KW926" s="53"/>
      <c r="KX926" s="53"/>
      <c r="KY926" s="53"/>
      <c r="KZ926" s="53"/>
      <c r="LA926" s="53"/>
      <c r="LB926" s="53"/>
      <c r="LC926" s="53"/>
      <c r="LD926" s="53"/>
      <c r="LE926" s="53"/>
      <c r="LF926" s="53"/>
      <c r="LG926" s="53"/>
      <c r="LH926" s="53"/>
      <c r="LI926" s="53"/>
      <c r="LJ926" s="53"/>
      <c r="LK926" s="53"/>
      <c r="LL926" s="53"/>
      <c r="LM926" s="53"/>
      <c r="LN926" s="53"/>
      <c r="LO926" s="53"/>
      <c r="LP926" s="53"/>
      <c r="LQ926" s="53"/>
      <c r="LR926" s="53"/>
      <c r="LS926" s="53"/>
      <c r="LT926" s="53"/>
      <c r="LU926" s="53"/>
      <c r="LV926" s="53"/>
      <c r="LW926" s="53"/>
      <c r="LX926" s="53"/>
      <c r="LY926" s="53"/>
      <c r="LZ926" s="53"/>
      <c r="MA926" s="53"/>
      <c r="MB926" s="53"/>
      <c r="MC926" s="53"/>
      <c r="MD926" s="53"/>
      <c r="ME926" s="53"/>
      <c r="MF926" s="53"/>
      <c r="MG926" s="53"/>
      <c r="MH926" s="53"/>
      <c r="MI926" s="53"/>
      <c r="MJ926" s="53"/>
      <c r="MK926" s="53"/>
      <c r="ML926" s="53"/>
      <c r="MM926" s="53"/>
      <c r="MN926" s="53"/>
      <c r="MO926" s="53"/>
      <c r="MP926" s="53"/>
      <c r="MQ926" s="53"/>
      <c r="MR926" s="53"/>
      <c r="MS926" s="53"/>
      <c r="MT926" s="53"/>
      <c r="MU926" s="53"/>
      <c r="MV926" s="53"/>
      <c r="MW926" s="53"/>
      <c r="MX926" s="53"/>
      <c r="MY926" s="53"/>
      <c r="MZ926" s="53"/>
      <c r="NA926" s="53"/>
      <c r="NB926" s="53"/>
      <c r="NC926" s="53"/>
      <c r="ND926" s="53"/>
      <c r="NE926" s="53"/>
      <c r="NF926" s="53"/>
      <c r="NG926" s="53"/>
      <c r="NH926" s="53"/>
      <c r="NI926" s="53"/>
      <c r="NJ926" s="53"/>
      <c r="NK926" s="53"/>
      <c r="NL926" s="53"/>
      <c r="NM926" s="53"/>
      <c r="NN926" s="53"/>
      <c r="NO926" s="53"/>
      <c r="NP926" s="53"/>
      <c r="NQ926" s="53"/>
      <c r="NR926" s="53"/>
      <c r="NS926" s="53"/>
      <c r="NT926" s="53"/>
      <c r="NU926" s="53"/>
      <c r="NV926" s="53"/>
      <c r="NW926" s="53"/>
      <c r="NX926" s="53"/>
      <c r="NY926" s="53"/>
      <c r="NZ926" s="53"/>
      <c r="OA926" s="53"/>
      <c r="OB926" s="53"/>
      <c r="OC926" s="53"/>
      <c r="OD926" s="53"/>
      <c r="OE926" s="53"/>
      <c r="OF926" s="53"/>
      <c r="OG926" s="53"/>
      <c r="OH926" s="53"/>
      <c r="OI926" s="53"/>
      <c r="OJ926" s="53"/>
      <c r="OK926" s="53"/>
      <c r="OL926" s="53"/>
      <c r="OM926" s="53"/>
      <c r="ON926" s="53"/>
      <c r="OO926" s="53"/>
      <c r="OP926" s="53"/>
      <c r="OQ926" s="53"/>
      <c r="OR926" s="53"/>
      <c r="OS926" s="53"/>
      <c r="OT926" s="53"/>
      <c r="OU926" s="53"/>
      <c r="OV926" s="53"/>
      <c r="OW926" s="53"/>
      <c r="OX926" s="53"/>
      <c r="OY926" s="53"/>
      <c r="OZ926" s="53"/>
      <c r="PA926" s="53"/>
      <c r="PB926" s="53"/>
      <c r="PC926" s="53"/>
      <c r="PD926" s="53"/>
      <c r="PE926" s="53"/>
      <c r="PF926" s="53"/>
      <c r="PG926" s="53"/>
      <c r="PH926" s="53"/>
      <c r="PI926" s="53"/>
      <c r="PJ926" s="53"/>
      <c r="PK926" s="53"/>
      <c r="PL926" s="53"/>
      <c r="PM926" s="53"/>
      <c r="PN926" s="53"/>
      <c r="PO926" s="53"/>
      <c r="PP926" s="53"/>
      <c r="PQ926" s="53"/>
      <c r="PR926" s="53"/>
      <c r="PS926" s="53"/>
      <c r="PT926" s="53"/>
      <c r="PU926" s="53"/>
      <c r="PV926" s="53"/>
      <c r="PW926" s="53"/>
      <c r="PX926" s="53"/>
      <c r="PY926" s="53"/>
      <c r="PZ926" s="53"/>
      <c r="QA926" s="53"/>
      <c r="QB926" s="53"/>
      <c r="QC926" s="53"/>
      <c r="QD926" s="53"/>
      <c r="QE926" s="53"/>
      <c r="QF926" s="53"/>
      <c r="QG926" s="53"/>
      <c r="QH926" s="53"/>
      <c r="QI926" s="53"/>
      <c r="QJ926" s="53"/>
      <c r="QK926" s="53"/>
      <c r="QL926" s="53"/>
      <c r="QM926" s="53"/>
      <c r="QN926" s="53"/>
      <c r="QO926" s="53"/>
      <c r="QP926" s="53"/>
      <c r="QQ926" s="53"/>
      <c r="QR926" s="53"/>
      <c r="QS926" s="53"/>
      <c r="QT926" s="53"/>
      <c r="QU926" s="53"/>
      <c r="QV926" s="53"/>
      <c r="QW926" s="53"/>
      <c r="QX926" s="53"/>
      <c r="QY926" s="53"/>
      <c r="QZ926" s="53"/>
      <c r="RA926" s="53"/>
      <c r="RB926" s="53"/>
      <c r="RC926" s="53"/>
      <c r="RD926" s="53"/>
      <c r="RE926" s="53"/>
      <c r="RF926" s="53"/>
      <c r="RG926" s="53"/>
      <c r="RH926" s="53"/>
      <c r="RI926" s="53"/>
      <c r="RJ926" s="53"/>
      <c r="RK926" s="53"/>
      <c r="RL926" s="53"/>
      <c r="RM926" s="53"/>
      <c r="RN926" s="53"/>
      <c r="RO926" s="53"/>
      <c r="RP926" s="53"/>
      <c r="RQ926" s="53"/>
      <c r="RR926" s="53"/>
      <c r="RS926" s="53"/>
      <c r="RT926" s="53"/>
      <c r="RU926" s="53"/>
      <c r="RV926" s="53"/>
      <c r="RW926" s="53"/>
      <c r="RX926" s="53"/>
      <c r="RY926" s="53"/>
      <c r="RZ926" s="53"/>
      <c r="SA926" s="53"/>
      <c r="SB926" s="53"/>
      <c r="SC926" s="53"/>
      <c r="SD926" s="53"/>
      <c r="SE926" s="53"/>
      <c r="SF926" s="53"/>
      <c r="SG926" s="53"/>
      <c r="SH926" s="53"/>
      <c r="SI926" s="53"/>
      <c r="SJ926" s="53"/>
      <c r="SK926" s="53"/>
      <c r="SL926" s="53"/>
      <c r="SM926" s="53"/>
      <c r="SN926" s="53"/>
      <c r="SO926" s="53"/>
      <c r="SP926" s="53"/>
      <c r="SQ926" s="53"/>
      <c r="SR926" s="53"/>
      <c r="SS926" s="53"/>
      <c r="ST926" s="53"/>
      <c r="SU926" s="53"/>
      <c r="SV926" s="53"/>
      <c r="SW926" s="53"/>
      <c r="SX926" s="53"/>
      <c r="SY926" s="53"/>
      <c r="SZ926" s="53"/>
      <c r="TA926" s="53"/>
      <c r="TB926" s="53"/>
      <c r="TC926" s="53"/>
      <c r="TD926" s="53"/>
      <c r="TE926" s="53"/>
      <c r="TF926" s="53"/>
      <c r="TG926" s="53"/>
      <c r="TH926" s="53"/>
      <c r="TI926" s="53"/>
      <c r="TJ926" s="53"/>
      <c r="TK926" s="53"/>
      <c r="TL926" s="53"/>
      <c r="TM926" s="53"/>
      <c r="TN926" s="53"/>
      <c r="TO926" s="53"/>
      <c r="TP926" s="53"/>
      <c r="TQ926" s="53"/>
      <c r="TR926" s="53"/>
      <c r="TS926" s="53"/>
      <c r="TT926" s="53"/>
      <c r="TU926" s="53"/>
      <c r="TV926" s="53"/>
      <c r="TW926" s="53"/>
      <c r="TX926" s="53"/>
      <c r="TY926" s="53"/>
      <c r="TZ926" s="53"/>
      <c r="UA926" s="53"/>
      <c r="UB926" s="53"/>
      <c r="UC926" s="53"/>
      <c r="UD926" s="53"/>
      <c r="UE926" s="53"/>
      <c r="UF926" s="53"/>
      <c r="UG926" s="53"/>
    </row>
    <row r="927" spans="12:553" s="19" customFormat="1" ht="15.75" customHeight="1" x14ac:dyDescent="0.2">
      <c r="L927" s="66"/>
      <c r="M927" s="66"/>
      <c r="N927" s="52"/>
      <c r="O927" s="53"/>
      <c r="P927" s="53"/>
      <c r="Q927" s="53"/>
      <c r="R927" s="53"/>
      <c r="S927" s="53"/>
      <c r="T927" s="53"/>
      <c r="U927" s="53"/>
      <c r="V927" s="53"/>
      <c r="W927" s="53"/>
      <c r="X927" s="53"/>
      <c r="Y927" s="53"/>
      <c r="Z927" s="53"/>
      <c r="AA927" s="53"/>
      <c r="AB927" s="53"/>
      <c r="AC927" s="53"/>
      <c r="AD927" s="53"/>
      <c r="AE927" s="53"/>
      <c r="AF927" s="53"/>
      <c r="AG927" s="53"/>
      <c r="AH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c r="BM927" s="53"/>
      <c r="BN927" s="53"/>
      <c r="BO927" s="53"/>
      <c r="BP927" s="53"/>
      <c r="BQ927" s="53"/>
      <c r="BR927" s="53"/>
      <c r="BS927" s="53"/>
      <c r="BT927" s="53"/>
      <c r="BU927" s="53"/>
      <c r="BV927" s="53"/>
      <c r="BW927" s="53"/>
      <c r="BX927" s="53"/>
      <c r="BY927" s="53"/>
      <c r="BZ927" s="53"/>
      <c r="CA927" s="53"/>
      <c r="CB927" s="53"/>
      <c r="CC927" s="53"/>
      <c r="CD927" s="53"/>
      <c r="CE927" s="53"/>
      <c r="CF927" s="53"/>
      <c r="CG927" s="53"/>
      <c r="CH927" s="53"/>
      <c r="CI927" s="53"/>
      <c r="CJ927" s="53"/>
      <c r="CK927" s="53"/>
      <c r="CL927" s="53"/>
      <c r="CM927" s="53"/>
      <c r="CN927" s="53"/>
      <c r="CO927" s="53"/>
      <c r="CP927" s="53"/>
      <c r="CQ927" s="53"/>
      <c r="CR927" s="53"/>
      <c r="CS927" s="53"/>
      <c r="CT927" s="53"/>
      <c r="CU927" s="53"/>
      <c r="CV927" s="53"/>
      <c r="CW927" s="53"/>
      <c r="CX927" s="53"/>
      <c r="CY927" s="53"/>
      <c r="CZ927" s="53"/>
      <c r="DA927" s="53"/>
      <c r="DB927" s="53"/>
      <c r="DC927" s="53"/>
      <c r="DD927" s="53"/>
      <c r="DE927" s="53"/>
      <c r="DF927" s="53"/>
      <c r="DG927" s="53"/>
      <c r="DH927" s="53"/>
      <c r="DI927" s="53"/>
      <c r="DJ927" s="53"/>
      <c r="DK927" s="53"/>
      <c r="DL927" s="53"/>
      <c r="DM927" s="53"/>
      <c r="DN927" s="53"/>
      <c r="DO927" s="53"/>
      <c r="DP927" s="53"/>
      <c r="DQ927" s="53"/>
      <c r="DR927" s="53"/>
      <c r="DS927" s="53"/>
      <c r="DT927" s="53"/>
      <c r="DU927" s="53"/>
      <c r="DV927" s="53"/>
      <c r="DW927" s="53"/>
      <c r="DX927" s="53"/>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3"/>
      <c r="FK927" s="53"/>
      <c r="FL927" s="53"/>
      <c r="FM927" s="53"/>
      <c r="FN927" s="53"/>
      <c r="FO927" s="53"/>
      <c r="FP927" s="53"/>
      <c r="FQ927" s="53"/>
      <c r="FR927" s="53"/>
      <c r="FS927" s="53"/>
      <c r="FT927" s="53"/>
      <c r="FU927" s="53"/>
      <c r="FV927" s="53"/>
      <c r="FW927" s="53"/>
      <c r="FX927" s="53"/>
      <c r="FY927" s="53"/>
      <c r="FZ927" s="53"/>
      <c r="GA927" s="53"/>
      <c r="GB927" s="53"/>
      <c r="GC927" s="53"/>
      <c r="GD927" s="53"/>
      <c r="GE927" s="53"/>
      <c r="GF927" s="53"/>
      <c r="GG927" s="53"/>
      <c r="GH927" s="53"/>
      <c r="GI927" s="53"/>
      <c r="GJ927" s="53"/>
      <c r="GK927" s="53"/>
      <c r="GL927" s="53"/>
      <c r="GM927" s="53"/>
      <c r="GN927" s="53"/>
      <c r="GO927" s="53"/>
      <c r="GP927" s="53"/>
      <c r="GQ927" s="53"/>
      <c r="GR927" s="53"/>
      <c r="GS927" s="53"/>
      <c r="GT927" s="53"/>
      <c r="GU927" s="53"/>
      <c r="GV927" s="53"/>
      <c r="GW927" s="53"/>
      <c r="GX927" s="53"/>
      <c r="GY927" s="53"/>
      <c r="GZ927" s="53"/>
      <c r="HA927" s="53"/>
      <c r="HB927" s="53"/>
      <c r="HC927" s="53"/>
      <c r="HD927" s="53"/>
      <c r="HE927" s="53"/>
      <c r="HF927" s="53"/>
      <c r="HG927" s="53"/>
      <c r="HH927" s="53"/>
      <c r="HI927" s="53"/>
      <c r="HJ927" s="53"/>
      <c r="HK927" s="53"/>
      <c r="HL927" s="53"/>
      <c r="HM927" s="53"/>
      <c r="HN927" s="53"/>
      <c r="HO927" s="53"/>
      <c r="HP927" s="53"/>
      <c r="HQ927" s="53"/>
      <c r="HR927" s="53"/>
      <c r="HS927" s="53"/>
      <c r="HT927" s="53"/>
      <c r="HU927" s="53"/>
      <c r="HV927" s="53"/>
      <c r="HW927" s="53"/>
      <c r="HX927" s="53"/>
      <c r="HY927" s="53"/>
      <c r="HZ927" s="53"/>
      <c r="IA927" s="53"/>
      <c r="IB927" s="53"/>
      <c r="IC927" s="53"/>
      <c r="ID927" s="53"/>
      <c r="IE927" s="53"/>
      <c r="IF927" s="53"/>
      <c r="IG927" s="53"/>
      <c r="IH927" s="53"/>
      <c r="II927" s="53"/>
      <c r="IJ927" s="53"/>
      <c r="IK927" s="53"/>
      <c r="IL927" s="53"/>
      <c r="IM927" s="53"/>
      <c r="IN927" s="53"/>
      <c r="IO927" s="53"/>
      <c r="IP927" s="53"/>
      <c r="IQ927" s="53"/>
      <c r="IR927" s="53"/>
      <c r="IS927" s="53"/>
      <c r="IT927" s="53"/>
      <c r="IU927" s="53"/>
      <c r="IV927" s="53"/>
      <c r="IW927" s="53"/>
      <c r="IX927" s="53"/>
      <c r="IY927" s="53"/>
      <c r="IZ927" s="53"/>
      <c r="JA927" s="53"/>
      <c r="JB927" s="53"/>
      <c r="JC927" s="53"/>
      <c r="JD927" s="53"/>
      <c r="JE927" s="53"/>
      <c r="JF927" s="53"/>
      <c r="JG927" s="53"/>
      <c r="JH927" s="53"/>
      <c r="JI927" s="53"/>
      <c r="JJ927" s="53"/>
      <c r="JK927" s="53"/>
      <c r="JL927" s="53"/>
      <c r="JM927" s="53"/>
      <c r="JN927" s="53"/>
      <c r="JO927" s="53"/>
      <c r="JP927" s="53"/>
      <c r="JQ927" s="53"/>
      <c r="JR927" s="53"/>
      <c r="JS927" s="53"/>
      <c r="JT927" s="53"/>
      <c r="JU927" s="53"/>
      <c r="JV927" s="53"/>
      <c r="JW927" s="53"/>
      <c r="JX927" s="53"/>
      <c r="JY927" s="53"/>
      <c r="JZ927" s="53"/>
      <c r="KA927" s="53"/>
      <c r="KB927" s="53"/>
      <c r="KC927" s="53"/>
      <c r="KD927" s="53"/>
      <c r="KE927" s="53"/>
      <c r="KF927" s="53"/>
      <c r="KG927" s="53"/>
      <c r="KH927" s="53"/>
      <c r="KI927" s="53"/>
      <c r="KJ927" s="53"/>
      <c r="KK927" s="53"/>
      <c r="KL927" s="53"/>
      <c r="KM927" s="53"/>
      <c r="KN927" s="53"/>
      <c r="KO927" s="53"/>
      <c r="KP927" s="53"/>
      <c r="KQ927" s="53"/>
      <c r="KR927" s="53"/>
      <c r="KS927" s="53"/>
      <c r="KT927" s="53"/>
      <c r="KU927" s="53"/>
      <c r="KV927" s="53"/>
      <c r="KW927" s="53"/>
      <c r="KX927" s="53"/>
      <c r="KY927" s="53"/>
      <c r="KZ927" s="53"/>
      <c r="LA927" s="53"/>
      <c r="LB927" s="53"/>
      <c r="LC927" s="53"/>
      <c r="LD927" s="53"/>
      <c r="LE927" s="53"/>
      <c r="LF927" s="53"/>
      <c r="LG927" s="53"/>
      <c r="LH927" s="53"/>
      <c r="LI927" s="53"/>
      <c r="LJ927" s="53"/>
      <c r="LK927" s="53"/>
      <c r="LL927" s="53"/>
      <c r="LM927" s="53"/>
      <c r="LN927" s="53"/>
      <c r="LO927" s="53"/>
      <c r="LP927" s="53"/>
      <c r="LQ927" s="53"/>
      <c r="LR927" s="53"/>
      <c r="LS927" s="53"/>
      <c r="LT927" s="53"/>
      <c r="LU927" s="53"/>
      <c r="LV927" s="53"/>
      <c r="LW927" s="53"/>
      <c r="LX927" s="53"/>
      <c r="LY927" s="53"/>
      <c r="LZ927" s="53"/>
      <c r="MA927" s="53"/>
      <c r="MB927" s="53"/>
      <c r="MC927" s="53"/>
      <c r="MD927" s="53"/>
      <c r="ME927" s="53"/>
      <c r="MF927" s="53"/>
      <c r="MG927" s="53"/>
      <c r="MH927" s="53"/>
      <c r="MI927" s="53"/>
      <c r="MJ927" s="53"/>
      <c r="MK927" s="53"/>
      <c r="ML927" s="53"/>
      <c r="MM927" s="53"/>
      <c r="MN927" s="53"/>
      <c r="MO927" s="53"/>
      <c r="MP927" s="53"/>
      <c r="MQ927" s="53"/>
      <c r="MR927" s="53"/>
      <c r="MS927" s="53"/>
      <c r="MT927" s="53"/>
      <c r="MU927" s="53"/>
      <c r="MV927" s="53"/>
      <c r="MW927" s="53"/>
      <c r="MX927" s="53"/>
      <c r="MY927" s="53"/>
      <c r="MZ927" s="53"/>
      <c r="NA927" s="53"/>
      <c r="NB927" s="53"/>
      <c r="NC927" s="53"/>
      <c r="ND927" s="53"/>
      <c r="NE927" s="53"/>
      <c r="NF927" s="53"/>
      <c r="NG927" s="53"/>
      <c r="NH927" s="53"/>
      <c r="NI927" s="53"/>
      <c r="NJ927" s="53"/>
      <c r="NK927" s="53"/>
      <c r="NL927" s="53"/>
      <c r="NM927" s="53"/>
      <c r="NN927" s="53"/>
      <c r="NO927" s="53"/>
      <c r="NP927" s="53"/>
      <c r="NQ927" s="53"/>
      <c r="NR927" s="53"/>
      <c r="NS927" s="53"/>
      <c r="NT927" s="53"/>
      <c r="NU927" s="53"/>
      <c r="NV927" s="53"/>
      <c r="NW927" s="53"/>
      <c r="NX927" s="53"/>
      <c r="NY927" s="53"/>
      <c r="NZ927" s="53"/>
      <c r="OA927" s="53"/>
      <c r="OB927" s="53"/>
      <c r="OC927" s="53"/>
      <c r="OD927" s="53"/>
      <c r="OE927" s="53"/>
      <c r="OF927" s="53"/>
      <c r="OG927" s="53"/>
      <c r="OH927" s="53"/>
      <c r="OI927" s="53"/>
      <c r="OJ927" s="53"/>
      <c r="OK927" s="53"/>
      <c r="OL927" s="53"/>
      <c r="OM927" s="53"/>
      <c r="ON927" s="53"/>
      <c r="OO927" s="53"/>
      <c r="OP927" s="53"/>
      <c r="OQ927" s="53"/>
      <c r="OR927" s="53"/>
      <c r="OS927" s="53"/>
      <c r="OT927" s="53"/>
      <c r="OU927" s="53"/>
      <c r="OV927" s="53"/>
      <c r="OW927" s="53"/>
      <c r="OX927" s="53"/>
      <c r="OY927" s="53"/>
      <c r="OZ927" s="53"/>
      <c r="PA927" s="53"/>
      <c r="PB927" s="53"/>
      <c r="PC927" s="53"/>
      <c r="PD927" s="53"/>
      <c r="PE927" s="53"/>
      <c r="PF927" s="53"/>
      <c r="PG927" s="53"/>
      <c r="PH927" s="53"/>
      <c r="PI927" s="53"/>
      <c r="PJ927" s="53"/>
      <c r="PK927" s="53"/>
      <c r="PL927" s="53"/>
      <c r="PM927" s="53"/>
      <c r="PN927" s="53"/>
      <c r="PO927" s="53"/>
      <c r="PP927" s="53"/>
      <c r="PQ927" s="53"/>
      <c r="PR927" s="53"/>
      <c r="PS927" s="53"/>
      <c r="PT927" s="53"/>
      <c r="PU927" s="53"/>
      <c r="PV927" s="53"/>
      <c r="PW927" s="53"/>
      <c r="PX927" s="53"/>
      <c r="PY927" s="53"/>
      <c r="PZ927" s="53"/>
      <c r="QA927" s="53"/>
      <c r="QB927" s="53"/>
      <c r="QC927" s="53"/>
      <c r="QD927" s="53"/>
      <c r="QE927" s="53"/>
      <c r="QF927" s="53"/>
      <c r="QG927" s="53"/>
      <c r="QH927" s="53"/>
      <c r="QI927" s="53"/>
      <c r="QJ927" s="53"/>
      <c r="QK927" s="53"/>
      <c r="QL927" s="53"/>
      <c r="QM927" s="53"/>
      <c r="QN927" s="53"/>
      <c r="QO927" s="53"/>
      <c r="QP927" s="53"/>
      <c r="QQ927" s="53"/>
      <c r="QR927" s="53"/>
      <c r="QS927" s="53"/>
      <c r="QT927" s="53"/>
      <c r="QU927" s="53"/>
      <c r="QV927" s="53"/>
      <c r="QW927" s="53"/>
      <c r="QX927" s="53"/>
      <c r="QY927" s="53"/>
      <c r="QZ927" s="53"/>
      <c r="RA927" s="53"/>
      <c r="RB927" s="53"/>
      <c r="RC927" s="53"/>
      <c r="RD927" s="53"/>
      <c r="RE927" s="53"/>
      <c r="RF927" s="53"/>
      <c r="RG927" s="53"/>
      <c r="RH927" s="53"/>
      <c r="RI927" s="53"/>
      <c r="RJ927" s="53"/>
      <c r="RK927" s="53"/>
      <c r="RL927" s="53"/>
      <c r="RM927" s="53"/>
      <c r="RN927" s="53"/>
      <c r="RO927" s="53"/>
      <c r="RP927" s="53"/>
      <c r="RQ927" s="53"/>
      <c r="RR927" s="53"/>
      <c r="RS927" s="53"/>
      <c r="RT927" s="53"/>
      <c r="RU927" s="53"/>
      <c r="RV927" s="53"/>
      <c r="RW927" s="53"/>
      <c r="RX927" s="53"/>
      <c r="RY927" s="53"/>
      <c r="RZ927" s="53"/>
      <c r="SA927" s="53"/>
      <c r="SB927" s="53"/>
      <c r="SC927" s="53"/>
      <c r="SD927" s="53"/>
      <c r="SE927" s="53"/>
      <c r="SF927" s="53"/>
      <c r="SG927" s="53"/>
      <c r="SH927" s="53"/>
      <c r="SI927" s="53"/>
      <c r="SJ927" s="53"/>
      <c r="SK927" s="53"/>
      <c r="SL927" s="53"/>
      <c r="SM927" s="53"/>
      <c r="SN927" s="53"/>
      <c r="SO927" s="53"/>
      <c r="SP927" s="53"/>
      <c r="SQ927" s="53"/>
      <c r="SR927" s="53"/>
      <c r="SS927" s="53"/>
      <c r="ST927" s="53"/>
      <c r="SU927" s="53"/>
      <c r="SV927" s="53"/>
      <c r="SW927" s="53"/>
      <c r="SX927" s="53"/>
      <c r="SY927" s="53"/>
      <c r="SZ927" s="53"/>
      <c r="TA927" s="53"/>
      <c r="TB927" s="53"/>
      <c r="TC927" s="53"/>
      <c r="TD927" s="53"/>
      <c r="TE927" s="53"/>
      <c r="TF927" s="53"/>
      <c r="TG927" s="53"/>
      <c r="TH927" s="53"/>
      <c r="TI927" s="53"/>
      <c r="TJ927" s="53"/>
      <c r="TK927" s="53"/>
      <c r="TL927" s="53"/>
      <c r="TM927" s="53"/>
      <c r="TN927" s="53"/>
      <c r="TO927" s="53"/>
      <c r="TP927" s="53"/>
      <c r="TQ927" s="53"/>
      <c r="TR927" s="53"/>
      <c r="TS927" s="53"/>
      <c r="TT927" s="53"/>
      <c r="TU927" s="53"/>
      <c r="TV927" s="53"/>
      <c r="TW927" s="53"/>
      <c r="TX927" s="53"/>
      <c r="TY927" s="53"/>
      <c r="TZ927" s="53"/>
      <c r="UA927" s="53"/>
      <c r="UB927" s="53"/>
      <c r="UC927" s="53"/>
      <c r="UD927" s="53"/>
      <c r="UE927" s="53"/>
      <c r="UF927" s="53"/>
      <c r="UG927" s="53"/>
    </row>
    <row r="928" spans="12:553" s="19" customFormat="1" ht="15.75" customHeight="1" x14ac:dyDescent="0.2">
      <c r="L928" s="66"/>
      <c r="M928" s="66"/>
      <c r="N928" s="52"/>
      <c r="O928" s="53"/>
      <c r="P928" s="53"/>
      <c r="Q928" s="53"/>
      <c r="R928" s="53"/>
      <c r="S928" s="53"/>
      <c r="T928" s="53"/>
      <c r="U928" s="53"/>
      <c r="V928" s="53"/>
      <c r="W928" s="53"/>
      <c r="X928" s="53"/>
      <c r="Y928" s="53"/>
      <c r="Z928" s="53"/>
      <c r="AA928" s="53"/>
      <c r="AB928" s="53"/>
      <c r="AC928" s="53"/>
      <c r="AD928" s="53"/>
      <c r="AE928" s="53"/>
      <c r="AF928" s="53"/>
      <c r="AG928" s="53"/>
      <c r="AH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c r="BM928" s="53"/>
      <c r="BN928" s="53"/>
      <c r="BO928" s="53"/>
      <c r="BP928" s="53"/>
      <c r="BQ928" s="53"/>
      <c r="BR928" s="53"/>
      <c r="BS928" s="53"/>
      <c r="BT928" s="53"/>
      <c r="BU928" s="53"/>
      <c r="BV928" s="53"/>
      <c r="BW928" s="53"/>
      <c r="BX928" s="53"/>
      <c r="BY928" s="53"/>
      <c r="BZ928" s="53"/>
      <c r="CA928" s="53"/>
      <c r="CB928" s="53"/>
      <c r="CC928" s="53"/>
      <c r="CD928" s="53"/>
      <c r="CE928" s="53"/>
      <c r="CF928" s="53"/>
      <c r="CG928" s="53"/>
      <c r="CH928" s="53"/>
      <c r="CI928" s="53"/>
      <c r="CJ928" s="53"/>
      <c r="CK928" s="53"/>
      <c r="CL928" s="53"/>
      <c r="CM928" s="53"/>
      <c r="CN928" s="53"/>
      <c r="CO928" s="53"/>
      <c r="CP928" s="53"/>
      <c r="CQ928" s="53"/>
      <c r="CR928" s="53"/>
      <c r="CS928" s="53"/>
      <c r="CT928" s="53"/>
      <c r="CU928" s="53"/>
      <c r="CV928" s="53"/>
      <c r="CW928" s="53"/>
      <c r="CX928" s="53"/>
      <c r="CY928" s="53"/>
      <c r="CZ928" s="53"/>
      <c r="DA928" s="53"/>
      <c r="DB928" s="53"/>
      <c r="DC928" s="53"/>
      <c r="DD928" s="53"/>
      <c r="DE928" s="53"/>
      <c r="DF928" s="53"/>
      <c r="DG928" s="53"/>
      <c r="DH928" s="53"/>
      <c r="DI928" s="53"/>
      <c r="DJ928" s="53"/>
      <c r="DK928" s="53"/>
      <c r="DL928" s="53"/>
      <c r="DM928" s="53"/>
      <c r="DN928" s="53"/>
      <c r="DO928" s="53"/>
      <c r="DP928" s="53"/>
      <c r="DQ928" s="53"/>
      <c r="DR928" s="53"/>
      <c r="DS928" s="53"/>
      <c r="DT928" s="53"/>
      <c r="DU928" s="53"/>
      <c r="DV928" s="53"/>
      <c r="DW928" s="53"/>
      <c r="DX928" s="53"/>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3"/>
      <c r="FK928" s="53"/>
      <c r="FL928" s="53"/>
      <c r="FM928" s="53"/>
      <c r="FN928" s="53"/>
      <c r="FO928" s="53"/>
      <c r="FP928" s="53"/>
      <c r="FQ928" s="53"/>
      <c r="FR928" s="53"/>
      <c r="FS928" s="53"/>
      <c r="FT928" s="53"/>
      <c r="FU928" s="53"/>
      <c r="FV928" s="53"/>
      <c r="FW928" s="53"/>
      <c r="FX928" s="53"/>
      <c r="FY928" s="53"/>
      <c r="FZ928" s="53"/>
      <c r="GA928" s="53"/>
      <c r="GB928" s="53"/>
      <c r="GC928" s="53"/>
      <c r="GD928" s="53"/>
      <c r="GE928" s="53"/>
      <c r="GF928" s="53"/>
      <c r="GG928" s="53"/>
      <c r="GH928" s="53"/>
      <c r="GI928" s="53"/>
      <c r="GJ928" s="53"/>
      <c r="GK928" s="53"/>
      <c r="GL928" s="53"/>
      <c r="GM928" s="53"/>
      <c r="GN928" s="53"/>
      <c r="GO928" s="53"/>
      <c r="GP928" s="53"/>
      <c r="GQ928" s="53"/>
      <c r="GR928" s="53"/>
      <c r="GS928" s="53"/>
      <c r="GT928" s="53"/>
      <c r="GU928" s="53"/>
      <c r="GV928" s="53"/>
      <c r="GW928" s="53"/>
      <c r="GX928" s="53"/>
      <c r="GY928" s="53"/>
      <c r="GZ928" s="53"/>
      <c r="HA928" s="53"/>
      <c r="HB928" s="53"/>
      <c r="HC928" s="53"/>
      <c r="HD928" s="53"/>
      <c r="HE928" s="53"/>
      <c r="HF928" s="53"/>
      <c r="HG928" s="53"/>
      <c r="HH928" s="53"/>
      <c r="HI928" s="53"/>
      <c r="HJ928" s="53"/>
      <c r="HK928" s="53"/>
      <c r="HL928" s="53"/>
      <c r="HM928" s="53"/>
      <c r="HN928" s="53"/>
      <c r="HO928" s="53"/>
      <c r="HP928" s="53"/>
      <c r="HQ928" s="53"/>
      <c r="HR928" s="53"/>
      <c r="HS928" s="53"/>
      <c r="HT928" s="53"/>
      <c r="HU928" s="53"/>
      <c r="HV928" s="53"/>
      <c r="HW928" s="53"/>
      <c r="HX928" s="53"/>
      <c r="HY928" s="53"/>
      <c r="HZ928" s="53"/>
      <c r="IA928" s="53"/>
      <c r="IB928" s="53"/>
      <c r="IC928" s="53"/>
      <c r="ID928" s="53"/>
      <c r="IE928" s="53"/>
      <c r="IF928" s="53"/>
      <c r="IG928" s="53"/>
      <c r="IH928" s="53"/>
      <c r="II928" s="53"/>
      <c r="IJ928" s="53"/>
      <c r="IK928" s="53"/>
      <c r="IL928" s="53"/>
      <c r="IM928" s="53"/>
      <c r="IN928" s="53"/>
      <c r="IO928" s="53"/>
      <c r="IP928" s="53"/>
      <c r="IQ928" s="53"/>
      <c r="IR928" s="53"/>
      <c r="IS928" s="53"/>
      <c r="IT928" s="53"/>
      <c r="IU928" s="53"/>
      <c r="IV928" s="53"/>
      <c r="IW928" s="53"/>
      <c r="IX928" s="53"/>
      <c r="IY928" s="53"/>
      <c r="IZ928" s="53"/>
      <c r="JA928" s="53"/>
      <c r="JB928" s="53"/>
      <c r="JC928" s="53"/>
      <c r="JD928" s="53"/>
      <c r="JE928" s="53"/>
      <c r="JF928" s="53"/>
      <c r="JG928" s="53"/>
      <c r="JH928" s="53"/>
      <c r="JI928" s="53"/>
      <c r="JJ928" s="53"/>
      <c r="JK928" s="53"/>
      <c r="JL928" s="53"/>
      <c r="JM928" s="53"/>
      <c r="JN928" s="53"/>
      <c r="JO928" s="53"/>
      <c r="JP928" s="53"/>
      <c r="JQ928" s="53"/>
      <c r="JR928" s="53"/>
      <c r="JS928" s="53"/>
      <c r="JT928" s="53"/>
      <c r="JU928" s="53"/>
      <c r="JV928" s="53"/>
      <c r="JW928" s="53"/>
      <c r="JX928" s="53"/>
      <c r="JY928" s="53"/>
      <c r="JZ928" s="53"/>
      <c r="KA928" s="53"/>
      <c r="KB928" s="53"/>
      <c r="KC928" s="53"/>
      <c r="KD928" s="53"/>
      <c r="KE928" s="53"/>
      <c r="KF928" s="53"/>
      <c r="KG928" s="53"/>
      <c r="KH928" s="53"/>
      <c r="KI928" s="53"/>
      <c r="KJ928" s="53"/>
      <c r="KK928" s="53"/>
      <c r="KL928" s="53"/>
      <c r="KM928" s="53"/>
      <c r="KN928" s="53"/>
      <c r="KO928" s="53"/>
      <c r="KP928" s="53"/>
      <c r="KQ928" s="53"/>
      <c r="KR928" s="53"/>
      <c r="KS928" s="53"/>
      <c r="KT928" s="53"/>
      <c r="KU928" s="53"/>
      <c r="KV928" s="53"/>
      <c r="KW928" s="53"/>
      <c r="KX928" s="53"/>
      <c r="KY928" s="53"/>
      <c r="KZ928" s="53"/>
      <c r="LA928" s="53"/>
      <c r="LB928" s="53"/>
      <c r="LC928" s="53"/>
      <c r="LD928" s="53"/>
      <c r="LE928" s="53"/>
      <c r="LF928" s="53"/>
      <c r="LG928" s="53"/>
      <c r="LH928" s="53"/>
      <c r="LI928" s="53"/>
      <c r="LJ928" s="53"/>
      <c r="LK928" s="53"/>
      <c r="LL928" s="53"/>
      <c r="LM928" s="53"/>
      <c r="LN928" s="53"/>
      <c r="LO928" s="53"/>
      <c r="LP928" s="53"/>
      <c r="LQ928" s="53"/>
      <c r="LR928" s="53"/>
      <c r="LS928" s="53"/>
      <c r="LT928" s="53"/>
      <c r="LU928" s="53"/>
      <c r="LV928" s="53"/>
      <c r="LW928" s="53"/>
      <c r="LX928" s="53"/>
      <c r="LY928" s="53"/>
      <c r="LZ928" s="53"/>
      <c r="MA928" s="53"/>
      <c r="MB928" s="53"/>
      <c r="MC928" s="53"/>
      <c r="MD928" s="53"/>
      <c r="ME928" s="53"/>
      <c r="MF928" s="53"/>
      <c r="MG928" s="53"/>
      <c r="MH928" s="53"/>
      <c r="MI928" s="53"/>
      <c r="MJ928" s="53"/>
      <c r="MK928" s="53"/>
      <c r="ML928" s="53"/>
      <c r="MM928" s="53"/>
      <c r="MN928" s="53"/>
      <c r="MO928" s="53"/>
      <c r="MP928" s="53"/>
      <c r="MQ928" s="53"/>
      <c r="MR928" s="53"/>
      <c r="MS928" s="53"/>
      <c r="MT928" s="53"/>
      <c r="MU928" s="53"/>
      <c r="MV928" s="53"/>
      <c r="MW928" s="53"/>
      <c r="MX928" s="53"/>
      <c r="MY928" s="53"/>
      <c r="MZ928" s="53"/>
      <c r="NA928" s="53"/>
      <c r="NB928" s="53"/>
      <c r="NC928" s="53"/>
      <c r="ND928" s="53"/>
      <c r="NE928" s="53"/>
      <c r="NF928" s="53"/>
      <c r="NG928" s="53"/>
      <c r="NH928" s="53"/>
      <c r="NI928" s="53"/>
      <c r="NJ928" s="53"/>
      <c r="NK928" s="53"/>
      <c r="NL928" s="53"/>
      <c r="NM928" s="53"/>
      <c r="NN928" s="53"/>
      <c r="NO928" s="53"/>
      <c r="NP928" s="53"/>
      <c r="NQ928" s="53"/>
      <c r="NR928" s="53"/>
      <c r="NS928" s="53"/>
      <c r="NT928" s="53"/>
      <c r="NU928" s="53"/>
      <c r="NV928" s="53"/>
      <c r="NW928" s="53"/>
      <c r="NX928" s="53"/>
      <c r="NY928" s="53"/>
      <c r="NZ928" s="53"/>
      <c r="OA928" s="53"/>
      <c r="OB928" s="53"/>
      <c r="OC928" s="53"/>
      <c r="OD928" s="53"/>
      <c r="OE928" s="53"/>
      <c r="OF928" s="53"/>
      <c r="OG928" s="53"/>
      <c r="OH928" s="53"/>
      <c r="OI928" s="53"/>
      <c r="OJ928" s="53"/>
      <c r="OK928" s="53"/>
      <c r="OL928" s="53"/>
      <c r="OM928" s="53"/>
      <c r="ON928" s="53"/>
      <c r="OO928" s="53"/>
      <c r="OP928" s="53"/>
      <c r="OQ928" s="53"/>
      <c r="OR928" s="53"/>
      <c r="OS928" s="53"/>
      <c r="OT928" s="53"/>
      <c r="OU928" s="53"/>
      <c r="OV928" s="53"/>
      <c r="OW928" s="53"/>
      <c r="OX928" s="53"/>
      <c r="OY928" s="53"/>
      <c r="OZ928" s="53"/>
      <c r="PA928" s="53"/>
      <c r="PB928" s="53"/>
      <c r="PC928" s="53"/>
      <c r="PD928" s="53"/>
      <c r="PE928" s="53"/>
      <c r="PF928" s="53"/>
      <c r="PG928" s="53"/>
      <c r="PH928" s="53"/>
      <c r="PI928" s="53"/>
      <c r="PJ928" s="53"/>
      <c r="PK928" s="53"/>
      <c r="PL928" s="53"/>
      <c r="PM928" s="53"/>
      <c r="PN928" s="53"/>
      <c r="PO928" s="53"/>
      <c r="PP928" s="53"/>
      <c r="PQ928" s="53"/>
      <c r="PR928" s="53"/>
      <c r="PS928" s="53"/>
      <c r="PT928" s="53"/>
      <c r="PU928" s="53"/>
      <c r="PV928" s="53"/>
      <c r="PW928" s="53"/>
      <c r="PX928" s="53"/>
      <c r="PY928" s="53"/>
      <c r="PZ928" s="53"/>
      <c r="QA928" s="53"/>
      <c r="QB928" s="53"/>
      <c r="QC928" s="53"/>
      <c r="QD928" s="53"/>
      <c r="QE928" s="53"/>
      <c r="QF928" s="53"/>
      <c r="QG928" s="53"/>
      <c r="QH928" s="53"/>
      <c r="QI928" s="53"/>
      <c r="QJ928" s="53"/>
      <c r="QK928" s="53"/>
      <c r="QL928" s="53"/>
      <c r="QM928" s="53"/>
      <c r="QN928" s="53"/>
      <c r="QO928" s="53"/>
      <c r="QP928" s="53"/>
      <c r="QQ928" s="53"/>
      <c r="QR928" s="53"/>
      <c r="QS928" s="53"/>
      <c r="QT928" s="53"/>
      <c r="QU928" s="53"/>
      <c r="QV928" s="53"/>
      <c r="QW928" s="53"/>
      <c r="QX928" s="53"/>
      <c r="QY928" s="53"/>
      <c r="QZ928" s="53"/>
      <c r="RA928" s="53"/>
      <c r="RB928" s="53"/>
      <c r="RC928" s="53"/>
      <c r="RD928" s="53"/>
      <c r="RE928" s="53"/>
      <c r="RF928" s="53"/>
      <c r="RG928" s="53"/>
      <c r="RH928" s="53"/>
      <c r="RI928" s="53"/>
      <c r="RJ928" s="53"/>
      <c r="RK928" s="53"/>
      <c r="RL928" s="53"/>
      <c r="RM928" s="53"/>
      <c r="RN928" s="53"/>
      <c r="RO928" s="53"/>
      <c r="RP928" s="53"/>
      <c r="RQ928" s="53"/>
      <c r="RR928" s="53"/>
      <c r="RS928" s="53"/>
      <c r="RT928" s="53"/>
      <c r="RU928" s="53"/>
      <c r="RV928" s="53"/>
      <c r="RW928" s="53"/>
      <c r="RX928" s="53"/>
      <c r="RY928" s="53"/>
      <c r="RZ928" s="53"/>
      <c r="SA928" s="53"/>
      <c r="SB928" s="53"/>
      <c r="SC928" s="53"/>
      <c r="SD928" s="53"/>
      <c r="SE928" s="53"/>
      <c r="SF928" s="53"/>
      <c r="SG928" s="53"/>
      <c r="SH928" s="53"/>
      <c r="SI928" s="53"/>
      <c r="SJ928" s="53"/>
      <c r="SK928" s="53"/>
      <c r="SL928" s="53"/>
      <c r="SM928" s="53"/>
      <c r="SN928" s="53"/>
      <c r="SO928" s="53"/>
      <c r="SP928" s="53"/>
      <c r="SQ928" s="53"/>
      <c r="SR928" s="53"/>
      <c r="SS928" s="53"/>
      <c r="ST928" s="53"/>
      <c r="SU928" s="53"/>
      <c r="SV928" s="53"/>
      <c r="SW928" s="53"/>
      <c r="SX928" s="53"/>
      <c r="SY928" s="53"/>
      <c r="SZ928" s="53"/>
      <c r="TA928" s="53"/>
      <c r="TB928" s="53"/>
      <c r="TC928" s="53"/>
      <c r="TD928" s="53"/>
      <c r="TE928" s="53"/>
      <c r="TF928" s="53"/>
      <c r="TG928" s="53"/>
      <c r="TH928" s="53"/>
      <c r="TI928" s="53"/>
      <c r="TJ928" s="53"/>
      <c r="TK928" s="53"/>
      <c r="TL928" s="53"/>
      <c r="TM928" s="53"/>
      <c r="TN928" s="53"/>
      <c r="TO928" s="53"/>
      <c r="TP928" s="53"/>
      <c r="TQ928" s="53"/>
      <c r="TR928" s="53"/>
      <c r="TS928" s="53"/>
      <c r="TT928" s="53"/>
      <c r="TU928" s="53"/>
      <c r="TV928" s="53"/>
      <c r="TW928" s="53"/>
      <c r="TX928" s="53"/>
      <c r="TY928" s="53"/>
      <c r="TZ928" s="53"/>
      <c r="UA928" s="53"/>
      <c r="UB928" s="53"/>
      <c r="UC928" s="53"/>
      <c r="UD928" s="53"/>
      <c r="UE928" s="53"/>
      <c r="UF928" s="53"/>
      <c r="UG928" s="53"/>
    </row>
    <row r="929" spans="12:553" s="19" customFormat="1" ht="15.75" customHeight="1" x14ac:dyDescent="0.2">
      <c r="L929" s="66"/>
      <c r="M929" s="66"/>
      <c r="N929" s="52"/>
      <c r="O929" s="53"/>
      <c r="P929" s="53"/>
      <c r="Q929" s="53"/>
      <c r="R929" s="53"/>
      <c r="S929" s="53"/>
      <c r="T929" s="53"/>
      <c r="U929" s="53"/>
      <c r="V929" s="53"/>
      <c r="W929" s="53"/>
      <c r="X929" s="53"/>
      <c r="Y929" s="53"/>
      <c r="Z929" s="53"/>
      <c r="AA929" s="53"/>
      <c r="AB929" s="53"/>
      <c r="AC929" s="53"/>
      <c r="AD929" s="53"/>
      <c r="AE929" s="53"/>
      <c r="AF929" s="53"/>
      <c r="AG929" s="53"/>
      <c r="AH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c r="BM929" s="53"/>
      <c r="BN929" s="53"/>
      <c r="BO929" s="53"/>
      <c r="BP929" s="53"/>
      <c r="BQ929" s="53"/>
      <c r="BR929" s="53"/>
      <c r="BS929" s="53"/>
      <c r="BT929" s="53"/>
      <c r="BU929" s="53"/>
      <c r="BV929" s="53"/>
      <c r="BW929" s="53"/>
      <c r="BX929" s="53"/>
      <c r="BY929" s="53"/>
      <c r="BZ929" s="53"/>
      <c r="CA929" s="53"/>
      <c r="CB929" s="53"/>
      <c r="CC929" s="53"/>
      <c r="CD929" s="53"/>
      <c r="CE929" s="53"/>
      <c r="CF929" s="53"/>
      <c r="CG929" s="53"/>
      <c r="CH929" s="53"/>
      <c r="CI929" s="53"/>
      <c r="CJ929" s="53"/>
      <c r="CK929" s="53"/>
      <c r="CL929" s="53"/>
      <c r="CM929" s="53"/>
      <c r="CN929" s="53"/>
      <c r="CO929" s="53"/>
      <c r="CP929" s="53"/>
      <c r="CQ929" s="53"/>
      <c r="CR929" s="53"/>
      <c r="CS929" s="53"/>
      <c r="CT929" s="53"/>
      <c r="CU929" s="53"/>
      <c r="CV929" s="53"/>
      <c r="CW929" s="53"/>
      <c r="CX929" s="53"/>
      <c r="CY929" s="53"/>
      <c r="CZ929" s="53"/>
      <c r="DA929" s="53"/>
      <c r="DB929" s="53"/>
      <c r="DC929" s="53"/>
      <c r="DD929" s="53"/>
      <c r="DE929" s="53"/>
      <c r="DF929" s="53"/>
      <c r="DG929" s="53"/>
      <c r="DH929" s="53"/>
      <c r="DI929" s="53"/>
      <c r="DJ929" s="53"/>
      <c r="DK929" s="53"/>
      <c r="DL929" s="53"/>
      <c r="DM929" s="53"/>
      <c r="DN929" s="53"/>
      <c r="DO929" s="53"/>
      <c r="DP929" s="53"/>
      <c r="DQ929" s="53"/>
      <c r="DR929" s="53"/>
      <c r="DS929" s="53"/>
      <c r="DT929" s="53"/>
      <c r="DU929" s="53"/>
      <c r="DV929" s="53"/>
      <c r="DW929" s="53"/>
      <c r="DX929" s="53"/>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3"/>
      <c r="FK929" s="53"/>
      <c r="FL929" s="53"/>
      <c r="FM929" s="53"/>
      <c r="FN929" s="53"/>
      <c r="FO929" s="53"/>
      <c r="FP929" s="53"/>
      <c r="FQ929" s="53"/>
      <c r="FR929" s="53"/>
      <c r="FS929" s="53"/>
      <c r="FT929" s="53"/>
      <c r="FU929" s="53"/>
      <c r="FV929" s="53"/>
      <c r="FW929" s="53"/>
      <c r="FX929" s="53"/>
      <c r="FY929" s="53"/>
      <c r="FZ929" s="53"/>
      <c r="GA929" s="53"/>
      <c r="GB929" s="53"/>
      <c r="GC929" s="53"/>
      <c r="GD929" s="53"/>
      <c r="GE929" s="53"/>
      <c r="GF929" s="53"/>
      <c r="GG929" s="53"/>
      <c r="GH929" s="53"/>
      <c r="GI929" s="53"/>
      <c r="GJ929" s="53"/>
      <c r="GK929" s="53"/>
      <c r="GL929" s="53"/>
      <c r="GM929" s="53"/>
      <c r="GN929" s="53"/>
      <c r="GO929" s="53"/>
      <c r="GP929" s="53"/>
      <c r="GQ929" s="53"/>
      <c r="GR929" s="53"/>
      <c r="GS929" s="53"/>
      <c r="GT929" s="53"/>
      <c r="GU929" s="53"/>
      <c r="GV929" s="53"/>
      <c r="GW929" s="53"/>
      <c r="GX929" s="53"/>
      <c r="GY929" s="53"/>
      <c r="GZ929" s="53"/>
      <c r="HA929" s="53"/>
      <c r="HB929" s="53"/>
      <c r="HC929" s="53"/>
      <c r="HD929" s="53"/>
      <c r="HE929" s="53"/>
      <c r="HF929" s="53"/>
      <c r="HG929" s="53"/>
      <c r="HH929" s="53"/>
      <c r="HI929" s="53"/>
      <c r="HJ929" s="53"/>
      <c r="HK929" s="53"/>
      <c r="HL929" s="53"/>
      <c r="HM929" s="53"/>
      <c r="HN929" s="53"/>
      <c r="HO929" s="53"/>
      <c r="HP929" s="53"/>
      <c r="HQ929" s="53"/>
      <c r="HR929" s="53"/>
      <c r="HS929" s="53"/>
      <c r="HT929" s="53"/>
      <c r="HU929" s="53"/>
      <c r="HV929" s="53"/>
      <c r="HW929" s="53"/>
      <c r="HX929" s="53"/>
      <c r="HY929" s="53"/>
      <c r="HZ929" s="53"/>
      <c r="IA929" s="53"/>
      <c r="IB929" s="53"/>
      <c r="IC929" s="53"/>
      <c r="ID929" s="53"/>
      <c r="IE929" s="53"/>
      <c r="IF929" s="53"/>
      <c r="IG929" s="53"/>
      <c r="IH929" s="53"/>
      <c r="II929" s="53"/>
      <c r="IJ929" s="53"/>
      <c r="IK929" s="53"/>
      <c r="IL929" s="53"/>
      <c r="IM929" s="53"/>
      <c r="IN929" s="53"/>
      <c r="IO929" s="53"/>
      <c r="IP929" s="53"/>
      <c r="IQ929" s="53"/>
      <c r="IR929" s="53"/>
      <c r="IS929" s="53"/>
      <c r="IT929" s="53"/>
      <c r="IU929" s="53"/>
      <c r="IV929" s="53"/>
      <c r="IW929" s="53"/>
      <c r="IX929" s="53"/>
      <c r="IY929" s="53"/>
      <c r="IZ929" s="53"/>
      <c r="JA929" s="53"/>
      <c r="JB929" s="53"/>
      <c r="JC929" s="53"/>
      <c r="JD929" s="53"/>
      <c r="JE929" s="53"/>
      <c r="JF929" s="53"/>
      <c r="JG929" s="53"/>
      <c r="JH929" s="53"/>
      <c r="JI929" s="53"/>
      <c r="JJ929" s="53"/>
      <c r="JK929" s="53"/>
      <c r="JL929" s="53"/>
      <c r="JM929" s="53"/>
      <c r="JN929" s="53"/>
      <c r="JO929" s="53"/>
      <c r="JP929" s="53"/>
      <c r="JQ929" s="53"/>
      <c r="JR929" s="53"/>
      <c r="JS929" s="53"/>
      <c r="JT929" s="53"/>
      <c r="JU929" s="53"/>
      <c r="JV929" s="53"/>
      <c r="JW929" s="53"/>
      <c r="JX929" s="53"/>
      <c r="JY929" s="53"/>
      <c r="JZ929" s="53"/>
      <c r="KA929" s="53"/>
      <c r="KB929" s="53"/>
      <c r="KC929" s="53"/>
      <c r="KD929" s="53"/>
      <c r="KE929" s="53"/>
      <c r="KF929" s="53"/>
      <c r="KG929" s="53"/>
      <c r="KH929" s="53"/>
      <c r="KI929" s="53"/>
      <c r="KJ929" s="53"/>
      <c r="KK929" s="53"/>
      <c r="KL929" s="53"/>
      <c r="KM929" s="53"/>
      <c r="KN929" s="53"/>
      <c r="KO929" s="53"/>
      <c r="KP929" s="53"/>
      <c r="KQ929" s="53"/>
      <c r="KR929" s="53"/>
      <c r="KS929" s="53"/>
      <c r="KT929" s="53"/>
      <c r="KU929" s="53"/>
      <c r="KV929" s="53"/>
      <c r="KW929" s="53"/>
      <c r="KX929" s="53"/>
      <c r="KY929" s="53"/>
      <c r="KZ929" s="53"/>
      <c r="LA929" s="53"/>
      <c r="LB929" s="53"/>
      <c r="LC929" s="53"/>
      <c r="LD929" s="53"/>
      <c r="LE929" s="53"/>
      <c r="LF929" s="53"/>
      <c r="LG929" s="53"/>
      <c r="LH929" s="53"/>
      <c r="LI929" s="53"/>
      <c r="LJ929" s="53"/>
      <c r="LK929" s="53"/>
      <c r="LL929" s="53"/>
      <c r="LM929" s="53"/>
      <c r="LN929" s="53"/>
      <c r="LO929" s="53"/>
      <c r="LP929" s="53"/>
      <c r="LQ929" s="53"/>
      <c r="LR929" s="53"/>
      <c r="LS929" s="53"/>
      <c r="LT929" s="53"/>
      <c r="LU929" s="53"/>
      <c r="LV929" s="53"/>
      <c r="LW929" s="53"/>
      <c r="LX929" s="53"/>
      <c r="LY929" s="53"/>
      <c r="LZ929" s="53"/>
      <c r="MA929" s="53"/>
      <c r="MB929" s="53"/>
      <c r="MC929" s="53"/>
      <c r="MD929" s="53"/>
      <c r="ME929" s="53"/>
      <c r="MF929" s="53"/>
      <c r="MG929" s="53"/>
      <c r="MH929" s="53"/>
      <c r="MI929" s="53"/>
      <c r="MJ929" s="53"/>
      <c r="MK929" s="53"/>
      <c r="ML929" s="53"/>
      <c r="MM929" s="53"/>
      <c r="MN929" s="53"/>
      <c r="MO929" s="53"/>
      <c r="MP929" s="53"/>
      <c r="MQ929" s="53"/>
      <c r="MR929" s="53"/>
      <c r="MS929" s="53"/>
      <c r="MT929" s="53"/>
      <c r="MU929" s="53"/>
      <c r="MV929" s="53"/>
      <c r="MW929" s="53"/>
      <c r="MX929" s="53"/>
      <c r="MY929" s="53"/>
      <c r="MZ929" s="53"/>
      <c r="NA929" s="53"/>
      <c r="NB929" s="53"/>
      <c r="NC929" s="53"/>
      <c r="ND929" s="53"/>
      <c r="NE929" s="53"/>
      <c r="NF929" s="53"/>
      <c r="NG929" s="53"/>
      <c r="NH929" s="53"/>
      <c r="NI929" s="53"/>
      <c r="NJ929" s="53"/>
      <c r="NK929" s="53"/>
      <c r="NL929" s="53"/>
      <c r="NM929" s="53"/>
      <c r="NN929" s="53"/>
      <c r="NO929" s="53"/>
      <c r="NP929" s="53"/>
      <c r="NQ929" s="53"/>
      <c r="NR929" s="53"/>
      <c r="NS929" s="53"/>
      <c r="NT929" s="53"/>
      <c r="NU929" s="53"/>
      <c r="NV929" s="53"/>
      <c r="NW929" s="53"/>
      <c r="NX929" s="53"/>
      <c r="NY929" s="53"/>
      <c r="NZ929" s="53"/>
      <c r="OA929" s="53"/>
      <c r="OB929" s="53"/>
      <c r="OC929" s="53"/>
      <c r="OD929" s="53"/>
      <c r="OE929" s="53"/>
      <c r="OF929" s="53"/>
      <c r="OG929" s="53"/>
      <c r="OH929" s="53"/>
      <c r="OI929" s="53"/>
      <c r="OJ929" s="53"/>
      <c r="OK929" s="53"/>
      <c r="OL929" s="53"/>
      <c r="OM929" s="53"/>
      <c r="ON929" s="53"/>
      <c r="OO929" s="53"/>
      <c r="OP929" s="53"/>
      <c r="OQ929" s="53"/>
      <c r="OR929" s="53"/>
      <c r="OS929" s="53"/>
      <c r="OT929" s="53"/>
      <c r="OU929" s="53"/>
      <c r="OV929" s="53"/>
      <c r="OW929" s="53"/>
      <c r="OX929" s="53"/>
      <c r="OY929" s="53"/>
      <c r="OZ929" s="53"/>
      <c r="PA929" s="53"/>
      <c r="PB929" s="53"/>
      <c r="PC929" s="53"/>
      <c r="PD929" s="53"/>
      <c r="PE929" s="53"/>
      <c r="PF929" s="53"/>
      <c r="PG929" s="53"/>
      <c r="PH929" s="53"/>
      <c r="PI929" s="53"/>
      <c r="PJ929" s="53"/>
      <c r="PK929" s="53"/>
      <c r="PL929" s="53"/>
      <c r="PM929" s="53"/>
      <c r="PN929" s="53"/>
      <c r="PO929" s="53"/>
      <c r="PP929" s="53"/>
      <c r="PQ929" s="53"/>
      <c r="PR929" s="53"/>
      <c r="PS929" s="53"/>
      <c r="PT929" s="53"/>
      <c r="PU929" s="53"/>
      <c r="PV929" s="53"/>
      <c r="PW929" s="53"/>
      <c r="PX929" s="53"/>
      <c r="PY929" s="53"/>
      <c r="PZ929" s="53"/>
      <c r="QA929" s="53"/>
      <c r="QB929" s="53"/>
      <c r="QC929" s="53"/>
      <c r="QD929" s="53"/>
      <c r="QE929" s="53"/>
      <c r="QF929" s="53"/>
      <c r="QG929" s="53"/>
      <c r="QH929" s="53"/>
      <c r="QI929" s="53"/>
      <c r="QJ929" s="53"/>
      <c r="QK929" s="53"/>
      <c r="QL929" s="53"/>
      <c r="QM929" s="53"/>
      <c r="QN929" s="53"/>
      <c r="QO929" s="53"/>
      <c r="QP929" s="53"/>
      <c r="QQ929" s="53"/>
      <c r="QR929" s="53"/>
      <c r="QS929" s="53"/>
      <c r="QT929" s="53"/>
      <c r="QU929" s="53"/>
      <c r="QV929" s="53"/>
      <c r="QW929" s="53"/>
      <c r="QX929" s="53"/>
      <c r="QY929" s="53"/>
      <c r="QZ929" s="53"/>
      <c r="RA929" s="53"/>
      <c r="RB929" s="53"/>
      <c r="RC929" s="53"/>
      <c r="RD929" s="53"/>
      <c r="RE929" s="53"/>
      <c r="RF929" s="53"/>
      <c r="RG929" s="53"/>
      <c r="RH929" s="53"/>
      <c r="RI929" s="53"/>
      <c r="RJ929" s="53"/>
      <c r="RK929" s="53"/>
      <c r="RL929" s="53"/>
      <c r="RM929" s="53"/>
      <c r="RN929" s="53"/>
      <c r="RO929" s="53"/>
      <c r="RP929" s="53"/>
      <c r="RQ929" s="53"/>
      <c r="RR929" s="53"/>
      <c r="RS929" s="53"/>
      <c r="RT929" s="53"/>
      <c r="RU929" s="53"/>
      <c r="RV929" s="53"/>
      <c r="RW929" s="53"/>
      <c r="RX929" s="53"/>
      <c r="RY929" s="53"/>
      <c r="RZ929" s="53"/>
      <c r="SA929" s="53"/>
      <c r="SB929" s="53"/>
      <c r="SC929" s="53"/>
      <c r="SD929" s="53"/>
      <c r="SE929" s="53"/>
      <c r="SF929" s="53"/>
      <c r="SG929" s="53"/>
      <c r="SH929" s="53"/>
      <c r="SI929" s="53"/>
      <c r="SJ929" s="53"/>
      <c r="SK929" s="53"/>
      <c r="SL929" s="53"/>
      <c r="SM929" s="53"/>
      <c r="SN929" s="53"/>
      <c r="SO929" s="53"/>
      <c r="SP929" s="53"/>
      <c r="SQ929" s="53"/>
      <c r="SR929" s="53"/>
      <c r="SS929" s="53"/>
      <c r="ST929" s="53"/>
      <c r="SU929" s="53"/>
      <c r="SV929" s="53"/>
      <c r="SW929" s="53"/>
      <c r="SX929" s="53"/>
      <c r="SY929" s="53"/>
      <c r="SZ929" s="53"/>
      <c r="TA929" s="53"/>
      <c r="TB929" s="53"/>
      <c r="TC929" s="53"/>
      <c r="TD929" s="53"/>
      <c r="TE929" s="53"/>
      <c r="TF929" s="53"/>
      <c r="TG929" s="53"/>
      <c r="TH929" s="53"/>
      <c r="TI929" s="53"/>
      <c r="TJ929" s="53"/>
      <c r="TK929" s="53"/>
      <c r="TL929" s="53"/>
      <c r="TM929" s="53"/>
      <c r="TN929" s="53"/>
      <c r="TO929" s="53"/>
      <c r="TP929" s="53"/>
      <c r="TQ929" s="53"/>
      <c r="TR929" s="53"/>
      <c r="TS929" s="53"/>
      <c r="TT929" s="53"/>
      <c r="TU929" s="53"/>
      <c r="TV929" s="53"/>
      <c r="TW929" s="53"/>
      <c r="TX929" s="53"/>
      <c r="TY929" s="53"/>
      <c r="TZ929" s="53"/>
      <c r="UA929" s="53"/>
      <c r="UB929" s="53"/>
      <c r="UC929" s="53"/>
      <c r="UD929" s="53"/>
      <c r="UE929" s="53"/>
      <c r="UF929" s="53"/>
      <c r="UG929" s="53"/>
    </row>
    <row r="930" spans="12:553" s="19" customFormat="1" ht="15.75" customHeight="1" x14ac:dyDescent="0.2">
      <c r="L930" s="66"/>
      <c r="M930" s="66"/>
      <c r="N930" s="52"/>
      <c r="O930" s="53"/>
      <c r="P930" s="53"/>
      <c r="Q930" s="53"/>
      <c r="R930" s="53"/>
      <c r="S930" s="53"/>
      <c r="T930" s="53"/>
      <c r="U930" s="53"/>
      <c r="V930" s="53"/>
      <c r="W930" s="53"/>
      <c r="X930" s="53"/>
      <c r="Y930" s="53"/>
      <c r="Z930" s="53"/>
      <c r="AA930" s="53"/>
      <c r="AB930" s="53"/>
      <c r="AC930" s="53"/>
      <c r="AD930" s="53"/>
      <c r="AE930" s="53"/>
      <c r="AF930" s="53"/>
      <c r="AG930" s="53"/>
      <c r="AH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c r="BM930" s="53"/>
      <c r="BN930" s="53"/>
      <c r="BO930" s="53"/>
      <c r="BP930" s="53"/>
      <c r="BQ930" s="53"/>
      <c r="BR930" s="53"/>
      <c r="BS930" s="53"/>
      <c r="BT930" s="53"/>
      <c r="BU930" s="53"/>
      <c r="BV930" s="53"/>
      <c r="BW930" s="53"/>
      <c r="BX930" s="53"/>
      <c r="BY930" s="53"/>
      <c r="BZ930" s="53"/>
      <c r="CA930" s="53"/>
      <c r="CB930" s="53"/>
      <c r="CC930" s="53"/>
      <c r="CD930" s="53"/>
      <c r="CE930" s="53"/>
      <c r="CF930" s="53"/>
      <c r="CG930" s="53"/>
      <c r="CH930" s="53"/>
      <c r="CI930" s="53"/>
      <c r="CJ930" s="53"/>
      <c r="CK930" s="53"/>
      <c r="CL930" s="53"/>
      <c r="CM930" s="53"/>
      <c r="CN930" s="53"/>
      <c r="CO930" s="53"/>
      <c r="CP930" s="53"/>
      <c r="CQ930" s="53"/>
      <c r="CR930" s="53"/>
      <c r="CS930" s="53"/>
      <c r="CT930" s="53"/>
      <c r="CU930" s="53"/>
      <c r="CV930" s="53"/>
      <c r="CW930" s="53"/>
      <c r="CX930" s="53"/>
      <c r="CY930" s="53"/>
      <c r="CZ930" s="53"/>
      <c r="DA930" s="53"/>
      <c r="DB930" s="53"/>
      <c r="DC930" s="53"/>
      <c r="DD930" s="53"/>
      <c r="DE930" s="53"/>
      <c r="DF930" s="53"/>
      <c r="DG930" s="53"/>
      <c r="DH930" s="53"/>
      <c r="DI930" s="53"/>
      <c r="DJ930" s="53"/>
      <c r="DK930" s="53"/>
      <c r="DL930" s="53"/>
      <c r="DM930" s="53"/>
      <c r="DN930" s="53"/>
      <c r="DO930" s="53"/>
      <c r="DP930" s="53"/>
      <c r="DQ930" s="53"/>
      <c r="DR930" s="53"/>
      <c r="DS930" s="53"/>
      <c r="DT930" s="53"/>
      <c r="DU930" s="53"/>
      <c r="DV930" s="53"/>
      <c r="DW930" s="53"/>
      <c r="DX930" s="53"/>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3"/>
      <c r="FK930" s="53"/>
      <c r="FL930" s="53"/>
      <c r="FM930" s="53"/>
      <c r="FN930" s="53"/>
      <c r="FO930" s="53"/>
      <c r="FP930" s="53"/>
      <c r="FQ930" s="53"/>
      <c r="FR930" s="53"/>
      <c r="FS930" s="53"/>
      <c r="FT930" s="53"/>
      <c r="FU930" s="53"/>
      <c r="FV930" s="53"/>
      <c r="FW930" s="53"/>
      <c r="FX930" s="53"/>
      <c r="FY930" s="53"/>
      <c r="FZ930" s="53"/>
      <c r="GA930" s="53"/>
      <c r="GB930" s="53"/>
      <c r="GC930" s="53"/>
      <c r="GD930" s="53"/>
      <c r="GE930" s="53"/>
      <c r="GF930" s="53"/>
      <c r="GG930" s="53"/>
      <c r="GH930" s="53"/>
      <c r="GI930" s="53"/>
      <c r="GJ930" s="53"/>
      <c r="GK930" s="53"/>
      <c r="GL930" s="53"/>
      <c r="GM930" s="53"/>
      <c r="GN930" s="53"/>
      <c r="GO930" s="53"/>
      <c r="GP930" s="53"/>
      <c r="GQ930" s="53"/>
      <c r="GR930" s="53"/>
      <c r="GS930" s="53"/>
      <c r="GT930" s="53"/>
      <c r="GU930" s="53"/>
      <c r="GV930" s="53"/>
      <c r="GW930" s="53"/>
      <c r="GX930" s="53"/>
      <c r="GY930" s="53"/>
      <c r="GZ930" s="53"/>
      <c r="HA930" s="53"/>
      <c r="HB930" s="53"/>
      <c r="HC930" s="53"/>
      <c r="HD930" s="53"/>
      <c r="HE930" s="53"/>
      <c r="HF930" s="53"/>
      <c r="HG930" s="53"/>
      <c r="HH930" s="53"/>
      <c r="HI930" s="53"/>
      <c r="HJ930" s="53"/>
      <c r="HK930" s="53"/>
      <c r="HL930" s="53"/>
      <c r="HM930" s="53"/>
      <c r="HN930" s="53"/>
      <c r="HO930" s="53"/>
      <c r="HP930" s="53"/>
      <c r="HQ930" s="53"/>
      <c r="HR930" s="53"/>
      <c r="HS930" s="53"/>
      <c r="HT930" s="53"/>
      <c r="HU930" s="53"/>
      <c r="HV930" s="53"/>
      <c r="HW930" s="53"/>
      <c r="HX930" s="53"/>
      <c r="HY930" s="53"/>
      <c r="HZ930" s="53"/>
      <c r="IA930" s="53"/>
      <c r="IB930" s="53"/>
      <c r="IC930" s="53"/>
      <c r="ID930" s="53"/>
      <c r="IE930" s="53"/>
      <c r="IF930" s="53"/>
      <c r="IG930" s="53"/>
      <c r="IH930" s="53"/>
      <c r="II930" s="53"/>
      <c r="IJ930" s="53"/>
      <c r="IK930" s="53"/>
      <c r="IL930" s="53"/>
      <c r="IM930" s="53"/>
      <c r="IN930" s="53"/>
      <c r="IO930" s="53"/>
      <c r="IP930" s="53"/>
      <c r="IQ930" s="53"/>
      <c r="IR930" s="53"/>
      <c r="IS930" s="53"/>
      <c r="IT930" s="53"/>
      <c r="IU930" s="53"/>
      <c r="IV930" s="53"/>
      <c r="IW930" s="53"/>
      <c r="IX930" s="53"/>
      <c r="IY930" s="53"/>
      <c r="IZ930" s="53"/>
      <c r="JA930" s="53"/>
      <c r="JB930" s="53"/>
      <c r="JC930" s="53"/>
      <c r="JD930" s="53"/>
      <c r="JE930" s="53"/>
      <c r="JF930" s="53"/>
      <c r="JG930" s="53"/>
      <c r="JH930" s="53"/>
      <c r="JI930" s="53"/>
      <c r="JJ930" s="53"/>
      <c r="JK930" s="53"/>
      <c r="JL930" s="53"/>
      <c r="JM930" s="53"/>
      <c r="JN930" s="53"/>
      <c r="JO930" s="53"/>
      <c r="JP930" s="53"/>
      <c r="JQ930" s="53"/>
      <c r="JR930" s="53"/>
      <c r="JS930" s="53"/>
      <c r="JT930" s="53"/>
      <c r="JU930" s="53"/>
      <c r="JV930" s="53"/>
      <c r="JW930" s="53"/>
      <c r="JX930" s="53"/>
      <c r="JY930" s="53"/>
      <c r="JZ930" s="53"/>
      <c r="KA930" s="53"/>
      <c r="KB930" s="53"/>
      <c r="KC930" s="53"/>
      <c r="KD930" s="53"/>
      <c r="KE930" s="53"/>
      <c r="KF930" s="53"/>
      <c r="KG930" s="53"/>
      <c r="KH930" s="53"/>
      <c r="KI930" s="53"/>
      <c r="KJ930" s="53"/>
      <c r="KK930" s="53"/>
      <c r="KL930" s="53"/>
      <c r="KM930" s="53"/>
      <c r="KN930" s="53"/>
      <c r="KO930" s="53"/>
      <c r="KP930" s="53"/>
      <c r="KQ930" s="53"/>
      <c r="KR930" s="53"/>
      <c r="KS930" s="53"/>
      <c r="KT930" s="53"/>
      <c r="KU930" s="53"/>
      <c r="KV930" s="53"/>
      <c r="KW930" s="53"/>
      <c r="KX930" s="53"/>
      <c r="KY930" s="53"/>
      <c r="KZ930" s="53"/>
      <c r="LA930" s="53"/>
      <c r="LB930" s="53"/>
      <c r="LC930" s="53"/>
      <c r="LD930" s="53"/>
      <c r="LE930" s="53"/>
      <c r="LF930" s="53"/>
      <c r="LG930" s="53"/>
      <c r="LH930" s="53"/>
      <c r="LI930" s="53"/>
      <c r="LJ930" s="53"/>
      <c r="LK930" s="53"/>
      <c r="LL930" s="53"/>
      <c r="LM930" s="53"/>
      <c r="LN930" s="53"/>
      <c r="LO930" s="53"/>
      <c r="LP930" s="53"/>
      <c r="LQ930" s="53"/>
      <c r="LR930" s="53"/>
      <c r="LS930" s="53"/>
      <c r="LT930" s="53"/>
      <c r="LU930" s="53"/>
      <c r="LV930" s="53"/>
      <c r="LW930" s="53"/>
      <c r="LX930" s="53"/>
      <c r="LY930" s="53"/>
      <c r="LZ930" s="53"/>
      <c r="MA930" s="53"/>
      <c r="MB930" s="53"/>
      <c r="MC930" s="53"/>
      <c r="MD930" s="53"/>
      <c r="ME930" s="53"/>
      <c r="MF930" s="53"/>
      <c r="MG930" s="53"/>
      <c r="MH930" s="53"/>
      <c r="MI930" s="53"/>
      <c r="MJ930" s="53"/>
      <c r="MK930" s="53"/>
      <c r="ML930" s="53"/>
      <c r="MM930" s="53"/>
      <c r="MN930" s="53"/>
      <c r="MO930" s="53"/>
      <c r="MP930" s="53"/>
      <c r="MQ930" s="53"/>
      <c r="MR930" s="53"/>
      <c r="MS930" s="53"/>
      <c r="MT930" s="53"/>
      <c r="MU930" s="53"/>
      <c r="MV930" s="53"/>
      <c r="MW930" s="53"/>
      <c r="MX930" s="53"/>
      <c r="MY930" s="53"/>
      <c r="MZ930" s="53"/>
      <c r="NA930" s="53"/>
      <c r="NB930" s="53"/>
      <c r="NC930" s="53"/>
      <c r="ND930" s="53"/>
      <c r="NE930" s="53"/>
      <c r="NF930" s="53"/>
      <c r="NG930" s="53"/>
      <c r="NH930" s="53"/>
      <c r="NI930" s="53"/>
      <c r="NJ930" s="53"/>
      <c r="NK930" s="53"/>
      <c r="NL930" s="53"/>
      <c r="NM930" s="53"/>
      <c r="NN930" s="53"/>
      <c r="NO930" s="53"/>
      <c r="NP930" s="53"/>
      <c r="NQ930" s="53"/>
      <c r="NR930" s="53"/>
      <c r="NS930" s="53"/>
      <c r="NT930" s="53"/>
      <c r="NU930" s="53"/>
      <c r="NV930" s="53"/>
      <c r="NW930" s="53"/>
      <c r="NX930" s="53"/>
      <c r="NY930" s="53"/>
      <c r="NZ930" s="53"/>
      <c r="OA930" s="53"/>
      <c r="OB930" s="53"/>
      <c r="OC930" s="53"/>
      <c r="OD930" s="53"/>
      <c r="OE930" s="53"/>
      <c r="OF930" s="53"/>
      <c r="OG930" s="53"/>
      <c r="OH930" s="53"/>
      <c r="OI930" s="53"/>
      <c r="OJ930" s="53"/>
      <c r="OK930" s="53"/>
      <c r="OL930" s="53"/>
      <c r="OM930" s="53"/>
      <c r="ON930" s="53"/>
      <c r="OO930" s="53"/>
      <c r="OP930" s="53"/>
      <c r="OQ930" s="53"/>
      <c r="OR930" s="53"/>
      <c r="OS930" s="53"/>
      <c r="OT930" s="53"/>
      <c r="OU930" s="53"/>
      <c r="OV930" s="53"/>
      <c r="OW930" s="53"/>
      <c r="OX930" s="53"/>
      <c r="OY930" s="53"/>
      <c r="OZ930" s="53"/>
      <c r="PA930" s="53"/>
      <c r="PB930" s="53"/>
      <c r="PC930" s="53"/>
      <c r="PD930" s="53"/>
      <c r="PE930" s="53"/>
      <c r="PF930" s="53"/>
      <c r="PG930" s="53"/>
      <c r="PH930" s="53"/>
      <c r="PI930" s="53"/>
      <c r="PJ930" s="53"/>
      <c r="PK930" s="53"/>
      <c r="PL930" s="53"/>
      <c r="PM930" s="53"/>
      <c r="PN930" s="53"/>
      <c r="PO930" s="53"/>
      <c r="PP930" s="53"/>
      <c r="PQ930" s="53"/>
      <c r="PR930" s="53"/>
      <c r="PS930" s="53"/>
      <c r="PT930" s="53"/>
      <c r="PU930" s="53"/>
      <c r="PV930" s="53"/>
      <c r="PW930" s="53"/>
      <c r="PX930" s="53"/>
      <c r="PY930" s="53"/>
      <c r="PZ930" s="53"/>
      <c r="QA930" s="53"/>
      <c r="QB930" s="53"/>
      <c r="QC930" s="53"/>
      <c r="QD930" s="53"/>
      <c r="QE930" s="53"/>
      <c r="QF930" s="53"/>
      <c r="QG930" s="53"/>
      <c r="QH930" s="53"/>
      <c r="QI930" s="53"/>
      <c r="QJ930" s="53"/>
      <c r="QK930" s="53"/>
      <c r="QL930" s="53"/>
      <c r="QM930" s="53"/>
      <c r="QN930" s="53"/>
      <c r="QO930" s="53"/>
      <c r="QP930" s="53"/>
      <c r="QQ930" s="53"/>
      <c r="QR930" s="53"/>
      <c r="QS930" s="53"/>
      <c r="QT930" s="53"/>
      <c r="QU930" s="53"/>
      <c r="QV930" s="53"/>
      <c r="QW930" s="53"/>
      <c r="QX930" s="53"/>
      <c r="QY930" s="53"/>
      <c r="QZ930" s="53"/>
      <c r="RA930" s="53"/>
      <c r="RB930" s="53"/>
      <c r="RC930" s="53"/>
      <c r="RD930" s="53"/>
      <c r="RE930" s="53"/>
      <c r="RF930" s="53"/>
      <c r="RG930" s="53"/>
      <c r="RH930" s="53"/>
      <c r="RI930" s="53"/>
      <c r="RJ930" s="53"/>
      <c r="RK930" s="53"/>
      <c r="RL930" s="53"/>
      <c r="RM930" s="53"/>
      <c r="RN930" s="53"/>
      <c r="RO930" s="53"/>
      <c r="RP930" s="53"/>
      <c r="RQ930" s="53"/>
      <c r="RR930" s="53"/>
      <c r="RS930" s="53"/>
      <c r="RT930" s="53"/>
      <c r="RU930" s="53"/>
      <c r="RV930" s="53"/>
      <c r="RW930" s="53"/>
      <c r="RX930" s="53"/>
      <c r="RY930" s="53"/>
      <c r="RZ930" s="53"/>
      <c r="SA930" s="53"/>
      <c r="SB930" s="53"/>
      <c r="SC930" s="53"/>
      <c r="SD930" s="53"/>
      <c r="SE930" s="53"/>
      <c r="SF930" s="53"/>
      <c r="SG930" s="53"/>
      <c r="SH930" s="53"/>
      <c r="SI930" s="53"/>
      <c r="SJ930" s="53"/>
      <c r="SK930" s="53"/>
      <c r="SL930" s="53"/>
      <c r="SM930" s="53"/>
      <c r="SN930" s="53"/>
      <c r="SO930" s="53"/>
      <c r="SP930" s="53"/>
      <c r="SQ930" s="53"/>
      <c r="SR930" s="53"/>
      <c r="SS930" s="53"/>
      <c r="ST930" s="53"/>
      <c r="SU930" s="53"/>
      <c r="SV930" s="53"/>
      <c r="SW930" s="53"/>
      <c r="SX930" s="53"/>
      <c r="SY930" s="53"/>
      <c r="SZ930" s="53"/>
      <c r="TA930" s="53"/>
      <c r="TB930" s="53"/>
      <c r="TC930" s="53"/>
      <c r="TD930" s="53"/>
      <c r="TE930" s="53"/>
      <c r="TF930" s="53"/>
      <c r="TG930" s="53"/>
      <c r="TH930" s="53"/>
      <c r="TI930" s="53"/>
      <c r="TJ930" s="53"/>
      <c r="TK930" s="53"/>
      <c r="TL930" s="53"/>
      <c r="TM930" s="53"/>
      <c r="TN930" s="53"/>
      <c r="TO930" s="53"/>
      <c r="TP930" s="53"/>
      <c r="TQ930" s="53"/>
      <c r="TR930" s="53"/>
      <c r="TS930" s="53"/>
      <c r="TT930" s="53"/>
      <c r="TU930" s="53"/>
      <c r="TV930" s="53"/>
      <c r="TW930" s="53"/>
      <c r="TX930" s="53"/>
      <c r="TY930" s="53"/>
      <c r="TZ930" s="53"/>
      <c r="UA930" s="53"/>
      <c r="UB930" s="53"/>
      <c r="UC930" s="53"/>
      <c r="UD930" s="53"/>
      <c r="UE930" s="53"/>
      <c r="UF930" s="53"/>
      <c r="UG930" s="53"/>
    </row>
    <row r="931" spans="12:553" s="19" customFormat="1" ht="15.75" customHeight="1" x14ac:dyDescent="0.2">
      <c r="L931" s="66"/>
      <c r="M931" s="66"/>
      <c r="N931" s="52"/>
      <c r="O931" s="53"/>
      <c r="P931" s="53"/>
      <c r="Q931" s="53"/>
      <c r="R931" s="53"/>
      <c r="S931" s="53"/>
      <c r="T931" s="53"/>
      <c r="U931" s="53"/>
      <c r="V931" s="53"/>
      <c r="W931" s="53"/>
      <c r="X931" s="53"/>
      <c r="Y931" s="53"/>
      <c r="Z931" s="53"/>
      <c r="AA931" s="53"/>
      <c r="AB931" s="53"/>
      <c r="AC931" s="53"/>
      <c r="AD931" s="53"/>
      <c r="AE931" s="53"/>
      <c r="AF931" s="53"/>
      <c r="AG931" s="53"/>
      <c r="AH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c r="BM931" s="53"/>
      <c r="BN931" s="53"/>
      <c r="BO931" s="53"/>
      <c r="BP931" s="53"/>
      <c r="BQ931" s="53"/>
      <c r="BR931" s="53"/>
      <c r="BS931" s="53"/>
      <c r="BT931" s="53"/>
      <c r="BU931" s="53"/>
      <c r="BV931" s="53"/>
      <c r="BW931" s="53"/>
      <c r="BX931" s="53"/>
      <c r="BY931" s="53"/>
      <c r="BZ931" s="53"/>
      <c r="CA931" s="53"/>
      <c r="CB931" s="53"/>
      <c r="CC931" s="53"/>
      <c r="CD931" s="53"/>
      <c r="CE931" s="53"/>
      <c r="CF931" s="53"/>
      <c r="CG931" s="53"/>
      <c r="CH931" s="53"/>
      <c r="CI931" s="53"/>
      <c r="CJ931" s="53"/>
      <c r="CK931" s="53"/>
      <c r="CL931" s="53"/>
      <c r="CM931" s="53"/>
      <c r="CN931" s="53"/>
      <c r="CO931" s="53"/>
      <c r="CP931" s="53"/>
      <c r="CQ931" s="53"/>
      <c r="CR931" s="53"/>
      <c r="CS931" s="53"/>
      <c r="CT931" s="53"/>
      <c r="CU931" s="53"/>
      <c r="CV931" s="53"/>
      <c r="CW931" s="53"/>
      <c r="CX931" s="53"/>
      <c r="CY931" s="53"/>
      <c r="CZ931" s="53"/>
      <c r="DA931" s="53"/>
      <c r="DB931" s="53"/>
      <c r="DC931" s="53"/>
      <c r="DD931" s="53"/>
      <c r="DE931" s="53"/>
      <c r="DF931" s="53"/>
      <c r="DG931" s="53"/>
      <c r="DH931" s="53"/>
      <c r="DI931" s="53"/>
      <c r="DJ931" s="53"/>
      <c r="DK931" s="53"/>
      <c r="DL931" s="53"/>
      <c r="DM931" s="53"/>
      <c r="DN931" s="53"/>
      <c r="DO931" s="53"/>
      <c r="DP931" s="53"/>
      <c r="DQ931" s="53"/>
      <c r="DR931" s="53"/>
      <c r="DS931" s="53"/>
      <c r="DT931" s="53"/>
      <c r="DU931" s="53"/>
      <c r="DV931" s="53"/>
      <c r="DW931" s="53"/>
      <c r="DX931" s="53"/>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3"/>
      <c r="FK931" s="53"/>
      <c r="FL931" s="53"/>
      <c r="FM931" s="53"/>
      <c r="FN931" s="53"/>
      <c r="FO931" s="53"/>
      <c r="FP931" s="53"/>
      <c r="FQ931" s="53"/>
      <c r="FR931" s="53"/>
      <c r="FS931" s="53"/>
      <c r="FT931" s="53"/>
      <c r="FU931" s="53"/>
      <c r="FV931" s="53"/>
      <c r="FW931" s="53"/>
      <c r="FX931" s="53"/>
      <c r="FY931" s="53"/>
      <c r="FZ931" s="53"/>
      <c r="GA931" s="53"/>
      <c r="GB931" s="53"/>
      <c r="GC931" s="53"/>
      <c r="GD931" s="53"/>
      <c r="GE931" s="53"/>
      <c r="GF931" s="53"/>
      <c r="GG931" s="53"/>
      <c r="GH931" s="53"/>
      <c r="GI931" s="53"/>
      <c r="GJ931" s="53"/>
      <c r="GK931" s="53"/>
      <c r="GL931" s="53"/>
      <c r="GM931" s="53"/>
      <c r="GN931" s="53"/>
      <c r="GO931" s="53"/>
      <c r="GP931" s="53"/>
      <c r="GQ931" s="53"/>
      <c r="GR931" s="53"/>
      <c r="GS931" s="53"/>
      <c r="GT931" s="53"/>
      <c r="GU931" s="53"/>
      <c r="GV931" s="53"/>
      <c r="GW931" s="53"/>
      <c r="GX931" s="53"/>
      <c r="GY931" s="53"/>
      <c r="GZ931" s="53"/>
      <c r="HA931" s="53"/>
      <c r="HB931" s="53"/>
      <c r="HC931" s="53"/>
      <c r="HD931" s="53"/>
      <c r="HE931" s="53"/>
      <c r="HF931" s="53"/>
      <c r="HG931" s="53"/>
      <c r="HH931" s="53"/>
      <c r="HI931" s="53"/>
      <c r="HJ931" s="53"/>
      <c r="HK931" s="53"/>
      <c r="HL931" s="53"/>
      <c r="HM931" s="53"/>
      <c r="HN931" s="53"/>
      <c r="HO931" s="53"/>
      <c r="HP931" s="53"/>
      <c r="HQ931" s="53"/>
      <c r="HR931" s="53"/>
      <c r="HS931" s="53"/>
      <c r="HT931" s="53"/>
      <c r="HU931" s="53"/>
      <c r="HV931" s="53"/>
      <c r="HW931" s="53"/>
      <c r="HX931" s="53"/>
      <c r="HY931" s="53"/>
      <c r="HZ931" s="53"/>
      <c r="IA931" s="53"/>
      <c r="IB931" s="53"/>
      <c r="IC931" s="53"/>
      <c r="ID931" s="53"/>
      <c r="IE931" s="53"/>
      <c r="IF931" s="53"/>
      <c r="IG931" s="53"/>
      <c r="IH931" s="53"/>
      <c r="II931" s="53"/>
      <c r="IJ931" s="53"/>
      <c r="IK931" s="53"/>
      <c r="IL931" s="53"/>
      <c r="IM931" s="53"/>
      <c r="IN931" s="53"/>
      <c r="IO931" s="53"/>
      <c r="IP931" s="53"/>
      <c r="IQ931" s="53"/>
      <c r="IR931" s="53"/>
      <c r="IS931" s="53"/>
      <c r="IT931" s="53"/>
      <c r="IU931" s="53"/>
      <c r="IV931" s="53"/>
      <c r="IW931" s="53"/>
      <c r="IX931" s="53"/>
      <c r="IY931" s="53"/>
      <c r="IZ931" s="53"/>
      <c r="JA931" s="53"/>
      <c r="JB931" s="53"/>
      <c r="JC931" s="53"/>
      <c r="JD931" s="53"/>
      <c r="JE931" s="53"/>
      <c r="JF931" s="53"/>
      <c r="JG931" s="53"/>
      <c r="JH931" s="53"/>
      <c r="JI931" s="53"/>
      <c r="JJ931" s="53"/>
      <c r="JK931" s="53"/>
      <c r="JL931" s="53"/>
      <c r="JM931" s="53"/>
      <c r="JN931" s="53"/>
      <c r="JO931" s="53"/>
      <c r="JP931" s="53"/>
      <c r="JQ931" s="53"/>
      <c r="JR931" s="53"/>
      <c r="JS931" s="53"/>
      <c r="JT931" s="53"/>
      <c r="JU931" s="53"/>
      <c r="JV931" s="53"/>
      <c r="JW931" s="53"/>
      <c r="JX931" s="53"/>
      <c r="JY931" s="53"/>
      <c r="JZ931" s="53"/>
      <c r="KA931" s="53"/>
      <c r="KB931" s="53"/>
      <c r="KC931" s="53"/>
      <c r="KD931" s="53"/>
      <c r="KE931" s="53"/>
      <c r="KF931" s="53"/>
      <c r="KG931" s="53"/>
      <c r="KH931" s="53"/>
      <c r="KI931" s="53"/>
      <c r="KJ931" s="53"/>
      <c r="KK931" s="53"/>
      <c r="KL931" s="53"/>
      <c r="KM931" s="53"/>
      <c r="KN931" s="53"/>
      <c r="KO931" s="53"/>
      <c r="KP931" s="53"/>
      <c r="KQ931" s="53"/>
      <c r="KR931" s="53"/>
      <c r="KS931" s="53"/>
      <c r="KT931" s="53"/>
      <c r="KU931" s="53"/>
      <c r="KV931" s="53"/>
      <c r="KW931" s="53"/>
      <c r="KX931" s="53"/>
      <c r="KY931" s="53"/>
      <c r="KZ931" s="53"/>
      <c r="LA931" s="53"/>
      <c r="LB931" s="53"/>
      <c r="LC931" s="53"/>
      <c r="LD931" s="53"/>
      <c r="LE931" s="53"/>
      <c r="LF931" s="53"/>
      <c r="LG931" s="53"/>
      <c r="LH931" s="53"/>
      <c r="LI931" s="53"/>
      <c r="LJ931" s="53"/>
      <c r="LK931" s="53"/>
      <c r="LL931" s="53"/>
      <c r="LM931" s="53"/>
      <c r="LN931" s="53"/>
      <c r="LO931" s="53"/>
      <c r="LP931" s="53"/>
      <c r="LQ931" s="53"/>
      <c r="LR931" s="53"/>
      <c r="LS931" s="53"/>
      <c r="LT931" s="53"/>
      <c r="LU931" s="53"/>
      <c r="LV931" s="53"/>
      <c r="LW931" s="53"/>
      <c r="LX931" s="53"/>
      <c r="LY931" s="53"/>
      <c r="LZ931" s="53"/>
      <c r="MA931" s="53"/>
      <c r="MB931" s="53"/>
      <c r="MC931" s="53"/>
      <c r="MD931" s="53"/>
      <c r="ME931" s="53"/>
      <c r="MF931" s="53"/>
      <c r="MG931" s="53"/>
      <c r="MH931" s="53"/>
      <c r="MI931" s="53"/>
      <c r="MJ931" s="53"/>
      <c r="MK931" s="53"/>
      <c r="ML931" s="53"/>
      <c r="MM931" s="53"/>
      <c r="MN931" s="53"/>
      <c r="MO931" s="53"/>
      <c r="MP931" s="53"/>
      <c r="MQ931" s="53"/>
      <c r="MR931" s="53"/>
      <c r="MS931" s="53"/>
      <c r="MT931" s="53"/>
      <c r="MU931" s="53"/>
      <c r="MV931" s="53"/>
      <c r="MW931" s="53"/>
      <c r="MX931" s="53"/>
      <c r="MY931" s="53"/>
      <c r="MZ931" s="53"/>
      <c r="NA931" s="53"/>
      <c r="NB931" s="53"/>
      <c r="NC931" s="53"/>
      <c r="ND931" s="53"/>
      <c r="NE931" s="53"/>
      <c r="NF931" s="53"/>
      <c r="NG931" s="53"/>
      <c r="NH931" s="53"/>
      <c r="NI931" s="53"/>
      <c r="NJ931" s="53"/>
      <c r="NK931" s="53"/>
      <c r="NL931" s="53"/>
      <c r="NM931" s="53"/>
      <c r="NN931" s="53"/>
      <c r="NO931" s="53"/>
      <c r="NP931" s="53"/>
      <c r="NQ931" s="53"/>
      <c r="NR931" s="53"/>
      <c r="NS931" s="53"/>
      <c r="NT931" s="53"/>
      <c r="NU931" s="53"/>
      <c r="NV931" s="53"/>
      <c r="NW931" s="53"/>
      <c r="NX931" s="53"/>
      <c r="NY931" s="53"/>
      <c r="NZ931" s="53"/>
      <c r="OA931" s="53"/>
      <c r="OB931" s="53"/>
      <c r="OC931" s="53"/>
      <c r="OD931" s="53"/>
      <c r="OE931" s="53"/>
      <c r="OF931" s="53"/>
      <c r="OG931" s="53"/>
      <c r="OH931" s="53"/>
      <c r="OI931" s="53"/>
      <c r="OJ931" s="53"/>
      <c r="OK931" s="53"/>
      <c r="OL931" s="53"/>
      <c r="OM931" s="53"/>
      <c r="ON931" s="53"/>
      <c r="OO931" s="53"/>
      <c r="OP931" s="53"/>
      <c r="OQ931" s="53"/>
      <c r="OR931" s="53"/>
      <c r="OS931" s="53"/>
      <c r="OT931" s="53"/>
      <c r="OU931" s="53"/>
      <c r="OV931" s="53"/>
      <c r="OW931" s="53"/>
      <c r="OX931" s="53"/>
      <c r="OY931" s="53"/>
      <c r="OZ931" s="53"/>
      <c r="PA931" s="53"/>
      <c r="PB931" s="53"/>
      <c r="PC931" s="53"/>
      <c r="PD931" s="53"/>
      <c r="PE931" s="53"/>
      <c r="PF931" s="53"/>
      <c r="PG931" s="53"/>
      <c r="PH931" s="53"/>
      <c r="PI931" s="53"/>
      <c r="PJ931" s="53"/>
      <c r="PK931" s="53"/>
      <c r="PL931" s="53"/>
      <c r="PM931" s="53"/>
      <c r="PN931" s="53"/>
      <c r="PO931" s="53"/>
      <c r="PP931" s="53"/>
      <c r="PQ931" s="53"/>
      <c r="PR931" s="53"/>
      <c r="PS931" s="53"/>
      <c r="PT931" s="53"/>
      <c r="PU931" s="53"/>
      <c r="PV931" s="53"/>
      <c r="PW931" s="53"/>
      <c r="PX931" s="53"/>
      <c r="PY931" s="53"/>
      <c r="PZ931" s="53"/>
      <c r="QA931" s="53"/>
      <c r="QB931" s="53"/>
      <c r="QC931" s="53"/>
      <c r="QD931" s="53"/>
      <c r="QE931" s="53"/>
      <c r="QF931" s="53"/>
      <c r="QG931" s="53"/>
      <c r="QH931" s="53"/>
      <c r="QI931" s="53"/>
      <c r="QJ931" s="53"/>
      <c r="QK931" s="53"/>
      <c r="QL931" s="53"/>
      <c r="QM931" s="53"/>
      <c r="QN931" s="53"/>
      <c r="QO931" s="53"/>
      <c r="QP931" s="53"/>
      <c r="QQ931" s="53"/>
      <c r="QR931" s="53"/>
      <c r="QS931" s="53"/>
      <c r="QT931" s="53"/>
      <c r="QU931" s="53"/>
      <c r="QV931" s="53"/>
      <c r="QW931" s="53"/>
      <c r="QX931" s="53"/>
      <c r="QY931" s="53"/>
      <c r="QZ931" s="53"/>
      <c r="RA931" s="53"/>
      <c r="RB931" s="53"/>
      <c r="RC931" s="53"/>
      <c r="RD931" s="53"/>
      <c r="RE931" s="53"/>
      <c r="RF931" s="53"/>
      <c r="RG931" s="53"/>
      <c r="RH931" s="53"/>
      <c r="RI931" s="53"/>
      <c r="RJ931" s="53"/>
      <c r="RK931" s="53"/>
      <c r="RL931" s="53"/>
      <c r="RM931" s="53"/>
      <c r="RN931" s="53"/>
      <c r="RO931" s="53"/>
      <c r="RP931" s="53"/>
      <c r="RQ931" s="53"/>
      <c r="RR931" s="53"/>
      <c r="RS931" s="53"/>
      <c r="RT931" s="53"/>
      <c r="RU931" s="53"/>
      <c r="RV931" s="53"/>
      <c r="RW931" s="53"/>
      <c r="RX931" s="53"/>
      <c r="RY931" s="53"/>
      <c r="RZ931" s="53"/>
      <c r="SA931" s="53"/>
      <c r="SB931" s="53"/>
      <c r="SC931" s="53"/>
      <c r="SD931" s="53"/>
      <c r="SE931" s="53"/>
      <c r="SF931" s="53"/>
      <c r="SG931" s="53"/>
      <c r="SH931" s="53"/>
      <c r="SI931" s="53"/>
      <c r="SJ931" s="53"/>
      <c r="SK931" s="53"/>
      <c r="SL931" s="53"/>
      <c r="SM931" s="53"/>
      <c r="SN931" s="53"/>
      <c r="SO931" s="53"/>
      <c r="SP931" s="53"/>
      <c r="SQ931" s="53"/>
      <c r="SR931" s="53"/>
      <c r="SS931" s="53"/>
      <c r="ST931" s="53"/>
      <c r="SU931" s="53"/>
      <c r="SV931" s="53"/>
      <c r="SW931" s="53"/>
      <c r="SX931" s="53"/>
      <c r="SY931" s="53"/>
      <c r="SZ931" s="53"/>
      <c r="TA931" s="53"/>
      <c r="TB931" s="53"/>
      <c r="TC931" s="53"/>
      <c r="TD931" s="53"/>
      <c r="TE931" s="53"/>
      <c r="TF931" s="53"/>
      <c r="TG931" s="53"/>
      <c r="TH931" s="53"/>
      <c r="TI931" s="53"/>
      <c r="TJ931" s="53"/>
      <c r="TK931" s="53"/>
      <c r="TL931" s="53"/>
      <c r="TM931" s="53"/>
      <c r="TN931" s="53"/>
      <c r="TO931" s="53"/>
      <c r="TP931" s="53"/>
      <c r="TQ931" s="53"/>
      <c r="TR931" s="53"/>
      <c r="TS931" s="53"/>
      <c r="TT931" s="53"/>
      <c r="TU931" s="53"/>
      <c r="TV931" s="53"/>
      <c r="TW931" s="53"/>
      <c r="TX931" s="53"/>
      <c r="TY931" s="53"/>
      <c r="TZ931" s="53"/>
      <c r="UA931" s="53"/>
      <c r="UB931" s="53"/>
      <c r="UC931" s="53"/>
      <c r="UD931" s="53"/>
      <c r="UE931" s="53"/>
      <c r="UF931" s="53"/>
      <c r="UG931" s="53"/>
    </row>
    <row r="932" spans="12:553" s="19" customFormat="1" ht="15.75" customHeight="1" x14ac:dyDescent="0.2">
      <c r="L932" s="66"/>
      <c r="M932" s="66"/>
      <c r="N932" s="52"/>
      <c r="O932" s="53"/>
      <c r="P932" s="53"/>
      <c r="Q932" s="53"/>
      <c r="R932" s="53"/>
      <c r="S932" s="53"/>
      <c r="T932" s="53"/>
      <c r="U932" s="53"/>
      <c r="V932" s="53"/>
      <c r="W932" s="53"/>
      <c r="X932" s="53"/>
      <c r="Y932" s="53"/>
      <c r="Z932" s="53"/>
      <c r="AA932" s="53"/>
      <c r="AB932" s="53"/>
      <c r="AC932" s="53"/>
      <c r="AD932" s="53"/>
      <c r="AE932" s="53"/>
      <c r="AF932" s="53"/>
      <c r="AG932" s="53"/>
      <c r="AH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c r="BM932" s="53"/>
      <c r="BN932" s="53"/>
      <c r="BO932" s="53"/>
      <c r="BP932" s="53"/>
      <c r="BQ932" s="53"/>
      <c r="BR932" s="53"/>
      <c r="BS932" s="53"/>
      <c r="BT932" s="53"/>
      <c r="BU932" s="53"/>
      <c r="BV932" s="53"/>
      <c r="BW932" s="53"/>
      <c r="BX932" s="53"/>
      <c r="BY932" s="53"/>
      <c r="BZ932" s="53"/>
      <c r="CA932" s="53"/>
      <c r="CB932" s="53"/>
      <c r="CC932" s="53"/>
      <c r="CD932" s="53"/>
      <c r="CE932" s="53"/>
      <c r="CF932" s="53"/>
      <c r="CG932" s="53"/>
      <c r="CH932" s="53"/>
      <c r="CI932" s="53"/>
      <c r="CJ932" s="53"/>
      <c r="CK932" s="53"/>
      <c r="CL932" s="53"/>
      <c r="CM932" s="53"/>
      <c r="CN932" s="53"/>
      <c r="CO932" s="53"/>
      <c r="CP932" s="53"/>
      <c r="CQ932" s="53"/>
      <c r="CR932" s="53"/>
      <c r="CS932" s="53"/>
      <c r="CT932" s="53"/>
      <c r="CU932" s="53"/>
      <c r="CV932" s="53"/>
      <c r="CW932" s="53"/>
      <c r="CX932" s="53"/>
      <c r="CY932" s="53"/>
      <c r="CZ932" s="53"/>
      <c r="DA932" s="53"/>
      <c r="DB932" s="53"/>
      <c r="DC932" s="53"/>
      <c r="DD932" s="53"/>
      <c r="DE932" s="53"/>
      <c r="DF932" s="53"/>
      <c r="DG932" s="53"/>
      <c r="DH932" s="53"/>
      <c r="DI932" s="53"/>
      <c r="DJ932" s="53"/>
      <c r="DK932" s="53"/>
      <c r="DL932" s="53"/>
      <c r="DM932" s="53"/>
      <c r="DN932" s="53"/>
      <c r="DO932" s="53"/>
      <c r="DP932" s="53"/>
      <c r="DQ932" s="53"/>
      <c r="DR932" s="53"/>
      <c r="DS932" s="53"/>
      <c r="DT932" s="53"/>
      <c r="DU932" s="53"/>
      <c r="DV932" s="53"/>
      <c r="DW932" s="53"/>
      <c r="DX932" s="53"/>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3"/>
      <c r="FK932" s="53"/>
      <c r="FL932" s="53"/>
      <c r="FM932" s="53"/>
      <c r="FN932" s="53"/>
      <c r="FO932" s="53"/>
      <c r="FP932" s="53"/>
      <c r="FQ932" s="53"/>
      <c r="FR932" s="53"/>
      <c r="FS932" s="53"/>
      <c r="FT932" s="53"/>
      <c r="FU932" s="53"/>
      <c r="FV932" s="53"/>
      <c r="FW932" s="53"/>
      <c r="FX932" s="53"/>
      <c r="FY932" s="53"/>
      <c r="FZ932" s="53"/>
      <c r="GA932" s="53"/>
      <c r="GB932" s="53"/>
      <c r="GC932" s="53"/>
      <c r="GD932" s="53"/>
      <c r="GE932" s="53"/>
      <c r="GF932" s="53"/>
      <c r="GG932" s="53"/>
      <c r="GH932" s="53"/>
      <c r="GI932" s="53"/>
      <c r="GJ932" s="53"/>
      <c r="GK932" s="53"/>
      <c r="GL932" s="53"/>
      <c r="GM932" s="53"/>
      <c r="GN932" s="53"/>
      <c r="GO932" s="53"/>
      <c r="GP932" s="53"/>
      <c r="GQ932" s="53"/>
      <c r="GR932" s="53"/>
      <c r="GS932" s="53"/>
      <c r="GT932" s="53"/>
      <c r="GU932" s="53"/>
      <c r="GV932" s="53"/>
      <c r="GW932" s="53"/>
      <c r="GX932" s="53"/>
      <c r="GY932" s="53"/>
      <c r="GZ932" s="53"/>
      <c r="HA932" s="53"/>
      <c r="HB932" s="53"/>
      <c r="HC932" s="53"/>
      <c r="HD932" s="53"/>
      <c r="HE932" s="53"/>
      <c r="HF932" s="53"/>
      <c r="HG932" s="53"/>
      <c r="HH932" s="53"/>
      <c r="HI932" s="53"/>
      <c r="HJ932" s="53"/>
      <c r="HK932" s="53"/>
      <c r="HL932" s="53"/>
      <c r="HM932" s="53"/>
      <c r="HN932" s="53"/>
      <c r="HO932" s="53"/>
      <c r="HP932" s="53"/>
      <c r="HQ932" s="53"/>
      <c r="HR932" s="53"/>
      <c r="HS932" s="53"/>
      <c r="HT932" s="53"/>
      <c r="HU932" s="53"/>
      <c r="HV932" s="53"/>
      <c r="HW932" s="53"/>
      <c r="HX932" s="53"/>
      <c r="HY932" s="53"/>
      <c r="HZ932" s="53"/>
      <c r="IA932" s="53"/>
      <c r="IB932" s="53"/>
      <c r="IC932" s="53"/>
      <c r="ID932" s="53"/>
      <c r="IE932" s="53"/>
      <c r="IF932" s="53"/>
      <c r="IG932" s="53"/>
      <c r="IH932" s="53"/>
      <c r="II932" s="53"/>
      <c r="IJ932" s="53"/>
      <c r="IK932" s="53"/>
      <c r="IL932" s="53"/>
      <c r="IM932" s="53"/>
      <c r="IN932" s="53"/>
      <c r="IO932" s="53"/>
      <c r="IP932" s="53"/>
      <c r="IQ932" s="53"/>
      <c r="IR932" s="53"/>
      <c r="IS932" s="53"/>
      <c r="IT932" s="53"/>
      <c r="IU932" s="53"/>
      <c r="IV932" s="53"/>
      <c r="IW932" s="53"/>
      <c r="IX932" s="53"/>
      <c r="IY932" s="53"/>
      <c r="IZ932" s="53"/>
      <c r="JA932" s="53"/>
      <c r="JB932" s="53"/>
      <c r="JC932" s="53"/>
      <c r="JD932" s="53"/>
      <c r="JE932" s="53"/>
      <c r="JF932" s="53"/>
      <c r="JG932" s="53"/>
      <c r="JH932" s="53"/>
      <c r="JI932" s="53"/>
      <c r="JJ932" s="53"/>
      <c r="JK932" s="53"/>
      <c r="JL932" s="53"/>
      <c r="JM932" s="53"/>
      <c r="JN932" s="53"/>
      <c r="JO932" s="53"/>
      <c r="JP932" s="53"/>
      <c r="JQ932" s="53"/>
      <c r="JR932" s="53"/>
      <c r="JS932" s="53"/>
      <c r="JT932" s="53"/>
      <c r="JU932" s="53"/>
      <c r="JV932" s="53"/>
      <c r="JW932" s="53"/>
      <c r="JX932" s="53"/>
      <c r="JY932" s="53"/>
      <c r="JZ932" s="53"/>
      <c r="KA932" s="53"/>
      <c r="KB932" s="53"/>
      <c r="KC932" s="53"/>
      <c r="KD932" s="53"/>
      <c r="KE932" s="53"/>
      <c r="KF932" s="53"/>
      <c r="KG932" s="53"/>
      <c r="KH932" s="53"/>
      <c r="KI932" s="53"/>
      <c r="KJ932" s="53"/>
      <c r="KK932" s="53"/>
      <c r="KL932" s="53"/>
      <c r="KM932" s="53"/>
      <c r="KN932" s="53"/>
      <c r="KO932" s="53"/>
      <c r="KP932" s="53"/>
      <c r="KQ932" s="53"/>
      <c r="KR932" s="53"/>
      <c r="KS932" s="53"/>
      <c r="KT932" s="53"/>
      <c r="KU932" s="53"/>
      <c r="KV932" s="53"/>
      <c r="KW932" s="53"/>
      <c r="KX932" s="53"/>
      <c r="KY932" s="53"/>
      <c r="KZ932" s="53"/>
      <c r="LA932" s="53"/>
      <c r="LB932" s="53"/>
      <c r="LC932" s="53"/>
      <c r="LD932" s="53"/>
      <c r="LE932" s="53"/>
      <c r="LF932" s="53"/>
      <c r="LG932" s="53"/>
      <c r="LH932" s="53"/>
      <c r="LI932" s="53"/>
      <c r="LJ932" s="53"/>
      <c r="LK932" s="53"/>
      <c r="LL932" s="53"/>
      <c r="LM932" s="53"/>
      <c r="LN932" s="53"/>
      <c r="LO932" s="53"/>
      <c r="LP932" s="53"/>
      <c r="LQ932" s="53"/>
      <c r="LR932" s="53"/>
      <c r="LS932" s="53"/>
      <c r="LT932" s="53"/>
      <c r="LU932" s="53"/>
      <c r="LV932" s="53"/>
      <c r="LW932" s="53"/>
      <c r="LX932" s="53"/>
      <c r="LY932" s="53"/>
      <c r="LZ932" s="53"/>
      <c r="MA932" s="53"/>
      <c r="MB932" s="53"/>
      <c r="MC932" s="53"/>
      <c r="MD932" s="53"/>
      <c r="ME932" s="53"/>
      <c r="MF932" s="53"/>
      <c r="MG932" s="53"/>
      <c r="MH932" s="53"/>
      <c r="MI932" s="53"/>
      <c r="MJ932" s="53"/>
      <c r="MK932" s="53"/>
      <c r="ML932" s="53"/>
      <c r="MM932" s="53"/>
      <c r="MN932" s="53"/>
      <c r="MO932" s="53"/>
      <c r="MP932" s="53"/>
      <c r="MQ932" s="53"/>
      <c r="MR932" s="53"/>
      <c r="MS932" s="53"/>
      <c r="MT932" s="53"/>
      <c r="MU932" s="53"/>
      <c r="MV932" s="53"/>
      <c r="MW932" s="53"/>
      <c r="MX932" s="53"/>
      <c r="MY932" s="53"/>
      <c r="MZ932" s="53"/>
      <c r="NA932" s="53"/>
      <c r="NB932" s="53"/>
      <c r="NC932" s="53"/>
      <c r="ND932" s="53"/>
      <c r="NE932" s="53"/>
      <c r="NF932" s="53"/>
      <c r="NG932" s="53"/>
      <c r="NH932" s="53"/>
      <c r="NI932" s="53"/>
      <c r="NJ932" s="53"/>
      <c r="NK932" s="53"/>
      <c r="NL932" s="53"/>
      <c r="NM932" s="53"/>
      <c r="NN932" s="53"/>
      <c r="NO932" s="53"/>
      <c r="NP932" s="53"/>
      <c r="NQ932" s="53"/>
      <c r="NR932" s="53"/>
      <c r="NS932" s="53"/>
      <c r="NT932" s="53"/>
      <c r="NU932" s="53"/>
      <c r="NV932" s="53"/>
      <c r="NW932" s="53"/>
      <c r="NX932" s="53"/>
      <c r="NY932" s="53"/>
      <c r="NZ932" s="53"/>
      <c r="OA932" s="53"/>
      <c r="OB932" s="53"/>
      <c r="OC932" s="53"/>
      <c r="OD932" s="53"/>
      <c r="OE932" s="53"/>
      <c r="OF932" s="53"/>
      <c r="OG932" s="53"/>
      <c r="OH932" s="53"/>
      <c r="OI932" s="53"/>
      <c r="OJ932" s="53"/>
      <c r="OK932" s="53"/>
      <c r="OL932" s="53"/>
      <c r="OM932" s="53"/>
      <c r="ON932" s="53"/>
      <c r="OO932" s="53"/>
      <c r="OP932" s="53"/>
      <c r="OQ932" s="53"/>
      <c r="OR932" s="53"/>
      <c r="OS932" s="53"/>
      <c r="OT932" s="53"/>
      <c r="OU932" s="53"/>
      <c r="OV932" s="53"/>
      <c r="OW932" s="53"/>
      <c r="OX932" s="53"/>
      <c r="OY932" s="53"/>
      <c r="OZ932" s="53"/>
      <c r="PA932" s="53"/>
      <c r="PB932" s="53"/>
      <c r="PC932" s="53"/>
      <c r="PD932" s="53"/>
      <c r="PE932" s="53"/>
      <c r="PF932" s="53"/>
      <c r="PG932" s="53"/>
      <c r="PH932" s="53"/>
      <c r="PI932" s="53"/>
      <c r="PJ932" s="53"/>
      <c r="PK932" s="53"/>
      <c r="PL932" s="53"/>
      <c r="PM932" s="53"/>
      <c r="PN932" s="53"/>
      <c r="PO932" s="53"/>
      <c r="PP932" s="53"/>
      <c r="PQ932" s="53"/>
      <c r="PR932" s="53"/>
      <c r="PS932" s="53"/>
      <c r="PT932" s="53"/>
      <c r="PU932" s="53"/>
      <c r="PV932" s="53"/>
      <c r="PW932" s="53"/>
      <c r="PX932" s="53"/>
      <c r="PY932" s="53"/>
      <c r="PZ932" s="53"/>
      <c r="QA932" s="53"/>
      <c r="QB932" s="53"/>
      <c r="QC932" s="53"/>
      <c r="QD932" s="53"/>
      <c r="QE932" s="53"/>
      <c r="QF932" s="53"/>
      <c r="QG932" s="53"/>
      <c r="QH932" s="53"/>
      <c r="QI932" s="53"/>
      <c r="QJ932" s="53"/>
      <c r="QK932" s="53"/>
      <c r="QL932" s="53"/>
      <c r="QM932" s="53"/>
      <c r="QN932" s="53"/>
      <c r="QO932" s="53"/>
      <c r="QP932" s="53"/>
      <c r="QQ932" s="53"/>
      <c r="QR932" s="53"/>
      <c r="QS932" s="53"/>
      <c r="QT932" s="53"/>
      <c r="QU932" s="53"/>
      <c r="QV932" s="53"/>
      <c r="QW932" s="53"/>
      <c r="QX932" s="53"/>
      <c r="QY932" s="53"/>
      <c r="QZ932" s="53"/>
      <c r="RA932" s="53"/>
      <c r="RB932" s="53"/>
      <c r="RC932" s="53"/>
      <c r="RD932" s="53"/>
      <c r="RE932" s="53"/>
      <c r="RF932" s="53"/>
      <c r="RG932" s="53"/>
      <c r="RH932" s="53"/>
      <c r="RI932" s="53"/>
      <c r="RJ932" s="53"/>
      <c r="RK932" s="53"/>
      <c r="RL932" s="53"/>
      <c r="RM932" s="53"/>
      <c r="RN932" s="53"/>
      <c r="RO932" s="53"/>
      <c r="RP932" s="53"/>
      <c r="RQ932" s="53"/>
      <c r="RR932" s="53"/>
      <c r="RS932" s="53"/>
      <c r="RT932" s="53"/>
      <c r="RU932" s="53"/>
      <c r="RV932" s="53"/>
      <c r="RW932" s="53"/>
      <c r="RX932" s="53"/>
      <c r="RY932" s="53"/>
      <c r="RZ932" s="53"/>
      <c r="SA932" s="53"/>
      <c r="SB932" s="53"/>
      <c r="SC932" s="53"/>
      <c r="SD932" s="53"/>
      <c r="SE932" s="53"/>
      <c r="SF932" s="53"/>
      <c r="SG932" s="53"/>
      <c r="SH932" s="53"/>
      <c r="SI932" s="53"/>
      <c r="SJ932" s="53"/>
      <c r="SK932" s="53"/>
      <c r="SL932" s="53"/>
      <c r="SM932" s="53"/>
      <c r="SN932" s="53"/>
      <c r="SO932" s="53"/>
      <c r="SP932" s="53"/>
      <c r="SQ932" s="53"/>
      <c r="SR932" s="53"/>
      <c r="SS932" s="53"/>
      <c r="ST932" s="53"/>
      <c r="SU932" s="53"/>
      <c r="SV932" s="53"/>
      <c r="SW932" s="53"/>
      <c r="SX932" s="53"/>
      <c r="SY932" s="53"/>
      <c r="SZ932" s="53"/>
      <c r="TA932" s="53"/>
      <c r="TB932" s="53"/>
      <c r="TC932" s="53"/>
      <c r="TD932" s="53"/>
      <c r="TE932" s="53"/>
      <c r="TF932" s="53"/>
      <c r="TG932" s="53"/>
      <c r="TH932" s="53"/>
      <c r="TI932" s="53"/>
      <c r="TJ932" s="53"/>
      <c r="TK932" s="53"/>
      <c r="TL932" s="53"/>
      <c r="TM932" s="53"/>
      <c r="TN932" s="53"/>
      <c r="TO932" s="53"/>
      <c r="TP932" s="53"/>
      <c r="TQ932" s="53"/>
      <c r="TR932" s="53"/>
      <c r="TS932" s="53"/>
      <c r="TT932" s="53"/>
      <c r="TU932" s="53"/>
      <c r="TV932" s="53"/>
      <c r="TW932" s="53"/>
      <c r="TX932" s="53"/>
      <c r="TY932" s="53"/>
      <c r="TZ932" s="53"/>
      <c r="UA932" s="53"/>
      <c r="UB932" s="53"/>
      <c r="UC932" s="53"/>
      <c r="UD932" s="53"/>
      <c r="UE932" s="53"/>
      <c r="UF932" s="53"/>
      <c r="UG932" s="53"/>
    </row>
    <row r="933" spans="12:553" s="19" customFormat="1" ht="15.75" customHeight="1" x14ac:dyDescent="0.2">
      <c r="L933" s="66"/>
      <c r="M933" s="66"/>
      <c r="N933" s="52"/>
      <c r="O933" s="53"/>
      <c r="P933" s="53"/>
      <c r="Q933" s="53"/>
      <c r="R933" s="53"/>
      <c r="S933" s="53"/>
      <c r="T933" s="53"/>
      <c r="U933" s="53"/>
      <c r="V933" s="53"/>
      <c r="W933" s="53"/>
      <c r="X933" s="53"/>
      <c r="Y933" s="53"/>
      <c r="Z933" s="53"/>
      <c r="AA933" s="53"/>
      <c r="AB933" s="53"/>
      <c r="AC933" s="53"/>
      <c r="AD933" s="53"/>
      <c r="AE933" s="53"/>
      <c r="AF933" s="53"/>
      <c r="AG933" s="53"/>
      <c r="AH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c r="BM933" s="53"/>
      <c r="BN933" s="53"/>
      <c r="BO933" s="53"/>
      <c r="BP933" s="53"/>
      <c r="BQ933" s="53"/>
      <c r="BR933" s="53"/>
      <c r="BS933" s="53"/>
      <c r="BT933" s="53"/>
      <c r="BU933" s="53"/>
      <c r="BV933" s="53"/>
      <c r="BW933" s="53"/>
      <c r="BX933" s="53"/>
      <c r="BY933" s="53"/>
      <c r="BZ933" s="53"/>
      <c r="CA933" s="53"/>
      <c r="CB933" s="53"/>
      <c r="CC933" s="53"/>
      <c r="CD933" s="53"/>
      <c r="CE933" s="53"/>
      <c r="CF933" s="53"/>
      <c r="CG933" s="53"/>
      <c r="CH933" s="53"/>
      <c r="CI933" s="53"/>
      <c r="CJ933" s="53"/>
      <c r="CK933" s="53"/>
      <c r="CL933" s="53"/>
      <c r="CM933" s="53"/>
      <c r="CN933" s="53"/>
      <c r="CO933" s="53"/>
      <c r="CP933" s="53"/>
      <c r="CQ933" s="53"/>
      <c r="CR933" s="53"/>
      <c r="CS933" s="53"/>
      <c r="CT933" s="53"/>
      <c r="CU933" s="53"/>
      <c r="CV933" s="53"/>
      <c r="CW933" s="53"/>
      <c r="CX933" s="53"/>
      <c r="CY933" s="53"/>
      <c r="CZ933" s="53"/>
      <c r="DA933" s="53"/>
      <c r="DB933" s="53"/>
      <c r="DC933" s="53"/>
      <c r="DD933" s="53"/>
      <c r="DE933" s="53"/>
      <c r="DF933" s="53"/>
      <c r="DG933" s="53"/>
      <c r="DH933" s="53"/>
      <c r="DI933" s="53"/>
      <c r="DJ933" s="53"/>
      <c r="DK933" s="53"/>
      <c r="DL933" s="53"/>
      <c r="DM933" s="53"/>
      <c r="DN933" s="53"/>
      <c r="DO933" s="53"/>
      <c r="DP933" s="53"/>
      <c r="DQ933" s="53"/>
      <c r="DR933" s="53"/>
      <c r="DS933" s="53"/>
      <c r="DT933" s="53"/>
      <c r="DU933" s="53"/>
      <c r="DV933" s="53"/>
      <c r="DW933" s="53"/>
      <c r="DX933" s="53"/>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3"/>
      <c r="FK933" s="53"/>
      <c r="FL933" s="53"/>
      <c r="FM933" s="53"/>
      <c r="FN933" s="53"/>
      <c r="FO933" s="53"/>
      <c r="FP933" s="53"/>
      <c r="FQ933" s="53"/>
      <c r="FR933" s="53"/>
      <c r="FS933" s="53"/>
      <c r="FT933" s="53"/>
      <c r="FU933" s="53"/>
      <c r="FV933" s="53"/>
      <c r="FW933" s="53"/>
      <c r="FX933" s="53"/>
      <c r="FY933" s="53"/>
      <c r="FZ933" s="53"/>
      <c r="GA933" s="53"/>
      <c r="GB933" s="53"/>
      <c r="GC933" s="53"/>
      <c r="GD933" s="53"/>
      <c r="GE933" s="53"/>
      <c r="GF933" s="53"/>
      <c r="GG933" s="53"/>
      <c r="GH933" s="53"/>
      <c r="GI933" s="53"/>
      <c r="GJ933" s="53"/>
      <c r="GK933" s="53"/>
      <c r="GL933" s="53"/>
      <c r="GM933" s="53"/>
      <c r="GN933" s="53"/>
      <c r="GO933" s="53"/>
      <c r="GP933" s="53"/>
      <c r="GQ933" s="53"/>
      <c r="GR933" s="53"/>
      <c r="GS933" s="53"/>
      <c r="GT933" s="53"/>
      <c r="GU933" s="53"/>
      <c r="GV933" s="53"/>
      <c r="GW933" s="53"/>
      <c r="GX933" s="53"/>
      <c r="GY933" s="53"/>
      <c r="GZ933" s="53"/>
      <c r="HA933" s="53"/>
      <c r="HB933" s="53"/>
      <c r="HC933" s="53"/>
      <c r="HD933" s="53"/>
      <c r="HE933" s="53"/>
      <c r="HF933" s="53"/>
      <c r="HG933" s="53"/>
      <c r="HH933" s="53"/>
      <c r="HI933" s="53"/>
      <c r="HJ933" s="53"/>
      <c r="HK933" s="53"/>
      <c r="HL933" s="53"/>
      <c r="HM933" s="53"/>
      <c r="HN933" s="53"/>
      <c r="HO933" s="53"/>
      <c r="HP933" s="53"/>
      <c r="HQ933" s="53"/>
      <c r="HR933" s="53"/>
      <c r="HS933" s="53"/>
      <c r="HT933" s="53"/>
      <c r="HU933" s="53"/>
      <c r="HV933" s="53"/>
      <c r="HW933" s="53"/>
      <c r="HX933" s="53"/>
      <c r="HY933" s="53"/>
      <c r="HZ933" s="53"/>
      <c r="IA933" s="53"/>
      <c r="IB933" s="53"/>
      <c r="IC933" s="53"/>
      <c r="ID933" s="53"/>
      <c r="IE933" s="53"/>
      <c r="IF933" s="53"/>
      <c r="IG933" s="53"/>
      <c r="IH933" s="53"/>
      <c r="II933" s="53"/>
      <c r="IJ933" s="53"/>
      <c r="IK933" s="53"/>
      <c r="IL933" s="53"/>
      <c r="IM933" s="53"/>
      <c r="IN933" s="53"/>
      <c r="IO933" s="53"/>
      <c r="IP933" s="53"/>
      <c r="IQ933" s="53"/>
      <c r="IR933" s="53"/>
      <c r="IS933" s="53"/>
      <c r="IT933" s="53"/>
      <c r="IU933" s="53"/>
      <c r="IV933" s="53"/>
      <c r="IW933" s="53"/>
      <c r="IX933" s="53"/>
      <c r="IY933" s="53"/>
      <c r="IZ933" s="53"/>
      <c r="JA933" s="53"/>
      <c r="JB933" s="53"/>
      <c r="JC933" s="53"/>
      <c r="JD933" s="53"/>
      <c r="JE933" s="53"/>
      <c r="JF933" s="53"/>
      <c r="JG933" s="53"/>
      <c r="JH933" s="53"/>
      <c r="JI933" s="53"/>
      <c r="JJ933" s="53"/>
      <c r="JK933" s="53"/>
      <c r="JL933" s="53"/>
      <c r="JM933" s="53"/>
      <c r="JN933" s="53"/>
      <c r="JO933" s="53"/>
      <c r="JP933" s="53"/>
      <c r="JQ933" s="53"/>
      <c r="JR933" s="53"/>
      <c r="JS933" s="53"/>
      <c r="JT933" s="53"/>
      <c r="JU933" s="53"/>
      <c r="JV933" s="53"/>
      <c r="JW933" s="53"/>
      <c r="JX933" s="53"/>
      <c r="JY933" s="53"/>
      <c r="JZ933" s="53"/>
      <c r="KA933" s="53"/>
      <c r="KB933" s="53"/>
      <c r="KC933" s="53"/>
      <c r="KD933" s="53"/>
      <c r="KE933" s="53"/>
      <c r="KF933" s="53"/>
      <c r="KG933" s="53"/>
      <c r="KH933" s="53"/>
      <c r="KI933" s="53"/>
      <c r="KJ933" s="53"/>
      <c r="KK933" s="53"/>
      <c r="KL933" s="53"/>
      <c r="KM933" s="53"/>
      <c r="KN933" s="53"/>
      <c r="KO933" s="53"/>
      <c r="KP933" s="53"/>
      <c r="KQ933" s="53"/>
      <c r="KR933" s="53"/>
      <c r="KS933" s="53"/>
      <c r="KT933" s="53"/>
      <c r="KU933" s="53"/>
      <c r="KV933" s="53"/>
      <c r="KW933" s="53"/>
      <c r="KX933" s="53"/>
      <c r="KY933" s="53"/>
      <c r="KZ933" s="53"/>
      <c r="LA933" s="53"/>
      <c r="LB933" s="53"/>
      <c r="LC933" s="53"/>
      <c r="LD933" s="53"/>
      <c r="LE933" s="53"/>
      <c r="LF933" s="53"/>
      <c r="LG933" s="53"/>
      <c r="LH933" s="53"/>
      <c r="LI933" s="53"/>
      <c r="LJ933" s="53"/>
      <c r="LK933" s="53"/>
      <c r="LL933" s="53"/>
      <c r="LM933" s="53"/>
      <c r="LN933" s="53"/>
      <c r="LO933" s="53"/>
      <c r="LP933" s="53"/>
      <c r="LQ933" s="53"/>
      <c r="LR933" s="53"/>
      <c r="LS933" s="53"/>
      <c r="LT933" s="53"/>
      <c r="LU933" s="53"/>
      <c r="LV933" s="53"/>
      <c r="LW933" s="53"/>
      <c r="LX933" s="53"/>
      <c r="LY933" s="53"/>
      <c r="LZ933" s="53"/>
      <c r="MA933" s="53"/>
      <c r="MB933" s="53"/>
      <c r="MC933" s="53"/>
      <c r="MD933" s="53"/>
      <c r="ME933" s="53"/>
      <c r="MF933" s="53"/>
      <c r="MG933" s="53"/>
      <c r="MH933" s="53"/>
      <c r="MI933" s="53"/>
      <c r="MJ933" s="53"/>
      <c r="MK933" s="53"/>
      <c r="ML933" s="53"/>
      <c r="MM933" s="53"/>
      <c r="MN933" s="53"/>
      <c r="MO933" s="53"/>
      <c r="MP933" s="53"/>
      <c r="MQ933" s="53"/>
      <c r="MR933" s="53"/>
      <c r="MS933" s="53"/>
      <c r="MT933" s="53"/>
      <c r="MU933" s="53"/>
      <c r="MV933" s="53"/>
      <c r="MW933" s="53"/>
      <c r="MX933" s="53"/>
      <c r="MY933" s="53"/>
      <c r="MZ933" s="53"/>
      <c r="NA933" s="53"/>
      <c r="NB933" s="53"/>
      <c r="NC933" s="53"/>
      <c r="ND933" s="53"/>
      <c r="NE933" s="53"/>
      <c r="NF933" s="53"/>
      <c r="NG933" s="53"/>
      <c r="NH933" s="53"/>
      <c r="NI933" s="53"/>
      <c r="NJ933" s="53"/>
      <c r="NK933" s="53"/>
      <c r="NL933" s="53"/>
      <c r="NM933" s="53"/>
      <c r="NN933" s="53"/>
      <c r="NO933" s="53"/>
      <c r="NP933" s="53"/>
      <c r="NQ933" s="53"/>
      <c r="NR933" s="53"/>
      <c r="NS933" s="53"/>
      <c r="NT933" s="53"/>
      <c r="NU933" s="53"/>
      <c r="NV933" s="53"/>
      <c r="NW933" s="53"/>
      <c r="NX933" s="53"/>
      <c r="NY933" s="53"/>
      <c r="NZ933" s="53"/>
      <c r="OA933" s="53"/>
      <c r="OB933" s="53"/>
      <c r="OC933" s="53"/>
      <c r="OD933" s="53"/>
      <c r="OE933" s="53"/>
      <c r="OF933" s="53"/>
      <c r="OG933" s="53"/>
      <c r="OH933" s="53"/>
      <c r="OI933" s="53"/>
      <c r="OJ933" s="53"/>
      <c r="OK933" s="53"/>
      <c r="OL933" s="53"/>
      <c r="OM933" s="53"/>
      <c r="ON933" s="53"/>
      <c r="OO933" s="53"/>
      <c r="OP933" s="53"/>
      <c r="OQ933" s="53"/>
      <c r="OR933" s="53"/>
      <c r="OS933" s="53"/>
      <c r="OT933" s="53"/>
      <c r="OU933" s="53"/>
      <c r="OV933" s="53"/>
      <c r="OW933" s="53"/>
      <c r="OX933" s="53"/>
      <c r="OY933" s="53"/>
      <c r="OZ933" s="53"/>
      <c r="PA933" s="53"/>
      <c r="PB933" s="53"/>
      <c r="PC933" s="53"/>
      <c r="PD933" s="53"/>
      <c r="PE933" s="53"/>
      <c r="PF933" s="53"/>
      <c r="PG933" s="53"/>
      <c r="PH933" s="53"/>
      <c r="PI933" s="53"/>
      <c r="PJ933" s="53"/>
      <c r="PK933" s="53"/>
      <c r="PL933" s="53"/>
      <c r="PM933" s="53"/>
      <c r="PN933" s="53"/>
      <c r="PO933" s="53"/>
      <c r="PP933" s="53"/>
      <c r="PQ933" s="53"/>
      <c r="PR933" s="53"/>
      <c r="PS933" s="53"/>
      <c r="PT933" s="53"/>
      <c r="PU933" s="53"/>
      <c r="PV933" s="53"/>
      <c r="PW933" s="53"/>
      <c r="PX933" s="53"/>
      <c r="PY933" s="53"/>
      <c r="PZ933" s="53"/>
      <c r="QA933" s="53"/>
      <c r="QB933" s="53"/>
      <c r="QC933" s="53"/>
      <c r="QD933" s="53"/>
      <c r="QE933" s="53"/>
      <c r="QF933" s="53"/>
      <c r="QG933" s="53"/>
      <c r="QH933" s="53"/>
      <c r="QI933" s="53"/>
      <c r="QJ933" s="53"/>
      <c r="QK933" s="53"/>
      <c r="QL933" s="53"/>
      <c r="QM933" s="53"/>
      <c r="QN933" s="53"/>
      <c r="QO933" s="53"/>
      <c r="QP933" s="53"/>
      <c r="QQ933" s="53"/>
      <c r="QR933" s="53"/>
      <c r="QS933" s="53"/>
      <c r="QT933" s="53"/>
      <c r="QU933" s="53"/>
      <c r="QV933" s="53"/>
      <c r="QW933" s="53"/>
      <c r="QX933" s="53"/>
      <c r="QY933" s="53"/>
      <c r="QZ933" s="53"/>
      <c r="RA933" s="53"/>
      <c r="RB933" s="53"/>
      <c r="RC933" s="53"/>
      <c r="RD933" s="53"/>
      <c r="RE933" s="53"/>
      <c r="RF933" s="53"/>
      <c r="RG933" s="53"/>
      <c r="RH933" s="53"/>
      <c r="RI933" s="53"/>
      <c r="RJ933" s="53"/>
      <c r="RK933" s="53"/>
      <c r="RL933" s="53"/>
      <c r="RM933" s="53"/>
      <c r="RN933" s="53"/>
      <c r="RO933" s="53"/>
      <c r="RP933" s="53"/>
      <c r="RQ933" s="53"/>
      <c r="RR933" s="53"/>
      <c r="RS933" s="53"/>
      <c r="RT933" s="53"/>
      <c r="RU933" s="53"/>
      <c r="RV933" s="53"/>
      <c r="RW933" s="53"/>
      <c r="RX933" s="53"/>
      <c r="RY933" s="53"/>
      <c r="RZ933" s="53"/>
      <c r="SA933" s="53"/>
      <c r="SB933" s="53"/>
      <c r="SC933" s="53"/>
      <c r="SD933" s="53"/>
      <c r="SE933" s="53"/>
      <c r="SF933" s="53"/>
      <c r="SG933" s="53"/>
      <c r="SH933" s="53"/>
      <c r="SI933" s="53"/>
      <c r="SJ933" s="53"/>
      <c r="SK933" s="53"/>
      <c r="SL933" s="53"/>
      <c r="SM933" s="53"/>
      <c r="SN933" s="53"/>
      <c r="SO933" s="53"/>
      <c r="SP933" s="53"/>
      <c r="SQ933" s="53"/>
      <c r="SR933" s="53"/>
      <c r="SS933" s="53"/>
      <c r="ST933" s="53"/>
      <c r="SU933" s="53"/>
      <c r="SV933" s="53"/>
      <c r="SW933" s="53"/>
      <c r="SX933" s="53"/>
      <c r="SY933" s="53"/>
      <c r="SZ933" s="53"/>
      <c r="TA933" s="53"/>
      <c r="TB933" s="53"/>
      <c r="TC933" s="53"/>
      <c r="TD933" s="53"/>
      <c r="TE933" s="53"/>
      <c r="TF933" s="53"/>
      <c r="TG933" s="53"/>
      <c r="TH933" s="53"/>
      <c r="TI933" s="53"/>
      <c r="TJ933" s="53"/>
      <c r="TK933" s="53"/>
      <c r="TL933" s="53"/>
      <c r="TM933" s="53"/>
      <c r="TN933" s="53"/>
      <c r="TO933" s="53"/>
      <c r="TP933" s="53"/>
      <c r="TQ933" s="53"/>
      <c r="TR933" s="53"/>
      <c r="TS933" s="53"/>
      <c r="TT933" s="53"/>
      <c r="TU933" s="53"/>
      <c r="TV933" s="53"/>
      <c r="TW933" s="53"/>
      <c r="TX933" s="53"/>
      <c r="TY933" s="53"/>
      <c r="TZ933" s="53"/>
      <c r="UA933" s="53"/>
      <c r="UB933" s="53"/>
      <c r="UC933" s="53"/>
      <c r="UD933" s="53"/>
      <c r="UE933" s="53"/>
      <c r="UF933" s="53"/>
      <c r="UG933" s="53"/>
    </row>
    <row r="934" spans="12:553" s="19" customFormat="1" ht="15.75" customHeight="1" x14ac:dyDescent="0.2">
      <c r="L934" s="66"/>
      <c r="M934" s="66"/>
      <c r="N934" s="52"/>
      <c r="O934" s="53"/>
      <c r="P934" s="53"/>
      <c r="Q934" s="53"/>
      <c r="R934" s="53"/>
      <c r="S934" s="53"/>
      <c r="T934" s="53"/>
      <c r="U934" s="53"/>
      <c r="V934" s="53"/>
      <c r="W934" s="53"/>
      <c r="X934" s="53"/>
      <c r="Y934" s="53"/>
      <c r="Z934" s="53"/>
      <c r="AA934" s="53"/>
      <c r="AB934" s="53"/>
      <c r="AC934" s="53"/>
      <c r="AD934" s="53"/>
      <c r="AE934" s="53"/>
      <c r="AF934" s="53"/>
      <c r="AG934" s="53"/>
      <c r="AH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c r="BM934" s="53"/>
      <c r="BN934" s="53"/>
      <c r="BO934" s="53"/>
      <c r="BP934" s="53"/>
      <c r="BQ934" s="53"/>
      <c r="BR934" s="53"/>
      <c r="BS934" s="53"/>
      <c r="BT934" s="53"/>
      <c r="BU934" s="53"/>
      <c r="BV934" s="53"/>
      <c r="BW934" s="53"/>
      <c r="BX934" s="53"/>
      <c r="BY934" s="53"/>
      <c r="BZ934" s="53"/>
      <c r="CA934" s="53"/>
      <c r="CB934" s="53"/>
      <c r="CC934" s="53"/>
      <c r="CD934" s="53"/>
      <c r="CE934" s="53"/>
      <c r="CF934" s="53"/>
      <c r="CG934" s="53"/>
      <c r="CH934" s="53"/>
      <c r="CI934" s="53"/>
      <c r="CJ934" s="53"/>
      <c r="CK934" s="53"/>
      <c r="CL934" s="53"/>
      <c r="CM934" s="53"/>
      <c r="CN934" s="53"/>
      <c r="CO934" s="53"/>
      <c r="CP934" s="53"/>
      <c r="CQ934" s="53"/>
      <c r="CR934" s="53"/>
      <c r="CS934" s="53"/>
      <c r="CT934" s="53"/>
      <c r="CU934" s="53"/>
      <c r="CV934" s="53"/>
      <c r="CW934" s="53"/>
      <c r="CX934" s="53"/>
      <c r="CY934" s="53"/>
      <c r="CZ934" s="53"/>
      <c r="DA934" s="53"/>
      <c r="DB934" s="53"/>
      <c r="DC934" s="53"/>
      <c r="DD934" s="53"/>
      <c r="DE934" s="53"/>
      <c r="DF934" s="53"/>
      <c r="DG934" s="53"/>
      <c r="DH934" s="53"/>
      <c r="DI934" s="53"/>
      <c r="DJ934" s="53"/>
      <c r="DK934" s="53"/>
      <c r="DL934" s="53"/>
      <c r="DM934" s="53"/>
      <c r="DN934" s="53"/>
      <c r="DO934" s="53"/>
      <c r="DP934" s="53"/>
      <c r="DQ934" s="53"/>
      <c r="DR934" s="53"/>
      <c r="DS934" s="53"/>
      <c r="DT934" s="53"/>
      <c r="DU934" s="53"/>
      <c r="DV934" s="53"/>
      <c r="DW934" s="53"/>
      <c r="DX934" s="53"/>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3"/>
      <c r="FK934" s="53"/>
      <c r="FL934" s="53"/>
      <c r="FM934" s="53"/>
      <c r="FN934" s="53"/>
      <c r="FO934" s="53"/>
      <c r="FP934" s="53"/>
      <c r="FQ934" s="53"/>
      <c r="FR934" s="53"/>
      <c r="FS934" s="53"/>
      <c r="FT934" s="53"/>
      <c r="FU934" s="53"/>
      <c r="FV934" s="53"/>
      <c r="FW934" s="53"/>
      <c r="FX934" s="53"/>
      <c r="FY934" s="53"/>
      <c r="FZ934" s="53"/>
      <c r="GA934" s="53"/>
      <c r="GB934" s="53"/>
      <c r="GC934" s="53"/>
      <c r="GD934" s="53"/>
      <c r="GE934" s="53"/>
      <c r="GF934" s="53"/>
      <c r="GG934" s="53"/>
      <c r="GH934" s="53"/>
      <c r="GI934" s="53"/>
      <c r="GJ934" s="53"/>
      <c r="GK934" s="53"/>
      <c r="GL934" s="53"/>
      <c r="GM934" s="53"/>
      <c r="GN934" s="53"/>
      <c r="GO934" s="53"/>
      <c r="GP934" s="53"/>
      <c r="GQ934" s="53"/>
      <c r="GR934" s="53"/>
      <c r="GS934" s="53"/>
      <c r="GT934" s="53"/>
      <c r="GU934" s="53"/>
      <c r="GV934" s="53"/>
      <c r="GW934" s="53"/>
      <c r="GX934" s="53"/>
      <c r="GY934" s="53"/>
      <c r="GZ934" s="53"/>
      <c r="HA934" s="53"/>
      <c r="HB934" s="53"/>
      <c r="HC934" s="53"/>
      <c r="HD934" s="53"/>
      <c r="HE934" s="53"/>
      <c r="HF934" s="53"/>
      <c r="HG934" s="53"/>
      <c r="HH934" s="53"/>
      <c r="HI934" s="53"/>
      <c r="HJ934" s="53"/>
      <c r="HK934" s="53"/>
      <c r="HL934" s="53"/>
      <c r="HM934" s="53"/>
      <c r="HN934" s="53"/>
      <c r="HO934" s="53"/>
      <c r="HP934" s="53"/>
      <c r="HQ934" s="53"/>
      <c r="HR934" s="53"/>
      <c r="HS934" s="53"/>
      <c r="HT934" s="53"/>
      <c r="HU934" s="53"/>
      <c r="HV934" s="53"/>
      <c r="HW934" s="53"/>
      <c r="HX934" s="53"/>
      <c r="HY934" s="53"/>
      <c r="HZ934" s="53"/>
      <c r="IA934" s="53"/>
      <c r="IB934" s="53"/>
      <c r="IC934" s="53"/>
      <c r="ID934" s="53"/>
      <c r="IE934" s="53"/>
      <c r="IF934" s="53"/>
      <c r="IG934" s="53"/>
      <c r="IH934" s="53"/>
      <c r="II934" s="53"/>
      <c r="IJ934" s="53"/>
      <c r="IK934" s="53"/>
      <c r="IL934" s="53"/>
      <c r="IM934" s="53"/>
      <c r="IN934" s="53"/>
      <c r="IO934" s="53"/>
      <c r="IP934" s="53"/>
      <c r="IQ934" s="53"/>
      <c r="IR934" s="53"/>
      <c r="IS934" s="53"/>
      <c r="IT934" s="53"/>
      <c r="IU934" s="53"/>
      <c r="IV934" s="53"/>
      <c r="IW934" s="53"/>
      <c r="IX934" s="53"/>
      <c r="IY934" s="53"/>
      <c r="IZ934" s="53"/>
      <c r="JA934" s="53"/>
      <c r="JB934" s="53"/>
      <c r="JC934" s="53"/>
      <c r="JD934" s="53"/>
      <c r="JE934" s="53"/>
      <c r="JF934" s="53"/>
      <c r="JG934" s="53"/>
      <c r="JH934" s="53"/>
      <c r="JI934" s="53"/>
      <c r="JJ934" s="53"/>
      <c r="JK934" s="53"/>
      <c r="JL934" s="53"/>
      <c r="JM934" s="53"/>
      <c r="JN934" s="53"/>
      <c r="JO934" s="53"/>
      <c r="JP934" s="53"/>
      <c r="JQ934" s="53"/>
      <c r="JR934" s="53"/>
      <c r="JS934" s="53"/>
      <c r="JT934" s="53"/>
      <c r="JU934" s="53"/>
      <c r="JV934" s="53"/>
      <c r="JW934" s="53"/>
      <c r="JX934" s="53"/>
      <c r="JY934" s="53"/>
      <c r="JZ934" s="53"/>
      <c r="KA934" s="53"/>
      <c r="KB934" s="53"/>
      <c r="KC934" s="53"/>
      <c r="KD934" s="53"/>
      <c r="KE934" s="53"/>
      <c r="KF934" s="53"/>
      <c r="KG934" s="53"/>
      <c r="KH934" s="53"/>
      <c r="KI934" s="53"/>
      <c r="KJ934" s="53"/>
      <c r="KK934" s="53"/>
      <c r="KL934" s="53"/>
      <c r="KM934" s="53"/>
      <c r="KN934" s="53"/>
      <c r="KO934" s="53"/>
      <c r="KP934" s="53"/>
      <c r="KQ934" s="53"/>
      <c r="KR934" s="53"/>
      <c r="KS934" s="53"/>
      <c r="KT934" s="53"/>
      <c r="KU934" s="53"/>
      <c r="KV934" s="53"/>
      <c r="KW934" s="53"/>
      <c r="KX934" s="53"/>
      <c r="KY934" s="53"/>
      <c r="KZ934" s="53"/>
      <c r="LA934" s="53"/>
      <c r="LB934" s="53"/>
      <c r="LC934" s="53"/>
      <c r="LD934" s="53"/>
      <c r="LE934" s="53"/>
      <c r="LF934" s="53"/>
      <c r="LG934" s="53"/>
      <c r="LH934" s="53"/>
      <c r="LI934" s="53"/>
      <c r="LJ934" s="53"/>
      <c r="LK934" s="53"/>
      <c r="LL934" s="53"/>
      <c r="LM934" s="53"/>
      <c r="LN934" s="53"/>
      <c r="LO934" s="53"/>
      <c r="LP934" s="53"/>
      <c r="LQ934" s="53"/>
      <c r="LR934" s="53"/>
      <c r="LS934" s="53"/>
      <c r="LT934" s="53"/>
      <c r="LU934" s="53"/>
      <c r="LV934" s="53"/>
      <c r="LW934" s="53"/>
      <c r="LX934" s="53"/>
      <c r="LY934" s="53"/>
      <c r="LZ934" s="53"/>
      <c r="MA934" s="53"/>
      <c r="MB934" s="53"/>
      <c r="MC934" s="53"/>
      <c r="MD934" s="53"/>
      <c r="ME934" s="53"/>
      <c r="MF934" s="53"/>
      <c r="MG934" s="53"/>
      <c r="MH934" s="53"/>
      <c r="MI934" s="53"/>
      <c r="MJ934" s="53"/>
      <c r="MK934" s="53"/>
      <c r="ML934" s="53"/>
      <c r="MM934" s="53"/>
      <c r="MN934" s="53"/>
      <c r="MO934" s="53"/>
      <c r="MP934" s="53"/>
      <c r="MQ934" s="53"/>
      <c r="MR934" s="53"/>
      <c r="MS934" s="53"/>
      <c r="MT934" s="53"/>
      <c r="MU934" s="53"/>
      <c r="MV934" s="53"/>
      <c r="MW934" s="53"/>
      <c r="MX934" s="53"/>
      <c r="MY934" s="53"/>
      <c r="MZ934" s="53"/>
      <c r="NA934" s="53"/>
      <c r="NB934" s="53"/>
      <c r="NC934" s="53"/>
      <c r="ND934" s="53"/>
      <c r="NE934" s="53"/>
      <c r="NF934" s="53"/>
      <c r="NG934" s="53"/>
      <c r="NH934" s="53"/>
      <c r="NI934" s="53"/>
      <c r="NJ934" s="53"/>
      <c r="NK934" s="53"/>
      <c r="NL934" s="53"/>
      <c r="NM934" s="53"/>
      <c r="NN934" s="53"/>
      <c r="NO934" s="53"/>
      <c r="NP934" s="53"/>
      <c r="NQ934" s="53"/>
      <c r="NR934" s="53"/>
      <c r="NS934" s="53"/>
      <c r="NT934" s="53"/>
      <c r="NU934" s="53"/>
      <c r="NV934" s="53"/>
      <c r="NW934" s="53"/>
      <c r="NX934" s="53"/>
      <c r="NY934" s="53"/>
      <c r="NZ934" s="53"/>
      <c r="OA934" s="53"/>
      <c r="OB934" s="53"/>
      <c r="OC934" s="53"/>
      <c r="OD934" s="53"/>
      <c r="OE934" s="53"/>
      <c r="OF934" s="53"/>
      <c r="OG934" s="53"/>
      <c r="OH934" s="53"/>
      <c r="OI934" s="53"/>
      <c r="OJ934" s="53"/>
      <c r="OK934" s="53"/>
      <c r="OL934" s="53"/>
      <c r="OM934" s="53"/>
      <c r="ON934" s="53"/>
      <c r="OO934" s="53"/>
      <c r="OP934" s="53"/>
      <c r="OQ934" s="53"/>
      <c r="OR934" s="53"/>
      <c r="OS934" s="53"/>
      <c r="OT934" s="53"/>
      <c r="OU934" s="53"/>
      <c r="OV934" s="53"/>
      <c r="OW934" s="53"/>
      <c r="OX934" s="53"/>
      <c r="OY934" s="53"/>
      <c r="OZ934" s="53"/>
      <c r="PA934" s="53"/>
      <c r="PB934" s="53"/>
      <c r="PC934" s="53"/>
      <c r="PD934" s="53"/>
      <c r="PE934" s="53"/>
      <c r="PF934" s="53"/>
      <c r="PG934" s="53"/>
      <c r="PH934" s="53"/>
      <c r="PI934" s="53"/>
      <c r="PJ934" s="53"/>
      <c r="PK934" s="53"/>
      <c r="PL934" s="53"/>
      <c r="PM934" s="53"/>
      <c r="PN934" s="53"/>
      <c r="PO934" s="53"/>
      <c r="PP934" s="53"/>
      <c r="PQ934" s="53"/>
      <c r="PR934" s="53"/>
      <c r="PS934" s="53"/>
      <c r="PT934" s="53"/>
      <c r="PU934" s="53"/>
      <c r="PV934" s="53"/>
      <c r="PW934" s="53"/>
      <c r="PX934" s="53"/>
      <c r="PY934" s="53"/>
      <c r="PZ934" s="53"/>
      <c r="QA934" s="53"/>
      <c r="QB934" s="53"/>
      <c r="QC934" s="53"/>
      <c r="QD934" s="53"/>
      <c r="QE934" s="53"/>
      <c r="QF934" s="53"/>
      <c r="QG934" s="53"/>
      <c r="QH934" s="53"/>
      <c r="QI934" s="53"/>
      <c r="QJ934" s="53"/>
      <c r="QK934" s="53"/>
      <c r="QL934" s="53"/>
      <c r="QM934" s="53"/>
      <c r="QN934" s="53"/>
      <c r="QO934" s="53"/>
      <c r="QP934" s="53"/>
      <c r="QQ934" s="53"/>
      <c r="QR934" s="53"/>
      <c r="QS934" s="53"/>
      <c r="QT934" s="53"/>
      <c r="QU934" s="53"/>
      <c r="QV934" s="53"/>
      <c r="QW934" s="53"/>
      <c r="QX934" s="53"/>
      <c r="QY934" s="53"/>
      <c r="QZ934" s="53"/>
      <c r="RA934" s="53"/>
      <c r="RB934" s="53"/>
      <c r="RC934" s="53"/>
      <c r="RD934" s="53"/>
      <c r="RE934" s="53"/>
      <c r="RF934" s="53"/>
      <c r="RG934" s="53"/>
      <c r="RH934" s="53"/>
      <c r="RI934" s="53"/>
      <c r="RJ934" s="53"/>
      <c r="RK934" s="53"/>
      <c r="RL934" s="53"/>
      <c r="RM934" s="53"/>
      <c r="RN934" s="53"/>
      <c r="RO934" s="53"/>
      <c r="RP934" s="53"/>
      <c r="RQ934" s="53"/>
      <c r="RR934" s="53"/>
      <c r="RS934" s="53"/>
      <c r="RT934" s="53"/>
      <c r="RU934" s="53"/>
      <c r="RV934" s="53"/>
      <c r="RW934" s="53"/>
      <c r="RX934" s="53"/>
      <c r="RY934" s="53"/>
      <c r="RZ934" s="53"/>
      <c r="SA934" s="53"/>
      <c r="SB934" s="53"/>
      <c r="SC934" s="53"/>
      <c r="SD934" s="53"/>
      <c r="SE934" s="53"/>
      <c r="SF934" s="53"/>
      <c r="SG934" s="53"/>
      <c r="SH934" s="53"/>
      <c r="SI934" s="53"/>
      <c r="SJ934" s="53"/>
      <c r="SK934" s="53"/>
      <c r="SL934" s="53"/>
      <c r="SM934" s="53"/>
      <c r="SN934" s="53"/>
      <c r="SO934" s="53"/>
      <c r="SP934" s="53"/>
      <c r="SQ934" s="53"/>
      <c r="SR934" s="53"/>
      <c r="SS934" s="53"/>
      <c r="ST934" s="53"/>
      <c r="SU934" s="53"/>
      <c r="SV934" s="53"/>
      <c r="SW934" s="53"/>
      <c r="SX934" s="53"/>
      <c r="SY934" s="53"/>
      <c r="SZ934" s="53"/>
      <c r="TA934" s="53"/>
      <c r="TB934" s="53"/>
      <c r="TC934" s="53"/>
      <c r="TD934" s="53"/>
      <c r="TE934" s="53"/>
      <c r="TF934" s="53"/>
      <c r="TG934" s="53"/>
      <c r="TH934" s="53"/>
      <c r="TI934" s="53"/>
      <c r="TJ934" s="53"/>
      <c r="TK934" s="53"/>
      <c r="TL934" s="53"/>
      <c r="TM934" s="53"/>
      <c r="TN934" s="53"/>
      <c r="TO934" s="53"/>
      <c r="TP934" s="53"/>
      <c r="TQ934" s="53"/>
      <c r="TR934" s="53"/>
      <c r="TS934" s="53"/>
      <c r="TT934" s="53"/>
      <c r="TU934" s="53"/>
      <c r="TV934" s="53"/>
      <c r="TW934" s="53"/>
      <c r="TX934" s="53"/>
      <c r="TY934" s="53"/>
      <c r="TZ934" s="53"/>
      <c r="UA934" s="53"/>
      <c r="UB934" s="53"/>
      <c r="UC934" s="53"/>
      <c r="UD934" s="53"/>
      <c r="UE934" s="53"/>
      <c r="UF934" s="53"/>
      <c r="UG934" s="53"/>
    </row>
    <row r="935" spans="12:553" s="19" customFormat="1" ht="15.75" customHeight="1" x14ac:dyDescent="0.2">
      <c r="L935" s="66"/>
      <c r="M935" s="66"/>
      <c r="N935" s="52"/>
      <c r="O935" s="53"/>
      <c r="P935" s="53"/>
      <c r="Q935" s="53"/>
      <c r="R935" s="53"/>
      <c r="S935" s="53"/>
      <c r="T935" s="53"/>
      <c r="U935" s="53"/>
      <c r="V935" s="53"/>
      <c r="W935" s="53"/>
      <c r="X935" s="53"/>
      <c r="Y935" s="53"/>
      <c r="Z935" s="53"/>
      <c r="AA935" s="53"/>
      <c r="AB935" s="53"/>
      <c r="AC935" s="53"/>
      <c r="AD935" s="53"/>
      <c r="AE935" s="53"/>
      <c r="AF935" s="53"/>
      <c r="AG935" s="53"/>
      <c r="AH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c r="BM935" s="53"/>
      <c r="BN935" s="53"/>
      <c r="BO935" s="53"/>
      <c r="BP935" s="53"/>
      <c r="BQ935" s="53"/>
      <c r="BR935" s="53"/>
      <c r="BS935" s="53"/>
      <c r="BT935" s="53"/>
      <c r="BU935" s="53"/>
      <c r="BV935" s="53"/>
      <c r="BW935" s="53"/>
      <c r="BX935" s="53"/>
      <c r="BY935" s="53"/>
      <c r="BZ935" s="53"/>
      <c r="CA935" s="53"/>
      <c r="CB935" s="53"/>
      <c r="CC935" s="53"/>
      <c r="CD935" s="53"/>
      <c r="CE935" s="53"/>
      <c r="CF935" s="53"/>
      <c r="CG935" s="53"/>
      <c r="CH935" s="53"/>
      <c r="CI935" s="53"/>
      <c r="CJ935" s="53"/>
      <c r="CK935" s="53"/>
      <c r="CL935" s="53"/>
      <c r="CM935" s="53"/>
      <c r="CN935" s="53"/>
      <c r="CO935" s="53"/>
      <c r="CP935" s="53"/>
      <c r="CQ935" s="53"/>
      <c r="CR935" s="53"/>
      <c r="CS935" s="53"/>
      <c r="CT935" s="53"/>
      <c r="CU935" s="53"/>
      <c r="CV935" s="53"/>
      <c r="CW935" s="53"/>
      <c r="CX935" s="53"/>
      <c r="CY935" s="53"/>
      <c r="CZ935" s="53"/>
      <c r="DA935" s="53"/>
      <c r="DB935" s="53"/>
      <c r="DC935" s="53"/>
      <c r="DD935" s="53"/>
      <c r="DE935" s="53"/>
      <c r="DF935" s="53"/>
      <c r="DG935" s="53"/>
      <c r="DH935" s="53"/>
      <c r="DI935" s="53"/>
      <c r="DJ935" s="53"/>
      <c r="DK935" s="53"/>
      <c r="DL935" s="53"/>
      <c r="DM935" s="53"/>
      <c r="DN935" s="53"/>
      <c r="DO935" s="53"/>
      <c r="DP935" s="53"/>
      <c r="DQ935" s="53"/>
      <c r="DR935" s="53"/>
      <c r="DS935" s="53"/>
      <c r="DT935" s="53"/>
      <c r="DU935" s="53"/>
      <c r="DV935" s="53"/>
      <c r="DW935" s="53"/>
      <c r="DX935" s="53"/>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3"/>
      <c r="FK935" s="53"/>
      <c r="FL935" s="53"/>
      <c r="FM935" s="53"/>
      <c r="FN935" s="53"/>
      <c r="FO935" s="53"/>
      <c r="FP935" s="53"/>
      <c r="FQ935" s="53"/>
      <c r="FR935" s="53"/>
      <c r="FS935" s="53"/>
      <c r="FT935" s="53"/>
      <c r="FU935" s="53"/>
      <c r="FV935" s="53"/>
      <c r="FW935" s="53"/>
      <c r="FX935" s="53"/>
      <c r="FY935" s="53"/>
      <c r="FZ935" s="53"/>
      <c r="GA935" s="53"/>
      <c r="GB935" s="53"/>
      <c r="GC935" s="53"/>
      <c r="GD935" s="53"/>
      <c r="GE935" s="53"/>
      <c r="GF935" s="53"/>
      <c r="GG935" s="53"/>
      <c r="GH935" s="53"/>
      <c r="GI935" s="53"/>
      <c r="GJ935" s="53"/>
      <c r="GK935" s="53"/>
      <c r="GL935" s="53"/>
      <c r="GM935" s="53"/>
      <c r="GN935" s="53"/>
      <c r="GO935" s="53"/>
      <c r="GP935" s="53"/>
      <c r="GQ935" s="53"/>
      <c r="GR935" s="53"/>
      <c r="GS935" s="53"/>
      <c r="GT935" s="53"/>
      <c r="GU935" s="53"/>
      <c r="GV935" s="53"/>
      <c r="GW935" s="53"/>
      <c r="GX935" s="53"/>
      <c r="GY935" s="53"/>
      <c r="GZ935" s="53"/>
      <c r="HA935" s="53"/>
      <c r="HB935" s="53"/>
      <c r="HC935" s="53"/>
      <c r="HD935" s="53"/>
      <c r="HE935" s="53"/>
      <c r="HF935" s="53"/>
      <c r="HG935" s="53"/>
      <c r="HH935" s="53"/>
      <c r="HI935" s="53"/>
      <c r="HJ935" s="53"/>
      <c r="HK935" s="53"/>
      <c r="HL935" s="53"/>
      <c r="HM935" s="53"/>
      <c r="HN935" s="53"/>
      <c r="HO935" s="53"/>
      <c r="HP935" s="53"/>
      <c r="HQ935" s="53"/>
      <c r="HR935" s="53"/>
      <c r="HS935" s="53"/>
      <c r="HT935" s="53"/>
      <c r="HU935" s="53"/>
      <c r="HV935" s="53"/>
      <c r="HW935" s="53"/>
      <c r="HX935" s="53"/>
      <c r="HY935" s="53"/>
      <c r="HZ935" s="53"/>
      <c r="IA935" s="53"/>
      <c r="IB935" s="53"/>
      <c r="IC935" s="53"/>
      <c r="ID935" s="53"/>
      <c r="IE935" s="53"/>
      <c r="IF935" s="53"/>
      <c r="IG935" s="53"/>
      <c r="IH935" s="53"/>
      <c r="II935" s="53"/>
      <c r="IJ935" s="53"/>
      <c r="IK935" s="53"/>
      <c r="IL935" s="53"/>
      <c r="IM935" s="53"/>
      <c r="IN935" s="53"/>
      <c r="IO935" s="53"/>
      <c r="IP935" s="53"/>
      <c r="IQ935" s="53"/>
      <c r="IR935" s="53"/>
      <c r="IS935" s="53"/>
      <c r="IT935" s="53"/>
      <c r="IU935" s="53"/>
      <c r="IV935" s="53"/>
      <c r="IW935" s="53"/>
      <c r="IX935" s="53"/>
      <c r="IY935" s="53"/>
      <c r="IZ935" s="53"/>
      <c r="JA935" s="53"/>
      <c r="JB935" s="53"/>
      <c r="JC935" s="53"/>
      <c r="JD935" s="53"/>
      <c r="JE935" s="53"/>
      <c r="JF935" s="53"/>
      <c r="JG935" s="53"/>
      <c r="JH935" s="53"/>
      <c r="JI935" s="53"/>
      <c r="JJ935" s="53"/>
      <c r="JK935" s="53"/>
      <c r="JL935" s="53"/>
      <c r="JM935" s="53"/>
      <c r="JN935" s="53"/>
      <c r="JO935" s="53"/>
      <c r="JP935" s="53"/>
      <c r="JQ935" s="53"/>
      <c r="JR935" s="53"/>
      <c r="JS935" s="53"/>
      <c r="JT935" s="53"/>
      <c r="JU935" s="53"/>
      <c r="JV935" s="53"/>
      <c r="JW935" s="53"/>
      <c r="JX935" s="53"/>
      <c r="JY935" s="53"/>
      <c r="JZ935" s="53"/>
      <c r="KA935" s="53"/>
      <c r="KB935" s="53"/>
      <c r="KC935" s="53"/>
      <c r="KD935" s="53"/>
      <c r="KE935" s="53"/>
      <c r="KF935" s="53"/>
      <c r="KG935" s="53"/>
      <c r="KH935" s="53"/>
      <c r="KI935" s="53"/>
      <c r="KJ935" s="53"/>
      <c r="KK935" s="53"/>
      <c r="KL935" s="53"/>
      <c r="KM935" s="53"/>
      <c r="KN935" s="53"/>
      <c r="KO935" s="53"/>
      <c r="KP935" s="53"/>
      <c r="KQ935" s="53"/>
      <c r="KR935" s="53"/>
      <c r="KS935" s="53"/>
      <c r="KT935" s="53"/>
      <c r="KU935" s="53"/>
      <c r="KV935" s="53"/>
      <c r="KW935" s="53"/>
      <c r="KX935" s="53"/>
      <c r="KY935" s="53"/>
      <c r="KZ935" s="53"/>
      <c r="LA935" s="53"/>
      <c r="LB935" s="53"/>
      <c r="LC935" s="53"/>
      <c r="LD935" s="53"/>
      <c r="LE935" s="53"/>
      <c r="LF935" s="53"/>
      <c r="LG935" s="53"/>
      <c r="LH935" s="53"/>
      <c r="LI935" s="53"/>
      <c r="LJ935" s="53"/>
      <c r="LK935" s="53"/>
      <c r="LL935" s="53"/>
      <c r="LM935" s="53"/>
      <c r="LN935" s="53"/>
      <c r="LO935" s="53"/>
      <c r="LP935" s="53"/>
      <c r="LQ935" s="53"/>
      <c r="LR935" s="53"/>
      <c r="LS935" s="53"/>
      <c r="LT935" s="53"/>
      <c r="LU935" s="53"/>
      <c r="LV935" s="53"/>
      <c r="LW935" s="53"/>
      <c r="LX935" s="53"/>
      <c r="LY935" s="53"/>
      <c r="LZ935" s="53"/>
      <c r="MA935" s="53"/>
      <c r="MB935" s="53"/>
      <c r="MC935" s="53"/>
      <c r="MD935" s="53"/>
      <c r="ME935" s="53"/>
      <c r="MF935" s="53"/>
      <c r="MG935" s="53"/>
      <c r="MH935" s="53"/>
      <c r="MI935" s="53"/>
      <c r="MJ935" s="53"/>
      <c r="MK935" s="53"/>
      <c r="ML935" s="53"/>
      <c r="MM935" s="53"/>
      <c r="MN935" s="53"/>
      <c r="MO935" s="53"/>
      <c r="MP935" s="53"/>
      <c r="MQ935" s="53"/>
      <c r="MR935" s="53"/>
      <c r="MS935" s="53"/>
      <c r="MT935" s="53"/>
      <c r="MU935" s="53"/>
      <c r="MV935" s="53"/>
      <c r="MW935" s="53"/>
      <c r="MX935" s="53"/>
      <c r="MY935" s="53"/>
      <c r="MZ935" s="53"/>
      <c r="NA935" s="53"/>
      <c r="NB935" s="53"/>
      <c r="NC935" s="53"/>
      <c r="ND935" s="53"/>
      <c r="NE935" s="53"/>
      <c r="NF935" s="53"/>
      <c r="NG935" s="53"/>
      <c r="NH935" s="53"/>
      <c r="NI935" s="53"/>
      <c r="NJ935" s="53"/>
      <c r="NK935" s="53"/>
      <c r="NL935" s="53"/>
      <c r="NM935" s="53"/>
      <c r="NN935" s="53"/>
      <c r="NO935" s="53"/>
      <c r="NP935" s="53"/>
      <c r="NQ935" s="53"/>
      <c r="NR935" s="53"/>
      <c r="NS935" s="53"/>
      <c r="NT935" s="53"/>
      <c r="NU935" s="53"/>
      <c r="NV935" s="53"/>
      <c r="NW935" s="53"/>
      <c r="NX935" s="53"/>
      <c r="NY935" s="53"/>
      <c r="NZ935" s="53"/>
      <c r="OA935" s="53"/>
      <c r="OB935" s="53"/>
      <c r="OC935" s="53"/>
      <c r="OD935" s="53"/>
      <c r="OE935" s="53"/>
      <c r="OF935" s="53"/>
      <c r="OG935" s="53"/>
      <c r="OH935" s="53"/>
      <c r="OI935" s="53"/>
      <c r="OJ935" s="53"/>
      <c r="OK935" s="53"/>
      <c r="OL935" s="53"/>
      <c r="OM935" s="53"/>
      <c r="ON935" s="53"/>
      <c r="OO935" s="53"/>
      <c r="OP935" s="53"/>
      <c r="OQ935" s="53"/>
      <c r="OR935" s="53"/>
      <c r="OS935" s="53"/>
      <c r="OT935" s="53"/>
      <c r="OU935" s="53"/>
      <c r="OV935" s="53"/>
      <c r="OW935" s="53"/>
      <c r="OX935" s="53"/>
      <c r="OY935" s="53"/>
      <c r="OZ935" s="53"/>
      <c r="PA935" s="53"/>
      <c r="PB935" s="53"/>
      <c r="PC935" s="53"/>
      <c r="PD935" s="53"/>
      <c r="PE935" s="53"/>
      <c r="PF935" s="53"/>
      <c r="PG935" s="53"/>
      <c r="PH935" s="53"/>
      <c r="PI935" s="53"/>
      <c r="PJ935" s="53"/>
      <c r="PK935" s="53"/>
      <c r="PL935" s="53"/>
      <c r="PM935" s="53"/>
      <c r="PN935" s="53"/>
      <c r="PO935" s="53"/>
      <c r="PP935" s="53"/>
      <c r="PQ935" s="53"/>
      <c r="PR935" s="53"/>
      <c r="PS935" s="53"/>
      <c r="PT935" s="53"/>
      <c r="PU935" s="53"/>
      <c r="PV935" s="53"/>
      <c r="PW935" s="53"/>
      <c r="PX935" s="53"/>
      <c r="PY935" s="53"/>
      <c r="PZ935" s="53"/>
      <c r="QA935" s="53"/>
      <c r="QB935" s="53"/>
      <c r="QC935" s="53"/>
      <c r="QD935" s="53"/>
      <c r="QE935" s="53"/>
      <c r="QF935" s="53"/>
      <c r="QG935" s="53"/>
      <c r="QH935" s="53"/>
      <c r="QI935" s="53"/>
      <c r="QJ935" s="53"/>
      <c r="QK935" s="53"/>
      <c r="QL935" s="53"/>
      <c r="QM935" s="53"/>
      <c r="QN935" s="53"/>
      <c r="QO935" s="53"/>
      <c r="QP935" s="53"/>
      <c r="QQ935" s="53"/>
      <c r="QR935" s="53"/>
      <c r="QS935" s="53"/>
      <c r="QT935" s="53"/>
      <c r="QU935" s="53"/>
      <c r="QV935" s="53"/>
      <c r="QW935" s="53"/>
      <c r="QX935" s="53"/>
      <c r="QY935" s="53"/>
      <c r="QZ935" s="53"/>
      <c r="RA935" s="53"/>
      <c r="RB935" s="53"/>
      <c r="RC935" s="53"/>
      <c r="RD935" s="53"/>
      <c r="RE935" s="53"/>
      <c r="RF935" s="53"/>
      <c r="RG935" s="53"/>
      <c r="RH935" s="53"/>
      <c r="RI935" s="53"/>
      <c r="RJ935" s="53"/>
      <c r="RK935" s="53"/>
      <c r="RL935" s="53"/>
      <c r="RM935" s="53"/>
      <c r="RN935" s="53"/>
      <c r="RO935" s="53"/>
      <c r="RP935" s="53"/>
      <c r="RQ935" s="53"/>
      <c r="RR935" s="53"/>
      <c r="RS935" s="53"/>
      <c r="RT935" s="53"/>
      <c r="RU935" s="53"/>
      <c r="RV935" s="53"/>
      <c r="RW935" s="53"/>
      <c r="RX935" s="53"/>
      <c r="RY935" s="53"/>
      <c r="RZ935" s="53"/>
      <c r="SA935" s="53"/>
      <c r="SB935" s="53"/>
      <c r="SC935" s="53"/>
      <c r="SD935" s="53"/>
      <c r="SE935" s="53"/>
      <c r="SF935" s="53"/>
      <c r="SG935" s="53"/>
      <c r="SH935" s="53"/>
      <c r="SI935" s="53"/>
      <c r="SJ935" s="53"/>
      <c r="SK935" s="53"/>
      <c r="SL935" s="53"/>
      <c r="SM935" s="53"/>
      <c r="SN935" s="53"/>
      <c r="SO935" s="53"/>
      <c r="SP935" s="53"/>
      <c r="SQ935" s="53"/>
      <c r="SR935" s="53"/>
      <c r="SS935" s="53"/>
      <c r="ST935" s="53"/>
      <c r="SU935" s="53"/>
      <c r="SV935" s="53"/>
      <c r="SW935" s="53"/>
      <c r="SX935" s="53"/>
      <c r="SY935" s="53"/>
      <c r="SZ935" s="53"/>
      <c r="TA935" s="53"/>
      <c r="TB935" s="53"/>
      <c r="TC935" s="53"/>
      <c r="TD935" s="53"/>
      <c r="TE935" s="53"/>
      <c r="TF935" s="53"/>
      <c r="TG935" s="53"/>
      <c r="TH935" s="53"/>
      <c r="TI935" s="53"/>
      <c r="TJ935" s="53"/>
      <c r="TK935" s="53"/>
      <c r="TL935" s="53"/>
      <c r="TM935" s="53"/>
      <c r="TN935" s="53"/>
      <c r="TO935" s="53"/>
      <c r="TP935" s="53"/>
      <c r="TQ935" s="53"/>
      <c r="TR935" s="53"/>
      <c r="TS935" s="53"/>
      <c r="TT935" s="53"/>
      <c r="TU935" s="53"/>
      <c r="TV935" s="53"/>
      <c r="TW935" s="53"/>
      <c r="TX935" s="53"/>
      <c r="TY935" s="53"/>
      <c r="TZ935" s="53"/>
      <c r="UA935" s="53"/>
      <c r="UB935" s="53"/>
      <c r="UC935" s="53"/>
      <c r="UD935" s="53"/>
      <c r="UE935" s="53"/>
      <c r="UF935" s="53"/>
      <c r="UG935" s="53"/>
    </row>
    <row r="936" spans="12:553" s="19" customFormat="1" ht="15.75" customHeight="1" x14ac:dyDescent="0.2">
      <c r="L936" s="66"/>
      <c r="M936" s="66"/>
      <c r="N936" s="52"/>
      <c r="O936" s="53"/>
      <c r="P936" s="53"/>
      <c r="Q936" s="53"/>
      <c r="R936" s="53"/>
      <c r="S936" s="53"/>
      <c r="T936" s="53"/>
      <c r="U936" s="53"/>
      <c r="V936" s="53"/>
      <c r="W936" s="53"/>
      <c r="X936" s="53"/>
      <c r="Y936" s="53"/>
      <c r="Z936" s="53"/>
      <c r="AA936" s="53"/>
      <c r="AB936" s="53"/>
      <c r="AC936" s="53"/>
      <c r="AD936" s="53"/>
      <c r="AE936" s="53"/>
      <c r="AF936" s="53"/>
      <c r="AG936" s="53"/>
      <c r="AH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c r="BM936" s="53"/>
      <c r="BN936" s="53"/>
      <c r="BO936" s="53"/>
      <c r="BP936" s="53"/>
      <c r="BQ936" s="53"/>
      <c r="BR936" s="53"/>
      <c r="BS936" s="53"/>
      <c r="BT936" s="53"/>
      <c r="BU936" s="53"/>
      <c r="BV936" s="53"/>
      <c r="BW936" s="53"/>
      <c r="BX936" s="53"/>
      <c r="BY936" s="53"/>
      <c r="BZ936" s="53"/>
      <c r="CA936" s="53"/>
      <c r="CB936" s="53"/>
      <c r="CC936" s="53"/>
      <c r="CD936" s="53"/>
      <c r="CE936" s="53"/>
      <c r="CF936" s="53"/>
      <c r="CG936" s="53"/>
      <c r="CH936" s="53"/>
      <c r="CI936" s="53"/>
      <c r="CJ936" s="53"/>
      <c r="CK936" s="53"/>
      <c r="CL936" s="53"/>
      <c r="CM936" s="53"/>
      <c r="CN936" s="53"/>
      <c r="CO936" s="53"/>
      <c r="CP936" s="53"/>
      <c r="CQ936" s="53"/>
      <c r="CR936" s="53"/>
      <c r="CS936" s="53"/>
      <c r="CT936" s="53"/>
      <c r="CU936" s="53"/>
      <c r="CV936" s="53"/>
      <c r="CW936" s="53"/>
      <c r="CX936" s="53"/>
      <c r="CY936" s="53"/>
      <c r="CZ936" s="53"/>
      <c r="DA936" s="53"/>
      <c r="DB936" s="53"/>
      <c r="DC936" s="53"/>
      <c r="DD936" s="53"/>
      <c r="DE936" s="53"/>
      <c r="DF936" s="53"/>
      <c r="DG936" s="53"/>
      <c r="DH936" s="53"/>
      <c r="DI936" s="53"/>
      <c r="DJ936" s="53"/>
      <c r="DK936" s="53"/>
      <c r="DL936" s="53"/>
      <c r="DM936" s="53"/>
      <c r="DN936" s="53"/>
      <c r="DO936" s="53"/>
      <c r="DP936" s="53"/>
      <c r="DQ936" s="53"/>
      <c r="DR936" s="53"/>
      <c r="DS936" s="53"/>
      <c r="DT936" s="53"/>
      <c r="DU936" s="53"/>
      <c r="DV936" s="53"/>
      <c r="DW936" s="53"/>
      <c r="DX936" s="53"/>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3"/>
      <c r="FK936" s="53"/>
      <c r="FL936" s="53"/>
      <c r="FM936" s="53"/>
      <c r="FN936" s="53"/>
      <c r="FO936" s="53"/>
      <c r="FP936" s="53"/>
      <c r="FQ936" s="53"/>
      <c r="FR936" s="53"/>
      <c r="FS936" s="53"/>
      <c r="FT936" s="53"/>
      <c r="FU936" s="53"/>
      <c r="FV936" s="53"/>
      <c r="FW936" s="53"/>
      <c r="FX936" s="53"/>
      <c r="FY936" s="53"/>
      <c r="FZ936" s="53"/>
      <c r="GA936" s="53"/>
      <c r="GB936" s="53"/>
      <c r="GC936" s="53"/>
      <c r="GD936" s="53"/>
      <c r="GE936" s="53"/>
      <c r="GF936" s="53"/>
      <c r="GG936" s="53"/>
      <c r="GH936" s="53"/>
      <c r="GI936" s="53"/>
      <c r="GJ936" s="53"/>
      <c r="GK936" s="53"/>
      <c r="GL936" s="53"/>
      <c r="GM936" s="53"/>
      <c r="GN936" s="53"/>
      <c r="GO936" s="53"/>
      <c r="GP936" s="53"/>
      <c r="GQ936" s="53"/>
      <c r="GR936" s="53"/>
      <c r="GS936" s="53"/>
      <c r="GT936" s="53"/>
      <c r="GU936" s="53"/>
      <c r="GV936" s="53"/>
      <c r="GW936" s="53"/>
      <c r="GX936" s="53"/>
      <c r="GY936" s="53"/>
      <c r="GZ936" s="53"/>
      <c r="HA936" s="53"/>
      <c r="HB936" s="53"/>
      <c r="HC936" s="53"/>
      <c r="HD936" s="53"/>
      <c r="HE936" s="53"/>
      <c r="HF936" s="53"/>
      <c r="HG936" s="53"/>
      <c r="HH936" s="53"/>
      <c r="HI936" s="53"/>
      <c r="HJ936" s="53"/>
      <c r="HK936" s="53"/>
      <c r="HL936" s="53"/>
      <c r="HM936" s="53"/>
      <c r="HN936" s="53"/>
      <c r="HO936" s="53"/>
      <c r="HP936" s="53"/>
      <c r="HQ936" s="53"/>
      <c r="HR936" s="53"/>
      <c r="HS936" s="53"/>
      <c r="HT936" s="53"/>
      <c r="HU936" s="53"/>
      <c r="HV936" s="53"/>
      <c r="HW936" s="53"/>
      <c r="HX936" s="53"/>
      <c r="HY936" s="53"/>
      <c r="HZ936" s="53"/>
      <c r="IA936" s="53"/>
      <c r="IB936" s="53"/>
      <c r="IC936" s="53"/>
      <c r="ID936" s="53"/>
      <c r="IE936" s="53"/>
      <c r="IF936" s="53"/>
      <c r="IG936" s="53"/>
      <c r="IH936" s="53"/>
      <c r="II936" s="53"/>
      <c r="IJ936" s="53"/>
      <c r="IK936" s="53"/>
      <c r="IL936" s="53"/>
      <c r="IM936" s="53"/>
      <c r="IN936" s="53"/>
      <c r="IO936" s="53"/>
      <c r="IP936" s="53"/>
      <c r="IQ936" s="53"/>
      <c r="IR936" s="53"/>
      <c r="IS936" s="53"/>
      <c r="IT936" s="53"/>
      <c r="IU936" s="53"/>
      <c r="IV936" s="53"/>
      <c r="IW936" s="53"/>
      <c r="IX936" s="53"/>
      <c r="IY936" s="53"/>
      <c r="IZ936" s="53"/>
      <c r="JA936" s="53"/>
      <c r="JB936" s="53"/>
      <c r="JC936" s="53"/>
      <c r="JD936" s="53"/>
      <c r="JE936" s="53"/>
      <c r="JF936" s="53"/>
      <c r="JG936" s="53"/>
      <c r="JH936" s="53"/>
      <c r="JI936" s="53"/>
      <c r="JJ936" s="53"/>
      <c r="JK936" s="53"/>
      <c r="JL936" s="53"/>
      <c r="JM936" s="53"/>
      <c r="JN936" s="53"/>
      <c r="JO936" s="53"/>
      <c r="JP936" s="53"/>
      <c r="JQ936" s="53"/>
      <c r="JR936" s="53"/>
      <c r="JS936" s="53"/>
      <c r="JT936" s="53"/>
      <c r="JU936" s="53"/>
      <c r="JV936" s="53"/>
      <c r="JW936" s="53"/>
      <c r="JX936" s="53"/>
      <c r="JY936" s="53"/>
      <c r="JZ936" s="53"/>
      <c r="KA936" s="53"/>
      <c r="KB936" s="53"/>
      <c r="KC936" s="53"/>
      <c r="KD936" s="53"/>
      <c r="KE936" s="53"/>
      <c r="KF936" s="53"/>
      <c r="KG936" s="53"/>
      <c r="KH936" s="53"/>
      <c r="KI936" s="53"/>
      <c r="KJ936" s="53"/>
      <c r="KK936" s="53"/>
      <c r="KL936" s="53"/>
      <c r="KM936" s="53"/>
      <c r="KN936" s="53"/>
      <c r="KO936" s="53"/>
      <c r="KP936" s="53"/>
      <c r="KQ936" s="53"/>
      <c r="KR936" s="53"/>
      <c r="KS936" s="53"/>
      <c r="KT936" s="53"/>
      <c r="KU936" s="53"/>
      <c r="KV936" s="53"/>
      <c r="KW936" s="53"/>
      <c r="KX936" s="53"/>
      <c r="KY936" s="53"/>
      <c r="KZ936" s="53"/>
      <c r="LA936" s="53"/>
      <c r="LB936" s="53"/>
      <c r="LC936" s="53"/>
      <c r="LD936" s="53"/>
      <c r="LE936" s="53"/>
      <c r="LF936" s="53"/>
      <c r="LG936" s="53"/>
      <c r="LH936" s="53"/>
      <c r="LI936" s="53"/>
      <c r="LJ936" s="53"/>
      <c r="LK936" s="53"/>
      <c r="LL936" s="53"/>
      <c r="LM936" s="53"/>
      <c r="LN936" s="53"/>
      <c r="LO936" s="53"/>
      <c r="LP936" s="53"/>
      <c r="LQ936" s="53"/>
      <c r="LR936" s="53"/>
      <c r="LS936" s="53"/>
      <c r="LT936" s="53"/>
      <c r="LU936" s="53"/>
      <c r="LV936" s="53"/>
      <c r="LW936" s="53"/>
      <c r="LX936" s="53"/>
      <c r="LY936" s="53"/>
      <c r="LZ936" s="53"/>
      <c r="MA936" s="53"/>
      <c r="MB936" s="53"/>
      <c r="MC936" s="53"/>
      <c r="MD936" s="53"/>
      <c r="ME936" s="53"/>
      <c r="MF936" s="53"/>
      <c r="MG936" s="53"/>
      <c r="MH936" s="53"/>
      <c r="MI936" s="53"/>
      <c r="MJ936" s="53"/>
      <c r="MK936" s="53"/>
      <c r="ML936" s="53"/>
      <c r="MM936" s="53"/>
      <c r="MN936" s="53"/>
      <c r="MO936" s="53"/>
      <c r="MP936" s="53"/>
      <c r="MQ936" s="53"/>
      <c r="MR936" s="53"/>
      <c r="MS936" s="53"/>
      <c r="MT936" s="53"/>
      <c r="MU936" s="53"/>
      <c r="MV936" s="53"/>
      <c r="MW936" s="53"/>
      <c r="MX936" s="53"/>
      <c r="MY936" s="53"/>
      <c r="MZ936" s="53"/>
      <c r="NA936" s="53"/>
      <c r="NB936" s="53"/>
      <c r="NC936" s="53"/>
      <c r="ND936" s="53"/>
      <c r="NE936" s="53"/>
      <c r="NF936" s="53"/>
      <c r="NG936" s="53"/>
      <c r="NH936" s="53"/>
      <c r="NI936" s="53"/>
      <c r="NJ936" s="53"/>
      <c r="NK936" s="53"/>
      <c r="NL936" s="53"/>
      <c r="NM936" s="53"/>
      <c r="NN936" s="53"/>
      <c r="NO936" s="53"/>
      <c r="NP936" s="53"/>
      <c r="NQ936" s="53"/>
      <c r="NR936" s="53"/>
      <c r="NS936" s="53"/>
      <c r="NT936" s="53"/>
      <c r="NU936" s="53"/>
      <c r="NV936" s="53"/>
      <c r="NW936" s="53"/>
      <c r="NX936" s="53"/>
      <c r="NY936" s="53"/>
      <c r="NZ936" s="53"/>
      <c r="OA936" s="53"/>
      <c r="OB936" s="53"/>
      <c r="OC936" s="53"/>
      <c r="OD936" s="53"/>
      <c r="OE936" s="53"/>
      <c r="OF936" s="53"/>
      <c r="OG936" s="53"/>
      <c r="OH936" s="53"/>
      <c r="OI936" s="53"/>
      <c r="OJ936" s="53"/>
      <c r="OK936" s="53"/>
      <c r="OL936" s="53"/>
      <c r="OM936" s="53"/>
      <c r="ON936" s="53"/>
      <c r="OO936" s="53"/>
      <c r="OP936" s="53"/>
      <c r="OQ936" s="53"/>
      <c r="OR936" s="53"/>
      <c r="OS936" s="53"/>
      <c r="OT936" s="53"/>
      <c r="OU936" s="53"/>
      <c r="OV936" s="53"/>
      <c r="OW936" s="53"/>
      <c r="OX936" s="53"/>
      <c r="OY936" s="53"/>
      <c r="OZ936" s="53"/>
      <c r="PA936" s="53"/>
      <c r="PB936" s="53"/>
      <c r="PC936" s="53"/>
      <c r="PD936" s="53"/>
      <c r="PE936" s="53"/>
      <c r="PF936" s="53"/>
      <c r="PG936" s="53"/>
      <c r="PH936" s="53"/>
      <c r="PI936" s="53"/>
      <c r="PJ936" s="53"/>
      <c r="PK936" s="53"/>
      <c r="PL936" s="53"/>
      <c r="PM936" s="53"/>
      <c r="PN936" s="53"/>
      <c r="PO936" s="53"/>
      <c r="PP936" s="53"/>
      <c r="PQ936" s="53"/>
      <c r="PR936" s="53"/>
      <c r="PS936" s="53"/>
      <c r="PT936" s="53"/>
      <c r="PU936" s="53"/>
      <c r="PV936" s="53"/>
      <c r="PW936" s="53"/>
      <c r="PX936" s="53"/>
      <c r="PY936" s="53"/>
      <c r="PZ936" s="53"/>
      <c r="QA936" s="53"/>
      <c r="QB936" s="53"/>
      <c r="QC936" s="53"/>
      <c r="QD936" s="53"/>
      <c r="QE936" s="53"/>
      <c r="QF936" s="53"/>
      <c r="QG936" s="53"/>
      <c r="QH936" s="53"/>
      <c r="QI936" s="53"/>
      <c r="QJ936" s="53"/>
      <c r="QK936" s="53"/>
      <c r="QL936" s="53"/>
      <c r="QM936" s="53"/>
      <c r="QN936" s="53"/>
      <c r="QO936" s="53"/>
      <c r="QP936" s="53"/>
      <c r="QQ936" s="53"/>
      <c r="QR936" s="53"/>
      <c r="QS936" s="53"/>
      <c r="QT936" s="53"/>
      <c r="QU936" s="53"/>
      <c r="QV936" s="53"/>
      <c r="QW936" s="53"/>
      <c r="QX936" s="53"/>
      <c r="QY936" s="53"/>
      <c r="QZ936" s="53"/>
      <c r="RA936" s="53"/>
      <c r="RB936" s="53"/>
      <c r="RC936" s="53"/>
      <c r="RD936" s="53"/>
      <c r="RE936" s="53"/>
      <c r="RF936" s="53"/>
      <c r="RG936" s="53"/>
      <c r="RH936" s="53"/>
      <c r="RI936" s="53"/>
      <c r="RJ936" s="53"/>
      <c r="RK936" s="53"/>
      <c r="RL936" s="53"/>
      <c r="RM936" s="53"/>
      <c r="RN936" s="53"/>
      <c r="RO936" s="53"/>
      <c r="RP936" s="53"/>
      <c r="RQ936" s="53"/>
      <c r="RR936" s="53"/>
      <c r="RS936" s="53"/>
      <c r="RT936" s="53"/>
      <c r="RU936" s="53"/>
      <c r="RV936" s="53"/>
      <c r="RW936" s="53"/>
      <c r="RX936" s="53"/>
      <c r="RY936" s="53"/>
      <c r="RZ936" s="53"/>
      <c r="SA936" s="53"/>
      <c r="SB936" s="53"/>
      <c r="SC936" s="53"/>
      <c r="SD936" s="53"/>
      <c r="SE936" s="53"/>
      <c r="SF936" s="53"/>
      <c r="SG936" s="53"/>
      <c r="SH936" s="53"/>
      <c r="SI936" s="53"/>
      <c r="SJ936" s="53"/>
      <c r="SK936" s="53"/>
      <c r="SL936" s="53"/>
      <c r="SM936" s="53"/>
      <c r="SN936" s="53"/>
      <c r="SO936" s="53"/>
      <c r="SP936" s="53"/>
      <c r="SQ936" s="53"/>
      <c r="SR936" s="53"/>
      <c r="SS936" s="53"/>
      <c r="ST936" s="53"/>
      <c r="SU936" s="53"/>
      <c r="SV936" s="53"/>
      <c r="SW936" s="53"/>
      <c r="SX936" s="53"/>
      <c r="SY936" s="53"/>
      <c r="SZ936" s="53"/>
      <c r="TA936" s="53"/>
      <c r="TB936" s="53"/>
      <c r="TC936" s="53"/>
      <c r="TD936" s="53"/>
      <c r="TE936" s="53"/>
      <c r="TF936" s="53"/>
      <c r="TG936" s="53"/>
      <c r="TH936" s="53"/>
      <c r="TI936" s="53"/>
      <c r="TJ936" s="53"/>
      <c r="TK936" s="53"/>
      <c r="TL936" s="53"/>
      <c r="TM936" s="53"/>
      <c r="TN936" s="53"/>
      <c r="TO936" s="53"/>
      <c r="TP936" s="53"/>
      <c r="TQ936" s="53"/>
      <c r="TR936" s="53"/>
      <c r="TS936" s="53"/>
      <c r="TT936" s="53"/>
      <c r="TU936" s="53"/>
      <c r="TV936" s="53"/>
      <c r="TW936" s="53"/>
      <c r="TX936" s="53"/>
      <c r="TY936" s="53"/>
      <c r="TZ936" s="53"/>
      <c r="UA936" s="53"/>
      <c r="UB936" s="53"/>
      <c r="UC936" s="53"/>
      <c r="UD936" s="53"/>
      <c r="UE936" s="53"/>
      <c r="UF936" s="53"/>
      <c r="UG936" s="53"/>
    </row>
    <row r="937" spans="12:553" s="19" customFormat="1" ht="15.75" customHeight="1" x14ac:dyDescent="0.2">
      <c r="L937" s="66"/>
      <c r="M937" s="66"/>
      <c r="N937" s="52"/>
      <c r="O937" s="53"/>
      <c r="P937" s="53"/>
      <c r="Q937" s="53"/>
      <c r="R937" s="53"/>
      <c r="S937" s="53"/>
      <c r="T937" s="53"/>
      <c r="U937" s="53"/>
      <c r="V937" s="53"/>
      <c r="W937" s="53"/>
      <c r="X937" s="53"/>
      <c r="Y937" s="53"/>
      <c r="Z937" s="53"/>
      <c r="AA937" s="53"/>
      <c r="AB937" s="53"/>
      <c r="AC937" s="53"/>
      <c r="AD937" s="53"/>
      <c r="AE937" s="53"/>
      <c r="AF937" s="53"/>
      <c r="AG937" s="53"/>
      <c r="AH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c r="BM937" s="53"/>
      <c r="BN937" s="53"/>
      <c r="BO937" s="53"/>
      <c r="BP937" s="53"/>
      <c r="BQ937" s="53"/>
      <c r="BR937" s="53"/>
      <c r="BS937" s="53"/>
      <c r="BT937" s="53"/>
      <c r="BU937" s="53"/>
      <c r="BV937" s="53"/>
      <c r="BW937" s="53"/>
      <c r="BX937" s="53"/>
      <c r="BY937" s="53"/>
      <c r="BZ937" s="53"/>
      <c r="CA937" s="53"/>
      <c r="CB937" s="53"/>
      <c r="CC937" s="53"/>
      <c r="CD937" s="53"/>
      <c r="CE937" s="53"/>
      <c r="CF937" s="53"/>
      <c r="CG937" s="53"/>
      <c r="CH937" s="53"/>
      <c r="CI937" s="53"/>
      <c r="CJ937" s="53"/>
      <c r="CK937" s="53"/>
      <c r="CL937" s="53"/>
      <c r="CM937" s="53"/>
      <c r="CN937" s="53"/>
      <c r="CO937" s="53"/>
      <c r="CP937" s="53"/>
      <c r="CQ937" s="53"/>
      <c r="CR937" s="53"/>
      <c r="CS937" s="53"/>
      <c r="CT937" s="53"/>
      <c r="CU937" s="53"/>
      <c r="CV937" s="53"/>
      <c r="CW937" s="53"/>
      <c r="CX937" s="53"/>
      <c r="CY937" s="53"/>
      <c r="CZ937" s="53"/>
      <c r="DA937" s="53"/>
      <c r="DB937" s="53"/>
      <c r="DC937" s="53"/>
      <c r="DD937" s="53"/>
      <c r="DE937" s="53"/>
      <c r="DF937" s="53"/>
      <c r="DG937" s="53"/>
      <c r="DH937" s="53"/>
      <c r="DI937" s="53"/>
      <c r="DJ937" s="53"/>
      <c r="DK937" s="53"/>
      <c r="DL937" s="53"/>
      <c r="DM937" s="53"/>
      <c r="DN937" s="53"/>
      <c r="DO937" s="53"/>
      <c r="DP937" s="53"/>
      <c r="DQ937" s="53"/>
      <c r="DR937" s="53"/>
      <c r="DS937" s="53"/>
      <c r="DT937" s="53"/>
      <c r="DU937" s="53"/>
      <c r="DV937" s="53"/>
      <c r="DW937" s="53"/>
      <c r="DX937" s="53"/>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3"/>
      <c r="FK937" s="53"/>
      <c r="FL937" s="53"/>
      <c r="FM937" s="53"/>
      <c r="FN937" s="53"/>
      <c r="FO937" s="53"/>
      <c r="FP937" s="53"/>
      <c r="FQ937" s="53"/>
      <c r="FR937" s="53"/>
      <c r="FS937" s="53"/>
      <c r="FT937" s="53"/>
      <c r="FU937" s="53"/>
      <c r="FV937" s="53"/>
      <c r="FW937" s="53"/>
      <c r="FX937" s="53"/>
      <c r="FY937" s="53"/>
      <c r="FZ937" s="53"/>
      <c r="GA937" s="53"/>
      <c r="GB937" s="53"/>
      <c r="GC937" s="53"/>
      <c r="GD937" s="53"/>
      <c r="GE937" s="53"/>
      <c r="GF937" s="53"/>
      <c r="GG937" s="53"/>
      <c r="GH937" s="53"/>
      <c r="GI937" s="53"/>
      <c r="GJ937" s="53"/>
      <c r="GK937" s="53"/>
      <c r="GL937" s="53"/>
      <c r="GM937" s="53"/>
      <c r="GN937" s="53"/>
      <c r="GO937" s="53"/>
      <c r="GP937" s="53"/>
      <c r="GQ937" s="53"/>
      <c r="GR937" s="53"/>
      <c r="GS937" s="53"/>
      <c r="GT937" s="53"/>
      <c r="GU937" s="53"/>
      <c r="GV937" s="53"/>
      <c r="GW937" s="53"/>
      <c r="GX937" s="53"/>
      <c r="GY937" s="53"/>
      <c r="GZ937" s="53"/>
      <c r="HA937" s="53"/>
      <c r="HB937" s="53"/>
      <c r="HC937" s="53"/>
      <c r="HD937" s="53"/>
      <c r="HE937" s="53"/>
      <c r="HF937" s="53"/>
      <c r="HG937" s="53"/>
      <c r="HH937" s="53"/>
      <c r="HI937" s="53"/>
      <c r="HJ937" s="53"/>
      <c r="HK937" s="53"/>
      <c r="HL937" s="53"/>
      <c r="HM937" s="53"/>
      <c r="HN937" s="53"/>
      <c r="HO937" s="53"/>
      <c r="HP937" s="53"/>
      <c r="HQ937" s="53"/>
      <c r="HR937" s="53"/>
      <c r="HS937" s="53"/>
      <c r="HT937" s="53"/>
      <c r="HU937" s="53"/>
      <c r="HV937" s="53"/>
      <c r="HW937" s="53"/>
      <c r="HX937" s="53"/>
      <c r="HY937" s="53"/>
      <c r="HZ937" s="53"/>
      <c r="IA937" s="53"/>
      <c r="IB937" s="53"/>
      <c r="IC937" s="53"/>
      <c r="ID937" s="53"/>
      <c r="IE937" s="53"/>
      <c r="IF937" s="53"/>
      <c r="IG937" s="53"/>
      <c r="IH937" s="53"/>
      <c r="II937" s="53"/>
      <c r="IJ937" s="53"/>
      <c r="IK937" s="53"/>
      <c r="IL937" s="53"/>
      <c r="IM937" s="53"/>
      <c r="IN937" s="53"/>
      <c r="IO937" s="53"/>
      <c r="IP937" s="53"/>
      <c r="IQ937" s="53"/>
      <c r="IR937" s="53"/>
      <c r="IS937" s="53"/>
      <c r="IT937" s="53"/>
      <c r="IU937" s="53"/>
      <c r="IV937" s="53"/>
      <c r="IW937" s="53"/>
      <c r="IX937" s="53"/>
      <c r="IY937" s="53"/>
      <c r="IZ937" s="53"/>
      <c r="JA937" s="53"/>
      <c r="JB937" s="53"/>
      <c r="JC937" s="53"/>
      <c r="JD937" s="53"/>
      <c r="JE937" s="53"/>
      <c r="JF937" s="53"/>
      <c r="JG937" s="53"/>
      <c r="JH937" s="53"/>
      <c r="JI937" s="53"/>
      <c r="JJ937" s="53"/>
      <c r="JK937" s="53"/>
      <c r="JL937" s="53"/>
      <c r="JM937" s="53"/>
      <c r="JN937" s="53"/>
      <c r="JO937" s="53"/>
      <c r="JP937" s="53"/>
      <c r="JQ937" s="53"/>
      <c r="JR937" s="53"/>
      <c r="JS937" s="53"/>
      <c r="JT937" s="53"/>
      <c r="JU937" s="53"/>
      <c r="JV937" s="53"/>
      <c r="JW937" s="53"/>
      <c r="JX937" s="53"/>
      <c r="JY937" s="53"/>
      <c r="JZ937" s="53"/>
      <c r="KA937" s="53"/>
      <c r="KB937" s="53"/>
      <c r="KC937" s="53"/>
      <c r="KD937" s="53"/>
      <c r="KE937" s="53"/>
      <c r="KF937" s="53"/>
      <c r="KG937" s="53"/>
      <c r="KH937" s="53"/>
      <c r="KI937" s="53"/>
      <c r="KJ937" s="53"/>
      <c r="KK937" s="53"/>
      <c r="KL937" s="53"/>
      <c r="KM937" s="53"/>
      <c r="KN937" s="53"/>
      <c r="KO937" s="53"/>
      <c r="KP937" s="53"/>
      <c r="KQ937" s="53"/>
      <c r="KR937" s="53"/>
      <c r="KS937" s="53"/>
      <c r="KT937" s="53"/>
      <c r="KU937" s="53"/>
      <c r="KV937" s="53"/>
      <c r="KW937" s="53"/>
      <c r="KX937" s="53"/>
      <c r="KY937" s="53"/>
      <c r="KZ937" s="53"/>
      <c r="LA937" s="53"/>
      <c r="LB937" s="53"/>
      <c r="LC937" s="53"/>
      <c r="LD937" s="53"/>
      <c r="LE937" s="53"/>
      <c r="LF937" s="53"/>
      <c r="LG937" s="53"/>
      <c r="LH937" s="53"/>
      <c r="LI937" s="53"/>
      <c r="LJ937" s="53"/>
      <c r="LK937" s="53"/>
      <c r="LL937" s="53"/>
      <c r="LM937" s="53"/>
      <c r="LN937" s="53"/>
      <c r="LO937" s="53"/>
      <c r="LP937" s="53"/>
      <c r="LQ937" s="53"/>
      <c r="LR937" s="53"/>
      <c r="LS937" s="53"/>
      <c r="LT937" s="53"/>
      <c r="LU937" s="53"/>
      <c r="LV937" s="53"/>
      <c r="LW937" s="53"/>
      <c r="LX937" s="53"/>
      <c r="LY937" s="53"/>
      <c r="LZ937" s="53"/>
      <c r="MA937" s="53"/>
      <c r="MB937" s="53"/>
      <c r="MC937" s="53"/>
      <c r="MD937" s="53"/>
      <c r="ME937" s="53"/>
      <c r="MF937" s="53"/>
      <c r="MG937" s="53"/>
      <c r="MH937" s="53"/>
      <c r="MI937" s="53"/>
      <c r="MJ937" s="53"/>
      <c r="MK937" s="53"/>
      <c r="ML937" s="53"/>
      <c r="MM937" s="53"/>
      <c r="MN937" s="53"/>
      <c r="MO937" s="53"/>
      <c r="MP937" s="53"/>
      <c r="MQ937" s="53"/>
      <c r="MR937" s="53"/>
      <c r="MS937" s="53"/>
      <c r="MT937" s="53"/>
      <c r="MU937" s="53"/>
      <c r="MV937" s="53"/>
      <c r="MW937" s="53"/>
      <c r="MX937" s="53"/>
      <c r="MY937" s="53"/>
      <c r="MZ937" s="53"/>
      <c r="NA937" s="53"/>
      <c r="NB937" s="53"/>
      <c r="NC937" s="53"/>
      <c r="ND937" s="53"/>
      <c r="NE937" s="53"/>
      <c r="NF937" s="53"/>
      <c r="NG937" s="53"/>
      <c r="NH937" s="53"/>
      <c r="NI937" s="53"/>
      <c r="NJ937" s="53"/>
      <c r="NK937" s="53"/>
      <c r="NL937" s="53"/>
      <c r="NM937" s="53"/>
      <c r="NN937" s="53"/>
      <c r="NO937" s="53"/>
      <c r="NP937" s="53"/>
      <c r="NQ937" s="53"/>
      <c r="NR937" s="53"/>
      <c r="NS937" s="53"/>
      <c r="NT937" s="53"/>
      <c r="NU937" s="53"/>
      <c r="NV937" s="53"/>
      <c r="NW937" s="53"/>
      <c r="NX937" s="53"/>
      <c r="NY937" s="53"/>
      <c r="NZ937" s="53"/>
      <c r="OA937" s="53"/>
      <c r="OB937" s="53"/>
      <c r="OC937" s="53"/>
      <c r="OD937" s="53"/>
      <c r="OE937" s="53"/>
      <c r="OF937" s="53"/>
      <c r="OG937" s="53"/>
      <c r="OH937" s="53"/>
      <c r="OI937" s="53"/>
      <c r="OJ937" s="53"/>
      <c r="OK937" s="53"/>
      <c r="OL937" s="53"/>
      <c r="OM937" s="53"/>
      <c r="ON937" s="53"/>
      <c r="OO937" s="53"/>
      <c r="OP937" s="53"/>
      <c r="OQ937" s="53"/>
      <c r="OR937" s="53"/>
      <c r="OS937" s="53"/>
      <c r="OT937" s="53"/>
      <c r="OU937" s="53"/>
      <c r="OV937" s="53"/>
      <c r="OW937" s="53"/>
      <c r="OX937" s="53"/>
      <c r="OY937" s="53"/>
      <c r="OZ937" s="53"/>
      <c r="PA937" s="53"/>
      <c r="PB937" s="53"/>
      <c r="PC937" s="53"/>
      <c r="PD937" s="53"/>
      <c r="PE937" s="53"/>
      <c r="PF937" s="53"/>
      <c r="PG937" s="53"/>
      <c r="PH937" s="53"/>
      <c r="PI937" s="53"/>
      <c r="PJ937" s="53"/>
      <c r="PK937" s="53"/>
      <c r="PL937" s="53"/>
      <c r="PM937" s="53"/>
      <c r="PN937" s="53"/>
      <c r="PO937" s="53"/>
      <c r="PP937" s="53"/>
      <c r="PQ937" s="53"/>
      <c r="PR937" s="53"/>
      <c r="PS937" s="53"/>
      <c r="PT937" s="53"/>
      <c r="PU937" s="53"/>
      <c r="PV937" s="53"/>
      <c r="PW937" s="53"/>
      <c r="PX937" s="53"/>
      <c r="PY937" s="53"/>
      <c r="PZ937" s="53"/>
      <c r="QA937" s="53"/>
      <c r="QB937" s="53"/>
      <c r="QC937" s="53"/>
      <c r="QD937" s="53"/>
      <c r="QE937" s="53"/>
      <c r="QF937" s="53"/>
      <c r="QG937" s="53"/>
      <c r="QH937" s="53"/>
      <c r="QI937" s="53"/>
      <c r="QJ937" s="53"/>
      <c r="QK937" s="53"/>
      <c r="QL937" s="53"/>
      <c r="QM937" s="53"/>
      <c r="QN937" s="53"/>
      <c r="QO937" s="53"/>
      <c r="QP937" s="53"/>
      <c r="QQ937" s="53"/>
      <c r="QR937" s="53"/>
      <c r="QS937" s="53"/>
      <c r="QT937" s="53"/>
      <c r="QU937" s="53"/>
      <c r="QV937" s="53"/>
      <c r="QW937" s="53"/>
      <c r="QX937" s="53"/>
      <c r="QY937" s="53"/>
      <c r="QZ937" s="53"/>
      <c r="RA937" s="53"/>
      <c r="RB937" s="53"/>
      <c r="RC937" s="53"/>
      <c r="RD937" s="53"/>
      <c r="RE937" s="53"/>
      <c r="RF937" s="53"/>
      <c r="RG937" s="53"/>
      <c r="RH937" s="53"/>
      <c r="RI937" s="53"/>
      <c r="RJ937" s="53"/>
      <c r="RK937" s="53"/>
      <c r="RL937" s="53"/>
      <c r="RM937" s="53"/>
      <c r="RN937" s="53"/>
      <c r="RO937" s="53"/>
      <c r="RP937" s="53"/>
      <c r="RQ937" s="53"/>
      <c r="RR937" s="53"/>
      <c r="RS937" s="53"/>
      <c r="RT937" s="53"/>
      <c r="RU937" s="53"/>
      <c r="RV937" s="53"/>
      <c r="RW937" s="53"/>
      <c r="RX937" s="53"/>
      <c r="RY937" s="53"/>
      <c r="RZ937" s="53"/>
      <c r="SA937" s="53"/>
      <c r="SB937" s="53"/>
      <c r="SC937" s="53"/>
      <c r="SD937" s="53"/>
      <c r="SE937" s="53"/>
      <c r="SF937" s="53"/>
      <c r="SG937" s="53"/>
      <c r="SH937" s="53"/>
      <c r="SI937" s="53"/>
      <c r="SJ937" s="53"/>
      <c r="SK937" s="53"/>
      <c r="SL937" s="53"/>
      <c r="SM937" s="53"/>
      <c r="SN937" s="53"/>
      <c r="SO937" s="53"/>
      <c r="SP937" s="53"/>
      <c r="SQ937" s="53"/>
      <c r="SR937" s="53"/>
      <c r="SS937" s="53"/>
      <c r="ST937" s="53"/>
      <c r="SU937" s="53"/>
      <c r="SV937" s="53"/>
      <c r="SW937" s="53"/>
      <c r="SX937" s="53"/>
      <c r="SY937" s="53"/>
      <c r="SZ937" s="53"/>
      <c r="TA937" s="53"/>
      <c r="TB937" s="53"/>
      <c r="TC937" s="53"/>
      <c r="TD937" s="53"/>
      <c r="TE937" s="53"/>
      <c r="TF937" s="53"/>
      <c r="TG937" s="53"/>
      <c r="TH937" s="53"/>
      <c r="TI937" s="53"/>
      <c r="TJ937" s="53"/>
      <c r="TK937" s="53"/>
      <c r="TL937" s="53"/>
      <c r="TM937" s="53"/>
      <c r="TN937" s="53"/>
      <c r="TO937" s="53"/>
      <c r="TP937" s="53"/>
      <c r="TQ937" s="53"/>
      <c r="TR937" s="53"/>
      <c r="TS937" s="53"/>
      <c r="TT937" s="53"/>
      <c r="TU937" s="53"/>
      <c r="TV937" s="53"/>
      <c r="TW937" s="53"/>
      <c r="TX937" s="53"/>
      <c r="TY937" s="53"/>
      <c r="TZ937" s="53"/>
      <c r="UA937" s="53"/>
      <c r="UB937" s="53"/>
      <c r="UC937" s="53"/>
      <c r="UD937" s="53"/>
      <c r="UE937" s="53"/>
      <c r="UF937" s="53"/>
      <c r="UG937" s="53"/>
    </row>
    <row r="938" spans="12:553" s="19" customFormat="1" ht="15.75" customHeight="1" x14ac:dyDescent="0.2">
      <c r="L938" s="66"/>
      <c r="M938" s="66"/>
      <c r="N938" s="52"/>
      <c r="O938" s="53"/>
      <c r="P938" s="53"/>
      <c r="Q938" s="53"/>
      <c r="R938" s="53"/>
      <c r="S938" s="53"/>
      <c r="T938" s="53"/>
      <c r="U938" s="53"/>
      <c r="V938" s="53"/>
      <c r="W938" s="53"/>
      <c r="X938" s="53"/>
      <c r="Y938" s="53"/>
      <c r="Z938" s="53"/>
      <c r="AA938" s="53"/>
      <c r="AB938" s="53"/>
      <c r="AC938" s="53"/>
      <c r="AD938" s="53"/>
      <c r="AE938" s="53"/>
      <c r="AF938" s="53"/>
      <c r="AG938" s="53"/>
      <c r="AH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c r="BM938" s="53"/>
      <c r="BN938" s="53"/>
      <c r="BO938" s="53"/>
      <c r="BP938" s="53"/>
      <c r="BQ938" s="53"/>
      <c r="BR938" s="53"/>
      <c r="BS938" s="53"/>
      <c r="BT938" s="53"/>
      <c r="BU938" s="53"/>
      <c r="BV938" s="53"/>
      <c r="BW938" s="53"/>
      <c r="BX938" s="53"/>
      <c r="BY938" s="53"/>
      <c r="BZ938" s="53"/>
      <c r="CA938" s="53"/>
      <c r="CB938" s="53"/>
      <c r="CC938" s="53"/>
      <c r="CD938" s="53"/>
      <c r="CE938" s="53"/>
      <c r="CF938" s="53"/>
      <c r="CG938" s="53"/>
      <c r="CH938" s="53"/>
      <c r="CI938" s="53"/>
      <c r="CJ938" s="53"/>
      <c r="CK938" s="53"/>
      <c r="CL938" s="53"/>
      <c r="CM938" s="53"/>
      <c r="CN938" s="53"/>
      <c r="CO938" s="53"/>
      <c r="CP938" s="53"/>
      <c r="CQ938" s="53"/>
      <c r="CR938" s="53"/>
      <c r="CS938" s="53"/>
      <c r="CT938" s="53"/>
      <c r="CU938" s="53"/>
      <c r="CV938" s="53"/>
      <c r="CW938" s="53"/>
      <c r="CX938" s="53"/>
      <c r="CY938" s="53"/>
      <c r="CZ938" s="53"/>
      <c r="DA938" s="53"/>
      <c r="DB938" s="53"/>
      <c r="DC938" s="53"/>
      <c r="DD938" s="53"/>
      <c r="DE938" s="53"/>
      <c r="DF938" s="53"/>
      <c r="DG938" s="53"/>
      <c r="DH938" s="53"/>
      <c r="DI938" s="53"/>
      <c r="DJ938" s="53"/>
      <c r="DK938" s="53"/>
      <c r="DL938" s="53"/>
      <c r="DM938" s="53"/>
      <c r="DN938" s="53"/>
      <c r="DO938" s="53"/>
      <c r="DP938" s="53"/>
      <c r="DQ938" s="53"/>
      <c r="DR938" s="53"/>
      <c r="DS938" s="53"/>
      <c r="DT938" s="53"/>
      <c r="DU938" s="53"/>
      <c r="DV938" s="53"/>
      <c r="DW938" s="53"/>
      <c r="DX938" s="53"/>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3"/>
      <c r="FK938" s="53"/>
      <c r="FL938" s="53"/>
      <c r="FM938" s="53"/>
      <c r="FN938" s="53"/>
      <c r="FO938" s="53"/>
      <c r="FP938" s="53"/>
      <c r="FQ938" s="53"/>
      <c r="FR938" s="53"/>
      <c r="FS938" s="53"/>
      <c r="FT938" s="53"/>
      <c r="FU938" s="53"/>
      <c r="FV938" s="53"/>
      <c r="FW938" s="53"/>
      <c r="FX938" s="53"/>
      <c r="FY938" s="53"/>
      <c r="FZ938" s="53"/>
      <c r="GA938" s="53"/>
      <c r="GB938" s="53"/>
      <c r="GC938" s="53"/>
      <c r="GD938" s="53"/>
      <c r="GE938" s="53"/>
      <c r="GF938" s="53"/>
      <c r="GG938" s="53"/>
      <c r="GH938" s="53"/>
      <c r="GI938" s="53"/>
      <c r="GJ938" s="53"/>
      <c r="GK938" s="53"/>
      <c r="GL938" s="53"/>
      <c r="GM938" s="53"/>
      <c r="GN938" s="53"/>
      <c r="GO938" s="53"/>
      <c r="GP938" s="53"/>
      <c r="GQ938" s="53"/>
      <c r="GR938" s="53"/>
      <c r="GS938" s="53"/>
      <c r="GT938" s="53"/>
      <c r="GU938" s="53"/>
      <c r="GV938" s="53"/>
      <c r="GW938" s="53"/>
      <c r="GX938" s="53"/>
      <c r="GY938" s="53"/>
      <c r="GZ938" s="53"/>
      <c r="HA938" s="53"/>
      <c r="HB938" s="53"/>
      <c r="HC938" s="53"/>
      <c r="HD938" s="53"/>
      <c r="HE938" s="53"/>
      <c r="HF938" s="53"/>
      <c r="HG938" s="53"/>
      <c r="HH938" s="53"/>
      <c r="HI938" s="53"/>
      <c r="HJ938" s="53"/>
      <c r="HK938" s="53"/>
      <c r="HL938" s="53"/>
      <c r="HM938" s="53"/>
      <c r="HN938" s="53"/>
      <c r="HO938" s="53"/>
      <c r="HP938" s="53"/>
      <c r="HQ938" s="53"/>
      <c r="HR938" s="53"/>
      <c r="HS938" s="53"/>
      <c r="HT938" s="53"/>
      <c r="HU938" s="53"/>
      <c r="HV938" s="53"/>
      <c r="HW938" s="53"/>
      <c r="HX938" s="53"/>
      <c r="HY938" s="53"/>
      <c r="HZ938" s="53"/>
      <c r="IA938" s="53"/>
      <c r="IB938" s="53"/>
      <c r="IC938" s="53"/>
      <c r="ID938" s="53"/>
      <c r="IE938" s="53"/>
      <c r="IF938" s="53"/>
      <c r="IG938" s="53"/>
      <c r="IH938" s="53"/>
      <c r="II938" s="53"/>
      <c r="IJ938" s="53"/>
      <c r="IK938" s="53"/>
      <c r="IL938" s="53"/>
      <c r="IM938" s="53"/>
      <c r="IN938" s="53"/>
      <c r="IO938" s="53"/>
      <c r="IP938" s="53"/>
      <c r="IQ938" s="53"/>
      <c r="IR938" s="53"/>
      <c r="IS938" s="53"/>
      <c r="IT938" s="53"/>
      <c r="IU938" s="53"/>
      <c r="IV938" s="53"/>
      <c r="IW938" s="53"/>
      <c r="IX938" s="53"/>
      <c r="IY938" s="53"/>
      <c r="IZ938" s="53"/>
      <c r="JA938" s="53"/>
      <c r="JB938" s="53"/>
      <c r="JC938" s="53"/>
      <c r="JD938" s="53"/>
      <c r="JE938" s="53"/>
      <c r="JF938" s="53"/>
      <c r="JG938" s="53"/>
      <c r="JH938" s="53"/>
      <c r="JI938" s="53"/>
      <c r="JJ938" s="53"/>
      <c r="JK938" s="53"/>
      <c r="JL938" s="53"/>
      <c r="JM938" s="53"/>
      <c r="JN938" s="53"/>
      <c r="JO938" s="53"/>
      <c r="JP938" s="53"/>
      <c r="JQ938" s="53"/>
      <c r="JR938" s="53"/>
      <c r="JS938" s="53"/>
      <c r="JT938" s="53"/>
      <c r="JU938" s="53"/>
      <c r="JV938" s="53"/>
      <c r="JW938" s="53"/>
      <c r="JX938" s="53"/>
      <c r="JY938" s="53"/>
      <c r="JZ938" s="53"/>
      <c r="KA938" s="53"/>
      <c r="KB938" s="53"/>
      <c r="KC938" s="53"/>
      <c r="KD938" s="53"/>
      <c r="KE938" s="53"/>
      <c r="KF938" s="53"/>
      <c r="KG938" s="53"/>
      <c r="KH938" s="53"/>
      <c r="KI938" s="53"/>
      <c r="KJ938" s="53"/>
      <c r="KK938" s="53"/>
      <c r="KL938" s="53"/>
      <c r="KM938" s="53"/>
      <c r="KN938" s="53"/>
      <c r="KO938" s="53"/>
      <c r="KP938" s="53"/>
      <c r="KQ938" s="53"/>
      <c r="KR938" s="53"/>
      <c r="KS938" s="53"/>
      <c r="KT938" s="53"/>
      <c r="KU938" s="53"/>
      <c r="KV938" s="53"/>
      <c r="KW938" s="53"/>
      <c r="KX938" s="53"/>
      <c r="KY938" s="53"/>
      <c r="KZ938" s="53"/>
      <c r="LA938" s="53"/>
      <c r="LB938" s="53"/>
      <c r="LC938" s="53"/>
      <c r="LD938" s="53"/>
      <c r="LE938" s="53"/>
      <c r="LF938" s="53"/>
      <c r="LG938" s="53"/>
      <c r="LH938" s="53"/>
      <c r="LI938" s="53"/>
      <c r="LJ938" s="53"/>
      <c r="LK938" s="53"/>
      <c r="LL938" s="53"/>
      <c r="LM938" s="53"/>
      <c r="LN938" s="53"/>
      <c r="LO938" s="53"/>
      <c r="LP938" s="53"/>
      <c r="LQ938" s="53"/>
      <c r="LR938" s="53"/>
      <c r="LS938" s="53"/>
      <c r="LT938" s="53"/>
      <c r="LU938" s="53"/>
      <c r="LV938" s="53"/>
      <c r="LW938" s="53"/>
      <c r="LX938" s="53"/>
      <c r="LY938" s="53"/>
      <c r="LZ938" s="53"/>
      <c r="MA938" s="53"/>
      <c r="MB938" s="53"/>
      <c r="MC938" s="53"/>
      <c r="MD938" s="53"/>
      <c r="ME938" s="53"/>
      <c r="MF938" s="53"/>
      <c r="MG938" s="53"/>
      <c r="MH938" s="53"/>
      <c r="MI938" s="53"/>
      <c r="MJ938" s="53"/>
      <c r="MK938" s="53"/>
      <c r="ML938" s="53"/>
      <c r="MM938" s="53"/>
      <c r="MN938" s="53"/>
      <c r="MO938" s="53"/>
      <c r="MP938" s="53"/>
      <c r="MQ938" s="53"/>
      <c r="MR938" s="53"/>
      <c r="MS938" s="53"/>
      <c r="MT938" s="53"/>
      <c r="MU938" s="53"/>
      <c r="MV938" s="53"/>
      <c r="MW938" s="53"/>
      <c r="MX938" s="53"/>
      <c r="MY938" s="53"/>
      <c r="MZ938" s="53"/>
      <c r="NA938" s="53"/>
      <c r="NB938" s="53"/>
      <c r="NC938" s="53"/>
      <c r="ND938" s="53"/>
      <c r="NE938" s="53"/>
      <c r="NF938" s="53"/>
      <c r="NG938" s="53"/>
      <c r="NH938" s="53"/>
      <c r="NI938" s="53"/>
      <c r="NJ938" s="53"/>
      <c r="NK938" s="53"/>
      <c r="NL938" s="53"/>
      <c r="NM938" s="53"/>
      <c r="NN938" s="53"/>
      <c r="NO938" s="53"/>
      <c r="NP938" s="53"/>
      <c r="NQ938" s="53"/>
      <c r="NR938" s="53"/>
      <c r="NS938" s="53"/>
      <c r="NT938" s="53"/>
      <c r="NU938" s="53"/>
      <c r="NV938" s="53"/>
      <c r="NW938" s="53"/>
      <c r="NX938" s="53"/>
      <c r="NY938" s="53"/>
      <c r="NZ938" s="53"/>
      <c r="OA938" s="53"/>
      <c r="OB938" s="53"/>
      <c r="OC938" s="53"/>
      <c r="OD938" s="53"/>
      <c r="OE938" s="53"/>
      <c r="OF938" s="53"/>
      <c r="OG938" s="53"/>
      <c r="OH938" s="53"/>
      <c r="OI938" s="53"/>
      <c r="OJ938" s="53"/>
      <c r="OK938" s="53"/>
      <c r="OL938" s="53"/>
      <c r="OM938" s="53"/>
      <c r="ON938" s="53"/>
      <c r="OO938" s="53"/>
      <c r="OP938" s="53"/>
      <c r="OQ938" s="53"/>
      <c r="OR938" s="53"/>
      <c r="OS938" s="53"/>
      <c r="OT938" s="53"/>
      <c r="OU938" s="53"/>
      <c r="OV938" s="53"/>
      <c r="OW938" s="53"/>
      <c r="OX938" s="53"/>
      <c r="OY938" s="53"/>
      <c r="OZ938" s="53"/>
      <c r="PA938" s="53"/>
      <c r="PB938" s="53"/>
      <c r="PC938" s="53"/>
      <c r="PD938" s="53"/>
      <c r="PE938" s="53"/>
      <c r="PF938" s="53"/>
      <c r="PG938" s="53"/>
      <c r="PH938" s="53"/>
      <c r="PI938" s="53"/>
      <c r="PJ938" s="53"/>
      <c r="PK938" s="53"/>
      <c r="PL938" s="53"/>
      <c r="PM938" s="53"/>
      <c r="PN938" s="53"/>
      <c r="PO938" s="53"/>
      <c r="PP938" s="53"/>
      <c r="PQ938" s="53"/>
      <c r="PR938" s="53"/>
      <c r="PS938" s="53"/>
      <c r="PT938" s="53"/>
      <c r="PU938" s="53"/>
      <c r="PV938" s="53"/>
      <c r="PW938" s="53"/>
      <c r="PX938" s="53"/>
      <c r="PY938" s="53"/>
      <c r="PZ938" s="53"/>
      <c r="QA938" s="53"/>
      <c r="QB938" s="53"/>
      <c r="QC938" s="53"/>
      <c r="QD938" s="53"/>
      <c r="QE938" s="53"/>
      <c r="QF938" s="53"/>
      <c r="QG938" s="53"/>
      <c r="QH938" s="53"/>
      <c r="QI938" s="53"/>
      <c r="QJ938" s="53"/>
      <c r="QK938" s="53"/>
      <c r="QL938" s="53"/>
      <c r="QM938" s="53"/>
      <c r="QN938" s="53"/>
      <c r="QO938" s="53"/>
      <c r="QP938" s="53"/>
      <c r="QQ938" s="53"/>
      <c r="QR938" s="53"/>
      <c r="QS938" s="53"/>
      <c r="QT938" s="53"/>
      <c r="QU938" s="53"/>
      <c r="QV938" s="53"/>
      <c r="QW938" s="53"/>
      <c r="QX938" s="53"/>
      <c r="QY938" s="53"/>
      <c r="QZ938" s="53"/>
      <c r="RA938" s="53"/>
      <c r="RB938" s="53"/>
      <c r="RC938" s="53"/>
      <c r="RD938" s="53"/>
      <c r="RE938" s="53"/>
      <c r="RF938" s="53"/>
      <c r="RG938" s="53"/>
      <c r="RH938" s="53"/>
      <c r="RI938" s="53"/>
      <c r="RJ938" s="53"/>
      <c r="RK938" s="53"/>
      <c r="RL938" s="53"/>
      <c r="RM938" s="53"/>
      <c r="RN938" s="53"/>
      <c r="RO938" s="53"/>
      <c r="RP938" s="53"/>
      <c r="RQ938" s="53"/>
      <c r="RR938" s="53"/>
      <c r="RS938" s="53"/>
      <c r="RT938" s="53"/>
      <c r="RU938" s="53"/>
      <c r="RV938" s="53"/>
      <c r="RW938" s="53"/>
      <c r="RX938" s="53"/>
      <c r="RY938" s="53"/>
      <c r="RZ938" s="53"/>
      <c r="SA938" s="53"/>
      <c r="SB938" s="53"/>
      <c r="SC938" s="53"/>
      <c r="SD938" s="53"/>
      <c r="SE938" s="53"/>
      <c r="SF938" s="53"/>
      <c r="SG938" s="53"/>
      <c r="SH938" s="53"/>
      <c r="SI938" s="53"/>
      <c r="SJ938" s="53"/>
      <c r="SK938" s="53"/>
      <c r="SL938" s="53"/>
      <c r="SM938" s="53"/>
      <c r="SN938" s="53"/>
      <c r="SO938" s="53"/>
      <c r="SP938" s="53"/>
      <c r="SQ938" s="53"/>
      <c r="SR938" s="53"/>
      <c r="SS938" s="53"/>
      <c r="ST938" s="53"/>
      <c r="SU938" s="53"/>
      <c r="SV938" s="53"/>
      <c r="SW938" s="53"/>
      <c r="SX938" s="53"/>
      <c r="SY938" s="53"/>
      <c r="SZ938" s="53"/>
      <c r="TA938" s="53"/>
      <c r="TB938" s="53"/>
      <c r="TC938" s="53"/>
      <c r="TD938" s="53"/>
      <c r="TE938" s="53"/>
      <c r="TF938" s="53"/>
      <c r="TG938" s="53"/>
      <c r="TH938" s="53"/>
      <c r="TI938" s="53"/>
      <c r="TJ938" s="53"/>
      <c r="TK938" s="53"/>
      <c r="TL938" s="53"/>
      <c r="TM938" s="53"/>
      <c r="TN938" s="53"/>
      <c r="TO938" s="53"/>
      <c r="TP938" s="53"/>
      <c r="TQ938" s="53"/>
      <c r="TR938" s="53"/>
      <c r="TS938" s="53"/>
      <c r="TT938" s="53"/>
      <c r="TU938" s="53"/>
      <c r="TV938" s="53"/>
      <c r="TW938" s="53"/>
      <c r="TX938" s="53"/>
      <c r="TY938" s="53"/>
      <c r="TZ938" s="53"/>
      <c r="UA938" s="53"/>
      <c r="UB938" s="53"/>
      <c r="UC938" s="53"/>
      <c r="UD938" s="53"/>
      <c r="UE938" s="53"/>
      <c r="UF938" s="53"/>
      <c r="UG938" s="53"/>
    </row>
    <row r="939" spans="12:553" s="19" customFormat="1" ht="15.75" customHeight="1" x14ac:dyDescent="0.2">
      <c r="L939" s="66"/>
      <c r="M939" s="66"/>
      <c r="N939" s="52"/>
      <c r="O939" s="53"/>
      <c r="P939" s="53"/>
      <c r="Q939" s="53"/>
      <c r="R939" s="53"/>
      <c r="S939" s="53"/>
      <c r="T939" s="53"/>
      <c r="U939" s="53"/>
      <c r="V939" s="53"/>
      <c r="W939" s="53"/>
      <c r="X939" s="53"/>
      <c r="Y939" s="53"/>
      <c r="Z939" s="53"/>
      <c r="AA939" s="53"/>
      <c r="AB939" s="53"/>
      <c r="AC939" s="53"/>
      <c r="AD939" s="53"/>
      <c r="AE939" s="53"/>
      <c r="AF939" s="53"/>
      <c r="AG939" s="53"/>
      <c r="AH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c r="BM939" s="53"/>
      <c r="BN939" s="53"/>
      <c r="BO939" s="53"/>
      <c r="BP939" s="53"/>
      <c r="BQ939" s="53"/>
      <c r="BR939" s="53"/>
      <c r="BS939" s="53"/>
      <c r="BT939" s="53"/>
      <c r="BU939" s="53"/>
      <c r="BV939" s="53"/>
      <c r="BW939" s="53"/>
      <c r="BX939" s="53"/>
      <c r="BY939" s="53"/>
      <c r="BZ939" s="53"/>
      <c r="CA939" s="53"/>
      <c r="CB939" s="53"/>
      <c r="CC939" s="53"/>
      <c r="CD939" s="53"/>
      <c r="CE939" s="53"/>
      <c r="CF939" s="53"/>
      <c r="CG939" s="53"/>
      <c r="CH939" s="53"/>
      <c r="CI939" s="53"/>
      <c r="CJ939" s="53"/>
      <c r="CK939" s="53"/>
      <c r="CL939" s="53"/>
      <c r="CM939" s="53"/>
      <c r="CN939" s="53"/>
      <c r="CO939" s="53"/>
      <c r="CP939" s="53"/>
      <c r="CQ939" s="53"/>
      <c r="CR939" s="53"/>
      <c r="CS939" s="53"/>
      <c r="CT939" s="53"/>
      <c r="CU939" s="53"/>
      <c r="CV939" s="53"/>
      <c r="CW939" s="53"/>
      <c r="CX939" s="53"/>
      <c r="CY939" s="53"/>
      <c r="CZ939" s="53"/>
      <c r="DA939" s="53"/>
      <c r="DB939" s="53"/>
      <c r="DC939" s="53"/>
      <c r="DD939" s="53"/>
      <c r="DE939" s="53"/>
      <c r="DF939" s="53"/>
      <c r="DG939" s="53"/>
      <c r="DH939" s="53"/>
      <c r="DI939" s="53"/>
      <c r="DJ939" s="53"/>
      <c r="DK939" s="53"/>
      <c r="DL939" s="53"/>
      <c r="DM939" s="53"/>
      <c r="DN939" s="53"/>
      <c r="DO939" s="53"/>
      <c r="DP939" s="53"/>
      <c r="DQ939" s="53"/>
      <c r="DR939" s="53"/>
      <c r="DS939" s="53"/>
      <c r="DT939" s="53"/>
      <c r="DU939" s="53"/>
      <c r="DV939" s="53"/>
      <c r="DW939" s="53"/>
      <c r="DX939" s="53"/>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3"/>
      <c r="FK939" s="53"/>
      <c r="FL939" s="53"/>
      <c r="FM939" s="53"/>
      <c r="FN939" s="53"/>
      <c r="FO939" s="53"/>
      <c r="FP939" s="53"/>
      <c r="FQ939" s="53"/>
      <c r="FR939" s="53"/>
      <c r="FS939" s="53"/>
      <c r="FT939" s="53"/>
      <c r="FU939" s="53"/>
      <c r="FV939" s="53"/>
      <c r="FW939" s="53"/>
      <c r="FX939" s="53"/>
      <c r="FY939" s="53"/>
      <c r="FZ939" s="53"/>
      <c r="GA939" s="53"/>
      <c r="GB939" s="53"/>
      <c r="GC939" s="53"/>
      <c r="GD939" s="53"/>
      <c r="GE939" s="53"/>
      <c r="GF939" s="53"/>
      <c r="GG939" s="53"/>
      <c r="GH939" s="53"/>
      <c r="GI939" s="53"/>
      <c r="GJ939" s="53"/>
      <c r="GK939" s="53"/>
      <c r="GL939" s="53"/>
      <c r="GM939" s="53"/>
      <c r="GN939" s="53"/>
      <c r="GO939" s="53"/>
      <c r="GP939" s="53"/>
      <c r="GQ939" s="53"/>
      <c r="GR939" s="53"/>
      <c r="GS939" s="53"/>
      <c r="GT939" s="53"/>
      <c r="GU939" s="53"/>
      <c r="GV939" s="53"/>
      <c r="GW939" s="53"/>
      <c r="GX939" s="53"/>
      <c r="GY939" s="53"/>
      <c r="GZ939" s="53"/>
      <c r="HA939" s="53"/>
      <c r="HB939" s="53"/>
      <c r="HC939" s="53"/>
      <c r="HD939" s="53"/>
      <c r="HE939" s="53"/>
      <c r="HF939" s="53"/>
      <c r="HG939" s="53"/>
      <c r="HH939" s="53"/>
      <c r="HI939" s="53"/>
      <c r="HJ939" s="53"/>
      <c r="HK939" s="53"/>
      <c r="HL939" s="53"/>
      <c r="HM939" s="53"/>
      <c r="HN939" s="53"/>
      <c r="HO939" s="53"/>
      <c r="HP939" s="53"/>
      <c r="HQ939" s="53"/>
      <c r="HR939" s="53"/>
      <c r="HS939" s="53"/>
      <c r="HT939" s="53"/>
      <c r="HU939" s="53"/>
      <c r="HV939" s="53"/>
      <c r="HW939" s="53"/>
      <c r="HX939" s="53"/>
      <c r="HY939" s="53"/>
      <c r="HZ939" s="53"/>
      <c r="IA939" s="53"/>
      <c r="IB939" s="53"/>
      <c r="IC939" s="53"/>
      <c r="ID939" s="53"/>
      <c r="IE939" s="53"/>
      <c r="IF939" s="53"/>
      <c r="IG939" s="53"/>
      <c r="IH939" s="53"/>
      <c r="II939" s="53"/>
      <c r="IJ939" s="53"/>
      <c r="IK939" s="53"/>
      <c r="IL939" s="53"/>
      <c r="IM939" s="53"/>
      <c r="IN939" s="53"/>
      <c r="IO939" s="53"/>
      <c r="IP939" s="53"/>
      <c r="IQ939" s="53"/>
      <c r="IR939" s="53"/>
      <c r="IS939" s="53"/>
      <c r="IT939" s="53"/>
      <c r="IU939" s="53"/>
      <c r="IV939" s="53"/>
      <c r="IW939" s="53"/>
      <c r="IX939" s="53"/>
      <c r="IY939" s="53"/>
      <c r="IZ939" s="53"/>
      <c r="JA939" s="53"/>
      <c r="JB939" s="53"/>
      <c r="JC939" s="53"/>
      <c r="JD939" s="53"/>
      <c r="JE939" s="53"/>
      <c r="JF939" s="53"/>
      <c r="JG939" s="53"/>
      <c r="JH939" s="53"/>
      <c r="JI939" s="53"/>
      <c r="JJ939" s="53"/>
      <c r="JK939" s="53"/>
      <c r="JL939" s="53"/>
      <c r="JM939" s="53"/>
      <c r="JN939" s="53"/>
      <c r="JO939" s="53"/>
      <c r="JP939" s="53"/>
      <c r="JQ939" s="53"/>
      <c r="JR939" s="53"/>
      <c r="JS939" s="53"/>
      <c r="JT939" s="53"/>
      <c r="JU939" s="53"/>
      <c r="JV939" s="53"/>
      <c r="JW939" s="53"/>
      <c r="JX939" s="53"/>
      <c r="JY939" s="53"/>
      <c r="JZ939" s="53"/>
      <c r="KA939" s="53"/>
      <c r="KB939" s="53"/>
      <c r="KC939" s="53"/>
      <c r="KD939" s="53"/>
      <c r="KE939" s="53"/>
      <c r="KF939" s="53"/>
      <c r="KG939" s="53"/>
      <c r="KH939" s="53"/>
      <c r="KI939" s="53"/>
      <c r="KJ939" s="53"/>
      <c r="KK939" s="53"/>
      <c r="KL939" s="53"/>
      <c r="KM939" s="53"/>
      <c r="KN939" s="53"/>
      <c r="KO939" s="53"/>
      <c r="KP939" s="53"/>
      <c r="KQ939" s="53"/>
      <c r="KR939" s="53"/>
      <c r="KS939" s="53"/>
      <c r="KT939" s="53"/>
      <c r="KU939" s="53"/>
      <c r="KV939" s="53"/>
      <c r="KW939" s="53"/>
      <c r="KX939" s="53"/>
      <c r="KY939" s="53"/>
      <c r="KZ939" s="53"/>
      <c r="LA939" s="53"/>
      <c r="LB939" s="53"/>
      <c r="LC939" s="53"/>
      <c r="LD939" s="53"/>
      <c r="LE939" s="53"/>
      <c r="LF939" s="53"/>
      <c r="LG939" s="53"/>
      <c r="LH939" s="53"/>
      <c r="LI939" s="53"/>
      <c r="LJ939" s="53"/>
      <c r="LK939" s="53"/>
      <c r="LL939" s="53"/>
      <c r="LM939" s="53"/>
      <c r="LN939" s="53"/>
      <c r="LO939" s="53"/>
      <c r="LP939" s="53"/>
      <c r="LQ939" s="53"/>
      <c r="LR939" s="53"/>
      <c r="LS939" s="53"/>
      <c r="LT939" s="53"/>
      <c r="LU939" s="53"/>
      <c r="LV939" s="53"/>
      <c r="LW939" s="53"/>
      <c r="LX939" s="53"/>
      <c r="LY939" s="53"/>
      <c r="LZ939" s="53"/>
      <c r="MA939" s="53"/>
      <c r="MB939" s="53"/>
      <c r="MC939" s="53"/>
      <c r="MD939" s="53"/>
      <c r="ME939" s="53"/>
      <c r="MF939" s="53"/>
      <c r="MG939" s="53"/>
      <c r="MH939" s="53"/>
      <c r="MI939" s="53"/>
      <c r="MJ939" s="53"/>
      <c r="MK939" s="53"/>
      <c r="ML939" s="53"/>
      <c r="MM939" s="53"/>
      <c r="MN939" s="53"/>
      <c r="MO939" s="53"/>
      <c r="MP939" s="53"/>
      <c r="MQ939" s="53"/>
      <c r="MR939" s="53"/>
      <c r="MS939" s="53"/>
      <c r="MT939" s="53"/>
      <c r="MU939" s="53"/>
      <c r="MV939" s="53"/>
      <c r="MW939" s="53"/>
      <c r="MX939" s="53"/>
      <c r="MY939" s="53"/>
      <c r="MZ939" s="53"/>
      <c r="NA939" s="53"/>
      <c r="NB939" s="53"/>
      <c r="NC939" s="53"/>
      <c r="ND939" s="53"/>
      <c r="NE939" s="53"/>
      <c r="NF939" s="53"/>
      <c r="NG939" s="53"/>
      <c r="NH939" s="53"/>
      <c r="NI939" s="53"/>
      <c r="NJ939" s="53"/>
      <c r="NK939" s="53"/>
      <c r="NL939" s="53"/>
      <c r="NM939" s="53"/>
      <c r="NN939" s="53"/>
      <c r="NO939" s="53"/>
      <c r="NP939" s="53"/>
      <c r="NQ939" s="53"/>
      <c r="NR939" s="53"/>
      <c r="NS939" s="53"/>
      <c r="NT939" s="53"/>
      <c r="NU939" s="53"/>
      <c r="NV939" s="53"/>
      <c r="NW939" s="53"/>
      <c r="NX939" s="53"/>
      <c r="NY939" s="53"/>
      <c r="NZ939" s="53"/>
      <c r="OA939" s="53"/>
      <c r="OB939" s="53"/>
      <c r="OC939" s="53"/>
      <c r="OD939" s="53"/>
      <c r="OE939" s="53"/>
      <c r="OF939" s="53"/>
      <c r="OG939" s="53"/>
      <c r="OH939" s="53"/>
      <c r="OI939" s="53"/>
      <c r="OJ939" s="53"/>
      <c r="OK939" s="53"/>
      <c r="OL939" s="53"/>
      <c r="OM939" s="53"/>
      <c r="ON939" s="53"/>
      <c r="OO939" s="53"/>
      <c r="OP939" s="53"/>
      <c r="OQ939" s="53"/>
      <c r="OR939" s="53"/>
      <c r="OS939" s="53"/>
      <c r="OT939" s="53"/>
      <c r="OU939" s="53"/>
      <c r="OV939" s="53"/>
      <c r="OW939" s="53"/>
      <c r="OX939" s="53"/>
      <c r="OY939" s="53"/>
      <c r="OZ939" s="53"/>
      <c r="PA939" s="53"/>
      <c r="PB939" s="53"/>
      <c r="PC939" s="53"/>
      <c r="PD939" s="53"/>
      <c r="PE939" s="53"/>
      <c r="PF939" s="53"/>
      <c r="PG939" s="53"/>
      <c r="PH939" s="53"/>
      <c r="PI939" s="53"/>
      <c r="PJ939" s="53"/>
      <c r="PK939" s="53"/>
      <c r="PL939" s="53"/>
      <c r="PM939" s="53"/>
      <c r="PN939" s="53"/>
      <c r="PO939" s="53"/>
      <c r="PP939" s="53"/>
      <c r="PQ939" s="53"/>
      <c r="PR939" s="53"/>
      <c r="PS939" s="53"/>
      <c r="PT939" s="53"/>
      <c r="PU939" s="53"/>
      <c r="PV939" s="53"/>
      <c r="PW939" s="53"/>
      <c r="PX939" s="53"/>
      <c r="PY939" s="53"/>
      <c r="PZ939" s="53"/>
      <c r="QA939" s="53"/>
      <c r="QB939" s="53"/>
      <c r="QC939" s="53"/>
      <c r="QD939" s="53"/>
      <c r="QE939" s="53"/>
      <c r="QF939" s="53"/>
      <c r="QG939" s="53"/>
      <c r="QH939" s="53"/>
      <c r="QI939" s="53"/>
      <c r="QJ939" s="53"/>
      <c r="QK939" s="53"/>
      <c r="QL939" s="53"/>
      <c r="QM939" s="53"/>
      <c r="QN939" s="53"/>
      <c r="QO939" s="53"/>
      <c r="QP939" s="53"/>
      <c r="QQ939" s="53"/>
      <c r="QR939" s="53"/>
      <c r="QS939" s="53"/>
      <c r="QT939" s="53"/>
      <c r="QU939" s="53"/>
      <c r="QV939" s="53"/>
      <c r="QW939" s="53"/>
      <c r="QX939" s="53"/>
      <c r="QY939" s="53"/>
      <c r="QZ939" s="53"/>
      <c r="RA939" s="53"/>
      <c r="RB939" s="53"/>
      <c r="RC939" s="53"/>
      <c r="RD939" s="53"/>
      <c r="RE939" s="53"/>
      <c r="RF939" s="53"/>
      <c r="RG939" s="53"/>
      <c r="RH939" s="53"/>
      <c r="RI939" s="53"/>
      <c r="RJ939" s="53"/>
      <c r="RK939" s="53"/>
      <c r="RL939" s="53"/>
      <c r="RM939" s="53"/>
      <c r="RN939" s="53"/>
      <c r="RO939" s="53"/>
      <c r="RP939" s="53"/>
      <c r="RQ939" s="53"/>
      <c r="RR939" s="53"/>
      <c r="RS939" s="53"/>
      <c r="RT939" s="53"/>
      <c r="RU939" s="53"/>
      <c r="RV939" s="53"/>
      <c r="RW939" s="53"/>
      <c r="RX939" s="53"/>
      <c r="RY939" s="53"/>
      <c r="RZ939" s="53"/>
      <c r="SA939" s="53"/>
      <c r="SB939" s="53"/>
      <c r="SC939" s="53"/>
      <c r="SD939" s="53"/>
      <c r="SE939" s="53"/>
      <c r="SF939" s="53"/>
      <c r="SG939" s="53"/>
      <c r="SH939" s="53"/>
      <c r="SI939" s="53"/>
      <c r="SJ939" s="53"/>
      <c r="SK939" s="53"/>
      <c r="SL939" s="53"/>
      <c r="SM939" s="53"/>
      <c r="SN939" s="53"/>
      <c r="SO939" s="53"/>
      <c r="SP939" s="53"/>
      <c r="SQ939" s="53"/>
      <c r="SR939" s="53"/>
      <c r="SS939" s="53"/>
      <c r="ST939" s="53"/>
      <c r="SU939" s="53"/>
      <c r="SV939" s="53"/>
      <c r="SW939" s="53"/>
      <c r="SX939" s="53"/>
      <c r="SY939" s="53"/>
      <c r="SZ939" s="53"/>
      <c r="TA939" s="53"/>
      <c r="TB939" s="53"/>
      <c r="TC939" s="53"/>
      <c r="TD939" s="53"/>
      <c r="TE939" s="53"/>
      <c r="TF939" s="53"/>
      <c r="TG939" s="53"/>
      <c r="TH939" s="53"/>
      <c r="TI939" s="53"/>
      <c r="TJ939" s="53"/>
      <c r="TK939" s="53"/>
      <c r="TL939" s="53"/>
      <c r="TM939" s="53"/>
      <c r="TN939" s="53"/>
      <c r="TO939" s="53"/>
      <c r="TP939" s="53"/>
      <c r="TQ939" s="53"/>
      <c r="TR939" s="53"/>
      <c r="TS939" s="53"/>
      <c r="TT939" s="53"/>
      <c r="TU939" s="53"/>
      <c r="TV939" s="53"/>
      <c r="TW939" s="53"/>
      <c r="TX939" s="53"/>
      <c r="TY939" s="53"/>
      <c r="TZ939" s="53"/>
      <c r="UA939" s="53"/>
      <c r="UB939" s="53"/>
      <c r="UC939" s="53"/>
      <c r="UD939" s="53"/>
      <c r="UE939" s="53"/>
      <c r="UF939" s="53"/>
      <c r="UG939" s="53"/>
    </row>
    <row r="940" spans="12:553" s="19" customFormat="1" ht="15.75" customHeight="1" x14ac:dyDescent="0.2">
      <c r="L940" s="66"/>
      <c r="M940" s="66"/>
      <c r="N940" s="52"/>
      <c r="O940" s="53"/>
      <c r="P940" s="53"/>
      <c r="Q940" s="53"/>
      <c r="R940" s="53"/>
      <c r="S940" s="53"/>
      <c r="T940" s="53"/>
      <c r="U940" s="53"/>
      <c r="V940" s="53"/>
      <c r="W940" s="53"/>
      <c r="X940" s="53"/>
      <c r="Y940" s="53"/>
      <c r="Z940" s="53"/>
      <c r="AA940" s="53"/>
      <c r="AB940" s="53"/>
      <c r="AC940" s="53"/>
      <c r="AD940" s="53"/>
      <c r="AE940" s="53"/>
      <c r="AF940" s="53"/>
      <c r="AG940" s="53"/>
      <c r="AH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c r="BM940" s="53"/>
      <c r="BN940" s="53"/>
      <c r="BO940" s="53"/>
      <c r="BP940" s="53"/>
      <c r="BQ940" s="53"/>
      <c r="BR940" s="53"/>
      <c r="BS940" s="53"/>
      <c r="BT940" s="53"/>
      <c r="BU940" s="53"/>
      <c r="BV940" s="53"/>
      <c r="BW940" s="53"/>
      <c r="BX940" s="53"/>
      <c r="BY940" s="53"/>
      <c r="BZ940" s="53"/>
      <c r="CA940" s="53"/>
      <c r="CB940" s="53"/>
      <c r="CC940" s="53"/>
      <c r="CD940" s="53"/>
      <c r="CE940" s="53"/>
      <c r="CF940" s="53"/>
      <c r="CG940" s="53"/>
      <c r="CH940" s="53"/>
      <c r="CI940" s="53"/>
      <c r="CJ940" s="53"/>
      <c r="CK940" s="53"/>
      <c r="CL940" s="53"/>
      <c r="CM940" s="53"/>
      <c r="CN940" s="53"/>
      <c r="CO940" s="53"/>
      <c r="CP940" s="53"/>
      <c r="CQ940" s="53"/>
      <c r="CR940" s="53"/>
      <c r="CS940" s="53"/>
      <c r="CT940" s="53"/>
      <c r="CU940" s="53"/>
      <c r="CV940" s="53"/>
      <c r="CW940" s="53"/>
      <c r="CX940" s="53"/>
      <c r="CY940" s="53"/>
      <c r="CZ940" s="53"/>
      <c r="DA940" s="53"/>
      <c r="DB940" s="53"/>
      <c r="DC940" s="53"/>
      <c r="DD940" s="53"/>
      <c r="DE940" s="53"/>
      <c r="DF940" s="53"/>
      <c r="DG940" s="53"/>
      <c r="DH940" s="53"/>
      <c r="DI940" s="53"/>
      <c r="DJ940" s="53"/>
      <c r="DK940" s="53"/>
      <c r="DL940" s="53"/>
      <c r="DM940" s="53"/>
      <c r="DN940" s="53"/>
      <c r="DO940" s="53"/>
      <c r="DP940" s="53"/>
      <c r="DQ940" s="53"/>
      <c r="DR940" s="53"/>
      <c r="DS940" s="53"/>
      <c r="DT940" s="53"/>
      <c r="DU940" s="53"/>
      <c r="DV940" s="53"/>
      <c r="DW940" s="53"/>
      <c r="DX940" s="53"/>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3"/>
      <c r="FK940" s="53"/>
      <c r="FL940" s="53"/>
      <c r="FM940" s="53"/>
      <c r="FN940" s="53"/>
      <c r="FO940" s="53"/>
      <c r="FP940" s="53"/>
      <c r="FQ940" s="53"/>
      <c r="FR940" s="53"/>
      <c r="FS940" s="53"/>
      <c r="FT940" s="53"/>
      <c r="FU940" s="53"/>
      <c r="FV940" s="53"/>
      <c r="FW940" s="53"/>
      <c r="FX940" s="53"/>
      <c r="FY940" s="53"/>
      <c r="FZ940" s="53"/>
      <c r="GA940" s="53"/>
      <c r="GB940" s="53"/>
      <c r="GC940" s="53"/>
      <c r="GD940" s="53"/>
      <c r="GE940" s="53"/>
      <c r="GF940" s="53"/>
      <c r="GG940" s="53"/>
      <c r="GH940" s="53"/>
      <c r="GI940" s="53"/>
      <c r="GJ940" s="53"/>
      <c r="GK940" s="53"/>
      <c r="GL940" s="53"/>
      <c r="GM940" s="53"/>
      <c r="GN940" s="53"/>
      <c r="GO940" s="53"/>
      <c r="GP940" s="53"/>
      <c r="GQ940" s="53"/>
      <c r="GR940" s="53"/>
      <c r="GS940" s="53"/>
      <c r="GT940" s="53"/>
      <c r="GU940" s="53"/>
      <c r="GV940" s="53"/>
      <c r="GW940" s="53"/>
      <c r="GX940" s="53"/>
      <c r="GY940" s="53"/>
      <c r="GZ940" s="53"/>
      <c r="HA940" s="53"/>
      <c r="HB940" s="53"/>
      <c r="HC940" s="53"/>
      <c r="HD940" s="53"/>
      <c r="HE940" s="53"/>
      <c r="HF940" s="53"/>
      <c r="HG940" s="53"/>
      <c r="HH940" s="53"/>
      <c r="HI940" s="53"/>
      <c r="HJ940" s="53"/>
      <c r="HK940" s="53"/>
      <c r="HL940" s="53"/>
      <c r="HM940" s="53"/>
      <c r="HN940" s="53"/>
      <c r="HO940" s="53"/>
      <c r="HP940" s="53"/>
      <c r="HQ940" s="53"/>
      <c r="HR940" s="53"/>
      <c r="HS940" s="53"/>
      <c r="HT940" s="53"/>
      <c r="HU940" s="53"/>
      <c r="HV940" s="53"/>
      <c r="HW940" s="53"/>
      <c r="HX940" s="53"/>
      <c r="HY940" s="53"/>
      <c r="HZ940" s="53"/>
      <c r="IA940" s="53"/>
      <c r="IB940" s="53"/>
      <c r="IC940" s="53"/>
      <c r="ID940" s="53"/>
      <c r="IE940" s="53"/>
      <c r="IF940" s="53"/>
      <c r="IG940" s="53"/>
      <c r="IH940" s="53"/>
      <c r="II940" s="53"/>
      <c r="IJ940" s="53"/>
      <c r="IK940" s="53"/>
      <c r="IL940" s="53"/>
      <c r="IM940" s="53"/>
      <c r="IN940" s="53"/>
      <c r="IO940" s="53"/>
      <c r="IP940" s="53"/>
      <c r="IQ940" s="53"/>
      <c r="IR940" s="53"/>
      <c r="IS940" s="53"/>
      <c r="IT940" s="53"/>
      <c r="IU940" s="53"/>
      <c r="IV940" s="53"/>
      <c r="IW940" s="53"/>
      <c r="IX940" s="53"/>
      <c r="IY940" s="53"/>
      <c r="IZ940" s="53"/>
      <c r="JA940" s="53"/>
      <c r="JB940" s="53"/>
      <c r="JC940" s="53"/>
      <c r="JD940" s="53"/>
      <c r="JE940" s="53"/>
      <c r="JF940" s="53"/>
      <c r="JG940" s="53"/>
      <c r="JH940" s="53"/>
      <c r="JI940" s="53"/>
      <c r="JJ940" s="53"/>
      <c r="JK940" s="53"/>
      <c r="JL940" s="53"/>
      <c r="JM940" s="53"/>
      <c r="JN940" s="53"/>
      <c r="JO940" s="53"/>
      <c r="JP940" s="53"/>
      <c r="JQ940" s="53"/>
      <c r="JR940" s="53"/>
      <c r="JS940" s="53"/>
      <c r="JT940" s="53"/>
      <c r="JU940" s="53"/>
      <c r="JV940" s="53"/>
      <c r="JW940" s="53"/>
      <c r="JX940" s="53"/>
      <c r="JY940" s="53"/>
      <c r="JZ940" s="53"/>
      <c r="KA940" s="53"/>
      <c r="KB940" s="53"/>
      <c r="KC940" s="53"/>
      <c r="KD940" s="53"/>
      <c r="KE940" s="53"/>
      <c r="KF940" s="53"/>
      <c r="KG940" s="53"/>
      <c r="KH940" s="53"/>
      <c r="KI940" s="53"/>
      <c r="KJ940" s="53"/>
      <c r="KK940" s="53"/>
      <c r="KL940" s="53"/>
      <c r="KM940" s="53"/>
      <c r="KN940" s="53"/>
      <c r="KO940" s="53"/>
      <c r="KP940" s="53"/>
      <c r="KQ940" s="53"/>
      <c r="KR940" s="53"/>
      <c r="KS940" s="53"/>
      <c r="KT940" s="53"/>
      <c r="KU940" s="53"/>
      <c r="KV940" s="53"/>
      <c r="KW940" s="53"/>
      <c r="KX940" s="53"/>
      <c r="KY940" s="53"/>
      <c r="KZ940" s="53"/>
      <c r="LA940" s="53"/>
      <c r="LB940" s="53"/>
      <c r="LC940" s="53"/>
      <c r="LD940" s="53"/>
      <c r="LE940" s="53"/>
      <c r="LF940" s="53"/>
      <c r="LG940" s="53"/>
      <c r="LH940" s="53"/>
      <c r="LI940" s="53"/>
      <c r="LJ940" s="53"/>
      <c r="LK940" s="53"/>
      <c r="LL940" s="53"/>
      <c r="LM940" s="53"/>
      <c r="LN940" s="53"/>
      <c r="LO940" s="53"/>
      <c r="LP940" s="53"/>
      <c r="LQ940" s="53"/>
      <c r="LR940" s="53"/>
      <c r="LS940" s="53"/>
      <c r="LT940" s="53"/>
      <c r="LU940" s="53"/>
      <c r="LV940" s="53"/>
      <c r="LW940" s="53"/>
      <c r="LX940" s="53"/>
      <c r="LY940" s="53"/>
      <c r="LZ940" s="53"/>
      <c r="MA940" s="53"/>
      <c r="MB940" s="53"/>
      <c r="MC940" s="53"/>
      <c r="MD940" s="53"/>
      <c r="ME940" s="53"/>
      <c r="MF940" s="53"/>
      <c r="MG940" s="53"/>
      <c r="MH940" s="53"/>
      <c r="MI940" s="53"/>
      <c r="MJ940" s="53"/>
      <c r="MK940" s="53"/>
      <c r="ML940" s="53"/>
      <c r="MM940" s="53"/>
      <c r="MN940" s="53"/>
      <c r="MO940" s="53"/>
      <c r="MP940" s="53"/>
      <c r="MQ940" s="53"/>
      <c r="MR940" s="53"/>
      <c r="MS940" s="53"/>
      <c r="MT940" s="53"/>
      <c r="MU940" s="53"/>
      <c r="MV940" s="53"/>
      <c r="MW940" s="53"/>
      <c r="MX940" s="53"/>
      <c r="MY940" s="53"/>
      <c r="MZ940" s="53"/>
      <c r="NA940" s="53"/>
      <c r="NB940" s="53"/>
      <c r="NC940" s="53"/>
      <c r="ND940" s="53"/>
      <c r="NE940" s="53"/>
      <c r="NF940" s="53"/>
      <c r="NG940" s="53"/>
      <c r="NH940" s="53"/>
      <c r="NI940" s="53"/>
      <c r="NJ940" s="53"/>
      <c r="NK940" s="53"/>
      <c r="NL940" s="53"/>
      <c r="NM940" s="53"/>
      <c r="NN940" s="53"/>
      <c r="NO940" s="53"/>
      <c r="NP940" s="53"/>
      <c r="NQ940" s="53"/>
      <c r="NR940" s="53"/>
      <c r="NS940" s="53"/>
      <c r="NT940" s="53"/>
      <c r="NU940" s="53"/>
      <c r="NV940" s="53"/>
      <c r="NW940" s="53"/>
      <c r="NX940" s="53"/>
      <c r="NY940" s="53"/>
      <c r="NZ940" s="53"/>
      <c r="OA940" s="53"/>
      <c r="OB940" s="53"/>
      <c r="OC940" s="53"/>
      <c r="OD940" s="53"/>
      <c r="OE940" s="53"/>
      <c r="OF940" s="53"/>
      <c r="OG940" s="53"/>
      <c r="OH940" s="53"/>
      <c r="OI940" s="53"/>
      <c r="OJ940" s="53"/>
      <c r="OK940" s="53"/>
      <c r="OL940" s="53"/>
      <c r="OM940" s="53"/>
      <c r="ON940" s="53"/>
      <c r="OO940" s="53"/>
      <c r="OP940" s="53"/>
      <c r="OQ940" s="53"/>
      <c r="OR940" s="53"/>
      <c r="OS940" s="53"/>
      <c r="OT940" s="53"/>
      <c r="OU940" s="53"/>
      <c r="OV940" s="53"/>
      <c r="OW940" s="53"/>
      <c r="OX940" s="53"/>
      <c r="OY940" s="53"/>
      <c r="OZ940" s="53"/>
      <c r="PA940" s="53"/>
      <c r="PB940" s="53"/>
      <c r="PC940" s="53"/>
      <c r="PD940" s="53"/>
      <c r="PE940" s="53"/>
      <c r="PF940" s="53"/>
      <c r="PG940" s="53"/>
      <c r="PH940" s="53"/>
      <c r="PI940" s="53"/>
      <c r="PJ940" s="53"/>
      <c r="PK940" s="53"/>
      <c r="PL940" s="53"/>
      <c r="PM940" s="53"/>
      <c r="PN940" s="53"/>
      <c r="PO940" s="53"/>
      <c r="PP940" s="53"/>
      <c r="PQ940" s="53"/>
      <c r="PR940" s="53"/>
      <c r="PS940" s="53"/>
      <c r="PT940" s="53"/>
      <c r="PU940" s="53"/>
      <c r="PV940" s="53"/>
      <c r="PW940" s="53"/>
      <c r="PX940" s="53"/>
      <c r="PY940" s="53"/>
      <c r="PZ940" s="53"/>
      <c r="QA940" s="53"/>
      <c r="QB940" s="53"/>
      <c r="QC940" s="53"/>
      <c r="QD940" s="53"/>
      <c r="QE940" s="53"/>
      <c r="QF940" s="53"/>
      <c r="QG940" s="53"/>
      <c r="QH940" s="53"/>
      <c r="QI940" s="53"/>
      <c r="QJ940" s="53"/>
      <c r="QK940" s="53"/>
      <c r="QL940" s="53"/>
      <c r="QM940" s="53"/>
      <c r="QN940" s="53"/>
      <c r="QO940" s="53"/>
      <c r="QP940" s="53"/>
      <c r="QQ940" s="53"/>
      <c r="QR940" s="53"/>
      <c r="QS940" s="53"/>
      <c r="QT940" s="53"/>
      <c r="QU940" s="53"/>
      <c r="QV940" s="53"/>
      <c r="QW940" s="53"/>
      <c r="QX940" s="53"/>
      <c r="QY940" s="53"/>
      <c r="QZ940" s="53"/>
      <c r="RA940" s="53"/>
      <c r="RB940" s="53"/>
      <c r="RC940" s="53"/>
      <c r="RD940" s="53"/>
      <c r="RE940" s="53"/>
      <c r="RF940" s="53"/>
      <c r="RG940" s="53"/>
      <c r="RH940" s="53"/>
      <c r="RI940" s="53"/>
      <c r="RJ940" s="53"/>
      <c r="RK940" s="53"/>
      <c r="RL940" s="53"/>
      <c r="RM940" s="53"/>
      <c r="RN940" s="53"/>
      <c r="RO940" s="53"/>
      <c r="RP940" s="53"/>
      <c r="RQ940" s="53"/>
      <c r="RR940" s="53"/>
      <c r="RS940" s="53"/>
      <c r="RT940" s="53"/>
      <c r="RU940" s="53"/>
      <c r="RV940" s="53"/>
      <c r="RW940" s="53"/>
      <c r="RX940" s="53"/>
      <c r="RY940" s="53"/>
      <c r="RZ940" s="53"/>
      <c r="SA940" s="53"/>
      <c r="SB940" s="53"/>
      <c r="SC940" s="53"/>
      <c r="SD940" s="53"/>
      <c r="SE940" s="53"/>
      <c r="SF940" s="53"/>
      <c r="SG940" s="53"/>
      <c r="SH940" s="53"/>
      <c r="SI940" s="53"/>
      <c r="SJ940" s="53"/>
      <c r="SK940" s="53"/>
      <c r="SL940" s="53"/>
      <c r="SM940" s="53"/>
      <c r="SN940" s="53"/>
      <c r="SO940" s="53"/>
      <c r="SP940" s="53"/>
      <c r="SQ940" s="53"/>
      <c r="SR940" s="53"/>
      <c r="SS940" s="53"/>
      <c r="ST940" s="53"/>
      <c r="SU940" s="53"/>
      <c r="SV940" s="53"/>
      <c r="SW940" s="53"/>
      <c r="SX940" s="53"/>
      <c r="SY940" s="53"/>
      <c r="SZ940" s="53"/>
      <c r="TA940" s="53"/>
      <c r="TB940" s="53"/>
      <c r="TC940" s="53"/>
      <c r="TD940" s="53"/>
      <c r="TE940" s="53"/>
      <c r="TF940" s="53"/>
      <c r="TG940" s="53"/>
      <c r="TH940" s="53"/>
      <c r="TI940" s="53"/>
      <c r="TJ940" s="53"/>
      <c r="TK940" s="53"/>
      <c r="TL940" s="53"/>
      <c r="TM940" s="53"/>
      <c r="TN940" s="53"/>
      <c r="TO940" s="53"/>
      <c r="TP940" s="53"/>
      <c r="TQ940" s="53"/>
      <c r="TR940" s="53"/>
      <c r="TS940" s="53"/>
      <c r="TT940" s="53"/>
      <c r="TU940" s="53"/>
      <c r="TV940" s="53"/>
      <c r="TW940" s="53"/>
      <c r="TX940" s="53"/>
      <c r="TY940" s="53"/>
      <c r="TZ940" s="53"/>
      <c r="UA940" s="53"/>
      <c r="UB940" s="53"/>
      <c r="UC940" s="53"/>
      <c r="UD940" s="53"/>
      <c r="UE940" s="53"/>
      <c r="UF940" s="53"/>
      <c r="UG940" s="53"/>
    </row>
    <row r="941" spans="12:553" s="19" customFormat="1" ht="15.75" customHeight="1" x14ac:dyDescent="0.2">
      <c r="L941" s="66"/>
      <c r="M941" s="66"/>
      <c r="N941" s="52"/>
      <c r="O941" s="53"/>
      <c r="P941" s="53"/>
      <c r="Q941" s="53"/>
      <c r="R941" s="53"/>
      <c r="S941" s="53"/>
      <c r="T941" s="53"/>
      <c r="U941" s="53"/>
      <c r="V941" s="53"/>
      <c r="W941" s="53"/>
      <c r="X941" s="53"/>
      <c r="Y941" s="53"/>
      <c r="Z941" s="53"/>
      <c r="AA941" s="53"/>
      <c r="AB941" s="53"/>
      <c r="AC941" s="53"/>
      <c r="AD941" s="53"/>
      <c r="AE941" s="53"/>
      <c r="AF941" s="53"/>
      <c r="AG941" s="53"/>
      <c r="AH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c r="BM941" s="53"/>
      <c r="BN941" s="53"/>
      <c r="BO941" s="53"/>
      <c r="BP941" s="53"/>
      <c r="BQ941" s="53"/>
      <c r="BR941" s="53"/>
      <c r="BS941" s="53"/>
      <c r="BT941" s="53"/>
      <c r="BU941" s="53"/>
      <c r="BV941" s="53"/>
      <c r="BW941" s="53"/>
      <c r="BX941" s="53"/>
      <c r="BY941" s="53"/>
      <c r="BZ941" s="53"/>
      <c r="CA941" s="53"/>
      <c r="CB941" s="53"/>
      <c r="CC941" s="53"/>
      <c r="CD941" s="53"/>
      <c r="CE941" s="53"/>
      <c r="CF941" s="53"/>
      <c r="CG941" s="53"/>
      <c r="CH941" s="53"/>
      <c r="CI941" s="53"/>
      <c r="CJ941" s="53"/>
      <c r="CK941" s="53"/>
      <c r="CL941" s="53"/>
      <c r="CM941" s="53"/>
      <c r="CN941" s="53"/>
      <c r="CO941" s="53"/>
      <c r="CP941" s="53"/>
      <c r="CQ941" s="53"/>
      <c r="CR941" s="53"/>
      <c r="CS941" s="53"/>
      <c r="CT941" s="53"/>
      <c r="CU941" s="53"/>
      <c r="CV941" s="53"/>
      <c r="CW941" s="53"/>
      <c r="CX941" s="53"/>
      <c r="CY941" s="53"/>
      <c r="CZ941" s="53"/>
      <c r="DA941" s="53"/>
      <c r="DB941" s="53"/>
      <c r="DC941" s="53"/>
      <c r="DD941" s="53"/>
      <c r="DE941" s="53"/>
      <c r="DF941" s="53"/>
      <c r="DG941" s="53"/>
      <c r="DH941" s="53"/>
      <c r="DI941" s="53"/>
      <c r="DJ941" s="53"/>
      <c r="DK941" s="53"/>
      <c r="DL941" s="53"/>
      <c r="DM941" s="53"/>
      <c r="DN941" s="53"/>
      <c r="DO941" s="53"/>
      <c r="DP941" s="53"/>
      <c r="DQ941" s="53"/>
      <c r="DR941" s="53"/>
      <c r="DS941" s="53"/>
      <c r="DT941" s="53"/>
      <c r="DU941" s="53"/>
      <c r="DV941" s="53"/>
      <c r="DW941" s="53"/>
      <c r="DX941" s="53"/>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3"/>
      <c r="FK941" s="53"/>
      <c r="FL941" s="53"/>
      <c r="FM941" s="53"/>
      <c r="FN941" s="53"/>
      <c r="FO941" s="53"/>
      <c r="FP941" s="53"/>
      <c r="FQ941" s="53"/>
      <c r="FR941" s="53"/>
      <c r="FS941" s="53"/>
      <c r="FT941" s="53"/>
      <c r="FU941" s="53"/>
      <c r="FV941" s="53"/>
      <c r="FW941" s="53"/>
      <c r="FX941" s="53"/>
      <c r="FY941" s="53"/>
      <c r="FZ941" s="53"/>
      <c r="GA941" s="53"/>
      <c r="GB941" s="53"/>
      <c r="GC941" s="53"/>
      <c r="GD941" s="53"/>
      <c r="GE941" s="53"/>
      <c r="GF941" s="53"/>
      <c r="GG941" s="53"/>
      <c r="GH941" s="53"/>
      <c r="GI941" s="53"/>
      <c r="GJ941" s="53"/>
      <c r="GK941" s="53"/>
      <c r="GL941" s="53"/>
      <c r="GM941" s="53"/>
      <c r="GN941" s="53"/>
      <c r="GO941" s="53"/>
      <c r="GP941" s="53"/>
      <c r="GQ941" s="53"/>
      <c r="GR941" s="53"/>
      <c r="GS941" s="53"/>
      <c r="GT941" s="53"/>
      <c r="GU941" s="53"/>
      <c r="GV941" s="53"/>
      <c r="GW941" s="53"/>
      <c r="GX941" s="53"/>
      <c r="GY941" s="53"/>
      <c r="GZ941" s="53"/>
      <c r="HA941" s="53"/>
      <c r="HB941" s="53"/>
      <c r="HC941" s="53"/>
      <c r="HD941" s="53"/>
      <c r="HE941" s="53"/>
      <c r="HF941" s="53"/>
      <c r="HG941" s="53"/>
      <c r="HH941" s="53"/>
      <c r="HI941" s="53"/>
      <c r="HJ941" s="53"/>
      <c r="HK941" s="53"/>
      <c r="HL941" s="53"/>
      <c r="HM941" s="53"/>
      <c r="HN941" s="53"/>
      <c r="HO941" s="53"/>
      <c r="HP941" s="53"/>
      <c r="HQ941" s="53"/>
      <c r="HR941" s="53"/>
      <c r="HS941" s="53"/>
      <c r="HT941" s="53"/>
      <c r="HU941" s="53"/>
      <c r="HV941" s="53"/>
      <c r="HW941" s="53"/>
      <c r="HX941" s="53"/>
      <c r="HY941" s="53"/>
      <c r="HZ941" s="53"/>
      <c r="IA941" s="53"/>
      <c r="IB941" s="53"/>
      <c r="IC941" s="53"/>
      <c r="ID941" s="53"/>
      <c r="IE941" s="53"/>
      <c r="IF941" s="53"/>
      <c r="IG941" s="53"/>
      <c r="IH941" s="53"/>
      <c r="II941" s="53"/>
      <c r="IJ941" s="53"/>
      <c r="IK941" s="53"/>
      <c r="IL941" s="53"/>
      <c r="IM941" s="53"/>
      <c r="IN941" s="53"/>
      <c r="IO941" s="53"/>
      <c r="IP941" s="53"/>
      <c r="IQ941" s="53"/>
      <c r="IR941" s="53"/>
      <c r="IS941" s="53"/>
      <c r="IT941" s="53"/>
      <c r="IU941" s="53"/>
      <c r="IV941" s="53"/>
      <c r="IW941" s="53"/>
      <c r="IX941" s="53"/>
      <c r="IY941" s="53"/>
      <c r="IZ941" s="53"/>
      <c r="JA941" s="53"/>
      <c r="JB941" s="53"/>
      <c r="JC941" s="53"/>
      <c r="JD941" s="53"/>
      <c r="JE941" s="53"/>
      <c r="JF941" s="53"/>
      <c r="JG941" s="53"/>
      <c r="JH941" s="53"/>
      <c r="JI941" s="53"/>
      <c r="JJ941" s="53"/>
      <c r="JK941" s="53"/>
      <c r="JL941" s="53"/>
      <c r="JM941" s="53"/>
      <c r="JN941" s="53"/>
      <c r="JO941" s="53"/>
      <c r="JP941" s="53"/>
      <c r="JQ941" s="53"/>
      <c r="JR941" s="53"/>
      <c r="JS941" s="53"/>
      <c r="JT941" s="53"/>
      <c r="JU941" s="53"/>
      <c r="JV941" s="53"/>
      <c r="JW941" s="53"/>
      <c r="JX941" s="53"/>
      <c r="JY941" s="53"/>
      <c r="JZ941" s="53"/>
      <c r="KA941" s="53"/>
      <c r="KB941" s="53"/>
      <c r="KC941" s="53"/>
      <c r="KD941" s="53"/>
      <c r="KE941" s="53"/>
      <c r="KF941" s="53"/>
      <c r="KG941" s="53"/>
      <c r="KH941" s="53"/>
      <c r="KI941" s="53"/>
      <c r="KJ941" s="53"/>
      <c r="KK941" s="53"/>
      <c r="KL941" s="53"/>
      <c r="KM941" s="53"/>
      <c r="KN941" s="53"/>
      <c r="KO941" s="53"/>
      <c r="KP941" s="53"/>
      <c r="KQ941" s="53"/>
      <c r="KR941" s="53"/>
      <c r="KS941" s="53"/>
      <c r="KT941" s="53"/>
      <c r="KU941" s="53"/>
      <c r="KV941" s="53"/>
      <c r="KW941" s="53"/>
      <c r="KX941" s="53"/>
      <c r="KY941" s="53"/>
      <c r="KZ941" s="53"/>
      <c r="LA941" s="53"/>
      <c r="LB941" s="53"/>
      <c r="LC941" s="53"/>
      <c r="LD941" s="53"/>
      <c r="LE941" s="53"/>
      <c r="LF941" s="53"/>
      <c r="LG941" s="53"/>
      <c r="LH941" s="53"/>
      <c r="LI941" s="53"/>
      <c r="LJ941" s="53"/>
      <c r="LK941" s="53"/>
      <c r="LL941" s="53"/>
      <c r="LM941" s="53"/>
      <c r="LN941" s="53"/>
      <c r="LO941" s="53"/>
      <c r="LP941" s="53"/>
      <c r="LQ941" s="53"/>
      <c r="LR941" s="53"/>
      <c r="LS941" s="53"/>
      <c r="LT941" s="53"/>
      <c r="LU941" s="53"/>
      <c r="LV941" s="53"/>
      <c r="LW941" s="53"/>
      <c r="LX941" s="53"/>
      <c r="LY941" s="53"/>
      <c r="LZ941" s="53"/>
      <c r="MA941" s="53"/>
      <c r="MB941" s="53"/>
      <c r="MC941" s="53"/>
      <c r="MD941" s="53"/>
      <c r="ME941" s="53"/>
      <c r="MF941" s="53"/>
      <c r="MG941" s="53"/>
      <c r="MH941" s="53"/>
      <c r="MI941" s="53"/>
      <c r="MJ941" s="53"/>
      <c r="MK941" s="53"/>
      <c r="ML941" s="53"/>
      <c r="MM941" s="53"/>
      <c r="MN941" s="53"/>
      <c r="MO941" s="53"/>
      <c r="MP941" s="53"/>
      <c r="MQ941" s="53"/>
      <c r="MR941" s="53"/>
      <c r="MS941" s="53"/>
      <c r="MT941" s="53"/>
      <c r="MU941" s="53"/>
      <c r="MV941" s="53"/>
      <c r="MW941" s="53"/>
      <c r="MX941" s="53"/>
      <c r="MY941" s="53"/>
      <c r="MZ941" s="53"/>
      <c r="NA941" s="53"/>
      <c r="NB941" s="53"/>
      <c r="NC941" s="53"/>
      <c r="ND941" s="53"/>
      <c r="NE941" s="53"/>
      <c r="NF941" s="53"/>
      <c r="NG941" s="53"/>
      <c r="NH941" s="53"/>
      <c r="NI941" s="53"/>
      <c r="NJ941" s="53"/>
      <c r="NK941" s="53"/>
      <c r="NL941" s="53"/>
      <c r="NM941" s="53"/>
      <c r="NN941" s="53"/>
      <c r="NO941" s="53"/>
      <c r="NP941" s="53"/>
      <c r="NQ941" s="53"/>
      <c r="NR941" s="53"/>
      <c r="NS941" s="53"/>
      <c r="NT941" s="53"/>
      <c r="NU941" s="53"/>
      <c r="NV941" s="53"/>
      <c r="NW941" s="53"/>
      <c r="NX941" s="53"/>
      <c r="NY941" s="53"/>
      <c r="NZ941" s="53"/>
      <c r="OA941" s="53"/>
      <c r="OB941" s="53"/>
      <c r="OC941" s="53"/>
      <c r="OD941" s="53"/>
      <c r="OE941" s="53"/>
      <c r="OF941" s="53"/>
      <c r="OG941" s="53"/>
      <c r="OH941" s="53"/>
      <c r="OI941" s="53"/>
      <c r="OJ941" s="53"/>
      <c r="OK941" s="53"/>
      <c r="OL941" s="53"/>
      <c r="OM941" s="53"/>
      <c r="ON941" s="53"/>
      <c r="OO941" s="53"/>
      <c r="OP941" s="53"/>
      <c r="OQ941" s="53"/>
      <c r="OR941" s="53"/>
      <c r="OS941" s="53"/>
      <c r="OT941" s="53"/>
      <c r="OU941" s="53"/>
      <c r="OV941" s="53"/>
      <c r="OW941" s="53"/>
      <c r="OX941" s="53"/>
      <c r="OY941" s="53"/>
      <c r="OZ941" s="53"/>
      <c r="PA941" s="53"/>
      <c r="PB941" s="53"/>
      <c r="PC941" s="53"/>
      <c r="PD941" s="53"/>
      <c r="PE941" s="53"/>
      <c r="PF941" s="53"/>
      <c r="PG941" s="53"/>
      <c r="PH941" s="53"/>
      <c r="PI941" s="53"/>
      <c r="PJ941" s="53"/>
      <c r="PK941" s="53"/>
      <c r="PL941" s="53"/>
      <c r="PM941" s="53"/>
      <c r="PN941" s="53"/>
      <c r="PO941" s="53"/>
      <c r="PP941" s="53"/>
      <c r="PQ941" s="53"/>
      <c r="PR941" s="53"/>
      <c r="PS941" s="53"/>
      <c r="PT941" s="53"/>
      <c r="PU941" s="53"/>
      <c r="PV941" s="53"/>
      <c r="PW941" s="53"/>
      <c r="PX941" s="53"/>
      <c r="PY941" s="53"/>
      <c r="PZ941" s="53"/>
      <c r="QA941" s="53"/>
      <c r="QB941" s="53"/>
      <c r="QC941" s="53"/>
      <c r="QD941" s="53"/>
      <c r="QE941" s="53"/>
      <c r="QF941" s="53"/>
      <c r="QG941" s="53"/>
      <c r="QH941" s="53"/>
      <c r="QI941" s="53"/>
      <c r="QJ941" s="53"/>
      <c r="QK941" s="53"/>
      <c r="QL941" s="53"/>
      <c r="QM941" s="53"/>
      <c r="QN941" s="53"/>
      <c r="QO941" s="53"/>
      <c r="QP941" s="53"/>
      <c r="QQ941" s="53"/>
      <c r="QR941" s="53"/>
      <c r="QS941" s="53"/>
      <c r="QT941" s="53"/>
      <c r="QU941" s="53"/>
      <c r="QV941" s="53"/>
      <c r="QW941" s="53"/>
      <c r="QX941" s="53"/>
      <c r="QY941" s="53"/>
      <c r="QZ941" s="53"/>
      <c r="RA941" s="53"/>
      <c r="RB941" s="53"/>
      <c r="RC941" s="53"/>
      <c r="RD941" s="53"/>
      <c r="RE941" s="53"/>
      <c r="RF941" s="53"/>
      <c r="RG941" s="53"/>
      <c r="RH941" s="53"/>
      <c r="RI941" s="53"/>
      <c r="RJ941" s="53"/>
      <c r="RK941" s="53"/>
      <c r="RL941" s="53"/>
      <c r="RM941" s="53"/>
      <c r="RN941" s="53"/>
      <c r="RO941" s="53"/>
      <c r="RP941" s="53"/>
      <c r="RQ941" s="53"/>
      <c r="RR941" s="53"/>
      <c r="RS941" s="53"/>
      <c r="RT941" s="53"/>
      <c r="RU941" s="53"/>
      <c r="RV941" s="53"/>
      <c r="RW941" s="53"/>
      <c r="RX941" s="53"/>
      <c r="RY941" s="53"/>
      <c r="RZ941" s="53"/>
      <c r="SA941" s="53"/>
      <c r="SB941" s="53"/>
      <c r="SC941" s="53"/>
      <c r="SD941" s="53"/>
      <c r="SE941" s="53"/>
      <c r="SF941" s="53"/>
      <c r="SG941" s="53"/>
      <c r="SH941" s="53"/>
      <c r="SI941" s="53"/>
      <c r="SJ941" s="53"/>
      <c r="SK941" s="53"/>
      <c r="SL941" s="53"/>
      <c r="SM941" s="53"/>
      <c r="SN941" s="53"/>
      <c r="SO941" s="53"/>
      <c r="SP941" s="53"/>
      <c r="SQ941" s="53"/>
      <c r="SR941" s="53"/>
      <c r="SS941" s="53"/>
      <c r="ST941" s="53"/>
      <c r="SU941" s="53"/>
      <c r="SV941" s="53"/>
      <c r="SW941" s="53"/>
      <c r="SX941" s="53"/>
      <c r="SY941" s="53"/>
      <c r="SZ941" s="53"/>
      <c r="TA941" s="53"/>
      <c r="TB941" s="53"/>
      <c r="TC941" s="53"/>
      <c r="TD941" s="53"/>
      <c r="TE941" s="53"/>
      <c r="TF941" s="53"/>
      <c r="TG941" s="53"/>
      <c r="TH941" s="53"/>
      <c r="TI941" s="53"/>
      <c r="TJ941" s="53"/>
      <c r="TK941" s="53"/>
      <c r="TL941" s="53"/>
      <c r="TM941" s="53"/>
      <c r="TN941" s="53"/>
      <c r="TO941" s="53"/>
      <c r="TP941" s="53"/>
      <c r="TQ941" s="53"/>
      <c r="TR941" s="53"/>
      <c r="TS941" s="53"/>
      <c r="TT941" s="53"/>
      <c r="TU941" s="53"/>
      <c r="TV941" s="53"/>
      <c r="TW941" s="53"/>
      <c r="TX941" s="53"/>
      <c r="TY941" s="53"/>
      <c r="TZ941" s="53"/>
      <c r="UA941" s="53"/>
      <c r="UB941" s="53"/>
      <c r="UC941" s="53"/>
      <c r="UD941" s="53"/>
      <c r="UE941" s="53"/>
      <c r="UF941" s="53"/>
      <c r="UG941" s="53"/>
    </row>
    <row r="942" spans="12:553" s="19" customFormat="1" ht="15.75" customHeight="1" x14ac:dyDescent="0.2">
      <c r="L942" s="66"/>
      <c r="M942" s="66"/>
      <c r="N942" s="52"/>
      <c r="O942" s="53"/>
      <c r="P942" s="53"/>
      <c r="Q942" s="53"/>
      <c r="R942" s="53"/>
      <c r="S942" s="53"/>
      <c r="T942" s="53"/>
      <c r="U942" s="53"/>
      <c r="V942" s="53"/>
      <c r="W942" s="53"/>
      <c r="X942" s="53"/>
      <c r="Y942" s="53"/>
      <c r="Z942" s="53"/>
      <c r="AA942" s="53"/>
      <c r="AB942" s="53"/>
      <c r="AC942" s="53"/>
      <c r="AD942" s="53"/>
      <c r="AE942" s="53"/>
      <c r="AF942" s="53"/>
      <c r="AG942" s="53"/>
      <c r="AH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c r="BM942" s="53"/>
      <c r="BN942" s="53"/>
      <c r="BO942" s="53"/>
      <c r="BP942" s="53"/>
      <c r="BQ942" s="53"/>
      <c r="BR942" s="53"/>
      <c r="BS942" s="53"/>
      <c r="BT942" s="53"/>
      <c r="BU942" s="53"/>
      <c r="BV942" s="53"/>
      <c r="BW942" s="53"/>
      <c r="BX942" s="53"/>
      <c r="BY942" s="53"/>
      <c r="BZ942" s="53"/>
      <c r="CA942" s="53"/>
      <c r="CB942" s="53"/>
      <c r="CC942" s="53"/>
      <c r="CD942" s="53"/>
      <c r="CE942" s="53"/>
      <c r="CF942" s="53"/>
      <c r="CG942" s="53"/>
      <c r="CH942" s="53"/>
      <c r="CI942" s="53"/>
      <c r="CJ942" s="53"/>
      <c r="CK942" s="53"/>
      <c r="CL942" s="53"/>
      <c r="CM942" s="53"/>
      <c r="CN942" s="53"/>
      <c r="CO942" s="53"/>
      <c r="CP942" s="53"/>
      <c r="CQ942" s="53"/>
      <c r="CR942" s="53"/>
      <c r="CS942" s="53"/>
      <c r="CT942" s="53"/>
      <c r="CU942" s="53"/>
      <c r="CV942" s="53"/>
      <c r="CW942" s="53"/>
      <c r="CX942" s="53"/>
      <c r="CY942" s="53"/>
      <c r="CZ942" s="53"/>
      <c r="DA942" s="53"/>
      <c r="DB942" s="53"/>
      <c r="DC942" s="53"/>
      <c r="DD942" s="53"/>
      <c r="DE942" s="53"/>
      <c r="DF942" s="53"/>
      <c r="DG942" s="53"/>
      <c r="DH942" s="53"/>
      <c r="DI942" s="53"/>
      <c r="DJ942" s="53"/>
      <c r="DK942" s="53"/>
      <c r="DL942" s="53"/>
      <c r="DM942" s="53"/>
      <c r="DN942" s="53"/>
      <c r="DO942" s="53"/>
      <c r="DP942" s="53"/>
      <c r="DQ942" s="53"/>
      <c r="DR942" s="53"/>
      <c r="DS942" s="53"/>
      <c r="DT942" s="53"/>
      <c r="DU942" s="53"/>
      <c r="DV942" s="53"/>
      <c r="DW942" s="53"/>
      <c r="DX942" s="53"/>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3"/>
      <c r="FK942" s="53"/>
      <c r="FL942" s="53"/>
      <c r="FM942" s="53"/>
      <c r="FN942" s="53"/>
      <c r="FO942" s="53"/>
      <c r="FP942" s="53"/>
      <c r="FQ942" s="53"/>
      <c r="FR942" s="53"/>
      <c r="FS942" s="53"/>
      <c r="FT942" s="53"/>
      <c r="FU942" s="53"/>
      <c r="FV942" s="53"/>
      <c r="FW942" s="53"/>
      <c r="FX942" s="53"/>
      <c r="FY942" s="53"/>
      <c r="FZ942" s="53"/>
      <c r="GA942" s="53"/>
      <c r="GB942" s="53"/>
      <c r="GC942" s="53"/>
      <c r="GD942" s="53"/>
      <c r="GE942" s="53"/>
      <c r="GF942" s="53"/>
      <c r="GG942" s="53"/>
      <c r="GH942" s="53"/>
      <c r="GI942" s="53"/>
      <c r="GJ942" s="53"/>
      <c r="GK942" s="53"/>
      <c r="GL942" s="53"/>
      <c r="GM942" s="53"/>
      <c r="GN942" s="53"/>
      <c r="GO942" s="53"/>
      <c r="GP942" s="53"/>
      <c r="GQ942" s="53"/>
      <c r="GR942" s="53"/>
      <c r="GS942" s="53"/>
      <c r="GT942" s="53"/>
      <c r="GU942" s="53"/>
      <c r="GV942" s="53"/>
      <c r="GW942" s="53"/>
      <c r="GX942" s="53"/>
      <c r="GY942" s="53"/>
      <c r="GZ942" s="53"/>
      <c r="HA942" s="53"/>
      <c r="HB942" s="53"/>
      <c r="HC942" s="53"/>
      <c r="HD942" s="53"/>
      <c r="HE942" s="53"/>
      <c r="HF942" s="53"/>
      <c r="HG942" s="53"/>
      <c r="HH942" s="53"/>
      <c r="HI942" s="53"/>
      <c r="HJ942" s="53"/>
      <c r="HK942" s="53"/>
      <c r="HL942" s="53"/>
      <c r="HM942" s="53"/>
      <c r="HN942" s="53"/>
      <c r="HO942" s="53"/>
      <c r="HP942" s="53"/>
      <c r="HQ942" s="53"/>
      <c r="HR942" s="53"/>
      <c r="HS942" s="53"/>
      <c r="HT942" s="53"/>
      <c r="HU942" s="53"/>
      <c r="HV942" s="53"/>
      <c r="HW942" s="53"/>
      <c r="HX942" s="53"/>
      <c r="HY942" s="53"/>
      <c r="HZ942" s="53"/>
      <c r="IA942" s="53"/>
      <c r="IB942" s="53"/>
      <c r="IC942" s="53"/>
      <c r="ID942" s="53"/>
      <c r="IE942" s="53"/>
      <c r="IF942" s="53"/>
      <c r="IG942" s="53"/>
      <c r="IH942" s="53"/>
      <c r="II942" s="53"/>
      <c r="IJ942" s="53"/>
      <c r="IK942" s="53"/>
      <c r="IL942" s="53"/>
      <c r="IM942" s="53"/>
      <c r="IN942" s="53"/>
      <c r="IO942" s="53"/>
      <c r="IP942" s="53"/>
      <c r="IQ942" s="53"/>
      <c r="IR942" s="53"/>
      <c r="IS942" s="53"/>
      <c r="IT942" s="53"/>
      <c r="IU942" s="53"/>
      <c r="IV942" s="53"/>
      <c r="IW942" s="53"/>
      <c r="IX942" s="53"/>
      <c r="IY942" s="53"/>
      <c r="IZ942" s="53"/>
      <c r="JA942" s="53"/>
      <c r="JB942" s="53"/>
      <c r="JC942" s="53"/>
      <c r="JD942" s="53"/>
      <c r="JE942" s="53"/>
      <c r="JF942" s="53"/>
      <c r="JG942" s="53"/>
      <c r="JH942" s="53"/>
      <c r="JI942" s="53"/>
      <c r="JJ942" s="53"/>
      <c r="JK942" s="53"/>
      <c r="JL942" s="53"/>
      <c r="JM942" s="53"/>
      <c r="JN942" s="53"/>
      <c r="JO942" s="53"/>
      <c r="JP942" s="53"/>
      <c r="JQ942" s="53"/>
      <c r="JR942" s="53"/>
      <c r="JS942" s="53"/>
      <c r="JT942" s="53"/>
      <c r="JU942" s="53"/>
      <c r="JV942" s="53"/>
      <c r="JW942" s="53"/>
      <c r="JX942" s="53"/>
      <c r="JY942" s="53"/>
      <c r="JZ942" s="53"/>
      <c r="KA942" s="53"/>
      <c r="KB942" s="53"/>
      <c r="KC942" s="53"/>
      <c r="KD942" s="53"/>
      <c r="KE942" s="53"/>
      <c r="KF942" s="53"/>
      <c r="KG942" s="53"/>
      <c r="KH942" s="53"/>
      <c r="KI942" s="53"/>
      <c r="KJ942" s="53"/>
      <c r="KK942" s="53"/>
      <c r="KL942" s="53"/>
      <c r="KM942" s="53"/>
      <c r="KN942" s="53"/>
      <c r="KO942" s="53"/>
      <c r="KP942" s="53"/>
      <c r="KQ942" s="53"/>
      <c r="KR942" s="53"/>
      <c r="KS942" s="53"/>
      <c r="KT942" s="53"/>
      <c r="KU942" s="53"/>
      <c r="KV942" s="53"/>
      <c r="KW942" s="53"/>
      <c r="KX942" s="53"/>
      <c r="KY942" s="53"/>
      <c r="KZ942" s="53"/>
      <c r="LA942" s="53"/>
      <c r="LB942" s="53"/>
      <c r="LC942" s="53"/>
      <c r="LD942" s="53"/>
      <c r="LE942" s="53"/>
      <c r="LF942" s="53"/>
      <c r="LG942" s="53"/>
      <c r="LH942" s="53"/>
      <c r="LI942" s="53"/>
      <c r="LJ942" s="53"/>
      <c r="LK942" s="53"/>
      <c r="LL942" s="53"/>
      <c r="LM942" s="53"/>
      <c r="LN942" s="53"/>
      <c r="LO942" s="53"/>
      <c r="LP942" s="53"/>
      <c r="LQ942" s="53"/>
      <c r="LR942" s="53"/>
      <c r="LS942" s="53"/>
      <c r="LT942" s="53"/>
      <c r="LU942" s="53"/>
      <c r="LV942" s="53"/>
      <c r="LW942" s="53"/>
      <c r="LX942" s="53"/>
      <c r="LY942" s="53"/>
      <c r="LZ942" s="53"/>
      <c r="MA942" s="53"/>
      <c r="MB942" s="53"/>
      <c r="MC942" s="53"/>
      <c r="MD942" s="53"/>
      <c r="ME942" s="53"/>
      <c r="MF942" s="53"/>
      <c r="MG942" s="53"/>
      <c r="MH942" s="53"/>
      <c r="MI942" s="53"/>
      <c r="MJ942" s="53"/>
      <c r="MK942" s="53"/>
      <c r="ML942" s="53"/>
      <c r="MM942" s="53"/>
      <c r="MN942" s="53"/>
      <c r="MO942" s="53"/>
      <c r="MP942" s="53"/>
      <c r="MQ942" s="53"/>
      <c r="MR942" s="53"/>
      <c r="MS942" s="53"/>
      <c r="MT942" s="53"/>
      <c r="MU942" s="53"/>
      <c r="MV942" s="53"/>
      <c r="MW942" s="53"/>
      <c r="MX942" s="53"/>
      <c r="MY942" s="53"/>
      <c r="MZ942" s="53"/>
      <c r="NA942" s="53"/>
      <c r="NB942" s="53"/>
      <c r="NC942" s="53"/>
      <c r="ND942" s="53"/>
      <c r="NE942" s="53"/>
      <c r="NF942" s="53"/>
      <c r="NG942" s="53"/>
      <c r="NH942" s="53"/>
      <c r="NI942" s="53"/>
      <c r="NJ942" s="53"/>
      <c r="NK942" s="53"/>
      <c r="NL942" s="53"/>
      <c r="NM942" s="53"/>
      <c r="NN942" s="53"/>
      <c r="NO942" s="53"/>
      <c r="NP942" s="53"/>
      <c r="NQ942" s="53"/>
      <c r="NR942" s="53"/>
      <c r="NS942" s="53"/>
      <c r="NT942" s="53"/>
      <c r="NU942" s="53"/>
      <c r="NV942" s="53"/>
      <c r="NW942" s="53"/>
      <c r="NX942" s="53"/>
      <c r="NY942" s="53"/>
      <c r="NZ942" s="53"/>
      <c r="OA942" s="53"/>
      <c r="OB942" s="53"/>
      <c r="OC942" s="53"/>
      <c r="OD942" s="53"/>
      <c r="OE942" s="53"/>
      <c r="OF942" s="53"/>
      <c r="OG942" s="53"/>
      <c r="OH942" s="53"/>
      <c r="OI942" s="53"/>
      <c r="OJ942" s="53"/>
      <c r="OK942" s="53"/>
      <c r="OL942" s="53"/>
      <c r="OM942" s="53"/>
      <c r="ON942" s="53"/>
      <c r="OO942" s="53"/>
      <c r="OP942" s="53"/>
      <c r="OQ942" s="53"/>
      <c r="OR942" s="53"/>
      <c r="OS942" s="53"/>
      <c r="OT942" s="53"/>
      <c r="OU942" s="53"/>
      <c r="OV942" s="53"/>
      <c r="OW942" s="53"/>
      <c r="OX942" s="53"/>
      <c r="OY942" s="53"/>
      <c r="OZ942" s="53"/>
      <c r="PA942" s="53"/>
      <c r="PB942" s="53"/>
      <c r="PC942" s="53"/>
      <c r="PD942" s="53"/>
      <c r="PE942" s="53"/>
      <c r="PF942" s="53"/>
      <c r="PG942" s="53"/>
      <c r="PH942" s="53"/>
      <c r="PI942" s="53"/>
      <c r="PJ942" s="53"/>
      <c r="PK942" s="53"/>
      <c r="PL942" s="53"/>
      <c r="PM942" s="53"/>
      <c r="PN942" s="53"/>
      <c r="PO942" s="53"/>
      <c r="PP942" s="53"/>
      <c r="PQ942" s="53"/>
      <c r="PR942" s="53"/>
      <c r="PS942" s="53"/>
      <c r="PT942" s="53"/>
      <c r="PU942" s="53"/>
      <c r="PV942" s="53"/>
      <c r="PW942" s="53"/>
      <c r="PX942" s="53"/>
      <c r="PY942" s="53"/>
      <c r="PZ942" s="53"/>
      <c r="QA942" s="53"/>
      <c r="QB942" s="53"/>
      <c r="QC942" s="53"/>
      <c r="QD942" s="53"/>
      <c r="QE942" s="53"/>
      <c r="QF942" s="53"/>
      <c r="QG942" s="53"/>
      <c r="QH942" s="53"/>
      <c r="QI942" s="53"/>
      <c r="QJ942" s="53"/>
      <c r="QK942" s="53"/>
      <c r="QL942" s="53"/>
      <c r="QM942" s="53"/>
      <c r="QN942" s="53"/>
      <c r="QO942" s="53"/>
      <c r="QP942" s="53"/>
      <c r="QQ942" s="53"/>
      <c r="QR942" s="53"/>
      <c r="QS942" s="53"/>
      <c r="QT942" s="53"/>
      <c r="QU942" s="53"/>
      <c r="QV942" s="53"/>
      <c r="QW942" s="53"/>
      <c r="QX942" s="53"/>
      <c r="QY942" s="53"/>
      <c r="QZ942" s="53"/>
      <c r="RA942" s="53"/>
      <c r="RB942" s="53"/>
      <c r="RC942" s="53"/>
      <c r="RD942" s="53"/>
      <c r="RE942" s="53"/>
      <c r="RF942" s="53"/>
      <c r="RG942" s="53"/>
      <c r="RH942" s="53"/>
      <c r="RI942" s="53"/>
      <c r="RJ942" s="53"/>
      <c r="RK942" s="53"/>
      <c r="RL942" s="53"/>
      <c r="RM942" s="53"/>
      <c r="RN942" s="53"/>
      <c r="RO942" s="53"/>
      <c r="RP942" s="53"/>
      <c r="RQ942" s="53"/>
      <c r="RR942" s="53"/>
      <c r="RS942" s="53"/>
      <c r="RT942" s="53"/>
      <c r="RU942" s="53"/>
      <c r="RV942" s="53"/>
      <c r="RW942" s="53"/>
      <c r="RX942" s="53"/>
      <c r="RY942" s="53"/>
      <c r="RZ942" s="53"/>
      <c r="SA942" s="53"/>
      <c r="SB942" s="53"/>
      <c r="SC942" s="53"/>
      <c r="SD942" s="53"/>
      <c r="SE942" s="53"/>
      <c r="SF942" s="53"/>
      <c r="SG942" s="53"/>
      <c r="SH942" s="53"/>
      <c r="SI942" s="53"/>
      <c r="SJ942" s="53"/>
      <c r="SK942" s="53"/>
      <c r="SL942" s="53"/>
      <c r="SM942" s="53"/>
      <c r="SN942" s="53"/>
      <c r="SO942" s="53"/>
      <c r="SP942" s="53"/>
      <c r="SQ942" s="53"/>
      <c r="SR942" s="53"/>
      <c r="SS942" s="53"/>
      <c r="ST942" s="53"/>
      <c r="SU942" s="53"/>
      <c r="SV942" s="53"/>
      <c r="SW942" s="53"/>
      <c r="SX942" s="53"/>
      <c r="SY942" s="53"/>
      <c r="SZ942" s="53"/>
      <c r="TA942" s="53"/>
      <c r="TB942" s="53"/>
      <c r="TC942" s="53"/>
      <c r="TD942" s="53"/>
      <c r="TE942" s="53"/>
      <c r="TF942" s="53"/>
      <c r="TG942" s="53"/>
      <c r="TH942" s="53"/>
      <c r="TI942" s="53"/>
      <c r="TJ942" s="53"/>
      <c r="TK942" s="53"/>
      <c r="TL942" s="53"/>
      <c r="TM942" s="53"/>
      <c r="TN942" s="53"/>
      <c r="TO942" s="53"/>
      <c r="TP942" s="53"/>
      <c r="TQ942" s="53"/>
      <c r="TR942" s="53"/>
      <c r="TS942" s="53"/>
      <c r="TT942" s="53"/>
      <c r="TU942" s="53"/>
      <c r="TV942" s="53"/>
      <c r="TW942" s="53"/>
      <c r="TX942" s="53"/>
      <c r="TY942" s="53"/>
      <c r="TZ942" s="53"/>
      <c r="UA942" s="53"/>
      <c r="UB942" s="53"/>
      <c r="UC942" s="53"/>
      <c r="UD942" s="53"/>
      <c r="UE942" s="53"/>
      <c r="UF942" s="53"/>
      <c r="UG942" s="53"/>
    </row>
    <row r="943" spans="12:553" s="19" customFormat="1" ht="15.75" customHeight="1" x14ac:dyDescent="0.2">
      <c r="L943" s="66"/>
      <c r="M943" s="66"/>
      <c r="N943" s="52"/>
      <c r="O943" s="53"/>
      <c r="P943" s="53"/>
      <c r="Q943" s="53"/>
      <c r="R943" s="53"/>
      <c r="S943" s="53"/>
      <c r="T943" s="53"/>
      <c r="U943" s="53"/>
      <c r="V943" s="53"/>
      <c r="W943" s="53"/>
      <c r="X943" s="53"/>
      <c r="Y943" s="53"/>
      <c r="Z943" s="53"/>
      <c r="AA943" s="53"/>
      <c r="AB943" s="53"/>
      <c r="AC943" s="53"/>
      <c r="AD943" s="53"/>
      <c r="AE943" s="53"/>
      <c r="AF943" s="53"/>
      <c r="AG943" s="53"/>
      <c r="AH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c r="BM943" s="53"/>
      <c r="BN943" s="53"/>
      <c r="BO943" s="53"/>
      <c r="BP943" s="53"/>
      <c r="BQ943" s="53"/>
      <c r="BR943" s="53"/>
      <c r="BS943" s="53"/>
      <c r="BT943" s="53"/>
      <c r="BU943" s="53"/>
      <c r="BV943" s="53"/>
      <c r="BW943" s="53"/>
      <c r="BX943" s="53"/>
      <c r="BY943" s="53"/>
      <c r="BZ943" s="53"/>
      <c r="CA943" s="53"/>
      <c r="CB943" s="53"/>
      <c r="CC943" s="53"/>
      <c r="CD943" s="53"/>
      <c r="CE943" s="53"/>
      <c r="CF943" s="53"/>
      <c r="CG943" s="53"/>
      <c r="CH943" s="53"/>
      <c r="CI943" s="53"/>
      <c r="CJ943" s="53"/>
      <c r="CK943" s="53"/>
      <c r="CL943" s="53"/>
      <c r="CM943" s="53"/>
      <c r="CN943" s="53"/>
      <c r="CO943" s="53"/>
      <c r="CP943" s="53"/>
      <c r="CQ943" s="53"/>
      <c r="CR943" s="53"/>
      <c r="CS943" s="53"/>
      <c r="CT943" s="53"/>
      <c r="CU943" s="53"/>
      <c r="CV943" s="53"/>
      <c r="CW943" s="53"/>
      <c r="CX943" s="53"/>
      <c r="CY943" s="53"/>
      <c r="CZ943" s="53"/>
      <c r="DA943" s="53"/>
      <c r="DB943" s="53"/>
      <c r="DC943" s="53"/>
      <c r="DD943" s="53"/>
      <c r="DE943" s="53"/>
      <c r="DF943" s="53"/>
      <c r="DG943" s="53"/>
      <c r="DH943" s="53"/>
      <c r="DI943" s="53"/>
      <c r="DJ943" s="53"/>
      <c r="DK943" s="53"/>
      <c r="DL943" s="53"/>
      <c r="DM943" s="53"/>
      <c r="DN943" s="53"/>
      <c r="DO943" s="53"/>
      <c r="DP943" s="53"/>
      <c r="DQ943" s="53"/>
      <c r="DR943" s="53"/>
      <c r="DS943" s="53"/>
      <c r="DT943" s="53"/>
      <c r="DU943" s="53"/>
      <c r="DV943" s="53"/>
      <c r="DW943" s="53"/>
      <c r="DX943" s="53"/>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3"/>
      <c r="FK943" s="53"/>
      <c r="FL943" s="53"/>
      <c r="FM943" s="53"/>
      <c r="FN943" s="53"/>
      <c r="FO943" s="53"/>
      <c r="FP943" s="53"/>
      <c r="FQ943" s="53"/>
      <c r="FR943" s="53"/>
      <c r="FS943" s="53"/>
      <c r="FT943" s="53"/>
      <c r="FU943" s="53"/>
      <c r="FV943" s="53"/>
      <c r="FW943" s="53"/>
      <c r="FX943" s="53"/>
      <c r="FY943" s="53"/>
      <c r="FZ943" s="53"/>
      <c r="GA943" s="53"/>
      <c r="GB943" s="53"/>
      <c r="GC943" s="53"/>
      <c r="GD943" s="53"/>
      <c r="GE943" s="53"/>
      <c r="GF943" s="53"/>
      <c r="GG943" s="53"/>
      <c r="GH943" s="53"/>
      <c r="GI943" s="53"/>
      <c r="GJ943" s="53"/>
      <c r="GK943" s="53"/>
      <c r="GL943" s="53"/>
      <c r="GM943" s="53"/>
      <c r="GN943" s="53"/>
      <c r="GO943" s="53"/>
      <c r="GP943" s="53"/>
      <c r="GQ943" s="53"/>
      <c r="GR943" s="53"/>
      <c r="GS943" s="53"/>
      <c r="GT943" s="53"/>
      <c r="GU943" s="53"/>
      <c r="GV943" s="53"/>
      <c r="GW943" s="53"/>
      <c r="GX943" s="53"/>
      <c r="GY943" s="53"/>
      <c r="GZ943" s="53"/>
      <c r="HA943" s="53"/>
      <c r="HB943" s="53"/>
      <c r="HC943" s="53"/>
      <c r="HD943" s="53"/>
      <c r="HE943" s="53"/>
      <c r="HF943" s="53"/>
      <c r="HG943" s="53"/>
      <c r="HH943" s="53"/>
      <c r="HI943" s="53"/>
      <c r="HJ943" s="53"/>
      <c r="HK943" s="53"/>
      <c r="HL943" s="53"/>
      <c r="HM943" s="53"/>
      <c r="HN943" s="53"/>
      <c r="HO943" s="53"/>
      <c r="HP943" s="53"/>
      <c r="HQ943" s="53"/>
      <c r="HR943" s="53"/>
      <c r="HS943" s="53"/>
      <c r="HT943" s="53"/>
      <c r="HU943" s="53"/>
      <c r="HV943" s="53"/>
      <c r="HW943" s="53"/>
      <c r="HX943" s="53"/>
      <c r="HY943" s="53"/>
      <c r="HZ943" s="53"/>
      <c r="IA943" s="53"/>
      <c r="IB943" s="53"/>
      <c r="IC943" s="53"/>
      <c r="ID943" s="53"/>
      <c r="IE943" s="53"/>
      <c r="IF943" s="53"/>
      <c r="IG943" s="53"/>
      <c r="IH943" s="53"/>
      <c r="II943" s="53"/>
      <c r="IJ943" s="53"/>
      <c r="IK943" s="53"/>
      <c r="IL943" s="53"/>
      <c r="IM943" s="53"/>
      <c r="IN943" s="53"/>
      <c r="IO943" s="53"/>
      <c r="IP943" s="53"/>
      <c r="IQ943" s="53"/>
      <c r="IR943" s="53"/>
      <c r="IS943" s="53"/>
      <c r="IT943" s="53"/>
      <c r="IU943" s="53"/>
      <c r="IV943" s="53"/>
      <c r="IW943" s="53"/>
      <c r="IX943" s="53"/>
      <c r="IY943" s="53"/>
      <c r="IZ943" s="53"/>
      <c r="JA943" s="53"/>
      <c r="JB943" s="53"/>
      <c r="JC943" s="53"/>
      <c r="JD943" s="53"/>
      <c r="JE943" s="53"/>
      <c r="JF943" s="53"/>
      <c r="JG943" s="53"/>
      <c r="JH943" s="53"/>
      <c r="JI943" s="53"/>
      <c r="JJ943" s="53"/>
      <c r="JK943" s="53"/>
      <c r="JL943" s="53"/>
      <c r="JM943" s="53"/>
      <c r="JN943" s="53"/>
      <c r="JO943" s="53"/>
      <c r="JP943" s="53"/>
      <c r="JQ943" s="53"/>
      <c r="JR943" s="53"/>
      <c r="JS943" s="53"/>
      <c r="JT943" s="53"/>
      <c r="JU943" s="53"/>
      <c r="JV943" s="53"/>
      <c r="JW943" s="53"/>
      <c r="JX943" s="53"/>
      <c r="JY943" s="53"/>
      <c r="JZ943" s="53"/>
      <c r="KA943" s="53"/>
      <c r="KB943" s="53"/>
      <c r="KC943" s="53"/>
      <c r="KD943" s="53"/>
      <c r="KE943" s="53"/>
      <c r="KF943" s="53"/>
      <c r="KG943" s="53"/>
      <c r="KH943" s="53"/>
      <c r="KI943" s="53"/>
      <c r="KJ943" s="53"/>
      <c r="KK943" s="53"/>
      <c r="KL943" s="53"/>
      <c r="KM943" s="53"/>
      <c r="KN943" s="53"/>
      <c r="KO943" s="53"/>
      <c r="KP943" s="53"/>
      <c r="KQ943" s="53"/>
      <c r="KR943" s="53"/>
      <c r="KS943" s="53"/>
      <c r="KT943" s="53"/>
      <c r="KU943" s="53"/>
      <c r="KV943" s="53"/>
      <c r="KW943" s="53"/>
      <c r="KX943" s="53"/>
      <c r="KY943" s="53"/>
      <c r="KZ943" s="53"/>
      <c r="LA943" s="53"/>
      <c r="LB943" s="53"/>
      <c r="LC943" s="53"/>
      <c r="LD943" s="53"/>
      <c r="LE943" s="53"/>
      <c r="LF943" s="53"/>
      <c r="LG943" s="53"/>
      <c r="LH943" s="53"/>
      <c r="LI943" s="53"/>
      <c r="LJ943" s="53"/>
      <c r="LK943" s="53"/>
      <c r="LL943" s="53"/>
      <c r="LM943" s="53"/>
      <c r="LN943" s="53"/>
      <c r="LO943" s="53"/>
      <c r="LP943" s="53"/>
      <c r="LQ943" s="53"/>
      <c r="LR943" s="53"/>
      <c r="LS943" s="53"/>
      <c r="LT943" s="53"/>
      <c r="LU943" s="53"/>
      <c r="LV943" s="53"/>
      <c r="LW943" s="53"/>
      <c r="LX943" s="53"/>
      <c r="LY943" s="53"/>
      <c r="LZ943" s="53"/>
      <c r="MA943" s="53"/>
      <c r="MB943" s="53"/>
      <c r="MC943" s="53"/>
      <c r="MD943" s="53"/>
      <c r="ME943" s="53"/>
      <c r="MF943" s="53"/>
      <c r="MG943" s="53"/>
      <c r="MH943" s="53"/>
      <c r="MI943" s="53"/>
      <c r="MJ943" s="53"/>
      <c r="MK943" s="53"/>
      <c r="ML943" s="53"/>
      <c r="MM943" s="53"/>
      <c r="MN943" s="53"/>
      <c r="MO943" s="53"/>
      <c r="MP943" s="53"/>
      <c r="MQ943" s="53"/>
      <c r="MR943" s="53"/>
      <c r="MS943" s="53"/>
      <c r="MT943" s="53"/>
      <c r="MU943" s="53"/>
      <c r="MV943" s="53"/>
      <c r="MW943" s="53"/>
      <c r="MX943" s="53"/>
      <c r="MY943" s="53"/>
      <c r="MZ943" s="53"/>
      <c r="NA943" s="53"/>
      <c r="NB943" s="53"/>
      <c r="NC943" s="53"/>
      <c r="ND943" s="53"/>
      <c r="NE943" s="53"/>
      <c r="NF943" s="53"/>
      <c r="NG943" s="53"/>
      <c r="NH943" s="53"/>
      <c r="NI943" s="53"/>
      <c r="NJ943" s="53"/>
      <c r="NK943" s="53"/>
      <c r="NL943" s="53"/>
      <c r="NM943" s="53"/>
      <c r="NN943" s="53"/>
      <c r="NO943" s="53"/>
      <c r="NP943" s="53"/>
      <c r="NQ943" s="53"/>
      <c r="NR943" s="53"/>
      <c r="NS943" s="53"/>
      <c r="NT943" s="53"/>
      <c r="NU943" s="53"/>
      <c r="NV943" s="53"/>
      <c r="NW943" s="53"/>
      <c r="NX943" s="53"/>
      <c r="NY943" s="53"/>
      <c r="NZ943" s="53"/>
      <c r="OA943" s="53"/>
      <c r="OB943" s="53"/>
      <c r="OC943" s="53"/>
      <c r="OD943" s="53"/>
      <c r="OE943" s="53"/>
      <c r="OF943" s="53"/>
      <c r="OG943" s="53"/>
      <c r="OH943" s="53"/>
      <c r="OI943" s="53"/>
      <c r="OJ943" s="53"/>
      <c r="OK943" s="53"/>
      <c r="OL943" s="53"/>
      <c r="OM943" s="53"/>
      <c r="ON943" s="53"/>
      <c r="OO943" s="53"/>
      <c r="OP943" s="53"/>
      <c r="OQ943" s="53"/>
      <c r="OR943" s="53"/>
      <c r="OS943" s="53"/>
      <c r="OT943" s="53"/>
      <c r="OU943" s="53"/>
      <c r="OV943" s="53"/>
      <c r="OW943" s="53"/>
      <c r="OX943" s="53"/>
      <c r="OY943" s="53"/>
      <c r="OZ943" s="53"/>
      <c r="PA943" s="53"/>
      <c r="PB943" s="53"/>
      <c r="PC943" s="53"/>
      <c r="PD943" s="53"/>
      <c r="PE943" s="53"/>
      <c r="PF943" s="53"/>
      <c r="PG943" s="53"/>
      <c r="PH943" s="53"/>
      <c r="PI943" s="53"/>
      <c r="PJ943" s="53"/>
      <c r="PK943" s="53"/>
      <c r="PL943" s="53"/>
      <c r="PM943" s="53"/>
      <c r="PN943" s="53"/>
      <c r="PO943" s="53"/>
      <c r="PP943" s="53"/>
      <c r="PQ943" s="53"/>
      <c r="PR943" s="53"/>
      <c r="PS943" s="53"/>
      <c r="PT943" s="53"/>
      <c r="PU943" s="53"/>
      <c r="PV943" s="53"/>
      <c r="PW943" s="53"/>
      <c r="PX943" s="53"/>
      <c r="PY943" s="53"/>
      <c r="PZ943" s="53"/>
      <c r="QA943" s="53"/>
      <c r="QB943" s="53"/>
      <c r="QC943" s="53"/>
      <c r="QD943" s="53"/>
      <c r="QE943" s="53"/>
      <c r="QF943" s="53"/>
      <c r="QG943" s="53"/>
      <c r="QH943" s="53"/>
      <c r="QI943" s="53"/>
      <c r="QJ943" s="53"/>
      <c r="QK943" s="53"/>
      <c r="QL943" s="53"/>
      <c r="QM943" s="53"/>
      <c r="QN943" s="53"/>
      <c r="QO943" s="53"/>
      <c r="QP943" s="53"/>
      <c r="QQ943" s="53"/>
      <c r="QR943" s="53"/>
      <c r="QS943" s="53"/>
      <c r="QT943" s="53"/>
      <c r="QU943" s="53"/>
      <c r="QV943" s="53"/>
      <c r="QW943" s="53"/>
      <c r="QX943" s="53"/>
      <c r="QY943" s="53"/>
      <c r="QZ943" s="53"/>
      <c r="RA943" s="53"/>
      <c r="RB943" s="53"/>
      <c r="RC943" s="53"/>
      <c r="RD943" s="53"/>
      <c r="RE943" s="53"/>
      <c r="RF943" s="53"/>
      <c r="RG943" s="53"/>
      <c r="RH943" s="53"/>
      <c r="RI943" s="53"/>
      <c r="RJ943" s="53"/>
      <c r="RK943" s="53"/>
      <c r="RL943" s="53"/>
      <c r="RM943" s="53"/>
      <c r="RN943" s="53"/>
      <c r="RO943" s="53"/>
      <c r="RP943" s="53"/>
      <c r="RQ943" s="53"/>
      <c r="RR943" s="53"/>
      <c r="RS943" s="53"/>
      <c r="RT943" s="53"/>
      <c r="RU943" s="53"/>
      <c r="RV943" s="53"/>
      <c r="RW943" s="53"/>
      <c r="RX943" s="53"/>
      <c r="RY943" s="53"/>
      <c r="RZ943" s="53"/>
      <c r="SA943" s="53"/>
      <c r="SB943" s="53"/>
      <c r="SC943" s="53"/>
      <c r="SD943" s="53"/>
      <c r="SE943" s="53"/>
      <c r="SF943" s="53"/>
      <c r="SG943" s="53"/>
      <c r="SH943" s="53"/>
      <c r="SI943" s="53"/>
      <c r="SJ943" s="53"/>
      <c r="SK943" s="53"/>
      <c r="SL943" s="53"/>
      <c r="SM943" s="53"/>
      <c r="SN943" s="53"/>
      <c r="SO943" s="53"/>
      <c r="SP943" s="53"/>
      <c r="SQ943" s="53"/>
      <c r="SR943" s="53"/>
      <c r="SS943" s="53"/>
      <c r="ST943" s="53"/>
      <c r="SU943" s="53"/>
      <c r="SV943" s="53"/>
      <c r="SW943" s="53"/>
      <c r="SX943" s="53"/>
      <c r="SY943" s="53"/>
      <c r="SZ943" s="53"/>
      <c r="TA943" s="53"/>
      <c r="TB943" s="53"/>
      <c r="TC943" s="53"/>
      <c r="TD943" s="53"/>
      <c r="TE943" s="53"/>
      <c r="TF943" s="53"/>
      <c r="TG943" s="53"/>
      <c r="TH943" s="53"/>
      <c r="TI943" s="53"/>
      <c r="TJ943" s="53"/>
      <c r="TK943" s="53"/>
      <c r="TL943" s="53"/>
      <c r="TM943" s="53"/>
      <c r="TN943" s="53"/>
      <c r="TO943" s="53"/>
      <c r="TP943" s="53"/>
      <c r="TQ943" s="53"/>
      <c r="TR943" s="53"/>
      <c r="TS943" s="53"/>
      <c r="TT943" s="53"/>
      <c r="TU943" s="53"/>
      <c r="TV943" s="53"/>
      <c r="TW943" s="53"/>
      <c r="TX943" s="53"/>
      <c r="TY943" s="53"/>
      <c r="TZ943" s="53"/>
      <c r="UA943" s="53"/>
      <c r="UB943" s="53"/>
      <c r="UC943" s="53"/>
      <c r="UD943" s="53"/>
      <c r="UE943" s="53"/>
      <c r="UF943" s="53"/>
      <c r="UG943" s="53"/>
    </row>
    <row r="944" spans="12:553" s="19" customFormat="1" ht="15.75" customHeight="1" x14ac:dyDescent="0.2">
      <c r="L944" s="66"/>
      <c r="M944" s="66"/>
      <c r="N944" s="52"/>
      <c r="O944" s="53"/>
      <c r="P944" s="53"/>
      <c r="Q944" s="53"/>
      <c r="R944" s="53"/>
      <c r="S944" s="53"/>
      <c r="T944" s="53"/>
      <c r="U944" s="53"/>
      <c r="V944" s="53"/>
      <c r="W944" s="53"/>
      <c r="X944" s="53"/>
      <c r="Y944" s="53"/>
      <c r="Z944" s="53"/>
      <c r="AA944" s="53"/>
      <c r="AB944" s="53"/>
      <c r="AC944" s="53"/>
      <c r="AD944" s="53"/>
      <c r="AE944" s="53"/>
      <c r="AF944" s="53"/>
      <c r="AG944" s="53"/>
      <c r="AH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c r="BM944" s="53"/>
      <c r="BN944" s="53"/>
      <c r="BO944" s="53"/>
      <c r="BP944" s="53"/>
      <c r="BQ944" s="53"/>
      <c r="BR944" s="53"/>
      <c r="BS944" s="53"/>
      <c r="BT944" s="53"/>
      <c r="BU944" s="53"/>
      <c r="BV944" s="53"/>
      <c r="BW944" s="53"/>
      <c r="BX944" s="53"/>
      <c r="BY944" s="53"/>
      <c r="BZ944" s="53"/>
      <c r="CA944" s="53"/>
      <c r="CB944" s="53"/>
      <c r="CC944" s="53"/>
      <c r="CD944" s="53"/>
      <c r="CE944" s="53"/>
      <c r="CF944" s="53"/>
      <c r="CG944" s="53"/>
      <c r="CH944" s="53"/>
      <c r="CI944" s="53"/>
      <c r="CJ944" s="53"/>
      <c r="CK944" s="53"/>
      <c r="CL944" s="53"/>
      <c r="CM944" s="53"/>
      <c r="CN944" s="53"/>
      <c r="CO944" s="53"/>
      <c r="CP944" s="53"/>
      <c r="CQ944" s="53"/>
      <c r="CR944" s="53"/>
      <c r="CS944" s="53"/>
      <c r="CT944" s="53"/>
      <c r="CU944" s="53"/>
      <c r="CV944" s="53"/>
      <c r="CW944" s="53"/>
      <c r="CX944" s="53"/>
      <c r="CY944" s="53"/>
      <c r="CZ944" s="53"/>
      <c r="DA944" s="53"/>
      <c r="DB944" s="53"/>
      <c r="DC944" s="53"/>
      <c r="DD944" s="53"/>
      <c r="DE944" s="53"/>
      <c r="DF944" s="53"/>
      <c r="DG944" s="53"/>
      <c r="DH944" s="53"/>
      <c r="DI944" s="53"/>
      <c r="DJ944" s="53"/>
      <c r="DK944" s="53"/>
      <c r="DL944" s="53"/>
      <c r="DM944" s="53"/>
      <c r="DN944" s="53"/>
      <c r="DO944" s="53"/>
      <c r="DP944" s="53"/>
      <c r="DQ944" s="53"/>
      <c r="DR944" s="53"/>
      <c r="DS944" s="53"/>
      <c r="DT944" s="53"/>
      <c r="DU944" s="53"/>
      <c r="DV944" s="53"/>
      <c r="DW944" s="53"/>
      <c r="DX944" s="53"/>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3"/>
      <c r="FK944" s="53"/>
      <c r="FL944" s="53"/>
      <c r="FM944" s="53"/>
      <c r="FN944" s="53"/>
      <c r="FO944" s="53"/>
      <c r="FP944" s="53"/>
      <c r="FQ944" s="53"/>
      <c r="FR944" s="53"/>
      <c r="FS944" s="53"/>
      <c r="FT944" s="53"/>
      <c r="FU944" s="53"/>
      <c r="FV944" s="53"/>
      <c r="FW944" s="53"/>
      <c r="FX944" s="53"/>
      <c r="FY944" s="53"/>
      <c r="FZ944" s="53"/>
      <c r="GA944" s="53"/>
      <c r="GB944" s="53"/>
      <c r="GC944" s="53"/>
      <c r="GD944" s="53"/>
      <c r="GE944" s="53"/>
      <c r="GF944" s="53"/>
      <c r="GG944" s="53"/>
      <c r="GH944" s="53"/>
      <c r="GI944" s="53"/>
      <c r="GJ944" s="53"/>
      <c r="GK944" s="53"/>
      <c r="GL944" s="53"/>
      <c r="GM944" s="53"/>
      <c r="GN944" s="53"/>
      <c r="GO944" s="53"/>
      <c r="GP944" s="53"/>
      <c r="GQ944" s="53"/>
      <c r="GR944" s="53"/>
      <c r="GS944" s="53"/>
      <c r="GT944" s="53"/>
      <c r="GU944" s="53"/>
      <c r="GV944" s="53"/>
      <c r="GW944" s="53"/>
      <c r="GX944" s="53"/>
      <c r="GY944" s="53"/>
      <c r="GZ944" s="53"/>
      <c r="HA944" s="53"/>
      <c r="HB944" s="53"/>
      <c r="HC944" s="53"/>
      <c r="HD944" s="53"/>
      <c r="HE944" s="53"/>
      <c r="HF944" s="53"/>
      <c r="HG944" s="53"/>
      <c r="HH944" s="53"/>
      <c r="HI944" s="53"/>
      <c r="HJ944" s="53"/>
      <c r="HK944" s="53"/>
      <c r="HL944" s="53"/>
      <c r="HM944" s="53"/>
      <c r="HN944" s="53"/>
      <c r="HO944" s="53"/>
      <c r="HP944" s="53"/>
      <c r="HQ944" s="53"/>
      <c r="HR944" s="53"/>
      <c r="HS944" s="53"/>
      <c r="HT944" s="53"/>
      <c r="HU944" s="53"/>
      <c r="HV944" s="53"/>
      <c r="HW944" s="53"/>
      <c r="HX944" s="53"/>
      <c r="HY944" s="53"/>
      <c r="HZ944" s="53"/>
      <c r="IA944" s="53"/>
      <c r="IB944" s="53"/>
      <c r="IC944" s="53"/>
      <c r="ID944" s="53"/>
      <c r="IE944" s="53"/>
      <c r="IF944" s="53"/>
      <c r="IG944" s="53"/>
      <c r="IH944" s="53"/>
      <c r="II944" s="53"/>
      <c r="IJ944" s="53"/>
      <c r="IK944" s="53"/>
      <c r="IL944" s="53"/>
      <c r="IM944" s="53"/>
      <c r="IN944" s="53"/>
      <c r="IO944" s="53"/>
      <c r="IP944" s="53"/>
      <c r="IQ944" s="53"/>
      <c r="IR944" s="53"/>
      <c r="IS944" s="53"/>
      <c r="IT944" s="53"/>
      <c r="IU944" s="53"/>
      <c r="IV944" s="53"/>
      <c r="IW944" s="53"/>
      <c r="IX944" s="53"/>
      <c r="IY944" s="53"/>
      <c r="IZ944" s="53"/>
      <c r="JA944" s="53"/>
      <c r="JB944" s="53"/>
      <c r="JC944" s="53"/>
      <c r="JD944" s="53"/>
      <c r="JE944" s="53"/>
      <c r="JF944" s="53"/>
      <c r="JG944" s="53"/>
      <c r="JH944" s="53"/>
      <c r="JI944" s="53"/>
      <c r="JJ944" s="53"/>
      <c r="JK944" s="53"/>
      <c r="JL944" s="53"/>
      <c r="JM944" s="53"/>
      <c r="JN944" s="53"/>
      <c r="JO944" s="53"/>
      <c r="JP944" s="53"/>
      <c r="JQ944" s="53"/>
      <c r="JR944" s="53"/>
      <c r="JS944" s="53"/>
      <c r="JT944" s="53"/>
      <c r="JU944" s="53"/>
      <c r="JV944" s="53"/>
      <c r="JW944" s="53"/>
      <c r="JX944" s="53"/>
      <c r="JY944" s="53"/>
      <c r="JZ944" s="53"/>
      <c r="KA944" s="53"/>
      <c r="KB944" s="53"/>
      <c r="KC944" s="53"/>
      <c r="KD944" s="53"/>
      <c r="KE944" s="53"/>
      <c r="KF944" s="53"/>
      <c r="KG944" s="53"/>
      <c r="KH944" s="53"/>
      <c r="KI944" s="53"/>
      <c r="KJ944" s="53"/>
      <c r="KK944" s="53"/>
      <c r="KL944" s="53"/>
      <c r="KM944" s="53"/>
      <c r="KN944" s="53"/>
      <c r="KO944" s="53"/>
      <c r="KP944" s="53"/>
      <c r="KQ944" s="53"/>
      <c r="KR944" s="53"/>
      <c r="KS944" s="53"/>
      <c r="KT944" s="53"/>
      <c r="KU944" s="53"/>
      <c r="KV944" s="53"/>
      <c r="KW944" s="53"/>
      <c r="KX944" s="53"/>
      <c r="KY944" s="53"/>
      <c r="KZ944" s="53"/>
      <c r="LA944" s="53"/>
      <c r="LB944" s="53"/>
      <c r="LC944" s="53"/>
      <c r="LD944" s="53"/>
      <c r="LE944" s="53"/>
      <c r="LF944" s="53"/>
      <c r="LG944" s="53"/>
      <c r="LH944" s="53"/>
      <c r="LI944" s="53"/>
      <c r="LJ944" s="53"/>
      <c r="LK944" s="53"/>
      <c r="LL944" s="53"/>
      <c r="LM944" s="53"/>
      <c r="LN944" s="53"/>
      <c r="LO944" s="53"/>
      <c r="LP944" s="53"/>
      <c r="LQ944" s="53"/>
      <c r="LR944" s="53"/>
      <c r="LS944" s="53"/>
      <c r="LT944" s="53"/>
      <c r="LU944" s="53"/>
      <c r="LV944" s="53"/>
      <c r="LW944" s="53"/>
      <c r="LX944" s="53"/>
      <c r="LY944" s="53"/>
      <c r="LZ944" s="53"/>
      <c r="MA944" s="53"/>
      <c r="MB944" s="53"/>
      <c r="MC944" s="53"/>
      <c r="MD944" s="53"/>
      <c r="ME944" s="53"/>
      <c r="MF944" s="53"/>
      <c r="MG944" s="53"/>
      <c r="MH944" s="53"/>
      <c r="MI944" s="53"/>
      <c r="MJ944" s="53"/>
      <c r="MK944" s="53"/>
      <c r="ML944" s="53"/>
      <c r="MM944" s="53"/>
      <c r="MN944" s="53"/>
      <c r="MO944" s="53"/>
      <c r="MP944" s="53"/>
      <c r="MQ944" s="53"/>
      <c r="MR944" s="53"/>
      <c r="MS944" s="53"/>
      <c r="MT944" s="53"/>
      <c r="MU944" s="53"/>
      <c r="MV944" s="53"/>
      <c r="MW944" s="53"/>
      <c r="MX944" s="53"/>
      <c r="MY944" s="53"/>
      <c r="MZ944" s="53"/>
      <c r="NA944" s="53"/>
      <c r="NB944" s="53"/>
      <c r="NC944" s="53"/>
      <c r="ND944" s="53"/>
      <c r="NE944" s="53"/>
      <c r="NF944" s="53"/>
      <c r="NG944" s="53"/>
      <c r="NH944" s="53"/>
      <c r="NI944" s="53"/>
      <c r="NJ944" s="53"/>
      <c r="NK944" s="53"/>
      <c r="NL944" s="53"/>
      <c r="NM944" s="53"/>
      <c r="NN944" s="53"/>
      <c r="NO944" s="53"/>
      <c r="NP944" s="53"/>
      <c r="NQ944" s="53"/>
      <c r="NR944" s="53"/>
      <c r="NS944" s="53"/>
      <c r="NT944" s="53"/>
      <c r="NU944" s="53"/>
      <c r="NV944" s="53"/>
      <c r="NW944" s="53"/>
      <c r="NX944" s="53"/>
      <c r="NY944" s="53"/>
      <c r="NZ944" s="53"/>
      <c r="OA944" s="53"/>
      <c r="OB944" s="53"/>
      <c r="OC944" s="53"/>
      <c r="OD944" s="53"/>
      <c r="OE944" s="53"/>
      <c r="OF944" s="53"/>
      <c r="OG944" s="53"/>
      <c r="OH944" s="53"/>
      <c r="OI944" s="53"/>
      <c r="OJ944" s="53"/>
      <c r="OK944" s="53"/>
      <c r="OL944" s="53"/>
      <c r="OM944" s="53"/>
      <c r="ON944" s="53"/>
      <c r="OO944" s="53"/>
      <c r="OP944" s="53"/>
      <c r="OQ944" s="53"/>
      <c r="OR944" s="53"/>
      <c r="OS944" s="53"/>
      <c r="OT944" s="53"/>
      <c r="OU944" s="53"/>
      <c r="OV944" s="53"/>
      <c r="OW944" s="53"/>
      <c r="OX944" s="53"/>
      <c r="OY944" s="53"/>
      <c r="OZ944" s="53"/>
      <c r="PA944" s="53"/>
      <c r="PB944" s="53"/>
      <c r="PC944" s="53"/>
      <c r="PD944" s="53"/>
      <c r="PE944" s="53"/>
      <c r="PF944" s="53"/>
      <c r="PG944" s="53"/>
      <c r="PH944" s="53"/>
      <c r="PI944" s="53"/>
      <c r="PJ944" s="53"/>
      <c r="PK944" s="53"/>
      <c r="PL944" s="53"/>
      <c r="PM944" s="53"/>
      <c r="PN944" s="53"/>
      <c r="PO944" s="53"/>
      <c r="PP944" s="53"/>
      <c r="PQ944" s="53"/>
      <c r="PR944" s="53"/>
      <c r="PS944" s="53"/>
      <c r="PT944" s="53"/>
      <c r="PU944" s="53"/>
      <c r="PV944" s="53"/>
      <c r="PW944" s="53"/>
      <c r="PX944" s="53"/>
      <c r="PY944" s="53"/>
      <c r="PZ944" s="53"/>
      <c r="QA944" s="53"/>
      <c r="QB944" s="53"/>
      <c r="QC944" s="53"/>
      <c r="QD944" s="53"/>
      <c r="QE944" s="53"/>
      <c r="QF944" s="53"/>
      <c r="QG944" s="53"/>
      <c r="QH944" s="53"/>
      <c r="QI944" s="53"/>
      <c r="QJ944" s="53"/>
      <c r="QK944" s="53"/>
      <c r="QL944" s="53"/>
      <c r="QM944" s="53"/>
      <c r="QN944" s="53"/>
      <c r="QO944" s="53"/>
      <c r="QP944" s="53"/>
      <c r="QQ944" s="53"/>
      <c r="QR944" s="53"/>
      <c r="QS944" s="53"/>
      <c r="QT944" s="53"/>
      <c r="QU944" s="53"/>
      <c r="QV944" s="53"/>
      <c r="QW944" s="53"/>
      <c r="QX944" s="53"/>
      <c r="QY944" s="53"/>
      <c r="QZ944" s="53"/>
      <c r="RA944" s="53"/>
      <c r="RB944" s="53"/>
      <c r="RC944" s="53"/>
      <c r="RD944" s="53"/>
      <c r="RE944" s="53"/>
      <c r="RF944" s="53"/>
      <c r="RG944" s="53"/>
      <c r="RH944" s="53"/>
      <c r="RI944" s="53"/>
      <c r="RJ944" s="53"/>
      <c r="RK944" s="53"/>
      <c r="RL944" s="53"/>
      <c r="RM944" s="53"/>
      <c r="RN944" s="53"/>
      <c r="RO944" s="53"/>
      <c r="RP944" s="53"/>
      <c r="RQ944" s="53"/>
      <c r="RR944" s="53"/>
      <c r="RS944" s="53"/>
      <c r="RT944" s="53"/>
      <c r="RU944" s="53"/>
      <c r="RV944" s="53"/>
      <c r="RW944" s="53"/>
      <c r="RX944" s="53"/>
      <c r="RY944" s="53"/>
      <c r="RZ944" s="53"/>
      <c r="SA944" s="53"/>
      <c r="SB944" s="53"/>
      <c r="SC944" s="53"/>
      <c r="SD944" s="53"/>
      <c r="SE944" s="53"/>
      <c r="SF944" s="53"/>
      <c r="SG944" s="53"/>
      <c r="SH944" s="53"/>
      <c r="SI944" s="53"/>
      <c r="SJ944" s="53"/>
      <c r="SK944" s="53"/>
      <c r="SL944" s="53"/>
      <c r="SM944" s="53"/>
      <c r="SN944" s="53"/>
      <c r="SO944" s="53"/>
      <c r="SP944" s="53"/>
      <c r="SQ944" s="53"/>
      <c r="SR944" s="53"/>
      <c r="SS944" s="53"/>
      <c r="ST944" s="53"/>
      <c r="SU944" s="53"/>
      <c r="SV944" s="53"/>
      <c r="SW944" s="53"/>
      <c r="SX944" s="53"/>
      <c r="SY944" s="53"/>
      <c r="SZ944" s="53"/>
      <c r="TA944" s="53"/>
      <c r="TB944" s="53"/>
      <c r="TC944" s="53"/>
      <c r="TD944" s="53"/>
      <c r="TE944" s="53"/>
      <c r="TF944" s="53"/>
      <c r="TG944" s="53"/>
      <c r="TH944" s="53"/>
      <c r="TI944" s="53"/>
      <c r="TJ944" s="53"/>
      <c r="TK944" s="53"/>
      <c r="TL944" s="53"/>
      <c r="TM944" s="53"/>
      <c r="TN944" s="53"/>
      <c r="TO944" s="53"/>
      <c r="TP944" s="53"/>
      <c r="TQ944" s="53"/>
      <c r="TR944" s="53"/>
      <c r="TS944" s="53"/>
      <c r="TT944" s="53"/>
      <c r="TU944" s="53"/>
      <c r="TV944" s="53"/>
      <c r="TW944" s="53"/>
      <c r="TX944" s="53"/>
      <c r="TY944" s="53"/>
      <c r="TZ944" s="53"/>
      <c r="UA944" s="53"/>
      <c r="UB944" s="53"/>
      <c r="UC944" s="53"/>
      <c r="UD944" s="53"/>
      <c r="UE944" s="53"/>
      <c r="UF944" s="53"/>
      <c r="UG944" s="53"/>
    </row>
    <row r="945" spans="12:553" s="19" customFormat="1" ht="15.75" customHeight="1" x14ac:dyDescent="0.2">
      <c r="L945" s="66"/>
      <c r="M945" s="66"/>
      <c r="N945" s="52"/>
      <c r="O945" s="53"/>
      <c r="P945" s="53"/>
      <c r="Q945" s="53"/>
      <c r="R945" s="53"/>
      <c r="S945" s="53"/>
      <c r="T945" s="53"/>
      <c r="U945" s="53"/>
      <c r="V945" s="53"/>
      <c r="W945" s="53"/>
      <c r="X945" s="53"/>
      <c r="Y945" s="53"/>
      <c r="Z945" s="53"/>
      <c r="AA945" s="53"/>
      <c r="AB945" s="53"/>
      <c r="AC945" s="53"/>
      <c r="AD945" s="53"/>
      <c r="AE945" s="53"/>
      <c r="AF945" s="53"/>
      <c r="AG945" s="53"/>
      <c r="AH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c r="BM945" s="53"/>
      <c r="BN945" s="53"/>
      <c r="BO945" s="53"/>
      <c r="BP945" s="53"/>
      <c r="BQ945" s="53"/>
      <c r="BR945" s="53"/>
      <c r="BS945" s="53"/>
      <c r="BT945" s="53"/>
      <c r="BU945" s="53"/>
      <c r="BV945" s="53"/>
      <c r="BW945" s="53"/>
      <c r="BX945" s="53"/>
      <c r="BY945" s="53"/>
      <c r="BZ945" s="53"/>
      <c r="CA945" s="53"/>
      <c r="CB945" s="53"/>
      <c r="CC945" s="53"/>
      <c r="CD945" s="53"/>
      <c r="CE945" s="53"/>
      <c r="CF945" s="53"/>
      <c r="CG945" s="53"/>
      <c r="CH945" s="53"/>
      <c r="CI945" s="53"/>
      <c r="CJ945" s="53"/>
      <c r="CK945" s="53"/>
      <c r="CL945" s="53"/>
      <c r="CM945" s="53"/>
      <c r="CN945" s="53"/>
      <c r="CO945" s="53"/>
      <c r="CP945" s="53"/>
      <c r="CQ945" s="53"/>
      <c r="CR945" s="53"/>
      <c r="CS945" s="53"/>
      <c r="CT945" s="53"/>
      <c r="CU945" s="53"/>
      <c r="CV945" s="53"/>
      <c r="CW945" s="53"/>
      <c r="CX945" s="53"/>
      <c r="CY945" s="53"/>
      <c r="CZ945" s="53"/>
      <c r="DA945" s="53"/>
      <c r="DB945" s="53"/>
      <c r="DC945" s="53"/>
      <c r="DD945" s="53"/>
      <c r="DE945" s="53"/>
      <c r="DF945" s="53"/>
      <c r="DG945" s="53"/>
      <c r="DH945" s="53"/>
      <c r="DI945" s="53"/>
      <c r="DJ945" s="53"/>
      <c r="DK945" s="53"/>
      <c r="DL945" s="53"/>
      <c r="DM945" s="53"/>
      <c r="DN945" s="53"/>
      <c r="DO945" s="53"/>
      <c r="DP945" s="53"/>
      <c r="DQ945" s="53"/>
      <c r="DR945" s="53"/>
      <c r="DS945" s="53"/>
      <c r="DT945" s="53"/>
      <c r="DU945" s="53"/>
      <c r="DV945" s="53"/>
      <c r="DW945" s="53"/>
      <c r="DX945" s="53"/>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3"/>
      <c r="FK945" s="53"/>
      <c r="FL945" s="53"/>
      <c r="FM945" s="53"/>
      <c r="FN945" s="53"/>
      <c r="FO945" s="53"/>
      <c r="FP945" s="53"/>
      <c r="FQ945" s="53"/>
      <c r="FR945" s="53"/>
      <c r="FS945" s="53"/>
      <c r="FT945" s="53"/>
      <c r="FU945" s="53"/>
      <c r="FV945" s="53"/>
      <c r="FW945" s="53"/>
      <c r="FX945" s="53"/>
      <c r="FY945" s="53"/>
      <c r="FZ945" s="53"/>
      <c r="GA945" s="53"/>
      <c r="GB945" s="53"/>
      <c r="GC945" s="53"/>
      <c r="GD945" s="53"/>
      <c r="GE945" s="53"/>
      <c r="GF945" s="53"/>
      <c r="GG945" s="53"/>
      <c r="GH945" s="53"/>
      <c r="GI945" s="53"/>
      <c r="GJ945" s="53"/>
      <c r="GK945" s="53"/>
      <c r="GL945" s="53"/>
      <c r="GM945" s="53"/>
      <c r="GN945" s="53"/>
      <c r="GO945" s="53"/>
      <c r="GP945" s="53"/>
      <c r="GQ945" s="53"/>
      <c r="GR945" s="53"/>
      <c r="GS945" s="53"/>
      <c r="GT945" s="53"/>
      <c r="GU945" s="53"/>
      <c r="GV945" s="53"/>
      <c r="GW945" s="53"/>
      <c r="GX945" s="53"/>
      <c r="GY945" s="53"/>
      <c r="GZ945" s="53"/>
      <c r="HA945" s="53"/>
      <c r="HB945" s="53"/>
      <c r="HC945" s="53"/>
      <c r="HD945" s="53"/>
      <c r="HE945" s="53"/>
      <c r="HF945" s="53"/>
      <c r="HG945" s="53"/>
      <c r="HH945" s="53"/>
      <c r="HI945" s="53"/>
      <c r="HJ945" s="53"/>
      <c r="HK945" s="53"/>
      <c r="HL945" s="53"/>
      <c r="HM945" s="53"/>
      <c r="HN945" s="53"/>
      <c r="HO945" s="53"/>
      <c r="HP945" s="53"/>
      <c r="HQ945" s="53"/>
      <c r="HR945" s="53"/>
      <c r="HS945" s="53"/>
      <c r="HT945" s="53"/>
      <c r="HU945" s="53"/>
      <c r="HV945" s="53"/>
      <c r="HW945" s="53"/>
      <c r="HX945" s="53"/>
      <c r="HY945" s="53"/>
      <c r="HZ945" s="53"/>
      <c r="IA945" s="53"/>
      <c r="IB945" s="53"/>
      <c r="IC945" s="53"/>
      <c r="ID945" s="53"/>
      <c r="IE945" s="53"/>
      <c r="IF945" s="53"/>
      <c r="IG945" s="53"/>
      <c r="IH945" s="53"/>
      <c r="II945" s="53"/>
      <c r="IJ945" s="53"/>
      <c r="IK945" s="53"/>
      <c r="IL945" s="53"/>
      <c r="IM945" s="53"/>
      <c r="IN945" s="53"/>
      <c r="IO945" s="53"/>
      <c r="IP945" s="53"/>
      <c r="IQ945" s="53"/>
      <c r="IR945" s="53"/>
      <c r="IS945" s="53"/>
      <c r="IT945" s="53"/>
      <c r="IU945" s="53"/>
      <c r="IV945" s="53"/>
      <c r="IW945" s="53"/>
      <c r="IX945" s="53"/>
      <c r="IY945" s="53"/>
      <c r="IZ945" s="53"/>
      <c r="JA945" s="53"/>
      <c r="JB945" s="53"/>
      <c r="JC945" s="53"/>
      <c r="JD945" s="53"/>
      <c r="JE945" s="53"/>
      <c r="JF945" s="53"/>
      <c r="JG945" s="53"/>
      <c r="JH945" s="53"/>
      <c r="JI945" s="53"/>
      <c r="JJ945" s="53"/>
      <c r="JK945" s="53"/>
      <c r="JL945" s="53"/>
      <c r="JM945" s="53"/>
      <c r="JN945" s="53"/>
      <c r="JO945" s="53"/>
      <c r="JP945" s="53"/>
      <c r="JQ945" s="53"/>
      <c r="JR945" s="53"/>
      <c r="JS945" s="53"/>
      <c r="JT945" s="53"/>
      <c r="JU945" s="53"/>
      <c r="JV945" s="53"/>
      <c r="JW945" s="53"/>
      <c r="JX945" s="53"/>
      <c r="JY945" s="53"/>
      <c r="JZ945" s="53"/>
      <c r="KA945" s="53"/>
      <c r="KB945" s="53"/>
      <c r="KC945" s="53"/>
      <c r="KD945" s="53"/>
      <c r="KE945" s="53"/>
      <c r="KF945" s="53"/>
      <c r="KG945" s="53"/>
      <c r="KH945" s="53"/>
      <c r="KI945" s="53"/>
      <c r="KJ945" s="53"/>
      <c r="KK945" s="53"/>
      <c r="KL945" s="53"/>
      <c r="KM945" s="53"/>
      <c r="KN945" s="53"/>
      <c r="KO945" s="53"/>
      <c r="KP945" s="53"/>
      <c r="KQ945" s="53"/>
      <c r="KR945" s="53"/>
      <c r="KS945" s="53"/>
      <c r="KT945" s="53"/>
      <c r="KU945" s="53"/>
      <c r="KV945" s="53"/>
      <c r="KW945" s="53"/>
      <c r="KX945" s="53"/>
      <c r="KY945" s="53"/>
      <c r="KZ945" s="53"/>
      <c r="LA945" s="53"/>
      <c r="LB945" s="53"/>
      <c r="LC945" s="53"/>
      <c r="LD945" s="53"/>
      <c r="LE945" s="53"/>
      <c r="LF945" s="53"/>
      <c r="LG945" s="53"/>
      <c r="LH945" s="53"/>
      <c r="LI945" s="53"/>
      <c r="LJ945" s="53"/>
      <c r="LK945" s="53"/>
      <c r="LL945" s="53"/>
      <c r="LM945" s="53"/>
      <c r="LN945" s="53"/>
      <c r="LO945" s="53"/>
      <c r="LP945" s="53"/>
      <c r="LQ945" s="53"/>
      <c r="LR945" s="53"/>
      <c r="LS945" s="53"/>
      <c r="LT945" s="53"/>
      <c r="LU945" s="53"/>
      <c r="LV945" s="53"/>
      <c r="LW945" s="53"/>
      <c r="LX945" s="53"/>
      <c r="LY945" s="53"/>
      <c r="LZ945" s="53"/>
      <c r="MA945" s="53"/>
      <c r="MB945" s="53"/>
      <c r="MC945" s="53"/>
      <c r="MD945" s="53"/>
      <c r="ME945" s="53"/>
      <c r="MF945" s="53"/>
      <c r="MG945" s="53"/>
      <c r="MH945" s="53"/>
      <c r="MI945" s="53"/>
      <c r="MJ945" s="53"/>
      <c r="MK945" s="53"/>
      <c r="ML945" s="53"/>
      <c r="MM945" s="53"/>
      <c r="MN945" s="53"/>
      <c r="MO945" s="53"/>
      <c r="MP945" s="53"/>
      <c r="MQ945" s="53"/>
      <c r="MR945" s="53"/>
      <c r="MS945" s="53"/>
      <c r="MT945" s="53"/>
      <c r="MU945" s="53"/>
      <c r="MV945" s="53"/>
      <c r="MW945" s="53"/>
      <c r="MX945" s="53"/>
      <c r="MY945" s="53"/>
      <c r="MZ945" s="53"/>
      <c r="NA945" s="53"/>
      <c r="NB945" s="53"/>
      <c r="NC945" s="53"/>
      <c r="ND945" s="53"/>
      <c r="NE945" s="53"/>
      <c r="NF945" s="53"/>
      <c r="NG945" s="53"/>
      <c r="NH945" s="53"/>
      <c r="NI945" s="53"/>
      <c r="NJ945" s="53"/>
      <c r="NK945" s="53"/>
      <c r="NL945" s="53"/>
      <c r="NM945" s="53"/>
      <c r="NN945" s="53"/>
      <c r="NO945" s="53"/>
      <c r="NP945" s="53"/>
      <c r="NQ945" s="53"/>
      <c r="NR945" s="53"/>
      <c r="NS945" s="53"/>
      <c r="NT945" s="53"/>
      <c r="NU945" s="53"/>
      <c r="NV945" s="53"/>
      <c r="NW945" s="53"/>
      <c r="NX945" s="53"/>
      <c r="NY945" s="53"/>
      <c r="NZ945" s="53"/>
      <c r="OA945" s="53"/>
      <c r="OB945" s="53"/>
      <c r="OC945" s="53"/>
      <c r="OD945" s="53"/>
      <c r="OE945" s="53"/>
      <c r="OF945" s="53"/>
      <c r="OG945" s="53"/>
      <c r="OH945" s="53"/>
      <c r="OI945" s="53"/>
      <c r="OJ945" s="53"/>
      <c r="OK945" s="53"/>
      <c r="OL945" s="53"/>
      <c r="OM945" s="53"/>
      <c r="ON945" s="53"/>
      <c r="OO945" s="53"/>
      <c r="OP945" s="53"/>
      <c r="OQ945" s="53"/>
      <c r="OR945" s="53"/>
      <c r="OS945" s="53"/>
      <c r="OT945" s="53"/>
      <c r="OU945" s="53"/>
      <c r="OV945" s="53"/>
      <c r="OW945" s="53"/>
      <c r="OX945" s="53"/>
      <c r="OY945" s="53"/>
      <c r="OZ945" s="53"/>
      <c r="PA945" s="53"/>
      <c r="PB945" s="53"/>
      <c r="PC945" s="53"/>
      <c r="PD945" s="53"/>
      <c r="PE945" s="53"/>
      <c r="PF945" s="53"/>
      <c r="PG945" s="53"/>
      <c r="PH945" s="53"/>
      <c r="PI945" s="53"/>
      <c r="PJ945" s="53"/>
      <c r="PK945" s="53"/>
      <c r="PL945" s="53"/>
      <c r="PM945" s="53"/>
      <c r="PN945" s="53"/>
      <c r="PO945" s="53"/>
      <c r="PP945" s="53"/>
      <c r="PQ945" s="53"/>
      <c r="PR945" s="53"/>
      <c r="PS945" s="53"/>
      <c r="PT945" s="53"/>
      <c r="PU945" s="53"/>
      <c r="PV945" s="53"/>
      <c r="PW945" s="53"/>
      <c r="PX945" s="53"/>
      <c r="PY945" s="53"/>
      <c r="PZ945" s="53"/>
      <c r="QA945" s="53"/>
      <c r="QB945" s="53"/>
      <c r="QC945" s="53"/>
      <c r="QD945" s="53"/>
      <c r="QE945" s="53"/>
      <c r="QF945" s="53"/>
      <c r="QG945" s="53"/>
      <c r="QH945" s="53"/>
      <c r="QI945" s="53"/>
      <c r="QJ945" s="53"/>
      <c r="QK945" s="53"/>
      <c r="QL945" s="53"/>
      <c r="QM945" s="53"/>
      <c r="QN945" s="53"/>
      <c r="QO945" s="53"/>
      <c r="QP945" s="53"/>
      <c r="QQ945" s="53"/>
      <c r="QR945" s="53"/>
      <c r="QS945" s="53"/>
      <c r="QT945" s="53"/>
      <c r="QU945" s="53"/>
      <c r="QV945" s="53"/>
      <c r="QW945" s="53"/>
      <c r="QX945" s="53"/>
      <c r="QY945" s="53"/>
      <c r="QZ945" s="53"/>
      <c r="RA945" s="53"/>
      <c r="RB945" s="53"/>
      <c r="RC945" s="53"/>
      <c r="RD945" s="53"/>
      <c r="RE945" s="53"/>
      <c r="RF945" s="53"/>
      <c r="RG945" s="53"/>
      <c r="RH945" s="53"/>
      <c r="RI945" s="53"/>
      <c r="RJ945" s="53"/>
      <c r="RK945" s="53"/>
      <c r="RL945" s="53"/>
      <c r="RM945" s="53"/>
      <c r="RN945" s="53"/>
      <c r="RO945" s="53"/>
      <c r="RP945" s="53"/>
      <c r="RQ945" s="53"/>
      <c r="RR945" s="53"/>
      <c r="RS945" s="53"/>
      <c r="RT945" s="53"/>
      <c r="RU945" s="53"/>
      <c r="RV945" s="53"/>
      <c r="RW945" s="53"/>
      <c r="RX945" s="53"/>
      <c r="RY945" s="53"/>
      <c r="RZ945" s="53"/>
      <c r="SA945" s="53"/>
      <c r="SB945" s="53"/>
      <c r="SC945" s="53"/>
      <c r="SD945" s="53"/>
      <c r="SE945" s="53"/>
      <c r="SF945" s="53"/>
      <c r="SG945" s="53"/>
      <c r="SH945" s="53"/>
      <c r="SI945" s="53"/>
      <c r="SJ945" s="53"/>
      <c r="SK945" s="53"/>
      <c r="SL945" s="53"/>
      <c r="SM945" s="53"/>
      <c r="SN945" s="53"/>
      <c r="SO945" s="53"/>
      <c r="SP945" s="53"/>
      <c r="SQ945" s="53"/>
      <c r="SR945" s="53"/>
      <c r="SS945" s="53"/>
      <c r="ST945" s="53"/>
      <c r="SU945" s="53"/>
      <c r="SV945" s="53"/>
      <c r="SW945" s="53"/>
      <c r="SX945" s="53"/>
      <c r="SY945" s="53"/>
      <c r="SZ945" s="53"/>
      <c r="TA945" s="53"/>
      <c r="TB945" s="53"/>
      <c r="TC945" s="53"/>
      <c r="TD945" s="53"/>
      <c r="TE945" s="53"/>
      <c r="TF945" s="53"/>
      <c r="TG945" s="53"/>
      <c r="TH945" s="53"/>
      <c r="TI945" s="53"/>
      <c r="TJ945" s="53"/>
      <c r="TK945" s="53"/>
      <c r="TL945" s="53"/>
      <c r="TM945" s="53"/>
      <c r="TN945" s="53"/>
      <c r="TO945" s="53"/>
      <c r="TP945" s="53"/>
      <c r="TQ945" s="53"/>
      <c r="TR945" s="53"/>
      <c r="TS945" s="53"/>
      <c r="TT945" s="53"/>
      <c r="TU945" s="53"/>
      <c r="TV945" s="53"/>
      <c r="TW945" s="53"/>
      <c r="TX945" s="53"/>
      <c r="TY945" s="53"/>
      <c r="TZ945" s="53"/>
      <c r="UA945" s="53"/>
      <c r="UB945" s="53"/>
      <c r="UC945" s="53"/>
      <c r="UD945" s="53"/>
      <c r="UE945" s="53"/>
      <c r="UF945" s="53"/>
      <c r="UG945" s="53"/>
    </row>
    <row r="946" spans="12:553" s="19" customFormat="1" ht="15.75" customHeight="1" x14ac:dyDescent="0.2">
      <c r="L946" s="66"/>
      <c r="M946" s="66"/>
      <c r="N946" s="52"/>
      <c r="O946" s="53"/>
      <c r="P946" s="53"/>
      <c r="Q946" s="53"/>
      <c r="R946" s="53"/>
      <c r="S946" s="53"/>
      <c r="T946" s="53"/>
      <c r="U946" s="53"/>
      <c r="V946" s="53"/>
      <c r="W946" s="53"/>
      <c r="X946" s="53"/>
      <c r="Y946" s="53"/>
      <c r="Z946" s="53"/>
      <c r="AA946" s="53"/>
      <c r="AB946" s="53"/>
      <c r="AC946" s="53"/>
      <c r="AD946" s="53"/>
      <c r="AE946" s="53"/>
      <c r="AF946" s="53"/>
      <c r="AG946" s="53"/>
      <c r="AH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c r="BM946" s="53"/>
      <c r="BN946" s="53"/>
      <c r="BO946" s="53"/>
      <c r="BP946" s="53"/>
      <c r="BQ946" s="53"/>
      <c r="BR946" s="53"/>
      <c r="BS946" s="53"/>
      <c r="BT946" s="53"/>
      <c r="BU946" s="53"/>
      <c r="BV946" s="53"/>
      <c r="BW946" s="53"/>
      <c r="BX946" s="53"/>
      <c r="BY946" s="53"/>
      <c r="BZ946" s="53"/>
      <c r="CA946" s="53"/>
      <c r="CB946" s="53"/>
      <c r="CC946" s="53"/>
      <c r="CD946" s="53"/>
      <c r="CE946" s="53"/>
      <c r="CF946" s="53"/>
      <c r="CG946" s="53"/>
      <c r="CH946" s="53"/>
      <c r="CI946" s="53"/>
      <c r="CJ946" s="53"/>
      <c r="CK946" s="53"/>
      <c r="CL946" s="53"/>
      <c r="CM946" s="53"/>
      <c r="CN946" s="53"/>
      <c r="CO946" s="53"/>
      <c r="CP946" s="53"/>
      <c r="CQ946" s="53"/>
      <c r="CR946" s="53"/>
      <c r="CS946" s="53"/>
      <c r="CT946" s="53"/>
      <c r="CU946" s="53"/>
      <c r="CV946" s="53"/>
      <c r="CW946" s="53"/>
      <c r="CX946" s="53"/>
      <c r="CY946" s="53"/>
      <c r="CZ946" s="53"/>
      <c r="DA946" s="53"/>
      <c r="DB946" s="53"/>
      <c r="DC946" s="53"/>
      <c r="DD946" s="53"/>
      <c r="DE946" s="53"/>
      <c r="DF946" s="53"/>
      <c r="DG946" s="53"/>
      <c r="DH946" s="53"/>
      <c r="DI946" s="53"/>
      <c r="DJ946" s="53"/>
      <c r="DK946" s="53"/>
      <c r="DL946" s="53"/>
      <c r="DM946" s="53"/>
      <c r="DN946" s="53"/>
      <c r="DO946" s="53"/>
      <c r="DP946" s="53"/>
      <c r="DQ946" s="53"/>
      <c r="DR946" s="53"/>
      <c r="DS946" s="53"/>
      <c r="DT946" s="53"/>
      <c r="DU946" s="53"/>
      <c r="DV946" s="53"/>
      <c r="DW946" s="53"/>
      <c r="DX946" s="53"/>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3"/>
      <c r="FK946" s="53"/>
      <c r="FL946" s="53"/>
      <c r="FM946" s="53"/>
      <c r="FN946" s="53"/>
      <c r="FO946" s="53"/>
      <c r="FP946" s="53"/>
      <c r="FQ946" s="53"/>
      <c r="FR946" s="53"/>
      <c r="FS946" s="53"/>
      <c r="FT946" s="53"/>
      <c r="FU946" s="53"/>
      <c r="FV946" s="53"/>
      <c r="FW946" s="53"/>
      <c r="FX946" s="53"/>
      <c r="FY946" s="53"/>
      <c r="FZ946" s="53"/>
      <c r="GA946" s="53"/>
      <c r="GB946" s="53"/>
      <c r="GC946" s="53"/>
      <c r="GD946" s="53"/>
      <c r="GE946" s="53"/>
      <c r="GF946" s="53"/>
      <c r="GG946" s="53"/>
      <c r="GH946" s="53"/>
      <c r="GI946" s="53"/>
      <c r="GJ946" s="53"/>
      <c r="GK946" s="53"/>
      <c r="GL946" s="53"/>
      <c r="GM946" s="53"/>
      <c r="GN946" s="53"/>
      <c r="GO946" s="53"/>
      <c r="GP946" s="53"/>
      <c r="GQ946" s="53"/>
      <c r="GR946" s="53"/>
      <c r="GS946" s="53"/>
      <c r="GT946" s="53"/>
      <c r="GU946" s="53"/>
      <c r="GV946" s="53"/>
      <c r="GW946" s="53"/>
      <c r="GX946" s="53"/>
      <c r="GY946" s="53"/>
      <c r="GZ946" s="53"/>
      <c r="HA946" s="53"/>
      <c r="HB946" s="53"/>
      <c r="HC946" s="53"/>
      <c r="HD946" s="53"/>
      <c r="HE946" s="53"/>
      <c r="HF946" s="53"/>
      <c r="HG946" s="53"/>
      <c r="HH946" s="53"/>
      <c r="HI946" s="53"/>
      <c r="HJ946" s="53"/>
      <c r="HK946" s="53"/>
      <c r="HL946" s="53"/>
      <c r="HM946" s="53"/>
      <c r="HN946" s="53"/>
      <c r="HO946" s="53"/>
      <c r="HP946" s="53"/>
      <c r="HQ946" s="53"/>
      <c r="HR946" s="53"/>
      <c r="HS946" s="53"/>
      <c r="HT946" s="53"/>
      <c r="HU946" s="53"/>
      <c r="HV946" s="53"/>
      <c r="HW946" s="53"/>
      <c r="HX946" s="53"/>
      <c r="HY946" s="53"/>
      <c r="HZ946" s="53"/>
      <c r="IA946" s="53"/>
      <c r="IB946" s="53"/>
      <c r="IC946" s="53"/>
      <c r="ID946" s="53"/>
      <c r="IE946" s="53"/>
      <c r="IF946" s="53"/>
      <c r="IG946" s="53"/>
      <c r="IH946" s="53"/>
      <c r="II946" s="53"/>
      <c r="IJ946" s="53"/>
      <c r="IK946" s="53"/>
      <c r="IL946" s="53"/>
      <c r="IM946" s="53"/>
      <c r="IN946" s="53"/>
      <c r="IO946" s="53"/>
      <c r="IP946" s="53"/>
      <c r="IQ946" s="53"/>
      <c r="IR946" s="53"/>
      <c r="IS946" s="53"/>
      <c r="IT946" s="53"/>
      <c r="IU946" s="53"/>
      <c r="IV946" s="53"/>
      <c r="IW946" s="53"/>
      <c r="IX946" s="53"/>
      <c r="IY946" s="53"/>
      <c r="IZ946" s="53"/>
      <c r="JA946" s="53"/>
      <c r="JB946" s="53"/>
      <c r="JC946" s="53"/>
      <c r="JD946" s="53"/>
      <c r="JE946" s="53"/>
      <c r="JF946" s="53"/>
      <c r="JG946" s="53"/>
      <c r="JH946" s="53"/>
      <c r="JI946" s="53"/>
      <c r="JJ946" s="53"/>
      <c r="JK946" s="53"/>
      <c r="JL946" s="53"/>
      <c r="JM946" s="53"/>
      <c r="JN946" s="53"/>
      <c r="JO946" s="53"/>
      <c r="JP946" s="53"/>
      <c r="JQ946" s="53"/>
      <c r="JR946" s="53"/>
      <c r="JS946" s="53"/>
      <c r="JT946" s="53"/>
      <c r="JU946" s="53"/>
      <c r="JV946" s="53"/>
      <c r="JW946" s="53"/>
      <c r="JX946" s="53"/>
      <c r="JY946" s="53"/>
      <c r="JZ946" s="53"/>
      <c r="KA946" s="53"/>
      <c r="KB946" s="53"/>
      <c r="KC946" s="53"/>
      <c r="KD946" s="53"/>
      <c r="KE946" s="53"/>
      <c r="KF946" s="53"/>
      <c r="KG946" s="53"/>
      <c r="KH946" s="53"/>
      <c r="KI946" s="53"/>
      <c r="KJ946" s="53"/>
      <c r="KK946" s="53"/>
      <c r="KL946" s="53"/>
      <c r="KM946" s="53"/>
      <c r="KN946" s="53"/>
      <c r="KO946" s="53"/>
      <c r="KP946" s="53"/>
      <c r="KQ946" s="53"/>
      <c r="KR946" s="53"/>
      <c r="KS946" s="53"/>
      <c r="KT946" s="53"/>
      <c r="KU946" s="53"/>
      <c r="KV946" s="53"/>
      <c r="KW946" s="53"/>
      <c r="KX946" s="53"/>
      <c r="KY946" s="53"/>
      <c r="KZ946" s="53"/>
      <c r="LA946" s="53"/>
      <c r="LB946" s="53"/>
      <c r="LC946" s="53"/>
      <c r="LD946" s="53"/>
      <c r="LE946" s="53"/>
      <c r="LF946" s="53"/>
      <c r="LG946" s="53"/>
      <c r="LH946" s="53"/>
      <c r="LI946" s="53"/>
      <c r="LJ946" s="53"/>
      <c r="LK946" s="53"/>
      <c r="LL946" s="53"/>
      <c r="LM946" s="53"/>
      <c r="LN946" s="53"/>
      <c r="LO946" s="53"/>
      <c r="LP946" s="53"/>
      <c r="LQ946" s="53"/>
      <c r="LR946" s="53"/>
      <c r="LS946" s="53"/>
      <c r="LT946" s="53"/>
      <c r="LU946" s="53"/>
      <c r="LV946" s="53"/>
      <c r="LW946" s="53"/>
      <c r="LX946" s="53"/>
      <c r="LY946" s="53"/>
      <c r="LZ946" s="53"/>
      <c r="MA946" s="53"/>
      <c r="MB946" s="53"/>
      <c r="MC946" s="53"/>
      <c r="MD946" s="53"/>
      <c r="ME946" s="53"/>
      <c r="MF946" s="53"/>
      <c r="MG946" s="53"/>
      <c r="MH946" s="53"/>
      <c r="MI946" s="53"/>
      <c r="MJ946" s="53"/>
      <c r="MK946" s="53"/>
      <c r="ML946" s="53"/>
      <c r="MM946" s="53"/>
      <c r="MN946" s="53"/>
      <c r="MO946" s="53"/>
      <c r="MP946" s="53"/>
      <c r="MQ946" s="53"/>
      <c r="MR946" s="53"/>
      <c r="MS946" s="53"/>
      <c r="MT946" s="53"/>
      <c r="MU946" s="53"/>
      <c r="MV946" s="53"/>
      <c r="MW946" s="53"/>
      <c r="MX946" s="53"/>
      <c r="MY946" s="53"/>
      <c r="MZ946" s="53"/>
      <c r="NA946" s="53"/>
      <c r="NB946" s="53"/>
      <c r="NC946" s="53"/>
      <c r="ND946" s="53"/>
      <c r="NE946" s="53"/>
      <c r="NF946" s="53"/>
      <c r="NG946" s="53"/>
      <c r="NH946" s="53"/>
      <c r="NI946" s="53"/>
      <c r="NJ946" s="53"/>
      <c r="NK946" s="53"/>
      <c r="NL946" s="53"/>
      <c r="NM946" s="53"/>
      <c r="NN946" s="53"/>
      <c r="NO946" s="53"/>
      <c r="NP946" s="53"/>
      <c r="NQ946" s="53"/>
      <c r="NR946" s="53"/>
      <c r="NS946" s="53"/>
      <c r="NT946" s="53"/>
      <c r="NU946" s="53"/>
      <c r="NV946" s="53"/>
      <c r="NW946" s="53"/>
      <c r="NX946" s="53"/>
      <c r="NY946" s="53"/>
      <c r="NZ946" s="53"/>
      <c r="OA946" s="53"/>
      <c r="OB946" s="53"/>
      <c r="OC946" s="53"/>
      <c r="OD946" s="53"/>
      <c r="OE946" s="53"/>
      <c r="OF946" s="53"/>
      <c r="OG946" s="53"/>
      <c r="OH946" s="53"/>
      <c r="OI946" s="53"/>
      <c r="OJ946" s="53"/>
      <c r="OK946" s="53"/>
      <c r="OL946" s="53"/>
      <c r="OM946" s="53"/>
      <c r="ON946" s="53"/>
      <c r="OO946" s="53"/>
      <c r="OP946" s="53"/>
      <c r="OQ946" s="53"/>
      <c r="OR946" s="53"/>
      <c r="OS946" s="53"/>
      <c r="OT946" s="53"/>
      <c r="OU946" s="53"/>
      <c r="OV946" s="53"/>
      <c r="OW946" s="53"/>
      <c r="OX946" s="53"/>
      <c r="OY946" s="53"/>
      <c r="OZ946" s="53"/>
      <c r="PA946" s="53"/>
      <c r="PB946" s="53"/>
      <c r="PC946" s="53"/>
      <c r="PD946" s="53"/>
      <c r="PE946" s="53"/>
      <c r="PF946" s="53"/>
      <c r="PG946" s="53"/>
      <c r="PH946" s="53"/>
      <c r="PI946" s="53"/>
      <c r="PJ946" s="53"/>
      <c r="PK946" s="53"/>
      <c r="PL946" s="53"/>
      <c r="PM946" s="53"/>
      <c r="PN946" s="53"/>
      <c r="PO946" s="53"/>
      <c r="PP946" s="53"/>
      <c r="PQ946" s="53"/>
      <c r="PR946" s="53"/>
      <c r="PS946" s="53"/>
      <c r="PT946" s="53"/>
      <c r="PU946" s="53"/>
      <c r="PV946" s="53"/>
      <c r="PW946" s="53"/>
      <c r="PX946" s="53"/>
      <c r="PY946" s="53"/>
      <c r="PZ946" s="53"/>
      <c r="QA946" s="53"/>
      <c r="QB946" s="53"/>
      <c r="QC946" s="53"/>
      <c r="QD946" s="53"/>
      <c r="QE946" s="53"/>
      <c r="QF946" s="53"/>
      <c r="QG946" s="53"/>
      <c r="QH946" s="53"/>
      <c r="QI946" s="53"/>
      <c r="QJ946" s="53"/>
      <c r="QK946" s="53"/>
      <c r="QL946" s="53"/>
      <c r="QM946" s="53"/>
      <c r="QN946" s="53"/>
      <c r="QO946" s="53"/>
      <c r="QP946" s="53"/>
      <c r="QQ946" s="53"/>
      <c r="QR946" s="53"/>
      <c r="QS946" s="53"/>
      <c r="QT946" s="53"/>
      <c r="QU946" s="53"/>
      <c r="QV946" s="53"/>
      <c r="QW946" s="53"/>
      <c r="QX946" s="53"/>
      <c r="QY946" s="53"/>
      <c r="QZ946" s="53"/>
      <c r="RA946" s="53"/>
      <c r="RB946" s="53"/>
      <c r="RC946" s="53"/>
      <c r="RD946" s="53"/>
      <c r="RE946" s="53"/>
      <c r="RF946" s="53"/>
      <c r="RG946" s="53"/>
      <c r="RH946" s="53"/>
      <c r="RI946" s="53"/>
      <c r="RJ946" s="53"/>
      <c r="RK946" s="53"/>
      <c r="RL946" s="53"/>
      <c r="RM946" s="53"/>
      <c r="RN946" s="53"/>
      <c r="RO946" s="53"/>
      <c r="RP946" s="53"/>
      <c r="RQ946" s="53"/>
      <c r="RR946" s="53"/>
      <c r="RS946" s="53"/>
      <c r="RT946" s="53"/>
      <c r="RU946" s="53"/>
      <c r="RV946" s="53"/>
      <c r="RW946" s="53"/>
      <c r="RX946" s="53"/>
      <c r="RY946" s="53"/>
      <c r="RZ946" s="53"/>
      <c r="SA946" s="53"/>
      <c r="SB946" s="53"/>
      <c r="SC946" s="53"/>
      <c r="SD946" s="53"/>
      <c r="SE946" s="53"/>
      <c r="SF946" s="53"/>
      <c r="SG946" s="53"/>
      <c r="SH946" s="53"/>
      <c r="SI946" s="53"/>
      <c r="SJ946" s="53"/>
      <c r="SK946" s="53"/>
      <c r="SL946" s="53"/>
      <c r="SM946" s="53"/>
      <c r="SN946" s="53"/>
      <c r="SO946" s="53"/>
      <c r="SP946" s="53"/>
      <c r="SQ946" s="53"/>
      <c r="SR946" s="53"/>
      <c r="SS946" s="53"/>
      <c r="ST946" s="53"/>
      <c r="SU946" s="53"/>
      <c r="SV946" s="53"/>
      <c r="SW946" s="53"/>
      <c r="SX946" s="53"/>
      <c r="SY946" s="53"/>
      <c r="SZ946" s="53"/>
      <c r="TA946" s="53"/>
      <c r="TB946" s="53"/>
      <c r="TC946" s="53"/>
      <c r="TD946" s="53"/>
      <c r="TE946" s="53"/>
      <c r="TF946" s="53"/>
      <c r="TG946" s="53"/>
      <c r="TH946" s="53"/>
      <c r="TI946" s="53"/>
      <c r="TJ946" s="53"/>
      <c r="TK946" s="53"/>
      <c r="TL946" s="53"/>
      <c r="TM946" s="53"/>
      <c r="TN946" s="53"/>
      <c r="TO946" s="53"/>
      <c r="TP946" s="53"/>
      <c r="TQ946" s="53"/>
      <c r="TR946" s="53"/>
      <c r="TS946" s="53"/>
      <c r="TT946" s="53"/>
      <c r="TU946" s="53"/>
      <c r="TV946" s="53"/>
      <c r="TW946" s="53"/>
      <c r="TX946" s="53"/>
      <c r="TY946" s="53"/>
      <c r="TZ946" s="53"/>
      <c r="UA946" s="53"/>
      <c r="UB946" s="53"/>
      <c r="UC946" s="53"/>
      <c r="UD946" s="53"/>
      <c r="UE946" s="53"/>
      <c r="UF946" s="53"/>
      <c r="UG946" s="53"/>
    </row>
    <row r="947" spans="12:553" s="19" customFormat="1" ht="15.75" customHeight="1" x14ac:dyDescent="0.2">
      <c r="L947" s="66"/>
      <c r="M947" s="66"/>
      <c r="N947" s="52"/>
      <c r="O947" s="53"/>
      <c r="P947" s="53"/>
      <c r="Q947" s="53"/>
      <c r="R947" s="53"/>
      <c r="S947" s="53"/>
      <c r="T947" s="53"/>
      <c r="U947" s="53"/>
      <c r="V947" s="53"/>
      <c r="W947" s="53"/>
      <c r="X947" s="53"/>
      <c r="Y947" s="53"/>
      <c r="Z947" s="53"/>
      <c r="AA947" s="53"/>
      <c r="AB947" s="53"/>
      <c r="AC947" s="53"/>
      <c r="AD947" s="53"/>
      <c r="AE947" s="53"/>
      <c r="AF947" s="53"/>
      <c r="AG947" s="53"/>
      <c r="AH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c r="BM947" s="53"/>
      <c r="BN947" s="53"/>
      <c r="BO947" s="53"/>
      <c r="BP947" s="53"/>
      <c r="BQ947" s="53"/>
      <c r="BR947" s="53"/>
      <c r="BS947" s="53"/>
      <c r="BT947" s="53"/>
      <c r="BU947" s="53"/>
      <c r="BV947" s="53"/>
      <c r="BW947" s="53"/>
      <c r="BX947" s="53"/>
      <c r="BY947" s="53"/>
      <c r="BZ947" s="53"/>
      <c r="CA947" s="53"/>
      <c r="CB947" s="53"/>
      <c r="CC947" s="53"/>
      <c r="CD947" s="53"/>
      <c r="CE947" s="53"/>
      <c r="CF947" s="53"/>
      <c r="CG947" s="53"/>
      <c r="CH947" s="53"/>
      <c r="CI947" s="53"/>
      <c r="CJ947" s="53"/>
      <c r="CK947" s="53"/>
      <c r="CL947" s="53"/>
      <c r="CM947" s="53"/>
      <c r="CN947" s="53"/>
      <c r="CO947" s="53"/>
      <c r="CP947" s="53"/>
      <c r="CQ947" s="53"/>
      <c r="CR947" s="53"/>
      <c r="CS947" s="53"/>
      <c r="CT947" s="53"/>
      <c r="CU947" s="53"/>
      <c r="CV947" s="53"/>
      <c r="CW947" s="53"/>
      <c r="CX947" s="53"/>
      <c r="CY947" s="53"/>
      <c r="CZ947" s="53"/>
      <c r="DA947" s="53"/>
      <c r="DB947" s="53"/>
      <c r="DC947" s="53"/>
      <c r="DD947" s="53"/>
      <c r="DE947" s="53"/>
      <c r="DF947" s="53"/>
      <c r="DG947" s="53"/>
      <c r="DH947" s="53"/>
      <c r="DI947" s="53"/>
      <c r="DJ947" s="53"/>
      <c r="DK947" s="53"/>
      <c r="DL947" s="53"/>
      <c r="DM947" s="53"/>
      <c r="DN947" s="53"/>
      <c r="DO947" s="53"/>
      <c r="DP947" s="53"/>
      <c r="DQ947" s="53"/>
      <c r="DR947" s="53"/>
      <c r="DS947" s="53"/>
      <c r="DT947" s="53"/>
      <c r="DU947" s="53"/>
      <c r="DV947" s="53"/>
      <c r="DW947" s="53"/>
      <c r="DX947" s="53"/>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3"/>
      <c r="FK947" s="53"/>
      <c r="FL947" s="53"/>
      <c r="FM947" s="53"/>
      <c r="FN947" s="53"/>
      <c r="FO947" s="53"/>
      <c r="FP947" s="53"/>
      <c r="FQ947" s="53"/>
      <c r="FR947" s="53"/>
      <c r="FS947" s="53"/>
      <c r="FT947" s="53"/>
      <c r="FU947" s="53"/>
      <c r="FV947" s="53"/>
      <c r="FW947" s="53"/>
      <c r="FX947" s="53"/>
      <c r="FY947" s="53"/>
      <c r="FZ947" s="53"/>
      <c r="GA947" s="53"/>
      <c r="GB947" s="53"/>
      <c r="GC947" s="53"/>
      <c r="GD947" s="53"/>
      <c r="GE947" s="53"/>
      <c r="GF947" s="53"/>
      <c r="GG947" s="53"/>
      <c r="GH947" s="53"/>
      <c r="GI947" s="53"/>
      <c r="GJ947" s="53"/>
      <c r="GK947" s="53"/>
      <c r="GL947" s="53"/>
      <c r="GM947" s="53"/>
      <c r="GN947" s="53"/>
      <c r="GO947" s="53"/>
      <c r="GP947" s="53"/>
      <c r="GQ947" s="53"/>
      <c r="GR947" s="53"/>
      <c r="GS947" s="53"/>
      <c r="GT947" s="53"/>
      <c r="GU947" s="53"/>
      <c r="GV947" s="53"/>
      <c r="GW947" s="53"/>
      <c r="GX947" s="53"/>
      <c r="GY947" s="53"/>
      <c r="GZ947" s="53"/>
      <c r="HA947" s="53"/>
      <c r="HB947" s="53"/>
      <c r="HC947" s="53"/>
      <c r="HD947" s="53"/>
      <c r="HE947" s="53"/>
      <c r="HF947" s="53"/>
      <c r="HG947" s="53"/>
      <c r="HH947" s="53"/>
      <c r="HI947" s="53"/>
      <c r="HJ947" s="53"/>
      <c r="HK947" s="53"/>
      <c r="HL947" s="53"/>
      <c r="HM947" s="53"/>
      <c r="HN947" s="53"/>
      <c r="HO947" s="53"/>
      <c r="HP947" s="53"/>
      <c r="HQ947" s="53"/>
      <c r="HR947" s="53"/>
      <c r="HS947" s="53"/>
      <c r="HT947" s="53"/>
      <c r="HU947" s="53"/>
      <c r="HV947" s="53"/>
      <c r="HW947" s="53"/>
      <c r="HX947" s="53"/>
      <c r="HY947" s="53"/>
      <c r="HZ947" s="53"/>
      <c r="IA947" s="53"/>
      <c r="IB947" s="53"/>
      <c r="IC947" s="53"/>
      <c r="ID947" s="53"/>
      <c r="IE947" s="53"/>
      <c r="IF947" s="53"/>
      <c r="IG947" s="53"/>
      <c r="IH947" s="53"/>
      <c r="II947" s="53"/>
      <c r="IJ947" s="53"/>
      <c r="IK947" s="53"/>
      <c r="IL947" s="53"/>
      <c r="IM947" s="53"/>
      <c r="IN947" s="53"/>
      <c r="IO947" s="53"/>
      <c r="IP947" s="53"/>
      <c r="IQ947" s="53"/>
      <c r="IR947" s="53"/>
      <c r="IS947" s="53"/>
      <c r="IT947" s="53"/>
      <c r="IU947" s="53"/>
      <c r="IV947" s="53"/>
      <c r="IW947" s="53"/>
      <c r="IX947" s="53"/>
      <c r="IY947" s="53"/>
      <c r="IZ947" s="53"/>
      <c r="JA947" s="53"/>
      <c r="JB947" s="53"/>
      <c r="JC947" s="53"/>
      <c r="JD947" s="53"/>
      <c r="JE947" s="53"/>
      <c r="JF947" s="53"/>
      <c r="JG947" s="53"/>
      <c r="JH947" s="53"/>
      <c r="JI947" s="53"/>
      <c r="JJ947" s="53"/>
      <c r="JK947" s="53"/>
      <c r="JL947" s="53"/>
      <c r="JM947" s="53"/>
      <c r="JN947" s="53"/>
      <c r="JO947" s="53"/>
      <c r="JP947" s="53"/>
      <c r="JQ947" s="53"/>
      <c r="JR947" s="53"/>
      <c r="JS947" s="53"/>
      <c r="JT947" s="53"/>
      <c r="JU947" s="53"/>
      <c r="JV947" s="53"/>
      <c r="JW947" s="53"/>
      <c r="JX947" s="53"/>
      <c r="JY947" s="53"/>
      <c r="JZ947" s="53"/>
      <c r="KA947" s="53"/>
      <c r="KB947" s="53"/>
      <c r="KC947" s="53"/>
      <c r="KD947" s="53"/>
      <c r="KE947" s="53"/>
      <c r="KF947" s="53"/>
      <c r="KG947" s="53"/>
      <c r="KH947" s="53"/>
      <c r="KI947" s="53"/>
      <c r="KJ947" s="53"/>
      <c r="KK947" s="53"/>
      <c r="KL947" s="53"/>
      <c r="KM947" s="53"/>
      <c r="KN947" s="53"/>
      <c r="KO947" s="53"/>
      <c r="KP947" s="53"/>
      <c r="KQ947" s="53"/>
      <c r="KR947" s="53"/>
      <c r="KS947" s="53"/>
      <c r="KT947" s="53"/>
      <c r="KU947" s="53"/>
      <c r="KV947" s="53"/>
      <c r="KW947" s="53"/>
      <c r="KX947" s="53"/>
      <c r="KY947" s="53"/>
      <c r="KZ947" s="53"/>
      <c r="LA947" s="53"/>
      <c r="LB947" s="53"/>
      <c r="LC947" s="53"/>
      <c r="LD947" s="53"/>
      <c r="LE947" s="53"/>
      <c r="LF947" s="53"/>
      <c r="LG947" s="53"/>
      <c r="LH947" s="53"/>
      <c r="LI947" s="53"/>
      <c r="LJ947" s="53"/>
      <c r="LK947" s="53"/>
      <c r="LL947" s="53"/>
      <c r="LM947" s="53"/>
      <c r="LN947" s="53"/>
      <c r="LO947" s="53"/>
      <c r="LP947" s="53"/>
      <c r="LQ947" s="53"/>
      <c r="LR947" s="53"/>
      <c r="LS947" s="53"/>
      <c r="LT947" s="53"/>
      <c r="LU947" s="53"/>
      <c r="LV947" s="53"/>
      <c r="LW947" s="53"/>
      <c r="LX947" s="53"/>
      <c r="LY947" s="53"/>
      <c r="LZ947" s="53"/>
      <c r="MA947" s="53"/>
      <c r="MB947" s="53"/>
      <c r="MC947" s="53"/>
      <c r="MD947" s="53"/>
      <c r="ME947" s="53"/>
      <c r="MF947" s="53"/>
      <c r="MG947" s="53"/>
      <c r="MH947" s="53"/>
      <c r="MI947" s="53"/>
      <c r="MJ947" s="53"/>
      <c r="MK947" s="53"/>
      <c r="ML947" s="53"/>
      <c r="MM947" s="53"/>
      <c r="MN947" s="53"/>
      <c r="MO947" s="53"/>
      <c r="MP947" s="53"/>
      <c r="MQ947" s="53"/>
      <c r="MR947" s="53"/>
      <c r="MS947" s="53"/>
      <c r="MT947" s="53"/>
      <c r="MU947" s="53"/>
      <c r="MV947" s="53"/>
      <c r="MW947" s="53"/>
      <c r="MX947" s="53"/>
      <c r="MY947" s="53"/>
      <c r="MZ947" s="53"/>
      <c r="NA947" s="53"/>
      <c r="NB947" s="53"/>
      <c r="NC947" s="53"/>
      <c r="ND947" s="53"/>
      <c r="NE947" s="53"/>
      <c r="NF947" s="53"/>
      <c r="NG947" s="53"/>
      <c r="NH947" s="53"/>
      <c r="NI947" s="53"/>
      <c r="NJ947" s="53"/>
      <c r="NK947" s="53"/>
      <c r="NL947" s="53"/>
      <c r="NM947" s="53"/>
      <c r="NN947" s="53"/>
      <c r="NO947" s="53"/>
      <c r="NP947" s="53"/>
      <c r="NQ947" s="53"/>
      <c r="NR947" s="53"/>
      <c r="NS947" s="53"/>
      <c r="NT947" s="53"/>
      <c r="NU947" s="53"/>
      <c r="NV947" s="53"/>
      <c r="NW947" s="53"/>
      <c r="NX947" s="53"/>
      <c r="NY947" s="53"/>
      <c r="NZ947" s="53"/>
      <c r="OA947" s="53"/>
      <c r="OB947" s="53"/>
      <c r="OC947" s="53"/>
      <c r="OD947" s="53"/>
      <c r="OE947" s="53"/>
      <c r="OF947" s="53"/>
      <c r="OG947" s="53"/>
      <c r="OH947" s="53"/>
      <c r="OI947" s="53"/>
      <c r="OJ947" s="53"/>
      <c r="OK947" s="53"/>
      <c r="OL947" s="53"/>
      <c r="OM947" s="53"/>
      <c r="ON947" s="53"/>
      <c r="OO947" s="53"/>
      <c r="OP947" s="53"/>
      <c r="OQ947" s="53"/>
      <c r="OR947" s="53"/>
      <c r="OS947" s="53"/>
      <c r="OT947" s="53"/>
      <c r="OU947" s="53"/>
      <c r="OV947" s="53"/>
      <c r="OW947" s="53"/>
      <c r="OX947" s="53"/>
      <c r="OY947" s="53"/>
      <c r="OZ947" s="53"/>
      <c r="PA947" s="53"/>
      <c r="PB947" s="53"/>
      <c r="PC947" s="53"/>
      <c r="PD947" s="53"/>
      <c r="PE947" s="53"/>
      <c r="PF947" s="53"/>
      <c r="PG947" s="53"/>
      <c r="PH947" s="53"/>
      <c r="PI947" s="53"/>
      <c r="PJ947" s="53"/>
      <c r="PK947" s="53"/>
      <c r="PL947" s="53"/>
      <c r="PM947" s="53"/>
      <c r="PN947" s="53"/>
      <c r="PO947" s="53"/>
      <c r="PP947" s="53"/>
      <c r="PQ947" s="53"/>
      <c r="PR947" s="53"/>
      <c r="PS947" s="53"/>
      <c r="PT947" s="53"/>
      <c r="PU947" s="53"/>
      <c r="PV947" s="53"/>
      <c r="PW947" s="53"/>
      <c r="PX947" s="53"/>
      <c r="PY947" s="53"/>
      <c r="PZ947" s="53"/>
      <c r="QA947" s="53"/>
      <c r="QB947" s="53"/>
      <c r="QC947" s="53"/>
      <c r="QD947" s="53"/>
      <c r="QE947" s="53"/>
      <c r="QF947" s="53"/>
      <c r="QG947" s="53"/>
      <c r="QH947" s="53"/>
      <c r="QI947" s="53"/>
      <c r="QJ947" s="53"/>
      <c r="QK947" s="53"/>
      <c r="QL947" s="53"/>
      <c r="QM947" s="53"/>
      <c r="QN947" s="53"/>
      <c r="QO947" s="53"/>
      <c r="QP947" s="53"/>
      <c r="QQ947" s="53"/>
      <c r="QR947" s="53"/>
      <c r="QS947" s="53"/>
      <c r="QT947" s="53"/>
      <c r="QU947" s="53"/>
      <c r="QV947" s="53"/>
      <c r="QW947" s="53"/>
      <c r="QX947" s="53"/>
      <c r="QY947" s="53"/>
      <c r="QZ947" s="53"/>
      <c r="RA947" s="53"/>
      <c r="RB947" s="53"/>
      <c r="RC947" s="53"/>
      <c r="RD947" s="53"/>
      <c r="RE947" s="53"/>
      <c r="RF947" s="53"/>
      <c r="RG947" s="53"/>
      <c r="RH947" s="53"/>
      <c r="RI947" s="53"/>
      <c r="RJ947" s="53"/>
      <c r="RK947" s="53"/>
      <c r="RL947" s="53"/>
      <c r="RM947" s="53"/>
      <c r="RN947" s="53"/>
      <c r="RO947" s="53"/>
      <c r="RP947" s="53"/>
      <c r="RQ947" s="53"/>
      <c r="RR947" s="53"/>
      <c r="RS947" s="53"/>
      <c r="RT947" s="53"/>
      <c r="RU947" s="53"/>
      <c r="RV947" s="53"/>
      <c r="RW947" s="53"/>
      <c r="RX947" s="53"/>
      <c r="RY947" s="53"/>
      <c r="RZ947" s="53"/>
      <c r="SA947" s="53"/>
      <c r="SB947" s="53"/>
      <c r="SC947" s="53"/>
      <c r="SD947" s="53"/>
      <c r="SE947" s="53"/>
      <c r="SF947" s="53"/>
      <c r="SG947" s="53"/>
      <c r="SH947" s="53"/>
      <c r="SI947" s="53"/>
      <c r="SJ947" s="53"/>
      <c r="SK947" s="53"/>
      <c r="SL947" s="53"/>
      <c r="SM947" s="53"/>
      <c r="SN947" s="53"/>
      <c r="SO947" s="53"/>
      <c r="SP947" s="53"/>
      <c r="SQ947" s="53"/>
      <c r="SR947" s="53"/>
      <c r="SS947" s="53"/>
      <c r="ST947" s="53"/>
      <c r="SU947" s="53"/>
      <c r="SV947" s="53"/>
      <c r="SW947" s="53"/>
      <c r="SX947" s="53"/>
      <c r="SY947" s="53"/>
      <c r="SZ947" s="53"/>
      <c r="TA947" s="53"/>
      <c r="TB947" s="53"/>
      <c r="TC947" s="53"/>
      <c r="TD947" s="53"/>
      <c r="TE947" s="53"/>
      <c r="TF947" s="53"/>
      <c r="TG947" s="53"/>
      <c r="TH947" s="53"/>
      <c r="TI947" s="53"/>
      <c r="TJ947" s="53"/>
      <c r="TK947" s="53"/>
      <c r="TL947" s="53"/>
      <c r="TM947" s="53"/>
      <c r="TN947" s="53"/>
      <c r="TO947" s="53"/>
      <c r="TP947" s="53"/>
      <c r="TQ947" s="53"/>
      <c r="TR947" s="53"/>
      <c r="TS947" s="53"/>
      <c r="TT947" s="53"/>
      <c r="TU947" s="53"/>
      <c r="TV947" s="53"/>
      <c r="TW947" s="53"/>
      <c r="TX947" s="53"/>
      <c r="TY947" s="53"/>
      <c r="TZ947" s="53"/>
      <c r="UA947" s="53"/>
      <c r="UB947" s="53"/>
      <c r="UC947" s="53"/>
      <c r="UD947" s="53"/>
      <c r="UE947" s="53"/>
      <c r="UF947" s="53"/>
      <c r="UG947" s="53"/>
    </row>
    <row r="948" spans="12:553" s="19" customFormat="1" ht="15.75" customHeight="1" x14ac:dyDescent="0.2">
      <c r="L948" s="66"/>
      <c r="M948" s="66"/>
      <c r="N948" s="52"/>
      <c r="O948" s="53"/>
      <c r="P948" s="53"/>
      <c r="Q948" s="53"/>
      <c r="R948" s="53"/>
      <c r="S948" s="53"/>
      <c r="T948" s="53"/>
      <c r="U948" s="53"/>
      <c r="V948" s="53"/>
      <c r="W948" s="53"/>
      <c r="X948" s="53"/>
      <c r="Y948" s="53"/>
      <c r="Z948" s="53"/>
      <c r="AA948" s="53"/>
      <c r="AB948" s="53"/>
      <c r="AC948" s="53"/>
      <c r="AD948" s="53"/>
      <c r="AE948" s="53"/>
      <c r="AF948" s="53"/>
      <c r="AG948" s="53"/>
      <c r="AH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c r="BM948" s="53"/>
      <c r="BN948" s="53"/>
      <c r="BO948" s="53"/>
      <c r="BP948" s="53"/>
      <c r="BQ948" s="53"/>
      <c r="BR948" s="53"/>
      <c r="BS948" s="53"/>
      <c r="BT948" s="53"/>
      <c r="BU948" s="53"/>
      <c r="BV948" s="53"/>
      <c r="BW948" s="53"/>
      <c r="BX948" s="53"/>
      <c r="BY948" s="53"/>
      <c r="BZ948" s="53"/>
      <c r="CA948" s="53"/>
      <c r="CB948" s="53"/>
      <c r="CC948" s="53"/>
      <c r="CD948" s="53"/>
      <c r="CE948" s="53"/>
      <c r="CF948" s="53"/>
      <c r="CG948" s="53"/>
      <c r="CH948" s="53"/>
      <c r="CI948" s="53"/>
      <c r="CJ948" s="53"/>
      <c r="CK948" s="53"/>
      <c r="CL948" s="53"/>
      <c r="CM948" s="53"/>
      <c r="CN948" s="53"/>
      <c r="CO948" s="53"/>
      <c r="CP948" s="53"/>
      <c r="CQ948" s="53"/>
      <c r="CR948" s="53"/>
      <c r="CS948" s="53"/>
      <c r="CT948" s="53"/>
      <c r="CU948" s="53"/>
      <c r="CV948" s="53"/>
      <c r="CW948" s="53"/>
      <c r="CX948" s="53"/>
      <c r="CY948" s="53"/>
      <c r="CZ948" s="53"/>
      <c r="DA948" s="53"/>
      <c r="DB948" s="53"/>
      <c r="DC948" s="53"/>
      <c r="DD948" s="53"/>
      <c r="DE948" s="53"/>
      <c r="DF948" s="53"/>
      <c r="DG948" s="53"/>
      <c r="DH948" s="53"/>
      <c r="DI948" s="53"/>
      <c r="DJ948" s="53"/>
      <c r="DK948" s="53"/>
      <c r="DL948" s="53"/>
      <c r="DM948" s="53"/>
      <c r="DN948" s="53"/>
      <c r="DO948" s="53"/>
      <c r="DP948" s="53"/>
      <c r="DQ948" s="53"/>
      <c r="DR948" s="53"/>
      <c r="DS948" s="53"/>
      <c r="DT948" s="53"/>
      <c r="DU948" s="53"/>
      <c r="DV948" s="53"/>
      <c r="DW948" s="53"/>
      <c r="DX948" s="53"/>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3"/>
      <c r="FK948" s="53"/>
      <c r="FL948" s="53"/>
      <c r="FM948" s="53"/>
      <c r="FN948" s="53"/>
      <c r="FO948" s="53"/>
      <c r="FP948" s="53"/>
      <c r="FQ948" s="53"/>
      <c r="FR948" s="53"/>
      <c r="FS948" s="53"/>
      <c r="FT948" s="53"/>
      <c r="FU948" s="53"/>
      <c r="FV948" s="53"/>
      <c r="FW948" s="53"/>
      <c r="FX948" s="53"/>
      <c r="FY948" s="53"/>
      <c r="FZ948" s="53"/>
      <c r="GA948" s="53"/>
      <c r="GB948" s="53"/>
      <c r="GC948" s="53"/>
      <c r="GD948" s="53"/>
      <c r="GE948" s="53"/>
      <c r="GF948" s="53"/>
      <c r="GG948" s="53"/>
      <c r="GH948" s="53"/>
      <c r="GI948" s="53"/>
      <c r="GJ948" s="53"/>
      <c r="GK948" s="53"/>
      <c r="GL948" s="53"/>
      <c r="GM948" s="53"/>
      <c r="GN948" s="53"/>
      <c r="GO948" s="53"/>
      <c r="GP948" s="53"/>
      <c r="GQ948" s="53"/>
      <c r="GR948" s="53"/>
      <c r="GS948" s="53"/>
      <c r="GT948" s="53"/>
      <c r="GU948" s="53"/>
      <c r="GV948" s="53"/>
      <c r="GW948" s="53"/>
      <c r="GX948" s="53"/>
      <c r="GY948" s="53"/>
      <c r="GZ948" s="53"/>
      <c r="HA948" s="53"/>
      <c r="HB948" s="53"/>
      <c r="HC948" s="53"/>
      <c r="HD948" s="53"/>
      <c r="HE948" s="53"/>
      <c r="HF948" s="53"/>
      <c r="HG948" s="53"/>
      <c r="HH948" s="53"/>
      <c r="HI948" s="53"/>
      <c r="HJ948" s="53"/>
      <c r="HK948" s="53"/>
      <c r="HL948" s="53"/>
      <c r="HM948" s="53"/>
      <c r="HN948" s="53"/>
      <c r="HO948" s="53"/>
      <c r="HP948" s="53"/>
      <c r="HQ948" s="53"/>
      <c r="HR948" s="53"/>
      <c r="HS948" s="53"/>
      <c r="HT948" s="53"/>
      <c r="HU948" s="53"/>
      <c r="HV948" s="53"/>
      <c r="HW948" s="53"/>
      <c r="HX948" s="53"/>
      <c r="HY948" s="53"/>
      <c r="HZ948" s="53"/>
      <c r="IA948" s="53"/>
      <c r="IB948" s="53"/>
      <c r="IC948" s="53"/>
      <c r="ID948" s="53"/>
      <c r="IE948" s="53"/>
      <c r="IF948" s="53"/>
      <c r="IG948" s="53"/>
      <c r="IH948" s="53"/>
      <c r="II948" s="53"/>
      <c r="IJ948" s="53"/>
      <c r="IK948" s="53"/>
      <c r="IL948" s="53"/>
      <c r="IM948" s="53"/>
      <c r="IN948" s="53"/>
      <c r="IO948" s="53"/>
      <c r="IP948" s="53"/>
      <c r="IQ948" s="53"/>
      <c r="IR948" s="53"/>
      <c r="IS948" s="53"/>
      <c r="IT948" s="53"/>
      <c r="IU948" s="53"/>
      <c r="IV948" s="53"/>
      <c r="IW948" s="53"/>
      <c r="IX948" s="53"/>
      <c r="IY948" s="53"/>
      <c r="IZ948" s="53"/>
      <c r="JA948" s="53"/>
      <c r="JB948" s="53"/>
      <c r="JC948" s="53"/>
      <c r="JD948" s="53"/>
      <c r="JE948" s="53"/>
      <c r="JF948" s="53"/>
      <c r="JG948" s="53"/>
      <c r="JH948" s="53"/>
      <c r="JI948" s="53"/>
      <c r="JJ948" s="53"/>
      <c r="JK948" s="53"/>
      <c r="JL948" s="53"/>
      <c r="JM948" s="53"/>
      <c r="JN948" s="53"/>
      <c r="JO948" s="53"/>
      <c r="JP948" s="53"/>
      <c r="JQ948" s="53"/>
      <c r="JR948" s="53"/>
      <c r="JS948" s="53"/>
      <c r="JT948" s="53"/>
      <c r="JU948" s="53"/>
      <c r="JV948" s="53"/>
      <c r="JW948" s="53"/>
      <c r="JX948" s="53"/>
      <c r="JY948" s="53"/>
      <c r="JZ948" s="53"/>
      <c r="KA948" s="53"/>
      <c r="KB948" s="53"/>
      <c r="KC948" s="53"/>
      <c r="KD948" s="53"/>
      <c r="KE948" s="53"/>
      <c r="KF948" s="53"/>
      <c r="KG948" s="53"/>
      <c r="KH948" s="53"/>
      <c r="KI948" s="53"/>
      <c r="KJ948" s="53"/>
      <c r="KK948" s="53"/>
      <c r="KL948" s="53"/>
      <c r="KM948" s="53"/>
      <c r="KN948" s="53"/>
      <c r="KO948" s="53"/>
      <c r="KP948" s="53"/>
      <c r="KQ948" s="53"/>
      <c r="KR948" s="53"/>
      <c r="KS948" s="53"/>
      <c r="KT948" s="53"/>
      <c r="KU948" s="53"/>
      <c r="KV948" s="53"/>
      <c r="KW948" s="53"/>
      <c r="KX948" s="53"/>
      <c r="KY948" s="53"/>
      <c r="KZ948" s="53"/>
      <c r="LA948" s="53"/>
      <c r="LB948" s="53"/>
      <c r="LC948" s="53"/>
      <c r="LD948" s="53"/>
      <c r="LE948" s="53"/>
      <c r="LF948" s="53"/>
      <c r="LG948" s="53"/>
      <c r="LH948" s="53"/>
      <c r="LI948" s="53"/>
      <c r="LJ948" s="53"/>
      <c r="LK948" s="53"/>
      <c r="LL948" s="53"/>
      <c r="LM948" s="53"/>
      <c r="LN948" s="53"/>
      <c r="LO948" s="53"/>
      <c r="LP948" s="53"/>
      <c r="LQ948" s="53"/>
      <c r="LR948" s="53"/>
      <c r="LS948" s="53"/>
      <c r="LT948" s="53"/>
      <c r="LU948" s="53"/>
      <c r="LV948" s="53"/>
      <c r="LW948" s="53"/>
      <c r="LX948" s="53"/>
      <c r="LY948" s="53"/>
      <c r="LZ948" s="53"/>
      <c r="MA948" s="53"/>
      <c r="MB948" s="53"/>
      <c r="MC948" s="53"/>
      <c r="MD948" s="53"/>
      <c r="ME948" s="53"/>
      <c r="MF948" s="53"/>
      <c r="MG948" s="53"/>
      <c r="MH948" s="53"/>
      <c r="MI948" s="53"/>
      <c r="MJ948" s="53"/>
      <c r="MK948" s="53"/>
      <c r="ML948" s="53"/>
      <c r="MM948" s="53"/>
      <c r="MN948" s="53"/>
      <c r="MO948" s="53"/>
      <c r="MP948" s="53"/>
      <c r="MQ948" s="53"/>
      <c r="MR948" s="53"/>
      <c r="MS948" s="53"/>
      <c r="MT948" s="53"/>
      <c r="MU948" s="53"/>
      <c r="MV948" s="53"/>
      <c r="MW948" s="53"/>
      <c r="MX948" s="53"/>
      <c r="MY948" s="53"/>
      <c r="MZ948" s="53"/>
      <c r="NA948" s="53"/>
      <c r="NB948" s="53"/>
      <c r="NC948" s="53"/>
      <c r="ND948" s="53"/>
      <c r="NE948" s="53"/>
      <c r="NF948" s="53"/>
      <c r="NG948" s="53"/>
      <c r="NH948" s="53"/>
      <c r="NI948" s="53"/>
      <c r="NJ948" s="53"/>
      <c r="NK948" s="53"/>
      <c r="NL948" s="53"/>
      <c r="NM948" s="53"/>
      <c r="NN948" s="53"/>
      <c r="NO948" s="53"/>
      <c r="NP948" s="53"/>
      <c r="NQ948" s="53"/>
      <c r="NR948" s="53"/>
      <c r="NS948" s="53"/>
      <c r="NT948" s="53"/>
      <c r="NU948" s="53"/>
      <c r="NV948" s="53"/>
      <c r="NW948" s="53"/>
      <c r="NX948" s="53"/>
      <c r="NY948" s="53"/>
      <c r="NZ948" s="53"/>
      <c r="OA948" s="53"/>
      <c r="OB948" s="53"/>
      <c r="OC948" s="53"/>
      <c r="OD948" s="53"/>
      <c r="OE948" s="53"/>
      <c r="OF948" s="53"/>
      <c r="OG948" s="53"/>
      <c r="OH948" s="53"/>
      <c r="OI948" s="53"/>
      <c r="OJ948" s="53"/>
      <c r="OK948" s="53"/>
      <c r="OL948" s="53"/>
      <c r="OM948" s="53"/>
      <c r="ON948" s="53"/>
      <c r="OO948" s="53"/>
      <c r="OP948" s="53"/>
      <c r="OQ948" s="53"/>
      <c r="OR948" s="53"/>
      <c r="OS948" s="53"/>
      <c r="OT948" s="53"/>
      <c r="OU948" s="53"/>
      <c r="OV948" s="53"/>
      <c r="OW948" s="53"/>
      <c r="OX948" s="53"/>
      <c r="OY948" s="53"/>
      <c r="OZ948" s="53"/>
      <c r="PA948" s="53"/>
      <c r="PB948" s="53"/>
      <c r="PC948" s="53"/>
      <c r="PD948" s="53"/>
      <c r="PE948" s="53"/>
      <c r="PF948" s="53"/>
      <c r="PG948" s="53"/>
      <c r="PH948" s="53"/>
      <c r="PI948" s="53"/>
      <c r="PJ948" s="53"/>
      <c r="PK948" s="53"/>
      <c r="PL948" s="53"/>
      <c r="PM948" s="53"/>
      <c r="PN948" s="53"/>
      <c r="PO948" s="53"/>
      <c r="PP948" s="53"/>
      <c r="PQ948" s="53"/>
      <c r="PR948" s="53"/>
      <c r="PS948" s="53"/>
      <c r="PT948" s="53"/>
      <c r="PU948" s="53"/>
      <c r="PV948" s="53"/>
      <c r="PW948" s="53"/>
      <c r="PX948" s="53"/>
      <c r="PY948" s="53"/>
      <c r="PZ948" s="53"/>
      <c r="QA948" s="53"/>
      <c r="QB948" s="53"/>
      <c r="QC948" s="53"/>
      <c r="QD948" s="53"/>
      <c r="QE948" s="53"/>
      <c r="QF948" s="53"/>
      <c r="QG948" s="53"/>
      <c r="QH948" s="53"/>
      <c r="QI948" s="53"/>
      <c r="QJ948" s="53"/>
      <c r="QK948" s="53"/>
      <c r="QL948" s="53"/>
      <c r="QM948" s="53"/>
      <c r="QN948" s="53"/>
      <c r="QO948" s="53"/>
      <c r="QP948" s="53"/>
      <c r="QQ948" s="53"/>
      <c r="QR948" s="53"/>
      <c r="QS948" s="53"/>
      <c r="QT948" s="53"/>
      <c r="QU948" s="53"/>
      <c r="QV948" s="53"/>
      <c r="QW948" s="53"/>
      <c r="QX948" s="53"/>
      <c r="QY948" s="53"/>
      <c r="QZ948" s="53"/>
      <c r="RA948" s="53"/>
      <c r="RB948" s="53"/>
      <c r="RC948" s="53"/>
      <c r="RD948" s="53"/>
      <c r="RE948" s="53"/>
      <c r="RF948" s="53"/>
      <c r="RG948" s="53"/>
      <c r="RH948" s="53"/>
      <c r="RI948" s="53"/>
      <c r="RJ948" s="53"/>
      <c r="RK948" s="53"/>
      <c r="RL948" s="53"/>
      <c r="RM948" s="53"/>
      <c r="RN948" s="53"/>
      <c r="RO948" s="53"/>
      <c r="RP948" s="53"/>
      <c r="RQ948" s="53"/>
      <c r="RR948" s="53"/>
      <c r="RS948" s="53"/>
      <c r="RT948" s="53"/>
      <c r="RU948" s="53"/>
      <c r="RV948" s="53"/>
      <c r="RW948" s="53"/>
      <c r="RX948" s="53"/>
      <c r="RY948" s="53"/>
      <c r="RZ948" s="53"/>
      <c r="SA948" s="53"/>
      <c r="SB948" s="53"/>
      <c r="SC948" s="53"/>
      <c r="SD948" s="53"/>
      <c r="SE948" s="53"/>
      <c r="SF948" s="53"/>
      <c r="SG948" s="53"/>
      <c r="SH948" s="53"/>
      <c r="SI948" s="53"/>
      <c r="SJ948" s="53"/>
      <c r="SK948" s="53"/>
      <c r="SL948" s="53"/>
      <c r="SM948" s="53"/>
      <c r="SN948" s="53"/>
      <c r="SO948" s="53"/>
      <c r="SP948" s="53"/>
      <c r="SQ948" s="53"/>
      <c r="SR948" s="53"/>
      <c r="SS948" s="53"/>
      <c r="ST948" s="53"/>
      <c r="SU948" s="53"/>
      <c r="SV948" s="53"/>
      <c r="SW948" s="53"/>
      <c r="SX948" s="53"/>
      <c r="SY948" s="53"/>
      <c r="SZ948" s="53"/>
      <c r="TA948" s="53"/>
      <c r="TB948" s="53"/>
      <c r="TC948" s="53"/>
      <c r="TD948" s="53"/>
      <c r="TE948" s="53"/>
      <c r="TF948" s="53"/>
      <c r="TG948" s="53"/>
      <c r="TH948" s="53"/>
      <c r="TI948" s="53"/>
      <c r="TJ948" s="53"/>
      <c r="TK948" s="53"/>
      <c r="TL948" s="53"/>
      <c r="TM948" s="53"/>
      <c r="TN948" s="53"/>
      <c r="TO948" s="53"/>
      <c r="TP948" s="53"/>
      <c r="TQ948" s="53"/>
      <c r="TR948" s="53"/>
      <c r="TS948" s="53"/>
      <c r="TT948" s="53"/>
      <c r="TU948" s="53"/>
      <c r="TV948" s="53"/>
      <c r="TW948" s="53"/>
      <c r="TX948" s="53"/>
      <c r="TY948" s="53"/>
      <c r="TZ948" s="53"/>
      <c r="UA948" s="53"/>
      <c r="UB948" s="53"/>
      <c r="UC948" s="53"/>
      <c r="UD948" s="53"/>
      <c r="UE948" s="53"/>
      <c r="UF948" s="53"/>
      <c r="UG948" s="53"/>
    </row>
    <row r="949" spans="12:553" s="19" customFormat="1" ht="15.75" customHeight="1" x14ac:dyDescent="0.2">
      <c r="L949" s="66"/>
      <c r="M949" s="66"/>
      <c r="N949" s="52"/>
      <c r="O949" s="53"/>
      <c r="P949" s="53"/>
      <c r="Q949" s="53"/>
      <c r="R949" s="53"/>
      <c r="S949" s="53"/>
      <c r="T949" s="53"/>
      <c r="U949" s="53"/>
      <c r="V949" s="53"/>
      <c r="W949" s="53"/>
      <c r="X949" s="53"/>
      <c r="Y949" s="53"/>
      <c r="Z949" s="53"/>
      <c r="AA949" s="53"/>
      <c r="AB949" s="53"/>
      <c r="AC949" s="53"/>
      <c r="AD949" s="53"/>
      <c r="AE949" s="53"/>
      <c r="AF949" s="53"/>
      <c r="AG949" s="53"/>
      <c r="AH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c r="BM949" s="53"/>
      <c r="BN949" s="53"/>
      <c r="BO949" s="53"/>
      <c r="BP949" s="53"/>
      <c r="BQ949" s="53"/>
      <c r="BR949" s="53"/>
      <c r="BS949" s="53"/>
      <c r="BT949" s="53"/>
      <c r="BU949" s="53"/>
      <c r="BV949" s="53"/>
      <c r="BW949" s="53"/>
      <c r="BX949" s="53"/>
      <c r="BY949" s="53"/>
      <c r="BZ949" s="53"/>
      <c r="CA949" s="53"/>
      <c r="CB949" s="53"/>
      <c r="CC949" s="53"/>
      <c r="CD949" s="53"/>
      <c r="CE949" s="53"/>
      <c r="CF949" s="53"/>
      <c r="CG949" s="53"/>
      <c r="CH949" s="53"/>
      <c r="CI949" s="53"/>
      <c r="CJ949" s="53"/>
      <c r="CK949" s="53"/>
      <c r="CL949" s="53"/>
      <c r="CM949" s="53"/>
      <c r="CN949" s="53"/>
      <c r="CO949" s="53"/>
      <c r="CP949" s="53"/>
      <c r="CQ949" s="53"/>
      <c r="CR949" s="53"/>
      <c r="CS949" s="53"/>
      <c r="CT949" s="53"/>
      <c r="CU949" s="53"/>
      <c r="CV949" s="53"/>
      <c r="CW949" s="53"/>
      <c r="CX949" s="53"/>
      <c r="CY949" s="53"/>
      <c r="CZ949" s="53"/>
      <c r="DA949" s="53"/>
      <c r="DB949" s="53"/>
      <c r="DC949" s="53"/>
      <c r="DD949" s="53"/>
      <c r="DE949" s="53"/>
      <c r="DF949" s="53"/>
      <c r="DG949" s="53"/>
      <c r="DH949" s="53"/>
      <c r="DI949" s="53"/>
      <c r="DJ949" s="53"/>
      <c r="DK949" s="53"/>
      <c r="DL949" s="53"/>
      <c r="DM949" s="53"/>
      <c r="DN949" s="53"/>
      <c r="DO949" s="53"/>
      <c r="DP949" s="53"/>
      <c r="DQ949" s="53"/>
      <c r="DR949" s="53"/>
      <c r="DS949" s="53"/>
      <c r="DT949" s="53"/>
      <c r="DU949" s="53"/>
      <c r="DV949" s="53"/>
      <c r="DW949" s="53"/>
      <c r="DX949" s="53"/>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3"/>
      <c r="FK949" s="53"/>
      <c r="FL949" s="53"/>
      <c r="FM949" s="53"/>
      <c r="FN949" s="53"/>
      <c r="FO949" s="53"/>
      <c r="FP949" s="53"/>
      <c r="FQ949" s="53"/>
      <c r="FR949" s="53"/>
      <c r="FS949" s="53"/>
      <c r="FT949" s="53"/>
      <c r="FU949" s="53"/>
      <c r="FV949" s="53"/>
      <c r="FW949" s="53"/>
      <c r="FX949" s="53"/>
      <c r="FY949" s="53"/>
      <c r="FZ949" s="53"/>
      <c r="GA949" s="53"/>
      <c r="GB949" s="53"/>
      <c r="GC949" s="53"/>
      <c r="GD949" s="53"/>
      <c r="GE949" s="53"/>
      <c r="GF949" s="53"/>
      <c r="GG949" s="53"/>
      <c r="GH949" s="53"/>
      <c r="GI949" s="53"/>
      <c r="GJ949" s="53"/>
      <c r="GK949" s="53"/>
      <c r="GL949" s="53"/>
      <c r="GM949" s="53"/>
      <c r="GN949" s="53"/>
      <c r="GO949" s="53"/>
      <c r="GP949" s="53"/>
      <c r="GQ949" s="53"/>
      <c r="GR949" s="53"/>
      <c r="GS949" s="53"/>
      <c r="GT949" s="53"/>
      <c r="GU949" s="53"/>
      <c r="GV949" s="53"/>
      <c r="GW949" s="53"/>
      <c r="GX949" s="53"/>
      <c r="GY949" s="53"/>
      <c r="GZ949" s="53"/>
      <c r="HA949" s="53"/>
      <c r="HB949" s="53"/>
      <c r="HC949" s="53"/>
      <c r="HD949" s="53"/>
      <c r="HE949" s="53"/>
      <c r="HF949" s="53"/>
      <c r="HG949" s="53"/>
      <c r="HH949" s="53"/>
      <c r="HI949" s="53"/>
      <c r="HJ949" s="53"/>
      <c r="HK949" s="53"/>
      <c r="HL949" s="53"/>
      <c r="HM949" s="53"/>
      <c r="HN949" s="53"/>
      <c r="HO949" s="53"/>
      <c r="HP949" s="53"/>
      <c r="HQ949" s="53"/>
      <c r="HR949" s="53"/>
      <c r="HS949" s="53"/>
      <c r="HT949" s="53"/>
      <c r="HU949" s="53"/>
      <c r="HV949" s="53"/>
      <c r="HW949" s="53"/>
      <c r="HX949" s="53"/>
      <c r="HY949" s="53"/>
      <c r="HZ949" s="53"/>
      <c r="IA949" s="53"/>
      <c r="IB949" s="53"/>
      <c r="IC949" s="53"/>
      <c r="ID949" s="53"/>
      <c r="IE949" s="53"/>
      <c r="IF949" s="53"/>
      <c r="IG949" s="53"/>
      <c r="IH949" s="53"/>
      <c r="II949" s="53"/>
      <c r="IJ949" s="53"/>
      <c r="IK949" s="53"/>
      <c r="IL949" s="53"/>
      <c r="IM949" s="53"/>
      <c r="IN949" s="53"/>
      <c r="IO949" s="53"/>
      <c r="IP949" s="53"/>
      <c r="IQ949" s="53"/>
      <c r="IR949" s="53"/>
      <c r="IS949" s="53"/>
      <c r="IT949" s="53"/>
      <c r="IU949" s="53"/>
      <c r="IV949" s="53"/>
      <c r="IW949" s="53"/>
      <c r="IX949" s="53"/>
      <c r="IY949" s="53"/>
      <c r="IZ949" s="53"/>
      <c r="JA949" s="53"/>
      <c r="JB949" s="53"/>
      <c r="JC949" s="53"/>
      <c r="JD949" s="53"/>
      <c r="JE949" s="53"/>
      <c r="JF949" s="53"/>
      <c r="JG949" s="53"/>
      <c r="JH949" s="53"/>
      <c r="JI949" s="53"/>
      <c r="JJ949" s="53"/>
      <c r="JK949" s="53"/>
      <c r="JL949" s="53"/>
      <c r="JM949" s="53"/>
      <c r="JN949" s="53"/>
      <c r="JO949" s="53"/>
      <c r="JP949" s="53"/>
      <c r="JQ949" s="53"/>
      <c r="JR949" s="53"/>
      <c r="JS949" s="53"/>
      <c r="JT949" s="53"/>
      <c r="JU949" s="53"/>
      <c r="JV949" s="53"/>
      <c r="JW949" s="53"/>
      <c r="JX949" s="53"/>
      <c r="JY949" s="53"/>
      <c r="JZ949" s="53"/>
      <c r="KA949" s="53"/>
      <c r="KB949" s="53"/>
      <c r="KC949" s="53"/>
      <c r="KD949" s="53"/>
      <c r="KE949" s="53"/>
      <c r="KF949" s="53"/>
      <c r="KG949" s="53"/>
      <c r="KH949" s="53"/>
      <c r="KI949" s="53"/>
      <c r="KJ949" s="53"/>
      <c r="KK949" s="53"/>
      <c r="KL949" s="53"/>
      <c r="KM949" s="53"/>
      <c r="KN949" s="53"/>
      <c r="KO949" s="53"/>
      <c r="KP949" s="53"/>
      <c r="KQ949" s="53"/>
      <c r="KR949" s="53"/>
      <c r="KS949" s="53"/>
      <c r="KT949" s="53"/>
      <c r="KU949" s="53"/>
      <c r="KV949" s="53"/>
      <c r="KW949" s="53"/>
      <c r="KX949" s="53"/>
      <c r="KY949" s="53"/>
      <c r="KZ949" s="53"/>
      <c r="LA949" s="53"/>
      <c r="LB949" s="53"/>
      <c r="LC949" s="53"/>
      <c r="LD949" s="53"/>
      <c r="LE949" s="53"/>
      <c r="LF949" s="53"/>
      <c r="LG949" s="53"/>
      <c r="LH949" s="53"/>
      <c r="LI949" s="53"/>
      <c r="LJ949" s="53"/>
      <c r="LK949" s="53"/>
      <c r="LL949" s="53"/>
      <c r="LM949" s="53"/>
      <c r="LN949" s="53"/>
      <c r="LO949" s="53"/>
      <c r="LP949" s="53"/>
      <c r="LQ949" s="53"/>
      <c r="LR949" s="53"/>
      <c r="LS949" s="53"/>
      <c r="LT949" s="53"/>
      <c r="LU949" s="53"/>
      <c r="LV949" s="53"/>
      <c r="LW949" s="53"/>
      <c r="LX949" s="53"/>
      <c r="LY949" s="53"/>
      <c r="LZ949" s="53"/>
      <c r="MA949" s="53"/>
      <c r="MB949" s="53"/>
      <c r="MC949" s="53"/>
      <c r="MD949" s="53"/>
      <c r="ME949" s="53"/>
      <c r="MF949" s="53"/>
      <c r="MG949" s="53"/>
      <c r="MH949" s="53"/>
      <c r="MI949" s="53"/>
      <c r="MJ949" s="53"/>
      <c r="MK949" s="53"/>
      <c r="ML949" s="53"/>
      <c r="MM949" s="53"/>
      <c r="MN949" s="53"/>
      <c r="MO949" s="53"/>
      <c r="MP949" s="53"/>
      <c r="MQ949" s="53"/>
      <c r="MR949" s="53"/>
      <c r="MS949" s="53"/>
      <c r="MT949" s="53"/>
      <c r="MU949" s="53"/>
      <c r="MV949" s="53"/>
      <c r="MW949" s="53"/>
      <c r="MX949" s="53"/>
      <c r="MY949" s="53"/>
      <c r="MZ949" s="53"/>
      <c r="NA949" s="53"/>
      <c r="NB949" s="53"/>
      <c r="NC949" s="53"/>
      <c r="ND949" s="53"/>
      <c r="NE949" s="53"/>
      <c r="NF949" s="53"/>
      <c r="NG949" s="53"/>
      <c r="NH949" s="53"/>
      <c r="NI949" s="53"/>
      <c r="NJ949" s="53"/>
      <c r="NK949" s="53"/>
      <c r="NL949" s="53"/>
      <c r="NM949" s="53"/>
      <c r="NN949" s="53"/>
      <c r="NO949" s="53"/>
      <c r="NP949" s="53"/>
      <c r="NQ949" s="53"/>
      <c r="NR949" s="53"/>
      <c r="NS949" s="53"/>
      <c r="NT949" s="53"/>
      <c r="NU949" s="53"/>
      <c r="NV949" s="53"/>
      <c r="NW949" s="53"/>
      <c r="NX949" s="53"/>
      <c r="NY949" s="53"/>
      <c r="NZ949" s="53"/>
      <c r="OA949" s="53"/>
      <c r="OB949" s="53"/>
      <c r="OC949" s="53"/>
      <c r="OD949" s="53"/>
      <c r="OE949" s="53"/>
      <c r="OF949" s="53"/>
      <c r="OG949" s="53"/>
      <c r="OH949" s="53"/>
      <c r="OI949" s="53"/>
      <c r="OJ949" s="53"/>
      <c r="OK949" s="53"/>
      <c r="OL949" s="53"/>
      <c r="OM949" s="53"/>
      <c r="ON949" s="53"/>
      <c r="OO949" s="53"/>
      <c r="OP949" s="53"/>
      <c r="OQ949" s="53"/>
      <c r="OR949" s="53"/>
      <c r="OS949" s="53"/>
      <c r="OT949" s="53"/>
      <c r="OU949" s="53"/>
      <c r="OV949" s="53"/>
      <c r="OW949" s="53"/>
      <c r="OX949" s="53"/>
      <c r="OY949" s="53"/>
      <c r="OZ949" s="53"/>
      <c r="PA949" s="53"/>
      <c r="PB949" s="53"/>
      <c r="PC949" s="53"/>
      <c r="PD949" s="53"/>
      <c r="PE949" s="53"/>
      <c r="PF949" s="53"/>
      <c r="PG949" s="53"/>
      <c r="PH949" s="53"/>
      <c r="PI949" s="53"/>
      <c r="PJ949" s="53"/>
      <c r="PK949" s="53"/>
      <c r="PL949" s="53"/>
      <c r="PM949" s="53"/>
      <c r="PN949" s="53"/>
      <c r="PO949" s="53"/>
      <c r="PP949" s="53"/>
      <c r="PQ949" s="53"/>
      <c r="PR949" s="53"/>
      <c r="PS949" s="53"/>
      <c r="PT949" s="53"/>
      <c r="PU949" s="53"/>
      <c r="PV949" s="53"/>
      <c r="PW949" s="53"/>
      <c r="PX949" s="53"/>
      <c r="PY949" s="53"/>
      <c r="PZ949" s="53"/>
      <c r="QA949" s="53"/>
      <c r="QB949" s="53"/>
      <c r="QC949" s="53"/>
      <c r="QD949" s="53"/>
      <c r="QE949" s="53"/>
      <c r="QF949" s="53"/>
      <c r="QG949" s="53"/>
      <c r="QH949" s="53"/>
      <c r="QI949" s="53"/>
      <c r="QJ949" s="53"/>
      <c r="QK949" s="53"/>
      <c r="QL949" s="53"/>
      <c r="QM949" s="53"/>
      <c r="QN949" s="53"/>
      <c r="QO949" s="53"/>
      <c r="QP949" s="53"/>
      <c r="QQ949" s="53"/>
      <c r="QR949" s="53"/>
      <c r="QS949" s="53"/>
      <c r="QT949" s="53"/>
      <c r="QU949" s="53"/>
      <c r="QV949" s="53"/>
      <c r="QW949" s="53"/>
      <c r="QX949" s="53"/>
      <c r="QY949" s="53"/>
      <c r="QZ949" s="53"/>
      <c r="RA949" s="53"/>
      <c r="RB949" s="53"/>
      <c r="RC949" s="53"/>
      <c r="RD949" s="53"/>
      <c r="RE949" s="53"/>
      <c r="RF949" s="53"/>
      <c r="RG949" s="53"/>
      <c r="RH949" s="53"/>
      <c r="RI949" s="53"/>
      <c r="RJ949" s="53"/>
      <c r="RK949" s="53"/>
      <c r="RL949" s="53"/>
      <c r="RM949" s="53"/>
      <c r="RN949" s="53"/>
      <c r="RO949" s="53"/>
      <c r="RP949" s="53"/>
      <c r="RQ949" s="53"/>
      <c r="RR949" s="53"/>
      <c r="RS949" s="53"/>
      <c r="RT949" s="53"/>
      <c r="RU949" s="53"/>
      <c r="RV949" s="53"/>
      <c r="RW949" s="53"/>
      <c r="RX949" s="53"/>
      <c r="RY949" s="53"/>
      <c r="RZ949" s="53"/>
      <c r="SA949" s="53"/>
      <c r="SB949" s="53"/>
      <c r="SC949" s="53"/>
      <c r="SD949" s="53"/>
      <c r="SE949" s="53"/>
      <c r="SF949" s="53"/>
      <c r="SG949" s="53"/>
      <c r="SH949" s="53"/>
      <c r="SI949" s="53"/>
      <c r="SJ949" s="53"/>
      <c r="SK949" s="53"/>
      <c r="SL949" s="53"/>
      <c r="SM949" s="53"/>
      <c r="SN949" s="53"/>
      <c r="SO949" s="53"/>
      <c r="SP949" s="53"/>
      <c r="SQ949" s="53"/>
      <c r="SR949" s="53"/>
      <c r="SS949" s="53"/>
      <c r="ST949" s="53"/>
      <c r="SU949" s="53"/>
      <c r="SV949" s="53"/>
      <c r="SW949" s="53"/>
      <c r="SX949" s="53"/>
      <c r="SY949" s="53"/>
      <c r="SZ949" s="53"/>
      <c r="TA949" s="53"/>
      <c r="TB949" s="53"/>
      <c r="TC949" s="53"/>
      <c r="TD949" s="53"/>
      <c r="TE949" s="53"/>
      <c r="TF949" s="53"/>
      <c r="TG949" s="53"/>
      <c r="TH949" s="53"/>
      <c r="TI949" s="53"/>
      <c r="TJ949" s="53"/>
      <c r="TK949" s="53"/>
      <c r="TL949" s="53"/>
      <c r="TM949" s="53"/>
      <c r="TN949" s="53"/>
      <c r="TO949" s="53"/>
      <c r="TP949" s="53"/>
      <c r="TQ949" s="53"/>
      <c r="TR949" s="53"/>
      <c r="TS949" s="53"/>
      <c r="TT949" s="53"/>
      <c r="TU949" s="53"/>
      <c r="TV949" s="53"/>
      <c r="TW949" s="53"/>
      <c r="TX949" s="53"/>
      <c r="TY949" s="53"/>
      <c r="TZ949" s="53"/>
      <c r="UA949" s="53"/>
      <c r="UB949" s="53"/>
      <c r="UC949" s="53"/>
      <c r="UD949" s="53"/>
      <c r="UE949" s="53"/>
      <c r="UF949" s="53"/>
      <c r="UG949" s="53"/>
    </row>
    <row r="950" spans="12:553" s="19" customFormat="1" ht="15.75" customHeight="1" x14ac:dyDescent="0.2">
      <c r="L950" s="66"/>
      <c r="M950" s="66"/>
      <c r="N950" s="52"/>
      <c r="O950" s="53"/>
      <c r="P950" s="53"/>
      <c r="Q950" s="53"/>
      <c r="R950" s="53"/>
      <c r="S950" s="53"/>
      <c r="T950" s="53"/>
      <c r="U950" s="53"/>
      <c r="V950" s="53"/>
      <c r="W950" s="53"/>
      <c r="X950" s="53"/>
      <c r="Y950" s="53"/>
      <c r="Z950" s="53"/>
      <c r="AA950" s="53"/>
      <c r="AB950" s="53"/>
      <c r="AC950" s="53"/>
      <c r="AD950" s="53"/>
      <c r="AE950" s="53"/>
      <c r="AF950" s="53"/>
      <c r="AG950" s="53"/>
      <c r="AH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c r="BM950" s="53"/>
      <c r="BN950" s="53"/>
      <c r="BO950" s="53"/>
      <c r="BP950" s="53"/>
      <c r="BQ950" s="53"/>
      <c r="BR950" s="53"/>
      <c r="BS950" s="53"/>
      <c r="BT950" s="53"/>
      <c r="BU950" s="53"/>
      <c r="BV950" s="53"/>
      <c r="BW950" s="53"/>
      <c r="BX950" s="53"/>
      <c r="BY950" s="53"/>
      <c r="BZ950" s="53"/>
      <c r="CA950" s="53"/>
      <c r="CB950" s="53"/>
      <c r="CC950" s="53"/>
      <c r="CD950" s="53"/>
      <c r="CE950" s="53"/>
      <c r="CF950" s="53"/>
      <c r="CG950" s="53"/>
      <c r="CH950" s="53"/>
      <c r="CI950" s="53"/>
      <c r="CJ950" s="53"/>
      <c r="CK950" s="53"/>
      <c r="CL950" s="53"/>
      <c r="CM950" s="53"/>
      <c r="CN950" s="53"/>
      <c r="CO950" s="53"/>
      <c r="CP950" s="53"/>
      <c r="CQ950" s="53"/>
      <c r="CR950" s="53"/>
      <c r="CS950" s="53"/>
      <c r="CT950" s="53"/>
      <c r="CU950" s="53"/>
      <c r="CV950" s="53"/>
      <c r="CW950" s="53"/>
      <c r="CX950" s="53"/>
      <c r="CY950" s="53"/>
      <c r="CZ950" s="53"/>
      <c r="DA950" s="53"/>
      <c r="DB950" s="53"/>
      <c r="DC950" s="53"/>
      <c r="DD950" s="53"/>
      <c r="DE950" s="53"/>
      <c r="DF950" s="53"/>
      <c r="DG950" s="53"/>
      <c r="DH950" s="53"/>
      <c r="DI950" s="53"/>
      <c r="DJ950" s="53"/>
      <c r="DK950" s="53"/>
      <c r="DL950" s="53"/>
      <c r="DM950" s="53"/>
      <c r="DN950" s="53"/>
      <c r="DO950" s="53"/>
      <c r="DP950" s="53"/>
      <c r="DQ950" s="53"/>
      <c r="DR950" s="53"/>
      <c r="DS950" s="53"/>
      <c r="DT950" s="53"/>
      <c r="DU950" s="53"/>
      <c r="DV950" s="53"/>
      <c r="DW950" s="53"/>
      <c r="DX950" s="53"/>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3"/>
      <c r="FK950" s="53"/>
      <c r="FL950" s="53"/>
      <c r="FM950" s="53"/>
      <c r="FN950" s="53"/>
      <c r="FO950" s="53"/>
      <c r="FP950" s="53"/>
      <c r="FQ950" s="53"/>
      <c r="FR950" s="53"/>
      <c r="FS950" s="53"/>
      <c r="FT950" s="53"/>
      <c r="FU950" s="53"/>
      <c r="FV950" s="53"/>
      <c r="FW950" s="53"/>
      <c r="FX950" s="53"/>
      <c r="FY950" s="53"/>
      <c r="FZ950" s="53"/>
      <c r="GA950" s="53"/>
      <c r="GB950" s="53"/>
      <c r="GC950" s="53"/>
      <c r="GD950" s="53"/>
      <c r="GE950" s="53"/>
      <c r="GF950" s="53"/>
      <c r="GG950" s="53"/>
      <c r="GH950" s="53"/>
      <c r="GI950" s="53"/>
      <c r="GJ950" s="53"/>
      <c r="GK950" s="53"/>
      <c r="GL950" s="53"/>
      <c r="GM950" s="53"/>
      <c r="GN950" s="53"/>
      <c r="GO950" s="53"/>
      <c r="GP950" s="53"/>
      <c r="GQ950" s="53"/>
      <c r="GR950" s="53"/>
      <c r="GS950" s="53"/>
      <c r="GT950" s="53"/>
      <c r="GU950" s="53"/>
      <c r="GV950" s="53"/>
      <c r="GW950" s="53"/>
      <c r="GX950" s="53"/>
      <c r="GY950" s="53"/>
      <c r="GZ950" s="53"/>
      <c r="HA950" s="53"/>
      <c r="HB950" s="53"/>
      <c r="HC950" s="53"/>
      <c r="HD950" s="53"/>
      <c r="HE950" s="53"/>
      <c r="HF950" s="53"/>
      <c r="HG950" s="53"/>
      <c r="HH950" s="53"/>
      <c r="HI950" s="53"/>
      <c r="HJ950" s="53"/>
      <c r="HK950" s="53"/>
      <c r="HL950" s="53"/>
      <c r="HM950" s="53"/>
      <c r="HN950" s="53"/>
      <c r="HO950" s="53"/>
      <c r="HP950" s="53"/>
      <c r="HQ950" s="53"/>
      <c r="HR950" s="53"/>
      <c r="HS950" s="53"/>
      <c r="HT950" s="53"/>
      <c r="HU950" s="53"/>
      <c r="HV950" s="53"/>
      <c r="HW950" s="53"/>
      <c r="HX950" s="53"/>
      <c r="HY950" s="53"/>
      <c r="HZ950" s="53"/>
      <c r="IA950" s="53"/>
      <c r="IB950" s="53"/>
      <c r="IC950" s="53"/>
      <c r="ID950" s="53"/>
      <c r="IE950" s="53"/>
      <c r="IF950" s="53"/>
      <c r="IG950" s="53"/>
      <c r="IH950" s="53"/>
      <c r="II950" s="53"/>
      <c r="IJ950" s="53"/>
      <c r="IK950" s="53"/>
      <c r="IL950" s="53"/>
      <c r="IM950" s="53"/>
      <c r="IN950" s="53"/>
      <c r="IO950" s="53"/>
      <c r="IP950" s="53"/>
      <c r="IQ950" s="53"/>
      <c r="IR950" s="53"/>
      <c r="IS950" s="53"/>
      <c r="IT950" s="53"/>
      <c r="IU950" s="53"/>
      <c r="IV950" s="53"/>
      <c r="IW950" s="53"/>
      <c r="IX950" s="53"/>
      <c r="IY950" s="53"/>
      <c r="IZ950" s="53"/>
      <c r="JA950" s="53"/>
      <c r="JB950" s="53"/>
      <c r="JC950" s="53"/>
      <c r="JD950" s="53"/>
      <c r="JE950" s="53"/>
      <c r="JF950" s="53"/>
      <c r="JG950" s="53"/>
      <c r="JH950" s="53"/>
      <c r="JI950" s="53"/>
      <c r="JJ950" s="53"/>
      <c r="JK950" s="53"/>
      <c r="JL950" s="53"/>
      <c r="JM950" s="53"/>
      <c r="JN950" s="53"/>
      <c r="JO950" s="53"/>
      <c r="JP950" s="53"/>
      <c r="JQ950" s="53"/>
      <c r="JR950" s="53"/>
      <c r="JS950" s="53"/>
      <c r="JT950" s="53"/>
      <c r="JU950" s="53"/>
      <c r="JV950" s="53"/>
      <c r="JW950" s="53"/>
      <c r="JX950" s="53"/>
      <c r="JY950" s="53"/>
      <c r="JZ950" s="53"/>
      <c r="KA950" s="53"/>
      <c r="KB950" s="53"/>
      <c r="KC950" s="53"/>
      <c r="KD950" s="53"/>
      <c r="KE950" s="53"/>
      <c r="KF950" s="53"/>
      <c r="KG950" s="53"/>
      <c r="KH950" s="53"/>
      <c r="KI950" s="53"/>
      <c r="KJ950" s="53"/>
      <c r="KK950" s="53"/>
      <c r="KL950" s="53"/>
      <c r="KM950" s="53"/>
      <c r="KN950" s="53"/>
      <c r="KO950" s="53"/>
      <c r="KP950" s="53"/>
      <c r="KQ950" s="53"/>
      <c r="KR950" s="53"/>
      <c r="KS950" s="53"/>
      <c r="KT950" s="53"/>
      <c r="KU950" s="53"/>
      <c r="KV950" s="53"/>
      <c r="KW950" s="53"/>
      <c r="KX950" s="53"/>
      <c r="KY950" s="53"/>
      <c r="KZ950" s="53"/>
      <c r="LA950" s="53"/>
      <c r="LB950" s="53"/>
      <c r="LC950" s="53"/>
      <c r="LD950" s="53"/>
      <c r="LE950" s="53"/>
      <c r="LF950" s="53"/>
      <c r="LG950" s="53"/>
      <c r="LH950" s="53"/>
      <c r="LI950" s="53"/>
      <c r="LJ950" s="53"/>
      <c r="LK950" s="53"/>
      <c r="LL950" s="53"/>
      <c r="LM950" s="53"/>
      <c r="LN950" s="53"/>
      <c r="LO950" s="53"/>
      <c r="LP950" s="53"/>
      <c r="LQ950" s="53"/>
      <c r="LR950" s="53"/>
      <c r="LS950" s="53"/>
      <c r="LT950" s="53"/>
      <c r="LU950" s="53"/>
      <c r="LV950" s="53"/>
      <c r="LW950" s="53"/>
      <c r="LX950" s="53"/>
      <c r="LY950" s="53"/>
      <c r="LZ950" s="53"/>
      <c r="MA950" s="53"/>
      <c r="MB950" s="53"/>
      <c r="MC950" s="53"/>
      <c r="MD950" s="53"/>
      <c r="ME950" s="53"/>
      <c r="MF950" s="53"/>
      <c r="MG950" s="53"/>
      <c r="MH950" s="53"/>
      <c r="MI950" s="53"/>
      <c r="MJ950" s="53"/>
      <c r="MK950" s="53"/>
      <c r="ML950" s="53"/>
      <c r="MM950" s="53"/>
      <c r="MN950" s="53"/>
      <c r="MO950" s="53"/>
      <c r="MP950" s="53"/>
      <c r="MQ950" s="53"/>
      <c r="MR950" s="53"/>
      <c r="MS950" s="53"/>
      <c r="MT950" s="53"/>
      <c r="MU950" s="53"/>
      <c r="MV950" s="53"/>
      <c r="MW950" s="53"/>
      <c r="MX950" s="53"/>
      <c r="MY950" s="53"/>
      <c r="MZ950" s="53"/>
      <c r="NA950" s="53"/>
      <c r="NB950" s="53"/>
      <c r="NC950" s="53"/>
      <c r="ND950" s="53"/>
      <c r="NE950" s="53"/>
      <c r="NF950" s="53"/>
      <c r="NG950" s="53"/>
      <c r="NH950" s="53"/>
      <c r="NI950" s="53"/>
      <c r="NJ950" s="53"/>
      <c r="NK950" s="53"/>
      <c r="NL950" s="53"/>
      <c r="NM950" s="53"/>
      <c r="NN950" s="53"/>
      <c r="NO950" s="53"/>
      <c r="NP950" s="53"/>
      <c r="NQ950" s="53"/>
      <c r="NR950" s="53"/>
      <c r="NS950" s="53"/>
      <c r="NT950" s="53"/>
      <c r="NU950" s="53"/>
      <c r="NV950" s="53"/>
      <c r="NW950" s="53"/>
      <c r="NX950" s="53"/>
      <c r="NY950" s="53"/>
      <c r="NZ950" s="53"/>
      <c r="OA950" s="53"/>
      <c r="OB950" s="53"/>
      <c r="OC950" s="53"/>
      <c r="OD950" s="53"/>
      <c r="OE950" s="53"/>
      <c r="OF950" s="53"/>
      <c r="OG950" s="53"/>
      <c r="OH950" s="53"/>
      <c r="OI950" s="53"/>
      <c r="OJ950" s="53"/>
      <c r="OK950" s="53"/>
      <c r="OL950" s="53"/>
      <c r="OM950" s="53"/>
      <c r="ON950" s="53"/>
      <c r="OO950" s="53"/>
      <c r="OP950" s="53"/>
      <c r="OQ950" s="53"/>
      <c r="OR950" s="53"/>
      <c r="OS950" s="53"/>
      <c r="OT950" s="53"/>
      <c r="OU950" s="53"/>
      <c r="OV950" s="53"/>
      <c r="OW950" s="53"/>
      <c r="OX950" s="53"/>
      <c r="OY950" s="53"/>
      <c r="OZ950" s="53"/>
      <c r="PA950" s="53"/>
      <c r="PB950" s="53"/>
      <c r="PC950" s="53"/>
      <c r="PD950" s="53"/>
      <c r="PE950" s="53"/>
      <c r="PF950" s="53"/>
      <c r="PG950" s="53"/>
      <c r="PH950" s="53"/>
      <c r="PI950" s="53"/>
      <c r="PJ950" s="53"/>
      <c r="PK950" s="53"/>
      <c r="PL950" s="53"/>
      <c r="PM950" s="53"/>
      <c r="PN950" s="53"/>
      <c r="PO950" s="53"/>
      <c r="PP950" s="53"/>
      <c r="PQ950" s="53"/>
      <c r="PR950" s="53"/>
      <c r="PS950" s="53"/>
      <c r="PT950" s="53"/>
      <c r="PU950" s="53"/>
      <c r="PV950" s="53"/>
      <c r="PW950" s="53"/>
      <c r="PX950" s="53"/>
      <c r="PY950" s="53"/>
      <c r="PZ950" s="53"/>
      <c r="QA950" s="53"/>
      <c r="QB950" s="53"/>
      <c r="QC950" s="53"/>
      <c r="QD950" s="53"/>
      <c r="QE950" s="53"/>
      <c r="QF950" s="53"/>
      <c r="QG950" s="53"/>
      <c r="QH950" s="53"/>
      <c r="QI950" s="53"/>
      <c r="QJ950" s="53"/>
      <c r="QK950" s="53"/>
      <c r="QL950" s="53"/>
      <c r="QM950" s="53"/>
      <c r="QN950" s="53"/>
      <c r="QO950" s="53"/>
      <c r="QP950" s="53"/>
      <c r="QQ950" s="53"/>
      <c r="QR950" s="53"/>
      <c r="QS950" s="53"/>
      <c r="QT950" s="53"/>
      <c r="QU950" s="53"/>
      <c r="QV950" s="53"/>
      <c r="QW950" s="53"/>
      <c r="QX950" s="53"/>
      <c r="QY950" s="53"/>
      <c r="QZ950" s="53"/>
      <c r="RA950" s="53"/>
      <c r="RB950" s="53"/>
      <c r="RC950" s="53"/>
      <c r="RD950" s="53"/>
      <c r="RE950" s="53"/>
      <c r="RF950" s="53"/>
      <c r="RG950" s="53"/>
      <c r="RH950" s="53"/>
      <c r="RI950" s="53"/>
      <c r="RJ950" s="53"/>
      <c r="RK950" s="53"/>
      <c r="RL950" s="53"/>
      <c r="RM950" s="53"/>
      <c r="RN950" s="53"/>
      <c r="RO950" s="53"/>
      <c r="RP950" s="53"/>
      <c r="RQ950" s="53"/>
      <c r="RR950" s="53"/>
      <c r="RS950" s="53"/>
      <c r="RT950" s="53"/>
      <c r="RU950" s="53"/>
      <c r="RV950" s="53"/>
      <c r="RW950" s="53"/>
      <c r="RX950" s="53"/>
      <c r="RY950" s="53"/>
      <c r="RZ950" s="53"/>
      <c r="SA950" s="53"/>
      <c r="SB950" s="53"/>
      <c r="SC950" s="53"/>
      <c r="SD950" s="53"/>
      <c r="SE950" s="53"/>
      <c r="SF950" s="53"/>
      <c r="SG950" s="53"/>
      <c r="SH950" s="53"/>
      <c r="SI950" s="53"/>
      <c r="SJ950" s="53"/>
      <c r="SK950" s="53"/>
      <c r="SL950" s="53"/>
      <c r="SM950" s="53"/>
      <c r="SN950" s="53"/>
      <c r="SO950" s="53"/>
      <c r="SP950" s="53"/>
      <c r="SQ950" s="53"/>
      <c r="SR950" s="53"/>
      <c r="SS950" s="53"/>
      <c r="ST950" s="53"/>
      <c r="SU950" s="53"/>
      <c r="SV950" s="53"/>
      <c r="SW950" s="53"/>
      <c r="SX950" s="53"/>
      <c r="SY950" s="53"/>
      <c r="SZ950" s="53"/>
      <c r="TA950" s="53"/>
      <c r="TB950" s="53"/>
      <c r="TC950" s="53"/>
      <c r="TD950" s="53"/>
      <c r="TE950" s="53"/>
      <c r="TF950" s="53"/>
      <c r="TG950" s="53"/>
      <c r="TH950" s="53"/>
      <c r="TI950" s="53"/>
      <c r="TJ950" s="53"/>
      <c r="TK950" s="53"/>
      <c r="TL950" s="53"/>
      <c r="TM950" s="53"/>
      <c r="TN950" s="53"/>
      <c r="TO950" s="53"/>
      <c r="TP950" s="53"/>
      <c r="TQ950" s="53"/>
      <c r="TR950" s="53"/>
      <c r="TS950" s="53"/>
      <c r="TT950" s="53"/>
      <c r="TU950" s="53"/>
      <c r="TV950" s="53"/>
      <c r="TW950" s="53"/>
      <c r="TX950" s="53"/>
      <c r="TY950" s="53"/>
      <c r="TZ950" s="53"/>
      <c r="UA950" s="53"/>
      <c r="UB950" s="53"/>
      <c r="UC950" s="53"/>
      <c r="UD950" s="53"/>
      <c r="UE950" s="53"/>
      <c r="UF950" s="53"/>
      <c r="UG950" s="53"/>
    </row>
    <row r="951" spans="12:553" s="19" customFormat="1" ht="15.75" customHeight="1" x14ac:dyDescent="0.2">
      <c r="L951" s="66"/>
      <c r="M951" s="66"/>
      <c r="N951" s="52"/>
      <c r="O951" s="53"/>
      <c r="P951" s="53"/>
      <c r="Q951" s="53"/>
      <c r="R951" s="53"/>
      <c r="S951" s="53"/>
      <c r="T951" s="53"/>
      <c r="U951" s="53"/>
      <c r="V951" s="53"/>
      <c r="W951" s="53"/>
      <c r="X951" s="53"/>
      <c r="Y951" s="53"/>
      <c r="Z951" s="53"/>
      <c r="AA951" s="53"/>
      <c r="AB951" s="53"/>
      <c r="AC951" s="53"/>
      <c r="AD951" s="53"/>
      <c r="AE951" s="53"/>
      <c r="AF951" s="53"/>
      <c r="AG951" s="53"/>
      <c r="AH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c r="BM951" s="53"/>
      <c r="BN951" s="53"/>
      <c r="BO951" s="53"/>
      <c r="BP951" s="53"/>
      <c r="BQ951" s="53"/>
      <c r="BR951" s="53"/>
      <c r="BS951" s="53"/>
      <c r="BT951" s="53"/>
      <c r="BU951" s="53"/>
      <c r="BV951" s="53"/>
      <c r="BW951" s="53"/>
      <c r="BX951" s="53"/>
      <c r="BY951" s="53"/>
      <c r="BZ951" s="53"/>
      <c r="CA951" s="53"/>
      <c r="CB951" s="53"/>
      <c r="CC951" s="53"/>
      <c r="CD951" s="53"/>
      <c r="CE951" s="53"/>
      <c r="CF951" s="53"/>
      <c r="CG951" s="53"/>
      <c r="CH951" s="53"/>
      <c r="CI951" s="53"/>
      <c r="CJ951" s="53"/>
      <c r="CK951" s="53"/>
      <c r="CL951" s="53"/>
      <c r="CM951" s="53"/>
      <c r="CN951" s="53"/>
      <c r="CO951" s="53"/>
      <c r="CP951" s="53"/>
      <c r="CQ951" s="53"/>
      <c r="CR951" s="53"/>
      <c r="CS951" s="53"/>
      <c r="CT951" s="53"/>
      <c r="CU951" s="53"/>
      <c r="CV951" s="53"/>
      <c r="CW951" s="53"/>
      <c r="CX951" s="53"/>
      <c r="CY951" s="53"/>
      <c r="CZ951" s="53"/>
      <c r="DA951" s="53"/>
      <c r="DB951" s="53"/>
      <c r="DC951" s="53"/>
      <c r="DD951" s="53"/>
      <c r="DE951" s="53"/>
      <c r="DF951" s="53"/>
      <c r="DG951" s="53"/>
      <c r="DH951" s="53"/>
      <c r="DI951" s="53"/>
      <c r="DJ951" s="53"/>
      <c r="DK951" s="53"/>
      <c r="DL951" s="53"/>
      <c r="DM951" s="53"/>
      <c r="DN951" s="53"/>
      <c r="DO951" s="53"/>
      <c r="DP951" s="53"/>
      <c r="DQ951" s="53"/>
      <c r="DR951" s="53"/>
      <c r="DS951" s="53"/>
      <c r="DT951" s="53"/>
      <c r="DU951" s="53"/>
      <c r="DV951" s="53"/>
      <c r="DW951" s="53"/>
      <c r="DX951" s="53"/>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3"/>
      <c r="FK951" s="53"/>
      <c r="FL951" s="53"/>
      <c r="FM951" s="53"/>
      <c r="FN951" s="53"/>
      <c r="FO951" s="53"/>
      <c r="FP951" s="53"/>
      <c r="FQ951" s="53"/>
      <c r="FR951" s="53"/>
      <c r="FS951" s="53"/>
      <c r="FT951" s="53"/>
      <c r="FU951" s="53"/>
      <c r="FV951" s="53"/>
      <c r="FW951" s="53"/>
      <c r="FX951" s="53"/>
      <c r="FY951" s="53"/>
      <c r="FZ951" s="53"/>
      <c r="GA951" s="53"/>
      <c r="GB951" s="53"/>
      <c r="GC951" s="53"/>
      <c r="GD951" s="53"/>
      <c r="GE951" s="53"/>
      <c r="GF951" s="53"/>
      <c r="GG951" s="53"/>
      <c r="GH951" s="53"/>
      <c r="GI951" s="53"/>
      <c r="GJ951" s="53"/>
      <c r="GK951" s="53"/>
      <c r="GL951" s="53"/>
      <c r="GM951" s="53"/>
      <c r="GN951" s="53"/>
      <c r="GO951" s="53"/>
      <c r="GP951" s="53"/>
      <c r="GQ951" s="53"/>
      <c r="GR951" s="53"/>
      <c r="GS951" s="53"/>
      <c r="GT951" s="53"/>
      <c r="GU951" s="53"/>
      <c r="GV951" s="53"/>
      <c r="GW951" s="53"/>
      <c r="GX951" s="53"/>
      <c r="GY951" s="53"/>
      <c r="GZ951" s="53"/>
      <c r="HA951" s="53"/>
      <c r="HB951" s="53"/>
      <c r="HC951" s="53"/>
      <c r="HD951" s="53"/>
      <c r="HE951" s="53"/>
      <c r="HF951" s="53"/>
      <c r="HG951" s="53"/>
      <c r="HH951" s="53"/>
      <c r="HI951" s="53"/>
      <c r="HJ951" s="53"/>
      <c r="HK951" s="53"/>
      <c r="HL951" s="53"/>
      <c r="HM951" s="53"/>
      <c r="HN951" s="53"/>
      <c r="HO951" s="53"/>
      <c r="HP951" s="53"/>
      <c r="HQ951" s="53"/>
      <c r="HR951" s="53"/>
      <c r="HS951" s="53"/>
      <c r="HT951" s="53"/>
      <c r="HU951" s="53"/>
      <c r="HV951" s="53"/>
      <c r="HW951" s="53"/>
      <c r="HX951" s="53"/>
      <c r="HY951" s="53"/>
      <c r="HZ951" s="53"/>
      <c r="IA951" s="53"/>
      <c r="IB951" s="53"/>
      <c r="IC951" s="53"/>
      <c r="ID951" s="53"/>
      <c r="IE951" s="53"/>
      <c r="IF951" s="53"/>
      <c r="IG951" s="53"/>
      <c r="IH951" s="53"/>
      <c r="II951" s="53"/>
      <c r="IJ951" s="53"/>
      <c r="IK951" s="53"/>
      <c r="IL951" s="53"/>
      <c r="IM951" s="53"/>
      <c r="IN951" s="53"/>
      <c r="IO951" s="53"/>
      <c r="IP951" s="53"/>
      <c r="IQ951" s="53"/>
      <c r="IR951" s="53"/>
      <c r="IS951" s="53"/>
      <c r="IT951" s="53"/>
      <c r="IU951" s="53"/>
      <c r="IV951" s="53"/>
      <c r="IW951" s="53"/>
      <c r="IX951" s="53"/>
      <c r="IY951" s="53"/>
      <c r="IZ951" s="53"/>
      <c r="JA951" s="53"/>
      <c r="JB951" s="53"/>
      <c r="JC951" s="53"/>
      <c r="JD951" s="53"/>
      <c r="JE951" s="53"/>
      <c r="JF951" s="53"/>
      <c r="JG951" s="53"/>
      <c r="JH951" s="53"/>
      <c r="JI951" s="53"/>
      <c r="JJ951" s="53"/>
      <c r="JK951" s="53"/>
      <c r="JL951" s="53"/>
      <c r="JM951" s="53"/>
      <c r="JN951" s="53"/>
      <c r="JO951" s="53"/>
      <c r="JP951" s="53"/>
      <c r="JQ951" s="53"/>
      <c r="JR951" s="53"/>
      <c r="JS951" s="53"/>
      <c r="JT951" s="53"/>
      <c r="JU951" s="53"/>
      <c r="JV951" s="53"/>
      <c r="JW951" s="53"/>
      <c r="JX951" s="53"/>
      <c r="JY951" s="53"/>
      <c r="JZ951" s="53"/>
      <c r="KA951" s="53"/>
      <c r="KB951" s="53"/>
      <c r="KC951" s="53"/>
      <c r="KD951" s="53"/>
      <c r="KE951" s="53"/>
      <c r="KF951" s="53"/>
      <c r="KG951" s="53"/>
      <c r="KH951" s="53"/>
      <c r="KI951" s="53"/>
      <c r="KJ951" s="53"/>
      <c r="KK951" s="53"/>
      <c r="KL951" s="53"/>
      <c r="KM951" s="53"/>
      <c r="KN951" s="53"/>
      <c r="KO951" s="53"/>
      <c r="KP951" s="53"/>
      <c r="KQ951" s="53"/>
      <c r="KR951" s="53"/>
      <c r="KS951" s="53"/>
      <c r="KT951" s="53"/>
      <c r="KU951" s="53"/>
      <c r="KV951" s="53"/>
      <c r="KW951" s="53"/>
      <c r="KX951" s="53"/>
      <c r="KY951" s="53"/>
      <c r="KZ951" s="53"/>
      <c r="LA951" s="53"/>
      <c r="LB951" s="53"/>
      <c r="LC951" s="53"/>
      <c r="LD951" s="53"/>
      <c r="LE951" s="53"/>
      <c r="LF951" s="53"/>
      <c r="LG951" s="53"/>
      <c r="LH951" s="53"/>
      <c r="LI951" s="53"/>
      <c r="LJ951" s="53"/>
      <c r="LK951" s="53"/>
      <c r="LL951" s="53"/>
      <c r="LM951" s="53"/>
      <c r="LN951" s="53"/>
      <c r="LO951" s="53"/>
      <c r="LP951" s="53"/>
      <c r="LQ951" s="53"/>
      <c r="LR951" s="53"/>
      <c r="LS951" s="53"/>
      <c r="LT951" s="53"/>
      <c r="LU951" s="53"/>
      <c r="LV951" s="53"/>
      <c r="LW951" s="53"/>
      <c r="LX951" s="53"/>
      <c r="LY951" s="53"/>
      <c r="LZ951" s="53"/>
      <c r="MA951" s="53"/>
      <c r="MB951" s="53"/>
      <c r="MC951" s="53"/>
      <c r="MD951" s="53"/>
      <c r="ME951" s="53"/>
      <c r="MF951" s="53"/>
      <c r="MG951" s="53"/>
      <c r="MH951" s="53"/>
      <c r="MI951" s="53"/>
      <c r="MJ951" s="53"/>
      <c r="MK951" s="53"/>
      <c r="ML951" s="53"/>
      <c r="MM951" s="53"/>
      <c r="MN951" s="53"/>
      <c r="MO951" s="53"/>
      <c r="MP951" s="53"/>
      <c r="MQ951" s="53"/>
      <c r="MR951" s="53"/>
      <c r="MS951" s="53"/>
      <c r="MT951" s="53"/>
      <c r="MU951" s="53"/>
      <c r="MV951" s="53"/>
      <c r="MW951" s="53"/>
      <c r="MX951" s="53"/>
      <c r="MY951" s="53"/>
      <c r="MZ951" s="53"/>
      <c r="NA951" s="53"/>
      <c r="NB951" s="53"/>
      <c r="NC951" s="53"/>
      <c r="ND951" s="53"/>
      <c r="NE951" s="53"/>
      <c r="NF951" s="53"/>
      <c r="NG951" s="53"/>
      <c r="NH951" s="53"/>
      <c r="NI951" s="53"/>
      <c r="NJ951" s="53"/>
      <c r="NK951" s="53"/>
      <c r="NL951" s="53"/>
      <c r="NM951" s="53"/>
      <c r="NN951" s="53"/>
      <c r="NO951" s="53"/>
      <c r="NP951" s="53"/>
      <c r="NQ951" s="53"/>
      <c r="NR951" s="53"/>
      <c r="NS951" s="53"/>
      <c r="NT951" s="53"/>
      <c r="NU951" s="53"/>
      <c r="NV951" s="53"/>
      <c r="NW951" s="53"/>
      <c r="NX951" s="53"/>
      <c r="NY951" s="53"/>
      <c r="NZ951" s="53"/>
      <c r="OA951" s="53"/>
      <c r="OB951" s="53"/>
      <c r="OC951" s="53"/>
      <c r="OD951" s="53"/>
      <c r="OE951" s="53"/>
      <c r="OF951" s="53"/>
      <c r="OG951" s="53"/>
      <c r="OH951" s="53"/>
      <c r="OI951" s="53"/>
      <c r="OJ951" s="53"/>
      <c r="OK951" s="53"/>
      <c r="OL951" s="53"/>
      <c r="OM951" s="53"/>
      <c r="ON951" s="53"/>
      <c r="OO951" s="53"/>
      <c r="OP951" s="53"/>
      <c r="OQ951" s="53"/>
      <c r="OR951" s="53"/>
      <c r="OS951" s="53"/>
      <c r="OT951" s="53"/>
      <c r="OU951" s="53"/>
      <c r="OV951" s="53"/>
      <c r="OW951" s="53"/>
      <c r="OX951" s="53"/>
      <c r="OY951" s="53"/>
      <c r="OZ951" s="53"/>
      <c r="PA951" s="53"/>
      <c r="PB951" s="53"/>
      <c r="PC951" s="53"/>
      <c r="PD951" s="53"/>
      <c r="PE951" s="53"/>
      <c r="PF951" s="53"/>
      <c r="PG951" s="53"/>
      <c r="PH951" s="53"/>
      <c r="PI951" s="53"/>
      <c r="PJ951" s="53"/>
      <c r="PK951" s="53"/>
      <c r="PL951" s="53"/>
      <c r="PM951" s="53"/>
      <c r="PN951" s="53"/>
      <c r="PO951" s="53"/>
      <c r="PP951" s="53"/>
      <c r="PQ951" s="53"/>
      <c r="PR951" s="53"/>
      <c r="PS951" s="53"/>
      <c r="PT951" s="53"/>
      <c r="PU951" s="53"/>
      <c r="PV951" s="53"/>
      <c r="PW951" s="53"/>
      <c r="PX951" s="53"/>
      <c r="PY951" s="53"/>
      <c r="PZ951" s="53"/>
      <c r="QA951" s="53"/>
      <c r="QB951" s="53"/>
      <c r="QC951" s="53"/>
      <c r="QD951" s="53"/>
      <c r="QE951" s="53"/>
      <c r="QF951" s="53"/>
      <c r="QG951" s="53"/>
      <c r="QH951" s="53"/>
      <c r="QI951" s="53"/>
      <c r="QJ951" s="53"/>
      <c r="QK951" s="53"/>
      <c r="QL951" s="53"/>
      <c r="QM951" s="53"/>
      <c r="QN951" s="53"/>
      <c r="QO951" s="53"/>
      <c r="QP951" s="53"/>
      <c r="QQ951" s="53"/>
      <c r="QR951" s="53"/>
      <c r="QS951" s="53"/>
      <c r="QT951" s="53"/>
      <c r="QU951" s="53"/>
      <c r="QV951" s="53"/>
      <c r="QW951" s="53"/>
      <c r="QX951" s="53"/>
      <c r="QY951" s="53"/>
      <c r="QZ951" s="53"/>
      <c r="RA951" s="53"/>
      <c r="RB951" s="53"/>
      <c r="RC951" s="53"/>
      <c r="RD951" s="53"/>
      <c r="RE951" s="53"/>
      <c r="RF951" s="53"/>
      <c r="RG951" s="53"/>
      <c r="RH951" s="53"/>
      <c r="RI951" s="53"/>
      <c r="RJ951" s="53"/>
      <c r="RK951" s="53"/>
      <c r="RL951" s="53"/>
      <c r="RM951" s="53"/>
      <c r="RN951" s="53"/>
      <c r="RO951" s="53"/>
      <c r="RP951" s="53"/>
      <c r="RQ951" s="53"/>
      <c r="RR951" s="53"/>
      <c r="RS951" s="53"/>
      <c r="RT951" s="53"/>
      <c r="RU951" s="53"/>
      <c r="RV951" s="53"/>
      <c r="RW951" s="53"/>
      <c r="RX951" s="53"/>
      <c r="RY951" s="53"/>
      <c r="RZ951" s="53"/>
      <c r="SA951" s="53"/>
      <c r="SB951" s="53"/>
      <c r="SC951" s="53"/>
      <c r="SD951" s="53"/>
      <c r="SE951" s="53"/>
      <c r="SF951" s="53"/>
      <c r="SG951" s="53"/>
      <c r="SH951" s="53"/>
      <c r="SI951" s="53"/>
      <c r="SJ951" s="53"/>
      <c r="SK951" s="53"/>
      <c r="SL951" s="53"/>
      <c r="SM951" s="53"/>
      <c r="SN951" s="53"/>
      <c r="SO951" s="53"/>
      <c r="SP951" s="53"/>
      <c r="SQ951" s="53"/>
      <c r="SR951" s="53"/>
      <c r="SS951" s="53"/>
      <c r="ST951" s="53"/>
      <c r="SU951" s="53"/>
      <c r="SV951" s="53"/>
      <c r="SW951" s="53"/>
      <c r="SX951" s="53"/>
      <c r="SY951" s="53"/>
      <c r="SZ951" s="53"/>
      <c r="TA951" s="53"/>
      <c r="TB951" s="53"/>
      <c r="TC951" s="53"/>
      <c r="TD951" s="53"/>
      <c r="TE951" s="53"/>
      <c r="TF951" s="53"/>
      <c r="TG951" s="53"/>
      <c r="TH951" s="53"/>
      <c r="TI951" s="53"/>
      <c r="TJ951" s="53"/>
      <c r="TK951" s="53"/>
      <c r="TL951" s="53"/>
      <c r="TM951" s="53"/>
      <c r="TN951" s="53"/>
      <c r="TO951" s="53"/>
      <c r="TP951" s="53"/>
      <c r="TQ951" s="53"/>
      <c r="TR951" s="53"/>
      <c r="TS951" s="53"/>
      <c r="TT951" s="53"/>
      <c r="TU951" s="53"/>
      <c r="TV951" s="53"/>
      <c r="TW951" s="53"/>
      <c r="TX951" s="53"/>
      <c r="TY951" s="53"/>
      <c r="TZ951" s="53"/>
      <c r="UA951" s="53"/>
      <c r="UB951" s="53"/>
      <c r="UC951" s="53"/>
      <c r="UD951" s="53"/>
      <c r="UE951" s="53"/>
      <c r="UF951" s="53"/>
      <c r="UG951" s="53"/>
    </row>
    <row r="952" spans="12:553" s="19" customFormat="1" ht="15.75" customHeight="1" x14ac:dyDescent="0.2">
      <c r="L952" s="66"/>
      <c r="M952" s="66"/>
      <c r="N952" s="52"/>
      <c r="O952" s="53"/>
      <c r="P952" s="53"/>
      <c r="Q952" s="53"/>
      <c r="R952" s="53"/>
      <c r="S952" s="53"/>
      <c r="T952" s="53"/>
      <c r="U952" s="53"/>
      <c r="V952" s="53"/>
      <c r="W952" s="53"/>
      <c r="X952" s="53"/>
      <c r="Y952" s="53"/>
      <c r="Z952" s="53"/>
      <c r="AA952" s="53"/>
      <c r="AB952" s="53"/>
      <c r="AC952" s="53"/>
      <c r="AD952" s="53"/>
      <c r="AE952" s="53"/>
      <c r="AF952" s="53"/>
      <c r="AG952" s="53"/>
      <c r="AH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c r="BM952" s="53"/>
      <c r="BN952" s="53"/>
      <c r="BO952" s="53"/>
      <c r="BP952" s="53"/>
      <c r="BQ952" s="53"/>
      <c r="BR952" s="53"/>
      <c r="BS952" s="53"/>
      <c r="BT952" s="53"/>
      <c r="BU952" s="53"/>
      <c r="BV952" s="53"/>
      <c r="BW952" s="53"/>
      <c r="BX952" s="53"/>
      <c r="BY952" s="53"/>
      <c r="BZ952" s="53"/>
      <c r="CA952" s="53"/>
      <c r="CB952" s="53"/>
      <c r="CC952" s="53"/>
      <c r="CD952" s="53"/>
      <c r="CE952" s="53"/>
      <c r="CF952" s="53"/>
      <c r="CG952" s="53"/>
      <c r="CH952" s="53"/>
      <c r="CI952" s="53"/>
      <c r="CJ952" s="53"/>
      <c r="CK952" s="53"/>
      <c r="CL952" s="53"/>
      <c r="CM952" s="53"/>
      <c r="CN952" s="53"/>
      <c r="CO952" s="53"/>
      <c r="CP952" s="53"/>
      <c r="CQ952" s="53"/>
      <c r="CR952" s="53"/>
      <c r="CS952" s="53"/>
      <c r="CT952" s="53"/>
      <c r="CU952" s="53"/>
      <c r="CV952" s="53"/>
      <c r="CW952" s="53"/>
      <c r="CX952" s="53"/>
      <c r="CY952" s="53"/>
      <c r="CZ952" s="53"/>
      <c r="DA952" s="53"/>
      <c r="DB952" s="53"/>
      <c r="DC952" s="53"/>
      <c r="DD952" s="53"/>
      <c r="DE952" s="53"/>
      <c r="DF952" s="53"/>
      <c r="DG952" s="53"/>
      <c r="DH952" s="53"/>
      <c r="DI952" s="53"/>
      <c r="DJ952" s="53"/>
      <c r="DK952" s="53"/>
      <c r="DL952" s="53"/>
      <c r="DM952" s="53"/>
      <c r="DN952" s="53"/>
      <c r="DO952" s="53"/>
      <c r="DP952" s="53"/>
      <c r="DQ952" s="53"/>
      <c r="DR952" s="53"/>
      <c r="DS952" s="53"/>
      <c r="DT952" s="53"/>
      <c r="DU952" s="53"/>
      <c r="DV952" s="53"/>
      <c r="DW952" s="53"/>
      <c r="DX952" s="53"/>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3"/>
      <c r="FK952" s="53"/>
      <c r="FL952" s="53"/>
      <c r="FM952" s="53"/>
      <c r="FN952" s="53"/>
      <c r="FO952" s="53"/>
      <c r="FP952" s="53"/>
      <c r="FQ952" s="53"/>
      <c r="FR952" s="53"/>
      <c r="FS952" s="53"/>
      <c r="FT952" s="53"/>
      <c r="FU952" s="53"/>
      <c r="FV952" s="53"/>
      <c r="FW952" s="53"/>
      <c r="FX952" s="53"/>
      <c r="FY952" s="53"/>
      <c r="FZ952" s="53"/>
      <c r="GA952" s="53"/>
      <c r="GB952" s="53"/>
      <c r="GC952" s="53"/>
      <c r="GD952" s="53"/>
      <c r="GE952" s="53"/>
      <c r="GF952" s="53"/>
      <c r="GG952" s="53"/>
      <c r="GH952" s="53"/>
      <c r="GI952" s="53"/>
      <c r="GJ952" s="53"/>
      <c r="GK952" s="53"/>
      <c r="GL952" s="53"/>
      <c r="GM952" s="53"/>
      <c r="GN952" s="53"/>
      <c r="GO952" s="53"/>
      <c r="GP952" s="53"/>
      <c r="GQ952" s="53"/>
      <c r="GR952" s="53"/>
      <c r="GS952" s="53"/>
      <c r="GT952" s="53"/>
      <c r="GU952" s="53"/>
      <c r="GV952" s="53"/>
      <c r="GW952" s="53"/>
      <c r="GX952" s="53"/>
      <c r="GY952" s="53"/>
      <c r="GZ952" s="53"/>
      <c r="HA952" s="53"/>
      <c r="HB952" s="53"/>
      <c r="HC952" s="53"/>
      <c r="HD952" s="53"/>
      <c r="HE952" s="53"/>
      <c r="HF952" s="53"/>
      <c r="HG952" s="53"/>
      <c r="HH952" s="53"/>
      <c r="HI952" s="53"/>
      <c r="HJ952" s="53"/>
      <c r="HK952" s="53"/>
      <c r="HL952" s="53"/>
      <c r="HM952" s="53"/>
      <c r="HN952" s="53"/>
      <c r="HO952" s="53"/>
      <c r="HP952" s="53"/>
      <c r="HQ952" s="53"/>
      <c r="HR952" s="53"/>
      <c r="HS952" s="53"/>
      <c r="HT952" s="53"/>
      <c r="HU952" s="53"/>
      <c r="HV952" s="53"/>
      <c r="HW952" s="53"/>
      <c r="HX952" s="53"/>
      <c r="HY952" s="53"/>
      <c r="HZ952" s="53"/>
      <c r="IA952" s="53"/>
      <c r="IB952" s="53"/>
      <c r="IC952" s="53"/>
      <c r="ID952" s="53"/>
      <c r="IE952" s="53"/>
      <c r="IF952" s="53"/>
      <c r="IG952" s="53"/>
      <c r="IH952" s="53"/>
      <c r="II952" s="53"/>
      <c r="IJ952" s="53"/>
      <c r="IK952" s="53"/>
      <c r="IL952" s="53"/>
      <c r="IM952" s="53"/>
      <c r="IN952" s="53"/>
      <c r="IO952" s="53"/>
      <c r="IP952" s="53"/>
      <c r="IQ952" s="53"/>
      <c r="IR952" s="53"/>
      <c r="IS952" s="53"/>
      <c r="IT952" s="53"/>
      <c r="IU952" s="53"/>
      <c r="IV952" s="53"/>
      <c r="IW952" s="53"/>
      <c r="IX952" s="53"/>
      <c r="IY952" s="53"/>
      <c r="IZ952" s="53"/>
      <c r="JA952" s="53"/>
      <c r="JB952" s="53"/>
      <c r="JC952" s="53"/>
      <c r="JD952" s="53"/>
      <c r="JE952" s="53"/>
      <c r="JF952" s="53"/>
      <c r="JG952" s="53"/>
      <c r="JH952" s="53"/>
      <c r="JI952" s="53"/>
      <c r="JJ952" s="53"/>
      <c r="JK952" s="53"/>
      <c r="JL952" s="53"/>
      <c r="JM952" s="53"/>
      <c r="JN952" s="53"/>
      <c r="JO952" s="53"/>
      <c r="JP952" s="53"/>
      <c r="JQ952" s="53"/>
      <c r="JR952" s="53"/>
      <c r="JS952" s="53"/>
      <c r="JT952" s="53"/>
      <c r="JU952" s="53"/>
      <c r="JV952" s="53"/>
      <c r="JW952" s="53"/>
      <c r="JX952" s="53"/>
      <c r="JY952" s="53"/>
      <c r="JZ952" s="53"/>
      <c r="KA952" s="53"/>
      <c r="KB952" s="53"/>
      <c r="KC952" s="53"/>
      <c r="KD952" s="53"/>
      <c r="KE952" s="53"/>
      <c r="KF952" s="53"/>
      <c r="KG952" s="53"/>
      <c r="KH952" s="53"/>
      <c r="KI952" s="53"/>
      <c r="KJ952" s="53"/>
      <c r="KK952" s="53"/>
      <c r="KL952" s="53"/>
      <c r="KM952" s="53"/>
      <c r="KN952" s="53"/>
      <c r="KO952" s="53"/>
      <c r="KP952" s="53"/>
      <c r="KQ952" s="53"/>
      <c r="KR952" s="53"/>
      <c r="KS952" s="53"/>
      <c r="KT952" s="53"/>
      <c r="KU952" s="53"/>
      <c r="KV952" s="53"/>
      <c r="KW952" s="53"/>
      <c r="KX952" s="53"/>
      <c r="KY952" s="53"/>
      <c r="KZ952" s="53"/>
      <c r="LA952" s="53"/>
      <c r="LB952" s="53"/>
      <c r="LC952" s="53"/>
      <c r="LD952" s="53"/>
      <c r="LE952" s="53"/>
      <c r="LF952" s="53"/>
      <c r="LG952" s="53"/>
      <c r="LH952" s="53"/>
      <c r="LI952" s="53"/>
      <c r="LJ952" s="53"/>
      <c r="LK952" s="53"/>
      <c r="LL952" s="53"/>
      <c r="LM952" s="53"/>
      <c r="LN952" s="53"/>
      <c r="LO952" s="53"/>
      <c r="LP952" s="53"/>
      <c r="LQ952" s="53"/>
      <c r="LR952" s="53"/>
      <c r="LS952" s="53"/>
      <c r="LT952" s="53"/>
      <c r="LU952" s="53"/>
      <c r="LV952" s="53"/>
      <c r="LW952" s="53"/>
      <c r="LX952" s="53"/>
      <c r="LY952" s="53"/>
      <c r="LZ952" s="53"/>
      <c r="MA952" s="53"/>
      <c r="MB952" s="53"/>
      <c r="MC952" s="53"/>
      <c r="MD952" s="53"/>
      <c r="ME952" s="53"/>
      <c r="MF952" s="53"/>
      <c r="MG952" s="53"/>
      <c r="MH952" s="53"/>
      <c r="MI952" s="53"/>
      <c r="MJ952" s="53"/>
      <c r="MK952" s="53"/>
      <c r="ML952" s="53"/>
      <c r="MM952" s="53"/>
      <c r="MN952" s="53"/>
      <c r="MO952" s="53"/>
      <c r="MP952" s="53"/>
      <c r="MQ952" s="53"/>
      <c r="MR952" s="53"/>
      <c r="MS952" s="53"/>
      <c r="MT952" s="53"/>
      <c r="MU952" s="53"/>
      <c r="MV952" s="53"/>
      <c r="MW952" s="53"/>
      <c r="MX952" s="53"/>
      <c r="MY952" s="53"/>
      <c r="MZ952" s="53"/>
      <c r="NA952" s="53"/>
      <c r="NB952" s="53"/>
      <c r="NC952" s="53"/>
      <c r="ND952" s="53"/>
      <c r="NE952" s="53"/>
      <c r="NF952" s="53"/>
      <c r="NG952" s="53"/>
      <c r="NH952" s="53"/>
      <c r="NI952" s="53"/>
      <c r="NJ952" s="53"/>
      <c r="NK952" s="53"/>
      <c r="NL952" s="53"/>
      <c r="NM952" s="53"/>
      <c r="NN952" s="53"/>
      <c r="NO952" s="53"/>
      <c r="NP952" s="53"/>
      <c r="NQ952" s="53"/>
      <c r="NR952" s="53"/>
      <c r="NS952" s="53"/>
      <c r="NT952" s="53"/>
      <c r="NU952" s="53"/>
      <c r="NV952" s="53"/>
      <c r="NW952" s="53"/>
      <c r="NX952" s="53"/>
      <c r="NY952" s="53"/>
      <c r="NZ952" s="53"/>
      <c r="OA952" s="53"/>
      <c r="OB952" s="53"/>
      <c r="OC952" s="53"/>
      <c r="OD952" s="53"/>
      <c r="OE952" s="53"/>
      <c r="OF952" s="53"/>
      <c r="OG952" s="53"/>
      <c r="OH952" s="53"/>
      <c r="OI952" s="53"/>
      <c r="OJ952" s="53"/>
      <c r="OK952" s="53"/>
      <c r="OL952" s="53"/>
      <c r="OM952" s="53"/>
      <c r="ON952" s="53"/>
      <c r="OO952" s="53"/>
      <c r="OP952" s="53"/>
      <c r="OQ952" s="53"/>
      <c r="OR952" s="53"/>
      <c r="OS952" s="53"/>
      <c r="OT952" s="53"/>
      <c r="OU952" s="53"/>
      <c r="OV952" s="53"/>
      <c r="OW952" s="53"/>
      <c r="OX952" s="53"/>
      <c r="OY952" s="53"/>
      <c r="OZ952" s="53"/>
      <c r="PA952" s="53"/>
      <c r="PB952" s="53"/>
      <c r="PC952" s="53"/>
      <c r="PD952" s="53"/>
      <c r="PE952" s="53"/>
      <c r="PF952" s="53"/>
      <c r="PG952" s="53"/>
      <c r="PH952" s="53"/>
      <c r="PI952" s="53"/>
      <c r="PJ952" s="53"/>
      <c r="PK952" s="53"/>
      <c r="PL952" s="53"/>
      <c r="PM952" s="53"/>
      <c r="PN952" s="53"/>
      <c r="PO952" s="53"/>
      <c r="PP952" s="53"/>
      <c r="PQ952" s="53"/>
      <c r="PR952" s="53"/>
      <c r="PS952" s="53"/>
      <c r="PT952" s="53"/>
      <c r="PU952" s="53"/>
      <c r="PV952" s="53"/>
      <c r="PW952" s="53"/>
      <c r="PX952" s="53"/>
      <c r="PY952" s="53"/>
      <c r="PZ952" s="53"/>
      <c r="QA952" s="53"/>
      <c r="QB952" s="53"/>
      <c r="QC952" s="53"/>
      <c r="QD952" s="53"/>
      <c r="QE952" s="53"/>
      <c r="QF952" s="53"/>
      <c r="QG952" s="53"/>
      <c r="QH952" s="53"/>
      <c r="QI952" s="53"/>
      <c r="QJ952" s="53"/>
      <c r="QK952" s="53"/>
      <c r="QL952" s="53"/>
      <c r="QM952" s="53"/>
      <c r="QN952" s="53"/>
      <c r="QO952" s="53"/>
      <c r="QP952" s="53"/>
      <c r="QQ952" s="53"/>
      <c r="QR952" s="53"/>
      <c r="QS952" s="53"/>
      <c r="QT952" s="53"/>
      <c r="QU952" s="53"/>
      <c r="QV952" s="53"/>
      <c r="QW952" s="53"/>
      <c r="QX952" s="53"/>
      <c r="QY952" s="53"/>
      <c r="QZ952" s="53"/>
      <c r="RA952" s="53"/>
      <c r="RB952" s="53"/>
      <c r="RC952" s="53"/>
      <c r="RD952" s="53"/>
      <c r="RE952" s="53"/>
      <c r="RF952" s="53"/>
      <c r="RG952" s="53"/>
      <c r="RH952" s="53"/>
      <c r="RI952" s="53"/>
      <c r="RJ952" s="53"/>
      <c r="RK952" s="53"/>
      <c r="RL952" s="53"/>
      <c r="RM952" s="53"/>
      <c r="RN952" s="53"/>
      <c r="RO952" s="53"/>
      <c r="RP952" s="53"/>
      <c r="RQ952" s="53"/>
      <c r="RR952" s="53"/>
      <c r="RS952" s="53"/>
      <c r="RT952" s="53"/>
      <c r="RU952" s="53"/>
      <c r="RV952" s="53"/>
      <c r="RW952" s="53"/>
      <c r="RX952" s="53"/>
      <c r="RY952" s="53"/>
      <c r="RZ952" s="53"/>
      <c r="SA952" s="53"/>
      <c r="SB952" s="53"/>
      <c r="SC952" s="53"/>
      <c r="SD952" s="53"/>
      <c r="SE952" s="53"/>
      <c r="SF952" s="53"/>
      <c r="SG952" s="53"/>
      <c r="SH952" s="53"/>
      <c r="SI952" s="53"/>
      <c r="SJ952" s="53"/>
      <c r="SK952" s="53"/>
      <c r="SL952" s="53"/>
      <c r="SM952" s="53"/>
      <c r="SN952" s="53"/>
      <c r="SO952" s="53"/>
      <c r="SP952" s="53"/>
      <c r="SQ952" s="53"/>
      <c r="SR952" s="53"/>
      <c r="SS952" s="53"/>
      <c r="ST952" s="53"/>
      <c r="SU952" s="53"/>
      <c r="SV952" s="53"/>
      <c r="SW952" s="53"/>
      <c r="SX952" s="53"/>
      <c r="SY952" s="53"/>
      <c r="SZ952" s="53"/>
      <c r="TA952" s="53"/>
      <c r="TB952" s="53"/>
      <c r="TC952" s="53"/>
      <c r="TD952" s="53"/>
      <c r="TE952" s="53"/>
      <c r="TF952" s="53"/>
      <c r="TG952" s="53"/>
      <c r="TH952" s="53"/>
      <c r="TI952" s="53"/>
      <c r="TJ952" s="53"/>
      <c r="TK952" s="53"/>
      <c r="TL952" s="53"/>
      <c r="TM952" s="53"/>
      <c r="TN952" s="53"/>
      <c r="TO952" s="53"/>
      <c r="TP952" s="53"/>
      <c r="TQ952" s="53"/>
      <c r="TR952" s="53"/>
      <c r="TS952" s="53"/>
      <c r="TT952" s="53"/>
      <c r="TU952" s="53"/>
      <c r="TV952" s="53"/>
      <c r="TW952" s="53"/>
      <c r="TX952" s="53"/>
      <c r="TY952" s="53"/>
      <c r="TZ952" s="53"/>
      <c r="UA952" s="53"/>
      <c r="UB952" s="53"/>
      <c r="UC952" s="53"/>
      <c r="UD952" s="53"/>
      <c r="UE952" s="53"/>
      <c r="UF952" s="53"/>
      <c r="UG952" s="53"/>
    </row>
    <row r="953" spans="12:553" s="19" customFormat="1" ht="15.75" customHeight="1" x14ac:dyDescent="0.2">
      <c r="L953" s="66"/>
      <c r="M953" s="66"/>
      <c r="N953" s="52"/>
      <c r="O953" s="53"/>
      <c r="P953" s="53"/>
      <c r="Q953" s="53"/>
      <c r="R953" s="53"/>
      <c r="S953" s="53"/>
      <c r="T953" s="53"/>
      <c r="U953" s="53"/>
      <c r="V953" s="53"/>
      <c r="W953" s="53"/>
      <c r="X953" s="53"/>
      <c r="Y953" s="53"/>
      <c r="Z953" s="53"/>
      <c r="AA953" s="53"/>
      <c r="AB953" s="53"/>
      <c r="AC953" s="53"/>
      <c r="AD953" s="53"/>
      <c r="AE953" s="53"/>
      <c r="AF953" s="53"/>
      <c r="AG953" s="53"/>
      <c r="AH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c r="BM953" s="53"/>
      <c r="BN953" s="53"/>
      <c r="BO953" s="53"/>
      <c r="BP953" s="53"/>
      <c r="BQ953" s="53"/>
      <c r="BR953" s="53"/>
      <c r="BS953" s="53"/>
      <c r="BT953" s="53"/>
      <c r="BU953" s="53"/>
      <c r="BV953" s="53"/>
      <c r="BW953" s="53"/>
      <c r="BX953" s="53"/>
      <c r="BY953" s="53"/>
      <c r="BZ953" s="53"/>
      <c r="CA953" s="53"/>
      <c r="CB953" s="53"/>
      <c r="CC953" s="53"/>
      <c r="CD953" s="53"/>
      <c r="CE953" s="53"/>
      <c r="CF953" s="53"/>
      <c r="CG953" s="53"/>
      <c r="CH953" s="53"/>
      <c r="CI953" s="53"/>
      <c r="CJ953" s="53"/>
      <c r="CK953" s="53"/>
      <c r="CL953" s="53"/>
      <c r="CM953" s="53"/>
      <c r="CN953" s="53"/>
      <c r="CO953" s="53"/>
      <c r="CP953" s="53"/>
      <c r="CQ953" s="53"/>
      <c r="CR953" s="53"/>
      <c r="CS953" s="53"/>
      <c r="CT953" s="53"/>
      <c r="CU953" s="53"/>
      <c r="CV953" s="53"/>
      <c r="CW953" s="53"/>
      <c r="CX953" s="53"/>
      <c r="CY953" s="53"/>
      <c r="CZ953" s="53"/>
      <c r="DA953" s="53"/>
      <c r="DB953" s="53"/>
      <c r="DC953" s="53"/>
      <c r="DD953" s="53"/>
      <c r="DE953" s="53"/>
      <c r="DF953" s="53"/>
      <c r="DG953" s="53"/>
      <c r="DH953" s="53"/>
      <c r="DI953" s="53"/>
      <c r="DJ953" s="53"/>
      <c r="DK953" s="53"/>
      <c r="DL953" s="53"/>
      <c r="DM953" s="53"/>
      <c r="DN953" s="53"/>
      <c r="DO953" s="53"/>
      <c r="DP953" s="53"/>
      <c r="DQ953" s="53"/>
      <c r="DR953" s="53"/>
      <c r="DS953" s="53"/>
      <c r="DT953" s="53"/>
      <c r="DU953" s="53"/>
      <c r="DV953" s="53"/>
      <c r="DW953" s="53"/>
      <c r="DX953" s="53"/>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3"/>
      <c r="FK953" s="53"/>
      <c r="FL953" s="53"/>
      <c r="FM953" s="53"/>
      <c r="FN953" s="53"/>
      <c r="FO953" s="53"/>
      <c r="FP953" s="53"/>
      <c r="FQ953" s="53"/>
      <c r="FR953" s="53"/>
      <c r="FS953" s="53"/>
      <c r="FT953" s="53"/>
      <c r="FU953" s="53"/>
      <c r="FV953" s="53"/>
      <c r="FW953" s="53"/>
      <c r="FX953" s="53"/>
      <c r="FY953" s="53"/>
      <c r="FZ953" s="53"/>
      <c r="GA953" s="53"/>
      <c r="GB953" s="53"/>
      <c r="GC953" s="53"/>
      <c r="GD953" s="53"/>
      <c r="GE953" s="53"/>
      <c r="GF953" s="53"/>
      <c r="GG953" s="53"/>
      <c r="GH953" s="53"/>
      <c r="GI953" s="53"/>
      <c r="GJ953" s="53"/>
      <c r="GK953" s="53"/>
      <c r="GL953" s="53"/>
      <c r="GM953" s="53"/>
      <c r="GN953" s="53"/>
      <c r="GO953" s="53"/>
      <c r="GP953" s="53"/>
      <c r="GQ953" s="53"/>
      <c r="GR953" s="53"/>
      <c r="GS953" s="53"/>
      <c r="GT953" s="53"/>
      <c r="GU953" s="53"/>
      <c r="GV953" s="53"/>
      <c r="GW953" s="53"/>
      <c r="GX953" s="53"/>
      <c r="GY953" s="53"/>
      <c r="GZ953" s="53"/>
      <c r="HA953" s="53"/>
      <c r="HB953" s="53"/>
      <c r="HC953" s="53"/>
      <c r="HD953" s="53"/>
      <c r="HE953" s="53"/>
      <c r="HF953" s="53"/>
      <c r="HG953" s="53"/>
      <c r="HH953" s="53"/>
      <c r="HI953" s="53"/>
      <c r="HJ953" s="53"/>
      <c r="HK953" s="53"/>
      <c r="HL953" s="53"/>
      <c r="HM953" s="53"/>
      <c r="HN953" s="53"/>
      <c r="HO953" s="53"/>
      <c r="HP953" s="53"/>
      <c r="HQ953" s="53"/>
      <c r="HR953" s="53"/>
      <c r="HS953" s="53"/>
      <c r="HT953" s="53"/>
      <c r="HU953" s="53"/>
      <c r="HV953" s="53"/>
      <c r="HW953" s="53"/>
      <c r="HX953" s="53"/>
      <c r="HY953" s="53"/>
      <c r="HZ953" s="53"/>
      <c r="IA953" s="53"/>
      <c r="IB953" s="53"/>
      <c r="IC953" s="53"/>
      <c r="ID953" s="53"/>
      <c r="IE953" s="53"/>
      <c r="IF953" s="53"/>
      <c r="IG953" s="53"/>
      <c r="IH953" s="53"/>
      <c r="II953" s="53"/>
      <c r="IJ953" s="53"/>
      <c r="IK953" s="53"/>
      <c r="IL953" s="53"/>
      <c r="IM953" s="53"/>
      <c r="IN953" s="53"/>
      <c r="IO953" s="53"/>
      <c r="IP953" s="53"/>
      <c r="IQ953" s="53"/>
      <c r="IR953" s="53"/>
      <c r="IS953" s="53"/>
      <c r="IT953" s="53"/>
      <c r="IU953" s="53"/>
      <c r="IV953" s="53"/>
      <c r="IW953" s="53"/>
      <c r="IX953" s="53"/>
      <c r="IY953" s="53"/>
      <c r="IZ953" s="53"/>
      <c r="JA953" s="53"/>
      <c r="JB953" s="53"/>
      <c r="JC953" s="53"/>
      <c r="JD953" s="53"/>
      <c r="JE953" s="53"/>
      <c r="JF953" s="53"/>
      <c r="JG953" s="53"/>
      <c r="JH953" s="53"/>
      <c r="JI953" s="53"/>
      <c r="JJ953" s="53"/>
      <c r="JK953" s="53"/>
      <c r="JL953" s="53"/>
      <c r="JM953" s="53"/>
      <c r="JN953" s="53"/>
      <c r="JO953" s="53"/>
      <c r="JP953" s="53"/>
      <c r="JQ953" s="53"/>
      <c r="JR953" s="53"/>
      <c r="JS953" s="53"/>
      <c r="JT953" s="53"/>
      <c r="JU953" s="53"/>
      <c r="JV953" s="53"/>
      <c r="JW953" s="53"/>
      <c r="JX953" s="53"/>
      <c r="JY953" s="53"/>
      <c r="JZ953" s="53"/>
      <c r="KA953" s="53"/>
      <c r="KB953" s="53"/>
      <c r="KC953" s="53"/>
      <c r="KD953" s="53"/>
      <c r="KE953" s="53"/>
      <c r="KF953" s="53"/>
      <c r="KG953" s="53"/>
      <c r="KH953" s="53"/>
      <c r="KI953" s="53"/>
      <c r="KJ953" s="53"/>
      <c r="KK953" s="53"/>
      <c r="KL953" s="53"/>
      <c r="KM953" s="53"/>
      <c r="KN953" s="53"/>
      <c r="KO953" s="53"/>
      <c r="KP953" s="53"/>
      <c r="KQ953" s="53"/>
      <c r="KR953" s="53"/>
      <c r="KS953" s="53"/>
      <c r="KT953" s="53"/>
      <c r="KU953" s="53"/>
      <c r="KV953" s="53"/>
      <c r="KW953" s="53"/>
      <c r="KX953" s="53"/>
      <c r="KY953" s="53"/>
      <c r="KZ953" s="53"/>
      <c r="LA953" s="53"/>
      <c r="LB953" s="53"/>
      <c r="LC953" s="53"/>
      <c r="LD953" s="53"/>
      <c r="LE953" s="53"/>
      <c r="LF953" s="53"/>
      <c r="LG953" s="53"/>
      <c r="LH953" s="53"/>
      <c r="LI953" s="53"/>
      <c r="LJ953" s="53"/>
      <c r="LK953" s="53"/>
      <c r="LL953" s="53"/>
      <c r="LM953" s="53"/>
      <c r="LN953" s="53"/>
      <c r="LO953" s="53"/>
      <c r="LP953" s="53"/>
      <c r="LQ953" s="53"/>
      <c r="LR953" s="53"/>
      <c r="LS953" s="53"/>
      <c r="LT953" s="53"/>
      <c r="LU953" s="53"/>
      <c r="LV953" s="53"/>
      <c r="LW953" s="53"/>
      <c r="LX953" s="53"/>
      <c r="LY953" s="53"/>
      <c r="LZ953" s="53"/>
      <c r="MA953" s="53"/>
      <c r="MB953" s="53"/>
      <c r="MC953" s="53"/>
      <c r="MD953" s="53"/>
      <c r="ME953" s="53"/>
      <c r="MF953" s="53"/>
      <c r="MG953" s="53"/>
      <c r="MH953" s="53"/>
      <c r="MI953" s="53"/>
      <c r="MJ953" s="53"/>
      <c r="MK953" s="53"/>
      <c r="ML953" s="53"/>
      <c r="MM953" s="53"/>
      <c r="MN953" s="53"/>
      <c r="MO953" s="53"/>
      <c r="MP953" s="53"/>
      <c r="MQ953" s="53"/>
      <c r="MR953" s="53"/>
      <c r="MS953" s="53"/>
      <c r="MT953" s="53"/>
      <c r="MU953" s="53"/>
      <c r="MV953" s="53"/>
      <c r="MW953" s="53"/>
      <c r="MX953" s="53"/>
      <c r="MY953" s="53"/>
      <c r="MZ953" s="53"/>
      <c r="NA953" s="53"/>
      <c r="NB953" s="53"/>
      <c r="NC953" s="53"/>
      <c r="ND953" s="53"/>
      <c r="NE953" s="53"/>
      <c r="NF953" s="53"/>
      <c r="NG953" s="53"/>
      <c r="NH953" s="53"/>
      <c r="NI953" s="53"/>
      <c r="NJ953" s="53"/>
      <c r="NK953" s="53"/>
      <c r="NL953" s="53"/>
      <c r="NM953" s="53"/>
      <c r="NN953" s="53"/>
      <c r="NO953" s="53"/>
      <c r="NP953" s="53"/>
      <c r="NQ953" s="53"/>
      <c r="NR953" s="53"/>
      <c r="NS953" s="53"/>
      <c r="NT953" s="53"/>
      <c r="NU953" s="53"/>
      <c r="NV953" s="53"/>
      <c r="NW953" s="53"/>
      <c r="NX953" s="53"/>
      <c r="NY953" s="53"/>
      <c r="NZ953" s="53"/>
      <c r="OA953" s="53"/>
      <c r="OB953" s="53"/>
      <c r="OC953" s="53"/>
      <c r="OD953" s="53"/>
      <c r="OE953" s="53"/>
      <c r="OF953" s="53"/>
      <c r="OG953" s="53"/>
      <c r="OH953" s="53"/>
      <c r="OI953" s="53"/>
      <c r="OJ953" s="53"/>
      <c r="OK953" s="53"/>
      <c r="OL953" s="53"/>
      <c r="OM953" s="53"/>
      <c r="ON953" s="53"/>
      <c r="OO953" s="53"/>
      <c r="OP953" s="53"/>
      <c r="OQ953" s="53"/>
      <c r="OR953" s="53"/>
      <c r="OS953" s="53"/>
      <c r="OT953" s="53"/>
      <c r="OU953" s="53"/>
      <c r="OV953" s="53"/>
      <c r="OW953" s="53"/>
      <c r="OX953" s="53"/>
      <c r="OY953" s="53"/>
      <c r="OZ953" s="53"/>
      <c r="PA953" s="53"/>
      <c r="PB953" s="53"/>
      <c r="PC953" s="53"/>
      <c r="PD953" s="53"/>
      <c r="PE953" s="53"/>
      <c r="PF953" s="53"/>
      <c r="PG953" s="53"/>
      <c r="PH953" s="53"/>
      <c r="PI953" s="53"/>
      <c r="PJ953" s="53"/>
      <c r="PK953" s="53"/>
      <c r="PL953" s="53"/>
      <c r="PM953" s="53"/>
      <c r="PN953" s="53"/>
      <c r="PO953" s="53"/>
      <c r="PP953" s="53"/>
      <c r="PQ953" s="53"/>
      <c r="PR953" s="53"/>
      <c r="PS953" s="53"/>
      <c r="PT953" s="53"/>
      <c r="PU953" s="53"/>
      <c r="PV953" s="53"/>
      <c r="PW953" s="53"/>
      <c r="PX953" s="53"/>
      <c r="PY953" s="53"/>
      <c r="PZ953" s="53"/>
      <c r="QA953" s="53"/>
      <c r="QB953" s="53"/>
      <c r="QC953" s="53"/>
      <c r="QD953" s="53"/>
      <c r="QE953" s="53"/>
      <c r="QF953" s="53"/>
      <c r="QG953" s="53"/>
      <c r="QH953" s="53"/>
      <c r="QI953" s="53"/>
      <c r="QJ953" s="53"/>
      <c r="QK953" s="53"/>
      <c r="QL953" s="53"/>
      <c r="QM953" s="53"/>
      <c r="QN953" s="53"/>
      <c r="QO953" s="53"/>
      <c r="QP953" s="53"/>
      <c r="QQ953" s="53"/>
      <c r="QR953" s="53"/>
      <c r="QS953" s="53"/>
      <c r="QT953" s="53"/>
      <c r="QU953" s="53"/>
      <c r="QV953" s="53"/>
      <c r="QW953" s="53"/>
      <c r="QX953" s="53"/>
      <c r="QY953" s="53"/>
      <c r="QZ953" s="53"/>
      <c r="RA953" s="53"/>
      <c r="RB953" s="53"/>
      <c r="RC953" s="53"/>
      <c r="RD953" s="53"/>
      <c r="RE953" s="53"/>
      <c r="RF953" s="53"/>
      <c r="RG953" s="53"/>
      <c r="RH953" s="53"/>
      <c r="RI953" s="53"/>
      <c r="RJ953" s="53"/>
      <c r="RK953" s="53"/>
      <c r="RL953" s="53"/>
      <c r="RM953" s="53"/>
      <c r="RN953" s="53"/>
      <c r="RO953" s="53"/>
      <c r="RP953" s="53"/>
      <c r="RQ953" s="53"/>
      <c r="RR953" s="53"/>
      <c r="RS953" s="53"/>
      <c r="RT953" s="53"/>
      <c r="RU953" s="53"/>
      <c r="RV953" s="53"/>
      <c r="RW953" s="53"/>
      <c r="RX953" s="53"/>
      <c r="RY953" s="53"/>
      <c r="RZ953" s="53"/>
      <c r="SA953" s="53"/>
      <c r="SB953" s="53"/>
      <c r="SC953" s="53"/>
      <c r="SD953" s="53"/>
      <c r="SE953" s="53"/>
      <c r="SF953" s="53"/>
      <c r="SG953" s="53"/>
      <c r="SH953" s="53"/>
      <c r="SI953" s="53"/>
      <c r="SJ953" s="53"/>
      <c r="SK953" s="53"/>
      <c r="SL953" s="53"/>
      <c r="SM953" s="53"/>
      <c r="SN953" s="53"/>
      <c r="SO953" s="53"/>
      <c r="SP953" s="53"/>
      <c r="SQ953" s="53"/>
      <c r="SR953" s="53"/>
      <c r="SS953" s="53"/>
      <c r="ST953" s="53"/>
      <c r="SU953" s="53"/>
      <c r="SV953" s="53"/>
      <c r="SW953" s="53"/>
      <c r="SX953" s="53"/>
      <c r="SY953" s="53"/>
      <c r="SZ953" s="53"/>
      <c r="TA953" s="53"/>
      <c r="TB953" s="53"/>
      <c r="TC953" s="53"/>
      <c r="TD953" s="53"/>
      <c r="TE953" s="53"/>
      <c r="TF953" s="53"/>
      <c r="TG953" s="53"/>
      <c r="TH953" s="53"/>
      <c r="TI953" s="53"/>
      <c r="TJ953" s="53"/>
      <c r="TK953" s="53"/>
      <c r="TL953" s="53"/>
      <c r="TM953" s="53"/>
      <c r="TN953" s="53"/>
      <c r="TO953" s="53"/>
      <c r="TP953" s="53"/>
      <c r="TQ953" s="53"/>
      <c r="TR953" s="53"/>
      <c r="TS953" s="53"/>
      <c r="TT953" s="53"/>
      <c r="TU953" s="53"/>
      <c r="TV953" s="53"/>
      <c r="TW953" s="53"/>
      <c r="TX953" s="53"/>
      <c r="TY953" s="53"/>
      <c r="TZ953" s="53"/>
      <c r="UA953" s="53"/>
      <c r="UB953" s="53"/>
      <c r="UC953" s="53"/>
      <c r="UD953" s="53"/>
      <c r="UE953" s="53"/>
      <c r="UF953" s="53"/>
      <c r="UG953" s="53"/>
    </row>
    <row r="954" spans="12:553" s="19" customFormat="1" ht="15.75" customHeight="1" x14ac:dyDescent="0.2">
      <c r="L954" s="66"/>
      <c r="M954" s="66"/>
      <c r="N954" s="52"/>
      <c r="O954" s="53"/>
      <c r="P954" s="53"/>
      <c r="Q954" s="53"/>
      <c r="R954" s="53"/>
      <c r="S954" s="53"/>
      <c r="T954" s="53"/>
      <c r="U954" s="53"/>
      <c r="V954" s="53"/>
      <c r="W954" s="53"/>
      <c r="X954" s="53"/>
      <c r="Y954" s="53"/>
      <c r="Z954" s="53"/>
      <c r="AA954" s="53"/>
      <c r="AB954" s="53"/>
      <c r="AC954" s="53"/>
      <c r="AD954" s="53"/>
      <c r="AE954" s="53"/>
      <c r="AF954" s="53"/>
      <c r="AG954" s="53"/>
      <c r="AH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c r="BM954" s="53"/>
      <c r="BN954" s="53"/>
      <c r="BO954" s="53"/>
      <c r="BP954" s="53"/>
      <c r="BQ954" s="53"/>
      <c r="BR954" s="53"/>
      <c r="BS954" s="53"/>
      <c r="BT954" s="53"/>
      <c r="BU954" s="53"/>
      <c r="BV954" s="53"/>
      <c r="BW954" s="53"/>
      <c r="BX954" s="53"/>
      <c r="BY954" s="53"/>
      <c r="BZ954" s="53"/>
      <c r="CA954" s="53"/>
      <c r="CB954" s="53"/>
      <c r="CC954" s="53"/>
      <c r="CD954" s="53"/>
      <c r="CE954" s="53"/>
      <c r="CF954" s="53"/>
      <c r="CG954" s="53"/>
      <c r="CH954" s="53"/>
      <c r="CI954" s="53"/>
      <c r="CJ954" s="53"/>
      <c r="CK954" s="53"/>
      <c r="CL954" s="53"/>
      <c r="CM954" s="53"/>
      <c r="CN954" s="53"/>
      <c r="CO954" s="53"/>
      <c r="CP954" s="53"/>
      <c r="CQ954" s="53"/>
      <c r="CR954" s="53"/>
      <c r="CS954" s="53"/>
      <c r="CT954" s="53"/>
      <c r="CU954" s="53"/>
      <c r="CV954" s="53"/>
      <c r="CW954" s="53"/>
      <c r="CX954" s="53"/>
      <c r="CY954" s="53"/>
      <c r="CZ954" s="53"/>
      <c r="DA954" s="53"/>
      <c r="DB954" s="53"/>
      <c r="DC954" s="53"/>
      <c r="DD954" s="53"/>
      <c r="DE954" s="53"/>
      <c r="DF954" s="53"/>
      <c r="DG954" s="53"/>
      <c r="DH954" s="53"/>
      <c r="DI954" s="53"/>
      <c r="DJ954" s="53"/>
      <c r="DK954" s="53"/>
      <c r="DL954" s="53"/>
      <c r="DM954" s="53"/>
      <c r="DN954" s="53"/>
      <c r="DO954" s="53"/>
      <c r="DP954" s="53"/>
      <c r="DQ954" s="53"/>
      <c r="DR954" s="53"/>
      <c r="DS954" s="53"/>
      <c r="DT954" s="53"/>
      <c r="DU954" s="53"/>
      <c r="DV954" s="53"/>
      <c r="DW954" s="53"/>
      <c r="DX954" s="53"/>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3"/>
      <c r="FK954" s="53"/>
      <c r="FL954" s="53"/>
      <c r="FM954" s="53"/>
      <c r="FN954" s="53"/>
      <c r="FO954" s="53"/>
      <c r="FP954" s="53"/>
      <c r="FQ954" s="53"/>
      <c r="FR954" s="53"/>
      <c r="FS954" s="53"/>
      <c r="FT954" s="53"/>
      <c r="FU954" s="53"/>
      <c r="FV954" s="53"/>
      <c r="FW954" s="53"/>
      <c r="FX954" s="53"/>
      <c r="FY954" s="53"/>
      <c r="FZ954" s="53"/>
      <c r="GA954" s="53"/>
      <c r="GB954" s="53"/>
      <c r="GC954" s="53"/>
      <c r="GD954" s="53"/>
      <c r="GE954" s="53"/>
      <c r="GF954" s="53"/>
      <c r="GG954" s="53"/>
      <c r="GH954" s="53"/>
      <c r="GI954" s="53"/>
      <c r="GJ954" s="53"/>
      <c r="GK954" s="53"/>
      <c r="GL954" s="53"/>
      <c r="GM954" s="53"/>
      <c r="GN954" s="53"/>
      <c r="GO954" s="53"/>
      <c r="GP954" s="53"/>
      <c r="GQ954" s="53"/>
      <c r="GR954" s="53"/>
      <c r="GS954" s="53"/>
      <c r="GT954" s="53"/>
      <c r="GU954" s="53"/>
      <c r="GV954" s="53"/>
      <c r="GW954" s="53"/>
      <c r="GX954" s="53"/>
      <c r="GY954" s="53"/>
      <c r="GZ954" s="53"/>
      <c r="HA954" s="53"/>
      <c r="HB954" s="53"/>
      <c r="HC954" s="53"/>
      <c r="HD954" s="53"/>
      <c r="HE954" s="53"/>
      <c r="HF954" s="53"/>
      <c r="HG954" s="53"/>
      <c r="HH954" s="53"/>
      <c r="HI954" s="53"/>
      <c r="HJ954" s="53"/>
      <c r="HK954" s="53"/>
      <c r="HL954" s="53"/>
      <c r="HM954" s="53"/>
      <c r="HN954" s="53"/>
      <c r="HO954" s="53"/>
      <c r="HP954" s="53"/>
      <c r="HQ954" s="53"/>
      <c r="HR954" s="53"/>
      <c r="HS954" s="53"/>
      <c r="HT954" s="53"/>
      <c r="HU954" s="53"/>
      <c r="HV954" s="53"/>
      <c r="HW954" s="53"/>
      <c r="HX954" s="53"/>
      <c r="HY954" s="53"/>
      <c r="HZ954" s="53"/>
      <c r="IA954" s="53"/>
      <c r="IB954" s="53"/>
      <c r="IC954" s="53"/>
      <c r="ID954" s="53"/>
      <c r="IE954" s="53"/>
      <c r="IF954" s="53"/>
      <c r="IG954" s="53"/>
      <c r="IH954" s="53"/>
      <c r="II954" s="53"/>
      <c r="IJ954" s="53"/>
      <c r="IK954" s="53"/>
      <c r="IL954" s="53"/>
      <c r="IM954" s="53"/>
      <c r="IN954" s="53"/>
      <c r="IO954" s="53"/>
      <c r="IP954" s="53"/>
      <c r="IQ954" s="53"/>
      <c r="IR954" s="53"/>
      <c r="IS954" s="53"/>
      <c r="IT954" s="53"/>
      <c r="IU954" s="53"/>
      <c r="IV954" s="53"/>
      <c r="IW954" s="53"/>
      <c r="IX954" s="53"/>
      <c r="IY954" s="53"/>
      <c r="IZ954" s="53"/>
      <c r="JA954" s="53"/>
      <c r="JB954" s="53"/>
      <c r="JC954" s="53"/>
      <c r="JD954" s="53"/>
      <c r="JE954" s="53"/>
      <c r="JF954" s="53"/>
      <c r="JG954" s="53"/>
      <c r="JH954" s="53"/>
      <c r="JI954" s="53"/>
      <c r="JJ954" s="53"/>
      <c r="JK954" s="53"/>
      <c r="JL954" s="53"/>
      <c r="JM954" s="53"/>
      <c r="JN954" s="53"/>
      <c r="JO954" s="53"/>
      <c r="JP954" s="53"/>
      <c r="JQ954" s="53"/>
      <c r="JR954" s="53"/>
      <c r="JS954" s="53"/>
      <c r="JT954" s="53"/>
      <c r="JU954" s="53"/>
      <c r="JV954" s="53"/>
      <c r="JW954" s="53"/>
      <c r="JX954" s="53"/>
      <c r="JY954" s="53"/>
      <c r="JZ954" s="53"/>
      <c r="KA954" s="53"/>
      <c r="KB954" s="53"/>
      <c r="KC954" s="53"/>
      <c r="KD954" s="53"/>
      <c r="KE954" s="53"/>
      <c r="KF954" s="53"/>
      <c r="KG954" s="53"/>
      <c r="KH954" s="53"/>
      <c r="KI954" s="53"/>
      <c r="KJ954" s="53"/>
      <c r="KK954" s="53"/>
      <c r="KL954" s="53"/>
      <c r="KM954" s="53"/>
      <c r="KN954" s="53"/>
      <c r="KO954" s="53"/>
      <c r="KP954" s="53"/>
      <c r="KQ954" s="53"/>
      <c r="KR954" s="53"/>
      <c r="KS954" s="53"/>
      <c r="KT954" s="53"/>
      <c r="KU954" s="53"/>
      <c r="KV954" s="53"/>
      <c r="KW954" s="53"/>
      <c r="KX954" s="53"/>
      <c r="KY954" s="53"/>
      <c r="KZ954" s="53"/>
      <c r="LA954" s="53"/>
      <c r="LB954" s="53"/>
      <c r="LC954" s="53"/>
      <c r="LD954" s="53"/>
      <c r="LE954" s="53"/>
      <c r="LF954" s="53"/>
      <c r="LG954" s="53"/>
      <c r="LH954" s="53"/>
      <c r="LI954" s="53"/>
      <c r="LJ954" s="53"/>
      <c r="LK954" s="53"/>
      <c r="LL954" s="53"/>
      <c r="LM954" s="53"/>
      <c r="LN954" s="53"/>
      <c r="LO954" s="53"/>
      <c r="LP954" s="53"/>
      <c r="LQ954" s="53"/>
      <c r="LR954" s="53"/>
      <c r="LS954" s="53"/>
      <c r="LT954" s="53"/>
      <c r="LU954" s="53"/>
      <c r="LV954" s="53"/>
      <c r="LW954" s="53"/>
      <c r="LX954" s="53"/>
      <c r="LY954" s="53"/>
      <c r="LZ954" s="53"/>
      <c r="MA954" s="53"/>
      <c r="MB954" s="53"/>
      <c r="MC954" s="53"/>
      <c r="MD954" s="53"/>
      <c r="ME954" s="53"/>
      <c r="MF954" s="53"/>
      <c r="MG954" s="53"/>
      <c r="MH954" s="53"/>
      <c r="MI954" s="53"/>
      <c r="MJ954" s="53"/>
      <c r="MK954" s="53"/>
      <c r="ML954" s="53"/>
      <c r="MM954" s="53"/>
      <c r="MN954" s="53"/>
      <c r="MO954" s="53"/>
      <c r="MP954" s="53"/>
      <c r="MQ954" s="53"/>
      <c r="MR954" s="53"/>
      <c r="MS954" s="53"/>
      <c r="MT954" s="53"/>
      <c r="MU954" s="53"/>
      <c r="MV954" s="53"/>
      <c r="MW954" s="53"/>
      <c r="MX954" s="53"/>
      <c r="MY954" s="53"/>
      <c r="MZ954" s="53"/>
      <c r="NA954" s="53"/>
      <c r="NB954" s="53"/>
      <c r="NC954" s="53"/>
      <c r="ND954" s="53"/>
      <c r="NE954" s="53"/>
      <c r="NF954" s="53"/>
      <c r="NG954" s="53"/>
      <c r="NH954" s="53"/>
      <c r="NI954" s="53"/>
      <c r="NJ954" s="53"/>
      <c r="NK954" s="53"/>
      <c r="NL954" s="53"/>
      <c r="NM954" s="53"/>
      <c r="NN954" s="53"/>
      <c r="NO954" s="53"/>
      <c r="NP954" s="53"/>
      <c r="NQ954" s="53"/>
      <c r="NR954" s="53"/>
      <c r="NS954" s="53"/>
      <c r="NT954" s="53"/>
      <c r="NU954" s="53"/>
      <c r="NV954" s="53"/>
      <c r="NW954" s="53"/>
      <c r="NX954" s="53"/>
      <c r="NY954" s="53"/>
      <c r="NZ954" s="53"/>
      <c r="OA954" s="53"/>
      <c r="OB954" s="53"/>
      <c r="OC954" s="53"/>
      <c r="OD954" s="53"/>
      <c r="OE954" s="53"/>
      <c r="OF954" s="53"/>
      <c r="OG954" s="53"/>
      <c r="OH954" s="53"/>
      <c r="OI954" s="53"/>
      <c r="OJ954" s="53"/>
      <c r="OK954" s="53"/>
      <c r="OL954" s="53"/>
      <c r="OM954" s="53"/>
      <c r="ON954" s="53"/>
      <c r="OO954" s="53"/>
      <c r="OP954" s="53"/>
      <c r="OQ954" s="53"/>
      <c r="OR954" s="53"/>
      <c r="OS954" s="53"/>
      <c r="OT954" s="53"/>
      <c r="OU954" s="53"/>
      <c r="OV954" s="53"/>
      <c r="OW954" s="53"/>
      <c r="OX954" s="53"/>
      <c r="OY954" s="53"/>
      <c r="OZ954" s="53"/>
      <c r="PA954" s="53"/>
      <c r="PB954" s="53"/>
      <c r="PC954" s="53"/>
      <c r="PD954" s="53"/>
      <c r="PE954" s="53"/>
      <c r="PF954" s="53"/>
      <c r="PG954" s="53"/>
      <c r="PH954" s="53"/>
      <c r="PI954" s="53"/>
      <c r="PJ954" s="53"/>
      <c r="PK954" s="53"/>
      <c r="PL954" s="53"/>
      <c r="PM954" s="53"/>
      <c r="PN954" s="53"/>
      <c r="PO954" s="53"/>
      <c r="PP954" s="53"/>
      <c r="PQ954" s="53"/>
      <c r="PR954" s="53"/>
      <c r="PS954" s="53"/>
      <c r="PT954" s="53"/>
      <c r="PU954" s="53"/>
      <c r="PV954" s="53"/>
      <c r="PW954" s="53"/>
      <c r="PX954" s="53"/>
      <c r="PY954" s="53"/>
      <c r="PZ954" s="53"/>
      <c r="QA954" s="53"/>
      <c r="QB954" s="53"/>
      <c r="QC954" s="53"/>
      <c r="QD954" s="53"/>
      <c r="QE954" s="53"/>
      <c r="QF954" s="53"/>
      <c r="QG954" s="53"/>
      <c r="QH954" s="53"/>
      <c r="QI954" s="53"/>
      <c r="QJ954" s="53"/>
      <c r="QK954" s="53"/>
      <c r="QL954" s="53"/>
      <c r="QM954" s="53"/>
      <c r="QN954" s="53"/>
      <c r="QO954" s="53"/>
      <c r="QP954" s="53"/>
      <c r="QQ954" s="53"/>
      <c r="QR954" s="53"/>
      <c r="QS954" s="53"/>
      <c r="QT954" s="53"/>
      <c r="QU954" s="53"/>
      <c r="QV954" s="53"/>
      <c r="QW954" s="53"/>
      <c r="QX954" s="53"/>
      <c r="QY954" s="53"/>
      <c r="QZ954" s="53"/>
      <c r="RA954" s="53"/>
      <c r="RB954" s="53"/>
      <c r="RC954" s="53"/>
      <c r="RD954" s="53"/>
      <c r="RE954" s="53"/>
      <c r="RF954" s="53"/>
      <c r="RG954" s="53"/>
      <c r="RH954" s="53"/>
      <c r="RI954" s="53"/>
      <c r="RJ954" s="53"/>
      <c r="RK954" s="53"/>
      <c r="RL954" s="53"/>
      <c r="RM954" s="53"/>
      <c r="RN954" s="53"/>
      <c r="RO954" s="53"/>
      <c r="RP954" s="53"/>
      <c r="RQ954" s="53"/>
      <c r="RR954" s="53"/>
      <c r="RS954" s="53"/>
      <c r="RT954" s="53"/>
      <c r="RU954" s="53"/>
      <c r="RV954" s="53"/>
      <c r="RW954" s="53"/>
      <c r="RX954" s="53"/>
      <c r="RY954" s="53"/>
      <c r="RZ954" s="53"/>
      <c r="SA954" s="53"/>
      <c r="SB954" s="53"/>
      <c r="SC954" s="53"/>
      <c r="SD954" s="53"/>
      <c r="SE954" s="53"/>
      <c r="SF954" s="53"/>
      <c r="SG954" s="53"/>
      <c r="SH954" s="53"/>
      <c r="SI954" s="53"/>
      <c r="SJ954" s="53"/>
      <c r="SK954" s="53"/>
      <c r="SL954" s="53"/>
      <c r="SM954" s="53"/>
      <c r="SN954" s="53"/>
      <c r="SO954" s="53"/>
      <c r="SP954" s="53"/>
      <c r="SQ954" s="53"/>
      <c r="SR954" s="53"/>
      <c r="SS954" s="53"/>
      <c r="ST954" s="53"/>
      <c r="SU954" s="53"/>
      <c r="SV954" s="53"/>
      <c r="SW954" s="53"/>
      <c r="SX954" s="53"/>
      <c r="SY954" s="53"/>
      <c r="SZ954" s="53"/>
      <c r="TA954" s="53"/>
      <c r="TB954" s="53"/>
      <c r="TC954" s="53"/>
      <c r="TD954" s="53"/>
      <c r="TE954" s="53"/>
      <c r="TF954" s="53"/>
      <c r="TG954" s="53"/>
      <c r="TH954" s="53"/>
      <c r="TI954" s="53"/>
      <c r="TJ954" s="53"/>
      <c r="TK954" s="53"/>
      <c r="TL954" s="53"/>
      <c r="TM954" s="53"/>
      <c r="TN954" s="53"/>
      <c r="TO954" s="53"/>
      <c r="TP954" s="53"/>
      <c r="TQ954" s="53"/>
      <c r="TR954" s="53"/>
      <c r="TS954" s="53"/>
      <c r="TT954" s="53"/>
      <c r="TU954" s="53"/>
      <c r="TV954" s="53"/>
      <c r="TW954" s="53"/>
      <c r="TX954" s="53"/>
      <c r="TY954" s="53"/>
      <c r="TZ954" s="53"/>
      <c r="UA954" s="53"/>
      <c r="UB954" s="53"/>
      <c r="UC954" s="53"/>
      <c r="UD954" s="53"/>
      <c r="UE954" s="53"/>
      <c r="UF954" s="53"/>
      <c r="UG954" s="53"/>
    </row>
    <row r="955" spans="12:553" s="19" customFormat="1" ht="15.75" customHeight="1" x14ac:dyDescent="0.2">
      <c r="L955" s="66"/>
      <c r="M955" s="66"/>
      <c r="N955" s="52"/>
      <c r="O955" s="53"/>
      <c r="P955" s="53"/>
      <c r="Q955" s="53"/>
      <c r="R955" s="53"/>
      <c r="S955" s="53"/>
      <c r="T955" s="53"/>
      <c r="U955" s="53"/>
      <c r="V955" s="53"/>
      <c r="W955" s="53"/>
      <c r="X955" s="53"/>
      <c r="Y955" s="53"/>
      <c r="Z955" s="53"/>
      <c r="AA955" s="53"/>
      <c r="AB955" s="53"/>
      <c r="AC955" s="53"/>
      <c r="AD955" s="53"/>
      <c r="AE955" s="53"/>
      <c r="AF955" s="53"/>
      <c r="AG955" s="53"/>
      <c r="AH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c r="BM955" s="53"/>
      <c r="BN955" s="53"/>
      <c r="BO955" s="53"/>
      <c r="BP955" s="53"/>
      <c r="BQ955" s="53"/>
      <c r="BR955" s="53"/>
      <c r="BS955" s="53"/>
      <c r="BT955" s="53"/>
      <c r="BU955" s="53"/>
      <c r="BV955" s="53"/>
      <c r="BW955" s="53"/>
      <c r="BX955" s="53"/>
      <c r="BY955" s="53"/>
      <c r="BZ955" s="53"/>
      <c r="CA955" s="53"/>
      <c r="CB955" s="53"/>
      <c r="CC955" s="53"/>
      <c r="CD955" s="53"/>
      <c r="CE955" s="53"/>
      <c r="CF955" s="53"/>
      <c r="CG955" s="53"/>
      <c r="CH955" s="53"/>
      <c r="CI955" s="53"/>
      <c r="CJ955" s="53"/>
      <c r="CK955" s="53"/>
      <c r="CL955" s="53"/>
      <c r="CM955" s="53"/>
      <c r="CN955" s="53"/>
      <c r="CO955" s="53"/>
      <c r="CP955" s="53"/>
      <c r="CQ955" s="53"/>
      <c r="CR955" s="53"/>
      <c r="CS955" s="53"/>
      <c r="CT955" s="53"/>
      <c r="CU955" s="53"/>
      <c r="CV955" s="53"/>
      <c r="CW955" s="53"/>
      <c r="CX955" s="53"/>
      <c r="CY955" s="53"/>
      <c r="CZ955" s="53"/>
      <c r="DA955" s="53"/>
      <c r="DB955" s="53"/>
      <c r="DC955" s="53"/>
      <c r="DD955" s="53"/>
      <c r="DE955" s="53"/>
      <c r="DF955" s="53"/>
      <c r="DG955" s="53"/>
      <c r="DH955" s="53"/>
      <c r="DI955" s="53"/>
      <c r="DJ955" s="53"/>
      <c r="DK955" s="53"/>
      <c r="DL955" s="53"/>
      <c r="DM955" s="53"/>
      <c r="DN955" s="53"/>
      <c r="DO955" s="53"/>
      <c r="DP955" s="53"/>
      <c r="DQ955" s="53"/>
      <c r="DR955" s="53"/>
      <c r="DS955" s="53"/>
      <c r="DT955" s="53"/>
      <c r="DU955" s="53"/>
      <c r="DV955" s="53"/>
      <c r="DW955" s="53"/>
      <c r="DX955" s="53"/>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3"/>
      <c r="FK955" s="53"/>
      <c r="FL955" s="53"/>
      <c r="FM955" s="53"/>
      <c r="FN955" s="53"/>
      <c r="FO955" s="53"/>
      <c r="FP955" s="53"/>
      <c r="FQ955" s="53"/>
      <c r="FR955" s="53"/>
      <c r="FS955" s="53"/>
      <c r="FT955" s="53"/>
      <c r="FU955" s="53"/>
      <c r="FV955" s="53"/>
      <c r="FW955" s="53"/>
      <c r="FX955" s="53"/>
      <c r="FY955" s="53"/>
      <c r="FZ955" s="53"/>
      <c r="GA955" s="53"/>
      <c r="GB955" s="53"/>
      <c r="GC955" s="53"/>
      <c r="GD955" s="53"/>
      <c r="GE955" s="53"/>
      <c r="GF955" s="53"/>
      <c r="GG955" s="53"/>
      <c r="GH955" s="53"/>
      <c r="GI955" s="53"/>
      <c r="GJ955" s="53"/>
      <c r="GK955" s="53"/>
      <c r="GL955" s="53"/>
      <c r="GM955" s="53"/>
      <c r="GN955" s="53"/>
      <c r="GO955" s="53"/>
      <c r="GP955" s="53"/>
      <c r="GQ955" s="53"/>
      <c r="GR955" s="53"/>
      <c r="GS955" s="53"/>
      <c r="GT955" s="53"/>
      <c r="GU955" s="53"/>
      <c r="GV955" s="53"/>
      <c r="GW955" s="53"/>
      <c r="GX955" s="53"/>
      <c r="GY955" s="53"/>
      <c r="GZ955" s="53"/>
      <c r="HA955" s="53"/>
      <c r="HB955" s="53"/>
      <c r="HC955" s="53"/>
      <c r="HD955" s="53"/>
      <c r="HE955" s="53"/>
      <c r="HF955" s="53"/>
      <c r="HG955" s="53"/>
      <c r="HH955" s="53"/>
      <c r="HI955" s="53"/>
      <c r="HJ955" s="53"/>
      <c r="HK955" s="53"/>
      <c r="HL955" s="53"/>
      <c r="HM955" s="53"/>
      <c r="HN955" s="53"/>
      <c r="HO955" s="53"/>
      <c r="HP955" s="53"/>
      <c r="HQ955" s="53"/>
      <c r="HR955" s="53"/>
      <c r="HS955" s="53"/>
      <c r="HT955" s="53"/>
      <c r="HU955" s="53"/>
      <c r="HV955" s="53"/>
      <c r="HW955" s="53"/>
      <c r="HX955" s="53"/>
      <c r="HY955" s="53"/>
      <c r="HZ955" s="53"/>
      <c r="IA955" s="53"/>
      <c r="IB955" s="53"/>
      <c r="IC955" s="53"/>
      <c r="ID955" s="53"/>
      <c r="IE955" s="53"/>
      <c r="IF955" s="53"/>
      <c r="IG955" s="53"/>
      <c r="IH955" s="53"/>
      <c r="II955" s="53"/>
      <c r="IJ955" s="53"/>
      <c r="IK955" s="53"/>
      <c r="IL955" s="53"/>
      <c r="IM955" s="53"/>
      <c r="IN955" s="53"/>
      <c r="IO955" s="53"/>
      <c r="IP955" s="53"/>
      <c r="IQ955" s="53"/>
      <c r="IR955" s="53"/>
      <c r="IS955" s="53"/>
      <c r="IT955" s="53"/>
      <c r="IU955" s="53"/>
      <c r="IV955" s="53"/>
      <c r="IW955" s="53"/>
      <c r="IX955" s="53"/>
      <c r="IY955" s="53"/>
      <c r="IZ955" s="53"/>
      <c r="JA955" s="53"/>
      <c r="JB955" s="53"/>
      <c r="JC955" s="53"/>
      <c r="JD955" s="53"/>
      <c r="JE955" s="53"/>
      <c r="JF955" s="53"/>
      <c r="JG955" s="53"/>
      <c r="JH955" s="53"/>
      <c r="JI955" s="53"/>
      <c r="JJ955" s="53"/>
      <c r="JK955" s="53"/>
      <c r="JL955" s="53"/>
      <c r="JM955" s="53"/>
      <c r="JN955" s="53"/>
      <c r="JO955" s="53"/>
      <c r="JP955" s="53"/>
      <c r="JQ955" s="53"/>
      <c r="JR955" s="53"/>
      <c r="JS955" s="53"/>
      <c r="JT955" s="53"/>
      <c r="JU955" s="53"/>
      <c r="JV955" s="53"/>
      <c r="JW955" s="53"/>
      <c r="JX955" s="53"/>
      <c r="JY955" s="53"/>
      <c r="JZ955" s="53"/>
      <c r="KA955" s="53"/>
      <c r="KB955" s="53"/>
      <c r="KC955" s="53"/>
      <c r="KD955" s="53"/>
      <c r="KE955" s="53"/>
      <c r="KF955" s="53"/>
      <c r="KG955" s="53"/>
      <c r="KH955" s="53"/>
      <c r="KI955" s="53"/>
      <c r="KJ955" s="53"/>
      <c r="KK955" s="53"/>
      <c r="KL955" s="53"/>
      <c r="KM955" s="53"/>
      <c r="KN955" s="53"/>
      <c r="KO955" s="53"/>
      <c r="KP955" s="53"/>
      <c r="KQ955" s="53"/>
      <c r="KR955" s="53"/>
      <c r="KS955" s="53"/>
      <c r="KT955" s="53"/>
      <c r="KU955" s="53"/>
      <c r="KV955" s="53"/>
      <c r="KW955" s="53"/>
      <c r="KX955" s="53"/>
      <c r="KY955" s="53"/>
      <c r="KZ955" s="53"/>
      <c r="LA955" s="53"/>
      <c r="LB955" s="53"/>
      <c r="LC955" s="53"/>
      <c r="LD955" s="53"/>
      <c r="LE955" s="53"/>
      <c r="LF955" s="53"/>
      <c r="LG955" s="53"/>
      <c r="LH955" s="53"/>
      <c r="LI955" s="53"/>
      <c r="LJ955" s="53"/>
      <c r="LK955" s="53"/>
      <c r="LL955" s="53"/>
      <c r="LM955" s="53"/>
      <c r="LN955" s="53"/>
      <c r="LO955" s="53"/>
      <c r="LP955" s="53"/>
      <c r="LQ955" s="53"/>
      <c r="LR955" s="53"/>
      <c r="LS955" s="53"/>
      <c r="LT955" s="53"/>
      <c r="LU955" s="53"/>
      <c r="LV955" s="53"/>
      <c r="LW955" s="53"/>
      <c r="LX955" s="53"/>
      <c r="LY955" s="53"/>
      <c r="LZ955" s="53"/>
      <c r="MA955" s="53"/>
      <c r="MB955" s="53"/>
      <c r="MC955" s="53"/>
      <c r="MD955" s="53"/>
      <c r="ME955" s="53"/>
      <c r="MF955" s="53"/>
      <c r="MG955" s="53"/>
      <c r="MH955" s="53"/>
      <c r="MI955" s="53"/>
      <c r="MJ955" s="53"/>
      <c r="MK955" s="53"/>
      <c r="ML955" s="53"/>
      <c r="MM955" s="53"/>
      <c r="MN955" s="53"/>
      <c r="MO955" s="53"/>
      <c r="MP955" s="53"/>
      <c r="MQ955" s="53"/>
      <c r="MR955" s="53"/>
      <c r="MS955" s="53"/>
      <c r="MT955" s="53"/>
      <c r="MU955" s="53"/>
      <c r="MV955" s="53"/>
      <c r="MW955" s="53"/>
      <c r="MX955" s="53"/>
      <c r="MY955" s="53"/>
      <c r="MZ955" s="53"/>
      <c r="NA955" s="53"/>
      <c r="NB955" s="53"/>
      <c r="NC955" s="53"/>
      <c r="ND955" s="53"/>
      <c r="NE955" s="53"/>
      <c r="NF955" s="53"/>
      <c r="NG955" s="53"/>
      <c r="NH955" s="53"/>
      <c r="NI955" s="53"/>
      <c r="NJ955" s="53"/>
      <c r="NK955" s="53"/>
      <c r="NL955" s="53"/>
      <c r="NM955" s="53"/>
      <c r="NN955" s="53"/>
      <c r="NO955" s="53"/>
      <c r="NP955" s="53"/>
      <c r="NQ955" s="53"/>
      <c r="NR955" s="53"/>
      <c r="NS955" s="53"/>
      <c r="NT955" s="53"/>
      <c r="NU955" s="53"/>
      <c r="NV955" s="53"/>
      <c r="NW955" s="53"/>
      <c r="NX955" s="53"/>
      <c r="NY955" s="53"/>
      <c r="NZ955" s="53"/>
      <c r="OA955" s="53"/>
      <c r="OB955" s="53"/>
      <c r="OC955" s="53"/>
      <c r="OD955" s="53"/>
      <c r="OE955" s="53"/>
      <c r="OF955" s="53"/>
      <c r="OG955" s="53"/>
      <c r="OH955" s="53"/>
      <c r="OI955" s="53"/>
      <c r="OJ955" s="53"/>
      <c r="OK955" s="53"/>
      <c r="OL955" s="53"/>
      <c r="OM955" s="53"/>
      <c r="ON955" s="53"/>
      <c r="OO955" s="53"/>
      <c r="OP955" s="53"/>
      <c r="OQ955" s="53"/>
      <c r="OR955" s="53"/>
      <c r="OS955" s="53"/>
      <c r="OT955" s="53"/>
      <c r="OU955" s="53"/>
      <c r="OV955" s="53"/>
      <c r="OW955" s="53"/>
      <c r="OX955" s="53"/>
      <c r="OY955" s="53"/>
      <c r="OZ955" s="53"/>
      <c r="PA955" s="53"/>
      <c r="PB955" s="53"/>
      <c r="PC955" s="53"/>
      <c r="PD955" s="53"/>
      <c r="PE955" s="53"/>
      <c r="PF955" s="53"/>
      <c r="PG955" s="53"/>
      <c r="PH955" s="53"/>
      <c r="PI955" s="53"/>
      <c r="PJ955" s="53"/>
      <c r="PK955" s="53"/>
      <c r="PL955" s="53"/>
      <c r="PM955" s="53"/>
      <c r="PN955" s="53"/>
      <c r="PO955" s="53"/>
      <c r="PP955" s="53"/>
      <c r="PQ955" s="53"/>
      <c r="PR955" s="53"/>
      <c r="PS955" s="53"/>
      <c r="PT955" s="53"/>
      <c r="PU955" s="53"/>
      <c r="PV955" s="53"/>
      <c r="PW955" s="53"/>
      <c r="PX955" s="53"/>
      <c r="PY955" s="53"/>
      <c r="PZ955" s="53"/>
      <c r="QA955" s="53"/>
      <c r="QB955" s="53"/>
      <c r="QC955" s="53"/>
      <c r="QD955" s="53"/>
      <c r="QE955" s="53"/>
      <c r="QF955" s="53"/>
      <c r="QG955" s="53"/>
      <c r="QH955" s="53"/>
      <c r="QI955" s="53"/>
      <c r="QJ955" s="53"/>
      <c r="QK955" s="53"/>
      <c r="QL955" s="53"/>
      <c r="QM955" s="53"/>
      <c r="QN955" s="53"/>
      <c r="QO955" s="53"/>
      <c r="QP955" s="53"/>
      <c r="QQ955" s="53"/>
      <c r="QR955" s="53"/>
      <c r="QS955" s="53"/>
      <c r="QT955" s="53"/>
      <c r="QU955" s="53"/>
      <c r="QV955" s="53"/>
      <c r="QW955" s="53"/>
      <c r="QX955" s="53"/>
      <c r="QY955" s="53"/>
      <c r="QZ955" s="53"/>
      <c r="RA955" s="53"/>
      <c r="RB955" s="53"/>
      <c r="RC955" s="53"/>
      <c r="RD955" s="53"/>
      <c r="RE955" s="53"/>
      <c r="RF955" s="53"/>
      <c r="RG955" s="53"/>
      <c r="RH955" s="53"/>
      <c r="RI955" s="53"/>
      <c r="RJ955" s="53"/>
      <c r="RK955" s="53"/>
      <c r="RL955" s="53"/>
      <c r="RM955" s="53"/>
      <c r="RN955" s="53"/>
      <c r="RO955" s="53"/>
      <c r="RP955" s="53"/>
      <c r="RQ955" s="53"/>
      <c r="RR955" s="53"/>
      <c r="RS955" s="53"/>
      <c r="RT955" s="53"/>
      <c r="RU955" s="53"/>
      <c r="RV955" s="53"/>
      <c r="RW955" s="53"/>
      <c r="RX955" s="53"/>
      <c r="RY955" s="53"/>
      <c r="RZ955" s="53"/>
      <c r="SA955" s="53"/>
      <c r="SB955" s="53"/>
      <c r="SC955" s="53"/>
      <c r="SD955" s="53"/>
      <c r="SE955" s="53"/>
      <c r="SF955" s="53"/>
      <c r="SG955" s="53"/>
      <c r="SH955" s="53"/>
      <c r="SI955" s="53"/>
      <c r="SJ955" s="53"/>
      <c r="SK955" s="53"/>
      <c r="SL955" s="53"/>
      <c r="SM955" s="53"/>
      <c r="SN955" s="53"/>
      <c r="SO955" s="53"/>
      <c r="SP955" s="53"/>
      <c r="SQ955" s="53"/>
      <c r="SR955" s="53"/>
      <c r="SS955" s="53"/>
      <c r="ST955" s="53"/>
      <c r="SU955" s="53"/>
      <c r="SV955" s="53"/>
      <c r="SW955" s="53"/>
      <c r="SX955" s="53"/>
      <c r="SY955" s="53"/>
      <c r="SZ955" s="53"/>
      <c r="TA955" s="53"/>
      <c r="TB955" s="53"/>
      <c r="TC955" s="53"/>
      <c r="TD955" s="53"/>
      <c r="TE955" s="53"/>
      <c r="TF955" s="53"/>
      <c r="TG955" s="53"/>
      <c r="TH955" s="53"/>
      <c r="TI955" s="53"/>
      <c r="TJ955" s="53"/>
      <c r="TK955" s="53"/>
      <c r="TL955" s="53"/>
      <c r="TM955" s="53"/>
      <c r="TN955" s="53"/>
      <c r="TO955" s="53"/>
      <c r="TP955" s="53"/>
      <c r="TQ955" s="53"/>
      <c r="TR955" s="53"/>
      <c r="TS955" s="53"/>
      <c r="TT955" s="53"/>
      <c r="TU955" s="53"/>
      <c r="TV955" s="53"/>
      <c r="TW955" s="53"/>
      <c r="TX955" s="53"/>
      <c r="TY955" s="53"/>
      <c r="TZ955" s="53"/>
      <c r="UA955" s="53"/>
      <c r="UB955" s="53"/>
      <c r="UC955" s="53"/>
      <c r="UD955" s="53"/>
      <c r="UE955" s="53"/>
      <c r="UF955" s="53"/>
      <c r="UG955" s="53"/>
    </row>
    <row r="956" spans="12:553" s="19" customFormat="1" ht="15.75" customHeight="1" x14ac:dyDescent="0.2">
      <c r="L956" s="66"/>
      <c r="M956" s="66"/>
      <c r="N956" s="52"/>
      <c r="O956" s="53"/>
      <c r="P956" s="53"/>
      <c r="Q956" s="53"/>
      <c r="R956" s="53"/>
      <c r="S956" s="53"/>
      <c r="T956" s="53"/>
      <c r="U956" s="53"/>
      <c r="V956" s="53"/>
      <c r="W956" s="53"/>
      <c r="X956" s="53"/>
      <c r="Y956" s="53"/>
      <c r="Z956" s="53"/>
      <c r="AA956" s="53"/>
      <c r="AB956" s="53"/>
      <c r="AC956" s="53"/>
      <c r="AD956" s="53"/>
      <c r="AE956" s="53"/>
      <c r="AF956" s="53"/>
      <c r="AG956" s="53"/>
      <c r="AH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c r="BM956" s="53"/>
      <c r="BN956" s="53"/>
      <c r="BO956" s="53"/>
      <c r="BP956" s="53"/>
      <c r="BQ956" s="53"/>
      <c r="BR956" s="53"/>
      <c r="BS956" s="53"/>
      <c r="BT956" s="53"/>
      <c r="BU956" s="53"/>
      <c r="BV956" s="53"/>
      <c r="BW956" s="53"/>
      <c r="BX956" s="53"/>
      <c r="BY956" s="53"/>
      <c r="BZ956" s="53"/>
      <c r="CA956" s="53"/>
      <c r="CB956" s="53"/>
      <c r="CC956" s="53"/>
      <c r="CD956" s="53"/>
      <c r="CE956" s="53"/>
      <c r="CF956" s="53"/>
      <c r="CG956" s="53"/>
      <c r="CH956" s="53"/>
      <c r="CI956" s="53"/>
      <c r="CJ956" s="53"/>
      <c r="CK956" s="53"/>
      <c r="CL956" s="53"/>
      <c r="CM956" s="53"/>
      <c r="CN956" s="53"/>
      <c r="CO956" s="53"/>
      <c r="CP956" s="53"/>
      <c r="CQ956" s="53"/>
      <c r="CR956" s="53"/>
      <c r="CS956" s="53"/>
      <c r="CT956" s="53"/>
      <c r="CU956" s="53"/>
      <c r="CV956" s="53"/>
      <c r="CW956" s="53"/>
      <c r="CX956" s="53"/>
      <c r="CY956" s="53"/>
      <c r="CZ956" s="53"/>
      <c r="DA956" s="53"/>
      <c r="DB956" s="53"/>
      <c r="DC956" s="53"/>
      <c r="DD956" s="53"/>
      <c r="DE956" s="53"/>
      <c r="DF956" s="53"/>
      <c r="DG956" s="53"/>
      <c r="DH956" s="53"/>
      <c r="DI956" s="53"/>
      <c r="DJ956" s="53"/>
      <c r="DK956" s="53"/>
      <c r="DL956" s="53"/>
      <c r="DM956" s="53"/>
      <c r="DN956" s="53"/>
      <c r="DO956" s="53"/>
      <c r="DP956" s="53"/>
      <c r="DQ956" s="53"/>
      <c r="DR956" s="53"/>
      <c r="DS956" s="53"/>
      <c r="DT956" s="53"/>
      <c r="DU956" s="53"/>
      <c r="DV956" s="53"/>
      <c r="DW956" s="53"/>
      <c r="DX956" s="53"/>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3"/>
      <c r="FK956" s="53"/>
      <c r="FL956" s="53"/>
      <c r="FM956" s="53"/>
      <c r="FN956" s="53"/>
      <c r="FO956" s="53"/>
      <c r="FP956" s="53"/>
      <c r="FQ956" s="53"/>
      <c r="FR956" s="53"/>
      <c r="FS956" s="53"/>
      <c r="FT956" s="53"/>
      <c r="FU956" s="53"/>
      <c r="FV956" s="53"/>
      <c r="FW956" s="53"/>
      <c r="FX956" s="53"/>
      <c r="FY956" s="53"/>
      <c r="FZ956" s="53"/>
      <c r="GA956" s="53"/>
      <c r="GB956" s="53"/>
      <c r="GC956" s="53"/>
      <c r="GD956" s="53"/>
      <c r="GE956" s="53"/>
      <c r="GF956" s="53"/>
      <c r="GG956" s="53"/>
      <c r="GH956" s="53"/>
      <c r="GI956" s="53"/>
      <c r="GJ956" s="53"/>
      <c r="GK956" s="53"/>
      <c r="GL956" s="53"/>
      <c r="GM956" s="53"/>
      <c r="GN956" s="53"/>
      <c r="GO956" s="53"/>
      <c r="GP956" s="53"/>
      <c r="GQ956" s="53"/>
      <c r="GR956" s="53"/>
      <c r="GS956" s="53"/>
      <c r="GT956" s="53"/>
      <c r="GU956" s="53"/>
      <c r="GV956" s="53"/>
      <c r="GW956" s="53"/>
      <c r="GX956" s="53"/>
      <c r="GY956" s="53"/>
      <c r="GZ956" s="53"/>
      <c r="HA956" s="53"/>
      <c r="HB956" s="53"/>
      <c r="HC956" s="53"/>
      <c r="HD956" s="53"/>
      <c r="HE956" s="53"/>
      <c r="HF956" s="53"/>
      <c r="HG956" s="53"/>
      <c r="HH956" s="53"/>
      <c r="HI956" s="53"/>
      <c r="HJ956" s="53"/>
      <c r="HK956" s="53"/>
      <c r="HL956" s="53"/>
      <c r="HM956" s="53"/>
      <c r="HN956" s="53"/>
      <c r="HO956" s="53"/>
      <c r="HP956" s="53"/>
      <c r="HQ956" s="53"/>
      <c r="HR956" s="53"/>
      <c r="HS956" s="53"/>
      <c r="HT956" s="53"/>
      <c r="HU956" s="53"/>
      <c r="HV956" s="53"/>
      <c r="HW956" s="53"/>
      <c r="HX956" s="53"/>
      <c r="HY956" s="53"/>
      <c r="HZ956" s="53"/>
      <c r="IA956" s="53"/>
      <c r="IB956" s="53"/>
      <c r="IC956" s="53"/>
      <c r="ID956" s="53"/>
      <c r="IE956" s="53"/>
      <c r="IF956" s="53"/>
      <c r="IG956" s="53"/>
      <c r="IH956" s="53"/>
      <c r="II956" s="53"/>
      <c r="IJ956" s="53"/>
      <c r="IK956" s="53"/>
      <c r="IL956" s="53"/>
      <c r="IM956" s="53"/>
      <c r="IN956" s="53"/>
      <c r="IO956" s="53"/>
      <c r="IP956" s="53"/>
      <c r="IQ956" s="53"/>
      <c r="IR956" s="53"/>
      <c r="IS956" s="53"/>
      <c r="IT956" s="53"/>
      <c r="IU956" s="53"/>
      <c r="IV956" s="53"/>
      <c r="IW956" s="53"/>
      <c r="IX956" s="53"/>
      <c r="IY956" s="53"/>
      <c r="IZ956" s="53"/>
      <c r="JA956" s="53"/>
      <c r="JB956" s="53"/>
      <c r="JC956" s="53"/>
      <c r="JD956" s="53"/>
      <c r="JE956" s="53"/>
      <c r="JF956" s="53"/>
      <c r="JG956" s="53"/>
      <c r="JH956" s="53"/>
      <c r="JI956" s="53"/>
      <c r="JJ956" s="53"/>
      <c r="JK956" s="53"/>
      <c r="JL956" s="53"/>
      <c r="JM956" s="53"/>
      <c r="JN956" s="53"/>
      <c r="JO956" s="53"/>
      <c r="JP956" s="53"/>
      <c r="JQ956" s="53"/>
      <c r="JR956" s="53"/>
      <c r="JS956" s="53"/>
      <c r="JT956" s="53"/>
      <c r="JU956" s="53"/>
      <c r="JV956" s="53"/>
      <c r="JW956" s="53"/>
      <c r="JX956" s="53"/>
      <c r="JY956" s="53"/>
      <c r="JZ956" s="53"/>
      <c r="KA956" s="53"/>
      <c r="KB956" s="53"/>
      <c r="KC956" s="53"/>
      <c r="KD956" s="53"/>
      <c r="KE956" s="53"/>
      <c r="KF956" s="53"/>
      <c r="KG956" s="53"/>
      <c r="KH956" s="53"/>
      <c r="KI956" s="53"/>
      <c r="KJ956" s="53"/>
      <c r="KK956" s="53"/>
      <c r="KL956" s="53"/>
      <c r="KM956" s="53"/>
      <c r="KN956" s="53"/>
      <c r="KO956" s="53"/>
      <c r="KP956" s="53"/>
      <c r="KQ956" s="53"/>
      <c r="KR956" s="53"/>
      <c r="KS956" s="53"/>
      <c r="KT956" s="53"/>
      <c r="KU956" s="53"/>
      <c r="KV956" s="53"/>
      <c r="KW956" s="53"/>
      <c r="KX956" s="53"/>
      <c r="KY956" s="53"/>
      <c r="KZ956" s="53"/>
      <c r="LA956" s="53"/>
      <c r="LB956" s="53"/>
      <c r="LC956" s="53"/>
      <c r="LD956" s="53"/>
      <c r="LE956" s="53"/>
      <c r="LF956" s="53"/>
      <c r="LG956" s="53"/>
      <c r="LH956" s="53"/>
      <c r="LI956" s="53"/>
      <c r="LJ956" s="53"/>
      <c r="LK956" s="53"/>
      <c r="LL956" s="53"/>
      <c r="LM956" s="53"/>
      <c r="LN956" s="53"/>
      <c r="LO956" s="53"/>
      <c r="LP956" s="53"/>
      <c r="LQ956" s="53"/>
      <c r="LR956" s="53"/>
      <c r="LS956" s="53"/>
      <c r="LT956" s="53"/>
      <c r="LU956" s="53"/>
      <c r="LV956" s="53"/>
      <c r="LW956" s="53"/>
      <c r="LX956" s="53"/>
      <c r="LY956" s="53"/>
      <c r="LZ956" s="53"/>
      <c r="MA956" s="53"/>
      <c r="MB956" s="53"/>
      <c r="MC956" s="53"/>
      <c r="MD956" s="53"/>
      <c r="ME956" s="53"/>
      <c r="MF956" s="53"/>
      <c r="MG956" s="53"/>
      <c r="MH956" s="53"/>
      <c r="MI956" s="53"/>
      <c r="MJ956" s="53"/>
      <c r="MK956" s="53"/>
      <c r="ML956" s="53"/>
      <c r="MM956" s="53"/>
      <c r="MN956" s="53"/>
      <c r="MO956" s="53"/>
      <c r="MP956" s="53"/>
      <c r="MQ956" s="53"/>
      <c r="MR956" s="53"/>
      <c r="MS956" s="53"/>
      <c r="MT956" s="53"/>
      <c r="MU956" s="53"/>
      <c r="MV956" s="53"/>
      <c r="MW956" s="53"/>
      <c r="MX956" s="53"/>
      <c r="MY956" s="53"/>
      <c r="MZ956" s="53"/>
      <c r="NA956" s="53"/>
      <c r="NB956" s="53"/>
      <c r="NC956" s="53"/>
      <c r="ND956" s="53"/>
      <c r="NE956" s="53"/>
      <c r="NF956" s="53"/>
      <c r="NG956" s="53"/>
      <c r="NH956" s="53"/>
      <c r="NI956" s="53"/>
      <c r="NJ956" s="53"/>
      <c r="NK956" s="53"/>
      <c r="NL956" s="53"/>
      <c r="NM956" s="53"/>
      <c r="NN956" s="53"/>
      <c r="NO956" s="53"/>
      <c r="NP956" s="53"/>
      <c r="NQ956" s="53"/>
      <c r="NR956" s="53"/>
      <c r="NS956" s="53"/>
      <c r="NT956" s="53"/>
      <c r="NU956" s="53"/>
      <c r="NV956" s="53"/>
      <c r="NW956" s="53"/>
      <c r="NX956" s="53"/>
      <c r="NY956" s="53"/>
      <c r="NZ956" s="53"/>
      <c r="OA956" s="53"/>
      <c r="OB956" s="53"/>
      <c r="OC956" s="53"/>
      <c r="OD956" s="53"/>
      <c r="OE956" s="53"/>
      <c r="OF956" s="53"/>
      <c r="OG956" s="53"/>
      <c r="OH956" s="53"/>
      <c r="OI956" s="53"/>
      <c r="OJ956" s="53"/>
      <c r="OK956" s="53"/>
      <c r="OL956" s="53"/>
      <c r="OM956" s="53"/>
      <c r="ON956" s="53"/>
      <c r="OO956" s="53"/>
      <c r="OP956" s="53"/>
      <c r="OQ956" s="53"/>
      <c r="OR956" s="53"/>
      <c r="OS956" s="53"/>
      <c r="OT956" s="53"/>
      <c r="OU956" s="53"/>
      <c r="OV956" s="53"/>
      <c r="OW956" s="53"/>
      <c r="OX956" s="53"/>
      <c r="OY956" s="53"/>
      <c r="OZ956" s="53"/>
      <c r="PA956" s="53"/>
      <c r="PB956" s="53"/>
      <c r="PC956" s="53"/>
      <c r="PD956" s="53"/>
      <c r="PE956" s="53"/>
      <c r="PF956" s="53"/>
      <c r="PG956" s="53"/>
      <c r="PH956" s="53"/>
      <c r="PI956" s="53"/>
      <c r="PJ956" s="53"/>
      <c r="PK956" s="53"/>
      <c r="PL956" s="53"/>
      <c r="PM956" s="53"/>
      <c r="PN956" s="53"/>
      <c r="PO956" s="53"/>
      <c r="PP956" s="53"/>
      <c r="PQ956" s="53"/>
      <c r="PR956" s="53"/>
      <c r="PS956" s="53"/>
      <c r="PT956" s="53"/>
      <c r="PU956" s="53"/>
      <c r="PV956" s="53"/>
      <c r="PW956" s="53"/>
      <c r="PX956" s="53"/>
      <c r="PY956" s="53"/>
      <c r="PZ956" s="53"/>
      <c r="QA956" s="53"/>
      <c r="QB956" s="53"/>
      <c r="QC956" s="53"/>
      <c r="QD956" s="53"/>
      <c r="QE956" s="53"/>
      <c r="QF956" s="53"/>
      <c r="QG956" s="53"/>
      <c r="QH956" s="53"/>
      <c r="QI956" s="53"/>
      <c r="QJ956" s="53"/>
      <c r="QK956" s="53"/>
      <c r="QL956" s="53"/>
      <c r="QM956" s="53"/>
      <c r="QN956" s="53"/>
      <c r="QO956" s="53"/>
      <c r="QP956" s="53"/>
      <c r="QQ956" s="53"/>
      <c r="QR956" s="53"/>
      <c r="QS956" s="53"/>
      <c r="QT956" s="53"/>
      <c r="QU956" s="53"/>
      <c r="QV956" s="53"/>
      <c r="QW956" s="53"/>
      <c r="QX956" s="53"/>
      <c r="QY956" s="53"/>
      <c r="QZ956" s="53"/>
      <c r="RA956" s="53"/>
      <c r="RB956" s="53"/>
      <c r="RC956" s="53"/>
      <c r="RD956" s="53"/>
      <c r="RE956" s="53"/>
      <c r="RF956" s="53"/>
      <c r="RG956" s="53"/>
      <c r="RH956" s="53"/>
      <c r="RI956" s="53"/>
      <c r="RJ956" s="53"/>
      <c r="RK956" s="53"/>
      <c r="RL956" s="53"/>
      <c r="RM956" s="53"/>
      <c r="RN956" s="53"/>
      <c r="RO956" s="53"/>
      <c r="RP956" s="53"/>
      <c r="RQ956" s="53"/>
      <c r="RR956" s="53"/>
      <c r="RS956" s="53"/>
      <c r="RT956" s="53"/>
      <c r="RU956" s="53"/>
      <c r="RV956" s="53"/>
      <c r="RW956" s="53"/>
      <c r="RX956" s="53"/>
      <c r="RY956" s="53"/>
      <c r="RZ956" s="53"/>
      <c r="SA956" s="53"/>
      <c r="SB956" s="53"/>
      <c r="SC956" s="53"/>
      <c r="SD956" s="53"/>
      <c r="SE956" s="53"/>
      <c r="SF956" s="53"/>
      <c r="SG956" s="53"/>
      <c r="SH956" s="53"/>
      <c r="SI956" s="53"/>
      <c r="SJ956" s="53"/>
      <c r="SK956" s="53"/>
      <c r="SL956" s="53"/>
      <c r="SM956" s="53"/>
      <c r="SN956" s="53"/>
      <c r="SO956" s="53"/>
      <c r="SP956" s="53"/>
      <c r="SQ956" s="53"/>
      <c r="SR956" s="53"/>
      <c r="SS956" s="53"/>
      <c r="ST956" s="53"/>
      <c r="SU956" s="53"/>
      <c r="SV956" s="53"/>
      <c r="SW956" s="53"/>
      <c r="SX956" s="53"/>
      <c r="SY956" s="53"/>
      <c r="SZ956" s="53"/>
      <c r="TA956" s="53"/>
      <c r="TB956" s="53"/>
      <c r="TC956" s="53"/>
      <c r="TD956" s="53"/>
      <c r="TE956" s="53"/>
      <c r="TF956" s="53"/>
      <c r="TG956" s="53"/>
      <c r="TH956" s="53"/>
      <c r="TI956" s="53"/>
      <c r="TJ956" s="53"/>
      <c r="TK956" s="53"/>
      <c r="TL956" s="53"/>
      <c r="TM956" s="53"/>
      <c r="TN956" s="53"/>
      <c r="TO956" s="53"/>
      <c r="TP956" s="53"/>
      <c r="TQ956" s="53"/>
      <c r="TR956" s="53"/>
      <c r="TS956" s="53"/>
      <c r="TT956" s="53"/>
      <c r="TU956" s="53"/>
      <c r="TV956" s="53"/>
      <c r="TW956" s="53"/>
      <c r="TX956" s="53"/>
      <c r="TY956" s="53"/>
      <c r="TZ956" s="53"/>
      <c r="UA956" s="53"/>
      <c r="UB956" s="53"/>
      <c r="UC956" s="53"/>
      <c r="UD956" s="53"/>
      <c r="UE956" s="53"/>
      <c r="UF956" s="53"/>
      <c r="UG956" s="53"/>
    </row>
    <row r="957" spans="12:553" s="19" customFormat="1" ht="15.75" customHeight="1" x14ac:dyDescent="0.2">
      <c r="L957" s="66"/>
      <c r="M957" s="66"/>
      <c r="N957" s="52"/>
      <c r="O957" s="53"/>
      <c r="P957" s="53"/>
      <c r="Q957" s="53"/>
      <c r="R957" s="53"/>
      <c r="S957" s="53"/>
      <c r="T957" s="53"/>
      <c r="U957" s="53"/>
      <c r="V957" s="53"/>
      <c r="W957" s="53"/>
      <c r="X957" s="53"/>
      <c r="Y957" s="53"/>
      <c r="Z957" s="53"/>
      <c r="AA957" s="53"/>
      <c r="AB957" s="53"/>
      <c r="AC957" s="53"/>
      <c r="AD957" s="53"/>
      <c r="AE957" s="53"/>
      <c r="AF957" s="53"/>
      <c r="AG957" s="53"/>
      <c r="AH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c r="BM957" s="53"/>
      <c r="BN957" s="53"/>
      <c r="BO957" s="53"/>
      <c r="BP957" s="53"/>
      <c r="BQ957" s="53"/>
      <c r="BR957" s="53"/>
      <c r="BS957" s="53"/>
      <c r="BT957" s="53"/>
      <c r="BU957" s="53"/>
      <c r="BV957" s="53"/>
      <c r="BW957" s="53"/>
      <c r="BX957" s="53"/>
      <c r="BY957" s="53"/>
      <c r="BZ957" s="53"/>
      <c r="CA957" s="53"/>
      <c r="CB957" s="53"/>
      <c r="CC957" s="53"/>
      <c r="CD957" s="53"/>
      <c r="CE957" s="53"/>
      <c r="CF957" s="53"/>
      <c r="CG957" s="53"/>
      <c r="CH957" s="53"/>
      <c r="CI957" s="53"/>
      <c r="CJ957" s="53"/>
      <c r="CK957" s="53"/>
      <c r="CL957" s="53"/>
      <c r="CM957" s="53"/>
      <c r="CN957" s="53"/>
      <c r="CO957" s="53"/>
      <c r="CP957" s="53"/>
      <c r="CQ957" s="53"/>
      <c r="CR957" s="53"/>
      <c r="CS957" s="53"/>
      <c r="CT957" s="53"/>
      <c r="CU957" s="53"/>
      <c r="CV957" s="53"/>
      <c r="CW957" s="53"/>
      <c r="CX957" s="53"/>
      <c r="CY957" s="53"/>
      <c r="CZ957" s="53"/>
      <c r="DA957" s="53"/>
      <c r="DB957" s="53"/>
      <c r="DC957" s="53"/>
      <c r="DD957" s="53"/>
      <c r="DE957" s="53"/>
      <c r="DF957" s="53"/>
      <c r="DG957" s="53"/>
      <c r="DH957" s="53"/>
      <c r="DI957" s="53"/>
      <c r="DJ957" s="53"/>
      <c r="DK957" s="53"/>
      <c r="DL957" s="53"/>
      <c r="DM957" s="53"/>
      <c r="DN957" s="53"/>
      <c r="DO957" s="53"/>
      <c r="DP957" s="53"/>
      <c r="DQ957" s="53"/>
      <c r="DR957" s="53"/>
      <c r="DS957" s="53"/>
      <c r="DT957" s="53"/>
      <c r="DU957" s="53"/>
      <c r="DV957" s="53"/>
      <c r="DW957" s="53"/>
      <c r="DX957" s="53"/>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3"/>
      <c r="FK957" s="53"/>
      <c r="FL957" s="53"/>
      <c r="FM957" s="53"/>
      <c r="FN957" s="53"/>
      <c r="FO957" s="53"/>
      <c r="FP957" s="53"/>
      <c r="FQ957" s="53"/>
      <c r="FR957" s="53"/>
      <c r="FS957" s="53"/>
      <c r="FT957" s="53"/>
      <c r="FU957" s="53"/>
      <c r="FV957" s="53"/>
      <c r="FW957" s="53"/>
      <c r="FX957" s="53"/>
      <c r="FY957" s="53"/>
      <c r="FZ957" s="53"/>
      <c r="GA957" s="53"/>
      <c r="GB957" s="53"/>
      <c r="GC957" s="53"/>
      <c r="GD957" s="53"/>
      <c r="GE957" s="53"/>
      <c r="GF957" s="53"/>
      <c r="GG957" s="53"/>
      <c r="GH957" s="53"/>
      <c r="GI957" s="53"/>
      <c r="GJ957" s="53"/>
      <c r="GK957" s="53"/>
      <c r="GL957" s="53"/>
      <c r="GM957" s="53"/>
      <c r="GN957" s="53"/>
      <c r="GO957" s="53"/>
      <c r="GP957" s="53"/>
      <c r="GQ957" s="53"/>
      <c r="GR957" s="53"/>
      <c r="GS957" s="53"/>
      <c r="GT957" s="53"/>
      <c r="GU957" s="53"/>
      <c r="GV957" s="53"/>
      <c r="GW957" s="53"/>
      <c r="GX957" s="53"/>
      <c r="GY957" s="53"/>
      <c r="GZ957" s="53"/>
      <c r="HA957" s="53"/>
      <c r="HB957" s="53"/>
      <c r="HC957" s="53"/>
      <c r="HD957" s="53"/>
      <c r="HE957" s="53"/>
      <c r="HF957" s="53"/>
      <c r="HG957" s="53"/>
      <c r="HH957" s="53"/>
      <c r="HI957" s="53"/>
      <c r="HJ957" s="53"/>
      <c r="HK957" s="53"/>
      <c r="HL957" s="53"/>
      <c r="HM957" s="53"/>
      <c r="HN957" s="53"/>
      <c r="HO957" s="53"/>
      <c r="HP957" s="53"/>
      <c r="HQ957" s="53"/>
      <c r="HR957" s="53"/>
      <c r="HS957" s="53"/>
      <c r="HT957" s="53"/>
      <c r="HU957" s="53"/>
      <c r="HV957" s="53"/>
      <c r="HW957" s="53"/>
      <c r="HX957" s="53"/>
      <c r="HY957" s="53"/>
      <c r="HZ957" s="53"/>
      <c r="IA957" s="53"/>
      <c r="IB957" s="53"/>
      <c r="IC957" s="53"/>
      <c r="ID957" s="53"/>
      <c r="IE957" s="53"/>
      <c r="IF957" s="53"/>
      <c r="IG957" s="53"/>
      <c r="IH957" s="53"/>
      <c r="II957" s="53"/>
      <c r="IJ957" s="53"/>
      <c r="IK957" s="53"/>
      <c r="IL957" s="53"/>
      <c r="IM957" s="53"/>
      <c r="IN957" s="53"/>
      <c r="IO957" s="53"/>
      <c r="IP957" s="53"/>
      <c r="IQ957" s="53"/>
      <c r="IR957" s="53"/>
      <c r="IS957" s="53"/>
      <c r="IT957" s="53"/>
      <c r="IU957" s="53"/>
      <c r="IV957" s="53"/>
      <c r="IW957" s="53"/>
      <c r="IX957" s="53"/>
      <c r="IY957" s="53"/>
      <c r="IZ957" s="53"/>
      <c r="JA957" s="53"/>
      <c r="JB957" s="53"/>
      <c r="JC957" s="53"/>
      <c r="JD957" s="53"/>
      <c r="JE957" s="53"/>
      <c r="JF957" s="53"/>
      <c r="JG957" s="53"/>
      <c r="JH957" s="53"/>
      <c r="JI957" s="53"/>
      <c r="JJ957" s="53"/>
      <c r="JK957" s="53"/>
      <c r="JL957" s="53"/>
      <c r="JM957" s="53"/>
      <c r="JN957" s="53"/>
      <c r="JO957" s="53"/>
      <c r="JP957" s="53"/>
      <c r="JQ957" s="53"/>
      <c r="JR957" s="53"/>
      <c r="JS957" s="53"/>
      <c r="JT957" s="53"/>
      <c r="JU957" s="53"/>
      <c r="JV957" s="53"/>
      <c r="JW957" s="53"/>
      <c r="JX957" s="53"/>
      <c r="JY957" s="53"/>
      <c r="JZ957" s="53"/>
      <c r="KA957" s="53"/>
      <c r="KB957" s="53"/>
      <c r="KC957" s="53"/>
      <c r="KD957" s="53"/>
      <c r="KE957" s="53"/>
      <c r="KF957" s="53"/>
      <c r="KG957" s="53"/>
      <c r="KH957" s="53"/>
      <c r="KI957" s="53"/>
      <c r="KJ957" s="53"/>
      <c r="KK957" s="53"/>
      <c r="KL957" s="53"/>
      <c r="KM957" s="53"/>
      <c r="KN957" s="53"/>
      <c r="KO957" s="53"/>
      <c r="KP957" s="53"/>
      <c r="KQ957" s="53"/>
      <c r="KR957" s="53"/>
      <c r="KS957" s="53"/>
      <c r="KT957" s="53"/>
      <c r="KU957" s="53"/>
      <c r="KV957" s="53"/>
      <c r="KW957" s="53"/>
      <c r="KX957" s="53"/>
      <c r="KY957" s="53"/>
      <c r="KZ957" s="53"/>
      <c r="LA957" s="53"/>
      <c r="LB957" s="53"/>
      <c r="LC957" s="53"/>
      <c r="LD957" s="53"/>
      <c r="LE957" s="53"/>
      <c r="LF957" s="53"/>
      <c r="LG957" s="53"/>
      <c r="LH957" s="53"/>
      <c r="LI957" s="53"/>
      <c r="LJ957" s="53"/>
      <c r="LK957" s="53"/>
      <c r="LL957" s="53"/>
      <c r="LM957" s="53"/>
      <c r="LN957" s="53"/>
      <c r="LO957" s="53"/>
      <c r="LP957" s="53"/>
      <c r="LQ957" s="53"/>
      <c r="LR957" s="53"/>
      <c r="LS957" s="53"/>
      <c r="LT957" s="53"/>
      <c r="LU957" s="53"/>
      <c r="LV957" s="53"/>
      <c r="LW957" s="53"/>
      <c r="LX957" s="53"/>
      <c r="LY957" s="53"/>
      <c r="LZ957" s="53"/>
      <c r="MA957" s="53"/>
      <c r="MB957" s="53"/>
      <c r="MC957" s="53"/>
      <c r="MD957" s="53"/>
      <c r="ME957" s="53"/>
      <c r="MF957" s="53"/>
      <c r="MG957" s="53"/>
      <c r="MH957" s="53"/>
      <c r="MI957" s="53"/>
      <c r="MJ957" s="53"/>
      <c r="MK957" s="53"/>
      <c r="ML957" s="53"/>
      <c r="MM957" s="53"/>
      <c r="MN957" s="53"/>
      <c r="MO957" s="53"/>
      <c r="MP957" s="53"/>
      <c r="MQ957" s="53"/>
      <c r="MR957" s="53"/>
      <c r="MS957" s="53"/>
      <c r="MT957" s="53"/>
      <c r="MU957" s="53"/>
      <c r="MV957" s="53"/>
      <c r="MW957" s="53"/>
      <c r="MX957" s="53"/>
      <c r="MY957" s="53"/>
      <c r="MZ957" s="53"/>
      <c r="NA957" s="53"/>
      <c r="NB957" s="53"/>
      <c r="NC957" s="53"/>
      <c r="ND957" s="53"/>
      <c r="NE957" s="53"/>
      <c r="NF957" s="53"/>
      <c r="NG957" s="53"/>
      <c r="NH957" s="53"/>
      <c r="NI957" s="53"/>
      <c r="NJ957" s="53"/>
      <c r="NK957" s="53"/>
      <c r="NL957" s="53"/>
      <c r="NM957" s="53"/>
      <c r="NN957" s="53"/>
      <c r="NO957" s="53"/>
      <c r="NP957" s="53"/>
      <c r="NQ957" s="53"/>
      <c r="NR957" s="53"/>
      <c r="NS957" s="53"/>
      <c r="NT957" s="53"/>
      <c r="NU957" s="53"/>
      <c r="NV957" s="53"/>
      <c r="NW957" s="53"/>
      <c r="NX957" s="53"/>
      <c r="NY957" s="53"/>
      <c r="NZ957" s="53"/>
      <c r="OA957" s="53"/>
      <c r="OB957" s="53"/>
      <c r="OC957" s="53"/>
      <c r="OD957" s="53"/>
      <c r="OE957" s="53"/>
      <c r="OF957" s="53"/>
      <c r="OG957" s="53"/>
      <c r="OH957" s="53"/>
      <c r="OI957" s="53"/>
      <c r="OJ957" s="53"/>
      <c r="OK957" s="53"/>
      <c r="OL957" s="53"/>
      <c r="OM957" s="53"/>
      <c r="ON957" s="53"/>
      <c r="OO957" s="53"/>
      <c r="OP957" s="53"/>
      <c r="OQ957" s="53"/>
      <c r="OR957" s="53"/>
      <c r="OS957" s="53"/>
      <c r="OT957" s="53"/>
      <c r="OU957" s="53"/>
      <c r="OV957" s="53"/>
      <c r="OW957" s="53"/>
      <c r="OX957" s="53"/>
      <c r="OY957" s="53"/>
      <c r="OZ957" s="53"/>
      <c r="PA957" s="53"/>
      <c r="PB957" s="53"/>
      <c r="PC957" s="53"/>
      <c r="PD957" s="53"/>
      <c r="PE957" s="53"/>
      <c r="PF957" s="53"/>
      <c r="PG957" s="53"/>
      <c r="PH957" s="53"/>
      <c r="PI957" s="53"/>
      <c r="PJ957" s="53"/>
      <c r="PK957" s="53"/>
      <c r="PL957" s="53"/>
      <c r="PM957" s="53"/>
      <c r="PN957" s="53"/>
      <c r="PO957" s="53"/>
      <c r="PP957" s="53"/>
      <c r="PQ957" s="53"/>
      <c r="PR957" s="53"/>
      <c r="PS957" s="53"/>
      <c r="PT957" s="53"/>
      <c r="PU957" s="53"/>
      <c r="PV957" s="53"/>
      <c r="PW957" s="53"/>
      <c r="PX957" s="53"/>
      <c r="PY957" s="53"/>
      <c r="PZ957" s="53"/>
      <c r="QA957" s="53"/>
      <c r="QB957" s="53"/>
      <c r="QC957" s="53"/>
      <c r="QD957" s="53"/>
      <c r="QE957" s="53"/>
      <c r="QF957" s="53"/>
      <c r="QG957" s="53"/>
      <c r="QH957" s="53"/>
      <c r="QI957" s="53"/>
      <c r="QJ957" s="53"/>
      <c r="QK957" s="53"/>
      <c r="QL957" s="53"/>
      <c r="QM957" s="53"/>
      <c r="QN957" s="53"/>
      <c r="QO957" s="53"/>
      <c r="QP957" s="53"/>
      <c r="QQ957" s="53"/>
      <c r="QR957" s="53"/>
      <c r="QS957" s="53"/>
      <c r="QT957" s="53"/>
      <c r="QU957" s="53"/>
      <c r="QV957" s="53"/>
      <c r="QW957" s="53"/>
      <c r="QX957" s="53"/>
      <c r="QY957" s="53"/>
      <c r="QZ957" s="53"/>
      <c r="RA957" s="53"/>
      <c r="RB957" s="53"/>
      <c r="RC957" s="53"/>
      <c r="RD957" s="53"/>
      <c r="RE957" s="53"/>
      <c r="RF957" s="53"/>
      <c r="RG957" s="53"/>
      <c r="RH957" s="53"/>
      <c r="RI957" s="53"/>
      <c r="RJ957" s="53"/>
      <c r="RK957" s="53"/>
      <c r="RL957" s="53"/>
      <c r="RM957" s="53"/>
      <c r="RN957" s="53"/>
      <c r="RO957" s="53"/>
      <c r="RP957" s="53"/>
      <c r="RQ957" s="53"/>
      <c r="RR957" s="53"/>
      <c r="RS957" s="53"/>
      <c r="RT957" s="53"/>
      <c r="RU957" s="53"/>
      <c r="RV957" s="53"/>
      <c r="RW957" s="53"/>
      <c r="RX957" s="53"/>
      <c r="RY957" s="53"/>
      <c r="RZ957" s="53"/>
      <c r="SA957" s="53"/>
      <c r="SB957" s="53"/>
      <c r="SC957" s="53"/>
      <c r="SD957" s="53"/>
      <c r="SE957" s="53"/>
      <c r="SF957" s="53"/>
      <c r="SG957" s="53"/>
      <c r="SH957" s="53"/>
      <c r="SI957" s="53"/>
      <c r="SJ957" s="53"/>
      <c r="SK957" s="53"/>
      <c r="SL957" s="53"/>
      <c r="SM957" s="53"/>
      <c r="SN957" s="53"/>
      <c r="SO957" s="53"/>
      <c r="SP957" s="53"/>
      <c r="SQ957" s="53"/>
      <c r="SR957" s="53"/>
      <c r="SS957" s="53"/>
      <c r="ST957" s="53"/>
      <c r="SU957" s="53"/>
      <c r="SV957" s="53"/>
      <c r="SW957" s="53"/>
      <c r="SX957" s="53"/>
      <c r="SY957" s="53"/>
      <c r="SZ957" s="53"/>
      <c r="TA957" s="53"/>
      <c r="TB957" s="53"/>
      <c r="TC957" s="53"/>
      <c r="TD957" s="53"/>
      <c r="TE957" s="53"/>
      <c r="TF957" s="53"/>
      <c r="TG957" s="53"/>
      <c r="TH957" s="53"/>
      <c r="TI957" s="53"/>
      <c r="TJ957" s="53"/>
      <c r="TK957" s="53"/>
      <c r="TL957" s="53"/>
      <c r="TM957" s="53"/>
      <c r="TN957" s="53"/>
      <c r="TO957" s="53"/>
      <c r="TP957" s="53"/>
      <c r="TQ957" s="53"/>
      <c r="TR957" s="53"/>
      <c r="TS957" s="53"/>
      <c r="TT957" s="53"/>
      <c r="TU957" s="53"/>
      <c r="TV957" s="53"/>
      <c r="TW957" s="53"/>
      <c r="TX957" s="53"/>
      <c r="TY957" s="53"/>
      <c r="TZ957" s="53"/>
      <c r="UA957" s="53"/>
      <c r="UB957" s="53"/>
      <c r="UC957" s="53"/>
      <c r="UD957" s="53"/>
      <c r="UE957" s="53"/>
      <c r="UF957" s="53"/>
      <c r="UG957" s="53"/>
    </row>
    <row r="958" spans="12:553" s="19" customFormat="1" ht="15.75" customHeight="1" x14ac:dyDescent="0.2">
      <c r="L958" s="66"/>
      <c r="M958" s="66"/>
      <c r="N958" s="52"/>
      <c r="O958" s="53"/>
      <c r="P958" s="53"/>
      <c r="Q958" s="53"/>
      <c r="R958" s="53"/>
      <c r="S958" s="53"/>
      <c r="T958" s="53"/>
      <c r="U958" s="53"/>
      <c r="V958" s="53"/>
      <c r="W958" s="53"/>
      <c r="X958" s="53"/>
      <c r="Y958" s="53"/>
      <c r="Z958" s="53"/>
      <c r="AA958" s="53"/>
      <c r="AB958" s="53"/>
      <c r="AC958" s="53"/>
      <c r="AD958" s="53"/>
      <c r="AE958" s="53"/>
      <c r="AF958" s="53"/>
      <c r="AG958" s="53"/>
      <c r="AH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c r="BM958" s="53"/>
      <c r="BN958" s="53"/>
      <c r="BO958" s="53"/>
      <c r="BP958" s="53"/>
      <c r="BQ958" s="53"/>
      <c r="BR958" s="53"/>
      <c r="BS958" s="53"/>
      <c r="BT958" s="53"/>
      <c r="BU958" s="53"/>
      <c r="BV958" s="53"/>
      <c r="BW958" s="53"/>
      <c r="BX958" s="53"/>
      <c r="BY958" s="53"/>
      <c r="BZ958" s="53"/>
      <c r="CA958" s="53"/>
      <c r="CB958" s="53"/>
      <c r="CC958" s="53"/>
      <c r="CD958" s="53"/>
      <c r="CE958" s="53"/>
      <c r="CF958" s="53"/>
      <c r="CG958" s="53"/>
      <c r="CH958" s="53"/>
      <c r="CI958" s="53"/>
      <c r="CJ958" s="53"/>
      <c r="CK958" s="53"/>
      <c r="CL958" s="53"/>
      <c r="CM958" s="53"/>
      <c r="CN958" s="53"/>
      <c r="CO958" s="53"/>
      <c r="CP958" s="53"/>
      <c r="CQ958" s="53"/>
      <c r="CR958" s="53"/>
      <c r="CS958" s="53"/>
      <c r="CT958" s="53"/>
      <c r="CU958" s="53"/>
      <c r="CV958" s="53"/>
      <c r="CW958" s="53"/>
      <c r="CX958" s="53"/>
      <c r="CY958" s="53"/>
      <c r="CZ958" s="53"/>
      <c r="DA958" s="53"/>
      <c r="DB958" s="53"/>
      <c r="DC958" s="53"/>
      <c r="DD958" s="53"/>
      <c r="DE958" s="53"/>
      <c r="DF958" s="53"/>
      <c r="DG958" s="53"/>
      <c r="DH958" s="53"/>
      <c r="DI958" s="53"/>
      <c r="DJ958" s="53"/>
      <c r="DK958" s="53"/>
      <c r="DL958" s="53"/>
      <c r="DM958" s="53"/>
      <c r="DN958" s="53"/>
      <c r="DO958" s="53"/>
      <c r="DP958" s="53"/>
      <c r="DQ958" s="53"/>
      <c r="DR958" s="53"/>
      <c r="DS958" s="53"/>
      <c r="DT958" s="53"/>
      <c r="DU958" s="53"/>
      <c r="DV958" s="53"/>
      <c r="DW958" s="53"/>
      <c r="DX958" s="53"/>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3"/>
      <c r="FK958" s="53"/>
      <c r="FL958" s="53"/>
      <c r="FM958" s="53"/>
      <c r="FN958" s="53"/>
      <c r="FO958" s="53"/>
      <c r="FP958" s="53"/>
      <c r="FQ958" s="53"/>
      <c r="FR958" s="53"/>
      <c r="FS958" s="53"/>
      <c r="FT958" s="53"/>
      <c r="FU958" s="53"/>
      <c r="FV958" s="53"/>
      <c r="FW958" s="53"/>
      <c r="FX958" s="53"/>
      <c r="FY958" s="53"/>
      <c r="FZ958" s="53"/>
      <c r="GA958" s="53"/>
      <c r="GB958" s="53"/>
      <c r="GC958" s="53"/>
      <c r="GD958" s="53"/>
      <c r="GE958" s="53"/>
      <c r="GF958" s="53"/>
      <c r="GG958" s="53"/>
      <c r="GH958" s="53"/>
      <c r="GI958" s="53"/>
      <c r="GJ958" s="53"/>
      <c r="GK958" s="53"/>
      <c r="GL958" s="53"/>
      <c r="GM958" s="53"/>
      <c r="GN958" s="53"/>
      <c r="GO958" s="53"/>
      <c r="GP958" s="53"/>
      <c r="GQ958" s="53"/>
      <c r="GR958" s="53"/>
      <c r="GS958" s="53"/>
      <c r="GT958" s="53"/>
      <c r="GU958" s="53"/>
      <c r="GV958" s="53"/>
      <c r="GW958" s="53"/>
      <c r="GX958" s="53"/>
      <c r="GY958" s="53"/>
      <c r="GZ958" s="53"/>
      <c r="HA958" s="53"/>
      <c r="HB958" s="53"/>
      <c r="HC958" s="53"/>
      <c r="HD958" s="53"/>
      <c r="HE958" s="53"/>
      <c r="HF958" s="53"/>
      <c r="HG958" s="53"/>
      <c r="HH958" s="53"/>
      <c r="HI958" s="53"/>
      <c r="HJ958" s="53"/>
      <c r="HK958" s="53"/>
      <c r="HL958" s="53"/>
      <c r="HM958" s="53"/>
      <c r="HN958" s="53"/>
      <c r="HO958" s="53"/>
      <c r="HP958" s="53"/>
      <c r="HQ958" s="53"/>
      <c r="HR958" s="53"/>
      <c r="HS958" s="53"/>
      <c r="HT958" s="53"/>
      <c r="HU958" s="53"/>
      <c r="HV958" s="53"/>
      <c r="HW958" s="53"/>
      <c r="HX958" s="53"/>
      <c r="HY958" s="53"/>
      <c r="HZ958" s="53"/>
      <c r="IA958" s="53"/>
      <c r="IB958" s="53"/>
      <c r="IC958" s="53"/>
      <c r="ID958" s="53"/>
      <c r="IE958" s="53"/>
      <c r="IF958" s="53"/>
      <c r="IG958" s="53"/>
      <c r="IH958" s="53"/>
      <c r="II958" s="53"/>
      <c r="IJ958" s="53"/>
      <c r="IK958" s="53"/>
      <c r="IL958" s="53"/>
      <c r="IM958" s="53"/>
      <c r="IN958" s="53"/>
      <c r="IO958" s="53"/>
      <c r="IP958" s="53"/>
      <c r="IQ958" s="53"/>
      <c r="IR958" s="53"/>
      <c r="IS958" s="53"/>
      <c r="IT958" s="53"/>
      <c r="IU958" s="53"/>
      <c r="IV958" s="53"/>
      <c r="IW958" s="53"/>
      <c r="IX958" s="53"/>
      <c r="IY958" s="53"/>
      <c r="IZ958" s="53"/>
      <c r="JA958" s="53"/>
      <c r="JB958" s="53"/>
      <c r="JC958" s="53"/>
      <c r="JD958" s="53"/>
      <c r="JE958" s="53"/>
      <c r="JF958" s="53"/>
      <c r="JG958" s="53"/>
      <c r="JH958" s="53"/>
      <c r="JI958" s="53"/>
      <c r="JJ958" s="53"/>
      <c r="JK958" s="53"/>
      <c r="JL958" s="53"/>
      <c r="JM958" s="53"/>
      <c r="JN958" s="53"/>
      <c r="JO958" s="53"/>
      <c r="JP958" s="53"/>
      <c r="JQ958" s="53"/>
      <c r="JR958" s="53"/>
      <c r="JS958" s="53"/>
      <c r="JT958" s="53"/>
      <c r="JU958" s="53"/>
      <c r="JV958" s="53"/>
      <c r="JW958" s="53"/>
      <c r="JX958" s="53"/>
      <c r="JY958" s="53"/>
      <c r="JZ958" s="53"/>
      <c r="KA958" s="53"/>
      <c r="KB958" s="53"/>
      <c r="KC958" s="53"/>
      <c r="KD958" s="53"/>
      <c r="KE958" s="53"/>
      <c r="KF958" s="53"/>
      <c r="KG958" s="53"/>
      <c r="KH958" s="53"/>
      <c r="KI958" s="53"/>
      <c r="KJ958" s="53"/>
      <c r="KK958" s="53"/>
      <c r="KL958" s="53"/>
      <c r="KM958" s="53"/>
      <c r="KN958" s="53"/>
      <c r="KO958" s="53"/>
      <c r="KP958" s="53"/>
      <c r="KQ958" s="53"/>
      <c r="KR958" s="53"/>
      <c r="KS958" s="53"/>
      <c r="KT958" s="53"/>
      <c r="KU958" s="53"/>
      <c r="KV958" s="53"/>
      <c r="KW958" s="53"/>
      <c r="KX958" s="53"/>
      <c r="KY958" s="53"/>
      <c r="KZ958" s="53"/>
      <c r="LA958" s="53"/>
      <c r="LB958" s="53"/>
      <c r="LC958" s="53"/>
      <c r="LD958" s="53"/>
      <c r="LE958" s="53"/>
      <c r="LF958" s="53"/>
      <c r="LG958" s="53"/>
      <c r="LH958" s="53"/>
      <c r="LI958" s="53"/>
      <c r="LJ958" s="53"/>
      <c r="LK958" s="53"/>
      <c r="LL958" s="53"/>
      <c r="LM958" s="53"/>
      <c r="LN958" s="53"/>
      <c r="LO958" s="53"/>
      <c r="LP958" s="53"/>
      <c r="LQ958" s="53"/>
      <c r="LR958" s="53"/>
      <c r="LS958" s="53"/>
      <c r="LT958" s="53"/>
      <c r="LU958" s="53"/>
      <c r="LV958" s="53"/>
      <c r="LW958" s="53"/>
      <c r="LX958" s="53"/>
      <c r="LY958" s="53"/>
      <c r="LZ958" s="53"/>
      <c r="MA958" s="53"/>
      <c r="MB958" s="53"/>
      <c r="MC958" s="53"/>
      <c r="MD958" s="53"/>
      <c r="ME958" s="53"/>
      <c r="MF958" s="53"/>
      <c r="MG958" s="53"/>
      <c r="MH958" s="53"/>
      <c r="MI958" s="53"/>
      <c r="MJ958" s="53"/>
      <c r="MK958" s="53"/>
      <c r="ML958" s="53"/>
      <c r="MM958" s="53"/>
      <c r="MN958" s="53"/>
      <c r="MO958" s="53"/>
      <c r="MP958" s="53"/>
      <c r="MQ958" s="53"/>
      <c r="MR958" s="53"/>
      <c r="MS958" s="53"/>
      <c r="MT958" s="53"/>
      <c r="MU958" s="53"/>
      <c r="MV958" s="53"/>
      <c r="MW958" s="53"/>
      <c r="MX958" s="53"/>
      <c r="MY958" s="53"/>
      <c r="MZ958" s="53"/>
      <c r="NA958" s="53"/>
      <c r="NB958" s="53"/>
      <c r="NC958" s="53"/>
      <c r="ND958" s="53"/>
      <c r="NE958" s="53"/>
      <c r="NF958" s="53"/>
      <c r="NG958" s="53"/>
      <c r="NH958" s="53"/>
      <c r="NI958" s="53"/>
      <c r="NJ958" s="53"/>
      <c r="NK958" s="53"/>
      <c r="NL958" s="53"/>
      <c r="NM958" s="53"/>
      <c r="NN958" s="53"/>
      <c r="NO958" s="53"/>
      <c r="NP958" s="53"/>
      <c r="NQ958" s="53"/>
      <c r="NR958" s="53"/>
      <c r="NS958" s="53"/>
      <c r="NT958" s="53"/>
      <c r="NU958" s="53"/>
      <c r="NV958" s="53"/>
      <c r="NW958" s="53"/>
      <c r="NX958" s="53"/>
      <c r="NY958" s="53"/>
      <c r="NZ958" s="53"/>
      <c r="OA958" s="53"/>
      <c r="OB958" s="53"/>
      <c r="OC958" s="53"/>
      <c r="OD958" s="53"/>
      <c r="OE958" s="53"/>
      <c r="OF958" s="53"/>
      <c r="OG958" s="53"/>
      <c r="OH958" s="53"/>
      <c r="OI958" s="53"/>
      <c r="OJ958" s="53"/>
      <c r="OK958" s="53"/>
      <c r="OL958" s="53"/>
      <c r="OM958" s="53"/>
      <c r="ON958" s="53"/>
      <c r="OO958" s="53"/>
      <c r="OP958" s="53"/>
      <c r="OQ958" s="53"/>
      <c r="OR958" s="53"/>
      <c r="OS958" s="53"/>
      <c r="OT958" s="53"/>
      <c r="OU958" s="53"/>
      <c r="OV958" s="53"/>
      <c r="OW958" s="53"/>
      <c r="OX958" s="53"/>
      <c r="OY958" s="53"/>
      <c r="OZ958" s="53"/>
      <c r="PA958" s="53"/>
      <c r="PB958" s="53"/>
      <c r="PC958" s="53"/>
      <c r="PD958" s="53"/>
      <c r="PE958" s="53"/>
      <c r="PF958" s="53"/>
      <c r="PG958" s="53"/>
      <c r="PH958" s="53"/>
      <c r="PI958" s="53"/>
      <c r="PJ958" s="53"/>
      <c r="PK958" s="53"/>
      <c r="PL958" s="53"/>
      <c r="PM958" s="53"/>
      <c r="PN958" s="53"/>
      <c r="PO958" s="53"/>
      <c r="PP958" s="53"/>
      <c r="PQ958" s="53"/>
      <c r="PR958" s="53"/>
      <c r="PS958" s="53"/>
      <c r="PT958" s="53"/>
      <c r="PU958" s="53"/>
      <c r="PV958" s="53"/>
      <c r="PW958" s="53"/>
      <c r="PX958" s="53"/>
      <c r="PY958" s="53"/>
      <c r="PZ958" s="53"/>
      <c r="QA958" s="53"/>
      <c r="QB958" s="53"/>
      <c r="QC958" s="53"/>
      <c r="QD958" s="53"/>
      <c r="QE958" s="53"/>
      <c r="QF958" s="53"/>
      <c r="QG958" s="53"/>
      <c r="QH958" s="53"/>
      <c r="QI958" s="53"/>
      <c r="QJ958" s="53"/>
      <c r="QK958" s="53"/>
      <c r="QL958" s="53"/>
      <c r="QM958" s="53"/>
      <c r="QN958" s="53"/>
      <c r="QO958" s="53"/>
      <c r="QP958" s="53"/>
      <c r="QQ958" s="53"/>
      <c r="QR958" s="53"/>
      <c r="QS958" s="53"/>
      <c r="QT958" s="53"/>
      <c r="QU958" s="53"/>
      <c r="QV958" s="53"/>
      <c r="QW958" s="53"/>
      <c r="QX958" s="53"/>
      <c r="QY958" s="53"/>
      <c r="QZ958" s="53"/>
      <c r="RA958" s="53"/>
      <c r="RB958" s="53"/>
      <c r="RC958" s="53"/>
      <c r="RD958" s="53"/>
      <c r="RE958" s="53"/>
      <c r="RF958" s="53"/>
      <c r="RG958" s="53"/>
      <c r="RH958" s="53"/>
      <c r="RI958" s="53"/>
      <c r="RJ958" s="53"/>
      <c r="RK958" s="53"/>
      <c r="RL958" s="53"/>
      <c r="RM958" s="53"/>
      <c r="RN958" s="53"/>
      <c r="RO958" s="53"/>
      <c r="RP958" s="53"/>
      <c r="RQ958" s="53"/>
      <c r="RR958" s="53"/>
      <c r="RS958" s="53"/>
      <c r="RT958" s="53"/>
      <c r="RU958" s="53"/>
      <c r="RV958" s="53"/>
      <c r="RW958" s="53"/>
      <c r="RX958" s="53"/>
      <c r="RY958" s="53"/>
      <c r="RZ958" s="53"/>
      <c r="SA958" s="53"/>
      <c r="SB958" s="53"/>
      <c r="SC958" s="53"/>
      <c r="SD958" s="53"/>
      <c r="SE958" s="53"/>
      <c r="SF958" s="53"/>
      <c r="SG958" s="53"/>
      <c r="SH958" s="53"/>
      <c r="SI958" s="53"/>
      <c r="SJ958" s="53"/>
      <c r="SK958" s="53"/>
      <c r="SL958" s="53"/>
      <c r="SM958" s="53"/>
      <c r="SN958" s="53"/>
      <c r="SO958" s="53"/>
      <c r="SP958" s="53"/>
      <c r="SQ958" s="53"/>
      <c r="SR958" s="53"/>
      <c r="SS958" s="53"/>
      <c r="ST958" s="53"/>
      <c r="SU958" s="53"/>
      <c r="SV958" s="53"/>
      <c r="SW958" s="53"/>
      <c r="SX958" s="53"/>
      <c r="SY958" s="53"/>
      <c r="SZ958" s="53"/>
      <c r="TA958" s="53"/>
      <c r="TB958" s="53"/>
      <c r="TC958" s="53"/>
      <c r="TD958" s="53"/>
      <c r="TE958" s="53"/>
      <c r="TF958" s="53"/>
      <c r="TG958" s="53"/>
      <c r="TH958" s="53"/>
      <c r="TI958" s="53"/>
      <c r="TJ958" s="53"/>
      <c r="TK958" s="53"/>
      <c r="TL958" s="53"/>
      <c r="TM958" s="53"/>
      <c r="TN958" s="53"/>
      <c r="TO958" s="53"/>
      <c r="TP958" s="53"/>
      <c r="TQ958" s="53"/>
      <c r="TR958" s="53"/>
      <c r="TS958" s="53"/>
      <c r="TT958" s="53"/>
      <c r="TU958" s="53"/>
      <c r="TV958" s="53"/>
      <c r="TW958" s="53"/>
      <c r="TX958" s="53"/>
      <c r="TY958" s="53"/>
      <c r="TZ958" s="53"/>
      <c r="UA958" s="53"/>
      <c r="UB958" s="53"/>
      <c r="UC958" s="53"/>
      <c r="UD958" s="53"/>
      <c r="UE958" s="53"/>
      <c r="UF958" s="53"/>
      <c r="UG958" s="53"/>
    </row>
    <row r="959" spans="12:553" s="19" customFormat="1" ht="15.75" customHeight="1" x14ac:dyDescent="0.2">
      <c r="L959" s="66"/>
      <c r="M959" s="66"/>
      <c r="N959" s="52"/>
      <c r="O959" s="53"/>
      <c r="P959" s="53"/>
      <c r="Q959" s="53"/>
      <c r="R959" s="53"/>
      <c r="S959" s="53"/>
      <c r="T959" s="53"/>
      <c r="U959" s="53"/>
      <c r="V959" s="53"/>
      <c r="W959" s="53"/>
      <c r="X959" s="53"/>
      <c r="Y959" s="53"/>
      <c r="Z959" s="53"/>
      <c r="AA959" s="53"/>
      <c r="AB959" s="53"/>
      <c r="AC959" s="53"/>
      <c r="AD959" s="53"/>
      <c r="AE959" s="53"/>
      <c r="AF959" s="53"/>
      <c r="AG959" s="53"/>
      <c r="AH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c r="BM959" s="53"/>
      <c r="BN959" s="53"/>
      <c r="BO959" s="53"/>
      <c r="BP959" s="53"/>
      <c r="BQ959" s="53"/>
      <c r="BR959" s="53"/>
      <c r="BS959" s="53"/>
      <c r="BT959" s="53"/>
      <c r="BU959" s="53"/>
      <c r="BV959" s="53"/>
      <c r="BW959" s="53"/>
      <c r="BX959" s="53"/>
      <c r="BY959" s="53"/>
      <c r="BZ959" s="53"/>
      <c r="CA959" s="53"/>
      <c r="CB959" s="53"/>
      <c r="CC959" s="53"/>
      <c r="CD959" s="53"/>
      <c r="CE959" s="53"/>
      <c r="CF959" s="53"/>
      <c r="CG959" s="53"/>
      <c r="CH959" s="53"/>
      <c r="CI959" s="53"/>
      <c r="CJ959" s="53"/>
      <c r="CK959" s="53"/>
      <c r="CL959" s="53"/>
      <c r="CM959" s="53"/>
      <c r="CN959" s="53"/>
      <c r="CO959" s="53"/>
      <c r="CP959" s="53"/>
      <c r="CQ959" s="53"/>
      <c r="CR959" s="53"/>
      <c r="CS959" s="53"/>
      <c r="CT959" s="53"/>
      <c r="CU959" s="53"/>
      <c r="CV959" s="53"/>
      <c r="CW959" s="53"/>
      <c r="CX959" s="53"/>
      <c r="CY959" s="53"/>
      <c r="CZ959" s="53"/>
      <c r="DA959" s="53"/>
      <c r="DB959" s="53"/>
      <c r="DC959" s="53"/>
      <c r="DD959" s="53"/>
      <c r="DE959" s="53"/>
      <c r="DF959" s="53"/>
      <c r="DG959" s="53"/>
      <c r="DH959" s="53"/>
      <c r="DI959" s="53"/>
      <c r="DJ959" s="53"/>
      <c r="DK959" s="53"/>
      <c r="DL959" s="53"/>
      <c r="DM959" s="53"/>
      <c r="DN959" s="53"/>
      <c r="DO959" s="53"/>
      <c r="DP959" s="53"/>
      <c r="DQ959" s="53"/>
      <c r="DR959" s="53"/>
      <c r="DS959" s="53"/>
      <c r="DT959" s="53"/>
      <c r="DU959" s="53"/>
      <c r="DV959" s="53"/>
      <c r="DW959" s="53"/>
      <c r="DX959" s="53"/>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3"/>
      <c r="FK959" s="53"/>
      <c r="FL959" s="53"/>
      <c r="FM959" s="53"/>
      <c r="FN959" s="53"/>
      <c r="FO959" s="53"/>
      <c r="FP959" s="53"/>
      <c r="FQ959" s="53"/>
      <c r="FR959" s="53"/>
      <c r="FS959" s="53"/>
      <c r="FT959" s="53"/>
      <c r="FU959" s="53"/>
      <c r="FV959" s="53"/>
      <c r="FW959" s="53"/>
      <c r="FX959" s="53"/>
      <c r="FY959" s="53"/>
      <c r="FZ959" s="53"/>
      <c r="GA959" s="53"/>
      <c r="GB959" s="53"/>
      <c r="GC959" s="53"/>
      <c r="GD959" s="53"/>
      <c r="GE959" s="53"/>
      <c r="GF959" s="53"/>
      <c r="GG959" s="53"/>
      <c r="GH959" s="53"/>
      <c r="GI959" s="53"/>
      <c r="GJ959" s="53"/>
      <c r="GK959" s="53"/>
      <c r="GL959" s="53"/>
      <c r="GM959" s="53"/>
      <c r="GN959" s="53"/>
      <c r="GO959" s="53"/>
      <c r="GP959" s="53"/>
      <c r="GQ959" s="53"/>
      <c r="GR959" s="53"/>
      <c r="GS959" s="53"/>
      <c r="GT959" s="53"/>
      <c r="GU959" s="53"/>
      <c r="GV959" s="53"/>
      <c r="GW959" s="53"/>
      <c r="GX959" s="53"/>
      <c r="GY959" s="53"/>
      <c r="GZ959" s="53"/>
      <c r="HA959" s="53"/>
      <c r="HB959" s="53"/>
      <c r="HC959" s="53"/>
      <c r="HD959" s="53"/>
      <c r="HE959" s="53"/>
      <c r="HF959" s="53"/>
      <c r="HG959" s="53"/>
      <c r="HH959" s="53"/>
      <c r="HI959" s="53"/>
      <c r="HJ959" s="53"/>
      <c r="HK959" s="53"/>
      <c r="HL959" s="53"/>
      <c r="HM959" s="53"/>
      <c r="HN959" s="53"/>
      <c r="HO959" s="53"/>
      <c r="HP959" s="53"/>
      <c r="HQ959" s="53"/>
      <c r="HR959" s="53"/>
      <c r="HS959" s="53"/>
      <c r="HT959" s="53"/>
      <c r="HU959" s="53"/>
      <c r="HV959" s="53"/>
      <c r="HW959" s="53"/>
      <c r="HX959" s="53"/>
      <c r="HY959" s="53"/>
      <c r="HZ959" s="53"/>
      <c r="IA959" s="53"/>
      <c r="IB959" s="53"/>
      <c r="IC959" s="53"/>
      <c r="ID959" s="53"/>
      <c r="IE959" s="53"/>
      <c r="IF959" s="53"/>
      <c r="IG959" s="53"/>
      <c r="IH959" s="53"/>
      <c r="II959" s="53"/>
      <c r="IJ959" s="53"/>
      <c r="IK959" s="53"/>
      <c r="IL959" s="53"/>
      <c r="IM959" s="53"/>
      <c r="IN959" s="53"/>
      <c r="IO959" s="53"/>
      <c r="IP959" s="53"/>
      <c r="IQ959" s="53"/>
      <c r="IR959" s="53"/>
      <c r="IS959" s="53"/>
      <c r="IT959" s="53"/>
      <c r="IU959" s="53"/>
      <c r="IV959" s="53"/>
      <c r="IW959" s="53"/>
      <c r="IX959" s="53"/>
      <c r="IY959" s="53"/>
      <c r="IZ959" s="53"/>
      <c r="JA959" s="53"/>
      <c r="JB959" s="53"/>
      <c r="JC959" s="53"/>
      <c r="JD959" s="53"/>
      <c r="JE959" s="53"/>
      <c r="JF959" s="53"/>
      <c r="JG959" s="53"/>
      <c r="JH959" s="53"/>
      <c r="JI959" s="53"/>
      <c r="JJ959" s="53"/>
      <c r="JK959" s="53"/>
      <c r="JL959" s="53"/>
      <c r="JM959" s="53"/>
      <c r="JN959" s="53"/>
      <c r="JO959" s="53"/>
      <c r="JP959" s="53"/>
      <c r="JQ959" s="53"/>
      <c r="JR959" s="53"/>
      <c r="JS959" s="53"/>
      <c r="JT959" s="53"/>
      <c r="JU959" s="53"/>
      <c r="JV959" s="53"/>
      <c r="JW959" s="53"/>
      <c r="JX959" s="53"/>
      <c r="JY959" s="53"/>
      <c r="JZ959" s="53"/>
      <c r="KA959" s="53"/>
      <c r="KB959" s="53"/>
      <c r="KC959" s="53"/>
      <c r="KD959" s="53"/>
      <c r="KE959" s="53"/>
      <c r="KF959" s="53"/>
      <c r="KG959" s="53"/>
      <c r="KH959" s="53"/>
      <c r="KI959" s="53"/>
      <c r="KJ959" s="53"/>
      <c r="KK959" s="53"/>
      <c r="KL959" s="53"/>
      <c r="KM959" s="53"/>
      <c r="KN959" s="53"/>
      <c r="KO959" s="53"/>
      <c r="KP959" s="53"/>
      <c r="KQ959" s="53"/>
      <c r="KR959" s="53"/>
      <c r="KS959" s="53"/>
      <c r="KT959" s="53"/>
      <c r="KU959" s="53"/>
      <c r="KV959" s="53"/>
      <c r="KW959" s="53"/>
      <c r="KX959" s="53"/>
      <c r="KY959" s="53"/>
      <c r="KZ959" s="53"/>
      <c r="LA959" s="53"/>
      <c r="LB959" s="53"/>
      <c r="LC959" s="53"/>
      <c r="LD959" s="53"/>
      <c r="LE959" s="53"/>
      <c r="LF959" s="53"/>
      <c r="LG959" s="53"/>
      <c r="LH959" s="53"/>
      <c r="LI959" s="53"/>
      <c r="LJ959" s="53"/>
      <c r="LK959" s="53"/>
      <c r="LL959" s="53"/>
      <c r="LM959" s="53"/>
      <c r="LN959" s="53"/>
      <c r="LO959" s="53"/>
      <c r="LP959" s="53"/>
      <c r="LQ959" s="53"/>
      <c r="LR959" s="53"/>
      <c r="LS959" s="53"/>
      <c r="LT959" s="53"/>
      <c r="LU959" s="53"/>
      <c r="LV959" s="53"/>
      <c r="LW959" s="53"/>
      <c r="LX959" s="53"/>
      <c r="LY959" s="53"/>
      <c r="LZ959" s="53"/>
      <c r="MA959" s="53"/>
      <c r="MB959" s="53"/>
      <c r="MC959" s="53"/>
      <c r="MD959" s="53"/>
      <c r="ME959" s="53"/>
      <c r="MF959" s="53"/>
      <c r="MG959" s="53"/>
      <c r="MH959" s="53"/>
      <c r="MI959" s="53"/>
      <c r="MJ959" s="53"/>
      <c r="MK959" s="53"/>
      <c r="ML959" s="53"/>
      <c r="MM959" s="53"/>
      <c r="MN959" s="53"/>
      <c r="MO959" s="53"/>
      <c r="MP959" s="53"/>
      <c r="MQ959" s="53"/>
      <c r="MR959" s="53"/>
      <c r="MS959" s="53"/>
      <c r="MT959" s="53"/>
      <c r="MU959" s="53"/>
      <c r="MV959" s="53"/>
      <c r="MW959" s="53"/>
      <c r="MX959" s="53"/>
      <c r="MY959" s="53"/>
      <c r="MZ959" s="53"/>
      <c r="NA959" s="53"/>
      <c r="NB959" s="53"/>
      <c r="NC959" s="53"/>
      <c r="ND959" s="53"/>
      <c r="NE959" s="53"/>
      <c r="NF959" s="53"/>
      <c r="NG959" s="53"/>
      <c r="NH959" s="53"/>
      <c r="NI959" s="53"/>
      <c r="NJ959" s="53"/>
      <c r="NK959" s="53"/>
      <c r="NL959" s="53"/>
      <c r="NM959" s="53"/>
      <c r="NN959" s="53"/>
      <c r="NO959" s="53"/>
      <c r="NP959" s="53"/>
      <c r="NQ959" s="53"/>
      <c r="NR959" s="53"/>
      <c r="NS959" s="53"/>
      <c r="NT959" s="53"/>
      <c r="NU959" s="53"/>
      <c r="NV959" s="53"/>
      <c r="NW959" s="53"/>
      <c r="NX959" s="53"/>
      <c r="NY959" s="53"/>
      <c r="NZ959" s="53"/>
      <c r="OA959" s="53"/>
      <c r="OB959" s="53"/>
      <c r="OC959" s="53"/>
      <c r="OD959" s="53"/>
      <c r="OE959" s="53"/>
      <c r="OF959" s="53"/>
      <c r="OG959" s="53"/>
      <c r="OH959" s="53"/>
      <c r="OI959" s="53"/>
      <c r="OJ959" s="53"/>
      <c r="OK959" s="53"/>
      <c r="OL959" s="53"/>
      <c r="OM959" s="53"/>
      <c r="ON959" s="53"/>
      <c r="OO959" s="53"/>
      <c r="OP959" s="53"/>
      <c r="OQ959" s="53"/>
      <c r="OR959" s="53"/>
      <c r="OS959" s="53"/>
      <c r="OT959" s="53"/>
      <c r="OU959" s="53"/>
      <c r="OV959" s="53"/>
      <c r="OW959" s="53"/>
      <c r="OX959" s="53"/>
      <c r="OY959" s="53"/>
      <c r="OZ959" s="53"/>
      <c r="PA959" s="53"/>
      <c r="PB959" s="53"/>
      <c r="PC959" s="53"/>
      <c r="PD959" s="53"/>
      <c r="PE959" s="53"/>
      <c r="PF959" s="53"/>
      <c r="PG959" s="53"/>
      <c r="PH959" s="53"/>
      <c r="PI959" s="53"/>
      <c r="PJ959" s="53"/>
      <c r="PK959" s="53"/>
      <c r="PL959" s="53"/>
      <c r="PM959" s="53"/>
      <c r="PN959" s="53"/>
      <c r="PO959" s="53"/>
      <c r="PP959" s="53"/>
      <c r="PQ959" s="53"/>
      <c r="PR959" s="53"/>
      <c r="PS959" s="53"/>
      <c r="PT959" s="53"/>
      <c r="PU959" s="53"/>
      <c r="PV959" s="53"/>
      <c r="PW959" s="53"/>
      <c r="PX959" s="53"/>
      <c r="PY959" s="53"/>
      <c r="PZ959" s="53"/>
      <c r="QA959" s="53"/>
      <c r="QB959" s="53"/>
      <c r="QC959" s="53"/>
      <c r="QD959" s="53"/>
      <c r="QE959" s="53"/>
      <c r="QF959" s="53"/>
      <c r="QG959" s="53"/>
      <c r="QH959" s="53"/>
      <c r="QI959" s="53"/>
      <c r="QJ959" s="53"/>
      <c r="QK959" s="53"/>
      <c r="QL959" s="53"/>
      <c r="QM959" s="53"/>
      <c r="QN959" s="53"/>
      <c r="QO959" s="53"/>
      <c r="QP959" s="53"/>
      <c r="QQ959" s="53"/>
      <c r="QR959" s="53"/>
      <c r="QS959" s="53"/>
      <c r="QT959" s="53"/>
      <c r="QU959" s="53"/>
      <c r="QV959" s="53"/>
      <c r="QW959" s="53"/>
      <c r="QX959" s="53"/>
      <c r="QY959" s="53"/>
      <c r="QZ959" s="53"/>
      <c r="RA959" s="53"/>
      <c r="RB959" s="53"/>
      <c r="RC959" s="53"/>
      <c r="RD959" s="53"/>
      <c r="RE959" s="53"/>
      <c r="RF959" s="53"/>
      <c r="RG959" s="53"/>
      <c r="RH959" s="53"/>
      <c r="RI959" s="53"/>
      <c r="RJ959" s="53"/>
      <c r="RK959" s="53"/>
      <c r="RL959" s="53"/>
      <c r="RM959" s="53"/>
      <c r="RN959" s="53"/>
      <c r="RO959" s="53"/>
      <c r="RP959" s="53"/>
      <c r="RQ959" s="53"/>
      <c r="RR959" s="53"/>
      <c r="RS959" s="53"/>
      <c r="RT959" s="53"/>
      <c r="RU959" s="53"/>
      <c r="RV959" s="53"/>
      <c r="RW959" s="53"/>
      <c r="RX959" s="53"/>
      <c r="RY959" s="53"/>
      <c r="RZ959" s="53"/>
      <c r="SA959" s="53"/>
      <c r="SB959" s="53"/>
      <c r="SC959" s="53"/>
      <c r="SD959" s="53"/>
      <c r="SE959" s="53"/>
      <c r="SF959" s="53"/>
      <c r="SG959" s="53"/>
      <c r="SH959" s="53"/>
      <c r="SI959" s="53"/>
      <c r="SJ959" s="53"/>
      <c r="SK959" s="53"/>
      <c r="SL959" s="53"/>
      <c r="SM959" s="53"/>
      <c r="SN959" s="53"/>
      <c r="SO959" s="53"/>
      <c r="SP959" s="53"/>
      <c r="SQ959" s="53"/>
      <c r="SR959" s="53"/>
      <c r="SS959" s="53"/>
      <c r="ST959" s="53"/>
      <c r="SU959" s="53"/>
      <c r="SV959" s="53"/>
      <c r="SW959" s="53"/>
      <c r="SX959" s="53"/>
      <c r="SY959" s="53"/>
      <c r="SZ959" s="53"/>
      <c r="TA959" s="53"/>
      <c r="TB959" s="53"/>
      <c r="TC959" s="53"/>
      <c r="TD959" s="53"/>
      <c r="TE959" s="53"/>
      <c r="TF959" s="53"/>
      <c r="TG959" s="53"/>
      <c r="TH959" s="53"/>
      <c r="TI959" s="53"/>
      <c r="TJ959" s="53"/>
      <c r="TK959" s="53"/>
      <c r="TL959" s="53"/>
      <c r="TM959" s="53"/>
      <c r="TN959" s="53"/>
      <c r="TO959" s="53"/>
      <c r="TP959" s="53"/>
      <c r="TQ959" s="53"/>
      <c r="TR959" s="53"/>
      <c r="TS959" s="53"/>
      <c r="TT959" s="53"/>
      <c r="TU959" s="53"/>
      <c r="TV959" s="53"/>
      <c r="TW959" s="53"/>
      <c r="TX959" s="53"/>
      <c r="TY959" s="53"/>
      <c r="TZ959" s="53"/>
      <c r="UA959" s="53"/>
      <c r="UB959" s="53"/>
      <c r="UC959" s="53"/>
      <c r="UD959" s="53"/>
      <c r="UE959" s="53"/>
      <c r="UF959" s="53"/>
      <c r="UG959" s="53"/>
    </row>
    <row r="960" spans="12:553" s="19" customFormat="1" ht="15.75" customHeight="1" x14ac:dyDescent="0.2">
      <c r="L960" s="66"/>
      <c r="M960" s="66"/>
      <c r="N960" s="52"/>
      <c r="O960" s="53"/>
      <c r="P960" s="53"/>
      <c r="Q960" s="53"/>
      <c r="R960" s="53"/>
      <c r="S960" s="53"/>
      <c r="T960" s="53"/>
      <c r="U960" s="53"/>
      <c r="V960" s="53"/>
      <c r="W960" s="53"/>
      <c r="X960" s="53"/>
      <c r="Y960" s="53"/>
      <c r="Z960" s="53"/>
      <c r="AA960" s="53"/>
      <c r="AB960" s="53"/>
      <c r="AC960" s="53"/>
      <c r="AD960" s="53"/>
      <c r="AE960" s="53"/>
      <c r="AF960" s="53"/>
      <c r="AG960" s="53"/>
      <c r="AH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c r="BM960" s="53"/>
      <c r="BN960" s="53"/>
      <c r="BO960" s="53"/>
      <c r="BP960" s="53"/>
      <c r="BQ960" s="53"/>
      <c r="BR960" s="53"/>
      <c r="BS960" s="53"/>
      <c r="BT960" s="53"/>
      <c r="BU960" s="53"/>
      <c r="BV960" s="53"/>
      <c r="BW960" s="53"/>
      <c r="BX960" s="53"/>
      <c r="BY960" s="53"/>
      <c r="BZ960" s="53"/>
      <c r="CA960" s="53"/>
      <c r="CB960" s="53"/>
      <c r="CC960" s="53"/>
      <c r="CD960" s="53"/>
      <c r="CE960" s="53"/>
      <c r="CF960" s="53"/>
      <c r="CG960" s="53"/>
      <c r="CH960" s="53"/>
      <c r="CI960" s="53"/>
      <c r="CJ960" s="53"/>
      <c r="CK960" s="53"/>
      <c r="CL960" s="53"/>
      <c r="CM960" s="53"/>
      <c r="CN960" s="53"/>
      <c r="CO960" s="53"/>
      <c r="CP960" s="53"/>
      <c r="CQ960" s="53"/>
      <c r="CR960" s="53"/>
      <c r="CS960" s="53"/>
      <c r="CT960" s="53"/>
      <c r="CU960" s="53"/>
      <c r="CV960" s="53"/>
      <c r="CW960" s="53"/>
      <c r="CX960" s="53"/>
      <c r="CY960" s="53"/>
      <c r="CZ960" s="53"/>
      <c r="DA960" s="53"/>
      <c r="DB960" s="53"/>
      <c r="DC960" s="53"/>
      <c r="DD960" s="53"/>
      <c r="DE960" s="53"/>
      <c r="DF960" s="53"/>
      <c r="DG960" s="53"/>
      <c r="DH960" s="53"/>
      <c r="DI960" s="53"/>
      <c r="DJ960" s="53"/>
      <c r="DK960" s="53"/>
      <c r="DL960" s="53"/>
      <c r="DM960" s="53"/>
      <c r="DN960" s="53"/>
      <c r="DO960" s="53"/>
      <c r="DP960" s="53"/>
      <c r="DQ960" s="53"/>
      <c r="DR960" s="53"/>
      <c r="DS960" s="53"/>
      <c r="DT960" s="53"/>
      <c r="DU960" s="53"/>
      <c r="DV960" s="53"/>
      <c r="DW960" s="53"/>
      <c r="DX960" s="53"/>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3"/>
      <c r="FK960" s="53"/>
      <c r="FL960" s="53"/>
      <c r="FM960" s="53"/>
      <c r="FN960" s="53"/>
      <c r="FO960" s="53"/>
      <c r="FP960" s="53"/>
      <c r="FQ960" s="53"/>
      <c r="FR960" s="53"/>
      <c r="FS960" s="53"/>
      <c r="FT960" s="53"/>
      <c r="FU960" s="53"/>
      <c r="FV960" s="53"/>
      <c r="FW960" s="53"/>
      <c r="FX960" s="53"/>
      <c r="FY960" s="53"/>
      <c r="FZ960" s="53"/>
      <c r="GA960" s="53"/>
      <c r="GB960" s="53"/>
      <c r="GC960" s="53"/>
      <c r="GD960" s="53"/>
      <c r="GE960" s="53"/>
      <c r="GF960" s="53"/>
      <c r="GG960" s="53"/>
      <c r="GH960" s="53"/>
      <c r="GI960" s="53"/>
      <c r="GJ960" s="53"/>
      <c r="GK960" s="53"/>
      <c r="GL960" s="53"/>
      <c r="GM960" s="53"/>
      <c r="GN960" s="53"/>
      <c r="GO960" s="53"/>
      <c r="GP960" s="53"/>
      <c r="GQ960" s="53"/>
      <c r="GR960" s="53"/>
      <c r="GS960" s="53"/>
      <c r="GT960" s="53"/>
      <c r="GU960" s="53"/>
      <c r="GV960" s="53"/>
      <c r="GW960" s="53"/>
      <c r="GX960" s="53"/>
      <c r="GY960" s="53"/>
      <c r="GZ960" s="53"/>
      <c r="HA960" s="53"/>
      <c r="HB960" s="53"/>
      <c r="HC960" s="53"/>
      <c r="HD960" s="53"/>
      <c r="HE960" s="53"/>
      <c r="HF960" s="53"/>
      <c r="HG960" s="53"/>
      <c r="HH960" s="53"/>
      <c r="HI960" s="53"/>
      <c r="HJ960" s="53"/>
      <c r="HK960" s="53"/>
      <c r="HL960" s="53"/>
      <c r="HM960" s="53"/>
      <c r="HN960" s="53"/>
      <c r="HO960" s="53"/>
      <c r="HP960" s="53"/>
      <c r="HQ960" s="53"/>
      <c r="HR960" s="53"/>
      <c r="HS960" s="53"/>
      <c r="HT960" s="53"/>
      <c r="HU960" s="53"/>
      <c r="HV960" s="53"/>
      <c r="HW960" s="53"/>
      <c r="HX960" s="53"/>
      <c r="HY960" s="53"/>
      <c r="HZ960" s="53"/>
      <c r="IA960" s="53"/>
      <c r="IB960" s="53"/>
      <c r="IC960" s="53"/>
      <c r="ID960" s="53"/>
      <c r="IE960" s="53"/>
      <c r="IF960" s="53"/>
      <c r="IG960" s="53"/>
      <c r="IH960" s="53"/>
      <c r="II960" s="53"/>
      <c r="IJ960" s="53"/>
      <c r="IK960" s="53"/>
      <c r="IL960" s="53"/>
      <c r="IM960" s="53"/>
      <c r="IN960" s="53"/>
      <c r="IO960" s="53"/>
      <c r="IP960" s="53"/>
      <c r="IQ960" s="53"/>
      <c r="IR960" s="53"/>
      <c r="IS960" s="53"/>
      <c r="IT960" s="53"/>
      <c r="IU960" s="53"/>
      <c r="IV960" s="53"/>
      <c r="IW960" s="53"/>
      <c r="IX960" s="53"/>
      <c r="IY960" s="53"/>
      <c r="IZ960" s="53"/>
      <c r="JA960" s="53"/>
      <c r="JB960" s="53"/>
      <c r="JC960" s="53"/>
      <c r="JD960" s="53"/>
      <c r="JE960" s="53"/>
      <c r="JF960" s="53"/>
      <c r="JG960" s="53"/>
      <c r="JH960" s="53"/>
      <c r="JI960" s="53"/>
      <c r="JJ960" s="53"/>
      <c r="JK960" s="53"/>
      <c r="JL960" s="53"/>
      <c r="JM960" s="53"/>
      <c r="JN960" s="53"/>
      <c r="JO960" s="53"/>
      <c r="JP960" s="53"/>
      <c r="JQ960" s="53"/>
      <c r="JR960" s="53"/>
      <c r="JS960" s="53"/>
      <c r="JT960" s="53"/>
      <c r="JU960" s="53"/>
      <c r="JV960" s="53"/>
      <c r="JW960" s="53"/>
      <c r="JX960" s="53"/>
      <c r="JY960" s="53"/>
      <c r="JZ960" s="53"/>
      <c r="KA960" s="53"/>
      <c r="KB960" s="53"/>
      <c r="KC960" s="53"/>
      <c r="KD960" s="53"/>
      <c r="KE960" s="53"/>
      <c r="KF960" s="53"/>
      <c r="KG960" s="53"/>
      <c r="KH960" s="53"/>
      <c r="KI960" s="53"/>
      <c r="KJ960" s="53"/>
      <c r="KK960" s="53"/>
      <c r="KL960" s="53"/>
      <c r="KM960" s="53"/>
      <c r="KN960" s="53"/>
      <c r="KO960" s="53"/>
      <c r="KP960" s="53"/>
      <c r="KQ960" s="53"/>
      <c r="KR960" s="53"/>
      <c r="KS960" s="53"/>
      <c r="KT960" s="53"/>
      <c r="KU960" s="53"/>
      <c r="KV960" s="53"/>
      <c r="KW960" s="53"/>
      <c r="KX960" s="53"/>
      <c r="KY960" s="53"/>
      <c r="KZ960" s="53"/>
      <c r="LA960" s="53"/>
      <c r="LB960" s="53"/>
      <c r="LC960" s="53"/>
      <c r="LD960" s="53"/>
      <c r="LE960" s="53"/>
      <c r="LF960" s="53"/>
      <c r="LG960" s="53"/>
      <c r="LH960" s="53"/>
      <c r="LI960" s="53"/>
      <c r="LJ960" s="53"/>
      <c r="LK960" s="53"/>
      <c r="LL960" s="53"/>
      <c r="LM960" s="53"/>
      <c r="LN960" s="53"/>
      <c r="LO960" s="53"/>
      <c r="LP960" s="53"/>
      <c r="LQ960" s="53"/>
      <c r="LR960" s="53"/>
      <c r="LS960" s="53"/>
      <c r="LT960" s="53"/>
      <c r="LU960" s="53"/>
      <c r="LV960" s="53"/>
      <c r="LW960" s="53"/>
      <c r="LX960" s="53"/>
      <c r="LY960" s="53"/>
      <c r="LZ960" s="53"/>
      <c r="MA960" s="53"/>
      <c r="MB960" s="53"/>
      <c r="MC960" s="53"/>
      <c r="MD960" s="53"/>
      <c r="ME960" s="53"/>
      <c r="MF960" s="53"/>
      <c r="MG960" s="53"/>
      <c r="MH960" s="53"/>
      <c r="MI960" s="53"/>
      <c r="MJ960" s="53"/>
      <c r="MK960" s="53"/>
      <c r="ML960" s="53"/>
      <c r="MM960" s="53"/>
      <c r="MN960" s="53"/>
      <c r="MO960" s="53"/>
      <c r="MP960" s="53"/>
      <c r="MQ960" s="53"/>
      <c r="MR960" s="53"/>
      <c r="MS960" s="53"/>
      <c r="MT960" s="53"/>
      <c r="MU960" s="53"/>
      <c r="MV960" s="53"/>
      <c r="MW960" s="53"/>
      <c r="MX960" s="53"/>
      <c r="MY960" s="53"/>
      <c r="MZ960" s="53"/>
      <c r="NA960" s="53"/>
      <c r="NB960" s="53"/>
      <c r="NC960" s="53"/>
      <c r="ND960" s="53"/>
      <c r="NE960" s="53"/>
      <c r="NF960" s="53"/>
      <c r="NG960" s="53"/>
      <c r="NH960" s="53"/>
      <c r="NI960" s="53"/>
      <c r="NJ960" s="53"/>
      <c r="NK960" s="53"/>
      <c r="NL960" s="53"/>
      <c r="NM960" s="53"/>
      <c r="NN960" s="53"/>
      <c r="NO960" s="53"/>
      <c r="NP960" s="53"/>
      <c r="NQ960" s="53"/>
      <c r="NR960" s="53"/>
      <c r="NS960" s="53"/>
      <c r="NT960" s="53"/>
      <c r="NU960" s="53"/>
      <c r="NV960" s="53"/>
      <c r="NW960" s="53"/>
      <c r="NX960" s="53"/>
      <c r="NY960" s="53"/>
      <c r="NZ960" s="53"/>
      <c r="OA960" s="53"/>
      <c r="OB960" s="53"/>
      <c r="OC960" s="53"/>
      <c r="OD960" s="53"/>
      <c r="OE960" s="53"/>
      <c r="OF960" s="53"/>
      <c r="OG960" s="53"/>
      <c r="OH960" s="53"/>
      <c r="OI960" s="53"/>
      <c r="OJ960" s="53"/>
      <c r="OK960" s="53"/>
      <c r="OL960" s="53"/>
      <c r="OM960" s="53"/>
      <c r="ON960" s="53"/>
      <c r="OO960" s="53"/>
      <c r="OP960" s="53"/>
      <c r="OQ960" s="53"/>
      <c r="OR960" s="53"/>
      <c r="OS960" s="53"/>
      <c r="OT960" s="53"/>
      <c r="OU960" s="53"/>
      <c r="OV960" s="53"/>
      <c r="OW960" s="53"/>
      <c r="OX960" s="53"/>
      <c r="OY960" s="53"/>
      <c r="OZ960" s="53"/>
      <c r="PA960" s="53"/>
      <c r="PB960" s="53"/>
      <c r="PC960" s="53"/>
      <c r="PD960" s="53"/>
      <c r="PE960" s="53"/>
      <c r="PF960" s="53"/>
      <c r="PG960" s="53"/>
      <c r="PH960" s="53"/>
      <c r="PI960" s="53"/>
      <c r="PJ960" s="53"/>
      <c r="PK960" s="53"/>
      <c r="PL960" s="53"/>
      <c r="PM960" s="53"/>
      <c r="PN960" s="53"/>
      <c r="PO960" s="53"/>
      <c r="PP960" s="53"/>
      <c r="PQ960" s="53"/>
      <c r="PR960" s="53"/>
      <c r="PS960" s="53"/>
      <c r="PT960" s="53"/>
      <c r="PU960" s="53"/>
      <c r="PV960" s="53"/>
      <c r="PW960" s="53"/>
      <c r="PX960" s="53"/>
      <c r="PY960" s="53"/>
      <c r="PZ960" s="53"/>
      <c r="QA960" s="53"/>
      <c r="QB960" s="53"/>
      <c r="QC960" s="53"/>
      <c r="QD960" s="53"/>
      <c r="QE960" s="53"/>
      <c r="QF960" s="53"/>
      <c r="QG960" s="53"/>
      <c r="QH960" s="53"/>
      <c r="QI960" s="53"/>
      <c r="QJ960" s="53"/>
      <c r="QK960" s="53"/>
      <c r="QL960" s="53"/>
      <c r="QM960" s="53"/>
      <c r="QN960" s="53"/>
      <c r="QO960" s="53"/>
      <c r="QP960" s="53"/>
      <c r="QQ960" s="53"/>
      <c r="QR960" s="53"/>
      <c r="QS960" s="53"/>
      <c r="QT960" s="53"/>
      <c r="QU960" s="53"/>
      <c r="QV960" s="53"/>
      <c r="QW960" s="53"/>
      <c r="QX960" s="53"/>
      <c r="QY960" s="53"/>
      <c r="QZ960" s="53"/>
      <c r="RA960" s="53"/>
      <c r="RB960" s="53"/>
      <c r="RC960" s="53"/>
      <c r="RD960" s="53"/>
      <c r="RE960" s="53"/>
      <c r="RF960" s="53"/>
      <c r="RG960" s="53"/>
      <c r="RH960" s="53"/>
      <c r="RI960" s="53"/>
      <c r="RJ960" s="53"/>
      <c r="RK960" s="53"/>
      <c r="RL960" s="53"/>
      <c r="RM960" s="53"/>
      <c r="RN960" s="53"/>
      <c r="RO960" s="53"/>
      <c r="RP960" s="53"/>
      <c r="RQ960" s="53"/>
      <c r="RR960" s="53"/>
      <c r="RS960" s="53"/>
      <c r="RT960" s="53"/>
      <c r="RU960" s="53"/>
      <c r="RV960" s="53"/>
      <c r="RW960" s="53"/>
      <c r="RX960" s="53"/>
      <c r="RY960" s="53"/>
      <c r="RZ960" s="53"/>
      <c r="SA960" s="53"/>
      <c r="SB960" s="53"/>
      <c r="SC960" s="53"/>
      <c r="SD960" s="53"/>
      <c r="SE960" s="53"/>
      <c r="SF960" s="53"/>
      <c r="SG960" s="53"/>
      <c r="SH960" s="53"/>
      <c r="SI960" s="53"/>
      <c r="SJ960" s="53"/>
      <c r="SK960" s="53"/>
      <c r="SL960" s="53"/>
      <c r="SM960" s="53"/>
      <c r="SN960" s="53"/>
      <c r="SO960" s="53"/>
      <c r="SP960" s="53"/>
      <c r="SQ960" s="53"/>
      <c r="SR960" s="53"/>
      <c r="SS960" s="53"/>
      <c r="ST960" s="53"/>
      <c r="SU960" s="53"/>
      <c r="SV960" s="53"/>
      <c r="SW960" s="53"/>
      <c r="SX960" s="53"/>
      <c r="SY960" s="53"/>
      <c r="SZ960" s="53"/>
      <c r="TA960" s="53"/>
      <c r="TB960" s="53"/>
      <c r="TC960" s="53"/>
      <c r="TD960" s="53"/>
      <c r="TE960" s="53"/>
      <c r="TF960" s="53"/>
      <c r="TG960" s="53"/>
      <c r="TH960" s="53"/>
      <c r="TI960" s="53"/>
      <c r="TJ960" s="53"/>
      <c r="TK960" s="53"/>
      <c r="TL960" s="53"/>
      <c r="TM960" s="53"/>
      <c r="TN960" s="53"/>
      <c r="TO960" s="53"/>
      <c r="TP960" s="53"/>
      <c r="TQ960" s="53"/>
      <c r="TR960" s="53"/>
      <c r="TS960" s="53"/>
      <c r="TT960" s="53"/>
      <c r="TU960" s="53"/>
      <c r="TV960" s="53"/>
      <c r="TW960" s="53"/>
      <c r="TX960" s="53"/>
      <c r="TY960" s="53"/>
      <c r="TZ960" s="53"/>
      <c r="UA960" s="53"/>
      <c r="UB960" s="53"/>
      <c r="UC960" s="53"/>
      <c r="UD960" s="53"/>
      <c r="UE960" s="53"/>
      <c r="UF960" s="53"/>
      <c r="UG960" s="53"/>
    </row>
    <row r="961" spans="12:553" s="19" customFormat="1" ht="15.75" customHeight="1" x14ac:dyDescent="0.2">
      <c r="L961" s="66"/>
      <c r="M961" s="66"/>
      <c r="N961" s="52"/>
      <c r="O961" s="53"/>
      <c r="P961" s="53"/>
      <c r="Q961" s="53"/>
      <c r="R961" s="53"/>
      <c r="S961" s="53"/>
      <c r="T961" s="53"/>
      <c r="U961" s="53"/>
      <c r="V961" s="53"/>
      <c r="W961" s="53"/>
      <c r="X961" s="53"/>
      <c r="Y961" s="53"/>
      <c r="Z961" s="53"/>
      <c r="AA961" s="53"/>
      <c r="AB961" s="53"/>
      <c r="AC961" s="53"/>
      <c r="AD961" s="53"/>
      <c r="AE961" s="53"/>
      <c r="AF961" s="53"/>
      <c r="AG961" s="53"/>
      <c r="AH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c r="BM961" s="53"/>
      <c r="BN961" s="53"/>
      <c r="BO961" s="53"/>
      <c r="BP961" s="53"/>
      <c r="BQ961" s="53"/>
      <c r="BR961" s="53"/>
      <c r="BS961" s="53"/>
      <c r="BT961" s="53"/>
      <c r="BU961" s="53"/>
      <c r="BV961" s="53"/>
      <c r="BW961" s="53"/>
      <c r="BX961" s="53"/>
      <c r="BY961" s="53"/>
      <c r="BZ961" s="53"/>
      <c r="CA961" s="53"/>
      <c r="CB961" s="53"/>
      <c r="CC961" s="53"/>
      <c r="CD961" s="53"/>
      <c r="CE961" s="53"/>
      <c r="CF961" s="53"/>
      <c r="CG961" s="53"/>
      <c r="CH961" s="53"/>
      <c r="CI961" s="53"/>
      <c r="CJ961" s="53"/>
      <c r="CK961" s="53"/>
      <c r="CL961" s="53"/>
      <c r="CM961" s="53"/>
      <c r="CN961" s="53"/>
      <c r="CO961" s="53"/>
      <c r="CP961" s="53"/>
      <c r="CQ961" s="53"/>
      <c r="CR961" s="53"/>
      <c r="CS961" s="53"/>
      <c r="CT961" s="53"/>
      <c r="CU961" s="53"/>
      <c r="CV961" s="53"/>
      <c r="CW961" s="53"/>
      <c r="CX961" s="53"/>
      <c r="CY961" s="53"/>
      <c r="CZ961" s="53"/>
      <c r="DA961" s="53"/>
      <c r="DB961" s="53"/>
      <c r="DC961" s="53"/>
      <c r="DD961" s="53"/>
      <c r="DE961" s="53"/>
      <c r="DF961" s="53"/>
      <c r="DG961" s="53"/>
      <c r="DH961" s="53"/>
      <c r="DI961" s="53"/>
      <c r="DJ961" s="53"/>
      <c r="DK961" s="53"/>
      <c r="DL961" s="53"/>
      <c r="DM961" s="53"/>
      <c r="DN961" s="53"/>
      <c r="DO961" s="53"/>
      <c r="DP961" s="53"/>
      <c r="DQ961" s="53"/>
      <c r="DR961" s="53"/>
      <c r="DS961" s="53"/>
      <c r="DT961" s="53"/>
      <c r="DU961" s="53"/>
      <c r="DV961" s="53"/>
      <c r="DW961" s="53"/>
      <c r="DX961" s="53"/>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3"/>
      <c r="FK961" s="53"/>
      <c r="FL961" s="53"/>
      <c r="FM961" s="53"/>
      <c r="FN961" s="53"/>
      <c r="FO961" s="53"/>
      <c r="FP961" s="53"/>
      <c r="FQ961" s="53"/>
      <c r="FR961" s="53"/>
      <c r="FS961" s="53"/>
      <c r="FT961" s="53"/>
      <c r="FU961" s="53"/>
      <c r="FV961" s="53"/>
      <c r="FW961" s="53"/>
      <c r="FX961" s="53"/>
      <c r="FY961" s="53"/>
      <c r="FZ961" s="53"/>
      <c r="GA961" s="53"/>
      <c r="GB961" s="53"/>
      <c r="GC961" s="53"/>
      <c r="GD961" s="53"/>
      <c r="GE961" s="53"/>
      <c r="GF961" s="53"/>
      <c r="GG961" s="53"/>
      <c r="GH961" s="53"/>
      <c r="GI961" s="53"/>
      <c r="GJ961" s="53"/>
      <c r="GK961" s="53"/>
      <c r="GL961" s="53"/>
      <c r="GM961" s="53"/>
      <c r="GN961" s="53"/>
      <c r="GO961" s="53"/>
      <c r="GP961" s="53"/>
      <c r="GQ961" s="53"/>
      <c r="GR961" s="53"/>
      <c r="GS961" s="53"/>
      <c r="GT961" s="53"/>
      <c r="GU961" s="53"/>
      <c r="GV961" s="53"/>
      <c r="GW961" s="53"/>
      <c r="GX961" s="53"/>
      <c r="GY961" s="53"/>
      <c r="GZ961" s="53"/>
      <c r="HA961" s="53"/>
      <c r="HB961" s="53"/>
      <c r="HC961" s="53"/>
      <c r="HD961" s="53"/>
      <c r="HE961" s="53"/>
      <c r="HF961" s="53"/>
      <c r="HG961" s="53"/>
      <c r="HH961" s="53"/>
      <c r="HI961" s="53"/>
      <c r="HJ961" s="53"/>
      <c r="HK961" s="53"/>
      <c r="HL961" s="53"/>
      <c r="HM961" s="53"/>
      <c r="HN961" s="53"/>
      <c r="HO961" s="53"/>
      <c r="HP961" s="53"/>
      <c r="HQ961" s="53"/>
      <c r="HR961" s="53"/>
      <c r="HS961" s="53"/>
      <c r="HT961" s="53"/>
      <c r="HU961" s="53"/>
      <c r="HV961" s="53"/>
      <c r="HW961" s="53"/>
      <c r="HX961" s="53"/>
      <c r="HY961" s="53"/>
      <c r="HZ961" s="53"/>
      <c r="IA961" s="53"/>
      <c r="IB961" s="53"/>
      <c r="IC961" s="53"/>
      <c r="ID961" s="53"/>
      <c r="IE961" s="53"/>
      <c r="IF961" s="53"/>
      <c r="IG961" s="53"/>
      <c r="IH961" s="53"/>
      <c r="II961" s="53"/>
      <c r="IJ961" s="53"/>
      <c r="IK961" s="53"/>
      <c r="IL961" s="53"/>
      <c r="IM961" s="53"/>
      <c r="IN961" s="53"/>
      <c r="IO961" s="53"/>
      <c r="IP961" s="53"/>
      <c r="IQ961" s="53"/>
      <c r="IR961" s="53"/>
      <c r="IS961" s="53"/>
      <c r="IT961" s="53"/>
      <c r="IU961" s="53"/>
      <c r="IV961" s="53"/>
      <c r="IW961" s="53"/>
      <c r="IX961" s="53"/>
      <c r="IY961" s="53"/>
      <c r="IZ961" s="53"/>
      <c r="JA961" s="53"/>
      <c r="JB961" s="53"/>
      <c r="JC961" s="53"/>
      <c r="JD961" s="53"/>
      <c r="JE961" s="53"/>
      <c r="JF961" s="53"/>
      <c r="JG961" s="53"/>
      <c r="JH961" s="53"/>
      <c r="JI961" s="53"/>
      <c r="JJ961" s="53"/>
      <c r="JK961" s="53"/>
      <c r="JL961" s="53"/>
      <c r="JM961" s="53"/>
      <c r="JN961" s="53"/>
      <c r="JO961" s="53"/>
      <c r="JP961" s="53"/>
      <c r="JQ961" s="53"/>
      <c r="JR961" s="53"/>
      <c r="JS961" s="53"/>
      <c r="JT961" s="53"/>
      <c r="JU961" s="53"/>
      <c r="JV961" s="53"/>
      <c r="JW961" s="53"/>
      <c r="JX961" s="53"/>
      <c r="JY961" s="53"/>
      <c r="JZ961" s="53"/>
      <c r="KA961" s="53"/>
      <c r="KB961" s="53"/>
      <c r="KC961" s="53"/>
      <c r="KD961" s="53"/>
      <c r="KE961" s="53"/>
      <c r="KF961" s="53"/>
      <c r="KG961" s="53"/>
      <c r="KH961" s="53"/>
      <c r="KI961" s="53"/>
      <c r="KJ961" s="53"/>
      <c r="KK961" s="53"/>
      <c r="KL961" s="53"/>
      <c r="KM961" s="53"/>
      <c r="KN961" s="53"/>
      <c r="KO961" s="53"/>
      <c r="KP961" s="53"/>
      <c r="KQ961" s="53"/>
      <c r="KR961" s="53"/>
      <c r="KS961" s="53"/>
      <c r="KT961" s="53"/>
      <c r="KU961" s="53"/>
      <c r="KV961" s="53"/>
      <c r="KW961" s="53"/>
      <c r="KX961" s="53"/>
      <c r="KY961" s="53"/>
      <c r="KZ961" s="53"/>
      <c r="LA961" s="53"/>
      <c r="LB961" s="53"/>
      <c r="LC961" s="53"/>
      <c r="LD961" s="53"/>
      <c r="LE961" s="53"/>
      <c r="LF961" s="53"/>
      <c r="LG961" s="53"/>
      <c r="LH961" s="53"/>
      <c r="LI961" s="53"/>
      <c r="LJ961" s="53"/>
      <c r="LK961" s="53"/>
      <c r="LL961" s="53"/>
      <c r="LM961" s="53"/>
      <c r="LN961" s="53"/>
      <c r="LO961" s="53"/>
      <c r="LP961" s="53"/>
      <c r="LQ961" s="53"/>
      <c r="LR961" s="53"/>
      <c r="LS961" s="53"/>
      <c r="LT961" s="53"/>
      <c r="LU961" s="53"/>
      <c r="LV961" s="53"/>
      <c r="LW961" s="53"/>
      <c r="LX961" s="53"/>
      <c r="LY961" s="53"/>
      <c r="LZ961" s="53"/>
      <c r="MA961" s="53"/>
      <c r="MB961" s="53"/>
      <c r="MC961" s="53"/>
      <c r="MD961" s="53"/>
      <c r="ME961" s="53"/>
      <c r="MF961" s="53"/>
      <c r="MG961" s="53"/>
      <c r="MH961" s="53"/>
      <c r="MI961" s="53"/>
      <c r="MJ961" s="53"/>
      <c r="MK961" s="53"/>
      <c r="ML961" s="53"/>
      <c r="MM961" s="53"/>
      <c r="MN961" s="53"/>
      <c r="MO961" s="53"/>
      <c r="MP961" s="53"/>
      <c r="MQ961" s="53"/>
      <c r="MR961" s="53"/>
      <c r="MS961" s="53"/>
      <c r="MT961" s="53"/>
      <c r="MU961" s="53"/>
      <c r="MV961" s="53"/>
      <c r="MW961" s="53"/>
      <c r="MX961" s="53"/>
      <c r="MY961" s="53"/>
      <c r="MZ961" s="53"/>
      <c r="NA961" s="53"/>
      <c r="NB961" s="53"/>
      <c r="NC961" s="53"/>
      <c r="ND961" s="53"/>
      <c r="NE961" s="53"/>
      <c r="NF961" s="53"/>
      <c r="NG961" s="53"/>
      <c r="NH961" s="53"/>
      <c r="NI961" s="53"/>
      <c r="NJ961" s="53"/>
      <c r="NK961" s="53"/>
      <c r="NL961" s="53"/>
      <c r="NM961" s="53"/>
      <c r="NN961" s="53"/>
      <c r="NO961" s="53"/>
      <c r="NP961" s="53"/>
      <c r="NQ961" s="53"/>
      <c r="NR961" s="53"/>
      <c r="NS961" s="53"/>
      <c r="NT961" s="53"/>
      <c r="NU961" s="53"/>
      <c r="NV961" s="53"/>
      <c r="NW961" s="53"/>
      <c r="NX961" s="53"/>
      <c r="NY961" s="53"/>
      <c r="NZ961" s="53"/>
      <c r="OA961" s="53"/>
      <c r="OB961" s="53"/>
      <c r="OC961" s="53"/>
      <c r="OD961" s="53"/>
      <c r="OE961" s="53"/>
      <c r="OF961" s="53"/>
      <c r="OG961" s="53"/>
      <c r="OH961" s="53"/>
      <c r="OI961" s="53"/>
      <c r="OJ961" s="53"/>
      <c r="OK961" s="53"/>
      <c r="OL961" s="53"/>
      <c r="OM961" s="53"/>
      <c r="ON961" s="53"/>
      <c r="OO961" s="53"/>
      <c r="OP961" s="53"/>
      <c r="OQ961" s="53"/>
      <c r="OR961" s="53"/>
      <c r="OS961" s="53"/>
      <c r="OT961" s="53"/>
      <c r="OU961" s="53"/>
      <c r="OV961" s="53"/>
      <c r="OW961" s="53"/>
      <c r="OX961" s="53"/>
      <c r="OY961" s="53"/>
      <c r="OZ961" s="53"/>
      <c r="PA961" s="53"/>
      <c r="PB961" s="53"/>
      <c r="PC961" s="53"/>
      <c r="PD961" s="53"/>
      <c r="PE961" s="53"/>
      <c r="PF961" s="53"/>
      <c r="PG961" s="53"/>
      <c r="PH961" s="53"/>
      <c r="PI961" s="53"/>
      <c r="PJ961" s="53"/>
      <c r="PK961" s="53"/>
      <c r="PL961" s="53"/>
      <c r="PM961" s="53"/>
      <c r="PN961" s="53"/>
      <c r="PO961" s="53"/>
      <c r="PP961" s="53"/>
      <c r="PQ961" s="53"/>
      <c r="PR961" s="53"/>
      <c r="PS961" s="53"/>
      <c r="PT961" s="53"/>
      <c r="PU961" s="53"/>
      <c r="PV961" s="53"/>
      <c r="PW961" s="53"/>
      <c r="PX961" s="53"/>
      <c r="PY961" s="53"/>
      <c r="PZ961" s="53"/>
      <c r="QA961" s="53"/>
      <c r="QB961" s="53"/>
      <c r="QC961" s="53"/>
      <c r="QD961" s="53"/>
      <c r="QE961" s="53"/>
      <c r="QF961" s="53"/>
      <c r="QG961" s="53"/>
      <c r="QH961" s="53"/>
      <c r="QI961" s="53"/>
      <c r="QJ961" s="53"/>
      <c r="QK961" s="53"/>
      <c r="QL961" s="53"/>
      <c r="QM961" s="53"/>
      <c r="QN961" s="53"/>
      <c r="QO961" s="53"/>
      <c r="QP961" s="53"/>
      <c r="QQ961" s="53"/>
      <c r="QR961" s="53"/>
      <c r="QS961" s="53"/>
      <c r="QT961" s="53"/>
      <c r="QU961" s="53"/>
      <c r="QV961" s="53"/>
      <c r="QW961" s="53"/>
      <c r="QX961" s="53"/>
      <c r="QY961" s="53"/>
      <c r="QZ961" s="53"/>
      <c r="RA961" s="53"/>
      <c r="RB961" s="53"/>
      <c r="RC961" s="53"/>
      <c r="RD961" s="53"/>
      <c r="RE961" s="53"/>
      <c r="RF961" s="53"/>
      <c r="RG961" s="53"/>
      <c r="RH961" s="53"/>
      <c r="RI961" s="53"/>
      <c r="RJ961" s="53"/>
      <c r="RK961" s="53"/>
      <c r="RL961" s="53"/>
      <c r="RM961" s="53"/>
      <c r="RN961" s="53"/>
      <c r="RO961" s="53"/>
      <c r="RP961" s="53"/>
      <c r="RQ961" s="53"/>
      <c r="RR961" s="53"/>
      <c r="RS961" s="53"/>
      <c r="RT961" s="53"/>
      <c r="RU961" s="53"/>
      <c r="RV961" s="53"/>
      <c r="RW961" s="53"/>
      <c r="RX961" s="53"/>
      <c r="RY961" s="53"/>
      <c r="RZ961" s="53"/>
      <c r="SA961" s="53"/>
      <c r="SB961" s="53"/>
      <c r="SC961" s="53"/>
      <c r="SD961" s="53"/>
      <c r="SE961" s="53"/>
      <c r="SF961" s="53"/>
      <c r="SG961" s="53"/>
      <c r="SH961" s="53"/>
      <c r="SI961" s="53"/>
      <c r="SJ961" s="53"/>
      <c r="SK961" s="53"/>
      <c r="SL961" s="53"/>
      <c r="SM961" s="53"/>
      <c r="SN961" s="53"/>
      <c r="SO961" s="53"/>
      <c r="SP961" s="53"/>
      <c r="SQ961" s="53"/>
      <c r="SR961" s="53"/>
      <c r="SS961" s="53"/>
      <c r="ST961" s="53"/>
      <c r="SU961" s="53"/>
      <c r="SV961" s="53"/>
      <c r="SW961" s="53"/>
      <c r="SX961" s="53"/>
      <c r="SY961" s="53"/>
      <c r="SZ961" s="53"/>
      <c r="TA961" s="53"/>
      <c r="TB961" s="53"/>
      <c r="TC961" s="53"/>
      <c r="TD961" s="53"/>
      <c r="TE961" s="53"/>
      <c r="TF961" s="53"/>
      <c r="TG961" s="53"/>
      <c r="TH961" s="53"/>
      <c r="TI961" s="53"/>
      <c r="TJ961" s="53"/>
      <c r="TK961" s="53"/>
      <c r="TL961" s="53"/>
      <c r="TM961" s="53"/>
      <c r="TN961" s="53"/>
      <c r="TO961" s="53"/>
      <c r="TP961" s="53"/>
      <c r="TQ961" s="53"/>
      <c r="TR961" s="53"/>
      <c r="TS961" s="53"/>
      <c r="TT961" s="53"/>
      <c r="TU961" s="53"/>
      <c r="TV961" s="53"/>
      <c r="TW961" s="53"/>
      <c r="TX961" s="53"/>
      <c r="TY961" s="53"/>
      <c r="TZ961" s="53"/>
      <c r="UA961" s="53"/>
      <c r="UB961" s="53"/>
      <c r="UC961" s="53"/>
      <c r="UD961" s="53"/>
      <c r="UE961" s="53"/>
      <c r="UF961" s="53"/>
      <c r="UG961" s="53"/>
    </row>
    <row r="962" spans="12:553" s="19" customFormat="1" ht="15.75" customHeight="1" x14ac:dyDescent="0.2">
      <c r="L962" s="66"/>
      <c r="M962" s="66"/>
      <c r="N962" s="52"/>
      <c r="O962" s="53"/>
      <c r="P962" s="53"/>
      <c r="Q962" s="53"/>
      <c r="R962" s="53"/>
      <c r="S962" s="53"/>
      <c r="T962" s="53"/>
      <c r="U962" s="53"/>
      <c r="V962" s="53"/>
      <c r="W962" s="53"/>
      <c r="X962" s="53"/>
      <c r="Y962" s="53"/>
      <c r="Z962" s="53"/>
      <c r="AA962" s="53"/>
      <c r="AB962" s="53"/>
      <c r="AC962" s="53"/>
      <c r="AD962" s="53"/>
      <c r="AE962" s="53"/>
      <c r="AF962" s="53"/>
      <c r="AG962" s="53"/>
      <c r="AH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c r="BM962" s="53"/>
      <c r="BN962" s="53"/>
      <c r="BO962" s="53"/>
      <c r="BP962" s="53"/>
      <c r="BQ962" s="53"/>
      <c r="BR962" s="53"/>
      <c r="BS962" s="53"/>
      <c r="BT962" s="53"/>
      <c r="BU962" s="53"/>
      <c r="BV962" s="53"/>
      <c r="BW962" s="53"/>
      <c r="BX962" s="53"/>
      <c r="BY962" s="53"/>
      <c r="BZ962" s="53"/>
      <c r="CA962" s="53"/>
      <c r="CB962" s="53"/>
      <c r="CC962" s="53"/>
      <c r="CD962" s="53"/>
      <c r="CE962" s="53"/>
      <c r="CF962" s="53"/>
      <c r="CG962" s="53"/>
      <c r="CH962" s="53"/>
      <c r="CI962" s="53"/>
      <c r="CJ962" s="53"/>
      <c r="CK962" s="53"/>
      <c r="CL962" s="53"/>
      <c r="CM962" s="53"/>
      <c r="CN962" s="53"/>
      <c r="CO962" s="53"/>
      <c r="CP962" s="53"/>
      <c r="CQ962" s="53"/>
      <c r="CR962" s="53"/>
      <c r="CS962" s="53"/>
      <c r="CT962" s="53"/>
      <c r="CU962" s="53"/>
      <c r="CV962" s="53"/>
      <c r="CW962" s="53"/>
      <c r="CX962" s="53"/>
      <c r="CY962" s="53"/>
      <c r="CZ962" s="53"/>
      <c r="DA962" s="53"/>
      <c r="DB962" s="53"/>
      <c r="DC962" s="53"/>
      <c r="DD962" s="53"/>
      <c r="DE962" s="53"/>
      <c r="DF962" s="53"/>
      <c r="DG962" s="53"/>
      <c r="DH962" s="53"/>
      <c r="DI962" s="53"/>
      <c r="DJ962" s="53"/>
      <c r="DK962" s="53"/>
      <c r="DL962" s="53"/>
      <c r="DM962" s="53"/>
      <c r="DN962" s="53"/>
      <c r="DO962" s="53"/>
      <c r="DP962" s="53"/>
      <c r="DQ962" s="53"/>
      <c r="DR962" s="53"/>
      <c r="DS962" s="53"/>
      <c r="DT962" s="53"/>
      <c r="DU962" s="53"/>
      <c r="DV962" s="53"/>
      <c r="DW962" s="53"/>
      <c r="DX962" s="53"/>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3"/>
      <c r="FK962" s="53"/>
      <c r="FL962" s="53"/>
      <c r="FM962" s="53"/>
      <c r="FN962" s="53"/>
      <c r="FO962" s="53"/>
      <c r="FP962" s="53"/>
      <c r="FQ962" s="53"/>
      <c r="FR962" s="53"/>
      <c r="FS962" s="53"/>
      <c r="FT962" s="53"/>
      <c r="FU962" s="53"/>
      <c r="FV962" s="53"/>
      <c r="FW962" s="53"/>
      <c r="FX962" s="53"/>
      <c r="FY962" s="53"/>
      <c r="FZ962" s="53"/>
      <c r="GA962" s="53"/>
      <c r="GB962" s="53"/>
      <c r="GC962" s="53"/>
      <c r="GD962" s="53"/>
      <c r="GE962" s="53"/>
      <c r="GF962" s="53"/>
      <c r="GG962" s="53"/>
      <c r="GH962" s="53"/>
      <c r="GI962" s="53"/>
      <c r="GJ962" s="53"/>
      <c r="GK962" s="53"/>
      <c r="GL962" s="53"/>
      <c r="GM962" s="53"/>
      <c r="GN962" s="53"/>
      <c r="GO962" s="53"/>
      <c r="GP962" s="53"/>
      <c r="GQ962" s="53"/>
      <c r="GR962" s="53"/>
      <c r="GS962" s="53"/>
      <c r="GT962" s="53"/>
      <c r="GU962" s="53"/>
      <c r="GV962" s="53"/>
      <c r="GW962" s="53"/>
      <c r="GX962" s="53"/>
      <c r="GY962" s="53"/>
      <c r="GZ962" s="53"/>
      <c r="HA962" s="53"/>
      <c r="HB962" s="53"/>
      <c r="HC962" s="53"/>
      <c r="HD962" s="53"/>
      <c r="HE962" s="53"/>
      <c r="HF962" s="53"/>
      <c r="HG962" s="53"/>
      <c r="HH962" s="53"/>
      <c r="HI962" s="53"/>
      <c r="HJ962" s="53"/>
      <c r="HK962" s="53"/>
      <c r="HL962" s="53"/>
      <c r="HM962" s="53"/>
      <c r="HN962" s="53"/>
      <c r="HO962" s="53"/>
      <c r="HP962" s="53"/>
      <c r="HQ962" s="53"/>
      <c r="HR962" s="53"/>
      <c r="HS962" s="53"/>
      <c r="HT962" s="53"/>
      <c r="HU962" s="53"/>
      <c r="HV962" s="53"/>
      <c r="HW962" s="53"/>
      <c r="HX962" s="53"/>
      <c r="HY962" s="53"/>
      <c r="HZ962" s="53"/>
      <c r="IA962" s="53"/>
      <c r="IB962" s="53"/>
      <c r="IC962" s="53"/>
      <c r="ID962" s="53"/>
      <c r="IE962" s="53"/>
      <c r="IF962" s="53"/>
      <c r="IG962" s="53"/>
      <c r="IH962" s="53"/>
      <c r="II962" s="53"/>
      <c r="IJ962" s="53"/>
      <c r="IK962" s="53"/>
      <c r="IL962" s="53"/>
      <c r="IM962" s="53"/>
      <c r="IN962" s="53"/>
      <c r="IO962" s="53"/>
      <c r="IP962" s="53"/>
      <c r="IQ962" s="53"/>
      <c r="IR962" s="53"/>
      <c r="IS962" s="53"/>
      <c r="IT962" s="53"/>
      <c r="IU962" s="53"/>
      <c r="IV962" s="53"/>
      <c r="IW962" s="53"/>
      <c r="IX962" s="53"/>
      <c r="IY962" s="53"/>
      <c r="IZ962" s="53"/>
      <c r="JA962" s="53"/>
      <c r="JB962" s="53"/>
      <c r="JC962" s="53"/>
      <c r="JD962" s="53"/>
      <c r="JE962" s="53"/>
      <c r="JF962" s="53"/>
      <c r="JG962" s="53"/>
      <c r="JH962" s="53"/>
      <c r="JI962" s="53"/>
      <c r="JJ962" s="53"/>
      <c r="JK962" s="53"/>
      <c r="JL962" s="53"/>
      <c r="JM962" s="53"/>
      <c r="JN962" s="53"/>
      <c r="JO962" s="53"/>
      <c r="JP962" s="53"/>
      <c r="JQ962" s="53"/>
      <c r="JR962" s="53"/>
      <c r="JS962" s="53"/>
      <c r="JT962" s="53"/>
      <c r="JU962" s="53"/>
      <c r="JV962" s="53"/>
      <c r="JW962" s="53"/>
      <c r="JX962" s="53"/>
      <c r="JY962" s="53"/>
      <c r="JZ962" s="53"/>
      <c r="KA962" s="53"/>
      <c r="KB962" s="53"/>
      <c r="KC962" s="53"/>
      <c r="KD962" s="53"/>
      <c r="KE962" s="53"/>
      <c r="KF962" s="53"/>
      <c r="KG962" s="53"/>
      <c r="KH962" s="53"/>
      <c r="KI962" s="53"/>
      <c r="KJ962" s="53"/>
      <c r="KK962" s="53"/>
      <c r="KL962" s="53"/>
      <c r="KM962" s="53"/>
      <c r="KN962" s="53"/>
      <c r="KO962" s="53"/>
      <c r="KP962" s="53"/>
      <c r="KQ962" s="53"/>
      <c r="KR962" s="53"/>
      <c r="KS962" s="53"/>
      <c r="KT962" s="53"/>
      <c r="KU962" s="53"/>
      <c r="KV962" s="53"/>
      <c r="KW962" s="53"/>
      <c r="KX962" s="53"/>
      <c r="KY962" s="53"/>
      <c r="KZ962" s="53"/>
      <c r="LA962" s="53"/>
      <c r="LB962" s="53"/>
      <c r="LC962" s="53"/>
      <c r="LD962" s="53"/>
      <c r="LE962" s="53"/>
      <c r="LF962" s="53"/>
      <c r="LG962" s="53"/>
      <c r="LH962" s="53"/>
      <c r="LI962" s="53"/>
      <c r="LJ962" s="53"/>
      <c r="LK962" s="53"/>
      <c r="LL962" s="53"/>
      <c r="LM962" s="53"/>
      <c r="LN962" s="53"/>
      <c r="LO962" s="53"/>
      <c r="LP962" s="53"/>
      <c r="LQ962" s="53"/>
      <c r="LR962" s="53"/>
      <c r="LS962" s="53"/>
      <c r="LT962" s="53"/>
      <c r="LU962" s="53"/>
      <c r="LV962" s="53"/>
      <c r="LW962" s="53"/>
      <c r="LX962" s="53"/>
      <c r="LY962" s="53"/>
      <c r="LZ962" s="53"/>
      <c r="MA962" s="53"/>
      <c r="MB962" s="53"/>
      <c r="MC962" s="53"/>
      <c r="MD962" s="53"/>
      <c r="ME962" s="53"/>
      <c r="MF962" s="53"/>
      <c r="MG962" s="53"/>
      <c r="MH962" s="53"/>
      <c r="MI962" s="53"/>
      <c r="MJ962" s="53"/>
      <c r="MK962" s="53"/>
      <c r="ML962" s="53"/>
      <c r="MM962" s="53"/>
      <c r="MN962" s="53"/>
      <c r="MO962" s="53"/>
      <c r="MP962" s="53"/>
      <c r="MQ962" s="53"/>
      <c r="MR962" s="53"/>
      <c r="MS962" s="53"/>
      <c r="MT962" s="53"/>
      <c r="MU962" s="53"/>
      <c r="MV962" s="53"/>
      <c r="MW962" s="53"/>
      <c r="MX962" s="53"/>
      <c r="MY962" s="53"/>
      <c r="MZ962" s="53"/>
      <c r="NA962" s="53"/>
      <c r="NB962" s="53"/>
      <c r="NC962" s="53"/>
      <c r="ND962" s="53"/>
      <c r="NE962" s="53"/>
      <c r="NF962" s="53"/>
      <c r="NG962" s="53"/>
      <c r="NH962" s="53"/>
      <c r="NI962" s="53"/>
      <c r="NJ962" s="53"/>
      <c r="NK962" s="53"/>
      <c r="NL962" s="53"/>
      <c r="NM962" s="53"/>
      <c r="NN962" s="53"/>
      <c r="NO962" s="53"/>
      <c r="NP962" s="53"/>
      <c r="NQ962" s="53"/>
      <c r="NR962" s="53"/>
      <c r="NS962" s="53"/>
      <c r="NT962" s="53"/>
      <c r="NU962" s="53"/>
      <c r="NV962" s="53"/>
      <c r="NW962" s="53"/>
      <c r="NX962" s="53"/>
      <c r="NY962" s="53"/>
      <c r="NZ962" s="53"/>
      <c r="OA962" s="53"/>
      <c r="OB962" s="53"/>
      <c r="OC962" s="53"/>
      <c r="OD962" s="53"/>
      <c r="OE962" s="53"/>
      <c r="OF962" s="53"/>
      <c r="OG962" s="53"/>
      <c r="OH962" s="53"/>
      <c r="OI962" s="53"/>
      <c r="OJ962" s="53"/>
      <c r="OK962" s="53"/>
      <c r="OL962" s="53"/>
      <c r="OM962" s="53"/>
      <c r="ON962" s="53"/>
      <c r="OO962" s="53"/>
      <c r="OP962" s="53"/>
      <c r="OQ962" s="53"/>
      <c r="OR962" s="53"/>
      <c r="OS962" s="53"/>
      <c r="OT962" s="53"/>
      <c r="OU962" s="53"/>
      <c r="OV962" s="53"/>
      <c r="OW962" s="53"/>
      <c r="OX962" s="53"/>
      <c r="OY962" s="53"/>
      <c r="OZ962" s="53"/>
      <c r="PA962" s="53"/>
      <c r="PB962" s="53"/>
      <c r="PC962" s="53"/>
      <c r="PD962" s="53"/>
      <c r="PE962" s="53"/>
      <c r="PF962" s="53"/>
      <c r="PG962" s="53"/>
      <c r="PH962" s="53"/>
      <c r="PI962" s="53"/>
      <c r="PJ962" s="53"/>
      <c r="PK962" s="53"/>
      <c r="PL962" s="53"/>
      <c r="PM962" s="53"/>
      <c r="PN962" s="53"/>
      <c r="PO962" s="53"/>
      <c r="PP962" s="53"/>
      <c r="PQ962" s="53"/>
      <c r="PR962" s="53"/>
      <c r="PS962" s="53"/>
      <c r="PT962" s="53"/>
      <c r="PU962" s="53"/>
      <c r="PV962" s="53"/>
      <c r="PW962" s="53"/>
      <c r="PX962" s="53"/>
      <c r="PY962" s="53"/>
      <c r="PZ962" s="53"/>
      <c r="QA962" s="53"/>
      <c r="QB962" s="53"/>
      <c r="QC962" s="53"/>
      <c r="QD962" s="53"/>
      <c r="QE962" s="53"/>
      <c r="QF962" s="53"/>
      <c r="QG962" s="53"/>
      <c r="QH962" s="53"/>
      <c r="QI962" s="53"/>
      <c r="QJ962" s="53"/>
      <c r="QK962" s="53"/>
      <c r="QL962" s="53"/>
      <c r="QM962" s="53"/>
      <c r="QN962" s="53"/>
      <c r="QO962" s="53"/>
      <c r="QP962" s="53"/>
      <c r="QQ962" s="53"/>
      <c r="QR962" s="53"/>
      <c r="QS962" s="53"/>
      <c r="QT962" s="53"/>
      <c r="QU962" s="53"/>
      <c r="QV962" s="53"/>
      <c r="QW962" s="53"/>
      <c r="QX962" s="53"/>
      <c r="QY962" s="53"/>
      <c r="QZ962" s="53"/>
      <c r="RA962" s="53"/>
      <c r="RB962" s="53"/>
      <c r="RC962" s="53"/>
      <c r="RD962" s="53"/>
      <c r="RE962" s="53"/>
      <c r="RF962" s="53"/>
      <c r="RG962" s="53"/>
      <c r="RH962" s="53"/>
      <c r="RI962" s="53"/>
      <c r="RJ962" s="53"/>
      <c r="RK962" s="53"/>
      <c r="RL962" s="53"/>
      <c r="RM962" s="53"/>
      <c r="RN962" s="53"/>
      <c r="RO962" s="53"/>
      <c r="RP962" s="53"/>
      <c r="RQ962" s="53"/>
      <c r="RR962" s="53"/>
      <c r="RS962" s="53"/>
      <c r="RT962" s="53"/>
      <c r="RU962" s="53"/>
      <c r="RV962" s="53"/>
      <c r="RW962" s="53"/>
      <c r="RX962" s="53"/>
      <c r="RY962" s="53"/>
      <c r="RZ962" s="53"/>
      <c r="SA962" s="53"/>
      <c r="SB962" s="53"/>
      <c r="SC962" s="53"/>
      <c r="SD962" s="53"/>
      <c r="SE962" s="53"/>
      <c r="SF962" s="53"/>
      <c r="SG962" s="53"/>
      <c r="SH962" s="53"/>
      <c r="SI962" s="53"/>
      <c r="SJ962" s="53"/>
      <c r="SK962" s="53"/>
      <c r="SL962" s="53"/>
      <c r="SM962" s="53"/>
      <c r="SN962" s="53"/>
      <c r="SO962" s="53"/>
      <c r="SP962" s="53"/>
      <c r="SQ962" s="53"/>
      <c r="SR962" s="53"/>
      <c r="SS962" s="53"/>
      <c r="ST962" s="53"/>
      <c r="SU962" s="53"/>
      <c r="SV962" s="53"/>
      <c r="SW962" s="53"/>
      <c r="SX962" s="53"/>
      <c r="SY962" s="53"/>
      <c r="SZ962" s="53"/>
      <c r="TA962" s="53"/>
      <c r="TB962" s="53"/>
      <c r="TC962" s="53"/>
      <c r="TD962" s="53"/>
      <c r="TE962" s="53"/>
      <c r="TF962" s="53"/>
      <c r="TG962" s="53"/>
      <c r="TH962" s="53"/>
      <c r="TI962" s="53"/>
      <c r="TJ962" s="53"/>
      <c r="TK962" s="53"/>
      <c r="TL962" s="53"/>
      <c r="TM962" s="53"/>
      <c r="TN962" s="53"/>
      <c r="TO962" s="53"/>
      <c r="TP962" s="53"/>
      <c r="TQ962" s="53"/>
      <c r="TR962" s="53"/>
      <c r="TS962" s="53"/>
      <c r="TT962" s="53"/>
      <c r="TU962" s="53"/>
      <c r="TV962" s="53"/>
      <c r="TW962" s="53"/>
      <c r="TX962" s="53"/>
      <c r="TY962" s="53"/>
      <c r="TZ962" s="53"/>
      <c r="UA962" s="53"/>
      <c r="UB962" s="53"/>
      <c r="UC962" s="53"/>
      <c r="UD962" s="53"/>
      <c r="UE962" s="53"/>
      <c r="UF962" s="53"/>
      <c r="UG962" s="53"/>
    </row>
    <row r="963" spans="12:553" s="19" customFormat="1" ht="15.75" customHeight="1" x14ac:dyDescent="0.2">
      <c r="L963" s="66"/>
      <c r="M963" s="66"/>
      <c r="N963" s="52"/>
      <c r="O963" s="53"/>
      <c r="P963" s="53"/>
      <c r="Q963" s="53"/>
      <c r="R963" s="53"/>
      <c r="S963" s="53"/>
      <c r="T963" s="53"/>
      <c r="U963" s="53"/>
      <c r="V963" s="53"/>
      <c r="W963" s="53"/>
      <c r="X963" s="53"/>
      <c r="Y963" s="53"/>
      <c r="Z963" s="53"/>
      <c r="AA963" s="53"/>
      <c r="AB963" s="53"/>
      <c r="AC963" s="53"/>
      <c r="AD963" s="53"/>
      <c r="AE963" s="53"/>
      <c r="AF963" s="53"/>
      <c r="AG963" s="53"/>
      <c r="AH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c r="BM963" s="53"/>
      <c r="BN963" s="53"/>
      <c r="BO963" s="53"/>
      <c r="BP963" s="53"/>
      <c r="BQ963" s="53"/>
      <c r="BR963" s="53"/>
      <c r="BS963" s="53"/>
      <c r="BT963" s="53"/>
      <c r="BU963" s="53"/>
      <c r="BV963" s="53"/>
      <c r="BW963" s="53"/>
      <c r="BX963" s="53"/>
      <c r="BY963" s="53"/>
      <c r="BZ963" s="53"/>
      <c r="CA963" s="53"/>
      <c r="CB963" s="53"/>
      <c r="CC963" s="53"/>
      <c r="CD963" s="53"/>
      <c r="CE963" s="53"/>
      <c r="CF963" s="53"/>
      <c r="CG963" s="53"/>
      <c r="CH963" s="53"/>
      <c r="CI963" s="53"/>
      <c r="CJ963" s="53"/>
      <c r="CK963" s="53"/>
      <c r="CL963" s="53"/>
      <c r="CM963" s="53"/>
      <c r="CN963" s="53"/>
      <c r="CO963" s="53"/>
      <c r="CP963" s="53"/>
      <c r="CQ963" s="53"/>
      <c r="CR963" s="53"/>
      <c r="CS963" s="53"/>
      <c r="CT963" s="53"/>
      <c r="CU963" s="53"/>
      <c r="CV963" s="53"/>
      <c r="CW963" s="53"/>
      <c r="CX963" s="53"/>
      <c r="CY963" s="53"/>
      <c r="CZ963" s="53"/>
      <c r="DA963" s="53"/>
      <c r="DB963" s="53"/>
      <c r="DC963" s="53"/>
      <c r="DD963" s="53"/>
      <c r="DE963" s="53"/>
      <c r="DF963" s="53"/>
      <c r="DG963" s="53"/>
      <c r="DH963" s="53"/>
      <c r="DI963" s="53"/>
      <c r="DJ963" s="53"/>
      <c r="DK963" s="53"/>
      <c r="DL963" s="53"/>
      <c r="DM963" s="53"/>
      <c r="DN963" s="53"/>
      <c r="DO963" s="53"/>
      <c r="DP963" s="53"/>
      <c r="DQ963" s="53"/>
      <c r="DR963" s="53"/>
      <c r="DS963" s="53"/>
      <c r="DT963" s="53"/>
      <c r="DU963" s="53"/>
      <c r="DV963" s="53"/>
      <c r="DW963" s="53"/>
      <c r="DX963" s="53"/>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3"/>
      <c r="FK963" s="53"/>
      <c r="FL963" s="53"/>
      <c r="FM963" s="53"/>
      <c r="FN963" s="53"/>
      <c r="FO963" s="53"/>
      <c r="FP963" s="53"/>
      <c r="FQ963" s="53"/>
      <c r="FR963" s="53"/>
      <c r="FS963" s="53"/>
      <c r="FT963" s="53"/>
      <c r="FU963" s="53"/>
      <c r="FV963" s="53"/>
      <c r="FW963" s="53"/>
      <c r="FX963" s="53"/>
      <c r="FY963" s="53"/>
      <c r="FZ963" s="53"/>
      <c r="GA963" s="53"/>
      <c r="GB963" s="53"/>
      <c r="GC963" s="53"/>
      <c r="GD963" s="53"/>
      <c r="GE963" s="53"/>
      <c r="GF963" s="53"/>
      <c r="GG963" s="53"/>
      <c r="GH963" s="53"/>
      <c r="GI963" s="53"/>
      <c r="GJ963" s="53"/>
      <c r="GK963" s="53"/>
      <c r="GL963" s="53"/>
      <c r="GM963" s="53"/>
      <c r="GN963" s="53"/>
      <c r="GO963" s="53"/>
      <c r="GP963" s="53"/>
      <c r="GQ963" s="53"/>
      <c r="GR963" s="53"/>
      <c r="GS963" s="53"/>
      <c r="GT963" s="53"/>
      <c r="GU963" s="53"/>
      <c r="GV963" s="53"/>
      <c r="GW963" s="53"/>
      <c r="GX963" s="53"/>
      <c r="GY963" s="53"/>
      <c r="GZ963" s="53"/>
      <c r="HA963" s="53"/>
      <c r="HB963" s="53"/>
      <c r="HC963" s="53"/>
      <c r="HD963" s="53"/>
      <c r="HE963" s="53"/>
      <c r="HF963" s="53"/>
      <c r="HG963" s="53"/>
      <c r="HH963" s="53"/>
      <c r="HI963" s="53"/>
      <c r="HJ963" s="53"/>
      <c r="HK963" s="53"/>
      <c r="HL963" s="53"/>
      <c r="HM963" s="53"/>
      <c r="HN963" s="53"/>
      <c r="HO963" s="53"/>
      <c r="HP963" s="53"/>
      <c r="HQ963" s="53"/>
      <c r="HR963" s="53"/>
      <c r="HS963" s="53"/>
      <c r="HT963" s="53"/>
      <c r="HU963" s="53"/>
      <c r="HV963" s="53"/>
      <c r="HW963" s="53"/>
      <c r="HX963" s="53"/>
      <c r="HY963" s="53"/>
      <c r="HZ963" s="53"/>
      <c r="IA963" s="53"/>
      <c r="IB963" s="53"/>
      <c r="IC963" s="53"/>
      <c r="ID963" s="53"/>
      <c r="IE963" s="53"/>
      <c r="IF963" s="53"/>
      <c r="IG963" s="53"/>
      <c r="IH963" s="53"/>
      <c r="II963" s="53"/>
      <c r="IJ963" s="53"/>
      <c r="IK963" s="53"/>
      <c r="IL963" s="53"/>
      <c r="IM963" s="53"/>
      <c r="IN963" s="53"/>
      <c r="IO963" s="53"/>
      <c r="IP963" s="53"/>
      <c r="IQ963" s="53"/>
      <c r="IR963" s="53"/>
      <c r="IS963" s="53"/>
      <c r="IT963" s="53"/>
      <c r="IU963" s="53"/>
      <c r="IV963" s="53"/>
      <c r="IW963" s="53"/>
      <c r="IX963" s="53"/>
      <c r="IY963" s="53"/>
      <c r="IZ963" s="53"/>
      <c r="JA963" s="53"/>
      <c r="JB963" s="53"/>
      <c r="JC963" s="53"/>
      <c r="JD963" s="53"/>
      <c r="JE963" s="53"/>
      <c r="JF963" s="53"/>
      <c r="JG963" s="53"/>
      <c r="JH963" s="53"/>
      <c r="JI963" s="53"/>
      <c r="JJ963" s="53"/>
      <c r="JK963" s="53"/>
      <c r="JL963" s="53"/>
      <c r="JM963" s="53"/>
      <c r="JN963" s="53"/>
      <c r="JO963" s="53"/>
      <c r="JP963" s="53"/>
      <c r="JQ963" s="53"/>
      <c r="JR963" s="53"/>
      <c r="JS963" s="53"/>
      <c r="JT963" s="53"/>
      <c r="JU963" s="53"/>
      <c r="JV963" s="53"/>
      <c r="JW963" s="53"/>
      <c r="JX963" s="53"/>
      <c r="JY963" s="53"/>
      <c r="JZ963" s="53"/>
      <c r="KA963" s="53"/>
      <c r="KB963" s="53"/>
      <c r="KC963" s="53"/>
      <c r="KD963" s="53"/>
      <c r="KE963" s="53"/>
      <c r="KF963" s="53"/>
      <c r="KG963" s="53"/>
      <c r="KH963" s="53"/>
      <c r="KI963" s="53"/>
      <c r="KJ963" s="53"/>
      <c r="KK963" s="53"/>
      <c r="KL963" s="53"/>
      <c r="KM963" s="53"/>
      <c r="KN963" s="53"/>
      <c r="KO963" s="53"/>
      <c r="KP963" s="53"/>
      <c r="KQ963" s="53"/>
      <c r="KR963" s="53"/>
      <c r="KS963" s="53"/>
      <c r="KT963" s="53"/>
      <c r="KU963" s="53"/>
      <c r="KV963" s="53"/>
      <c r="KW963" s="53"/>
      <c r="KX963" s="53"/>
      <c r="KY963" s="53"/>
      <c r="KZ963" s="53"/>
      <c r="LA963" s="53"/>
      <c r="LB963" s="53"/>
      <c r="LC963" s="53"/>
      <c r="LD963" s="53"/>
      <c r="LE963" s="53"/>
      <c r="LF963" s="53"/>
      <c r="LG963" s="53"/>
      <c r="LH963" s="53"/>
      <c r="LI963" s="53"/>
      <c r="LJ963" s="53"/>
      <c r="LK963" s="53"/>
      <c r="LL963" s="53"/>
      <c r="LM963" s="53"/>
      <c r="LN963" s="53"/>
      <c r="LO963" s="53"/>
      <c r="LP963" s="53"/>
      <c r="LQ963" s="53"/>
      <c r="LR963" s="53"/>
      <c r="LS963" s="53"/>
      <c r="LT963" s="53"/>
      <c r="LU963" s="53"/>
      <c r="LV963" s="53"/>
      <c r="LW963" s="53"/>
      <c r="LX963" s="53"/>
      <c r="LY963" s="53"/>
      <c r="LZ963" s="53"/>
      <c r="MA963" s="53"/>
      <c r="MB963" s="53"/>
      <c r="MC963" s="53"/>
      <c r="MD963" s="53"/>
      <c r="ME963" s="53"/>
      <c r="MF963" s="53"/>
      <c r="MG963" s="53"/>
      <c r="MH963" s="53"/>
      <c r="MI963" s="53"/>
      <c r="MJ963" s="53"/>
      <c r="MK963" s="53"/>
      <c r="ML963" s="53"/>
      <c r="MM963" s="53"/>
      <c r="MN963" s="53"/>
      <c r="MO963" s="53"/>
      <c r="MP963" s="53"/>
      <c r="MQ963" s="53"/>
      <c r="MR963" s="53"/>
      <c r="MS963" s="53"/>
      <c r="MT963" s="53"/>
      <c r="MU963" s="53"/>
      <c r="MV963" s="53"/>
      <c r="MW963" s="53"/>
      <c r="MX963" s="53"/>
      <c r="MY963" s="53"/>
      <c r="MZ963" s="53"/>
      <c r="NA963" s="53"/>
      <c r="NB963" s="53"/>
      <c r="NC963" s="53"/>
      <c r="ND963" s="53"/>
      <c r="NE963" s="53"/>
      <c r="NF963" s="53"/>
      <c r="NG963" s="53"/>
      <c r="NH963" s="53"/>
      <c r="NI963" s="53"/>
      <c r="NJ963" s="53"/>
      <c r="NK963" s="53"/>
      <c r="NL963" s="53"/>
      <c r="NM963" s="53"/>
      <c r="NN963" s="53"/>
      <c r="NO963" s="53"/>
      <c r="NP963" s="53"/>
      <c r="NQ963" s="53"/>
      <c r="NR963" s="53"/>
      <c r="NS963" s="53"/>
      <c r="NT963" s="53"/>
      <c r="NU963" s="53"/>
      <c r="NV963" s="53"/>
      <c r="NW963" s="53"/>
      <c r="NX963" s="53"/>
      <c r="NY963" s="53"/>
      <c r="NZ963" s="53"/>
      <c r="OA963" s="53"/>
      <c r="OB963" s="53"/>
      <c r="OC963" s="53"/>
      <c r="OD963" s="53"/>
      <c r="OE963" s="53"/>
      <c r="OF963" s="53"/>
      <c r="OG963" s="53"/>
      <c r="OH963" s="53"/>
      <c r="OI963" s="53"/>
      <c r="OJ963" s="53"/>
      <c r="OK963" s="53"/>
      <c r="OL963" s="53"/>
      <c r="OM963" s="53"/>
      <c r="ON963" s="53"/>
      <c r="OO963" s="53"/>
      <c r="OP963" s="53"/>
      <c r="OQ963" s="53"/>
      <c r="OR963" s="53"/>
      <c r="OS963" s="53"/>
      <c r="OT963" s="53"/>
      <c r="OU963" s="53"/>
      <c r="OV963" s="53"/>
      <c r="OW963" s="53"/>
      <c r="OX963" s="53"/>
      <c r="OY963" s="53"/>
      <c r="OZ963" s="53"/>
      <c r="PA963" s="53"/>
      <c r="PB963" s="53"/>
      <c r="PC963" s="53"/>
      <c r="PD963" s="53"/>
      <c r="PE963" s="53"/>
      <c r="PF963" s="53"/>
      <c r="PG963" s="53"/>
      <c r="PH963" s="53"/>
      <c r="PI963" s="53"/>
      <c r="PJ963" s="53"/>
      <c r="PK963" s="53"/>
      <c r="PL963" s="53"/>
      <c r="PM963" s="53"/>
      <c r="PN963" s="53"/>
      <c r="PO963" s="53"/>
      <c r="PP963" s="53"/>
      <c r="PQ963" s="53"/>
      <c r="PR963" s="53"/>
      <c r="PS963" s="53"/>
      <c r="PT963" s="53"/>
      <c r="PU963" s="53"/>
      <c r="PV963" s="53"/>
      <c r="PW963" s="53"/>
      <c r="PX963" s="53"/>
      <c r="PY963" s="53"/>
      <c r="PZ963" s="53"/>
      <c r="QA963" s="53"/>
      <c r="QB963" s="53"/>
      <c r="QC963" s="53"/>
      <c r="QD963" s="53"/>
      <c r="QE963" s="53"/>
      <c r="QF963" s="53"/>
      <c r="QG963" s="53"/>
      <c r="QH963" s="53"/>
      <c r="QI963" s="53"/>
      <c r="QJ963" s="53"/>
      <c r="QK963" s="53"/>
      <c r="QL963" s="53"/>
      <c r="QM963" s="53"/>
      <c r="QN963" s="53"/>
      <c r="QO963" s="53"/>
      <c r="QP963" s="53"/>
      <c r="QQ963" s="53"/>
      <c r="QR963" s="53"/>
      <c r="QS963" s="53"/>
      <c r="QT963" s="53"/>
      <c r="QU963" s="53"/>
      <c r="QV963" s="53"/>
      <c r="QW963" s="53"/>
      <c r="QX963" s="53"/>
      <c r="QY963" s="53"/>
      <c r="QZ963" s="53"/>
      <c r="RA963" s="53"/>
      <c r="RB963" s="53"/>
      <c r="RC963" s="53"/>
      <c r="RD963" s="53"/>
      <c r="RE963" s="53"/>
      <c r="RF963" s="53"/>
      <c r="RG963" s="53"/>
      <c r="RH963" s="53"/>
      <c r="RI963" s="53"/>
      <c r="RJ963" s="53"/>
      <c r="RK963" s="53"/>
      <c r="RL963" s="53"/>
      <c r="RM963" s="53"/>
      <c r="RN963" s="53"/>
      <c r="RO963" s="53"/>
      <c r="RP963" s="53"/>
      <c r="RQ963" s="53"/>
      <c r="RR963" s="53"/>
      <c r="RS963" s="53"/>
      <c r="RT963" s="53"/>
      <c r="RU963" s="53"/>
      <c r="RV963" s="53"/>
      <c r="RW963" s="53"/>
      <c r="RX963" s="53"/>
      <c r="RY963" s="53"/>
      <c r="RZ963" s="53"/>
      <c r="SA963" s="53"/>
      <c r="SB963" s="53"/>
      <c r="SC963" s="53"/>
      <c r="SD963" s="53"/>
      <c r="SE963" s="53"/>
      <c r="SF963" s="53"/>
      <c r="SG963" s="53"/>
      <c r="SH963" s="53"/>
      <c r="SI963" s="53"/>
      <c r="SJ963" s="53"/>
      <c r="SK963" s="53"/>
      <c r="SL963" s="53"/>
      <c r="SM963" s="53"/>
      <c r="SN963" s="53"/>
      <c r="SO963" s="53"/>
      <c r="SP963" s="53"/>
      <c r="SQ963" s="53"/>
      <c r="SR963" s="53"/>
      <c r="SS963" s="53"/>
      <c r="ST963" s="53"/>
      <c r="SU963" s="53"/>
      <c r="SV963" s="53"/>
      <c r="SW963" s="53"/>
      <c r="SX963" s="53"/>
      <c r="SY963" s="53"/>
      <c r="SZ963" s="53"/>
      <c r="TA963" s="53"/>
      <c r="TB963" s="53"/>
      <c r="TC963" s="53"/>
      <c r="TD963" s="53"/>
      <c r="TE963" s="53"/>
      <c r="TF963" s="53"/>
      <c r="TG963" s="53"/>
      <c r="TH963" s="53"/>
      <c r="TI963" s="53"/>
      <c r="TJ963" s="53"/>
      <c r="TK963" s="53"/>
      <c r="TL963" s="53"/>
      <c r="TM963" s="53"/>
      <c r="TN963" s="53"/>
      <c r="TO963" s="53"/>
      <c r="TP963" s="53"/>
      <c r="TQ963" s="53"/>
      <c r="TR963" s="53"/>
      <c r="TS963" s="53"/>
      <c r="TT963" s="53"/>
      <c r="TU963" s="53"/>
      <c r="TV963" s="53"/>
      <c r="TW963" s="53"/>
      <c r="TX963" s="53"/>
      <c r="TY963" s="53"/>
      <c r="TZ963" s="53"/>
      <c r="UA963" s="53"/>
      <c r="UB963" s="53"/>
      <c r="UC963" s="53"/>
      <c r="UD963" s="53"/>
      <c r="UE963" s="53"/>
      <c r="UF963" s="53"/>
      <c r="UG963" s="53"/>
    </row>
    <row r="964" spans="12:553" s="19" customFormat="1" ht="15.75" customHeight="1" x14ac:dyDescent="0.2">
      <c r="L964" s="66"/>
      <c r="M964" s="66"/>
      <c r="N964" s="52"/>
      <c r="O964" s="53"/>
      <c r="P964" s="53"/>
      <c r="Q964" s="53"/>
      <c r="R964" s="53"/>
      <c r="S964" s="53"/>
      <c r="T964" s="53"/>
      <c r="U964" s="53"/>
      <c r="V964" s="53"/>
      <c r="W964" s="53"/>
      <c r="X964" s="53"/>
      <c r="Y964" s="53"/>
      <c r="Z964" s="53"/>
      <c r="AA964" s="53"/>
      <c r="AB964" s="53"/>
      <c r="AC964" s="53"/>
      <c r="AD964" s="53"/>
      <c r="AE964" s="53"/>
      <c r="AF964" s="53"/>
      <c r="AG964" s="53"/>
      <c r="AH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c r="BM964" s="53"/>
      <c r="BN964" s="53"/>
      <c r="BO964" s="53"/>
      <c r="BP964" s="53"/>
      <c r="BQ964" s="53"/>
      <c r="BR964" s="53"/>
      <c r="BS964" s="53"/>
      <c r="BT964" s="53"/>
      <c r="BU964" s="53"/>
      <c r="BV964" s="53"/>
      <c r="BW964" s="53"/>
      <c r="BX964" s="53"/>
      <c r="BY964" s="53"/>
      <c r="BZ964" s="53"/>
      <c r="CA964" s="53"/>
      <c r="CB964" s="53"/>
      <c r="CC964" s="53"/>
      <c r="CD964" s="53"/>
      <c r="CE964" s="53"/>
      <c r="CF964" s="53"/>
      <c r="CG964" s="53"/>
      <c r="CH964" s="53"/>
      <c r="CI964" s="53"/>
      <c r="CJ964" s="53"/>
      <c r="CK964" s="53"/>
      <c r="CL964" s="53"/>
      <c r="CM964" s="53"/>
      <c r="CN964" s="53"/>
      <c r="CO964" s="53"/>
      <c r="CP964" s="53"/>
      <c r="CQ964" s="53"/>
      <c r="CR964" s="53"/>
      <c r="CS964" s="53"/>
      <c r="CT964" s="53"/>
      <c r="CU964" s="53"/>
      <c r="CV964" s="53"/>
      <c r="CW964" s="53"/>
      <c r="CX964" s="53"/>
      <c r="CY964" s="53"/>
      <c r="CZ964" s="53"/>
      <c r="DA964" s="53"/>
      <c r="DB964" s="53"/>
      <c r="DC964" s="53"/>
      <c r="DD964" s="53"/>
      <c r="DE964" s="53"/>
      <c r="DF964" s="53"/>
      <c r="DG964" s="53"/>
      <c r="DH964" s="53"/>
      <c r="DI964" s="53"/>
      <c r="DJ964" s="53"/>
      <c r="DK964" s="53"/>
      <c r="DL964" s="53"/>
      <c r="DM964" s="53"/>
      <c r="DN964" s="53"/>
      <c r="DO964" s="53"/>
      <c r="DP964" s="53"/>
      <c r="DQ964" s="53"/>
      <c r="DR964" s="53"/>
      <c r="DS964" s="53"/>
      <c r="DT964" s="53"/>
      <c r="DU964" s="53"/>
      <c r="DV964" s="53"/>
      <c r="DW964" s="53"/>
      <c r="DX964" s="53"/>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3"/>
      <c r="FK964" s="53"/>
      <c r="FL964" s="53"/>
      <c r="FM964" s="53"/>
      <c r="FN964" s="53"/>
      <c r="FO964" s="53"/>
      <c r="FP964" s="53"/>
      <c r="FQ964" s="53"/>
      <c r="FR964" s="53"/>
      <c r="FS964" s="53"/>
      <c r="FT964" s="53"/>
      <c r="FU964" s="53"/>
      <c r="FV964" s="53"/>
      <c r="FW964" s="53"/>
      <c r="FX964" s="53"/>
      <c r="FY964" s="53"/>
      <c r="FZ964" s="53"/>
      <c r="GA964" s="53"/>
      <c r="GB964" s="53"/>
      <c r="GC964" s="53"/>
      <c r="GD964" s="53"/>
      <c r="GE964" s="53"/>
      <c r="GF964" s="53"/>
      <c r="GG964" s="53"/>
      <c r="GH964" s="53"/>
      <c r="GI964" s="53"/>
      <c r="GJ964" s="53"/>
      <c r="GK964" s="53"/>
      <c r="GL964" s="53"/>
      <c r="GM964" s="53"/>
      <c r="GN964" s="53"/>
      <c r="GO964" s="53"/>
      <c r="GP964" s="53"/>
      <c r="GQ964" s="53"/>
      <c r="GR964" s="53"/>
      <c r="GS964" s="53"/>
      <c r="GT964" s="53"/>
      <c r="GU964" s="53"/>
      <c r="GV964" s="53"/>
      <c r="GW964" s="53"/>
      <c r="GX964" s="53"/>
      <c r="GY964" s="53"/>
      <c r="GZ964" s="53"/>
      <c r="HA964" s="53"/>
      <c r="HB964" s="53"/>
      <c r="HC964" s="53"/>
      <c r="HD964" s="53"/>
      <c r="HE964" s="53"/>
      <c r="HF964" s="53"/>
      <c r="HG964" s="53"/>
      <c r="HH964" s="53"/>
      <c r="HI964" s="53"/>
      <c r="HJ964" s="53"/>
      <c r="HK964" s="53"/>
      <c r="HL964" s="53"/>
      <c r="HM964" s="53"/>
      <c r="HN964" s="53"/>
      <c r="HO964" s="53"/>
      <c r="HP964" s="53"/>
      <c r="HQ964" s="53"/>
      <c r="HR964" s="53"/>
      <c r="HS964" s="53"/>
      <c r="HT964" s="53"/>
      <c r="HU964" s="53"/>
      <c r="HV964" s="53"/>
      <c r="HW964" s="53"/>
      <c r="HX964" s="53"/>
      <c r="HY964" s="53"/>
      <c r="HZ964" s="53"/>
      <c r="IA964" s="53"/>
      <c r="IB964" s="53"/>
      <c r="IC964" s="53"/>
      <c r="ID964" s="53"/>
      <c r="IE964" s="53"/>
      <c r="IF964" s="53"/>
      <c r="IG964" s="53"/>
      <c r="IH964" s="53"/>
      <c r="II964" s="53"/>
      <c r="IJ964" s="53"/>
      <c r="IK964" s="53"/>
      <c r="IL964" s="53"/>
      <c r="IM964" s="53"/>
      <c r="IN964" s="53"/>
      <c r="IO964" s="53"/>
      <c r="IP964" s="53"/>
      <c r="IQ964" s="53"/>
      <c r="IR964" s="53"/>
      <c r="IS964" s="53"/>
      <c r="IT964" s="53"/>
      <c r="IU964" s="53"/>
      <c r="IV964" s="53"/>
      <c r="IW964" s="53"/>
      <c r="IX964" s="53"/>
      <c r="IY964" s="53"/>
      <c r="IZ964" s="53"/>
      <c r="JA964" s="53"/>
      <c r="JB964" s="53"/>
      <c r="JC964" s="53"/>
      <c r="JD964" s="53"/>
      <c r="JE964" s="53"/>
      <c r="JF964" s="53"/>
      <c r="JG964" s="53"/>
      <c r="JH964" s="53"/>
      <c r="JI964" s="53"/>
      <c r="JJ964" s="53"/>
      <c r="JK964" s="53"/>
      <c r="JL964" s="53"/>
      <c r="JM964" s="53"/>
      <c r="JN964" s="53"/>
      <c r="JO964" s="53"/>
      <c r="JP964" s="53"/>
      <c r="JQ964" s="53"/>
      <c r="JR964" s="53"/>
      <c r="JS964" s="53"/>
      <c r="JT964" s="53"/>
      <c r="JU964" s="53"/>
      <c r="JV964" s="53"/>
      <c r="JW964" s="53"/>
      <c r="JX964" s="53"/>
      <c r="JY964" s="53"/>
      <c r="JZ964" s="53"/>
      <c r="KA964" s="53"/>
      <c r="KB964" s="53"/>
      <c r="KC964" s="53"/>
      <c r="KD964" s="53"/>
      <c r="KE964" s="53"/>
      <c r="KF964" s="53"/>
      <c r="KG964" s="53"/>
      <c r="KH964" s="53"/>
      <c r="KI964" s="53"/>
      <c r="KJ964" s="53"/>
      <c r="KK964" s="53"/>
      <c r="KL964" s="53"/>
      <c r="KM964" s="53"/>
      <c r="KN964" s="53"/>
      <c r="KO964" s="53"/>
      <c r="KP964" s="53"/>
      <c r="KQ964" s="53"/>
      <c r="KR964" s="53"/>
      <c r="KS964" s="53"/>
      <c r="KT964" s="53"/>
      <c r="KU964" s="53"/>
      <c r="KV964" s="53"/>
      <c r="KW964" s="53"/>
      <c r="KX964" s="53"/>
      <c r="KY964" s="53"/>
      <c r="KZ964" s="53"/>
      <c r="LA964" s="53"/>
      <c r="LB964" s="53"/>
      <c r="LC964" s="53"/>
      <c r="LD964" s="53"/>
      <c r="LE964" s="53"/>
      <c r="LF964" s="53"/>
      <c r="LG964" s="53"/>
      <c r="LH964" s="53"/>
      <c r="LI964" s="53"/>
      <c r="LJ964" s="53"/>
      <c r="LK964" s="53"/>
      <c r="LL964" s="53"/>
      <c r="LM964" s="53"/>
      <c r="LN964" s="53"/>
      <c r="LO964" s="53"/>
      <c r="LP964" s="53"/>
      <c r="LQ964" s="53"/>
      <c r="LR964" s="53"/>
      <c r="LS964" s="53"/>
      <c r="LT964" s="53"/>
      <c r="LU964" s="53"/>
      <c r="LV964" s="53"/>
      <c r="LW964" s="53"/>
      <c r="LX964" s="53"/>
      <c r="LY964" s="53"/>
      <c r="LZ964" s="53"/>
      <c r="MA964" s="53"/>
      <c r="MB964" s="53"/>
      <c r="MC964" s="53"/>
      <c r="MD964" s="53"/>
      <c r="ME964" s="53"/>
      <c r="MF964" s="53"/>
      <c r="MG964" s="53"/>
      <c r="MH964" s="53"/>
      <c r="MI964" s="53"/>
      <c r="MJ964" s="53"/>
      <c r="MK964" s="53"/>
      <c r="ML964" s="53"/>
      <c r="MM964" s="53"/>
      <c r="MN964" s="53"/>
      <c r="MO964" s="53"/>
      <c r="MP964" s="53"/>
      <c r="MQ964" s="53"/>
      <c r="MR964" s="53"/>
      <c r="MS964" s="53"/>
      <c r="MT964" s="53"/>
      <c r="MU964" s="53"/>
      <c r="MV964" s="53"/>
      <c r="MW964" s="53"/>
      <c r="MX964" s="53"/>
      <c r="MY964" s="53"/>
      <c r="MZ964" s="53"/>
      <c r="NA964" s="53"/>
      <c r="NB964" s="53"/>
      <c r="NC964" s="53"/>
      <c r="ND964" s="53"/>
      <c r="NE964" s="53"/>
      <c r="NF964" s="53"/>
      <c r="NG964" s="53"/>
      <c r="NH964" s="53"/>
      <c r="NI964" s="53"/>
      <c r="NJ964" s="53"/>
      <c r="NK964" s="53"/>
      <c r="NL964" s="53"/>
      <c r="NM964" s="53"/>
      <c r="NN964" s="53"/>
      <c r="NO964" s="53"/>
      <c r="NP964" s="53"/>
      <c r="NQ964" s="53"/>
      <c r="NR964" s="53"/>
      <c r="NS964" s="53"/>
      <c r="NT964" s="53"/>
      <c r="NU964" s="53"/>
      <c r="NV964" s="53"/>
      <c r="NW964" s="53"/>
      <c r="NX964" s="53"/>
      <c r="NY964" s="53"/>
      <c r="NZ964" s="53"/>
      <c r="OA964" s="53"/>
      <c r="OB964" s="53"/>
      <c r="OC964" s="53"/>
      <c r="OD964" s="53"/>
      <c r="OE964" s="53"/>
      <c r="OF964" s="53"/>
      <c r="OG964" s="53"/>
      <c r="OH964" s="53"/>
      <c r="OI964" s="53"/>
      <c r="OJ964" s="53"/>
      <c r="OK964" s="53"/>
      <c r="OL964" s="53"/>
      <c r="OM964" s="53"/>
      <c r="ON964" s="53"/>
      <c r="OO964" s="53"/>
      <c r="OP964" s="53"/>
      <c r="OQ964" s="53"/>
      <c r="OR964" s="53"/>
      <c r="OS964" s="53"/>
      <c r="OT964" s="53"/>
      <c r="OU964" s="53"/>
      <c r="OV964" s="53"/>
      <c r="OW964" s="53"/>
      <c r="OX964" s="53"/>
      <c r="OY964" s="53"/>
      <c r="OZ964" s="53"/>
      <c r="PA964" s="53"/>
      <c r="PB964" s="53"/>
      <c r="PC964" s="53"/>
      <c r="PD964" s="53"/>
      <c r="PE964" s="53"/>
      <c r="PF964" s="53"/>
      <c r="PG964" s="53"/>
      <c r="PH964" s="53"/>
      <c r="PI964" s="53"/>
      <c r="PJ964" s="53"/>
      <c r="PK964" s="53"/>
      <c r="PL964" s="53"/>
      <c r="PM964" s="53"/>
      <c r="PN964" s="53"/>
      <c r="PO964" s="53"/>
      <c r="PP964" s="53"/>
      <c r="PQ964" s="53"/>
      <c r="PR964" s="53"/>
      <c r="PS964" s="53"/>
      <c r="PT964" s="53"/>
      <c r="PU964" s="53"/>
      <c r="PV964" s="53"/>
      <c r="PW964" s="53"/>
      <c r="PX964" s="53"/>
      <c r="PY964" s="53"/>
      <c r="PZ964" s="53"/>
      <c r="QA964" s="53"/>
      <c r="QB964" s="53"/>
      <c r="QC964" s="53"/>
      <c r="QD964" s="53"/>
      <c r="QE964" s="53"/>
      <c r="QF964" s="53"/>
      <c r="QG964" s="53"/>
      <c r="QH964" s="53"/>
      <c r="QI964" s="53"/>
      <c r="QJ964" s="53"/>
      <c r="QK964" s="53"/>
      <c r="QL964" s="53"/>
      <c r="QM964" s="53"/>
      <c r="QN964" s="53"/>
      <c r="QO964" s="53"/>
      <c r="QP964" s="53"/>
      <c r="QQ964" s="53"/>
      <c r="QR964" s="53"/>
      <c r="QS964" s="53"/>
      <c r="QT964" s="53"/>
      <c r="QU964" s="53"/>
      <c r="QV964" s="53"/>
      <c r="QW964" s="53"/>
      <c r="QX964" s="53"/>
      <c r="QY964" s="53"/>
      <c r="QZ964" s="53"/>
      <c r="RA964" s="53"/>
      <c r="RB964" s="53"/>
      <c r="RC964" s="53"/>
      <c r="RD964" s="53"/>
      <c r="RE964" s="53"/>
      <c r="RF964" s="53"/>
      <c r="RG964" s="53"/>
      <c r="RH964" s="53"/>
      <c r="RI964" s="53"/>
      <c r="RJ964" s="53"/>
      <c r="RK964" s="53"/>
      <c r="RL964" s="53"/>
      <c r="RM964" s="53"/>
      <c r="RN964" s="53"/>
      <c r="RO964" s="53"/>
      <c r="RP964" s="53"/>
      <c r="RQ964" s="53"/>
      <c r="RR964" s="53"/>
      <c r="RS964" s="53"/>
      <c r="RT964" s="53"/>
      <c r="RU964" s="53"/>
      <c r="RV964" s="53"/>
      <c r="RW964" s="53"/>
      <c r="RX964" s="53"/>
      <c r="RY964" s="53"/>
      <c r="RZ964" s="53"/>
      <c r="SA964" s="53"/>
      <c r="SB964" s="53"/>
      <c r="SC964" s="53"/>
      <c r="SD964" s="53"/>
      <c r="SE964" s="53"/>
      <c r="SF964" s="53"/>
      <c r="SG964" s="53"/>
      <c r="SH964" s="53"/>
      <c r="SI964" s="53"/>
      <c r="SJ964" s="53"/>
      <c r="SK964" s="53"/>
      <c r="SL964" s="53"/>
      <c r="SM964" s="53"/>
      <c r="SN964" s="53"/>
      <c r="SO964" s="53"/>
      <c r="SP964" s="53"/>
      <c r="SQ964" s="53"/>
      <c r="SR964" s="53"/>
      <c r="SS964" s="53"/>
      <c r="ST964" s="53"/>
      <c r="SU964" s="53"/>
      <c r="SV964" s="53"/>
      <c r="SW964" s="53"/>
      <c r="SX964" s="53"/>
      <c r="SY964" s="53"/>
      <c r="SZ964" s="53"/>
      <c r="TA964" s="53"/>
      <c r="TB964" s="53"/>
      <c r="TC964" s="53"/>
      <c r="TD964" s="53"/>
      <c r="TE964" s="53"/>
      <c r="TF964" s="53"/>
      <c r="TG964" s="53"/>
      <c r="TH964" s="53"/>
      <c r="TI964" s="53"/>
      <c r="TJ964" s="53"/>
      <c r="TK964" s="53"/>
      <c r="TL964" s="53"/>
      <c r="TM964" s="53"/>
      <c r="TN964" s="53"/>
      <c r="TO964" s="53"/>
      <c r="TP964" s="53"/>
      <c r="TQ964" s="53"/>
      <c r="TR964" s="53"/>
      <c r="TS964" s="53"/>
      <c r="TT964" s="53"/>
      <c r="TU964" s="53"/>
      <c r="TV964" s="53"/>
      <c r="TW964" s="53"/>
      <c r="TX964" s="53"/>
      <c r="TY964" s="53"/>
      <c r="TZ964" s="53"/>
      <c r="UA964" s="53"/>
      <c r="UB964" s="53"/>
      <c r="UC964" s="53"/>
      <c r="UD964" s="53"/>
      <c r="UE964" s="53"/>
      <c r="UF964" s="53"/>
      <c r="UG964" s="53"/>
    </row>
    <row r="965" spans="12:553" s="19" customFormat="1" ht="15.75" customHeight="1" x14ac:dyDescent="0.2">
      <c r="L965" s="66"/>
      <c r="M965" s="66"/>
      <c r="N965" s="52"/>
      <c r="O965" s="53"/>
      <c r="P965" s="53"/>
      <c r="Q965" s="53"/>
      <c r="R965" s="53"/>
      <c r="S965" s="53"/>
      <c r="T965" s="53"/>
      <c r="U965" s="53"/>
      <c r="V965" s="53"/>
      <c r="W965" s="53"/>
      <c r="X965" s="53"/>
      <c r="Y965" s="53"/>
      <c r="Z965" s="53"/>
      <c r="AA965" s="53"/>
      <c r="AB965" s="53"/>
      <c r="AC965" s="53"/>
      <c r="AD965" s="53"/>
      <c r="AE965" s="53"/>
      <c r="AF965" s="53"/>
      <c r="AG965" s="53"/>
      <c r="AH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c r="BM965" s="53"/>
      <c r="BN965" s="53"/>
      <c r="BO965" s="53"/>
      <c r="BP965" s="53"/>
      <c r="BQ965" s="53"/>
      <c r="BR965" s="53"/>
      <c r="BS965" s="53"/>
      <c r="BT965" s="53"/>
      <c r="BU965" s="53"/>
      <c r="BV965" s="53"/>
      <c r="BW965" s="53"/>
      <c r="BX965" s="53"/>
      <c r="BY965" s="53"/>
      <c r="BZ965" s="53"/>
      <c r="CA965" s="53"/>
      <c r="CB965" s="53"/>
      <c r="CC965" s="53"/>
      <c r="CD965" s="53"/>
      <c r="CE965" s="53"/>
      <c r="CF965" s="53"/>
      <c r="CG965" s="53"/>
      <c r="CH965" s="53"/>
      <c r="CI965" s="53"/>
      <c r="CJ965" s="53"/>
      <c r="CK965" s="53"/>
      <c r="CL965" s="53"/>
      <c r="CM965" s="53"/>
      <c r="CN965" s="53"/>
      <c r="CO965" s="53"/>
      <c r="CP965" s="53"/>
      <c r="CQ965" s="53"/>
      <c r="CR965" s="53"/>
      <c r="CS965" s="53"/>
      <c r="CT965" s="53"/>
      <c r="CU965" s="53"/>
      <c r="CV965" s="53"/>
      <c r="CW965" s="53"/>
      <c r="CX965" s="53"/>
      <c r="CY965" s="53"/>
      <c r="CZ965" s="53"/>
      <c r="DA965" s="53"/>
      <c r="DB965" s="53"/>
      <c r="DC965" s="53"/>
      <c r="DD965" s="53"/>
      <c r="DE965" s="53"/>
      <c r="DF965" s="53"/>
      <c r="DG965" s="53"/>
      <c r="DH965" s="53"/>
      <c r="DI965" s="53"/>
      <c r="DJ965" s="53"/>
      <c r="DK965" s="53"/>
      <c r="DL965" s="53"/>
      <c r="DM965" s="53"/>
      <c r="DN965" s="53"/>
      <c r="DO965" s="53"/>
      <c r="DP965" s="53"/>
      <c r="DQ965" s="53"/>
      <c r="DR965" s="53"/>
      <c r="DS965" s="53"/>
      <c r="DT965" s="53"/>
      <c r="DU965" s="53"/>
      <c r="DV965" s="53"/>
      <c r="DW965" s="53"/>
      <c r="DX965" s="53"/>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3"/>
      <c r="FK965" s="53"/>
      <c r="FL965" s="53"/>
      <c r="FM965" s="53"/>
      <c r="FN965" s="53"/>
      <c r="FO965" s="53"/>
      <c r="FP965" s="53"/>
      <c r="FQ965" s="53"/>
      <c r="FR965" s="53"/>
      <c r="FS965" s="53"/>
      <c r="FT965" s="53"/>
      <c r="FU965" s="53"/>
      <c r="FV965" s="53"/>
      <c r="FW965" s="53"/>
      <c r="FX965" s="53"/>
      <c r="FY965" s="53"/>
      <c r="FZ965" s="53"/>
      <c r="GA965" s="53"/>
      <c r="GB965" s="53"/>
      <c r="GC965" s="53"/>
      <c r="GD965" s="53"/>
      <c r="GE965" s="53"/>
      <c r="GF965" s="53"/>
      <c r="GG965" s="53"/>
      <c r="GH965" s="53"/>
      <c r="GI965" s="53"/>
      <c r="GJ965" s="53"/>
      <c r="GK965" s="53"/>
      <c r="GL965" s="53"/>
      <c r="GM965" s="53"/>
      <c r="GN965" s="53"/>
      <c r="GO965" s="53"/>
      <c r="GP965" s="53"/>
      <c r="GQ965" s="53"/>
      <c r="GR965" s="53"/>
      <c r="GS965" s="53"/>
      <c r="GT965" s="53"/>
      <c r="GU965" s="53"/>
      <c r="GV965" s="53"/>
      <c r="GW965" s="53"/>
      <c r="GX965" s="53"/>
      <c r="GY965" s="53"/>
      <c r="GZ965" s="53"/>
      <c r="HA965" s="53"/>
      <c r="HB965" s="53"/>
      <c r="HC965" s="53"/>
      <c r="HD965" s="53"/>
      <c r="HE965" s="53"/>
      <c r="HF965" s="53"/>
      <c r="HG965" s="53"/>
      <c r="HH965" s="53"/>
      <c r="HI965" s="53"/>
      <c r="HJ965" s="53"/>
      <c r="HK965" s="53"/>
      <c r="HL965" s="53"/>
      <c r="HM965" s="53"/>
      <c r="HN965" s="53"/>
      <c r="HO965" s="53"/>
      <c r="HP965" s="53"/>
      <c r="HQ965" s="53"/>
      <c r="HR965" s="53"/>
      <c r="HS965" s="53"/>
      <c r="HT965" s="53"/>
      <c r="HU965" s="53"/>
      <c r="HV965" s="53"/>
      <c r="HW965" s="53"/>
      <c r="HX965" s="53"/>
      <c r="HY965" s="53"/>
      <c r="HZ965" s="53"/>
      <c r="IA965" s="53"/>
      <c r="IB965" s="53"/>
      <c r="IC965" s="53"/>
      <c r="ID965" s="53"/>
      <c r="IE965" s="53"/>
      <c r="IF965" s="53"/>
      <c r="IG965" s="53"/>
      <c r="IH965" s="53"/>
      <c r="II965" s="53"/>
      <c r="IJ965" s="53"/>
      <c r="IK965" s="53"/>
      <c r="IL965" s="53"/>
      <c r="IM965" s="53"/>
      <c r="IN965" s="53"/>
      <c r="IO965" s="53"/>
      <c r="IP965" s="53"/>
      <c r="IQ965" s="53"/>
      <c r="IR965" s="53"/>
      <c r="IS965" s="53"/>
      <c r="IT965" s="53"/>
      <c r="IU965" s="53"/>
      <c r="IV965" s="53"/>
      <c r="IW965" s="53"/>
      <c r="IX965" s="53"/>
      <c r="IY965" s="53"/>
      <c r="IZ965" s="53"/>
      <c r="JA965" s="53"/>
      <c r="JB965" s="53"/>
      <c r="JC965" s="53"/>
      <c r="JD965" s="53"/>
      <c r="JE965" s="53"/>
      <c r="JF965" s="53"/>
      <c r="JG965" s="53"/>
      <c r="JH965" s="53"/>
      <c r="JI965" s="53"/>
      <c r="JJ965" s="53"/>
      <c r="JK965" s="53"/>
      <c r="JL965" s="53"/>
      <c r="JM965" s="53"/>
      <c r="JN965" s="53"/>
      <c r="JO965" s="53"/>
      <c r="JP965" s="53"/>
      <c r="JQ965" s="53"/>
      <c r="JR965" s="53"/>
      <c r="JS965" s="53"/>
      <c r="JT965" s="53"/>
      <c r="JU965" s="53"/>
      <c r="JV965" s="53"/>
      <c r="JW965" s="53"/>
      <c r="JX965" s="53"/>
      <c r="JY965" s="53"/>
      <c r="JZ965" s="53"/>
      <c r="KA965" s="53"/>
      <c r="KB965" s="53"/>
      <c r="KC965" s="53"/>
      <c r="KD965" s="53"/>
      <c r="KE965" s="53"/>
      <c r="KF965" s="53"/>
      <c r="KG965" s="53"/>
      <c r="KH965" s="53"/>
      <c r="KI965" s="53"/>
      <c r="KJ965" s="53"/>
      <c r="KK965" s="53"/>
      <c r="KL965" s="53"/>
      <c r="KM965" s="53"/>
      <c r="KN965" s="53"/>
      <c r="KO965" s="53"/>
      <c r="KP965" s="53"/>
      <c r="KQ965" s="53"/>
      <c r="KR965" s="53"/>
      <c r="KS965" s="53"/>
      <c r="KT965" s="53"/>
      <c r="KU965" s="53"/>
      <c r="KV965" s="53"/>
      <c r="KW965" s="53"/>
      <c r="KX965" s="53"/>
      <c r="KY965" s="53"/>
      <c r="KZ965" s="53"/>
      <c r="LA965" s="53"/>
      <c r="LB965" s="53"/>
      <c r="LC965" s="53"/>
      <c r="LD965" s="53"/>
      <c r="LE965" s="53"/>
      <c r="LF965" s="53"/>
      <c r="LG965" s="53"/>
      <c r="LH965" s="53"/>
      <c r="LI965" s="53"/>
      <c r="LJ965" s="53"/>
      <c r="LK965" s="53"/>
      <c r="LL965" s="53"/>
      <c r="LM965" s="53"/>
      <c r="LN965" s="53"/>
      <c r="LO965" s="53"/>
      <c r="LP965" s="53"/>
      <c r="LQ965" s="53"/>
      <c r="LR965" s="53"/>
      <c r="LS965" s="53"/>
      <c r="LT965" s="53"/>
      <c r="LU965" s="53"/>
      <c r="LV965" s="53"/>
      <c r="LW965" s="53"/>
      <c r="LX965" s="53"/>
      <c r="LY965" s="53"/>
      <c r="LZ965" s="53"/>
      <c r="MA965" s="53"/>
      <c r="MB965" s="53"/>
      <c r="MC965" s="53"/>
      <c r="MD965" s="53"/>
      <c r="ME965" s="53"/>
      <c r="MF965" s="53"/>
      <c r="MG965" s="53"/>
      <c r="MH965" s="53"/>
      <c r="MI965" s="53"/>
      <c r="MJ965" s="53"/>
      <c r="MK965" s="53"/>
      <c r="ML965" s="53"/>
      <c r="MM965" s="53"/>
      <c r="MN965" s="53"/>
      <c r="MO965" s="53"/>
      <c r="MP965" s="53"/>
      <c r="MQ965" s="53"/>
      <c r="MR965" s="53"/>
      <c r="MS965" s="53"/>
      <c r="MT965" s="53"/>
      <c r="MU965" s="53"/>
      <c r="MV965" s="53"/>
      <c r="MW965" s="53"/>
      <c r="MX965" s="53"/>
      <c r="MY965" s="53"/>
      <c r="MZ965" s="53"/>
      <c r="NA965" s="53"/>
      <c r="NB965" s="53"/>
      <c r="NC965" s="53"/>
      <c r="ND965" s="53"/>
      <c r="NE965" s="53"/>
      <c r="NF965" s="53"/>
      <c r="NG965" s="53"/>
      <c r="NH965" s="53"/>
      <c r="NI965" s="53"/>
      <c r="NJ965" s="53"/>
      <c r="NK965" s="53"/>
      <c r="NL965" s="53"/>
      <c r="NM965" s="53"/>
      <c r="NN965" s="53"/>
      <c r="NO965" s="53"/>
      <c r="NP965" s="53"/>
      <c r="NQ965" s="53"/>
      <c r="NR965" s="53"/>
      <c r="NS965" s="53"/>
      <c r="NT965" s="53"/>
      <c r="NU965" s="53"/>
      <c r="NV965" s="53"/>
      <c r="NW965" s="53"/>
      <c r="NX965" s="53"/>
      <c r="NY965" s="53"/>
      <c r="NZ965" s="53"/>
      <c r="OA965" s="53"/>
      <c r="OB965" s="53"/>
      <c r="OC965" s="53"/>
      <c r="OD965" s="53"/>
      <c r="OE965" s="53"/>
      <c r="OF965" s="53"/>
      <c r="OG965" s="53"/>
      <c r="OH965" s="53"/>
      <c r="OI965" s="53"/>
      <c r="OJ965" s="53"/>
      <c r="OK965" s="53"/>
      <c r="OL965" s="53"/>
      <c r="OM965" s="53"/>
      <c r="ON965" s="53"/>
      <c r="OO965" s="53"/>
      <c r="OP965" s="53"/>
      <c r="OQ965" s="53"/>
      <c r="OR965" s="53"/>
      <c r="OS965" s="53"/>
      <c r="OT965" s="53"/>
      <c r="OU965" s="53"/>
      <c r="OV965" s="53"/>
      <c r="OW965" s="53"/>
      <c r="OX965" s="53"/>
      <c r="OY965" s="53"/>
      <c r="OZ965" s="53"/>
      <c r="PA965" s="53"/>
      <c r="PB965" s="53"/>
      <c r="PC965" s="53"/>
      <c r="PD965" s="53"/>
      <c r="PE965" s="53"/>
      <c r="PF965" s="53"/>
      <c r="PG965" s="53"/>
      <c r="PH965" s="53"/>
      <c r="PI965" s="53"/>
      <c r="PJ965" s="53"/>
      <c r="PK965" s="53"/>
      <c r="PL965" s="53"/>
      <c r="PM965" s="53"/>
      <c r="PN965" s="53"/>
      <c r="PO965" s="53"/>
      <c r="PP965" s="53"/>
      <c r="PQ965" s="53"/>
      <c r="PR965" s="53"/>
      <c r="PS965" s="53"/>
      <c r="PT965" s="53"/>
      <c r="PU965" s="53"/>
      <c r="PV965" s="53"/>
      <c r="PW965" s="53"/>
      <c r="PX965" s="53"/>
      <c r="PY965" s="53"/>
      <c r="PZ965" s="53"/>
      <c r="QA965" s="53"/>
      <c r="QB965" s="53"/>
      <c r="QC965" s="53"/>
      <c r="QD965" s="53"/>
      <c r="QE965" s="53"/>
      <c r="QF965" s="53"/>
      <c r="QG965" s="53"/>
      <c r="QH965" s="53"/>
      <c r="QI965" s="53"/>
      <c r="QJ965" s="53"/>
      <c r="QK965" s="53"/>
      <c r="QL965" s="53"/>
      <c r="QM965" s="53"/>
      <c r="QN965" s="53"/>
      <c r="QO965" s="53"/>
      <c r="QP965" s="53"/>
      <c r="QQ965" s="53"/>
      <c r="QR965" s="53"/>
      <c r="QS965" s="53"/>
      <c r="QT965" s="53"/>
      <c r="QU965" s="53"/>
      <c r="QV965" s="53"/>
      <c r="QW965" s="53"/>
      <c r="QX965" s="53"/>
      <c r="QY965" s="53"/>
      <c r="QZ965" s="53"/>
      <c r="RA965" s="53"/>
      <c r="RB965" s="53"/>
      <c r="RC965" s="53"/>
      <c r="RD965" s="53"/>
      <c r="RE965" s="53"/>
      <c r="RF965" s="53"/>
      <c r="RG965" s="53"/>
      <c r="RH965" s="53"/>
      <c r="RI965" s="53"/>
      <c r="RJ965" s="53"/>
      <c r="RK965" s="53"/>
      <c r="RL965" s="53"/>
      <c r="RM965" s="53"/>
      <c r="RN965" s="53"/>
      <c r="RO965" s="53"/>
      <c r="RP965" s="53"/>
      <c r="RQ965" s="53"/>
      <c r="RR965" s="53"/>
      <c r="RS965" s="53"/>
      <c r="RT965" s="53"/>
      <c r="RU965" s="53"/>
      <c r="RV965" s="53"/>
      <c r="RW965" s="53"/>
      <c r="RX965" s="53"/>
      <c r="RY965" s="53"/>
      <c r="RZ965" s="53"/>
      <c r="SA965" s="53"/>
      <c r="SB965" s="53"/>
      <c r="SC965" s="53"/>
      <c r="SD965" s="53"/>
      <c r="SE965" s="53"/>
      <c r="SF965" s="53"/>
      <c r="SG965" s="53"/>
      <c r="SH965" s="53"/>
      <c r="SI965" s="53"/>
      <c r="SJ965" s="53"/>
      <c r="SK965" s="53"/>
      <c r="SL965" s="53"/>
      <c r="SM965" s="53"/>
      <c r="SN965" s="53"/>
      <c r="SO965" s="53"/>
      <c r="SP965" s="53"/>
      <c r="SQ965" s="53"/>
      <c r="SR965" s="53"/>
      <c r="SS965" s="53"/>
      <c r="ST965" s="53"/>
      <c r="SU965" s="53"/>
      <c r="SV965" s="53"/>
      <c r="SW965" s="53"/>
      <c r="SX965" s="53"/>
      <c r="SY965" s="53"/>
      <c r="SZ965" s="53"/>
      <c r="TA965" s="53"/>
      <c r="TB965" s="53"/>
      <c r="TC965" s="53"/>
      <c r="TD965" s="53"/>
      <c r="TE965" s="53"/>
      <c r="TF965" s="53"/>
      <c r="TG965" s="53"/>
      <c r="TH965" s="53"/>
      <c r="TI965" s="53"/>
      <c r="TJ965" s="53"/>
      <c r="TK965" s="53"/>
      <c r="TL965" s="53"/>
      <c r="TM965" s="53"/>
      <c r="TN965" s="53"/>
      <c r="TO965" s="53"/>
      <c r="TP965" s="53"/>
      <c r="TQ965" s="53"/>
      <c r="TR965" s="53"/>
      <c r="TS965" s="53"/>
      <c r="TT965" s="53"/>
      <c r="TU965" s="53"/>
      <c r="TV965" s="53"/>
      <c r="TW965" s="53"/>
      <c r="TX965" s="53"/>
      <c r="TY965" s="53"/>
      <c r="TZ965" s="53"/>
      <c r="UA965" s="53"/>
      <c r="UB965" s="53"/>
      <c r="UC965" s="53"/>
      <c r="UD965" s="53"/>
      <c r="UE965" s="53"/>
      <c r="UF965" s="53"/>
      <c r="UG965" s="53"/>
    </row>
    <row r="966" spans="12:553" s="19" customFormat="1" ht="15.75" customHeight="1" x14ac:dyDescent="0.2">
      <c r="L966" s="66"/>
      <c r="M966" s="66"/>
      <c r="N966" s="52"/>
      <c r="O966" s="53"/>
      <c r="P966" s="53"/>
      <c r="Q966" s="53"/>
      <c r="R966" s="53"/>
      <c r="S966" s="53"/>
      <c r="T966" s="53"/>
      <c r="U966" s="53"/>
      <c r="V966" s="53"/>
      <c r="W966" s="53"/>
      <c r="X966" s="53"/>
      <c r="Y966" s="53"/>
      <c r="Z966" s="53"/>
      <c r="AA966" s="53"/>
      <c r="AB966" s="53"/>
      <c r="AC966" s="53"/>
      <c r="AD966" s="53"/>
      <c r="AE966" s="53"/>
      <c r="AF966" s="53"/>
      <c r="AG966" s="53"/>
      <c r="AH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c r="BM966" s="53"/>
      <c r="BN966" s="53"/>
      <c r="BO966" s="53"/>
      <c r="BP966" s="53"/>
      <c r="BQ966" s="53"/>
      <c r="BR966" s="53"/>
      <c r="BS966" s="53"/>
      <c r="BT966" s="53"/>
      <c r="BU966" s="53"/>
      <c r="BV966" s="53"/>
      <c r="BW966" s="53"/>
      <c r="BX966" s="53"/>
      <c r="BY966" s="53"/>
      <c r="BZ966" s="53"/>
      <c r="CA966" s="53"/>
      <c r="CB966" s="53"/>
      <c r="CC966" s="53"/>
      <c r="CD966" s="53"/>
      <c r="CE966" s="53"/>
      <c r="CF966" s="53"/>
      <c r="CG966" s="53"/>
      <c r="CH966" s="53"/>
      <c r="CI966" s="53"/>
      <c r="CJ966" s="53"/>
      <c r="CK966" s="53"/>
      <c r="CL966" s="53"/>
      <c r="CM966" s="53"/>
      <c r="CN966" s="53"/>
      <c r="CO966" s="53"/>
      <c r="CP966" s="53"/>
      <c r="CQ966" s="53"/>
      <c r="CR966" s="53"/>
      <c r="CS966" s="53"/>
      <c r="CT966" s="53"/>
      <c r="CU966" s="53"/>
      <c r="CV966" s="53"/>
      <c r="CW966" s="53"/>
      <c r="CX966" s="53"/>
      <c r="CY966" s="53"/>
      <c r="CZ966" s="53"/>
      <c r="DA966" s="53"/>
      <c r="DB966" s="53"/>
      <c r="DC966" s="53"/>
      <c r="DD966" s="53"/>
      <c r="DE966" s="53"/>
      <c r="DF966" s="53"/>
      <c r="DG966" s="53"/>
      <c r="DH966" s="53"/>
      <c r="DI966" s="53"/>
      <c r="DJ966" s="53"/>
      <c r="DK966" s="53"/>
      <c r="DL966" s="53"/>
      <c r="DM966" s="53"/>
      <c r="DN966" s="53"/>
      <c r="DO966" s="53"/>
      <c r="DP966" s="53"/>
      <c r="DQ966" s="53"/>
      <c r="DR966" s="53"/>
      <c r="DS966" s="53"/>
      <c r="DT966" s="53"/>
      <c r="DU966" s="53"/>
      <c r="DV966" s="53"/>
      <c r="DW966" s="53"/>
      <c r="DX966" s="53"/>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3"/>
      <c r="FK966" s="53"/>
      <c r="FL966" s="53"/>
      <c r="FM966" s="53"/>
      <c r="FN966" s="53"/>
      <c r="FO966" s="53"/>
      <c r="FP966" s="53"/>
      <c r="FQ966" s="53"/>
      <c r="FR966" s="53"/>
      <c r="FS966" s="53"/>
      <c r="FT966" s="53"/>
      <c r="FU966" s="53"/>
      <c r="FV966" s="53"/>
      <c r="FW966" s="53"/>
      <c r="FX966" s="53"/>
      <c r="FY966" s="53"/>
      <c r="FZ966" s="53"/>
      <c r="GA966" s="53"/>
      <c r="GB966" s="53"/>
      <c r="GC966" s="53"/>
      <c r="GD966" s="53"/>
      <c r="GE966" s="53"/>
      <c r="GF966" s="53"/>
      <c r="GG966" s="53"/>
      <c r="GH966" s="53"/>
      <c r="GI966" s="53"/>
      <c r="GJ966" s="53"/>
      <c r="GK966" s="53"/>
      <c r="GL966" s="53"/>
      <c r="GM966" s="53"/>
      <c r="GN966" s="53"/>
      <c r="GO966" s="53"/>
      <c r="GP966" s="53"/>
      <c r="GQ966" s="53"/>
      <c r="GR966" s="53"/>
      <c r="GS966" s="53"/>
      <c r="GT966" s="53"/>
      <c r="GU966" s="53"/>
      <c r="GV966" s="53"/>
      <c r="GW966" s="53"/>
      <c r="GX966" s="53"/>
      <c r="GY966" s="53"/>
      <c r="GZ966" s="53"/>
      <c r="HA966" s="53"/>
      <c r="HB966" s="53"/>
      <c r="HC966" s="53"/>
      <c r="HD966" s="53"/>
      <c r="HE966" s="53"/>
      <c r="HF966" s="53"/>
      <c r="HG966" s="53"/>
      <c r="HH966" s="53"/>
      <c r="HI966" s="53"/>
      <c r="HJ966" s="53"/>
      <c r="HK966" s="53"/>
      <c r="HL966" s="53"/>
      <c r="HM966" s="53"/>
      <c r="HN966" s="53"/>
      <c r="HO966" s="53"/>
      <c r="HP966" s="53"/>
      <c r="HQ966" s="53"/>
      <c r="HR966" s="53"/>
      <c r="HS966" s="53"/>
      <c r="HT966" s="53"/>
      <c r="HU966" s="53"/>
      <c r="HV966" s="53"/>
      <c r="HW966" s="53"/>
      <c r="HX966" s="53"/>
      <c r="HY966" s="53"/>
      <c r="HZ966" s="53"/>
      <c r="IA966" s="53"/>
      <c r="IB966" s="53"/>
      <c r="IC966" s="53"/>
      <c r="ID966" s="53"/>
      <c r="IE966" s="53"/>
      <c r="IF966" s="53"/>
      <c r="IG966" s="53"/>
      <c r="IH966" s="53"/>
      <c r="II966" s="53"/>
      <c r="IJ966" s="53"/>
      <c r="IK966" s="53"/>
      <c r="IL966" s="53"/>
      <c r="IM966" s="53"/>
      <c r="IN966" s="53"/>
      <c r="IO966" s="53"/>
      <c r="IP966" s="53"/>
      <c r="IQ966" s="53"/>
      <c r="IR966" s="53"/>
      <c r="IS966" s="53"/>
      <c r="IT966" s="53"/>
      <c r="IU966" s="53"/>
      <c r="IV966" s="53"/>
      <c r="IW966" s="53"/>
      <c r="IX966" s="53"/>
      <c r="IY966" s="53"/>
      <c r="IZ966" s="53"/>
      <c r="JA966" s="53"/>
      <c r="JB966" s="53"/>
      <c r="JC966" s="53"/>
      <c r="JD966" s="53"/>
      <c r="JE966" s="53"/>
      <c r="JF966" s="53"/>
      <c r="JG966" s="53"/>
      <c r="JH966" s="53"/>
      <c r="JI966" s="53"/>
      <c r="JJ966" s="53"/>
      <c r="JK966" s="53"/>
      <c r="JL966" s="53"/>
      <c r="JM966" s="53"/>
      <c r="JN966" s="53"/>
      <c r="JO966" s="53"/>
      <c r="JP966" s="53"/>
      <c r="JQ966" s="53"/>
      <c r="JR966" s="53"/>
      <c r="JS966" s="53"/>
      <c r="JT966" s="53"/>
      <c r="JU966" s="53"/>
      <c r="JV966" s="53"/>
      <c r="JW966" s="53"/>
      <c r="JX966" s="53"/>
      <c r="JY966" s="53"/>
      <c r="JZ966" s="53"/>
      <c r="KA966" s="53"/>
      <c r="KB966" s="53"/>
      <c r="KC966" s="53"/>
      <c r="KD966" s="53"/>
      <c r="KE966" s="53"/>
      <c r="KF966" s="53"/>
      <c r="KG966" s="53"/>
      <c r="KH966" s="53"/>
      <c r="KI966" s="53"/>
      <c r="KJ966" s="53"/>
      <c r="KK966" s="53"/>
      <c r="KL966" s="53"/>
      <c r="KM966" s="53"/>
      <c r="KN966" s="53"/>
      <c r="KO966" s="53"/>
      <c r="KP966" s="53"/>
      <c r="KQ966" s="53"/>
      <c r="KR966" s="53"/>
      <c r="KS966" s="53"/>
      <c r="KT966" s="53"/>
      <c r="KU966" s="53"/>
      <c r="KV966" s="53"/>
      <c r="KW966" s="53"/>
      <c r="KX966" s="53"/>
      <c r="KY966" s="53"/>
      <c r="KZ966" s="53"/>
      <c r="LA966" s="53"/>
      <c r="LB966" s="53"/>
      <c r="LC966" s="53"/>
      <c r="LD966" s="53"/>
      <c r="LE966" s="53"/>
      <c r="LF966" s="53"/>
      <c r="LG966" s="53"/>
      <c r="LH966" s="53"/>
      <c r="LI966" s="53"/>
      <c r="LJ966" s="53"/>
      <c r="LK966" s="53"/>
      <c r="LL966" s="53"/>
      <c r="LM966" s="53"/>
      <c r="LN966" s="53"/>
      <c r="LO966" s="53"/>
      <c r="LP966" s="53"/>
      <c r="LQ966" s="53"/>
      <c r="LR966" s="53"/>
      <c r="LS966" s="53"/>
      <c r="LT966" s="53"/>
      <c r="LU966" s="53"/>
      <c r="LV966" s="53"/>
      <c r="LW966" s="53"/>
      <c r="LX966" s="53"/>
      <c r="LY966" s="53"/>
      <c r="LZ966" s="53"/>
      <c r="MA966" s="53"/>
      <c r="MB966" s="53"/>
      <c r="MC966" s="53"/>
      <c r="MD966" s="53"/>
      <c r="ME966" s="53"/>
      <c r="MF966" s="53"/>
      <c r="MG966" s="53"/>
      <c r="MH966" s="53"/>
      <c r="MI966" s="53"/>
      <c r="MJ966" s="53"/>
      <c r="MK966" s="53"/>
      <c r="ML966" s="53"/>
      <c r="MM966" s="53"/>
      <c r="MN966" s="53"/>
      <c r="MO966" s="53"/>
      <c r="MP966" s="53"/>
      <c r="MQ966" s="53"/>
      <c r="MR966" s="53"/>
      <c r="MS966" s="53"/>
      <c r="MT966" s="53"/>
      <c r="MU966" s="53"/>
      <c r="MV966" s="53"/>
      <c r="MW966" s="53"/>
      <c r="MX966" s="53"/>
      <c r="MY966" s="53"/>
      <c r="MZ966" s="53"/>
      <c r="NA966" s="53"/>
      <c r="NB966" s="53"/>
      <c r="NC966" s="53"/>
      <c r="ND966" s="53"/>
      <c r="NE966" s="53"/>
      <c r="NF966" s="53"/>
      <c r="NG966" s="53"/>
      <c r="NH966" s="53"/>
      <c r="NI966" s="53"/>
      <c r="NJ966" s="53"/>
      <c r="NK966" s="53"/>
      <c r="NL966" s="53"/>
      <c r="NM966" s="53"/>
      <c r="NN966" s="53"/>
      <c r="NO966" s="53"/>
      <c r="NP966" s="53"/>
      <c r="NQ966" s="53"/>
      <c r="NR966" s="53"/>
      <c r="NS966" s="53"/>
      <c r="NT966" s="53"/>
      <c r="NU966" s="53"/>
      <c r="NV966" s="53"/>
      <c r="NW966" s="53"/>
      <c r="NX966" s="53"/>
      <c r="NY966" s="53"/>
      <c r="NZ966" s="53"/>
      <c r="OA966" s="53"/>
      <c r="OB966" s="53"/>
      <c r="OC966" s="53"/>
      <c r="OD966" s="53"/>
      <c r="OE966" s="53"/>
      <c r="OF966" s="53"/>
      <c r="OG966" s="53"/>
      <c r="OH966" s="53"/>
      <c r="OI966" s="53"/>
      <c r="OJ966" s="53"/>
      <c r="OK966" s="53"/>
      <c r="OL966" s="53"/>
      <c r="OM966" s="53"/>
      <c r="ON966" s="53"/>
      <c r="OO966" s="53"/>
      <c r="OP966" s="53"/>
      <c r="OQ966" s="53"/>
      <c r="OR966" s="53"/>
      <c r="OS966" s="53"/>
      <c r="OT966" s="53"/>
      <c r="OU966" s="53"/>
      <c r="OV966" s="53"/>
      <c r="OW966" s="53"/>
      <c r="OX966" s="53"/>
      <c r="OY966" s="53"/>
      <c r="OZ966" s="53"/>
      <c r="PA966" s="53"/>
      <c r="PB966" s="53"/>
      <c r="PC966" s="53"/>
      <c r="PD966" s="53"/>
      <c r="PE966" s="53"/>
      <c r="PF966" s="53"/>
      <c r="PG966" s="53"/>
      <c r="PH966" s="53"/>
      <c r="PI966" s="53"/>
      <c r="PJ966" s="53"/>
      <c r="PK966" s="53"/>
      <c r="PL966" s="53"/>
      <c r="PM966" s="53"/>
      <c r="PN966" s="53"/>
      <c r="PO966" s="53"/>
      <c r="PP966" s="53"/>
      <c r="PQ966" s="53"/>
      <c r="PR966" s="53"/>
      <c r="PS966" s="53"/>
      <c r="PT966" s="53"/>
      <c r="PU966" s="53"/>
      <c r="PV966" s="53"/>
      <c r="PW966" s="53"/>
      <c r="PX966" s="53"/>
      <c r="PY966" s="53"/>
      <c r="PZ966" s="53"/>
      <c r="QA966" s="53"/>
      <c r="QB966" s="53"/>
      <c r="QC966" s="53"/>
      <c r="QD966" s="53"/>
      <c r="QE966" s="53"/>
      <c r="QF966" s="53"/>
      <c r="QG966" s="53"/>
      <c r="QH966" s="53"/>
      <c r="QI966" s="53"/>
      <c r="QJ966" s="53"/>
      <c r="QK966" s="53"/>
      <c r="QL966" s="53"/>
      <c r="QM966" s="53"/>
      <c r="QN966" s="53"/>
      <c r="QO966" s="53"/>
      <c r="QP966" s="53"/>
      <c r="QQ966" s="53"/>
      <c r="QR966" s="53"/>
      <c r="QS966" s="53"/>
      <c r="QT966" s="53"/>
      <c r="QU966" s="53"/>
      <c r="QV966" s="53"/>
      <c r="QW966" s="53"/>
      <c r="QX966" s="53"/>
      <c r="QY966" s="53"/>
      <c r="QZ966" s="53"/>
      <c r="RA966" s="53"/>
      <c r="RB966" s="53"/>
      <c r="RC966" s="53"/>
      <c r="RD966" s="53"/>
      <c r="RE966" s="53"/>
      <c r="RF966" s="53"/>
      <c r="RG966" s="53"/>
      <c r="RH966" s="53"/>
      <c r="RI966" s="53"/>
      <c r="RJ966" s="53"/>
      <c r="RK966" s="53"/>
      <c r="RL966" s="53"/>
      <c r="RM966" s="53"/>
      <c r="RN966" s="53"/>
      <c r="RO966" s="53"/>
      <c r="RP966" s="53"/>
      <c r="RQ966" s="53"/>
      <c r="RR966" s="53"/>
      <c r="RS966" s="53"/>
      <c r="RT966" s="53"/>
      <c r="RU966" s="53"/>
      <c r="RV966" s="53"/>
      <c r="RW966" s="53"/>
      <c r="RX966" s="53"/>
      <c r="RY966" s="53"/>
      <c r="RZ966" s="53"/>
      <c r="SA966" s="53"/>
      <c r="SB966" s="53"/>
      <c r="SC966" s="53"/>
      <c r="SD966" s="53"/>
      <c r="SE966" s="53"/>
      <c r="SF966" s="53"/>
      <c r="SG966" s="53"/>
      <c r="SH966" s="53"/>
      <c r="SI966" s="53"/>
      <c r="SJ966" s="53"/>
      <c r="SK966" s="53"/>
      <c r="SL966" s="53"/>
      <c r="SM966" s="53"/>
      <c r="SN966" s="53"/>
      <c r="SO966" s="53"/>
      <c r="SP966" s="53"/>
      <c r="SQ966" s="53"/>
      <c r="SR966" s="53"/>
      <c r="SS966" s="53"/>
      <c r="ST966" s="53"/>
      <c r="SU966" s="53"/>
      <c r="SV966" s="53"/>
      <c r="SW966" s="53"/>
      <c r="SX966" s="53"/>
      <c r="SY966" s="53"/>
      <c r="SZ966" s="53"/>
      <c r="TA966" s="53"/>
      <c r="TB966" s="53"/>
      <c r="TC966" s="53"/>
      <c r="TD966" s="53"/>
      <c r="TE966" s="53"/>
      <c r="TF966" s="53"/>
      <c r="TG966" s="53"/>
      <c r="TH966" s="53"/>
      <c r="TI966" s="53"/>
      <c r="TJ966" s="53"/>
      <c r="TK966" s="53"/>
      <c r="TL966" s="53"/>
      <c r="TM966" s="53"/>
      <c r="TN966" s="53"/>
      <c r="TO966" s="53"/>
      <c r="TP966" s="53"/>
      <c r="TQ966" s="53"/>
      <c r="TR966" s="53"/>
      <c r="TS966" s="53"/>
      <c r="TT966" s="53"/>
      <c r="TU966" s="53"/>
      <c r="TV966" s="53"/>
      <c r="TW966" s="53"/>
      <c r="TX966" s="53"/>
      <c r="TY966" s="53"/>
      <c r="TZ966" s="53"/>
      <c r="UA966" s="53"/>
      <c r="UB966" s="53"/>
      <c r="UC966" s="53"/>
      <c r="UD966" s="53"/>
      <c r="UE966" s="53"/>
      <c r="UF966" s="53"/>
      <c r="UG966" s="53"/>
    </row>
    <row r="967" spans="12:553" s="19" customFormat="1" ht="15.75" customHeight="1" x14ac:dyDescent="0.2">
      <c r="L967" s="66"/>
      <c r="M967" s="66"/>
      <c r="N967" s="52"/>
      <c r="O967" s="53"/>
      <c r="P967" s="53"/>
      <c r="Q967" s="53"/>
      <c r="R967" s="53"/>
      <c r="S967" s="53"/>
      <c r="T967" s="53"/>
      <c r="U967" s="53"/>
      <c r="V967" s="53"/>
      <c r="W967" s="53"/>
      <c r="X967" s="53"/>
      <c r="Y967" s="53"/>
      <c r="Z967" s="53"/>
      <c r="AA967" s="53"/>
      <c r="AB967" s="53"/>
      <c r="AC967" s="53"/>
      <c r="AD967" s="53"/>
      <c r="AE967" s="53"/>
      <c r="AF967" s="53"/>
      <c r="AG967" s="53"/>
      <c r="AH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c r="BM967" s="53"/>
      <c r="BN967" s="53"/>
      <c r="BO967" s="53"/>
      <c r="BP967" s="53"/>
      <c r="BQ967" s="53"/>
      <c r="BR967" s="53"/>
      <c r="BS967" s="53"/>
      <c r="BT967" s="53"/>
      <c r="BU967" s="53"/>
      <c r="BV967" s="53"/>
      <c r="BW967" s="53"/>
      <c r="BX967" s="53"/>
      <c r="BY967" s="53"/>
      <c r="BZ967" s="53"/>
      <c r="CA967" s="53"/>
      <c r="CB967" s="53"/>
      <c r="CC967" s="53"/>
      <c r="CD967" s="53"/>
      <c r="CE967" s="53"/>
      <c r="CF967" s="53"/>
      <c r="CG967" s="53"/>
      <c r="CH967" s="53"/>
      <c r="CI967" s="53"/>
      <c r="CJ967" s="53"/>
      <c r="CK967" s="53"/>
      <c r="CL967" s="53"/>
      <c r="CM967" s="53"/>
      <c r="CN967" s="53"/>
      <c r="CO967" s="53"/>
      <c r="CP967" s="53"/>
      <c r="CQ967" s="53"/>
      <c r="CR967" s="53"/>
      <c r="CS967" s="53"/>
      <c r="CT967" s="53"/>
      <c r="CU967" s="53"/>
      <c r="CV967" s="53"/>
      <c r="CW967" s="53"/>
      <c r="CX967" s="53"/>
      <c r="CY967" s="53"/>
      <c r="CZ967" s="53"/>
      <c r="DA967" s="53"/>
      <c r="DB967" s="53"/>
      <c r="DC967" s="53"/>
      <c r="DD967" s="53"/>
      <c r="DE967" s="53"/>
      <c r="DF967" s="53"/>
      <c r="DG967" s="53"/>
      <c r="DH967" s="53"/>
      <c r="DI967" s="53"/>
      <c r="DJ967" s="53"/>
      <c r="DK967" s="53"/>
      <c r="DL967" s="53"/>
      <c r="DM967" s="53"/>
      <c r="DN967" s="53"/>
      <c r="DO967" s="53"/>
      <c r="DP967" s="53"/>
      <c r="DQ967" s="53"/>
      <c r="DR967" s="53"/>
      <c r="DS967" s="53"/>
      <c r="DT967" s="53"/>
      <c r="DU967" s="53"/>
      <c r="DV967" s="53"/>
      <c r="DW967" s="53"/>
      <c r="DX967" s="53"/>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3"/>
      <c r="FK967" s="53"/>
      <c r="FL967" s="53"/>
      <c r="FM967" s="53"/>
      <c r="FN967" s="53"/>
      <c r="FO967" s="53"/>
      <c r="FP967" s="53"/>
      <c r="FQ967" s="53"/>
      <c r="FR967" s="53"/>
      <c r="FS967" s="53"/>
      <c r="FT967" s="53"/>
      <c r="FU967" s="53"/>
      <c r="FV967" s="53"/>
      <c r="FW967" s="53"/>
      <c r="FX967" s="53"/>
      <c r="FY967" s="53"/>
      <c r="FZ967" s="53"/>
      <c r="GA967" s="53"/>
      <c r="GB967" s="53"/>
      <c r="GC967" s="53"/>
      <c r="GD967" s="53"/>
      <c r="GE967" s="53"/>
      <c r="GF967" s="53"/>
      <c r="GG967" s="53"/>
      <c r="GH967" s="53"/>
      <c r="GI967" s="53"/>
      <c r="GJ967" s="53"/>
      <c r="GK967" s="53"/>
      <c r="GL967" s="53"/>
      <c r="GM967" s="53"/>
      <c r="GN967" s="53"/>
      <c r="GO967" s="53"/>
      <c r="GP967" s="53"/>
      <c r="GQ967" s="53"/>
      <c r="GR967" s="53"/>
      <c r="GS967" s="53"/>
      <c r="GT967" s="53"/>
      <c r="GU967" s="53"/>
      <c r="GV967" s="53"/>
      <c r="GW967" s="53"/>
      <c r="GX967" s="53"/>
      <c r="GY967" s="53"/>
      <c r="GZ967" s="53"/>
      <c r="HA967" s="53"/>
      <c r="HB967" s="53"/>
      <c r="HC967" s="53"/>
      <c r="HD967" s="53"/>
      <c r="HE967" s="53"/>
      <c r="HF967" s="53"/>
      <c r="HG967" s="53"/>
      <c r="HH967" s="53"/>
      <c r="HI967" s="53"/>
      <c r="HJ967" s="53"/>
      <c r="HK967" s="53"/>
      <c r="HL967" s="53"/>
      <c r="HM967" s="53"/>
      <c r="HN967" s="53"/>
      <c r="HO967" s="53"/>
      <c r="HP967" s="53"/>
      <c r="HQ967" s="53"/>
      <c r="HR967" s="53"/>
      <c r="HS967" s="53"/>
      <c r="HT967" s="53"/>
      <c r="HU967" s="53"/>
      <c r="HV967" s="53"/>
      <c r="HW967" s="53"/>
      <c r="HX967" s="53"/>
      <c r="HY967" s="53"/>
      <c r="HZ967" s="53"/>
      <c r="IA967" s="53"/>
      <c r="IB967" s="53"/>
      <c r="IC967" s="53"/>
      <c r="ID967" s="53"/>
      <c r="IE967" s="53"/>
      <c r="IF967" s="53"/>
      <c r="IG967" s="53"/>
      <c r="IH967" s="53"/>
      <c r="II967" s="53"/>
      <c r="IJ967" s="53"/>
      <c r="IK967" s="53"/>
      <c r="IL967" s="53"/>
      <c r="IM967" s="53"/>
      <c r="IN967" s="53"/>
      <c r="IO967" s="53"/>
      <c r="IP967" s="53"/>
      <c r="IQ967" s="53"/>
      <c r="IR967" s="53"/>
      <c r="IS967" s="53"/>
      <c r="IT967" s="53"/>
      <c r="IU967" s="53"/>
      <c r="IV967" s="53"/>
      <c r="IW967" s="53"/>
      <c r="IX967" s="53"/>
      <c r="IY967" s="53"/>
      <c r="IZ967" s="53"/>
      <c r="JA967" s="53"/>
      <c r="JB967" s="53"/>
      <c r="JC967" s="53"/>
      <c r="JD967" s="53"/>
      <c r="JE967" s="53"/>
      <c r="JF967" s="53"/>
      <c r="JG967" s="53"/>
      <c r="JH967" s="53"/>
      <c r="JI967" s="53"/>
      <c r="JJ967" s="53"/>
      <c r="JK967" s="53"/>
      <c r="JL967" s="53"/>
      <c r="JM967" s="53"/>
      <c r="JN967" s="53"/>
      <c r="JO967" s="53"/>
      <c r="JP967" s="53"/>
      <c r="JQ967" s="53"/>
      <c r="JR967" s="53"/>
      <c r="JS967" s="53"/>
      <c r="JT967" s="53"/>
      <c r="JU967" s="53"/>
      <c r="JV967" s="53"/>
      <c r="JW967" s="53"/>
      <c r="JX967" s="53"/>
      <c r="JY967" s="53"/>
      <c r="JZ967" s="53"/>
      <c r="KA967" s="53"/>
      <c r="KB967" s="53"/>
      <c r="KC967" s="53"/>
      <c r="KD967" s="53"/>
      <c r="KE967" s="53"/>
      <c r="KF967" s="53"/>
      <c r="KG967" s="53"/>
      <c r="KH967" s="53"/>
      <c r="KI967" s="53"/>
      <c r="KJ967" s="53"/>
      <c r="KK967" s="53"/>
      <c r="KL967" s="53"/>
      <c r="KM967" s="53"/>
      <c r="KN967" s="53"/>
      <c r="KO967" s="53"/>
      <c r="KP967" s="53"/>
      <c r="KQ967" s="53"/>
      <c r="KR967" s="53"/>
      <c r="KS967" s="53"/>
      <c r="KT967" s="53"/>
      <c r="KU967" s="53"/>
      <c r="KV967" s="53"/>
      <c r="KW967" s="53"/>
      <c r="KX967" s="53"/>
      <c r="KY967" s="53"/>
      <c r="KZ967" s="53"/>
      <c r="LA967" s="53"/>
      <c r="LB967" s="53"/>
      <c r="LC967" s="53"/>
      <c r="LD967" s="53"/>
      <c r="LE967" s="53"/>
      <c r="LF967" s="53"/>
      <c r="LG967" s="53"/>
      <c r="LH967" s="53"/>
      <c r="LI967" s="53"/>
      <c r="LJ967" s="53"/>
      <c r="LK967" s="53"/>
      <c r="LL967" s="53"/>
      <c r="LM967" s="53"/>
      <c r="LN967" s="53"/>
      <c r="LO967" s="53"/>
      <c r="LP967" s="53"/>
      <c r="LQ967" s="53"/>
      <c r="LR967" s="53"/>
      <c r="LS967" s="53"/>
      <c r="LT967" s="53"/>
      <c r="LU967" s="53"/>
      <c r="LV967" s="53"/>
      <c r="LW967" s="53"/>
      <c r="LX967" s="53"/>
      <c r="LY967" s="53"/>
      <c r="LZ967" s="53"/>
      <c r="MA967" s="53"/>
      <c r="MB967" s="53"/>
      <c r="MC967" s="53"/>
      <c r="MD967" s="53"/>
      <c r="ME967" s="53"/>
      <c r="MF967" s="53"/>
      <c r="MG967" s="53"/>
      <c r="MH967" s="53"/>
      <c r="MI967" s="53"/>
      <c r="MJ967" s="53"/>
      <c r="MK967" s="53"/>
      <c r="ML967" s="53"/>
      <c r="MM967" s="53"/>
      <c r="MN967" s="53"/>
      <c r="MO967" s="53"/>
      <c r="MP967" s="53"/>
      <c r="MQ967" s="53"/>
      <c r="MR967" s="53"/>
      <c r="MS967" s="53"/>
      <c r="MT967" s="53"/>
      <c r="MU967" s="53"/>
      <c r="MV967" s="53"/>
      <c r="MW967" s="53"/>
      <c r="MX967" s="53"/>
      <c r="MY967" s="53"/>
      <c r="MZ967" s="53"/>
      <c r="NA967" s="53"/>
      <c r="NB967" s="53"/>
      <c r="NC967" s="53"/>
      <c r="ND967" s="53"/>
      <c r="NE967" s="53"/>
      <c r="NF967" s="53"/>
      <c r="NG967" s="53"/>
      <c r="NH967" s="53"/>
      <c r="NI967" s="53"/>
      <c r="NJ967" s="53"/>
      <c r="NK967" s="53"/>
      <c r="NL967" s="53"/>
      <c r="NM967" s="53"/>
      <c r="NN967" s="53"/>
      <c r="NO967" s="53"/>
      <c r="NP967" s="53"/>
      <c r="NQ967" s="53"/>
      <c r="NR967" s="53"/>
      <c r="NS967" s="53"/>
      <c r="NT967" s="53"/>
      <c r="NU967" s="53"/>
      <c r="NV967" s="53"/>
      <c r="NW967" s="53"/>
      <c r="NX967" s="53"/>
      <c r="NY967" s="53"/>
      <c r="NZ967" s="53"/>
      <c r="OA967" s="53"/>
      <c r="OB967" s="53"/>
      <c r="OC967" s="53"/>
      <c r="OD967" s="53"/>
      <c r="OE967" s="53"/>
      <c r="OF967" s="53"/>
      <c r="OG967" s="53"/>
      <c r="OH967" s="53"/>
      <c r="OI967" s="53"/>
      <c r="OJ967" s="53"/>
      <c r="OK967" s="53"/>
      <c r="OL967" s="53"/>
      <c r="OM967" s="53"/>
      <c r="ON967" s="53"/>
      <c r="OO967" s="53"/>
      <c r="OP967" s="53"/>
      <c r="OQ967" s="53"/>
      <c r="OR967" s="53"/>
      <c r="OS967" s="53"/>
      <c r="OT967" s="53"/>
      <c r="OU967" s="53"/>
      <c r="OV967" s="53"/>
      <c r="OW967" s="53"/>
      <c r="OX967" s="53"/>
      <c r="OY967" s="53"/>
      <c r="OZ967" s="53"/>
      <c r="PA967" s="53"/>
      <c r="PB967" s="53"/>
      <c r="PC967" s="53"/>
      <c r="PD967" s="53"/>
      <c r="PE967" s="53"/>
      <c r="PF967" s="53"/>
      <c r="PG967" s="53"/>
      <c r="PH967" s="53"/>
      <c r="PI967" s="53"/>
      <c r="PJ967" s="53"/>
      <c r="PK967" s="53"/>
      <c r="PL967" s="53"/>
      <c r="PM967" s="53"/>
      <c r="PN967" s="53"/>
      <c r="PO967" s="53"/>
      <c r="PP967" s="53"/>
      <c r="PQ967" s="53"/>
      <c r="PR967" s="53"/>
      <c r="PS967" s="53"/>
      <c r="PT967" s="53"/>
      <c r="PU967" s="53"/>
      <c r="PV967" s="53"/>
      <c r="PW967" s="53"/>
      <c r="PX967" s="53"/>
      <c r="PY967" s="53"/>
      <c r="PZ967" s="53"/>
      <c r="QA967" s="53"/>
      <c r="QB967" s="53"/>
      <c r="QC967" s="53"/>
      <c r="QD967" s="53"/>
      <c r="QE967" s="53"/>
      <c r="QF967" s="53"/>
      <c r="QG967" s="53"/>
      <c r="QH967" s="53"/>
      <c r="QI967" s="53"/>
      <c r="QJ967" s="53"/>
      <c r="QK967" s="53"/>
      <c r="QL967" s="53"/>
      <c r="QM967" s="53"/>
      <c r="QN967" s="53"/>
      <c r="QO967" s="53"/>
      <c r="QP967" s="53"/>
      <c r="QQ967" s="53"/>
      <c r="QR967" s="53"/>
      <c r="QS967" s="53"/>
      <c r="QT967" s="53"/>
      <c r="QU967" s="53"/>
      <c r="QV967" s="53"/>
      <c r="QW967" s="53"/>
      <c r="QX967" s="53"/>
      <c r="QY967" s="53"/>
      <c r="QZ967" s="53"/>
      <c r="RA967" s="53"/>
      <c r="RB967" s="53"/>
      <c r="RC967" s="53"/>
      <c r="RD967" s="53"/>
      <c r="RE967" s="53"/>
      <c r="RF967" s="53"/>
      <c r="RG967" s="53"/>
      <c r="RH967" s="53"/>
      <c r="RI967" s="53"/>
      <c r="RJ967" s="53"/>
      <c r="RK967" s="53"/>
      <c r="RL967" s="53"/>
      <c r="RM967" s="53"/>
      <c r="RN967" s="53"/>
      <c r="RO967" s="53"/>
      <c r="RP967" s="53"/>
      <c r="RQ967" s="53"/>
      <c r="RR967" s="53"/>
      <c r="RS967" s="53"/>
      <c r="RT967" s="53"/>
      <c r="RU967" s="53"/>
      <c r="RV967" s="53"/>
      <c r="RW967" s="53"/>
      <c r="RX967" s="53"/>
      <c r="RY967" s="53"/>
      <c r="RZ967" s="53"/>
      <c r="SA967" s="53"/>
      <c r="SB967" s="53"/>
      <c r="SC967" s="53"/>
      <c r="SD967" s="53"/>
      <c r="SE967" s="53"/>
      <c r="SF967" s="53"/>
      <c r="SG967" s="53"/>
      <c r="SH967" s="53"/>
      <c r="SI967" s="53"/>
      <c r="SJ967" s="53"/>
      <c r="SK967" s="53"/>
      <c r="SL967" s="53"/>
      <c r="SM967" s="53"/>
      <c r="SN967" s="53"/>
      <c r="SO967" s="53"/>
      <c r="SP967" s="53"/>
      <c r="SQ967" s="53"/>
      <c r="SR967" s="53"/>
      <c r="SS967" s="53"/>
      <c r="ST967" s="53"/>
      <c r="SU967" s="53"/>
      <c r="SV967" s="53"/>
      <c r="SW967" s="53"/>
      <c r="SX967" s="53"/>
      <c r="SY967" s="53"/>
      <c r="SZ967" s="53"/>
      <c r="TA967" s="53"/>
      <c r="TB967" s="53"/>
      <c r="TC967" s="53"/>
      <c r="TD967" s="53"/>
      <c r="TE967" s="53"/>
      <c r="TF967" s="53"/>
      <c r="TG967" s="53"/>
      <c r="TH967" s="53"/>
      <c r="TI967" s="53"/>
      <c r="TJ967" s="53"/>
      <c r="TK967" s="53"/>
      <c r="TL967" s="53"/>
      <c r="TM967" s="53"/>
      <c r="TN967" s="53"/>
      <c r="TO967" s="53"/>
      <c r="TP967" s="53"/>
      <c r="TQ967" s="53"/>
      <c r="TR967" s="53"/>
      <c r="TS967" s="53"/>
      <c r="TT967" s="53"/>
      <c r="TU967" s="53"/>
      <c r="TV967" s="53"/>
      <c r="TW967" s="53"/>
      <c r="TX967" s="53"/>
      <c r="TY967" s="53"/>
      <c r="TZ967" s="53"/>
      <c r="UA967" s="53"/>
      <c r="UB967" s="53"/>
      <c r="UC967" s="53"/>
      <c r="UD967" s="53"/>
      <c r="UE967" s="53"/>
      <c r="UF967" s="53"/>
      <c r="UG967" s="53"/>
    </row>
    <row r="968" spans="12:553" s="19" customFormat="1" ht="15.75" customHeight="1" x14ac:dyDescent="0.2">
      <c r="L968" s="66"/>
      <c r="M968" s="66"/>
      <c r="N968" s="52"/>
      <c r="O968" s="53"/>
      <c r="P968" s="53"/>
      <c r="Q968" s="53"/>
      <c r="R968" s="53"/>
      <c r="S968" s="53"/>
      <c r="T968" s="53"/>
      <c r="U968" s="53"/>
      <c r="V968" s="53"/>
      <c r="W968" s="53"/>
      <c r="X968" s="53"/>
      <c r="Y968" s="53"/>
      <c r="Z968" s="53"/>
      <c r="AA968" s="53"/>
      <c r="AB968" s="53"/>
      <c r="AC968" s="53"/>
      <c r="AD968" s="53"/>
      <c r="AE968" s="53"/>
      <c r="AF968" s="53"/>
      <c r="AG968" s="53"/>
      <c r="AH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c r="BM968" s="53"/>
      <c r="BN968" s="53"/>
      <c r="BO968" s="53"/>
      <c r="BP968" s="53"/>
      <c r="BQ968" s="53"/>
      <c r="BR968" s="53"/>
      <c r="BS968" s="53"/>
      <c r="BT968" s="53"/>
      <c r="BU968" s="53"/>
      <c r="BV968" s="53"/>
      <c r="BW968" s="53"/>
      <c r="BX968" s="53"/>
      <c r="BY968" s="53"/>
      <c r="BZ968" s="53"/>
      <c r="CA968" s="53"/>
      <c r="CB968" s="53"/>
      <c r="CC968" s="53"/>
      <c r="CD968" s="53"/>
      <c r="CE968" s="53"/>
      <c r="CF968" s="53"/>
      <c r="CG968" s="53"/>
      <c r="CH968" s="53"/>
      <c r="CI968" s="53"/>
      <c r="CJ968" s="53"/>
      <c r="CK968" s="53"/>
      <c r="CL968" s="53"/>
      <c r="CM968" s="53"/>
      <c r="CN968" s="53"/>
      <c r="CO968" s="53"/>
      <c r="CP968" s="53"/>
      <c r="CQ968" s="53"/>
      <c r="CR968" s="53"/>
      <c r="CS968" s="53"/>
      <c r="CT968" s="53"/>
      <c r="CU968" s="53"/>
      <c r="CV968" s="53"/>
      <c r="CW968" s="53"/>
      <c r="CX968" s="53"/>
      <c r="CY968" s="53"/>
      <c r="CZ968" s="53"/>
      <c r="DA968" s="53"/>
      <c r="DB968" s="53"/>
      <c r="DC968" s="53"/>
      <c r="DD968" s="53"/>
      <c r="DE968" s="53"/>
      <c r="DF968" s="53"/>
      <c r="DG968" s="53"/>
      <c r="DH968" s="53"/>
      <c r="DI968" s="53"/>
      <c r="DJ968" s="53"/>
      <c r="DK968" s="53"/>
      <c r="DL968" s="53"/>
      <c r="DM968" s="53"/>
      <c r="DN968" s="53"/>
      <c r="DO968" s="53"/>
      <c r="DP968" s="53"/>
      <c r="DQ968" s="53"/>
      <c r="DR968" s="53"/>
      <c r="DS968" s="53"/>
      <c r="DT968" s="53"/>
      <c r="DU968" s="53"/>
      <c r="DV968" s="53"/>
      <c r="DW968" s="53"/>
      <c r="DX968" s="53"/>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3"/>
      <c r="FK968" s="53"/>
      <c r="FL968" s="53"/>
      <c r="FM968" s="53"/>
      <c r="FN968" s="53"/>
      <c r="FO968" s="53"/>
      <c r="FP968" s="53"/>
      <c r="FQ968" s="53"/>
      <c r="FR968" s="53"/>
      <c r="FS968" s="53"/>
      <c r="FT968" s="53"/>
      <c r="FU968" s="53"/>
      <c r="FV968" s="53"/>
      <c r="FW968" s="53"/>
      <c r="FX968" s="53"/>
      <c r="FY968" s="53"/>
      <c r="FZ968" s="53"/>
      <c r="GA968" s="53"/>
      <c r="GB968" s="53"/>
      <c r="GC968" s="53"/>
      <c r="GD968" s="53"/>
      <c r="GE968" s="53"/>
      <c r="GF968" s="53"/>
      <c r="GG968" s="53"/>
      <c r="GH968" s="53"/>
      <c r="GI968" s="53"/>
      <c r="GJ968" s="53"/>
      <c r="GK968" s="53"/>
      <c r="GL968" s="53"/>
      <c r="GM968" s="53"/>
      <c r="GN968" s="53"/>
      <c r="GO968" s="53"/>
      <c r="GP968" s="53"/>
      <c r="GQ968" s="53"/>
      <c r="GR968" s="53"/>
      <c r="GS968" s="53"/>
      <c r="GT968" s="53"/>
      <c r="GU968" s="53"/>
      <c r="GV968" s="53"/>
      <c r="GW968" s="53"/>
      <c r="GX968" s="53"/>
      <c r="GY968" s="53"/>
      <c r="GZ968" s="53"/>
      <c r="HA968" s="53"/>
      <c r="HB968" s="53"/>
      <c r="HC968" s="53"/>
      <c r="HD968" s="53"/>
      <c r="HE968" s="53"/>
      <c r="HF968" s="53"/>
      <c r="HG968" s="53"/>
      <c r="HH968" s="53"/>
      <c r="HI968" s="53"/>
      <c r="HJ968" s="53"/>
      <c r="HK968" s="53"/>
      <c r="HL968" s="53"/>
      <c r="HM968" s="53"/>
      <c r="HN968" s="53"/>
      <c r="HO968" s="53"/>
      <c r="HP968" s="53"/>
      <c r="HQ968" s="53"/>
      <c r="HR968" s="53"/>
      <c r="HS968" s="53"/>
      <c r="HT968" s="53"/>
      <c r="HU968" s="53"/>
      <c r="HV968" s="53"/>
      <c r="HW968" s="53"/>
      <c r="HX968" s="53"/>
      <c r="HY968" s="53"/>
      <c r="HZ968" s="53"/>
      <c r="IA968" s="53"/>
      <c r="IB968" s="53"/>
      <c r="IC968" s="53"/>
      <c r="ID968" s="53"/>
      <c r="IE968" s="53"/>
      <c r="IF968" s="53"/>
      <c r="IG968" s="53"/>
      <c r="IH968" s="53"/>
      <c r="II968" s="53"/>
      <c r="IJ968" s="53"/>
      <c r="IK968" s="53"/>
      <c r="IL968" s="53"/>
      <c r="IM968" s="53"/>
      <c r="IN968" s="53"/>
      <c r="IO968" s="53"/>
      <c r="IP968" s="53"/>
      <c r="IQ968" s="53"/>
      <c r="IR968" s="53"/>
      <c r="IS968" s="53"/>
      <c r="IT968" s="53"/>
      <c r="IU968" s="53"/>
      <c r="IV968" s="53"/>
      <c r="IW968" s="53"/>
      <c r="IX968" s="53"/>
      <c r="IY968" s="53"/>
      <c r="IZ968" s="53"/>
      <c r="JA968" s="53"/>
      <c r="JB968" s="53"/>
      <c r="JC968" s="53"/>
      <c r="JD968" s="53"/>
      <c r="JE968" s="53"/>
      <c r="JF968" s="53"/>
      <c r="JG968" s="53"/>
      <c r="JH968" s="53"/>
      <c r="JI968" s="53"/>
      <c r="JJ968" s="53"/>
      <c r="JK968" s="53"/>
      <c r="JL968" s="53"/>
      <c r="JM968" s="53"/>
      <c r="JN968" s="53"/>
      <c r="JO968" s="53"/>
      <c r="JP968" s="53"/>
      <c r="JQ968" s="53"/>
      <c r="JR968" s="53"/>
      <c r="JS968" s="53"/>
      <c r="JT968" s="53"/>
      <c r="JU968" s="53"/>
      <c r="JV968" s="53"/>
      <c r="JW968" s="53"/>
      <c r="JX968" s="53"/>
      <c r="JY968" s="53"/>
      <c r="JZ968" s="53"/>
      <c r="KA968" s="53"/>
      <c r="KB968" s="53"/>
      <c r="KC968" s="53"/>
      <c r="KD968" s="53"/>
      <c r="KE968" s="53"/>
      <c r="KF968" s="53"/>
      <c r="KG968" s="53"/>
      <c r="KH968" s="53"/>
      <c r="KI968" s="53"/>
      <c r="KJ968" s="53"/>
      <c r="KK968" s="53"/>
      <c r="KL968" s="53"/>
      <c r="KM968" s="53"/>
      <c r="KN968" s="53"/>
      <c r="KO968" s="53"/>
      <c r="KP968" s="53"/>
      <c r="KQ968" s="53"/>
      <c r="KR968" s="53"/>
      <c r="KS968" s="53"/>
      <c r="KT968" s="53"/>
      <c r="KU968" s="53"/>
      <c r="KV968" s="53"/>
      <c r="KW968" s="53"/>
      <c r="KX968" s="53"/>
      <c r="KY968" s="53"/>
      <c r="KZ968" s="53"/>
      <c r="LA968" s="53"/>
      <c r="LB968" s="53"/>
      <c r="LC968" s="53"/>
      <c r="LD968" s="53"/>
      <c r="LE968" s="53"/>
      <c r="LF968" s="53"/>
      <c r="LG968" s="53"/>
      <c r="LH968" s="53"/>
      <c r="LI968" s="53"/>
      <c r="LJ968" s="53"/>
      <c r="LK968" s="53"/>
      <c r="LL968" s="53"/>
      <c r="LM968" s="53"/>
      <c r="LN968" s="53"/>
      <c r="LO968" s="53"/>
      <c r="LP968" s="53"/>
      <c r="LQ968" s="53"/>
      <c r="LR968" s="53"/>
      <c r="LS968" s="53"/>
      <c r="LT968" s="53"/>
      <c r="LU968" s="53"/>
      <c r="LV968" s="53"/>
      <c r="LW968" s="53"/>
      <c r="LX968" s="53"/>
      <c r="LY968" s="53"/>
      <c r="LZ968" s="53"/>
      <c r="MA968" s="53"/>
      <c r="MB968" s="53"/>
      <c r="MC968" s="53"/>
      <c r="MD968" s="53"/>
      <c r="ME968" s="53"/>
      <c r="MF968" s="53"/>
      <c r="MG968" s="53"/>
      <c r="MH968" s="53"/>
      <c r="MI968" s="53"/>
      <c r="MJ968" s="53"/>
      <c r="MK968" s="53"/>
      <c r="ML968" s="53"/>
      <c r="MM968" s="53"/>
      <c r="MN968" s="53"/>
      <c r="MO968" s="53"/>
      <c r="MP968" s="53"/>
      <c r="MQ968" s="53"/>
      <c r="MR968" s="53"/>
      <c r="MS968" s="53"/>
      <c r="MT968" s="53"/>
      <c r="MU968" s="53"/>
      <c r="MV968" s="53"/>
      <c r="MW968" s="53"/>
      <c r="MX968" s="53"/>
      <c r="MY968" s="53"/>
      <c r="MZ968" s="53"/>
      <c r="NA968" s="53"/>
      <c r="NB968" s="53"/>
      <c r="NC968" s="53"/>
      <c r="ND968" s="53"/>
      <c r="NE968" s="53"/>
      <c r="NF968" s="53"/>
      <c r="NG968" s="53"/>
      <c r="NH968" s="53"/>
      <c r="NI968" s="53"/>
      <c r="NJ968" s="53"/>
      <c r="NK968" s="53"/>
      <c r="NL968" s="53"/>
      <c r="NM968" s="53"/>
      <c r="NN968" s="53"/>
      <c r="NO968" s="53"/>
      <c r="NP968" s="53"/>
      <c r="NQ968" s="53"/>
      <c r="NR968" s="53"/>
      <c r="NS968" s="53"/>
      <c r="NT968" s="53"/>
      <c r="NU968" s="53"/>
      <c r="NV968" s="53"/>
      <c r="NW968" s="53"/>
      <c r="NX968" s="53"/>
      <c r="NY968" s="53"/>
      <c r="NZ968" s="53"/>
      <c r="OA968" s="53"/>
      <c r="OB968" s="53"/>
      <c r="OC968" s="53"/>
      <c r="OD968" s="53"/>
      <c r="OE968" s="53"/>
      <c r="OF968" s="53"/>
      <c r="OG968" s="53"/>
      <c r="OH968" s="53"/>
      <c r="OI968" s="53"/>
      <c r="OJ968" s="53"/>
      <c r="OK968" s="53"/>
      <c r="OL968" s="53"/>
      <c r="OM968" s="53"/>
      <c r="ON968" s="53"/>
      <c r="OO968" s="53"/>
      <c r="OP968" s="53"/>
      <c r="OQ968" s="53"/>
      <c r="OR968" s="53"/>
      <c r="OS968" s="53"/>
      <c r="OT968" s="53"/>
      <c r="OU968" s="53"/>
      <c r="OV968" s="53"/>
      <c r="OW968" s="53"/>
      <c r="OX968" s="53"/>
      <c r="OY968" s="53"/>
      <c r="OZ968" s="53"/>
      <c r="PA968" s="53"/>
      <c r="PB968" s="53"/>
      <c r="PC968" s="53"/>
      <c r="PD968" s="53"/>
      <c r="PE968" s="53"/>
      <c r="PF968" s="53"/>
      <c r="PG968" s="53"/>
      <c r="PH968" s="53"/>
      <c r="PI968" s="53"/>
      <c r="PJ968" s="53"/>
      <c r="PK968" s="53"/>
      <c r="PL968" s="53"/>
      <c r="PM968" s="53"/>
      <c r="PN968" s="53"/>
      <c r="PO968" s="53"/>
      <c r="PP968" s="53"/>
      <c r="PQ968" s="53"/>
      <c r="PR968" s="53"/>
      <c r="PS968" s="53"/>
      <c r="PT968" s="53"/>
      <c r="PU968" s="53"/>
      <c r="PV968" s="53"/>
      <c r="PW968" s="53"/>
      <c r="PX968" s="53"/>
      <c r="PY968" s="53"/>
      <c r="PZ968" s="53"/>
      <c r="QA968" s="53"/>
      <c r="QB968" s="53"/>
      <c r="QC968" s="53"/>
      <c r="QD968" s="53"/>
      <c r="QE968" s="53"/>
      <c r="QF968" s="53"/>
      <c r="QG968" s="53"/>
      <c r="QH968" s="53"/>
      <c r="QI968" s="53"/>
      <c r="QJ968" s="53"/>
      <c r="QK968" s="53"/>
      <c r="QL968" s="53"/>
      <c r="QM968" s="53"/>
      <c r="QN968" s="53"/>
      <c r="QO968" s="53"/>
      <c r="QP968" s="53"/>
      <c r="QQ968" s="53"/>
      <c r="QR968" s="53"/>
      <c r="QS968" s="53"/>
      <c r="QT968" s="53"/>
      <c r="QU968" s="53"/>
      <c r="QV968" s="53"/>
      <c r="QW968" s="53"/>
      <c r="QX968" s="53"/>
      <c r="QY968" s="53"/>
      <c r="QZ968" s="53"/>
      <c r="RA968" s="53"/>
      <c r="RB968" s="53"/>
      <c r="RC968" s="53"/>
      <c r="RD968" s="53"/>
      <c r="RE968" s="53"/>
      <c r="RF968" s="53"/>
      <c r="RG968" s="53"/>
      <c r="RH968" s="53"/>
      <c r="RI968" s="53"/>
      <c r="RJ968" s="53"/>
      <c r="RK968" s="53"/>
      <c r="RL968" s="53"/>
      <c r="RM968" s="53"/>
      <c r="RN968" s="53"/>
      <c r="RO968" s="53"/>
      <c r="RP968" s="53"/>
      <c r="RQ968" s="53"/>
      <c r="RR968" s="53"/>
      <c r="RS968" s="53"/>
      <c r="RT968" s="53"/>
      <c r="RU968" s="53"/>
      <c r="RV968" s="53"/>
      <c r="RW968" s="53"/>
      <c r="RX968" s="53"/>
      <c r="RY968" s="53"/>
      <c r="RZ968" s="53"/>
      <c r="SA968" s="53"/>
      <c r="SB968" s="53"/>
      <c r="SC968" s="53"/>
      <c r="SD968" s="53"/>
      <c r="SE968" s="53"/>
      <c r="SF968" s="53"/>
      <c r="SG968" s="53"/>
      <c r="SH968" s="53"/>
      <c r="SI968" s="53"/>
      <c r="SJ968" s="53"/>
      <c r="SK968" s="53"/>
      <c r="SL968" s="53"/>
      <c r="SM968" s="53"/>
      <c r="SN968" s="53"/>
      <c r="SO968" s="53"/>
      <c r="SP968" s="53"/>
      <c r="SQ968" s="53"/>
      <c r="SR968" s="53"/>
      <c r="SS968" s="53"/>
      <c r="ST968" s="53"/>
      <c r="SU968" s="53"/>
      <c r="SV968" s="53"/>
      <c r="SW968" s="53"/>
      <c r="SX968" s="53"/>
      <c r="SY968" s="53"/>
      <c r="SZ968" s="53"/>
      <c r="TA968" s="53"/>
      <c r="TB968" s="53"/>
      <c r="TC968" s="53"/>
      <c r="TD968" s="53"/>
      <c r="TE968" s="53"/>
      <c r="TF968" s="53"/>
      <c r="TG968" s="53"/>
      <c r="TH968" s="53"/>
      <c r="TI968" s="53"/>
      <c r="TJ968" s="53"/>
      <c r="TK968" s="53"/>
      <c r="TL968" s="53"/>
      <c r="TM968" s="53"/>
      <c r="TN968" s="53"/>
      <c r="TO968" s="53"/>
      <c r="TP968" s="53"/>
      <c r="TQ968" s="53"/>
      <c r="TR968" s="53"/>
      <c r="TS968" s="53"/>
      <c r="TT968" s="53"/>
      <c r="TU968" s="53"/>
      <c r="TV968" s="53"/>
      <c r="TW968" s="53"/>
      <c r="TX968" s="53"/>
      <c r="TY968" s="53"/>
      <c r="TZ968" s="53"/>
      <c r="UA968" s="53"/>
      <c r="UB968" s="53"/>
      <c r="UC968" s="53"/>
      <c r="UD968" s="53"/>
      <c r="UE968" s="53"/>
      <c r="UF968" s="53"/>
      <c r="UG968" s="53"/>
    </row>
    <row r="969" spans="12:553" s="19" customFormat="1" ht="15.75" customHeight="1" x14ac:dyDescent="0.2">
      <c r="L969" s="66"/>
      <c r="M969" s="66"/>
      <c r="N969" s="52"/>
      <c r="O969" s="53"/>
      <c r="P969" s="53"/>
      <c r="Q969" s="53"/>
      <c r="R969" s="53"/>
      <c r="S969" s="53"/>
      <c r="T969" s="53"/>
      <c r="U969" s="53"/>
      <c r="V969" s="53"/>
      <c r="W969" s="53"/>
      <c r="X969" s="53"/>
      <c r="Y969" s="53"/>
      <c r="Z969" s="53"/>
      <c r="AA969" s="53"/>
      <c r="AB969" s="53"/>
      <c r="AC969" s="53"/>
      <c r="AD969" s="53"/>
      <c r="AE969" s="53"/>
      <c r="AF969" s="53"/>
      <c r="AG969" s="53"/>
      <c r="AH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c r="BM969" s="53"/>
      <c r="BN969" s="53"/>
      <c r="BO969" s="53"/>
      <c r="BP969" s="53"/>
      <c r="BQ969" s="53"/>
      <c r="BR969" s="53"/>
      <c r="BS969" s="53"/>
      <c r="BT969" s="53"/>
      <c r="BU969" s="53"/>
      <c r="BV969" s="53"/>
      <c r="BW969" s="53"/>
      <c r="BX969" s="53"/>
      <c r="BY969" s="53"/>
      <c r="BZ969" s="53"/>
      <c r="CA969" s="53"/>
      <c r="CB969" s="53"/>
      <c r="CC969" s="53"/>
      <c r="CD969" s="53"/>
      <c r="CE969" s="53"/>
      <c r="CF969" s="53"/>
      <c r="CG969" s="53"/>
      <c r="CH969" s="53"/>
      <c r="CI969" s="53"/>
      <c r="CJ969" s="53"/>
      <c r="CK969" s="53"/>
      <c r="CL969" s="53"/>
      <c r="CM969" s="53"/>
      <c r="CN969" s="53"/>
      <c r="CO969" s="53"/>
      <c r="CP969" s="53"/>
      <c r="CQ969" s="53"/>
      <c r="CR969" s="53"/>
      <c r="CS969" s="53"/>
      <c r="CT969" s="53"/>
      <c r="CU969" s="53"/>
      <c r="CV969" s="53"/>
      <c r="CW969" s="53"/>
      <c r="CX969" s="53"/>
      <c r="CY969" s="53"/>
      <c r="CZ969" s="53"/>
      <c r="DA969" s="53"/>
      <c r="DB969" s="53"/>
      <c r="DC969" s="53"/>
      <c r="DD969" s="53"/>
      <c r="DE969" s="53"/>
      <c r="DF969" s="53"/>
      <c r="DG969" s="53"/>
      <c r="DH969" s="53"/>
      <c r="DI969" s="53"/>
      <c r="DJ969" s="53"/>
      <c r="DK969" s="53"/>
      <c r="DL969" s="53"/>
      <c r="DM969" s="53"/>
      <c r="DN969" s="53"/>
      <c r="DO969" s="53"/>
      <c r="DP969" s="53"/>
      <c r="DQ969" s="53"/>
      <c r="DR969" s="53"/>
      <c r="DS969" s="53"/>
      <c r="DT969" s="53"/>
      <c r="DU969" s="53"/>
      <c r="DV969" s="53"/>
      <c r="DW969" s="53"/>
      <c r="DX969" s="53"/>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3"/>
      <c r="FK969" s="53"/>
      <c r="FL969" s="53"/>
      <c r="FM969" s="53"/>
      <c r="FN969" s="53"/>
      <c r="FO969" s="53"/>
      <c r="FP969" s="53"/>
      <c r="FQ969" s="53"/>
      <c r="FR969" s="53"/>
      <c r="FS969" s="53"/>
      <c r="FT969" s="53"/>
      <c r="FU969" s="53"/>
      <c r="FV969" s="53"/>
      <c r="FW969" s="53"/>
      <c r="FX969" s="53"/>
      <c r="FY969" s="53"/>
      <c r="FZ969" s="53"/>
      <c r="GA969" s="53"/>
      <c r="GB969" s="53"/>
      <c r="GC969" s="53"/>
      <c r="GD969" s="53"/>
      <c r="GE969" s="53"/>
      <c r="GF969" s="53"/>
      <c r="GG969" s="53"/>
      <c r="GH969" s="53"/>
      <c r="GI969" s="53"/>
      <c r="GJ969" s="53"/>
      <c r="GK969" s="53"/>
      <c r="GL969" s="53"/>
      <c r="GM969" s="53"/>
      <c r="GN969" s="53"/>
      <c r="GO969" s="53"/>
      <c r="GP969" s="53"/>
      <c r="GQ969" s="53"/>
      <c r="GR969" s="53"/>
      <c r="GS969" s="53"/>
      <c r="GT969" s="53"/>
      <c r="GU969" s="53"/>
      <c r="GV969" s="53"/>
      <c r="GW969" s="53"/>
      <c r="GX969" s="53"/>
      <c r="GY969" s="53"/>
      <c r="GZ969" s="53"/>
      <c r="HA969" s="53"/>
      <c r="HB969" s="53"/>
      <c r="HC969" s="53"/>
      <c r="HD969" s="53"/>
      <c r="HE969" s="53"/>
      <c r="HF969" s="53"/>
      <c r="HG969" s="53"/>
      <c r="HH969" s="53"/>
      <c r="HI969" s="53"/>
      <c r="HJ969" s="53"/>
      <c r="HK969" s="53"/>
      <c r="HL969" s="53"/>
      <c r="HM969" s="53"/>
      <c r="HN969" s="53"/>
      <c r="HO969" s="53"/>
      <c r="HP969" s="53"/>
      <c r="HQ969" s="53"/>
      <c r="HR969" s="53"/>
      <c r="HS969" s="53"/>
      <c r="HT969" s="53"/>
      <c r="HU969" s="53"/>
      <c r="HV969" s="53"/>
      <c r="HW969" s="53"/>
      <c r="HX969" s="53"/>
      <c r="HY969" s="53"/>
      <c r="HZ969" s="53"/>
      <c r="IA969" s="53"/>
      <c r="IB969" s="53"/>
      <c r="IC969" s="53"/>
      <c r="ID969" s="53"/>
      <c r="IE969" s="53"/>
      <c r="IF969" s="53"/>
      <c r="IG969" s="53"/>
      <c r="IH969" s="53"/>
      <c r="II969" s="53"/>
      <c r="IJ969" s="53"/>
      <c r="IK969" s="53"/>
      <c r="IL969" s="53"/>
      <c r="IM969" s="53"/>
      <c r="IN969" s="53"/>
      <c r="IO969" s="53"/>
      <c r="IP969" s="53"/>
      <c r="IQ969" s="53"/>
      <c r="IR969" s="53"/>
      <c r="IS969" s="53"/>
      <c r="IT969" s="53"/>
      <c r="IU969" s="53"/>
      <c r="IV969" s="53"/>
      <c r="IW969" s="53"/>
      <c r="IX969" s="53"/>
      <c r="IY969" s="53"/>
      <c r="IZ969" s="53"/>
      <c r="JA969" s="53"/>
      <c r="JB969" s="53"/>
      <c r="JC969" s="53"/>
      <c r="JD969" s="53"/>
      <c r="JE969" s="53"/>
      <c r="JF969" s="53"/>
      <c r="JG969" s="53"/>
      <c r="JH969" s="53"/>
      <c r="JI969" s="53"/>
      <c r="JJ969" s="53"/>
      <c r="JK969" s="53"/>
      <c r="JL969" s="53"/>
      <c r="JM969" s="53"/>
      <c r="JN969" s="53"/>
      <c r="JO969" s="53"/>
      <c r="JP969" s="53"/>
      <c r="JQ969" s="53"/>
      <c r="JR969" s="53"/>
      <c r="JS969" s="53"/>
      <c r="JT969" s="53"/>
      <c r="JU969" s="53"/>
      <c r="JV969" s="53"/>
      <c r="JW969" s="53"/>
      <c r="JX969" s="53"/>
      <c r="JY969" s="53"/>
      <c r="JZ969" s="53"/>
      <c r="KA969" s="53"/>
      <c r="KB969" s="53"/>
      <c r="KC969" s="53"/>
      <c r="KD969" s="53"/>
      <c r="KE969" s="53"/>
      <c r="KF969" s="53"/>
      <c r="KG969" s="53"/>
      <c r="KH969" s="53"/>
      <c r="KI969" s="53"/>
      <c r="KJ969" s="53"/>
      <c r="KK969" s="53"/>
      <c r="KL969" s="53"/>
      <c r="KM969" s="53"/>
      <c r="KN969" s="53"/>
      <c r="KO969" s="53"/>
      <c r="KP969" s="53"/>
      <c r="KQ969" s="53"/>
      <c r="KR969" s="53"/>
      <c r="KS969" s="53"/>
      <c r="KT969" s="53"/>
      <c r="KU969" s="53"/>
      <c r="KV969" s="53"/>
      <c r="KW969" s="53"/>
      <c r="KX969" s="53"/>
      <c r="KY969" s="53"/>
      <c r="KZ969" s="53"/>
      <c r="LA969" s="53"/>
      <c r="LB969" s="53"/>
      <c r="LC969" s="53"/>
      <c r="LD969" s="53"/>
      <c r="LE969" s="53"/>
      <c r="LF969" s="53"/>
      <c r="LG969" s="53"/>
      <c r="LH969" s="53"/>
      <c r="LI969" s="53"/>
      <c r="LJ969" s="53"/>
      <c r="LK969" s="53"/>
      <c r="LL969" s="53"/>
      <c r="LM969" s="53"/>
      <c r="LN969" s="53"/>
      <c r="LO969" s="53"/>
      <c r="LP969" s="53"/>
      <c r="LQ969" s="53"/>
      <c r="LR969" s="53"/>
      <c r="LS969" s="53"/>
      <c r="LT969" s="53"/>
      <c r="LU969" s="53"/>
      <c r="LV969" s="53"/>
      <c r="LW969" s="53"/>
      <c r="LX969" s="53"/>
      <c r="LY969" s="53"/>
      <c r="LZ969" s="53"/>
      <c r="MA969" s="53"/>
      <c r="MB969" s="53"/>
      <c r="MC969" s="53"/>
      <c r="MD969" s="53"/>
      <c r="ME969" s="53"/>
      <c r="MF969" s="53"/>
      <c r="MG969" s="53"/>
      <c r="MH969" s="53"/>
      <c r="MI969" s="53"/>
      <c r="MJ969" s="53"/>
      <c r="MK969" s="53"/>
      <c r="ML969" s="53"/>
      <c r="MM969" s="53"/>
      <c r="MN969" s="53"/>
      <c r="MO969" s="53"/>
      <c r="MP969" s="53"/>
      <c r="MQ969" s="53"/>
      <c r="MR969" s="53"/>
      <c r="MS969" s="53"/>
      <c r="MT969" s="53"/>
      <c r="MU969" s="53"/>
      <c r="MV969" s="53"/>
      <c r="MW969" s="53"/>
      <c r="MX969" s="53"/>
      <c r="MY969" s="53"/>
      <c r="MZ969" s="53"/>
      <c r="NA969" s="53"/>
      <c r="NB969" s="53"/>
      <c r="NC969" s="53"/>
      <c r="ND969" s="53"/>
      <c r="NE969" s="53"/>
      <c r="NF969" s="53"/>
      <c r="NG969" s="53"/>
      <c r="NH969" s="53"/>
      <c r="NI969" s="53"/>
      <c r="NJ969" s="53"/>
      <c r="NK969" s="53"/>
      <c r="NL969" s="53"/>
      <c r="NM969" s="53"/>
      <c r="NN969" s="53"/>
      <c r="NO969" s="53"/>
      <c r="NP969" s="53"/>
      <c r="NQ969" s="53"/>
      <c r="NR969" s="53"/>
      <c r="NS969" s="53"/>
      <c r="NT969" s="53"/>
      <c r="NU969" s="53"/>
      <c r="NV969" s="53"/>
      <c r="NW969" s="53"/>
      <c r="NX969" s="53"/>
      <c r="NY969" s="53"/>
      <c r="NZ969" s="53"/>
      <c r="OA969" s="53"/>
      <c r="OB969" s="53"/>
      <c r="OC969" s="53"/>
      <c r="OD969" s="53"/>
      <c r="OE969" s="53"/>
      <c r="OF969" s="53"/>
      <c r="OG969" s="53"/>
      <c r="OH969" s="53"/>
      <c r="OI969" s="53"/>
      <c r="OJ969" s="53"/>
      <c r="OK969" s="53"/>
      <c r="OL969" s="53"/>
      <c r="OM969" s="53"/>
      <c r="ON969" s="53"/>
      <c r="OO969" s="53"/>
      <c r="OP969" s="53"/>
      <c r="OQ969" s="53"/>
      <c r="OR969" s="53"/>
      <c r="OS969" s="53"/>
      <c r="OT969" s="53"/>
      <c r="OU969" s="53"/>
      <c r="OV969" s="53"/>
      <c r="OW969" s="53"/>
      <c r="OX969" s="53"/>
      <c r="OY969" s="53"/>
      <c r="OZ969" s="53"/>
      <c r="PA969" s="53"/>
      <c r="PB969" s="53"/>
      <c r="PC969" s="53"/>
      <c r="PD969" s="53"/>
      <c r="PE969" s="53"/>
      <c r="PF969" s="53"/>
      <c r="PG969" s="53"/>
      <c r="PH969" s="53"/>
      <c r="PI969" s="53"/>
      <c r="PJ969" s="53"/>
      <c r="PK969" s="53"/>
      <c r="PL969" s="53"/>
      <c r="PM969" s="53"/>
      <c r="PN969" s="53"/>
      <c r="PO969" s="53"/>
      <c r="PP969" s="53"/>
      <c r="PQ969" s="53"/>
      <c r="PR969" s="53"/>
      <c r="PS969" s="53"/>
      <c r="PT969" s="53"/>
      <c r="PU969" s="53"/>
      <c r="PV969" s="53"/>
      <c r="PW969" s="53"/>
      <c r="PX969" s="53"/>
      <c r="PY969" s="53"/>
      <c r="PZ969" s="53"/>
      <c r="QA969" s="53"/>
      <c r="QB969" s="53"/>
      <c r="QC969" s="53"/>
      <c r="QD969" s="53"/>
      <c r="QE969" s="53"/>
      <c r="QF969" s="53"/>
      <c r="QG969" s="53"/>
      <c r="QH969" s="53"/>
      <c r="QI969" s="53"/>
      <c r="QJ969" s="53"/>
      <c r="QK969" s="53"/>
      <c r="QL969" s="53"/>
      <c r="QM969" s="53"/>
      <c r="QN969" s="53"/>
      <c r="QO969" s="53"/>
      <c r="QP969" s="53"/>
      <c r="QQ969" s="53"/>
      <c r="QR969" s="53"/>
      <c r="QS969" s="53"/>
      <c r="QT969" s="53"/>
      <c r="QU969" s="53"/>
      <c r="QV969" s="53"/>
      <c r="QW969" s="53"/>
      <c r="QX969" s="53"/>
      <c r="QY969" s="53"/>
      <c r="QZ969" s="53"/>
      <c r="RA969" s="53"/>
      <c r="RB969" s="53"/>
      <c r="RC969" s="53"/>
      <c r="RD969" s="53"/>
      <c r="RE969" s="53"/>
      <c r="RF969" s="53"/>
      <c r="RG969" s="53"/>
      <c r="RH969" s="53"/>
      <c r="RI969" s="53"/>
      <c r="RJ969" s="53"/>
      <c r="RK969" s="53"/>
      <c r="RL969" s="53"/>
      <c r="RM969" s="53"/>
      <c r="RN969" s="53"/>
      <c r="RO969" s="53"/>
      <c r="RP969" s="53"/>
      <c r="RQ969" s="53"/>
      <c r="RR969" s="53"/>
      <c r="RS969" s="53"/>
      <c r="RT969" s="53"/>
      <c r="RU969" s="53"/>
      <c r="RV969" s="53"/>
      <c r="RW969" s="53"/>
      <c r="RX969" s="53"/>
      <c r="RY969" s="53"/>
      <c r="RZ969" s="53"/>
      <c r="SA969" s="53"/>
      <c r="SB969" s="53"/>
      <c r="SC969" s="53"/>
      <c r="SD969" s="53"/>
      <c r="SE969" s="53"/>
      <c r="SF969" s="53"/>
      <c r="SG969" s="53"/>
      <c r="SH969" s="53"/>
      <c r="SI969" s="53"/>
      <c r="SJ969" s="53"/>
      <c r="SK969" s="53"/>
      <c r="SL969" s="53"/>
      <c r="SM969" s="53"/>
      <c r="SN969" s="53"/>
      <c r="SO969" s="53"/>
      <c r="SP969" s="53"/>
      <c r="SQ969" s="53"/>
      <c r="SR969" s="53"/>
      <c r="SS969" s="53"/>
      <c r="ST969" s="53"/>
      <c r="SU969" s="53"/>
      <c r="SV969" s="53"/>
      <c r="SW969" s="53"/>
      <c r="SX969" s="53"/>
      <c r="SY969" s="53"/>
      <c r="SZ969" s="53"/>
      <c r="TA969" s="53"/>
      <c r="TB969" s="53"/>
      <c r="TC969" s="53"/>
      <c r="TD969" s="53"/>
      <c r="TE969" s="53"/>
      <c r="TF969" s="53"/>
      <c r="TG969" s="53"/>
      <c r="TH969" s="53"/>
      <c r="TI969" s="53"/>
      <c r="TJ969" s="53"/>
      <c r="TK969" s="53"/>
      <c r="TL969" s="53"/>
      <c r="TM969" s="53"/>
      <c r="TN969" s="53"/>
      <c r="TO969" s="53"/>
      <c r="TP969" s="53"/>
      <c r="TQ969" s="53"/>
      <c r="TR969" s="53"/>
      <c r="TS969" s="53"/>
      <c r="TT969" s="53"/>
      <c r="TU969" s="53"/>
      <c r="TV969" s="53"/>
      <c r="TW969" s="53"/>
      <c r="TX969" s="53"/>
      <c r="TY969" s="53"/>
      <c r="TZ969" s="53"/>
      <c r="UA969" s="53"/>
      <c r="UB969" s="53"/>
      <c r="UC969" s="53"/>
      <c r="UD969" s="53"/>
      <c r="UE969" s="53"/>
      <c r="UF969" s="53"/>
      <c r="UG969" s="53"/>
    </row>
    <row r="970" spans="12:553" s="19" customFormat="1" ht="15.75" customHeight="1" x14ac:dyDescent="0.2">
      <c r="L970" s="66"/>
      <c r="M970" s="66"/>
      <c r="N970" s="52"/>
      <c r="O970" s="53"/>
      <c r="P970" s="53"/>
      <c r="Q970" s="53"/>
      <c r="R970" s="53"/>
      <c r="S970" s="53"/>
      <c r="T970" s="53"/>
      <c r="U970" s="53"/>
      <c r="V970" s="53"/>
      <c r="W970" s="53"/>
      <c r="X970" s="53"/>
      <c r="Y970" s="53"/>
      <c r="Z970" s="53"/>
      <c r="AA970" s="53"/>
      <c r="AB970" s="53"/>
      <c r="AC970" s="53"/>
      <c r="AD970" s="53"/>
      <c r="AE970" s="53"/>
      <c r="AF970" s="53"/>
      <c r="AG970" s="53"/>
      <c r="AH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c r="BM970" s="53"/>
      <c r="BN970" s="53"/>
      <c r="BO970" s="53"/>
      <c r="BP970" s="53"/>
      <c r="BQ970" s="53"/>
      <c r="BR970" s="53"/>
      <c r="BS970" s="53"/>
      <c r="BT970" s="53"/>
      <c r="BU970" s="53"/>
      <c r="BV970" s="53"/>
      <c r="BW970" s="53"/>
      <c r="BX970" s="53"/>
      <c r="BY970" s="53"/>
      <c r="BZ970" s="53"/>
      <c r="CA970" s="53"/>
      <c r="CB970" s="53"/>
      <c r="CC970" s="53"/>
      <c r="CD970" s="53"/>
      <c r="CE970" s="53"/>
      <c r="CF970" s="53"/>
      <c r="CG970" s="53"/>
      <c r="CH970" s="53"/>
      <c r="CI970" s="53"/>
      <c r="CJ970" s="53"/>
      <c r="CK970" s="53"/>
      <c r="CL970" s="53"/>
      <c r="CM970" s="53"/>
      <c r="CN970" s="53"/>
      <c r="CO970" s="53"/>
      <c r="CP970" s="53"/>
      <c r="CQ970" s="53"/>
      <c r="CR970" s="53"/>
      <c r="CS970" s="53"/>
      <c r="CT970" s="53"/>
      <c r="CU970" s="53"/>
      <c r="CV970" s="53"/>
      <c r="CW970" s="53"/>
      <c r="CX970" s="53"/>
      <c r="CY970" s="53"/>
      <c r="CZ970" s="53"/>
      <c r="DA970" s="53"/>
      <c r="DB970" s="53"/>
      <c r="DC970" s="53"/>
      <c r="DD970" s="53"/>
      <c r="DE970" s="53"/>
      <c r="DF970" s="53"/>
      <c r="DG970" s="53"/>
      <c r="DH970" s="53"/>
      <c r="DI970" s="53"/>
      <c r="DJ970" s="53"/>
      <c r="DK970" s="53"/>
      <c r="DL970" s="53"/>
      <c r="DM970" s="53"/>
      <c r="DN970" s="53"/>
      <c r="DO970" s="53"/>
      <c r="DP970" s="53"/>
      <c r="DQ970" s="53"/>
      <c r="DR970" s="53"/>
      <c r="DS970" s="53"/>
      <c r="DT970" s="53"/>
      <c r="DU970" s="53"/>
      <c r="DV970" s="53"/>
      <c r="DW970" s="53"/>
      <c r="DX970" s="53"/>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3"/>
      <c r="FK970" s="53"/>
      <c r="FL970" s="53"/>
      <c r="FM970" s="53"/>
      <c r="FN970" s="53"/>
      <c r="FO970" s="53"/>
      <c r="FP970" s="53"/>
      <c r="FQ970" s="53"/>
      <c r="FR970" s="53"/>
      <c r="FS970" s="53"/>
      <c r="FT970" s="53"/>
      <c r="FU970" s="53"/>
      <c r="FV970" s="53"/>
      <c r="FW970" s="53"/>
      <c r="FX970" s="53"/>
      <c r="FY970" s="53"/>
      <c r="FZ970" s="53"/>
      <c r="GA970" s="53"/>
      <c r="GB970" s="53"/>
      <c r="GC970" s="53"/>
      <c r="GD970" s="53"/>
      <c r="GE970" s="53"/>
      <c r="GF970" s="53"/>
      <c r="GG970" s="53"/>
      <c r="GH970" s="53"/>
      <c r="GI970" s="53"/>
      <c r="GJ970" s="53"/>
      <c r="GK970" s="53"/>
      <c r="GL970" s="53"/>
      <c r="GM970" s="53"/>
      <c r="GN970" s="53"/>
      <c r="GO970" s="53"/>
      <c r="GP970" s="53"/>
      <c r="GQ970" s="53"/>
      <c r="GR970" s="53"/>
      <c r="GS970" s="53"/>
      <c r="GT970" s="53"/>
      <c r="GU970" s="53"/>
      <c r="GV970" s="53"/>
      <c r="GW970" s="53"/>
      <c r="GX970" s="53"/>
      <c r="GY970" s="53"/>
      <c r="GZ970" s="53"/>
      <c r="HA970" s="53"/>
      <c r="HB970" s="53"/>
      <c r="HC970" s="53"/>
      <c r="HD970" s="53"/>
      <c r="HE970" s="53"/>
      <c r="HF970" s="53"/>
      <c r="HG970" s="53"/>
      <c r="HH970" s="53"/>
      <c r="HI970" s="53"/>
      <c r="HJ970" s="53"/>
      <c r="HK970" s="53"/>
      <c r="HL970" s="53"/>
      <c r="HM970" s="53"/>
      <c r="HN970" s="53"/>
      <c r="HO970" s="53"/>
      <c r="HP970" s="53"/>
      <c r="HQ970" s="53"/>
      <c r="HR970" s="53"/>
      <c r="HS970" s="53"/>
      <c r="HT970" s="53"/>
      <c r="HU970" s="53"/>
      <c r="HV970" s="53"/>
      <c r="HW970" s="53"/>
      <c r="HX970" s="53"/>
      <c r="HY970" s="53"/>
      <c r="HZ970" s="53"/>
      <c r="IA970" s="53"/>
      <c r="IB970" s="53"/>
      <c r="IC970" s="53"/>
      <c r="ID970" s="53"/>
      <c r="IE970" s="53"/>
      <c r="IF970" s="53"/>
      <c r="IG970" s="53"/>
      <c r="IH970" s="53"/>
      <c r="II970" s="53"/>
      <c r="IJ970" s="53"/>
      <c r="IK970" s="53"/>
      <c r="IL970" s="53"/>
      <c r="IM970" s="53"/>
      <c r="IN970" s="53"/>
      <c r="IO970" s="53"/>
      <c r="IP970" s="53"/>
      <c r="IQ970" s="53"/>
      <c r="IR970" s="53"/>
      <c r="IS970" s="53"/>
      <c r="IT970" s="53"/>
      <c r="IU970" s="53"/>
      <c r="IV970" s="53"/>
      <c r="IW970" s="53"/>
      <c r="IX970" s="53"/>
      <c r="IY970" s="53"/>
      <c r="IZ970" s="53"/>
      <c r="JA970" s="53"/>
      <c r="JB970" s="53"/>
      <c r="JC970" s="53"/>
      <c r="JD970" s="53"/>
      <c r="JE970" s="53"/>
      <c r="JF970" s="53"/>
      <c r="JG970" s="53"/>
      <c r="JH970" s="53"/>
      <c r="JI970" s="53"/>
      <c r="JJ970" s="53"/>
      <c r="JK970" s="53"/>
      <c r="JL970" s="53"/>
      <c r="JM970" s="53"/>
      <c r="JN970" s="53"/>
      <c r="JO970" s="53"/>
      <c r="JP970" s="53"/>
      <c r="JQ970" s="53"/>
      <c r="JR970" s="53"/>
      <c r="JS970" s="53"/>
      <c r="JT970" s="53"/>
      <c r="JU970" s="53"/>
      <c r="JV970" s="53"/>
      <c r="JW970" s="53"/>
      <c r="JX970" s="53"/>
      <c r="JY970" s="53"/>
      <c r="JZ970" s="53"/>
      <c r="KA970" s="53"/>
      <c r="KB970" s="53"/>
      <c r="KC970" s="53"/>
      <c r="KD970" s="53"/>
      <c r="KE970" s="53"/>
      <c r="KF970" s="53"/>
      <c r="KG970" s="53"/>
      <c r="KH970" s="53"/>
      <c r="KI970" s="53"/>
      <c r="KJ970" s="53"/>
      <c r="KK970" s="53"/>
      <c r="KL970" s="53"/>
      <c r="KM970" s="53"/>
      <c r="KN970" s="53"/>
      <c r="KO970" s="53"/>
      <c r="KP970" s="53"/>
      <c r="KQ970" s="53"/>
      <c r="KR970" s="53"/>
      <c r="KS970" s="53"/>
      <c r="KT970" s="53"/>
      <c r="KU970" s="53"/>
      <c r="KV970" s="53"/>
      <c r="KW970" s="53"/>
      <c r="KX970" s="53"/>
      <c r="KY970" s="53"/>
      <c r="KZ970" s="53"/>
      <c r="LA970" s="53"/>
      <c r="LB970" s="53"/>
      <c r="LC970" s="53"/>
      <c r="LD970" s="53"/>
      <c r="LE970" s="53"/>
      <c r="LF970" s="53"/>
      <c r="LG970" s="53"/>
      <c r="LH970" s="53"/>
      <c r="LI970" s="53"/>
      <c r="LJ970" s="53"/>
      <c r="LK970" s="53"/>
      <c r="LL970" s="53"/>
      <c r="LM970" s="53"/>
      <c r="LN970" s="53"/>
      <c r="LO970" s="53"/>
      <c r="LP970" s="53"/>
      <c r="LQ970" s="53"/>
      <c r="LR970" s="53"/>
      <c r="LS970" s="53"/>
      <c r="LT970" s="53"/>
      <c r="LU970" s="53"/>
      <c r="LV970" s="53"/>
      <c r="LW970" s="53"/>
      <c r="LX970" s="53"/>
      <c r="LY970" s="53"/>
      <c r="LZ970" s="53"/>
      <c r="MA970" s="53"/>
      <c r="MB970" s="53"/>
      <c r="MC970" s="53"/>
      <c r="MD970" s="53"/>
      <c r="ME970" s="53"/>
      <c r="MF970" s="53"/>
      <c r="MG970" s="53"/>
      <c r="MH970" s="53"/>
      <c r="MI970" s="53"/>
      <c r="MJ970" s="53"/>
      <c r="MK970" s="53"/>
      <c r="ML970" s="53"/>
      <c r="MM970" s="53"/>
      <c r="MN970" s="53"/>
      <c r="MO970" s="53"/>
      <c r="MP970" s="53"/>
      <c r="MQ970" s="53"/>
      <c r="MR970" s="53"/>
      <c r="MS970" s="53"/>
      <c r="MT970" s="53"/>
      <c r="MU970" s="53"/>
      <c r="MV970" s="53"/>
      <c r="MW970" s="53"/>
      <c r="MX970" s="53"/>
      <c r="MY970" s="53"/>
      <c r="MZ970" s="53"/>
      <c r="NA970" s="53"/>
      <c r="NB970" s="53"/>
      <c r="NC970" s="53"/>
      <c r="ND970" s="53"/>
      <c r="NE970" s="53"/>
      <c r="NF970" s="53"/>
      <c r="NG970" s="53"/>
      <c r="NH970" s="53"/>
      <c r="NI970" s="53"/>
      <c r="NJ970" s="53"/>
      <c r="NK970" s="53"/>
      <c r="NL970" s="53"/>
      <c r="NM970" s="53"/>
      <c r="NN970" s="53"/>
      <c r="NO970" s="53"/>
      <c r="NP970" s="53"/>
      <c r="NQ970" s="53"/>
      <c r="NR970" s="53"/>
      <c r="NS970" s="53"/>
      <c r="NT970" s="53"/>
      <c r="NU970" s="53"/>
      <c r="NV970" s="53"/>
      <c r="NW970" s="53"/>
      <c r="NX970" s="53"/>
      <c r="NY970" s="53"/>
      <c r="NZ970" s="53"/>
      <c r="OA970" s="53"/>
      <c r="OB970" s="53"/>
      <c r="OC970" s="53"/>
      <c r="OD970" s="53"/>
      <c r="OE970" s="53"/>
      <c r="OF970" s="53"/>
      <c r="OG970" s="53"/>
      <c r="OH970" s="53"/>
      <c r="OI970" s="53"/>
      <c r="OJ970" s="53"/>
      <c r="OK970" s="53"/>
      <c r="OL970" s="53"/>
      <c r="OM970" s="53"/>
      <c r="ON970" s="53"/>
      <c r="OO970" s="53"/>
      <c r="OP970" s="53"/>
      <c r="OQ970" s="53"/>
      <c r="OR970" s="53"/>
      <c r="OS970" s="53"/>
      <c r="OT970" s="53"/>
      <c r="OU970" s="53"/>
      <c r="OV970" s="53"/>
      <c r="OW970" s="53"/>
      <c r="OX970" s="53"/>
      <c r="OY970" s="53"/>
      <c r="OZ970" s="53"/>
      <c r="PA970" s="53"/>
      <c r="PB970" s="53"/>
      <c r="PC970" s="53"/>
      <c r="PD970" s="53"/>
      <c r="PE970" s="53"/>
      <c r="PF970" s="53"/>
      <c r="PG970" s="53"/>
      <c r="PH970" s="53"/>
      <c r="PI970" s="53"/>
      <c r="PJ970" s="53"/>
      <c r="PK970" s="53"/>
      <c r="PL970" s="53"/>
      <c r="PM970" s="53"/>
      <c r="PN970" s="53"/>
      <c r="PO970" s="53"/>
      <c r="PP970" s="53"/>
      <c r="PQ970" s="53"/>
      <c r="PR970" s="53"/>
      <c r="PS970" s="53"/>
      <c r="PT970" s="53"/>
      <c r="PU970" s="53"/>
      <c r="PV970" s="53"/>
      <c r="PW970" s="53"/>
      <c r="PX970" s="53"/>
      <c r="PY970" s="53"/>
      <c r="PZ970" s="53"/>
      <c r="QA970" s="53"/>
      <c r="QB970" s="53"/>
      <c r="QC970" s="53"/>
      <c r="QD970" s="53"/>
      <c r="QE970" s="53"/>
      <c r="QF970" s="53"/>
      <c r="QG970" s="53"/>
      <c r="QH970" s="53"/>
      <c r="QI970" s="53"/>
      <c r="QJ970" s="53"/>
      <c r="QK970" s="53"/>
      <c r="QL970" s="53"/>
      <c r="QM970" s="53"/>
      <c r="QN970" s="53"/>
      <c r="QO970" s="53"/>
      <c r="QP970" s="53"/>
      <c r="QQ970" s="53"/>
      <c r="QR970" s="53"/>
      <c r="QS970" s="53"/>
      <c r="QT970" s="53"/>
      <c r="QU970" s="53"/>
      <c r="QV970" s="53"/>
      <c r="QW970" s="53"/>
      <c r="QX970" s="53"/>
      <c r="QY970" s="53"/>
      <c r="QZ970" s="53"/>
      <c r="RA970" s="53"/>
      <c r="RB970" s="53"/>
      <c r="RC970" s="53"/>
      <c r="RD970" s="53"/>
      <c r="RE970" s="53"/>
      <c r="RF970" s="53"/>
      <c r="RG970" s="53"/>
      <c r="RH970" s="53"/>
      <c r="RI970" s="53"/>
      <c r="RJ970" s="53"/>
      <c r="RK970" s="53"/>
      <c r="RL970" s="53"/>
      <c r="RM970" s="53"/>
      <c r="RN970" s="53"/>
      <c r="RO970" s="53"/>
      <c r="RP970" s="53"/>
      <c r="RQ970" s="53"/>
      <c r="RR970" s="53"/>
      <c r="RS970" s="53"/>
      <c r="RT970" s="53"/>
      <c r="RU970" s="53"/>
      <c r="RV970" s="53"/>
      <c r="RW970" s="53"/>
      <c r="RX970" s="53"/>
      <c r="RY970" s="53"/>
      <c r="RZ970" s="53"/>
      <c r="SA970" s="53"/>
      <c r="SB970" s="53"/>
      <c r="SC970" s="53"/>
      <c r="SD970" s="53"/>
      <c r="SE970" s="53"/>
      <c r="SF970" s="53"/>
      <c r="SG970" s="53"/>
      <c r="SH970" s="53"/>
      <c r="SI970" s="53"/>
      <c r="SJ970" s="53"/>
      <c r="SK970" s="53"/>
      <c r="SL970" s="53"/>
      <c r="SM970" s="53"/>
      <c r="SN970" s="53"/>
      <c r="SO970" s="53"/>
      <c r="SP970" s="53"/>
      <c r="SQ970" s="53"/>
      <c r="SR970" s="53"/>
      <c r="SS970" s="53"/>
      <c r="ST970" s="53"/>
      <c r="SU970" s="53"/>
      <c r="SV970" s="53"/>
      <c r="SW970" s="53"/>
      <c r="SX970" s="53"/>
      <c r="SY970" s="53"/>
      <c r="SZ970" s="53"/>
      <c r="TA970" s="53"/>
      <c r="TB970" s="53"/>
      <c r="TC970" s="53"/>
      <c r="TD970" s="53"/>
      <c r="TE970" s="53"/>
      <c r="TF970" s="53"/>
      <c r="TG970" s="53"/>
      <c r="TH970" s="53"/>
      <c r="TI970" s="53"/>
      <c r="TJ970" s="53"/>
      <c r="TK970" s="53"/>
      <c r="TL970" s="53"/>
      <c r="TM970" s="53"/>
      <c r="TN970" s="53"/>
      <c r="TO970" s="53"/>
      <c r="TP970" s="53"/>
      <c r="TQ970" s="53"/>
      <c r="TR970" s="53"/>
      <c r="TS970" s="53"/>
      <c r="TT970" s="53"/>
      <c r="TU970" s="53"/>
      <c r="TV970" s="53"/>
      <c r="TW970" s="53"/>
      <c r="TX970" s="53"/>
      <c r="TY970" s="53"/>
      <c r="TZ970" s="53"/>
      <c r="UA970" s="53"/>
      <c r="UB970" s="53"/>
      <c r="UC970" s="53"/>
      <c r="UD970" s="53"/>
      <c r="UE970" s="53"/>
      <c r="UF970" s="53"/>
      <c r="UG970" s="53"/>
    </row>
    <row r="971" spans="12:553" s="19" customFormat="1" ht="15.75" customHeight="1" x14ac:dyDescent="0.2">
      <c r="L971" s="66"/>
      <c r="M971" s="66"/>
      <c r="N971" s="52"/>
      <c r="O971" s="53"/>
      <c r="P971" s="53"/>
      <c r="Q971" s="53"/>
      <c r="R971" s="53"/>
      <c r="S971" s="53"/>
      <c r="T971" s="53"/>
      <c r="U971" s="53"/>
      <c r="V971" s="53"/>
      <c r="W971" s="53"/>
      <c r="X971" s="53"/>
      <c r="Y971" s="53"/>
      <c r="Z971" s="53"/>
      <c r="AA971" s="53"/>
      <c r="AB971" s="53"/>
      <c r="AC971" s="53"/>
      <c r="AD971" s="53"/>
      <c r="AE971" s="53"/>
      <c r="AF971" s="53"/>
      <c r="AG971" s="53"/>
      <c r="AH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c r="BM971" s="53"/>
      <c r="BN971" s="53"/>
      <c r="BO971" s="53"/>
      <c r="BP971" s="53"/>
      <c r="BQ971" s="53"/>
      <c r="BR971" s="53"/>
      <c r="BS971" s="53"/>
      <c r="BT971" s="53"/>
      <c r="BU971" s="53"/>
      <c r="BV971" s="53"/>
      <c r="BW971" s="53"/>
      <c r="BX971" s="53"/>
      <c r="BY971" s="53"/>
      <c r="BZ971" s="53"/>
      <c r="CA971" s="53"/>
      <c r="CB971" s="53"/>
      <c r="CC971" s="53"/>
      <c r="CD971" s="53"/>
      <c r="CE971" s="53"/>
      <c r="CF971" s="53"/>
      <c r="CG971" s="53"/>
      <c r="CH971" s="53"/>
      <c r="CI971" s="53"/>
      <c r="CJ971" s="53"/>
      <c r="CK971" s="53"/>
      <c r="CL971" s="53"/>
      <c r="CM971" s="53"/>
      <c r="CN971" s="53"/>
      <c r="CO971" s="53"/>
      <c r="CP971" s="53"/>
      <c r="CQ971" s="53"/>
      <c r="CR971" s="53"/>
      <c r="CS971" s="53"/>
      <c r="CT971" s="53"/>
      <c r="CU971" s="53"/>
      <c r="CV971" s="53"/>
      <c r="CW971" s="53"/>
      <c r="CX971" s="53"/>
      <c r="CY971" s="53"/>
      <c r="CZ971" s="53"/>
      <c r="DA971" s="53"/>
      <c r="DB971" s="53"/>
      <c r="DC971" s="53"/>
      <c r="DD971" s="53"/>
      <c r="DE971" s="53"/>
      <c r="DF971" s="53"/>
      <c r="DG971" s="53"/>
      <c r="DH971" s="53"/>
      <c r="DI971" s="53"/>
      <c r="DJ971" s="53"/>
      <c r="DK971" s="53"/>
      <c r="DL971" s="53"/>
      <c r="DM971" s="53"/>
      <c r="DN971" s="53"/>
      <c r="DO971" s="53"/>
      <c r="DP971" s="53"/>
      <c r="DQ971" s="53"/>
      <c r="DR971" s="53"/>
      <c r="DS971" s="53"/>
      <c r="DT971" s="53"/>
      <c r="DU971" s="53"/>
      <c r="DV971" s="53"/>
      <c r="DW971" s="53"/>
      <c r="DX971" s="53"/>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3"/>
      <c r="FK971" s="53"/>
      <c r="FL971" s="53"/>
      <c r="FM971" s="53"/>
      <c r="FN971" s="53"/>
      <c r="FO971" s="53"/>
      <c r="FP971" s="53"/>
      <c r="FQ971" s="53"/>
      <c r="FR971" s="53"/>
      <c r="FS971" s="53"/>
      <c r="FT971" s="53"/>
      <c r="FU971" s="53"/>
      <c r="FV971" s="53"/>
      <c r="FW971" s="53"/>
      <c r="FX971" s="53"/>
      <c r="FY971" s="53"/>
      <c r="FZ971" s="53"/>
      <c r="GA971" s="53"/>
      <c r="GB971" s="53"/>
      <c r="GC971" s="53"/>
      <c r="GD971" s="53"/>
      <c r="GE971" s="53"/>
      <c r="GF971" s="53"/>
      <c r="GG971" s="53"/>
      <c r="GH971" s="53"/>
      <c r="GI971" s="53"/>
      <c r="GJ971" s="53"/>
      <c r="GK971" s="53"/>
      <c r="GL971" s="53"/>
      <c r="GM971" s="53"/>
      <c r="GN971" s="53"/>
      <c r="GO971" s="53"/>
      <c r="GP971" s="53"/>
      <c r="GQ971" s="53"/>
      <c r="GR971" s="53"/>
      <c r="GS971" s="53"/>
      <c r="GT971" s="53"/>
      <c r="GU971" s="53"/>
      <c r="GV971" s="53"/>
      <c r="GW971" s="53"/>
      <c r="GX971" s="53"/>
      <c r="GY971" s="53"/>
      <c r="GZ971" s="53"/>
      <c r="HA971" s="53"/>
      <c r="HB971" s="53"/>
      <c r="HC971" s="53"/>
      <c r="HD971" s="53"/>
      <c r="HE971" s="53"/>
      <c r="HF971" s="53"/>
      <c r="HG971" s="53"/>
      <c r="HH971" s="53"/>
      <c r="HI971" s="53"/>
      <c r="HJ971" s="53"/>
      <c r="HK971" s="53"/>
      <c r="HL971" s="53"/>
      <c r="HM971" s="53"/>
      <c r="HN971" s="53"/>
      <c r="HO971" s="53"/>
      <c r="HP971" s="53"/>
      <c r="HQ971" s="53"/>
      <c r="HR971" s="53"/>
      <c r="HS971" s="53"/>
      <c r="HT971" s="53"/>
      <c r="HU971" s="53"/>
      <c r="HV971" s="53"/>
      <c r="HW971" s="53"/>
      <c r="HX971" s="53"/>
      <c r="HY971" s="53"/>
      <c r="HZ971" s="53"/>
      <c r="IA971" s="53"/>
      <c r="IB971" s="53"/>
      <c r="IC971" s="53"/>
      <c r="ID971" s="53"/>
      <c r="IE971" s="53"/>
      <c r="IF971" s="53"/>
      <c r="IG971" s="53"/>
      <c r="IH971" s="53"/>
      <c r="II971" s="53"/>
      <c r="IJ971" s="53"/>
      <c r="IK971" s="53"/>
      <c r="IL971" s="53"/>
      <c r="IM971" s="53"/>
      <c r="IN971" s="53"/>
      <c r="IO971" s="53"/>
      <c r="IP971" s="53"/>
      <c r="IQ971" s="53"/>
      <c r="IR971" s="53"/>
      <c r="IS971" s="53"/>
      <c r="IT971" s="53"/>
      <c r="IU971" s="53"/>
      <c r="IV971" s="53"/>
      <c r="IW971" s="53"/>
      <c r="IX971" s="53"/>
      <c r="IY971" s="53"/>
      <c r="IZ971" s="53"/>
      <c r="JA971" s="53"/>
      <c r="JB971" s="53"/>
      <c r="JC971" s="53"/>
      <c r="JD971" s="53"/>
      <c r="JE971" s="53"/>
      <c r="JF971" s="53"/>
      <c r="JG971" s="53"/>
      <c r="JH971" s="53"/>
      <c r="JI971" s="53"/>
      <c r="JJ971" s="53"/>
      <c r="JK971" s="53"/>
      <c r="JL971" s="53"/>
      <c r="JM971" s="53"/>
      <c r="JN971" s="53"/>
      <c r="JO971" s="53"/>
      <c r="JP971" s="53"/>
      <c r="JQ971" s="53"/>
      <c r="JR971" s="53"/>
      <c r="JS971" s="53"/>
      <c r="JT971" s="53"/>
      <c r="JU971" s="53"/>
      <c r="JV971" s="53"/>
      <c r="JW971" s="53"/>
      <c r="JX971" s="53"/>
      <c r="JY971" s="53"/>
      <c r="JZ971" s="53"/>
      <c r="KA971" s="53"/>
      <c r="KB971" s="53"/>
      <c r="KC971" s="53"/>
      <c r="KD971" s="53"/>
      <c r="KE971" s="53"/>
      <c r="KF971" s="53"/>
      <c r="KG971" s="53"/>
      <c r="KH971" s="53"/>
      <c r="KI971" s="53"/>
      <c r="KJ971" s="53"/>
      <c r="KK971" s="53"/>
      <c r="KL971" s="53"/>
      <c r="KM971" s="53"/>
      <c r="KN971" s="53"/>
      <c r="KO971" s="53"/>
      <c r="KP971" s="53"/>
      <c r="KQ971" s="53"/>
      <c r="KR971" s="53"/>
      <c r="KS971" s="53"/>
      <c r="KT971" s="53"/>
      <c r="KU971" s="53"/>
      <c r="KV971" s="53"/>
      <c r="KW971" s="53"/>
      <c r="KX971" s="53"/>
      <c r="KY971" s="53"/>
      <c r="KZ971" s="53"/>
      <c r="LA971" s="53"/>
      <c r="LB971" s="53"/>
      <c r="LC971" s="53"/>
      <c r="LD971" s="53"/>
      <c r="LE971" s="53"/>
      <c r="LF971" s="53"/>
      <c r="LG971" s="53"/>
      <c r="LH971" s="53"/>
      <c r="LI971" s="53"/>
      <c r="LJ971" s="53"/>
      <c r="LK971" s="53"/>
      <c r="LL971" s="53"/>
      <c r="LM971" s="53"/>
      <c r="LN971" s="53"/>
      <c r="LO971" s="53"/>
      <c r="LP971" s="53"/>
      <c r="LQ971" s="53"/>
      <c r="LR971" s="53"/>
      <c r="LS971" s="53"/>
      <c r="LT971" s="53"/>
      <c r="LU971" s="53"/>
      <c r="LV971" s="53"/>
      <c r="LW971" s="53"/>
      <c r="LX971" s="53"/>
      <c r="LY971" s="53"/>
      <c r="LZ971" s="53"/>
      <c r="MA971" s="53"/>
      <c r="MB971" s="53"/>
      <c r="MC971" s="53"/>
      <c r="MD971" s="53"/>
      <c r="ME971" s="53"/>
      <c r="MF971" s="53"/>
      <c r="MG971" s="53"/>
      <c r="MH971" s="53"/>
      <c r="MI971" s="53"/>
      <c r="MJ971" s="53"/>
      <c r="MK971" s="53"/>
      <c r="ML971" s="53"/>
      <c r="MM971" s="53"/>
      <c r="MN971" s="53"/>
      <c r="MO971" s="53"/>
      <c r="MP971" s="53"/>
      <c r="MQ971" s="53"/>
      <c r="MR971" s="53"/>
      <c r="MS971" s="53"/>
      <c r="MT971" s="53"/>
      <c r="MU971" s="53"/>
      <c r="MV971" s="53"/>
      <c r="MW971" s="53"/>
      <c r="MX971" s="53"/>
      <c r="MY971" s="53"/>
      <c r="MZ971" s="53"/>
      <c r="NA971" s="53"/>
      <c r="NB971" s="53"/>
      <c r="NC971" s="53"/>
      <c r="ND971" s="53"/>
      <c r="NE971" s="53"/>
      <c r="NF971" s="53"/>
      <c r="NG971" s="53"/>
      <c r="NH971" s="53"/>
      <c r="NI971" s="53"/>
      <c r="NJ971" s="53"/>
      <c r="NK971" s="53"/>
      <c r="NL971" s="53"/>
      <c r="NM971" s="53"/>
      <c r="NN971" s="53"/>
      <c r="NO971" s="53"/>
      <c r="NP971" s="53"/>
      <c r="NQ971" s="53"/>
      <c r="NR971" s="53"/>
      <c r="NS971" s="53"/>
      <c r="NT971" s="53"/>
      <c r="NU971" s="53"/>
      <c r="NV971" s="53"/>
      <c r="NW971" s="53"/>
      <c r="NX971" s="53"/>
      <c r="NY971" s="53"/>
      <c r="NZ971" s="53"/>
      <c r="OA971" s="53"/>
      <c r="OB971" s="53"/>
      <c r="OC971" s="53"/>
      <c r="OD971" s="53"/>
      <c r="OE971" s="53"/>
      <c r="OF971" s="53"/>
      <c r="OG971" s="53"/>
      <c r="OH971" s="53"/>
      <c r="OI971" s="53"/>
      <c r="OJ971" s="53"/>
      <c r="OK971" s="53"/>
      <c r="OL971" s="53"/>
      <c r="OM971" s="53"/>
      <c r="ON971" s="53"/>
      <c r="OO971" s="53"/>
      <c r="OP971" s="53"/>
      <c r="OQ971" s="53"/>
      <c r="OR971" s="53"/>
      <c r="OS971" s="53"/>
      <c r="OT971" s="53"/>
      <c r="OU971" s="53"/>
      <c r="OV971" s="53"/>
      <c r="OW971" s="53"/>
      <c r="OX971" s="53"/>
      <c r="OY971" s="53"/>
      <c r="OZ971" s="53"/>
      <c r="PA971" s="53"/>
      <c r="PB971" s="53"/>
      <c r="PC971" s="53"/>
      <c r="PD971" s="53"/>
      <c r="PE971" s="53"/>
      <c r="PF971" s="53"/>
      <c r="PG971" s="53"/>
      <c r="PH971" s="53"/>
      <c r="PI971" s="53"/>
      <c r="PJ971" s="53"/>
      <c r="PK971" s="53"/>
      <c r="PL971" s="53"/>
      <c r="PM971" s="53"/>
      <c r="PN971" s="53"/>
      <c r="PO971" s="53"/>
      <c r="PP971" s="53"/>
      <c r="PQ971" s="53"/>
      <c r="PR971" s="53"/>
      <c r="PS971" s="53"/>
      <c r="PT971" s="53"/>
      <c r="PU971" s="53"/>
      <c r="PV971" s="53"/>
      <c r="PW971" s="53"/>
      <c r="PX971" s="53"/>
      <c r="PY971" s="53"/>
      <c r="PZ971" s="53"/>
      <c r="QA971" s="53"/>
      <c r="QB971" s="53"/>
      <c r="QC971" s="53"/>
      <c r="QD971" s="53"/>
      <c r="QE971" s="53"/>
      <c r="QF971" s="53"/>
      <c r="QG971" s="53"/>
      <c r="QH971" s="53"/>
      <c r="QI971" s="53"/>
      <c r="QJ971" s="53"/>
      <c r="QK971" s="53"/>
      <c r="QL971" s="53"/>
      <c r="QM971" s="53"/>
      <c r="QN971" s="53"/>
      <c r="QO971" s="53"/>
      <c r="QP971" s="53"/>
      <c r="QQ971" s="53"/>
      <c r="QR971" s="53"/>
      <c r="QS971" s="53"/>
      <c r="QT971" s="53"/>
      <c r="QU971" s="53"/>
      <c r="QV971" s="53"/>
      <c r="QW971" s="53"/>
      <c r="QX971" s="53"/>
      <c r="QY971" s="53"/>
      <c r="QZ971" s="53"/>
      <c r="RA971" s="53"/>
      <c r="RB971" s="53"/>
      <c r="RC971" s="53"/>
      <c r="RD971" s="53"/>
      <c r="RE971" s="53"/>
      <c r="RF971" s="53"/>
      <c r="RG971" s="53"/>
      <c r="RH971" s="53"/>
      <c r="RI971" s="53"/>
      <c r="RJ971" s="53"/>
      <c r="RK971" s="53"/>
      <c r="RL971" s="53"/>
      <c r="RM971" s="53"/>
      <c r="RN971" s="53"/>
      <c r="RO971" s="53"/>
      <c r="RP971" s="53"/>
      <c r="RQ971" s="53"/>
      <c r="RR971" s="53"/>
      <c r="RS971" s="53"/>
      <c r="RT971" s="53"/>
      <c r="RU971" s="53"/>
      <c r="RV971" s="53"/>
      <c r="RW971" s="53"/>
      <c r="RX971" s="53"/>
      <c r="RY971" s="53"/>
      <c r="RZ971" s="53"/>
      <c r="SA971" s="53"/>
      <c r="SB971" s="53"/>
      <c r="SC971" s="53"/>
      <c r="SD971" s="53"/>
      <c r="SE971" s="53"/>
      <c r="SF971" s="53"/>
      <c r="SG971" s="53"/>
      <c r="SH971" s="53"/>
      <c r="SI971" s="53"/>
      <c r="SJ971" s="53"/>
      <c r="SK971" s="53"/>
      <c r="SL971" s="53"/>
      <c r="SM971" s="53"/>
      <c r="SN971" s="53"/>
      <c r="SO971" s="53"/>
      <c r="SP971" s="53"/>
      <c r="SQ971" s="53"/>
      <c r="SR971" s="53"/>
      <c r="SS971" s="53"/>
      <c r="ST971" s="53"/>
      <c r="SU971" s="53"/>
      <c r="SV971" s="53"/>
      <c r="SW971" s="53"/>
      <c r="SX971" s="53"/>
      <c r="SY971" s="53"/>
      <c r="SZ971" s="53"/>
      <c r="TA971" s="53"/>
      <c r="TB971" s="53"/>
      <c r="TC971" s="53"/>
      <c r="TD971" s="53"/>
      <c r="TE971" s="53"/>
      <c r="TF971" s="53"/>
      <c r="TG971" s="53"/>
      <c r="TH971" s="53"/>
      <c r="TI971" s="53"/>
      <c r="TJ971" s="53"/>
      <c r="TK971" s="53"/>
      <c r="TL971" s="53"/>
      <c r="TM971" s="53"/>
      <c r="TN971" s="53"/>
      <c r="TO971" s="53"/>
      <c r="TP971" s="53"/>
      <c r="TQ971" s="53"/>
      <c r="TR971" s="53"/>
      <c r="TS971" s="53"/>
      <c r="TT971" s="53"/>
      <c r="TU971" s="53"/>
      <c r="TV971" s="53"/>
      <c r="TW971" s="53"/>
      <c r="TX971" s="53"/>
      <c r="TY971" s="53"/>
      <c r="TZ971" s="53"/>
      <c r="UA971" s="53"/>
      <c r="UB971" s="53"/>
      <c r="UC971" s="53"/>
      <c r="UD971" s="53"/>
      <c r="UE971" s="53"/>
      <c r="UF971" s="53"/>
      <c r="UG971" s="53"/>
    </row>
    <row r="972" spans="12:553" s="19" customFormat="1" ht="15.75" customHeight="1" x14ac:dyDescent="0.2">
      <c r="L972" s="66"/>
      <c r="M972" s="66"/>
      <c r="N972" s="52"/>
      <c r="O972" s="53"/>
      <c r="P972" s="53"/>
      <c r="Q972" s="53"/>
      <c r="R972" s="53"/>
      <c r="S972" s="53"/>
      <c r="T972" s="53"/>
      <c r="U972" s="53"/>
      <c r="V972" s="53"/>
      <c r="W972" s="53"/>
      <c r="X972" s="53"/>
      <c r="Y972" s="53"/>
      <c r="Z972" s="53"/>
      <c r="AA972" s="53"/>
      <c r="AB972" s="53"/>
      <c r="AC972" s="53"/>
      <c r="AD972" s="53"/>
      <c r="AE972" s="53"/>
      <c r="AF972" s="53"/>
      <c r="AG972" s="53"/>
      <c r="AH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c r="BM972" s="53"/>
      <c r="BN972" s="53"/>
      <c r="BO972" s="53"/>
      <c r="BP972" s="53"/>
      <c r="BQ972" s="53"/>
      <c r="BR972" s="53"/>
      <c r="BS972" s="53"/>
      <c r="BT972" s="53"/>
      <c r="BU972" s="53"/>
      <c r="BV972" s="53"/>
      <c r="BW972" s="53"/>
      <c r="BX972" s="53"/>
      <c r="BY972" s="53"/>
      <c r="BZ972" s="53"/>
      <c r="CA972" s="53"/>
      <c r="CB972" s="53"/>
      <c r="CC972" s="53"/>
      <c r="CD972" s="53"/>
      <c r="CE972" s="53"/>
      <c r="CF972" s="53"/>
      <c r="CG972" s="53"/>
      <c r="CH972" s="53"/>
      <c r="CI972" s="53"/>
      <c r="CJ972" s="53"/>
      <c r="CK972" s="53"/>
      <c r="CL972" s="53"/>
      <c r="CM972" s="53"/>
      <c r="CN972" s="53"/>
      <c r="CO972" s="53"/>
      <c r="CP972" s="53"/>
      <c r="CQ972" s="53"/>
      <c r="CR972" s="53"/>
      <c r="CS972" s="53"/>
      <c r="CT972" s="53"/>
      <c r="CU972" s="53"/>
      <c r="CV972" s="53"/>
      <c r="CW972" s="53"/>
      <c r="CX972" s="53"/>
      <c r="CY972" s="53"/>
      <c r="CZ972" s="53"/>
      <c r="DA972" s="53"/>
      <c r="DB972" s="53"/>
      <c r="DC972" s="53"/>
      <c r="DD972" s="53"/>
      <c r="DE972" s="53"/>
      <c r="DF972" s="53"/>
      <c r="DG972" s="53"/>
      <c r="DH972" s="53"/>
      <c r="DI972" s="53"/>
      <c r="DJ972" s="53"/>
      <c r="DK972" s="53"/>
      <c r="DL972" s="53"/>
      <c r="DM972" s="53"/>
      <c r="DN972" s="53"/>
      <c r="DO972" s="53"/>
      <c r="DP972" s="53"/>
      <c r="DQ972" s="53"/>
      <c r="DR972" s="53"/>
      <c r="DS972" s="53"/>
      <c r="DT972" s="53"/>
      <c r="DU972" s="53"/>
      <c r="DV972" s="53"/>
      <c r="DW972" s="53"/>
      <c r="DX972" s="53"/>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3"/>
      <c r="FK972" s="53"/>
      <c r="FL972" s="53"/>
      <c r="FM972" s="53"/>
      <c r="FN972" s="53"/>
      <c r="FO972" s="53"/>
      <c r="FP972" s="53"/>
      <c r="FQ972" s="53"/>
      <c r="FR972" s="53"/>
      <c r="FS972" s="53"/>
      <c r="FT972" s="53"/>
      <c r="FU972" s="53"/>
      <c r="FV972" s="53"/>
      <c r="FW972" s="53"/>
      <c r="FX972" s="53"/>
      <c r="FY972" s="53"/>
      <c r="FZ972" s="53"/>
      <c r="GA972" s="53"/>
      <c r="GB972" s="53"/>
      <c r="GC972" s="53"/>
      <c r="GD972" s="53"/>
      <c r="GE972" s="53"/>
      <c r="GF972" s="53"/>
      <c r="GG972" s="53"/>
      <c r="GH972" s="53"/>
      <c r="GI972" s="53"/>
      <c r="GJ972" s="53"/>
      <c r="GK972" s="53"/>
      <c r="GL972" s="53"/>
      <c r="GM972" s="53"/>
      <c r="GN972" s="53"/>
      <c r="GO972" s="53"/>
      <c r="GP972" s="53"/>
      <c r="GQ972" s="53"/>
      <c r="GR972" s="53"/>
      <c r="GS972" s="53"/>
      <c r="GT972" s="53"/>
      <c r="GU972" s="53"/>
      <c r="GV972" s="53"/>
      <c r="GW972" s="53"/>
      <c r="GX972" s="53"/>
      <c r="GY972" s="53"/>
      <c r="GZ972" s="53"/>
      <c r="HA972" s="53"/>
      <c r="HB972" s="53"/>
      <c r="HC972" s="53"/>
      <c r="HD972" s="53"/>
      <c r="HE972" s="53"/>
      <c r="HF972" s="53"/>
      <c r="HG972" s="53"/>
      <c r="HH972" s="53"/>
      <c r="HI972" s="53"/>
      <c r="HJ972" s="53"/>
      <c r="HK972" s="53"/>
      <c r="HL972" s="53"/>
      <c r="HM972" s="53"/>
      <c r="HN972" s="53"/>
      <c r="HO972" s="53"/>
      <c r="HP972" s="53"/>
      <c r="HQ972" s="53"/>
      <c r="HR972" s="53"/>
      <c r="HS972" s="53"/>
      <c r="HT972" s="53"/>
      <c r="HU972" s="53"/>
      <c r="HV972" s="53"/>
      <c r="HW972" s="53"/>
      <c r="HX972" s="53"/>
      <c r="HY972" s="53"/>
      <c r="HZ972" s="53"/>
      <c r="IA972" s="53"/>
      <c r="IB972" s="53"/>
      <c r="IC972" s="53"/>
      <c r="ID972" s="53"/>
      <c r="IE972" s="53"/>
      <c r="IF972" s="53"/>
      <c r="IG972" s="53"/>
      <c r="IH972" s="53"/>
      <c r="II972" s="53"/>
      <c r="IJ972" s="53"/>
      <c r="IK972" s="53"/>
      <c r="IL972" s="53"/>
      <c r="IM972" s="53"/>
      <c r="IN972" s="53"/>
      <c r="IO972" s="53"/>
      <c r="IP972" s="53"/>
      <c r="IQ972" s="53"/>
      <c r="IR972" s="53"/>
      <c r="IS972" s="53"/>
      <c r="IT972" s="53"/>
      <c r="IU972" s="53"/>
      <c r="IV972" s="53"/>
      <c r="IW972" s="53"/>
      <c r="IX972" s="53"/>
      <c r="IY972" s="53"/>
      <c r="IZ972" s="53"/>
      <c r="JA972" s="53"/>
      <c r="JB972" s="53"/>
      <c r="JC972" s="53"/>
      <c r="JD972" s="53"/>
      <c r="JE972" s="53"/>
      <c r="JF972" s="53"/>
      <c r="JG972" s="53"/>
      <c r="JH972" s="53"/>
      <c r="JI972" s="53"/>
      <c r="JJ972" s="53"/>
      <c r="JK972" s="53"/>
      <c r="JL972" s="53"/>
      <c r="JM972" s="53"/>
      <c r="JN972" s="53"/>
      <c r="JO972" s="53"/>
      <c r="JP972" s="53"/>
      <c r="JQ972" s="53"/>
      <c r="JR972" s="53"/>
      <c r="JS972" s="53"/>
      <c r="JT972" s="53"/>
      <c r="JU972" s="53"/>
      <c r="JV972" s="53"/>
      <c r="JW972" s="53"/>
      <c r="JX972" s="53"/>
      <c r="JY972" s="53"/>
      <c r="JZ972" s="53"/>
      <c r="KA972" s="53"/>
      <c r="KB972" s="53"/>
      <c r="KC972" s="53"/>
      <c r="KD972" s="53"/>
      <c r="KE972" s="53"/>
      <c r="KF972" s="53"/>
      <c r="KG972" s="53"/>
      <c r="KH972" s="53"/>
      <c r="KI972" s="53"/>
      <c r="KJ972" s="53"/>
      <c r="KK972" s="53"/>
      <c r="KL972" s="53"/>
      <c r="KM972" s="53"/>
      <c r="KN972" s="53"/>
      <c r="KO972" s="53"/>
      <c r="KP972" s="53"/>
      <c r="KQ972" s="53"/>
      <c r="KR972" s="53"/>
      <c r="KS972" s="53"/>
      <c r="KT972" s="53"/>
      <c r="KU972" s="53"/>
      <c r="KV972" s="53"/>
      <c r="KW972" s="53"/>
      <c r="KX972" s="53"/>
      <c r="KY972" s="53"/>
      <c r="KZ972" s="53"/>
      <c r="LA972" s="53"/>
      <c r="LB972" s="53"/>
      <c r="LC972" s="53"/>
      <c r="LD972" s="53"/>
      <c r="LE972" s="53"/>
      <c r="LF972" s="53"/>
      <c r="LG972" s="53"/>
      <c r="LH972" s="53"/>
      <c r="LI972" s="53"/>
      <c r="LJ972" s="53"/>
      <c r="LK972" s="53"/>
      <c r="LL972" s="53"/>
      <c r="LM972" s="53"/>
      <c r="LN972" s="53"/>
      <c r="LO972" s="53"/>
      <c r="LP972" s="53"/>
      <c r="LQ972" s="53"/>
      <c r="LR972" s="53"/>
      <c r="LS972" s="53"/>
      <c r="LT972" s="53"/>
      <c r="LU972" s="53"/>
      <c r="LV972" s="53"/>
      <c r="LW972" s="53"/>
      <c r="LX972" s="53"/>
      <c r="LY972" s="53"/>
      <c r="LZ972" s="53"/>
      <c r="MA972" s="53"/>
      <c r="MB972" s="53"/>
      <c r="MC972" s="53"/>
      <c r="MD972" s="53"/>
      <c r="ME972" s="53"/>
      <c r="MF972" s="53"/>
      <c r="MG972" s="53"/>
      <c r="MH972" s="53"/>
      <c r="MI972" s="53"/>
      <c r="MJ972" s="53"/>
      <c r="MK972" s="53"/>
      <c r="ML972" s="53"/>
      <c r="MM972" s="53"/>
      <c r="MN972" s="53"/>
      <c r="MO972" s="53"/>
      <c r="MP972" s="53"/>
      <c r="MQ972" s="53"/>
      <c r="MR972" s="53"/>
      <c r="MS972" s="53"/>
      <c r="MT972" s="53"/>
      <c r="MU972" s="53"/>
      <c r="MV972" s="53"/>
      <c r="MW972" s="53"/>
      <c r="MX972" s="53"/>
      <c r="MY972" s="53"/>
      <c r="MZ972" s="53"/>
      <c r="NA972" s="53"/>
      <c r="NB972" s="53"/>
      <c r="NC972" s="53"/>
      <c r="ND972" s="53"/>
      <c r="NE972" s="53"/>
      <c r="NF972" s="53"/>
      <c r="NG972" s="53"/>
      <c r="NH972" s="53"/>
      <c r="NI972" s="53"/>
      <c r="NJ972" s="53"/>
      <c r="NK972" s="53"/>
      <c r="NL972" s="53"/>
      <c r="NM972" s="53"/>
      <c r="NN972" s="53"/>
      <c r="NO972" s="53"/>
      <c r="NP972" s="53"/>
      <c r="NQ972" s="53"/>
      <c r="NR972" s="53"/>
      <c r="NS972" s="53"/>
      <c r="NT972" s="53"/>
      <c r="NU972" s="53"/>
      <c r="NV972" s="53"/>
      <c r="NW972" s="53"/>
      <c r="NX972" s="53"/>
      <c r="NY972" s="53"/>
      <c r="NZ972" s="53"/>
      <c r="OA972" s="53"/>
      <c r="OB972" s="53"/>
      <c r="OC972" s="53"/>
      <c r="OD972" s="53"/>
      <c r="OE972" s="53"/>
      <c r="OF972" s="53"/>
      <c r="OG972" s="53"/>
      <c r="OH972" s="53"/>
      <c r="OI972" s="53"/>
      <c r="OJ972" s="53"/>
      <c r="OK972" s="53"/>
      <c r="OL972" s="53"/>
      <c r="OM972" s="53"/>
      <c r="ON972" s="53"/>
      <c r="OO972" s="53"/>
      <c r="OP972" s="53"/>
      <c r="OQ972" s="53"/>
      <c r="OR972" s="53"/>
      <c r="OS972" s="53"/>
      <c r="OT972" s="53"/>
      <c r="OU972" s="53"/>
      <c r="OV972" s="53"/>
      <c r="OW972" s="53"/>
      <c r="OX972" s="53"/>
      <c r="OY972" s="53"/>
      <c r="OZ972" s="53"/>
      <c r="PA972" s="53"/>
      <c r="PB972" s="53"/>
      <c r="PC972" s="53"/>
      <c r="PD972" s="53"/>
      <c r="PE972" s="53"/>
      <c r="PF972" s="53"/>
      <c r="PG972" s="53"/>
      <c r="PH972" s="53"/>
      <c r="PI972" s="53"/>
      <c r="PJ972" s="53"/>
      <c r="PK972" s="53"/>
      <c r="PL972" s="53"/>
      <c r="PM972" s="53"/>
      <c r="PN972" s="53"/>
      <c r="PO972" s="53"/>
      <c r="PP972" s="53"/>
      <c r="PQ972" s="53"/>
      <c r="PR972" s="53"/>
      <c r="PS972" s="53"/>
      <c r="PT972" s="53"/>
      <c r="PU972" s="53"/>
      <c r="PV972" s="53"/>
      <c r="PW972" s="53"/>
      <c r="PX972" s="53"/>
      <c r="PY972" s="53"/>
      <c r="PZ972" s="53"/>
      <c r="QA972" s="53"/>
      <c r="QB972" s="53"/>
      <c r="QC972" s="53"/>
      <c r="QD972" s="53"/>
      <c r="QE972" s="53"/>
      <c r="QF972" s="53"/>
      <c r="QG972" s="53"/>
      <c r="QH972" s="53"/>
      <c r="QI972" s="53"/>
      <c r="QJ972" s="53"/>
      <c r="QK972" s="53"/>
      <c r="QL972" s="53"/>
      <c r="QM972" s="53"/>
      <c r="QN972" s="53"/>
      <c r="QO972" s="53"/>
      <c r="QP972" s="53"/>
      <c r="QQ972" s="53"/>
      <c r="QR972" s="53"/>
      <c r="QS972" s="53"/>
      <c r="QT972" s="53"/>
      <c r="QU972" s="53"/>
      <c r="QV972" s="53"/>
      <c r="QW972" s="53"/>
      <c r="QX972" s="53"/>
      <c r="QY972" s="53"/>
      <c r="QZ972" s="53"/>
      <c r="RA972" s="53"/>
      <c r="RB972" s="53"/>
      <c r="RC972" s="53"/>
      <c r="RD972" s="53"/>
      <c r="RE972" s="53"/>
      <c r="RF972" s="53"/>
      <c r="RG972" s="53"/>
      <c r="RH972" s="53"/>
      <c r="RI972" s="53"/>
      <c r="RJ972" s="53"/>
      <c r="RK972" s="53"/>
      <c r="RL972" s="53"/>
      <c r="RM972" s="53"/>
      <c r="RN972" s="53"/>
      <c r="RO972" s="53"/>
      <c r="RP972" s="53"/>
      <c r="RQ972" s="53"/>
      <c r="RR972" s="53"/>
      <c r="RS972" s="53"/>
      <c r="RT972" s="53"/>
      <c r="RU972" s="53"/>
      <c r="RV972" s="53"/>
      <c r="RW972" s="53"/>
      <c r="RX972" s="53"/>
      <c r="RY972" s="53"/>
      <c r="RZ972" s="53"/>
      <c r="SA972" s="53"/>
      <c r="SB972" s="53"/>
      <c r="SC972" s="53"/>
      <c r="SD972" s="53"/>
      <c r="SE972" s="53"/>
      <c r="SF972" s="53"/>
      <c r="SG972" s="53"/>
      <c r="SH972" s="53"/>
      <c r="SI972" s="53"/>
      <c r="SJ972" s="53"/>
      <c r="SK972" s="53"/>
      <c r="SL972" s="53"/>
      <c r="SM972" s="53"/>
      <c r="SN972" s="53"/>
      <c r="SO972" s="53"/>
      <c r="SP972" s="53"/>
      <c r="SQ972" s="53"/>
      <c r="SR972" s="53"/>
      <c r="SS972" s="53"/>
      <c r="ST972" s="53"/>
      <c r="SU972" s="53"/>
      <c r="SV972" s="53"/>
      <c r="SW972" s="53"/>
      <c r="SX972" s="53"/>
      <c r="SY972" s="53"/>
      <c r="SZ972" s="53"/>
      <c r="TA972" s="53"/>
      <c r="TB972" s="53"/>
      <c r="TC972" s="53"/>
      <c r="TD972" s="53"/>
      <c r="TE972" s="53"/>
      <c r="TF972" s="53"/>
      <c r="TG972" s="53"/>
      <c r="TH972" s="53"/>
      <c r="TI972" s="53"/>
      <c r="TJ972" s="53"/>
      <c r="TK972" s="53"/>
      <c r="TL972" s="53"/>
      <c r="TM972" s="53"/>
      <c r="TN972" s="53"/>
      <c r="TO972" s="53"/>
      <c r="TP972" s="53"/>
      <c r="TQ972" s="53"/>
      <c r="TR972" s="53"/>
      <c r="TS972" s="53"/>
      <c r="TT972" s="53"/>
      <c r="TU972" s="53"/>
      <c r="TV972" s="53"/>
      <c r="TW972" s="53"/>
      <c r="TX972" s="53"/>
      <c r="TY972" s="53"/>
      <c r="TZ972" s="53"/>
      <c r="UA972" s="53"/>
      <c r="UB972" s="53"/>
      <c r="UC972" s="53"/>
      <c r="UD972" s="53"/>
      <c r="UE972" s="53"/>
      <c r="UF972" s="53"/>
      <c r="UG972" s="53"/>
    </row>
    <row r="973" spans="12:553" s="19" customFormat="1" ht="15.75" customHeight="1" x14ac:dyDescent="0.2">
      <c r="L973" s="66"/>
      <c r="M973" s="66"/>
      <c r="N973" s="52"/>
      <c r="O973" s="53"/>
      <c r="P973" s="53"/>
      <c r="Q973" s="53"/>
      <c r="R973" s="53"/>
      <c r="S973" s="53"/>
      <c r="T973" s="53"/>
      <c r="U973" s="53"/>
      <c r="V973" s="53"/>
      <c r="W973" s="53"/>
      <c r="X973" s="53"/>
      <c r="Y973" s="53"/>
      <c r="Z973" s="53"/>
      <c r="AA973" s="53"/>
      <c r="AB973" s="53"/>
      <c r="AC973" s="53"/>
      <c r="AD973" s="53"/>
      <c r="AE973" s="53"/>
      <c r="AF973" s="53"/>
      <c r="AG973" s="53"/>
      <c r="AH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c r="BM973" s="53"/>
      <c r="BN973" s="53"/>
      <c r="BO973" s="53"/>
      <c r="BP973" s="53"/>
      <c r="BQ973" s="53"/>
      <c r="BR973" s="53"/>
      <c r="BS973" s="53"/>
      <c r="BT973" s="53"/>
      <c r="BU973" s="53"/>
      <c r="BV973" s="53"/>
      <c r="BW973" s="53"/>
      <c r="BX973" s="53"/>
      <c r="BY973" s="53"/>
      <c r="BZ973" s="53"/>
      <c r="CA973" s="53"/>
      <c r="CB973" s="53"/>
      <c r="CC973" s="53"/>
      <c r="CD973" s="53"/>
      <c r="CE973" s="53"/>
      <c r="CF973" s="53"/>
      <c r="CG973" s="53"/>
      <c r="CH973" s="53"/>
      <c r="CI973" s="53"/>
      <c r="CJ973" s="53"/>
      <c r="CK973" s="53"/>
      <c r="CL973" s="53"/>
      <c r="CM973" s="53"/>
      <c r="CN973" s="53"/>
      <c r="CO973" s="53"/>
      <c r="CP973" s="53"/>
      <c r="CQ973" s="53"/>
      <c r="CR973" s="53"/>
      <c r="CS973" s="53"/>
      <c r="CT973" s="53"/>
      <c r="CU973" s="53"/>
      <c r="CV973" s="53"/>
      <c r="CW973" s="53"/>
      <c r="CX973" s="53"/>
      <c r="CY973" s="53"/>
      <c r="CZ973" s="53"/>
      <c r="DA973" s="53"/>
      <c r="DB973" s="53"/>
      <c r="DC973" s="53"/>
      <c r="DD973" s="53"/>
      <c r="DE973" s="53"/>
      <c r="DF973" s="53"/>
      <c r="DG973" s="53"/>
      <c r="DH973" s="53"/>
      <c r="DI973" s="53"/>
      <c r="DJ973" s="53"/>
      <c r="DK973" s="53"/>
      <c r="DL973" s="53"/>
      <c r="DM973" s="53"/>
      <c r="DN973" s="53"/>
      <c r="DO973" s="53"/>
      <c r="DP973" s="53"/>
      <c r="DQ973" s="53"/>
      <c r="DR973" s="53"/>
      <c r="DS973" s="53"/>
      <c r="DT973" s="53"/>
      <c r="DU973" s="53"/>
      <c r="DV973" s="53"/>
      <c r="DW973" s="53"/>
      <c r="DX973" s="53"/>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3"/>
      <c r="FK973" s="53"/>
      <c r="FL973" s="53"/>
      <c r="FM973" s="53"/>
      <c r="FN973" s="53"/>
      <c r="FO973" s="53"/>
      <c r="FP973" s="53"/>
      <c r="FQ973" s="53"/>
      <c r="FR973" s="53"/>
      <c r="FS973" s="53"/>
      <c r="FT973" s="53"/>
      <c r="FU973" s="53"/>
      <c r="FV973" s="53"/>
      <c r="FW973" s="53"/>
      <c r="FX973" s="53"/>
      <c r="FY973" s="53"/>
      <c r="FZ973" s="53"/>
      <c r="GA973" s="53"/>
      <c r="GB973" s="53"/>
      <c r="GC973" s="53"/>
      <c r="GD973" s="53"/>
      <c r="GE973" s="53"/>
      <c r="GF973" s="53"/>
      <c r="GG973" s="53"/>
      <c r="GH973" s="53"/>
      <c r="GI973" s="53"/>
      <c r="GJ973" s="53"/>
      <c r="GK973" s="53"/>
      <c r="GL973" s="53"/>
      <c r="GM973" s="53"/>
      <c r="GN973" s="53"/>
      <c r="GO973" s="53"/>
      <c r="GP973" s="53"/>
      <c r="GQ973" s="53"/>
      <c r="GR973" s="53"/>
      <c r="GS973" s="53"/>
      <c r="GT973" s="53"/>
      <c r="GU973" s="53"/>
      <c r="GV973" s="53"/>
      <c r="GW973" s="53"/>
      <c r="GX973" s="53"/>
      <c r="GY973" s="53"/>
      <c r="GZ973" s="53"/>
      <c r="HA973" s="53"/>
      <c r="HB973" s="53"/>
      <c r="HC973" s="53"/>
      <c r="HD973" s="53"/>
      <c r="HE973" s="53"/>
      <c r="HF973" s="53"/>
      <c r="HG973" s="53"/>
      <c r="HH973" s="53"/>
      <c r="HI973" s="53"/>
      <c r="HJ973" s="53"/>
      <c r="HK973" s="53"/>
      <c r="HL973" s="53"/>
      <c r="HM973" s="53"/>
      <c r="HN973" s="53"/>
      <c r="HO973" s="53"/>
      <c r="HP973" s="53"/>
      <c r="HQ973" s="53"/>
      <c r="HR973" s="53"/>
      <c r="HS973" s="53"/>
      <c r="HT973" s="53"/>
      <c r="HU973" s="53"/>
      <c r="HV973" s="53"/>
      <c r="HW973" s="53"/>
      <c r="HX973" s="53"/>
      <c r="HY973" s="53"/>
      <c r="HZ973" s="53"/>
      <c r="IA973" s="53"/>
      <c r="IB973" s="53"/>
      <c r="IC973" s="53"/>
      <c r="ID973" s="53"/>
      <c r="IE973" s="53"/>
      <c r="IF973" s="53"/>
      <c r="IG973" s="53"/>
      <c r="IH973" s="53"/>
      <c r="II973" s="53"/>
      <c r="IJ973" s="53"/>
      <c r="IK973" s="53"/>
      <c r="IL973" s="53"/>
      <c r="IM973" s="53"/>
      <c r="IN973" s="53"/>
      <c r="IO973" s="53"/>
      <c r="IP973" s="53"/>
      <c r="IQ973" s="53"/>
      <c r="IR973" s="53"/>
      <c r="IS973" s="53"/>
      <c r="IT973" s="53"/>
      <c r="IU973" s="53"/>
      <c r="IV973" s="53"/>
      <c r="IW973" s="53"/>
      <c r="IX973" s="53"/>
      <c r="IY973" s="53"/>
      <c r="IZ973" s="53"/>
      <c r="JA973" s="53"/>
      <c r="JB973" s="53"/>
      <c r="JC973" s="53"/>
      <c r="JD973" s="53"/>
      <c r="JE973" s="53"/>
      <c r="JF973" s="53"/>
      <c r="JG973" s="53"/>
      <c r="JH973" s="53"/>
      <c r="JI973" s="53"/>
      <c r="JJ973" s="53"/>
      <c r="JK973" s="53"/>
      <c r="JL973" s="53"/>
      <c r="JM973" s="53"/>
      <c r="JN973" s="53"/>
      <c r="JO973" s="53"/>
      <c r="JP973" s="53"/>
      <c r="JQ973" s="53"/>
      <c r="JR973" s="53"/>
      <c r="JS973" s="53"/>
      <c r="JT973" s="53"/>
      <c r="JU973" s="53"/>
      <c r="JV973" s="53"/>
      <c r="JW973" s="53"/>
      <c r="JX973" s="53"/>
      <c r="JY973" s="53"/>
      <c r="JZ973" s="53"/>
      <c r="KA973" s="53"/>
      <c r="KB973" s="53"/>
      <c r="KC973" s="53"/>
      <c r="KD973" s="53"/>
      <c r="KE973" s="53"/>
      <c r="KF973" s="53"/>
      <c r="KG973" s="53"/>
      <c r="KH973" s="53"/>
      <c r="KI973" s="53"/>
      <c r="KJ973" s="53"/>
      <c r="KK973" s="53"/>
      <c r="KL973" s="53"/>
      <c r="KM973" s="53"/>
      <c r="KN973" s="53"/>
      <c r="KO973" s="53"/>
      <c r="KP973" s="53"/>
      <c r="KQ973" s="53"/>
      <c r="KR973" s="53"/>
      <c r="KS973" s="53"/>
      <c r="KT973" s="53"/>
      <c r="KU973" s="53"/>
      <c r="KV973" s="53"/>
      <c r="KW973" s="53"/>
      <c r="KX973" s="53"/>
      <c r="KY973" s="53"/>
      <c r="KZ973" s="53"/>
      <c r="LA973" s="53"/>
      <c r="LB973" s="53"/>
      <c r="LC973" s="53"/>
      <c r="LD973" s="53"/>
      <c r="LE973" s="53"/>
      <c r="LF973" s="53"/>
      <c r="LG973" s="53"/>
      <c r="LH973" s="53"/>
      <c r="LI973" s="53"/>
      <c r="LJ973" s="53"/>
      <c r="LK973" s="53"/>
      <c r="LL973" s="53"/>
      <c r="LM973" s="53"/>
      <c r="LN973" s="53"/>
      <c r="LO973" s="53"/>
      <c r="LP973" s="53"/>
      <c r="LQ973" s="53"/>
      <c r="LR973" s="53"/>
      <c r="LS973" s="53"/>
      <c r="LT973" s="53"/>
      <c r="LU973" s="53"/>
      <c r="LV973" s="53"/>
      <c r="LW973" s="53"/>
      <c r="LX973" s="53"/>
      <c r="LY973" s="53"/>
      <c r="LZ973" s="53"/>
      <c r="MA973" s="53"/>
      <c r="MB973" s="53"/>
      <c r="MC973" s="53"/>
      <c r="MD973" s="53"/>
      <c r="ME973" s="53"/>
      <c r="MF973" s="53"/>
      <c r="MG973" s="53"/>
      <c r="MH973" s="53"/>
      <c r="MI973" s="53"/>
      <c r="MJ973" s="53"/>
      <c r="MK973" s="53"/>
      <c r="ML973" s="53"/>
      <c r="MM973" s="53"/>
      <c r="MN973" s="53"/>
      <c r="MO973" s="53"/>
      <c r="MP973" s="53"/>
      <c r="MQ973" s="53"/>
      <c r="MR973" s="53"/>
      <c r="MS973" s="53"/>
      <c r="MT973" s="53"/>
      <c r="MU973" s="53"/>
      <c r="MV973" s="53"/>
      <c r="MW973" s="53"/>
      <c r="MX973" s="53"/>
      <c r="MY973" s="53"/>
      <c r="MZ973" s="53"/>
      <c r="NA973" s="53"/>
      <c r="NB973" s="53"/>
      <c r="NC973" s="53"/>
      <c r="ND973" s="53"/>
      <c r="NE973" s="53"/>
      <c r="NF973" s="53"/>
      <c r="NG973" s="53"/>
      <c r="NH973" s="53"/>
      <c r="NI973" s="53"/>
      <c r="NJ973" s="53"/>
      <c r="NK973" s="53"/>
      <c r="NL973" s="53"/>
      <c r="NM973" s="53"/>
      <c r="NN973" s="53"/>
      <c r="NO973" s="53"/>
      <c r="NP973" s="53"/>
      <c r="NQ973" s="53"/>
      <c r="NR973" s="53"/>
      <c r="NS973" s="53"/>
      <c r="NT973" s="53"/>
      <c r="NU973" s="53"/>
      <c r="NV973" s="53"/>
      <c r="NW973" s="53"/>
      <c r="NX973" s="53"/>
      <c r="NY973" s="53"/>
      <c r="NZ973" s="53"/>
      <c r="OA973" s="53"/>
      <c r="OB973" s="53"/>
      <c r="OC973" s="53"/>
      <c r="OD973" s="53"/>
      <c r="OE973" s="53"/>
      <c r="OF973" s="53"/>
      <c r="OG973" s="53"/>
      <c r="OH973" s="53"/>
      <c r="OI973" s="53"/>
      <c r="OJ973" s="53"/>
      <c r="OK973" s="53"/>
      <c r="OL973" s="53"/>
      <c r="OM973" s="53"/>
      <c r="ON973" s="53"/>
      <c r="OO973" s="53"/>
      <c r="OP973" s="53"/>
      <c r="OQ973" s="53"/>
      <c r="OR973" s="53"/>
      <c r="OS973" s="53"/>
      <c r="OT973" s="53"/>
      <c r="OU973" s="53"/>
      <c r="OV973" s="53"/>
      <c r="OW973" s="53"/>
      <c r="OX973" s="53"/>
      <c r="OY973" s="53"/>
      <c r="OZ973" s="53"/>
      <c r="PA973" s="53"/>
      <c r="PB973" s="53"/>
      <c r="PC973" s="53"/>
      <c r="PD973" s="53"/>
      <c r="PE973" s="53"/>
      <c r="PF973" s="53"/>
      <c r="PG973" s="53"/>
      <c r="PH973" s="53"/>
      <c r="PI973" s="53"/>
      <c r="PJ973" s="53"/>
      <c r="PK973" s="53"/>
      <c r="PL973" s="53"/>
      <c r="PM973" s="53"/>
      <c r="PN973" s="53"/>
      <c r="PO973" s="53"/>
      <c r="PP973" s="53"/>
      <c r="PQ973" s="53"/>
      <c r="PR973" s="53"/>
      <c r="PS973" s="53"/>
      <c r="PT973" s="53"/>
      <c r="PU973" s="53"/>
      <c r="PV973" s="53"/>
      <c r="PW973" s="53"/>
      <c r="PX973" s="53"/>
      <c r="PY973" s="53"/>
      <c r="PZ973" s="53"/>
      <c r="QA973" s="53"/>
      <c r="QB973" s="53"/>
      <c r="QC973" s="53"/>
      <c r="QD973" s="53"/>
      <c r="QE973" s="53"/>
      <c r="QF973" s="53"/>
      <c r="QG973" s="53"/>
      <c r="QH973" s="53"/>
      <c r="QI973" s="53"/>
      <c r="QJ973" s="53"/>
      <c r="QK973" s="53"/>
      <c r="QL973" s="53"/>
      <c r="QM973" s="53"/>
      <c r="QN973" s="53"/>
      <c r="QO973" s="53"/>
      <c r="QP973" s="53"/>
      <c r="QQ973" s="53"/>
      <c r="QR973" s="53"/>
      <c r="QS973" s="53"/>
      <c r="QT973" s="53"/>
      <c r="QU973" s="53"/>
      <c r="QV973" s="53"/>
      <c r="QW973" s="53"/>
      <c r="QX973" s="53"/>
      <c r="QY973" s="53"/>
      <c r="QZ973" s="53"/>
      <c r="RA973" s="53"/>
      <c r="RB973" s="53"/>
      <c r="RC973" s="53"/>
      <c r="RD973" s="53"/>
      <c r="RE973" s="53"/>
      <c r="RF973" s="53"/>
      <c r="RG973" s="53"/>
      <c r="RH973" s="53"/>
      <c r="RI973" s="53"/>
      <c r="RJ973" s="53"/>
      <c r="RK973" s="53"/>
      <c r="RL973" s="53"/>
      <c r="RM973" s="53"/>
      <c r="RN973" s="53"/>
      <c r="RO973" s="53"/>
      <c r="RP973" s="53"/>
      <c r="RQ973" s="53"/>
      <c r="RR973" s="53"/>
      <c r="RS973" s="53"/>
      <c r="RT973" s="53"/>
      <c r="RU973" s="53"/>
      <c r="RV973" s="53"/>
      <c r="RW973" s="53"/>
      <c r="RX973" s="53"/>
      <c r="RY973" s="53"/>
      <c r="RZ973" s="53"/>
      <c r="SA973" s="53"/>
      <c r="SB973" s="53"/>
      <c r="SC973" s="53"/>
      <c r="SD973" s="53"/>
      <c r="SE973" s="53"/>
      <c r="SF973" s="53"/>
      <c r="SG973" s="53"/>
      <c r="SH973" s="53"/>
      <c r="SI973" s="53"/>
      <c r="SJ973" s="53"/>
      <c r="SK973" s="53"/>
      <c r="SL973" s="53"/>
      <c r="SM973" s="53"/>
      <c r="SN973" s="53"/>
      <c r="SO973" s="53"/>
      <c r="SP973" s="53"/>
      <c r="SQ973" s="53"/>
      <c r="SR973" s="53"/>
      <c r="SS973" s="53"/>
      <c r="ST973" s="53"/>
      <c r="SU973" s="53"/>
      <c r="SV973" s="53"/>
      <c r="SW973" s="53"/>
      <c r="SX973" s="53"/>
      <c r="SY973" s="53"/>
      <c r="SZ973" s="53"/>
      <c r="TA973" s="53"/>
      <c r="TB973" s="53"/>
      <c r="TC973" s="53"/>
      <c r="TD973" s="53"/>
      <c r="TE973" s="53"/>
      <c r="TF973" s="53"/>
      <c r="TG973" s="53"/>
      <c r="TH973" s="53"/>
      <c r="TI973" s="53"/>
      <c r="TJ973" s="53"/>
      <c r="TK973" s="53"/>
      <c r="TL973" s="53"/>
      <c r="TM973" s="53"/>
      <c r="TN973" s="53"/>
      <c r="TO973" s="53"/>
      <c r="TP973" s="53"/>
      <c r="TQ973" s="53"/>
      <c r="TR973" s="53"/>
      <c r="TS973" s="53"/>
      <c r="TT973" s="53"/>
      <c r="TU973" s="53"/>
      <c r="TV973" s="53"/>
      <c r="TW973" s="53"/>
      <c r="TX973" s="53"/>
      <c r="TY973" s="53"/>
      <c r="TZ973" s="53"/>
      <c r="UA973" s="53"/>
      <c r="UB973" s="53"/>
      <c r="UC973" s="53"/>
      <c r="UD973" s="53"/>
      <c r="UE973" s="53"/>
      <c r="UF973" s="53"/>
      <c r="UG973" s="53"/>
    </row>
    <row r="974" spans="12:553" s="19" customFormat="1" ht="15.75" customHeight="1" x14ac:dyDescent="0.2">
      <c r="L974" s="66"/>
      <c r="M974" s="66"/>
      <c r="N974" s="52"/>
      <c r="O974" s="53"/>
      <c r="P974" s="53"/>
      <c r="Q974" s="53"/>
      <c r="R974" s="53"/>
      <c r="S974" s="53"/>
      <c r="T974" s="53"/>
      <c r="U974" s="53"/>
      <c r="V974" s="53"/>
      <c r="W974" s="53"/>
      <c r="X974" s="53"/>
      <c r="Y974" s="53"/>
      <c r="Z974" s="53"/>
      <c r="AA974" s="53"/>
      <c r="AB974" s="53"/>
      <c r="AC974" s="53"/>
      <c r="AD974" s="53"/>
      <c r="AE974" s="53"/>
      <c r="AF974" s="53"/>
      <c r="AG974" s="53"/>
      <c r="AH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c r="BM974" s="53"/>
      <c r="BN974" s="53"/>
      <c r="BO974" s="53"/>
      <c r="BP974" s="53"/>
      <c r="BQ974" s="53"/>
      <c r="BR974" s="53"/>
      <c r="BS974" s="53"/>
      <c r="BT974" s="53"/>
      <c r="BU974" s="53"/>
      <c r="BV974" s="53"/>
      <c r="BW974" s="53"/>
      <c r="BX974" s="53"/>
      <c r="BY974" s="53"/>
      <c r="BZ974" s="53"/>
      <c r="CA974" s="53"/>
      <c r="CB974" s="53"/>
      <c r="CC974" s="53"/>
      <c r="CD974" s="53"/>
      <c r="CE974" s="53"/>
      <c r="CF974" s="53"/>
      <c r="CG974" s="53"/>
      <c r="CH974" s="53"/>
      <c r="CI974" s="53"/>
      <c r="CJ974" s="53"/>
      <c r="CK974" s="53"/>
      <c r="CL974" s="53"/>
      <c r="CM974" s="53"/>
      <c r="CN974" s="53"/>
      <c r="CO974" s="53"/>
      <c r="CP974" s="53"/>
      <c r="CQ974" s="53"/>
      <c r="CR974" s="53"/>
      <c r="CS974" s="53"/>
      <c r="CT974" s="53"/>
      <c r="CU974" s="53"/>
      <c r="CV974" s="53"/>
      <c r="CW974" s="53"/>
      <c r="CX974" s="53"/>
      <c r="CY974" s="53"/>
      <c r="CZ974" s="53"/>
      <c r="DA974" s="53"/>
      <c r="DB974" s="53"/>
      <c r="DC974" s="53"/>
      <c r="DD974" s="53"/>
      <c r="DE974" s="53"/>
      <c r="DF974" s="53"/>
      <c r="DG974" s="53"/>
      <c r="DH974" s="53"/>
      <c r="DI974" s="53"/>
      <c r="DJ974" s="53"/>
      <c r="DK974" s="53"/>
      <c r="DL974" s="53"/>
      <c r="DM974" s="53"/>
      <c r="DN974" s="53"/>
      <c r="DO974" s="53"/>
      <c r="DP974" s="53"/>
      <c r="DQ974" s="53"/>
      <c r="DR974" s="53"/>
      <c r="DS974" s="53"/>
      <c r="DT974" s="53"/>
      <c r="DU974" s="53"/>
      <c r="DV974" s="53"/>
      <c r="DW974" s="53"/>
      <c r="DX974" s="53"/>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3"/>
      <c r="FK974" s="53"/>
      <c r="FL974" s="53"/>
      <c r="FM974" s="53"/>
      <c r="FN974" s="53"/>
      <c r="FO974" s="53"/>
      <c r="FP974" s="53"/>
      <c r="FQ974" s="53"/>
      <c r="FR974" s="53"/>
      <c r="FS974" s="53"/>
      <c r="FT974" s="53"/>
      <c r="FU974" s="53"/>
      <c r="FV974" s="53"/>
      <c r="FW974" s="53"/>
      <c r="FX974" s="53"/>
      <c r="FY974" s="53"/>
      <c r="FZ974" s="53"/>
      <c r="GA974" s="53"/>
      <c r="GB974" s="53"/>
      <c r="GC974" s="53"/>
      <c r="GD974" s="53"/>
      <c r="GE974" s="53"/>
      <c r="GF974" s="53"/>
      <c r="GG974" s="53"/>
      <c r="GH974" s="53"/>
      <c r="GI974" s="53"/>
      <c r="GJ974" s="53"/>
      <c r="GK974" s="53"/>
      <c r="GL974" s="53"/>
      <c r="GM974" s="53"/>
      <c r="GN974" s="53"/>
      <c r="GO974" s="53"/>
      <c r="GP974" s="53"/>
      <c r="GQ974" s="53"/>
      <c r="GR974" s="53"/>
      <c r="GS974" s="53"/>
      <c r="GT974" s="53"/>
      <c r="GU974" s="53"/>
      <c r="GV974" s="53"/>
      <c r="GW974" s="53"/>
      <c r="GX974" s="53"/>
      <c r="GY974" s="53"/>
      <c r="GZ974" s="53"/>
      <c r="HA974" s="53"/>
      <c r="HB974" s="53"/>
      <c r="HC974" s="53"/>
      <c r="HD974" s="53"/>
      <c r="HE974" s="53"/>
      <c r="HF974" s="53"/>
      <c r="HG974" s="53"/>
      <c r="HH974" s="53"/>
      <c r="HI974" s="53"/>
      <c r="HJ974" s="53"/>
      <c r="HK974" s="53"/>
      <c r="HL974" s="53"/>
      <c r="HM974" s="53"/>
      <c r="HN974" s="53"/>
      <c r="HO974" s="53"/>
      <c r="HP974" s="53"/>
      <c r="HQ974" s="53"/>
      <c r="HR974" s="53"/>
      <c r="HS974" s="53"/>
      <c r="HT974" s="53"/>
      <c r="HU974" s="53"/>
      <c r="HV974" s="53"/>
      <c r="HW974" s="53"/>
      <c r="HX974" s="53"/>
      <c r="HY974" s="53"/>
      <c r="HZ974" s="53"/>
      <c r="IA974" s="53"/>
      <c r="IB974" s="53"/>
      <c r="IC974" s="53"/>
      <c r="ID974" s="53"/>
      <c r="IE974" s="53"/>
      <c r="IF974" s="53"/>
      <c r="IG974" s="53"/>
      <c r="IH974" s="53"/>
      <c r="II974" s="53"/>
      <c r="IJ974" s="53"/>
      <c r="IK974" s="53"/>
      <c r="IL974" s="53"/>
      <c r="IM974" s="53"/>
      <c r="IN974" s="53"/>
      <c r="IO974" s="53"/>
      <c r="IP974" s="53"/>
      <c r="IQ974" s="53"/>
      <c r="IR974" s="53"/>
      <c r="IS974" s="53"/>
      <c r="IT974" s="53"/>
      <c r="IU974" s="53"/>
      <c r="IV974" s="53"/>
      <c r="IW974" s="53"/>
      <c r="IX974" s="53"/>
      <c r="IY974" s="53"/>
      <c r="IZ974" s="53"/>
      <c r="JA974" s="53"/>
      <c r="JB974" s="53"/>
      <c r="JC974" s="53"/>
      <c r="JD974" s="53"/>
      <c r="JE974" s="53"/>
      <c r="JF974" s="53"/>
      <c r="JG974" s="53"/>
      <c r="JH974" s="53"/>
      <c r="JI974" s="53"/>
      <c r="JJ974" s="53"/>
      <c r="JK974" s="53"/>
      <c r="JL974" s="53"/>
      <c r="JM974" s="53"/>
      <c r="JN974" s="53"/>
      <c r="JO974" s="53"/>
      <c r="JP974" s="53"/>
      <c r="JQ974" s="53"/>
      <c r="JR974" s="53"/>
      <c r="JS974" s="53"/>
      <c r="JT974" s="53"/>
      <c r="JU974" s="53"/>
      <c r="JV974" s="53"/>
      <c r="JW974" s="53"/>
      <c r="JX974" s="53"/>
      <c r="JY974" s="53"/>
      <c r="JZ974" s="53"/>
      <c r="KA974" s="53"/>
      <c r="KB974" s="53"/>
      <c r="KC974" s="53"/>
      <c r="KD974" s="53"/>
      <c r="KE974" s="53"/>
      <c r="KF974" s="53"/>
      <c r="KG974" s="53"/>
      <c r="KH974" s="53"/>
      <c r="KI974" s="53"/>
      <c r="KJ974" s="53"/>
      <c r="KK974" s="53"/>
      <c r="KL974" s="53"/>
      <c r="KM974" s="53"/>
      <c r="KN974" s="53"/>
      <c r="KO974" s="53"/>
      <c r="KP974" s="53"/>
      <c r="KQ974" s="53"/>
      <c r="KR974" s="53"/>
      <c r="KS974" s="53"/>
      <c r="KT974" s="53"/>
      <c r="KU974" s="53"/>
      <c r="KV974" s="53"/>
      <c r="KW974" s="53"/>
      <c r="KX974" s="53"/>
      <c r="KY974" s="53"/>
      <c r="KZ974" s="53"/>
      <c r="LA974" s="53"/>
      <c r="LB974" s="53"/>
      <c r="LC974" s="53"/>
      <c r="LD974" s="53"/>
      <c r="LE974" s="53"/>
      <c r="LF974" s="53"/>
      <c r="LG974" s="53"/>
      <c r="LH974" s="53"/>
      <c r="LI974" s="53"/>
      <c r="LJ974" s="53"/>
      <c r="LK974" s="53"/>
      <c r="LL974" s="53"/>
      <c r="LM974" s="53"/>
      <c r="LN974" s="53"/>
      <c r="LO974" s="53"/>
      <c r="LP974" s="53"/>
      <c r="LQ974" s="53"/>
      <c r="LR974" s="53"/>
      <c r="LS974" s="53"/>
      <c r="LT974" s="53"/>
      <c r="LU974" s="53"/>
      <c r="LV974" s="53"/>
      <c r="LW974" s="53"/>
      <c r="LX974" s="53"/>
      <c r="LY974" s="53"/>
      <c r="LZ974" s="53"/>
      <c r="MA974" s="53"/>
      <c r="MB974" s="53"/>
      <c r="MC974" s="53"/>
      <c r="MD974" s="53"/>
      <c r="ME974" s="53"/>
      <c r="MF974" s="53"/>
      <c r="MG974" s="53"/>
      <c r="MH974" s="53"/>
      <c r="MI974" s="53"/>
      <c r="MJ974" s="53"/>
      <c r="MK974" s="53"/>
      <c r="ML974" s="53"/>
      <c r="MM974" s="53"/>
      <c r="MN974" s="53"/>
      <c r="MO974" s="53"/>
      <c r="MP974" s="53"/>
      <c r="MQ974" s="53"/>
      <c r="MR974" s="53"/>
      <c r="MS974" s="53"/>
      <c r="MT974" s="53"/>
      <c r="MU974" s="53"/>
      <c r="MV974" s="53"/>
      <c r="MW974" s="53"/>
      <c r="MX974" s="53"/>
      <c r="MY974" s="53"/>
      <c r="MZ974" s="53"/>
      <c r="NA974" s="53"/>
      <c r="NB974" s="53"/>
      <c r="NC974" s="53"/>
      <c r="ND974" s="53"/>
      <c r="NE974" s="53"/>
      <c r="NF974" s="53"/>
      <c r="NG974" s="53"/>
      <c r="NH974" s="53"/>
      <c r="NI974" s="53"/>
      <c r="NJ974" s="53"/>
      <c r="NK974" s="53"/>
      <c r="NL974" s="53"/>
      <c r="NM974" s="53"/>
      <c r="NN974" s="53"/>
      <c r="NO974" s="53"/>
      <c r="NP974" s="53"/>
      <c r="NQ974" s="53"/>
      <c r="NR974" s="53"/>
      <c r="NS974" s="53"/>
      <c r="NT974" s="53"/>
      <c r="NU974" s="53"/>
      <c r="NV974" s="53"/>
      <c r="NW974" s="53"/>
      <c r="NX974" s="53"/>
      <c r="NY974" s="53"/>
      <c r="NZ974" s="53"/>
      <c r="OA974" s="53"/>
      <c r="OB974" s="53"/>
      <c r="OC974" s="53"/>
      <c r="OD974" s="53"/>
      <c r="OE974" s="53"/>
      <c r="OF974" s="53"/>
      <c r="OG974" s="53"/>
      <c r="OH974" s="53"/>
      <c r="OI974" s="53"/>
      <c r="OJ974" s="53"/>
      <c r="OK974" s="53"/>
      <c r="OL974" s="53"/>
      <c r="OM974" s="53"/>
      <c r="ON974" s="53"/>
      <c r="OO974" s="53"/>
      <c r="OP974" s="53"/>
      <c r="OQ974" s="53"/>
      <c r="OR974" s="53"/>
      <c r="OS974" s="53"/>
      <c r="OT974" s="53"/>
      <c r="OU974" s="53"/>
      <c r="OV974" s="53"/>
      <c r="OW974" s="53"/>
      <c r="OX974" s="53"/>
      <c r="OY974" s="53"/>
      <c r="OZ974" s="53"/>
      <c r="PA974" s="53"/>
      <c r="PB974" s="53"/>
      <c r="PC974" s="53"/>
      <c r="PD974" s="53"/>
      <c r="PE974" s="53"/>
      <c r="PF974" s="53"/>
      <c r="PG974" s="53"/>
      <c r="PH974" s="53"/>
      <c r="PI974" s="53"/>
      <c r="PJ974" s="53"/>
      <c r="PK974" s="53"/>
      <c r="PL974" s="53"/>
      <c r="PM974" s="53"/>
      <c r="PN974" s="53"/>
      <c r="PO974" s="53"/>
      <c r="PP974" s="53"/>
      <c r="PQ974" s="53"/>
      <c r="PR974" s="53"/>
      <c r="PS974" s="53"/>
      <c r="PT974" s="53"/>
      <c r="PU974" s="53"/>
      <c r="PV974" s="53"/>
      <c r="PW974" s="53"/>
      <c r="PX974" s="53"/>
      <c r="PY974" s="53"/>
      <c r="PZ974" s="53"/>
      <c r="QA974" s="53"/>
      <c r="QB974" s="53"/>
      <c r="QC974" s="53"/>
      <c r="QD974" s="53"/>
      <c r="QE974" s="53"/>
      <c r="QF974" s="53"/>
      <c r="QG974" s="53"/>
      <c r="QH974" s="53"/>
      <c r="QI974" s="53"/>
      <c r="QJ974" s="53"/>
      <c r="QK974" s="53"/>
      <c r="QL974" s="53"/>
      <c r="QM974" s="53"/>
      <c r="QN974" s="53"/>
      <c r="QO974" s="53"/>
      <c r="QP974" s="53"/>
      <c r="QQ974" s="53"/>
      <c r="QR974" s="53"/>
      <c r="QS974" s="53"/>
      <c r="QT974" s="53"/>
      <c r="QU974" s="53"/>
      <c r="QV974" s="53"/>
      <c r="QW974" s="53"/>
      <c r="QX974" s="53"/>
      <c r="QY974" s="53"/>
      <c r="QZ974" s="53"/>
      <c r="RA974" s="53"/>
      <c r="RB974" s="53"/>
      <c r="RC974" s="53"/>
      <c r="RD974" s="53"/>
      <c r="RE974" s="53"/>
      <c r="RF974" s="53"/>
      <c r="RG974" s="53"/>
      <c r="RH974" s="53"/>
      <c r="RI974" s="53"/>
      <c r="RJ974" s="53"/>
      <c r="RK974" s="53"/>
      <c r="RL974" s="53"/>
      <c r="RM974" s="53"/>
      <c r="RN974" s="53"/>
      <c r="RO974" s="53"/>
      <c r="RP974" s="53"/>
      <c r="RQ974" s="53"/>
      <c r="RR974" s="53"/>
      <c r="RS974" s="53"/>
      <c r="RT974" s="53"/>
      <c r="RU974" s="53"/>
      <c r="RV974" s="53"/>
      <c r="RW974" s="53"/>
      <c r="RX974" s="53"/>
      <c r="RY974" s="53"/>
      <c r="RZ974" s="53"/>
      <c r="SA974" s="53"/>
      <c r="SB974" s="53"/>
      <c r="SC974" s="53"/>
      <c r="SD974" s="53"/>
      <c r="SE974" s="53"/>
      <c r="SF974" s="53"/>
      <c r="SG974" s="53"/>
      <c r="SH974" s="53"/>
      <c r="SI974" s="53"/>
      <c r="SJ974" s="53"/>
      <c r="SK974" s="53"/>
      <c r="SL974" s="53"/>
      <c r="SM974" s="53"/>
      <c r="SN974" s="53"/>
      <c r="SO974" s="53"/>
      <c r="SP974" s="53"/>
      <c r="SQ974" s="53"/>
      <c r="SR974" s="53"/>
      <c r="SS974" s="53"/>
      <c r="ST974" s="53"/>
      <c r="SU974" s="53"/>
      <c r="SV974" s="53"/>
      <c r="SW974" s="53"/>
      <c r="SX974" s="53"/>
      <c r="SY974" s="53"/>
      <c r="SZ974" s="53"/>
      <c r="TA974" s="53"/>
      <c r="TB974" s="53"/>
      <c r="TC974" s="53"/>
      <c r="TD974" s="53"/>
      <c r="TE974" s="53"/>
      <c r="TF974" s="53"/>
      <c r="TG974" s="53"/>
      <c r="TH974" s="53"/>
      <c r="TI974" s="53"/>
      <c r="TJ974" s="53"/>
      <c r="TK974" s="53"/>
      <c r="TL974" s="53"/>
      <c r="TM974" s="53"/>
      <c r="TN974" s="53"/>
      <c r="TO974" s="53"/>
      <c r="TP974" s="53"/>
      <c r="TQ974" s="53"/>
      <c r="TR974" s="53"/>
      <c r="TS974" s="53"/>
      <c r="TT974" s="53"/>
      <c r="TU974" s="53"/>
      <c r="TV974" s="53"/>
      <c r="TW974" s="53"/>
      <c r="TX974" s="53"/>
      <c r="TY974" s="53"/>
      <c r="TZ974" s="53"/>
      <c r="UA974" s="53"/>
      <c r="UB974" s="53"/>
      <c r="UC974" s="53"/>
      <c r="UD974" s="53"/>
      <c r="UE974" s="53"/>
      <c r="UF974" s="53"/>
      <c r="UG974" s="53"/>
    </row>
    <row r="975" spans="12:553" s="19" customFormat="1" ht="15.75" customHeight="1" x14ac:dyDescent="0.2">
      <c r="L975" s="66"/>
      <c r="M975" s="66"/>
      <c r="N975" s="52"/>
      <c r="O975" s="53"/>
      <c r="P975" s="53"/>
      <c r="Q975" s="53"/>
      <c r="R975" s="53"/>
      <c r="S975" s="53"/>
      <c r="T975" s="53"/>
      <c r="U975" s="53"/>
      <c r="V975" s="53"/>
      <c r="W975" s="53"/>
      <c r="X975" s="53"/>
      <c r="Y975" s="53"/>
      <c r="Z975" s="53"/>
      <c r="AA975" s="53"/>
      <c r="AB975" s="53"/>
      <c r="AC975" s="53"/>
      <c r="AD975" s="53"/>
      <c r="AE975" s="53"/>
      <c r="AF975" s="53"/>
      <c r="AG975" s="53"/>
      <c r="AH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c r="BM975" s="53"/>
      <c r="BN975" s="53"/>
      <c r="BO975" s="53"/>
      <c r="BP975" s="53"/>
      <c r="BQ975" s="53"/>
      <c r="BR975" s="53"/>
      <c r="BS975" s="53"/>
      <c r="BT975" s="53"/>
      <c r="BU975" s="53"/>
      <c r="BV975" s="53"/>
      <c r="BW975" s="53"/>
      <c r="BX975" s="53"/>
      <c r="BY975" s="53"/>
      <c r="BZ975" s="53"/>
      <c r="CA975" s="53"/>
      <c r="CB975" s="53"/>
      <c r="CC975" s="53"/>
      <c r="CD975" s="53"/>
      <c r="CE975" s="53"/>
      <c r="CF975" s="53"/>
      <c r="CG975" s="53"/>
      <c r="CH975" s="53"/>
      <c r="CI975" s="53"/>
      <c r="CJ975" s="53"/>
      <c r="CK975" s="53"/>
      <c r="CL975" s="53"/>
      <c r="CM975" s="53"/>
      <c r="CN975" s="53"/>
      <c r="CO975" s="53"/>
      <c r="CP975" s="53"/>
      <c r="CQ975" s="53"/>
      <c r="CR975" s="53"/>
      <c r="CS975" s="53"/>
      <c r="CT975" s="53"/>
      <c r="CU975" s="53"/>
      <c r="CV975" s="53"/>
      <c r="CW975" s="53"/>
      <c r="CX975" s="53"/>
      <c r="CY975" s="53"/>
      <c r="CZ975" s="53"/>
      <c r="DA975" s="53"/>
      <c r="DB975" s="53"/>
      <c r="DC975" s="53"/>
      <c r="DD975" s="53"/>
      <c r="DE975" s="53"/>
      <c r="DF975" s="53"/>
      <c r="DG975" s="53"/>
      <c r="DH975" s="53"/>
      <c r="DI975" s="53"/>
      <c r="DJ975" s="53"/>
      <c r="DK975" s="53"/>
      <c r="DL975" s="53"/>
      <c r="DM975" s="53"/>
      <c r="DN975" s="53"/>
      <c r="DO975" s="53"/>
      <c r="DP975" s="53"/>
      <c r="DQ975" s="53"/>
      <c r="DR975" s="53"/>
      <c r="DS975" s="53"/>
      <c r="DT975" s="53"/>
      <c r="DU975" s="53"/>
      <c r="DV975" s="53"/>
      <c r="DW975" s="53"/>
      <c r="DX975" s="53"/>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3"/>
      <c r="FK975" s="53"/>
      <c r="FL975" s="53"/>
      <c r="FM975" s="53"/>
      <c r="FN975" s="53"/>
      <c r="FO975" s="53"/>
      <c r="FP975" s="53"/>
      <c r="FQ975" s="53"/>
      <c r="FR975" s="53"/>
      <c r="FS975" s="53"/>
      <c r="FT975" s="53"/>
      <c r="FU975" s="53"/>
      <c r="FV975" s="53"/>
      <c r="FW975" s="53"/>
      <c r="FX975" s="53"/>
      <c r="FY975" s="53"/>
      <c r="FZ975" s="53"/>
      <c r="GA975" s="53"/>
      <c r="GB975" s="53"/>
      <c r="GC975" s="53"/>
      <c r="GD975" s="53"/>
      <c r="GE975" s="53"/>
      <c r="GF975" s="53"/>
      <c r="GG975" s="53"/>
      <c r="GH975" s="53"/>
      <c r="GI975" s="53"/>
      <c r="GJ975" s="53"/>
      <c r="GK975" s="53"/>
      <c r="GL975" s="53"/>
      <c r="GM975" s="53"/>
      <c r="GN975" s="53"/>
      <c r="GO975" s="53"/>
      <c r="GP975" s="53"/>
      <c r="GQ975" s="53"/>
      <c r="GR975" s="53"/>
      <c r="GS975" s="53"/>
      <c r="GT975" s="53"/>
      <c r="GU975" s="53"/>
      <c r="GV975" s="53"/>
      <c r="GW975" s="53"/>
      <c r="GX975" s="53"/>
      <c r="GY975" s="53"/>
      <c r="GZ975" s="53"/>
      <c r="HA975" s="53"/>
      <c r="HB975" s="53"/>
      <c r="HC975" s="53"/>
      <c r="HD975" s="53"/>
      <c r="HE975" s="53"/>
      <c r="HF975" s="53"/>
      <c r="HG975" s="53"/>
      <c r="HH975" s="53"/>
      <c r="HI975" s="53"/>
      <c r="HJ975" s="53"/>
      <c r="HK975" s="53"/>
      <c r="HL975" s="53"/>
      <c r="HM975" s="53"/>
      <c r="HN975" s="53"/>
      <c r="HO975" s="53"/>
      <c r="HP975" s="53"/>
      <c r="HQ975" s="53"/>
      <c r="HR975" s="53"/>
      <c r="HS975" s="53"/>
      <c r="HT975" s="53"/>
      <c r="HU975" s="53"/>
      <c r="HV975" s="53"/>
      <c r="HW975" s="53"/>
      <c r="HX975" s="53"/>
      <c r="HY975" s="53"/>
      <c r="HZ975" s="53"/>
      <c r="IA975" s="53"/>
      <c r="IB975" s="53"/>
      <c r="IC975" s="53"/>
      <c r="ID975" s="53"/>
      <c r="IE975" s="53"/>
      <c r="IF975" s="53"/>
      <c r="IG975" s="53"/>
      <c r="IH975" s="53"/>
      <c r="II975" s="53"/>
      <c r="IJ975" s="53"/>
      <c r="IK975" s="53"/>
      <c r="IL975" s="53"/>
      <c r="IM975" s="53"/>
      <c r="IN975" s="53"/>
      <c r="IO975" s="53"/>
      <c r="IP975" s="53"/>
      <c r="IQ975" s="53"/>
      <c r="IR975" s="53"/>
      <c r="IS975" s="53"/>
      <c r="IT975" s="53"/>
      <c r="IU975" s="53"/>
      <c r="IV975" s="53"/>
      <c r="IW975" s="53"/>
      <c r="IX975" s="53"/>
      <c r="IY975" s="53"/>
      <c r="IZ975" s="53"/>
      <c r="JA975" s="53"/>
      <c r="JB975" s="53"/>
      <c r="JC975" s="53"/>
      <c r="JD975" s="53"/>
      <c r="JE975" s="53"/>
      <c r="JF975" s="53"/>
      <c r="JG975" s="53"/>
      <c r="JH975" s="53"/>
      <c r="JI975" s="53"/>
      <c r="JJ975" s="53"/>
      <c r="JK975" s="53"/>
      <c r="JL975" s="53"/>
      <c r="JM975" s="53"/>
      <c r="JN975" s="53"/>
      <c r="JO975" s="53"/>
      <c r="JP975" s="53"/>
      <c r="JQ975" s="53"/>
      <c r="JR975" s="53"/>
      <c r="JS975" s="53"/>
      <c r="JT975" s="53"/>
      <c r="JU975" s="53"/>
      <c r="JV975" s="53"/>
      <c r="JW975" s="53"/>
      <c r="JX975" s="53"/>
      <c r="JY975" s="53"/>
      <c r="JZ975" s="53"/>
      <c r="KA975" s="53"/>
      <c r="KB975" s="53"/>
      <c r="KC975" s="53"/>
      <c r="KD975" s="53"/>
      <c r="KE975" s="53"/>
      <c r="KF975" s="53"/>
      <c r="KG975" s="53"/>
      <c r="KH975" s="53"/>
      <c r="KI975" s="53"/>
      <c r="KJ975" s="53"/>
      <c r="KK975" s="53"/>
      <c r="KL975" s="53"/>
      <c r="KM975" s="53"/>
      <c r="KN975" s="53"/>
      <c r="KO975" s="53"/>
      <c r="KP975" s="53"/>
      <c r="KQ975" s="53"/>
      <c r="KR975" s="53"/>
      <c r="KS975" s="53"/>
      <c r="KT975" s="53"/>
      <c r="KU975" s="53"/>
      <c r="KV975" s="53"/>
      <c r="KW975" s="53"/>
      <c r="KX975" s="53"/>
      <c r="KY975" s="53"/>
      <c r="KZ975" s="53"/>
      <c r="LA975" s="53"/>
      <c r="LB975" s="53"/>
      <c r="LC975" s="53"/>
      <c r="LD975" s="53"/>
      <c r="LE975" s="53"/>
      <c r="LF975" s="53"/>
      <c r="LG975" s="53"/>
      <c r="LH975" s="53"/>
      <c r="LI975" s="53"/>
      <c r="LJ975" s="53"/>
      <c r="LK975" s="53"/>
      <c r="LL975" s="53"/>
      <c r="LM975" s="53"/>
      <c r="LN975" s="53"/>
      <c r="LO975" s="53"/>
      <c r="LP975" s="53"/>
      <c r="LQ975" s="53"/>
      <c r="LR975" s="53"/>
      <c r="LS975" s="53"/>
      <c r="LT975" s="53"/>
      <c r="LU975" s="53"/>
      <c r="LV975" s="53"/>
      <c r="LW975" s="53"/>
      <c r="LX975" s="53"/>
      <c r="LY975" s="53"/>
      <c r="LZ975" s="53"/>
      <c r="MA975" s="53"/>
      <c r="MB975" s="53"/>
      <c r="MC975" s="53"/>
      <c r="MD975" s="53"/>
      <c r="ME975" s="53"/>
      <c r="MF975" s="53"/>
      <c r="MG975" s="53"/>
      <c r="MH975" s="53"/>
      <c r="MI975" s="53"/>
      <c r="MJ975" s="53"/>
      <c r="MK975" s="53"/>
      <c r="ML975" s="53"/>
      <c r="MM975" s="53"/>
      <c r="MN975" s="53"/>
      <c r="MO975" s="53"/>
      <c r="MP975" s="53"/>
      <c r="MQ975" s="53"/>
      <c r="MR975" s="53"/>
      <c r="MS975" s="53"/>
      <c r="MT975" s="53"/>
      <c r="MU975" s="53"/>
      <c r="MV975" s="53"/>
      <c r="MW975" s="53"/>
      <c r="MX975" s="53"/>
      <c r="MY975" s="53"/>
      <c r="MZ975" s="53"/>
      <c r="NA975" s="53"/>
      <c r="NB975" s="53"/>
      <c r="NC975" s="53"/>
      <c r="ND975" s="53"/>
      <c r="NE975" s="53"/>
      <c r="NF975" s="53"/>
      <c r="NG975" s="53"/>
      <c r="NH975" s="53"/>
      <c r="NI975" s="53"/>
      <c r="NJ975" s="53"/>
      <c r="NK975" s="53"/>
      <c r="NL975" s="53"/>
      <c r="NM975" s="53"/>
      <c r="NN975" s="53"/>
      <c r="NO975" s="53"/>
      <c r="NP975" s="53"/>
      <c r="NQ975" s="53"/>
      <c r="NR975" s="53"/>
      <c r="NS975" s="53"/>
      <c r="NT975" s="53"/>
      <c r="NU975" s="53"/>
      <c r="NV975" s="53"/>
      <c r="NW975" s="53"/>
      <c r="NX975" s="53"/>
      <c r="NY975" s="53"/>
      <c r="NZ975" s="53"/>
      <c r="OA975" s="53"/>
      <c r="OB975" s="53"/>
      <c r="OC975" s="53"/>
      <c r="OD975" s="53"/>
      <c r="OE975" s="53"/>
      <c r="OF975" s="53"/>
      <c r="OG975" s="53"/>
      <c r="OH975" s="53"/>
      <c r="OI975" s="53"/>
      <c r="OJ975" s="53"/>
      <c r="OK975" s="53"/>
      <c r="OL975" s="53"/>
      <c r="OM975" s="53"/>
      <c r="ON975" s="53"/>
      <c r="OO975" s="53"/>
      <c r="OP975" s="53"/>
      <c r="OQ975" s="53"/>
      <c r="OR975" s="53"/>
      <c r="OS975" s="53"/>
      <c r="OT975" s="53"/>
      <c r="OU975" s="53"/>
      <c r="OV975" s="53"/>
      <c r="OW975" s="53"/>
      <c r="OX975" s="53"/>
      <c r="OY975" s="53"/>
      <c r="OZ975" s="53"/>
      <c r="PA975" s="53"/>
      <c r="PB975" s="53"/>
      <c r="PC975" s="53"/>
      <c r="PD975" s="53"/>
      <c r="PE975" s="53"/>
      <c r="PF975" s="53"/>
      <c r="PG975" s="53"/>
      <c r="PH975" s="53"/>
      <c r="PI975" s="53"/>
      <c r="PJ975" s="53"/>
      <c r="PK975" s="53"/>
      <c r="PL975" s="53"/>
      <c r="PM975" s="53"/>
      <c r="PN975" s="53"/>
      <c r="PO975" s="53"/>
      <c r="PP975" s="53"/>
      <c r="PQ975" s="53"/>
      <c r="PR975" s="53"/>
      <c r="PS975" s="53"/>
      <c r="PT975" s="53"/>
      <c r="PU975" s="53"/>
      <c r="PV975" s="53"/>
      <c r="PW975" s="53"/>
      <c r="PX975" s="53"/>
      <c r="PY975" s="53"/>
      <c r="PZ975" s="53"/>
      <c r="QA975" s="53"/>
      <c r="QB975" s="53"/>
      <c r="QC975" s="53"/>
      <c r="QD975" s="53"/>
      <c r="QE975" s="53"/>
      <c r="QF975" s="53"/>
      <c r="QG975" s="53"/>
      <c r="QH975" s="53"/>
      <c r="QI975" s="53"/>
      <c r="QJ975" s="53"/>
      <c r="QK975" s="53"/>
      <c r="QL975" s="53"/>
      <c r="QM975" s="53"/>
      <c r="QN975" s="53"/>
      <c r="QO975" s="53"/>
      <c r="QP975" s="53"/>
      <c r="QQ975" s="53"/>
      <c r="QR975" s="53"/>
      <c r="QS975" s="53"/>
      <c r="QT975" s="53"/>
      <c r="QU975" s="53"/>
      <c r="QV975" s="53"/>
      <c r="QW975" s="53"/>
      <c r="QX975" s="53"/>
      <c r="QY975" s="53"/>
      <c r="QZ975" s="53"/>
      <c r="RA975" s="53"/>
      <c r="RB975" s="53"/>
      <c r="RC975" s="53"/>
      <c r="RD975" s="53"/>
      <c r="RE975" s="53"/>
      <c r="RF975" s="53"/>
      <c r="RG975" s="53"/>
      <c r="RH975" s="53"/>
      <c r="RI975" s="53"/>
      <c r="RJ975" s="53"/>
      <c r="RK975" s="53"/>
      <c r="RL975" s="53"/>
      <c r="RM975" s="53"/>
      <c r="RN975" s="53"/>
      <c r="RO975" s="53"/>
      <c r="RP975" s="53"/>
      <c r="RQ975" s="53"/>
      <c r="RR975" s="53"/>
      <c r="RS975" s="53"/>
      <c r="RT975" s="53"/>
      <c r="RU975" s="53"/>
      <c r="RV975" s="53"/>
      <c r="RW975" s="53"/>
      <c r="RX975" s="53"/>
      <c r="RY975" s="53"/>
      <c r="RZ975" s="53"/>
      <c r="SA975" s="53"/>
      <c r="SB975" s="53"/>
      <c r="SC975" s="53"/>
      <c r="SD975" s="53"/>
      <c r="SE975" s="53"/>
      <c r="SF975" s="53"/>
      <c r="SG975" s="53"/>
      <c r="SH975" s="53"/>
      <c r="SI975" s="53"/>
      <c r="SJ975" s="53"/>
      <c r="SK975" s="53"/>
      <c r="SL975" s="53"/>
      <c r="SM975" s="53"/>
      <c r="SN975" s="53"/>
      <c r="SO975" s="53"/>
      <c r="SP975" s="53"/>
      <c r="SQ975" s="53"/>
      <c r="SR975" s="53"/>
      <c r="SS975" s="53"/>
      <c r="ST975" s="53"/>
      <c r="SU975" s="53"/>
      <c r="SV975" s="53"/>
      <c r="SW975" s="53"/>
      <c r="SX975" s="53"/>
      <c r="SY975" s="53"/>
      <c r="SZ975" s="53"/>
      <c r="TA975" s="53"/>
      <c r="TB975" s="53"/>
      <c r="TC975" s="53"/>
      <c r="TD975" s="53"/>
      <c r="TE975" s="53"/>
      <c r="TF975" s="53"/>
      <c r="TG975" s="53"/>
      <c r="TH975" s="53"/>
      <c r="TI975" s="53"/>
      <c r="TJ975" s="53"/>
      <c r="TK975" s="53"/>
      <c r="TL975" s="53"/>
      <c r="TM975" s="53"/>
      <c r="TN975" s="53"/>
      <c r="TO975" s="53"/>
      <c r="TP975" s="53"/>
      <c r="TQ975" s="53"/>
      <c r="TR975" s="53"/>
      <c r="TS975" s="53"/>
      <c r="TT975" s="53"/>
      <c r="TU975" s="53"/>
      <c r="TV975" s="53"/>
      <c r="TW975" s="53"/>
      <c r="TX975" s="53"/>
      <c r="TY975" s="53"/>
      <c r="TZ975" s="53"/>
      <c r="UA975" s="53"/>
      <c r="UB975" s="53"/>
      <c r="UC975" s="53"/>
      <c r="UD975" s="53"/>
      <c r="UE975" s="53"/>
      <c r="UF975" s="53"/>
      <c r="UG975" s="53"/>
    </row>
    <row r="976" spans="12:553" s="19" customFormat="1" ht="15.75" customHeight="1" x14ac:dyDescent="0.2">
      <c r="L976" s="66"/>
      <c r="M976" s="66"/>
      <c r="N976" s="52"/>
      <c r="O976" s="53"/>
      <c r="P976" s="53"/>
      <c r="Q976" s="53"/>
      <c r="R976" s="53"/>
      <c r="S976" s="53"/>
      <c r="T976" s="53"/>
      <c r="U976" s="53"/>
      <c r="V976" s="53"/>
      <c r="W976" s="53"/>
      <c r="X976" s="53"/>
      <c r="Y976" s="53"/>
      <c r="Z976" s="53"/>
      <c r="AA976" s="53"/>
      <c r="AB976" s="53"/>
      <c r="AC976" s="53"/>
      <c r="AD976" s="53"/>
      <c r="AE976" s="53"/>
      <c r="AF976" s="53"/>
      <c r="AG976" s="53"/>
      <c r="AH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c r="BM976" s="53"/>
      <c r="BN976" s="53"/>
      <c r="BO976" s="53"/>
      <c r="BP976" s="53"/>
      <c r="BQ976" s="53"/>
      <c r="BR976" s="53"/>
      <c r="BS976" s="53"/>
      <c r="BT976" s="53"/>
      <c r="BU976" s="53"/>
      <c r="BV976" s="53"/>
      <c r="BW976" s="53"/>
      <c r="BX976" s="53"/>
      <c r="BY976" s="53"/>
      <c r="BZ976" s="53"/>
      <c r="CA976" s="53"/>
      <c r="CB976" s="53"/>
      <c r="CC976" s="53"/>
      <c r="CD976" s="53"/>
      <c r="CE976" s="53"/>
      <c r="CF976" s="53"/>
      <c r="CG976" s="53"/>
      <c r="CH976" s="53"/>
      <c r="CI976" s="53"/>
      <c r="CJ976" s="53"/>
      <c r="CK976" s="53"/>
      <c r="CL976" s="53"/>
      <c r="CM976" s="53"/>
      <c r="CN976" s="53"/>
      <c r="CO976" s="53"/>
      <c r="CP976" s="53"/>
      <c r="CQ976" s="53"/>
      <c r="CR976" s="53"/>
      <c r="CS976" s="53"/>
      <c r="CT976" s="53"/>
      <c r="CU976" s="53"/>
      <c r="CV976" s="53"/>
      <c r="CW976" s="53"/>
      <c r="CX976" s="53"/>
      <c r="CY976" s="53"/>
      <c r="CZ976" s="53"/>
      <c r="DA976" s="53"/>
      <c r="DB976" s="53"/>
      <c r="DC976" s="53"/>
      <c r="DD976" s="53"/>
      <c r="DE976" s="53"/>
      <c r="DF976" s="53"/>
      <c r="DG976" s="53"/>
      <c r="DH976" s="53"/>
      <c r="DI976" s="53"/>
      <c r="DJ976" s="53"/>
      <c r="DK976" s="53"/>
      <c r="DL976" s="53"/>
      <c r="DM976" s="53"/>
      <c r="DN976" s="53"/>
      <c r="DO976" s="53"/>
      <c r="DP976" s="53"/>
      <c r="DQ976" s="53"/>
      <c r="DR976" s="53"/>
      <c r="DS976" s="53"/>
      <c r="DT976" s="53"/>
      <c r="DU976" s="53"/>
      <c r="DV976" s="53"/>
      <c r="DW976" s="53"/>
      <c r="DX976" s="53"/>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3"/>
      <c r="FK976" s="53"/>
      <c r="FL976" s="53"/>
      <c r="FM976" s="53"/>
      <c r="FN976" s="53"/>
      <c r="FO976" s="53"/>
      <c r="FP976" s="53"/>
      <c r="FQ976" s="53"/>
      <c r="FR976" s="53"/>
      <c r="FS976" s="53"/>
      <c r="FT976" s="53"/>
      <c r="FU976" s="53"/>
      <c r="FV976" s="53"/>
      <c r="FW976" s="53"/>
      <c r="FX976" s="53"/>
      <c r="FY976" s="53"/>
      <c r="FZ976" s="53"/>
      <c r="GA976" s="53"/>
      <c r="GB976" s="53"/>
      <c r="GC976" s="53"/>
      <c r="GD976" s="53"/>
      <c r="GE976" s="53"/>
      <c r="GF976" s="53"/>
      <c r="GG976" s="53"/>
      <c r="GH976" s="53"/>
      <c r="GI976" s="53"/>
      <c r="GJ976" s="53"/>
      <c r="GK976" s="53"/>
      <c r="GL976" s="53"/>
      <c r="GM976" s="53"/>
      <c r="GN976" s="53"/>
      <c r="GO976" s="53"/>
      <c r="GP976" s="53"/>
      <c r="GQ976" s="53"/>
      <c r="GR976" s="53"/>
      <c r="GS976" s="53"/>
      <c r="GT976" s="53"/>
      <c r="GU976" s="53"/>
      <c r="GV976" s="53"/>
      <c r="GW976" s="53"/>
      <c r="GX976" s="53"/>
      <c r="GY976" s="53"/>
      <c r="GZ976" s="53"/>
      <c r="HA976" s="53"/>
      <c r="HB976" s="53"/>
      <c r="HC976" s="53"/>
      <c r="HD976" s="53"/>
      <c r="HE976" s="53"/>
      <c r="HF976" s="53"/>
      <c r="HG976" s="53"/>
      <c r="HH976" s="53"/>
      <c r="HI976" s="53"/>
      <c r="HJ976" s="53"/>
      <c r="HK976" s="53"/>
      <c r="HL976" s="53"/>
      <c r="HM976" s="53"/>
      <c r="HN976" s="53"/>
      <c r="HO976" s="53"/>
      <c r="HP976" s="53"/>
      <c r="HQ976" s="53"/>
      <c r="HR976" s="53"/>
      <c r="HS976" s="53"/>
      <c r="HT976" s="53"/>
      <c r="HU976" s="53"/>
      <c r="HV976" s="53"/>
      <c r="HW976" s="53"/>
      <c r="HX976" s="53"/>
      <c r="HY976" s="53"/>
      <c r="HZ976" s="53"/>
      <c r="IA976" s="53"/>
      <c r="IB976" s="53"/>
      <c r="IC976" s="53"/>
      <c r="ID976" s="53"/>
      <c r="IE976" s="53"/>
      <c r="IF976" s="53"/>
      <c r="IG976" s="53"/>
      <c r="IH976" s="53"/>
      <c r="II976" s="53"/>
      <c r="IJ976" s="53"/>
      <c r="IK976" s="53"/>
      <c r="IL976" s="53"/>
      <c r="IM976" s="53"/>
      <c r="IN976" s="53"/>
      <c r="IO976" s="53"/>
      <c r="IP976" s="53"/>
      <c r="IQ976" s="53"/>
      <c r="IR976" s="53"/>
      <c r="IS976" s="53"/>
      <c r="IT976" s="53"/>
      <c r="IU976" s="53"/>
      <c r="IV976" s="53"/>
      <c r="IW976" s="53"/>
      <c r="IX976" s="53"/>
      <c r="IY976" s="53"/>
      <c r="IZ976" s="53"/>
      <c r="JA976" s="53"/>
      <c r="JB976" s="53"/>
      <c r="JC976" s="53"/>
      <c r="JD976" s="53"/>
      <c r="JE976" s="53"/>
      <c r="JF976" s="53"/>
      <c r="JG976" s="53"/>
      <c r="JH976" s="53"/>
      <c r="JI976" s="53"/>
      <c r="JJ976" s="53"/>
      <c r="JK976" s="53"/>
      <c r="JL976" s="53"/>
      <c r="JM976" s="53"/>
      <c r="JN976" s="53"/>
      <c r="JO976" s="53"/>
      <c r="JP976" s="53"/>
      <c r="JQ976" s="53"/>
      <c r="JR976" s="53"/>
      <c r="JS976" s="53"/>
      <c r="JT976" s="53"/>
      <c r="JU976" s="53"/>
      <c r="JV976" s="53"/>
      <c r="JW976" s="53"/>
      <c r="JX976" s="53"/>
      <c r="JY976" s="53"/>
      <c r="JZ976" s="53"/>
      <c r="KA976" s="53"/>
      <c r="KB976" s="53"/>
      <c r="KC976" s="53"/>
      <c r="KD976" s="53"/>
      <c r="KE976" s="53"/>
      <c r="KF976" s="53"/>
      <c r="KG976" s="53"/>
      <c r="KH976" s="53"/>
      <c r="KI976" s="53"/>
      <c r="KJ976" s="53"/>
      <c r="KK976" s="53"/>
      <c r="KL976" s="53"/>
      <c r="KM976" s="53"/>
      <c r="KN976" s="53"/>
      <c r="KO976" s="53"/>
      <c r="KP976" s="53"/>
      <c r="KQ976" s="53"/>
      <c r="KR976" s="53"/>
      <c r="KS976" s="53"/>
      <c r="KT976" s="53"/>
      <c r="KU976" s="53"/>
      <c r="KV976" s="53"/>
      <c r="KW976" s="53"/>
      <c r="KX976" s="53"/>
      <c r="KY976" s="53"/>
      <c r="KZ976" s="53"/>
      <c r="LA976" s="53"/>
      <c r="LB976" s="53"/>
      <c r="LC976" s="53"/>
      <c r="LD976" s="53"/>
      <c r="LE976" s="53"/>
      <c r="LF976" s="53"/>
      <c r="LG976" s="53"/>
      <c r="LH976" s="53"/>
      <c r="LI976" s="53"/>
      <c r="LJ976" s="53"/>
      <c r="LK976" s="53"/>
      <c r="LL976" s="53"/>
      <c r="LM976" s="53"/>
      <c r="LN976" s="53"/>
      <c r="LO976" s="53"/>
      <c r="LP976" s="53"/>
      <c r="LQ976" s="53"/>
      <c r="LR976" s="53"/>
      <c r="LS976" s="53"/>
      <c r="LT976" s="53"/>
      <c r="LU976" s="53"/>
      <c r="LV976" s="53"/>
      <c r="LW976" s="53"/>
      <c r="LX976" s="53"/>
      <c r="LY976" s="53"/>
      <c r="LZ976" s="53"/>
      <c r="MA976" s="53"/>
      <c r="MB976" s="53"/>
      <c r="MC976" s="53"/>
      <c r="MD976" s="53"/>
      <c r="ME976" s="53"/>
      <c r="MF976" s="53"/>
      <c r="MG976" s="53"/>
      <c r="MH976" s="53"/>
      <c r="MI976" s="53"/>
      <c r="MJ976" s="53"/>
      <c r="MK976" s="53"/>
      <c r="ML976" s="53"/>
      <c r="MM976" s="53"/>
      <c r="MN976" s="53"/>
      <c r="MO976" s="53"/>
      <c r="MP976" s="53"/>
      <c r="MQ976" s="53"/>
      <c r="MR976" s="53"/>
      <c r="MS976" s="53"/>
      <c r="MT976" s="53"/>
      <c r="MU976" s="53"/>
      <c r="MV976" s="53"/>
      <c r="MW976" s="53"/>
      <c r="MX976" s="53"/>
      <c r="MY976" s="53"/>
      <c r="MZ976" s="53"/>
      <c r="NA976" s="53"/>
      <c r="NB976" s="53"/>
      <c r="NC976" s="53"/>
      <c r="ND976" s="53"/>
      <c r="NE976" s="53"/>
      <c r="NF976" s="53"/>
      <c r="NG976" s="53"/>
      <c r="NH976" s="53"/>
      <c r="NI976" s="53"/>
      <c r="NJ976" s="53"/>
      <c r="NK976" s="53"/>
      <c r="NL976" s="53"/>
      <c r="NM976" s="53"/>
      <c r="NN976" s="53"/>
      <c r="NO976" s="53"/>
      <c r="NP976" s="53"/>
      <c r="NQ976" s="53"/>
      <c r="NR976" s="53"/>
      <c r="NS976" s="53"/>
      <c r="NT976" s="53"/>
      <c r="NU976" s="53"/>
      <c r="NV976" s="53"/>
      <c r="NW976" s="53"/>
      <c r="NX976" s="53"/>
      <c r="NY976" s="53"/>
      <c r="NZ976" s="53"/>
      <c r="OA976" s="53"/>
      <c r="OB976" s="53"/>
      <c r="OC976" s="53"/>
      <c r="OD976" s="53"/>
      <c r="OE976" s="53"/>
      <c r="OF976" s="53"/>
      <c r="OG976" s="53"/>
      <c r="OH976" s="53"/>
      <c r="OI976" s="53"/>
      <c r="OJ976" s="53"/>
      <c r="OK976" s="53"/>
      <c r="OL976" s="53"/>
      <c r="OM976" s="53"/>
      <c r="ON976" s="53"/>
      <c r="OO976" s="53"/>
      <c r="OP976" s="53"/>
      <c r="OQ976" s="53"/>
      <c r="OR976" s="53"/>
      <c r="OS976" s="53"/>
      <c r="OT976" s="53"/>
      <c r="OU976" s="53"/>
      <c r="OV976" s="53"/>
      <c r="OW976" s="53"/>
      <c r="OX976" s="53"/>
      <c r="OY976" s="53"/>
      <c r="OZ976" s="53"/>
      <c r="PA976" s="53"/>
      <c r="PB976" s="53"/>
      <c r="PC976" s="53"/>
      <c r="PD976" s="53"/>
      <c r="PE976" s="53"/>
      <c r="PF976" s="53"/>
      <c r="PG976" s="53"/>
      <c r="PH976" s="53"/>
      <c r="PI976" s="53"/>
      <c r="PJ976" s="53"/>
      <c r="PK976" s="53"/>
      <c r="PL976" s="53"/>
      <c r="PM976" s="53"/>
      <c r="PN976" s="53"/>
      <c r="PO976" s="53"/>
      <c r="PP976" s="53"/>
      <c r="PQ976" s="53"/>
      <c r="PR976" s="53"/>
      <c r="PS976" s="53"/>
      <c r="PT976" s="53"/>
      <c r="PU976" s="53"/>
      <c r="PV976" s="53"/>
      <c r="PW976" s="53"/>
      <c r="PX976" s="53"/>
      <c r="PY976" s="53"/>
      <c r="PZ976" s="53"/>
      <c r="QA976" s="53"/>
      <c r="QB976" s="53"/>
      <c r="QC976" s="53"/>
      <c r="QD976" s="53"/>
      <c r="QE976" s="53"/>
      <c r="QF976" s="53"/>
      <c r="QG976" s="53"/>
      <c r="QH976" s="53"/>
      <c r="QI976" s="53"/>
      <c r="QJ976" s="53"/>
      <c r="QK976" s="53"/>
      <c r="QL976" s="53"/>
      <c r="QM976" s="53"/>
      <c r="QN976" s="53"/>
      <c r="QO976" s="53"/>
      <c r="QP976" s="53"/>
      <c r="QQ976" s="53"/>
      <c r="QR976" s="53"/>
      <c r="QS976" s="53"/>
      <c r="QT976" s="53"/>
      <c r="QU976" s="53"/>
      <c r="QV976" s="53"/>
      <c r="QW976" s="53"/>
      <c r="QX976" s="53"/>
      <c r="QY976" s="53"/>
      <c r="QZ976" s="53"/>
      <c r="RA976" s="53"/>
      <c r="RB976" s="53"/>
      <c r="RC976" s="53"/>
      <c r="RD976" s="53"/>
      <c r="RE976" s="53"/>
      <c r="RF976" s="53"/>
      <c r="RG976" s="53"/>
      <c r="RH976" s="53"/>
      <c r="RI976" s="53"/>
      <c r="RJ976" s="53"/>
      <c r="RK976" s="53"/>
      <c r="RL976" s="53"/>
      <c r="RM976" s="53"/>
      <c r="RN976" s="53"/>
      <c r="RO976" s="53"/>
      <c r="RP976" s="53"/>
      <c r="RQ976" s="53"/>
      <c r="RR976" s="53"/>
      <c r="RS976" s="53"/>
      <c r="RT976" s="53"/>
      <c r="RU976" s="53"/>
      <c r="RV976" s="53"/>
      <c r="RW976" s="53"/>
      <c r="RX976" s="53"/>
      <c r="RY976" s="53"/>
      <c r="RZ976" s="53"/>
      <c r="SA976" s="53"/>
      <c r="SB976" s="53"/>
      <c r="SC976" s="53"/>
      <c r="SD976" s="53"/>
      <c r="SE976" s="53"/>
      <c r="SF976" s="53"/>
      <c r="SG976" s="53"/>
      <c r="SH976" s="53"/>
      <c r="SI976" s="53"/>
      <c r="SJ976" s="53"/>
      <c r="SK976" s="53"/>
      <c r="SL976" s="53"/>
      <c r="SM976" s="53"/>
      <c r="SN976" s="53"/>
      <c r="SO976" s="53"/>
      <c r="SP976" s="53"/>
      <c r="SQ976" s="53"/>
      <c r="SR976" s="53"/>
      <c r="SS976" s="53"/>
      <c r="ST976" s="53"/>
      <c r="SU976" s="53"/>
      <c r="SV976" s="53"/>
      <c r="SW976" s="53"/>
      <c r="SX976" s="53"/>
      <c r="SY976" s="53"/>
      <c r="SZ976" s="53"/>
      <c r="TA976" s="53"/>
      <c r="TB976" s="53"/>
      <c r="TC976" s="53"/>
      <c r="TD976" s="53"/>
      <c r="TE976" s="53"/>
      <c r="TF976" s="53"/>
      <c r="TG976" s="53"/>
      <c r="TH976" s="53"/>
      <c r="TI976" s="53"/>
      <c r="TJ976" s="53"/>
      <c r="TK976" s="53"/>
      <c r="TL976" s="53"/>
      <c r="TM976" s="53"/>
      <c r="TN976" s="53"/>
      <c r="TO976" s="53"/>
      <c r="TP976" s="53"/>
      <c r="TQ976" s="53"/>
      <c r="TR976" s="53"/>
      <c r="TS976" s="53"/>
      <c r="TT976" s="53"/>
      <c r="TU976" s="53"/>
      <c r="TV976" s="53"/>
      <c r="TW976" s="53"/>
      <c r="TX976" s="53"/>
      <c r="TY976" s="53"/>
      <c r="TZ976" s="53"/>
      <c r="UA976" s="53"/>
      <c r="UB976" s="53"/>
      <c r="UC976" s="53"/>
      <c r="UD976" s="53"/>
      <c r="UE976" s="53"/>
      <c r="UF976" s="53"/>
      <c r="UG976" s="53"/>
    </row>
    <row r="977" spans="12:553" s="19" customFormat="1" ht="15.75" customHeight="1" x14ac:dyDescent="0.2">
      <c r="L977" s="66"/>
      <c r="M977" s="66"/>
      <c r="N977" s="52"/>
      <c r="O977" s="53"/>
      <c r="P977" s="53"/>
      <c r="Q977" s="53"/>
      <c r="R977" s="53"/>
      <c r="S977" s="53"/>
      <c r="T977" s="53"/>
      <c r="U977" s="53"/>
      <c r="V977" s="53"/>
      <c r="W977" s="53"/>
      <c r="X977" s="53"/>
      <c r="Y977" s="53"/>
      <c r="Z977" s="53"/>
      <c r="AA977" s="53"/>
      <c r="AB977" s="53"/>
      <c r="AC977" s="53"/>
      <c r="AD977" s="53"/>
      <c r="AE977" s="53"/>
      <c r="AF977" s="53"/>
      <c r="AG977" s="53"/>
      <c r="AH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c r="BM977" s="53"/>
      <c r="BN977" s="53"/>
      <c r="BO977" s="53"/>
      <c r="BP977" s="53"/>
      <c r="BQ977" s="53"/>
      <c r="BR977" s="53"/>
      <c r="BS977" s="53"/>
      <c r="BT977" s="53"/>
      <c r="BU977" s="53"/>
      <c r="BV977" s="53"/>
      <c r="BW977" s="53"/>
      <c r="BX977" s="53"/>
      <c r="BY977" s="53"/>
      <c r="BZ977" s="53"/>
      <c r="CA977" s="53"/>
      <c r="CB977" s="53"/>
      <c r="CC977" s="53"/>
      <c r="CD977" s="53"/>
      <c r="CE977" s="53"/>
      <c r="CF977" s="53"/>
      <c r="CG977" s="53"/>
      <c r="CH977" s="53"/>
      <c r="CI977" s="53"/>
      <c r="CJ977" s="53"/>
      <c r="CK977" s="53"/>
      <c r="CL977" s="53"/>
      <c r="CM977" s="53"/>
      <c r="CN977" s="53"/>
      <c r="CO977" s="53"/>
      <c r="CP977" s="53"/>
      <c r="CQ977" s="53"/>
      <c r="CR977" s="53"/>
      <c r="CS977" s="53"/>
      <c r="CT977" s="53"/>
      <c r="CU977" s="53"/>
      <c r="CV977" s="53"/>
      <c r="CW977" s="53"/>
      <c r="CX977" s="53"/>
      <c r="CY977" s="53"/>
      <c r="CZ977" s="53"/>
      <c r="DA977" s="53"/>
      <c r="DB977" s="53"/>
      <c r="DC977" s="53"/>
      <c r="DD977" s="53"/>
      <c r="DE977" s="53"/>
      <c r="DF977" s="53"/>
      <c r="DG977" s="53"/>
      <c r="DH977" s="53"/>
      <c r="DI977" s="53"/>
      <c r="DJ977" s="53"/>
      <c r="DK977" s="53"/>
      <c r="DL977" s="53"/>
      <c r="DM977" s="53"/>
      <c r="DN977" s="53"/>
      <c r="DO977" s="53"/>
      <c r="DP977" s="53"/>
      <c r="DQ977" s="53"/>
      <c r="DR977" s="53"/>
      <c r="DS977" s="53"/>
      <c r="DT977" s="53"/>
      <c r="DU977" s="53"/>
      <c r="DV977" s="53"/>
      <c r="DW977" s="53"/>
      <c r="DX977" s="53"/>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3"/>
      <c r="FK977" s="53"/>
      <c r="FL977" s="53"/>
      <c r="FM977" s="53"/>
      <c r="FN977" s="53"/>
      <c r="FO977" s="53"/>
      <c r="FP977" s="53"/>
      <c r="FQ977" s="53"/>
      <c r="FR977" s="53"/>
      <c r="FS977" s="53"/>
      <c r="FT977" s="53"/>
      <c r="FU977" s="53"/>
      <c r="FV977" s="53"/>
      <c r="FW977" s="53"/>
      <c r="FX977" s="53"/>
      <c r="FY977" s="53"/>
      <c r="FZ977" s="53"/>
      <c r="GA977" s="53"/>
      <c r="GB977" s="53"/>
      <c r="GC977" s="53"/>
      <c r="GD977" s="53"/>
      <c r="GE977" s="53"/>
      <c r="GF977" s="53"/>
      <c r="GG977" s="53"/>
      <c r="GH977" s="53"/>
      <c r="GI977" s="53"/>
      <c r="GJ977" s="53"/>
      <c r="GK977" s="53"/>
      <c r="GL977" s="53"/>
      <c r="GM977" s="53"/>
      <c r="GN977" s="53"/>
      <c r="GO977" s="53"/>
      <c r="GP977" s="53"/>
      <c r="GQ977" s="53"/>
      <c r="GR977" s="53"/>
      <c r="GS977" s="53"/>
      <c r="GT977" s="53"/>
      <c r="GU977" s="53"/>
      <c r="GV977" s="53"/>
      <c r="GW977" s="53"/>
      <c r="GX977" s="53"/>
      <c r="GY977" s="53"/>
      <c r="GZ977" s="53"/>
      <c r="HA977" s="53"/>
      <c r="HB977" s="53"/>
      <c r="HC977" s="53"/>
      <c r="HD977" s="53"/>
      <c r="HE977" s="53"/>
      <c r="HF977" s="53"/>
      <c r="HG977" s="53"/>
      <c r="HH977" s="53"/>
      <c r="HI977" s="53"/>
      <c r="HJ977" s="53"/>
      <c r="HK977" s="53"/>
      <c r="HL977" s="53"/>
      <c r="HM977" s="53"/>
      <c r="HN977" s="53"/>
      <c r="HO977" s="53"/>
      <c r="HP977" s="53"/>
      <c r="HQ977" s="53"/>
      <c r="HR977" s="53"/>
      <c r="HS977" s="53"/>
      <c r="HT977" s="53"/>
      <c r="HU977" s="53"/>
      <c r="HV977" s="53"/>
      <c r="HW977" s="53"/>
      <c r="HX977" s="53"/>
      <c r="HY977" s="53"/>
      <c r="HZ977" s="53"/>
      <c r="IA977" s="53"/>
      <c r="IB977" s="53"/>
      <c r="IC977" s="53"/>
      <c r="ID977" s="53"/>
      <c r="IE977" s="53"/>
      <c r="IF977" s="53"/>
      <c r="IG977" s="53"/>
      <c r="IH977" s="53"/>
      <c r="II977" s="53"/>
      <c r="IJ977" s="53"/>
      <c r="IK977" s="53"/>
      <c r="IL977" s="53"/>
      <c r="IM977" s="53"/>
      <c r="IN977" s="53"/>
      <c r="IO977" s="53"/>
      <c r="IP977" s="53"/>
      <c r="IQ977" s="53"/>
      <c r="IR977" s="53"/>
      <c r="IS977" s="53"/>
      <c r="IT977" s="53"/>
      <c r="IU977" s="53"/>
      <c r="IV977" s="53"/>
      <c r="IW977" s="53"/>
      <c r="IX977" s="53"/>
      <c r="IY977" s="53"/>
      <c r="IZ977" s="53"/>
      <c r="JA977" s="53"/>
      <c r="JB977" s="53"/>
      <c r="JC977" s="53"/>
      <c r="JD977" s="53"/>
      <c r="JE977" s="53"/>
      <c r="JF977" s="53"/>
      <c r="JG977" s="53"/>
      <c r="JH977" s="53"/>
      <c r="JI977" s="53"/>
      <c r="JJ977" s="53"/>
      <c r="JK977" s="53"/>
      <c r="JL977" s="53"/>
      <c r="JM977" s="53"/>
      <c r="JN977" s="53"/>
      <c r="JO977" s="53"/>
      <c r="JP977" s="53"/>
      <c r="JQ977" s="53"/>
      <c r="JR977" s="53"/>
      <c r="JS977" s="53"/>
      <c r="JT977" s="53"/>
      <c r="JU977" s="53"/>
      <c r="JV977" s="53"/>
      <c r="JW977" s="53"/>
      <c r="JX977" s="53"/>
      <c r="JY977" s="53"/>
      <c r="JZ977" s="53"/>
      <c r="KA977" s="53"/>
      <c r="KB977" s="53"/>
      <c r="KC977" s="53"/>
      <c r="KD977" s="53"/>
      <c r="KE977" s="53"/>
      <c r="KF977" s="53"/>
      <c r="KG977" s="53"/>
      <c r="KH977" s="53"/>
      <c r="KI977" s="53"/>
      <c r="KJ977" s="53"/>
      <c r="KK977" s="53"/>
      <c r="KL977" s="53"/>
      <c r="KM977" s="53"/>
      <c r="KN977" s="53"/>
      <c r="KO977" s="53"/>
      <c r="KP977" s="53"/>
      <c r="KQ977" s="53"/>
      <c r="KR977" s="53"/>
      <c r="KS977" s="53"/>
      <c r="KT977" s="53"/>
      <c r="KU977" s="53"/>
      <c r="KV977" s="53"/>
      <c r="KW977" s="53"/>
      <c r="KX977" s="53"/>
      <c r="KY977" s="53"/>
      <c r="KZ977" s="53"/>
      <c r="LA977" s="53"/>
      <c r="LB977" s="53"/>
      <c r="LC977" s="53"/>
      <c r="LD977" s="53"/>
      <c r="LE977" s="53"/>
      <c r="LF977" s="53"/>
      <c r="LG977" s="53"/>
      <c r="LH977" s="53"/>
      <c r="LI977" s="53"/>
      <c r="LJ977" s="53"/>
      <c r="LK977" s="53"/>
      <c r="LL977" s="53"/>
      <c r="LM977" s="53"/>
      <c r="LN977" s="53"/>
      <c r="LO977" s="53"/>
      <c r="LP977" s="53"/>
      <c r="LQ977" s="53"/>
      <c r="LR977" s="53"/>
      <c r="LS977" s="53"/>
      <c r="LT977" s="53"/>
      <c r="LU977" s="53"/>
      <c r="LV977" s="53"/>
      <c r="LW977" s="53"/>
      <c r="LX977" s="53"/>
      <c r="LY977" s="53"/>
      <c r="LZ977" s="53"/>
      <c r="MA977" s="53"/>
      <c r="MB977" s="53"/>
      <c r="MC977" s="53"/>
      <c r="MD977" s="53"/>
      <c r="ME977" s="53"/>
      <c r="MF977" s="53"/>
      <c r="MG977" s="53"/>
      <c r="MH977" s="53"/>
      <c r="MI977" s="53"/>
      <c r="MJ977" s="53"/>
      <c r="MK977" s="53"/>
      <c r="ML977" s="53"/>
      <c r="MM977" s="53"/>
      <c r="MN977" s="53"/>
      <c r="MO977" s="53"/>
      <c r="MP977" s="53"/>
      <c r="MQ977" s="53"/>
      <c r="MR977" s="53"/>
      <c r="MS977" s="53"/>
      <c r="MT977" s="53"/>
      <c r="MU977" s="53"/>
      <c r="MV977" s="53"/>
      <c r="MW977" s="53"/>
      <c r="MX977" s="53"/>
      <c r="MY977" s="53"/>
      <c r="MZ977" s="53"/>
      <c r="NA977" s="53"/>
      <c r="NB977" s="53"/>
      <c r="NC977" s="53"/>
      <c r="ND977" s="53"/>
      <c r="NE977" s="53"/>
      <c r="NF977" s="53"/>
      <c r="NG977" s="53"/>
      <c r="NH977" s="53"/>
      <c r="NI977" s="53"/>
      <c r="NJ977" s="53"/>
      <c r="NK977" s="53"/>
      <c r="NL977" s="53"/>
      <c r="NM977" s="53"/>
      <c r="NN977" s="53"/>
      <c r="NO977" s="53"/>
      <c r="NP977" s="53"/>
      <c r="NQ977" s="53"/>
      <c r="NR977" s="53"/>
      <c r="NS977" s="53"/>
      <c r="NT977" s="53"/>
      <c r="NU977" s="53"/>
      <c r="NV977" s="53"/>
      <c r="NW977" s="53"/>
      <c r="NX977" s="53"/>
      <c r="NY977" s="53"/>
      <c r="NZ977" s="53"/>
      <c r="OA977" s="53"/>
      <c r="OB977" s="53"/>
      <c r="OC977" s="53"/>
      <c r="OD977" s="53"/>
      <c r="OE977" s="53"/>
      <c r="OF977" s="53"/>
      <c r="OG977" s="53"/>
      <c r="OH977" s="53"/>
      <c r="OI977" s="53"/>
      <c r="OJ977" s="53"/>
      <c r="OK977" s="53"/>
      <c r="OL977" s="53"/>
      <c r="OM977" s="53"/>
      <c r="ON977" s="53"/>
      <c r="OO977" s="53"/>
      <c r="OP977" s="53"/>
      <c r="OQ977" s="53"/>
      <c r="OR977" s="53"/>
      <c r="OS977" s="53"/>
      <c r="OT977" s="53"/>
      <c r="OU977" s="53"/>
      <c r="OV977" s="53"/>
      <c r="OW977" s="53"/>
      <c r="OX977" s="53"/>
      <c r="OY977" s="53"/>
      <c r="OZ977" s="53"/>
      <c r="PA977" s="53"/>
      <c r="PB977" s="53"/>
      <c r="PC977" s="53"/>
      <c r="PD977" s="53"/>
      <c r="PE977" s="53"/>
      <c r="PF977" s="53"/>
      <c r="PG977" s="53"/>
      <c r="PH977" s="53"/>
      <c r="PI977" s="53"/>
      <c r="PJ977" s="53"/>
      <c r="PK977" s="53"/>
      <c r="PL977" s="53"/>
      <c r="PM977" s="53"/>
      <c r="PN977" s="53"/>
      <c r="PO977" s="53"/>
      <c r="PP977" s="53"/>
      <c r="PQ977" s="53"/>
      <c r="PR977" s="53"/>
      <c r="PS977" s="53"/>
      <c r="PT977" s="53"/>
      <c r="PU977" s="53"/>
      <c r="PV977" s="53"/>
      <c r="PW977" s="53"/>
      <c r="PX977" s="53"/>
      <c r="PY977" s="53"/>
      <c r="PZ977" s="53"/>
      <c r="QA977" s="53"/>
      <c r="QB977" s="53"/>
      <c r="QC977" s="53"/>
      <c r="QD977" s="53"/>
      <c r="QE977" s="53"/>
      <c r="QF977" s="53"/>
      <c r="QG977" s="53"/>
      <c r="QH977" s="53"/>
      <c r="QI977" s="53"/>
      <c r="QJ977" s="53"/>
      <c r="QK977" s="53"/>
      <c r="QL977" s="53"/>
      <c r="QM977" s="53"/>
      <c r="QN977" s="53"/>
      <c r="QO977" s="53"/>
      <c r="QP977" s="53"/>
      <c r="QQ977" s="53"/>
      <c r="QR977" s="53"/>
      <c r="QS977" s="53"/>
      <c r="QT977" s="53"/>
      <c r="QU977" s="53"/>
      <c r="QV977" s="53"/>
      <c r="QW977" s="53"/>
      <c r="QX977" s="53"/>
      <c r="QY977" s="53"/>
      <c r="QZ977" s="53"/>
      <c r="RA977" s="53"/>
      <c r="RB977" s="53"/>
      <c r="RC977" s="53"/>
      <c r="RD977" s="53"/>
      <c r="RE977" s="53"/>
      <c r="RF977" s="53"/>
      <c r="RG977" s="53"/>
      <c r="RH977" s="53"/>
      <c r="RI977" s="53"/>
      <c r="RJ977" s="53"/>
      <c r="RK977" s="53"/>
      <c r="RL977" s="53"/>
      <c r="RM977" s="53"/>
      <c r="RN977" s="53"/>
      <c r="RO977" s="53"/>
      <c r="RP977" s="53"/>
      <c r="RQ977" s="53"/>
      <c r="RR977" s="53"/>
      <c r="RS977" s="53"/>
      <c r="RT977" s="53"/>
      <c r="RU977" s="53"/>
      <c r="RV977" s="53"/>
      <c r="RW977" s="53"/>
      <c r="RX977" s="53"/>
      <c r="RY977" s="53"/>
      <c r="RZ977" s="53"/>
      <c r="SA977" s="53"/>
      <c r="SB977" s="53"/>
      <c r="SC977" s="53"/>
      <c r="SD977" s="53"/>
      <c r="SE977" s="53"/>
      <c r="SF977" s="53"/>
      <c r="SG977" s="53"/>
      <c r="SH977" s="53"/>
      <c r="SI977" s="53"/>
      <c r="SJ977" s="53"/>
      <c r="SK977" s="53"/>
      <c r="SL977" s="53"/>
      <c r="SM977" s="53"/>
      <c r="SN977" s="53"/>
      <c r="SO977" s="53"/>
      <c r="SP977" s="53"/>
      <c r="SQ977" s="53"/>
      <c r="SR977" s="53"/>
      <c r="SS977" s="53"/>
      <c r="ST977" s="53"/>
      <c r="SU977" s="53"/>
      <c r="SV977" s="53"/>
      <c r="SW977" s="53"/>
      <c r="SX977" s="53"/>
      <c r="SY977" s="53"/>
      <c r="SZ977" s="53"/>
      <c r="TA977" s="53"/>
      <c r="TB977" s="53"/>
      <c r="TC977" s="53"/>
      <c r="TD977" s="53"/>
      <c r="TE977" s="53"/>
      <c r="TF977" s="53"/>
      <c r="TG977" s="53"/>
      <c r="TH977" s="53"/>
      <c r="TI977" s="53"/>
      <c r="TJ977" s="53"/>
      <c r="TK977" s="53"/>
      <c r="TL977" s="53"/>
      <c r="TM977" s="53"/>
      <c r="TN977" s="53"/>
      <c r="TO977" s="53"/>
      <c r="TP977" s="53"/>
      <c r="TQ977" s="53"/>
      <c r="TR977" s="53"/>
      <c r="TS977" s="53"/>
      <c r="TT977" s="53"/>
      <c r="TU977" s="53"/>
      <c r="TV977" s="53"/>
      <c r="TW977" s="53"/>
      <c r="TX977" s="53"/>
      <c r="TY977" s="53"/>
      <c r="TZ977" s="53"/>
      <c r="UA977" s="53"/>
      <c r="UB977" s="53"/>
      <c r="UC977" s="53"/>
      <c r="UD977" s="53"/>
      <c r="UE977" s="53"/>
      <c r="UF977" s="53"/>
      <c r="UG977" s="53"/>
    </row>
    <row r="978" spans="12:553" s="19" customFormat="1" ht="15.75" customHeight="1" x14ac:dyDescent="0.2">
      <c r="L978" s="66"/>
      <c r="M978" s="66"/>
      <c r="N978" s="52"/>
      <c r="O978" s="53"/>
      <c r="P978" s="53"/>
      <c r="Q978" s="53"/>
      <c r="R978" s="53"/>
      <c r="S978" s="53"/>
      <c r="T978" s="53"/>
      <c r="U978" s="53"/>
      <c r="V978" s="53"/>
      <c r="W978" s="53"/>
      <c r="X978" s="53"/>
      <c r="Y978" s="53"/>
      <c r="Z978" s="53"/>
      <c r="AA978" s="53"/>
      <c r="AB978" s="53"/>
      <c r="AC978" s="53"/>
      <c r="AD978" s="53"/>
      <c r="AE978" s="53"/>
      <c r="AF978" s="53"/>
      <c r="AG978" s="53"/>
      <c r="AH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c r="BM978" s="53"/>
      <c r="BN978" s="53"/>
      <c r="BO978" s="53"/>
      <c r="BP978" s="53"/>
      <c r="BQ978" s="53"/>
      <c r="BR978" s="53"/>
      <c r="BS978" s="53"/>
      <c r="BT978" s="53"/>
      <c r="BU978" s="53"/>
      <c r="BV978" s="53"/>
      <c r="BW978" s="53"/>
      <c r="BX978" s="53"/>
      <c r="BY978" s="53"/>
      <c r="BZ978" s="53"/>
      <c r="CA978" s="53"/>
      <c r="CB978" s="53"/>
      <c r="CC978" s="53"/>
      <c r="CD978" s="53"/>
      <c r="CE978" s="53"/>
      <c r="CF978" s="53"/>
      <c r="CG978" s="53"/>
      <c r="CH978" s="53"/>
      <c r="CI978" s="53"/>
      <c r="CJ978" s="53"/>
      <c r="CK978" s="53"/>
      <c r="CL978" s="53"/>
      <c r="CM978" s="53"/>
      <c r="CN978" s="53"/>
      <c r="CO978" s="53"/>
      <c r="CP978" s="53"/>
      <c r="CQ978" s="53"/>
      <c r="CR978" s="53"/>
      <c r="CS978" s="53"/>
      <c r="CT978" s="53"/>
      <c r="CU978" s="53"/>
      <c r="CV978" s="53"/>
      <c r="CW978" s="53"/>
      <c r="CX978" s="53"/>
      <c r="CY978" s="53"/>
      <c r="CZ978" s="53"/>
      <c r="DA978" s="53"/>
      <c r="DB978" s="53"/>
      <c r="DC978" s="53"/>
      <c r="DD978" s="53"/>
      <c r="DE978" s="53"/>
      <c r="DF978" s="53"/>
      <c r="DG978" s="53"/>
      <c r="DH978" s="53"/>
      <c r="DI978" s="53"/>
      <c r="DJ978" s="53"/>
      <c r="DK978" s="53"/>
      <c r="DL978" s="53"/>
      <c r="DM978" s="53"/>
      <c r="DN978" s="53"/>
      <c r="DO978" s="53"/>
      <c r="DP978" s="53"/>
      <c r="DQ978" s="53"/>
      <c r="DR978" s="53"/>
      <c r="DS978" s="53"/>
      <c r="DT978" s="53"/>
      <c r="DU978" s="53"/>
      <c r="DV978" s="53"/>
      <c r="DW978" s="53"/>
      <c r="DX978" s="53"/>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3"/>
      <c r="FK978" s="53"/>
      <c r="FL978" s="53"/>
      <c r="FM978" s="53"/>
      <c r="FN978" s="53"/>
      <c r="FO978" s="53"/>
      <c r="FP978" s="53"/>
      <c r="FQ978" s="53"/>
      <c r="FR978" s="53"/>
      <c r="FS978" s="53"/>
      <c r="FT978" s="53"/>
      <c r="FU978" s="53"/>
      <c r="FV978" s="53"/>
      <c r="FW978" s="53"/>
      <c r="FX978" s="53"/>
      <c r="FY978" s="53"/>
      <c r="FZ978" s="53"/>
      <c r="GA978" s="53"/>
      <c r="GB978" s="53"/>
      <c r="GC978" s="53"/>
      <c r="GD978" s="53"/>
      <c r="GE978" s="53"/>
      <c r="GF978" s="53"/>
      <c r="GG978" s="53"/>
      <c r="GH978" s="53"/>
      <c r="GI978" s="53"/>
      <c r="GJ978" s="53"/>
      <c r="GK978" s="53"/>
      <c r="GL978" s="53"/>
      <c r="GM978" s="53"/>
      <c r="GN978" s="53"/>
      <c r="GO978" s="53"/>
      <c r="GP978" s="53"/>
      <c r="GQ978" s="53"/>
      <c r="GR978" s="53"/>
      <c r="GS978" s="53"/>
      <c r="GT978" s="53"/>
      <c r="GU978" s="53"/>
      <c r="GV978" s="53"/>
      <c r="GW978" s="53"/>
      <c r="GX978" s="53"/>
      <c r="GY978" s="53"/>
      <c r="GZ978" s="53"/>
      <c r="HA978" s="53"/>
      <c r="HB978" s="53"/>
      <c r="HC978" s="53"/>
      <c r="HD978" s="53"/>
      <c r="HE978" s="53"/>
      <c r="HF978" s="53"/>
      <c r="HG978" s="53"/>
      <c r="HH978" s="53"/>
      <c r="HI978" s="53"/>
      <c r="HJ978" s="53"/>
      <c r="HK978" s="53"/>
      <c r="HL978" s="53"/>
      <c r="HM978" s="53"/>
      <c r="HN978" s="53"/>
      <c r="HO978" s="53"/>
      <c r="HP978" s="53"/>
      <c r="HQ978" s="53"/>
      <c r="HR978" s="53"/>
      <c r="HS978" s="53"/>
      <c r="HT978" s="53"/>
      <c r="HU978" s="53"/>
      <c r="HV978" s="53"/>
      <c r="HW978" s="53"/>
      <c r="HX978" s="53"/>
      <c r="HY978" s="53"/>
      <c r="HZ978" s="53"/>
      <c r="IA978" s="53"/>
      <c r="IB978" s="53"/>
      <c r="IC978" s="53"/>
      <c r="ID978" s="53"/>
      <c r="IE978" s="53"/>
      <c r="IF978" s="53"/>
      <c r="IG978" s="53"/>
      <c r="IH978" s="53"/>
      <c r="II978" s="53"/>
      <c r="IJ978" s="53"/>
      <c r="IK978" s="53"/>
      <c r="IL978" s="53"/>
      <c r="IM978" s="53"/>
      <c r="IN978" s="53"/>
      <c r="IO978" s="53"/>
      <c r="IP978" s="53"/>
      <c r="IQ978" s="53"/>
      <c r="IR978" s="53"/>
      <c r="IS978" s="53"/>
      <c r="IT978" s="53"/>
      <c r="IU978" s="53"/>
      <c r="IV978" s="53"/>
      <c r="IW978" s="53"/>
      <c r="IX978" s="53"/>
      <c r="IY978" s="53"/>
      <c r="IZ978" s="53"/>
      <c r="JA978" s="53"/>
      <c r="JB978" s="53"/>
      <c r="JC978" s="53"/>
      <c r="JD978" s="53"/>
      <c r="JE978" s="53"/>
      <c r="JF978" s="53"/>
      <c r="JG978" s="53"/>
      <c r="JH978" s="53"/>
      <c r="JI978" s="53"/>
      <c r="JJ978" s="53"/>
      <c r="JK978" s="53"/>
      <c r="JL978" s="53"/>
      <c r="JM978" s="53"/>
      <c r="JN978" s="53"/>
      <c r="JO978" s="53"/>
      <c r="JP978" s="53"/>
      <c r="JQ978" s="53"/>
      <c r="JR978" s="53"/>
      <c r="JS978" s="53"/>
      <c r="JT978" s="53"/>
      <c r="JU978" s="53"/>
      <c r="JV978" s="53"/>
      <c r="JW978" s="53"/>
      <c r="JX978" s="53"/>
      <c r="JY978" s="53"/>
      <c r="JZ978" s="53"/>
      <c r="KA978" s="53"/>
      <c r="KB978" s="53"/>
      <c r="KC978" s="53"/>
      <c r="KD978" s="53"/>
      <c r="KE978" s="53"/>
      <c r="KF978" s="53"/>
      <c r="KG978" s="53"/>
      <c r="KH978" s="53"/>
      <c r="KI978" s="53"/>
      <c r="KJ978" s="53"/>
      <c r="KK978" s="53"/>
      <c r="KL978" s="53"/>
      <c r="KM978" s="53"/>
      <c r="KN978" s="53"/>
      <c r="KO978" s="53"/>
      <c r="KP978" s="53"/>
      <c r="KQ978" s="53"/>
      <c r="KR978" s="53"/>
      <c r="KS978" s="53"/>
      <c r="KT978" s="53"/>
      <c r="KU978" s="53"/>
      <c r="KV978" s="53"/>
      <c r="KW978" s="53"/>
      <c r="KX978" s="53"/>
      <c r="KY978" s="53"/>
      <c r="KZ978" s="53"/>
      <c r="LA978" s="53"/>
      <c r="LB978" s="53"/>
      <c r="LC978" s="53"/>
      <c r="LD978" s="53"/>
      <c r="LE978" s="53"/>
      <c r="LF978" s="53"/>
      <c r="LG978" s="53"/>
      <c r="LH978" s="53"/>
      <c r="LI978" s="53"/>
      <c r="LJ978" s="53"/>
      <c r="LK978" s="53"/>
      <c r="LL978" s="53"/>
      <c r="LM978" s="53"/>
      <c r="LN978" s="53"/>
      <c r="LO978" s="53"/>
      <c r="LP978" s="53"/>
      <c r="LQ978" s="53"/>
      <c r="LR978" s="53"/>
      <c r="LS978" s="53"/>
      <c r="LT978" s="53"/>
      <c r="LU978" s="53"/>
      <c r="LV978" s="53"/>
      <c r="LW978" s="53"/>
      <c r="LX978" s="53"/>
      <c r="LY978" s="53"/>
      <c r="LZ978" s="53"/>
      <c r="MA978" s="53"/>
      <c r="MB978" s="53"/>
      <c r="MC978" s="53"/>
      <c r="MD978" s="53"/>
      <c r="ME978" s="53"/>
      <c r="MF978" s="53"/>
      <c r="MG978" s="53"/>
      <c r="MH978" s="53"/>
      <c r="MI978" s="53"/>
      <c r="MJ978" s="53"/>
      <c r="MK978" s="53"/>
      <c r="ML978" s="53"/>
      <c r="MM978" s="53"/>
      <c r="MN978" s="53"/>
      <c r="MO978" s="53"/>
      <c r="MP978" s="53"/>
      <c r="MQ978" s="53"/>
      <c r="MR978" s="53"/>
      <c r="MS978" s="53"/>
      <c r="MT978" s="53"/>
      <c r="MU978" s="53"/>
      <c r="MV978" s="53"/>
      <c r="MW978" s="53"/>
      <c r="MX978" s="53"/>
      <c r="MY978" s="53"/>
      <c r="MZ978" s="53"/>
      <c r="NA978" s="53"/>
      <c r="NB978" s="53"/>
      <c r="NC978" s="53"/>
      <c r="ND978" s="53"/>
      <c r="NE978" s="53"/>
      <c r="NF978" s="53"/>
      <c r="NG978" s="53"/>
      <c r="NH978" s="53"/>
      <c r="NI978" s="53"/>
      <c r="NJ978" s="53"/>
      <c r="NK978" s="53"/>
      <c r="NL978" s="53"/>
      <c r="NM978" s="53"/>
      <c r="NN978" s="53"/>
      <c r="NO978" s="53"/>
      <c r="NP978" s="53"/>
      <c r="NQ978" s="53"/>
      <c r="NR978" s="53"/>
      <c r="NS978" s="53"/>
      <c r="NT978" s="53"/>
      <c r="NU978" s="53"/>
      <c r="NV978" s="53"/>
      <c r="NW978" s="53"/>
      <c r="NX978" s="53"/>
      <c r="NY978" s="53"/>
      <c r="NZ978" s="53"/>
      <c r="OA978" s="53"/>
      <c r="OB978" s="53"/>
      <c r="OC978" s="53"/>
      <c r="OD978" s="53"/>
      <c r="OE978" s="53"/>
      <c r="OF978" s="53"/>
      <c r="OG978" s="53"/>
      <c r="OH978" s="53"/>
      <c r="OI978" s="53"/>
      <c r="OJ978" s="53"/>
      <c r="OK978" s="53"/>
      <c r="OL978" s="53"/>
      <c r="OM978" s="53"/>
      <c r="ON978" s="53"/>
      <c r="OO978" s="53"/>
      <c r="OP978" s="53"/>
      <c r="OQ978" s="53"/>
      <c r="OR978" s="53"/>
      <c r="OS978" s="53"/>
      <c r="OT978" s="53"/>
      <c r="OU978" s="53"/>
      <c r="OV978" s="53"/>
      <c r="OW978" s="53"/>
      <c r="OX978" s="53"/>
      <c r="OY978" s="53"/>
      <c r="OZ978" s="53"/>
      <c r="PA978" s="53"/>
      <c r="PB978" s="53"/>
      <c r="PC978" s="53"/>
      <c r="PD978" s="53"/>
      <c r="PE978" s="53"/>
      <c r="PF978" s="53"/>
      <c r="PG978" s="53"/>
      <c r="PH978" s="53"/>
      <c r="PI978" s="53"/>
      <c r="PJ978" s="53"/>
      <c r="PK978" s="53"/>
      <c r="PL978" s="53"/>
      <c r="PM978" s="53"/>
      <c r="PN978" s="53"/>
      <c r="PO978" s="53"/>
      <c r="PP978" s="53"/>
      <c r="PQ978" s="53"/>
      <c r="PR978" s="53"/>
      <c r="PS978" s="53"/>
      <c r="PT978" s="53"/>
      <c r="PU978" s="53"/>
      <c r="PV978" s="53"/>
      <c r="PW978" s="53"/>
      <c r="PX978" s="53"/>
      <c r="PY978" s="53"/>
      <c r="PZ978" s="53"/>
      <c r="QA978" s="53"/>
      <c r="QB978" s="53"/>
      <c r="QC978" s="53"/>
      <c r="QD978" s="53"/>
      <c r="QE978" s="53"/>
      <c r="QF978" s="53"/>
      <c r="QG978" s="53"/>
      <c r="QH978" s="53"/>
      <c r="QI978" s="53"/>
      <c r="QJ978" s="53"/>
      <c r="QK978" s="53"/>
      <c r="QL978" s="53"/>
      <c r="QM978" s="53"/>
      <c r="QN978" s="53"/>
      <c r="QO978" s="53"/>
      <c r="QP978" s="53"/>
      <c r="QQ978" s="53"/>
      <c r="QR978" s="53"/>
      <c r="QS978" s="53"/>
      <c r="QT978" s="53"/>
      <c r="QU978" s="53"/>
      <c r="QV978" s="53"/>
      <c r="QW978" s="53"/>
      <c r="QX978" s="53"/>
      <c r="QY978" s="53"/>
      <c r="QZ978" s="53"/>
      <c r="RA978" s="53"/>
      <c r="RB978" s="53"/>
      <c r="RC978" s="53"/>
      <c r="RD978" s="53"/>
      <c r="RE978" s="53"/>
      <c r="RF978" s="53"/>
      <c r="RG978" s="53"/>
      <c r="RH978" s="53"/>
      <c r="RI978" s="53"/>
      <c r="RJ978" s="53"/>
      <c r="RK978" s="53"/>
      <c r="RL978" s="53"/>
      <c r="RM978" s="53"/>
      <c r="RN978" s="53"/>
      <c r="RO978" s="53"/>
      <c r="RP978" s="53"/>
      <c r="RQ978" s="53"/>
      <c r="RR978" s="53"/>
      <c r="RS978" s="53"/>
      <c r="RT978" s="53"/>
      <c r="RU978" s="53"/>
      <c r="RV978" s="53"/>
      <c r="RW978" s="53"/>
      <c r="RX978" s="53"/>
      <c r="RY978" s="53"/>
      <c r="RZ978" s="53"/>
      <c r="SA978" s="53"/>
      <c r="SB978" s="53"/>
      <c r="SC978" s="53"/>
      <c r="SD978" s="53"/>
      <c r="SE978" s="53"/>
      <c r="SF978" s="53"/>
      <c r="SG978" s="53"/>
      <c r="SH978" s="53"/>
      <c r="SI978" s="53"/>
      <c r="SJ978" s="53"/>
      <c r="SK978" s="53"/>
      <c r="SL978" s="53"/>
      <c r="SM978" s="53"/>
      <c r="SN978" s="53"/>
      <c r="SO978" s="53"/>
      <c r="SP978" s="53"/>
      <c r="SQ978" s="53"/>
      <c r="SR978" s="53"/>
      <c r="SS978" s="53"/>
      <c r="ST978" s="53"/>
      <c r="SU978" s="53"/>
      <c r="SV978" s="53"/>
      <c r="SW978" s="53"/>
      <c r="SX978" s="53"/>
      <c r="SY978" s="53"/>
      <c r="SZ978" s="53"/>
      <c r="TA978" s="53"/>
      <c r="TB978" s="53"/>
      <c r="TC978" s="53"/>
      <c r="TD978" s="53"/>
      <c r="TE978" s="53"/>
      <c r="TF978" s="53"/>
      <c r="TG978" s="53"/>
      <c r="TH978" s="53"/>
      <c r="TI978" s="53"/>
      <c r="TJ978" s="53"/>
      <c r="TK978" s="53"/>
      <c r="TL978" s="53"/>
      <c r="TM978" s="53"/>
      <c r="TN978" s="53"/>
      <c r="TO978" s="53"/>
      <c r="TP978" s="53"/>
      <c r="TQ978" s="53"/>
      <c r="TR978" s="53"/>
      <c r="TS978" s="53"/>
      <c r="TT978" s="53"/>
      <c r="TU978" s="53"/>
      <c r="TV978" s="53"/>
      <c r="TW978" s="53"/>
      <c r="TX978" s="53"/>
      <c r="TY978" s="53"/>
      <c r="TZ978" s="53"/>
      <c r="UA978" s="53"/>
      <c r="UB978" s="53"/>
      <c r="UC978" s="53"/>
      <c r="UD978" s="53"/>
      <c r="UE978" s="53"/>
      <c r="UF978" s="53"/>
      <c r="UG978" s="53"/>
    </row>
    <row r="979" spans="12:553" s="19" customFormat="1" ht="15.75" customHeight="1" x14ac:dyDescent="0.2">
      <c r="L979" s="66"/>
      <c r="M979" s="66"/>
      <c r="N979" s="52"/>
      <c r="O979" s="53"/>
      <c r="P979" s="53"/>
      <c r="Q979" s="53"/>
      <c r="R979" s="53"/>
      <c r="S979" s="53"/>
      <c r="T979" s="53"/>
      <c r="U979" s="53"/>
      <c r="V979" s="53"/>
      <c r="W979" s="53"/>
      <c r="X979" s="53"/>
      <c r="Y979" s="53"/>
      <c r="Z979" s="53"/>
      <c r="AA979" s="53"/>
      <c r="AB979" s="53"/>
      <c r="AC979" s="53"/>
      <c r="AD979" s="53"/>
      <c r="AE979" s="53"/>
      <c r="AF979" s="53"/>
      <c r="AG979" s="53"/>
      <c r="AH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c r="BM979" s="53"/>
      <c r="BN979" s="53"/>
      <c r="BO979" s="53"/>
      <c r="BP979" s="53"/>
      <c r="BQ979" s="53"/>
      <c r="BR979" s="53"/>
      <c r="BS979" s="53"/>
      <c r="BT979" s="53"/>
      <c r="BU979" s="53"/>
      <c r="BV979" s="53"/>
      <c r="BW979" s="53"/>
      <c r="BX979" s="53"/>
      <c r="BY979" s="53"/>
      <c r="BZ979" s="53"/>
      <c r="CA979" s="53"/>
      <c r="CB979" s="53"/>
      <c r="CC979" s="53"/>
      <c r="CD979" s="53"/>
      <c r="CE979" s="53"/>
      <c r="CF979" s="53"/>
      <c r="CG979" s="53"/>
      <c r="CH979" s="53"/>
      <c r="CI979" s="53"/>
      <c r="CJ979" s="53"/>
      <c r="CK979" s="53"/>
      <c r="CL979" s="53"/>
      <c r="CM979" s="53"/>
      <c r="CN979" s="53"/>
      <c r="CO979" s="53"/>
      <c r="CP979" s="53"/>
      <c r="CQ979" s="53"/>
      <c r="CR979" s="53"/>
      <c r="CS979" s="53"/>
      <c r="CT979" s="53"/>
      <c r="CU979" s="53"/>
      <c r="CV979" s="53"/>
      <c r="CW979" s="53"/>
      <c r="CX979" s="53"/>
      <c r="CY979" s="53"/>
      <c r="CZ979" s="53"/>
      <c r="DA979" s="53"/>
      <c r="DB979" s="53"/>
      <c r="DC979" s="53"/>
      <c r="DD979" s="53"/>
      <c r="DE979" s="53"/>
      <c r="DF979" s="53"/>
      <c r="DG979" s="53"/>
      <c r="DH979" s="53"/>
      <c r="DI979" s="53"/>
      <c r="DJ979" s="53"/>
      <c r="DK979" s="53"/>
      <c r="DL979" s="53"/>
      <c r="DM979" s="53"/>
      <c r="DN979" s="53"/>
      <c r="DO979" s="53"/>
      <c r="DP979" s="53"/>
      <c r="DQ979" s="53"/>
      <c r="DR979" s="53"/>
      <c r="DS979" s="53"/>
      <c r="DT979" s="53"/>
      <c r="DU979" s="53"/>
      <c r="DV979" s="53"/>
      <c r="DW979" s="53"/>
      <c r="DX979" s="53"/>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3"/>
      <c r="FK979" s="53"/>
      <c r="FL979" s="53"/>
      <c r="FM979" s="53"/>
      <c r="FN979" s="53"/>
      <c r="FO979" s="53"/>
      <c r="FP979" s="53"/>
      <c r="FQ979" s="53"/>
      <c r="FR979" s="53"/>
      <c r="FS979" s="53"/>
      <c r="FT979" s="53"/>
      <c r="FU979" s="53"/>
      <c r="FV979" s="53"/>
      <c r="FW979" s="53"/>
      <c r="FX979" s="53"/>
      <c r="FY979" s="53"/>
      <c r="FZ979" s="53"/>
      <c r="GA979" s="53"/>
      <c r="GB979" s="53"/>
      <c r="GC979" s="53"/>
      <c r="GD979" s="53"/>
      <c r="GE979" s="53"/>
      <c r="GF979" s="53"/>
      <c r="GG979" s="53"/>
      <c r="GH979" s="53"/>
      <c r="GI979" s="53"/>
      <c r="GJ979" s="53"/>
      <c r="GK979" s="53"/>
      <c r="GL979" s="53"/>
      <c r="GM979" s="53"/>
      <c r="GN979" s="53"/>
      <c r="GO979" s="53"/>
      <c r="GP979" s="53"/>
      <c r="GQ979" s="53"/>
      <c r="GR979" s="53"/>
      <c r="GS979" s="53"/>
      <c r="GT979" s="53"/>
      <c r="GU979" s="53"/>
      <c r="GV979" s="53"/>
      <c r="GW979" s="53"/>
      <c r="GX979" s="53"/>
      <c r="GY979" s="53"/>
      <c r="GZ979" s="53"/>
      <c r="HA979" s="53"/>
      <c r="HB979" s="53"/>
      <c r="HC979" s="53"/>
      <c r="HD979" s="53"/>
      <c r="HE979" s="53"/>
      <c r="HF979" s="53"/>
      <c r="HG979" s="53"/>
      <c r="HH979" s="53"/>
      <c r="HI979" s="53"/>
      <c r="HJ979" s="53"/>
      <c r="HK979" s="53"/>
      <c r="HL979" s="53"/>
      <c r="HM979" s="53"/>
      <c r="HN979" s="53"/>
      <c r="HO979" s="53"/>
      <c r="HP979" s="53"/>
      <c r="HQ979" s="53"/>
      <c r="HR979" s="53"/>
      <c r="HS979" s="53"/>
      <c r="HT979" s="53"/>
      <c r="HU979" s="53"/>
      <c r="HV979" s="53"/>
      <c r="HW979" s="53"/>
      <c r="HX979" s="53"/>
      <c r="HY979" s="53"/>
      <c r="HZ979" s="53"/>
      <c r="IA979" s="53"/>
      <c r="IB979" s="53"/>
      <c r="IC979" s="53"/>
      <c r="ID979" s="53"/>
      <c r="IE979" s="53"/>
      <c r="IF979" s="53"/>
      <c r="IG979" s="53"/>
      <c r="IH979" s="53"/>
      <c r="II979" s="53"/>
      <c r="IJ979" s="53"/>
      <c r="IK979" s="53"/>
      <c r="IL979" s="53"/>
      <c r="IM979" s="53"/>
      <c r="IN979" s="53"/>
      <c r="IO979" s="53"/>
      <c r="IP979" s="53"/>
      <c r="IQ979" s="53"/>
      <c r="IR979" s="53"/>
      <c r="IS979" s="53"/>
      <c r="IT979" s="53"/>
      <c r="IU979" s="53"/>
      <c r="IV979" s="53"/>
      <c r="IW979" s="53"/>
      <c r="IX979" s="53"/>
      <c r="IY979" s="53"/>
      <c r="IZ979" s="53"/>
      <c r="JA979" s="53"/>
      <c r="JB979" s="53"/>
      <c r="JC979" s="53"/>
      <c r="JD979" s="53"/>
      <c r="JE979" s="53"/>
      <c r="JF979" s="53"/>
      <c r="JG979" s="53"/>
      <c r="JH979" s="53"/>
      <c r="JI979" s="53"/>
      <c r="JJ979" s="53"/>
      <c r="JK979" s="53"/>
      <c r="JL979" s="53"/>
      <c r="JM979" s="53"/>
      <c r="JN979" s="53"/>
      <c r="JO979" s="53"/>
      <c r="JP979" s="53"/>
      <c r="JQ979" s="53"/>
      <c r="JR979" s="53"/>
      <c r="JS979" s="53"/>
      <c r="JT979" s="53"/>
      <c r="JU979" s="53"/>
      <c r="JV979" s="53"/>
      <c r="JW979" s="53"/>
      <c r="JX979" s="53"/>
      <c r="JY979" s="53"/>
      <c r="JZ979" s="53"/>
      <c r="KA979" s="53"/>
      <c r="KB979" s="53"/>
      <c r="KC979" s="53"/>
      <c r="KD979" s="53"/>
      <c r="KE979" s="53"/>
      <c r="KF979" s="53"/>
      <c r="KG979" s="53"/>
      <c r="KH979" s="53"/>
      <c r="KI979" s="53"/>
      <c r="KJ979" s="53"/>
      <c r="KK979" s="53"/>
      <c r="KL979" s="53"/>
      <c r="KM979" s="53"/>
      <c r="KN979" s="53"/>
      <c r="KO979" s="53"/>
      <c r="KP979" s="53"/>
      <c r="KQ979" s="53"/>
      <c r="KR979" s="53"/>
      <c r="KS979" s="53"/>
      <c r="KT979" s="53"/>
      <c r="KU979" s="53"/>
      <c r="KV979" s="53"/>
      <c r="KW979" s="53"/>
      <c r="KX979" s="53"/>
      <c r="KY979" s="53"/>
      <c r="KZ979" s="53"/>
      <c r="LA979" s="53"/>
      <c r="LB979" s="53"/>
      <c r="LC979" s="53"/>
      <c r="LD979" s="53"/>
      <c r="LE979" s="53"/>
      <c r="LF979" s="53"/>
      <c r="LG979" s="53"/>
      <c r="LH979" s="53"/>
      <c r="LI979" s="53"/>
      <c r="LJ979" s="53"/>
      <c r="LK979" s="53"/>
      <c r="LL979" s="53"/>
      <c r="LM979" s="53"/>
      <c r="LN979" s="53"/>
      <c r="LO979" s="53"/>
      <c r="LP979" s="53"/>
      <c r="LQ979" s="53"/>
      <c r="LR979" s="53"/>
      <c r="LS979" s="53"/>
      <c r="LT979" s="53"/>
      <c r="LU979" s="53"/>
      <c r="LV979" s="53"/>
      <c r="LW979" s="53"/>
      <c r="LX979" s="53"/>
      <c r="LY979" s="53"/>
      <c r="LZ979" s="53"/>
      <c r="MA979" s="53"/>
      <c r="MB979" s="53"/>
      <c r="MC979" s="53"/>
      <c r="MD979" s="53"/>
      <c r="ME979" s="53"/>
      <c r="MF979" s="53"/>
      <c r="MG979" s="53"/>
      <c r="MH979" s="53"/>
      <c r="MI979" s="53"/>
      <c r="MJ979" s="53"/>
      <c r="MK979" s="53"/>
      <c r="ML979" s="53"/>
      <c r="MM979" s="53"/>
      <c r="MN979" s="53"/>
      <c r="MO979" s="53"/>
      <c r="MP979" s="53"/>
      <c r="MQ979" s="53"/>
      <c r="MR979" s="53"/>
      <c r="MS979" s="53"/>
      <c r="MT979" s="53"/>
      <c r="MU979" s="53"/>
      <c r="MV979" s="53"/>
      <c r="MW979" s="53"/>
      <c r="MX979" s="53"/>
      <c r="MY979" s="53"/>
      <c r="MZ979" s="53"/>
      <c r="NA979" s="53"/>
      <c r="NB979" s="53"/>
      <c r="NC979" s="53"/>
      <c r="ND979" s="53"/>
      <c r="NE979" s="53"/>
      <c r="NF979" s="53"/>
      <c r="NG979" s="53"/>
      <c r="NH979" s="53"/>
      <c r="NI979" s="53"/>
      <c r="NJ979" s="53"/>
      <c r="NK979" s="53"/>
      <c r="NL979" s="53"/>
      <c r="NM979" s="53"/>
      <c r="NN979" s="53"/>
      <c r="NO979" s="53"/>
      <c r="NP979" s="53"/>
      <c r="NQ979" s="53"/>
      <c r="NR979" s="53"/>
      <c r="NS979" s="53"/>
      <c r="NT979" s="53"/>
      <c r="NU979" s="53"/>
      <c r="NV979" s="53"/>
      <c r="NW979" s="53"/>
      <c r="NX979" s="53"/>
      <c r="NY979" s="53"/>
      <c r="NZ979" s="53"/>
      <c r="OA979" s="53"/>
      <c r="OB979" s="53"/>
      <c r="OC979" s="53"/>
      <c r="OD979" s="53"/>
      <c r="OE979" s="53"/>
      <c r="OF979" s="53"/>
      <c r="OG979" s="53"/>
      <c r="OH979" s="53"/>
      <c r="OI979" s="53"/>
      <c r="OJ979" s="53"/>
      <c r="OK979" s="53"/>
      <c r="OL979" s="53"/>
      <c r="OM979" s="53"/>
      <c r="ON979" s="53"/>
      <c r="OO979" s="53"/>
      <c r="OP979" s="53"/>
      <c r="OQ979" s="53"/>
      <c r="OR979" s="53"/>
      <c r="OS979" s="53"/>
      <c r="OT979" s="53"/>
      <c r="OU979" s="53"/>
      <c r="OV979" s="53"/>
      <c r="OW979" s="53"/>
      <c r="OX979" s="53"/>
      <c r="OY979" s="53"/>
      <c r="OZ979" s="53"/>
      <c r="PA979" s="53"/>
      <c r="PB979" s="53"/>
      <c r="PC979" s="53"/>
      <c r="PD979" s="53"/>
      <c r="PE979" s="53"/>
      <c r="PF979" s="53"/>
      <c r="PG979" s="53"/>
      <c r="PH979" s="53"/>
      <c r="PI979" s="53"/>
      <c r="PJ979" s="53"/>
      <c r="PK979" s="53"/>
      <c r="PL979" s="53"/>
      <c r="PM979" s="53"/>
      <c r="PN979" s="53"/>
      <c r="PO979" s="53"/>
      <c r="PP979" s="53"/>
      <c r="PQ979" s="53"/>
      <c r="PR979" s="53"/>
      <c r="PS979" s="53"/>
      <c r="PT979" s="53"/>
      <c r="PU979" s="53"/>
      <c r="PV979" s="53"/>
      <c r="PW979" s="53"/>
      <c r="PX979" s="53"/>
      <c r="PY979" s="53"/>
      <c r="PZ979" s="53"/>
      <c r="QA979" s="53"/>
      <c r="QB979" s="53"/>
      <c r="QC979" s="53"/>
      <c r="QD979" s="53"/>
      <c r="QE979" s="53"/>
      <c r="QF979" s="53"/>
      <c r="QG979" s="53"/>
      <c r="QH979" s="53"/>
      <c r="QI979" s="53"/>
      <c r="QJ979" s="53"/>
      <c r="QK979" s="53"/>
      <c r="QL979" s="53"/>
      <c r="QM979" s="53"/>
      <c r="QN979" s="53"/>
      <c r="QO979" s="53"/>
      <c r="QP979" s="53"/>
      <c r="QQ979" s="53"/>
      <c r="QR979" s="53"/>
      <c r="QS979" s="53"/>
      <c r="QT979" s="53"/>
      <c r="QU979" s="53"/>
      <c r="QV979" s="53"/>
      <c r="QW979" s="53"/>
      <c r="QX979" s="53"/>
      <c r="QY979" s="53"/>
      <c r="QZ979" s="53"/>
      <c r="RA979" s="53"/>
      <c r="RB979" s="53"/>
      <c r="RC979" s="53"/>
      <c r="RD979" s="53"/>
      <c r="RE979" s="53"/>
      <c r="RF979" s="53"/>
      <c r="RG979" s="53"/>
      <c r="RH979" s="53"/>
      <c r="RI979" s="53"/>
      <c r="RJ979" s="53"/>
      <c r="RK979" s="53"/>
      <c r="RL979" s="53"/>
      <c r="RM979" s="53"/>
      <c r="RN979" s="53"/>
      <c r="RO979" s="53"/>
      <c r="RP979" s="53"/>
      <c r="RQ979" s="53"/>
      <c r="RR979" s="53"/>
      <c r="RS979" s="53"/>
      <c r="RT979" s="53"/>
      <c r="RU979" s="53"/>
      <c r="RV979" s="53"/>
      <c r="RW979" s="53"/>
      <c r="RX979" s="53"/>
      <c r="RY979" s="53"/>
      <c r="RZ979" s="53"/>
      <c r="SA979" s="53"/>
      <c r="SB979" s="53"/>
      <c r="SC979" s="53"/>
      <c r="SD979" s="53"/>
      <c r="SE979" s="53"/>
      <c r="SF979" s="53"/>
      <c r="SG979" s="53"/>
      <c r="SH979" s="53"/>
      <c r="SI979" s="53"/>
      <c r="SJ979" s="53"/>
      <c r="SK979" s="53"/>
      <c r="SL979" s="53"/>
      <c r="SM979" s="53"/>
      <c r="SN979" s="53"/>
      <c r="SO979" s="53"/>
      <c r="SP979" s="53"/>
      <c r="SQ979" s="53"/>
      <c r="SR979" s="53"/>
      <c r="SS979" s="53"/>
      <c r="ST979" s="53"/>
      <c r="SU979" s="53"/>
      <c r="SV979" s="53"/>
      <c r="SW979" s="53"/>
      <c r="SX979" s="53"/>
      <c r="SY979" s="53"/>
      <c r="SZ979" s="53"/>
      <c r="TA979" s="53"/>
      <c r="TB979" s="53"/>
      <c r="TC979" s="53"/>
      <c r="TD979" s="53"/>
      <c r="TE979" s="53"/>
      <c r="TF979" s="53"/>
      <c r="TG979" s="53"/>
      <c r="TH979" s="53"/>
      <c r="TI979" s="53"/>
      <c r="TJ979" s="53"/>
      <c r="TK979" s="53"/>
      <c r="TL979" s="53"/>
      <c r="TM979" s="53"/>
      <c r="TN979" s="53"/>
      <c r="TO979" s="53"/>
      <c r="TP979" s="53"/>
      <c r="TQ979" s="53"/>
      <c r="TR979" s="53"/>
      <c r="TS979" s="53"/>
      <c r="TT979" s="53"/>
      <c r="TU979" s="53"/>
      <c r="TV979" s="53"/>
      <c r="TW979" s="53"/>
      <c r="TX979" s="53"/>
      <c r="TY979" s="53"/>
      <c r="TZ979" s="53"/>
      <c r="UA979" s="53"/>
      <c r="UB979" s="53"/>
      <c r="UC979" s="53"/>
      <c r="UD979" s="53"/>
      <c r="UE979" s="53"/>
      <c r="UF979" s="53"/>
      <c r="UG979" s="53"/>
    </row>
    <row r="980" spans="12:553" s="19" customFormat="1" ht="15.75" customHeight="1" x14ac:dyDescent="0.2">
      <c r="L980" s="66"/>
      <c r="M980" s="66"/>
      <c r="N980" s="52"/>
      <c r="O980" s="53"/>
      <c r="P980" s="53"/>
      <c r="Q980" s="53"/>
      <c r="R980" s="53"/>
      <c r="S980" s="53"/>
      <c r="T980" s="53"/>
      <c r="U980" s="53"/>
      <c r="V980" s="53"/>
      <c r="W980" s="53"/>
      <c r="X980" s="53"/>
      <c r="Y980" s="53"/>
      <c r="Z980" s="53"/>
      <c r="AA980" s="53"/>
      <c r="AB980" s="53"/>
      <c r="AC980" s="53"/>
      <c r="AD980" s="53"/>
      <c r="AE980" s="53"/>
      <c r="AF980" s="53"/>
      <c r="AG980" s="53"/>
      <c r="AH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c r="BM980" s="53"/>
      <c r="BN980" s="53"/>
      <c r="BO980" s="53"/>
      <c r="BP980" s="53"/>
      <c r="BQ980" s="53"/>
      <c r="BR980" s="53"/>
      <c r="BS980" s="53"/>
      <c r="BT980" s="53"/>
      <c r="BU980" s="53"/>
      <c r="BV980" s="53"/>
      <c r="BW980" s="53"/>
      <c r="BX980" s="53"/>
      <c r="BY980" s="53"/>
      <c r="BZ980" s="53"/>
      <c r="CA980" s="53"/>
      <c r="CB980" s="53"/>
      <c r="CC980" s="53"/>
      <c r="CD980" s="53"/>
      <c r="CE980" s="53"/>
      <c r="CF980" s="53"/>
      <c r="CG980" s="53"/>
      <c r="CH980" s="53"/>
      <c r="CI980" s="53"/>
      <c r="CJ980" s="53"/>
      <c r="CK980" s="53"/>
      <c r="CL980" s="53"/>
      <c r="CM980" s="53"/>
      <c r="CN980" s="53"/>
      <c r="CO980" s="53"/>
      <c r="CP980" s="53"/>
      <c r="CQ980" s="53"/>
      <c r="CR980" s="53"/>
      <c r="CS980" s="53"/>
      <c r="CT980" s="53"/>
      <c r="CU980" s="53"/>
      <c r="CV980" s="53"/>
      <c r="CW980" s="53"/>
      <c r="CX980" s="53"/>
      <c r="CY980" s="53"/>
      <c r="CZ980" s="53"/>
      <c r="DA980" s="53"/>
      <c r="DB980" s="53"/>
      <c r="DC980" s="53"/>
      <c r="DD980" s="53"/>
      <c r="DE980" s="53"/>
      <c r="DF980" s="53"/>
      <c r="DG980" s="53"/>
      <c r="DH980" s="53"/>
      <c r="DI980" s="53"/>
      <c r="DJ980" s="53"/>
      <c r="DK980" s="53"/>
      <c r="DL980" s="53"/>
      <c r="DM980" s="53"/>
      <c r="DN980" s="53"/>
      <c r="DO980" s="53"/>
      <c r="DP980" s="53"/>
      <c r="DQ980" s="53"/>
      <c r="DR980" s="53"/>
      <c r="DS980" s="53"/>
      <c r="DT980" s="53"/>
      <c r="DU980" s="53"/>
      <c r="DV980" s="53"/>
      <c r="DW980" s="53"/>
      <c r="DX980" s="53"/>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3"/>
      <c r="FK980" s="53"/>
      <c r="FL980" s="53"/>
      <c r="FM980" s="53"/>
      <c r="FN980" s="53"/>
      <c r="FO980" s="53"/>
      <c r="FP980" s="53"/>
      <c r="FQ980" s="53"/>
      <c r="FR980" s="53"/>
      <c r="FS980" s="53"/>
      <c r="FT980" s="53"/>
      <c r="FU980" s="53"/>
      <c r="FV980" s="53"/>
      <c r="FW980" s="53"/>
      <c r="FX980" s="53"/>
      <c r="FY980" s="53"/>
      <c r="FZ980" s="53"/>
      <c r="GA980" s="53"/>
      <c r="GB980" s="53"/>
      <c r="GC980" s="53"/>
      <c r="GD980" s="53"/>
      <c r="GE980" s="53"/>
      <c r="GF980" s="53"/>
      <c r="GG980" s="53"/>
      <c r="GH980" s="53"/>
      <c r="GI980" s="53"/>
      <c r="GJ980" s="53"/>
      <c r="GK980" s="53"/>
      <c r="GL980" s="53"/>
      <c r="GM980" s="53"/>
      <c r="GN980" s="53"/>
      <c r="GO980" s="53"/>
      <c r="GP980" s="53"/>
      <c r="GQ980" s="53"/>
      <c r="GR980" s="53"/>
      <c r="GS980" s="53"/>
      <c r="GT980" s="53"/>
      <c r="GU980" s="53"/>
      <c r="GV980" s="53"/>
      <c r="GW980" s="53"/>
      <c r="GX980" s="53"/>
      <c r="GY980" s="53"/>
      <c r="GZ980" s="53"/>
      <c r="HA980" s="53"/>
      <c r="HB980" s="53"/>
      <c r="HC980" s="53"/>
      <c r="HD980" s="53"/>
      <c r="HE980" s="53"/>
      <c r="HF980" s="53"/>
      <c r="HG980" s="53"/>
      <c r="HH980" s="53"/>
      <c r="HI980" s="53"/>
      <c r="HJ980" s="53"/>
      <c r="HK980" s="53"/>
      <c r="HL980" s="53"/>
      <c r="HM980" s="53"/>
      <c r="HN980" s="53"/>
      <c r="HO980" s="53"/>
      <c r="HP980" s="53"/>
      <c r="HQ980" s="53"/>
      <c r="HR980" s="53"/>
      <c r="HS980" s="53"/>
      <c r="HT980" s="53"/>
      <c r="HU980" s="53"/>
      <c r="HV980" s="53"/>
      <c r="HW980" s="53"/>
      <c r="HX980" s="53"/>
      <c r="HY980" s="53"/>
      <c r="HZ980" s="53"/>
      <c r="IA980" s="53"/>
      <c r="IB980" s="53"/>
      <c r="IC980" s="53"/>
      <c r="ID980" s="53"/>
      <c r="IE980" s="53"/>
      <c r="IF980" s="53"/>
      <c r="IG980" s="53"/>
      <c r="IH980" s="53"/>
      <c r="II980" s="53"/>
      <c r="IJ980" s="53"/>
      <c r="IK980" s="53"/>
      <c r="IL980" s="53"/>
      <c r="IM980" s="53"/>
      <c r="IN980" s="53"/>
      <c r="IO980" s="53"/>
      <c r="IP980" s="53"/>
      <c r="IQ980" s="53"/>
      <c r="IR980" s="53"/>
      <c r="IS980" s="53"/>
      <c r="IT980" s="53"/>
      <c r="IU980" s="53"/>
      <c r="IV980" s="53"/>
      <c r="IW980" s="53"/>
      <c r="IX980" s="53"/>
      <c r="IY980" s="53"/>
      <c r="IZ980" s="53"/>
      <c r="JA980" s="53"/>
      <c r="JB980" s="53"/>
      <c r="JC980" s="53"/>
      <c r="JD980" s="53"/>
      <c r="JE980" s="53"/>
      <c r="JF980" s="53"/>
      <c r="JG980" s="53"/>
      <c r="JH980" s="53"/>
      <c r="JI980" s="53"/>
      <c r="JJ980" s="53"/>
      <c r="JK980" s="53"/>
      <c r="JL980" s="53"/>
      <c r="JM980" s="53"/>
      <c r="JN980" s="53"/>
      <c r="JO980" s="53"/>
      <c r="JP980" s="53"/>
      <c r="JQ980" s="53"/>
      <c r="JR980" s="53"/>
      <c r="JS980" s="53"/>
      <c r="JT980" s="53"/>
      <c r="JU980" s="53"/>
      <c r="JV980" s="53"/>
      <c r="JW980" s="53"/>
      <c r="JX980" s="53"/>
      <c r="JY980" s="53"/>
      <c r="JZ980" s="53"/>
      <c r="KA980" s="53"/>
      <c r="KB980" s="53"/>
      <c r="KC980" s="53"/>
      <c r="KD980" s="53"/>
      <c r="KE980" s="53"/>
      <c r="KF980" s="53"/>
      <c r="KG980" s="53"/>
      <c r="KH980" s="53"/>
      <c r="KI980" s="53"/>
      <c r="KJ980" s="53"/>
      <c r="KK980" s="53"/>
      <c r="KL980" s="53"/>
      <c r="KM980" s="53"/>
      <c r="KN980" s="53"/>
      <c r="KO980" s="53"/>
      <c r="KP980" s="53"/>
      <c r="KQ980" s="53"/>
      <c r="KR980" s="53"/>
      <c r="KS980" s="53"/>
      <c r="KT980" s="53"/>
      <c r="KU980" s="53"/>
      <c r="KV980" s="53"/>
      <c r="KW980" s="53"/>
      <c r="KX980" s="53"/>
      <c r="KY980" s="53"/>
      <c r="KZ980" s="53"/>
      <c r="LA980" s="53"/>
      <c r="LB980" s="53"/>
      <c r="LC980" s="53"/>
      <c r="LD980" s="53"/>
      <c r="LE980" s="53"/>
      <c r="LF980" s="53"/>
      <c r="LG980" s="53"/>
      <c r="LH980" s="53"/>
      <c r="LI980" s="53"/>
      <c r="LJ980" s="53"/>
      <c r="LK980" s="53"/>
      <c r="LL980" s="53"/>
      <c r="LM980" s="53"/>
      <c r="LN980" s="53"/>
      <c r="LO980" s="53"/>
      <c r="LP980" s="53"/>
      <c r="LQ980" s="53"/>
      <c r="LR980" s="53"/>
      <c r="LS980" s="53"/>
      <c r="LT980" s="53"/>
      <c r="LU980" s="53"/>
      <c r="LV980" s="53"/>
      <c r="LW980" s="53"/>
      <c r="LX980" s="53"/>
      <c r="LY980" s="53"/>
      <c r="LZ980" s="53"/>
      <c r="MA980" s="53"/>
      <c r="MB980" s="53"/>
      <c r="MC980" s="53"/>
      <c r="MD980" s="53"/>
      <c r="ME980" s="53"/>
      <c r="MF980" s="53"/>
      <c r="MG980" s="53"/>
      <c r="MH980" s="53"/>
      <c r="MI980" s="53"/>
      <c r="MJ980" s="53"/>
      <c r="MK980" s="53"/>
      <c r="ML980" s="53"/>
      <c r="MM980" s="53"/>
      <c r="MN980" s="53"/>
      <c r="MO980" s="53"/>
      <c r="MP980" s="53"/>
      <c r="MQ980" s="53"/>
      <c r="MR980" s="53"/>
      <c r="MS980" s="53"/>
      <c r="MT980" s="53"/>
      <c r="MU980" s="53"/>
      <c r="MV980" s="53"/>
      <c r="MW980" s="53"/>
      <c r="MX980" s="53"/>
      <c r="MY980" s="53"/>
      <c r="MZ980" s="53"/>
      <c r="NA980" s="53"/>
      <c r="NB980" s="53"/>
      <c r="NC980" s="53"/>
      <c r="ND980" s="53"/>
      <c r="NE980" s="53"/>
      <c r="NF980" s="53"/>
      <c r="NG980" s="53"/>
      <c r="NH980" s="53"/>
      <c r="NI980" s="53"/>
      <c r="NJ980" s="53"/>
      <c r="NK980" s="53"/>
      <c r="NL980" s="53"/>
      <c r="NM980" s="53"/>
      <c r="NN980" s="53"/>
      <c r="NO980" s="53"/>
      <c r="NP980" s="53"/>
      <c r="NQ980" s="53"/>
      <c r="NR980" s="53"/>
      <c r="NS980" s="53"/>
      <c r="NT980" s="53"/>
      <c r="NU980" s="53"/>
      <c r="NV980" s="53"/>
      <c r="NW980" s="53"/>
      <c r="NX980" s="53"/>
      <c r="NY980" s="53"/>
      <c r="NZ980" s="53"/>
      <c r="OA980" s="53"/>
      <c r="OB980" s="53"/>
      <c r="OC980" s="53"/>
      <c r="OD980" s="53"/>
      <c r="OE980" s="53"/>
      <c r="OF980" s="53"/>
      <c r="OG980" s="53"/>
      <c r="OH980" s="53"/>
      <c r="OI980" s="53"/>
      <c r="OJ980" s="53"/>
      <c r="OK980" s="53"/>
      <c r="OL980" s="53"/>
      <c r="OM980" s="53"/>
      <c r="ON980" s="53"/>
      <c r="OO980" s="53"/>
      <c r="OP980" s="53"/>
      <c r="OQ980" s="53"/>
      <c r="OR980" s="53"/>
      <c r="OS980" s="53"/>
      <c r="OT980" s="53"/>
      <c r="OU980" s="53"/>
      <c r="OV980" s="53"/>
      <c r="OW980" s="53"/>
      <c r="OX980" s="53"/>
      <c r="OY980" s="53"/>
      <c r="OZ980" s="53"/>
      <c r="PA980" s="53"/>
      <c r="PB980" s="53"/>
      <c r="PC980" s="53"/>
      <c r="PD980" s="53"/>
      <c r="PE980" s="53"/>
      <c r="PF980" s="53"/>
      <c r="PG980" s="53"/>
      <c r="PH980" s="53"/>
      <c r="PI980" s="53"/>
      <c r="PJ980" s="53"/>
      <c r="PK980" s="53"/>
      <c r="PL980" s="53"/>
      <c r="PM980" s="53"/>
      <c r="PN980" s="53"/>
      <c r="PO980" s="53"/>
      <c r="PP980" s="53"/>
      <c r="PQ980" s="53"/>
      <c r="PR980" s="53"/>
      <c r="PS980" s="53"/>
      <c r="PT980" s="53"/>
      <c r="PU980" s="53"/>
      <c r="PV980" s="53"/>
      <c r="PW980" s="53"/>
      <c r="PX980" s="53"/>
      <c r="PY980" s="53"/>
      <c r="PZ980" s="53"/>
      <c r="QA980" s="53"/>
      <c r="QB980" s="53"/>
      <c r="QC980" s="53"/>
      <c r="QD980" s="53"/>
      <c r="QE980" s="53"/>
      <c r="QF980" s="53"/>
      <c r="QG980" s="53"/>
      <c r="QH980" s="53"/>
      <c r="QI980" s="53"/>
      <c r="QJ980" s="53"/>
      <c r="QK980" s="53"/>
      <c r="QL980" s="53"/>
      <c r="QM980" s="53"/>
      <c r="QN980" s="53"/>
      <c r="QO980" s="53"/>
      <c r="QP980" s="53"/>
      <c r="QQ980" s="53"/>
      <c r="QR980" s="53"/>
      <c r="QS980" s="53"/>
      <c r="QT980" s="53"/>
      <c r="QU980" s="53"/>
      <c r="QV980" s="53"/>
      <c r="QW980" s="53"/>
      <c r="QX980" s="53"/>
      <c r="QY980" s="53"/>
      <c r="QZ980" s="53"/>
      <c r="RA980" s="53"/>
      <c r="RB980" s="53"/>
      <c r="RC980" s="53"/>
      <c r="RD980" s="53"/>
      <c r="RE980" s="53"/>
      <c r="RF980" s="53"/>
      <c r="RG980" s="53"/>
      <c r="RH980" s="53"/>
      <c r="RI980" s="53"/>
      <c r="RJ980" s="53"/>
      <c r="RK980" s="53"/>
      <c r="RL980" s="53"/>
      <c r="RM980" s="53"/>
      <c r="RN980" s="53"/>
      <c r="RO980" s="53"/>
      <c r="RP980" s="53"/>
      <c r="RQ980" s="53"/>
      <c r="RR980" s="53"/>
      <c r="RS980" s="53"/>
      <c r="RT980" s="53"/>
      <c r="RU980" s="53"/>
      <c r="RV980" s="53"/>
      <c r="RW980" s="53"/>
      <c r="RX980" s="53"/>
      <c r="RY980" s="53"/>
      <c r="RZ980" s="53"/>
      <c r="SA980" s="53"/>
      <c r="SB980" s="53"/>
      <c r="SC980" s="53"/>
      <c r="SD980" s="53"/>
      <c r="SE980" s="53"/>
      <c r="SF980" s="53"/>
      <c r="SG980" s="53"/>
      <c r="SH980" s="53"/>
      <c r="SI980" s="53"/>
      <c r="SJ980" s="53"/>
      <c r="SK980" s="53"/>
      <c r="SL980" s="53"/>
      <c r="SM980" s="53"/>
      <c r="SN980" s="53"/>
      <c r="SO980" s="53"/>
      <c r="SP980" s="53"/>
      <c r="SQ980" s="53"/>
      <c r="SR980" s="53"/>
      <c r="SS980" s="53"/>
      <c r="ST980" s="53"/>
      <c r="SU980" s="53"/>
      <c r="SV980" s="53"/>
      <c r="SW980" s="53"/>
      <c r="SX980" s="53"/>
      <c r="SY980" s="53"/>
      <c r="SZ980" s="53"/>
      <c r="TA980" s="53"/>
      <c r="TB980" s="53"/>
      <c r="TC980" s="53"/>
      <c r="TD980" s="53"/>
      <c r="TE980" s="53"/>
      <c r="TF980" s="53"/>
      <c r="TG980" s="53"/>
      <c r="TH980" s="53"/>
      <c r="TI980" s="53"/>
      <c r="TJ980" s="53"/>
      <c r="TK980" s="53"/>
      <c r="TL980" s="53"/>
      <c r="TM980" s="53"/>
      <c r="TN980" s="53"/>
      <c r="TO980" s="53"/>
      <c r="TP980" s="53"/>
      <c r="TQ980" s="53"/>
      <c r="TR980" s="53"/>
      <c r="TS980" s="53"/>
      <c r="TT980" s="53"/>
      <c r="TU980" s="53"/>
      <c r="TV980" s="53"/>
      <c r="TW980" s="53"/>
      <c r="TX980" s="53"/>
      <c r="TY980" s="53"/>
      <c r="TZ980" s="53"/>
      <c r="UA980" s="53"/>
      <c r="UB980" s="53"/>
      <c r="UC980" s="53"/>
      <c r="UD980" s="53"/>
      <c r="UE980" s="53"/>
      <c r="UF980" s="53"/>
      <c r="UG980" s="53"/>
    </row>
    <row r="981" spans="12:553" s="19" customFormat="1" ht="15.75" customHeight="1" x14ac:dyDescent="0.2">
      <c r="L981" s="66"/>
      <c r="M981" s="66"/>
      <c r="N981" s="52"/>
      <c r="O981" s="53"/>
      <c r="P981" s="53"/>
      <c r="Q981" s="53"/>
      <c r="R981" s="53"/>
      <c r="S981" s="53"/>
      <c r="T981" s="53"/>
      <c r="U981" s="53"/>
      <c r="V981" s="53"/>
      <c r="W981" s="53"/>
      <c r="X981" s="53"/>
      <c r="Y981" s="53"/>
      <c r="Z981" s="53"/>
      <c r="AA981" s="53"/>
      <c r="AB981" s="53"/>
      <c r="AC981" s="53"/>
      <c r="AD981" s="53"/>
      <c r="AE981" s="53"/>
      <c r="AF981" s="53"/>
      <c r="AG981" s="53"/>
      <c r="AH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c r="BM981" s="53"/>
      <c r="BN981" s="53"/>
      <c r="BO981" s="53"/>
      <c r="BP981" s="53"/>
      <c r="BQ981" s="53"/>
      <c r="BR981" s="53"/>
      <c r="BS981" s="53"/>
      <c r="BT981" s="53"/>
      <c r="BU981" s="53"/>
      <c r="BV981" s="53"/>
      <c r="BW981" s="53"/>
      <c r="BX981" s="53"/>
      <c r="BY981" s="53"/>
      <c r="BZ981" s="53"/>
      <c r="CA981" s="53"/>
      <c r="CB981" s="53"/>
      <c r="CC981" s="53"/>
      <c r="CD981" s="53"/>
      <c r="CE981" s="53"/>
      <c r="CF981" s="53"/>
      <c r="CG981" s="53"/>
      <c r="CH981" s="53"/>
      <c r="CI981" s="53"/>
      <c r="CJ981" s="53"/>
      <c r="CK981" s="53"/>
      <c r="CL981" s="53"/>
      <c r="CM981" s="53"/>
      <c r="CN981" s="53"/>
      <c r="CO981" s="53"/>
      <c r="CP981" s="53"/>
      <c r="CQ981" s="53"/>
      <c r="CR981" s="53"/>
      <c r="CS981" s="53"/>
      <c r="CT981" s="53"/>
      <c r="CU981" s="53"/>
      <c r="CV981" s="53"/>
      <c r="CW981" s="53"/>
      <c r="CX981" s="53"/>
      <c r="CY981" s="53"/>
      <c r="CZ981" s="53"/>
      <c r="DA981" s="53"/>
      <c r="DB981" s="53"/>
      <c r="DC981" s="53"/>
      <c r="DD981" s="53"/>
      <c r="DE981" s="53"/>
      <c r="DF981" s="53"/>
      <c r="DG981" s="53"/>
      <c r="DH981" s="53"/>
      <c r="DI981" s="53"/>
      <c r="DJ981" s="53"/>
      <c r="DK981" s="53"/>
      <c r="DL981" s="53"/>
      <c r="DM981" s="53"/>
      <c r="DN981" s="53"/>
      <c r="DO981" s="53"/>
      <c r="DP981" s="53"/>
      <c r="DQ981" s="53"/>
      <c r="DR981" s="53"/>
      <c r="DS981" s="53"/>
      <c r="DT981" s="53"/>
      <c r="DU981" s="53"/>
      <c r="DV981" s="53"/>
      <c r="DW981" s="53"/>
      <c r="DX981" s="53"/>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3"/>
      <c r="FK981" s="53"/>
      <c r="FL981" s="53"/>
      <c r="FM981" s="53"/>
      <c r="FN981" s="53"/>
      <c r="FO981" s="53"/>
      <c r="FP981" s="53"/>
      <c r="FQ981" s="53"/>
      <c r="FR981" s="53"/>
      <c r="FS981" s="53"/>
      <c r="FT981" s="53"/>
      <c r="FU981" s="53"/>
      <c r="FV981" s="53"/>
      <c r="FW981" s="53"/>
      <c r="FX981" s="53"/>
      <c r="FY981" s="53"/>
      <c r="FZ981" s="53"/>
      <c r="GA981" s="53"/>
      <c r="GB981" s="53"/>
      <c r="GC981" s="53"/>
      <c r="GD981" s="53"/>
      <c r="GE981" s="53"/>
      <c r="GF981" s="53"/>
      <c r="GG981" s="53"/>
      <c r="GH981" s="53"/>
      <c r="GI981" s="53"/>
      <c r="GJ981" s="53"/>
      <c r="GK981" s="53"/>
      <c r="GL981" s="53"/>
      <c r="GM981" s="53"/>
      <c r="GN981" s="53"/>
      <c r="GO981" s="53"/>
      <c r="GP981" s="53"/>
      <c r="GQ981" s="53"/>
      <c r="GR981" s="53"/>
      <c r="GS981" s="53"/>
      <c r="GT981" s="53"/>
      <c r="GU981" s="53"/>
      <c r="GV981" s="53"/>
      <c r="GW981" s="53"/>
      <c r="GX981" s="53"/>
      <c r="GY981" s="53"/>
      <c r="GZ981" s="53"/>
      <c r="HA981" s="53"/>
      <c r="HB981" s="53"/>
      <c r="HC981" s="53"/>
      <c r="HD981" s="53"/>
      <c r="HE981" s="53"/>
      <c r="HF981" s="53"/>
      <c r="HG981" s="53"/>
      <c r="HH981" s="53"/>
      <c r="HI981" s="53"/>
      <c r="HJ981" s="53"/>
      <c r="HK981" s="53"/>
      <c r="HL981" s="53"/>
      <c r="HM981" s="53"/>
      <c r="HN981" s="53"/>
      <c r="HO981" s="53"/>
      <c r="HP981" s="53"/>
      <c r="HQ981" s="53"/>
      <c r="HR981" s="53"/>
      <c r="HS981" s="53"/>
      <c r="HT981" s="53"/>
      <c r="HU981" s="53"/>
      <c r="HV981" s="53"/>
      <c r="HW981" s="53"/>
      <c r="HX981" s="53"/>
      <c r="HY981" s="53"/>
      <c r="HZ981" s="53"/>
      <c r="IA981" s="53"/>
      <c r="IB981" s="53"/>
      <c r="IC981" s="53"/>
      <c r="ID981" s="53"/>
      <c r="IE981" s="53"/>
      <c r="IF981" s="53"/>
      <c r="IG981" s="53"/>
      <c r="IH981" s="53"/>
      <c r="II981" s="53"/>
      <c r="IJ981" s="53"/>
      <c r="IK981" s="53"/>
      <c r="IL981" s="53"/>
      <c r="IM981" s="53"/>
      <c r="IN981" s="53"/>
      <c r="IO981" s="53"/>
      <c r="IP981" s="53"/>
      <c r="IQ981" s="53"/>
      <c r="IR981" s="53"/>
      <c r="IS981" s="53"/>
      <c r="IT981" s="53"/>
      <c r="IU981" s="53"/>
      <c r="IV981" s="53"/>
      <c r="IW981" s="53"/>
      <c r="IX981" s="53"/>
      <c r="IY981" s="53"/>
      <c r="IZ981" s="53"/>
      <c r="JA981" s="53"/>
      <c r="JB981" s="53"/>
      <c r="JC981" s="53"/>
      <c r="JD981" s="53"/>
      <c r="JE981" s="53"/>
      <c r="JF981" s="53"/>
      <c r="JG981" s="53"/>
      <c r="JH981" s="53"/>
      <c r="JI981" s="53"/>
      <c r="JJ981" s="53"/>
      <c r="JK981" s="53"/>
      <c r="JL981" s="53"/>
      <c r="JM981" s="53"/>
      <c r="JN981" s="53"/>
      <c r="JO981" s="53"/>
      <c r="JP981" s="53"/>
      <c r="JQ981" s="53"/>
      <c r="JR981" s="53"/>
      <c r="JS981" s="53"/>
      <c r="JT981" s="53"/>
      <c r="JU981" s="53"/>
      <c r="JV981" s="53"/>
      <c r="JW981" s="53"/>
      <c r="JX981" s="53"/>
      <c r="JY981" s="53"/>
      <c r="JZ981" s="53"/>
      <c r="KA981" s="53"/>
      <c r="KB981" s="53"/>
      <c r="KC981" s="53"/>
      <c r="KD981" s="53"/>
      <c r="KE981" s="53"/>
      <c r="KF981" s="53"/>
      <c r="KG981" s="53"/>
      <c r="KH981" s="53"/>
      <c r="KI981" s="53"/>
      <c r="KJ981" s="53"/>
      <c r="KK981" s="53"/>
      <c r="KL981" s="53"/>
      <c r="KM981" s="53"/>
      <c r="KN981" s="53"/>
      <c r="KO981" s="53"/>
      <c r="KP981" s="53"/>
      <c r="KQ981" s="53"/>
      <c r="KR981" s="53"/>
      <c r="KS981" s="53"/>
      <c r="KT981" s="53"/>
      <c r="KU981" s="53"/>
      <c r="KV981" s="53"/>
      <c r="KW981" s="53"/>
      <c r="KX981" s="53"/>
      <c r="KY981" s="53"/>
      <c r="KZ981" s="53"/>
      <c r="LA981" s="53"/>
      <c r="LB981" s="53"/>
      <c r="LC981" s="53"/>
      <c r="LD981" s="53"/>
      <c r="LE981" s="53"/>
      <c r="LF981" s="53"/>
      <c r="LG981" s="53"/>
      <c r="LH981" s="53"/>
      <c r="LI981" s="53"/>
      <c r="LJ981" s="53"/>
      <c r="LK981" s="53"/>
      <c r="LL981" s="53"/>
      <c r="LM981" s="53"/>
      <c r="LN981" s="53"/>
      <c r="LO981" s="53"/>
      <c r="LP981" s="53"/>
      <c r="LQ981" s="53"/>
      <c r="LR981" s="53"/>
      <c r="LS981" s="53"/>
      <c r="LT981" s="53"/>
      <c r="LU981" s="53"/>
      <c r="LV981" s="53"/>
      <c r="LW981" s="53"/>
      <c r="LX981" s="53"/>
      <c r="LY981" s="53"/>
      <c r="LZ981" s="53"/>
      <c r="MA981" s="53"/>
      <c r="MB981" s="53"/>
      <c r="MC981" s="53"/>
      <c r="MD981" s="53"/>
      <c r="ME981" s="53"/>
      <c r="MF981" s="53"/>
      <c r="MG981" s="53"/>
      <c r="MH981" s="53"/>
      <c r="MI981" s="53"/>
      <c r="MJ981" s="53"/>
      <c r="MK981" s="53"/>
      <c r="ML981" s="53"/>
      <c r="MM981" s="53"/>
      <c r="MN981" s="53"/>
      <c r="MO981" s="53"/>
      <c r="MP981" s="53"/>
      <c r="MQ981" s="53"/>
      <c r="MR981" s="53"/>
      <c r="MS981" s="53"/>
      <c r="MT981" s="53"/>
      <c r="MU981" s="53"/>
      <c r="MV981" s="53"/>
      <c r="MW981" s="53"/>
      <c r="MX981" s="53"/>
      <c r="MY981" s="53"/>
      <c r="MZ981" s="53"/>
      <c r="NA981" s="53"/>
      <c r="NB981" s="53"/>
      <c r="NC981" s="53"/>
      <c r="ND981" s="53"/>
      <c r="NE981" s="53"/>
      <c r="NF981" s="53"/>
      <c r="NG981" s="53"/>
      <c r="NH981" s="53"/>
      <c r="NI981" s="53"/>
      <c r="NJ981" s="53"/>
      <c r="NK981" s="53"/>
      <c r="NL981" s="53"/>
      <c r="NM981" s="53"/>
      <c r="NN981" s="53"/>
      <c r="NO981" s="53"/>
      <c r="NP981" s="53"/>
      <c r="NQ981" s="53"/>
      <c r="NR981" s="53"/>
      <c r="NS981" s="53"/>
      <c r="NT981" s="53"/>
      <c r="NU981" s="53"/>
      <c r="NV981" s="53"/>
      <c r="NW981" s="53"/>
      <c r="NX981" s="53"/>
      <c r="NY981" s="53"/>
      <c r="NZ981" s="53"/>
      <c r="OA981" s="53"/>
      <c r="OB981" s="53"/>
      <c r="OC981" s="53"/>
      <c r="OD981" s="53"/>
      <c r="OE981" s="53"/>
      <c r="OF981" s="53"/>
      <c r="OG981" s="53"/>
      <c r="OH981" s="53"/>
      <c r="OI981" s="53"/>
      <c r="OJ981" s="53"/>
      <c r="OK981" s="53"/>
      <c r="OL981" s="53"/>
      <c r="OM981" s="53"/>
      <c r="ON981" s="53"/>
      <c r="OO981" s="53"/>
      <c r="OP981" s="53"/>
      <c r="OQ981" s="53"/>
      <c r="OR981" s="53"/>
      <c r="OS981" s="53"/>
      <c r="OT981" s="53"/>
      <c r="OU981" s="53"/>
      <c r="OV981" s="53"/>
      <c r="OW981" s="53"/>
      <c r="OX981" s="53"/>
      <c r="OY981" s="53"/>
      <c r="OZ981" s="53"/>
      <c r="PA981" s="53"/>
      <c r="PB981" s="53"/>
      <c r="PC981" s="53"/>
      <c r="PD981" s="53"/>
      <c r="PE981" s="53"/>
      <c r="PF981" s="53"/>
      <c r="PG981" s="53"/>
      <c r="PH981" s="53"/>
      <c r="PI981" s="53"/>
      <c r="PJ981" s="53"/>
      <c r="PK981" s="53"/>
      <c r="PL981" s="53"/>
      <c r="PM981" s="53"/>
      <c r="PN981" s="53"/>
      <c r="PO981" s="53"/>
      <c r="PP981" s="53"/>
      <c r="PQ981" s="53"/>
      <c r="PR981" s="53"/>
      <c r="PS981" s="53"/>
      <c r="PT981" s="53"/>
      <c r="PU981" s="53"/>
      <c r="PV981" s="53"/>
      <c r="PW981" s="53"/>
      <c r="PX981" s="53"/>
      <c r="PY981" s="53"/>
      <c r="PZ981" s="53"/>
      <c r="QA981" s="53"/>
      <c r="QB981" s="53"/>
      <c r="QC981" s="53"/>
      <c r="QD981" s="53"/>
      <c r="QE981" s="53"/>
      <c r="QF981" s="53"/>
      <c r="QG981" s="53"/>
      <c r="QH981" s="53"/>
      <c r="QI981" s="53"/>
      <c r="QJ981" s="53"/>
      <c r="QK981" s="53"/>
      <c r="QL981" s="53"/>
      <c r="QM981" s="53"/>
      <c r="QN981" s="53"/>
      <c r="QO981" s="53"/>
      <c r="QP981" s="53"/>
      <c r="QQ981" s="53"/>
      <c r="QR981" s="53"/>
      <c r="QS981" s="53"/>
      <c r="QT981" s="53"/>
      <c r="QU981" s="53"/>
      <c r="QV981" s="53"/>
      <c r="QW981" s="53"/>
      <c r="QX981" s="53"/>
      <c r="QY981" s="53"/>
      <c r="QZ981" s="53"/>
      <c r="RA981" s="53"/>
      <c r="RB981" s="53"/>
      <c r="RC981" s="53"/>
      <c r="RD981" s="53"/>
      <c r="RE981" s="53"/>
      <c r="RF981" s="53"/>
      <c r="RG981" s="53"/>
      <c r="RH981" s="53"/>
      <c r="RI981" s="53"/>
      <c r="RJ981" s="53"/>
      <c r="RK981" s="53"/>
      <c r="RL981" s="53"/>
      <c r="RM981" s="53"/>
      <c r="RN981" s="53"/>
      <c r="RO981" s="53"/>
      <c r="RP981" s="53"/>
      <c r="RQ981" s="53"/>
      <c r="RR981" s="53"/>
      <c r="RS981" s="53"/>
      <c r="RT981" s="53"/>
      <c r="RU981" s="53"/>
      <c r="RV981" s="53"/>
      <c r="RW981" s="53"/>
      <c r="RX981" s="53"/>
      <c r="RY981" s="53"/>
      <c r="RZ981" s="53"/>
      <c r="SA981" s="53"/>
      <c r="SB981" s="53"/>
      <c r="SC981" s="53"/>
      <c r="SD981" s="53"/>
      <c r="SE981" s="53"/>
      <c r="SF981" s="53"/>
      <c r="SG981" s="53"/>
      <c r="SH981" s="53"/>
      <c r="SI981" s="53"/>
      <c r="SJ981" s="53"/>
      <c r="SK981" s="53"/>
      <c r="SL981" s="53"/>
      <c r="SM981" s="53"/>
      <c r="SN981" s="53"/>
      <c r="SO981" s="53"/>
      <c r="SP981" s="53"/>
      <c r="SQ981" s="53"/>
      <c r="SR981" s="53"/>
      <c r="SS981" s="53"/>
      <c r="ST981" s="53"/>
      <c r="SU981" s="53"/>
      <c r="SV981" s="53"/>
      <c r="SW981" s="53"/>
      <c r="SX981" s="53"/>
      <c r="SY981" s="53"/>
      <c r="SZ981" s="53"/>
      <c r="TA981" s="53"/>
      <c r="TB981" s="53"/>
      <c r="TC981" s="53"/>
      <c r="TD981" s="53"/>
      <c r="TE981" s="53"/>
      <c r="TF981" s="53"/>
      <c r="TG981" s="53"/>
      <c r="TH981" s="53"/>
      <c r="TI981" s="53"/>
      <c r="TJ981" s="53"/>
      <c r="TK981" s="53"/>
      <c r="TL981" s="53"/>
      <c r="TM981" s="53"/>
      <c r="TN981" s="53"/>
      <c r="TO981" s="53"/>
      <c r="TP981" s="53"/>
      <c r="TQ981" s="53"/>
      <c r="TR981" s="53"/>
      <c r="TS981" s="53"/>
      <c r="TT981" s="53"/>
      <c r="TU981" s="53"/>
      <c r="TV981" s="53"/>
      <c r="TW981" s="53"/>
      <c r="TX981" s="53"/>
      <c r="TY981" s="53"/>
      <c r="TZ981" s="53"/>
      <c r="UA981" s="53"/>
      <c r="UB981" s="53"/>
      <c r="UC981" s="53"/>
      <c r="UD981" s="53"/>
      <c r="UE981" s="53"/>
      <c r="UF981" s="53"/>
      <c r="UG981" s="53"/>
    </row>
    <row r="982" spans="12:553" s="19" customFormat="1" ht="15.75" customHeight="1" x14ac:dyDescent="0.2">
      <c r="L982" s="66"/>
      <c r="M982" s="66"/>
      <c r="N982" s="52"/>
      <c r="O982" s="53"/>
      <c r="P982" s="53"/>
      <c r="Q982" s="53"/>
      <c r="R982" s="53"/>
      <c r="S982" s="53"/>
      <c r="T982" s="53"/>
      <c r="U982" s="53"/>
      <c r="V982" s="53"/>
      <c r="W982" s="53"/>
      <c r="X982" s="53"/>
      <c r="Y982" s="53"/>
      <c r="Z982" s="53"/>
      <c r="AA982" s="53"/>
      <c r="AB982" s="53"/>
      <c r="AC982" s="53"/>
      <c r="AD982" s="53"/>
      <c r="AE982" s="53"/>
      <c r="AF982" s="53"/>
      <c r="AG982" s="53"/>
      <c r="AH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c r="BM982" s="53"/>
      <c r="BN982" s="53"/>
      <c r="BO982" s="53"/>
      <c r="BP982" s="53"/>
      <c r="BQ982" s="53"/>
      <c r="BR982" s="53"/>
      <c r="BS982" s="53"/>
      <c r="BT982" s="53"/>
      <c r="BU982" s="53"/>
      <c r="BV982" s="53"/>
      <c r="BW982" s="53"/>
      <c r="BX982" s="53"/>
      <c r="BY982" s="53"/>
      <c r="BZ982" s="53"/>
      <c r="CA982" s="53"/>
      <c r="CB982" s="53"/>
      <c r="CC982" s="53"/>
      <c r="CD982" s="53"/>
      <c r="CE982" s="53"/>
      <c r="CF982" s="53"/>
      <c r="CG982" s="53"/>
      <c r="CH982" s="53"/>
      <c r="CI982" s="53"/>
      <c r="CJ982" s="53"/>
      <c r="CK982" s="53"/>
      <c r="CL982" s="53"/>
      <c r="CM982" s="53"/>
      <c r="CN982" s="53"/>
      <c r="CO982" s="53"/>
      <c r="CP982" s="53"/>
      <c r="CQ982" s="53"/>
      <c r="CR982" s="53"/>
      <c r="CS982" s="53"/>
      <c r="CT982" s="53"/>
      <c r="CU982" s="53"/>
      <c r="CV982" s="53"/>
      <c r="CW982" s="53"/>
      <c r="CX982" s="53"/>
      <c r="CY982" s="53"/>
      <c r="CZ982" s="53"/>
      <c r="DA982" s="53"/>
      <c r="DB982" s="53"/>
      <c r="DC982" s="53"/>
      <c r="DD982" s="53"/>
      <c r="DE982" s="53"/>
      <c r="DF982" s="53"/>
      <c r="DG982" s="53"/>
      <c r="DH982" s="53"/>
      <c r="DI982" s="53"/>
      <c r="DJ982" s="53"/>
      <c r="DK982" s="53"/>
      <c r="DL982" s="53"/>
      <c r="DM982" s="53"/>
      <c r="DN982" s="53"/>
      <c r="DO982" s="53"/>
      <c r="DP982" s="53"/>
      <c r="DQ982" s="53"/>
      <c r="DR982" s="53"/>
      <c r="DS982" s="53"/>
      <c r="DT982" s="53"/>
      <c r="DU982" s="53"/>
      <c r="DV982" s="53"/>
      <c r="DW982" s="53"/>
      <c r="DX982" s="53"/>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3"/>
      <c r="FK982" s="53"/>
      <c r="FL982" s="53"/>
      <c r="FM982" s="53"/>
      <c r="FN982" s="53"/>
      <c r="FO982" s="53"/>
      <c r="FP982" s="53"/>
      <c r="FQ982" s="53"/>
      <c r="FR982" s="53"/>
      <c r="FS982" s="53"/>
      <c r="FT982" s="53"/>
      <c r="FU982" s="53"/>
      <c r="FV982" s="53"/>
      <c r="FW982" s="53"/>
      <c r="FX982" s="53"/>
      <c r="FY982" s="53"/>
      <c r="FZ982" s="53"/>
      <c r="GA982" s="53"/>
      <c r="GB982" s="53"/>
      <c r="GC982" s="53"/>
      <c r="GD982" s="53"/>
      <c r="GE982" s="53"/>
      <c r="GF982" s="53"/>
      <c r="GG982" s="53"/>
      <c r="GH982" s="53"/>
      <c r="GI982" s="53"/>
      <c r="GJ982" s="53"/>
      <c r="GK982" s="53"/>
      <c r="GL982" s="53"/>
      <c r="GM982" s="53"/>
      <c r="GN982" s="53"/>
      <c r="GO982" s="53"/>
      <c r="GP982" s="53"/>
      <c r="GQ982" s="53"/>
      <c r="GR982" s="53"/>
      <c r="GS982" s="53"/>
      <c r="GT982" s="53"/>
      <c r="GU982" s="53"/>
      <c r="GV982" s="53"/>
      <c r="GW982" s="53"/>
      <c r="GX982" s="53"/>
      <c r="GY982" s="53"/>
      <c r="GZ982" s="53"/>
      <c r="HA982" s="53"/>
      <c r="HB982" s="53"/>
      <c r="HC982" s="53"/>
      <c r="HD982" s="53"/>
      <c r="HE982" s="53"/>
      <c r="HF982" s="53"/>
      <c r="HG982" s="53"/>
      <c r="HH982" s="53"/>
      <c r="HI982" s="53"/>
      <c r="HJ982" s="53"/>
      <c r="HK982" s="53"/>
      <c r="HL982" s="53"/>
      <c r="HM982" s="53"/>
      <c r="HN982" s="53"/>
      <c r="HO982" s="53"/>
      <c r="HP982" s="53"/>
      <c r="HQ982" s="53"/>
      <c r="HR982" s="53"/>
      <c r="HS982" s="53"/>
      <c r="HT982" s="53"/>
      <c r="HU982" s="53"/>
      <c r="HV982" s="53"/>
      <c r="HW982" s="53"/>
      <c r="HX982" s="53"/>
      <c r="HY982" s="53"/>
      <c r="HZ982" s="53"/>
      <c r="IA982" s="53"/>
      <c r="IB982" s="53"/>
      <c r="IC982" s="53"/>
      <c r="ID982" s="53"/>
      <c r="IE982" s="53"/>
      <c r="IF982" s="53"/>
      <c r="IG982" s="53"/>
      <c r="IH982" s="53"/>
      <c r="II982" s="53"/>
      <c r="IJ982" s="53"/>
      <c r="IK982" s="53"/>
      <c r="IL982" s="53"/>
      <c r="IM982" s="53"/>
      <c r="IN982" s="53"/>
      <c r="IO982" s="53"/>
      <c r="IP982" s="53"/>
      <c r="IQ982" s="53"/>
      <c r="IR982" s="53"/>
      <c r="IS982" s="53"/>
      <c r="IT982" s="53"/>
      <c r="IU982" s="53"/>
      <c r="IV982" s="53"/>
      <c r="IW982" s="53"/>
      <c r="IX982" s="53"/>
      <c r="IY982" s="53"/>
      <c r="IZ982" s="53"/>
      <c r="JA982" s="53"/>
      <c r="JB982" s="53"/>
      <c r="JC982" s="53"/>
      <c r="JD982" s="53"/>
      <c r="JE982" s="53"/>
      <c r="JF982" s="53"/>
      <c r="JG982" s="53"/>
      <c r="JH982" s="53"/>
      <c r="JI982" s="53"/>
      <c r="JJ982" s="53"/>
      <c r="JK982" s="53"/>
      <c r="JL982" s="53"/>
      <c r="JM982" s="53"/>
      <c r="JN982" s="53"/>
      <c r="JO982" s="53"/>
      <c r="JP982" s="53"/>
      <c r="JQ982" s="53"/>
      <c r="JR982" s="53"/>
      <c r="JS982" s="53"/>
      <c r="JT982" s="53"/>
      <c r="JU982" s="53"/>
      <c r="JV982" s="53"/>
      <c r="JW982" s="53"/>
      <c r="JX982" s="53"/>
      <c r="JY982" s="53"/>
      <c r="JZ982" s="53"/>
      <c r="KA982" s="53"/>
      <c r="KB982" s="53"/>
      <c r="KC982" s="53"/>
      <c r="KD982" s="53"/>
      <c r="KE982" s="53"/>
      <c r="KF982" s="53"/>
      <c r="KG982" s="53"/>
      <c r="KH982" s="53"/>
      <c r="KI982" s="53"/>
      <c r="KJ982" s="53"/>
      <c r="KK982" s="53"/>
      <c r="KL982" s="53"/>
      <c r="KM982" s="53"/>
      <c r="KN982" s="53"/>
      <c r="KO982" s="53"/>
      <c r="KP982" s="53"/>
      <c r="KQ982" s="53"/>
      <c r="KR982" s="53"/>
      <c r="KS982" s="53"/>
      <c r="KT982" s="53"/>
      <c r="KU982" s="53"/>
      <c r="KV982" s="53"/>
      <c r="KW982" s="53"/>
      <c r="KX982" s="53"/>
      <c r="KY982" s="53"/>
      <c r="KZ982" s="53"/>
      <c r="LA982" s="53"/>
      <c r="LB982" s="53"/>
      <c r="LC982" s="53"/>
      <c r="LD982" s="53"/>
      <c r="LE982" s="53"/>
      <c r="LF982" s="53"/>
      <c r="LG982" s="53"/>
      <c r="LH982" s="53"/>
      <c r="LI982" s="53"/>
      <c r="LJ982" s="53"/>
      <c r="LK982" s="53"/>
      <c r="LL982" s="53"/>
      <c r="LM982" s="53"/>
      <c r="LN982" s="53"/>
      <c r="LO982" s="53"/>
      <c r="LP982" s="53"/>
      <c r="LQ982" s="53"/>
      <c r="LR982" s="53"/>
      <c r="LS982" s="53"/>
      <c r="LT982" s="53"/>
      <c r="LU982" s="53"/>
      <c r="LV982" s="53"/>
      <c r="LW982" s="53"/>
      <c r="LX982" s="53"/>
      <c r="LY982" s="53"/>
      <c r="LZ982" s="53"/>
      <c r="MA982" s="53"/>
      <c r="MB982" s="53"/>
      <c r="MC982" s="53"/>
      <c r="MD982" s="53"/>
      <c r="ME982" s="53"/>
      <c r="MF982" s="53"/>
      <c r="MG982" s="53"/>
      <c r="MH982" s="53"/>
      <c r="MI982" s="53"/>
      <c r="MJ982" s="53"/>
      <c r="MK982" s="53"/>
      <c r="ML982" s="53"/>
      <c r="MM982" s="53"/>
      <c r="MN982" s="53"/>
      <c r="MO982" s="53"/>
      <c r="MP982" s="53"/>
      <c r="MQ982" s="53"/>
      <c r="MR982" s="53"/>
      <c r="MS982" s="53"/>
      <c r="MT982" s="53"/>
      <c r="MU982" s="53"/>
      <c r="MV982" s="53"/>
      <c r="MW982" s="53"/>
      <c r="MX982" s="53"/>
      <c r="MY982" s="53"/>
      <c r="MZ982" s="53"/>
      <c r="NA982" s="53"/>
      <c r="NB982" s="53"/>
      <c r="NC982" s="53"/>
      <c r="ND982" s="53"/>
      <c r="NE982" s="53"/>
      <c r="NF982" s="53"/>
      <c r="NG982" s="53"/>
      <c r="NH982" s="53"/>
      <c r="NI982" s="53"/>
      <c r="NJ982" s="53"/>
      <c r="NK982" s="53"/>
      <c r="NL982" s="53"/>
      <c r="NM982" s="53"/>
      <c r="NN982" s="53"/>
      <c r="NO982" s="53"/>
      <c r="NP982" s="53"/>
      <c r="NQ982" s="53"/>
      <c r="NR982" s="53"/>
      <c r="NS982" s="53"/>
      <c r="NT982" s="53"/>
      <c r="NU982" s="53"/>
      <c r="NV982" s="53"/>
      <c r="NW982" s="53"/>
      <c r="NX982" s="53"/>
      <c r="NY982" s="53"/>
      <c r="NZ982" s="53"/>
      <c r="OA982" s="53"/>
      <c r="OB982" s="53"/>
      <c r="OC982" s="53"/>
      <c r="OD982" s="53"/>
      <c r="OE982" s="53"/>
      <c r="OF982" s="53"/>
      <c r="OG982" s="53"/>
      <c r="OH982" s="53"/>
      <c r="OI982" s="53"/>
      <c r="OJ982" s="53"/>
      <c r="OK982" s="53"/>
      <c r="OL982" s="53"/>
      <c r="OM982" s="53"/>
      <c r="ON982" s="53"/>
      <c r="OO982" s="53"/>
      <c r="OP982" s="53"/>
      <c r="OQ982" s="53"/>
      <c r="OR982" s="53"/>
      <c r="OS982" s="53"/>
      <c r="OT982" s="53"/>
      <c r="OU982" s="53"/>
      <c r="OV982" s="53"/>
      <c r="OW982" s="53"/>
      <c r="OX982" s="53"/>
      <c r="OY982" s="53"/>
      <c r="OZ982" s="53"/>
      <c r="PA982" s="53"/>
      <c r="PB982" s="53"/>
      <c r="PC982" s="53"/>
      <c r="PD982" s="53"/>
      <c r="PE982" s="53"/>
      <c r="PF982" s="53"/>
      <c r="PG982" s="53"/>
      <c r="PH982" s="53"/>
      <c r="PI982" s="53"/>
      <c r="PJ982" s="53"/>
      <c r="PK982" s="53"/>
      <c r="PL982" s="53"/>
      <c r="PM982" s="53"/>
      <c r="PN982" s="53"/>
      <c r="PO982" s="53"/>
      <c r="PP982" s="53"/>
      <c r="PQ982" s="53"/>
      <c r="PR982" s="53"/>
      <c r="PS982" s="53"/>
      <c r="PT982" s="53"/>
      <c r="PU982" s="53"/>
      <c r="PV982" s="53"/>
      <c r="PW982" s="53"/>
      <c r="PX982" s="53"/>
      <c r="PY982" s="53"/>
      <c r="PZ982" s="53"/>
      <c r="QA982" s="53"/>
      <c r="QB982" s="53"/>
      <c r="QC982" s="53"/>
      <c r="QD982" s="53"/>
      <c r="QE982" s="53"/>
      <c r="QF982" s="53"/>
      <c r="QG982" s="53"/>
      <c r="QH982" s="53"/>
      <c r="QI982" s="53"/>
      <c r="QJ982" s="53"/>
      <c r="QK982" s="53"/>
      <c r="QL982" s="53"/>
      <c r="QM982" s="53"/>
      <c r="QN982" s="53"/>
      <c r="QO982" s="53"/>
      <c r="QP982" s="53"/>
      <c r="QQ982" s="53"/>
      <c r="QR982" s="53"/>
      <c r="QS982" s="53"/>
      <c r="QT982" s="53"/>
      <c r="QU982" s="53"/>
      <c r="QV982" s="53"/>
      <c r="QW982" s="53"/>
      <c r="QX982" s="53"/>
      <c r="QY982" s="53"/>
      <c r="QZ982" s="53"/>
      <c r="RA982" s="53"/>
      <c r="RB982" s="53"/>
      <c r="RC982" s="53"/>
      <c r="RD982" s="53"/>
      <c r="RE982" s="53"/>
      <c r="RF982" s="53"/>
      <c r="RG982" s="53"/>
      <c r="RH982" s="53"/>
      <c r="RI982" s="53"/>
      <c r="RJ982" s="53"/>
      <c r="RK982" s="53"/>
      <c r="RL982" s="53"/>
      <c r="RM982" s="53"/>
      <c r="RN982" s="53"/>
      <c r="RO982" s="53"/>
      <c r="RP982" s="53"/>
      <c r="RQ982" s="53"/>
      <c r="RR982" s="53"/>
      <c r="RS982" s="53"/>
      <c r="RT982" s="53"/>
      <c r="RU982" s="53"/>
      <c r="RV982" s="53"/>
      <c r="RW982" s="53"/>
      <c r="RX982" s="53"/>
      <c r="RY982" s="53"/>
      <c r="RZ982" s="53"/>
      <c r="SA982" s="53"/>
      <c r="SB982" s="53"/>
      <c r="SC982" s="53"/>
      <c r="SD982" s="53"/>
      <c r="SE982" s="53"/>
      <c r="SF982" s="53"/>
      <c r="SG982" s="53"/>
      <c r="SH982" s="53"/>
      <c r="SI982" s="53"/>
      <c r="SJ982" s="53"/>
      <c r="SK982" s="53"/>
      <c r="SL982" s="53"/>
      <c r="SM982" s="53"/>
      <c r="SN982" s="53"/>
      <c r="SO982" s="53"/>
      <c r="SP982" s="53"/>
      <c r="SQ982" s="53"/>
      <c r="SR982" s="53"/>
      <c r="SS982" s="53"/>
      <c r="ST982" s="53"/>
      <c r="SU982" s="53"/>
      <c r="SV982" s="53"/>
      <c r="SW982" s="53"/>
      <c r="SX982" s="53"/>
      <c r="SY982" s="53"/>
      <c r="SZ982" s="53"/>
      <c r="TA982" s="53"/>
      <c r="TB982" s="53"/>
      <c r="TC982" s="53"/>
      <c r="TD982" s="53"/>
      <c r="TE982" s="53"/>
      <c r="TF982" s="53"/>
      <c r="TG982" s="53"/>
      <c r="TH982" s="53"/>
      <c r="TI982" s="53"/>
      <c r="TJ982" s="53"/>
      <c r="TK982" s="53"/>
      <c r="TL982" s="53"/>
      <c r="TM982" s="53"/>
      <c r="TN982" s="53"/>
      <c r="TO982" s="53"/>
      <c r="TP982" s="53"/>
      <c r="TQ982" s="53"/>
      <c r="TR982" s="53"/>
      <c r="TS982" s="53"/>
      <c r="TT982" s="53"/>
      <c r="TU982" s="53"/>
      <c r="TV982" s="53"/>
      <c r="TW982" s="53"/>
      <c r="TX982" s="53"/>
      <c r="TY982" s="53"/>
      <c r="TZ982" s="53"/>
      <c r="UA982" s="53"/>
      <c r="UB982" s="53"/>
      <c r="UC982" s="53"/>
      <c r="UD982" s="53"/>
      <c r="UE982" s="53"/>
      <c r="UF982" s="53"/>
      <c r="UG982" s="53"/>
    </row>
    <row r="983" spans="12:553" s="19" customFormat="1" ht="15.75" customHeight="1" x14ac:dyDescent="0.2">
      <c r="L983" s="66"/>
      <c r="M983" s="66"/>
      <c r="N983" s="52"/>
      <c r="O983" s="53"/>
      <c r="P983" s="53"/>
      <c r="Q983" s="53"/>
      <c r="R983" s="53"/>
      <c r="S983" s="53"/>
      <c r="T983" s="53"/>
      <c r="U983" s="53"/>
      <c r="V983" s="53"/>
      <c r="W983" s="53"/>
      <c r="X983" s="53"/>
      <c r="Y983" s="53"/>
      <c r="Z983" s="53"/>
      <c r="AA983" s="53"/>
      <c r="AB983" s="53"/>
      <c r="AC983" s="53"/>
      <c r="AD983" s="53"/>
      <c r="AE983" s="53"/>
      <c r="AF983" s="53"/>
      <c r="AG983" s="53"/>
      <c r="AH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c r="BM983" s="53"/>
      <c r="BN983" s="53"/>
      <c r="BO983" s="53"/>
      <c r="BP983" s="53"/>
      <c r="BQ983" s="53"/>
      <c r="BR983" s="53"/>
      <c r="BS983" s="53"/>
      <c r="BT983" s="53"/>
      <c r="BU983" s="53"/>
      <c r="BV983" s="53"/>
      <c r="BW983" s="53"/>
      <c r="BX983" s="53"/>
      <c r="BY983" s="53"/>
      <c r="BZ983" s="53"/>
      <c r="CA983" s="53"/>
      <c r="CB983" s="53"/>
      <c r="CC983" s="53"/>
      <c r="CD983" s="53"/>
      <c r="CE983" s="53"/>
      <c r="CF983" s="53"/>
      <c r="CG983" s="53"/>
      <c r="CH983" s="53"/>
      <c r="CI983" s="53"/>
      <c r="CJ983" s="53"/>
      <c r="CK983" s="53"/>
      <c r="CL983" s="53"/>
      <c r="CM983" s="53"/>
      <c r="CN983" s="53"/>
      <c r="CO983" s="53"/>
      <c r="CP983" s="53"/>
      <c r="CQ983" s="53"/>
      <c r="CR983" s="53"/>
      <c r="CS983" s="53"/>
      <c r="CT983" s="53"/>
      <c r="CU983" s="53"/>
      <c r="CV983" s="53"/>
      <c r="CW983" s="53"/>
      <c r="CX983" s="53"/>
      <c r="CY983" s="53"/>
      <c r="CZ983" s="53"/>
      <c r="DA983" s="53"/>
      <c r="DB983" s="53"/>
      <c r="DC983" s="53"/>
      <c r="DD983" s="53"/>
      <c r="DE983" s="53"/>
      <c r="DF983" s="53"/>
      <c r="DG983" s="53"/>
      <c r="DH983" s="53"/>
      <c r="DI983" s="53"/>
      <c r="DJ983" s="53"/>
      <c r="DK983" s="53"/>
      <c r="DL983" s="53"/>
      <c r="DM983" s="53"/>
      <c r="DN983" s="53"/>
      <c r="DO983" s="53"/>
      <c r="DP983" s="53"/>
      <c r="DQ983" s="53"/>
      <c r="DR983" s="53"/>
      <c r="DS983" s="53"/>
      <c r="DT983" s="53"/>
      <c r="DU983" s="53"/>
      <c r="DV983" s="53"/>
      <c r="DW983" s="53"/>
      <c r="DX983" s="53"/>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3"/>
      <c r="FK983" s="53"/>
      <c r="FL983" s="53"/>
      <c r="FM983" s="53"/>
      <c r="FN983" s="53"/>
      <c r="FO983" s="53"/>
      <c r="FP983" s="53"/>
      <c r="FQ983" s="53"/>
      <c r="FR983" s="53"/>
      <c r="FS983" s="53"/>
      <c r="FT983" s="53"/>
      <c r="FU983" s="53"/>
      <c r="FV983" s="53"/>
      <c r="FW983" s="53"/>
      <c r="FX983" s="53"/>
      <c r="FY983" s="53"/>
      <c r="FZ983" s="53"/>
      <c r="GA983" s="53"/>
      <c r="GB983" s="53"/>
      <c r="GC983" s="53"/>
      <c r="GD983" s="53"/>
      <c r="GE983" s="53"/>
      <c r="GF983" s="53"/>
      <c r="GG983" s="53"/>
      <c r="GH983" s="53"/>
      <c r="GI983" s="53"/>
      <c r="GJ983" s="53"/>
      <c r="GK983" s="53"/>
      <c r="GL983" s="53"/>
      <c r="GM983" s="53"/>
      <c r="GN983" s="53"/>
      <c r="GO983" s="53"/>
      <c r="GP983" s="53"/>
      <c r="GQ983" s="53"/>
      <c r="GR983" s="53"/>
      <c r="GS983" s="53"/>
      <c r="GT983" s="53"/>
      <c r="GU983" s="53"/>
      <c r="GV983" s="53"/>
      <c r="GW983" s="53"/>
      <c r="GX983" s="53"/>
      <c r="GY983" s="53"/>
      <c r="GZ983" s="53"/>
      <c r="HA983" s="53"/>
      <c r="HB983" s="53"/>
      <c r="HC983" s="53"/>
      <c r="HD983" s="53"/>
      <c r="HE983" s="53"/>
      <c r="HF983" s="53"/>
      <c r="HG983" s="53"/>
      <c r="HH983" s="53"/>
      <c r="HI983" s="53"/>
      <c r="HJ983" s="53"/>
      <c r="HK983" s="53"/>
      <c r="HL983" s="53"/>
      <c r="HM983" s="53"/>
      <c r="HN983" s="53"/>
      <c r="HO983" s="53"/>
      <c r="HP983" s="53"/>
      <c r="HQ983" s="53"/>
      <c r="HR983" s="53"/>
      <c r="HS983" s="53"/>
      <c r="HT983" s="53"/>
      <c r="HU983" s="53"/>
      <c r="HV983" s="53"/>
      <c r="HW983" s="53"/>
      <c r="HX983" s="53"/>
      <c r="HY983" s="53"/>
      <c r="HZ983" s="53"/>
      <c r="IA983" s="53"/>
      <c r="IB983" s="53"/>
      <c r="IC983" s="53"/>
      <c r="ID983" s="53"/>
      <c r="IE983" s="53"/>
      <c r="IF983" s="53"/>
      <c r="IG983" s="53"/>
      <c r="IH983" s="53"/>
      <c r="II983" s="53"/>
      <c r="IJ983" s="53"/>
      <c r="IK983" s="53"/>
      <c r="IL983" s="53"/>
      <c r="IM983" s="53"/>
      <c r="IN983" s="53"/>
      <c r="IO983" s="53"/>
      <c r="IP983" s="53"/>
      <c r="IQ983" s="53"/>
      <c r="IR983" s="53"/>
      <c r="IS983" s="53"/>
      <c r="IT983" s="53"/>
      <c r="IU983" s="53"/>
      <c r="IV983" s="53"/>
      <c r="IW983" s="53"/>
      <c r="IX983" s="53"/>
      <c r="IY983" s="53"/>
      <c r="IZ983" s="53"/>
      <c r="JA983" s="53"/>
      <c r="JB983" s="53"/>
      <c r="JC983" s="53"/>
      <c r="JD983" s="53"/>
      <c r="JE983" s="53"/>
      <c r="JF983" s="53"/>
      <c r="JG983" s="53"/>
      <c r="JH983" s="53"/>
      <c r="JI983" s="53"/>
      <c r="JJ983" s="53"/>
      <c r="JK983" s="53"/>
      <c r="JL983" s="53"/>
      <c r="JM983" s="53"/>
      <c r="JN983" s="53"/>
      <c r="JO983" s="53"/>
      <c r="JP983" s="53"/>
      <c r="JQ983" s="53"/>
      <c r="JR983" s="53"/>
      <c r="JS983" s="53"/>
      <c r="JT983" s="53"/>
      <c r="JU983" s="53"/>
      <c r="JV983" s="53"/>
      <c r="JW983" s="53"/>
      <c r="JX983" s="53"/>
      <c r="JY983" s="53"/>
      <c r="JZ983" s="53"/>
      <c r="KA983" s="53"/>
      <c r="KB983" s="53"/>
      <c r="KC983" s="53"/>
      <c r="KD983" s="53"/>
      <c r="KE983" s="53"/>
      <c r="KF983" s="53"/>
      <c r="KG983" s="53"/>
      <c r="KH983" s="53"/>
      <c r="KI983" s="53"/>
      <c r="KJ983" s="53"/>
      <c r="KK983" s="53"/>
      <c r="KL983" s="53"/>
      <c r="KM983" s="53"/>
      <c r="KN983" s="53"/>
      <c r="KO983" s="53"/>
      <c r="KP983" s="53"/>
      <c r="KQ983" s="53"/>
      <c r="KR983" s="53"/>
      <c r="KS983" s="53"/>
      <c r="KT983" s="53"/>
      <c r="KU983" s="53"/>
      <c r="KV983" s="53"/>
      <c r="KW983" s="53"/>
      <c r="KX983" s="53"/>
      <c r="KY983" s="53"/>
      <c r="KZ983" s="53"/>
      <c r="LA983" s="53"/>
      <c r="LB983" s="53"/>
      <c r="LC983" s="53"/>
      <c r="LD983" s="53"/>
      <c r="LE983" s="53"/>
      <c r="LF983" s="53"/>
      <c r="LG983" s="53"/>
      <c r="LH983" s="53"/>
      <c r="LI983" s="53"/>
      <c r="LJ983" s="53"/>
      <c r="LK983" s="53"/>
      <c r="LL983" s="53"/>
      <c r="LM983" s="53"/>
      <c r="LN983" s="53"/>
      <c r="LO983" s="53"/>
      <c r="LP983" s="53"/>
      <c r="LQ983" s="53"/>
      <c r="LR983" s="53"/>
      <c r="LS983" s="53"/>
      <c r="LT983" s="53"/>
      <c r="LU983" s="53"/>
      <c r="LV983" s="53"/>
      <c r="LW983" s="53"/>
      <c r="LX983" s="53"/>
      <c r="LY983" s="53"/>
      <c r="LZ983" s="53"/>
      <c r="MA983" s="53"/>
      <c r="MB983" s="53"/>
      <c r="MC983" s="53"/>
      <c r="MD983" s="53"/>
      <c r="ME983" s="53"/>
      <c r="MF983" s="53"/>
      <c r="MG983" s="53"/>
      <c r="MH983" s="53"/>
      <c r="MI983" s="53"/>
      <c r="MJ983" s="53"/>
      <c r="MK983" s="53"/>
      <c r="ML983" s="53"/>
      <c r="MM983" s="53"/>
      <c r="MN983" s="53"/>
      <c r="MO983" s="53"/>
      <c r="MP983" s="53"/>
      <c r="MQ983" s="53"/>
      <c r="MR983" s="53"/>
      <c r="MS983" s="53"/>
      <c r="MT983" s="53"/>
      <c r="MU983" s="53"/>
      <c r="MV983" s="53"/>
      <c r="MW983" s="53"/>
      <c r="MX983" s="53"/>
      <c r="MY983" s="53"/>
      <c r="MZ983" s="53"/>
      <c r="NA983" s="53"/>
      <c r="NB983" s="53"/>
      <c r="NC983" s="53"/>
      <c r="ND983" s="53"/>
      <c r="NE983" s="53"/>
      <c r="NF983" s="53"/>
      <c r="NG983" s="53"/>
      <c r="NH983" s="53"/>
      <c r="NI983" s="53"/>
      <c r="NJ983" s="53"/>
      <c r="NK983" s="53"/>
      <c r="NL983" s="53"/>
      <c r="NM983" s="53"/>
      <c r="NN983" s="53"/>
      <c r="NO983" s="53"/>
      <c r="NP983" s="53"/>
      <c r="NQ983" s="53"/>
      <c r="NR983" s="53"/>
      <c r="NS983" s="53"/>
      <c r="NT983" s="53"/>
      <c r="NU983" s="53"/>
      <c r="NV983" s="53"/>
      <c r="NW983" s="53"/>
      <c r="NX983" s="53"/>
      <c r="NY983" s="53"/>
      <c r="NZ983" s="53"/>
      <c r="OA983" s="53"/>
      <c r="OB983" s="53"/>
      <c r="OC983" s="53"/>
      <c r="OD983" s="53"/>
      <c r="OE983" s="53"/>
      <c r="OF983" s="53"/>
      <c r="OG983" s="53"/>
      <c r="OH983" s="53"/>
      <c r="OI983" s="53"/>
      <c r="OJ983" s="53"/>
      <c r="OK983" s="53"/>
      <c r="OL983" s="53"/>
      <c r="OM983" s="53"/>
      <c r="ON983" s="53"/>
      <c r="OO983" s="53"/>
      <c r="OP983" s="53"/>
      <c r="OQ983" s="53"/>
      <c r="OR983" s="53"/>
      <c r="OS983" s="53"/>
      <c r="OT983" s="53"/>
      <c r="OU983" s="53"/>
      <c r="OV983" s="53"/>
      <c r="OW983" s="53"/>
      <c r="OX983" s="53"/>
      <c r="OY983" s="53"/>
      <c r="OZ983" s="53"/>
      <c r="PA983" s="53"/>
      <c r="PB983" s="53"/>
      <c r="PC983" s="53"/>
      <c r="PD983" s="53"/>
      <c r="PE983" s="53"/>
      <c r="PF983" s="53"/>
      <c r="PG983" s="53"/>
      <c r="PH983" s="53"/>
      <c r="PI983" s="53"/>
      <c r="PJ983" s="53"/>
      <c r="PK983" s="53"/>
      <c r="PL983" s="53"/>
      <c r="PM983" s="53"/>
      <c r="PN983" s="53"/>
      <c r="PO983" s="53"/>
      <c r="PP983" s="53"/>
      <c r="PQ983" s="53"/>
      <c r="PR983" s="53"/>
      <c r="PS983" s="53"/>
      <c r="PT983" s="53"/>
      <c r="PU983" s="53"/>
      <c r="PV983" s="53"/>
      <c r="PW983" s="53"/>
      <c r="PX983" s="53"/>
      <c r="PY983" s="53"/>
      <c r="PZ983" s="53"/>
      <c r="QA983" s="53"/>
      <c r="QB983" s="53"/>
      <c r="QC983" s="53"/>
      <c r="QD983" s="53"/>
      <c r="QE983" s="53"/>
      <c r="QF983" s="53"/>
      <c r="QG983" s="53"/>
      <c r="QH983" s="53"/>
      <c r="QI983" s="53"/>
      <c r="QJ983" s="53"/>
      <c r="QK983" s="53"/>
      <c r="QL983" s="53"/>
      <c r="QM983" s="53"/>
      <c r="QN983" s="53"/>
      <c r="QO983" s="53"/>
      <c r="QP983" s="53"/>
      <c r="QQ983" s="53"/>
      <c r="QR983" s="53"/>
      <c r="QS983" s="53"/>
      <c r="QT983" s="53"/>
      <c r="QU983" s="53"/>
      <c r="QV983" s="53"/>
      <c r="QW983" s="53"/>
      <c r="QX983" s="53"/>
      <c r="QY983" s="53"/>
      <c r="QZ983" s="53"/>
      <c r="RA983" s="53"/>
      <c r="RB983" s="53"/>
      <c r="RC983" s="53"/>
      <c r="RD983" s="53"/>
      <c r="RE983" s="53"/>
      <c r="RF983" s="53"/>
      <c r="RG983" s="53"/>
      <c r="RH983" s="53"/>
      <c r="RI983" s="53"/>
      <c r="RJ983" s="53"/>
      <c r="RK983" s="53"/>
      <c r="RL983" s="53"/>
      <c r="RM983" s="53"/>
      <c r="RN983" s="53"/>
      <c r="RO983" s="53"/>
      <c r="RP983" s="53"/>
      <c r="RQ983" s="53"/>
      <c r="RR983" s="53"/>
      <c r="RS983" s="53"/>
      <c r="RT983" s="53"/>
      <c r="RU983" s="53"/>
      <c r="RV983" s="53"/>
      <c r="RW983" s="53"/>
      <c r="RX983" s="53"/>
      <c r="RY983" s="53"/>
      <c r="RZ983" s="53"/>
      <c r="SA983" s="53"/>
      <c r="SB983" s="53"/>
      <c r="SC983" s="53"/>
      <c r="SD983" s="53"/>
      <c r="SE983" s="53"/>
      <c r="SF983" s="53"/>
      <c r="SG983" s="53"/>
      <c r="SH983" s="53"/>
      <c r="SI983" s="53"/>
      <c r="SJ983" s="53"/>
      <c r="SK983" s="53"/>
      <c r="SL983" s="53"/>
      <c r="SM983" s="53"/>
      <c r="SN983" s="53"/>
      <c r="SO983" s="53"/>
      <c r="SP983" s="53"/>
      <c r="SQ983" s="53"/>
      <c r="SR983" s="53"/>
      <c r="SS983" s="53"/>
      <c r="ST983" s="53"/>
      <c r="SU983" s="53"/>
      <c r="SV983" s="53"/>
      <c r="SW983" s="53"/>
      <c r="SX983" s="53"/>
      <c r="SY983" s="53"/>
      <c r="SZ983" s="53"/>
      <c r="TA983" s="53"/>
      <c r="TB983" s="53"/>
      <c r="TC983" s="53"/>
      <c r="TD983" s="53"/>
      <c r="TE983" s="53"/>
      <c r="TF983" s="53"/>
      <c r="TG983" s="53"/>
      <c r="TH983" s="53"/>
      <c r="TI983" s="53"/>
      <c r="TJ983" s="53"/>
      <c r="TK983" s="53"/>
      <c r="TL983" s="53"/>
      <c r="TM983" s="53"/>
      <c r="TN983" s="53"/>
      <c r="TO983" s="53"/>
      <c r="TP983" s="53"/>
      <c r="TQ983" s="53"/>
      <c r="TR983" s="53"/>
      <c r="TS983" s="53"/>
      <c r="TT983" s="53"/>
      <c r="TU983" s="53"/>
      <c r="TV983" s="53"/>
      <c r="TW983" s="53"/>
      <c r="TX983" s="53"/>
      <c r="TY983" s="53"/>
      <c r="TZ983" s="53"/>
      <c r="UA983" s="53"/>
      <c r="UB983" s="53"/>
      <c r="UC983" s="53"/>
      <c r="UD983" s="53"/>
      <c r="UE983" s="53"/>
      <c r="UF983" s="53"/>
      <c r="UG983" s="53"/>
    </row>
    <row r="984" spans="12:553" s="19" customFormat="1" ht="15.75" customHeight="1" x14ac:dyDescent="0.2">
      <c r="L984" s="66"/>
      <c r="M984" s="66"/>
      <c r="N984" s="52"/>
      <c r="O984" s="53"/>
      <c r="P984" s="53"/>
      <c r="Q984" s="53"/>
      <c r="R984" s="53"/>
      <c r="S984" s="53"/>
      <c r="T984" s="53"/>
      <c r="U984" s="53"/>
      <c r="V984" s="53"/>
      <c r="W984" s="53"/>
      <c r="X984" s="53"/>
      <c r="Y984" s="53"/>
      <c r="Z984" s="53"/>
      <c r="AA984" s="53"/>
      <c r="AB984" s="53"/>
      <c r="AC984" s="53"/>
      <c r="AD984" s="53"/>
      <c r="AE984" s="53"/>
      <c r="AF984" s="53"/>
      <c r="AG984" s="53"/>
      <c r="AH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c r="BM984" s="53"/>
      <c r="BN984" s="53"/>
      <c r="BO984" s="53"/>
      <c r="BP984" s="53"/>
      <c r="BQ984" s="53"/>
      <c r="BR984" s="53"/>
      <c r="BS984" s="53"/>
      <c r="BT984" s="53"/>
      <c r="BU984" s="53"/>
      <c r="BV984" s="53"/>
      <c r="BW984" s="53"/>
      <c r="BX984" s="53"/>
      <c r="BY984" s="53"/>
      <c r="BZ984" s="53"/>
      <c r="CA984" s="53"/>
      <c r="CB984" s="53"/>
      <c r="CC984" s="53"/>
      <c r="CD984" s="53"/>
      <c r="CE984" s="53"/>
      <c r="CF984" s="53"/>
      <c r="CG984" s="53"/>
      <c r="CH984" s="53"/>
      <c r="CI984" s="53"/>
      <c r="CJ984" s="53"/>
      <c r="CK984" s="53"/>
      <c r="CL984" s="53"/>
      <c r="CM984" s="53"/>
      <c r="CN984" s="53"/>
      <c r="CO984" s="53"/>
      <c r="CP984" s="53"/>
      <c r="CQ984" s="53"/>
      <c r="CR984" s="53"/>
      <c r="CS984" s="53"/>
      <c r="CT984" s="53"/>
      <c r="CU984" s="53"/>
      <c r="CV984" s="53"/>
      <c r="CW984" s="53"/>
      <c r="CX984" s="53"/>
      <c r="CY984" s="53"/>
      <c r="CZ984" s="53"/>
      <c r="DA984" s="53"/>
      <c r="DB984" s="53"/>
      <c r="DC984" s="53"/>
      <c r="DD984" s="53"/>
      <c r="DE984" s="53"/>
      <c r="DF984" s="53"/>
      <c r="DG984" s="53"/>
      <c r="DH984" s="53"/>
      <c r="DI984" s="53"/>
      <c r="DJ984" s="53"/>
      <c r="DK984" s="53"/>
      <c r="DL984" s="53"/>
      <c r="DM984" s="53"/>
      <c r="DN984" s="53"/>
      <c r="DO984" s="53"/>
      <c r="DP984" s="53"/>
      <c r="DQ984" s="53"/>
      <c r="DR984" s="53"/>
      <c r="DS984" s="53"/>
      <c r="DT984" s="53"/>
      <c r="DU984" s="53"/>
      <c r="DV984" s="53"/>
      <c r="DW984" s="53"/>
      <c r="DX984" s="53"/>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3"/>
      <c r="FK984" s="53"/>
      <c r="FL984" s="53"/>
      <c r="FM984" s="53"/>
      <c r="FN984" s="53"/>
      <c r="FO984" s="53"/>
      <c r="FP984" s="53"/>
      <c r="FQ984" s="53"/>
      <c r="FR984" s="53"/>
      <c r="FS984" s="53"/>
      <c r="FT984" s="53"/>
      <c r="FU984" s="53"/>
      <c r="FV984" s="53"/>
      <c r="FW984" s="53"/>
      <c r="FX984" s="53"/>
      <c r="FY984" s="53"/>
      <c r="FZ984" s="53"/>
      <c r="GA984" s="53"/>
      <c r="GB984" s="53"/>
      <c r="GC984" s="53"/>
      <c r="GD984" s="53"/>
      <c r="GE984" s="53"/>
      <c r="GF984" s="53"/>
      <c r="GG984" s="53"/>
      <c r="GH984" s="53"/>
      <c r="GI984" s="53"/>
      <c r="GJ984" s="53"/>
      <c r="GK984" s="53"/>
      <c r="GL984" s="53"/>
      <c r="GM984" s="53"/>
      <c r="GN984" s="53"/>
      <c r="GO984" s="53"/>
      <c r="GP984" s="53"/>
      <c r="GQ984" s="53"/>
      <c r="GR984" s="53"/>
      <c r="GS984" s="53"/>
      <c r="GT984" s="53"/>
      <c r="GU984" s="53"/>
      <c r="GV984" s="53"/>
      <c r="GW984" s="53"/>
      <c r="GX984" s="53"/>
      <c r="GY984" s="53"/>
      <c r="GZ984" s="53"/>
      <c r="HA984" s="53"/>
      <c r="HB984" s="53"/>
      <c r="HC984" s="53"/>
      <c r="HD984" s="53"/>
      <c r="HE984" s="53"/>
      <c r="HF984" s="53"/>
      <c r="HG984" s="53"/>
      <c r="HH984" s="53"/>
      <c r="HI984" s="53"/>
      <c r="HJ984" s="53"/>
      <c r="HK984" s="53"/>
      <c r="HL984" s="53"/>
      <c r="HM984" s="53"/>
      <c r="HN984" s="53"/>
      <c r="HO984" s="53"/>
      <c r="HP984" s="53"/>
      <c r="HQ984" s="53"/>
      <c r="HR984" s="53"/>
      <c r="HS984" s="53"/>
      <c r="HT984" s="53"/>
      <c r="HU984" s="53"/>
      <c r="HV984" s="53"/>
      <c r="HW984" s="53"/>
      <c r="HX984" s="53"/>
      <c r="HY984" s="53"/>
      <c r="HZ984" s="53"/>
      <c r="IA984" s="53"/>
      <c r="IB984" s="53"/>
      <c r="IC984" s="53"/>
      <c r="ID984" s="53"/>
      <c r="IE984" s="53"/>
      <c r="IF984" s="53"/>
      <c r="IG984" s="53"/>
      <c r="IH984" s="53"/>
      <c r="II984" s="53"/>
      <c r="IJ984" s="53"/>
      <c r="IK984" s="53"/>
      <c r="IL984" s="53"/>
      <c r="IM984" s="53"/>
      <c r="IN984" s="53"/>
      <c r="IO984" s="53"/>
      <c r="IP984" s="53"/>
      <c r="IQ984" s="53"/>
      <c r="IR984" s="53"/>
      <c r="IS984" s="53"/>
      <c r="IT984" s="53"/>
      <c r="IU984" s="53"/>
      <c r="IV984" s="53"/>
      <c r="IW984" s="53"/>
      <c r="IX984" s="53"/>
      <c r="IY984" s="53"/>
      <c r="IZ984" s="53"/>
      <c r="JA984" s="53"/>
      <c r="JB984" s="53"/>
      <c r="JC984" s="53"/>
      <c r="JD984" s="53"/>
      <c r="JE984" s="53"/>
      <c r="JF984" s="53"/>
      <c r="JG984" s="53"/>
      <c r="JH984" s="53"/>
      <c r="JI984" s="53"/>
      <c r="JJ984" s="53"/>
      <c r="JK984" s="53"/>
      <c r="JL984" s="53"/>
      <c r="JM984" s="53"/>
      <c r="JN984" s="53"/>
      <c r="JO984" s="53"/>
      <c r="JP984" s="53"/>
      <c r="JQ984" s="53"/>
      <c r="JR984" s="53"/>
      <c r="JS984" s="53"/>
      <c r="JT984" s="53"/>
      <c r="JU984" s="53"/>
      <c r="JV984" s="53"/>
      <c r="JW984" s="53"/>
      <c r="JX984" s="53"/>
      <c r="JY984" s="53"/>
      <c r="JZ984" s="53"/>
      <c r="KA984" s="53"/>
      <c r="KB984" s="53"/>
      <c r="KC984" s="53"/>
      <c r="KD984" s="53"/>
      <c r="KE984" s="53"/>
      <c r="KF984" s="53"/>
      <c r="KG984" s="53"/>
      <c r="KH984" s="53"/>
      <c r="KI984" s="53"/>
      <c r="KJ984" s="53"/>
      <c r="KK984" s="53"/>
      <c r="KL984" s="53"/>
      <c r="KM984" s="53"/>
      <c r="KN984" s="53"/>
      <c r="KO984" s="53"/>
      <c r="KP984" s="53"/>
      <c r="KQ984" s="53"/>
      <c r="KR984" s="53"/>
      <c r="KS984" s="53"/>
      <c r="KT984" s="53"/>
      <c r="KU984" s="53"/>
      <c r="KV984" s="53"/>
      <c r="KW984" s="53"/>
      <c r="KX984" s="53"/>
      <c r="KY984" s="53"/>
      <c r="KZ984" s="53"/>
      <c r="LA984" s="53"/>
      <c r="LB984" s="53"/>
      <c r="LC984" s="53"/>
      <c r="LD984" s="53"/>
      <c r="LE984" s="53"/>
      <c r="LF984" s="53"/>
      <c r="LG984" s="53"/>
      <c r="LH984" s="53"/>
      <c r="LI984" s="53"/>
      <c r="LJ984" s="53"/>
      <c r="LK984" s="53"/>
      <c r="LL984" s="53"/>
      <c r="LM984" s="53"/>
      <c r="LN984" s="53"/>
      <c r="LO984" s="53"/>
      <c r="LP984" s="53"/>
      <c r="LQ984" s="53"/>
      <c r="LR984" s="53"/>
      <c r="LS984" s="53"/>
      <c r="LT984" s="53"/>
      <c r="LU984" s="53"/>
      <c r="LV984" s="53"/>
      <c r="LW984" s="53"/>
      <c r="LX984" s="53"/>
      <c r="LY984" s="53"/>
      <c r="LZ984" s="53"/>
      <c r="MA984" s="53"/>
      <c r="MB984" s="53"/>
      <c r="MC984" s="53"/>
      <c r="MD984" s="53"/>
      <c r="ME984" s="53"/>
      <c r="MF984" s="53"/>
      <c r="MG984" s="53"/>
      <c r="MH984" s="53"/>
      <c r="MI984" s="53"/>
      <c r="MJ984" s="53"/>
      <c r="MK984" s="53"/>
      <c r="ML984" s="53"/>
      <c r="MM984" s="53"/>
      <c r="MN984" s="53"/>
      <c r="MO984" s="53"/>
      <c r="MP984" s="53"/>
      <c r="MQ984" s="53"/>
      <c r="MR984" s="53"/>
      <c r="MS984" s="53"/>
      <c r="MT984" s="53"/>
      <c r="MU984" s="53"/>
      <c r="MV984" s="53"/>
      <c r="MW984" s="53"/>
      <c r="MX984" s="53"/>
      <c r="MY984" s="53"/>
      <c r="MZ984" s="53"/>
      <c r="NA984" s="53"/>
      <c r="NB984" s="53"/>
      <c r="NC984" s="53"/>
      <c r="ND984" s="53"/>
      <c r="NE984" s="53"/>
      <c r="NF984" s="53"/>
      <c r="NG984" s="53"/>
      <c r="NH984" s="53"/>
      <c r="NI984" s="53"/>
      <c r="NJ984" s="53"/>
      <c r="NK984" s="53"/>
      <c r="NL984" s="53"/>
      <c r="NM984" s="53"/>
      <c r="NN984" s="53"/>
      <c r="NO984" s="53"/>
      <c r="NP984" s="53"/>
      <c r="NQ984" s="53"/>
      <c r="NR984" s="53"/>
      <c r="NS984" s="53"/>
      <c r="NT984" s="53"/>
      <c r="NU984" s="53"/>
      <c r="NV984" s="53"/>
      <c r="NW984" s="53"/>
      <c r="NX984" s="53"/>
      <c r="NY984" s="53"/>
      <c r="NZ984" s="53"/>
      <c r="OA984" s="53"/>
      <c r="OB984" s="53"/>
      <c r="OC984" s="53"/>
      <c r="OD984" s="53"/>
      <c r="OE984" s="53"/>
      <c r="OF984" s="53"/>
      <c r="OG984" s="53"/>
      <c r="OH984" s="53"/>
      <c r="OI984" s="53"/>
      <c r="OJ984" s="53"/>
      <c r="OK984" s="53"/>
      <c r="OL984" s="53"/>
      <c r="OM984" s="53"/>
      <c r="ON984" s="53"/>
      <c r="OO984" s="53"/>
      <c r="OP984" s="53"/>
      <c r="OQ984" s="53"/>
      <c r="OR984" s="53"/>
      <c r="OS984" s="53"/>
      <c r="OT984" s="53"/>
      <c r="OU984" s="53"/>
      <c r="OV984" s="53"/>
      <c r="OW984" s="53"/>
      <c r="OX984" s="53"/>
      <c r="OY984" s="53"/>
      <c r="OZ984" s="53"/>
      <c r="PA984" s="53"/>
      <c r="PB984" s="53"/>
      <c r="PC984" s="53"/>
      <c r="PD984" s="53"/>
      <c r="PE984" s="53"/>
      <c r="PF984" s="53"/>
      <c r="PG984" s="53"/>
      <c r="PH984" s="53"/>
      <c r="PI984" s="53"/>
      <c r="PJ984" s="53"/>
      <c r="PK984" s="53"/>
      <c r="PL984" s="53"/>
      <c r="PM984" s="53"/>
      <c r="PN984" s="53"/>
      <c r="PO984" s="53"/>
      <c r="PP984" s="53"/>
      <c r="PQ984" s="53"/>
      <c r="PR984" s="53"/>
      <c r="PS984" s="53"/>
      <c r="PT984" s="53"/>
      <c r="PU984" s="53"/>
      <c r="PV984" s="53"/>
      <c r="PW984" s="53"/>
      <c r="PX984" s="53"/>
      <c r="PY984" s="53"/>
      <c r="PZ984" s="53"/>
      <c r="QA984" s="53"/>
      <c r="QB984" s="53"/>
      <c r="QC984" s="53"/>
      <c r="QD984" s="53"/>
      <c r="QE984" s="53"/>
      <c r="QF984" s="53"/>
      <c r="QG984" s="53"/>
      <c r="QH984" s="53"/>
      <c r="QI984" s="53"/>
      <c r="QJ984" s="53"/>
      <c r="QK984" s="53"/>
      <c r="QL984" s="53"/>
      <c r="QM984" s="53"/>
      <c r="QN984" s="53"/>
      <c r="QO984" s="53"/>
      <c r="QP984" s="53"/>
      <c r="QQ984" s="53"/>
      <c r="QR984" s="53"/>
      <c r="QS984" s="53"/>
      <c r="QT984" s="53"/>
      <c r="QU984" s="53"/>
      <c r="QV984" s="53"/>
      <c r="QW984" s="53"/>
      <c r="QX984" s="53"/>
      <c r="QY984" s="53"/>
      <c r="QZ984" s="53"/>
      <c r="RA984" s="53"/>
      <c r="RB984" s="53"/>
      <c r="RC984" s="53"/>
      <c r="RD984" s="53"/>
      <c r="RE984" s="53"/>
      <c r="RF984" s="53"/>
      <c r="RG984" s="53"/>
      <c r="RH984" s="53"/>
      <c r="RI984" s="53"/>
      <c r="RJ984" s="53"/>
      <c r="RK984" s="53"/>
      <c r="RL984" s="53"/>
      <c r="RM984" s="53"/>
      <c r="RN984" s="53"/>
      <c r="RO984" s="53"/>
      <c r="RP984" s="53"/>
      <c r="RQ984" s="53"/>
      <c r="RR984" s="53"/>
      <c r="RS984" s="53"/>
      <c r="RT984" s="53"/>
      <c r="RU984" s="53"/>
      <c r="RV984" s="53"/>
      <c r="RW984" s="53"/>
      <c r="RX984" s="53"/>
      <c r="RY984" s="53"/>
      <c r="RZ984" s="53"/>
      <c r="SA984" s="53"/>
      <c r="SB984" s="53"/>
      <c r="SC984" s="53"/>
      <c r="SD984" s="53"/>
      <c r="SE984" s="53"/>
      <c r="SF984" s="53"/>
      <c r="SG984" s="53"/>
      <c r="SH984" s="53"/>
      <c r="SI984" s="53"/>
      <c r="SJ984" s="53"/>
      <c r="SK984" s="53"/>
      <c r="SL984" s="53"/>
      <c r="SM984" s="53"/>
      <c r="SN984" s="53"/>
      <c r="SO984" s="53"/>
      <c r="SP984" s="53"/>
      <c r="SQ984" s="53"/>
      <c r="SR984" s="53"/>
      <c r="SS984" s="53"/>
      <c r="ST984" s="53"/>
      <c r="SU984" s="53"/>
      <c r="SV984" s="53"/>
      <c r="SW984" s="53"/>
      <c r="SX984" s="53"/>
      <c r="SY984" s="53"/>
      <c r="SZ984" s="53"/>
      <c r="TA984" s="53"/>
      <c r="TB984" s="53"/>
      <c r="TC984" s="53"/>
      <c r="TD984" s="53"/>
      <c r="TE984" s="53"/>
      <c r="TF984" s="53"/>
      <c r="TG984" s="53"/>
      <c r="TH984" s="53"/>
      <c r="TI984" s="53"/>
      <c r="TJ984" s="53"/>
      <c r="TK984" s="53"/>
      <c r="TL984" s="53"/>
      <c r="TM984" s="53"/>
      <c r="TN984" s="53"/>
      <c r="TO984" s="53"/>
      <c r="TP984" s="53"/>
      <c r="TQ984" s="53"/>
      <c r="TR984" s="53"/>
      <c r="TS984" s="53"/>
      <c r="TT984" s="53"/>
      <c r="TU984" s="53"/>
      <c r="TV984" s="53"/>
      <c r="TW984" s="53"/>
      <c r="TX984" s="53"/>
      <c r="TY984" s="53"/>
      <c r="TZ984" s="53"/>
      <c r="UA984" s="53"/>
      <c r="UB984" s="53"/>
      <c r="UC984" s="53"/>
      <c r="UD984" s="53"/>
      <c r="UE984" s="53"/>
      <c r="UF984" s="53"/>
      <c r="UG984" s="53"/>
    </row>
    <row r="985" spans="12:553" s="19" customFormat="1" ht="15.75" customHeight="1" x14ac:dyDescent="0.2">
      <c r="L985" s="66"/>
      <c r="M985" s="66"/>
      <c r="N985" s="52"/>
      <c r="O985" s="53"/>
      <c r="P985" s="53"/>
      <c r="Q985" s="53"/>
      <c r="R985" s="53"/>
      <c r="S985" s="53"/>
      <c r="T985" s="53"/>
      <c r="U985" s="53"/>
      <c r="V985" s="53"/>
      <c r="W985" s="53"/>
      <c r="X985" s="53"/>
      <c r="Y985" s="53"/>
      <c r="Z985" s="53"/>
      <c r="AA985" s="53"/>
      <c r="AB985" s="53"/>
      <c r="AC985" s="53"/>
      <c r="AD985" s="53"/>
      <c r="AE985" s="53"/>
      <c r="AF985" s="53"/>
      <c r="AG985" s="53"/>
      <c r="AH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c r="BM985" s="53"/>
      <c r="BN985" s="53"/>
      <c r="BO985" s="53"/>
      <c r="BP985" s="53"/>
      <c r="BQ985" s="53"/>
      <c r="BR985" s="53"/>
      <c r="BS985" s="53"/>
      <c r="BT985" s="53"/>
      <c r="BU985" s="53"/>
      <c r="BV985" s="53"/>
      <c r="BW985" s="53"/>
      <c r="BX985" s="53"/>
      <c r="BY985" s="53"/>
      <c r="BZ985" s="53"/>
      <c r="CA985" s="53"/>
      <c r="CB985" s="53"/>
      <c r="CC985" s="53"/>
      <c r="CD985" s="53"/>
      <c r="CE985" s="53"/>
      <c r="CF985" s="53"/>
      <c r="CG985" s="53"/>
      <c r="CH985" s="53"/>
      <c r="CI985" s="53"/>
      <c r="CJ985" s="53"/>
      <c r="CK985" s="53"/>
      <c r="CL985" s="53"/>
      <c r="CM985" s="53"/>
      <c r="CN985" s="53"/>
      <c r="CO985" s="53"/>
      <c r="CP985" s="53"/>
      <c r="CQ985" s="53"/>
      <c r="CR985" s="53"/>
      <c r="CS985" s="53"/>
      <c r="CT985" s="53"/>
      <c r="CU985" s="53"/>
      <c r="CV985" s="53"/>
      <c r="CW985" s="53"/>
      <c r="CX985" s="53"/>
      <c r="CY985" s="53"/>
      <c r="CZ985" s="53"/>
      <c r="DA985" s="53"/>
      <c r="DB985" s="53"/>
      <c r="DC985" s="53"/>
      <c r="DD985" s="53"/>
      <c r="DE985" s="53"/>
      <c r="DF985" s="53"/>
      <c r="DG985" s="53"/>
      <c r="DH985" s="53"/>
      <c r="DI985" s="53"/>
      <c r="DJ985" s="53"/>
      <c r="DK985" s="53"/>
      <c r="DL985" s="53"/>
      <c r="DM985" s="53"/>
      <c r="DN985" s="53"/>
      <c r="DO985" s="53"/>
      <c r="DP985" s="53"/>
      <c r="DQ985" s="53"/>
      <c r="DR985" s="53"/>
      <c r="DS985" s="53"/>
      <c r="DT985" s="53"/>
      <c r="DU985" s="53"/>
      <c r="DV985" s="53"/>
      <c r="DW985" s="53"/>
      <c r="DX985" s="53"/>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3"/>
      <c r="FK985" s="53"/>
      <c r="FL985" s="53"/>
      <c r="FM985" s="53"/>
      <c r="FN985" s="53"/>
      <c r="FO985" s="53"/>
      <c r="FP985" s="53"/>
      <c r="FQ985" s="53"/>
      <c r="FR985" s="53"/>
      <c r="FS985" s="53"/>
      <c r="FT985" s="53"/>
      <c r="FU985" s="53"/>
      <c r="FV985" s="53"/>
      <c r="FW985" s="53"/>
      <c r="FX985" s="53"/>
      <c r="FY985" s="53"/>
      <c r="FZ985" s="53"/>
      <c r="GA985" s="53"/>
      <c r="GB985" s="53"/>
      <c r="GC985" s="53"/>
      <c r="GD985" s="53"/>
      <c r="GE985" s="53"/>
      <c r="GF985" s="53"/>
      <c r="GG985" s="53"/>
      <c r="GH985" s="53"/>
      <c r="GI985" s="53"/>
      <c r="GJ985" s="53"/>
      <c r="GK985" s="53"/>
      <c r="GL985" s="53"/>
      <c r="GM985" s="53"/>
      <c r="GN985" s="53"/>
      <c r="GO985" s="53"/>
      <c r="GP985" s="53"/>
      <c r="GQ985" s="53"/>
      <c r="GR985" s="53"/>
      <c r="GS985" s="53"/>
      <c r="GT985" s="53"/>
      <c r="GU985" s="53"/>
      <c r="GV985" s="53"/>
      <c r="GW985" s="53"/>
      <c r="GX985" s="53"/>
      <c r="GY985" s="53"/>
      <c r="GZ985" s="53"/>
      <c r="HA985" s="53"/>
      <c r="HB985" s="53"/>
      <c r="HC985" s="53"/>
      <c r="HD985" s="53"/>
      <c r="HE985" s="53"/>
      <c r="HF985" s="53"/>
      <c r="HG985" s="53"/>
      <c r="HH985" s="53"/>
      <c r="HI985" s="53"/>
      <c r="HJ985" s="53"/>
      <c r="HK985" s="53"/>
      <c r="HL985" s="53"/>
      <c r="HM985" s="53"/>
      <c r="HN985" s="53"/>
      <c r="HO985" s="53"/>
      <c r="HP985" s="53"/>
      <c r="HQ985" s="53"/>
      <c r="HR985" s="53"/>
      <c r="HS985" s="53"/>
      <c r="HT985" s="53"/>
      <c r="HU985" s="53"/>
      <c r="HV985" s="53"/>
      <c r="HW985" s="53"/>
      <c r="HX985" s="53"/>
      <c r="HY985" s="53"/>
      <c r="HZ985" s="53"/>
      <c r="IA985" s="53"/>
      <c r="IB985" s="53"/>
      <c r="IC985" s="53"/>
      <c r="ID985" s="53"/>
      <c r="IE985" s="53"/>
      <c r="IF985" s="53"/>
      <c r="IG985" s="53"/>
      <c r="IH985" s="53"/>
      <c r="II985" s="53"/>
      <c r="IJ985" s="53"/>
      <c r="IK985" s="53"/>
      <c r="IL985" s="53"/>
      <c r="IM985" s="53"/>
      <c r="IN985" s="53"/>
      <c r="IO985" s="53"/>
      <c r="IP985" s="53"/>
      <c r="IQ985" s="53"/>
      <c r="IR985" s="53"/>
      <c r="IS985" s="53"/>
      <c r="IT985" s="53"/>
      <c r="IU985" s="53"/>
      <c r="IV985" s="53"/>
      <c r="IW985" s="53"/>
      <c r="IX985" s="53"/>
      <c r="IY985" s="53"/>
      <c r="IZ985" s="53"/>
      <c r="JA985" s="53"/>
      <c r="JB985" s="53"/>
      <c r="JC985" s="53"/>
      <c r="JD985" s="53"/>
      <c r="JE985" s="53"/>
      <c r="JF985" s="53"/>
      <c r="JG985" s="53"/>
      <c r="JH985" s="53"/>
      <c r="JI985" s="53"/>
      <c r="JJ985" s="53"/>
      <c r="JK985" s="53"/>
      <c r="JL985" s="53"/>
      <c r="JM985" s="53"/>
      <c r="JN985" s="53"/>
      <c r="JO985" s="53"/>
      <c r="JP985" s="53"/>
      <c r="JQ985" s="53"/>
      <c r="JR985" s="53"/>
      <c r="JS985" s="53"/>
      <c r="JT985" s="53"/>
      <c r="JU985" s="53"/>
      <c r="JV985" s="53"/>
      <c r="JW985" s="53"/>
      <c r="JX985" s="53"/>
      <c r="JY985" s="53"/>
      <c r="JZ985" s="53"/>
      <c r="KA985" s="53"/>
      <c r="KB985" s="53"/>
      <c r="KC985" s="53"/>
      <c r="KD985" s="53"/>
      <c r="KE985" s="53"/>
      <c r="KF985" s="53"/>
      <c r="KG985" s="53"/>
      <c r="KH985" s="53"/>
      <c r="KI985" s="53"/>
      <c r="KJ985" s="53"/>
      <c r="KK985" s="53"/>
      <c r="KL985" s="53"/>
      <c r="KM985" s="53"/>
      <c r="KN985" s="53"/>
      <c r="KO985" s="53"/>
      <c r="KP985" s="53"/>
      <c r="KQ985" s="53"/>
      <c r="KR985" s="53"/>
      <c r="KS985" s="53"/>
      <c r="KT985" s="53"/>
      <c r="KU985" s="53"/>
      <c r="KV985" s="53"/>
      <c r="KW985" s="53"/>
      <c r="KX985" s="53"/>
      <c r="KY985" s="53"/>
      <c r="KZ985" s="53"/>
      <c r="LA985" s="53"/>
      <c r="LB985" s="53"/>
      <c r="LC985" s="53"/>
      <c r="LD985" s="53"/>
      <c r="LE985" s="53"/>
      <c r="LF985" s="53"/>
      <c r="LG985" s="53"/>
      <c r="LH985" s="53"/>
      <c r="LI985" s="53"/>
      <c r="LJ985" s="53"/>
      <c r="LK985" s="53"/>
      <c r="LL985" s="53"/>
      <c r="LM985" s="53"/>
      <c r="LN985" s="53"/>
      <c r="LO985" s="53"/>
      <c r="LP985" s="53"/>
      <c r="LQ985" s="53"/>
      <c r="LR985" s="53"/>
      <c r="LS985" s="53"/>
      <c r="LT985" s="53"/>
      <c r="LU985" s="53"/>
      <c r="LV985" s="53"/>
      <c r="LW985" s="53"/>
      <c r="LX985" s="53"/>
      <c r="LY985" s="53"/>
      <c r="LZ985" s="53"/>
      <c r="MA985" s="53"/>
      <c r="MB985" s="53"/>
      <c r="MC985" s="53"/>
      <c r="MD985" s="53"/>
      <c r="ME985" s="53"/>
      <c r="MF985" s="53"/>
      <c r="MG985" s="53"/>
      <c r="MH985" s="53"/>
      <c r="MI985" s="53"/>
      <c r="MJ985" s="53"/>
      <c r="MK985" s="53"/>
      <c r="ML985" s="53"/>
      <c r="MM985" s="53"/>
      <c r="MN985" s="53"/>
      <c r="MO985" s="53"/>
      <c r="MP985" s="53"/>
      <c r="MQ985" s="53"/>
      <c r="MR985" s="53"/>
      <c r="MS985" s="53"/>
      <c r="MT985" s="53"/>
      <c r="MU985" s="53"/>
      <c r="MV985" s="53"/>
      <c r="MW985" s="53"/>
      <c r="MX985" s="53"/>
      <c r="MY985" s="53"/>
      <c r="MZ985" s="53"/>
      <c r="NA985" s="53"/>
      <c r="NB985" s="53"/>
      <c r="NC985" s="53"/>
      <c r="ND985" s="53"/>
      <c r="NE985" s="53"/>
      <c r="NF985" s="53"/>
      <c r="NG985" s="53"/>
      <c r="NH985" s="53"/>
      <c r="NI985" s="53"/>
      <c r="NJ985" s="53"/>
      <c r="NK985" s="53"/>
      <c r="NL985" s="53"/>
      <c r="NM985" s="53"/>
      <c r="NN985" s="53"/>
      <c r="NO985" s="53"/>
      <c r="NP985" s="53"/>
      <c r="NQ985" s="53"/>
      <c r="NR985" s="53"/>
      <c r="NS985" s="53"/>
      <c r="NT985" s="53"/>
      <c r="NU985" s="53"/>
      <c r="NV985" s="53"/>
      <c r="NW985" s="53"/>
      <c r="NX985" s="53"/>
      <c r="NY985" s="53"/>
      <c r="NZ985" s="53"/>
      <c r="OA985" s="53"/>
      <c r="OB985" s="53"/>
      <c r="OC985" s="53"/>
      <c r="OD985" s="53"/>
      <c r="OE985" s="53"/>
      <c r="OF985" s="53"/>
      <c r="OG985" s="53"/>
      <c r="OH985" s="53"/>
      <c r="OI985" s="53"/>
      <c r="OJ985" s="53"/>
      <c r="OK985" s="53"/>
      <c r="OL985" s="53"/>
      <c r="OM985" s="53"/>
      <c r="ON985" s="53"/>
      <c r="OO985" s="53"/>
      <c r="OP985" s="53"/>
      <c r="OQ985" s="53"/>
      <c r="OR985" s="53"/>
      <c r="OS985" s="53"/>
      <c r="OT985" s="53"/>
      <c r="OU985" s="53"/>
      <c r="OV985" s="53"/>
      <c r="OW985" s="53"/>
      <c r="OX985" s="53"/>
      <c r="OY985" s="53"/>
      <c r="OZ985" s="53"/>
      <c r="PA985" s="53"/>
      <c r="PB985" s="53"/>
      <c r="PC985" s="53"/>
      <c r="PD985" s="53"/>
      <c r="PE985" s="53"/>
      <c r="PF985" s="53"/>
      <c r="PG985" s="53"/>
      <c r="PH985" s="53"/>
      <c r="PI985" s="53"/>
      <c r="PJ985" s="53"/>
      <c r="PK985" s="53"/>
      <c r="PL985" s="53"/>
      <c r="PM985" s="53"/>
      <c r="PN985" s="53"/>
      <c r="PO985" s="53"/>
      <c r="PP985" s="53"/>
      <c r="PQ985" s="53"/>
      <c r="PR985" s="53"/>
      <c r="PS985" s="53"/>
      <c r="PT985" s="53"/>
      <c r="PU985" s="53"/>
      <c r="PV985" s="53"/>
      <c r="PW985" s="53"/>
      <c r="PX985" s="53"/>
      <c r="PY985" s="53"/>
      <c r="PZ985" s="53"/>
      <c r="QA985" s="53"/>
      <c r="QB985" s="53"/>
      <c r="QC985" s="53"/>
      <c r="QD985" s="53"/>
      <c r="QE985" s="53"/>
      <c r="QF985" s="53"/>
      <c r="QG985" s="53"/>
      <c r="QH985" s="53"/>
      <c r="QI985" s="53"/>
      <c r="QJ985" s="53"/>
      <c r="QK985" s="53"/>
      <c r="QL985" s="53"/>
      <c r="QM985" s="53"/>
      <c r="QN985" s="53"/>
      <c r="QO985" s="53"/>
      <c r="QP985" s="53"/>
      <c r="QQ985" s="53"/>
      <c r="QR985" s="53"/>
      <c r="QS985" s="53"/>
      <c r="QT985" s="53"/>
      <c r="QU985" s="53"/>
      <c r="QV985" s="53"/>
      <c r="QW985" s="53"/>
      <c r="QX985" s="53"/>
      <c r="QY985" s="53"/>
      <c r="QZ985" s="53"/>
      <c r="RA985" s="53"/>
      <c r="RB985" s="53"/>
      <c r="RC985" s="53"/>
      <c r="RD985" s="53"/>
      <c r="RE985" s="53"/>
      <c r="RF985" s="53"/>
      <c r="RG985" s="53"/>
      <c r="RH985" s="53"/>
      <c r="RI985" s="53"/>
      <c r="RJ985" s="53"/>
      <c r="RK985" s="53"/>
      <c r="RL985" s="53"/>
      <c r="RM985" s="53"/>
      <c r="RN985" s="53"/>
      <c r="RO985" s="53"/>
      <c r="RP985" s="53"/>
      <c r="RQ985" s="53"/>
      <c r="RR985" s="53"/>
      <c r="RS985" s="53"/>
      <c r="RT985" s="53"/>
      <c r="RU985" s="53"/>
      <c r="RV985" s="53"/>
      <c r="RW985" s="53"/>
      <c r="RX985" s="53"/>
      <c r="RY985" s="53"/>
      <c r="RZ985" s="53"/>
      <c r="SA985" s="53"/>
      <c r="SB985" s="53"/>
      <c r="SC985" s="53"/>
      <c r="SD985" s="53"/>
      <c r="SE985" s="53"/>
      <c r="SF985" s="53"/>
      <c r="SG985" s="53"/>
      <c r="SH985" s="53"/>
      <c r="SI985" s="53"/>
      <c r="SJ985" s="53"/>
      <c r="SK985" s="53"/>
      <c r="SL985" s="53"/>
      <c r="SM985" s="53"/>
      <c r="SN985" s="53"/>
      <c r="SO985" s="53"/>
      <c r="SP985" s="53"/>
      <c r="SQ985" s="53"/>
      <c r="SR985" s="53"/>
      <c r="SS985" s="53"/>
      <c r="ST985" s="53"/>
      <c r="SU985" s="53"/>
      <c r="SV985" s="53"/>
      <c r="SW985" s="53"/>
      <c r="SX985" s="53"/>
      <c r="SY985" s="53"/>
      <c r="SZ985" s="53"/>
      <c r="TA985" s="53"/>
      <c r="TB985" s="53"/>
      <c r="TC985" s="53"/>
      <c r="TD985" s="53"/>
      <c r="TE985" s="53"/>
      <c r="TF985" s="53"/>
      <c r="TG985" s="53"/>
      <c r="TH985" s="53"/>
      <c r="TI985" s="53"/>
      <c r="TJ985" s="53"/>
      <c r="TK985" s="53"/>
      <c r="TL985" s="53"/>
      <c r="TM985" s="53"/>
      <c r="TN985" s="53"/>
      <c r="TO985" s="53"/>
      <c r="TP985" s="53"/>
      <c r="TQ985" s="53"/>
      <c r="TR985" s="53"/>
      <c r="TS985" s="53"/>
      <c r="TT985" s="53"/>
      <c r="TU985" s="53"/>
      <c r="TV985" s="53"/>
      <c r="TW985" s="53"/>
      <c r="TX985" s="53"/>
      <c r="TY985" s="53"/>
      <c r="TZ985" s="53"/>
      <c r="UA985" s="53"/>
      <c r="UB985" s="53"/>
      <c r="UC985" s="53"/>
      <c r="UD985" s="53"/>
      <c r="UE985" s="53"/>
      <c r="UF985" s="53"/>
      <c r="UG985" s="53"/>
    </row>
    <row r="986" spans="12:553" s="19" customFormat="1" ht="15.75" customHeight="1" x14ac:dyDescent="0.2">
      <c r="L986" s="66"/>
      <c r="M986" s="66"/>
      <c r="N986" s="52"/>
      <c r="O986" s="53"/>
      <c r="P986" s="53"/>
      <c r="Q986" s="53"/>
      <c r="R986" s="53"/>
      <c r="S986" s="53"/>
      <c r="T986" s="53"/>
      <c r="U986" s="53"/>
      <c r="V986" s="53"/>
      <c r="W986" s="53"/>
      <c r="X986" s="53"/>
      <c r="Y986" s="53"/>
      <c r="Z986" s="53"/>
      <c r="AA986" s="53"/>
      <c r="AB986" s="53"/>
      <c r="AC986" s="53"/>
      <c r="AD986" s="53"/>
      <c r="AE986" s="53"/>
      <c r="AF986" s="53"/>
      <c r="AG986" s="53"/>
      <c r="AH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c r="BM986" s="53"/>
      <c r="BN986" s="53"/>
      <c r="BO986" s="53"/>
      <c r="BP986" s="53"/>
      <c r="BQ986" s="53"/>
      <c r="BR986" s="53"/>
      <c r="BS986" s="53"/>
      <c r="BT986" s="53"/>
      <c r="BU986" s="53"/>
      <c r="BV986" s="53"/>
      <c r="BW986" s="53"/>
      <c r="BX986" s="53"/>
      <c r="BY986" s="53"/>
      <c r="BZ986" s="53"/>
      <c r="CA986" s="53"/>
      <c r="CB986" s="53"/>
      <c r="CC986" s="53"/>
      <c r="CD986" s="53"/>
      <c r="CE986" s="53"/>
      <c r="CF986" s="53"/>
      <c r="CG986" s="53"/>
      <c r="CH986" s="53"/>
      <c r="CI986" s="53"/>
      <c r="CJ986" s="53"/>
      <c r="CK986" s="53"/>
      <c r="CL986" s="53"/>
      <c r="CM986" s="53"/>
      <c r="CN986" s="53"/>
      <c r="CO986" s="53"/>
      <c r="CP986" s="53"/>
      <c r="CQ986" s="53"/>
      <c r="CR986" s="53"/>
      <c r="CS986" s="53"/>
      <c r="CT986" s="53"/>
      <c r="CU986" s="53"/>
      <c r="CV986" s="53"/>
      <c r="CW986" s="53"/>
      <c r="CX986" s="53"/>
      <c r="CY986" s="53"/>
      <c r="CZ986" s="53"/>
      <c r="DA986" s="53"/>
      <c r="DB986" s="53"/>
      <c r="DC986" s="53"/>
      <c r="DD986" s="53"/>
      <c r="DE986" s="53"/>
      <c r="DF986" s="53"/>
      <c r="DG986" s="53"/>
      <c r="DH986" s="53"/>
      <c r="DI986" s="53"/>
      <c r="DJ986" s="53"/>
      <c r="DK986" s="53"/>
      <c r="DL986" s="53"/>
      <c r="DM986" s="53"/>
      <c r="DN986" s="53"/>
      <c r="DO986" s="53"/>
      <c r="DP986" s="53"/>
      <c r="DQ986" s="53"/>
      <c r="DR986" s="53"/>
      <c r="DS986" s="53"/>
      <c r="DT986" s="53"/>
      <c r="DU986" s="53"/>
      <c r="DV986" s="53"/>
      <c r="DW986" s="53"/>
      <c r="DX986" s="53"/>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3"/>
      <c r="FK986" s="53"/>
      <c r="FL986" s="53"/>
      <c r="FM986" s="53"/>
      <c r="FN986" s="53"/>
      <c r="FO986" s="53"/>
      <c r="FP986" s="53"/>
      <c r="FQ986" s="53"/>
      <c r="FR986" s="53"/>
      <c r="FS986" s="53"/>
      <c r="FT986" s="53"/>
      <c r="FU986" s="53"/>
      <c r="FV986" s="53"/>
      <c r="FW986" s="53"/>
      <c r="FX986" s="53"/>
      <c r="FY986" s="53"/>
      <c r="FZ986" s="53"/>
      <c r="GA986" s="53"/>
      <c r="GB986" s="53"/>
      <c r="GC986" s="53"/>
      <c r="GD986" s="53"/>
      <c r="GE986" s="53"/>
      <c r="GF986" s="53"/>
      <c r="GG986" s="53"/>
      <c r="GH986" s="53"/>
      <c r="GI986" s="53"/>
      <c r="GJ986" s="53"/>
      <c r="GK986" s="53"/>
      <c r="GL986" s="53"/>
      <c r="GM986" s="53"/>
      <c r="GN986" s="53"/>
      <c r="GO986" s="53"/>
      <c r="GP986" s="53"/>
      <c r="GQ986" s="53"/>
      <c r="GR986" s="53"/>
      <c r="GS986" s="53"/>
      <c r="GT986" s="53"/>
      <c r="GU986" s="53"/>
      <c r="GV986" s="53"/>
      <c r="GW986" s="53"/>
      <c r="GX986" s="53"/>
      <c r="GY986" s="53"/>
      <c r="GZ986" s="53"/>
      <c r="HA986" s="53"/>
      <c r="HB986" s="53"/>
      <c r="HC986" s="53"/>
      <c r="HD986" s="53"/>
      <c r="HE986" s="53"/>
      <c r="HF986" s="53"/>
      <c r="HG986" s="53"/>
      <c r="HH986" s="53"/>
      <c r="HI986" s="53"/>
      <c r="HJ986" s="53"/>
      <c r="HK986" s="53"/>
      <c r="HL986" s="53"/>
      <c r="HM986" s="53"/>
      <c r="HN986" s="53"/>
      <c r="HO986" s="53"/>
      <c r="HP986" s="53"/>
      <c r="HQ986" s="53"/>
      <c r="HR986" s="53"/>
      <c r="HS986" s="53"/>
      <c r="HT986" s="53"/>
      <c r="HU986" s="53"/>
      <c r="HV986" s="53"/>
      <c r="HW986" s="53"/>
      <c r="HX986" s="53"/>
      <c r="HY986" s="53"/>
      <c r="HZ986" s="53"/>
      <c r="IA986" s="53"/>
      <c r="IB986" s="53"/>
      <c r="IC986" s="53"/>
      <c r="ID986" s="53"/>
      <c r="IE986" s="53"/>
      <c r="IF986" s="53"/>
      <c r="IG986" s="53"/>
      <c r="IH986" s="53"/>
      <c r="II986" s="53"/>
      <c r="IJ986" s="53"/>
      <c r="IK986" s="53"/>
      <c r="IL986" s="53"/>
      <c r="IM986" s="53"/>
      <c r="IN986" s="53"/>
      <c r="IO986" s="53"/>
      <c r="IP986" s="53"/>
      <c r="IQ986" s="53"/>
      <c r="IR986" s="53"/>
      <c r="IS986" s="53"/>
      <c r="IT986" s="53"/>
      <c r="IU986" s="53"/>
      <c r="IV986" s="53"/>
      <c r="IW986" s="53"/>
      <c r="IX986" s="53"/>
      <c r="IY986" s="53"/>
      <c r="IZ986" s="53"/>
      <c r="JA986" s="53"/>
      <c r="JB986" s="53"/>
      <c r="JC986" s="53"/>
      <c r="JD986" s="53"/>
      <c r="JE986" s="53"/>
      <c r="JF986" s="53"/>
      <c r="JG986" s="53"/>
      <c r="JH986" s="53"/>
      <c r="JI986" s="53"/>
      <c r="JJ986" s="53"/>
      <c r="JK986" s="53"/>
      <c r="JL986" s="53"/>
      <c r="JM986" s="53"/>
      <c r="JN986" s="53"/>
      <c r="JO986" s="53"/>
      <c r="JP986" s="53"/>
      <c r="JQ986" s="53"/>
      <c r="JR986" s="53"/>
      <c r="JS986" s="53"/>
      <c r="JT986" s="53"/>
      <c r="JU986" s="53"/>
      <c r="JV986" s="53"/>
      <c r="JW986" s="53"/>
      <c r="JX986" s="53"/>
      <c r="JY986" s="53"/>
      <c r="JZ986" s="53"/>
      <c r="KA986" s="53"/>
      <c r="KB986" s="53"/>
      <c r="KC986" s="53"/>
      <c r="KD986" s="53"/>
      <c r="KE986" s="53"/>
      <c r="KF986" s="53"/>
      <c r="KG986" s="53"/>
      <c r="KH986" s="53"/>
      <c r="KI986" s="53"/>
      <c r="KJ986" s="53"/>
      <c r="KK986" s="53"/>
      <c r="KL986" s="53"/>
      <c r="KM986" s="53"/>
      <c r="KN986" s="53"/>
      <c r="KO986" s="53"/>
      <c r="KP986" s="53"/>
      <c r="KQ986" s="53"/>
      <c r="KR986" s="53"/>
      <c r="KS986" s="53"/>
      <c r="KT986" s="53"/>
      <c r="KU986" s="53"/>
      <c r="KV986" s="53"/>
      <c r="KW986" s="53"/>
      <c r="KX986" s="53"/>
      <c r="KY986" s="53"/>
      <c r="KZ986" s="53"/>
      <c r="LA986" s="53"/>
      <c r="LB986" s="53"/>
      <c r="LC986" s="53"/>
      <c r="LD986" s="53"/>
      <c r="LE986" s="53"/>
      <c r="LF986" s="53"/>
      <c r="LG986" s="53"/>
      <c r="LH986" s="53"/>
      <c r="LI986" s="53"/>
      <c r="LJ986" s="53"/>
      <c r="LK986" s="53"/>
      <c r="LL986" s="53"/>
      <c r="LM986" s="53"/>
      <c r="LN986" s="53"/>
      <c r="LO986" s="53"/>
      <c r="LP986" s="53"/>
      <c r="LQ986" s="53"/>
      <c r="LR986" s="53"/>
      <c r="LS986" s="53"/>
      <c r="LT986" s="53"/>
      <c r="LU986" s="53"/>
      <c r="LV986" s="53"/>
      <c r="LW986" s="53"/>
      <c r="LX986" s="53"/>
      <c r="LY986" s="53"/>
      <c r="LZ986" s="53"/>
      <c r="MA986" s="53"/>
      <c r="MB986" s="53"/>
      <c r="MC986" s="53"/>
      <c r="MD986" s="53"/>
      <c r="ME986" s="53"/>
      <c r="MF986" s="53"/>
      <c r="MG986" s="53"/>
      <c r="MH986" s="53"/>
      <c r="MI986" s="53"/>
      <c r="MJ986" s="53"/>
      <c r="MK986" s="53"/>
      <c r="ML986" s="53"/>
      <c r="MM986" s="53"/>
      <c r="MN986" s="53"/>
      <c r="MO986" s="53"/>
      <c r="MP986" s="53"/>
      <c r="MQ986" s="53"/>
      <c r="MR986" s="53"/>
      <c r="MS986" s="53"/>
      <c r="MT986" s="53"/>
      <c r="MU986" s="53"/>
      <c r="MV986" s="53"/>
      <c r="MW986" s="53"/>
      <c r="MX986" s="53"/>
      <c r="MY986" s="53"/>
      <c r="MZ986" s="53"/>
      <c r="NA986" s="53"/>
      <c r="NB986" s="53"/>
      <c r="NC986" s="53"/>
      <c r="ND986" s="53"/>
      <c r="NE986" s="53"/>
      <c r="NF986" s="53"/>
      <c r="NG986" s="53"/>
      <c r="NH986" s="53"/>
      <c r="NI986" s="53"/>
      <c r="NJ986" s="53"/>
      <c r="NK986" s="53"/>
      <c r="NL986" s="53"/>
      <c r="NM986" s="53"/>
      <c r="NN986" s="53"/>
      <c r="NO986" s="53"/>
      <c r="NP986" s="53"/>
      <c r="NQ986" s="53"/>
      <c r="NR986" s="53"/>
      <c r="NS986" s="53"/>
      <c r="NT986" s="53"/>
      <c r="NU986" s="53"/>
      <c r="NV986" s="53"/>
      <c r="NW986" s="53"/>
      <c r="NX986" s="53"/>
      <c r="NY986" s="53"/>
      <c r="NZ986" s="53"/>
      <c r="OA986" s="53"/>
      <c r="OB986" s="53"/>
      <c r="OC986" s="53"/>
      <c r="OD986" s="53"/>
      <c r="OE986" s="53"/>
      <c r="OF986" s="53"/>
      <c r="OG986" s="53"/>
      <c r="OH986" s="53"/>
      <c r="OI986" s="53"/>
      <c r="OJ986" s="53"/>
      <c r="OK986" s="53"/>
      <c r="OL986" s="53"/>
      <c r="OM986" s="53"/>
      <c r="ON986" s="53"/>
      <c r="OO986" s="53"/>
      <c r="OP986" s="53"/>
      <c r="OQ986" s="53"/>
      <c r="OR986" s="53"/>
      <c r="OS986" s="53"/>
      <c r="OT986" s="53"/>
      <c r="OU986" s="53"/>
      <c r="OV986" s="53"/>
      <c r="OW986" s="53"/>
      <c r="OX986" s="53"/>
      <c r="OY986" s="53"/>
      <c r="OZ986" s="53"/>
      <c r="PA986" s="53"/>
      <c r="PB986" s="53"/>
      <c r="PC986" s="53"/>
      <c r="PD986" s="53"/>
      <c r="PE986" s="53"/>
      <c r="PF986" s="53"/>
      <c r="PG986" s="53"/>
      <c r="PH986" s="53"/>
      <c r="PI986" s="53"/>
      <c r="PJ986" s="53"/>
      <c r="PK986" s="53"/>
      <c r="PL986" s="53"/>
      <c r="PM986" s="53"/>
      <c r="PN986" s="53"/>
      <c r="PO986" s="53"/>
      <c r="PP986" s="53"/>
      <c r="PQ986" s="53"/>
      <c r="PR986" s="53"/>
      <c r="PS986" s="53"/>
      <c r="PT986" s="53"/>
      <c r="PU986" s="53"/>
      <c r="PV986" s="53"/>
      <c r="PW986" s="53"/>
      <c r="PX986" s="53"/>
      <c r="PY986" s="53"/>
      <c r="PZ986" s="53"/>
      <c r="QA986" s="53"/>
      <c r="QB986" s="53"/>
      <c r="QC986" s="53"/>
      <c r="QD986" s="53"/>
      <c r="QE986" s="53"/>
      <c r="QF986" s="53"/>
      <c r="QG986" s="53"/>
      <c r="QH986" s="53"/>
      <c r="QI986" s="53"/>
      <c r="QJ986" s="53"/>
      <c r="QK986" s="53"/>
      <c r="QL986" s="53"/>
      <c r="QM986" s="53"/>
      <c r="QN986" s="53"/>
      <c r="QO986" s="53"/>
      <c r="QP986" s="53"/>
      <c r="QQ986" s="53"/>
      <c r="QR986" s="53"/>
      <c r="QS986" s="53"/>
      <c r="QT986" s="53"/>
      <c r="QU986" s="53"/>
      <c r="QV986" s="53"/>
      <c r="QW986" s="53"/>
      <c r="QX986" s="53"/>
      <c r="QY986" s="53"/>
      <c r="QZ986" s="53"/>
      <c r="RA986" s="53"/>
      <c r="RB986" s="53"/>
      <c r="RC986" s="53"/>
      <c r="RD986" s="53"/>
      <c r="RE986" s="53"/>
      <c r="RF986" s="53"/>
      <c r="RG986" s="53"/>
      <c r="RH986" s="53"/>
      <c r="RI986" s="53"/>
      <c r="RJ986" s="53"/>
      <c r="RK986" s="53"/>
      <c r="RL986" s="53"/>
      <c r="RM986" s="53"/>
      <c r="RN986" s="53"/>
      <c r="RO986" s="53"/>
      <c r="RP986" s="53"/>
      <c r="RQ986" s="53"/>
      <c r="RR986" s="53"/>
      <c r="RS986" s="53"/>
      <c r="RT986" s="53"/>
      <c r="RU986" s="53"/>
      <c r="RV986" s="53"/>
      <c r="RW986" s="53"/>
      <c r="RX986" s="53"/>
      <c r="RY986" s="53"/>
      <c r="RZ986" s="53"/>
      <c r="SA986" s="53"/>
      <c r="SB986" s="53"/>
      <c r="SC986" s="53"/>
      <c r="SD986" s="53"/>
      <c r="SE986" s="53"/>
      <c r="SF986" s="53"/>
      <c r="SG986" s="53"/>
      <c r="SH986" s="53"/>
      <c r="SI986" s="53"/>
      <c r="SJ986" s="53"/>
      <c r="SK986" s="53"/>
      <c r="SL986" s="53"/>
      <c r="SM986" s="53"/>
      <c r="SN986" s="53"/>
      <c r="SO986" s="53"/>
      <c r="SP986" s="53"/>
      <c r="SQ986" s="53"/>
      <c r="SR986" s="53"/>
      <c r="SS986" s="53"/>
      <c r="ST986" s="53"/>
      <c r="SU986" s="53"/>
      <c r="SV986" s="53"/>
      <c r="SW986" s="53"/>
      <c r="SX986" s="53"/>
      <c r="SY986" s="53"/>
      <c r="SZ986" s="53"/>
      <c r="TA986" s="53"/>
      <c r="TB986" s="53"/>
      <c r="TC986" s="53"/>
      <c r="TD986" s="53"/>
      <c r="TE986" s="53"/>
      <c r="TF986" s="53"/>
      <c r="TG986" s="53"/>
      <c r="TH986" s="53"/>
      <c r="TI986" s="53"/>
      <c r="TJ986" s="53"/>
      <c r="TK986" s="53"/>
      <c r="TL986" s="53"/>
      <c r="TM986" s="53"/>
      <c r="TN986" s="53"/>
      <c r="TO986" s="53"/>
      <c r="TP986" s="53"/>
      <c r="TQ986" s="53"/>
      <c r="TR986" s="53"/>
      <c r="TS986" s="53"/>
      <c r="TT986" s="53"/>
      <c r="TU986" s="53"/>
      <c r="TV986" s="53"/>
      <c r="TW986" s="53"/>
      <c r="TX986" s="53"/>
      <c r="TY986" s="53"/>
      <c r="TZ986" s="53"/>
      <c r="UA986" s="53"/>
      <c r="UB986" s="53"/>
      <c r="UC986" s="53"/>
      <c r="UD986" s="53"/>
      <c r="UE986" s="53"/>
      <c r="UF986" s="53"/>
      <c r="UG986" s="53"/>
    </row>
    <row r="987" spans="12:553" s="19" customFormat="1" ht="15.75" customHeight="1" x14ac:dyDescent="0.2">
      <c r="L987" s="66"/>
      <c r="M987" s="66"/>
      <c r="N987" s="52"/>
      <c r="O987" s="53"/>
      <c r="P987" s="53"/>
      <c r="Q987" s="53"/>
      <c r="R987" s="53"/>
      <c r="S987" s="53"/>
      <c r="T987" s="53"/>
      <c r="U987" s="53"/>
      <c r="V987" s="53"/>
      <c r="W987" s="53"/>
      <c r="X987" s="53"/>
      <c r="Y987" s="53"/>
      <c r="Z987" s="53"/>
      <c r="AA987" s="53"/>
      <c r="AB987" s="53"/>
      <c r="AC987" s="53"/>
      <c r="AD987" s="53"/>
      <c r="AE987" s="53"/>
      <c r="AF987" s="53"/>
      <c r="AG987" s="53"/>
      <c r="AH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c r="BM987" s="53"/>
      <c r="BN987" s="53"/>
      <c r="BO987" s="53"/>
      <c r="BP987" s="53"/>
      <c r="BQ987" s="53"/>
      <c r="BR987" s="53"/>
      <c r="BS987" s="53"/>
      <c r="BT987" s="53"/>
      <c r="BU987" s="53"/>
      <c r="BV987" s="53"/>
      <c r="BW987" s="53"/>
      <c r="BX987" s="53"/>
      <c r="BY987" s="53"/>
      <c r="BZ987" s="53"/>
      <c r="CA987" s="53"/>
      <c r="CB987" s="53"/>
      <c r="CC987" s="53"/>
      <c r="CD987" s="53"/>
      <c r="CE987" s="53"/>
      <c r="CF987" s="53"/>
      <c r="CG987" s="53"/>
      <c r="CH987" s="53"/>
      <c r="CI987" s="53"/>
      <c r="CJ987" s="53"/>
      <c r="CK987" s="53"/>
      <c r="CL987" s="53"/>
      <c r="CM987" s="53"/>
      <c r="CN987" s="53"/>
      <c r="CO987" s="53"/>
      <c r="CP987" s="53"/>
      <c r="CQ987" s="53"/>
      <c r="CR987" s="53"/>
      <c r="CS987" s="53"/>
      <c r="CT987" s="53"/>
      <c r="CU987" s="53"/>
      <c r="CV987" s="53"/>
      <c r="CW987" s="53"/>
      <c r="CX987" s="53"/>
      <c r="CY987" s="53"/>
      <c r="CZ987" s="53"/>
      <c r="DA987" s="53"/>
      <c r="DB987" s="53"/>
      <c r="DC987" s="53"/>
      <c r="DD987" s="53"/>
      <c r="DE987" s="53"/>
      <c r="DF987" s="53"/>
      <c r="DG987" s="53"/>
      <c r="DH987" s="53"/>
      <c r="DI987" s="53"/>
      <c r="DJ987" s="53"/>
      <c r="DK987" s="53"/>
      <c r="DL987" s="53"/>
      <c r="DM987" s="53"/>
      <c r="DN987" s="53"/>
      <c r="DO987" s="53"/>
      <c r="DP987" s="53"/>
      <c r="DQ987" s="53"/>
      <c r="DR987" s="53"/>
      <c r="DS987" s="53"/>
      <c r="DT987" s="53"/>
      <c r="DU987" s="53"/>
      <c r="DV987" s="53"/>
      <c r="DW987" s="53"/>
      <c r="DX987" s="53"/>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3"/>
      <c r="FK987" s="53"/>
      <c r="FL987" s="53"/>
      <c r="FM987" s="53"/>
      <c r="FN987" s="53"/>
      <c r="FO987" s="53"/>
      <c r="FP987" s="53"/>
      <c r="FQ987" s="53"/>
      <c r="FR987" s="53"/>
      <c r="FS987" s="53"/>
      <c r="FT987" s="53"/>
      <c r="FU987" s="53"/>
      <c r="FV987" s="53"/>
      <c r="FW987" s="53"/>
      <c r="FX987" s="53"/>
      <c r="FY987" s="53"/>
      <c r="FZ987" s="53"/>
      <c r="GA987" s="53"/>
      <c r="GB987" s="53"/>
      <c r="GC987" s="53"/>
      <c r="GD987" s="53"/>
      <c r="GE987" s="53"/>
      <c r="GF987" s="53"/>
      <c r="GG987" s="53"/>
      <c r="GH987" s="53"/>
      <c r="GI987" s="53"/>
      <c r="GJ987" s="53"/>
      <c r="GK987" s="53"/>
      <c r="GL987" s="53"/>
      <c r="GM987" s="53"/>
      <c r="GN987" s="53"/>
      <c r="GO987" s="53"/>
      <c r="GP987" s="53"/>
      <c r="GQ987" s="53"/>
      <c r="GR987" s="53"/>
      <c r="GS987" s="53"/>
      <c r="GT987" s="53"/>
      <c r="GU987" s="53"/>
      <c r="GV987" s="53"/>
      <c r="GW987" s="53"/>
      <c r="GX987" s="53"/>
      <c r="GY987" s="53"/>
      <c r="GZ987" s="53"/>
      <c r="HA987" s="53"/>
      <c r="HB987" s="53"/>
      <c r="HC987" s="53"/>
      <c r="HD987" s="53"/>
      <c r="HE987" s="53"/>
      <c r="HF987" s="53"/>
      <c r="HG987" s="53"/>
      <c r="HH987" s="53"/>
      <c r="HI987" s="53"/>
      <c r="HJ987" s="53"/>
      <c r="HK987" s="53"/>
      <c r="HL987" s="53"/>
      <c r="HM987" s="53"/>
      <c r="HN987" s="53"/>
      <c r="HO987" s="53"/>
      <c r="HP987" s="53"/>
      <c r="HQ987" s="53"/>
      <c r="HR987" s="53"/>
      <c r="HS987" s="53"/>
      <c r="HT987" s="53"/>
      <c r="HU987" s="53"/>
      <c r="HV987" s="53"/>
      <c r="HW987" s="53"/>
      <c r="HX987" s="53"/>
      <c r="HY987" s="53"/>
      <c r="HZ987" s="53"/>
      <c r="IA987" s="53"/>
      <c r="IB987" s="53"/>
      <c r="IC987" s="53"/>
      <c r="ID987" s="53"/>
      <c r="IE987" s="53"/>
      <c r="IF987" s="53"/>
      <c r="IG987" s="53"/>
      <c r="IH987" s="53"/>
      <c r="II987" s="53"/>
      <c r="IJ987" s="53"/>
      <c r="IK987" s="53"/>
      <c r="IL987" s="53"/>
      <c r="IM987" s="53"/>
      <c r="IN987" s="53"/>
      <c r="IO987" s="53"/>
      <c r="IP987" s="53"/>
      <c r="IQ987" s="53"/>
      <c r="IR987" s="53"/>
      <c r="IS987" s="53"/>
      <c r="IT987" s="53"/>
      <c r="IU987" s="53"/>
      <c r="IV987" s="53"/>
      <c r="IW987" s="53"/>
      <c r="IX987" s="53"/>
      <c r="IY987" s="53"/>
      <c r="IZ987" s="53"/>
      <c r="JA987" s="53"/>
      <c r="JB987" s="53"/>
      <c r="JC987" s="53"/>
      <c r="JD987" s="53"/>
      <c r="JE987" s="53"/>
      <c r="JF987" s="53"/>
      <c r="JG987" s="53"/>
      <c r="JH987" s="53"/>
      <c r="JI987" s="53"/>
      <c r="JJ987" s="53"/>
      <c r="JK987" s="53"/>
      <c r="JL987" s="53"/>
      <c r="JM987" s="53"/>
      <c r="JN987" s="53"/>
      <c r="JO987" s="53"/>
      <c r="JP987" s="53"/>
      <c r="JQ987" s="53"/>
      <c r="JR987" s="53"/>
      <c r="JS987" s="53"/>
      <c r="JT987" s="53"/>
      <c r="JU987" s="53"/>
      <c r="JV987" s="53"/>
      <c r="JW987" s="53"/>
      <c r="JX987" s="53"/>
      <c r="JY987" s="53"/>
      <c r="JZ987" s="53"/>
      <c r="KA987" s="53"/>
      <c r="KB987" s="53"/>
      <c r="KC987" s="53"/>
      <c r="KD987" s="53"/>
      <c r="KE987" s="53"/>
      <c r="KF987" s="53"/>
      <c r="KG987" s="53"/>
      <c r="KH987" s="53"/>
      <c r="KI987" s="53"/>
      <c r="KJ987" s="53"/>
      <c r="KK987" s="53"/>
      <c r="KL987" s="53"/>
      <c r="KM987" s="53"/>
      <c r="KN987" s="53"/>
      <c r="KO987" s="53"/>
      <c r="KP987" s="53"/>
      <c r="KQ987" s="53"/>
      <c r="KR987" s="53"/>
      <c r="KS987" s="53"/>
      <c r="KT987" s="53"/>
      <c r="KU987" s="53"/>
      <c r="KV987" s="53"/>
      <c r="KW987" s="53"/>
      <c r="KX987" s="53"/>
      <c r="KY987" s="53"/>
      <c r="KZ987" s="53"/>
      <c r="LA987" s="53"/>
      <c r="LB987" s="53"/>
      <c r="LC987" s="53"/>
      <c r="LD987" s="53"/>
      <c r="LE987" s="53"/>
      <c r="LF987" s="53"/>
      <c r="LG987" s="53"/>
      <c r="LH987" s="53"/>
      <c r="LI987" s="53"/>
      <c r="LJ987" s="53"/>
      <c r="LK987" s="53"/>
      <c r="LL987" s="53"/>
      <c r="LM987" s="53"/>
      <c r="LN987" s="53"/>
      <c r="LO987" s="53"/>
      <c r="LP987" s="53"/>
      <c r="LQ987" s="53"/>
      <c r="LR987" s="53"/>
      <c r="LS987" s="53"/>
      <c r="LT987" s="53"/>
      <c r="LU987" s="53"/>
      <c r="LV987" s="53"/>
      <c r="LW987" s="53"/>
      <c r="LX987" s="53"/>
      <c r="LY987" s="53"/>
      <c r="LZ987" s="53"/>
      <c r="MA987" s="53"/>
      <c r="MB987" s="53"/>
      <c r="MC987" s="53"/>
      <c r="MD987" s="53"/>
      <c r="ME987" s="53"/>
      <c r="MF987" s="53"/>
      <c r="MG987" s="53"/>
      <c r="MH987" s="53"/>
      <c r="MI987" s="53"/>
      <c r="MJ987" s="53"/>
      <c r="MK987" s="53"/>
      <c r="ML987" s="53"/>
      <c r="MM987" s="53"/>
      <c r="MN987" s="53"/>
      <c r="MO987" s="53"/>
      <c r="MP987" s="53"/>
      <c r="MQ987" s="53"/>
      <c r="MR987" s="53"/>
      <c r="MS987" s="53"/>
      <c r="MT987" s="53"/>
      <c r="MU987" s="53"/>
      <c r="MV987" s="53"/>
      <c r="MW987" s="53"/>
      <c r="MX987" s="53"/>
      <c r="MY987" s="53"/>
      <c r="MZ987" s="53"/>
      <c r="NA987" s="53"/>
      <c r="NB987" s="53"/>
      <c r="NC987" s="53"/>
      <c r="ND987" s="53"/>
      <c r="NE987" s="53"/>
      <c r="NF987" s="53"/>
      <c r="NG987" s="53"/>
      <c r="NH987" s="53"/>
      <c r="NI987" s="53"/>
      <c r="NJ987" s="53"/>
      <c r="NK987" s="53"/>
      <c r="NL987" s="53"/>
      <c r="NM987" s="53"/>
      <c r="NN987" s="53"/>
      <c r="NO987" s="53"/>
      <c r="NP987" s="53"/>
      <c r="NQ987" s="53"/>
      <c r="NR987" s="53"/>
      <c r="NS987" s="53"/>
      <c r="NT987" s="53"/>
      <c r="NU987" s="53"/>
      <c r="NV987" s="53"/>
      <c r="NW987" s="53"/>
      <c r="NX987" s="53"/>
      <c r="NY987" s="53"/>
      <c r="NZ987" s="53"/>
      <c r="OA987" s="53"/>
      <c r="OB987" s="53"/>
      <c r="OC987" s="53"/>
      <c r="OD987" s="53"/>
      <c r="OE987" s="53"/>
      <c r="OF987" s="53"/>
      <c r="OG987" s="53"/>
      <c r="OH987" s="53"/>
      <c r="OI987" s="53"/>
      <c r="OJ987" s="53"/>
      <c r="OK987" s="53"/>
      <c r="OL987" s="53"/>
      <c r="OM987" s="53"/>
      <c r="ON987" s="53"/>
      <c r="OO987" s="53"/>
      <c r="OP987" s="53"/>
      <c r="OQ987" s="53"/>
      <c r="OR987" s="53"/>
      <c r="OS987" s="53"/>
      <c r="OT987" s="53"/>
      <c r="OU987" s="53"/>
      <c r="OV987" s="53"/>
      <c r="OW987" s="53"/>
      <c r="OX987" s="53"/>
      <c r="OY987" s="53"/>
      <c r="OZ987" s="53"/>
      <c r="PA987" s="53"/>
      <c r="PB987" s="53"/>
      <c r="PC987" s="53"/>
      <c r="PD987" s="53"/>
      <c r="PE987" s="53"/>
      <c r="PF987" s="53"/>
      <c r="PG987" s="53"/>
      <c r="PH987" s="53"/>
      <c r="PI987" s="53"/>
      <c r="PJ987" s="53"/>
      <c r="PK987" s="53"/>
      <c r="PL987" s="53"/>
      <c r="PM987" s="53"/>
      <c r="PN987" s="53"/>
      <c r="PO987" s="53"/>
      <c r="PP987" s="53"/>
      <c r="PQ987" s="53"/>
      <c r="PR987" s="53"/>
      <c r="PS987" s="53"/>
      <c r="PT987" s="53"/>
      <c r="PU987" s="53"/>
      <c r="PV987" s="53"/>
      <c r="PW987" s="53"/>
      <c r="PX987" s="53"/>
      <c r="PY987" s="53"/>
      <c r="PZ987" s="53"/>
      <c r="QA987" s="53"/>
      <c r="QB987" s="53"/>
      <c r="QC987" s="53"/>
      <c r="QD987" s="53"/>
      <c r="QE987" s="53"/>
      <c r="QF987" s="53"/>
      <c r="QG987" s="53"/>
      <c r="QH987" s="53"/>
      <c r="QI987" s="53"/>
      <c r="QJ987" s="53"/>
      <c r="QK987" s="53"/>
      <c r="QL987" s="53"/>
      <c r="QM987" s="53"/>
      <c r="QN987" s="53"/>
      <c r="QO987" s="53"/>
      <c r="QP987" s="53"/>
      <c r="QQ987" s="53"/>
      <c r="QR987" s="53"/>
      <c r="QS987" s="53"/>
      <c r="QT987" s="53"/>
      <c r="QU987" s="53"/>
      <c r="QV987" s="53"/>
      <c r="QW987" s="53"/>
      <c r="QX987" s="53"/>
      <c r="QY987" s="53"/>
      <c r="QZ987" s="53"/>
      <c r="RA987" s="53"/>
      <c r="RB987" s="53"/>
      <c r="RC987" s="53"/>
      <c r="RD987" s="53"/>
      <c r="RE987" s="53"/>
      <c r="RF987" s="53"/>
      <c r="RG987" s="53"/>
      <c r="RH987" s="53"/>
      <c r="RI987" s="53"/>
      <c r="RJ987" s="53"/>
      <c r="RK987" s="53"/>
      <c r="RL987" s="53"/>
      <c r="RM987" s="53"/>
      <c r="RN987" s="53"/>
      <c r="RO987" s="53"/>
      <c r="RP987" s="53"/>
      <c r="RQ987" s="53"/>
      <c r="RR987" s="53"/>
      <c r="RS987" s="53"/>
      <c r="RT987" s="53"/>
      <c r="RU987" s="53"/>
      <c r="RV987" s="53"/>
      <c r="RW987" s="53"/>
      <c r="RX987" s="53"/>
      <c r="RY987" s="53"/>
      <c r="RZ987" s="53"/>
      <c r="SA987" s="53"/>
      <c r="SB987" s="53"/>
      <c r="SC987" s="53"/>
      <c r="SD987" s="53"/>
      <c r="SE987" s="53"/>
      <c r="SF987" s="53"/>
      <c r="SG987" s="53"/>
      <c r="SH987" s="53"/>
      <c r="SI987" s="53"/>
      <c r="SJ987" s="53"/>
      <c r="SK987" s="53"/>
      <c r="SL987" s="53"/>
      <c r="SM987" s="53"/>
      <c r="SN987" s="53"/>
      <c r="SO987" s="53"/>
      <c r="SP987" s="53"/>
      <c r="SQ987" s="53"/>
      <c r="SR987" s="53"/>
      <c r="SS987" s="53"/>
      <c r="ST987" s="53"/>
      <c r="SU987" s="53"/>
      <c r="SV987" s="53"/>
      <c r="SW987" s="53"/>
      <c r="SX987" s="53"/>
      <c r="SY987" s="53"/>
      <c r="SZ987" s="53"/>
      <c r="TA987" s="53"/>
      <c r="TB987" s="53"/>
      <c r="TC987" s="53"/>
      <c r="TD987" s="53"/>
      <c r="TE987" s="53"/>
      <c r="TF987" s="53"/>
      <c r="TG987" s="53"/>
      <c r="TH987" s="53"/>
      <c r="TI987" s="53"/>
      <c r="TJ987" s="53"/>
      <c r="TK987" s="53"/>
      <c r="TL987" s="53"/>
      <c r="TM987" s="53"/>
      <c r="TN987" s="53"/>
      <c r="TO987" s="53"/>
      <c r="TP987" s="53"/>
      <c r="TQ987" s="53"/>
      <c r="TR987" s="53"/>
      <c r="TS987" s="53"/>
      <c r="TT987" s="53"/>
      <c r="TU987" s="53"/>
      <c r="TV987" s="53"/>
      <c r="TW987" s="53"/>
      <c r="TX987" s="53"/>
      <c r="TY987" s="53"/>
      <c r="TZ987" s="53"/>
      <c r="UA987" s="53"/>
      <c r="UB987" s="53"/>
      <c r="UC987" s="53"/>
      <c r="UD987" s="53"/>
      <c r="UE987" s="53"/>
      <c r="UF987" s="53"/>
      <c r="UG987" s="53"/>
    </row>
    <row r="988" spans="12:553" s="19" customFormat="1" ht="15.75" customHeight="1" x14ac:dyDescent="0.2">
      <c r="L988" s="66"/>
      <c r="M988" s="66"/>
      <c r="N988" s="52"/>
      <c r="O988" s="53"/>
      <c r="P988" s="53"/>
      <c r="Q988" s="53"/>
      <c r="R988" s="53"/>
      <c r="S988" s="53"/>
      <c r="T988" s="53"/>
      <c r="U988" s="53"/>
      <c r="V988" s="53"/>
      <c r="W988" s="53"/>
      <c r="X988" s="53"/>
      <c r="Y988" s="53"/>
      <c r="Z988" s="53"/>
      <c r="AA988" s="53"/>
      <c r="AB988" s="53"/>
      <c r="AC988" s="53"/>
      <c r="AD988" s="53"/>
      <c r="AE988" s="53"/>
      <c r="AF988" s="53"/>
      <c r="AG988" s="53"/>
      <c r="AH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c r="BM988" s="53"/>
      <c r="BN988" s="53"/>
      <c r="BO988" s="53"/>
      <c r="BP988" s="53"/>
      <c r="BQ988" s="53"/>
      <c r="BR988" s="53"/>
      <c r="BS988" s="53"/>
      <c r="BT988" s="53"/>
      <c r="BU988" s="53"/>
      <c r="BV988" s="53"/>
      <c r="BW988" s="53"/>
      <c r="BX988" s="53"/>
      <c r="BY988" s="53"/>
      <c r="BZ988" s="53"/>
      <c r="CA988" s="53"/>
      <c r="CB988" s="53"/>
      <c r="CC988" s="53"/>
      <c r="CD988" s="53"/>
      <c r="CE988" s="53"/>
      <c r="CF988" s="53"/>
      <c r="CG988" s="53"/>
      <c r="CH988" s="53"/>
      <c r="CI988" s="53"/>
      <c r="CJ988" s="53"/>
      <c r="CK988" s="53"/>
      <c r="CL988" s="53"/>
      <c r="CM988" s="53"/>
      <c r="CN988" s="53"/>
      <c r="CO988" s="53"/>
      <c r="CP988" s="53"/>
      <c r="CQ988" s="53"/>
      <c r="CR988" s="53"/>
      <c r="CS988" s="53"/>
      <c r="CT988" s="53"/>
      <c r="CU988" s="53"/>
      <c r="CV988" s="53"/>
      <c r="CW988" s="53"/>
      <c r="CX988" s="53"/>
      <c r="CY988" s="53"/>
      <c r="CZ988" s="53"/>
      <c r="DA988" s="53"/>
      <c r="DB988" s="53"/>
      <c r="DC988" s="53"/>
      <c r="DD988" s="53"/>
      <c r="DE988" s="53"/>
      <c r="DF988" s="53"/>
      <c r="DG988" s="53"/>
      <c r="DH988" s="53"/>
      <c r="DI988" s="53"/>
      <c r="DJ988" s="53"/>
      <c r="DK988" s="53"/>
      <c r="DL988" s="53"/>
      <c r="DM988" s="53"/>
      <c r="DN988" s="53"/>
      <c r="DO988" s="53"/>
      <c r="DP988" s="53"/>
      <c r="DQ988" s="53"/>
      <c r="DR988" s="53"/>
      <c r="DS988" s="53"/>
      <c r="DT988" s="53"/>
      <c r="DU988" s="53"/>
      <c r="DV988" s="53"/>
      <c r="DW988" s="53"/>
      <c r="DX988" s="53"/>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3"/>
      <c r="FK988" s="53"/>
      <c r="FL988" s="53"/>
      <c r="FM988" s="53"/>
      <c r="FN988" s="53"/>
      <c r="FO988" s="53"/>
      <c r="FP988" s="53"/>
      <c r="FQ988" s="53"/>
      <c r="FR988" s="53"/>
      <c r="FS988" s="53"/>
      <c r="FT988" s="53"/>
      <c r="FU988" s="53"/>
      <c r="FV988" s="53"/>
      <c r="FW988" s="53"/>
      <c r="FX988" s="53"/>
      <c r="FY988" s="53"/>
      <c r="FZ988" s="53"/>
      <c r="GA988" s="53"/>
      <c r="GB988" s="53"/>
      <c r="GC988" s="53"/>
      <c r="GD988" s="53"/>
      <c r="GE988" s="53"/>
      <c r="GF988" s="53"/>
      <c r="GG988" s="53"/>
      <c r="GH988" s="53"/>
      <c r="GI988" s="53"/>
      <c r="GJ988" s="53"/>
      <c r="GK988" s="53"/>
      <c r="GL988" s="53"/>
      <c r="GM988" s="53"/>
      <c r="GN988" s="53"/>
      <c r="GO988" s="53"/>
      <c r="GP988" s="53"/>
      <c r="GQ988" s="53"/>
      <c r="GR988" s="53"/>
      <c r="GS988" s="53"/>
      <c r="GT988" s="53"/>
      <c r="GU988" s="53"/>
      <c r="GV988" s="53"/>
      <c r="GW988" s="53"/>
      <c r="GX988" s="53"/>
      <c r="GY988" s="53"/>
      <c r="GZ988" s="53"/>
      <c r="HA988" s="53"/>
      <c r="HB988" s="53"/>
      <c r="HC988" s="53"/>
      <c r="HD988" s="53"/>
      <c r="HE988" s="53"/>
      <c r="HF988" s="53"/>
      <c r="HG988" s="53"/>
      <c r="HH988" s="53"/>
      <c r="HI988" s="53"/>
      <c r="HJ988" s="53"/>
      <c r="HK988" s="53"/>
      <c r="HL988" s="53"/>
      <c r="HM988" s="53"/>
      <c r="HN988" s="53"/>
      <c r="HO988" s="53"/>
      <c r="HP988" s="53"/>
      <c r="HQ988" s="53"/>
      <c r="HR988" s="53"/>
      <c r="HS988" s="53"/>
      <c r="HT988" s="53"/>
      <c r="HU988" s="53"/>
      <c r="HV988" s="53"/>
      <c r="HW988" s="53"/>
      <c r="HX988" s="53"/>
      <c r="HY988" s="53"/>
      <c r="HZ988" s="53"/>
      <c r="IA988" s="53"/>
      <c r="IB988" s="53"/>
      <c r="IC988" s="53"/>
      <c r="ID988" s="53"/>
      <c r="IE988" s="53"/>
      <c r="IF988" s="53"/>
      <c r="IG988" s="53"/>
      <c r="IH988" s="53"/>
      <c r="II988" s="53"/>
      <c r="IJ988" s="53"/>
      <c r="IK988" s="53"/>
      <c r="IL988" s="53"/>
      <c r="IM988" s="53"/>
      <c r="IN988" s="53"/>
      <c r="IO988" s="53"/>
      <c r="IP988" s="53"/>
      <c r="IQ988" s="53"/>
      <c r="IR988" s="53"/>
      <c r="IS988" s="53"/>
      <c r="IT988" s="53"/>
      <c r="IU988" s="53"/>
      <c r="IV988" s="53"/>
      <c r="IW988" s="53"/>
      <c r="IX988" s="53"/>
      <c r="IY988" s="53"/>
      <c r="IZ988" s="53"/>
      <c r="JA988" s="53"/>
      <c r="JB988" s="53"/>
      <c r="JC988" s="53"/>
      <c r="JD988" s="53"/>
      <c r="JE988" s="53"/>
      <c r="JF988" s="53"/>
      <c r="JG988" s="53"/>
      <c r="JH988" s="53"/>
      <c r="JI988" s="53"/>
      <c r="JJ988" s="53"/>
      <c r="JK988" s="53"/>
      <c r="JL988" s="53"/>
      <c r="JM988" s="53"/>
      <c r="JN988" s="53"/>
      <c r="JO988" s="53"/>
      <c r="JP988" s="53"/>
      <c r="JQ988" s="53"/>
      <c r="JR988" s="53"/>
      <c r="JS988" s="53"/>
      <c r="JT988" s="53"/>
      <c r="JU988" s="53"/>
      <c r="JV988" s="53"/>
      <c r="JW988" s="53"/>
      <c r="JX988" s="53"/>
      <c r="JY988" s="53"/>
      <c r="JZ988" s="53"/>
      <c r="KA988" s="53"/>
      <c r="KB988" s="53"/>
      <c r="KC988" s="53"/>
      <c r="KD988" s="53"/>
      <c r="KE988" s="53"/>
      <c r="KF988" s="53"/>
      <c r="KG988" s="53"/>
      <c r="KH988" s="53"/>
      <c r="KI988" s="53"/>
      <c r="KJ988" s="53"/>
      <c r="KK988" s="53"/>
      <c r="KL988" s="53"/>
      <c r="KM988" s="53"/>
      <c r="KN988" s="53"/>
      <c r="KO988" s="53"/>
      <c r="KP988" s="53"/>
      <c r="KQ988" s="53"/>
      <c r="KR988" s="53"/>
      <c r="KS988" s="53"/>
      <c r="KT988" s="53"/>
      <c r="KU988" s="53"/>
      <c r="KV988" s="53"/>
      <c r="KW988" s="53"/>
      <c r="KX988" s="53"/>
      <c r="KY988" s="53"/>
      <c r="KZ988" s="53"/>
      <c r="LA988" s="53"/>
      <c r="LB988" s="53"/>
      <c r="LC988" s="53"/>
      <c r="LD988" s="53"/>
      <c r="LE988" s="53"/>
      <c r="LF988" s="53"/>
      <c r="LG988" s="53"/>
      <c r="LH988" s="53"/>
      <c r="LI988" s="53"/>
      <c r="LJ988" s="53"/>
      <c r="LK988" s="53"/>
      <c r="LL988" s="53"/>
      <c r="LM988" s="53"/>
      <c r="LN988" s="53"/>
      <c r="LO988" s="53"/>
      <c r="LP988" s="53"/>
      <c r="LQ988" s="53"/>
      <c r="LR988" s="53"/>
      <c r="LS988" s="53"/>
      <c r="LT988" s="53"/>
      <c r="LU988" s="53"/>
      <c r="LV988" s="53"/>
      <c r="LW988" s="53"/>
      <c r="LX988" s="53"/>
      <c r="LY988" s="53"/>
      <c r="LZ988" s="53"/>
      <c r="MA988" s="53"/>
      <c r="MB988" s="53"/>
      <c r="MC988" s="53"/>
      <c r="MD988" s="53"/>
      <c r="ME988" s="53"/>
      <c r="MF988" s="53"/>
      <c r="MG988" s="53"/>
      <c r="MH988" s="53"/>
      <c r="MI988" s="53"/>
      <c r="MJ988" s="53"/>
      <c r="MK988" s="53"/>
      <c r="ML988" s="53"/>
      <c r="MM988" s="53"/>
      <c r="MN988" s="53"/>
      <c r="MO988" s="53"/>
      <c r="MP988" s="53"/>
      <c r="MQ988" s="53"/>
      <c r="MR988" s="53"/>
      <c r="MS988" s="53"/>
      <c r="MT988" s="53"/>
      <c r="MU988" s="53"/>
      <c r="MV988" s="53"/>
      <c r="MW988" s="53"/>
      <c r="MX988" s="53"/>
      <c r="MY988" s="53"/>
      <c r="MZ988" s="53"/>
      <c r="NA988" s="53"/>
      <c r="NB988" s="53"/>
      <c r="NC988" s="53"/>
      <c r="ND988" s="53"/>
      <c r="NE988" s="53"/>
      <c r="NF988" s="53"/>
      <c r="NG988" s="53"/>
      <c r="NH988" s="53"/>
      <c r="NI988" s="53"/>
      <c r="NJ988" s="53"/>
      <c r="NK988" s="53"/>
      <c r="NL988" s="53"/>
      <c r="NM988" s="53"/>
      <c r="NN988" s="53"/>
      <c r="NO988" s="53"/>
      <c r="NP988" s="53"/>
      <c r="NQ988" s="53"/>
      <c r="NR988" s="53"/>
      <c r="NS988" s="53"/>
      <c r="NT988" s="53"/>
      <c r="NU988" s="53"/>
      <c r="NV988" s="53"/>
      <c r="NW988" s="53"/>
      <c r="NX988" s="53"/>
      <c r="NY988" s="53"/>
      <c r="NZ988" s="53"/>
      <c r="OA988" s="53"/>
      <c r="OB988" s="53"/>
      <c r="OC988" s="53"/>
      <c r="OD988" s="53"/>
      <c r="OE988" s="53"/>
      <c r="OF988" s="53"/>
      <c r="OG988" s="53"/>
      <c r="OH988" s="53"/>
      <c r="OI988" s="53"/>
      <c r="OJ988" s="53"/>
      <c r="OK988" s="53"/>
      <c r="OL988" s="53"/>
      <c r="OM988" s="53"/>
      <c r="ON988" s="53"/>
      <c r="OO988" s="53"/>
      <c r="OP988" s="53"/>
      <c r="OQ988" s="53"/>
      <c r="OR988" s="53"/>
      <c r="OS988" s="53"/>
      <c r="OT988" s="53"/>
      <c r="OU988" s="53"/>
      <c r="OV988" s="53"/>
      <c r="OW988" s="53"/>
      <c r="OX988" s="53"/>
      <c r="OY988" s="53"/>
      <c r="OZ988" s="53"/>
      <c r="PA988" s="53"/>
      <c r="PB988" s="53"/>
      <c r="PC988" s="53"/>
      <c r="PD988" s="53"/>
      <c r="PE988" s="53"/>
      <c r="PF988" s="53"/>
      <c r="PG988" s="53"/>
      <c r="PH988" s="53"/>
      <c r="PI988" s="53"/>
      <c r="PJ988" s="53"/>
      <c r="PK988" s="53"/>
      <c r="PL988" s="53"/>
      <c r="PM988" s="53"/>
      <c r="PN988" s="53"/>
      <c r="PO988" s="53"/>
      <c r="PP988" s="53"/>
      <c r="PQ988" s="53"/>
      <c r="PR988" s="53"/>
      <c r="PS988" s="53"/>
      <c r="PT988" s="53"/>
      <c r="PU988" s="53"/>
      <c r="PV988" s="53"/>
      <c r="PW988" s="53"/>
      <c r="PX988" s="53"/>
      <c r="PY988" s="53"/>
      <c r="PZ988" s="53"/>
      <c r="QA988" s="53"/>
      <c r="QB988" s="53"/>
      <c r="QC988" s="53"/>
      <c r="QD988" s="53"/>
      <c r="QE988" s="53"/>
      <c r="QF988" s="53"/>
      <c r="QG988" s="53"/>
      <c r="QH988" s="53"/>
      <c r="QI988" s="53"/>
      <c r="QJ988" s="53"/>
      <c r="QK988" s="53"/>
      <c r="QL988" s="53"/>
      <c r="QM988" s="53"/>
      <c r="QN988" s="53"/>
      <c r="QO988" s="53"/>
      <c r="QP988" s="53"/>
      <c r="QQ988" s="53"/>
      <c r="QR988" s="53"/>
      <c r="QS988" s="53"/>
      <c r="QT988" s="53"/>
      <c r="QU988" s="53"/>
      <c r="QV988" s="53"/>
      <c r="QW988" s="53"/>
      <c r="QX988" s="53"/>
      <c r="QY988" s="53"/>
      <c r="QZ988" s="53"/>
      <c r="RA988" s="53"/>
      <c r="RB988" s="53"/>
      <c r="RC988" s="53"/>
      <c r="RD988" s="53"/>
      <c r="RE988" s="53"/>
      <c r="RF988" s="53"/>
      <c r="RG988" s="53"/>
      <c r="RH988" s="53"/>
      <c r="RI988" s="53"/>
      <c r="RJ988" s="53"/>
      <c r="RK988" s="53"/>
      <c r="RL988" s="53"/>
      <c r="RM988" s="53"/>
      <c r="RN988" s="53"/>
      <c r="RO988" s="53"/>
      <c r="RP988" s="53"/>
      <c r="RQ988" s="53"/>
      <c r="RR988" s="53"/>
      <c r="RS988" s="53"/>
      <c r="RT988" s="53"/>
      <c r="RU988" s="53"/>
      <c r="RV988" s="53"/>
      <c r="RW988" s="53"/>
      <c r="RX988" s="53"/>
      <c r="RY988" s="53"/>
      <c r="RZ988" s="53"/>
      <c r="SA988" s="53"/>
      <c r="SB988" s="53"/>
      <c r="SC988" s="53"/>
      <c r="SD988" s="53"/>
      <c r="SE988" s="53"/>
      <c r="SF988" s="53"/>
      <c r="SG988" s="53"/>
      <c r="SH988" s="53"/>
      <c r="SI988" s="53"/>
      <c r="SJ988" s="53"/>
      <c r="SK988" s="53"/>
      <c r="SL988" s="53"/>
      <c r="SM988" s="53"/>
      <c r="SN988" s="53"/>
      <c r="SO988" s="53"/>
      <c r="SP988" s="53"/>
      <c r="SQ988" s="53"/>
      <c r="SR988" s="53"/>
      <c r="SS988" s="53"/>
      <c r="ST988" s="53"/>
      <c r="SU988" s="53"/>
      <c r="SV988" s="53"/>
      <c r="SW988" s="53"/>
      <c r="SX988" s="53"/>
      <c r="SY988" s="53"/>
      <c r="SZ988" s="53"/>
      <c r="TA988" s="53"/>
      <c r="TB988" s="53"/>
      <c r="TC988" s="53"/>
      <c r="TD988" s="53"/>
      <c r="TE988" s="53"/>
      <c r="TF988" s="53"/>
      <c r="TG988" s="53"/>
      <c r="TH988" s="53"/>
      <c r="TI988" s="53"/>
      <c r="TJ988" s="53"/>
      <c r="TK988" s="53"/>
      <c r="TL988" s="53"/>
      <c r="TM988" s="53"/>
      <c r="TN988" s="53"/>
      <c r="TO988" s="53"/>
      <c r="TP988" s="53"/>
      <c r="TQ988" s="53"/>
      <c r="TR988" s="53"/>
      <c r="TS988" s="53"/>
      <c r="TT988" s="53"/>
      <c r="TU988" s="53"/>
      <c r="TV988" s="53"/>
      <c r="TW988" s="53"/>
      <c r="TX988" s="53"/>
      <c r="TY988" s="53"/>
      <c r="TZ988" s="53"/>
      <c r="UA988" s="53"/>
      <c r="UB988" s="53"/>
      <c r="UC988" s="53"/>
      <c r="UD988" s="53"/>
      <c r="UE988" s="53"/>
      <c r="UF988" s="53"/>
      <c r="UG988" s="53"/>
    </row>
    <row r="989" spans="12:553" s="19" customFormat="1" ht="15.75" customHeight="1" x14ac:dyDescent="0.2">
      <c r="L989" s="66"/>
      <c r="M989" s="66"/>
      <c r="N989" s="52"/>
      <c r="O989" s="53"/>
      <c r="P989" s="53"/>
      <c r="Q989" s="53"/>
      <c r="R989" s="53"/>
      <c r="S989" s="53"/>
      <c r="T989" s="53"/>
      <c r="U989" s="53"/>
      <c r="V989" s="53"/>
      <c r="W989" s="53"/>
      <c r="X989" s="53"/>
      <c r="Y989" s="53"/>
      <c r="Z989" s="53"/>
      <c r="AA989" s="53"/>
      <c r="AB989" s="53"/>
      <c r="AC989" s="53"/>
      <c r="AD989" s="53"/>
      <c r="AE989" s="53"/>
      <c r="AF989" s="53"/>
      <c r="AG989" s="53"/>
      <c r="AH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c r="BM989" s="53"/>
      <c r="BN989" s="53"/>
      <c r="BO989" s="53"/>
      <c r="BP989" s="53"/>
      <c r="BQ989" s="53"/>
      <c r="BR989" s="53"/>
      <c r="BS989" s="53"/>
      <c r="BT989" s="53"/>
      <c r="BU989" s="53"/>
      <c r="BV989" s="53"/>
      <c r="BW989" s="53"/>
      <c r="BX989" s="53"/>
      <c r="BY989" s="53"/>
      <c r="BZ989" s="53"/>
      <c r="CA989" s="53"/>
      <c r="CB989" s="53"/>
      <c r="CC989" s="53"/>
      <c r="CD989" s="53"/>
      <c r="CE989" s="53"/>
      <c r="CF989" s="53"/>
      <c r="CG989" s="53"/>
      <c r="CH989" s="53"/>
      <c r="CI989" s="53"/>
      <c r="CJ989" s="53"/>
      <c r="CK989" s="53"/>
      <c r="CL989" s="53"/>
      <c r="CM989" s="53"/>
      <c r="CN989" s="53"/>
      <c r="CO989" s="53"/>
      <c r="CP989" s="53"/>
      <c r="CQ989" s="53"/>
      <c r="CR989" s="53"/>
      <c r="CS989" s="53"/>
      <c r="CT989" s="53"/>
      <c r="CU989" s="53"/>
      <c r="CV989" s="53"/>
      <c r="CW989" s="53"/>
      <c r="CX989" s="53"/>
      <c r="CY989" s="53"/>
      <c r="CZ989" s="53"/>
      <c r="DA989" s="53"/>
      <c r="DB989" s="53"/>
      <c r="DC989" s="53"/>
      <c r="DD989" s="53"/>
      <c r="DE989" s="53"/>
      <c r="DF989" s="53"/>
      <c r="DG989" s="53"/>
      <c r="DH989" s="53"/>
      <c r="DI989" s="53"/>
      <c r="DJ989" s="53"/>
      <c r="DK989" s="53"/>
      <c r="DL989" s="53"/>
      <c r="DM989" s="53"/>
      <c r="DN989" s="53"/>
      <c r="DO989" s="53"/>
      <c r="DP989" s="53"/>
      <c r="DQ989" s="53"/>
      <c r="DR989" s="53"/>
      <c r="DS989" s="53"/>
      <c r="DT989" s="53"/>
      <c r="DU989" s="53"/>
      <c r="DV989" s="53"/>
      <c r="DW989" s="53"/>
      <c r="DX989" s="53"/>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3"/>
      <c r="FK989" s="53"/>
      <c r="FL989" s="53"/>
      <c r="FM989" s="53"/>
      <c r="FN989" s="53"/>
      <c r="FO989" s="53"/>
      <c r="FP989" s="53"/>
      <c r="FQ989" s="53"/>
      <c r="FR989" s="53"/>
      <c r="FS989" s="53"/>
      <c r="FT989" s="53"/>
      <c r="FU989" s="53"/>
      <c r="FV989" s="53"/>
      <c r="FW989" s="53"/>
      <c r="FX989" s="53"/>
      <c r="FY989" s="53"/>
      <c r="FZ989" s="53"/>
      <c r="GA989" s="53"/>
      <c r="GB989" s="53"/>
      <c r="GC989" s="53"/>
      <c r="GD989" s="53"/>
      <c r="GE989" s="53"/>
      <c r="GF989" s="53"/>
      <c r="GG989" s="53"/>
      <c r="GH989" s="53"/>
      <c r="GI989" s="53"/>
      <c r="GJ989" s="53"/>
      <c r="GK989" s="53"/>
      <c r="GL989" s="53"/>
      <c r="GM989" s="53"/>
      <c r="GN989" s="53"/>
      <c r="GO989" s="53"/>
      <c r="GP989" s="53"/>
      <c r="GQ989" s="53"/>
      <c r="GR989" s="53"/>
      <c r="GS989" s="53"/>
      <c r="GT989" s="53"/>
      <c r="GU989" s="53"/>
      <c r="GV989" s="53"/>
      <c r="GW989" s="53"/>
      <c r="GX989" s="53"/>
      <c r="GY989" s="53"/>
      <c r="GZ989" s="53"/>
      <c r="HA989" s="53"/>
      <c r="HB989" s="53"/>
      <c r="HC989" s="53"/>
      <c r="HD989" s="53"/>
      <c r="HE989" s="53"/>
      <c r="HF989" s="53"/>
      <c r="HG989" s="53"/>
      <c r="HH989" s="53"/>
      <c r="HI989" s="53"/>
      <c r="HJ989" s="53"/>
      <c r="HK989" s="53"/>
      <c r="HL989" s="53"/>
      <c r="HM989" s="53"/>
      <c r="HN989" s="53"/>
      <c r="HO989" s="53"/>
      <c r="HP989" s="53"/>
      <c r="HQ989" s="53"/>
      <c r="HR989" s="53"/>
      <c r="HS989" s="53"/>
      <c r="HT989" s="53"/>
      <c r="HU989" s="53"/>
      <c r="HV989" s="53"/>
      <c r="HW989" s="53"/>
      <c r="HX989" s="53"/>
      <c r="HY989" s="53"/>
      <c r="HZ989" s="53"/>
      <c r="IA989" s="53"/>
      <c r="IB989" s="53"/>
      <c r="IC989" s="53"/>
      <c r="ID989" s="53"/>
      <c r="IE989" s="53"/>
      <c r="IF989" s="53"/>
      <c r="IG989" s="53"/>
      <c r="IH989" s="53"/>
      <c r="II989" s="53"/>
      <c r="IJ989" s="53"/>
      <c r="IK989" s="53"/>
      <c r="IL989" s="53"/>
      <c r="IM989" s="53"/>
      <c r="IN989" s="53"/>
      <c r="IO989" s="53"/>
      <c r="IP989" s="53"/>
      <c r="IQ989" s="53"/>
      <c r="IR989" s="53"/>
      <c r="IS989" s="53"/>
      <c r="IT989" s="53"/>
      <c r="IU989" s="53"/>
      <c r="IV989" s="53"/>
      <c r="IW989" s="53"/>
      <c r="IX989" s="53"/>
      <c r="IY989" s="53"/>
      <c r="IZ989" s="53"/>
      <c r="JA989" s="53"/>
      <c r="JB989" s="53"/>
      <c r="JC989" s="53"/>
      <c r="JD989" s="53"/>
      <c r="JE989" s="53"/>
      <c r="JF989" s="53"/>
      <c r="JG989" s="53"/>
      <c r="JH989" s="53"/>
      <c r="JI989" s="53"/>
      <c r="JJ989" s="53"/>
      <c r="JK989" s="53"/>
      <c r="JL989" s="53"/>
      <c r="JM989" s="53"/>
      <c r="JN989" s="53"/>
      <c r="JO989" s="53"/>
      <c r="JP989" s="53"/>
      <c r="JQ989" s="53"/>
      <c r="JR989" s="53"/>
      <c r="JS989" s="53"/>
      <c r="JT989" s="53"/>
      <c r="JU989" s="53"/>
      <c r="JV989" s="53"/>
      <c r="JW989" s="53"/>
      <c r="JX989" s="53"/>
      <c r="JY989" s="53"/>
      <c r="JZ989" s="53"/>
      <c r="KA989" s="53"/>
      <c r="KB989" s="53"/>
      <c r="KC989" s="53"/>
      <c r="KD989" s="53"/>
      <c r="KE989" s="53"/>
      <c r="KF989" s="53"/>
      <c r="KG989" s="53"/>
      <c r="KH989" s="53"/>
      <c r="KI989" s="53"/>
      <c r="KJ989" s="53"/>
      <c r="KK989" s="53"/>
      <c r="KL989" s="53"/>
      <c r="KM989" s="53"/>
      <c r="KN989" s="53"/>
      <c r="KO989" s="53"/>
      <c r="KP989" s="53"/>
      <c r="KQ989" s="53"/>
      <c r="KR989" s="53"/>
      <c r="KS989" s="53"/>
      <c r="KT989" s="53"/>
      <c r="KU989" s="53"/>
      <c r="KV989" s="53"/>
      <c r="KW989" s="53"/>
      <c r="KX989" s="53"/>
      <c r="KY989" s="53"/>
      <c r="KZ989" s="53"/>
      <c r="LA989" s="53"/>
      <c r="LB989" s="53"/>
      <c r="LC989" s="53"/>
      <c r="LD989" s="53"/>
      <c r="LE989" s="53"/>
      <c r="LF989" s="53"/>
      <c r="LG989" s="53"/>
      <c r="LH989" s="53"/>
      <c r="LI989" s="53"/>
      <c r="LJ989" s="53"/>
      <c r="LK989" s="53"/>
      <c r="LL989" s="53"/>
      <c r="LM989" s="53"/>
      <c r="LN989" s="53"/>
      <c r="LO989" s="53"/>
      <c r="LP989" s="53"/>
      <c r="LQ989" s="53"/>
      <c r="LR989" s="53"/>
      <c r="LS989" s="53"/>
      <c r="LT989" s="53"/>
      <c r="LU989" s="53"/>
      <c r="LV989" s="53"/>
      <c r="LW989" s="53"/>
      <c r="LX989" s="53"/>
      <c r="LY989" s="53"/>
      <c r="LZ989" s="53"/>
      <c r="MA989" s="53"/>
      <c r="MB989" s="53"/>
      <c r="MC989" s="53"/>
      <c r="MD989" s="53"/>
      <c r="ME989" s="53"/>
      <c r="MF989" s="53"/>
      <c r="MG989" s="53"/>
      <c r="MH989" s="53"/>
      <c r="MI989" s="53"/>
      <c r="MJ989" s="53"/>
      <c r="MK989" s="53"/>
      <c r="ML989" s="53"/>
      <c r="MM989" s="53"/>
      <c r="MN989" s="53"/>
      <c r="MO989" s="53"/>
      <c r="MP989" s="53"/>
      <c r="MQ989" s="53"/>
      <c r="MR989" s="53"/>
      <c r="MS989" s="53"/>
      <c r="MT989" s="53"/>
      <c r="MU989" s="53"/>
      <c r="MV989" s="53"/>
      <c r="MW989" s="53"/>
      <c r="MX989" s="53"/>
      <c r="MY989" s="53"/>
      <c r="MZ989" s="53"/>
      <c r="NA989" s="53"/>
      <c r="NB989" s="53"/>
      <c r="NC989" s="53"/>
      <c r="ND989" s="53"/>
      <c r="NE989" s="53"/>
      <c r="NF989" s="53"/>
      <c r="NG989" s="53"/>
      <c r="NH989" s="53"/>
      <c r="NI989" s="53"/>
      <c r="NJ989" s="53"/>
      <c r="NK989" s="53"/>
      <c r="NL989" s="53"/>
      <c r="NM989" s="53"/>
      <c r="NN989" s="53"/>
      <c r="NO989" s="53"/>
      <c r="NP989" s="53"/>
      <c r="NQ989" s="53"/>
      <c r="NR989" s="53"/>
      <c r="NS989" s="53"/>
      <c r="NT989" s="53"/>
      <c r="NU989" s="53"/>
      <c r="NV989" s="53"/>
      <c r="NW989" s="53"/>
      <c r="NX989" s="53"/>
      <c r="NY989" s="53"/>
      <c r="NZ989" s="53"/>
      <c r="OA989" s="53"/>
      <c r="OB989" s="53"/>
      <c r="OC989" s="53"/>
      <c r="OD989" s="53"/>
      <c r="OE989" s="53"/>
      <c r="OF989" s="53"/>
      <c r="OG989" s="53"/>
      <c r="OH989" s="53"/>
      <c r="OI989" s="53"/>
      <c r="OJ989" s="53"/>
      <c r="OK989" s="53"/>
      <c r="OL989" s="53"/>
      <c r="OM989" s="53"/>
      <c r="ON989" s="53"/>
      <c r="OO989" s="53"/>
      <c r="OP989" s="53"/>
      <c r="OQ989" s="53"/>
      <c r="OR989" s="53"/>
      <c r="OS989" s="53"/>
      <c r="OT989" s="53"/>
      <c r="OU989" s="53"/>
      <c r="OV989" s="53"/>
      <c r="OW989" s="53"/>
      <c r="OX989" s="53"/>
      <c r="OY989" s="53"/>
      <c r="OZ989" s="53"/>
      <c r="PA989" s="53"/>
      <c r="PB989" s="53"/>
      <c r="PC989" s="53"/>
      <c r="PD989" s="53"/>
      <c r="PE989" s="53"/>
      <c r="PF989" s="53"/>
      <c r="PG989" s="53"/>
      <c r="PH989" s="53"/>
      <c r="PI989" s="53"/>
      <c r="PJ989" s="53"/>
      <c r="PK989" s="53"/>
      <c r="PL989" s="53"/>
      <c r="PM989" s="53"/>
      <c r="PN989" s="53"/>
      <c r="PO989" s="53"/>
      <c r="PP989" s="53"/>
      <c r="PQ989" s="53"/>
      <c r="PR989" s="53"/>
      <c r="PS989" s="53"/>
      <c r="PT989" s="53"/>
      <c r="PU989" s="53"/>
      <c r="PV989" s="53"/>
      <c r="PW989" s="53"/>
      <c r="PX989" s="53"/>
      <c r="PY989" s="53"/>
      <c r="PZ989" s="53"/>
      <c r="QA989" s="53"/>
      <c r="QB989" s="53"/>
      <c r="QC989" s="53"/>
      <c r="QD989" s="53"/>
      <c r="QE989" s="53"/>
      <c r="QF989" s="53"/>
      <c r="QG989" s="53"/>
      <c r="QH989" s="53"/>
      <c r="QI989" s="53"/>
      <c r="QJ989" s="53"/>
      <c r="QK989" s="53"/>
      <c r="QL989" s="53"/>
      <c r="QM989" s="53"/>
      <c r="QN989" s="53"/>
      <c r="QO989" s="53"/>
      <c r="QP989" s="53"/>
      <c r="QQ989" s="53"/>
      <c r="QR989" s="53"/>
      <c r="QS989" s="53"/>
      <c r="QT989" s="53"/>
      <c r="QU989" s="53"/>
      <c r="QV989" s="53"/>
      <c r="QW989" s="53"/>
      <c r="QX989" s="53"/>
      <c r="QY989" s="53"/>
      <c r="QZ989" s="53"/>
      <c r="RA989" s="53"/>
      <c r="RB989" s="53"/>
      <c r="RC989" s="53"/>
      <c r="RD989" s="53"/>
      <c r="RE989" s="53"/>
      <c r="RF989" s="53"/>
      <c r="RG989" s="53"/>
      <c r="RH989" s="53"/>
      <c r="RI989" s="53"/>
      <c r="RJ989" s="53"/>
      <c r="RK989" s="53"/>
      <c r="RL989" s="53"/>
      <c r="RM989" s="53"/>
      <c r="RN989" s="53"/>
      <c r="RO989" s="53"/>
      <c r="RP989" s="53"/>
      <c r="RQ989" s="53"/>
      <c r="RR989" s="53"/>
      <c r="RS989" s="53"/>
      <c r="RT989" s="53"/>
      <c r="RU989" s="53"/>
      <c r="RV989" s="53"/>
      <c r="RW989" s="53"/>
      <c r="RX989" s="53"/>
      <c r="RY989" s="53"/>
      <c r="RZ989" s="53"/>
      <c r="SA989" s="53"/>
      <c r="SB989" s="53"/>
      <c r="SC989" s="53"/>
      <c r="SD989" s="53"/>
      <c r="SE989" s="53"/>
      <c r="SF989" s="53"/>
      <c r="SG989" s="53"/>
      <c r="SH989" s="53"/>
      <c r="SI989" s="53"/>
      <c r="SJ989" s="53"/>
      <c r="SK989" s="53"/>
      <c r="SL989" s="53"/>
      <c r="SM989" s="53"/>
      <c r="SN989" s="53"/>
      <c r="SO989" s="53"/>
      <c r="SP989" s="53"/>
      <c r="SQ989" s="53"/>
      <c r="SR989" s="53"/>
      <c r="SS989" s="53"/>
      <c r="ST989" s="53"/>
      <c r="SU989" s="53"/>
      <c r="SV989" s="53"/>
      <c r="SW989" s="53"/>
      <c r="SX989" s="53"/>
      <c r="SY989" s="53"/>
      <c r="SZ989" s="53"/>
      <c r="TA989" s="53"/>
      <c r="TB989" s="53"/>
      <c r="TC989" s="53"/>
      <c r="TD989" s="53"/>
      <c r="TE989" s="53"/>
      <c r="TF989" s="53"/>
      <c r="TG989" s="53"/>
      <c r="TH989" s="53"/>
      <c r="TI989" s="53"/>
      <c r="TJ989" s="53"/>
      <c r="TK989" s="53"/>
      <c r="TL989" s="53"/>
      <c r="TM989" s="53"/>
      <c r="TN989" s="53"/>
      <c r="TO989" s="53"/>
      <c r="TP989" s="53"/>
      <c r="TQ989" s="53"/>
      <c r="TR989" s="53"/>
      <c r="TS989" s="53"/>
      <c r="TT989" s="53"/>
      <c r="TU989" s="53"/>
      <c r="TV989" s="53"/>
      <c r="TW989" s="53"/>
      <c r="TX989" s="53"/>
      <c r="TY989" s="53"/>
      <c r="TZ989" s="53"/>
      <c r="UA989" s="53"/>
      <c r="UB989" s="53"/>
      <c r="UC989" s="53"/>
      <c r="UD989" s="53"/>
      <c r="UE989" s="53"/>
      <c r="UF989" s="53"/>
      <c r="UG989" s="53"/>
    </row>
    <row r="990" spans="12:553" s="19" customFormat="1" ht="15.75" customHeight="1" x14ac:dyDescent="0.2">
      <c r="L990" s="66"/>
      <c r="M990" s="66"/>
      <c r="N990" s="52"/>
      <c r="O990" s="53"/>
      <c r="P990" s="53"/>
      <c r="Q990" s="53"/>
      <c r="R990" s="53"/>
      <c r="S990" s="53"/>
      <c r="T990" s="53"/>
      <c r="U990" s="53"/>
      <c r="V990" s="53"/>
      <c r="W990" s="53"/>
      <c r="X990" s="53"/>
      <c r="Y990" s="53"/>
      <c r="Z990" s="53"/>
      <c r="AA990" s="53"/>
      <c r="AB990" s="53"/>
      <c r="AC990" s="53"/>
      <c r="AD990" s="53"/>
      <c r="AE990" s="53"/>
      <c r="AF990" s="53"/>
      <c r="AG990" s="53"/>
      <c r="AH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c r="BM990" s="53"/>
      <c r="BN990" s="53"/>
      <c r="BO990" s="53"/>
      <c r="BP990" s="53"/>
      <c r="BQ990" s="53"/>
      <c r="BR990" s="53"/>
      <c r="BS990" s="53"/>
      <c r="BT990" s="53"/>
      <c r="BU990" s="53"/>
      <c r="BV990" s="53"/>
      <c r="BW990" s="53"/>
      <c r="BX990" s="53"/>
      <c r="BY990" s="53"/>
      <c r="BZ990" s="53"/>
      <c r="CA990" s="53"/>
      <c r="CB990" s="53"/>
      <c r="CC990" s="53"/>
      <c r="CD990" s="53"/>
      <c r="CE990" s="53"/>
      <c r="CF990" s="53"/>
      <c r="CG990" s="53"/>
      <c r="CH990" s="53"/>
      <c r="CI990" s="53"/>
      <c r="CJ990" s="53"/>
      <c r="CK990" s="53"/>
      <c r="CL990" s="53"/>
      <c r="CM990" s="53"/>
      <c r="CN990" s="53"/>
      <c r="CO990" s="53"/>
      <c r="CP990" s="53"/>
      <c r="CQ990" s="53"/>
      <c r="CR990" s="53"/>
      <c r="CS990" s="53"/>
      <c r="CT990" s="53"/>
      <c r="CU990" s="53"/>
      <c r="CV990" s="53"/>
      <c r="CW990" s="53"/>
      <c r="CX990" s="53"/>
      <c r="CY990" s="53"/>
      <c r="CZ990" s="53"/>
      <c r="DA990" s="53"/>
      <c r="DB990" s="53"/>
      <c r="DC990" s="53"/>
      <c r="DD990" s="53"/>
      <c r="DE990" s="53"/>
      <c r="DF990" s="53"/>
      <c r="DG990" s="53"/>
      <c r="DH990" s="53"/>
      <c r="DI990" s="53"/>
      <c r="DJ990" s="53"/>
      <c r="DK990" s="53"/>
      <c r="DL990" s="53"/>
      <c r="DM990" s="53"/>
      <c r="DN990" s="53"/>
      <c r="DO990" s="53"/>
      <c r="DP990" s="53"/>
      <c r="DQ990" s="53"/>
      <c r="DR990" s="53"/>
      <c r="DS990" s="53"/>
      <c r="DT990" s="53"/>
      <c r="DU990" s="53"/>
      <c r="DV990" s="53"/>
      <c r="DW990" s="53"/>
      <c r="DX990" s="53"/>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3"/>
      <c r="FK990" s="53"/>
      <c r="FL990" s="53"/>
      <c r="FM990" s="53"/>
      <c r="FN990" s="53"/>
      <c r="FO990" s="53"/>
      <c r="FP990" s="53"/>
      <c r="FQ990" s="53"/>
      <c r="FR990" s="53"/>
      <c r="FS990" s="53"/>
      <c r="FT990" s="53"/>
      <c r="FU990" s="53"/>
      <c r="FV990" s="53"/>
      <c r="FW990" s="53"/>
      <c r="FX990" s="53"/>
      <c r="FY990" s="53"/>
      <c r="FZ990" s="53"/>
      <c r="GA990" s="53"/>
      <c r="GB990" s="53"/>
      <c r="GC990" s="53"/>
      <c r="GD990" s="53"/>
      <c r="GE990" s="53"/>
      <c r="GF990" s="53"/>
      <c r="GG990" s="53"/>
      <c r="GH990" s="53"/>
      <c r="GI990" s="53"/>
      <c r="GJ990" s="53"/>
      <c r="GK990" s="53"/>
      <c r="GL990" s="53"/>
      <c r="GM990" s="53"/>
      <c r="GN990" s="53"/>
      <c r="GO990" s="53"/>
      <c r="GP990" s="53"/>
      <c r="GQ990" s="53"/>
      <c r="GR990" s="53"/>
      <c r="GS990" s="53"/>
      <c r="GT990" s="53"/>
      <c r="GU990" s="53"/>
      <c r="GV990" s="53"/>
      <c r="GW990" s="53"/>
      <c r="GX990" s="53"/>
      <c r="GY990" s="53"/>
      <c r="GZ990" s="53"/>
      <c r="HA990" s="53"/>
      <c r="HB990" s="53"/>
      <c r="HC990" s="53"/>
      <c r="HD990" s="53"/>
      <c r="HE990" s="53"/>
      <c r="HF990" s="53"/>
      <c r="HG990" s="53"/>
      <c r="HH990" s="53"/>
      <c r="HI990" s="53"/>
      <c r="HJ990" s="53"/>
      <c r="HK990" s="53"/>
      <c r="HL990" s="53"/>
      <c r="HM990" s="53"/>
      <c r="HN990" s="53"/>
      <c r="HO990" s="53"/>
      <c r="HP990" s="53"/>
      <c r="HQ990" s="53"/>
      <c r="HR990" s="53"/>
      <c r="HS990" s="53"/>
      <c r="HT990" s="53"/>
      <c r="HU990" s="53"/>
      <c r="HV990" s="53"/>
      <c r="HW990" s="53"/>
      <c r="HX990" s="53"/>
      <c r="HY990" s="53"/>
      <c r="HZ990" s="53"/>
      <c r="IA990" s="53"/>
      <c r="IB990" s="53"/>
      <c r="IC990" s="53"/>
      <c r="ID990" s="53"/>
      <c r="IE990" s="53"/>
      <c r="IF990" s="53"/>
      <c r="IG990" s="53"/>
      <c r="IH990" s="53"/>
      <c r="II990" s="53"/>
      <c r="IJ990" s="53"/>
      <c r="IK990" s="53"/>
      <c r="IL990" s="53"/>
      <c r="IM990" s="53"/>
      <c r="IN990" s="53"/>
      <c r="IO990" s="53"/>
      <c r="IP990" s="53"/>
      <c r="IQ990" s="53"/>
      <c r="IR990" s="53"/>
      <c r="IS990" s="53"/>
      <c r="IT990" s="53"/>
      <c r="IU990" s="53"/>
      <c r="IV990" s="53"/>
      <c r="IW990" s="53"/>
      <c r="IX990" s="53"/>
      <c r="IY990" s="53"/>
      <c r="IZ990" s="53"/>
      <c r="JA990" s="53"/>
      <c r="JB990" s="53"/>
      <c r="JC990" s="53"/>
      <c r="JD990" s="53"/>
      <c r="JE990" s="53"/>
      <c r="JF990" s="53"/>
      <c r="JG990" s="53"/>
      <c r="JH990" s="53"/>
      <c r="JI990" s="53"/>
      <c r="JJ990" s="53"/>
      <c r="JK990" s="53"/>
      <c r="JL990" s="53"/>
      <c r="JM990" s="53"/>
      <c r="JN990" s="53"/>
      <c r="JO990" s="53"/>
      <c r="JP990" s="53"/>
      <c r="JQ990" s="53"/>
      <c r="JR990" s="53"/>
      <c r="JS990" s="53"/>
      <c r="JT990" s="53"/>
      <c r="JU990" s="53"/>
      <c r="JV990" s="53"/>
      <c r="JW990" s="53"/>
      <c r="JX990" s="53"/>
      <c r="JY990" s="53"/>
      <c r="JZ990" s="53"/>
      <c r="KA990" s="53"/>
      <c r="KB990" s="53"/>
      <c r="KC990" s="53"/>
      <c r="KD990" s="53"/>
      <c r="KE990" s="53"/>
      <c r="KF990" s="53"/>
      <c r="KG990" s="53"/>
      <c r="KH990" s="53"/>
      <c r="KI990" s="53"/>
      <c r="KJ990" s="53"/>
      <c r="KK990" s="53"/>
      <c r="KL990" s="53"/>
      <c r="KM990" s="53"/>
      <c r="KN990" s="53"/>
      <c r="KO990" s="53"/>
      <c r="KP990" s="53"/>
      <c r="KQ990" s="53"/>
      <c r="KR990" s="53"/>
      <c r="KS990" s="53"/>
      <c r="KT990" s="53"/>
      <c r="KU990" s="53"/>
      <c r="KV990" s="53"/>
      <c r="KW990" s="53"/>
      <c r="KX990" s="53"/>
      <c r="KY990" s="53"/>
      <c r="KZ990" s="53"/>
      <c r="LA990" s="53"/>
      <c r="LB990" s="53"/>
      <c r="LC990" s="53"/>
      <c r="LD990" s="53"/>
      <c r="LE990" s="53"/>
      <c r="LF990" s="53"/>
      <c r="LG990" s="53"/>
      <c r="LH990" s="53"/>
      <c r="LI990" s="53"/>
      <c r="LJ990" s="53"/>
      <c r="LK990" s="53"/>
      <c r="LL990" s="53"/>
      <c r="LM990" s="53"/>
      <c r="LN990" s="53"/>
      <c r="LO990" s="53"/>
      <c r="LP990" s="53"/>
      <c r="LQ990" s="53"/>
      <c r="LR990" s="53"/>
      <c r="LS990" s="53"/>
      <c r="LT990" s="53"/>
      <c r="LU990" s="53"/>
      <c r="LV990" s="53"/>
      <c r="LW990" s="53"/>
      <c r="LX990" s="53"/>
      <c r="LY990" s="53"/>
      <c r="LZ990" s="53"/>
      <c r="MA990" s="53"/>
      <c r="MB990" s="53"/>
      <c r="MC990" s="53"/>
      <c r="MD990" s="53"/>
      <c r="ME990" s="53"/>
      <c r="MF990" s="53"/>
      <c r="MG990" s="53"/>
      <c r="MH990" s="53"/>
      <c r="MI990" s="53"/>
      <c r="MJ990" s="53"/>
      <c r="MK990" s="53"/>
      <c r="ML990" s="53"/>
      <c r="MM990" s="53"/>
      <c r="MN990" s="53"/>
      <c r="MO990" s="53"/>
      <c r="MP990" s="53"/>
      <c r="MQ990" s="53"/>
      <c r="MR990" s="53"/>
      <c r="MS990" s="53"/>
      <c r="MT990" s="53"/>
      <c r="MU990" s="53"/>
      <c r="MV990" s="53"/>
      <c r="MW990" s="53"/>
      <c r="MX990" s="53"/>
      <c r="MY990" s="53"/>
      <c r="MZ990" s="53"/>
      <c r="NA990" s="53"/>
      <c r="NB990" s="53"/>
      <c r="NC990" s="53"/>
      <c r="ND990" s="53"/>
      <c r="NE990" s="53"/>
      <c r="NF990" s="53"/>
      <c r="NG990" s="53"/>
      <c r="NH990" s="53"/>
      <c r="NI990" s="53"/>
      <c r="NJ990" s="53"/>
      <c r="NK990" s="53"/>
      <c r="NL990" s="53"/>
      <c r="NM990" s="53"/>
      <c r="NN990" s="53"/>
      <c r="NO990" s="53"/>
      <c r="NP990" s="53"/>
      <c r="NQ990" s="53"/>
      <c r="NR990" s="53"/>
      <c r="NS990" s="53"/>
      <c r="NT990" s="53"/>
      <c r="NU990" s="53"/>
      <c r="NV990" s="53"/>
      <c r="NW990" s="53"/>
      <c r="NX990" s="53"/>
      <c r="NY990" s="53"/>
      <c r="NZ990" s="53"/>
      <c r="OA990" s="53"/>
      <c r="OB990" s="53"/>
      <c r="OC990" s="53"/>
      <c r="OD990" s="53"/>
      <c r="OE990" s="53"/>
      <c r="OF990" s="53"/>
      <c r="OG990" s="53"/>
      <c r="OH990" s="53"/>
      <c r="OI990" s="53"/>
      <c r="OJ990" s="53"/>
      <c r="OK990" s="53"/>
      <c r="OL990" s="53"/>
      <c r="OM990" s="53"/>
      <c r="ON990" s="53"/>
      <c r="OO990" s="53"/>
      <c r="OP990" s="53"/>
      <c r="OQ990" s="53"/>
      <c r="OR990" s="53"/>
      <c r="OS990" s="53"/>
      <c r="OT990" s="53"/>
      <c r="OU990" s="53"/>
      <c r="OV990" s="53"/>
      <c r="OW990" s="53"/>
      <c r="OX990" s="53"/>
      <c r="OY990" s="53"/>
      <c r="OZ990" s="53"/>
      <c r="PA990" s="53"/>
      <c r="PB990" s="53"/>
      <c r="PC990" s="53"/>
      <c r="PD990" s="53"/>
      <c r="PE990" s="53"/>
      <c r="PF990" s="53"/>
      <c r="PG990" s="53"/>
      <c r="PH990" s="53"/>
      <c r="PI990" s="53"/>
      <c r="PJ990" s="53"/>
      <c r="PK990" s="53"/>
      <c r="PL990" s="53"/>
      <c r="PM990" s="53"/>
      <c r="PN990" s="53"/>
      <c r="PO990" s="53"/>
      <c r="PP990" s="53"/>
      <c r="PQ990" s="53"/>
      <c r="PR990" s="53"/>
      <c r="PS990" s="53"/>
      <c r="PT990" s="53"/>
      <c r="PU990" s="53"/>
      <c r="PV990" s="53"/>
      <c r="PW990" s="53"/>
      <c r="PX990" s="53"/>
      <c r="PY990" s="53"/>
      <c r="PZ990" s="53"/>
      <c r="QA990" s="53"/>
      <c r="QB990" s="53"/>
      <c r="QC990" s="53"/>
      <c r="QD990" s="53"/>
      <c r="QE990" s="53"/>
      <c r="QF990" s="53"/>
      <c r="QG990" s="53"/>
      <c r="QH990" s="53"/>
      <c r="QI990" s="53"/>
      <c r="QJ990" s="53"/>
      <c r="QK990" s="53"/>
      <c r="QL990" s="53"/>
      <c r="QM990" s="53"/>
      <c r="QN990" s="53"/>
      <c r="QO990" s="53"/>
      <c r="QP990" s="53"/>
      <c r="QQ990" s="53"/>
      <c r="QR990" s="53"/>
      <c r="QS990" s="53"/>
      <c r="QT990" s="53"/>
      <c r="QU990" s="53"/>
      <c r="QV990" s="53"/>
      <c r="QW990" s="53"/>
      <c r="QX990" s="53"/>
      <c r="QY990" s="53"/>
      <c r="QZ990" s="53"/>
      <c r="RA990" s="53"/>
      <c r="RB990" s="53"/>
      <c r="RC990" s="53"/>
      <c r="RD990" s="53"/>
      <c r="RE990" s="53"/>
      <c r="RF990" s="53"/>
      <c r="RG990" s="53"/>
      <c r="RH990" s="53"/>
      <c r="RI990" s="53"/>
      <c r="RJ990" s="53"/>
      <c r="RK990" s="53"/>
      <c r="RL990" s="53"/>
      <c r="RM990" s="53"/>
      <c r="RN990" s="53"/>
      <c r="RO990" s="53"/>
      <c r="RP990" s="53"/>
      <c r="RQ990" s="53"/>
      <c r="RR990" s="53"/>
      <c r="RS990" s="53"/>
      <c r="RT990" s="53"/>
      <c r="RU990" s="53"/>
      <c r="RV990" s="53"/>
      <c r="RW990" s="53"/>
      <c r="RX990" s="53"/>
      <c r="RY990" s="53"/>
      <c r="RZ990" s="53"/>
      <c r="SA990" s="53"/>
      <c r="SB990" s="53"/>
      <c r="SC990" s="53"/>
      <c r="SD990" s="53"/>
      <c r="SE990" s="53"/>
      <c r="SF990" s="53"/>
      <c r="SG990" s="53"/>
      <c r="SH990" s="53"/>
      <c r="SI990" s="53"/>
      <c r="SJ990" s="53"/>
      <c r="SK990" s="53"/>
      <c r="SL990" s="53"/>
      <c r="SM990" s="53"/>
      <c r="SN990" s="53"/>
      <c r="SO990" s="53"/>
      <c r="SP990" s="53"/>
      <c r="SQ990" s="53"/>
      <c r="SR990" s="53"/>
      <c r="SS990" s="53"/>
      <c r="ST990" s="53"/>
      <c r="SU990" s="53"/>
      <c r="SV990" s="53"/>
      <c r="SW990" s="53"/>
      <c r="SX990" s="53"/>
      <c r="SY990" s="53"/>
      <c r="SZ990" s="53"/>
      <c r="TA990" s="53"/>
      <c r="TB990" s="53"/>
      <c r="TC990" s="53"/>
      <c r="TD990" s="53"/>
      <c r="TE990" s="53"/>
      <c r="TF990" s="53"/>
      <c r="TG990" s="53"/>
      <c r="TH990" s="53"/>
      <c r="TI990" s="53"/>
      <c r="TJ990" s="53"/>
      <c r="TK990" s="53"/>
      <c r="TL990" s="53"/>
      <c r="TM990" s="53"/>
      <c r="TN990" s="53"/>
      <c r="TO990" s="53"/>
      <c r="TP990" s="53"/>
      <c r="TQ990" s="53"/>
      <c r="TR990" s="53"/>
      <c r="TS990" s="53"/>
      <c r="TT990" s="53"/>
      <c r="TU990" s="53"/>
      <c r="TV990" s="53"/>
      <c r="TW990" s="53"/>
      <c r="TX990" s="53"/>
      <c r="TY990" s="53"/>
      <c r="TZ990" s="53"/>
      <c r="UA990" s="53"/>
      <c r="UB990" s="53"/>
      <c r="UC990" s="53"/>
      <c r="UD990" s="53"/>
      <c r="UE990" s="53"/>
      <c r="UF990" s="53"/>
      <c r="UG990" s="53"/>
    </row>
    <row r="991" spans="12:553" s="19" customFormat="1" ht="15.75" customHeight="1" x14ac:dyDescent="0.2">
      <c r="L991" s="66"/>
      <c r="M991" s="66"/>
      <c r="N991" s="52"/>
      <c r="O991" s="53"/>
      <c r="P991" s="53"/>
      <c r="Q991" s="53"/>
      <c r="R991" s="53"/>
      <c r="S991" s="53"/>
      <c r="T991" s="53"/>
      <c r="U991" s="53"/>
      <c r="V991" s="53"/>
      <c r="W991" s="53"/>
      <c r="X991" s="53"/>
      <c r="Y991" s="53"/>
      <c r="Z991" s="53"/>
      <c r="AA991" s="53"/>
      <c r="AB991" s="53"/>
      <c r="AC991" s="53"/>
      <c r="AD991" s="53"/>
      <c r="AE991" s="53"/>
      <c r="AF991" s="53"/>
      <c r="AG991" s="53"/>
      <c r="AH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c r="BM991" s="53"/>
      <c r="BN991" s="53"/>
      <c r="BO991" s="53"/>
      <c r="BP991" s="53"/>
      <c r="BQ991" s="53"/>
      <c r="BR991" s="53"/>
      <c r="BS991" s="53"/>
      <c r="BT991" s="53"/>
      <c r="BU991" s="53"/>
      <c r="BV991" s="53"/>
      <c r="BW991" s="53"/>
      <c r="BX991" s="53"/>
      <c r="BY991" s="53"/>
      <c r="BZ991" s="53"/>
      <c r="CA991" s="53"/>
      <c r="CB991" s="53"/>
      <c r="CC991" s="53"/>
      <c r="CD991" s="53"/>
      <c r="CE991" s="53"/>
      <c r="CF991" s="53"/>
      <c r="CG991" s="53"/>
      <c r="CH991" s="53"/>
      <c r="CI991" s="53"/>
      <c r="CJ991" s="53"/>
      <c r="CK991" s="53"/>
      <c r="CL991" s="53"/>
      <c r="CM991" s="53"/>
      <c r="CN991" s="53"/>
      <c r="CO991" s="53"/>
      <c r="CP991" s="53"/>
      <c r="CQ991" s="53"/>
      <c r="CR991" s="53"/>
      <c r="CS991" s="53"/>
      <c r="CT991" s="53"/>
      <c r="CU991" s="53"/>
      <c r="CV991" s="53"/>
      <c r="CW991" s="53"/>
      <c r="CX991" s="53"/>
      <c r="CY991" s="53"/>
      <c r="CZ991" s="53"/>
      <c r="DA991" s="53"/>
      <c r="DB991" s="53"/>
      <c r="DC991" s="53"/>
      <c r="DD991" s="53"/>
      <c r="DE991" s="53"/>
      <c r="DF991" s="53"/>
      <c r="DG991" s="53"/>
      <c r="DH991" s="53"/>
      <c r="DI991" s="53"/>
      <c r="DJ991" s="53"/>
      <c r="DK991" s="53"/>
      <c r="DL991" s="53"/>
      <c r="DM991" s="53"/>
      <c r="DN991" s="53"/>
      <c r="DO991" s="53"/>
      <c r="DP991" s="53"/>
      <c r="DQ991" s="53"/>
      <c r="DR991" s="53"/>
      <c r="DS991" s="53"/>
      <c r="DT991" s="53"/>
      <c r="DU991" s="53"/>
      <c r="DV991" s="53"/>
      <c r="DW991" s="53"/>
      <c r="DX991" s="53"/>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3"/>
      <c r="FK991" s="53"/>
      <c r="FL991" s="53"/>
      <c r="FM991" s="53"/>
      <c r="FN991" s="53"/>
      <c r="FO991" s="53"/>
      <c r="FP991" s="53"/>
      <c r="FQ991" s="53"/>
      <c r="FR991" s="53"/>
      <c r="FS991" s="53"/>
      <c r="FT991" s="53"/>
      <c r="FU991" s="53"/>
      <c r="FV991" s="53"/>
      <c r="FW991" s="53"/>
      <c r="FX991" s="53"/>
      <c r="FY991" s="53"/>
      <c r="FZ991" s="53"/>
      <c r="GA991" s="53"/>
      <c r="GB991" s="53"/>
      <c r="GC991" s="53"/>
      <c r="GD991" s="53"/>
      <c r="GE991" s="53"/>
      <c r="GF991" s="53"/>
      <c r="GG991" s="53"/>
      <c r="GH991" s="53"/>
      <c r="GI991" s="53"/>
      <c r="GJ991" s="53"/>
      <c r="GK991" s="53"/>
      <c r="GL991" s="53"/>
      <c r="GM991" s="53"/>
      <c r="GN991" s="53"/>
      <c r="GO991" s="53"/>
      <c r="GP991" s="53"/>
      <c r="GQ991" s="53"/>
      <c r="GR991" s="53"/>
      <c r="GS991" s="53"/>
      <c r="GT991" s="53"/>
      <c r="GU991" s="53"/>
      <c r="GV991" s="53"/>
      <c r="GW991" s="53"/>
      <c r="GX991" s="53"/>
      <c r="GY991" s="53"/>
      <c r="GZ991" s="53"/>
      <c r="HA991" s="53"/>
      <c r="HB991" s="53"/>
      <c r="HC991" s="53"/>
      <c r="HD991" s="53"/>
      <c r="HE991" s="53"/>
      <c r="HF991" s="53"/>
      <c r="HG991" s="53"/>
      <c r="HH991" s="53"/>
      <c r="HI991" s="53"/>
      <c r="HJ991" s="53"/>
      <c r="HK991" s="53"/>
      <c r="HL991" s="53"/>
      <c r="HM991" s="53"/>
      <c r="HN991" s="53"/>
      <c r="HO991" s="53"/>
      <c r="HP991" s="53"/>
      <c r="HQ991" s="53"/>
      <c r="HR991" s="53"/>
      <c r="HS991" s="53"/>
      <c r="HT991" s="53"/>
      <c r="HU991" s="53"/>
      <c r="HV991" s="53"/>
      <c r="HW991" s="53"/>
      <c r="HX991" s="53"/>
      <c r="HY991" s="53"/>
      <c r="HZ991" s="53"/>
      <c r="IA991" s="53"/>
      <c r="IB991" s="53"/>
      <c r="IC991" s="53"/>
      <c r="ID991" s="53"/>
      <c r="IE991" s="53"/>
      <c r="IF991" s="53"/>
      <c r="IG991" s="53"/>
      <c r="IH991" s="53"/>
      <c r="II991" s="53"/>
      <c r="IJ991" s="53"/>
      <c r="IK991" s="53"/>
      <c r="IL991" s="53"/>
      <c r="IM991" s="53"/>
      <c r="IN991" s="53"/>
      <c r="IO991" s="53"/>
      <c r="IP991" s="53"/>
      <c r="IQ991" s="53"/>
      <c r="IR991" s="53"/>
      <c r="IS991" s="53"/>
      <c r="IT991" s="53"/>
      <c r="IU991" s="53"/>
      <c r="IV991" s="53"/>
      <c r="IW991" s="53"/>
      <c r="IX991" s="53"/>
      <c r="IY991" s="53"/>
      <c r="IZ991" s="53"/>
      <c r="JA991" s="53"/>
      <c r="JB991" s="53"/>
      <c r="JC991" s="53"/>
      <c r="JD991" s="53"/>
      <c r="JE991" s="53"/>
      <c r="JF991" s="53"/>
      <c r="JG991" s="53"/>
      <c r="JH991" s="53"/>
      <c r="JI991" s="53"/>
      <c r="JJ991" s="53"/>
      <c r="JK991" s="53"/>
      <c r="JL991" s="53"/>
      <c r="JM991" s="53"/>
      <c r="JN991" s="53"/>
      <c r="JO991" s="53"/>
      <c r="JP991" s="53"/>
      <c r="JQ991" s="53"/>
      <c r="JR991" s="53"/>
      <c r="JS991" s="53"/>
      <c r="JT991" s="53"/>
      <c r="JU991" s="53"/>
      <c r="JV991" s="53"/>
      <c r="JW991" s="53"/>
      <c r="JX991" s="53"/>
      <c r="JY991" s="53"/>
      <c r="JZ991" s="53"/>
      <c r="KA991" s="53"/>
      <c r="KB991" s="53"/>
      <c r="KC991" s="53"/>
      <c r="KD991" s="53"/>
      <c r="KE991" s="53"/>
      <c r="KF991" s="53"/>
      <c r="KG991" s="53"/>
      <c r="KH991" s="53"/>
      <c r="KI991" s="53"/>
      <c r="KJ991" s="53"/>
      <c r="KK991" s="53"/>
      <c r="KL991" s="53"/>
      <c r="KM991" s="53"/>
      <c r="KN991" s="53"/>
      <c r="KO991" s="53"/>
      <c r="KP991" s="53"/>
      <c r="KQ991" s="53"/>
      <c r="KR991" s="53"/>
      <c r="KS991" s="53"/>
      <c r="KT991" s="53"/>
      <c r="KU991" s="53"/>
      <c r="KV991" s="53"/>
      <c r="KW991" s="53"/>
      <c r="KX991" s="53"/>
      <c r="KY991" s="53"/>
      <c r="KZ991" s="53"/>
      <c r="LA991" s="53"/>
      <c r="LB991" s="53"/>
      <c r="LC991" s="53"/>
      <c r="LD991" s="53"/>
      <c r="LE991" s="53"/>
      <c r="LF991" s="53"/>
      <c r="LG991" s="53"/>
      <c r="LH991" s="53"/>
      <c r="LI991" s="53"/>
      <c r="LJ991" s="53"/>
      <c r="LK991" s="53"/>
      <c r="LL991" s="53"/>
      <c r="LM991" s="53"/>
      <c r="LN991" s="53"/>
      <c r="LO991" s="53"/>
      <c r="LP991" s="53"/>
      <c r="LQ991" s="53"/>
      <c r="LR991" s="53"/>
      <c r="LS991" s="53"/>
      <c r="LT991" s="53"/>
      <c r="LU991" s="53"/>
      <c r="LV991" s="53"/>
      <c r="LW991" s="53"/>
      <c r="LX991" s="53"/>
      <c r="LY991" s="53"/>
      <c r="LZ991" s="53"/>
      <c r="MA991" s="53"/>
      <c r="MB991" s="53"/>
      <c r="MC991" s="53"/>
      <c r="MD991" s="53"/>
      <c r="ME991" s="53"/>
      <c r="MF991" s="53"/>
      <c r="MG991" s="53"/>
      <c r="MH991" s="53"/>
      <c r="MI991" s="53"/>
      <c r="MJ991" s="53"/>
      <c r="MK991" s="53"/>
      <c r="ML991" s="53"/>
      <c r="MM991" s="53"/>
      <c r="MN991" s="53"/>
      <c r="MO991" s="53"/>
      <c r="MP991" s="53"/>
      <c r="MQ991" s="53"/>
      <c r="MR991" s="53"/>
      <c r="MS991" s="53"/>
      <c r="MT991" s="53"/>
      <c r="MU991" s="53"/>
      <c r="MV991" s="53"/>
      <c r="MW991" s="53"/>
      <c r="MX991" s="53"/>
      <c r="MY991" s="53"/>
      <c r="MZ991" s="53"/>
      <c r="NA991" s="53"/>
      <c r="NB991" s="53"/>
      <c r="NC991" s="53"/>
      <c r="ND991" s="53"/>
      <c r="NE991" s="53"/>
      <c r="NF991" s="53"/>
      <c r="NG991" s="53"/>
      <c r="NH991" s="53"/>
      <c r="NI991" s="53"/>
      <c r="NJ991" s="53"/>
      <c r="NK991" s="53"/>
      <c r="NL991" s="53"/>
      <c r="NM991" s="53"/>
      <c r="NN991" s="53"/>
      <c r="NO991" s="53"/>
      <c r="NP991" s="53"/>
      <c r="NQ991" s="53"/>
      <c r="NR991" s="53"/>
      <c r="NS991" s="53"/>
      <c r="NT991" s="53"/>
      <c r="NU991" s="53"/>
      <c r="NV991" s="53"/>
      <c r="NW991" s="53"/>
      <c r="NX991" s="53"/>
      <c r="NY991" s="53"/>
      <c r="NZ991" s="53"/>
      <c r="OA991" s="53"/>
      <c r="OB991" s="53"/>
      <c r="OC991" s="53"/>
      <c r="OD991" s="53"/>
      <c r="OE991" s="53"/>
      <c r="OF991" s="53"/>
      <c r="OG991" s="53"/>
      <c r="OH991" s="53"/>
      <c r="OI991" s="53"/>
      <c r="OJ991" s="53"/>
      <c r="OK991" s="53"/>
      <c r="OL991" s="53"/>
      <c r="OM991" s="53"/>
      <c r="ON991" s="53"/>
      <c r="OO991" s="53"/>
      <c r="OP991" s="53"/>
      <c r="OQ991" s="53"/>
      <c r="OR991" s="53"/>
      <c r="OS991" s="53"/>
      <c r="OT991" s="53"/>
      <c r="OU991" s="53"/>
      <c r="OV991" s="53"/>
      <c r="OW991" s="53"/>
      <c r="OX991" s="53"/>
      <c r="OY991" s="53"/>
      <c r="OZ991" s="53"/>
      <c r="PA991" s="53"/>
      <c r="PB991" s="53"/>
      <c r="PC991" s="53"/>
      <c r="PD991" s="53"/>
      <c r="PE991" s="53"/>
      <c r="PF991" s="53"/>
      <c r="PG991" s="53"/>
      <c r="PH991" s="53"/>
      <c r="PI991" s="53"/>
      <c r="PJ991" s="53"/>
      <c r="PK991" s="53"/>
      <c r="PL991" s="53"/>
      <c r="PM991" s="53"/>
      <c r="PN991" s="53"/>
      <c r="PO991" s="53"/>
      <c r="PP991" s="53"/>
      <c r="PQ991" s="53"/>
      <c r="PR991" s="53"/>
      <c r="PS991" s="53"/>
      <c r="PT991" s="53"/>
      <c r="PU991" s="53"/>
      <c r="PV991" s="53"/>
      <c r="PW991" s="53"/>
      <c r="PX991" s="53"/>
      <c r="PY991" s="53"/>
      <c r="PZ991" s="53"/>
      <c r="QA991" s="53"/>
      <c r="QB991" s="53"/>
      <c r="QC991" s="53"/>
      <c r="QD991" s="53"/>
      <c r="QE991" s="53"/>
      <c r="QF991" s="53"/>
      <c r="QG991" s="53"/>
      <c r="QH991" s="53"/>
      <c r="QI991" s="53"/>
      <c r="QJ991" s="53"/>
      <c r="QK991" s="53"/>
      <c r="QL991" s="53"/>
      <c r="QM991" s="53"/>
      <c r="QN991" s="53"/>
      <c r="QO991" s="53"/>
      <c r="QP991" s="53"/>
      <c r="QQ991" s="53"/>
      <c r="QR991" s="53"/>
      <c r="QS991" s="53"/>
      <c r="QT991" s="53"/>
      <c r="QU991" s="53"/>
      <c r="QV991" s="53"/>
      <c r="QW991" s="53"/>
      <c r="QX991" s="53"/>
      <c r="QY991" s="53"/>
      <c r="QZ991" s="53"/>
      <c r="RA991" s="53"/>
      <c r="RB991" s="53"/>
      <c r="RC991" s="53"/>
      <c r="RD991" s="53"/>
      <c r="RE991" s="53"/>
      <c r="RF991" s="53"/>
      <c r="RG991" s="53"/>
      <c r="RH991" s="53"/>
      <c r="RI991" s="53"/>
      <c r="RJ991" s="53"/>
      <c r="RK991" s="53"/>
      <c r="RL991" s="53"/>
      <c r="RM991" s="53"/>
      <c r="RN991" s="53"/>
      <c r="RO991" s="53"/>
      <c r="RP991" s="53"/>
      <c r="RQ991" s="53"/>
      <c r="RR991" s="53"/>
      <c r="RS991" s="53"/>
      <c r="RT991" s="53"/>
      <c r="RU991" s="53"/>
      <c r="RV991" s="53"/>
      <c r="RW991" s="53"/>
      <c r="RX991" s="53"/>
      <c r="RY991" s="53"/>
      <c r="RZ991" s="53"/>
      <c r="SA991" s="53"/>
      <c r="SB991" s="53"/>
      <c r="SC991" s="53"/>
      <c r="SD991" s="53"/>
      <c r="SE991" s="53"/>
      <c r="SF991" s="53"/>
      <c r="SG991" s="53"/>
      <c r="SH991" s="53"/>
      <c r="SI991" s="53"/>
      <c r="SJ991" s="53"/>
      <c r="SK991" s="53"/>
      <c r="SL991" s="53"/>
      <c r="SM991" s="53"/>
      <c r="SN991" s="53"/>
      <c r="SO991" s="53"/>
      <c r="SP991" s="53"/>
      <c r="SQ991" s="53"/>
      <c r="SR991" s="53"/>
      <c r="SS991" s="53"/>
      <c r="ST991" s="53"/>
      <c r="SU991" s="53"/>
      <c r="SV991" s="53"/>
      <c r="SW991" s="53"/>
      <c r="SX991" s="53"/>
      <c r="SY991" s="53"/>
      <c r="SZ991" s="53"/>
      <c r="TA991" s="53"/>
      <c r="TB991" s="53"/>
      <c r="TC991" s="53"/>
      <c r="TD991" s="53"/>
      <c r="TE991" s="53"/>
      <c r="TF991" s="53"/>
      <c r="TG991" s="53"/>
      <c r="TH991" s="53"/>
      <c r="TI991" s="53"/>
      <c r="TJ991" s="53"/>
      <c r="TK991" s="53"/>
      <c r="TL991" s="53"/>
      <c r="TM991" s="53"/>
      <c r="TN991" s="53"/>
      <c r="TO991" s="53"/>
      <c r="TP991" s="53"/>
      <c r="TQ991" s="53"/>
      <c r="TR991" s="53"/>
      <c r="TS991" s="53"/>
      <c r="TT991" s="53"/>
      <c r="TU991" s="53"/>
      <c r="TV991" s="53"/>
      <c r="TW991" s="53"/>
      <c r="TX991" s="53"/>
      <c r="TY991" s="53"/>
      <c r="TZ991" s="53"/>
      <c r="UA991" s="53"/>
      <c r="UB991" s="53"/>
      <c r="UC991" s="53"/>
      <c r="UD991" s="53"/>
      <c r="UE991" s="53"/>
      <c r="UF991" s="53"/>
      <c r="UG991" s="53"/>
    </row>
    <row r="992" spans="12:553" s="19" customFormat="1" ht="15.75" customHeight="1" x14ac:dyDescent="0.2">
      <c r="L992" s="66"/>
      <c r="M992" s="66"/>
      <c r="N992" s="52"/>
      <c r="O992" s="53"/>
      <c r="P992" s="53"/>
      <c r="Q992" s="53"/>
      <c r="R992" s="53"/>
      <c r="S992" s="53"/>
      <c r="T992" s="53"/>
      <c r="U992" s="53"/>
      <c r="V992" s="53"/>
      <c r="W992" s="53"/>
      <c r="X992" s="53"/>
      <c r="Y992" s="53"/>
      <c r="Z992" s="53"/>
      <c r="AA992" s="53"/>
      <c r="AB992" s="53"/>
      <c r="AC992" s="53"/>
      <c r="AD992" s="53"/>
      <c r="AE992" s="53"/>
      <c r="AF992" s="53"/>
      <c r="AG992" s="53"/>
      <c r="AH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c r="BM992" s="53"/>
      <c r="BN992" s="53"/>
      <c r="BO992" s="53"/>
      <c r="BP992" s="53"/>
      <c r="BQ992" s="53"/>
      <c r="BR992" s="53"/>
      <c r="BS992" s="53"/>
      <c r="BT992" s="53"/>
      <c r="BU992" s="53"/>
      <c r="BV992" s="53"/>
      <c r="BW992" s="53"/>
      <c r="BX992" s="53"/>
      <c r="BY992" s="53"/>
      <c r="BZ992" s="53"/>
      <c r="CA992" s="53"/>
      <c r="CB992" s="53"/>
      <c r="CC992" s="53"/>
      <c r="CD992" s="53"/>
      <c r="CE992" s="53"/>
      <c r="CF992" s="53"/>
      <c r="CG992" s="53"/>
      <c r="CH992" s="53"/>
      <c r="CI992" s="53"/>
      <c r="CJ992" s="53"/>
      <c r="CK992" s="53"/>
      <c r="CL992" s="53"/>
      <c r="CM992" s="53"/>
      <c r="CN992" s="53"/>
      <c r="CO992" s="53"/>
      <c r="CP992" s="53"/>
      <c r="CQ992" s="53"/>
      <c r="CR992" s="53"/>
      <c r="CS992" s="53"/>
      <c r="CT992" s="53"/>
      <c r="CU992" s="53"/>
      <c r="CV992" s="53"/>
      <c r="CW992" s="53"/>
      <c r="CX992" s="53"/>
      <c r="CY992" s="53"/>
      <c r="CZ992" s="53"/>
      <c r="DA992" s="53"/>
      <c r="DB992" s="53"/>
      <c r="DC992" s="53"/>
      <c r="DD992" s="53"/>
      <c r="DE992" s="53"/>
      <c r="DF992" s="53"/>
      <c r="DG992" s="53"/>
      <c r="DH992" s="53"/>
      <c r="DI992" s="53"/>
      <c r="DJ992" s="53"/>
      <c r="DK992" s="53"/>
      <c r="DL992" s="53"/>
      <c r="DM992" s="53"/>
      <c r="DN992" s="53"/>
      <c r="DO992" s="53"/>
      <c r="DP992" s="53"/>
      <c r="DQ992" s="53"/>
      <c r="DR992" s="53"/>
      <c r="DS992" s="53"/>
      <c r="DT992" s="53"/>
      <c r="DU992" s="53"/>
      <c r="DV992" s="53"/>
      <c r="DW992" s="53"/>
      <c r="DX992" s="53"/>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3"/>
      <c r="FK992" s="53"/>
      <c r="FL992" s="53"/>
      <c r="FM992" s="53"/>
      <c r="FN992" s="53"/>
      <c r="FO992" s="53"/>
      <c r="FP992" s="53"/>
      <c r="FQ992" s="53"/>
      <c r="FR992" s="53"/>
      <c r="FS992" s="53"/>
      <c r="FT992" s="53"/>
      <c r="FU992" s="53"/>
      <c r="FV992" s="53"/>
      <c r="FW992" s="53"/>
      <c r="FX992" s="53"/>
      <c r="FY992" s="53"/>
      <c r="FZ992" s="53"/>
      <c r="GA992" s="53"/>
      <c r="GB992" s="53"/>
      <c r="GC992" s="53"/>
      <c r="GD992" s="53"/>
      <c r="GE992" s="53"/>
      <c r="GF992" s="53"/>
      <c r="GG992" s="53"/>
      <c r="GH992" s="53"/>
      <c r="GI992" s="53"/>
      <c r="GJ992" s="53"/>
      <c r="GK992" s="53"/>
      <c r="GL992" s="53"/>
      <c r="GM992" s="53"/>
      <c r="GN992" s="53"/>
      <c r="GO992" s="53"/>
      <c r="GP992" s="53"/>
      <c r="GQ992" s="53"/>
      <c r="GR992" s="53"/>
      <c r="GS992" s="53"/>
      <c r="GT992" s="53"/>
      <c r="GU992" s="53"/>
      <c r="GV992" s="53"/>
      <c r="GW992" s="53"/>
      <c r="GX992" s="53"/>
      <c r="GY992" s="53"/>
      <c r="GZ992" s="53"/>
      <c r="HA992" s="53"/>
      <c r="HB992" s="53"/>
      <c r="HC992" s="53"/>
      <c r="HD992" s="53"/>
      <c r="HE992" s="53"/>
      <c r="HF992" s="53"/>
      <c r="HG992" s="53"/>
      <c r="HH992" s="53"/>
      <c r="HI992" s="53"/>
      <c r="HJ992" s="53"/>
      <c r="HK992" s="53"/>
      <c r="HL992" s="53"/>
      <c r="HM992" s="53"/>
      <c r="HN992" s="53"/>
      <c r="HO992" s="53"/>
      <c r="HP992" s="53"/>
      <c r="HQ992" s="53"/>
      <c r="HR992" s="53"/>
      <c r="HS992" s="53"/>
      <c r="HT992" s="53"/>
      <c r="HU992" s="53"/>
      <c r="HV992" s="53"/>
      <c r="HW992" s="53"/>
      <c r="HX992" s="53"/>
      <c r="HY992" s="53"/>
      <c r="HZ992" s="53"/>
      <c r="IA992" s="53"/>
      <c r="IB992" s="53"/>
      <c r="IC992" s="53"/>
      <c r="ID992" s="53"/>
      <c r="IE992" s="53"/>
      <c r="IF992" s="53"/>
      <c r="IG992" s="53"/>
      <c r="IH992" s="53"/>
      <c r="II992" s="53"/>
      <c r="IJ992" s="53"/>
      <c r="IK992" s="53"/>
      <c r="IL992" s="53"/>
      <c r="IM992" s="53"/>
      <c r="IN992" s="53"/>
      <c r="IO992" s="53"/>
      <c r="IP992" s="53"/>
      <c r="IQ992" s="53"/>
      <c r="IR992" s="53"/>
      <c r="IS992" s="53"/>
      <c r="IT992" s="53"/>
      <c r="IU992" s="53"/>
      <c r="IV992" s="53"/>
      <c r="IW992" s="53"/>
      <c r="IX992" s="53"/>
      <c r="IY992" s="53"/>
      <c r="IZ992" s="53"/>
      <c r="JA992" s="53"/>
      <c r="JB992" s="53"/>
      <c r="JC992" s="53"/>
      <c r="JD992" s="53"/>
      <c r="JE992" s="53"/>
      <c r="JF992" s="53"/>
      <c r="JG992" s="53"/>
      <c r="JH992" s="53"/>
      <c r="JI992" s="53"/>
      <c r="JJ992" s="53"/>
      <c r="JK992" s="53"/>
      <c r="JL992" s="53"/>
      <c r="JM992" s="53"/>
      <c r="JN992" s="53"/>
      <c r="JO992" s="53"/>
      <c r="JP992" s="53"/>
      <c r="JQ992" s="53"/>
      <c r="JR992" s="53"/>
      <c r="JS992" s="53"/>
      <c r="JT992" s="53"/>
      <c r="JU992" s="53"/>
      <c r="JV992" s="53"/>
      <c r="JW992" s="53"/>
      <c r="JX992" s="53"/>
      <c r="JY992" s="53"/>
      <c r="JZ992" s="53"/>
      <c r="KA992" s="53"/>
      <c r="KB992" s="53"/>
      <c r="KC992" s="53"/>
      <c r="KD992" s="53"/>
      <c r="KE992" s="53"/>
      <c r="KF992" s="53"/>
      <c r="KG992" s="53"/>
      <c r="KH992" s="53"/>
      <c r="KI992" s="53"/>
      <c r="KJ992" s="53"/>
      <c r="KK992" s="53"/>
      <c r="KL992" s="53"/>
      <c r="KM992" s="53"/>
      <c r="KN992" s="53"/>
      <c r="KO992" s="53"/>
      <c r="KP992" s="53"/>
      <c r="KQ992" s="53"/>
      <c r="KR992" s="53"/>
      <c r="KS992" s="53"/>
      <c r="KT992" s="53"/>
      <c r="KU992" s="53"/>
      <c r="KV992" s="53"/>
      <c r="KW992" s="53"/>
      <c r="KX992" s="53"/>
      <c r="KY992" s="53"/>
      <c r="KZ992" s="53"/>
      <c r="LA992" s="53"/>
      <c r="LB992" s="53"/>
      <c r="LC992" s="53"/>
      <c r="LD992" s="53"/>
      <c r="LE992" s="53"/>
      <c r="LF992" s="53"/>
      <c r="LG992" s="53"/>
      <c r="LH992" s="53"/>
      <c r="LI992" s="53"/>
      <c r="LJ992" s="53"/>
      <c r="LK992" s="53"/>
      <c r="LL992" s="53"/>
      <c r="LM992" s="53"/>
      <c r="LN992" s="53"/>
      <c r="LO992" s="53"/>
      <c r="LP992" s="53"/>
      <c r="LQ992" s="53"/>
      <c r="LR992" s="53"/>
      <c r="LS992" s="53"/>
      <c r="LT992" s="53"/>
      <c r="LU992" s="53"/>
      <c r="LV992" s="53"/>
      <c r="LW992" s="53"/>
      <c r="LX992" s="53"/>
      <c r="LY992" s="53"/>
      <c r="LZ992" s="53"/>
      <c r="MA992" s="53"/>
      <c r="MB992" s="53"/>
      <c r="MC992" s="53"/>
      <c r="MD992" s="53"/>
      <c r="ME992" s="53"/>
      <c r="MF992" s="53"/>
      <c r="MG992" s="53"/>
      <c r="MH992" s="53"/>
      <c r="MI992" s="53"/>
      <c r="MJ992" s="53"/>
      <c r="MK992" s="53"/>
      <c r="ML992" s="53"/>
      <c r="MM992" s="53"/>
      <c r="MN992" s="53"/>
      <c r="MO992" s="53"/>
      <c r="MP992" s="53"/>
      <c r="MQ992" s="53"/>
      <c r="MR992" s="53"/>
      <c r="MS992" s="53"/>
      <c r="MT992" s="53"/>
      <c r="MU992" s="53"/>
      <c r="MV992" s="53"/>
      <c r="MW992" s="53"/>
      <c r="MX992" s="53"/>
      <c r="MY992" s="53"/>
      <c r="MZ992" s="53"/>
      <c r="NA992" s="53"/>
      <c r="NB992" s="53"/>
      <c r="NC992" s="53"/>
      <c r="ND992" s="53"/>
      <c r="NE992" s="53"/>
      <c r="NF992" s="53"/>
      <c r="NG992" s="53"/>
      <c r="NH992" s="53"/>
      <c r="NI992" s="53"/>
      <c r="NJ992" s="53"/>
      <c r="NK992" s="53"/>
      <c r="NL992" s="53"/>
      <c r="NM992" s="53"/>
      <c r="NN992" s="53"/>
      <c r="NO992" s="53"/>
      <c r="NP992" s="53"/>
      <c r="NQ992" s="53"/>
      <c r="NR992" s="53"/>
      <c r="NS992" s="53"/>
      <c r="NT992" s="53"/>
      <c r="NU992" s="53"/>
      <c r="NV992" s="53"/>
      <c r="NW992" s="53"/>
      <c r="NX992" s="53"/>
      <c r="NY992" s="53"/>
      <c r="NZ992" s="53"/>
      <c r="OA992" s="53"/>
      <c r="OB992" s="53"/>
      <c r="OC992" s="53"/>
      <c r="OD992" s="53"/>
      <c r="OE992" s="53"/>
      <c r="OF992" s="53"/>
      <c r="OG992" s="53"/>
      <c r="OH992" s="53"/>
      <c r="OI992" s="53"/>
      <c r="OJ992" s="53"/>
      <c r="OK992" s="53"/>
      <c r="OL992" s="53"/>
      <c r="OM992" s="53"/>
      <c r="ON992" s="53"/>
      <c r="OO992" s="53"/>
      <c r="OP992" s="53"/>
      <c r="OQ992" s="53"/>
      <c r="OR992" s="53"/>
      <c r="OS992" s="53"/>
      <c r="OT992" s="53"/>
      <c r="OU992" s="53"/>
      <c r="OV992" s="53"/>
      <c r="OW992" s="53"/>
      <c r="OX992" s="53"/>
      <c r="OY992" s="53"/>
      <c r="OZ992" s="53"/>
      <c r="PA992" s="53"/>
      <c r="PB992" s="53"/>
      <c r="PC992" s="53"/>
      <c r="PD992" s="53"/>
      <c r="PE992" s="53"/>
      <c r="PF992" s="53"/>
      <c r="PG992" s="53"/>
      <c r="PH992" s="53"/>
      <c r="PI992" s="53"/>
      <c r="PJ992" s="53"/>
      <c r="PK992" s="53"/>
      <c r="PL992" s="53"/>
      <c r="PM992" s="53"/>
      <c r="PN992" s="53"/>
      <c r="PO992" s="53"/>
      <c r="PP992" s="53"/>
      <c r="PQ992" s="53"/>
      <c r="PR992" s="53"/>
      <c r="PS992" s="53"/>
      <c r="PT992" s="53"/>
      <c r="PU992" s="53"/>
      <c r="PV992" s="53"/>
      <c r="PW992" s="53"/>
      <c r="PX992" s="53"/>
      <c r="PY992" s="53"/>
      <c r="PZ992" s="53"/>
      <c r="QA992" s="53"/>
      <c r="QB992" s="53"/>
      <c r="QC992" s="53"/>
      <c r="QD992" s="53"/>
      <c r="QE992" s="53"/>
      <c r="QF992" s="53"/>
      <c r="QG992" s="53"/>
      <c r="QH992" s="53"/>
      <c r="QI992" s="53"/>
      <c r="QJ992" s="53"/>
      <c r="QK992" s="53"/>
      <c r="QL992" s="53"/>
      <c r="QM992" s="53"/>
      <c r="QN992" s="53"/>
      <c r="QO992" s="53"/>
      <c r="QP992" s="53"/>
      <c r="QQ992" s="53"/>
      <c r="QR992" s="53"/>
      <c r="QS992" s="53"/>
      <c r="QT992" s="53"/>
      <c r="QU992" s="53"/>
      <c r="QV992" s="53"/>
      <c r="QW992" s="53"/>
      <c r="QX992" s="53"/>
      <c r="QY992" s="53"/>
      <c r="QZ992" s="53"/>
      <c r="RA992" s="53"/>
      <c r="RB992" s="53"/>
      <c r="RC992" s="53"/>
      <c r="RD992" s="53"/>
      <c r="RE992" s="53"/>
      <c r="RF992" s="53"/>
      <c r="RG992" s="53"/>
      <c r="RH992" s="53"/>
      <c r="RI992" s="53"/>
      <c r="RJ992" s="53"/>
      <c r="RK992" s="53"/>
      <c r="RL992" s="53"/>
      <c r="RM992" s="53"/>
      <c r="RN992" s="53"/>
      <c r="RO992" s="53"/>
      <c r="RP992" s="53"/>
      <c r="RQ992" s="53"/>
      <c r="RR992" s="53"/>
      <c r="RS992" s="53"/>
      <c r="RT992" s="53"/>
      <c r="RU992" s="53"/>
      <c r="RV992" s="53"/>
      <c r="RW992" s="53"/>
      <c r="RX992" s="53"/>
      <c r="RY992" s="53"/>
      <c r="RZ992" s="53"/>
      <c r="SA992" s="53"/>
      <c r="SB992" s="53"/>
      <c r="SC992" s="53"/>
      <c r="SD992" s="53"/>
      <c r="SE992" s="53"/>
      <c r="SF992" s="53"/>
      <c r="SG992" s="53"/>
      <c r="SH992" s="53"/>
      <c r="SI992" s="53"/>
      <c r="SJ992" s="53"/>
      <c r="SK992" s="53"/>
      <c r="SL992" s="53"/>
      <c r="SM992" s="53"/>
      <c r="SN992" s="53"/>
      <c r="SO992" s="53"/>
      <c r="SP992" s="53"/>
      <c r="SQ992" s="53"/>
      <c r="SR992" s="53"/>
      <c r="SS992" s="53"/>
      <c r="ST992" s="53"/>
      <c r="SU992" s="53"/>
      <c r="SV992" s="53"/>
      <c r="SW992" s="53"/>
      <c r="SX992" s="53"/>
      <c r="SY992" s="53"/>
      <c r="SZ992" s="53"/>
      <c r="TA992" s="53"/>
      <c r="TB992" s="53"/>
      <c r="TC992" s="53"/>
      <c r="TD992" s="53"/>
      <c r="TE992" s="53"/>
      <c r="TF992" s="53"/>
      <c r="TG992" s="53"/>
      <c r="TH992" s="53"/>
      <c r="TI992" s="53"/>
      <c r="TJ992" s="53"/>
      <c r="TK992" s="53"/>
      <c r="TL992" s="53"/>
      <c r="TM992" s="53"/>
      <c r="TN992" s="53"/>
      <c r="TO992" s="53"/>
      <c r="TP992" s="53"/>
      <c r="TQ992" s="53"/>
      <c r="TR992" s="53"/>
      <c r="TS992" s="53"/>
      <c r="TT992" s="53"/>
      <c r="TU992" s="53"/>
      <c r="TV992" s="53"/>
      <c r="TW992" s="53"/>
      <c r="TX992" s="53"/>
      <c r="TY992" s="53"/>
      <c r="TZ992" s="53"/>
      <c r="UA992" s="53"/>
      <c r="UB992" s="53"/>
      <c r="UC992" s="53"/>
      <c r="UD992" s="53"/>
      <c r="UE992" s="53"/>
      <c r="UF992" s="53"/>
      <c r="UG992" s="53"/>
    </row>
    <row r="993" spans="12:553" s="19" customFormat="1" ht="15.75" customHeight="1" x14ac:dyDescent="0.2">
      <c r="L993" s="66"/>
      <c r="M993" s="66"/>
      <c r="N993" s="52"/>
      <c r="O993" s="53"/>
      <c r="P993" s="53"/>
      <c r="Q993" s="53"/>
      <c r="R993" s="53"/>
      <c r="S993" s="53"/>
      <c r="T993" s="53"/>
      <c r="U993" s="53"/>
      <c r="V993" s="53"/>
      <c r="W993" s="53"/>
      <c r="X993" s="53"/>
      <c r="Y993" s="53"/>
      <c r="Z993" s="53"/>
      <c r="AA993" s="53"/>
      <c r="AB993" s="53"/>
      <c r="AC993" s="53"/>
      <c r="AD993" s="53"/>
      <c r="AE993" s="53"/>
      <c r="AF993" s="53"/>
      <c r="AG993" s="53"/>
      <c r="AH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c r="BM993" s="53"/>
      <c r="BN993" s="53"/>
      <c r="BO993" s="53"/>
      <c r="BP993" s="53"/>
      <c r="BQ993" s="53"/>
      <c r="BR993" s="53"/>
      <c r="BS993" s="53"/>
      <c r="BT993" s="53"/>
      <c r="BU993" s="53"/>
      <c r="BV993" s="53"/>
      <c r="BW993" s="53"/>
      <c r="BX993" s="53"/>
      <c r="BY993" s="53"/>
      <c r="BZ993" s="53"/>
      <c r="CA993" s="53"/>
      <c r="CB993" s="53"/>
      <c r="CC993" s="53"/>
      <c r="CD993" s="53"/>
      <c r="CE993" s="53"/>
      <c r="CF993" s="53"/>
      <c r="CG993" s="53"/>
      <c r="CH993" s="53"/>
      <c r="CI993" s="53"/>
      <c r="CJ993" s="53"/>
      <c r="CK993" s="53"/>
      <c r="CL993" s="53"/>
      <c r="CM993" s="53"/>
      <c r="CN993" s="53"/>
      <c r="CO993" s="53"/>
      <c r="CP993" s="53"/>
      <c r="CQ993" s="53"/>
      <c r="CR993" s="53"/>
      <c r="CS993" s="53"/>
      <c r="CT993" s="53"/>
      <c r="CU993" s="53"/>
      <c r="CV993" s="53"/>
      <c r="CW993" s="53"/>
      <c r="CX993" s="53"/>
      <c r="CY993" s="53"/>
      <c r="CZ993" s="53"/>
      <c r="DA993" s="53"/>
      <c r="DB993" s="53"/>
      <c r="DC993" s="53"/>
      <c r="DD993" s="53"/>
      <c r="DE993" s="53"/>
      <c r="DF993" s="53"/>
      <c r="DG993" s="53"/>
      <c r="DH993" s="53"/>
      <c r="DI993" s="53"/>
      <c r="DJ993" s="53"/>
      <c r="DK993" s="53"/>
      <c r="DL993" s="53"/>
      <c r="DM993" s="53"/>
      <c r="DN993" s="53"/>
      <c r="DO993" s="53"/>
      <c r="DP993" s="53"/>
      <c r="DQ993" s="53"/>
      <c r="DR993" s="53"/>
      <c r="DS993" s="53"/>
      <c r="DT993" s="53"/>
      <c r="DU993" s="53"/>
      <c r="DV993" s="53"/>
      <c r="DW993" s="53"/>
      <c r="DX993" s="53"/>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3"/>
      <c r="FK993" s="53"/>
      <c r="FL993" s="53"/>
      <c r="FM993" s="53"/>
      <c r="FN993" s="53"/>
      <c r="FO993" s="53"/>
      <c r="FP993" s="53"/>
      <c r="FQ993" s="53"/>
      <c r="FR993" s="53"/>
      <c r="FS993" s="53"/>
      <c r="FT993" s="53"/>
      <c r="FU993" s="53"/>
      <c r="FV993" s="53"/>
      <c r="FW993" s="53"/>
      <c r="FX993" s="53"/>
      <c r="FY993" s="53"/>
      <c r="FZ993" s="53"/>
      <c r="GA993" s="53"/>
      <c r="GB993" s="53"/>
      <c r="GC993" s="53"/>
      <c r="GD993" s="53"/>
      <c r="GE993" s="53"/>
      <c r="GF993" s="53"/>
      <c r="GG993" s="53"/>
      <c r="GH993" s="53"/>
      <c r="GI993" s="53"/>
      <c r="GJ993" s="53"/>
      <c r="GK993" s="53"/>
      <c r="GL993" s="53"/>
      <c r="GM993" s="53"/>
      <c r="GN993" s="53"/>
      <c r="GO993" s="53"/>
      <c r="GP993" s="53"/>
      <c r="GQ993" s="53"/>
      <c r="GR993" s="53"/>
      <c r="GS993" s="53"/>
      <c r="GT993" s="53"/>
      <c r="GU993" s="53"/>
      <c r="GV993" s="53"/>
      <c r="GW993" s="53"/>
      <c r="GX993" s="53"/>
      <c r="GY993" s="53"/>
      <c r="GZ993" s="53"/>
      <c r="HA993" s="53"/>
      <c r="HB993" s="53"/>
      <c r="HC993" s="53"/>
      <c r="HD993" s="53"/>
      <c r="HE993" s="53"/>
      <c r="HF993" s="53"/>
      <c r="HG993" s="53"/>
      <c r="HH993" s="53"/>
      <c r="HI993" s="53"/>
      <c r="HJ993" s="53"/>
      <c r="HK993" s="53"/>
      <c r="HL993" s="53"/>
      <c r="HM993" s="53"/>
      <c r="HN993" s="53"/>
      <c r="HO993" s="53"/>
      <c r="HP993" s="53"/>
      <c r="HQ993" s="53"/>
      <c r="HR993" s="53"/>
      <c r="HS993" s="53"/>
      <c r="HT993" s="53"/>
      <c r="HU993" s="53"/>
      <c r="HV993" s="53"/>
      <c r="HW993" s="53"/>
      <c r="HX993" s="53"/>
      <c r="HY993" s="53"/>
      <c r="HZ993" s="53"/>
      <c r="IA993" s="53"/>
      <c r="IB993" s="53"/>
      <c r="IC993" s="53"/>
      <c r="ID993" s="53"/>
      <c r="IE993" s="53"/>
      <c r="IF993" s="53"/>
      <c r="IG993" s="53"/>
      <c r="IH993" s="53"/>
      <c r="II993" s="53"/>
      <c r="IJ993" s="53"/>
      <c r="IK993" s="53"/>
      <c r="IL993" s="53"/>
      <c r="IM993" s="53"/>
      <c r="IN993" s="53"/>
      <c r="IO993" s="53"/>
      <c r="IP993" s="53"/>
      <c r="IQ993" s="53"/>
      <c r="IR993" s="53"/>
      <c r="IS993" s="53"/>
      <c r="IT993" s="53"/>
      <c r="IU993" s="53"/>
      <c r="IV993" s="53"/>
      <c r="IW993" s="53"/>
      <c r="IX993" s="53"/>
      <c r="IY993" s="53"/>
      <c r="IZ993" s="53"/>
      <c r="JA993" s="53"/>
      <c r="JB993" s="53"/>
      <c r="JC993" s="53"/>
      <c r="JD993" s="53"/>
      <c r="JE993" s="53"/>
      <c r="JF993" s="53"/>
      <c r="JG993" s="53"/>
      <c r="JH993" s="53"/>
      <c r="JI993" s="53"/>
      <c r="JJ993" s="53"/>
      <c r="JK993" s="53"/>
      <c r="JL993" s="53"/>
      <c r="JM993" s="53"/>
      <c r="JN993" s="53"/>
      <c r="JO993" s="53"/>
      <c r="JP993" s="53"/>
      <c r="JQ993" s="53"/>
      <c r="JR993" s="53"/>
      <c r="JS993" s="53"/>
      <c r="JT993" s="53"/>
      <c r="JU993" s="53"/>
      <c r="JV993" s="53"/>
      <c r="JW993" s="53"/>
      <c r="JX993" s="53"/>
      <c r="JY993" s="53"/>
      <c r="JZ993" s="53"/>
      <c r="KA993" s="53"/>
      <c r="KB993" s="53"/>
      <c r="KC993" s="53"/>
      <c r="KD993" s="53"/>
      <c r="KE993" s="53"/>
      <c r="KF993" s="53"/>
      <c r="KG993" s="53"/>
      <c r="KH993" s="53"/>
      <c r="KI993" s="53"/>
      <c r="KJ993" s="53"/>
      <c r="KK993" s="53"/>
      <c r="KL993" s="53"/>
      <c r="KM993" s="53"/>
      <c r="KN993" s="53"/>
      <c r="KO993" s="53"/>
      <c r="KP993" s="53"/>
      <c r="KQ993" s="53"/>
      <c r="KR993" s="53"/>
      <c r="KS993" s="53"/>
      <c r="KT993" s="53"/>
      <c r="KU993" s="53"/>
      <c r="KV993" s="53"/>
      <c r="KW993" s="53"/>
      <c r="KX993" s="53"/>
      <c r="KY993" s="53"/>
      <c r="KZ993" s="53"/>
      <c r="LA993" s="53"/>
      <c r="LB993" s="53"/>
      <c r="LC993" s="53"/>
      <c r="LD993" s="53"/>
      <c r="LE993" s="53"/>
      <c r="LF993" s="53"/>
      <c r="LG993" s="53"/>
      <c r="LH993" s="53"/>
      <c r="LI993" s="53"/>
      <c r="LJ993" s="53"/>
      <c r="LK993" s="53"/>
      <c r="LL993" s="53"/>
      <c r="LM993" s="53"/>
      <c r="LN993" s="53"/>
      <c r="LO993" s="53"/>
      <c r="LP993" s="53"/>
      <c r="LQ993" s="53"/>
      <c r="LR993" s="53"/>
      <c r="LS993" s="53"/>
      <c r="LT993" s="53"/>
      <c r="LU993" s="53"/>
      <c r="LV993" s="53"/>
      <c r="LW993" s="53"/>
      <c r="LX993" s="53"/>
      <c r="LY993" s="53"/>
      <c r="LZ993" s="53"/>
      <c r="MA993" s="53"/>
      <c r="MB993" s="53"/>
      <c r="MC993" s="53"/>
      <c r="MD993" s="53"/>
      <c r="ME993" s="53"/>
      <c r="MF993" s="53"/>
      <c r="MG993" s="53"/>
      <c r="MH993" s="53"/>
      <c r="MI993" s="53"/>
      <c r="MJ993" s="53"/>
      <c r="MK993" s="53"/>
      <c r="ML993" s="53"/>
      <c r="MM993" s="53"/>
      <c r="MN993" s="53"/>
      <c r="MO993" s="53"/>
      <c r="MP993" s="53"/>
      <c r="MQ993" s="53"/>
      <c r="MR993" s="53"/>
      <c r="MS993" s="53"/>
      <c r="MT993" s="53"/>
      <c r="MU993" s="53"/>
      <c r="MV993" s="53"/>
      <c r="MW993" s="53"/>
      <c r="MX993" s="53"/>
      <c r="MY993" s="53"/>
      <c r="MZ993" s="53"/>
      <c r="NA993" s="53"/>
      <c r="NB993" s="53"/>
      <c r="NC993" s="53"/>
      <c r="ND993" s="53"/>
      <c r="NE993" s="53"/>
      <c r="NF993" s="53"/>
      <c r="NG993" s="53"/>
      <c r="NH993" s="53"/>
      <c r="NI993" s="53"/>
      <c r="NJ993" s="53"/>
      <c r="NK993" s="53"/>
      <c r="NL993" s="53"/>
      <c r="NM993" s="53"/>
      <c r="NN993" s="53"/>
      <c r="NO993" s="53"/>
      <c r="NP993" s="53"/>
      <c r="NQ993" s="53"/>
      <c r="NR993" s="53"/>
      <c r="NS993" s="53"/>
      <c r="NT993" s="53"/>
      <c r="NU993" s="53"/>
      <c r="NV993" s="53"/>
      <c r="NW993" s="53"/>
      <c r="NX993" s="53"/>
      <c r="NY993" s="53"/>
      <c r="NZ993" s="53"/>
      <c r="OA993" s="53"/>
      <c r="OB993" s="53"/>
      <c r="OC993" s="53"/>
      <c r="OD993" s="53"/>
      <c r="OE993" s="53"/>
      <c r="OF993" s="53"/>
      <c r="OG993" s="53"/>
      <c r="OH993" s="53"/>
      <c r="OI993" s="53"/>
      <c r="OJ993" s="53"/>
      <c r="OK993" s="53"/>
      <c r="OL993" s="53"/>
      <c r="OM993" s="53"/>
      <c r="ON993" s="53"/>
      <c r="OO993" s="53"/>
      <c r="OP993" s="53"/>
      <c r="OQ993" s="53"/>
      <c r="OR993" s="53"/>
      <c r="OS993" s="53"/>
      <c r="OT993" s="53"/>
      <c r="OU993" s="53"/>
      <c r="OV993" s="53"/>
      <c r="OW993" s="53"/>
      <c r="OX993" s="53"/>
      <c r="OY993" s="53"/>
      <c r="OZ993" s="53"/>
      <c r="PA993" s="53"/>
      <c r="PB993" s="53"/>
      <c r="PC993" s="53"/>
      <c r="PD993" s="53"/>
      <c r="PE993" s="53"/>
      <c r="PF993" s="53"/>
      <c r="PG993" s="53"/>
      <c r="PH993" s="53"/>
      <c r="PI993" s="53"/>
      <c r="PJ993" s="53"/>
      <c r="PK993" s="53"/>
      <c r="PL993" s="53"/>
      <c r="PM993" s="53"/>
      <c r="PN993" s="53"/>
      <c r="PO993" s="53"/>
      <c r="PP993" s="53"/>
      <c r="PQ993" s="53"/>
      <c r="PR993" s="53"/>
      <c r="PS993" s="53"/>
      <c r="PT993" s="53"/>
      <c r="PU993" s="53"/>
      <c r="PV993" s="53"/>
      <c r="PW993" s="53"/>
      <c r="PX993" s="53"/>
      <c r="PY993" s="53"/>
      <c r="PZ993" s="53"/>
      <c r="QA993" s="53"/>
      <c r="QB993" s="53"/>
      <c r="QC993" s="53"/>
      <c r="QD993" s="53"/>
      <c r="QE993" s="53"/>
      <c r="QF993" s="53"/>
      <c r="QG993" s="53"/>
      <c r="QH993" s="53"/>
      <c r="QI993" s="53"/>
      <c r="QJ993" s="53"/>
      <c r="QK993" s="53"/>
      <c r="QL993" s="53"/>
      <c r="QM993" s="53"/>
      <c r="QN993" s="53"/>
      <c r="QO993" s="53"/>
      <c r="QP993" s="53"/>
      <c r="QQ993" s="53"/>
      <c r="QR993" s="53"/>
      <c r="QS993" s="53"/>
      <c r="QT993" s="53"/>
      <c r="QU993" s="53"/>
      <c r="QV993" s="53"/>
      <c r="QW993" s="53"/>
      <c r="QX993" s="53"/>
      <c r="QY993" s="53"/>
      <c r="QZ993" s="53"/>
      <c r="RA993" s="53"/>
      <c r="RB993" s="53"/>
      <c r="RC993" s="53"/>
      <c r="RD993" s="53"/>
      <c r="RE993" s="53"/>
      <c r="RF993" s="53"/>
      <c r="RG993" s="53"/>
      <c r="RH993" s="53"/>
      <c r="RI993" s="53"/>
      <c r="RJ993" s="53"/>
      <c r="RK993" s="53"/>
      <c r="RL993" s="53"/>
      <c r="RM993" s="53"/>
      <c r="RN993" s="53"/>
      <c r="RO993" s="53"/>
      <c r="RP993" s="53"/>
      <c r="RQ993" s="53"/>
      <c r="RR993" s="53"/>
      <c r="RS993" s="53"/>
      <c r="RT993" s="53"/>
      <c r="RU993" s="53"/>
      <c r="RV993" s="53"/>
      <c r="RW993" s="53"/>
      <c r="RX993" s="53"/>
      <c r="RY993" s="53"/>
      <c r="RZ993" s="53"/>
      <c r="SA993" s="53"/>
      <c r="SB993" s="53"/>
      <c r="SC993" s="53"/>
      <c r="SD993" s="53"/>
      <c r="SE993" s="53"/>
      <c r="SF993" s="53"/>
      <c r="SG993" s="53"/>
      <c r="SH993" s="53"/>
      <c r="SI993" s="53"/>
      <c r="SJ993" s="53"/>
      <c r="SK993" s="53"/>
      <c r="SL993" s="53"/>
      <c r="SM993" s="53"/>
      <c r="SN993" s="53"/>
      <c r="SO993" s="53"/>
      <c r="SP993" s="53"/>
      <c r="SQ993" s="53"/>
      <c r="SR993" s="53"/>
      <c r="SS993" s="53"/>
      <c r="ST993" s="53"/>
      <c r="SU993" s="53"/>
      <c r="SV993" s="53"/>
      <c r="SW993" s="53"/>
      <c r="SX993" s="53"/>
      <c r="SY993" s="53"/>
      <c r="SZ993" s="53"/>
      <c r="TA993" s="53"/>
      <c r="TB993" s="53"/>
      <c r="TC993" s="53"/>
      <c r="TD993" s="53"/>
      <c r="TE993" s="53"/>
      <c r="TF993" s="53"/>
      <c r="TG993" s="53"/>
      <c r="TH993" s="53"/>
      <c r="TI993" s="53"/>
      <c r="TJ993" s="53"/>
      <c r="TK993" s="53"/>
      <c r="TL993" s="53"/>
      <c r="TM993" s="53"/>
      <c r="TN993" s="53"/>
      <c r="TO993" s="53"/>
      <c r="TP993" s="53"/>
      <c r="TQ993" s="53"/>
      <c r="TR993" s="53"/>
      <c r="TS993" s="53"/>
      <c r="TT993" s="53"/>
      <c r="TU993" s="53"/>
      <c r="TV993" s="53"/>
      <c r="TW993" s="53"/>
      <c r="TX993" s="53"/>
      <c r="TY993" s="53"/>
      <c r="TZ993" s="53"/>
      <c r="UA993" s="53"/>
      <c r="UB993" s="53"/>
      <c r="UC993" s="53"/>
      <c r="UD993" s="53"/>
      <c r="UE993" s="53"/>
      <c r="UF993" s="53"/>
      <c r="UG993" s="53"/>
    </row>
    <row r="994" spans="12:553" s="19" customFormat="1" ht="15.75" customHeight="1" x14ac:dyDescent="0.2">
      <c r="L994" s="66"/>
      <c r="M994" s="66"/>
      <c r="N994" s="52"/>
      <c r="O994" s="53"/>
      <c r="P994" s="53"/>
      <c r="Q994" s="53"/>
      <c r="R994" s="53"/>
      <c r="S994" s="53"/>
      <c r="T994" s="53"/>
      <c r="U994" s="53"/>
      <c r="V994" s="53"/>
      <c r="W994" s="53"/>
      <c r="X994" s="53"/>
      <c r="Y994" s="53"/>
      <c r="Z994" s="53"/>
      <c r="AA994" s="53"/>
      <c r="AB994" s="53"/>
      <c r="AC994" s="53"/>
      <c r="AD994" s="53"/>
      <c r="AE994" s="53"/>
      <c r="AF994" s="53"/>
      <c r="AG994" s="53"/>
      <c r="AH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c r="BM994" s="53"/>
      <c r="BN994" s="53"/>
      <c r="BO994" s="53"/>
      <c r="BP994" s="53"/>
      <c r="BQ994" s="53"/>
      <c r="BR994" s="53"/>
      <c r="BS994" s="53"/>
      <c r="BT994" s="53"/>
      <c r="BU994" s="53"/>
      <c r="BV994" s="53"/>
      <c r="BW994" s="53"/>
      <c r="BX994" s="53"/>
      <c r="BY994" s="53"/>
      <c r="BZ994" s="53"/>
      <c r="CA994" s="53"/>
      <c r="CB994" s="53"/>
      <c r="CC994" s="53"/>
      <c r="CD994" s="53"/>
      <c r="CE994" s="53"/>
      <c r="CF994" s="53"/>
      <c r="CG994" s="53"/>
      <c r="CH994" s="53"/>
      <c r="CI994" s="53"/>
      <c r="CJ994" s="53"/>
      <c r="CK994" s="53"/>
      <c r="CL994" s="53"/>
      <c r="CM994" s="53"/>
      <c r="CN994" s="53"/>
      <c r="CO994" s="53"/>
      <c r="CP994" s="53"/>
      <c r="CQ994" s="53"/>
      <c r="CR994" s="53"/>
      <c r="CS994" s="53"/>
      <c r="CT994" s="53"/>
      <c r="CU994" s="53"/>
      <c r="CV994" s="53"/>
      <c r="CW994" s="53"/>
      <c r="CX994" s="53"/>
      <c r="CY994" s="53"/>
      <c r="CZ994" s="53"/>
      <c r="DA994" s="53"/>
      <c r="DB994" s="53"/>
      <c r="DC994" s="53"/>
      <c r="DD994" s="53"/>
      <c r="DE994" s="53"/>
      <c r="DF994" s="53"/>
      <c r="DG994" s="53"/>
      <c r="DH994" s="53"/>
      <c r="DI994" s="53"/>
      <c r="DJ994" s="53"/>
      <c r="DK994" s="53"/>
      <c r="DL994" s="53"/>
      <c r="DM994" s="53"/>
      <c r="DN994" s="53"/>
      <c r="DO994" s="53"/>
      <c r="DP994" s="53"/>
      <c r="DQ994" s="53"/>
      <c r="DR994" s="53"/>
      <c r="DS994" s="53"/>
      <c r="DT994" s="53"/>
      <c r="DU994" s="53"/>
      <c r="DV994" s="53"/>
      <c r="DW994" s="53"/>
      <c r="DX994" s="53"/>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3"/>
      <c r="FK994" s="53"/>
      <c r="FL994" s="53"/>
      <c r="FM994" s="53"/>
      <c r="FN994" s="53"/>
      <c r="FO994" s="53"/>
      <c r="FP994" s="53"/>
      <c r="FQ994" s="53"/>
      <c r="FR994" s="53"/>
      <c r="FS994" s="53"/>
      <c r="FT994" s="53"/>
      <c r="FU994" s="53"/>
      <c r="FV994" s="53"/>
      <c r="FW994" s="53"/>
      <c r="FX994" s="53"/>
      <c r="FY994" s="53"/>
      <c r="FZ994" s="53"/>
      <c r="GA994" s="53"/>
      <c r="GB994" s="53"/>
      <c r="GC994" s="53"/>
      <c r="GD994" s="53"/>
      <c r="GE994" s="53"/>
      <c r="GF994" s="53"/>
      <c r="GG994" s="53"/>
      <c r="GH994" s="53"/>
      <c r="GI994" s="53"/>
      <c r="GJ994" s="53"/>
      <c r="GK994" s="53"/>
      <c r="GL994" s="53"/>
      <c r="GM994" s="53"/>
      <c r="GN994" s="53"/>
      <c r="GO994" s="53"/>
      <c r="GP994" s="53"/>
      <c r="GQ994" s="53"/>
      <c r="GR994" s="53"/>
      <c r="GS994" s="53"/>
      <c r="GT994" s="53"/>
      <c r="GU994" s="53"/>
      <c r="GV994" s="53"/>
      <c r="GW994" s="53"/>
      <c r="GX994" s="53"/>
      <c r="GY994" s="53"/>
      <c r="GZ994" s="53"/>
      <c r="HA994" s="53"/>
      <c r="HB994" s="53"/>
      <c r="HC994" s="53"/>
      <c r="HD994" s="53"/>
      <c r="HE994" s="53"/>
      <c r="HF994" s="53"/>
      <c r="HG994" s="53"/>
      <c r="HH994" s="53"/>
      <c r="HI994" s="53"/>
      <c r="HJ994" s="53"/>
      <c r="HK994" s="53"/>
      <c r="HL994" s="53"/>
      <c r="HM994" s="53"/>
      <c r="HN994" s="53"/>
      <c r="HO994" s="53"/>
      <c r="HP994" s="53"/>
      <c r="HQ994" s="53"/>
      <c r="HR994" s="53"/>
      <c r="HS994" s="53"/>
      <c r="HT994" s="53"/>
      <c r="HU994" s="53"/>
      <c r="HV994" s="53"/>
      <c r="HW994" s="53"/>
      <c r="HX994" s="53"/>
      <c r="HY994" s="53"/>
      <c r="HZ994" s="53"/>
      <c r="IA994" s="53"/>
      <c r="IB994" s="53"/>
      <c r="IC994" s="53"/>
      <c r="ID994" s="53"/>
      <c r="IE994" s="53"/>
      <c r="IF994" s="53"/>
      <c r="IG994" s="53"/>
      <c r="IH994" s="53"/>
      <c r="II994" s="53"/>
      <c r="IJ994" s="53"/>
      <c r="IK994" s="53"/>
      <c r="IL994" s="53"/>
      <c r="IM994" s="53"/>
      <c r="IN994" s="53"/>
      <c r="IO994" s="53"/>
      <c r="IP994" s="53"/>
      <c r="IQ994" s="53"/>
      <c r="IR994" s="53"/>
      <c r="IS994" s="53"/>
      <c r="IT994" s="53"/>
      <c r="IU994" s="53"/>
      <c r="IV994" s="53"/>
      <c r="IW994" s="53"/>
      <c r="IX994" s="53"/>
      <c r="IY994" s="53"/>
      <c r="IZ994" s="53"/>
      <c r="JA994" s="53"/>
      <c r="JB994" s="53"/>
      <c r="JC994" s="53"/>
      <c r="JD994" s="53"/>
      <c r="JE994" s="53"/>
      <c r="JF994" s="53"/>
      <c r="JG994" s="53"/>
      <c r="JH994" s="53"/>
      <c r="JI994" s="53"/>
      <c r="JJ994" s="53"/>
      <c r="JK994" s="53"/>
      <c r="JL994" s="53"/>
      <c r="JM994" s="53"/>
      <c r="JN994" s="53"/>
      <c r="JO994" s="53"/>
      <c r="JP994" s="53"/>
      <c r="JQ994" s="53"/>
      <c r="JR994" s="53"/>
      <c r="JS994" s="53"/>
      <c r="JT994" s="53"/>
      <c r="JU994" s="53"/>
      <c r="JV994" s="53"/>
      <c r="JW994" s="53"/>
      <c r="JX994" s="53"/>
      <c r="JY994" s="53"/>
      <c r="JZ994" s="53"/>
      <c r="KA994" s="53"/>
      <c r="KB994" s="53"/>
      <c r="KC994" s="53"/>
      <c r="KD994" s="53"/>
      <c r="KE994" s="53"/>
      <c r="KF994" s="53"/>
      <c r="KG994" s="53"/>
      <c r="KH994" s="53"/>
      <c r="KI994" s="53"/>
      <c r="KJ994" s="53"/>
      <c r="KK994" s="53"/>
      <c r="KL994" s="53"/>
      <c r="KM994" s="53"/>
      <c r="KN994" s="53"/>
      <c r="KO994" s="53"/>
      <c r="KP994" s="53"/>
      <c r="KQ994" s="53"/>
      <c r="KR994" s="53"/>
      <c r="KS994" s="53"/>
      <c r="KT994" s="53"/>
      <c r="KU994" s="53"/>
      <c r="KV994" s="53"/>
      <c r="KW994" s="53"/>
      <c r="KX994" s="53"/>
      <c r="KY994" s="53"/>
      <c r="KZ994" s="53"/>
      <c r="LA994" s="53"/>
      <c r="LB994" s="53"/>
      <c r="LC994" s="53"/>
      <c r="LD994" s="53"/>
      <c r="LE994" s="53"/>
      <c r="LF994" s="53"/>
      <c r="LG994" s="53"/>
      <c r="LH994" s="53"/>
      <c r="LI994" s="53"/>
      <c r="LJ994" s="53"/>
      <c r="LK994" s="53"/>
      <c r="LL994" s="53"/>
      <c r="LM994" s="53"/>
      <c r="LN994" s="53"/>
      <c r="LO994" s="53"/>
      <c r="LP994" s="53"/>
      <c r="LQ994" s="53"/>
      <c r="LR994" s="53"/>
      <c r="LS994" s="53"/>
      <c r="LT994" s="53"/>
      <c r="LU994" s="53"/>
      <c r="LV994" s="53"/>
      <c r="LW994" s="53"/>
      <c r="LX994" s="53"/>
      <c r="LY994" s="53"/>
      <c r="LZ994" s="53"/>
      <c r="MA994" s="53"/>
      <c r="MB994" s="53"/>
      <c r="MC994" s="53"/>
      <c r="MD994" s="53"/>
      <c r="ME994" s="53"/>
      <c r="MF994" s="53"/>
      <c r="MG994" s="53"/>
      <c r="MH994" s="53"/>
      <c r="MI994" s="53"/>
      <c r="MJ994" s="53"/>
      <c r="MK994" s="53"/>
      <c r="ML994" s="53"/>
      <c r="MM994" s="53"/>
      <c r="MN994" s="53"/>
      <c r="MO994" s="53"/>
      <c r="MP994" s="53"/>
      <c r="MQ994" s="53"/>
      <c r="MR994" s="53"/>
      <c r="MS994" s="53"/>
      <c r="MT994" s="53"/>
      <c r="MU994" s="53"/>
      <c r="MV994" s="53"/>
      <c r="MW994" s="53"/>
      <c r="MX994" s="53"/>
      <c r="MY994" s="53"/>
      <c r="MZ994" s="53"/>
      <c r="NA994" s="53"/>
      <c r="NB994" s="53"/>
      <c r="NC994" s="53"/>
      <c r="ND994" s="53"/>
      <c r="NE994" s="53"/>
      <c r="NF994" s="53"/>
      <c r="NG994" s="53"/>
      <c r="NH994" s="53"/>
      <c r="NI994" s="53"/>
      <c r="NJ994" s="53"/>
      <c r="NK994" s="53"/>
      <c r="NL994" s="53"/>
      <c r="NM994" s="53"/>
      <c r="NN994" s="53"/>
      <c r="NO994" s="53"/>
      <c r="NP994" s="53"/>
      <c r="NQ994" s="53"/>
      <c r="NR994" s="53"/>
      <c r="NS994" s="53"/>
      <c r="NT994" s="53"/>
      <c r="NU994" s="53"/>
      <c r="NV994" s="53"/>
      <c r="NW994" s="53"/>
      <c r="NX994" s="53"/>
      <c r="NY994" s="53"/>
      <c r="NZ994" s="53"/>
      <c r="OA994" s="53"/>
      <c r="OB994" s="53"/>
      <c r="OC994" s="53"/>
      <c r="OD994" s="53"/>
      <c r="OE994" s="53"/>
      <c r="OF994" s="53"/>
      <c r="OG994" s="53"/>
      <c r="OH994" s="53"/>
      <c r="OI994" s="53"/>
      <c r="OJ994" s="53"/>
      <c r="OK994" s="53"/>
      <c r="OL994" s="53"/>
      <c r="OM994" s="53"/>
      <c r="ON994" s="53"/>
      <c r="OO994" s="53"/>
      <c r="OP994" s="53"/>
      <c r="OQ994" s="53"/>
      <c r="OR994" s="53"/>
      <c r="OS994" s="53"/>
      <c r="OT994" s="53"/>
      <c r="OU994" s="53"/>
      <c r="OV994" s="53"/>
      <c r="OW994" s="53"/>
      <c r="OX994" s="53"/>
      <c r="OY994" s="53"/>
      <c r="OZ994" s="53"/>
      <c r="PA994" s="53"/>
      <c r="PB994" s="53"/>
      <c r="PC994" s="53"/>
      <c r="PD994" s="53"/>
      <c r="PE994" s="53"/>
      <c r="PF994" s="53"/>
      <c r="PG994" s="53"/>
      <c r="PH994" s="53"/>
      <c r="PI994" s="53"/>
      <c r="PJ994" s="53"/>
      <c r="PK994" s="53"/>
      <c r="PL994" s="53"/>
      <c r="PM994" s="53"/>
      <c r="PN994" s="53"/>
      <c r="PO994" s="53"/>
      <c r="PP994" s="53"/>
      <c r="PQ994" s="53"/>
      <c r="PR994" s="53"/>
      <c r="PS994" s="53"/>
      <c r="PT994" s="53"/>
      <c r="PU994" s="53"/>
      <c r="PV994" s="53"/>
      <c r="PW994" s="53"/>
      <c r="PX994" s="53"/>
      <c r="PY994" s="53"/>
      <c r="PZ994" s="53"/>
      <c r="QA994" s="53"/>
      <c r="QB994" s="53"/>
      <c r="QC994" s="53"/>
      <c r="QD994" s="53"/>
      <c r="QE994" s="53"/>
      <c r="QF994" s="53"/>
      <c r="QG994" s="53"/>
      <c r="QH994" s="53"/>
      <c r="QI994" s="53"/>
      <c r="QJ994" s="53"/>
      <c r="QK994" s="53"/>
      <c r="QL994" s="53"/>
      <c r="QM994" s="53"/>
      <c r="QN994" s="53"/>
      <c r="QO994" s="53"/>
      <c r="QP994" s="53"/>
      <c r="QQ994" s="53"/>
      <c r="QR994" s="53"/>
      <c r="QS994" s="53"/>
      <c r="QT994" s="53"/>
      <c r="QU994" s="53"/>
      <c r="QV994" s="53"/>
      <c r="QW994" s="53"/>
      <c r="QX994" s="53"/>
      <c r="QY994" s="53"/>
      <c r="QZ994" s="53"/>
      <c r="RA994" s="53"/>
      <c r="RB994" s="53"/>
      <c r="RC994" s="53"/>
      <c r="RD994" s="53"/>
      <c r="RE994" s="53"/>
      <c r="RF994" s="53"/>
      <c r="RG994" s="53"/>
      <c r="RH994" s="53"/>
      <c r="RI994" s="53"/>
      <c r="RJ994" s="53"/>
      <c r="RK994" s="53"/>
      <c r="RL994" s="53"/>
      <c r="RM994" s="53"/>
      <c r="RN994" s="53"/>
      <c r="RO994" s="53"/>
      <c r="RP994" s="53"/>
      <c r="RQ994" s="53"/>
      <c r="RR994" s="53"/>
      <c r="RS994" s="53"/>
      <c r="RT994" s="53"/>
      <c r="RU994" s="53"/>
      <c r="RV994" s="53"/>
      <c r="RW994" s="53"/>
      <c r="RX994" s="53"/>
      <c r="RY994" s="53"/>
      <c r="RZ994" s="53"/>
      <c r="SA994" s="53"/>
      <c r="SB994" s="53"/>
      <c r="SC994" s="53"/>
      <c r="SD994" s="53"/>
      <c r="SE994" s="53"/>
      <c r="SF994" s="53"/>
      <c r="SG994" s="53"/>
      <c r="SH994" s="53"/>
      <c r="SI994" s="53"/>
      <c r="SJ994" s="53"/>
      <c r="SK994" s="53"/>
      <c r="SL994" s="53"/>
      <c r="SM994" s="53"/>
      <c r="SN994" s="53"/>
      <c r="SO994" s="53"/>
      <c r="SP994" s="53"/>
      <c r="SQ994" s="53"/>
      <c r="SR994" s="53"/>
      <c r="SS994" s="53"/>
      <c r="ST994" s="53"/>
      <c r="SU994" s="53"/>
      <c r="SV994" s="53"/>
      <c r="SW994" s="53"/>
      <c r="SX994" s="53"/>
      <c r="SY994" s="53"/>
      <c r="SZ994" s="53"/>
      <c r="TA994" s="53"/>
      <c r="TB994" s="53"/>
      <c r="TC994" s="53"/>
      <c r="TD994" s="53"/>
      <c r="TE994" s="53"/>
      <c r="TF994" s="53"/>
      <c r="TG994" s="53"/>
      <c r="TH994" s="53"/>
      <c r="TI994" s="53"/>
      <c r="TJ994" s="53"/>
      <c r="TK994" s="53"/>
      <c r="TL994" s="53"/>
      <c r="TM994" s="53"/>
      <c r="TN994" s="53"/>
      <c r="TO994" s="53"/>
      <c r="TP994" s="53"/>
      <c r="TQ994" s="53"/>
      <c r="TR994" s="53"/>
      <c r="TS994" s="53"/>
      <c r="TT994" s="53"/>
      <c r="TU994" s="53"/>
      <c r="TV994" s="53"/>
      <c r="TW994" s="53"/>
      <c r="TX994" s="53"/>
      <c r="TY994" s="53"/>
      <c r="TZ994" s="53"/>
      <c r="UA994" s="53"/>
      <c r="UB994" s="53"/>
      <c r="UC994" s="53"/>
      <c r="UD994" s="53"/>
      <c r="UE994" s="53"/>
      <c r="UF994" s="53"/>
      <c r="UG994" s="53"/>
    </row>
    <row r="995" spans="12:553" s="19" customFormat="1" ht="15.75" customHeight="1" x14ac:dyDescent="0.2">
      <c r="L995" s="66"/>
      <c r="M995" s="66"/>
      <c r="N995" s="52"/>
      <c r="O995" s="53"/>
      <c r="P995" s="53"/>
      <c r="Q995" s="53"/>
      <c r="R995" s="53"/>
      <c r="S995" s="53"/>
      <c r="T995" s="53"/>
      <c r="U995" s="53"/>
      <c r="V995" s="53"/>
      <c r="W995" s="53"/>
      <c r="X995" s="53"/>
      <c r="Y995" s="53"/>
      <c r="Z995" s="53"/>
      <c r="AA995" s="53"/>
      <c r="AB995" s="53"/>
      <c r="AC995" s="53"/>
      <c r="AD995" s="53"/>
      <c r="AE995" s="53"/>
      <c r="AF995" s="53"/>
      <c r="AG995" s="53"/>
      <c r="AH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c r="BM995" s="53"/>
      <c r="BN995" s="53"/>
      <c r="BO995" s="53"/>
      <c r="BP995" s="53"/>
      <c r="BQ995" s="53"/>
      <c r="BR995" s="53"/>
      <c r="BS995" s="53"/>
      <c r="BT995" s="53"/>
      <c r="BU995" s="53"/>
      <c r="BV995" s="53"/>
      <c r="BW995" s="53"/>
      <c r="BX995" s="53"/>
      <c r="BY995" s="53"/>
      <c r="BZ995" s="53"/>
      <c r="CA995" s="53"/>
      <c r="CB995" s="53"/>
      <c r="CC995" s="53"/>
      <c r="CD995" s="53"/>
      <c r="CE995" s="53"/>
      <c r="CF995" s="53"/>
      <c r="CG995" s="53"/>
      <c r="CH995" s="53"/>
      <c r="CI995" s="53"/>
      <c r="CJ995" s="53"/>
      <c r="CK995" s="53"/>
      <c r="CL995" s="53"/>
      <c r="CM995" s="53"/>
      <c r="CN995" s="53"/>
      <c r="CO995" s="53"/>
      <c r="CP995" s="53"/>
      <c r="CQ995" s="53"/>
      <c r="CR995" s="53"/>
      <c r="CS995" s="53"/>
      <c r="CT995" s="53"/>
      <c r="CU995" s="53"/>
      <c r="CV995" s="53"/>
      <c r="CW995" s="53"/>
      <c r="CX995" s="53"/>
      <c r="CY995" s="53"/>
      <c r="CZ995" s="53"/>
      <c r="DA995" s="53"/>
      <c r="DB995" s="53"/>
      <c r="DC995" s="53"/>
      <c r="DD995" s="53"/>
      <c r="DE995" s="53"/>
      <c r="DF995" s="53"/>
      <c r="DG995" s="53"/>
      <c r="DH995" s="53"/>
      <c r="DI995" s="53"/>
      <c r="DJ995" s="53"/>
      <c r="DK995" s="53"/>
      <c r="DL995" s="53"/>
      <c r="DM995" s="53"/>
      <c r="DN995" s="53"/>
      <c r="DO995" s="53"/>
      <c r="DP995" s="53"/>
      <c r="DQ995" s="53"/>
      <c r="DR995" s="53"/>
      <c r="DS995" s="53"/>
      <c r="DT995" s="53"/>
      <c r="DU995" s="53"/>
      <c r="DV995" s="53"/>
      <c r="DW995" s="53"/>
      <c r="DX995" s="53"/>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3"/>
      <c r="FK995" s="53"/>
      <c r="FL995" s="53"/>
      <c r="FM995" s="53"/>
      <c r="FN995" s="53"/>
      <c r="FO995" s="53"/>
      <c r="FP995" s="53"/>
      <c r="FQ995" s="53"/>
      <c r="FR995" s="53"/>
      <c r="FS995" s="53"/>
      <c r="FT995" s="53"/>
      <c r="FU995" s="53"/>
      <c r="FV995" s="53"/>
      <c r="FW995" s="53"/>
      <c r="FX995" s="53"/>
      <c r="FY995" s="53"/>
      <c r="FZ995" s="53"/>
      <c r="GA995" s="53"/>
      <c r="GB995" s="53"/>
      <c r="GC995" s="53"/>
      <c r="GD995" s="53"/>
      <c r="GE995" s="53"/>
      <c r="GF995" s="53"/>
      <c r="GG995" s="53"/>
      <c r="GH995" s="53"/>
      <c r="GI995" s="53"/>
      <c r="GJ995" s="53"/>
      <c r="GK995" s="53"/>
      <c r="GL995" s="53"/>
      <c r="GM995" s="53"/>
      <c r="GN995" s="53"/>
      <c r="GO995" s="53"/>
      <c r="GP995" s="53"/>
      <c r="GQ995" s="53"/>
      <c r="GR995" s="53"/>
      <c r="GS995" s="53"/>
      <c r="GT995" s="53"/>
      <c r="GU995" s="53"/>
      <c r="GV995" s="53"/>
      <c r="GW995" s="53"/>
      <c r="GX995" s="53"/>
      <c r="GY995" s="53"/>
      <c r="GZ995" s="53"/>
      <c r="HA995" s="53"/>
      <c r="HB995" s="53"/>
      <c r="HC995" s="53"/>
      <c r="HD995" s="53"/>
      <c r="HE995" s="53"/>
      <c r="HF995" s="53"/>
      <c r="HG995" s="53"/>
      <c r="HH995" s="53"/>
      <c r="HI995" s="53"/>
      <c r="HJ995" s="53"/>
      <c r="HK995" s="53"/>
      <c r="HL995" s="53"/>
      <c r="HM995" s="53"/>
      <c r="HN995" s="53"/>
      <c r="HO995" s="53"/>
      <c r="HP995" s="53"/>
      <c r="HQ995" s="53"/>
      <c r="HR995" s="53"/>
      <c r="HS995" s="53"/>
      <c r="HT995" s="53"/>
      <c r="HU995" s="53"/>
      <c r="HV995" s="53"/>
      <c r="HW995" s="53"/>
      <c r="HX995" s="53"/>
      <c r="HY995" s="53"/>
      <c r="HZ995" s="53"/>
      <c r="IA995" s="53"/>
      <c r="IB995" s="53"/>
      <c r="IC995" s="53"/>
      <c r="ID995" s="53"/>
      <c r="IE995" s="53"/>
      <c r="IF995" s="53"/>
      <c r="IG995" s="53"/>
      <c r="IH995" s="53"/>
      <c r="II995" s="53"/>
      <c r="IJ995" s="53"/>
      <c r="IK995" s="53"/>
      <c r="IL995" s="53"/>
      <c r="IM995" s="53"/>
      <c r="IN995" s="53"/>
      <c r="IO995" s="53"/>
      <c r="IP995" s="53"/>
      <c r="IQ995" s="53"/>
      <c r="IR995" s="53"/>
      <c r="IS995" s="53"/>
      <c r="IT995" s="53"/>
      <c r="IU995" s="53"/>
      <c r="IV995" s="53"/>
      <c r="IW995" s="53"/>
      <c r="IX995" s="53"/>
      <c r="IY995" s="53"/>
      <c r="IZ995" s="53"/>
      <c r="JA995" s="53"/>
      <c r="JB995" s="53"/>
      <c r="JC995" s="53"/>
      <c r="JD995" s="53"/>
      <c r="JE995" s="53"/>
      <c r="JF995" s="53"/>
      <c r="JG995" s="53"/>
      <c r="JH995" s="53"/>
      <c r="JI995" s="53"/>
      <c r="JJ995" s="53"/>
      <c r="JK995" s="53"/>
      <c r="JL995" s="53"/>
      <c r="JM995" s="53"/>
      <c r="JN995" s="53"/>
      <c r="JO995" s="53"/>
      <c r="JP995" s="53"/>
      <c r="JQ995" s="53"/>
      <c r="JR995" s="53"/>
      <c r="JS995" s="53"/>
      <c r="JT995" s="53"/>
      <c r="JU995" s="53"/>
      <c r="JV995" s="53"/>
      <c r="JW995" s="53"/>
      <c r="JX995" s="53"/>
      <c r="JY995" s="53"/>
      <c r="JZ995" s="53"/>
      <c r="KA995" s="53"/>
      <c r="KB995" s="53"/>
      <c r="KC995" s="53"/>
      <c r="KD995" s="53"/>
      <c r="KE995" s="53"/>
      <c r="KF995" s="53"/>
      <c r="KG995" s="53"/>
      <c r="KH995" s="53"/>
      <c r="KI995" s="53"/>
      <c r="KJ995" s="53"/>
      <c r="KK995" s="53"/>
      <c r="KL995" s="53"/>
      <c r="KM995" s="53"/>
      <c r="KN995" s="53"/>
      <c r="KO995" s="53"/>
      <c r="KP995" s="53"/>
      <c r="KQ995" s="53"/>
      <c r="KR995" s="53"/>
      <c r="KS995" s="53"/>
      <c r="KT995" s="53"/>
      <c r="KU995" s="53"/>
      <c r="KV995" s="53"/>
      <c r="KW995" s="53"/>
      <c r="KX995" s="53"/>
      <c r="KY995" s="53"/>
      <c r="KZ995" s="53"/>
      <c r="LA995" s="53"/>
      <c r="LB995" s="53"/>
      <c r="LC995" s="53"/>
      <c r="LD995" s="53"/>
      <c r="LE995" s="53"/>
      <c r="LF995" s="53"/>
      <c r="LG995" s="53"/>
      <c r="LH995" s="53"/>
      <c r="LI995" s="53"/>
      <c r="LJ995" s="53"/>
      <c r="LK995" s="53"/>
      <c r="LL995" s="53"/>
      <c r="LM995" s="53"/>
      <c r="LN995" s="53"/>
      <c r="LO995" s="53"/>
      <c r="LP995" s="53"/>
      <c r="LQ995" s="53"/>
      <c r="LR995" s="53"/>
      <c r="LS995" s="53"/>
      <c r="LT995" s="53"/>
      <c r="LU995" s="53"/>
      <c r="LV995" s="53"/>
      <c r="LW995" s="53"/>
      <c r="LX995" s="53"/>
      <c r="LY995" s="53"/>
      <c r="LZ995" s="53"/>
      <c r="MA995" s="53"/>
      <c r="MB995" s="53"/>
      <c r="MC995" s="53"/>
      <c r="MD995" s="53"/>
      <c r="ME995" s="53"/>
      <c r="MF995" s="53"/>
      <c r="MG995" s="53"/>
      <c r="MH995" s="53"/>
      <c r="MI995" s="53"/>
      <c r="MJ995" s="53"/>
      <c r="MK995" s="53"/>
      <c r="ML995" s="53"/>
      <c r="MM995" s="53"/>
      <c r="MN995" s="53"/>
      <c r="MO995" s="53"/>
      <c r="MP995" s="53"/>
      <c r="MQ995" s="53"/>
      <c r="MR995" s="53"/>
      <c r="MS995" s="53"/>
      <c r="MT995" s="53"/>
      <c r="MU995" s="53"/>
      <c r="MV995" s="53"/>
      <c r="MW995" s="53"/>
      <c r="MX995" s="53"/>
      <c r="MY995" s="53"/>
      <c r="MZ995" s="53"/>
      <c r="NA995" s="53"/>
      <c r="NB995" s="53"/>
      <c r="NC995" s="53"/>
      <c r="ND995" s="53"/>
      <c r="NE995" s="53"/>
      <c r="NF995" s="53"/>
      <c r="NG995" s="53"/>
      <c r="NH995" s="53"/>
      <c r="NI995" s="53"/>
      <c r="NJ995" s="53"/>
      <c r="NK995" s="53"/>
      <c r="NL995" s="53"/>
      <c r="NM995" s="53"/>
      <c r="NN995" s="53"/>
      <c r="NO995" s="53"/>
      <c r="NP995" s="53"/>
      <c r="NQ995" s="53"/>
      <c r="NR995" s="53"/>
      <c r="NS995" s="53"/>
      <c r="NT995" s="53"/>
      <c r="NU995" s="53"/>
      <c r="NV995" s="53"/>
      <c r="NW995" s="53"/>
      <c r="NX995" s="53"/>
      <c r="NY995" s="53"/>
      <c r="NZ995" s="53"/>
      <c r="OA995" s="53"/>
      <c r="OB995" s="53"/>
      <c r="OC995" s="53"/>
      <c r="OD995" s="53"/>
      <c r="OE995" s="53"/>
      <c r="OF995" s="53"/>
      <c r="OG995" s="53"/>
      <c r="OH995" s="53"/>
      <c r="OI995" s="53"/>
      <c r="OJ995" s="53"/>
      <c r="OK995" s="53"/>
      <c r="OL995" s="53"/>
      <c r="OM995" s="53"/>
      <c r="ON995" s="53"/>
      <c r="OO995" s="53"/>
      <c r="OP995" s="53"/>
      <c r="OQ995" s="53"/>
      <c r="OR995" s="53"/>
      <c r="OS995" s="53"/>
      <c r="OT995" s="53"/>
      <c r="OU995" s="53"/>
      <c r="OV995" s="53"/>
      <c r="OW995" s="53"/>
      <c r="OX995" s="53"/>
      <c r="OY995" s="53"/>
      <c r="OZ995" s="53"/>
      <c r="PA995" s="53"/>
      <c r="PB995" s="53"/>
      <c r="PC995" s="53"/>
      <c r="PD995" s="53"/>
      <c r="PE995" s="53"/>
      <c r="PF995" s="53"/>
      <c r="PG995" s="53"/>
      <c r="PH995" s="53"/>
      <c r="PI995" s="53"/>
      <c r="PJ995" s="53"/>
      <c r="PK995" s="53"/>
      <c r="PL995" s="53"/>
      <c r="PM995" s="53"/>
      <c r="PN995" s="53"/>
      <c r="PO995" s="53"/>
      <c r="PP995" s="53"/>
      <c r="PQ995" s="53"/>
      <c r="PR995" s="53"/>
      <c r="PS995" s="53"/>
      <c r="PT995" s="53"/>
      <c r="PU995" s="53"/>
      <c r="PV995" s="53"/>
      <c r="PW995" s="53"/>
      <c r="PX995" s="53"/>
      <c r="PY995" s="53"/>
      <c r="PZ995" s="53"/>
      <c r="QA995" s="53"/>
      <c r="QB995" s="53"/>
      <c r="QC995" s="53"/>
      <c r="QD995" s="53"/>
      <c r="QE995" s="53"/>
      <c r="QF995" s="53"/>
      <c r="QG995" s="53"/>
      <c r="QH995" s="53"/>
      <c r="QI995" s="53"/>
      <c r="QJ995" s="53"/>
      <c r="QK995" s="53"/>
      <c r="QL995" s="53"/>
      <c r="QM995" s="53"/>
      <c r="QN995" s="53"/>
      <c r="QO995" s="53"/>
      <c r="QP995" s="53"/>
      <c r="QQ995" s="53"/>
      <c r="QR995" s="53"/>
      <c r="QS995" s="53"/>
      <c r="QT995" s="53"/>
      <c r="QU995" s="53"/>
      <c r="QV995" s="53"/>
      <c r="QW995" s="53"/>
      <c r="QX995" s="53"/>
      <c r="QY995" s="53"/>
      <c r="QZ995" s="53"/>
      <c r="RA995" s="53"/>
      <c r="RB995" s="53"/>
      <c r="RC995" s="53"/>
      <c r="RD995" s="53"/>
      <c r="RE995" s="53"/>
      <c r="RF995" s="53"/>
      <c r="RG995" s="53"/>
      <c r="RH995" s="53"/>
      <c r="RI995" s="53"/>
      <c r="RJ995" s="53"/>
      <c r="RK995" s="53"/>
      <c r="RL995" s="53"/>
      <c r="RM995" s="53"/>
      <c r="RN995" s="53"/>
      <c r="RO995" s="53"/>
      <c r="RP995" s="53"/>
      <c r="RQ995" s="53"/>
      <c r="RR995" s="53"/>
      <c r="RS995" s="53"/>
      <c r="RT995" s="53"/>
      <c r="RU995" s="53"/>
      <c r="RV995" s="53"/>
      <c r="RW995" s="53"/>
      <c r="RX995" s="53"/>
      <c r="RY995" s="53"/>
      <c r="RZ995" s="53"/>
      <c r="SA995" s="53"/>
      <c r="SB995" s="53"/>
      <c r="SC995" s="53"/>
      <c r="SD995" s="53"/>
      <c r="SE995" s="53"/>
      <c r="SF995" s="53"/>
      <c r="SG995" s="53"/>
      <c r="SH995" s="53"/>
      <c r="SI995" s="53"/>
      <c r="SJ995" s="53"/>
      <c r="SK995" s="53"/>
      <c r="SL995" s="53"/>
      <c r="SM995" s="53"/>
      <c r="SN995" s="53"/>
      <c r="SO995" s="53"/>
      <c r="SP995" s="53"/>
      <c r="SQ995" s="53"/>
      <c r="SR995" s="53"/>
      <c r="SS995" s="53"/>
      <c r="ST995" s="53"/>
      <c r="SU995" s="53"/>
      <c r="SV995" s="53"/>
      <c r="SW995" s="53"/>
      <c r="SX995" s="53"/>
      <c r="SY995" s="53"/>
      <c r="SZ995" s="53"/>
      <c r="TA995" s="53"/>
      <c r="TB995" s="53"/>
      <c r="TC995" s="53"/>
      <c r="TD995" s="53"/>
      <c r="TE995" s="53"/>
      <c r="TF995" s="53"/>
      <c r="TG995" s="53"/>
      <c r="TH995" s="53"/>
      <c r="TI995" s="53"/>
      <c r="TJ995" s="53"/>
      <c r="TK995" s="53"/>
      <c r="TL995" s="53"/>
      <c r="TM995" s="53"/>
      <c r="TN995" s="53"/>
      <c r="TO995" s="53"/>
      <c r="TP995" s="53"/>
      <c r="TQ995" s="53"/>
      <c r="TR995" s="53"/>
      <c r="TS995" s="53"/>
      <c r="TT995" s="53"/>
      <c r="TU995" s="53"/>
      <c r="TV995" s="53"/>
      <c r="TW995" s="53"/>
      <c r="TX995" s="53"/>
      <c r="TY995" s="53"/>
      <c r="TZ995" s="53"/>
      <c r="UA995" s="53"/>
      <c r="UB995" s="53"/>
      <c r="UC995" s="53"/>
      <c r="UD995" s="53"/>
      <c r="UE995" s="53"/>
      <c r="UF995" s="53"/>
      <c r="UG995" s="53"/>
    </row>
    <row r="996" spans="12:553" s="19" customFormat="1" ht="15.75" customHeight="1" x14ac:dyDescent="0.2">
      <c r="L996" s="66"/>
      <c r="M996" s="66"/>
      <c r="N996" s="52"/>
      <c r="O996" s="53"/>
      <c r="P996" s="53"/>
      <c r="Q996" s="53"/>
      <c r="R996" s="53"/>
      <c r="S996" s="53"/>
      <c r="T996" s="53"/>
      <c r="U996" s="53"/>
      <c r="V996" s="53"/>
      <c r="W996" s="53"/>
      <c r="X996" s="53"/>
      <c r="Y996" s="53"/>
      <c r="Z996" s="53"/>
      <c r="AA996" s="53"/>
      <c r="AB996" s="53"/>
      <c r="AC996" s="53"/>
      <c r="AD996" s="53"/>
      <c r="AE996" s="53"/>
      <c r="AF996" s="53"/>
      <c r="AG996" s="53"/>
      <c r="AH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c r="BM996" s="53"/>
      <c r="BN996" s="53"/>
      <c r="BO996" s="53"/>
      <c r="BP996" s="53"/>
      <c r="BQ996" s="53"/>
      <c r="BR996" s="53"/>
      <c r="BS996" s="53"/>
      <c r="BT996" s="53"/>
      <c r="BU996" s="53"/>
      <c r="BV996" s="53"/>
      <c r="BW996" s="53"/>
      <c r="BX996" s="53"/>
      <c r="BY996" s="53"/>
      <c r="BZ996" s="53"/>
      <c r="CA996" s="53"/>
      <c r="CB996" s="53"/>
      <c r="CC996" s="53"/>
      <c r="CD996" s="53"/>
      <c r="CE996" s="53"/>
      <c r="CF996" s="53"/>
      <c r="CG996" s="53"/>
      <c r="CH996" s="53"/>
      <c r="CI996" s="53"/>
      <c r="CJ996" s="53"/>
      <c r="CK996" s="53"/>
      <c r="CL996" s="53"/>
      <c r="CM996" s="53"/>
      <c r="CN996" s="53"/>
      <c r="CO996" s="53"/>
      <c r="CP996" s="53"/>
      <c r="CQ996" s="53"/>
      <c r="CR996" s="53"/>
      <c r="CS996" s="53"/>
      <c r="CT996" s="53"/>
      <c r="CU996" s="53"/>
      <c r="CV996" s="53"/>
      <c r="CW996" s="53"/>
      <c r="CX996" s="53"/>
      <c r="CY996" s="53"/>
      <c r="CZ996" s="53"/>
      <c r="DA996" s="53"/>
      <c r="DB996" s="53"/>
      <c r="DC996" s="53"/>
      <c r="DD996" s="53"/>
      <c r="DE996" s="53"/>
      <c r="DF996" s="53"/>
      <c r="DG996" s="53"/>
      <c r="DH996" s="53"/>
      <c r="DI996" s="53"/>
      <c r="DJ996" s="53"/>
      <c r="DK996" s="53"/>
      <c r="DL996" s="53"/>
      <c r="DM996" s="53"/>
      <c r="DN996" s="53"/>
      <c r="DO996" s="53"/>
      <c r="DP996" s="53"/>
      <c r="DQ996" s="53"/>
      <c r="DR996" s="53"/>
      <c r="DS996" s="53"/>
      <c r="DT996" s="53"/>
      <c r="DU996" s="53"/>
      <c r="DV996" s="53"/>
      <c r="DW996" s="53"/>
      <c r="DX996" s="53"/>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3"/>
      <c r="FK996" s="53"/>
      <c r="FL996" s="53"/>
      <c r="FM996" s="53"/>
      <c r="FN996" s="53"/>
      <c r="FO996" s="53"/>
      <c r="FP996" s="53"/>
      <c r="FQ996" s="53"/>
      <c r="FR996" s="53"/>
      <c r="FS996" s="53"/>
      <c r="FT996" s="53"/>
      <c r="FU996" s="53"/>
      <c r="FV996" s="53"/>
      <c r="FW996" s="53"/>
      <c r="FX996" s="53"/>
      <c r="FY996" s="53"/>
      <c r="FZ996" s="53"/>
      <c r="GA996" s="53"/>
      <c r="GB996" s="53"/>
      <c r="GC996" s="53"/>
      <c r="GD996" s="53"/>
      <c r="GE996" s="53"/>
      <c r="GF996" s="53"/>
      <c r="GG996" s="53"/>
      <c r="GH996" s="53"/>
      <c r="GI996" s="53"/>
      <c r="GJ996" s="53"/>
      <c r="GK996" s="53"/>
      <c r="GL996" s="53"/>
      <c r="GM996" s="53"/>
      <c r="GN996" s="53"/>
      <c r="GO996" s="53"/>
      <c r="GP996" s="53"/>
      <c r="GQ996" s="53"/>
      <c r="GR996" s="53"/>
      <c r="GS996" s="53"/>
      <c r="GT996" s="53"/>
      <c r="GU996" s="53"/>
      <c r="GV996" s="53"/>
      <c r="GW996" s="53"/>
      <c r="GX996" s="53"/>
      <c r="GY996" s="53"/>
      <c r="GZ996" s="53"/>
      <c r="HA996" s="53"/>
      <c r="HB996" s="53"/>
      <c r="HC996" s="53"/>
      <c r="HD996" s="53"/>
      <c r="HE996" s="53"/>
      <c r="HF996" s="53"/>
      <c r="HG996" s="53"/>
      <c r="HH996" s="53"/>
      <c r="HI996" s="53"/>
      <c r="HJ996" s="53"/>
      <c r="HK996" s="53"/>
      <c r="HL996" s="53"/>
      <c r="HM996" s="53"/>
      <c r="HN996" s="53"/>
      <c r="HO996" s="53"/>
      <c r="HP996" s="53"/>
      <c r="HQ996" s="53"/>
      <c r="HR996" s="53"/>
      <c r="HS996" s="53"/>
      <c r="HT996" s="53"/>
      <c r="HU996" s="53"/>
      <c r="HV996" s="53"/>
      <c r="HW996" s="53"/>
      <c r="HX996" s="53"/>
      <c r="HY996" s="53"/>
      <c r="HZ996" s="53"/>
      <c r="IA996" s="53"/>
      <c r="IB996" s="53"/>
      <c r="IC996" s="53"/>
      <c r="ID996" s="53"/>
      <c r="IE996" s="53"/>
      <c r="IF996" s="53"/>
      <c r="IG996" s="53"/>
      <c r="IH996" s="53"/>
      <c r="II996" s="53"/>
      <c r="IJ996" s="53"/>
      <c r="IK996" s="53"/>
      <c r="IL996" s="53"/>
      <c r="IM996" s="53"/>
      <c r="IN996" s="53"/>
      <c r="IO996" s="53"/>
      <c r="IP996" s="53"/>
      <c r="IQ996" s="53"/>
      <c r="IR996" s="53"/>
      <c r="IS996" s="53"/>
      <c r="IT996" s="53"/>
      <c r="IU996" s="53"/>
      <c r="IV996" s="53"/>
      <c r="IW996" s="53"/>
      <c r="IX996" s="53"/>
      <c r="IY996" s="53"/>
      <c r="IZ996" s="53"/>
      <c r="JA996" s="53"/>
      <c r="JB996" s="53"/>
      <c r="JC996" s="53"/>
      <c r="JD996" s="53"/>
      <c r="JE996" s="53"/>
      <c r="JF996" s="53"/>
      <c r="JG996" s="53"/>
      <c r="JH996" s="53"/>
      <c r="JI996" s="53"/>
      <c r="JJ996" s="53"/>
      <c r="JK996" s="53"/>
      <c r="JL996" s="53"/>
      <c r="JM996" s="53"/>
      <c r="JN996" s="53"/>
      <c r="JO996" s="53"/>
      <c r="JP996" s="53"/>
      <c r="JQ996" s="53"/>
      <c r="JR996" s="53"/>
      <c r="JS996" s="53"/>
      <c r="JT996" s="53"/>
      <c r="JU996" s="53"/>
      <c r="JV996" s="53"/>
      <c r="JW996" s="53"/>
      <c r="JX996" s="53"/>
      <c r="JY996" s="53"/>
      <c r="JZ996" s="53"/>
      <c r="KA996" s="53"/>
      <c r="KB996" s="53"/>
      <c r="KC996" s="53"/>
      <c r="KD996" s="53"/>
      <c r="KE996" s="53"/>
      <c r="KF996" s="53"/>
      <c r="KG996" s="53"/>
      <c r="KH996" s="53"/>
      <c r="KI996" s="53"/>
      <c r="KJ996" s="53"/>
      <c r="KK996" s="53"/>
      <c r="KL996" s="53"/>
      <c r="KM996" s="53"/>
      <c r="KN996" s="53"/>
      <c r="KO996" s="53"/>
      <c r="KP996" s="53"/>
      <c r="KQ996" s="53"/>
      <c r="KR996" s="53"/>
      <c r="KS996" s="53"/>
      <c r="KT996" s="53"/>
      <c r="KU996" s="53"/>
      <c r="KV996" s="53"/>
      <c r="KW996" s="53"/>
      <c r="KX996" s="53"/>
      <c r="KY996" s="53"/>
      <c r="KZ996" s="53"/>
      <c r="LA996" s="53"/>
      <c r="LB996" s="53"/>
      <c r="LC996" s="53"/>
      <c r="LD996" s="53"/>
      <c r="LE996" s="53"/>
      <c r="LF996" s="53"/>
      <c r="LG996" s="53"/>
      <c r="LH996" s="53"/>
      <c r="LI996" s="53"/>
      <c r="LJ996" s="53"/>
      <c r="LK996" s="53"/>
      <c r="LL996" s="53"/>
      <c r="LM996" s="53"/>
      <c r="LN996" s="53"/>
      <c r="LO996" s="53"/>
      <c r="LP996" s="53"/>
      <c r="LQ996" s="53"/>
      <c r="LR996" s="53"/>
      <c r="LS996" s="53"/>
      <c r="LT996" s="53"/>
      <c r="LU996" s="53"/>
      <c r="LV996" s="53"/>
      <c r="LW996" s="53"/>
      <c r="LX996" s="53"/>
      <c r="LY996" s="53"/>
      <c r="LZ996" s="53"/>
      <c r="MA996" s="53"/>
      <c r="MB996" s="53"/>
      <c r="MC996" s="53"/>
      <c r="MD996" s="53"/>
      <c r="ME996" s="53"/>
      <c r="MF996" s="53"/>
      <c r="MG996" s="53"/>
      <c r="MH996" s="53"/>
      <c r="MI996" s="53"/>
      <c r="MJ996" s="53"/>
      <c r="MK996" s="53"/>
      <c r="ML996" s="53"/>
      <c r="MM996" s="53"/>
      <c r="MN996" s="53"/>
      <c r="MO996" s="53"/>
      <c r="MP996" s="53"/>
      <c r="MQ996" s="53"/>
      <c r="MR996" s="53"/>
      <c r="MS996" s="53"/>
      <c r="MT996" s="53"/>
      <c r="MU996" s="53"/>
      <c r="MV996" s="53"/>
      <c r="MW996" s="53"/>
      <c r="MX996" s="53"/>
      <c r="MY996" s="53"/>
      <c r="MZ996" s="53"/>
      <c r="NA996" s="53"/>
      <c r="NB996" s="53"/>
      <c r="NC996" s="53"/>
      <c r="ND996" s="53"/>
      <c r="NE996" s="53"/>
      <c r="NF996" s="53"/>
      <c r="NG996" s="53"/>
      <c r="NH996" s="53"/>
      <c r="NI996" s="53"/>
      <c r="NJ996" s="53"/>
      <c r="NK996" s="53"/>
      <c r="NL996" s="53"/>
      <c r="NM996" s="53"/>
      <c r="NN996" s="53"/>
      <c r="NO996" s="53"/>
      <c r="NP996" s="53"/>
      <c r="NQ996" s="53"/>
      <c r="NR996" s="53"/>
      <c r="NS996" s="53"/>
      <c r="NT996" s="53"/>
      <c r="NU996" s="53"/>
      <c r="NV996" s="53"/>
      <c r="NW996" s="53"/>
      <c r="NX996" s="53"/>
      <c r="NY996" s="53"/>
      <c r="NZ996" s="53"/>
      <c r="OA996" s="53"/>
      <c r="OB996" s="53"/>
      <c r="OC996" s="53"/>
      <c r="OD996" s="53"/>
      <c r="OE996" s="53"/>
      <c r="OF996" s="53"/>
      <c r="OG996" s="53"/>
      <c r="OH996" s="53"/>
      <c r="OI996" s="53"/>
      <c r="OJ996" s="53"/>
      <c r="OK996" s="53"/>
      <c r="OL996" s="53"/>
      <c r="OM996" s="53"/>
      <c r="ON996" s="53"/>
      <c r="OO996" s="53"/>
      <c r="OP996" s="53"/>
      <c r="OQ996" s="53"/>
      <c r="OR996" s="53"/>
      <c r="OS996" s="53"/>
      <c r="OT996" s="53"/>
      <c r="OU996" s="53"/>
      <c r="OV996" s="53"/>
      <c r="OW996" s="53"/>
      <c r="OX996" s="53"/>
      <c r="OY996" s="53"/>
      <c r="OZ996" s="53"/>
      <c r="PA996" s="53"/>
      <c r="PB996" s="53"/>
      <c r="PC996" s="53"/>
      <c r="PD996" s="53"/>
      <c r="PE996" s="53"/>
      <c r="PF996" s="53"/>
      <c r="PG996" s="53"/>
      <c r="PH996" s="53"/>
      <c r="PI996" s="53"/>
      <c r="PJ996" s="53"/>
      <c r="PK996" s="53"/>
      <c r="PL996" s="53"/>
      <c r="PM996" s="53"/>
      <c r="PN996" s="53"/>
      <c r="PO996" s="53"/>
      <c r="PP996" s="53"/>
      <c r="PQ996" s="53"/>
      <c r="PR996" s="53"/>
      <c r="PS996" s="53"/>
      <c r="PT996" s="53"/>
      <c r="PU996" s="53"/>
      <c r="PV996" s="53"/>
      <c r="PW996" s="53"/>
      <c r="PX996" s="53"/>
      <c r="PY996" s="53"/>
      <c r="PZ996" s="53"/>
      <c r="QA996" s="53"/>
      <c r="QB996" s="53"/>
      <c r="QC996" s="53"/>
      <c r="QD996" s="53"/>
      <c r="QE996" s="53"/>
      <c r="QF996" s="53"/>
      <c r="QG996" s="53"/>
      <c r="QH996" s="53"/>
      <c r="QI996" s="53"/>
      <c r="QJ996" s="53"/>
      <c r="QK996" s="53"/>
      <c r="QL996" s="53"/>
      <c r="QM996" s="53"/>
      <c r="QN996" s="53"/>
      <c r="QO996" s="53"/>
      <c r="QP996" s="53"/>
      <c r="QQ996" s="53"/>
      <c r="QR996" s="53"/>
      <c r="QS996" s="53"/>
      <c r="QT996" s="53"/>
      <c r="QU996" s="53"/>
      <c r="QV996" s="53"/>
      <c r="QW996" s="53"/>
      <c r="QX996" s="53"/>
      <c r="QY996" s="53"/>
      <c r="QZ996" s="53"/>
      <c r="RA996" s="53"/>
      <c r="RB996" s="53"/>
      <c r="RC996" s="53"/>
      <c r="RD996" s="53"/>
      <c r="RE996" s="53"/>
      <c r="RF996" s="53"/>
      <c r="RG996" s="53"/>
      <c r="RH996" s="53"/>
      <c r="RI996" s="53"/>
      <c r="RJ996" s="53"/>
      <c r="RK996" s="53"/>
      <c r="RL996" s="53"/>
      <c r="RM996" s="53"/>
      <c r="RN996" s="53"/>
      <c r="RO996" s="53"/>
      <c r="RP996" s="53"/>
      <c r="RQ996" s="53"/>
      <c r="RR996" s="53"/>
      <c r="RS996" s="53"/>
      <c r="RT996" s="53"/>
      <c r="RU996" s="53"/>
      <c r="RV996" s="53"/>
      <c r="RW996" s="53"/>
      <c r="RX996" s="53"/>
      <c r="RY996" s="53"/>
      <c r="RZ996" s="53"/>
      <c r="SA996" s="53"/>
      <c r="SB996" s="53"/>
      <c r="SC996" s="53"/>
      <c r="SD996" s="53"/>
      <c r="SE996" s="53"/>
      <c r="SF996" s="53"/>
      <c r="SG996" s="53"/>
      <c r="SH996" s="53"/>
      <c r="SI996" s="53"/>
      <c r="SJ996" s="53"/>
      <c r="SK996" s="53"/>
      <c r="SL996" s="53"/>
      <c r="SM996" s="53"/>
      <c r="SN996" s="53"/>
      <c r="SO996" s="53"/>
      <c r="SP996" s="53"/>
      <c r="SQ996" s="53"/>
      <c r="SR996" s="53"/>
      <c r="SS996" s="53"/>
      <c r="ST996" s="53"/>
      <c r="SU996" s="53"/>
      <c r="SV996" s="53"/>
      <c r="SW996" s="53"/>
      <c r="SX996" s="53"/>
      <c r="SY996" s="53"/>
      <c r="SZ996" s="53"/>
      <c r="TA996" s="53"/>
      <c r="TB996" s="53"/>
      <c r="TC996" s="53"/>
      <c r="TD996" s="53"/>
      <c r="TE996" s="53"/>
      <c r="TF996" s="53"/>
      <c r="TG996" s="53"/>
      <c r="TH996" s="53"/>
      <c r="TI996" s="53"/>
      <c r="TJ996" s="53"/>
      <c r="TK996" s="53"/>
      <c r="TL996" s="53"/>
      <c r="TM996" s="53"/>
      <c r="TN996" s="53"/>
      <c r="TO996" s="53"/>
      <c r="TP996" s="53"/>
      <c r="TQ996" s="53"/>
      <c r="TR996" s="53"/>
      <c r="TS996" s="53"/>
      <c r="TT996" s="53"/>
      <c r="TU996" s="53"/>
      <c r="TV996" s="53"/>
      <c r="TW996" s="53"/>
      <c r="TX996" s="53"/>
      <c r="TY996" s="53"/>
      <c r="TZ996" s="53"/>
      <c r="UA996" s="53"/>
      <c r="UB996" s="53"/>
      <c r="UC996" s="53"/>
      <c r="UD996" s="53"/>
      <c r="UE996" s="53"/>
      <c r="UF996" s="53"/>
      <c r="UG996" s="53"/>
    </row>
    <row r="997" spans="12:553" s="19" customFormat="1" ht="15.75" customHeight="1" x14ac:dyDescent="0.2">
      <c r="L997" s="66"/>
      <c r="M997" s="66"/>
      <c r="N997" s="52"/>
      <c r="O997" s="53"/>
      <c r="P997" s="53"/>
      <c r="Q997" s="53"/>
      <c r="R997" s="53"/>
      <c r="S997" s="53"/>
      <c r="T997" s="53"/>
      <c r="U997" s="53"/>
      <c r="V997" s="53"/>
      <c r="W997" s="53"/>
      <c r="X997" s="53"/>
      <c r="Y997" s="53"/>
      <c r="Z997" s="53"/>
      <c r="AA997" s="53"/>
      <c r="AB997" s="53"/>
      <c r="AC997" s="53"/>
      <c r="AD997" s="53"/>
      <c r="AE997" s="53"/>
      <c r="AF997" s="53"/>
      <c r="AG997" s="53"/>
      <c r="AH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c r="BM997" s="53"/>
      <c r="BN997" s="53"/>
      <c r="BO997" s="53"/>
      <c r="BP997" s="53"/>
      <c r="BQ997" s="53"/>
      <c r="BR997" s="53"/>
      <c r="BS997" s="53"/>
      <c r="BT997" s="53"/>
      <c r="BU997" s="53"/>
      <c r="BV997" s="53"/>
      <c r="BW997" s="53"/>
      <c r="BX997" s="53"/>
      <c r="BY997" s="53"/>
      <c r="BZ997" s="53"/>
      <c r="CA997" s="53"/>
      <c r="CB997" s="53"/>
      <c r="CC997" s="53"/>
      <c r="CD997" s="53"/>
      <c r="CE997" s="53"/>
      <c r="CF997" s="53"/>
      <c r="CG997" s="53"/>
      <c r="CH997" s="53"/>
      <c r="CI997" s="53"/>
      <c r="CJ997" s="53"/>
      <c r="CK997" s="53"/>
      <c r="CL997" s="53"/>
      <c r="CM997" s="53"/>
      <c r="CN997" s="53"/>
      <c r="CO997" s="53"/>
      <c r="CP997" s="53"/>
      <c r="CQ997" s="53"/>
      <c r="CR997" s="53"/>
      <c r="CS997" s="53"/>
      <c r="CT997" s="53"/>
      <c r="CU997" s="53"/>
      <c r="CV997" s="53"/>
      <c r="CW997" s="53"/>
      <c r="CX997" s="53"/>
      <c r="CY997" s="53"/>
      <c r="CZ997" s="53"/>
      <c r="DA997" s="53"/>
      <c r="DB997" s="53"/>
      <c r="DC997" s="53"/>
      <c r="DD997" s="53"/>
      <c r="DE997" s="53"/>
      <c r="DF997" s="53"/>
      <c r="DG997" s="53"/>
      <c r="DH997" s="53"/>
      <c r="DI997" s="53"/>
      <c r="DJ997" s="53"/>
      <c r="DK997" s="53"/>
      <c r="DL997" s="53"/>
      <c r="DM997" s="53"/>
      <c r="DN997" s="53"/>
      <c r="DO997" s="53"/>
      <c r="DP997" s="53"/>
      <c r="DQ997" s="53"/>
      <c r="DR997" s="53"/>
      <c r="DS997" s="53"/>
      <c r="DT997" s="53"/>
      <c r="DU997" s="53"/>
      <c r="DV997" s="53"/>
      <c r="DW997" s="53"/>
      <c r="DX997" s="53"/>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3"/>
      <c r="FK997" s="53"/>
      <c r="FL997" s="53"/>
      <c r="FM997" s="53"/>
      <c r="FN997" s="53"/>
      <c r="FO997" s="53"/>
      <c r="FP997" s="53"/>
      <c r="FQ997" s="53"/>
      <c r="FR997" s="53"/>
      <c r="FS997" s="53"/>
      <c r="FT997" s="53"/>
      <c r="FU997" s="53"/>
      <c r="FV997" s="53"/>
      <c r="FW997" s="53"/>
      <c r="FX997" s="53"/>
      <c r="FY997" s="53"/>
      <c r="FZ997" s="53"/>
      <c r="GA997" s="53"/>
      <c r="GB997" s="53"/>
      <c r="GC997" s="53"/>
      <c r="GD997" s="53"/>
      <c r="GE997" s="53"/>
      <c r="GF997" s="53"/>
      <c r="GG997" s="53"/>
      <c r="GH997" s="53"/>
      <c r="GI997" s="53"/>
      <c r="GJ997" s="53"/>
      <c r="GK997" s="53"/>
      <c r="GL997" s="53"/>
      <c r="GM997" s="53"/>
      <c r="GN997" s="53"/>
      <c r="GO997" s="53"/>
      <c r="GP997" s="53"/>
      <c r="GQ997" s="53"/>
      <c r="GR997" s="53"/>
      <c r="GS997" s="53"/>
      <c r="GT997" s="53"/>
      <c r="GU997" s="53"/>
      <c r="GV997" s="53"/>
      <c r="GW997" s="53"/>
      <c r="GX997" s="53"/>
      <c r="GY997" s="53"/>
      <c r="GZ997" s="53"/>
      <c r="HA997" s="53"/>
      <c r="HB997" s="53"/>
      <c r="HC997" s="53"/>
      <c r="HD997" s="53"/>
      <c r="HE997" s="53"/>
      <c r="HF997" s="53"/>
      <c r="HG997" s="53"/>
      <c r="HH997" s="53"/>
      <c r="HI997" s="53"/>
      <c r="HJ997" s="53"/>
      <c r="HK997" s="53"/>
      <c r="HL997" s="53"/>
      <c r="HM997" s="53"/>
      <c r="HN997" s="53"/>
      <c r="HO997" s="53"/>
      <c r="HP997" s="53"/>
      <c r="HQ997" s="53"/>
      <c r="HR997" s="53"/>
      <c r="HS997" s="53"/>
      <c r="HT997" s="53"/>
      <c r="HU997" s="53"/>
      <c r="HV997" s="53"/>
      <c r="HW997" s="53"/>
      <c r="HX997" s="53"/>
      <c r="HY997" s="53"/>
      <c r="HZ997" s="53"/>
      <c r="IA997" s="53"/>
      <c r="IB997" s="53"/>
      <c r="IC997" s="53"/>
      <c r="ID997" s="53"/>
      <c r="IE997" s="53"/>
      <c r="IF997" s="53"/>
      <c r="IG997" s="53"/>
      <c r="IH997" s="53"/>
      <c r="II997" s="53"/>
      <c r="IJ997" s="53"/>
      <c r="IK997" s="53"/>
      <c r="IL997" s="53"/>
      <c r="IM997" s="53"/>
      <c r="IN997" s="53"/>
      <c r="IO997" s="53"/>
      <c r="IP997" s="53"/>
      <c r="IQ997" s="53"/>
      <c r="IR997" s="53"/>
      <c r="IS997" s="53"/>
      <c r="IT997" s="53"/>
      <c r="IU997" s="53"/>
      <c r="IV997" s="53"/>
      <c r="IW997" s="53"/>
      <c r="IX997" s="53"/>
      <c r="IY997" s="53"/>
      <c r="IZ997" s="53"/>
      <c r="JA997" s="53"/>
      <c r="JB997" s="53"/>
      <c r="JC997" s="53"/>
      <c r="JD997" s="53"/>
      <c r="JE997" s="53"/>
      <c r="JF997" s="53"/>
      <c r="JG997" s="53"/>
      <c r="JH997" s="53"/>
      <c r="JI997" s="53"/>
      <c r="JJ997" s="53"/>
      <c r="JK997" s="53"/>
      <c r="JL997" s="53"/>
      <c r="JM997" s="53"/>
      <c r="JN997" s="53"/>
      <c r="JO997" s="53"/>
      <c r="JP997" s="53"/>
      <c r="JQ997" s="53"/>
      <c r="JR997" s="53"/>
      <c r="JS997" s="53"/>
      <c r="JT997" s="53"/>
      <c r="JU997" s="53"/>
      <c r="JV997" s="53"/>
      <c r="JW997" s="53"/>
      <c r="JX997" s="53"/>
      <c r="JY997" s="53"/>
      <c r="JZ997" s="53"/>
      <c r="KA997" s="53"/>
      <c r="KB997" s="53"/>
      <c r="KC997" s="53"/>
      <c r="KD997" s="53"/>
      <c r="KE997" s="53"/>
      <c r="KF997" s="53"/>
      <c r="KG997" s="53"/>
      <c r="KH997" s="53"/>
      <c r="KI997" s="53"/>
      <c r="KJ997" s="53"/>
      <c r="KK997" s="53"/>
      <c r="KL997" s="53"/>
      <c r="KM997" s="53"/>
      <c r="KN997" s="53"/>
      <c r="KO997" s="53"/>
      <c r="KP997" s="53"/>
      <c r="KQ997" s="53"/>
      <c r="KR997" s="53"/>
      <c r="KS997" s="53"/>
      <c r="KT997" s="53"/>
      <c r="KU997" s="53"/>
      <c r="KV997" s="53"/>
      <c r="KW997" s="53"/>
      <c r="KX997" s="53"/>
      <c r="KY997" s="53"/>
      <c r="KZ997" s="53"/>
      <c r="LA997" s="53"/>
      <c r="LB997" s="53"/>
      <c r="LC997" s="53"/>
      <c r="LD997" s="53"/>
      <c r="LE997" s="53"/>
      <c r="LF997" s="53"/>
      <c r="LG997" s="53"/>
      <c r="LH997" s="53"/>
      <c r="LI997" s="53"/>
      <c r="LJ997" s="53"/>
      <c r="LK997" s="53"/>
      <c r="LL997" s="53"/>
      <c r="LM997" s="53"/>
      <c r="LN997" s="53"/>
      <c r="LO997" s="53"/>
      <c r="LP997" s="53"/>
      <c r="LQ997" s="53"/>
      <c r="LR997" s="53"/>
      <c r="LS997" s="53"/>
      <c r="LT997" s="53"/>
      <c r="LU997" s="53"/>
      <c r="LV997" s="53"/>
      <c r="LW997" s="53"/>
      <c r="LX997" s="53"/>
      <c r="LY997" s="53"/>
      <c r="LZ997" s="53"/>
      <c r="MA997" s="53"/>
      <c r="MB997" s="53"/>
      <c r="MC997" s="53"/>
      <c r="MD997" s="53"/>
      <c r="ME997" s="53"/>
      <c r="MF997" s="53"/>
      <c r="MG997" s="53"/>
      <c r="MH997" s="53"/>
      <c r="MI997" s="53"/>
      <c r="MJ997" s="53"/>
      <c r="MK997" s="53"/>
      <c r="ML997" s="53"/>
      <c r="MM997" s="53"/>
      <c r="MN997" s="53"/>
      <c r="MO997" s="53"/>
      <c r="MP997" s="53"/>
      <c r="MQ997" s="53"/>
      <c r="MR997" s="53"/>
      <c r="MS997" s="53"/>
      <c r="MT997" s="53"/>
      <c r="MU997" s="53"/>
      <c r="MV997" s="53"/>
      <c r="MW997" s="53"/>
      <c r="MX997" s="53"/>
      <c r="MY997" s="53"/>
      <c r="MZ997" s="53"/>
      <c r="NA997" s="53"/>
      <c r="NB997" s="53"/>
      <c r="NC997" s="53"/>
      <c r="ND997" s="53"/>
      <c r="NE997" s="53"/>
      <c r="NF997" s="53"/>
      <c r="NG997" s="53"/>
      <c r="NH997" s="53"/>
      <c r="NI997" s="53"/>
      <c r="NJ997" s="53"/>
      <c r="NK997" s="53"/>
      <c r="NL997" s="53"/>
      <c r="NM997" s="53"/>
      <c r="NN997" s="53"/>
      <c r="NO997" s="53"/>
      <c r="NP997" s="53"/>
      <c r="NQ997" s="53"/>
      <c r="NR997" s="53"/>
      <c r="NS997" s="53"/>
      <c r="NT997" s="53"/>
      <c r="NU997" s="53"/>
      <c r="NV997" s="53"/>
      <c r="NW997" s="53"/>
      <c r="NX997" s="53"/>
      <c r="NY997" s="53"/>
      <c r="NZ997" s="53"/>
      <c r="OA997" s="53"/>
      <c r="OB997" s="53"/>
      <c r="OC997" s="53"/>
      <c r="OD997" s="53"/>
      <c r="OE997" s="53"/>
      <c r="OF997" s="53"/>
      <c r="OG997" s="53"/>
      <c r="OH997" s="53"/>
      <c r="OI997" s="53"/>
      <c r="OJ997" s="53"/>
      <c r="OK997" s="53"/>
      <c r="OL997" s="53"/>
      <c r="OM997" s="53"/>
      <c r="ON997" s="53"/>
      <c r="OO997" s="53"/>
      <c r="OP997" s="53"/>
      <c r="OQ997" s="53"/>
      <c r="OR997" s="53"/>
      <c r="OS997" s="53"/>
      <c r="OT997" s="53"/>
      <c r="OU997" s="53"/>
      <c r="OV997" s="53"/>
      <c r="OW997" s="53"/>
      <c r="OX997" s="53"/>
      <c r="OY997" s="53"/>
      <c r="OZ997" s="53"/>
      <c r="PA997" s="53"/>
      <c r="PB997" s="53"/>
      <c r="PC997" s="53"/>
      <c r="PD997" s="53"/>
      <c r="PE997" s="53"/>
      <c r="PF997" s="53"/>
      <c r="PG997" s="53"/>
      <c r="PH997" s="53"/>
      <c r="PI997" s="53"/>
      <c r="PJ997" s="53"/>
      <c r="PK997" s="53"/>
      <c r="PL997" s="53"/>
      <c r="PM997" s="53"/>
      <c r="PN997" s="53"/>
      <c r="PO997" s="53"/>
      <c r="PP997" s="53"/>
      <c r="PQ997" s="53"/>
      <c r="PR997" s="53"/>
      <c r="PS997" s="53"/>
      <c r="PT997" s="53"/>
      <c r="PU997" s="53"/>
      <c r="PV997" s="53"/>
      <c r="PW997" s="53"/>
      <c r="PX997" s="53"/>
      <c r="PY997" s="53"/>
      <c r="PZ997" s="53"/>
      <c r="QA997" s="53"/>
      <c r="QB997" s="53"/>
      <c r="QC997" s="53"/>
      <c r="QD997" s="53"/>
      <c r="QE997" s="53"/>
      <c r="QF997" s="53"/>
      <c r="QG997" s="53"/>
      <c r="QH997" s="53"/>
      <c r="QI997" s="53"/>
      <c r="QJ997" s="53"/>
      <c r="QK997" s="53"/>
      <c r="QL997" s="53"/>
      <c r="QM997" s="53"/>
      <c r="QN997" s="53"/>
      <c r="QO997" s="53"/>
      <c r="QP997" s="53"/>
      <c r="QQ997" s="53"/>
      <c r="QR997" s="53"/>
      <c r="QS997" s="53"/>
      <c r="QT997" s="53"/>
      <c r="QU997" s="53"/>
      <c r="QV997" s="53"/>
      <c r="QW997" s="53"/>
      <c r="QX997" s="53"/>
      <c r="QY997" s="53"/>
      <c r="QZ997" s="53"/>
      <c r="RA997" s="53"/>
      <c r="RB997" s="53"/>
      <c r="RC997" s="53"/>
      <c r="RD997" s="53"/>
      <c r="RE997" s="53"/>
      <c r="RF997" s="53"/>
      <c r="RG997" s="53"/>
      <c r="RH997" s="53"/>
      <c r="RI997" s="53"/>
      <c r="RJ997" s="53"/>
      <c r="RK997" s="53"/>
      <c r="RL997" s="53"/>
      <c r="RM997" s="53"/>
      <c r="RN997" s="53"/>
      <c r="RO997" s="53"/>
      <c r="RP997" s="53"/>
      <c r="RQ997" s="53"/>
      <c r="RR997" s="53"/>
      <c r="RS997" s="53"/>
      <c r="RT997" s="53"/>
      <c r="RU997" s="53"/>
      <c r="RV997" s="53"/>
      <c r="RW997" s="53"/>
      <c r="RX997" s="53"/>
      <c r="RY997" s="53"/>
      <c r="RZ997" s="53"/>
      <c r="SA997" s="53"/>
      <c r="SB997" s="53"/>
      <c r="SC997" s="53"/>
      <c r="SD997" s="53"/>
      <c r="SE997" s="53"/>
      <c r="SF997" s="53"/>
      <c r="SG997" s="53"/>
      <c r="SH997" s="53"/>
      <c r="SI997" s="53"/>
      <c r="SJ997" s="53"/>
      <c r="SK997" s="53"/>
      <c r="SL997" s="53"/>
      <c r="SM997" s="53"/>
      <c r="SN997" s="53"/>
      <c r="SO997" s="53"/>
      <c r="SP997" s="53"/>
      <c r="SQ997" s="53"/>
      <c r="SR997" s="53"/>
      <c r="SS997" s="53"/>
      <c r="ST997" s="53"/>
      <c r="SU997" s="53"/>
      <c r="SV997" s="53"/>
      <c r="SW997" s="53"/>
      <c r="SX997" s="53"/>
      <c r="SY997" s="53"/>
      <c r="SZ997" s="53"/>
      <c r="TA997" s="53"/>
      <c r="TB997" s="53"/>
      <c r="TC997" s="53"/>
      <c r="TD997" s="53"/>
      <c r="TE997" s="53"/>
      <c r="TF997" s="53"/>
      <c r="TG997" s="53"/>
      <c r="TH997" s="53"/>
      <c r="TI997" s="53"/>
      <c r="TJ997" s="53"/>
      <c r="TK997" s="53"/>
      <c r="TL997" s="53"/>
      <c r="TM997" s="53"/>
      <c r="TN997" s="53"/>
      <c r="TO997" s="53"/>
      <c r="TP997" s="53"/>
      <c r="TQ997" s="53"/>
      <c r="TR997" s="53"/>
      <c r="TS997" s="53"/>
      <c r="TT997" s="53"/>
      <c r="TU997" s="53"/>
      <c r="TV997" s="53"/>
      <c r="TW997" s="53"/>
      <c r="TX997" s="53"/>
      <c r="TY997" s="53"/>
      <c r="TZ997" s="53"/>
      <c r="UA997" s="53"/>
      <c r="UB997" s="53"/>
      <c r="UC997" s="53"/>
      <c r="UD997" s="53"/>
      <c r="UE997" s="53"/>
      <c r="UF997" s="53"/>
      <c r="UG997" s="53"/>
    </row>
    <row r="998" spans="12:553" s="19" customFormat="1" ht="15.75" customHeight="1" x14ac:dyDescent="0.2">
      <c r="L998" s="66"/>
      <c r="M998" s="66"/>
      <c r="N998" s="52"/>
      <c r="O998" s="53"/>
      <c r="P998" s="53"/>
      <c r="Q998" s="53"/>
      <c r="R998" s="53"/>
      <c r="S998" s="53"/>
      <c r="T998" s="53"/>
      <c r="U998" s="53"/>
      <c r="V998" s="53"/>
      <c r="W998" s="53"/>
      <c r="X998" s="53"/>
      <c r="Y998" s="53"/>
      <c r="Z998" s="53"/>
      <c r="AA998" s="53"/>
      <c r="AB998" s="53"/>
      <c r="AC998" s="53"/>
      <c r="AD998" s="53"/>
      <c r="AE998" s="53"/>
      <c r="AF998" s="53"/>
      <c r="AG998" s="53"/>
      <c r="AH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c r="BM998" s="53"/>
      <c r="BN998" s="53"/>
      <c r="BO998" s="53"/>
      <c r="BP998" s="53"/>
      <c r="BQ998" s="53"/>
      <c r="BR998" s="53"/>
      <c r="BS998" s="53"/>
      <c r="BT998" s="53"/>
      <c r="BU998" s="53"/>
      <c r="BV998" s="53"/>
      <c r="BW998" s="53"/>
      <c r="BX998" s="53"/>
      <c r="BY998" s="53"/>
      <c r="BZ998" s="53"/>
      <c r="CA998" s="53"/>
      <c r="CB998" s="53"/>
      <c r="CC998" s="53"/>
      <c r="CD998" s="53"/>
      <c r="CE998" s="53"/>
      <c r="CF998" s="53"/>
      <c r="CG998" s="53"/>
      <c r="CH998" s="53"/>
      <c r="CI998" s="53"/>
      <c r="CJ998" s="53"/>
      <c r="CK998" s="53"/>
      <c r="CL998" s="53"/>
      <c r="CM998" s="53"/>
      <c r="CN998" s="53"/>
      <c r="CO998" s="53"/>
      <c r="CP998" s="53"/>
      <c r="CQ998" s="53"/>
      <c r="CR998" s="53"/>
      <c r="CS998" s="53"/>
      <c r="CT998" s="53"/>
      <c r="CU998" s="53"/>
      <c r="CV998" s="53"/>
      <c r="CW998" s="53"/>
      <c r="CX998" s="53"/>
      <c r="CY998" s="53"/>
      <c r="CZ998" s="53"/>
      <c r="DA998" s="53"/>
      <c r="DB998" s="53"/>
      <c r="DC998" s="53"/>
      <c r="DD998" s="53"/>
      <c r="DE998" s="53"/>
      <c r="DF998" s="53"/>
      <c r="DG998" s="53"/>
      <c r="DH998" s="53"/>
      <c r="DI998" s="53"/>
      <c r="DJ998" s="53"/>
      <c r="DK998" s="53"/>
      <c r="DL998" s="53"/>
      <c r="DM998" s="53"/>
      <c r="DN998" s="53"/>
      <c r="DO998" s="53"/>
      <c r="DP998" s="53"/>
      <c r="DQ998" s="53"/>
      <c r="DR998" s="53"/>
      <c r="DS998" s="53"/>
      <c r="DT998" s="53"/>
      <c r="DU998" s="53"/>
      <c r="DV998" s="53"/>
      <c r="DW998" s="53"/>
      <c r="DX998" s="53"/>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3"/>
      <c r="FK998" s="53"/>
      <c r="FL998" s="53"/>
      <c r="FM998" s="53"/>
      <c r="FN998" s="53"/>
      <c r="FO998" s="53"/>
      <c r="FP998" s="53"/>
      <c r="FQ998" s="53"/>
      <c r="FR998" s="53"/>
      <c r="FS998" s="53"/>
      <c r="FT998" s="53"/>
      <c r="FU998" s="53"/>
      <c r="FV998" s="53"/>
      <c r="FW998" s="53"/>
      <c r="FX998" s="53"/>
      <c r="FY998" s="53"/>
      <c r="FZ998" s="53"/>
      <c r="GA998" s="53"/>
      <c r="GB998" s="53"/>
      <c r="GC998" s="53"/>
      <c r="GD998" s="53"/>
      <c r="GE998" s="53"/>
      <c r="GF998" s="53"/>
      <c r="GG998" s="53"/>
      <c r="GH998" s="53"/>
      <c r="GI998" s="53"/>
      <c r="GJ998" s="53"/>
      <c r="GK998" s="53"/>
      <c r="GL998" s="53"/>
      <c r="GM998" s="53"/>
      <c r="GN998" s="53"/>
      <c r="GO998" s="53"/>
      <c r="GP998" s="53"/>
      <c r="GQ998" s="53"/>
      <c r="GR998" s="53"/>
      <c r="GS998" s="53"/>
      <c r="GT998" s="53"/>
      <c r="GU998" s="53"/>
      <c r="GV998" s="53"/>
      <c r="GW998" s="53"/>
      <c r="GX998" s="53"/>
      <c r="GY998" s="53"/>
      <c r="GZ998" s="53"/>
      <c r="HA998" s="53"/>
      <c r="HB998" s="53"/>
      <c r="HC998" s="53"/>
      <c r="HD998" s="53"/>
      <c r="HE998" s="53"/>
      <c r="HF998" s="53"/>
      <c r="HG998" s="53"/>
      <c r="HH998" s="53"/>
      <c r="HI998" s="53"/>
      <c r="HJ998" s="53"/>
      <c r="HK998" s="53"/>
      <c r="HL998" s="53"/>
      <c r="HM998" s="53"/>
      <c r="HN998" s="53"/>
      <c r="HO998" s="53"/>
      <c r="HP998" s="53"/>
      <c r="HQ998" s="53"/>
      <c r="HR998" s="53"/>
      <c r="HS998" s="53"/>
      <c r="HT998" s="53"/>
      <c r="HU998" s="53"/>
      <c r="HV998" s="53"/>
      <c r="HW998" s="53"/>
      <c r="HX998" s="53"/>
      <c r="HY998" s="53"/>
      <c r="HZ998" s="53"/>
      <c r="IA998" s="53"/>
      <c r="IB998" s="53"/>
      <c r="IC998" s="53"/>
      <c r="ID998" s="53"/>
      <c r="IE998" s="53"/>
      <c r="IF998" s="53"/>
      <c r="IG998" s="53"/>
      <c r="IH998" s="53"/>
      <c r="II998" s="53"/>
      <c r="IJ998" s="53"/>
      <c r="IK998" s="53"/>
      <c r="IL998" s="53"/>
      <c r="IM998" s="53"/>
      <c r="IN998" s="53"/>
      <c r="IO998" s="53"/>
      <c r="IP998" s="53"/>
      <c r="IQ998" s="53"/>
      <c r="IR998" s="53"/>
      <c r="IS998" s="53"/>
      <c r="IT998" s="53"/>
      <c r="IU998" s="53"/>
      <c r="IV998" s="53"/>
      <c r="IW998" s="53"/>
      <c r="IX998" s="53"/>
      <c r="IY998" s="53"/>
      <c r="IZ998" s="53"/>
      <c r="JA998" s="53"/>
      <c r="JB998" s="53"/>
      <c r="JC998" s="53"/>
      <c r="JD998" s="53"/>
      <c r="JE998" s="53"/>
      <c r="JF998" s="53"/>
      <c r="JG998" s="53"/>
      <c r="JH998" s="53"/>
      <c r="JI998" s="53"/>
      <c r="JJ998" s="53"/>
      <c r="JK998" s="53"/>
      <c r="JL998" s="53"/>
      <c r="JM998" s="53"/>
      <c r="JN998" s="53"/>
      <c r="JO998" s="53"/>
      <c r="JP998" s="53"/>
      <c r="JQ998" s="53"/>
      <c r="JR998" s="53"/>
      <c r="JS998" s="53"/>
      <c r="JT998" s="53"/>
      <c r="JU998" s="53"/>
      <c r="JV998" s="53"/>
      <c r="JW998" s="53"/>
      <c r="JX998" s="53"/>
      <c r="JY998" s="53"/>
      <c r="JZ998" s="53"/>
      <c r="KA998" s="53"/>
      <c r="KB998" s="53"/>
      <c r="KC998" s="53"/>
      <c r="KD998" s="53"/>
      <c r="KE998" s="53"/>
      <c r="KF998" s="53"/>
      <c r="KG998" s="53"/>
      <c r="KH998" s="53"/>
      <c r="KI998" s="53"/>
      <c r="KJ998" s="53"/>
      <c r="KK998" s="53"/>
      <c r="KL998" s="53"/>
      <c r="KM998" s="53"/>
      <c r="KN998" s="53"/>
      <c r="KO998" s="53"/>
      <c r="KP998" s="53"/>
      <c r="KQ998" s="53"/>
      <c r="KR998" s="53"/>
      <c r="KS998" s="53"/>
      <c r="KT998" s="53"/>
      <c r="KU998" s="53"/>
      <c r="KV998" s="53"/>
      <c r="KW998" s="53"/>
      <c r="KX998" s="53"/>
      <c r="KY998" s="53"/>
      <c r="KZ998" s="53"/>
      <c r="LA998" s="53"/>
      <c r="LB998" s="53"/>
      <c r="LC998" s="53"/>
      <c r="LD998" s="53"/>
      <c r="LE998" s="53"/>
      <c r="LF998" s="53"/>
      <c r="LG998" s="53"/>
      <c r="LH998" s="53"/>
      <c r="LI998" s="53"/>
      <c r="LJ998" s="53"/>
      <c r="LK998" s="53"/>
      <c r="LL998" s="53"/>
      <c r="LM998" s="53"/>
      <c r="LN998" s="53"/>
      <c r="LO998" s="53"/>
      <c r="LP998" s="53"/>
      <c r="LQ998" s="53"/>
      <c r="LR998" s="53"/>
      <c r="LS998" s="53"/>
      <c r="LT998" s="53"/>
      <c r="LU998" s="53"/>
      <c r="LV998" s="53"/>
      <c r="LW998" s="53"/>
      <c r="LX998" s="53"/>
      <c r="LY998" s="53"/>
      <c r="LZ998" s="53"/>
      <c r="MA998" s="53"/>
      <c r="MB998" s="53"/>
      <c r="MC998" s="53"/>
      <c r="MD998" s="53"/>
      <c r="ME998" s="53"/>
      <c r="MF998" s="53"/>
      <c r="MG998" s="53"/>
      <c r="MH998" s="53"/>
      <c r="MI998" s="53"/>
      <c r="MJ998" s="53"/>
      <c r="MK998" s="53"/>
      <c r="ML998" s="53"/>
      <c r="MM998" s="53"/>
      <c r="MN998" s="53"/>
      <c r="MO998" s="53"/>
      <c r="MP998" s="53"/>
      <c r="MQ998" s="53"/>
      <c r="MR998" s="53"/>
      <c r="MS998" s="53"/>
      <c r="MT998" s="53"/>
      <c r="MU998" s="53"/>
      <c r="MV998" s="53"/>
      <c r="MW998" s="53"/>
      <c r="MX998" s="53"/>
      <c r="MY998" s="53"/>
      <c r="MZ998" s="53"/>
      <c r="NA998" s="53"/>
      <c r="NB998" s="53"/>
      <c r="NC998" s="53"/>
      <c r="ND998" s="53"/>
      <c r="NE998" s="53"/>
      <c r="NF998" s="53"/>
      <c r="NG998" s="53"/>
      <c r="NH998" s="53"/>
      <c r="NI998" s="53"/>
      <c r="NJ998" s="53"/>
      <c r="NK998" s="53"/>
      <c r="NL998" s="53"/>
      <c r="NM998" s="53"/>
      <c r="NN998" s="53"/>
      <c r="NO998" s="53"/>
      <c r="NP998" s="53"/>
      <c r="NQ998" s="53"/>
      <c r="NR998" s="53"/>
      <c r="NS998" s="53"/>
      <c r="NT998" s="53"/>
      <c r="NU998" s="53"/>
      <c r="NV998" s="53"/>
      <c r="NW998" s="53"/>
      <c r="NX998" s="53"/>
      <c r="NY998" s="53"/>
      <c r="NZ998" s="53"/>
      <c r="OA998" s="53"/>
      <c r="OB998" s="53"/>
      <c r="OC998" s="53"/>
      <c r="OD998" s="53"/>
      <c r="OE998" s="53"/>
      <c r="OF998" s="53"/>
      <c r="OG998" s="53"/>
      <c r="OH998" s="53"/>
      <c r="OI998" s="53"/>
      <c r="OJ998" s="53"/>
      <c r="OK998" s="53"/>
      <c r="OL998" s="53"/>
      <c r="OM998" s="53"/>
      <c r="ON998" s="53"/>
      <c r="OO998" s="53"/>
      <c r="OP998" s="53"/>
      <c r="OQ998" s="53"/>
      <c r="OR998" s="53"/>
      <c r="OS998" s="53"/>
      <c r="OT998" s="53"/>
      <c r="OU998" s="53"/>
      <c r="OV998" s="53"/>
      <c r="OW998" s="53"/>
      <c r="OX998" s="53"/>
      <c r="OY998" s="53"/>
      <c r="OZ998" s="53"/>
      <c r="PA998" s="53"/>
      <c r="PB998" s="53"/>
      <c r="PC998" s="53"/>
      <c r="PD998" s="53"/>
      <c r="PE998" s="53"/>
      <c r="PF998" s="53"/>
      <c r="PG998" s="53"/>
      <c r="PH998" s="53"/>
      <c r="PI998" s="53"/>
      <c r="PJ998" s="53"/>
      <c r="PK998" s="53"/>
      <c r="PL998" s="53"/>
      <c r="PM998" s="53"/>
      <c r="PN998" s="53"/>
      <c r="PO998" s="53"/>
      <c r="PP998" s="53"/>
      <c r="PQ998" s="53"/>
      <c r="PR998" s="53"/>
      <c r="PS998" s="53"/>
      <c r="PT998" s="53"/>
      <c r="PU998" s="53"/>
      <c r="PV998" s="53"/>
      <c r="PW998" s="53"/>
      <c r="PX998" s="53"/>
      <c r="PY998" s="53"/>
      <c r="PZ998" s="53"/>
      <c r="QA998" s="53"/>
      <c r="QB998" s="53"/>
      <c r="QC998" s="53"/>
      <c r="QD998" s="53"/>
      <c r="QE998" s="53"/>
      <c r="QF998" s="53"/>
      <c r="QG998" s="53"/>
      <c r="QH998" s="53"/>
      <c r="QI998" s="53"/>
      <c r="QJ998" s="53"/>
      <c r="QK998" s="53"/>
      <c r="QL998" s="53"/>
      <c r="QM998" s="53"/>
      <c r="QN998" s="53"/>
      <c r="QO998" s="53"/>
      <c r="QP998" s="53"/>
      <c r="QQ998" s="53"/>
      <c r="QR998" s="53"/>
      <c r="QS998" s="53"/>
      <c r="QT998" s="53"/>
      <c r="QU998" s="53"/>
      <c r="QV998" s="53"/>
      <c r="QW998" s="53"/>
      <c r="QX998" s="53"/>
      <c r="QY998" s="53"/>
      <c r="QZ998" s="53"/>
      <c r="RA998" s="53"/>
      <c r="RB998" s="53"/>
      <c r="RC998" s="53"/>
      <c r="RD998" s="53"/>
      <c r="RE998" s="53"/>
      <c r="RF998" s="53"/>
      <c r="RG998" s="53"/>
      <c r="RH998" s="53"/>
      <c r="RI998" s="53"/>
      <c r="RJ998" s="53"/>
      <c r="RK998" s="53"/>
      <c r="RL998" s="53"/>
      <c r="RM998" s="53"/>
      <c r="RN998" s="53"/>
      <c r="RO998" s="53"/>
      <c r="RP998" s="53"/>
      <c r="RQ998" s="53"/>
      <c r="RR998" s="53"/>
      <c r="RS998" s="53"/>
      <c r="RT998" s="53"/>
      <c r="RU998" s="53"/>
      <c r="RV998" s="53"/>
      <c r="RW998" s="53"/>
      <c r="RX998" s="53"/>
      <c r="RY998" s="53"/>
      <c r="RZ998" s="53"/>
      <c r="SA998" s="53"/>
      <c r="SB998" s="53"/>
      <c r="SC998" s="53"/>
      <c r="SD998" s="53"/>
      <c r="SE998" s="53"/>
      <c r="SF998" s="53"/>
      <c r="SG998" s="53"/>
      <c r="SH998" s="53"/>
      <c r="SI998" s="53"/>
      <c r="SJ998" s="53"/>
      <c r="SK998" s="53"/>
      <c r="SL998" s="53"/>
      <c r="SM998" s="53"/>
      <c r="SN998" s="53"/>
      <c r="SO998" s="53"/>
      <c r="SP998" s="53"/>
      <c r="SQ998" s="53"/>
      <c r="SR998" s="53"/>
      <c r="SS998" s="53"/>
      <c r="ST998" s="53"/>
      <c r="SU998" s="53"/>
      <c r="SV998" s="53"/>
      <c r="SW998" s="53"/>
      <c r="SX998" s="53"/>
      <c r="SY998" s="53"/>
      <c r="SZ998" s="53"/>
      <c r="TA998" s="53"/>
      <c r="TB998" s="53"/>
      <c r="TC998" s="53"/>
      <c r="TD998" s="53"/>
      <c r="TE998" s="53"/>
      <c r="TF998" s="53"/>
      <c r="TG998" s="53"/>
      <c r="TH998" s="53"/>
      <c r="TI998" s="53"/>
      <c r="TJ998" s="53"/>
      <c r="TK998" s="53"/>
      <c r="TL998" s="53"/>
      <c r="TM998" s="53"/>
      <c r="TN998" s="53"/>
      <c r="TO998" s="53"/>
      <c r="TP998" s="53"/>
      <c r="TQ998" s="53"/>
      <c r="TR998" s="53"/>
      <c r="TS998" s="53"/>
      <c r="TT998" s="53"/>
      <c r="TU998" s="53"/>
      <c r="TV998" s="53"/>
      <c r="TW998" s="53"/>
      <c r="TX998" s="53"/>
      <c r="TY998" s="53"/>
      <c r="TZ998" s="53"/>
      <c r="UA998" s="53"/>
      <c r="UB998" s="53"/>
      <c r="UC998" s="53"/>
      <c r="UD998" s="53"/>
      <c r="UE998" s="53"/>
      <c r="UF998" s="53"/>
      <c r="UG998" s="53"/>
    </row>
    <row r="999" spans="12:553" s="19" customFormat="1" ht="15.75" customHeight="1" x14ac:dyDescent="0.2">
      <c r="L999" s="66"/>
      <c r="M999" s="66"/>
      <c r="N999" s="52"/>
      <c r="O999" s="53"/>
      <c r="P999" s="53"/>
      <c r="Q999" s="53"/>
      <c r="R999" s="53"/>
      <c r="S999" s="53"/>
      <c r="T999" s="53"/>
      <c r="U999" s="53"/>
      <c r="V999" s="53"/>
      <c r="W999" s="53"/>
      <c r="X999" s="53"/>
      <c r="Y999" s="53"/>
      <c r="Z999" s="53"/>
      <c r="AA999" s="53"/>
      <c r="AB999" s="53"/>
      <c r="AC999" s="53"/>
      <c r="AD999" s="53"/>
      <c r="AE999" s="53"/>
      <c r="AF999" s="53"/>
      <c r="AG999" s="53"/>
      <c r="AH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c r="BM999" s="53"/>
      <c r="BN999" s="53"/>
      <c r="BO999" s="53"/>
      <c r="BP999" s="53"/>
      <c r="BQ999" s="53"/>
      <c r="BR999" s="53"/>
      <c r="BS999" s="53"/>
      <c r="BT999" s="53"/>
      <c r="BU999" s="53"/>
      <c r="BV999" s="53"/>
      <c r="BW999" s="53"/>
      <c r="BX999" s="53"/>
      <c r="BY999" s="53"/>
      <c r="BZ999" s="53"/>
      <c r="CA999" s="53"/>
      <c r="CB999" s="53"/>
      <c r="CC999" s="53"/>
      <c r="CD999" s="53"/>
      <c r="CE999" s="53"/>
      <c r="CF999" s="53"/>
      <c r="CG999" s="53"/>
      <c r="CH999" s="53"/>
      <c r="CI999" s="53"/>
      <c r="CJ999" s="53"/>
      <c r="CK999" s="53"/>
      <c r="CL999" s="53"/>
      <c r="CM999" s="53"/>
      <c r="CN999" s="53"/>
      <c r="CO999" s="53"/>
      <c r="CP999" s="53"/>
      <c r="CQ999" s="53"/>
      <c r="CR999" s="53"/>
      <c r="CS999" s="53"/>
      <c r="CT999" s="53"/>
      <c r="CU999" s="53"/>
      <c r="CV999" s="53"/>
      <c r="CW999" s="53"/>
      <c r="CX999" s="53"/>
      <c r="CY999" s="53"/>
      <c r="CZ999" s="53"/>
      <c r="DA999" s="53"/>
      <c r="DB999" s="53"/>
      <c r="DC999" s="53"/>
      <c r="DD999" s="53"/>
      <c r="DE999" s="53"/>
      <c r="DF999" s="53"/>
      <c r="DG999" s="53"/>
      <c r="DH999" s="53"/>
      <c r="DI999" s="53"/>
      <c r="DJ999" s="53"/>
      <c r="DK999" s="53"/>
      <c r="DL999" s="53"/>
      <c r="DM999" s="53"/>
      <c r="DN999" s="53"/>
      <c r="DO999" s="53"/>
      <c r="DP999" s="53"/>
      <c r="DQ999" s="53"/>
      <c r="DR999" s="53"/>
      <c r="DS999" s="53"/>
      <c r="DT999" s="53"/>
      <c r="DU999" s="53"/>
      <c r="DV999" s="53"/>
      <c r="DW999" s="53"/>
      <c r="DX999" s="53"/>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3"/>
      <c r="FK999" s="53"/>
      <c r="FL999" s="53"/>
      <c r="FM999" s="53"/>
      <c r="FN999" s="53"/>
      <c r="FO999" s="53"/>
      <c r="FP999" s="53"/>
      <c r="FQ999" s="53"/>
      <c r="FR999" s="53"/>
      <c r="FS999" s="53"/>
      <c r="FT999" s="53"/>
      <c r="FU999" s="53"/>
      <c r="FV999" s="53"/>
      <c r="FW999" s="53"/>
      <c r="FX999" s="53"/>
      <c r="FY999" s="53"/>
      <c r="FZ999" s="53"/>
      <c r="GA999" s="53"/>
      <c r="GB999" s="53"/>
      <c r="GC999" s="53"/>
      <c r="GD999" s="53"/>
      <c r="GE999" s="53"/>
      <c r="GF999" s="53"/>
      <c r="GG999" s="53"/>
      <c r="GH999" s="53"/>
      <c r="GI999" s="53"/>
      <c r="GJ999" s="53"/>
      <c r="GK999" s="53"/>
      <c r="GL999" s="53"/>
      <c r="GM999" s="53"/>
      <c r="GN999" s="53"/>
      <c r="GO999" s="53"/>
      <c r="GP999" s="53"/>
      <c r="GQ999" s="53"/>
      <c r="GR999" s="53"/>
      <c r="GS999" s="53"/>
      <c r="GT999" s="53"/>
      <c r="GU999" s="53"/>
      <c r="GV999" s="53"/>
      <c r="GW999" s="53"/>
      <c r="GX999" s="53"/>
      <c r="GY999" s="53"/>
      <c r="GZ999" s="53"/>
      <c r="HA999" s="53"/>
      <c r="HB999" s="53"/>
      <c r="HC999" s="53"/>
      <c r="HD999" s="53"/>
      <c r="HE999" s="53"/>
      <c r="HF999" s="53"/>
      <c r="HG999" s="53"/>
      <c r="HH999" s="53"/>
      <c r="HI999" s="53"/>
      <c r="HJ999" s="53"/>
      <c r="HK999" s="53"/>
      <c r="HL999" s="53"/>
      <c r="HM999" s="53"/>
      <c r="HN999" s="53"/>
      <c r="HO999" s="53"/>
      <c r="HP999" s="53"/>
      <c r="HQ999" s="53"/>
      <c r="HR999" s="53"/>
      <c r="HS999" s="53"/>
      <c r="HT999" s="53"/>
      <c r="HU999" s="53"/>
      <c r="HV999" s="53"/>
      <c r="HW999" s="53"/>
      <c r="HX999" s="53"/>
      <c r="HY999" s="53"/>
      <c r="HZ999" s="53"/>
      <c r="IA999" s="53"/>
      <c r="IB999" s="53"/>
      <c r="IC999" s="53"/>
      <c r="ID999" s="53"/>
      <c r="IE999" s="53"/>
      <c r="IF999" s="53"/>
      <c r="IG999" s="53"/>
      <c r="IH999" s="53"/>
      <c r="II999" s="53"/>
      <c r="IJ999" s="53"/>
      <c r="IK999" s="53"/>
      <c r="IL999" s="53"/>
      <c r="IM999" s="53"/>
      <c r="IN999" s="53"/>
      <c r="IO999" s="53"/>
      <c r="IP999" s="53"/>
      <c r="IQ999" s="53"/>
      <c r="IR999" s="53"/>
      <c r="IS999" s="53"/>
      <c r="IT999" s="53"/>
      <c r="IU999" s="53"/>
      <c r="IV999" s="53"/>
      <c r="IW999" s="53"/>
      <c r="IX999" s="53"/>
      <c r="IY999" s="53"/>
      <c r="IZ999" s="53"/>
      <c r="JA999" s="53"/>
      <c r="JB999" s="53"/>
      <c r="JC999" s="53"/>
      <c r="JD999" s="53"/>
      <c r="JE999" s="53"/>
      <c r="JF999" s="53"/>
      <c r="JG999" s="53"/>
      <c r="JH999" s="53"/>
      <c r="JI999" s="53"/>
      <c r="JJ999" s="53"/>
      <c r="JK999" s="53"/>
      <c r="JL999" s="53"/>
      <c r="JM999" s="53"/>
      <c r="JN999" s="53"/>
      <c r="JO999" s="53"/>
      <c r="JP999" s="53"/>
      <c r="JQ999" s="53"/>
      <c r="JR999" s="53"/>
      <c r="JS999" s="53"/>
      <c r="JT999" s="53"/>
      <c r="JU999" s="53"/>
      <c r="JV999" s="53"/>
      <c r="JW999" s="53"/>
      <c r="JX999" s="53"/>
      <c r="JY999" s="53"/>
      <c r="JZ999" s="53"/>
      <c r="KA999" s="53"/>
      <c r="KB999" s="53"/>
      <c r="KC999" s="53"/>
      <c r="KD999" s="53"/>
      <c r="KE999" s="53"/>
      <c r="KF999" s="53"/>
      <c r="KG999" s="53"/>
      <c r="KH999" s="53"/>
      <c r="KI999" s="53"/>
      <c r="KJ999" s="53"/>
      <c r="KK999" s="53"/>
      <c r="KL999" s="53"/>
      <c r="KM999" s="53"/>
      <c r="KN999" s="53"/>
      <c r="KO999" s="53"/>
      <c r="KP999" s="53"/>
      <c r="KQ999" s="53"/>
      <c r="KR999" s="53"/>
      <c r="KS999" s="53"/>
      <c r="KT999" s="53"/>
      <c r="KU999" s="53"/>
      <c r="KV999" s="53"/>
      <c r="KW999" s="53"/>
      <c r="KX999" s="53"/>
      <c r="KY999" s="53"/>
      <c r="KZ999" s="53"/>
      <c r="LA999" s="53"/>
      <c r="LB999" s="53"/>
      <c r="LC999" s="53"/>
      <c r="LD999" s="53"/>
      <c r="LE999" s="53"/>
      <c r="LF999" s="53"/>
      <c r="LG999" s="53"/>
      <c r="LH999" s="53"/>
      <c r="LI999" s="53"/>
      <c r="LJ999" s="53"/>
      <c r="LK999" s="53"/>
      <c r="LL999" s="53"/>
      <c r="LM999" s="53"/>
      <c r="LN999" s="53"/>
      <c r="LO999" s="53"/>
      <c r="LP999" s="53"/>
      <c r="LQ999" s="53"/>
      <c r="LR999" s="53"/>
      <c r="LS999" s="53"/>
      <c r="LT999" s="53"/>
      <c r="LU999" s="53"/>
      <c r="LV999" s="53"/>
      <c r="LW999" s="53"/>
      <c r="LX999" s="53"/>
      <c r="LY999" s="53"/>
      <c r="LZ999" s="53"/>
      <c r="MA999" s="53"/>
      <c r="MB999" s="53"/>
      <c r="MC999" s="53"/>
      <c r="MD999" s="53"/>
      <c r="ME999" s="53"/>
      <c r="MF999" s="53"/>
      <c r="MG999" s="53"/>
      <c r="MH999" s="53"/>
      <c r="MI999" s="53"/>
      <c r="MJ999" s="53"/>
      <c r="MK999" s="53"/>
      <c r="ML999" s="53"/>
      <c r="MM999" s="53"/>
      <c r="MN999" s="53"/>
      <c r="MO999" s="53"/>
      <c r="MP999" s="53"/>
      <c r="MQ999" s="53"/>
      <c r="MR999" s="53"/>
      <c r="MS999" s="53"/>
      <c r="MT999" s="53"/>
      <c r="MU999" s="53"/>
      <c r="MV999" s="53"/>
      <c r="MW999" s="53"/>
      <c r="MX999" s="53"/>
      <c r="MY999" s="53"/>
      <c r="MZ999" s="53"/>
      <c r="NA999" s="53"/>
      <c r="NB999" s="53"/>
      <c r="NC999" s="53"/>
      <c r="ND999" s="53"/>
      <c r="NE999" s="53"/>
      <c r="NF999" s="53"/>
      <c r="NG999" s="53"/>
      <c r="NH999" s="53"/>
      <c r="NI999" s="53"/>
      <c r="NJ999" s="53"/>
      <c r="NK999" s="53"/>
      <c r="NL999" s="53"/>
      <c r="NM999" s="53"/>
      <c r="NN999" s="53"/>
      <c r="NO999" s="53"/>
      <c r="NP999" s="53"/>
      <c r="NQ999" s="53"/>
      <c r="NR999" s="53"/>
      <c r="NS999" s="53"/>
      <c r="NT999" s="53"/>
      <c r="NU999" s="53"/>
      <c r="NV999" s="53"/>
      <c r="NW999" s="53"/>
      <c r="NX999" s="53"/>
      <c r="NY999" s="53"/>
      <c r="NZ999" s="53"/>
      <c r="OA999" s="53"/>
      <c r="OB999" s="53"/>
      <c r="OC999" s="53"/>
      <c r="OD999" s="53"/>
      <c r="OE999" s="53"/>
      <c r="OF999" s="53"/>
      <c r="OG999" s="53"/>
      <c r="OH999" s="53"/>
      <c r="OI999" s="53"/>
      <c r="OJ999" s="53"/>
      <c r="OK999" s="53"/>
      <c r="OL999" s="53"/>
      <c r="OM999" s="53"/>
      <c r="ON999" s="53"/>
      <c r="OO999" s="53"/>
      <c r="OP999" s="53"/>
      <c r="OQ999" s="53"/>
      <c r="OR999" s="53"/>
      <c r="OS999" s="53"/>
      <c r="OT999" s="53"/>
      <c r="OU999" s="53"/>
      <c r="OV999" s="53"/>
      <c r="OW999" s="53"/>
      <c r="OX999" s="53"/>
      <c r="OY999" s="53"/>
      <c r="OZ999" s="53"/>
      <c r="PA999" s="53"/>
      <c r="PB999" s="53"/>
      <c r="PC999" s="53"/>
      <c r="PD999" s="53"/>
      <c r="PE999" s="53"/>
      <c r="PF999" s="53"/>
      <c r="PG999" s="53"/>
      <c r="PH999" s="53"/>
      <c r="PI999" s="53"/>
      <c r="PJ999" s="53"/>
      <c r="PK999" s="53"/>
      <c r="PL999" s="53"/>
      <c r="PM999" s="53"/>
      <c r="PN999" s="53"/>
      <c r="PO999" s="53"/>
      <c r="PP999" s="53"/>
      <c r="PQ999" s="53"/>
      <c r="PR999" s="53"/>
      <c r="PS999" s="53"/>
      <c r="PT999" s="53"/>
      <c r="PU999" s="53"/>
      <c r="PV999" s="53"/>
      <c r="PW999" s="53"/>
      <c r="PX999" s="53"/>
      <c r="PY999" s="53"/>
      <c r="PZ999" s="53"/>
      <c r="QA999" s="53"/>
      <c r="QB999" s="53"/>
      <c r="QC999" s="53"/>
      <c r="QD999" s="53"/>
      <c r="QE999" s="53"/>
      <c r="QF999" s="53"/>
      <c r="QG999" s="53"/>
      <c r="QH999" s="53"/>
      <c r="QI999" s="53"/>
      <c r="QJ999" s="53"/>
      <c r="QK999" s="53"/>
      <c r="QL999" s="53"/>
      <c r="QM999" s="53"/>
      <c r="QN999" s="53"/>
      <c r="QO999" s="53"/>
      <c r="QP999" s="53"/>
      <c r="QQ999" s="53"/>
      <c r="QR999" s="53"/>
      <c r="QS999" s="53"/>
      <c r="QT999" s="53"/>
      <c r="QU999" s="53"/>
      <c r="QV999" s="53"/>
      <c r="QW999" s="53"/>
      <c r="QX999" s="53"/>
      <c r="QY999" s="53"/>
      <c r="QZ999" s="53"/>
      <c r="RA999" s="53"/>
      <c r="RB999" s="53"/>
      <c r="RC999" s="53"/>
      <c r="RD999" s="53"/>
      <c r="RE999" s="53"/>
      <c r="RF999" s="53"/>
      <c r="RG999" s="53"/>
      <c r="RH999" s="53"/>
      <c r="RI999" s="53"/>
      <c r="RJ999" s="53"/>
      <c r="RK999" s="53"/>
      <c r="RL999" s="53"/>
      <c r="RM999" s="53"/>
      <c r="RN999" s="53"/>
      <c r="RO999" s="53"/>
      <c r="RP999" s="53"/>
      <c r="RQ999" s="53"/>
      <c r="RR999" s="53"/>
      <c r="RS999" s="53"/>
      <c r="RT999" s="53"/>
      <c r="RU999" s="53"/>
      <c r="RV999" s="53"/>
      <c r="RW999" s="53"/>
      <c r="RX999" s="53"/>
      <c r="RY999" s="53"/>
      <c r="RZ999" s="53"/>
      <c r="SA999" s="53"/>
      <c r="SB999" s="53"/>
      <c r="SC999" s="53"/>
      <c r="SD999" s="53"/>
      <c r="SE999" s="53"/>
      <c r="SF999" s="53"/>
      <c r="SG999" s="53"/>
      <c r="SH999" s="53"/>
      <c r="SI999" s="53"/>
      <c r="SJ999" s="53"/>
      <c r="SK999" s="53"/>
      <c r="SL999" s="53"/>
      <c r="SM999" s="53"/>
      <c r="SN999" s="53"/>
      <c r="SO999" s="53"/>
      <c r="SP999" s="53"/>
      <c r="SQ999" s="53"/>
      <c r="SR999" s="53"/>
      <c r="SS999" s="53"/>
      <c r="ST999" s="53"/>
      <c r="SU999" s="53"/>
      <c r="SV999" s="53"/>
      <c r="SW999" s="53"/>
      <c r="SX999" s="53"/>
      <c r="SY999" s="53"/>
      <c r="SZ999" s="53"/>
      <c r="TA999" s="53"/>
      <c r="TB999" s="53"/>
      <c r="TC999" s="53"/>
      <c r="TD999" s="53"/>
      <c r="TE999" s="53"/>
      <c r="TF999" s="53"/>
      <c r="TG999" s="53"/>
      <c r="TH999" s="53"/>
      <c r="TI999" s="53"/>
      <c r="TJ999" s="53"/>
      <c r="TK999" s="53"/>
      <c r="TL999" s="53"/>
      <c r="TM999" s="53"/>
      <c r="TN999" s="53"/>
      <c r="TO999" s="53"/>
      <c r="TP999" s="53"/>
      <c r="TQ999" s="53"/>
      <c r="TR999" s="53"/>
      <c r="TS999" s="53"/>
      <c r="TT999" s="53"/>
      <c r="TU999" s="53"/>
      <c r="TV999" s="53"/>
      <c r="TW999" s="53"/>
      <c r="TX999" s="53"/>
      <c r="TY999" s="53"/>
      <c r="TZ999" s="53"/>
      <c r="UA999" s="53"/>
      <c r="UB999" s="53"/>
      <c r="UC999" s="53"/>
      <c r="UD999" s="53"/>
      <c r="UE999" s="53"/>
      <c r="UF999" s="53"/>
      <c r="UG999" s="53"/>
    </row>
    <row r="1000" spans="12:553" s="19" customFormat="1" ht="15.75" customHeight="1" x14ac:dyDescent="0.2">
      <c r="L1000" s="66"/>
      <c r="M1000" s="66"/>
      <c r="N1000" s="52"/>
      <c r="O1000" s="53"/>
      <c r="P1000" s="53"/>
      <c r="Q1000" s="53"/>
      <c r="R1000" s="53"/>
      <c r="S1000" s="53"/>
      <c r="T1000" s="53"/>
      <c r="U1000" s="53"/>
      <c r="V1000" s="53"/>
      <c r="W1000" s="53"/>
      <c r="X1000" s="53"/>
      <c r="Y1000" s="53"/>
      <c r="Z1000" s="53"/>
      <c r="AA1000" s="53"/>
      <c r="AB1000" s="53"/>
      <c r="AC1000" s="53"/>
      <c r="AD1000" s="53"/>
      <c r="AE1000" s="53"/>
      <c r="AF1000" s="53"/>
      <c r="AG1000" s="53"/>
      <c r="AH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c r="BM1000" s="53"/>
      <c r="BN1000" s="53"/>
      <c r="BO1000" s="53"/>
      <c r="BP1000" s="53"/>
      <c r="BQ1000" s="53"/>
      <c r="BR1000" s="53"/>
      <c r="BS1000" s="53"/>
      <c r="BT1000" s="53"/>
      <c r="BU1000" s="53"/>
      <c r="BV1000" s="53"/>
      <c r="BW1000" s="53"/>
      <c r="BX1000" s="53"/>
      <c r="BY1000" s="53"/>
      <c r="BZ1000" s="53"/>
      <c r="CA1000" s="53"/>
      <c r="CB1000" s="53"/>
      <c r="CC1000" s="53"/>
      <c r="CD1000" s="53"/>
      <c r="CE1000" s="53"/>
      <c r="CF1000" s="53"/>
      <c r="CG1000" s="53"/>
      <c r="CH1000" s="53"/>
      <c r="CI1000" s="53"/>
      <c r="CJ1000" s="53"/>
      <c r="CK1000" s="53"/>
      <c r="CL1000" s="53"/>
      <c r="CM1000" s="53"/>
      <c r="CN1000" s="53"/>
      <c r="CO1000" s="53"/>
      <c r="CP1000" s="53"/>
      <c r="CQ1000" s="53"/>
      <c r="CR1000" s="53"/>
      <c r="CS1000" s="53"/>
      <c r="CT1000" s="53"/>
      <c r="CU1000" s="53"/>
      <c r="CV1000" s="53"/>
      <c r="CW1000" s="53"/>
      <c r="CX1000" s="53"/>
      <c r="CY1000" s="53"/>
      <c r="CZ1000" s="53"/>
      <c r="DA1000" s="53"/>
      <c r="DB1000" s="53"/>
      <c r="DC1000" s="53"/>
      <c r="DD1000" s="53"/>
      <c r="DE1000" s="53"/>
      <c r="DF1000" s="53"/>
      <c r="DG1000" s="53"/>
      <c r="DH1000" s="53"/>
      <c r="DI1000" s="53"/>
      <c r="DJ1000" s="53"/>
      <c r="DK1000" s="53"/>
      <c r="DL1000" s="53"/>
      <c r="DM1000" s="53"/>
      <c r="DN1000" s="53"/>
      <c r="DO1000" s="53"/>
      <c r="DP1000" s="53"/>
      <c r="DQ1000" s="53"/>
      <c r="DR1000" s="53"/>
      <c r="DS1000" s="53"/>
      <c r="DT1000" s="53"/>
      <c r="DU1000" s="53"/>
      <c r="DV1000" s="53"/>
      <c r="DW1000" s="53"/>
      <c r="DX1000" s="53"/>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3"/>
      <c r="FK1000" s="53"/>
      <c r="FL1000" s="53"/>
      <c r="FM1000" s="53"/>
      <c r="FN1000" s="53"/>
      <c r="FO1000" s="53"/>
      <c r="FP1000" s="53"/>
      <c r="FQ1000" s="53"/>
      <c r="FR1000" s="53"/>
      <c r="FS1000" s="53"/>
      <c r="FT1000" s="53"/>
      <c r="FU1000" s="53"/>
      <c r="FV1000" s="53"/>
      <c r="FW1000" s="53"/>
      <c r="FX1000" s="53"/>
      <c r="FY1000" s="53"/>
      <c r="FZ1000" s="53"/>
      <c r="GA1000" s="53"/>
      <c r="GB1000" s="53"/>
      <c r="GC1000" s="53"/>
      <c r="GD1000" s="53"/>
      <c r="GE1000" s="53"/>
      <c r="GF1000" s="53"/>
      <c r="GG1000" s="53"/>
      <c r="GH1000" s="53"/>
      <c r="GI1000" s="53"/>
      <c r="GJ1000" s="53"/>
      <c r="GK1000" s="53"/>
      <c r="GL1000" s="53"/>
      <c r="GM1000" s="53"/>
      <c r="GN1000" s="53"/>
      <c r="GO1000" s="53"/>
      <c r="GP1000" s="53"/>
      <c r="GQ1000" s="53"/>
      <c r="GR1000" s="53"/>
      <c r="GS1000" s="53"/>
      <c r="GT1000" s="53"/>
      <c r="GU1000" s="53"/>
      <c r="GV1000" s="53"/>
      <c r="GW1000" s="53"/>
      <c r="GX1000" s="53"/>
      <c r="GY1000" s="53"/>
      <c r="GZ1000" s="53"/>
      <c r="HA1000" s="53"/>
      <c r="HB1000" s="53"/>
      <c r="HC1000" s="53"/>
      <c r="HD1000" s="53"/>
      <c r="HE1000" s="53"/>
      <c r="HF1000" s="53"/>
      <c r="HG1000" s="53"/>
      <c r="HH1000" s="53"/>
      <c r="HI1000" s="53"/>
      <c r="HJ1000" s="53"/>
      <c r="HK1000" s="53"/>
      <c r="HL1000" s="53"/>
      <c r="HM1000" s="53"/>
      <c r="HN1000" s="53"/>
      <c r="HO1000" s="53"/>
      <c r="HP1000" s="53"/>
      <c r="HQ1000" s="53"/>
      <c r="HR1000" s="53"/>
      <c r="HS1000" s="53"/>
      <c r="HT1000" s="53"/>
      <c r="HU1000" s="53"/>
      <c r="HV1000" s="53"/>
      <c r="HW1000" s="53"/>
      <c r="HX1000" s="53"/>
      <c r="HY1000" s="53"/>
      <c r="HZ1000" s="53"/>
      <c r="IA1000" s="53"/>
      <c r="IB1000" s="53"/>
      <c r="IC1000" s="53"/>
      <c r="ID1000" s="53"/>
      <c r="IE1000" s="53"/>
      <c r="IF1000" s="53"/>
      <c r="IG1000" s="53"/>
      <c r="IH1000" s="53"/>
      <c r="II1000" s="53"/>
      <c r="IJ1000" s="53"/>
      <c r="IK1000" s="53"/>
      <c r="IL1000" s="53"/>
      <c r="IM1000" s="53"/>
      <c r="IN1000" s="53"/>
      <c r="IO1000" s="53"/>
      <c r="IP1000" s="53"/>
      <c r="IQ1000" s="53"/>
      <c r="IR1000" s="53"/>
      <c r="IS1000" s="53"/>
      <c r="IT1000" s="53"/>
      <c r="IU1000" s="53"/>
      <c r="IV1000" s="53"/>
      <c r="IW1000" s="53"/>
      <c r="IX1000" s="53"/>
      <c r="IY1000" s="53"/>
      <c r="IZ1000" s="53"/>
      <c r="JA1000" s="53"/>
      <c r="JB1000" s="53"/>
      <c r="JC1000" s="53"/>
      <c r="JD1000" s="53"/>
      <c r="JE1000" s="53"/>
      <c r="JF1000" s="53"/>
      <c r="JG1000" s="53"/>
      <c r="JH1000" s="53"/>
      <c r="JI1000" s="53"/>
      <c r="JJ1000" s="53"/>
      <c r="JK1000" s="53"/>
      <c r="JL1000" s="53"/>
      <c r="JM1000" s="53"/>
      <c r="JN1000" s="53"/>
      <c r="JO1000" s="53"/>
      <c r="JP1000" s="53"/>
      <c r="JQ1000" s="53"/>
      <c r="JR1000" s="53"/>
      <c r="JS1000" s="53"/>
      <c r="JT1000" s="53"/>
      <c r="JU1000" s="53"/>
      <c r="JV1000" s="53"/>
      <c r="JW1000" s="53"/>
      <c r="JX1000" s="53"/>
      <c r="JY1000" s="53"/>
      <c r="JZ1000" s="53"/>
      <c r="KA1000" s="53"/>
      <c r="KB1000" s="53"/>
      <c r="KC1000" s="53"/>
      <c r="KD1000" s="53"/>
      <c r="KE1000" s="53"/>
      <c r="KF1000" s="53"/>
      <c r="KG1000" s="53"/>
      <c r="KH1000" s="53"/>
      <c r="KI1000" s="53"/>
      <c r="KJ1000" s="53"/>
      <c r="KK1000" s="53"/>
      <c r="KL1000" s="53"/>
      <c r="KM1000" s="53"/>
      <c r="KN1000" s="53"/>
      <c r="KO1000" s="53"/>
      <c r="KP1000" s="53"/>
      <c r="KQ1000" s="53"/>
      <c r="KR1000" s="53"/>
      <c r="KS1000" s="53"/>
      <c r="KT1000" s="53"/>
      <c r="KU1000" s="53"/>
      <c r="KV1000" s="53"/>
      <c r="KW1000" s="53"/>
      <c r="KX1000" s="53"/>
      <c r="KY1000" s="53"/>
      <c r="KZ1000" s="53"/>
      <c r="LA1000" s="53"/>
      <c r="LB1000" s="53"/>
      <c r="LC1000" s="53"/>
      <c r="LD1000" s="53"/>
      <c r="LE1000" s="53"/>
      <c r="LF1000" s="53"/>
      <c r="LG1000" s="53"/>
      <c r="LH1000" s="53"/>
      <c r="LI1000" s="53"/>
      <c r="LJ1000" s="53"/>
      <c r="LK1000" s="53"/>
      <c r="LL1000" s="53"/>
      <c r="LM1000" s="53"/>
      <c r="LN1000" s="53"/>
      <c r="LO1000" s="53"/>
      <c r="LP1000" s="53"/>
      <c r="LQ1000" s="53"/>
      <c r="LR1000" s="53"/>
      <c r="LS1000" s="53"/>
      <c r="LT1000" s="53"/>
      <c r="LU1000" s="53"/>
      <c r="LV1000" s="53"/>
      <c r="LW1000" s="53"/>
      <c r="LX1000" s="53"/>
      <c r="LY1000" s="53"/>
      <c r="LZ1000" s="53"/>
      <c r="MA1000" s="53"/>
      <c r="MB1000" s="53"/>
      <c r="MC1000" s="53"/>
      <c r="MD1000" s="53"/>
      <c r="ME1000" s="53"/>
      <c r="MF1000" s="53"/>
      <c r="MG1000" s="53"/>
      <c r="MH1000" s="53"/>
      <c r="MI1000" s="53"/>
      <c r="MJ1000" s="53"/>
      <c r="MK1000" s="53"/>
      <c r="ML1000" s="53"/>
      <c r="MM1000" s="53"/>
      <c r="MN1000" s="53"/>
      <c r="MO1000" s="53"/>
      <c r="MP1000" s="53"/>
      <c r="MQ1000" s="53"/>
      <c r="MR1000" s="53"/>
      <c r="MS1000" s="53"/>
      <c r="MT1000" s="53"/>
      <c r="MU1000" s="53"/>
      <c r="MV1000" s="53"/>
      <c r="MW1000" s="53"/>
      <c r="MX1000" s="53"/>
      <c r="MY1000" s="53"/>
      <c r="MZ1000" s="53"/>
      <c r="NA1000" s="53"/>
      <c r="NB1000" s="53"/>
      <c r="NC1000" s="53"/>
      <c r="ND1000" s="53"/>
      <c r="NE1000" s="53"/>
      <c r="NF1000" s="53"/>
      <c r="NG1000" s="53"/>
      <c r="NH1000" s="53"/>
      <c r="NI1000" s="53"/>
      <c r="NJ1000" s="53"/>
      <c r="NK1000" s="53"/>
      <c r="NL1000" s="53"/>
      <c r="NM1000" s="53"/>
      <c r="NN1000" s="53"/>
      <c r="NO1000" s="53"/>
      <c r="NP1000" s="53"/>
      <c r="NQ1000" s="53"/>
      <c r="NR1000" s="53"/>
      <c r="NS1000" s="53"/>
      <c r="NT1000" s="53"/>
      <c r="NU1000" s="53"/>
      <c r="NV1000" s="53"/>
      <c r="NW1000" s="53"/>
      <c r="NX1000" s="53"/>
      <c r="NY1000" s="53"/>
      <c r="NZ1000" s="53"/>
      <c r="OA1000" s="53"/>
      <c r="OB1000" s="53"/>
      <c r="OC1000" s="53"/>
      <c r="OD1000" s="53"/>
      <c r="OE1000" s="53"/>
      <c r="OF1000" s="53"/>
      <c r="OG1000" s="53"/>
      <c r="OH1000" s="53"/>
      <c r="OI1000" s="53"/>
      <c r="OJ1000" s="53"/>
      <c r="OK1000" s="53"/>
      <c r="OL1000" s="53"/>
      <c r="OM1000" s="53"/>
      <c r="ON1000" s="53"/>
      <c r="OO1000" s="53"/>
      <c r="OP1000" s="53"/>
      <c r="OQ1000" s="53"/>
      <c r="OR1000" s="53"/>
      <c r="OS1000" s="53"/>
      <c r="OT1000" s="53"/>
      <c r="OU1000" s="53"/>
      <c r="OV1000" s="53"/>
      <c r="OW1000" s="53"/>
      <c r="OX1000" s="53"/>
      <c r="OY1000" s="53"/>
      <c r="OZ1000" s="53"/>
      <c r="PA1000" s="53"/>
      <c r="PB1000" s="53"/>
      <c r="PC1000" s="53"/>
      <c r="PD1000" s="53"/>
      <c r="PE1000" s="53"/>
      <c r="PF1000" s="53"/>
      <c r="PG1000" s="53"/>
      <c r="PH1000" s="53"/>
      <c r="PI1000" s="53"/>
      <c r="PJ1000" s="53"/>
      <c r="PK1000" s="53"/>
      <c r="PL1000" s="53"/>
      <c r="PM1000" s="53"/>
      <c r="PN1000" s="53"/>
      <c r="PO1000" s="53"/>
      <c r="PP1000" s="53"/>
      <c r="PQ1000" s="53"/>
      <c r="PR1000" s="53"/>
      <c r="PS1000" s="53"/>
      <c r="PT1000" s="53"/>
      <c r="PU1000" s="53"/>
      <c r="PV1000" s="53"/>
      <c r="PW1000" s="53"/>
      <c r="PX1000" s="53"/>
      <c r="PY1000" s="53"/>
      <c r="PZ1000" s="53"/>
      <c r="QA1000" s="53"/>
      <c r="QB1000" s="53"/>
      <c r="QC1000" s="53"/>
      <c r="QD1000" s="53"/>
      <c r="QE1000" s="53"/>
      <c r="QF1000" s="53"/>
      <c r="QG1000" s="53"/>
      <c r="QH1000" s="53"/>
      <c r="QI1000" s="53"/>
      <c r="QJ1000" s="53"/>
      <c r="QK1000" s="53"/>
      <c r="QL1000" s="53"/>
      <c r="QM1000" s="53"/>
      <c r="QN1000" s="53"/>
      <c r="QO1000" s="53"/>
      <c r="QP1000" s="53"/>
      <c r="QQ1000" s="53"/>
      <c r="QR1000" s="53"/>
      <c r="QS1000" s="53"/>
      <c r="QT1000" s="53"/>
      <c r="QU1000" s="53"/>
      <c r="QV1000" s="53"/>
      <c r="QW1000" s="53"/>
      <c r="QX1000" s="53"/>
      <c r="QY1000" s="53"/>
      <c r="QZ1000" s="53"/>
      <c r="RA1000" s="53"/>
      <c r="RB1000" s="53"/>
      <c r="RC1000" s="53"/>
      <c r="RD1000" s="53"/>
      <c r="RE1000" s="53"/>
      <c r="RF1000" s="53"/>
      <c r="RG1000" s="53"/>
      <c r="RH1000" s="53"/>
      <c r="RI1000" s="53"/>
      <c r="RJ1000" s="53"/>
      <c r="RK1000" s="53"/>
      <c r="RL1000" s="53"/>
      <c r="RM1000" s="53"/>
      <c r="RN1000" s="53"/>
      <c r="RO1000" s="53"/>
      <c r="RP1000" s="53"/>
      <c r="RQ1000" s="53"/>
      <c r="RR1000" s="53"/>
      <c r="RS1000" s="53"/>
      <c r="RT1000" s="53"/>
      <c r="RU1000" s="53"/>
      <c r="RV1000" s="53"/>
      <c r="RW1000" s="53"/>
      <c r="RX1000" s="53"/>
      <c r="RY1000" s="53"/>
      <c r="RZ1000" s="53"/>
      <c r="SA1000" s="53"/>
      <c r="SB1000" s="53"/>
      <c r="SC1000" s="53"/>
      <c r="SD1000" s="53"/>
      <c r="SE1000" s="53"/>
      <c r="SF1000" s="53"/>
      <c r="SG1000" s="53"/>
      <c r="SH1000" s="53"/>
      <c r="SI1000" s="53"/>
      <c r="SJ1000" s="53"/>
      <c r="SK1000" s="53"/>
      <c r="SL1000" s="53"/>
      <c r="SM1000" s="53"/>
      <c r="SN1000" s="53"/>
      <c r="SO1000" s="53"/>
      <c r="SP1000" s="53"/>
      <c r="SQ1000" s="53"/>
      <c r="SR1000" s="53"/>
      <c r="SS1000" s="53"/>
      <c r="ST1000" s="53"/>
      <c r="SU1000" s="53"/>
      <c r="SV1000" s="53"/>
      <c r="SW1000" s="53"/>
      <c r="SX1000" s="53"/>
      <c r="SY1000" s="53"/>
      <c r="SZ1000" s="53"/>
      <c r="TA1000" s="53"/>
      <c r="TB1000" s="53"/>
      <c r="TC1000" s="53"/>
      <c r="TD1000" s="53"/>
      <c r="TE1000" s="53"/>
      <c r="TF1000" s="53"/>
      <c r="TG1000" s="53"/>
      <c r="TH1000" s="53"/>
      <c r="TI1000" s="53"/>
      <c r="TJ1000" s="53"/>
      <c r="TK1000" s="53"/>
      <c r="TL1000" s="53"/>
      <c r="TM1000" s="53"/>
      <c r="TN1000" s="53"/>
      <c r="TO1000" s="53"/>
      <c r="TP1000" s="53"/>
      <c r="TQ1000" s="53"/>
      <c r="TR1000" s="53"/>
      <c r="TS1000" s="53"/>
      <c r="TT1000" s="53"/>
      <c r="TU1000" s="53"/>
      <c r="TV1000" s="53"/>
      <c r="TW1000" s="53"/>
      <c r="TX1000" s="53"/>
      <c r="TY1000" s="53"/>
      <c r="TZ1000" s="53"/>
      <c r="UA1000" s="53"/>
      <c r="UB1000" s="53"/>
      <c r="UC1000" s="53"/>
      <c r="UD1000" s="53"/>
      <c r="UE1000" s="53"/>
      <c r="UF1000" s="53"/>
      <c r="UG1000" s="53"/>
    </row>
    <row r="1001" spans="12:553" s="19" customFormat="1" ht="15.75" customHeight="1" x14ac:dyDescent="0.2">
      <c r="L1001" s="66"/>
      <c r="M1001" s="66"/>
      <c r="N1001" s="52"/>
      <c r="O1001" s="53"/>
      <c r="P1001" s="53"/>
      <c r="Q1001" s="53"/>
      <c r="R1001" s="53"/>
      <c r="S1001" s="53"/>
      <c r="T1001" s="53"/>
      <c r="U1001" s="53"/>
      <c r="V1001" s="53"/>
      <c r="W1001" s="53"/>
      <c r="X1001" s="53"/>
      <c r="Y1001" s="53"/>
      <c r="Z1001" s="53"/>
      <c r="AA1001" s="53"/>
      <c r="AB1001" s="53"/>
      <c r="AC1001" s="53"/>
      <c r="AD1001" s="53"/>
      <c r="AE1001" s="53"/>
      <c r="AF1001" s="53"/>
      <c r="AG1001" s="53"/>
      <c r="AH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c r="BM1001" s="53"/>
      <c r="BN1001" s="53"/>
      <c r="BO1001" s="53"/>
      <c r="BP1001" s="53"/>
      <c r="BQ1001" s="53"/>
      <c r="BR1001" s="53"/>
      <c r="BS1001" s="53"/>
      <c r="BT1001" s="53"/>
      <c r="BU1001" s="53"/>
      <c r="BV1001" s="53"/>
      <c r="BW1001" s="53"/>
      <c r="BX1001" s="53"/>
      <c r="BY1001" s="53"/>
      <c r="BZ1001" s="53"/>
      <c r="CA1001" s="53"/>
      <c r="CB1001" s="53"/>
      <c r="CC1001" s="53"/>
      <c r="CD1001" s="53"/>
      <c r="CE1001" s="53"/>
      <c r="CF1001" s="53"/>
      <c r="CG1001" s="53"/>
      <c r="CH1001" s="53"/>
      <c r="CI1001" s="53"/>
      <c r="CJ1001" s="53"/>
      <c r="CK1001" s="53"/>
      <c r="CL1001" s="53"/>
      <c r="CM1001" s="53"/>
      <c r="CN1001" s="53"/>
      <c r="CO1001" s="53"/>
      <c r="CP1001" s="53"/>
      <c r="CQ1001" s="53"/>
      <c r="CR1001" s="53"/>
      <c r="CS1001" s="53"/>
      <c r="CT1001" s="53"/>
      <c r="CU1001" s="53"/>
      <c r="CV1001" s="53"/>
      <c r="CW1001" s="53"/>
      <c r="CX1001" s="53"/>
      <c r="CY1001" s="53"/>
      <c r="CZ1001" s="53"/>
      <c r="DA1001" s="53"/>
      <c r="DB1001" s="53"/>
      <c r="DC1001" s="53"/>
      <c r="DD1001" s="53"/>
      <c r="DE1001" s="53"/>
      <c r="DF1001" s="53"/>
      <c r="DG1001" s="53"/>
      <c r="DH1001" s="53"/>
      <c r="DI1001" s="53"/>
      <c r="DJ1001" s="53"/>
      <c r="DK1001" s="53"/>
      <c r="DL1001" s="53"/>
      <c r="DM1001" s="53"/>
      <c r="DN1001" s="53"/>
      <c r="DO1001" s="53"/>
      <c r="DP1001" s="53"/>
      <c r="DQ1001" s="53"/>
      <c r="DR1001" s="53"/>
      <c r="DS1001" s="53"/>
      <c r="DT1001" s="53"/>
      <c r="DU1001" s="53"/>
      <c r="DV1001" s="53"/>
      <c r="DW1001" s="53"/>
      <c r="DX1001" s="53"/>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3"/>
      <c r="FK1001" s="53"/>
      <c r="FL1001" s="53"/>
      <c r="FM1001" s="53"/>
      <c r="FN1001" s="53"/>
      <c r="FO1001" s="53"/>
      <c r="FP1001" s="53"/>
      <c r="FQ1001" s="53"/>
      <c r="FR1001" s="53"/>
      <c r="FS1001" s="53"/>
      <c r="FT1001" s="53"/>
      <c r="FU1001" s="53"/>
      <c r="FV1001" s="53"/>
      <c r="FW1001" s="53"/>
      <c r="FX1001" s="53"/>
      <c r="FY1001" s="53"/>
      <c r="FZ1001" s="53"/>
      <c r="GA1001" s="53"/>
      <c r="GB1001" s="53"/>
      <c r="GC1001" s="53"/>
      <c r="GD1001" s="53"/>
      <c r="GE1001" s="53"/>
      <c r="GF1001" s="53"/>
      <c r="GG1001" s="53"/>
      <c r="GH1001" s="53"/>
      <c r="GI1001" s="53"/>
      <c r="GJ1001" s="53"/>
      <c r="GK1001" s="53"/>
      <c r="GL1001" s="53"/>
      <c r="GM1001" s="53"/>
      <c r="GN1001" s="53"/>
      <c r="GO1001" s="53"/>
      <c r="GP1001" s="53"/>
      <c r="GQ1001" s="53"/>
      <c r="GR1001" s="53"/>
      <c r="GS1001" s="53"/>
      <c r="GT1001" s="53"/>
      <c r="GU1001" s="53"/>
      <c r="GV1001" s="53"/>
      <c r="GW1001" s="53"/>
      <c r="GX1001" s="53"/>
      <c r="GY1001" s="53"/>
      <c r="GZ1001" s="53"/>
      <c r="HA1001" s="53"/>
      <c r="HB1001" s="53"/>
      <c r="HC1001" s="53"/>
      <c r="HD1001" s="53"/>
      <c r="HE1001" s="53"/>
      <c r="HF1001" s="53"/>
      <c r="HG1001" s="53"/>
      <c r="HH1001" s="53"/>
      <c r="HI1001" s="53"/>
      <c r="HJ1001" s="53"/>
      <c r="HK1001" s="53"/>
      <c r="HL1001" s="53"/>
      <c r="HM1001" s="53"/>
      <c r="HN1001" s="53"/>
      <c r="HO1001" s="53"/>
      <c r="HP1001" s="53"/>
      <c r="HQ1001" s="53"/>
      <c r="HR1001" s="53"/>
      <c r="HS1001" s="53"/>
      <c r="HT1001" s="53"/>
      <c r="HU1001" s="53"/>
      <c r="HV1001" s="53"/>
      <c r="HW1001" s="53"/>
      <c r="HX1001" s="53"/>
      <c r="HY1001" s="53"/>
      <c r="HZ1001" s="53"/>
      <c r="IA1001" s="53"/>
      <c r="IB1001" s="53"/>
      <c r="IC1001" s="53"/>
      <c r="ID1001" s="53"/>
      <c r="IE1001" s="53"/>
      <c r="IF1001" s="53"/>
      <c r="IG1001" s="53"/>
      <c r="IH1001" s="53"/>
      <c r="II1001" s="53"/>
      <c r="IJ1001" s="53"/>
      <c r="IK1001" s="53"/>
      <c r="IL1001" s="53"/>
      <c r="IM1001" s="53"/>
      <c r="IN1001" s="53"/>
      <c r="IO1001" s="53"/>
      <c r="IP1001" s="53"/>
      <c r="IQ1001" s="53"/>
      <c r="IR1001" s="53"/>
      <c r="IS1001" s="53"/>
      <c r="IT1001" s="53"/>
      <c r="IU1001" s="53"/>
      <c r="IV1001" s="53"/>
      <c r="IW1001" s="53"/>
      <c r="IX1001" s="53"/>
      <c r="IY1001" s="53"/>
      <c r="IZ1001" s="53"/>
      <c r="JA1001" s="53"/>
      <c r="JB1001" s="53"/>
      <c r="JC1001" s="53"/>
      <c r="JD1001" s="53"/>
      <c r="JE1001" s="53"/>
      <c r="JF1001" s="53"/>
      <c r="JG1001" s="53"/>
      <c r="JH1001" s="53"/>
      <c r="JI1001" s="53"/>
      <c r="JJ1001" s="53"/>
      <c r="JK1001" s="53"/>
      <c r="JL1001" s="53"/>
      <c r="JM1001" s="53"/>
      <c r="JN1001" s="53"/>
      <c r="JO1001" s="53"/>
      <c r="JP1001" s="53"/>
      <c r="JQ1001" s="53"/>
      <c r="JR1001" s="53"/>
      <c r="JS1001" s="53"/>
      <c r="JT1001" s="53"/>
      <c r="JU1001" s="53"/>
      <c r="JV1001" s="53"/>
      <c r="JW1001" s="53"/>
      <c r="JX1001" s="53"/>
      <c r="JY1001" s="53"/>
      <c r="JZ1001" s="53"/>
      <c r="KA1001" s="53"/>
      <c r="KB1001" s="53"/>
      <c r="KC1001" s="53"/>
      <c r="KD1001" s="53"/>
      <c r="KE1001" s="53"/>
      <c r="KF1001" s="53"/>
      <c r="KG1001" s="53"/>
      <c r="KH1001" s="53"/>
      <c r="KI1001" s="53"/>
      <c r="KJ1001" s="53"/>
      <c r="KK1001" s="53"/>
      <c r="KL1001" s="53"/>
      <c r="KM1001" s="53"/>
      <c r="KN1001" s="53"/>
      <c r="KO1001" s="53"/>
      <c r="KP1001" s="53"/>
      <c r="KQ1001" s="53"/>
      <c r="KR1001" s="53"/>
      <c r="KS1001" s="53"/>
      <c r="KT1001" s="53"/>
      <c r="KU1001" s="53"/>
      <c r="KV1001" s="53"/>
      <c r="KW1001" s="53"/>
      <c r="KX1001" s="53"/>
      <c r="KY1001" s="53"/>
      <c r="KZ1001" s="53"/>
      <c r="LA1001" s="53"/>
      <c r="LB1001" s="53"/>
      <c r="LC1001" s="53"/>
      <c r="LD1001" s="53"/>
      <c r="LE1001" s="53"/>
      <c r="LF1001" s="53"/>
      <c r="LG1001" s="53"/>
      <c r="LH1001" s="53"/>
      <c r="LI1001" s="53"/>
      <c r="LJ1001" s="53"/>
      <c r="LK1001" s="53"/>
      <c r="LL1001" s="53"/>
      <c r="LM1001" s="53"/>
      <c r="LN1001" s="53"/>
      <c r="LO1001" s="53"/>
      <c r="LP1001" s="53"/>
      <c r="LQ1001" s="53"/>
      <c r="LR1001" s="53"/>
      <c r="LS1001" s="53"/>
      <c r="LT1001" s="53"/>
      <c r="LU1001" s="53"/>
      <c r="LV1001" s="53"/>
      <c r="LW1001" s="53"/>
      <c r="LX1001" s="53"/>
      <c r="LY1001" s="53"/>
      <c r="LZ1001" s="53"/>
      <c r="MA1001" s="53"/>
      <c r="MB1001" s="53"/>
      <c r="MC1001" s="53"/>
      <c r="MD1001" s="53"/>
      <c r="ME1001" s="53"/>
      <c r="MF1001" s="53"/>
      <c r="MG1001" s="53"/>
      <c r="MH1001" s="53"/>
      <c r="MI1001" s="53"/>
      <c r="MJ1001" s="53"/>
      <c r="MK1001" s="53"/>
      <c r="ML1001" s="53"/>
      <c r="MM1001" s="53"/>
      <c r="MN1001" s="53"/>
      <c r="MO1001" s="53"/>
      <c r="MP1001" s="53"/>
      <c r="MQ1001" s="53"/>
      <c r="MR1001" s="53"/>
      <c r="MS1001" s="53"/>
      <c r="MT1001" s="53"/>
      <c r="MU1001" s="53"/>
      <c r="MV1001" s="53"/>
      <c r="MW1001" s="53"/>
      <c r="MX1001" s="53"/>
      <c r="MY1001" s="53"/>
      <c r="MZ1001" s="53"/>
      <c r="NA1001" s="53"/>
      <c r="NB1001" s="53"/>
      <c r="NC1001" s="53"/>
      <c r="ND1001" s="53"/>
      <c r="NE1001" s="53"/>
      <c r="NF1001" s="53"/>
      <c r="NG1001" s="53"/>
      <c r="NH1001" s="53"/>
      <c r="NI1001" s="53"/>
      <c r="NJ1001" s="53"/>
      <c r="NK1001" s="53"/>
      <c r="NL1001" s="53"/>
      <c r="NM1001" s="53"/>
      <c r="NN1001" s="53"/>
      <c r="NO1001" s="53"/>
      <c r="NP1001" s="53"/>
      <c r="NQ1001" s="53"/>
      <c r="NR1001" s="53"/>
      <c r="NS1001" s="53"/>
      <c r="NT1001" s="53"/>
      <c r="NU1001" s="53"/>
      <c r="NV1001" s="53"/>
      <c r="NW1001" s="53"/>
      <c r="NX1001" s="53"/>
      <c r="NY1001" s="53"/>
      <c r="NZ1001" s="53"/>
      <c r="OA1001" s="53"/>
      <c r="OB1001" s="53"/>
      <c r="OC1001" s="53"/>
      <c r="OD1001" s="53"/>
      <c r="OE1001" s="53"/>
      <c r="OF1001" s="53"/>
      <c r="OG1001" s="53"/>
      <c r="OH1001" s="53"/>
      <c r="OI1001" s="53"/>
      <c r="OJ1001" s="53"/>
      <c r="OK1001" s="53"/>
      <c r="OL1001" s="53"/>
      <c r="OM1001" s="53"/>
      <c r="ON1001" s="53"/>
      <c r="OO1001" s="53"/>
      <c r="OP1001" s="53"/>
      <c r="OQ1001" s="53"/>
      <c r="OR1001" s="53"/>
      <c r="OS1001" s="53"/>
      <c r="OT1001" s="53"/>
      <c r="OU1001" s="53"/>
      <c r="OV1001" s="53"/>
      <c r="OW1001" s="53"/>
      <c r="OX1001" s="53"/>
      <c r="OY1001" s="53"/>
      <c r="OZ1001" s="53"/>
      <c r="PA1001" s="53"/>
      <c r="PB1001" s="53"/>
      <c r="PC1001" s="53"/>
      <c r="PD1001" s="53"/>
      <c r="PE1001" s="53"/>
      <c r="PF1001" s="53"/>
      <c r="PG1001" s="53"/>
      <c r="PH1001" s="53"/>
      <c r="PI1001" s="53"/>
      <c r="PJ1001" s="53"/>
      <c r="PK1001" s="53"/>
      <c r="PL1001" s="53"/>
      <c r="PM1001" s="53"/>
      <c r="PN1001" s="53"/>
      <c r="PO1001" s="53"/>
      <c r="PP1001" s="53"/>
      <c r="PQ1001" s="53"/>
      <c r="PR1001" s="53"/>
      <c r="PS1001" s="53"/>
      <c r="PT1001" s="53"/>
      <c r="PU1001" s="53"/>
      <c r="PV1001" s="53"/>
      <c r="PW1001" s="53"/>
      <c r="PX1001" s="53"/>
      <c r="PY1001" s="53"/>
      <c r="PZ1001" s="53"/>
      <c r="QA1001" s="53"/>
      <c r="QB1001" s="53"/>
      <c r="QC1001" s="53"/>
      <c r="QD1001" s="53"/>
      <c r="QE1001" s="53"/>
      <c r="QF1001" s="53"/>
      <c r="QG1001" s="53"/>
      <c r="QH1001" s="53"/>
      <c r="QI1001" s="53"/>
      <c r="QJ1001" s="53"/>
      <c r="QK1001" s="53"/>
      <c r="QL1001" s="53"/>
      <c r="QM1001" s="53"/>
      <c r="QN1001" s="53"/>
      <c r="QO1001" s="53"/>
      <c r="QP1001" s="53"/>
      <c r="QQ1001" s="53"/>
      <c r="QR1001" s="53"/>
      <c r="QS1001" s="53"/>
      <c r="QT1001" s="53"/>
      <c r="QU1001" s="53"/>
      <c r="QV1001" s="53"/>
      <c r="QW1001" s="53"/>
      <c r="QX1001" s="53"/>
      <c r="QY1001" s="53"/>
      <c r="QZ1001" s="53"/>
      <c r="RA1001" s="53"/>
      <c r="RB1001" s="53"/>
      <c r="RC1001" s="53"/>
      <c r="RD1001" s="53"/>
      <c r="RE1001" s="53"/>
      <c r="RF1001" s="53"/>
      <c r="RG1001" s="53"/>
      <c r="RH1001" s="53"/>
      <c r="RI1001" s="53"/>
      <c r="RJ1001" s="53"/>
      <c r="RK1001" s="53"/>
      <c r="RL1001" s="53"/>
      <c r="RM1001" s="53"/>
      <c r="RN1001" s="53"/>
      <c r="RO1001" s="53"/>
      <c r="RP1001" s="53"/>
      <c r="RQ1001" s="53"/>
      <c r="RR1001" s="53"/>
      <c r="RS1001" s="53"/>
      <c r="RT1001" s="53"/>
      <c r="RU1001" s="53"/>
      <c r="RV1001" s="53"/>
      <c r="RW1001" s="53"/>
      <c r="RX1001" s="53"/>
      <c r="RY1001" s="53"/>
      <c r="RZ1001" s="53"/>
      <c r="SA1001" s="53"/>
      <c r="SB1001" s="53"/>
      <c r="SC1001" s="53"/>
      <c r="SD1001" s="53"/>
      <c r="SE1001" s="53"/>
      <c r="SF1001" s="53"/>
      <c r="SG1001" s="53"/>
      <c r="SH1001" s="53"/>
      <c r="SI1001" s="53"/>
      <c r="SJ1001" s="53"/>
      <c r="SK1001" s="53"/>
      <c r="SL1001" s="53"/>
      <c r="SM1001" s="53"/>
      <c r="SN1001" s="53"/>
      <c r="SO1001" s="53"/>
      <c r="SP1001" s="53"/>
      <c r="SQ1001" s="53"/>
      <c r="SR1001" s="53"/>
      <c r="SS1001" s="53"/>
      <c r="ST1001" s="53"/>
      <c r="SU1001" s="53"/>
      <c r="SV1001" s="53"/>
      <c r="SW1001" s="53"/>
      <c r="SX1001" s="53"/>
      <c r="SY1001" s="53"/>
      <c r="SZ1001" s="53"/>
      <c r="TA1001" s="53"/>
      <c r="TB1001" s="53"/>
      <c r="TC1001" s="53"/>
      <c r="TD1001" s="53"/>
      <c r="TE1001" s="53"/>
      <c r="TF1001" s="53"/>
      <c r="TG1001" s="53"/>
      <c r="TH1001" s="53"/>
      <c r="TI1001" s="53"/>
      <c r="TJ1001" s="53"/>
      <c r="TK1001" s="53"/>
      <c r="TL1001" s="53"/>
      <c r="TM1001" s="53"/>
      <c r="TN1001" s="53"/>
      <c r="TO1001" s="53"/>
      <c r="TP1001" s="53"/>
      <c r="TQ1001" s="53"/>
      <c r="TR1001" s="53"/>
      <c r="TS1001" s="53"/>
      <c r="TT1001" s="53"/>
      <c r="TU1001" s="53"/>
      <c r="TV1001" s="53"/>
      <c r="TW1001" s="53"/>
      <c r="TX1001" s="53"/>
      <c r="TY1001" s="53"/>
      <c r="TZ1001" s="53"/>
      <c r="UA1001" s="53"/>
      <c r="UB1001" s="53"/>
      <c r="UC1001" s="53"/>
      <c r="UD1001" s="53"/>
      <c r="UE1001" s="53"/>
      <c r="UF1001" s="53"/>
      <c r="UG1001" s="53"/>
    </row>
    <row r="1002" spans="12:553" s="19" customFormat="1" ht="15.75" customHeight="1" x14ac:dyDescent="0.2">
      <c r="L1002" s="66"/>
      <c r="M1002" s="66"/>
      <c r="N1002" s="52"/>
      <c r="O1002" s="53"/>
      <c r="P1002" s="53"/>
      <c r="Q1002" s="53"/>
      <c r="R1002" s="53"/>
      <c r="S1002" s="53"/>
      <c r="T1002" s="53"/>
      <c r="U1002" s="53"/>
      <c r="V1002" s="53"/>
      <c r="W1002" s="53"/>
      <c r="X1002" s="53"/>
      <c r="Y1002" s="53"/>
      <c r="Z1002" s="53"/>
      <c r="AA1002" s="53"/>
      <c r="AB1002" s="53"/>
      <c r="AC1002" s="53"/>
      <c r="AD1002" s="53"/>
      <c r="AE1002" s="53"/>
      <c r="AF1002" s="53"/>
      <c r="AG1002" s="53"/>
      <c r="AH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c r="BM1002" s="53"/>
      <c r="BN1002" s="53"/>
      <c r="BO1002" s="53"/>
      <c r="BP1002" s="53"/>
      <c r="BQ1002" s="53"/>
      <c r="BR1002" s="53"/>
      <c r="BS1002" s="53"/>
      <c r="BT1002" s="53"/>
      <c r="BU1002" s="53"/>
      <c r="BV1002" s="53"/>
      <c r="BW1002" s="53"/>
      <c r="BX1002" s="53"/>
      <c r="BY1002" s="53"/>
      <c r="BZ1002" s="53"/>
      <c r="CA1002" s="53"/>
      <c r="CB1002" s="53"/>
      <c r="CC1002" s="53"/>
      <c r="CD1002" s="53"/>
      <c r="CE1002" s="53"/>
      <c r="CF1002" s="53"/>
      <c r="CG1002" s="53"/>
      <c r="CH1002" s="53"/>
      <c r="CI1002" s="53"/>
      <c r="CJ1002" s="53"/>
      <c r="CK1002" s="53"/>
      <c r="CL1002" s="53"/>
      <c r="CM1002" s="53"/>
      <c r="CN1002" s="53"/>
      <c r="CO1002" s="53"/>
      <c r="CP1002" s="53"/>
      <c r="CQ1002" s="53"/>
      <c r="CR1002" s="53"/>
      <c r="CS1002" s="53"/>
      <c r="CT1002" s="53"/>
      <c r="CU1002" s="53"/>
      <c r="CV1002" s="53"/>
      <c r="CW1002" s="53"/>
      <c r="CX1002" s="53"/>
      <c r="CY1002" s="53"/>
      <c r="CZ1002" s="53"/>
      <c r="DA1002" s="53"/>
      <c r="DB1002" s="53"/>
      <c r="DC1002" s="53"/>
      <c r="DD1002" s="53"/>
      <c r="DE1002" s="53"/>
      <c r="DF1002" s="53"/>
      <c r="DG1002" s="53"/>
      <c r="DH1002" s="53"/>
      <c r="DI1002" s="53"/>
      <c r="DJ1002" s="53"/>
      <c r="DK1002" s="53"/>
      <c r="DL1002" s="53"/>
      <c r="DM1002" s="53"/>
      <c r="DN1002" s="53"/>
      <c r="DO1002" s="53"/>
      <c r="DP1002" s="53"/>
      <c r="DQ1002" s="53"/>
      <c r="DR1002" s="53"/>
      <c r="DS1002" s="53"/>
      <c r="DT1002" s="53"/>
      <c r="DU1002" s="53"/>
      <c r="DV1002" s="53"/>
      <c r="DW1002" s="53"/>
      <c r="DX1002" s="53"/>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3"/>
      <c r="FK1002" s="53"/>
      <c r="FL1002" s="53"/>
      <c r="FM1002" s="53"/>
      <c r="FN1002" s="53"/>
      <c r="FO1002" s="53"/>
      <c r="FP1002" s="53"/>
      <c r="FQ1002" s="53"/>
      <c r="FR1002" s="53"/>
      <c r="FS1002" s="53"/>
      <c r="FT1002" s="53"/>
      <c r="FU1002" s="53"/>
      <c r="FV1002" s="53"/>
      <c r="FW1002" s="53"/>
      <c r="FX1002" s="53"/>
      <c r="FY1002" s="53"/>
      <c r="FZ1002" s="53"/>
      <c r="GA1002" s="53"/>
      <c r="GB1002" s="53"/>
      <c r="GC1002" s="53"/>
      <c r="GD1002" s="53"/>
      <c r="GE1002" s="53"/>
      <c r="GF1002" s="53"/>
      <c r="GG1002" s="53"/>
      <c r="GH1002" s="53"/>
      <c r="GI1002" s="53"/>
      <c r="GJ1002" s="53"/>
      <c r="GK1002" s="53"/>
      <c r="GL1002" s="53"/>
      <c r="GM1002" s="53"/>
      <c r="GN1002" s="53"/>
      <c r="GO1002" s="53"/>
      <c r="GP1002" s="53"/>
      <c r="GQ1002" s="53"/>
      <c r="GR1002" s="53"/>
      <c r="GS1002" s="53"/>
      <c r="GT1002" s="53"/>
      <c r="GU1002" s="53"/>
      <c r="GV1002" s="53"/>
      <c r="GW1002" s="53"/>
      <c r="GX1002" s="53"/>
      <c r="GY1002" s="53"/>
      <c r="GZ1002" s="53"/>
      <c r="HA1002" s="53"/>
      <c r="HB1002" s="53"/>
      <c r="HC1002" s="53"/>
      <c r="HD1002" s="53"/>
      <c r="HE1002" s="53"/>
      <c r="HF1002" s="53"/>
      <c r="HG1002" s="53"/>
      <c r="HH1002" s="53"/>
      <c r="HI1002" s="53"/>
      <c r="HJ1002" s="53"/>
      <c r="HK1002" s="53"/>
      <c r="HL1002" s="53"/>
      <c r="HM1002" s="53"/>
      <c r="HN1002" s="53"/>
      <c r="HO1002" s="53"/>
      <c r="HP1002" s="53"/>
      <c r="HQ1002" s="53"/>
      <c r="HR1002" s="53"/>
      <c r="HS1002" s="53"/>
      <c r="HT1002" s="53"/>
      <c r="HU1002" s="53"/>
      <c r="HV1002" s="53"/>
      <c r="HW1002" s="53"/>
      <c r="HX1002" s="53"/>
      <c r="HY1002" s="53"/>
      <c r="HZ1002" s="53"/>
      <c r="IA1002" s="53"/>
      <c r="IB1002" s="53"/>
      <c r="IC1002" s="53"/>
      <c r="ID1002" s="53"/>
      <c r="IE1002" s="53"/>
      <c r="IF1002" s="53"/>
      <c r="IG1002" s="53"/>
      <c r="IH1002" s="53"/>
      <c r="II1002" s="53"/>
      <c r="IJ1002" s="53"/>
      <c r="IK1002" s="53"/>
      <c r="IL1002" s="53"/>
      <c r="IM1002" s="53"/>
      <c r="IN1002" s="53"/>
      <c r="IO1002" s="53"/>
      <c r="IP1002" s="53"/>
      <c r="IQ1002" s="53"/>
      <c r="IR1002" s="53"/>
      <c r="IS1002" s="53"/>
      <c r="IT1002" s="53"/>
      <c r="IU1002" s="53"/>
      <c r="IV1002" s="53"/>
      <c r="IW1002" s="53"/>
      <c r="IX1002" s="53"/>
      <c r="IY1002" s="53"/>
      <c r="IZ1002" s="53"/>
      <c r="JA1002" s="53"/>
      <c r="JB1002" s="53"/>
      <c r="JC1002" s="53"/>
      <c r="JD1002" s="53"/>
      <c r="JE1002" s="53"/>
      <c r="JF1002" s="53"/>
      <c r="JG1002" s="53"/>
      <c r="JH1002" s="53"/>
      <c r="JI1002" s="53"/>
      <c r="JJ1002" s="53"/>
      <c r="JK1002" s="53"/>
      <c r="JL1002" s="53"/>
      <c r="JM1002" s="53"/>
      <c r="JN1002" s="53"/>
      <c r="JO1002" s="53"/>
      <c r="JP1002" s="53"/>
      <c r="JQ1002" s="53"/>
      <c r="JR1002" s="53"/>
      <c r="JS1002" s="53"/>
      <c r="JT1002" s="53"/>
      <c r="JU1002" s="53"/>
      <c r="JV1002" s="53"/>
      <c r="JW1002" s="53"/>
      <c r="JX1002" s="53"/>
      <c r="JY1002" s="53"/>
      <c r="JZ1002" s="53"/>
      <c r="KA1002" s="53"/>
      <c r="KB1002" s="53"/>
      <c r="KC1002" s="53"/>
      <c r="KD1002" s="53"/>
      <c r="KE1002" s="53"/>
      <c r="KF1002" s="53"/>
      <c r="KG1002" s="53"/>
      <c r="KH1002" s="53"/>
      <c r="KI1002" s="53"/>
      <c r="KJ1002" s="53"/>
      <c r="KK1002" s="53"/>
      <c r="KL1002" s="53"/>
      <c r="KM1002" s="53"/>
      <c r="KN1002" s="53"/>
      <c r="KO1002" s="53"/>
      <c r="KP1002" s="53"/>
      <c r="KQ1002" s="53"/>
      <c r="KR1002" s="53"/>
      <c r="KS1002" s="53"/>
      <c r="KT1002" s="53"/>
      <c r="KU1002" s="53"/>
      <c r="KV1002" s="53"/>
      <c r="KW1002" s="53"/>
      <c r="KX1002" s="53"/>
      <c r="KY1002" s="53"/>
      <c r="KZ1002" s="53"/>
      <c r="LA1002" s="53"/>
      <c r="LB1002" s="53"/>
      <c r="LC1002" s="53"/>
      <c r="LD1002" s="53"/>
      <c r="LE1002" s="53"/>
      <c r="LF1002" s="53"/>
      <c r="LG1002" s="53"/>
      <c r="LH1002" s="53"/>
      <c r="LI1002" s="53"/>
      <c r="LJ1002" s="53"/>
      <c r="LK1002" s="53"/>
      <c r="LL1002" s="53"/>
      <c r="LM1002" s="53"/>
      <c r="LN1002" s="53"/>
      <c r="LO1002" s="53"/>
      <c r="LP1002" s="53"/>
      <c r="LQ1002" s="53"/>
      <c r="LR1002" s="53"/>
      <c r="LS1002" s="53"/>
      <c r="LT1002" s="53"/>
      <c r="LU1002" s="53"/>
      <c r="LV1002" s="53"/>
      <c r="LW1002" s="53"/>
      <c r="LX1002" s="53"/>
      <c r="LY1002" s="53"/>
      <c r="LZ1002" s="53"/>
      <c r="MA1002" s="53"/>
      <c r="MB1002" s="53"/>
      <c r="MC1002" s="53"/>
      <c r="MD1002" s="53"/>
      <c r="ME1002" s="53"/>
      <c r="MF1002" s="53"/>
      <c r="MG1002" s="53"/>
      <c r="MH1002" s="53"/>
      <c r="MI1002" s="53"/>
      <c r="MJ1002" s="53"/>
      <c r="MK1002" s="53"/>
      <c r="ML1002" s="53"/>
      <c r="MM1002" s="53"/>
      <c r="MN1002" s="53"/>
      <c r="MO1002" s="53"/>
      <c r="MP1002" s="53"/>
      <c r="MQ1002" s="53"/>
      <c r="MR1002" s="53"/>
      <c r="MS1002" s="53"/>
      <c r="MT1002" s="53"/>
      <c r="MU1002" s="53"/>
      <c r="MV1002" s="53"/>
      <c r="MW1002" s="53"/>
      <c r="MX1002" s="53"/>
      <c r="MY1002" s="53"/>
      <c r="MZ1002" s="53"/>
      <c r="NA1002" s="53"/>
      <c r="NB1002" s="53"/>
      <c r="NC1002" s="53"/>
      <c r="ND1002" s="53"/>
      <c r="NE1002" s="53"/>
      <c r="NF1002" s="53"/>
      <c r="NG1002" s="53"/>
      <c r="NH1002" s="53"/>
      <c r="NI1002" s="53"/>
      <c r="NJ1002" s="53"/>
      <c r="NK1002" s="53"/>
      <c r="NL1002" s="53"/>
      <c r="NM1002" s="53"/>
      <c r="NN1002" s="53"/>
      <c r="NO1002" s="53"/>
      <c r="NP1002" s="53"/>
      <c r="NQ1002" s="53"/>
      <c r="NR1002" s="53"/>
      <c r="NS1002" s="53"/>
      <c r="NT1002" s="53"/>
      <c r="NU1002" s="53"/>
      <c r="NV1002" s="53"/>
      <c r="NW1002" s="53"/>
      <c r="NX1002" s="53"/>
      <c r="NY1002" s="53"/>
      <c r="NZ1002" s="53"/>
      <c r="OA1002" s="53"/>
      <c r="OB1002" s="53"/>
      <c r="OC1002" s="53"/>
      <c r="OD1002" s="53"/>
      <c r="OE1002" s="53"/>
      <c r="OF1002" s="53"/>
      <c r="OG1002" s="53"/>
      <c r="OH1002" s="53"/>
      <c r="OI1002" s="53"/>
      <c r="OJ1002" s="53"/>
      <c r="OK1002" s="53"/>
      <c r="OL1002" s="53"/>
      <c r="OM1002" s="53"/>
      <c r="ON1002" s="53"/>
      <c r="OO1002" s="53"/>
      <c r="OP1002" s="53"/>
      <c r="OQ1002" s="53"/>
      <c r="OR1002" s="53"/>
      <c r="OS1002" s="53"/>
      <c r="OT1002" s="53"/>
      <c r="OU1002" s="53"/>
      <c r="OV1002" s="53"/>
      <c r="OW1002" s="53"/>
      <c r="OX1002" s="53"/>
      <c r="OY1002" s="53"/>
      <c r="OZ1002" s="53"/>
      <c r="PA1002" s="53"/>
      <c r="PB1002" s="53"/>
      <c r="PC1002" s="53"/>
      <c r="PD1002" s="53"/>
      <c r="PE1002" s="53"/>
      <c r="PF1002" s="53"/>
      <c r="PG1002" s="53"/>
      <c r="PH1002" s="53"/>
      <c r="PI1002" s="53"/>
      <c r="PJ1002" s="53"/>
      <c r="PK1002" s="53"/>
      <c r="PL1002" s="53"/>
      <c r="PM1002" s="53"/>
      <c r="PN1002" s="53"/>
      <c r="PO1002" s="53"/>
      <c r="PP1002" s="53"/>
      <c r="PQ1002" s="53"/>
      <c r="PR1002" s="53"/>
      <c r="PS1002" s="53"/>
      <c r="PT1002" s="53"/>
      <c r="PU1002" s="53"/>
      <c r="PV1002" s="53"/>
      <c r="PW1002" s="53"/>
      <c r="PX1002" s="53"/>
      <c r="PY1002" s="53"/>
      <c r="PZ1002" s="53"/>
      <c r="QA1002" s="53"/>
      <c r="QB1002" s="53"/>
      <c r="QC1002" s="53"/>
      <c r="QD1002" s="53"/>
      <c r="QE1002" s="53"/>
      <c r="QF1002" s="53"/>
      <c r="QG1002" s="53"/>
      <c r="QH1002" s="53"/>
      <c r="QI1002" s="53"/>
      <c r="QJ1002" s="53"/>
      <c r="QK1002" s="53"/>
      <c r="QL1002" s="53"/>
      <c r="QM1002" s="53"/>
      <c r="QN1002" s="53"/>
      <c r="QO1002" s="53"/>
      <c r="QP1002" s="53"/>
      <c r="QQ1002" s="53"/>
      <c r="QR1002" s="53"/>
      <c r="QS1002" s="53"/>
      <c r="QT1002" s="53"/>
      <c r="QU1002" s="53"/>
      <c r="QV1002" s="53"/>
      <c r="QW1002" s="53"/>
      <c r="QX1002" s="53"/>
      <c r="QY1002" s="53"/>
      <c r="QZ1002" s="53"/>
      <c r="RA1002" s="53"/>
      <c r="RB1002" s="53"/>
      <c r="RC1002" s="53"/>
      <c r="RD1002" s="53"/>
      <c r="RE1002" s="53"/>
      <c r="RF1002" s="53"/>
      <c r="RG1002" s="53"/>
      <c r="RH1002" s="53"/>
      <c r="RI1002" s="53"/>
      <c r="RJ1002" s="53"/>
      <c r="RK1002" s="53"/>
      <c r="RL1002" s="53"/>
      <c r="RM1002" s="53"/>
      <c r="RN1002" s="53"/>
      <c r="RO1002" s="53"/>
      <c r="RP1002" s="53"/>
      <c r="RQ1002" s="53"/>
      <c r="RR1002" s="53"/>
      <c r="RS1002" s="53"/>
      <c r="RT1002" s="53"/>
      <c r="RU1002" s="53"/>
      <c r="RV1002" s="53"/>
      <c r="RW1002" s="53"/>
      <c r="RX1002" s="53"/>
      <c r="RY1002" s="53"/>
      <c r="RZ1002" s="53"/>
      <c r="SA1002" s="53"/>
      <c r="SB1002" s="53"/>
      <c r="SC1002" s="53"/>
      <c r="SD1002" s="53"/>
      <c r="SE1002" s="53"/>
      <c r="SF1002" s="53"/>
      <c r="SG1002" s="53"/>
      <c r="SH1002" s="53"/>
      <c r="SI1002" s="53"/>
      <c r="SJ1002" s="53"/>
      <c r="SK1002" s="53"/>
      <c r="SL1002" s="53"/>
      <c r="SM1002" s="53"/>
      <c r="SN1002" s="53"/>
      <c r="SO1002" s="53"/>
      <c r="SP1002" s="53"/>
      <c r="SQ1002" s="53"/>
      <c r="SR1002" s="53"/>
      <c r="SS1002" s="53"/>
      <c r="ST1002" s="53"/>
      <c r="SU1002" s="53"/>
      <c r="SV1002" s="53"/>
      <c r="SW1002" s="53"/>
      <c r="SX1002" s="53"/>
      <c r="SY1002" s="53"/>
      <c r="SZ1002" s="53"/>
      <c r="TA1002" s="53"/>
      <c r="TB1002" s="53"/>
      <c r="TC1002" s="53"/>
      <c r="TD1002" s="53"/>
      <c r="TE1002" s="53"/>
      <c r="TF1002" s="53"/>
      <c r="TG1002" s="53"/>
      <c r="TH1002" s="53"/>
      <c r="TI1002" s="53"/>
      <c r="TJ1002" s="53"/>
      <c r="TK1002" s="53"/>
      <c r="TL1002" s="53"/>
      <c r="TM1002" s="53"/>
      <c r="TN1002" s="53"/>
      <c r="TO1002" s="53"/>
      <c r="TP1002" s="53"/>
      <c r="TQ1002" s="53"/>
      <c r="TR1002" s="53"/>
      <c r="TS1002" s="53"/>
      <c r="TT1002" s="53"/>
      <c r="TU1002" s="53"/>
      <c r="TV1002" s="53"/>
      <c r="TW1002" s="53"/>
      <c r="TX1002" s="53"/>
      <c r="TY1002" s="53"/>
      <c r="TZ1002" s="53"/>
      <c r="UA1002" s="53"/>
      <c r="UB1002" s="53"/>
      <c r="UC1002" s="53"/>
      <c r="UD1002" s="53"/>
      <c r="UE1002" s="53"/>
      <c r="UF1002" s="53"/>
      <c r="UG1002" s="53"/>
    </row>
    <row r="1003" spans="12:553" s="19" customFormat="1" ht="15.75" customHeight="1" x14ac:dyDescent="0.2">
      <c r="L1003" s="66"/>
      <c r="M1003" s="66"/>
      <c r="N1003" s="52"/>
      <c r="O1003" s="53"/>
      <c r="P1003" s="53"/>
      <c r="Q1003" s="53"/>
      <c r="R1003" s="53"/>
      <c r="S1003" s="53"/>
      <c r="T1003" s="53"/>
      <c r="U1003" s="53"/>
      <c r="V1003" s="53"/>
      <c r="W1003" s="53"/>
      <c r="X1003" s="53"/>
      <c r="Y1003" s="53"/>
      <c r="Z1003" s="53"/>
      <c r="AA1003" s="53"/>
      <c r="AB1003" s="53"/>
      <c r="AC1003" s="53"/>
      <c r="AD1003" s="53"/>
      <c r="AE1003" s="53"/>
      <c r="AF1003" s="53"/>
      <c r="AG1003" s="53"/>
      <c r="AH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c r="BM1003" s="53"/>
      <c r="BN1003" s="53"/>
      <c r="BO1003" s="53"/>
      <c r="BP1003" s="53"/>
      <c r="BQ1003" s="53"/>
      <c r="BR1003" s="53"/>
      <c r="BS1003" s="53"/>
      <c r="BT1003" s="53"/>
      <c r="BU1003" s="53"/>
      <c r="BV1003" s="53"/>
      <c r="BW1003" s="53"/>
      <c r="BX1003" s="53"/>
      <c r="BY1003" s="53"/>
      <c r="BZ1003" s="53"/>
      <c r="CA1003" s="53"/>
      <c r="CB1003" s="53"/>
      <c r="CC1003" s="53"/>
      <c r="CD1003" s="53"/>
      <c r="CE1003" s="53"/>
      <c r="CF1003" s="53"/>
      <c r="CG1003" s="53"/>
      <c r="CH1003" s="53"/>
      <c r="CI1003" s="53"/>
      <c r="CJ1003" s="53"/>
      <c r="CK1003" s="53"/>
      <c r="CL1003" s="53"/>
      <c r="CM1003" s="53"/>
      <c r="CN1003" s="53"/>
      <c r="CO1003" s="53"/>
      <c r="CP1003" s="53"/>
      <c r="CQ1003" s="53"/>
      <c r="CR1003" s="53"/>
      <c r="CS1003" s="53"/>
      <c r="CT1003" s="53"/>
      <c r="CU1003" s="53"/>
      <c r="CV1003" s="53"/>
      <c r="CW1003" s="53"/>
      <c r="CX1003" s="53"/>
      <c r="CY1003" s="53"/>
      <c r="CZ1003" s="53"/>
      <c r="DA1003" s="53"/>
      <c r="DB1003" s="53"/>
      <c r="DC1003" s="53"/>
      <c r="DD1003" s="53"/>
      <c r="DE1003" s="53"/>
      <c r="DF1003" s="53"/>
      <c r="DG1003" s="53"/>
      <c r="DH1003" s="53"/>
      <c r="DI1003" s="53"/>
      <c r="DJ1003" s="53"/>
      <c r="DK1003" s="53"/>
      <c r="DL1003" s="53"/>
      <c r="DM1003" s="53"/>
      <c r="DN1003" s="53"/>
      <c r="DO1003" s="53"/>
      <c r="DP1003" s="53"/>
      <c r="DQ1003" s="53"/>
      <c r="DR1003" s="53"/>
      <c r="DS1003" s="53"/>
      <c r="DT1003" s="53"/>
      <c r="DU1003" s="53"/>
      <c r="DV1003" s="53"/>
      <c r="DW1003" s="53"/>
      <c r="DX1003" s="53"/>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3"/>
      <c r="FK1003" s="53"/>
      <c r="FL1003" s="53"/>
      <c r="FM1003" s="53"/>
      <c r="FN1003" s="53"/>
      <c r="FO1003" s="53"/>
      <c r="FP1003" s="53"/>
      <c r="FQ1003" s="53"/>
      <c r="FR1003" s="53"/>
      <c r="FS1003" s="53"/>
      <c r="FT1003" s="53"/>
      <c r="FU1003" s="53"/>
      <c r="FV1003" s="53"/>
      <c r="FW1003" s="53"/>
      <c r="FX1003" s="53"/>
      <c r="FY1003" s="53"/>
      <c r="FZ1003" s="53"/>
      <c r="GA1003" s="53"/>
      <c r="GB1003" s="53"/>
      <c r="GC1003" s="53"/>
      <c r="GD1003" s="53"/>
      <c r="GE1003" s="53"/>
      <c r="GF1003" s="53"/>
      <c r="GG1003" s="53"/>
      <c r="GH1003" s="53"/>
      <c r="GI1003" s="53"/>
      <c r="GJ1003" s="53"/>
      <c r="GK1003" s="53"/>
      <c r="GL1003" s="53"/>
      <c r="GM1003" s="53"/>
      <c r="GN1003" s="53"/>
      <c r="GO1003" s="53"/>
      <c r="GP1003" s="53"/>
      <c r="GQ1003" s="53"/>
      <c r="GR1003" s="53"/>
      <c r="GS1003" s="53"/>
      <c r="GT1003" s="53"/>
      <c r="GU1003" s="53"/>
      <c r="GV1003" s="53"/>
      <c r="GW1003" s="53"/>
      <c r="GX1003" s="53"/>
      <c r="GY1003" s="53"/>
      <c r="GZ1003" s="53"/>
      <c r="HA1003" s="53"/>
      <c r="HB1003" s="53"/>
      <c r="HC1003" s="53"/>
      <c r="HD1003" s="53"/>
      <c r="HE1003" s="53"/>
      <c r="HF1003" s="53"/>
      <c r="HG1003" s="53"/>
      <c r="HH1003" s="53"/>
      <c r="HI1003" s="53"/>
      <c r="HJ1003" s="53"/>
      <c r="HK1003" s="53"/>
      <c r="HL1003" s="53"/>
      <c r="HM1003" s="53"/>
      <c r="HN1003" s="53"/>
      <c r="HO1003" s="53"/>
      <c r="HP1003" s="53"/>
      <c r="HQ1003" s="53"/>
      <c r="HR1003" s="53"/>
      <c r="HS1003" s="53"/>
      <c r="HT1003" s="53"/>
      <c r="HU1003" s="53"/>
      <c r="HV1003" s="53"/>
      <c r="HW1003" s="53"/>
      <c r="HX1003" s="53"/>
      <c r="HY1003" s="53"/>
      <c r="HZ1003" s="53"/>
      <c r="IA1003" s="53"/>
      <c r="IB1003" s="53"/>
      <c r="IC1003" s="53"/>
      <c r="ID1003" s="53"/>
      <c r="IE1003" s="53"/>
      <c r="IF1003" s="53"/>
      <c r="IG1003" s="53"/>
      <c r="IH1003" s="53"/>
      <c r="II1003" s="53"/>
      <c r="IJ1003" s="53"/>
      <c r="IK1003" s="53"/>
      <c r="IL1003" s="53"/>
      <c r="IM1003" s="53"/>
      <c r="IN1003" s="53"/>
      <c r="IO1003" s="53"/>
      <c r="IP1003" s="53"/>
      <c r="IQ1003" s="53"/>
      <c r="IR1003" s="53"/>
      <c r="IS1003" s="53"/>
      <c r="IT1003" s="53"/>
      <c r="IU1003" s="53"/>
      <c r="IV1003" s="53"/>
      <c r="IW1003" s="53"/>
      <c r="IX1003" s="53"/>
      <c r="IY1003" s="53"/>
      <c r="IZ1003" s="53"/>
      <c r="JA1003" s="53"/>
      <c r="JB1003" s="53"/>
      <c r="JC1003" s="53"/>
      <c r="JD1003" s="53"/>
      <c r="JE1003" s="53"/>
      <c r="JF1003" s="53"/>
      <c r="JG1003" s="53"/>
      <c r="JH1003" s="53"/>
      <c r="JI1003" s="53"/>
      <c r="JJ1003" s="53"/>
      <c r="JK1003" s="53"/>
      <c r="JL1003" s="53"/>
      <c r="JM1003" s="53"/>
      <c r="JN1003" s="53"/>
      <c r="JO1003" s="53"/>
      <c r="JP1003" s="53"/>
      <c r="JQ1003" s="53"/>
      <c r="JR1003" s="53"/>
      <c r="JS1003" s="53"/>
      <c r="JT1003" s="53"/>
      <c r="JU1003" s="53"/>
      <c r="JV1003" s="53"/>
      <c r="JW1003" s="53"/>
      <c r="JX1003" s="53"/>
      <c r="JY1003" s="53"/>
      <c r="JZ1003" s="53"/>
      <c r="KA1003" s="53"/>
      <c r="KB1003" s="53"/>
      <c r="KC1003" s="53"/>
      <c r="KD1003" s="53"/>
      <c r="KE1003" s="53"/>
      <c r="KF1003" s="53"/>
      <c r="KG1003" s="53"/>
      <c r="KH1003" s="53"/>
      <c r="KI1003" s="53"/>
      <c r="KJ1003" s="53"/>
      <c r="KK1003" s="53"/>
      <c r="KL1003" s="53"/>
      <c r="KM1003" s="53"/>
      <c r="KN1003" s="53"/>
      <c r="KO1003" s="53"/>
      <c r="KP1003" s="53"/>
      <c r="KQ1003" s="53"/>
      <c r="KR1003" s="53"/>
      <c r="KS1003" s="53"/>
      <c r="KT1003" s="53"/>
      <c r="KU1003" s="53"/>
      <c r="KV1003" s="53"/>
      <c r="KW1003" s="53"/>
      <c r="KX1003" s="53"/>
      <c r="KY1003" s="53"/>
      <c r="KZ1003" s="53"/>
      <c r="LA1003" s="53"/>
      <c r="LB1003" s="53"/>
      <c r="LC1003" s="53"/>
      <c r="LD1003" s="53"/>
      <c r="LE1003" s="53"/>
      <c r="LF1003" s="53"/>
      <c r="LG1003" s="53"/>
      <c r="LH1003" s="53"/>
      <c r="LI1003" s="53"/>
      <c r="LJ1003" s="53"/>
      <c r="LK1003" s="53"/>
      <c r="LL1003" s="53"/>
      <c r="LM1003" s="53"/>
      <c r="LN1003" s="53"/>
      <c r="LO1003" s="53"/>
      <c r="LP1003" s="53"/>
      <c r="LQ1003" s="53"/>
      <c r="LR1003" s="53"/>
      <c r="LS1003" s="53"/>
      <c r="LT1003" s="53"/>
      <c r="LU1003" s="53"/>
      <c r="LV1003" s="53"/>
      <c r="LW1003" s="53"/>
      <c r="LX1003" s="53"/>
      <c r="LY1003" s="53"/>
      <c r="LZ1003" s="53"/>
      <c r="MA1003" s="53"/>
      <c r="MB1003" s="53"/>
      <c r="MC1003" s="53"/>
      <c r="MD1003" s="53"/>
      <c r="ME1003" s="53"/>
      <c r="MF1003" s="53"/>
      <c r="MG1003" s="53"/>
      <c r="MH1003" s="53"/>
      <c r="MI1003" s="53"/>
      <c r="MJ1003" s="53"/>
      <c r="MK1003" s="53"/>
      <c r="ML1003" s="53"/>
      <c r="MM1003" s="53"/>
      <c r="MN1003" s="53"/>
      <c r="MO1003" s="53"/>
      <c r="MP1003" s="53"/>
      <c r="MQ1003" s="53"/>
      <c r="MR1003" s="53"/>
      <c r="MS1003" s="53"/>
      <c r="MT1003" s="53"/>
      <c r="MU1003" s="53"/>
      <c r="MV1003" s="53"/>
      <c r="MW1003" s="53"/>
      <c r="MX1003" s="53"/>
      <c r="MY1003" s="53"/>
      <c r="MZ1003" s="53"/>
      <c r="NA1003" s="53"/>
      <c r="NB1003" s="53"/>
      <c r="NC1003" s="53"/>
      <c r="ND1003" s="53"/>
      <c r="NE1003" s="53"/>
      <c r="NF1003" s="53"/>
      <c r="NG1003" s="53"/>
      <c r="NH1003" s="53"/>
      <c r="NI1003" s="53"/>
      <c r="NJ1003" s="53"/>
      <c r="NK1003" s="53"/>
      <c r="NL1003" s="53"/>
      <c r="NM1003" s="53"/>
      <c r="NN1003" s="53"/>
      <c r="NO1003" s="53"/>
      <c r="NP1003" s="53"/>
      <c r="NQ1003" s="53"/>
      <c r="NR1003" s="53"/>
      <c r="NS1003" s="53"/>
      <c r="NT1003" s="53"/>
      <c r="NU1003" s="53"/>
      <c r="NV1003" s="53"/>
      <c r="NW1003" s="53"/>
      <c r="NX1003" s="53"/>
      <c r="NY1003" s="53"/>
      <c r="NZ1003" s="53"/>
      <c r="OA1003" s="53"/>
      <c r="OB1003" s="53"/>
      <c r="OC1003" s="53"/>
      <c r="OD1003" s="53"/>
      <c r="OE1003" s="53"/>
      <c r="OF1003" s="53"/>
      <c r="OG1003" s="53"/>
      <c r="OH1003" s="53"/>
      <c r="OI1003" s="53"/>
      <c r="OJ1003" s="53"/>
      <c r="OK1003" s="53"/>
      <c r="OL1003" s="53"/>
      <c r="OM1003" s="53"/>
      <c r="ON1003" s="53"/>
      <c r="OO1003" s="53"/>
      <c r="OP1003" s="53"/>
      <c r="OQ1003" s="53"/>
      <c r="OR1003" s="53"/>
      <c r="OS1003" s="53"/>
      <c r="OT1003" s="53"/>
      <c r="OU1003" s="53"/>
      <c r="OV1003" s="53"/>
      <c r="OW1003" s="53"/>
      <c r="OX1003" s="53"/>
      <c r="OY1003" s="53"/>
      <c r="OZ1003" s="53"/>
      <c r="PA1003" s="53"/>
      <c r="PB1003" s="53"/>
      <c r="PC1003" s="53"/>
      <c r="PD1003" s="53"/>
      <c r="PE1003" s="53"/>
      <c r="PF1003" s="53"/>
      <c r="PG1003" s="53"/>
      <c r="PH1003" s="53"/>
      <c r="PI1003" s="53"/>
      <c r="PJ1003" s="53"/>
      <c r="PK1003" s="53"/>
      <c r="PL1003" s="53"/>
      <c r="PM1003" s="53"/>
      <c r="PN1003" s="53"/>
      <c r="PO1003" s="53"/>
      <c r="PP1003" s="53"/>
      <c r="PQ1003" s="53"/>
      <c r="PR1003" s="53"/>
      <c r="PS1003" s="53"/>
      <c r="PT1003" s="53"/>
      <c r="PU1003" s="53"/>
      <c r="PV1003" s="53"/>
      <c r="PW1003" s="53"/>
      <c r="PX1003" s="53"/>
      <c r="PY1003" s="53"/>
      <c r="PZ1003" s="53"/>
      <c r="QA1003" s="53"/>
      <c r="QB1003" s="53"/>
      <c r="QC1003" s="53"/>
      <c r="QD1003" s="53"/>
      <c r="QE1003" s="53"/>
      <c r="QF1003" s="53"/>
      <c r="QG1003" s="53"/>
      <c r="QH1003" s="53"/>
      <c r="QI1003" s="53"/>
      <c r="QJ1003" s="53"/>
      <c r="QK1003" s="53"/>
      <c r="QL1003" s="53"/>
      <c r="QM1003" s="53"/>
      <c r="QN1003" s="53"/>
      <c r="QO1003" s="53"/>
      <c r="QP1003" s="53"/>
      <c r="QQ1003" s="53"/>
      <c r="QR1003" s="53"/>
      <c r="QS1003" s="53"/>
      <c r="QT1003" s="53"/>
      <c r="QU1003" s="53"/>
      <c r="QV1003" s="53"/>
      <c r="QW1003" s="53"/>
      <c r="QX1003" s="53"/>
      <c r="QY1003" s="53"/>
      <c r="QZ1003" s="53"/>
      <c r="RA1003" s="53"/>
      <c r="RB1003" s="53"/>
      <c r="RC1003" s="53"/>
      <c r="RD1003" s="53"/>
      <c r="RE1003" s="53"/>
      <c r="RF1003" s="53"/>
      <c r="RG1003" s="53"/>
      <c r="RH1003" s="53"/>
      <c r="RI1003" s="53"/>
      <c r="RJ1003" s="53"/>
      <c r="RK1003" s="53"/>
      <c r="RL1003" s="53"/>
      <c r="RM1003" s="53"/>
      <c r="RN1003" s="53"/>
      <c r="RO1003" s="53"/>
      <c r="RP1003" s="53"/>
      <c r="RQ1003" s="53"/>
      <c r="RR1003" s="53"/>
      <c r="RS1003" s="53"/>
      <c r="RT1003" s="53"/>
      <c r="RU1003" s="53"/>
      <c r="RV1003" s="53"/>
      <c r="RW1003" s="53"/>
      <c r="RX1003" s="53"/>
      <c r="RY1003" s="53"/>
      <c r="RZ1003" s="53"/>
      <c r="SA1003" s="53"/>
      <c r="SB1003" s="53"/>
      <c r="SC1003" s="53"/>
      <c r="SD1003" s="53"/>
      <c r="SE1003" s="53"/>
      <c r="SF1003" s="53"/>
      <c r="SG1003" s="53"/>
      <c r="SH1003" s="53"/>
      <c r="SI1003" s="53"/>
      <c r="SJ1003" s="53"/>
      <c r="SK1003" s="53"/>
      <c r="SL1003" s="53"/>
      <c r="SM1003" s="53"/>
      <c r="SN1003" s="53"/>
      <c r="SO1003" s="53"/>
      <c r="SP1003" s="53"/>
      <c r="SQ1003" s="53"/>
      <c r="SR1003" s="53"/>
      <c r="SS1003" s="53"/>
      <c r="ST1003" s="53"/>
      <c r="SU1003" s="53"/>
      <c r="SV1003" s="53"/>
      <c r="SW1003" s="53"/>
      <c r="SX1003" s="53"/>
      <c r="SY1003" s="53"/>
      <c r="SZ1003" s="53"/>
      <c r="TA1003" s="53"/>
      <c r="TB1003" s="53"/>
      <c r="TC1003" s="53"/>
      <c r="TD1003" s="53"/>
      <c r="TE1003" s="53"/>
      <c r="TF1003" s="53"/>
      <c r="TG1003" s="53"/>
      <c r="TH1003" s="53"/>
      <c r="TI1003" s="53"/>
      <c r="TJ1003" s="53"/>
      <c r="TK1003" s="53"/>
      <c r="TL1003" s="53"/>
      <c r="TM1003" s="53"/>
      <c r="TN1003" s="53"/>
      <c r="TO1003" s="53"/>
      <c r="TP1003" s="53"/>
      <c r="TQ1003" s="53"/>
      <c r="TR1003" s="53"/>
      <c r="TS1003" s="53"/>
      <c r="TT1003" s="53"/>
      <c r="TU1003" s="53"/>
      <c r="TV1003" s="53"/>
      <c r="TW1003" s="53"/>
      <c r="TX1003" s="53"/>
      <c r="TY1003" s="53"/>
      <c r="TZ1003" s="53"/>
      <c r="UA1003" s="53"/>
      <c r="UB1003" s="53"/>
      <c r="UC1003" s="53"/>
      <c r="UD1003" s="53"/>
      <c r="UE1003" s="53"/>
      <c r="UF1003" s="53"/>
      <c r="UG1003" s="53"/>
    </row>
    <row r="1004" spans="12:553" s="19" customFormat="1" ht="15.75" customHeight="1" x14ac:dyDescent="0.2">
      <c r="L1004" s="66"/>
      <c r="M1004" s="66"/>
      <c r="N1004" s="52"/>
      <c r="O1004" s="53"/>
      <c r="P1004" s="53"/>
      <c r="Q1004" s="53"/>
      <c r="R1004" s="53"/>
      <c r="S1004" s="53"/>
      <c r="T1004" s="53"/>
      <c r="U1004" s="53"/>
      <c r="V1004" s="53"/>
      <c r="W1004" s="53"/>
      <c r="X1004" s="53"/>
      <c r="Y1004" s="53"/>
      <c r="Z1004" s="53"/>
      <c r="AA1004" s="53"/>
      <c r="AB1004" s="53"/>
      <c r="AC1004" s="53"/>
      <c r="AD1004" s="53"/>
      <c r="AE1004" s="53"/>
      <c r="AF1004" s="53"/>
      <c r="AG1004" s="53"/>
      <c r="AH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c r="BM1004" s="53"/>
      <c r="BN1004" s="53"/>
      <c r="BO1004" s="53"/>
      <c r="BP1004" s="53"/>
      <c r="BQ1004" s="53"/>
      <c r="BR1004" s="53"/>
      <c r="BS1004" s="53"/>
      <c r="BT1004" s="53"/>
      <c r="BU1004" s="53"/>
      <c r="BV1004" s="53"/>
      <c r="BW1004" s="53"/>
      <c r="BX1004" s="53"/>
      <c r="BY1004" s="53"/>
      <c r="BZ1004" s="53"/>
      <c r="CA1004" s="53"/>
      <c r="CB1004" s="53"/>
      <c r="CC1004" s="53"/>
      <c r="CD1004" s="53"/>
      <c r="CE1004" s="53"/>
      <c r="CF1004" s="53"/>
      <c r="CG1004" s="53"/>
      <c r="CH1004" s="53"/>
      <c r="CI1004" s="53"/>
      <c r="CJ1004" s="53"/>
      <c r="CK1004" s="53"/>
      <c r="CL1004" s="53"/>
      <c r="CM1004" s="53"/>
      <c r="CN1004" s="53"/>
      <c r="CO1004" s="53"/>
      <c r="CP1004" s="53"/>
      <c r="CQ1004" s="53"/>
      <c r="CR1004" s="53"/>
      <c r="CS1004" s="53"/>
      <c r="CT1004" s="53"/>
      <c r="CU1004" s="53"/>
      <c r="CV1004" s="53"/>
      <c r="CW1004" s="53"/>
      <c r="CX1004" s="53"/>
      <c r="CY1004" s="53"/>
      <c r="CZ1004" s="53"/>
      <c r="DA1004" s="53"/>
      <c r="DB1004" s="53"/>
      <c r="DC1004" s="53"/>
      <c r="DD1004" s="53"/>
      <c r="DE1004" s="53"/>
      <c r="DF1004" s="53"/>
      <c r="DG1004" s="53"/>
      <c r="DH1004" s="53"/>
      <c r="DI1004" s="53"/>
      <c r="DJ1004" s="53"/>
      <c r="DK1004" s="53"/>
      <c r="DL1004" s="53"/>
      <c r="DM1004" s="53"/>
      <c r="DN1004" s="53"/>
      <c r="DO1004" s="53"/>
      <c r="DP1004" s="53"/>
      <c r="DQ1004" s="53"/>
      <c r="DR1004" s="53"/>
      <c r="DS1004" s="53"/>
      <c r="DT1004" s="53"/>
      <c r="DU1004" s="53"/>
      <c r="DV1004" s="53"/>
      <c r="DW1004" s="53"/>
      <c r="DX1004" s="53"/>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3"/>
      <c r="FK1004" s="53"/>
      <c r="FL1004" s="53"/>
      <c r="FM1004" s="53"/>
      <c r="FN1004" s="53"/>
      <c r="FO1004" s="53"/>
      <c r="FP1004" s="53"/>
      <c r="FQ1004" s="53"/>
      <c r="FR1004" s="53"/>
      <c r="FS1004" s="53"/>
      <c r="FT1004" s="53"/>
      <c r="FU1004" s="53"/>
      <c r="FV1004" s="53"/>
      <c r="FW1004" s="53"/>
      <c r="FX1004" s="53"/>
      <c r="FY1004" s="53"/>
      <c r="FZ1004" s="53"/>
      <c r="GA1004" s="53"/>
      <c r="GB1004" s="53"/>
      <c r="GC1004" s="53"/>
      <c r="GD1004" s="53"/>
      <c r="GE1004" s="53"/>
      <c r="GF1004" s="53"/>
      <c r="GG1004" s="53"/>
      <c r="GH1004" s="53"/>
      <c r="GI1004" s="53"/>
      <c r="GJ1004" s="53"/>
      <c r="GK1004" s="53"/>
      <c r="GL1004" s="53"/>
      <c r="GM1004" s="53"/>
      <c r="GN1004" s="53"/>
      <c r="GO1004" s="53"/>
      <c r="GP1004" s="53"/>
      <c r="GQ1004" s="53"/>
      <c r="GR1004" s="53"/>
      <c r="GS1004" s="53"/>
      <c r="GT1004" s="53"/>
      <c r="GU1004" s="53"/>
      <c r="GV1004" s="53"/>
      <c r="GW1004" s="53"/>
      <c r="GX1004" s="53"/>
      <c r="GY1004" s="53"/>
      <c r="GZ1004" s="53"/>
      <c r="HA1004" s="53"/>
      <c r="HB1004" s="53"/>
      <c r="HC1004" s="53"/>
      <c r="HD1004" s="53"/>
      <c r="HE1004" s="53"/>
      <c r="HF1004" s="53"/>
      <c r="HG1004" s="53"/>
      <c r="HH1004" s="53"/>
      <c r="HI1004" s="53"/>
      <c r="HJ1004" s="53"/>
      <c r="HK1004" s="53"/>
      <c r="HL1004" s="53"/>
      <c r="HM1004" s="53"/>
      <c r="HN1004" s="53"/>
      <c r="HO1004" s="53"/>
      <c r="HP1004" s="53"/>
      <c r="HQ1004" s="53"/>
      <c r="HR1004" s="53"/>
      <c r="HS1004" s="53"/>
      <c r="HT1004" s="53"/>
      <c r="HU1004" s="53"/>
      <c r="HV1004" s="53"/>
      <c r="HW1004" s="53"/>
      <c r="HX1004" s="53"/>
      <c r="HY1004" s="53"/>
      <c r="HZ1004" s="53"/>
      <c r="IA1004" s="53"/>
      <c r="IB1004" s="53"/>
      <c r="IC1004" s="53"/>
      <c r="ID1004" s="53"/>
      <c r="IE1004" s="53"/>
      <c r="IF1004" s="53"/>
      <c r="IG1004" s="53"/>
      <c r="IH1004" s="53"/>
      <c r="II1004" s="53"/>
      <c r="IJ1004" s="53"/>
      <c r="IK1004" s="53"/>
      <c r="IL1004" s="53"/>
      <c r="IM1004" s="53"/>
      <c r="IN1004" s="53"/>
      <c r="IO1004" s="53"/>
      <c r="IP1004" s="53"/>
      <c r="IQ1004" s="53"/>
      <c r="IR1004" s="53"/>
      <c r="IS1004" s="53"/>
      <c r="IT1004" s="53"/>
      <c r="IU1004" s="53"/>
      <c r="IV1004" s="53"/>
      <c r="IW1004" s="53"/>
      <c r="IX1004" s="53"/>
      <c r="IY1004" s="53"/>
      <c r="IZ1004" s="53"/>
      <c r="JA1004" s="53"/>
      <c r="JB1004" s="53"/>
      <c r="JC1004" s="53"/>
      <c r="JD1004" s="53"/>
      <c r="JE1004" s="53"/>
      <c r="JF1004" s="53"/>
      <c r="JG1004" s="53"/>
      <c r="JH1004" s="53"/>
      <c r="JI1004" s="53"/>
      <c r="JJ1004" s="53"/>
      <c r="JK1004" s="53"/>
      <c r="JL1004" s="53"/>
      <c r="JM1004" s="53"/>
      <c r="JN1004" s="53"/>
      <c r="JO1004" s="53"/>
      <c r="JP1004" s="53"/>
      <c r="JQ1004" s="53"/>
      <c r="JR1004" s="53"/>
      <c r="JS1004" s="53"/>
      <c r="JT1004" s="53"/>
      <c r="JU1004" s="53"/>
      <c r="JV1004" s="53"/>
      <c r="JW1004" s="53"/>
      <c r="JX1004" s="53"/>
      <c r="JY1004" s="53"/>
      <c r="JZ1004" s="53"/>
      <c r="KA1004" s="53"/>
      <c r="KB1004" s="53"/>
      <c r="KC1004" s="53"/>
      <c r="KD1004" s="53"/>
      <c r="KE1004" s="53"/>
      <c r="KF1004" s="53"/>
      <c r="KG1004" s="53"/>
      <c r="KH1004" s="53"/>
      <c r="KI1004" s="53"/>
      <c r="KJ1004" s="53"/>
      <c r="KK1004" s="53"/>
      <c r="KL1004" s="53"/>
      <c r="KM1004" s="53"/>
      <c r="KN1004" s="53"/>
      <c r="KO1004" s="53"/>
      <c r="KP1004" s="53"/>
      <c r="KQ1004" s="53"/>
      <c r="KR1004" s="53"/>
      <c r="KS1004" s="53"/>
      <c r="KT1004" s="53"/>
      <c r="KU1004" s="53"/>
      <c r="KV1004" s="53"/>
      <c r="KW1004" s="53"/>
      <c r="KX1004" s="53"/>
      <c r="KY1004" s="53"/>
      <c r="KZ1004" s="53"/>
      <c r="LA1004" s="53"/>
      <c r="LB1004" s="53"/>
      <c r="LC1004" s="53"/>
      <c r="LD1004" s="53"/>
      <c r="LE1004" s="53"/>
      <c r="LF1004" s="53"/>
      <c r="LG1004" s="53"/>
      <c r="LH1004" s="53"/>
      <c r="LI1004" s="53"/>
      <c r="LJ1004" s="53"/>
      <c r="LK1004" s="53"/>
      <c r="LL1004" s="53"/>
      <c r="LM1004" s="53"/>
      <c r="LN1004" s="53"/>
      <c r="LO1004" s="53"/>
      <c r="LP1004" s="53"/>
      <c r="LQ1004" s="53"/>
      <c r="LR1004" s="53"/>
      <c r="LS1004" s="53"/>
      <c r="LT1004" s="53"/>
      <c r="LU1004" s="53"/>
      <c r="LV1004" s="53"/>
      <c r="LW1004" s="53"/>
      <c r="LX1004" s="53"/>
      <c r="LY1004" s="53"/>
      <c r="LZ1004" s="53"/>
      <c r="MA1004" s="53"/>
      <c r="MB1004" s="53"/>
      <c r="MC1004" s="53"/>
      <c r="MD1004" s="53"/>
      <c r="ME1004" s="53"/>
      <c r="MF1004" s="53"/>
      <c r="MG1004" s="53"/>
      <c r="MH1004" s="53"/>
      <c r="MI1004" s="53"/>
      <c r="MJ1004" s="53"/>
      <c r="MK1004" s="53"/>
      <c r="ML1004" s="53"/>
      <c r="MM1004" s="53"/>
      <c r="MN1004" s="53"/>
      <c r="MO1004" s="53"/>
      <c r="MP1004" s="53"/>
      <c r="MQ1004" s="53"/>
      <c r="MR1004" s="53"/>
      <c r="MS1004" s="53"/>
      <c r="MT1004" s="53"/>
      <c r="MU1004" s="53"/>
      <c r="MV1004" s="53"/>
      <c r="MW1004" s="53"/>
      <c r="MX1004" s="53"/>
      <c r="MY1004" s="53"/>
      <c r="MZ1004" s="53"/>
      <c r="NA1004" s="53"/>
      <c r="NB1004" s="53"/>
      <c r="NC1004" s="53"/>
      <c r="ND1004" s="53"/>
      <c r="NE1004" s="53"/>
      <c r="NF1004" s="53"/>
      <c r="NG1004" s="53"/>
      <c r="NH1004" s="53"/>
      <c r="NI1004" s="53"/>
      <c r="NJ1004" s="53"/>
      <c r="NK1004" s="53"/>
      <c r="NL1004" s="53"/>
      <c r="NM1004" s="53"/>
      <c r="NN1004" s="53"/>
      <c r="NO1004" s="53"/>
      <c r="NP1004" s="53"/>
      <c r="NQ1004" s="53"/>
      <c r="NR1004" s="53"/>
      <c r="NS1004" s="53"/>
      <c r="NT1004" s="53"/>
      <c r="NU1004" s="53"/>
      <c r="NV1004" s="53"/>
      <c r="NW1004" s="53"/>
      <c r="NX1004" s="53"/>
      <c r="NY1004" s="53"/>
      <c r="NZ1004" s="53"/>
      <c r="OA1004" s="53"/>
      <c r="OB1004" s="53"/>
      <c r="OC1004" s="53"/>
      <c r="OD1004" s="53"/>
      <c r="OE1004" s="53"/>
      <c r="OF1004" s="53"/>
      <c r="OG1004" s="53"/>
      <c r="OH1004" s="53"/>
      <c r="OI1004" s="53"/>
      <c r="OJ1004" s="53"/>
      <c r="OK1004" s="53"/>
      <c r="OL1004" s="53"/>
      <c r="OM1004" s="53"/>
      <c r="ON1004" s="53"/>
      <c r="OO1004" s="53"/>
      <c r="OP1004" s="53"/>
      <c r="OQ1004" s="53"/>
      <c r="OR1004" s="53"/>
      <c r="OS1004" s="53"/>
      <c r="OT1004" s="53"/>
      <c r="OU1004" s="53"/>
      <c r="OV1004" s="53"/>
      <c r="OW1004" s="53"/>
      <c r="OX1004" s="53"/>
      <c r="OY1004" s="53"/>
      <c r="OZ1004" s="53"/>
      <c r="PA1004" s="53"/>
      <c r="PB1004" s="53"/>
      <c r="PC1004" s="53"/>
      <c r="PD1004" s="53"/>
      <c r="PE1004" s="53"/>
      <c r="PF1004" s="53"/>
      <c r="PG1004" s="53"/>
      <c r="PH1004" s="53"/>
      <c r="PI1004" s="53"/>
      <c r="PJ1004" s="53"/>
      <c r="PK1004" s="53"/>
      <c r="PL1004" s="53"/>
      <c r="PM1004" s="53"/>
      <c r="PN1004" s="53"/>
      <c r="PO1004" s="53"/>
      <c r="PP1004" s="53"/>
      <c r="PQ1004" s="53"/>
      <c r="PR1004" s="53"/>
      <c r="PS1004" s="53"/>
      <c r="PT1004" s="53"/>
      <c r="PU1004" s="53"/>
      <c r="PV1004" s="53"/>
      <c r="PW1004" s="53"/>
      <c r="PX1004" s="53"/>
      <c r="PY1004" s="53"/>
      <c r="PZ1004" s="53"/>
      <c r="QA1004" s="53"/>
      <c r="QB1004" s="53"/>
      <c r="QC1004" s="53"/>
      <c r="QD1004" s="53"/>
      <c r="QE1004" s="53"/>
      <c r="QF1004" s="53"/>
      <c r="QG1004" s="53"/>
      <c r="QH1004" s="53"/>
      <c r="QI1004" s="53"/>
      <c r="QJ1004" s="53"/>
      <c r="QK1004" s="53"/>
      <c r="QL1004" s="53"/>
      <c r="QM1004" s="53"/>
      <c r="QN1004" s="53"/>
      <c r="QO1004" s="53"/>
      <c r="QP1004" s="53"/>
      <c r="QQ1004" s="53"/>
      <c r="QR1004" s="53"/>
      <c r="QS1004" s="53"/>
      <c r="QT1004" s="53"/>
      <c r="QU1004" s="53"/>
      <c r="QV1004" s="53"/>
      <c r="QW1004" s="53"/>
      <c r="QX1004" s="53"/>
      <c r="QY1004" s="53"/>
      <c r="QZ1004" s="53"/>
      <c r="RA1004" s="53"/>
      <c r="RB1004" s="53"/>
      <c r="RC1004" s="53"/>
      <c r="RD1004" s="53"/>
      <c r="RE1004" s="53"/>
      <c r="RF1004" s="53"/>
      <c r="RG1004" s="53"/>
      <c r="RH1004" s="53"/>
      <c r="RI1004" s="53"/>
      <c r="RJ1004" s="53"/>
      <c r="RK1004" s="53"/>
      <c r="RL1004" s="53"/>
      <c r="RM1004" s="53"/>
      <c r="RN1004" s="53"/>
      <c r="RO1004" s="53"/>
      <c r="RP1004" s="53"/>
      <c r="RQ1004" s="53"/>
      <c r="RR1004" s="53"/>
      <c r="RS1004" s="53"/>
      <c r="RT1004" s="53"/>
      <c r="RU1004" s="53"/>
      <c r="RV1004" s="53"/>
      <c r="RW1004" s="53"/>
      <c r="RX1004" s="53"/>
      <c r="RY1004" s="53"/>
      <c r="RZ1004" s="53"/>
      <c r="SA1004" s="53"/>
      <c r="SB1004" s="53"/>
      <c r="SC1004" s="53"/>
      <c r="SD1004" s="53"/>
      <c r="SE1004" s="53"/>
      <c r="SF1004" s="53"/>
      <c r="SG1004" s="53"/>
      <c r="SH1004" s="53"/>
      <c r="SI1004" s="53"/>
      <c r="SJ1004" s="53"/>
      <c r="SK1004" s="53"/>
      <c r="SL1004" s="53"/>
      <c r="SM1004" s="53"/>
      <c r="SN1004" s="53"/>
      <c r="SO1004" s="53"/>
      <c r="SP1004" s="53"/>
      <c r="SQ1004" s="53"/>
      <c r="SR1004" s="53"/>
      <c r="SS1004" s="53"/>
      <c r="ST1004" s="53"/>
      <c r="SU1004" s="53"/>
      <c r="SV1004" s="53"/>
      <c r="SW1004" s="53"/>
      <c r="SX1004" s="53"/>
      <c r="SY1004" s="53"/>
      <c r="SZ1004" s="53"/>
      <c r="TA1004" s="53"/>
      <c r="TB1004" s="53"/>
      <c r="TC1004" s="53"/>
      <c r="TD1004" s="53"/>
      <c r="TE1004" s="53"/>
      <c r="TF1004" s="53"/>
      <c r="TG1004" s="53"/>
      <c r="TH1004" s="53"/>
      <c r="TI1004" s="53"/>
      <c r="TJ1004" s="53"/>
      <c r="TK1004" s="53"/>
      <c r="TL1004" s="53"/>
      <c r="TM1004" s="53"/>
      <c r="TN1004" s="53"/>
      <c r="TO1004" s="53"/>
      <c r="TP1004" s="53"/>
      <c r="TQ1004" s="53"/>
      <c r="TR1004" s="53"/>
      <c r="TS1004" s="53"/>
      <c r="TT1004" s="53"/>
      <c r="TU1004" s="53"/>
      <c r="TV1004" s="53"/>
      <c r="TW1004" s="53"/>
      <c r="TX1004" s="53"/>
      <c r="TY1004" s="53"/>
      <c r="TZ1004" s="53"/>
      <c r="UA1004" s="53"/>
      <c r="UB1004" s="53"/>
      <c r="UC1004" s="53"/>
      <c r="UD1004" s="53"/>
      <c r="UE1004" s="53"/>
      <c r="UF1004" s="53"/>
      <c r="UG1004" s="53"/>
    </row>
    <row r="1005" spans="12:553" s="19" customFormat="1" ht="15.75" customHeight="1" x14ac:dyDescent="0.2">
      <c r="L1005" s="66"/>
      <c r="M1005" s="66"/>
      <c r="N1005" s="52"/>
      <c r="O1005" s="53"/>
      <c r="P1005" s="53"/>
      <c r="Q1005" s="53"/>
      <c r="R1005" s="53"/>
      <c r="S1005" s="53"/>
      <c r="T1005" s="53"/>
      <c r="U1005" s="53"/>
      <c r="V1005" s="53"/>
      <c r="W1005" s="53"/>
      <c r="X1005" s="53"/>
      <c r="Y1005" s="53"/>
      <c r="Z1005" s="53"/>
      <c r="AA1005" s="53"/>
      <c r="AB1005" s="53"/>
      <c r="AC1005" s="53"/>
      <c r="AD1005" s="53"/>
      <c r="AE1005" s="53"/>
      <c r="AF1005" s="53"/>
      <c r="AG1005" s="53"/>
      <c r="AH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c r="BM1005" s="53"/>
      <c r="BN1005" s="53"/>
      <c r="BO1005" s="53"/>
      <c r="BP1005" s="53"/>
      <c r="BQ1005" s="53"/>
      <c r="BR1005" s="53"/>
      <c r="BS1005" s="53"/>
      <c r="BT1005" s="53"/>
      <c r="BU1005" s="53"/>
      <c r="BV1005" s="53"/>
      <c r="BW1005" s="53"/>
      <c r="BX1005" s="53"/>
      <c r="BY1005" s="53"/>
      <c r="BZ1005" s="53"/>
      <c r="CA1005" s="53"/>
      <c r="CB1005" s="53"/>
      <c r="CC1005" s="53"/>
      <c r="CD1005" s="53"/>
      <c r="CE1005" s="53"/>
      <c r="CF1005" s="53"/>
      <c r="CG1005" s="53"/>
      <c r="CH1005" s="53"/>
      <c r="CI1005" s="53"/>
      <c r="CJ1005" s="53"/>
      <c r="CK1005" s="53"/>
      <c r="CL1005" s="53"/>
      <c r="CM1005" s="53"/>
      <c r="CN1005" s="53"/>
      <c r="CO1005" s="53"/>
      <c r="CP1005" s="53"/>
      <c r="CQ1005" s="53"/>
      <c r="CR1005" s="53"/>
      <c r="CS1005" s="53"/>
      <c r="CT1005" s="53"/>
      <c r="CU1005" s="53"/>
      <c r="CV1005" s="53"/>
      <c r="CW1005" s="53"/>
      <c r="CX1005" s="53"/>
      <c r="CY1005" s="53"/>
      <c r="CZ1005" s="53"/>
      <c r="DA1005" s="53"/>
      <c r="DB1005" s="53"/>
      <c r="DC1005" s="53"/>
      <c r="DD1005" s="53"/>
      <c r="DE1005" s="53"/>
      <c r="DF1005" s="53"/>
      <c r="DG1005" s="53"/>
      <c r="DH1005" s="53"/>
      <c r="DI1005" s="53"/>
      <c r="DJ1005" s="53"/>
      <c r="DK1005" s="53"/>
      <c r="DL1005" s="53"/>
      <c r="DM1005" s="53"/>
      <c r="DN1005" s="53"/>
      <c r="DO1005" s="53"/>
      <c r="DP1005" s="53"/>
      <c r="DQ1005" s="53"/>
      <c r="DR1005" s="53"/>
      <c r="DS1005" s="53"/>
      <c r="DT1005" s="53"/>
      <c r="DU1005" s="53"/>
      <c r="DV1005" s="53"/>
      <c r="DW1005" s="53"/>
      <c r="DX1005" s="53"/>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3"/>
      <c r="FK1005" s="53"/>
      <c r="FL1005" s="53"/>
      <c r="FM1005" s="53"/>
      <c r="FN1005" s="53"/>
      <c r="FO1005" s="53"/>
      <c r="FP1005" s="53"/>
      <c r="FQ1005" s="53"/>
      <c r="FR1005" s="53"/>
      <c r="FS1005" s="53"/>
      <c r="FT1005" s="53"/>
      <c r="FU1005" s="53"/>
      <c r="FV1005" s="53"/>
      <c r="FW1005" s="53"/>
      <c r="FX1005" s="53"/>
      <c r="FY1005" s="53"/>
      <c r="FZ1005" s="53"/>
      <c r="GA1005" s="53"/>
      <c r="GB1005" s="53"/>
      <c r="GC1005" s="53"/>
      <c r="GD1005" s="53"/>
      <c r="GE1005" s="53"/>
      <c r="GF1005" s="53"/>
      <c r="GG1005" s="53"/>
      <c r="GH1005" s="53"/>
      <c r="GI1005" s="53"/>
      <c r="GJ1005" s="53"/>
      <c r="GK1005" s="53"/>
      <c r="GL1005" s="53"/>
      <c r="GM1005" s="53"/>
      <c r="GN1005" s="53"/>
      <c r="GO1005" s="53"/>
      <c r="GP1005" s="53"/>
      <c r="GQ1005" s="53"/>
      <c r="GR1005" s="53"/>
      <c r="GS1005" s="53"/>
      <c r="GT1005" s="53"/>
      <c r="GU1005" s="53"/>
      <c r="GV1005" s="53"/>
      <c r="GW1005" s="53"/>
      <c r="GX1005" s="53"/>
      <c r="GY1005" s="53"/>
      <c r="GZ1005" s="53"/>
      <c r="HA1005" s="53"/>
      <c r="HB1005" s="53"/>
      <c r="HC1005" s="53"/>
      <c r="HD1005" s="53"/>
      <c r="HE1005" s="53"/>
      <c r="HF1005" s="53"/>
      <c r="HG1005" s="53"/>
      <c r="HH1005" s="53"/>
      <c r="HI1005" s="53"/>
      <c r="HJ1005" s="53"/>
      <c r="HK1005" s="53"/>
      <c r="HL1005" s="53"/>
      <c r="HM1005" s="53"/>
      <c r="HN1005" s="53"/>
      <c r="HO1005" s="53"/>
      <c r="HP1005" s="53"/>
      <c r="HQ1005" s="53"/>
      <c r="HR1005" s="53"/>
      <c r="HS1005" s="53"/>
      <c r="HT1005" s="53"/>
      <c r="HU1005" s="53"/>
      <c r="HV1005" s="53"/>
      <c r="HW1005" s="53"/>
      <c r="HX1005" s="53"/>
      <c r="HY1005" s="53"/>
      <c r="HZ1005" s="53"/>
      <c r="IA1005" s="53"/>
      <c r="IB1005" s="53"/>
      <c r="IC1005" s="53"/>
      <c r="ID1005" s="53"/>
      <c r="IE1005" s="53"/>
      <c r="IF1005" s="53"/>
      <c r="IG1005" s="53"/>
      <c r="IH1005" s="53"/>
      <c r="II1005" s="53"/>
      <c r="IJ1005" s="53"/>
      <c r="IK1005" s="53"/>
      <c r="IL1005" s="53"/>
      <c r="IM1005" s="53"/>
      <c r="IN1005" s="53"/>
      <c r="IO1005" s="53"/>
      <c r="IP1005" s="53"/>
      <c r="IQ1005" s="53"/>
      <c r="IR1005" s="53"/>
      <c r="IS1005" s="53"/>
      <c r="IT1005" s="53"/>
      <c r="IU1005" s="53"/>
      <c r="IV1005" s="53"/>
      <c r="IW1005" s="53"/>
      <c r="IX1005" s="53"/>
      <c r="IY1005" s="53"/>
      <c r="IZ1005" s="53"/>
      <c r="JA1005" s="53"/>
      <c r="JB1005" s="53"/>
      <c r="JC1005" s="53"/>
      <c r="JD1005" s="53"/>
      <c r="JE1005" s="53"/>
      <c r="JF1005" s="53"/>
      <c r="JG1005" s="53"/>
      <c r="JH1005" s="53"/>
      <c r="JI1005" s="53"/>
      <c r="JJ1005" s="53"/>
      <c r="JK1005" s="53"/>
      <c r="JL1005" s="53"/>
      <c r="JM1005" s="53"/>
      <c r="JN1005" s="53"/>
      <c r="JO1005" s="53"/>
      <c r="JP1005" s="53"/>
      <c r="JQ1005" s="53"/>
      <c r="JR1005" s="53"/>
      <c r="JS1005" s="53"/>
      <c r="JT1005" s="53"/>
      <c r="JU1005" s="53"/>
      <c r="JV1005" s="53"/>
      <c r="JW1005" s="53"/>
      <c r="JX1005" s="53"/>
      <c r="JY1005" s="53"/>
      <c r="JZ1005" s="53"/>
      <c r="KA1005" s="53"/>
      <c r="KB1005" s="53"/>
      <c r="KC1005" s="53"/>
      <c r="KD1005" s="53"/>
      <c r="KE1005" s="53"/>
      <c r="KF1005" s="53"/>
      <c r="KG1005" s="53"/>
      <c r="KH1005" s="53"/>
      <c r="KI1005" s="53"/>
      <c r="KJ1005" s="53"/>
      <c r="KK1005" s="53"/>
      <c r="KL1005" s="53"/>
      <c r="KM1005" s="53"/>
      <c r="KN1005" s="53"/>
      <c r="KO1005" s="53"/>
      <c r="KP1005" s="53"/>
      <c r="KQ1005" s="53"/>
      <c r="KR1005" s="53"/>
      <c r="KS1005" s="53"/>
      <c r="KT1005" s="53"/>
      <c r="KU1005" s="53"/>
      <c r="KV1005" s="53"/>
      <c r="KW1005" s="53"/>
      <c r="KX1005" s="53"/>
      <c r="KY1005" s="53"/>
      <c r="KZ1005" s="53"/>
      <c r="LA1005" s="53"/>
      <c r="LB1005" s="53"/>
      <c r="LC1005" s="53"/>
      <c r="LD1005" s="53"/>
      <c r="LE1005" s="53"/>
      <c r="LF1005" s="53"/>
      <c r="LG1005" s="53"/>
      <c r="LH1005" s="53"/>
      <c r="LI1005" s="53"/>
      <c r="LJ1005" s="53"/>
      <c r="LK1005" s="53"/>
      <c r="LL1005" s="53"/>
      <c r="LM1005" s="53"/>
      <c r="LN1005" s="53"/>
      <c r="LO1005" s="53"/>
      <c r="LP1005" s="53"/>
      <c r="LQ1005" s="53"/>
      <c r="LR1005" s="53"/>
      <c r="LS1005" s="53"/>
      <c r="LT1005" s="53"/>
      <c r="LU1005" s="53"/>
      <c r="LV1005" s="53"/>
      <c r="LW1005" s="53"/>
      <c r="LX1005" s="53"/>
      <c r="LY1005" s="53"/>
      <c r="LZ1005" s="53"/>
      <c r="MA1005" s="53"/>
      <c r="MB1005" s="53"/>
      <c r="MC1005" s="53"/>
      <c r="MD1005" s="53"/>
      <c r="ME1005" s="53"/>
      <c r="MF1005" s="53"/>
      <c r="MG1005" s="53"/>
      <c r="MH1005" s="53"/>
      <c r="MI1005" s="53"/>
      <c r="MJ1005" s="53"/>
      <c r="MK1005" s="53"/>
      <c r="ML1005" s="53"/>
      <c r="MM1005" s="53"/>
      <c r="MN1005" s="53"/>
      <c r="MO1005" s="53"/>
      <c r="MP1005" s="53"/>
      <c r="MQ1005" s="53"/>
      <c r="MR1005" s="53"/>
      <c r="MS1005" s="53"/>
      <c r="MT1005" s="53"/>
      <c r="MU1005" s="53"/>
      <c r="MV1005" s="53"/>
      <c r="MW1005" s="53"/>
      <c r="MX1005" s="53"/>
      <c r="MY1005" s="53"/>
      <c r="MZ1005" s="53"/>
      <c r="NA1005" s="53"/>
      <c r="NB1005" s="53"/>
      <c r="NC1005" s="53"/>
      <c r="ND1005" s="53"/>
      <c r="NE1005" s="53"/>
      <c r="NF1005" s="53"/>
      <c r="NG1005" s="53"/>
      <c r="NH1005" s="53"/>
      <c r="NI1005" s="53"/>
      <c r="NJ1005" s="53"/>
      <c r="NK1005" s="53"/>
      <c r="NL1005" s="53"/>
      <c r="NM1005" s="53"/>
      <c r="NN1005" s="53"/>
      <c r="NO1005" s="53"/>
      <c r="NP1005" s="53"/>
      <c r="NQ1005" s="53"/>
      <c r="NR1005" s="53"/>
      <c r="NS1005" s="53"/>
      <c r="NT1005" s="53"/>
      <c r="NU1005" s="53"/>
      <c r="NV1005" s="53"/>
      <c r="NW1005" s="53"/>
      <c r="NX1005" s="53"/>
      <c r="NY1005" s="53"/>
      <c r="NZ1005" s="53"/>
      <c r="OA1005" s="53"/>
      <c r="OB1005" s="53"/>
      <c r="OC1005" s="53"/>
      <c r="OD1005" s="53"/>
      <c r="OE1005" s="53"/>
      <c r="OF1005" s="53"/>
      <c r="OG1005" s="53"/>
      <c r="OH1005" s="53"/>
      <c r="OI1005" s="53"/>
      <c r="OJ1005" s="53"/>
      <c r="OK1005" s="53"/>
      <c r="OL1005" s="53"/>
      <c r="OM1005" s="53"/>
      <c r="ON1005" s="53"/>
      <c r="OO1005" s="53"/>
      <c r="OP1005" s="53"/>
      <c r="OQ1005" s="53"/>
      <c r="OR1005" s="53"/>
      <c r="OS1005" s="53"/>
      <c r="OT1005" s="53"/>
      <c r="OU1005" s="53"/>
      <c r="OV1005" s="53"/>
      <c r="OW1005" s="53"/>
      <c r="OX1005" s="53"/>
      <c r="OY1005" s="53"/>
      <c r="OZ1005" s="53"/>
      <c r="PA1005" s="53"/>
      <c r="PB1005" s="53"/>
      <c r="PC1005" s="53"/>
      <c r="PD1005" s="53"/>
      <c r="PE1005" s="53"/>
      <c r="PF1005" s="53"/>
      <c r="PG1005" s="53"/>
      <c r="PH1005" s="53"/>
      <c r="PI1005" s="53"/>
      <c r="PJ1005" s="53"/>
      <c r="PK1005" s="53"/>
      <c r="PL1005" s="53"/>
      <c r="PM1005" s="53"/>
      <c r="PN1005" s="53"/>
      <c r="PO1005" s="53"/>
      <c r="PP1005" s="53"/>
      <c r="PQ1005" s="53"/>
      <c r="PR1005" s="53"/>
      <c r="PS1005" s="53"/>
      <c r="PT1005" s="53"/>
      <c r="PU1005" s="53"/>
      <c r="PV1005" s="53"/>
      <c r="PW1005" s="53"/>
      <c r="PX1005" s="53"/>
      <c r="PY1005" s="53"/>
      <c r="PZ1005" s="53"/>
      <c r="QA1005" s="53"/>
      <c r="QB1005" s="53"/>
      <c r="QC1005" s="53"/>
      <c r="QD1005" s="53"/>
      <c r="QE1005" s="53"/>
      <c r="QF1005" s="53"/>
      <c r="QG1005" s="53"/>
      <c r="QH1005" s="53"/>
      <c r="QI1005" s="53"/>
      <c r="QJ1005" s="53"/>
      <c r="QK1005" s="53"/>
      <c r="QL1005" s="53"/>
      <c r="QM1005" s="53"/>
      <c r="QN1005" s="53"/>
      <c r="QO1005" s="53"/>
      <c r="QP1005" s="53"/>
      <c r="QQ1005" s="53"/>
      <c r="QR1005" s="53"/>
      <c r="QS1005" s="53"/>
      <c r="QT1005" s="53"/>
      <c r="QU1005" s="53"/>
      <c r="QV1005" s="53"/>
      <c r="QW1005" s="53"/>
      <c r="QX1005" s="53"/>
      <c r="QY1005" s="53"/>
      <c r="QZ1005" s="53"/>
      <c r="RA1005" s="53"/>
      <c r="RB1005" s="53"/>
      <c r="RC1005" s="53"/>
      <c r="RD1005" s="53"/>
      <c r="RE1005" s="53"/>
      <c r="RF1005" s="53"/>
      <c r="RG1005" s="53"/>
      <c r="RH1005" s="53"/>
      <c r="RI1005" s="53"/>
      <c r="RJ1005" s="53"/>
      <c r="RK1005" s="53"/>
      <c r="RL1005" s="53"/>
      <c r="RM1005" s="53"/>
      <c r="RN1005" s="53"/>
      <c r="RO1005" s="53"/>
      <c r="RP1005" s="53"/>
      <c r="RQ1005" s="53"/>
      <c r="RR1005" s="53"/>
      <c r="RS1005" s="53"/>
      <c r="RT1005" s="53"/>
      <c r="RU1005" s="53"/>
      <c r="RV1005" s="53"/>
      <c r="RW1005" s="53"/>
      <c r="RX1005" s="53"/>
      <c r="RY1005" s="53"/>
      <c r="RZ1005" s="53"/>
      <c r="SA1005" s="53"/>
      <c r="SB1005" s="53"/>
      <c r="SC1005" s="53"/>
      <c r="SD1005" s="53"/>
      <c r="SE1005" s="53"/>
      <c r="SF1005" s="53"/>
      <c r="SG1005" s="53"/>
      <c r="SH1005" s="53"/>
      <c r="SI1005" s="53"/>
      <c r="SJ1005" s="53"/>
      <c r="SK1005" s="53"/>
      <c r="SL1005" s="53"/>
      <c r="SM1005" s="53"/>
      <c r="SN1005" s="53"/>
      <c r="SO1005" s="53"/>
      <c r="SP1005" s="53"/>
      <c r="SQ1005" s="53"/>
      <c r="SR1005" s="53"/>
      <c r="SS1005" s="53"/>
      <c r="ST1005" s="53"/>
      <c r="SU1005" s="53"/>
      <c r="SV1005" s="53"/>
      <c r="SW1005" s="53"/>
      <c r="SX1005" s="53"/>
      <c r="SY1005" s="53"/>
      <c r="SZ1005" s="53"/>
      <c r="TA1005" s="53"/>
      <c r="TB1005" s="53"/>
      <c r="TC1005" s="53"/>
      <c r="TD1005" s="53"/>
      <c r="TE1005" s="53"/>
      <c r="TF1005" s="53"/>
      <c r="TG1005" s="53"/>
      <c r="TH1005" s="53"/>
      <c r="TI1005" s="53"/>
      <c r="TJ1005" s="53"/>
      <c r="TK1005" s="53"/>
      <c r="TL1005" s="53"/>
      <c r="TM1005" s="53"/>
      <c r="TN1005" s="53"/>
      <c r="TO1005" s="53"/>
      <c r="TP1005" s="53"/>
      <c r="TQ1005" s="53"/>
      <c r="TR1005" s="53"/>
      <c r="TS1005" s="53"/>
      <c r="TT1005" s="53"/>
      <c r="TU1005" s="53"/>
      <c r="TV1005" s="53"/>
      <c r="TW1005" s="53"/>
      <c r="TX1005" s="53"/>
      <c r="TY1005" s="53"/>
      <c r="TZ1005" s="53"/>
      <c r="UA1005" s="53"/>
      <c r="UB1005" s="53"/>
      <c r="UC1005" s="53"/>
      <c r="UD1005" s="53"/>
      <c r="UE1005" s="53"/>
      <c r="UF1005" s="53"/>
      <c r="UG1005" s="53"/>
    </row>
    <row r="1006" spans="12:553" s="19" customFormat="1" ht="15.75" customHeight="1" x14ac:dyDescent="0.2">
      <c r="L1006" s="66"/>
      <c r="M1006" s="66"/>
      <c r="N1006" s="52"/>
      <c r="O1006" s="53"/>
      <c r="P1006" s="53"/>
      <c r="Q1006" s="53"/>
      <c r="R1006" s="53"/>
      <c r="S1006" s="53"/>
      <c r="T1006" s="53"/>
      <c r="U1006" s="53"/>
      <c r="V1006" s="53"/>
      <c r="W1006" s="53"/>
      <c r="X1006" s="53"/>
      <c r="Y1006" s="53"/>
      <c r="Z1006" s="53"/>
      <c r="AA1006" s="53"/>
      <c r="AB1006" s="53"/>
      <c r="AC1006" s="53"/>
      <c r="AD1006" s="53"/>
      <c r="AE1006" s="53"/>
      <c r="AF1006" s="53"/>
      <c r="AG1006" s="53"/>
      <c r="AH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c r="BM1006" s="53"/>
      <c r="BN1006" s="53"/>
      <c r="BO1006" s="53"/>
      <c r="BP1006" s="53"/>
      <c r="BQ1006" s="53"/>
      <c r="BR1006" s="53"/>
      <c r="BS1006" s="53"/>
      <c r="BT1006" s="53"/>
      <c r="BU1006" s="53"/>
      <c r="BV1006" s="53"/>
      <c r="BW1006" s="53"/>
      <c r="BX1006" s="53"/>
      <c r="BY1006" s="53"/>
      <c r="BZ1006" s="53"/>
      <c r="CA1006" s="53"/>
      <c r="CB1006" s="53"/>
      <c r="CC1006" s="53"/>
      <c r="CD1006" s="53"/>
      <c r="CE1006" s="53"/>
      <c r="CF1006" s="53"/>
      <c r="CG1006" s="53"/>
      <c r="CH1006" s="53"/>
      <c r="CI1006" s="53"/>
      <c r="CJ1006" s="53"/>
      <c r="CK1006" s="53"/>
      <c r="CL1006" s="53"/>
      <c r="CM1006" s="53"/>
      <c r="CN1006" s="53"/>
      <c r="CO1006" s="53"/>
      <c r="CP1006" s="53"/>
      <c r="CQ1006" s="53"/>
      <c r="CR1006" s="53"/>
      <c r="CS1006" s="53"/>
      <c r="CT1006" s="53"/>
      <c r="CU1006" s="53"/>
      <c r="CV1006" s="53"/>
      <c r="CW1006" s="53"/>
      <c r="CX1006" s="53"/>
      <c r="CY1006" s="53"/>
      <c r="CZ1006" s="53"/>
      <c r="DA1006" s="53"/>
      <c r="DB1006" s="53"/>
      <c r="DC1006" s="53"/>
      <c r="DD1006" s="53"/>
      <c r="DE1006" s="53"/>
      <c r="DF1006" s="53"/>
      <c r="DG1006" s="53"/>
      <c r="DH1006" s="53"/>
      <c r="DI1006" s="53"/>
      <c r="DJ1006" s="53"/>
      <c r="DK1006" s="53"/>
      <c r="DL1006" s="53"/>
      <c r="DM1006" s="53"/>
      <c r="DN1006" s="53"/>
      <c r="DO1006" s="53"/>
      <c r="DP1006" s="53"/>
      <c r="DQ1006" s="53"/>
      <c r="DR1006" s="53"/>
      <c r="DS1006" s="53"/>
      <c r="DT1006" s="53"/>
      <c r="DU1006" s="53"/>
      <c r="DV1006" s="53"/>
      <c r="DW1006" s="53"/>
      <c r="DX1006" s="53"/>
      <c r="DY1006" s="53"/>
      <c r="DZ1006" s="53"/>
      <c r="EA1006" s="53"/>
      <c r="EB1006" s="53"/>
      <c r="EC1006" s="53"/>
      <c r="ED1006" s="53"/>
      <c r="EE1006" s="53"/>
      <c r="EF1006" s="53"/>
      <c r="EG1006" s="53"/>
      <c r="EH1006" s="53"/>
      <c r="EI1006" s="53"/>
      <c r="EJ1006" s="53"/>
      <c r="EK1006" s="53"/>
      <c r="EL1006" s="53"/>
      <c r="EM1006" s="53"/>
      <c r="EN1006" s="53"/>
      <c r="EO1006" s="53"/>
      <c r="EP1006" s="53"/>
      <c r="EQ1006" s="53"/>
      <c r="ER1006" s="53"/>
      <c r="ES1006" s="53"/>
      <c r="ET1006" s="53"/>
      <c r="EU1006" s="53"/>
      <c r="EV1006" s="53"/>
      <c r="EW1006" s="53"/>
      <c r="EX1006" s="53"/>
      <c r="EY1006" s="53"/>
      <c r="EZ1006" s="53"/>
      <c r="FA1006" s="53"/>
      <c r="FB1006" s="53"/>
      <c r="FC1006" s="53"/>
      <c r="FD1006" s="53"/>
      <c r="FE1006" s="53"/>
      <c r="FF1006" s="53"/>
      <c r="FG1006" s="53"/>
      <c r="FH1006" s="53"/>
      <c r="FI1006" s="53"/>
      <c r="FJ1006" s="53"/>
      <c r="FK1006" s="53"/>
      <c r="FL1006" s="53"/>
      <c r="FM1006" s="53"/>
      <c r="FN1006" s="53"/>
      <c r="FO1006" s="53"/>
      <c r="FP1006" s="53"/>
      <c r="FQ1006" s="53"/>
      <c r="FR1006" s="53"/>
      <c r="FS1006" s="53"/>
      <c r="FT1006" s="53"/>
      <c r="FU1006" s="53"/>
      <c r="FV1006" s="53"/>
      <c r="FW1006" s="53"/>
      <c r="FX1006" s="53"/>
      <c r="FY1006" s="53"/>
      <c r="FZ1006" s="53"/>
      <c r="GA1006" s="53"/>
      <c r="GB1006" s="53"/>
      <c r="GC1006" s="53"/>
      <c r="GD1006" s="53"/>
      <c r="GE1006" s="53"/>
      <c r="GF1006" s="53"/>
      <c r="GG1006" s="53"/>
      <c r="GH1006" s="53"/>
      <c r="GI1006" s="53"/>
      <c r="GJ1006" s="53"/>
      <c r="GK1006" s="53"/>
      <c r="GL1006" s="53"/>
      <c r="GM1006" s="53"/>
      <c r="GN1006" s="53"/>
      <c r="GO1006" s="53"/>
      <c r="GP1006" s="53"/>
      <c r="GQ1006" s="53"/>
      <c r="GR1006" s="53"/>
      <c r="GS1006" s="53"/>
      <c r="GT1006" s="53"/>
      <c r="GU1006" s="53"/>
      <c r="GV1006" s="53"/>
      <c r="GW1006" s="53"/>
      <c r="GX1006" s="53"/>
      <c r="GY1006" s="53"/>
      <c r="GZ1006" s="53"/>
      <c r="HA1006" s="53"/>
      <c r="HB1006" s="53"/>
      <c r="HC1006" s="53"/>
      <c r="HD1006" s="53"/>
      <c r="HE1006" s="53"/>
      <c r="HF1006" s="53"/>
      <c r="HG1006" s="53"/>
      <c r="HH1006" s="53"/>
      <c r="HI1006" s="53"/>
      <c r="HJ1006" s="53"/>
      <c r="HK1006" s="53"/>
      <c r="HL1006" s="53"/>
      <c r="HM1006" s="53"/>
      <c r="HN1006" s="53"/>
      <c r="HO1006" s="53"/>
      <c r="HP1006" s="53"/>
      <c r="HQ1006" s="53"/>
      <c r="HR1006" s="53"/>
      <c r="HS1006" s="53"/>
      <c r="HT1006" s="53"/>
      <c r="HU1006" s="53"/>
      <c r="HV1006" s="53"/>
      <c r="HW1006" s="53"/>
      <c r="HX1006" s="53"/>
      <c r="HY1006" s="53"/>
      <c r="HZ1006" s="53"/>
      <c r="IA1006" s="53"/>
      <c r="IB1006" s="53"/>
      <c r="IC1006" s="53"/>
      <c r="ID1006" s="53"/>
      <c r="IE1006" s="53"/>
      <c r="IF1006" s="53"/>
      <c r="IG1006" s="53"/>
      <c r="IH1006" s="53"/>
      <c r="II1006" s="53"/>
      <c r="IJ1006" s="53"/>
      <c r="IK1006" s="53"/>
      <c r="IL1006" s="53"/>
      <c r="IM1006" s="53"/>
      <c r="IN1006" s="53"/>
      <c r="IO1006" s="53"/>
      <c r="IP1006" s="53"/>
      <c r="IQ1006" s="53"/>
      <c r="IR1006" s="53"/>
      <c r="IS1006" s="53"/>
      <c r="IT1006" s="53"/>
      <c r="IU1006" s="53"/>
      <c r="IV1006" s="53"/>
      <c r="IW1006" s="53"/>
      <c r="IX1006" s="53"/>
      <c r="IY1006" s="53"/>
      <c r="IZ1006" s="53"/>
      <c r="JA1006" s="53"/>
      <c r="JB1006" s="53"/>
      <c r="JC1006" s="53"/>
      <c r="JD1006" s="53"/>
      <c r="JE1006" s="53"/>
      <c r="JF1006" s="53"/>
      <c r="JG1006" s="53"/>
      <c r="JH1006" s="53"/>
      <c r="JI1006" s="53"/>
      <c r="JJ1006" s="53"/>
      <c r="JK1006" s="53"/>
      <c r="JL1006" s="53"/>
      <c r="JM1006" s="53"/>
      <c r="JN1006" s="53"/>
      <c r="JO1006" s="53"/>
      <c r="JP1006" s="53"/>
      <c r="JQ1006" s="53"/>
      <c r="JR1006" s="53"/>
      <c r="JS1006" s="53"/>
      <c r="JT1006" s="53"/>
      <c r="JU1006" s="53"/>
      <c r="JV1006" s="53"/>
      <c r="JW1006" s="53"/>
      <c r="JX1006" s="53"/>
      <c r="JY1006" s="53"/>
      <c r="JZ1006" s="53"/>
      <c r="KA1006" s="53"/>
      <c r="KB1006" s="53"/>
      <c r="KC1006" s="53"/>
      <c r="KD1006" s="53"/>
      <c r="KE1006" s="53"/>
      <c r="KF1006" s="53"/>
      <c r="KG1006" s="53"/>
      <c r="KH1006" s="53"/>
      <c r="KI1006" s="53"/>
      <c r="KJ1006" s="53"/>
      <c r="KK1006" s="53"/>
      <c r="KL1006" s="53"/>
      <c r="KM1006" s="53"/>
      <c r="KN1006" s="53"/>
      <c r="KO1006" s="53"/>
      <c r="KP1006" s="53"/>
      <c r="KQ1006" s="53"/>
      <c r="KR1006" s="53"/>
      <c r="KS1006" s="53"/>
      <c r="KT1006" s="53"/>
      <c r="KU1006" s="53"/>
      <c r="KV1006" s="53"/>
      <c r="KW1006" s="53"/>
      <c r="KX1006" s="53"/>
      <c r="KY1006" s="53"/>
      <c r="KZ1006" s="53"/>
      <c r="LA1006" s="53"/>
      <c r="LB1006" s="53"/>
      <c r="LC1006" s="53"/>
      <c r="LD1006" s="53"/>
      <c r="LE1006" s="53"/>
      <c r="LF1006" s="53"/>
      <c r="LG1006" s="53"/>
      <c r="LH1006" s="53"/>
      <c r="LI1006" s="53"/>
      <c r="LJ1006" s="53"/>
      <c r="LK1006" s="53"/>
      <c r="LL1006" s="53"/>
      <c r="LM1006" s="53"/>
      <c r="LN1006" s="53"/>
      <c r="LO1006" s="53"/>
      <c r="LP1006" s="53"/>
      <c r="LQ1006" s="53"/>
      <c r="LR1006" s="53"/>
      <c r="LS1006" s="53"/>
      <c r="LT1006" s="53"/>
      <c r="LU1006" s="53"/>
      <c r="LV1006" s="53"/>
      <c r="LW1006" s="53"/>
      <c r="LX1006" s="53"/>
      <c r="LY1006" s="53"/>
      <c r="LZ1006" s="53"/>
      <c r="MA1006" s="53"/>
      <c r="MB1006" s="53"/>
      <c r="MC1006" s="53"/>
      <c r="MD1006" s="53"/>
      <c r="ME1006" s="53"/>
      <c r="MF1006" s="53"/>
      <c r="MG1006" s="53"/>
      <c r="MH1006" s="53"/>
      <c r="MI1006" s="53"/>
      <c r="MJ1006" s="53"/>
      <c r="MK1006" s="53"/>
      <c r="ML1006" s="53"/>
      <c r="MM1006" s="53"/>
      <c r="MN1006" s="53"/>
      <c r="MO1006" s="53"/>
      <c r="MP1006" s="53"/>
      <c r="MQ1006" s="53"/>
      <c r="MR1006" s="53"/>
      <c r="MS1006" s="53"/>
      <c r="MT1006" s="53"/>
      <c r="MU1006" s="53"/>
      <c r="MV1006" s="53"/>
      <c r="MW1006" s="53"/>
      <c r="MX1006" s="53"/>
      <c r="MY1006" s="53"/>
      <c r="MZ1006" s="53"/>
      <c r="NA1006" s="53"/>
      <c r="NB1006" s="53"/>
      <c r="NC1006" s="53"/>
      <c r="ND1006" s="53"/>
      <c r="NE1006" s="53"/>
      <c r="NF1006" s="53"/>
      <c r="NG1006" s="53"/>
      <c r="NH1006" s="53"/>
      <c r="NI1006" s="53"/>
      <c r="NJ1006" s="53"/>
      <c r="NK1006" s="53"/>
      <c r="NL1006" s="53"/>
      <c r="NM1006" s="53"/>
      <c r="NN1006" s="53"/>
      <c r="NO1006" s="53"/>
      <c r="NP1006" s="53"/>
      <c r="NQ1006" s="53"/>
      <c r="NR1006" s="53"/>
      <c r="NS1006" s="53"/>
      <c r="NT1006" s="53"/>
      <c r="NU1006" s="53"/>
      <c r="NV1006" s="53"/>
      <c r="NW1006" s="53"/>
      <c r="NX1006" s="53"/>
      <c r="NY1006" s="53"/>
      <c r="NZ1006" s="53"/>
      <c r="OA1006" s="53"/>
      <c r="OB1006" s="53"/>
      <c r="OC1006" s="53"/>
      <c r="OD1006" s="53"/>
      <c r="OE1006" s="53"/>
      <c r="OF1006" s="53"/>
      <c r="OG1006" s="53"/>
      <c r="OH1006" s="53"/>
      <c r="OI1006" s="53"/>
      <c r="OJ1006" s="53"/>
      <c r="OK1006" s="53"/>
      <c r="OL1006" s="53"/>
      <c r="OM1006" s="53"/>
      <c r="ON1006" s="53"/>
      <c r="OO1006" s="53"/>
      <c r="OP1006" s="53"/>
      <c r="OQ1006" s="53"/>
      <c r="OR1006" s="53"/>
      <c r="OS1006" s="53"/>
      <c r="OT1006" s="53"/>
      <c r="OU1006" s="53"/>
      <c r="OV1006" s="53"/>
      <c r="OW1006" s="53"/>
      <c r="OX1006" s="53"/>
      <c r="OY1006" s="53"/>
      <c r="OZ1006" s="53"/>
      <c r="PA1006" s="53"/>
      <c r="PB1006" s="53"/>
      <c r="PC1006" s="53"/>
      <c r="PD1006" s="53"/>
      <c r="PE1006" s="53"/>
      <c r="PF1006" s="53"/>
      <c r="PG1006" s="53"/>
      <c r="PH1006" s="53"/>
      <c r="PI1006" s="53"/>
      <c r="PJ1006" s="53"/>
      <c r="PK1006" s="53"/>
      <c r="PL1006" s="53"/>
      <c r="PM1006" s="53"/>
      <c r="PN1006" s="53"/>
      <c r="PO1006" s="53"/>
      <c r="PP1006" s="53"/>
      <c r="PQ1006" s="53"/>
      <c r="PR1006" s="53"/>
      <c r="PS1006" s="53"/>
      <c r="PT1006" s="53"/>
      <c r="PU1006" s="53"/>
      <c r="PV1006" s="53"/>
      <c r="PW1006" s="53"/>
      <c r="PX1006" s="53"/>
      <c r="PY1006" s="53"/>
      <c r="PZ1006" s="53"/>
      <c r="QA1006" s="53"/>
      <c r="QB1006" s="53"/>
      <c r="QC1006" s="53"/>
      <c r="QD1006" s="53"/>
      <c r="QE1006" s="53"/>
      <c r="QF1006" s="53"/>
      <c r="QG1006" s="53"/>
      <c r="QH1006" s="53"/>
      <c r="QI1006" s="53"/>
      <c r="QJ1006" s="53"/>
      <c r="QK1006" s="53"/>
      <c r="QL1006" s="53"/>
      <c r="QM1006" s="53"/>
      <c r="QN1006" s="53"/>
      <c r="QO1006" s="53"/>
      <c r="QP1006" s="53"/>
      <c r="QQ1006" s="53"/>
      <c r="QR1006" s="53"/>
      <c r="QS1006" s="53"/>
      <c r="QT1006" s="53"/>
      <c r="QU1006" s="53"/>
      <c r="QV1006" s="53"/>
      <c r="QW1006" s="53"/>
      <c r="QX1006" s="53"/>
      <c r="QY1006" s="53"/>
      <c r="QZ1006" s="53"/>
      <c r="RA1006" s="53"/>
      <c r="RB1006" s="53"/>
      <c r="RC1006" s="53"/>
      <c r="RD1006" s="53"/>
      <c r="RE1006" s="53"/>
      <c r="RF1006" s="53"/>
      <c r="RG1006" s="53"/>
      <c r="RH1006" s="53"/>
      <c r="RI1006" s="53"/>
      <c r="RJ1006" s="53"/>
      <c r="RK1006" s="53"/>
      <c r="RL1006" s="53"/>
      <c r="RM1006" s="53"/>
      <c r="RN1006" s="53"/>
      <c r="RO1006" s="53"/>
      <c r="RP1006" s="53"/>
      <c r="RQ1006" s="53"/>
      <c r="RR1006" s="53"/>
      <c r="RS1006" s="53"/>
      <c r="RT1006" s="53"/>
      <c r="RU1006" s="53"/>
      <c r="RV1006" s="53"/>
      <c r="RW1006" s="53"/>
      <c r="RX1006" s="53"/>
      <c r="RY1006" s="53"/>
      <c r="RZ1006" s="53"/>
      <c r="SA1006" s="53"/>
      <c r="SB1006" s="53"/>
      <c r="SC1006" s="53"/>
      <c r="SD1006" s="53"/>
      <c r="SE1006" s="53"/>
      <c r="SF1006" s="53"/>
      <c r="SG1006" s="53"/>
      <c r="SH1006" s="53"/>
      <c r="SI1006" s="53"/>
      <c r="SJ1006" s="53"/>
      <c r="SK1006" s="53"/>
      <c r="SL1006" s="53"/>
      <c r="SM1006" s="53"/>
      <c r="SN1006" s="53"/>
      <c r="SO1006" s="53"/>
      <c r="SP1006" s="53"/>
      <c r="SQ1006" s="53"/>
      <c r="SR1006" s="53"/>
      <c r="SS1006" s="53"/>
      <c r="ST1006" s="53"/>
      <c r="SU1006" s="53"/>
      <c r="SV1006" s="53"/>
      <c r="SW1006" s="53"/>
      <c r="SX1006" s="53"/>
      <c r="SY1006" s="53"/>
      <c r="SZ1006" s="53"/>
      <c r="TA1006" s="53"/>
      <c r="TB1006" s="53"/>
      <c r="TC1006" s="53"/>
      <c r="TD1006" s="53"/>
      <c r="TE1006" s="53"/>
      <c r="TF1006" s="53"/>
      <c r="TG1006" s="53"/>
      <c r="TH1006" s="53"/>
      <c r="TI1006" s="53"/>
      <c r="TJ1006" s="53"/>
      <c r="TK1006" s="53"/>
      <c r="TL1006" s="53"/>
      <c r="TM1006" s="53"/>
      <c r="TN1006" s="53"/>
      <c r="TO1006" s="53"/>
      <c r="TP1006" s="53"/>
      <c r="TQ1006" s="53"/>
      <c r="TR1006" s="53"/>
      <c r="TS1006" s="53"/>
      <c r="TT1006" s="53"/>
      <c r="TU1006" s="53"/>
      <c r="TV1006" s="53"/>
      <c r="TW1006" s="53"/>
      <c r="TX1006" s="53"/>
      <c r="TY1006" s="53"/>
      <c r="TZ1006" s="53"/>
      <c r="UA1006" s="53"/>
      <c r="UB1006" s="53"/>
      <c r="UC1006" s="53"/>
      <c r="UD1006" s="53"/>
      <c r="UE1006" s="53"/>
      <c r="UF1006" s="53"/>
      <c r="UG1006" s="53"/>
    </row>
    <row r="1007" spans="12:553" s="19" customFormat="1" ht="15.75" customHeight="1" x14ac:dyDescent="0.2">
      <c r="L1007" s="66"/>
      <c r="M1007" s="66"/>
      <c r="N1007" s="52"/>
      <c r="O1007" s="53"/>
      <c r="P1007" s="53"/>
      <c r="Q1007" s="53"/>
      <c r="R1007" s="53"/>
      <c r="S1007" s="53"/>
      <c r="T1007" s="53"/>
      <c r="U1007" s="53"/>
      <c r="V1007" s="53"/>
      <c r="W1007" s="53"/>
      <c r="X1007" s="53"/>
      <c r="Y1007" s="53"/>
      <c r="Z1007" s="53"/>
      <c r="AA1007" s="53"/>
      <c r="AB1007" s="53"/>
      <c r="AC1007" s="53"/>
      <c r="AD1007" s="53"/>
      <c r="AE1007" s="53"/>
      <c r="AF1007" s="53"/>
      <c r="AG1007" s="53"/>
      <c r="AH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c r="BM1007" s="53"/>
      <c r="BN1007" s="53"/>
      <c r="BO1007" s="53"/>
      <c r="BP1007" s="53"/>
      <c r="BQ1007" s="53"/>
      <c r="BR1007" s="53"/>
      <c r="BS1007" s="53"/>
      <c r="BT1007" s="53"/>
      <c r="BU1007" s="53"/>
      <c r="BV1007" s="53"/>
      <c r="BW1007" s="53"/>
      <c r="BX1007" s="53"/>
      <c r="BY1007" s="53"/>
      <c r="BZ1007" s="53"/>
      <c r="CA1007" s="53"/>
      <c r="CB1007" s="53"/>
      <c r="CC1007" s="53"/>
      <c r="CD1007" s="53"/>
      <c r="CE1007" s="53"/>
      <c r="CF1007" s="53"/>
      <c r="CG1007" s="53"/>
      <c r="CH1007" s="53"/>
      <c r="CI1007" s="53"/>
      <c r="CJ1007" s="53"/>
      <c r="CK1007" s="53"/>
      <c r="CL1007" s="53"/>
      <c r="CM1007" s="53"/>
      <c r="CN1007" s="53"/>
      <c r="CO1007" s="53"/>
      <c r="CP1007" s="53"/>
      <c r="CQ1007" s="53"/>
      <c r="CR1007" s="53"/>
      <c r="CS1007" s="53"/>
      <c r="CT1007" s="53"/>
      <c r="CU1007" s="53"/>
      <c r="CV1007" s="53"/>
      <c r="CW1007" s="53"/>
      <c r="CX1007" s="53"/>
      <c r="CY1007" s="53"/>
      <c r="CZ1007" s="53"/>
      <c r="DA1007" s="53"/>
      <c r="DB1007" s="53"/>
      <c r="DC1007" s="53"/>
      <c r="DD1007" s="53"/>
      <c r="DE1007" s="53"/>
      <c r="DF1007" s="53"/>
      <c r="DG1007" s="53"/>
      <c r="DH1007" s="53"/>
      <c r="DI1007" s="53"/>
      <c r="DJ1007" s="53"/>
      <c r="DK1007" s="53"/>
      <c r="DL1007" s="53"/>
      <c r="DM1007" s="53"/>
      <c r="DN1007" s="53"/>
      <c r="DO1007" s="53"/>
      <c r="DP1007" s="53"/>
      <c r="DQ1007" s="53"/>
      <c r="DR1007" s="53"/>
      <c r="DS1007" s="53"/>
      <c r="DT1007" s="53"/>
      <c r="DU1007" s="53"/>
      <c r="DV1007" s="53"/>
      <c r="DW1007" s="53"/>
      <c r="DX1007" s="53"/>
      <c r="DY1007" s="53"/>
      <c r="DZ1007" s="53"/>
      <c r="EA1007" s="53"/>
      <c r="EB1007" s="53"/>
      <c r="EC1007" s="53"/>
      <c r="ED1007" s="53"/>
      <c r="EE1007" s="53"/>
      <c r="EF1007" s="53"/>
      <c r="EG1007" s="53"/>
      <c r="EH1007" s="53"/>
      <c r="EI1007" s="53"/>
      <c r="EJ1007" s="53"/>
      <c r="EK1007" s="53"/>
      <c r="EL1007" s="53"/>
      <c r="EM1007" s="53"/>
      <c r="EN1007" s="53"/>
      <c r="EO1007" s="53"/>
      <c r="EP1007" s="53"/>
      <c r="EQ1007" s="53"/>
      <c r="ER1007" s="53"/>
      <c r="ES1007" s="53"/>
      <c r="ET1007" s="53"/>
      <c r="EU1007" s="53"/>
      <c r="EV1007" s="53"/>
      <c r="EW1007" s="53"/>
      <c r="EX1007" s="53"/>
      <c r="EY1007" s="53"/>
      <c r="EZ1007" s="53"/>
      <c r="FA1007" s="53"/>
      <c r="FB1007" s="53"/>
      <c r="FC1007" s="53"/>
      <c r="FD1007" s="53"/>
      <c r="FE1007" s="53"/>
      <c r="FF1007" s="53"/>
      <c r="FG1007" s="53"/>
      <c r="FH1007" s="53"/>
      <c r="FI1007" s="53"/>
      <c r="FJ1007" s="53"/>
      <c r="FK1007" s="53"/>
      <c r="FL1007" s="53"/>
      <c r="FM1007" s="53"/>
      <c r="FN1007" s="53"/>
      <c r="FO1007" s="53"/>
      <c r="FP1007" s="53"/>
      <c r="FQ1007" s="53"/>
      <c r="FR1007" s="53"/>
      <c r="FS1007" s="53"/>
      <c r="FT1007" s="53"/>
      <c r="FU1007" s="53"/>
      <c r="FV1007" s="53"/>
      <c r="FW1007" s="53"/>
      <c r="FX1007" s="53"/>
      <c r="FY1007" s="53"/>
      <c r="FZ1007" s="53"/>
      <c r="GA1007" s="53"/>
      <c r="GB1007" s="53"/>
      <c r="GC1007" s="53"/>
      <c r="GD1007" s="53"/>
      <c r="GE1007" s="53"/>
      <c r="GF1007" s="53"/>
      <c r="GG1007" s="53"/>
      <c r="GH1007" s="53"/>
      <c r="GI1007" s="53"/>
      <c r="GJ1007" s="53"/>
      <c r="GK1007" s="53"/>
      <c r="GL1007" s="53"/>
      <c r="GM1007" s="53"/>
      <c r="GN1007" s="53"/>
      <c r="GO1007" s="53"/>
      <c r="GP1007" s="53"/>
      <c r="GQ1007" s="53"/>
      <c r="GR1007" s="53"/>
      <c r="GS1007" s="53"/>
      <c r="GT1007" s="53"/>
      <c r="GU1007" s="53"/>
      <c r="GV1007" s="53"/>
      <c r="GW1007" s="53"/>
      <c r="GX1007" s="53"/>
      <c r="GY1007" s="53"/>
      <c r="GZ1007" s="53"/>
      <c r="HA1007" s="53"/>
      <c r="HB1007" s="53"/>
      <c r="HC1007" s="53"/>
      <c r="HD1007" s="53"/>
      <c r="HE1007" s="53"/>
      <c r="HF1007" s="53"/>
      <c r="HG1007" s="53"/>
      <c r="HH1007" s="53"/>
      <c r="HI1007" s="53"/>
      <c r="HJ1007" s="53"/>
      <c r="HK1007" s="53"/>
      <c r="HL1007" s="53"/>
      <c r="HM1007" s="53"/>
      <c r="HN1007" s="53"/>
      <c r="HO1007" s="53"/>
      <c r="HP1007" s="53"/>
      <c r="HQ1007" s="53"/>
      <c r="HR1007" s="53"/>
      <c r="HS1007" s="53"/>
      <c r="HT1007" s="53"/>
      <c r="HU1007" s="53"/>
      <c r="HV1007" s="53"/>
      <c r="HW1007" s="53"/>
      <c r="HX1007" s="53"/>
      <c r="HY1007" s="53"/>
      <c r="HZ1007" s="53"/>
      <c r="IA1007" s="53"/>
      <c r="IB1007" s="53"/>
      <c r="IC1007" s="53"/>
      <c r="ID1007" s="53"/>
      <c r="IE1007" s="53"/>
      <c r="IF1007" s="53"/>
      <c r="IG1007" s="53"/>
      <c r="IH1007" s="53"/>
      <c r="II1007" s="53"/>
      <c r="IJ1007" s="53"/>
      <c r="IK1007" s="53"/>
      <c r="IL1007" s="53"/>
      <c r="IM1007" s="53"/>
      <c r="IN1007" s="53"/>
      <c r="IO1007" s="53"/>
      <c r="IP1007" s="53"/>
      <c r="IQ1007" s="53"/>
      <c r="IR1007" s="53"/>
      <c r="IS1007" s="53"/>
      <c r="IT1007" s="53"/>
      <c r="IU1007" s="53"/>
      <c r="IV1007" s="53"/>
      <c r="IW1007" s="53"/>
      <c r="IX1007" s="53"/>
      <c r="IY1007" s="53"/>
      <c r="IZ1007" s="53"/>
      <c r="JA1007" s="53"/>
      <c r="JB1007" s="53"/>
      <c r="JC1007" s="53"/>
      <c r="JD1007" s="53"/>
      <c r="JE1007" s="53"/>
      <c r="JF1007" s="53"/>
      <c r="JG1007" s="53"/>
      <c r="JH1007" s="53"/>
      <c r="JI1007" s="53"/>
      <c r="JJ1007" s="53"/>
      <c r="JK1007" s="53"/>
      <c r="JL1007" s="53"/>
      <c r="JM1007" s="53"/>
      <c r="JN1007" s="53"/>
      <c r="JO1007" s="53"/>
      <c r="JP1007" s="53"/>
      <c r="JQ1007" s="53"/>
      <c r="JR1007" s="53"/>
      <c r="JS1007" s="53"/>
      <c r="JT1007" s="53"/>
      <c r="JU1007" s="53"/>
      <c r="JV1007" s="53"/>
      <c r="JW1007" s="53"/>
      <c r="JX1007" s="53"/>
      <c r="JY1007" s="53"/>
      <c r="JZ1007" s="53"/>
      <c r="KA1007" s="53"/>
      <c r="KB1007" s="53"/>
      <c r="KC1007" s="53"/>
      <c r="KD1007" s="53"/>
      <c r="KE1007" s="53"/>
      <c r="KF1007" s="53"/>
      <c r="KG1007" s="53"/>
      <c r="KH1007" s="53"/>
      <c r="KI1007" s="53"/>
      <c r="KJ1007" s="53"/>
      <c r="KK1007" s="53"/>
      <c r="KL1007" s="53"/>
      <c r="KM1007" s="53"/>
      <c r="KN1007" s="53"/>
      <c r="KO1007" s="53"/>
      <c r="KP1007" s="53"/>
      <c r="KQ1007" s="53"/>
      <c r="KR1007" s="53"/>
      <c r="KS1007" s="53"/>
      <c r="KT1007" s="53"/>
      <c r="KU1007" s="53"/>
      <c r="KV1007" s="53"/>
      <c r="KW1007" s="53"/>
      <c r="KX1007" s="53"/>
      <c r="KY1007" s="53"/>
      <c r="KZ1007" s="53"/>
      <c r="LA1007" s="53"/>
      <c r="LB1007" s="53"/>
      <c r="LC1007" s="53"/>
      <c r="LD1007" s="53"/>
      <c r="LE1007" s="53"/>
      <c r="LF1007" s="53"/>
      <c r="LG1007" s="53"/>
      <c r="LH1007" s="53"/>
      <c r="LI1007" s="53"/>
      <c r="LJ1007" s="53"/>
      <c r="LK1007" s="53"/>
      <c r="LL1007" s="53"/>
      <c r="LM1007" s="53"/>
      <c r="LN1007" s="53"/>
      <c r="LO1007" s="53"/>
      <c r="LP1007" s="53"/>
      <c r="LQ1007" s="53"/>
      <c r="LR1007" s="53"/>
      <c r="LS1007" s="53"/>
      <c r="LT1007" s="53"/>
      <c r="LU1007" s="53"/>
      <c r="LV1007" s="53"/>
      <c r="LW1007" s="53"/>
      <c r="LX1007" s="53"/>
      <c r="LY1007" s="53"/>
      <c r="LZ1007" s="53"/>
      <c r="MA1007" s="53"/>
      <c r="MB1007" s="53"/>
      <c r="MC1007" s="53"/>
      <c r="MD1007" s="53"/>
      <c r="ME1007" s="53"/>
      <c r="MF1007" s="53"/>
      <c r="MG1007" s="53"/>
      <c r="MH1007" s="53"/>
      <c r="MI1007" s="53"/>
      <c r="MJ1007" s="53"/>
      <c r="MK1007" s="53"/>
      <c r="ML1007" s="53"/>
      <c r="MM1007" s="53"/>
      <c r="MN1007" s="53"/>
      <c r="MO1007" s="53"/>
      <c r="MP1007" s="53"/>
      <c r="MQ1007" s="53"/>
      <c r="MR1007" s="53"/>
      <c r="MS1007" s="53"/>
      <c r="MT1007" s="53"/>
      <c r="MU1007" s="53"/>
      <c r="MV1007" s="53"/>
      <c r="MW1007" s="53"/>
      <c r="MX1007" s="53"/>
      <c r="MY1007" s="53"/>
      <c r="MZ1007" s="53"/>
      <c r="NA1007" s="53"/>
      <c r="NB1007" s="53"/>
      <c r="NC1007" s="53"/>
      <c r="ND1007" s="53"/>
      <c r="NE1007" s="53"/>
      <c r="NF1007" s="53"/>
      <c r="NG1007" s="53"/>
      <c r="NH1007" s="53"/>
      <c r="NI1007" s="53"/>
      <c r="NJ1007" s="53"/>
      <c r="NK1007" s="53"/>
      <c r="NL1007" s="53"/>
      <c r="NM1007" s="53"/>
      <c r="NN1007" s="53"/>
      <c r="NO1007" s="53"/>
      <c r="NP1007" s="53"/>
      <c r="NQ1007" s="53"/>
      <c r="NR1007" s="53"/>
      <c r="NS1007" s="53"/>
      <c r="NT1007" s="53"/>
      <c r="NU1007" s="53"/>
      <c r="NV1007" s="53"/>
      <c r="NW1007" s="53"/>
      <c r="NX1007" s="53"/>
      <c r="NY1007" s="53"/>
      <c r="NZ1007" s="53"/>
      <c r="OA1007" s="53"/>
      <c r="OB1007" s="53"/>
      <c r="OC1007" s="53"/>
      <c r="OD1007" s="53"/>
      <c r="OE1007" s="53"/>
      <c r="OF1007" s="53"/>
      <c r="OG1007" s="53"/>
      <c r="OH1007" s="53"/>
      <c r="OI1007" s="53"/>
      <c r="OJ1007" s="53"/>
      <c r="OK1007" s="53"/>
      <c r="OL1007" s="53"/>
      <c r="OM1007" s="53"/>
      <c r="ON1007" s="53"/>
      <c r="OO1007" s="53"/>
      <c r="OP1007" s="53"/>
      <c r="OQ1007" s="53"/>
      <c r="OR1007" s="53"/>
      <c r="OS1007" s="53"/>
      <c r="OT1007" s="53"/>
      <c r="OU1007" s="53"/>
      <c r="OV1007" s="53"/>
      <c r="OW1007" s="53"/>
      <c r="OX1007" s="53"/>
      <c r="OY1007" s="53"/>
      <c r="OZ1007" s="53"/>
      <c r="PA1007" s="53"/>
      <c r="PB1007" s="53"/>
      <c r="PC1007" s="53"/>
      <c r="PD1007" s="53"/>
      <c r="PE1007" s="53"/>
      <c r="PF1007" s="53"/>
      <c r="PG1007" s="53"/>
      <c r="PH1007" s="53"/>
      <c r="PI1007" s="53"/>
      <c r="PJ1007" s="53"/>
      <c r="PK1007" s="53"/>
      <c r="PL1007" s="53"/>
      <c r="PM1007" s="53"/>
      <c r="PN1007" s="53"/>
      <c r="PO1007" s="53"/>
      <c r="PP1007" s="53"/>
      <c r="PQ1007" s="53"/>
      <c r="PR1007" s="53"/>
      <c r="PS1007" s="53"/>
      <c r="PT1007" s="53"/>
      <c r="PU1007" s="53"/>
      <c r="PV1007" s="53"/>
      <c r="PW1007" s="53"/>
      <c r="PX1007" s="53"/>
      <c r="PY1007" s="53"/>
      <c r="PZ1007" s="53"/>
      <c r="QA1007" s="53"/>
      <c r="QB1007" s="53"/>
      <c r="QC1007" s="53"/>
      <c r="QD1007" s="53"/>
      <c r="QE1007" s="53"/>
      <c r="QF1007" s="53"/>
      <c r="QG1007" s="53"/>
      <c r="QH1007" s="53"/>
      <c r="QI1007" s="53"/>
      <c r="QJ1007" s="53"/>
      <c r="QK1007" s="53"/>
      <c r="QL1007" s="53"/>
      <c r="QM1007" s="53"/>
      <c r="QN1007" s="53"/>
      <c r="QO1007" s="53"/>
      <c r="QP1007" s="53"/>
      <c r="QQ1007" s="53"/>
      <c r="QR1007" s="53"/>
      <c r="QS1007" s="53"/>
      <c r="QT1007" s="53"/>
      <c r="QU1007" s="53"/>
      <c r="QV1007" s="53"/>
      <c r="QW1007" s="53"/>
      <c r="QX1007" s="53"/>
      <c r="QY1007" s="53"/>
      <c r="QZ1007" s="53"/>
      <c r="RA1007" s="53"/>
      <c r="RB1007" s="53"/>
      <c r="RC1007" s="53"/>
      <c r="RD1007" s="53"/>
      <c r="RE1007" s="53"/>
      <c r="RF1007" s="53"/>
      <c r="RG1007" s="53"/>
      <c r="RH1007" s="53"/>
      <c r="RI1007" s="53"/>
      <c r="RJ1007" s="53"/>
      <c r="RK1007" s="53"/>
      <c r="RL1007" s="53"/>
      <c r="RM1007" s="53"/>
      <c r="RN1007" s="53"/>
      <c r="RO1007" s="53"/>
      <c r="RP1007" s="53"/>
      <c r="RQ1007" s="53"/>
      <c r="RR1007" s="53"/>
      <c r="RS1007" s="53"/>
      <c r="RT1007" s="53"/>
      <c r="RU1007" s="53"/>
      <c r="RV1007" s="53"/>
      <c r="RW1007" s="53"/>
      <c r="RX1007" s="53"/>
      <c r="RY1007" s="53"/>
      <c r="RZ1007" s="53"/>
      <c r="SA1007" s="53"/>
      <c r="SB1007" s="53"/>
      <c r="SC1007" s="53"/>
      <c r="SD1007" s="53"/>
      <c r="SE1007" s="53"/>
      <c r="SF1007" s="53"/>
      <c r="SG1007" s="53"/>
      <c r="SH1007" s="53"/>
      <c r="SI1007" s="53"/>
      <c r="SJ1007" s="53"/>
      <c r="SK1007" s="53"/>
      <c r="SL1007" s="53"/>
      <c r="SM1007" s="53"/>
      <c r="SN1007" s="53"/>
      <c r="SO1007" s="53"/>
      <c r="SP1007" s="53"/>
      <c r="SQ1007" s="53"/>
      <c r="SR1007" s="53"/>
      <c r="SS1007" s="53"/>
      <c r="ST1007" s="53"/>
      <c r="SU1007" s="53"/>
      <c r="SV1007" s="53"/>
      <c r="SW1007" s="53"/>
      <c r="SX1007" s="53"/>
      <c r="SY1007" s="53"/>
      <c r="SZ1007" s="53"/>
      <c r="TA1007" s="53"/>
      <c r="TB1007" s="53"/>
      <c r="TC1007" s="53"/>
      <c r="TD1007" s="53"/>
      <c r="TE1007" s="53"/>
      <c r="TF1007" s="53"/>
      <c r="TG1007" s="53"/>
      <c r="TH1007" s="53"/>
      <c r="TI1007" s="53"/>
      <c r="TJ1007" s="53"/>
      <c r="TK1007" s="53"/>
      <c r="TL1007" s="53"/>
      <c r="TM1007" s="53"/>
      <c r="TN1007" s="53"/>
      <c r="TO1007" s="53"/>
      <c r="TP1007" s="53"/>
      <c r="TQ1007" s="53"/>
      <c r="TR1007" s="53"/>
      <c r="TS1007" s="53"/>
      <c r="TT1007" s="53"/>
      <c r="TU1007" s="53"/>
      <c r="TV1007" s="53"/>
      <c r="TW1007" s="53"/>
      <c r="TX1007" s="53"/>
      <c r="TY1007" s="53"/>
      <c r="TZ1007" s="53"/>
      <c r="UA1007" s="53"/>
      <c r="UB1007" s="53"/>
      <c r="UC1007" s="53"/>
      <c r="UD1007" s="53"/>
      <c r="UE1007" s="53"/>
      <c r="UF1007" s="53"/>
      <c r="UG1007" s="53"/>
    </row>
    <row r="1008" spans="12:553" s="19" customFormat="1" ht="15.75" customHeight="1" x14ac:dyDescent="0.2">
      <c r="L1008" s="66"/>
      <c r="M1008" s="66"/>
      <c r="N1008" s="52"/>
      <c r="O1008" s="53"/>
      <c r="P1008" s="53"/>
      <c r="Q1008" s="53"/>
      <c r="R1008" s="53"/>
      <c r="S1008" s="53"/>
      <c r="T1008" s="53"/>
      <c r="U1008" s="53"/>
      <c r="V1008" s="53"/>
      <c r="W1008" s="53"/>
      <c r="X1008" s="53"/>
      <c r="Y1008" s="53"/>
      <c r="Z1008" s="53"/>
      <c r="AA1008" s="53"/>
      <c r="AB1008" s="53"/>
      <c r="AC1008" s="53"/>
      <c r="AD1008" s="53"/>
      <c r="AE1008" s="53"/>
      <c r="AF1008" s="53"/>
      <c r="AG1008" s="53"/>
      <c r="AH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c r="BM1008" s="53"/>
      <c r="BN1008" s="53"/>
      <c r="BO1008" s="53"/>
      <c r="BP1008" s="53"/>
      <c r="BQ1008" s="53"/>
      <c r="BR1008" s="53"/>
      <c r="BS1008" s="53"/>
      <c r="BT1008" s="53"/>
      <c r="BU1008" s="53"/>
      <c r="BV1008" s="53"/>
      <c r="BW1008" s="53"/>
      <c r="BX1008" s="53"/>
      <c r="BY1008" s="53"/>
      <c r="BZ1008" s="53"/>
      <c r="CA1008" s="53"/>
      <c r="CB1008" s="53"/>
      <c r="CC1008" s="53"/>
      <c r="CD1008" s="53"/>
      <c r="CE1008" s="53"/>
      <c r="CF1008" s="53"/>
      <c r="CG1008" s="53"/>
      <c r="CH1008" s="53"/>
      <c r="CI1008" s="53"/>
      <c r="CJ1008" s="53"/>
      <c r="CK1008" s="53"/>
      <c r="CL1008" s="53"/>
      <c r="CM1008" s="53"/>
      <c r="CN1008" s="53"/>
      <c r="CO1008" s="53"/>
      <c r="CP1008" s="53"/>
      <c r="CQ1008" s="53"/>
      <c r="CR1008" s="53"/>
      <c r="CS1008" s="53"/>
      <c r="CT1008" s="53"/>
      <c r="CU1008" s="53"/>
      <c r="CV1008" s="53"/>
      <c r="CW1008" s="53"/>
      <c r="CX1008" s="53"/>
      <c r="CY1008" s="53"/>
      <c r="CZ1008" s="53"/>
      <c r="DA1008" s="53"/>
      <c r="DB1008" s="53"/>
      <c r="DC1008" s="53"/>
      <c r="DD1008" s="53"/>
      <c r="DE1008" s="53"/>
      <c r="DF1008" s="53"/>
      <c r="DG1008" s="53"/>
      <c r="DH1008" s="53"/>
      <c r="DI1008" s="53"/>
      <c r="DJ1008" s="53"/>
      <c r="DK1008" s="53"/>
      <c r="DL1008" s="53"/>
      <c r="DM1008" s="53"/>
      <c r="DN1008" s="53"/>
      <c r="DO1008" s="53"/>
      <c r="DP1008" s="53"/>
      <c r="DQ1008" s="53"/>
      <c r="DR1008" s="53"/>
      <c r="DS1008" s="53"/>
      <c r="DT1008" s="53"/>
      <c r="DU1008" s="53"/>
      <c r="DV1008" s="53"/>
      <c r="DW1008" s="53"/>
      <c r="DX1008" s="53"/>
      <c r="DY1008" s="53"/>
      <c r="DZ1008" s="53"/>
      <c r="EA1008" s="53"/>
      <c r="EB1008" s="53"/>
      <c r="EC1008" s="53"/>
      <c r="ED1008" s="53"/>
      <c r="EE1008" s="53"/>
      <c r="EF1008" s="53"/>
      <c r="EG1008" s="53"/>
      <c r="EH1008" s="53"/>
      <c r="EI1008" s="53"/>
      <c r="EJ1008" s="53"/>
      <c r="EK1008" s="53"/>
      <c r="EL1008" s="53"/>
      <c r="EM1008" s="53"/>
      <c r="EN1008" s="53"/>
      <c r="EO1008" s="53"/>
      <c r="EP1008" s="53"/>
      <c r="EQ1008" s="53"/>
      <c r="ER1008" s="53"/>
      <c r="ES1008" s="53"/>
      <c r="ET1008" s="53"/>
      <c r="EU1008" s="53"/>
      <c r="EV1008" s="53"/>
      <c r="EW1008" s="53"/>
      <c r="EX1008" s="53"/>
      <c r="EY1008" s="53"/>
      <c r="EZ1008" s="53"/>
      <c r="FA1008" s="53"/>
      <c r="FB1008" s="53"/>
      <c r="FC1008" s="53"/>
      <c r="FD1008" s="53"/>
      <c r="FE1008" s="53"/>
      <c r="FF1008" s="53"/>
      <c r="FG1008" s="53"/>
      <c r="FH1008" s="53"/>
      <c r="FI1008" s="53"/>
      <c r="FJ1008" s="53"/>
      <c r="FK1008" s="53"/>
      <c r="FL1008" s="53"/>
      <c r="FM1008" s="53"/>
      <c r="FN1008" s="53"/>
      <c r="FO1008" s="53"/>
      <c r="FP1008" s="53"/>
      <c r="FQ1008" s="53"/>
      <c r="FR1008" s="53"/>
      <c r="FS1008" s="53"/>
      <c r="FT1008" s="53"/>
      <c r="FU1008" s="53"/>
      <c r="FV1008" s="53"/>
      <c r="FW1008" s="53"/>
      <c r="FX1008" s="53"/>
      <c r="FY1008" s="53"/>
      <c r="FZ1008" s="53"/>
      <c r="GA1008" s="53"/>
      <c r="GB1008" s="53"/>
      <c r="GC1008" s="53"/>
      <c r="GD1008" s="53"/>
      <c r="GE1008" s="53"/>
      <c r="GF1008" s="53"/>
      <c r="GG1008" s="53"/>
      <c r="GH1008" s="53"/>
      <c r="GI1008" s="53"/>
      <c r="GJ1008" s="53"/>
      <c r="GK1008" s="53"/>
      <c r="GL1008" s="53"/>
      <c r="GM1008" s="53"/>
      <c r="GN1008" s="53"/>
      <c r="GO1008" s="53"/>
      <c r="GP1008" s="53"/>
      <c r="GQ1008" s="53"/>
      <c r="GR1008" s="53"/>
      <c r="GS1008" s="53"/>
      <c r="GT1008" s="53"/>
      <c r="GU1008" s="53"/>
      <c r="GV1008" s="53"/>
      <c r="GW1008" s="53"/>
      <c r="GX1008" s="53"/>
      <c r="GY1008" s="53"/>
      <c r="GZ1008" s="53"/>
      <c r="HA1008" s="53"/>
      <c r="HB1008" s="53"/>
      <c r="HC1008" s="53"/>
      <c r="HD1008" s="53"/>
      <c r="HE1008" s="53"/>
      <c r="HF1008" s="53"/>
      <c r="HG1008" s="53"/>
      <c r="HH1008" s="53"/>
      <c r="HI1008" s="53"/>
      <c r="HJ1008" s="53"/>
      <c r="HK1008" s="53"/>
      <c r="HL1008" s="53"/>
      <c r="HM1008" s="53"/>
      <c r="HN1008" s="53"/>
      <c r="HO1008" s="53"/>
      <c r="HP1008" s="53"/>
      <c r="HQ1008" s="53"/>
      <c r="HR1008" s="53"/>
      <c r="HS1008" s="53"/>
      <c r="HT1008" s="53"/>
      <c r="HU1008" s="53"/>
      <c r="HV1008" s="53"/>
      <c r="HW1008" s="53"/>
      <c r="HX1008" s="53"/>
      <c r="HY1008" s="53"/>
      <c r="HZ1008" s="53"/>
      <c r="IA1008" s="53"/>
      <c r="IB1008" s="53"/>
      <c r="IC1008" s="53"/>
      <c r="ID1008" s="53"/>
      <c r="IE1008" s="53"/>
      <c r="IF1008" s="53"/>
      <c r="IG1008" s="53"/>
      <c r="IH1008" s="53"/>
      <c r="II1008" s="53"/>
      <c r="IJ1008" s="53"/>
      <c r="IK1008" s="53"/>
      <c r="IL1008" s="53"/>
      <c r="IM1008" s="53"/>
      <c r="IN1008" s="53"/>
      <c r="IO1008" s="53"/>
      <c r="IP1008" s="53"/>
      <c r="IQ1008" s="53"/>
      <c r="IR1008" s="53"/>
      <c r="IS1008" s="53"/>
      <c r="IT1008" s="53"/>
      <c r="IU1008" s="53"/>
      <c r="IV1008" s="53"/>
      <c r="IW1008" s="53"/>
      <c r="IX1008" s="53"/>
      <c r="IY1008" s="53"/>
      <c r="IZ1008" s="53"/>
      <c r="JA1008" s="53"/>
      <c r="JB1008" s="53"/>
      <c r="JC1008" s="53"/>
      <c r="JD1008" s="53"/>
      <c r="JE1008" s="53"/>
      <c r="JF1008" s="53"/>
      <c r="JG1008" s="53"/>
      <c r="JH1008" s="53"/>
      <c r="JI1008" s="53"/>
      <c r="JJ1008" s="53"/>
      <c r="JK1008" s="53"/>
      <c r="JL1008" s="53"/>
      <c r="JM1008" s="53"/>
      <c r="JN1008" s="53"/>
      <c r="JO1008" s="53"/>
      <c r="JP1008" s="53"/>
      <c r="JQ1008" s="53"/>
      <c r="JR1008" s="53"/>
      <c r="JS1008" s="53"/>
      <c r="JT1008" s="53"/>
      <c r="JU1008" s="53"/>
      <c r="JV1008" s="53"/>
      <c r="JW1008" s="53"/>
      <c r="JX1008" s="53"/>
      <c r="JY1008" s="53"/>
      <c r="JZ1008" s="53"/>
      <c r="KA1008" s="53"/>
      <c r="KB1008" s="53"/>
      <c r="KC1008" s="53"/>
      <c r="KD1008" s="53"/>
      <c r="KE1008" s="53"/>
      <c r="KF1008" s="53"/>
      <c r="KG1008" s="53"/>
      <c r="KH1008" s="53"/>
      <c r="KI1008" s="53"/>
      <c r="KJ1008" s="53"/>
      <c r="KK1008" s="53"/>
      <c r="KL1008" s="53"/>
      <c r="KM1008" s="53"/>
      <c r="KN1008" s="53"/>
      <c r="KO1008" s="53"/>
      <c r="KP1008" s="53"/>
      <c r="KQ1008" s="53"/>
      <c r="KR1008" s="53"/>
      <c r="KS1008" s="53"/>
      <c r="KT1008" s="53"/>
      <c r="KU1008" s="53"/>
      <c r="KV1008" s="53"/>
      <c r="KW1008" s="53"/>
      <c r="KX1008" s="53"/>
      <c r="KY1008" s="53"/>
      <c r="KZ1008" s="53"/>
      <c r="LA1008" s="53"/>
      <c r="LB1008" s="53"/>
      <c r="LC1008" s="53"/>
      <c r="LD1008" s="53"/>
      <c r="LE1008" s="53"/>
      <c r="LF1008" s="53"/>
      <c r="LG1008" s="53"/>
      <c r="LH1008" s="53"/>
      <c r="LI1008" s="53"/>
      <c r="LJ1008" s="53"/>
      <c r="LK1008" s="53"/>
      <c r="LL1008" s="53"/>
      <c r="LM1008" s="53"/>
      <c r="LN1008" s="53"/>
      <c r="LO1008" s="53"/>
      <c r="LP1008" s="53"/>
      <c r="LQ1008" s="53"/>
      <c r="LR1008" s="53"/>
      <c r="LS1008" s="53"/>
      <c r="LT1008" s="53"/>
      <c r="LU1008" s="53"/>
      <c r="LV1008" s="53"/>
      <c r="LW1008" s="53"/>
      <c r="LX1008" s="53"/>
      <c r="LY1008" s="53"/>
      <c r="LZ1008" s="53"/>
      <c r="MA1008" s="53"/>
      <c r="MB1008" s="53"/>
      <c r="MC1008" s="53"/>
      <c r="MD1008" s="53"/>
      <c r="ME1008" s="53"/>
      <c r="MF1008" s="53"/>
      <c r="MG1008" s="53"/>
      <c r="MH1008" s="53"/>
      <c r="MI1008" s="53"/>
      <c r="MJ1008" s="53"/>
      <c r="MK1008" s="53"/>
      <c r="ML1008" s="53"/>
      <c r="MM1008" s="53"/>
      <c r="MN1008" s="53"/>
      <c r="MO1008" s="53"/>
      <c r="MP1008" s="53"/>
      <c r="MQ1008" s="53"/>
      <c r="MR1008" s="53"/>
      <c r="MS1008" s="53"/>
      <c r="MT1008" s="53"/>
      <c r="MU1008" s="53"/>
      <c r="MV1008" s="53"/>
      <c r="MW1008" s="53"/>
      <c r="MX1008" s="53"/>
      <c r="MY1008" s="53"/>
      <c r="MZ1008" s="53"/>
      <c r="NA1008" s="53"/>
      <c r="NB1008" s="53"/>
      <c r="NC1008" s="53"/>
      <c r="ND1008" s="53"/>
      <c r="NE1008" s="53"/>
      <c r="NF1008" s="53"/>
      <c r="NG1008" s="53"/>
      <c r="NH1008" s="53"/>
      <c r="NI1008" s="53"/>
      <c r="NJ1008" s="53"/>
      <c r="NK1008" s="53"/>
      <c r="NL1008" s="53"/>
      <c r="NM1008" s="53"/>
      <c r="NN1008" s="53"/>
      <c r="NO1008" s="53"/>
      <c r="NP1008" s="53"/>
      <c r="NQ1008" s="53"/>
      <c r="NR1008" s="53"/>
      <c r="NS1008" s="53"/>
      <c r="NT1008" s="53"/>
      <c r="NU1008" s="53"/>
      <c r="NV1008" s="53"/>
      <c r="NW1008" s="53"/>
      <c r="NX1008" s="53"/>
      <c r="NY1008" s="53"/>
      <c r="NZ1008" s="53"/>
      <c r="OA1008" s="53"/>
      <c r="OB1008" s="53"/>
      <c r="OC1008" s="53"/>
      <c r="OD1008" s="53"/>
      <c r="OE1008" s="53"/>
      <c r="OF1008" s="53"/>
      <c r="OG1008" s="53"/>
      <c r="OH1008" s="53"/>
      <c r="OI1008" s="53"/>
      <c r="OJ1008" s="53"/>
      <c r="OK1008" s="53"/>
      <c r="OL1008" s="53"/>
      <c r="OM1008" s="53"/>
      <c r="ON1008" s="53"/>
      <c r="OO1008" s="53"/>
      <c r="OP1008" s="53"/>
      <c r="OQ1008" s="53"/>
      <c r="OR1008" s="53"/>
      <c r="OS1008" s="53"/>
      <c r="OT1008" s="53"/>
      <c r="OU1008" s="53"/>
      <c r="OV1008" s="53"/>
      <c r="OW1008" s="53"/>
      <c r="OX1008" s="53"/>
      <c r="OY1008" s="53"/>
      <c r="OZ1008" s="53"/>
      <c r="PA1008" s="53"/>
      <c r="PB1008" s="53"/>
      <c r="PC1008" s="53"/>
      <c r="PD1008" s="53"/>
      <c r="PE1008" s="53"/>
      <c r="PF1008" s="53"/>
      <c r="PG1008" s="53"/>
      <c r="PH1008" s="53"/>
      <c r="PI1008" s="53"/>
      <c r="PJ1008" s="53"/>
      <c r="PK1008" s="53"/>
      <c r="PL1008" s="53"/>
      <c r="PM1008" s="53"/>
      <c r="PN1008" s="53"/>
      <c r="PO1008" s="53"/>
      <c r="PP1008" s="53"/>
      <c r="PQ1008" s="53"/>
      <c r="PR1008" s="53"/>
      <c r="PS1008" s="53"/>
      <c r="PT1008" s="53"/>
      <c r="PU1008" s="53"/>
      <c r="PV1008" s="53"/>
      <c r="PW1008" s="53"/>
      <c r="PX1008" s="53"/>
      <c r="PY1008" s="53"/>
      <c r="PZ1008" s="53"/>
      <c r="QA1008" s="53"/>
      <c r="QB1008" s="53"/>
      <c r="QC1008" s="53"/>
      <c r="QD1008" s="53"/>
      <c r="QE1008" s="53"/>
      <c r="QF1008" s="53"/>
      <c r="QG1008" s="53"/>
      <c r="QH1008" s="53"/>
      <c r="QI1008" s="53"/>
      <c r="QJ1008" s="53"/>
      <c r="QK1008" s="53"/>
      <c r="QL1008" s="53"/>
      <c r="QM1008" s="53"/>
      <c r="QN1008" s="53"/>
      <c r="QO1008" s="53"/>
      <c r="QP1008" s="53"/>
      <c r="QQ1008" s="53"/>
      <c r="QR1008" s="53"/>
      <c r="QS1008" s="53"/>
      <c r="QT1008" s="53"/>
      <c r="QU1008" s="53"/>
      <c r="QV1008" s="53"/>
      <c r="QW1008" s="53"/>
      <c r="QX1008" s="53"/>
      <c r="QY1008" s="53"/>
      <c r="QZ1008" s="53"/>
      <c r="RA1008" s="53"/>
      <c r="RB1008" s="53"/>
      <c r="RC1008" s="53"/>
      <c r="RD1008" s="53"/>
      <c r="RE1008" s="53"/>
      <c r="RF1008" s="53"/>
      <c r="RG1008" s="53"/>
      <c r="RH1008" s="53"/>
      <c r="RI1008" s="53"/>
      <c r="RJ1008" s="53"/>
      <c r="RK1008" s="53"/>
      <c r="RL1008" s="53"/>
      <c r="RM1008" s="53"/>
      <c r="RN1008" s="53"/>
      <c r="RO1008" s="53"/>
      <c r="RP1008" s="53"/>
      <c r="RQ1008" s="53"/>
      <c r="RR1008" s="53"/>
      <c r="RS1008" s="53"/>
      <c r="RT1008" s="53"/>
      <c r="RU1008" s="53"/>
      <c r="RV1008" s="53"/>
      <c r="RW1008" s="53"/>
      <c r="RX1008" s="53"/>
      <c r="RY1008" s="53"/>
      <c r="RZ1008" s="53"/>
      <c r="SA1008" s="53"/>
      <c r="SB1008" s="53"/>
      <c r="SC1008" s="53"/>
      <c r="SD1008" s="53"/>
      <c r="SE1008" s="53"/>
      <c r="SF1008" s="53"/>
      <c r="SG1008" s="53"/>
      <c r="SH1008" s="53"/>
      <c r="SI1008" s="53"/>
      <c r="SJ1008" s="53"/>
      <c r="SK1008" s="53"/>
      <c r="SL1008" s="53"/>
      <c r="SM1008" s="53"/>
      <c r="SN1008" s="53"/>
      <c r="SO1008" s="53"/>
      <c r="SP1008" s="53"/>
      <c r="SQ1008" s="53"/>
      <c r="SR1008" s="53"/>
      <c r="SS1008" s="53"/>
      <c r="ST1008" s="53"/>
      <c r="SU1008" s="53"/>
      <c r="SV1008" s="53"/>
      <c r="SW1008" s="53"/>
      <c r="SX1008" s="53"/>
      <c r="SY1008" s="53"/>
      <c r="SZ1008" s="53"/>
      <c r="TA1008" s="53"/>
      <c r="TB1008" s="53"/>
      <c r="TC1008" s="53"/>
      <c r="TD1008" s="53"/>
      <c r="TE1008" s="53"/>
      <c r="TF1008" s="53"/>
      <c r="TG1008" s="53"/>
      <c r="TH1008" s="53"/>
      <c r="TI1008" s="53"/>
      <c r="TJ1008" s="53"/>
      <c r="TK1008" s="53"/>
      <c r="TL1008" s="53"/>
      <c r="TM1008" s="53"/>
      <c r="TN1008" s="53"/>
      <c r="TO1008" s="53"/>
      <c r="TP1008" s="53"/>
      <c r="TQ1008" s="53"/>
      <c r="TR1008" s="53"/>
      <c r="TS1008" s="53"/>
      <c r="TT1008" s="53"/>
      <c r="TU1008" s="53"/>
      <c r="TV1008" s="53"/>
      <c r="TW1008" s="53"/>
      <c r="TX1008" s="53"/>
      <c r="TY1008" s="53"/>
      <c r="TZ1008" s="53"/>
      <c r="UA1008" s="53"/>
      <c r="UB1008" s="53"/>
      <c r="UC1008" s="53"/>
      <c r="UD1008" s="53"/>
      <c r="UE1008" s="53"/>
      <c r="UF1008" s="53"/>
      <c r="UG1008" s="53"/>
    </row>
    <row r="1009" spans="12:553" s="19" customFormat="1" ht="15.75" customHeight="1" x14ac:dyDescent="0.2">
      <c r="L1009" s="66"/>
      <c r="M1009" s="66"/>
      <c r="N1009" s="52"/>
      <c r="O1009" s="53"/>
      <c r="P1009" s="53"/>
      <c r="Q1009" s="53"/>
      <c r="R1009" s="53"/>
      <c r="S1009" s="53"/>
      <c r="T1009" s="53"/>
      <c r="U1009" s="53"/>
      <c r="V1009" s="53"/>
      <c r="W1009" s="53"/>
      <c r="X1009" s="53"/>
      <c r="Y1009" s="53"/>
      <c r="Z1009" s="53"/>
      <c r="AA1009" s="53"/>
      <c r="AB1009" s="53"/>
      <c r="AC1009" s="53"/>
      <c r="AD1009" s="53"/>
      <c r="AE1009" s="53"/>
      <c r="AF1009" s="53"/>
      <c r="AG1009" s="53"/>
      <c r="AH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c r="BM1009" s="53"/>
      <c r="BN1009" s="53"/>
      <c r="BO1009" s="53"/>
      <c r="BP1009" s="53"/>
      <c r="BQ1009" s="53"/>
      <c r="BR1009" s="53"/>
      <c r="BS1009" s="53"/>
      <c r="BT1009" s="53"/>
      <c r="BU1009" s="53"/>
      <c r="BV1009" s="53"/>
      <c r="BW1009" s="53"/>
      <c r="BX1009" s="53"/>
      <c r="BY1009" s="53"/>
      <c r="BZ1009" s="53"/>
      <c r="CA1009" s="53"/>
      <c r="CB1009" s="53"/>
      <c r="CC1009" s="53"/>
      <c r="CD1009" s="53"/>
      <c r="CE1009" s="53"/>
      <c r="CF1009" s="53"/>
      <c r="CG1009" s="53"/>
      <c r="CH1009" s="53"/>
      <c r="CI1009" s="53"/>
      <c r="CJ1009" s="53"/>
      <c r="CK1009" s="53"/>
      <c r="CL1009" s="53"/>
      <c r="CM1009" s="53"/>
      <c r="CN1009" s="53"/>
      <c r="CO1009" s="53"/>
      <c r="CP1009" s="53"/>
      <c r="CQ1009" s="53"/>
      <c r="CR1009" s="53"/>
      <c r="CS1009" s="53"/>
      <c r="CT1009" s="53"/>
      <c r="CU1009" s="53"/>
      <c r="CV1009" s="53"/>
      <c r="CW1009" s="53"/>
      <c r="CX1009" s="53"/>
      <c r="CY1009" s="53"/>
      <c r="CZ1009" s="53"/>
      <c r="DA1009" s="53"/>
      <c r="DB1009" s="53"/>
      <c r="DC1009" s="53"/>
      <c r="DD1009" s="53"/>
      <c r="DE1009" s="53"/>
      <c r="DF1009" s="53"/>
      <c r="DG1009" s="53"/>
      <c r="DH1009" s="53"/>
      <c r="DI1009" s="53"/>
      <c r="DJ1009" s="53"/>
      <c r="DK1009" s="53"/>
      <c r="DL1009" s="53"/>
      <c r="DM1009" s="53"/>
      <c r="DN1009" s="53"/>
      <c r="DO1009" s="53"/>
      <c r="DP1009" s="53"/>
      <c r="DQ1009" s="53"/>
      <c r="DR1009" s="53"/>
      <c r="DS1009" s="53"/>
      <c r="DT1009" s="53"/>
      <c r="DU1009" s="53"/>
      <c r="DV1009" s="53"/>
      <c r="DW1009" s="53"/>
      <c r="DX1009" s="53"/>
      <c r="DY1009" s="53"/>
      <c r="DZ1009" s="53"/>
      <c r="EA1009" s="53"/>
      <c r="EB1009" s="53"/>
      <c r="EC1009" s="53"/>
      <c r="ED1009" s="53"/>
      <c r="EE1009" s="53"/>
      <c r="EF1009" s="53"/>
      <c r="EG1009" s="53"/>
      <c r="EH1009" s="53"/>
      <c r="EI1009" s="53"/>
      <c r="EJ1009" s="53"/>
      <c r="EK1009" s="53"/>
      <c r="EL1009" s="53"/>
      <c r="EM1009" s="53"/>
      <c r="EN1009" s="53"/>
      <c r="EO1009" s="53"/>
      <c r="EP1009" s="53"/>
      <c r="EQ1009" s="53"/>
      <c r="ER1009" s="53"/>
      <c r="ES1009" s="53"/>
      <c r="ET1009" s="53"/>
      <c r="EU1009" s="53"/>
      <c r="EV1009" s="53"/>
      <c r="EW1009" s="53"/>
      <c r="EX1009" s="53"/>
      <c r="EY1009" s="53"/>
      <c r="EZ1009" s="53"/>
      <c r="FA1009" s="53"/>
      <c r="FB1009" s="53"/>
      <c r="FC1009" s="53"/>
      <c r="FD1009" s="53"/>
      <c r="FE1009" s="53"/>
      <c r="FF1009" s="53"/>
      <c r="FG1009" s="53"/>
      <c r="FH1009" s="53"/>
      <c r="FI1009" s="53"/>
      <c r="FJ1009" s="53"/>
      <c r="FK1009" s="53"/>
      <c r="FL1009" s="53"/>
      <c r="FM1009" s="53"/>
      <c r="FN1009" s="53"/>
      <c r="FO1009" s="53"/>
      <c r="FP1009" s="53"/>
      <c r="FQ1009" s="53"/>
      <c r="FR1009" s="53"/>
      <c r="FS1009" s="53"/>
      <c r="FT1009" s="53"/>
      <c r="FU1009" s="53"/>
      <c r="FV1009" s="53"/>
      <c r="FW1009" s="53"/>
      <c r="FX1009" s="53"/>
      <c r="FY1009" s="53"/>
      <c r="FZ1009" s="53"/>
      <c r="GA1009" s="53"/>
      <c r="GB1009" s="53"/>
      <c r="GC1009" s="53"/>
      <c r="GD1009" s="53"/>
      <c r="GE1009" s="53"/>
      <c r="GF1009" s="53"/>
      <c r="GG1009" s="53"/>
      <c r="GH1009" s="53"/>
      <c r="GI1009" s="53"/>
      <c r="GJ1009" s="53"/>
      <c r="GK1009" s="53"/>
      <c r="GL1009" s="53"/>
      <c r="GM1009" s="53"/>
      <c r="GN1009" s="53"/>
      <c r="GO1009" s="53"/>
      <c r="GP1009" s="53"/>
      <c r="GQ1009" s="53"/>
      <c r="GR1009" s="53"/>
      <c r="GS1009" s="53"/>
      <c r="GT1009" s="53"/>
      <c r="GU1009" s="53"/>
      <c r="GV1009" s="53"/>
      <c r="GW1009" s="53"/>
      <c r="GX1009" s="53"/>
      <c r="GY1009" s="53"/>
      <c r="GZ1009" s="53"/>
      <c r="HA1009" s="53"/>
      <c r="HB1009" s="53"/>
      <c r="HC1009" s="53"/>
      <c r="HD1009" s="53"/>
      <c r="HE1009" s="53"/>
      <c r="HF1009" s="53"/>
      <c r="HG1009" s="53"/>
      <c r="HH1009" s="53"/>
      <c r="HI1009" s="53"/>
      <c r="HJ1009" s="53"/>
      <c r="HK1009" s="53"/>
      <c r="HL1009" s="53"/>
      <c r="HM1009" s="53"/>
      <c r="HN1009" s="53"/>
      <c r="HO1009" s="53"/>
      <c r="HP1009" s="53"/>
      <c r="HQ1009" s="53"/>
      <c r="HR1009" s="53"/>
      <c r="HS1009" s="53"/>
      <c r="HT1009" s="53"/>
      <c r="HU1009" s="53"/>
      <c r="HV1009" s="53"/>
      <c r="HW1009" s="53"/>
      <c r="HX1009" s="53"/>
      <c r="HY1009" s="53"/>
      <c r="HZ1009" s="53"/>
      <c r="IA1009" s="53"/>
      <c r="IB1009" s="53"/>
      <c r="IC1009" s="53"/>
      <c r="ID1009" s="53"/>
      <c r="IE1009" s="53"/>
      <c r="IF1009" s="53"/>
      <c r="IG1009" s="53"/>
      <c r="IH1009" s="53"/>
      <c r="II1009" s="53"/>
      <c r="IJ1009" s="53"/>
      <c r="IK1009" s="53"/>
      <c r="IL1009" s="53"/>
      <c r="IM1009" s="53"/>
      <c r="IN1009" s="53"/>
      <c r="IO1009" s="53"/>
      <c r="IP1009" s="53"/>
      <c r="IQ1009" s="53"/>
      <c r="IR1009" s="53"/>
      <c r="IS1009" s="53"/>
      <c r="IT1009" s="53"/>
      <c r="IU1009" s="53"/>
      <c r="IV1009" s="53"/>
      <c r="IW1009" s="53"/>
      <c r="IX1009" s="53"/>
      <c r="IY1009" s="53"/>
      <c r="IZ1009" s="53"/>
      <c r="JA1009" s="53"/>
      <c r="JB1009" s="53"/>
      <c r="JC1009" s="53"/>
      <c r="JD1009" s="53"/>
      <c r="JE1009" s="53"/>
      <c r="JF1009" s="53"/>
      <c r="JG1009" s="53"/>
      <c r="JH1009" s="53"/>
      <c r="JI1009" s="53"/>
      <c r="JJ1009" s="53"/>
      <c r="JK1009" s="53"/>
      <c r="JL1009" s="53"/>
      <c r="JM1009" s="53"/>
      <c r="JN1009" s="53"/>
      <c r="JO1009" s="53"/>
      <c r="JP1009" s="53"/>
      <c r="JQ1009" s="53"/>
      <c r="JR1009" s="53"/>
      <c r="JS1009" s="53"/>
      <c r="JT1009" s="53"/>
      <c r="JU1009" s="53"/>
      <c r="JV1009" s="53"/>
      <c r="JW1009" s="53"/>
      <c r="JX1009" s="53"/>
      <c r="JY1009" s="53"/>
      <c r="JZ1009" s="53"/>
      <c r="KA1009" s="53"/>
      <c r="KB1009" s="53"/>
      <c r="KC1009" s="53"/>
      <c r="KD1009" s="53"/>
      <c r="KE1009" s="53"/>
      <c r="KF1009" s="53"/>
      <c r="KG1009" s="53"/>
      <c r="KH1009" s="53"/>
      <c r="KI1009" s="53"/>
      <c r="KJ1009" s="53"/>
      <c r="KK1009" s="53"/>
      <c r="KL1009" s="53"/>
      <c r="KM1009" s="53"/>
      <c r="KN1009" s="53"/>
      <c r="KO1009" s="53"/>
      <c r="KP1009" s="53"/>
      <c r="KQ1009" s="53"/>
      <c r="KR1009" s="53"/>
      <c r="KS1009" s="53"/>
      <c r="KT1009" s="53"/>
      <c r="KU1009" s="53"/>
      <c r="KV1009" s="53"/>
      <c r="KW1009" s="53"/>
      <c r="KX1009" s="53"/>
      <c r="KY1009" s="53"/>
      <c r="KZ1009" s="53"/>
      <c r="LA1009" s="53"/>
      <c r="LB1009" s="53"/>
      <c r="LC1009" s="53"/>
      <c r="LD1009" s="53"/>
      <c r="LE1009" s="53"/>
      <c r="LF1009" s="53"/>
      <c r="LG1009" s="53"/>
      <c r="LH1009" s="53"/>
      <c r="LI1009" s="53"/>
      <c r="LJ1009" s="53"/>
      <c r="LK1009" s="53"/>
      <c r="LL1009" s="53"/>
      <c r="LM1009" s="53"/>
      <c r="LN1009" s="53"/>
      <c r="LO1009" s="53"/>
      <c r="LP1009" s="53"/>
      <c r="LQ1009" s="53"/>
      <c r="LR1009" s="53"/>
      <c r="LS1009" s="53"/>
      <c r="LT1009" s="53"/>
      <c r="LU1009" s="53"/>
      <c r="LV1009" s="53"/>
      <c r="LW1009" s="53"/>
      <c r="LX1009" s="53"/>
      <c r="LY1009" s="53"/>
      <c r="LZ1009" s="53"/>
      <c r="MA1009" s="53"/>
      <c r="MB1009" s="53"/>
      <c r="MC1009" s="53"/>
      <c r="MD1009" s="53"/>
      <c r="ME1009" s="53"/>
      <c r="MF1009" s="53"/>
      <c r="MG1009" s="53"/>
      <c r="MH1009" s="53"/>
      <c r="MI1009" s="53"/>
      <c r="MJ1009" s="53"/>
      <c r="MK1009" s="53"/>
      <c r="ML1009" s="53"/>
      <c r="MM1009" s="53"/>
      <c r="MN1009" s="53"/>
      <c r="MO1009" s="53"/>
      <c r="MP1009" s="53"/>
      <c r="MQ1009" s="53"/>
      <c r="MR1009" s="53"/>
      <c r="MS1009" s="53"/>
      <c r="MT1009" s="53"/>
      <c r="MU1009" s="53"/>
      <c r="MV1009" s="53"/>
      <c r="MW1009" s="53"/>
      <c r="MX1009" s="53"/>
      <c r="MY1009" s="53"/>
      <c r="MZ1009" s="53"/>
      <c r="NA1009" s="53"/>
      <c r="NB1009" s="53"/>
      <c r="NC1009" s="53"/>
      <c r="ND1009" s="53"/>
      <c r="NE1009" s="53"/>
      <c r="NF1009" s="53"/>
      <c r="NG1009" s="53"/>
      <c r="NH1009" s="53"/>
      <c r="NI1009" s="53"/>
      <c r="NJ1009" s="53"/>
      <c r="NK1009" s="53"/>
      <c r="NL1009" s="53"/>
      <c r="NM1009" s="53"/>
      <c r="NN1009" s="53"/>
      <c r="NO1009" s="53"/>
      <c r="NP1009" s="53"/>
      <c r="NQ1009" s="53"/>
      <c r="NR1009" s="53"/>
      <c r="NS1009" s="53"/>
      <c r="NT1009" s="53"/>
      <c r="NU1009" s="53"/>
      <c r="NV1009" s="53"/>
      <c r="NW1009" s="53"/>
      <c r="NX1009" s="53"/>
      <c r="NY1009" s="53"/>
      <c r="NZ1009" s="53"/>
      <c r="OA1009" s="53"/>
      <c r="OB1009" s="53"/>
      <c r="OC1009" s="53"/>
      <c r="OD1009" s="53"/>
      <c r="OE1009" s="53"/>
      <c r="OF1009" s="53"/>
      <c r="OG1009" s="53"/>
      <c r="OH1009" s="53"/>
      <c r="OI1009" s="53"/>
      <c r="OJ1009" s="53"/>
      <c r="OK1009" s="53"/>
      <c r="OL1009" s="53"/>
      <c r="OM1009" s="53"/>
      <c r="ON1009" s="53"/>
      <c r="OO1009" s="53"/>
      <c r="OP1009" s="53"/>
      <c r="OQ1009" s="53"/>
      <c r="OR1009" s="53"/>
      <c r="OS1009" s="53"/>
      <c r="OT1009" s="53"/>
      <c r="OU1009" s="53"/>
      <c r="OV1009" s="53"/>
      <c r="OW1009" s="53"/>
      <c r="OX1009" s="53"/>
      <c r="OY1009" s="53"/>
      <c r="OZ1009" s="53"/>
      <c r="PA1009" s="53"/>
      <c r="PB1009" s="53"/>
      <c r="PC1009" s="53"/>
      <c r="PD1009" s="53"/>
      <c r="PE1009" s="53"/>
      <c r="PF1009" s="53"/>
      <c r="PG1009" s="53"/>
      <c r="PH1009" s="53"/>
      <c r="PI1009" s="53"/>
      <c r="PJ1009" s="53"/>
      <c r="PK1009" s="53"/>
      <c r="PL1009" s="53"/>
      <c r="PM1009" s="53"/>
      <c r="PN1009" s="53"/>
      <c r="PO1009" s="53"/>
      <c r="PP1009" s="53"/>
      <c r="PQ1009" s="53"/>
      <c r="PR1009" s="53"/>
      <c r="PS1009" s="53"/>
      <c r="PT1009" s="53"/>
      <c r="PU1009" s="53"/>
      <c r="PV1009" s="53"/>
      <c r="PW1009" s="53"/>
      <c r="PX1009" s="53"/>
      <c r="PY1009" s="53"/>
      <c r="PZ1009" s="53"/>
      <c r="QA1009" s="53"/>
      <c r="QB1009" s="53"/>
      <c r="QC1009" s="53"/>
      <c r="QD1009" s="53"/>
      <c r="QE1009" s="53"/>
      <c r="QF1009" s="53"/>
      <c r="QG1009" s="53"/>
      <c r="QH1009" s="53"/>
      <c r="QI1009" s="53"/>
      <c r="QJ1009" s="53"/>
      <c r="QK1009" s="53"/>
      <c r="QL1009" s="53"/>
      <c r="QM1009" s="53"/>
      <c r="QN1009" s="53"/>
      <c r="QO1009" s="53"/>
      <c r="QP1009" s="53"/>
      <c r="QQ1009" s="53"/>
      <c r="QR1009" s="53"/>
      <c r="QS1009" s="53"/>
      <c r="QT1009" s="53"/>
      <c r="QU1009" s="53"/>
      <c r="QV1009" s="53"/>
      <c r="QW1009" s="53"/>
      <c r="QX1009" s="53"/>
      <c r="QY1009" s="53"/>
      <c r="QZ1009" s="53"/>
      <c r="RA1009" s="53"/>
      <c r="RB1009" s="53"/>
      <c r="RC1009" s="53"/>
      <c r="RD1009" s="53"/>
      <c r="RE1009" s="53"/>
      <c r="RF1009" s="53"/>
      <c r="RG1009" s="53"/>
      <c r="RH1009" s="53"/>
      <c r="RI1009" s="53"/>
      <c r="RJ1009" s="53"/>
      <c r="RK1009" s="53"/>
      <c r="RL1009" s="53"/>
      <c r="RM1009" s="53"/>
      <c r="RN1009" s="53"/>
      <c r="RO1009" s="53"/>
      <c r="RP1009" s="53"/>
      <c r="RQ1009" s="53"/>
      <c r="RR1009" s="53"/>
      <c r="RS1009" s="53"/>
      <c r="RT1009" s="53"/>
      <c r="RU1009" s="53"/>
      <c r="RV1009" s="53"/>
      <c r="RW1009" s="53"/>
      <c r="RX1009" s="53"/>
      <c r="RY1009" s="53"/>
      <c r="RZ1009" s="53"/>
      <c r="SA1009" s="53"/>
      <c r="SB1009" s="53"/>
      <c r="SC1009" s="53"/>
      <c r="SD1009" s="53"/>
      <c r="SE1009" s="53"/>
      <c r="SF1009" s="53"/>
      <c r="SG1009" s="53"/>
      <c r="SH1009" s="53"/>
      <c r="SI1009" s="53"/>
      <c r="SJ1009" s="53"/>
      <c r="SK1009" s="53"/>
      <c r="SL1009" s="53"/>
      <c r="SM1009" s="53"/>
      <c r="SN1009" s="53"/>
      <c r="SO1009" s="53"/>
      <c r="SP1009" s="53"/>
      <c r="SQ1009" s="53"/>
      <c r="SR1009" s="53"/>
      <c r="SS1009" s="53"/>
      <c r="ST1009" s="53"/>
      <c r="SU1009" s="53"/>
      <c r="SV1009" s="53"/>
      <c r="SW1009" s="53"/>
      <c r="SX1009" s="53"/>
      <c r="SY1009" s="53"/>
      <c r="SZ1009" s="53"/>
      <c r="TA1009" s="53"/>
      <c r="TB1009" s="53"/>
      <c r="TC1009" s="53"/>
      <c r="TD1009" s="53"/>
      <c r="TE1009" s="53"/>
      <c r="TF1009" s="53"/>
      <c r="TG1009" s="53"/>
      <c r="TH1009" s="53"/>
      <c r="TI1009" s="53"/>
      <c r="TJ1009" s="53"/>
      <c r="TK1009" s="53"/>
      <c r="TL1009" s="53"/>
      <c r="TM1009" s="53"/>
      <c r="TN1009" s="53"/>
      <c r="TO1009" s="53"/>
      <c r="TP1009" s="53"/>
      <c r="TQ1009" s="53"/>
      <c r="TR1009" s="53"/>
      <c r="TS1009" s="53"/>
      <c r="TT1009" s="53"/>
      <c r="TU1009" s="53"/>
      <c r="TV1009" s="53"/>
      <c r="TW1009" s="53"/>
      <c r="TX1009" s="53"/>
      <c r="TY1009" s="53"/>
      <c r="TZ1009" s="53"/>
      <c r="UA1009" s="53"/>
      <c r="UB1009" s="53"/>
      <c r="UC1009" s="53"/>
      <c r="UD1009" s="53"/>
      <c r="UE1009" s="53"/>
      <c r="UF1009" s="53"/>
      <c r="UG1009" s="53"/>
    </row>
    <row r="1010" spans="12:553" s="19" customFormat="1" ht="15.75" customHeight="1" x14ac:dyDescent="0.2">
      <c r="L1010" s="66"/>
      <c r="M1010" s="66"/>
      <c r="N1010" s="52"/>
      <c r="O1010" s="53"/>
      <c r="P1010" s="53"/>
      <c r="Q1010" s="53"/>
      <c r="R1010" s="53"/>
      <c r="S1010" s="53"/>
      <c r="T1010" s="53"/>
      <c r="U1010" s="53"/>
      <c r="V1010" s="53"/>
      <c r="W1010" s="53"/>
      <c r="X1010" s="53"/>
      <c r="Y1010" s="53"/>
      <c r="Z1010" s="53"/>
      <c r="AA1010" s="53"/>
      <c r="AB1010" s="53"/>
      <c r="AC1010" s="53"/>
      <c r="AD1010" s="53"/>
      <c r="AE1010" s="53"/>
      <c r="AF1010" s="53"/>
      <c r="AG1010" s="53"/>
      <c r="AH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c r="BM1010" s="53"/>
      <c r="BN1010" s="53"/>
      <c r="BO1010" s="53"/>
      <c r="BP1010" s="53"/>
      <c r="BQ1010" s="53"/>
      <c r="BR1010" s="53"/>
      <c r="BS1010" s="53"/>
      <c r="BT1010" s="53"/>
      <c r="BU1010" s="53"/>
      <c r="BV1010" s="53"/>
      <c r="BW1010" s="53"/>
      <c r="BX1010" s="53"/>
      <c r="BY1010" s="53"/>
      <c r="BZ1010" s="53"/>
      <c r="CA1010" s="53"/>
      <c r="CB1010" s="53"/>
      <c r="CC1010" s="53"/>
      <c r="CD1010" s="53"/>
      <c r="CE1010" s="53"/>
      <c r="CF1010" s="53"/>
      <c r="CG1010" s="53"/>
      <c r="CH1010" s="53"/>
      <c r="CI1010" s="53"/>
      <c r="CJ1010" s="53"/>
      <c r="CK1010" s="53"/>
      <c r="CL1010" s="53"/>
      <c r="CM1010" s="53"/>
      <c r="CN1010" s="53"/>
      <c r="CO1010" s="53"/>
      <c r="CP1010" s="53"/>
      <c r="CQ1010" s="53"/>
      <c r="CR1010" s="53"/>
      <c r="CS1010" s="53"/>
      <c r="CT1010" s="53"/>
      <c r="CU1010" s="53"/>
      <c r="CV1010" s="53"/>
      <c r="CW1010" s="53"/>
      <c r="CX1010" s="53"/>
      <c r="CY1010" s="53"/>
      <c r="CZ1010" s="53"/>
      <c r="DA1010" s="53"/>
      <c r="DB1010" s="53"/>
      <c r="DC1010" s="53"/>
      <c r="DD1010" s="53"/>
      <c r="DE1010" s="53"/>
      <c r="DF1010" s="53"/>
      <c r="DG1010" s="53"/>
      <c r="DH1010" s="53"/>
      <c r="DI1010" s="53"/>
      <c r="DJ1010" s="53"/>
      <c r="DK1010" s="53"/>
      <c r="DL1010" s="53"/>
      <c r="DM1010" s="53"/>
      <c r="DN1010" s="53"/>
      <c r="DO1010" s="53"/>
      <c r="DP1010" s="53"/>
      <c r="DQ1010" s="53"/>
      <c r="DR1010" s="53"/>
      <c r="DS1010" s="53"/>
      <c r="DT1010" s="53"/>
      <c r="DU1010" s="53"/>
      <c r="DV1010" s="53"/>
      <c r="DW1010" s="53"/>
      <c r="DX1010" s="53"/>
      <c r="DY1010" s="53"/>
      <c r="DZ1010" s="53"/>
      <c r="EA1010" s="53"/>
      <c r="EB1010" s="53"/>
      <c r="EC1010" s="53"/>
      <c r="ED1010" s="53"/>
      <c r="EE1010" s="53"/>
      <c r="EF1010" s="53"/>
      <c r="EG1010" s="53"/>
      <c r="EH1010" s="53"/>
      <c r="EI1010" s="53"/>
      <c r="EJ1010" s="53"/>
      <c r="EK1010" s="53"/>
      <c r="EL1010" s="53"/>
      <c r="EM1010" s="53"/>
      <c r="EN1010" s="53"/>
      <c r="EO1010" s="53"/>
      <c r="EP1010" s="53"/>
      <c r="EQ1010" s="53"/>
      <c r="ER1010" s="53"/>
      <c r="ES1010" s="53"/>
      <c r="ET1010" s="53"/>
      <c r="EU1010" s="53"/>
      <c r="EV1010" s="53"/>
      <c r="EW1010" s="53"/>
      <c r="EX1010" s="53"/>
      <c r="EY1010" s="53"/>
      <c r="EZ1010" s="53"/>
      <c r="FA1010" s="53"/>
      <c r="FB1010" s="53"/>
      <c r="FC1010" s="53"/>
      <c r="FD1010" s="53"/>
      <c r="FE1010" s="53"/>
      <c r="FF1010" s="53"/>
      <c r="FG1010" s="53"/>
      <c r="FH1010" s="53"/>
      <c r="FI1010" s="53"/>
      <c r="FJ1010" s="53"/>
      <c r="FK1010" s="53"/>
      <c r="FL1010" s="53"/>
      <c r="FM1010" s="53"/>
      <c r="FN1010" s="53"/>
      <c r="FO1010" s="53"/>
      <c r="FP1010" s="53"/>
      <c r="FQ1010" s="53"/>
      <c r="FR1010" s="53"/>
      <c r="FS1010" s="53"/>
      <c r="FT1010" s="53"/>
      <c r="FU1010" s="53"/>
      <c r="FV1010" s="53"/>
      <c r="FW1010" s="53"/>
      <c r="FX1010" s="53"/>
      <c r="FY1010" s="53"/>
      <c r="FZ1010" s="53"/>
      <c r="GA1010" s="53"/>
      <c r="GB1010" s="53"/>
      <c r="GC1010" s="53"/>
      <c r="GD1010" s="53"/>
      <c r="GE1010" s="53"/>
      <c r="GF1010" s="53"/>
      <c r="GG1010" s="53"/>
      <c r="GH1010" s="53"/>
      <c r="GI1010" s="53"/>
      <c r="GJ1010" s="53"/>
      <c r="GK1010" s="53"/>
      <c r="GL1010" s="53"/>
      <c r="GM1010" s="53"/>
      <c r="GN1010" s="53"/>
      <c r="GO1010" s="53"/>
      <c r="GP1010" s="53"/>
      <c r="GQ1010" s="53"/>
      <c r="GR1010" s="53"/>
      <c r="GS1010" s="53"/>
      <c r="GT1010" s="53"/>
      <c r="GU1010" s="53"/>
      <c r="GV1010" s="53"/>
      <c r="GW1010" s="53"/>
      <c r="GX1010" s="53"/>
      <c r="GY1010" s="53"/>
      <c r="GZ1010" s="53"/>
      <c r="HA1010" s="53"/>
      <c r="HB1010" s="53"/>
      <c r="HC1010" s="53"/>
      <c r="HD1010" s="53"/>
      <c r="HE1010" s="53"/>
      <c r="HF1010" s="53"/>
      <c r="HG1010" s="53"/>
      <c r="HH1010" s="53"/>
      <c r="HI1010" s="53"/>
      <c r="HJ1010" s="53"/>
      <c r="HK1010" s="53"/>
      <c r="HL1010" s="53"/>
      <c r="HM1010" s="53"/>
      <c r="HN1010" s="53"/>
      <c r="HO1010" s="53"/>
      <c r="HP1010" s="53"/>
      <c r="HQ1010" s="53"/>
      <c r="HR1010" s="53"/>
      <c r="HS1010" s="53"/>
      <c r="HT1010" s="53"/>
      <c r="HU1010" s="53"/>
      <c r="HV1010" s="53"/>
      <c r="HW1010" s="53"/>
      <c r="HX1010" s="53"/>
      <c r="HY1010" s="53"/>
      <c r="HZ1010" s="53"/>
      <c r="IA1010" s="53"/>
      <c r="IB1010" s="53"/>
      <c r="IC1010" s="53"/>
      <c r="ID1010" s="53"/>
      <c r="IE1010" s="53"/>
      <c r="IF1010" s="53"/>
      <c r="IG1010" s="53"/>
      <c r="IH1010" s="53"/>
      <c r="II1010" s="53"/>
      <c r="IJ1010" s="53"/>
      <c r="IK1010" s="53"/>
      <c r="IL1010" s="53"/>
      <c r="IM1010" s="53"/>
      <c r="IN1010" s="53"/>
      <c r="IO1010" s="53"/>
      <c r="IP1010" s="53"/>
      <c r="IQ1010" s="53"/>
      <c r="IR1010" s="53"/>
      <c r="IS1010" s="53"/>
      <c r="IT1010" s="53"/>
      <c r="IU1010" s="53"/>
      <c r="IV1010" s="53"/>
      <c r="IW1010" s="53"/>
      <c r="IX1010" s="53"/>
      <c r="IY1010" s="53"/>
      <c r="IZ1010" s="53"/>
      <c r="JA1010" s="53"/>
      <c r="JB1010" s="53"/>
      <c r="JC1010" s="53"/>
      <c r="JD1010" s="53"/>
      <c r="JE1010" s="53"/>
      <c r="JF1010" s="53"/>
      <c r="JG1010" s="53"/>
      <c r="JH1010" s="53"/>
      <c r="JI1010" s="53"/>
      <c r="JJ1010" s="53"/>
      <c r="JK1010" s="53"/>
      <c r="JL1010" s="53"/>
      <c r="JM1010" s="53"/>
      <c r="JN1010" s="53"/>
      <c r="JO1010" s="53"/>
      <c r="JP1010" s="53"/>
      <c r="JQ1010" s="53"/>
      <c r="JR1010" s="53"/>
      <c r="JS1010" s="53"/>
      <c r="JT1010" s="53"/>
      <c r="JU1010" s="53"/>
      <c r="JV1010" s="53"/>
      <c r="JW1010" s="53"/>
      <c r="JX1010" s="53"/>
      <c r="JY1010" s="53"/>
      <c r="JZ1010" s="53"/>
      <c r="KA1010" s="53"/>
      <c r="KB1010" s="53"/>
      <c r="KC1010" s="53"/>
      <c r="KD1010" s="53"/>
      <c r="KE1010" s="53"/>
      <c r="KF1010" s="53"/>
      <c r="KG1010" s="53"/>
      <c r="KH1010" s="53"/>
      <c r="KI1010" s="53"/>
      <c r="KJ1010" s="53"/>
      <c r="KK1010" s="53"/>
      <c r="KL1010" s="53"/>
      <c r="KM1010" s="53"/>
      <c r="KN1010" s="53"/>
      <c r="KO1010" s="53"/>
      <c r="KP1010" s="53"/>
      <c r="KQ1010" s="53"/>
      <c r="KR1010" s="53"/>
      <c r="KS1010" s="53"/>
      <c r="KT1010" s="53"/>
      <c r="KU1010" s="53"/>
      <c r="KV1010" s="53"/>
      <c r="KW1010" s="53"/>
      <c r="KX1010" s="53"/>
      <c r="KY1010" s="53"/>
      <c r="KZ1010" s="53"/>
      <c r="LA1010" s="53"/>
      <c r="LB1010" s="53"/>
      <c r="LC1010" s="53"/>
      <c r="LD1010" s="53"/>
      <c r="LE1010" s="53"/>
      <c r="LF1010" s="53"/>
      <c r="LG1010" s="53"/>
      <c r="LH1010" s="53"/>
      <c r="LI1010" s="53"/>
      <c r="LJ1010" s="53"/>
      <c r="LK1010" s="53"/>
      <c r="LL1010" s="53"/>
      <c r="LM1010" s="53"/>
      <c r="LN1010" s="53"/>
      <c r="LO1010" s="53"/>
      <c r="LP1010" s="53"/>
      <c r="LQ1010" s="53"/>
      <c r="LR1010" s="53"/>
      <c r="LS1010" s="53"/>
      <c r="LT1010" s="53"/>
      <c r="LU1010" s="53"/>
      <c r="LV1010" s="53"/>
      <c r="LW1010" s="53"/>
      <c r="LX1010" s="53"/>
      <c r="LY1010" s="53"/>
      <c r="LZ1010" s="53"/>
      <c r="MA1010" s="53"/>
      <c r="MB1010" s="53"/>
      <c r="MC1010" s="53"/>
      <c r="MD1010" s="53"/>
      <c r="ME1010" s="53"/>
      <c r="MF1010" s="53"/>
      <c r="MG1010" s="53"/>
      <c r="MH1010" s="53"/>
      <c r="MI1010" s="53"/>
      <c r="MJ1010" s="53"/>
      <c r="MK1010" s="53"/>
      <c r="ML1010" s="53"/>
      <c r="MM1010" s="53"/>
      <c r="MN1010" s="53"/>
      <c r="MO1010" s="53"/>
      <c r="MP1010" s="53"/>
      <c r="MQ1010" s="53"/>
      <c r="MR1010" s="53"/>
      <c r="MS1010" s="53"/>
      <c r="MT1010" s="53"/>
      <c r="MU1010" s="53"/>
      <c r="MV1010" s="53"/>
      <c r="MW1010" s="53"/>
      <c r="MX1010" s="53"/>
      <c r="MY1010" s="53"/>
      <c r="MZ1010" s="53"/>
      <c r="NA1010" s="53"/>
      <c r="NB1010" s="53"/>
      <c r="NC1010" s="53"/>
      <c r="ND1010" s="53"/>
      <c r="NE1010" s="53"/>
      <c r="NF1010" s="53"/>
      <c r="NG1010" s="53"/>
      <c r="NH1010" s="53"/>
      <c r="NI1010" s="53"/>
      <c r="NJ1010" s="53"/>
      <c r="NK1010" s="53"/>
      <c r="NL1010" s="53"/>
      <c r="NM1010" s="53"/>
      <c r="NN1010" s="53"/>
      <c r="NO1010" s="53"/>
      <c r="NP1010" s="53"/>
      <c r="NQ1010" s="53"/>
      <c r="NR1010" s="53"/>
      <c r="NS1010" s="53"/>
      <c r="NT1010" s="53"/>
      <c r="NU1010" s="53"/>
      <c r="NV1010" s="53"/>
      <c r="NW1010" s="53"/>
      <c r="NX1010" s="53"/>
      <c r="NY1010" s="53"/>
      <c r="NZ1010" s="53"/>
      <c r="OA1010" s="53"/>
      <c r="OB1010" s="53"/>
      <c r="OC1010" s="53"/>
      <c r="OD1010" s="53"/>
      <c r="OE1010" s="53"/>
      <c r="OF1010" s="53"/>
      <c r="OG1010" s="53"/>
      <c r="OH1010" s="53"/>
      <c r="OI1010" s="53"/>
      <c r="OJ1010" s="53"/>
      <c r="OK1010" s="53"/>
      <c r="OL1010" s="53"/>
      <c r="OM1010" s="53"/>
      <c r="ON1010" s="53"/>
      <c r="OO1010" s="53"/>
      <c r="OP1010" s="53"/>
      <c r="OQ1010" s="53"/>
      <c r="OR1010" s="53"/>
      <c r="OS1010" s="53"/>
      <c r="OT1010" s="53"/>
      <c r="OU1010" s="53"/>
      <c r="OV1010" s="53"/>
      <c r="OW1010" s="53"/>
      <c r="OX1010" s="53"/>
      <c r="OY1010" s="53"/>
      <c r="OZ1010" s="53"/>
      <c r="PA1010" s="53"/>
      <c r="PB1010" s="53"/>
      <c r="PC1010" s="53"/>
      <c r="PD1010" s="53"/>
      <c r="PE1010" s="53"/>
      <c r="PF1010" s="53"/>
      <c r="PG1010" s="53"/>
      <c r="PH1010" s="53"/>
      <c r="PI1010" s="53"/>
      <c r="PJ1010" s="53"/>
      <c r="PK1010" s="53"/>
      <c r="PL1010" s="53"/>
      <c r="PM1010" s="53"/>
      <c r="PN1010" s="53"/>
      <c r="PO1010" s="53"/>
      <c r="PP1010" s="53"/>
      <c r="PQ1010" s="53"/>
      <c r="PR1010" s="53"/>
      <c r="PS1010" s="53"/>
      <c r="PT1010" s="53"/>
      <c r="PU1010" s="53"/>
      <c r="PV1010" s="53"/>
      <c r="PW1010" s="53"/>
      <c r="PX1010" s="53"/>
      <c r="PY1010" s="53"/>
      <c r="PZ1010" s="53"/>
      <c r="QA1010" s="53"/>
      <c r="QB1010" s="53"/>
      <c r="QC1010" s="53"/>
      <c r="QD1010" s="53"/>
      <c r="QE1010" s="53"/>
      <c r="QF1010" s="53"/>
      <c r="QG1010" s="53"/>
      <c r="QH1010" s="53"/>
      <c r="QI1010" s="53"/>
      <c r="QJ1010" s="53"/>
      <c r="QK1010" s="53"/>
      <c r="QL1010" s="53"/>
      <c r="QM1010" s="53"/>
      <c r="QN1010" s="53"/>
      <c r="QO1010" s="53"/>
      <c r="QP1010" s="53"/>
      <c r="QQ1010" s="53"/>
      <c r="QR1010" s="53"/>
      <c r="QS1010" s="53"/>
      <c r="QT1010" s="53"/>
      <c r="QU1010" s="53"/>
      <c r="QV1010" s="53"/>
      <c r="QW1010" s="53"/>
      <c r="QX1010" s="53"/>
      <c r="QY1010" s="53"/>
      <c r="QZ1010" s="53"/>
      <c r="RA1010" s="53"/>
      <c r="RB1010" s="53"/>
      <c r="RC1010" s="53"/>
      <c r="RD1010" s="53"/>
      <c r="RE1010" s="53"/>
      <c r="RF1010" s="53"/>
      <c r="RG1010" s="53"/>
      <c r="RH1010" s="53"/>
      <c r="RI1010" s="53"/>
      <c r="RJ1010" s="53"/>
      <c r="RK1010" s="53"/>
      <c r="RL1010" s="53"/>
      <c r="RM1010" s="53"/>
      <c r="RN1010" s="53"/>
      <c r="RO1010" s="53"/>
      <c r="RP1010" s="53"/>
      <c r="RQ1010" s="53"/>
      <c r="RR1010" s="53"/>
      <c r="RS1010" s="53"/>
      <c r="RT1010" s="53"/>
      <c r="RU1010" s="53"/>
      <c r="RV1010" s="53"/>
      <c r="RW1010" s="53"/>
      <c r="RX1010" s="53"/>
      <c r="RY1010" s="53"/>
      <c r="RZ1010" s="53"/>
      <c r="SA1010" s="53"/>
      <c r="SB1010" s="53"/>
      <c r="SC1010" s="53"/>
      <c r="SD1010" s="53"/>
      <c r="SE1010" s="53"/>
      <c r="SF1010" s="53"/>
      <c r="SG1010" s="53"/>
      <c r="SH1010" s="53"/>
      <c r="SI1010" s="53"/>
      <c r="SJ1010" s="53"/>
      <c r="SK1010" s="53"/>
      <c r="SL1010" s="53"/>
      <c r="SM1010" s="53"/>
      <c r="SN1010" s="53"/>
      <c r="SO1010" s="53"/>
      <c r="SP1010" s="53"/>
      <c r="SQ1010" s="53"/>
      <c r="SR1010" s="53"/>
      <c r="SS1010" s="53"/>
      <c r="ST1010" s="53"/>
      <c r="SU1010" s="53"/>
      <c r="SV1010" s="53"/>
      <c r="SW1010" s="53"/>
      <c r="SX1010" s="53"/>
      <c r="SY1010" s="53"/>
      <c r="SZ1010" s="53"/>
      <c r="TA1010" s="53"/>
      <c r="TB1010" s="53"/>
      <c r="TC1010" s="53"/>
      <c r="TD1010" s="53"/>
      <c r="TE1010" s="53"/>
      <c r="TF1010" s="53"/>
      <c r="TG1010" s="53"/>
      <c r="TH1010" s="53"/>
      <c r="TI1010" s="53"/>
      <c r="TJ1010" s="53"/>
      <c r="TK1010" s="53"/>
      <c r="TL1010" s="53"/>
      <c r="TM1010" s="53"/>
      <c r="TN1010" s="53"/>
      <c r="TO1010" s="53"/>
      <c r="TP1010" s="53"/>
      <c r="TQ1010" s="53"/>
      <c r="TR1010" s="53"/>
      <c r="TS1010" s="53"/>
      <c r="TT1010" s="53"/>
      <c r="TU1010" s="53"/>
      <c r="TV1010" s="53"/>
      <c r="TW1010" s="53"/>
      <c r="TX1010" s="53"/>
      <c r="TY1010" s="53"/>
      <c r="TZ1010" s="53"/>
      <c r="UA1010" s="53"/>
      <c r="UB1010" s="53"/>
      <c r="UC1010" s="53"/>
      <c r="UD1010" s="53"/>
      <c r="UE1010" s="53"/>
      <c r="UF1010" s="53"/>
      <c r="UG1010" s="53"/>
    </row>
    <row r="1011" spans="12:553" s="19" customFormat="1" ht="15.75" customHeight="1" x14ac:dyDescent="0.2">
      <c r="L1011" s="66"/>
      <c r="M1011" s="66"/>
      <c r="N1011" s="52"/>
      <c r="O1011" s="53"/>
      <c r="P1011" s="53"/>
      <c r="Q1011" s="53"/>
      <c r="R1011" s="53"/>
      <c r="S1011" s="53"/>
      <c r="T1011" s="53"/>
      <c r="U1011" s="53"/>
      <c r="V1011" s="53"/>
      <c r="W1011" s="53"/>
      <c r="X1011" s="53"/>
      <c r="Y1011" s="53"/>
      <c r="Z1011" s="53"/>
      <c r="AA1011" s="53"/>
      <c r="AB1011" s="53"/>
      <c r="AC1011" s="53"/>
      <c r="AD1011" s="53"/>
      <c r="AE1011" s="53"/>
      <c r="AF1011" s="53"/>
      <c r="AG1011" s="53"/>
      <c r="AH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c r="BM1011" s="53"/>
      <c r="BN1011" s="53"/>
      <c r="BO1011" s="53"/>
      <c r="BP1011" s="53"/>
      <c r="BQ1011" s="53"/>
      <c r="BR1011" s="53"/>
      <c r="BS1011" s="53"/>
      <c r="BT1011" s="53"/>
      <c r="BU1011" s="53"/>
      <c r="BV1011" s="53"/>
      <c r="BW1011" s="53"/>
      <c r="BX1011" s="53"/>
      <c r="BY1011" s="53"/>
      <c r="BZ1011" s="53"/>
      <c r="CA1011" s="53"/>
      <c r="CB1011" s="53"/>
      <c r="CC1011" s="53"/>
      <c r="CD1011" s="53"/>
      <c r="CE1011" s="53"/>
      <c r="CF1011" s="53"/>
      <c r="CG1011" s="53"/>
      <c r="CH1011" s="53"/>
      <c r="CI1011" s="53"/>
      <c r="CJ1011" s="53"/>
      <c r="CK1011" s="53"/>
      <c r="CL1011" s="53"/>
      <c r="CM1011" s="53"/>
      <c r="CN1011" s="53"/>
      <c r="CO1011" s="53"/>
      <c r="CP1011" s="53"/>
      <c r="CQ1011" s="53"/>
      <c r="CR1011" s="53"/>
      <c r="CS1011" s="53"/>
      <c r="CT1011" s="53"/>
      <c r="CU1011" s="53"/>
      <c r="CV1011" s="53"/>
      <c r="CW1011" s="53"/>
      <c r="CX1011" s="53"/>
      <c r="CY1011" s="53"/>
      <c r="CZ1011" s="53"/>
      <c r="DA1011" s="53"/>
      <c r="DB1011" s="53"/>
      <c r="DC1011" s="53"/>
      <c r="DD1011" s="53"/>
      <c r="DE1011" s="53"/>
      <c r="DF1011" s="53"/>
      <c r="DG1011" s="53"/>
      <c r="DH1011" s="53"/>
      <c r="DI1011" s="53"/>
      <c r="DJ1011" s="53"/>
      <c r="DK1011" s="53"/>
      <c r="DL1011" s="53"/>
      <c r="DM1011" s="53"/>
      <c r="DN1011" s="53"/>
      <c r="DO1011" s="53"/>
      <c r="DP1011" s="53"/>
      <c r="DQ1011" s="53"/>
      <c r="DR1011" s="53"/>
      <c r="DS1011" s="53"/>
      <c r="DT1011" s="53"/>
      <c r="DU1011" s="53"/>
      <c r="DV1011" s="53"/>
      <c r="DW1011" s="53"/>
      <c r="DX1011" s="53"/>
      <c r="DY1011" s="53"/>
      <c r="DZ1011" s="53"/>
      <c r="EA1011" s="53"/>
      <c r="EB1011" s="53"/>
      <c r="EC1011" s="53"/>
      <c r="ED1011" s="53"/>
      <c r="EE1011" s="53"/>
      <c r="EF1011" s="53"/>
      <c r="EG1011" s="53"/>
      <c r="EH1011" s="53"/>
      <c r="EI1011" s="53"/>
      <c r="EJ1011" s="53"/>
      <c r="EK1011" s="53"/>
      <c r="EL1011" s="53"/>
      <c r="EM1011" s="53"/>
      <c r="EN1011" s="53"/>
      <c r="EO1011" s="53"/>
      <c r="EP1011" s="53"/>
      <c r="EQ1011" s="53"/>
      <c r="ER1011" s="53"/>
      <c r="ES1011" s="53"/>
      <c r="ET1011" s="53"/>
      <c r="EU1011" s="53"/>
      <c r="EV1011" s="53"/>
      <c r="EW1011" s="53"/>
      <c r="EX1011" s="53"/>
      <c r="EY1011" s="53"/>
      <c r="EZ1011" s="53"/>
      <c r="FA1011" s="53"/>
      <c r="FB1011" s="53"/>
      <c r="FC1011" s="53"/>
      <c r="FD1011" s="53"/>
      <c r="FE1011" s="53"/>
      <c r="FF1011" s="53"/>
      <c r="FG1011" s="53"/>
      <c r="FH1011" s="53"/>
      <c r="FI1011" s="53"/>
      <c r="FJ1011" s="53"/>
      <c r="FK1011" s="53"/>
      <c r="FL1011" s="53"/>
      <c r="FM1011" s="53"/>
      <c r="FN1011" s="53"/>
      <c r="FO1011" s="53"/>
      <c r="FP1011" s="53"/>
      <c r="FQ1011" s="53"/>
      <c r="FR1011" s="53"/>
      <c r="FS1011" s="53"/>
      <c r="FT1011" s="53"/>
      <c r="FU1011" s="53"/>
      <c r="FV1011" s="53"/>
      <c r="FW1011" s="53"/>
      <c r="FX1011" s="53"/>
      <c r="FY1011" s="53"/>
      <c r="FZ1011" s="53"/>
      <c r="GA1011" s="53"/>
      <c r="GB1011" s="53"/>
      <c r="GC1011" s="53"/>
      <c r="GD1011" s="53"/>
      <c r="GE1011" s="53"/>
      <c r="GF1011" s="53"/>
      <c r="GG1011" s="53"/>
      <c r="GH1011" s="53"/>
      <c r="GI1011" s="53"/>
      <c r="GJ1011" s="53"/>
      <c r="GK1011" s="53"/>
      <c r="GL1011" s="53"/>
      <c r="GM1011" s="53"/>
      <c r="GN1011" s="53"/>
      <c r="GO1011" s="53"/>
      <c r="GP1011" s="53"/>
      <c r="GQ1011" s="53"/>
      <c r="GR1011" s="53"/>
      <c r="GS1011" s="53"/>
      <c r="GT1011" s="53"/>
      <c r="GU1011" s="53"/>
      <c r="GV1011" s="53"/>
      <c r="GW1011" s="53"/>
      <c r="GX1011" s="53"/>
      <c r="GY1011" s="53"/>
      <c r="GZ1011" s="53"/>
      <c r="HA1011" s="53"/>
      <c r="HB1011" s="53"/>
      <c r="HC1011" s="53"/>
      <c r="HD1011" s="53"/>
      <c r="HE1011" s="53"/>
      <c r="HF1011" s="53"/>
      <c r="HG1011" s="53"/>
      <c r="HH1011" s="53"/>
      <c r="HI1011" s="53"/>
      <c r="HJ1011" s="53"/>
      <c r="HK1011" s="53"/>
      <c r="HL1011" s="53"/>
      <c r="HM1011" s="53"/>
      <c r="HN1011" s="53"/>
      <c r="HO1011" s="53"/>
      <c r="HP1011" s="53"/>
      <c r="HQ1011" s="53"/>
      <c r="HR1011" s="53"/>
      <c r="HS1011" s="53"/>
      <c r="HT1011" s="53"/>
      <c r="HU1011" s="53"/>
      <c r="HV1011" s="53"/>
      <c r="HW1011" s="53"/>
      <c r="HX1011" s="53"/>
      <c r="HY1011" s="53"/>
      <c r="HZ1011" s="53"/>
      <c r="IA1011" s="53"/>
      <c r="IB1011" s="53"/>
      <c r="IC1011" s="53"/>
      <c r="ID1011" s="53"/>
      <c r="IE1011" s="53"/>
      <c r="IF1011" s="53"/>
      <c r="IG1011" s="53"/>
      <c r="IH1011" s="53"/>
      <c r="II1011" s="53"/>
      <c r="IJ1011" s="53"/>
      <c r="IK1011" s="53"/>
      <c r="IL1011" s="53"/>
      <c r="IM1011" s="53"/>
      <c r="IN1011" s="53"/>
      <c r="IO1011" s="53"/>
      <c r="IP1011" s="53"/>
      <c r="IQ1011" s="53"/>
      <c r="IR1011" s="53"/>
      <c r="IS1011" s="53"/>
      <c r="IT1011" s="53"/>
      <c r="IU1011" s="53"/>
      <c r="IV1011" s="53"/>
      <c r="IW1011" s="53"/>
      <c r="IX1011" s="53"/>
      <c r="IY1011" s="53"/>
      <c r="IZ1011" s="53"/>
      <c r="JA1011" s="53"/>
      <c r="JB1011" s="53"/>
      <c r="JC1011" s="53"/>
      <c r="JD1011" s="53"/>
      <c r="JE1011" s="53"/>
      <c r="JF1011" s="53"/>
      <c r="JG1011" s="53"/>
      <c r="JH1011" s="53"/>
      <c r="JI1011" s="53"/>
      <c r="JJ1011" s="53"/>
      <c r="JK1011" s="53"/>
      <c r="JL1011" s="53"/>
      <c r="JM1011" s="53"/>
      <c r="JN1011" s="53"/>
      <c r="JO1011" s="53"/>
      <c r="JP1011" s="53"/>
      <c r="JQ1011" s="53"/>
      <c r="JR1011" s="53"/>
      <c r="JS1011" s="53"/>
      <c r="JT1011" s="53"/>
      <c r="JU1011" s="53"/>
      <c r="JV1011" s="53"/>
      <c r="JW1011" s="53"/>
      <c r="JX1011" s="53"/>
      <c r="JY1011" s="53"/>
      <c r="JZ1011" s="53"/>
      <c r="KA1011" s="53"/>
      <c r="KB1011" s="53"/>
      <c r="KC1011" s="53"/>
      <c r="KD1011" s="53"/>
      <c r="KE1011" s="53"/>
      <c r="KF1011" s="53"/>
      <c r="KG1011" s="53"/>
      <c r="KH1011" s="53"/>
      <c r="KI1011" s="53"/>
      <c r="KJ1011" s="53"/>
      <c r="KK1011" s="53"/>
      <c r="KL1011" s="53"/>
      <c r="KM1011" s="53"/>
      <c r="KN1011" s="53"/>
      <c r="KO1011" s="53"/>
      <c r="KP1011" s="53"/>
      <c r="KQ1011" s="53"/>
      <c r="KR1011" s="53"/>
      <c r="KS1011" s="53"/>
      <c r="KT1011" s="53"/>
      <c r="KU1011" s="53"/>
      <c r="KV1011" s="53"/>
      <c r="KW1011" s="53"/>
      <c r="KX1011" s="53"/>
      <c r="KY1011" s="53"/>
      <c r="KZ1011" s="53"/>
      <c r="LA1011" s="53"/>
      <c r="LB1011" s="53"/>
      <c r="LC1011" s="53"/>
      <c r="LD1011" s="53"/>
      <c r="LE1011" s="53"/>
      <c r="LF1011" s="53"/>
      <c r="LG1011" s="53"/>
      <c r="LH1011" s="53"/>
      <c r="LI1011" s="53"/>
      <c r="LJ1011" s="53"/>
      <c r="LK1011" s="53"/>
      <c r="LL1011" s="53"/>
      <c r="LM1011" s="53"/>
      <c r="LN1011" s="53"/>
      <c r="LO1011" s="53"/>
      <c r="LP1011" s="53"/>
      <c r="LQ1011" s="53"/>
      <c r="LR1011" s="53"/>
      <c r="LS1011" s="53"/>
      <c r="LT1011" s="53"/>
      <c r="LU1011" s="53"/>
      <c r="LV1011" s="53"/>
      <c r="LW1011" s="53"/>
      <c r="LX1011" s="53"/>
      <c r="LY1011" s="53"/>
      <c r="LZ1011" s="53"/>
      <c r="MA1011" s="53"/>
      <c r="MB1011" s="53"/>
      <c r="MC1011" s="53"/>
      <c r="MD1011" s="53"/>
      <c r="ME1011" s="53"/>
      <c r="MF1011" s="53"/>
      <c r="MG1011" s="53"/>
      <c r="MH1011" s="53"/>
      <c r="MI1011" s="53"/>
      <c r="MJ1011" s="53"/>
      <c r="MK1011" s="53"/>
      <c r="ML1011" s="53"/>
      <c r="MM1011" s="53"/>
      <c r="MN1011" s="53"/>
      <c r="MO1011" s="53"/>
      <c r="MP1011" s="53"/>
      <c r="MQ1011" s="53"/>
      <c r="MR1011" s="53"/>
      <c r="MS1011" s="53"/>
      <c r="MT1011" s="53"/>
      <c r="MU1011" s="53"/>
      <c r="MV1011" s="53"/>
      <c r="MW1011" s="53"/>
      <c r="MX1011" s="53"/>
      <c r="MY1011" s="53"/>
      <c r="MZ1011" s="53"/>
      <c r="NA1011" s="53"/>
      <c r="NB1011" s="53"/>
      <c r="NC1011" s="53"/>
      <c r="ND1011" s="53"/>
      <c r="NE1011" s="53"/>
      <c r="NF1011" s="53"/>
      <c r="NG1011" s="53"/>
      <c r="NH1011" s="53"/>
      <c r="NI1011" s="53"/>
      <c r="NJ1011" s="53"/>
      <c r="NK1011" s="53"/>
      <c r="NL1011" s="53"/>
      <c r="NM1011" s="53"/>
      <c r="NN1011" s="53"/>
      <c r="NO1011" s="53"/>
      <c r="NP1011" s="53"/>
      <c r="NQ1011" s="53"/>
      <c r="NR1011" s="53"/>
      <c r="NS1011" s="53"/>
      <c r="NT1011" s="53"/>
      <c r="NU1011" s="53"/>
      <c r="NV1011" s="53"/>
      <c r="NW1011" s="53"/>
      <c r="NX1011" s="53"/>
      <c r="NY1011" s="53"/>
      <c r="NZ1011" s="53"/>
      <c r="OA1011" s="53"/>
      <c r="OB1011" s="53"/>
      <c r="OC1011" s="53"/>
      <c r="OD1011" s="53"/>
      <c r="OE1011" s="53"/>
      <c r="OF1011" s="53"/>
      <c r="OG1011" s="53"/>
      <c r="OH1011" s="53"/>
      <c r="OI1011" s="53"/>
      <c r="OJ1011" s="53"/>
      <c r="OK1011" s="53"/>
      <c r="OL1011" s="53"/>
      <c r="OM1011" s="53"/>
      <c r="ON1011" s="53"/>
      <c r="OO1011" s="53"/>
      <c r="OP1011" s="53"/>
      <c r="OQ1011" s="53"/>
      <c r="OR1011" s="53"/>
      <c r="OS1011" s="53"/>
      <c r="OT1011" s="53"/>
      <c r="OU1011" s="53"/>
      <c r="OV1011" s="53"/>
      <c r="OW1011" s="53"/>
      <c r="OX1011" s="53"/>
      <c r="OY1011" s="53"/>
      <c r="OZ1011" s="53"/>
      <c r="PA1011" s="53"/>
      <c r="PB1011" s="53"/>
      <c r="PC1011" s="53"/>
      <c r="PD1011" s="53"/>
      <c r="PE1011" s="53"/>
      <c r="PF1011" s="53"/>
      <c r="PG1011" s="53"/>
      <c r="PH1011" s="53"/>
      <c r="PI1011" s="53"/>
      <c r="PJ1011" s="53"/>
      <c r="PK1011" s="53"/>
      <c r="PL1011" s="53"/>
      <c r="PM1011" s="53"/>
      <c r="PN1011" s="53"/>
      <c r="PO1011" s="53"/>
      <c r="PP1011" s="53"/>
      <c r="PQ1011" s="53"/>
      <c r="PR1011" s="53"/>
      <c r="PS1011" s="53"/>
      <c r="PT1011" s="53"/>
      <c r="PU1011" s="53"/>
      <c r="PV1011" s="53"/>
      <c r="PW1011" s="53"/>
      <c r="PX1011" s="53"/>
      <c r="PY1011" s="53"/>
      <c r="PZ1011" s="53"/>
      <c r="QA1011" s="53"/>
      <c r="QB1011" s="53"/>
      <c r="QC1011" s="53"/>
      <c r="QD1011" s="53"/>
      <c r="QE1011" s="53"/>
      <c r="QF1011" s="53"/>
      <c r="QG1011" s="53"/>
      <c r="QH1011" s="53"/>
      <c r="QI1011" s="53"/>
      <c r="QJ1011" s="53"/>
      <c r="QK1011" s="53"/>
      <c r="QL1011" s="53"/>
      <c r="QM1011" s="53"/>
      <c r="QN1011" s="53"/>
      <c r="QO1011" s="53"/>
      <c r="QP1011" s="53"/>
      <c r="QQ1011" s="53"/>
      <c r="QR1011" s="53"/>
      <c r="QS1011" s="53"/>
      <c r="QT1011" s="53"/>
      <c r="QU1011" s="53"/>
      <c r="QV1011" s="53"/>
      <c r="QW1011" s="53"/>
      <c r="QX1011" s="53"/>
      <c r="QY1011" s="53"/>
      <c r="QZ1011" s="53"/>
      <c r="RA1011" s="53"/>
      <c r="RB1011" s="53"/>
      <c r="RC1011" s="53"/>
      <c r="RD1011" s="53"/>
      <c r="RE1011" s="53"/>
      <c r="RF1011" s="53"/>
      <c r="RG1011" s="53"/>
      <c r="RH1011" s="53"/>
      <c r="RI1011" s="53"/>
      <c r="RJ1011" s="53"/>
      <c r="RK1011" s="53"/>
      <c r="RL1011" s="53"/>
      <c r="RM1011" s="53"/>
      <c r="RN1011" s="53"/>
      <c r="RO1011" s="53"/>
      <c r="RP1011" s="53"/>
      <c r="RQ1011" s="53"/>
      <c r="RR1011" s="53"/>
      <c r="RS1011" s="53"/>
      <c r="RT1011" s="53"/>
      <c r="RU1011" s="53"/>
      <c r="RV1011" s="53"/>
      <c r="RW1011" s="53"/>
      <c r="RX1011" s="53"/>
      <c r="RY1011" s="53"/>
      <c r="RZ1011" s="53"/>
      <c r="SA1011" s="53"/>
      <c r="SB1011" s="53"/>
      <c r="SC1011" s="53"/>
      <c r="SD1011" s="53"/>
      <c r="SE1011" s="53"/>
      <c r="SF1011" s="53"/>
      <c r="SG1011" s="53"/>
      <c r="SH1011" s="53"/>
      <c r="SI1011" s="53"/>
      <c r="SJ1011" s="53"/>
      <c r="SK1011" s="53"/>
      <c r="SL1011" s="53"/>
      <c r="SM1011" s="53"/>
      <c r="SN1011" s="53"/>
      <c r="SO1011" s="53"/>
      <c r="SP1011" s="53"/>
      <c r="SQ1011" s="53"/>
      <c r="SR1011" s="53"/>
      <c r="SS1011" s="53"/>
      <c r="ST1011" s="53"/>
      <c r="SU1011" s="53"/>
      <c r="SV1011" s="53"/>
      <c r="SW1011" s="53"/>
      <c r="SX1011" s="53"/>
      <c r="SY1011" s="53"/>
      <c r="SZ1011" s="53"/>
      <c r="TA1011" s="53"/>
      <c r="TB1011" s="53"/>
      <c r="TC1011" s="53"/>
      <c r="TD1011" s="53"/>
      <c r="TE1011" s="53"/>
      <c r="TF1011" s="53"/>
      <c r="TG1011" s="53"/>
      <c r="TH1011" s="53"/>
      <c r="TI1011" s="53"/>
      <c r="TJ1011" s="53"/>
      <c r="TK1011" s="53"/>
      <c r="TL1011" s="53"/>
      <c r="TM1011" s="53"/>
      <c r="TN1011" s="53"/>
      <c r="TO1011" s="53"/>
      <c r="TP1011" s="53"/>
      <c r="TQ1011" s="53"/>
      <c r="TR1011" s="53"/>
      <c r="TS1011" s="53"/>
      <c r="TT1011" s="53"/>
      <c r="TU1011" s="53"/>
      <c r="TV1011" s="53"/>
      <c r="TW1011" s="53"/>
      <c r="TX1011" s="53"/>
      <c r="TY1011" s="53"/>
      <c r="TZ1011" s="53"/>
      <c r="UA1011" s="53"/>
      <c r="UB1011" s="53"/>
      <c r="UC1011" s="53"/>
      <c r="UD1011" s="53"/>
      <c r="UE1011" s="53"/>
      <c r="UF1011" s="53"/>
      <c r="UG1011" s="53"/>
    </row>
    <row r="1012" spans="12:553" s="19" customFormat="1" ht="15.75" customHeight="1" x14ac:dyDescent="0.2">
      <c r="L1012" s="66"/>
      <c r="M1012" s="66"/>
      <c r="N1012" s="52"/>
      <c r="O1012" s="53"/>
      <c r="P1012" s="53"/>
      <c r="Q1012" s="53"/>
      <c r="R1012" s="53"/>
      <c r="S1012" s="53"/>
      <c r="T1012" s="53"/>
      <c r="U1012" s="53"/>
      <c r="V1012" s="53"/>
      <c r="W1012" s="53"/>
      <c r="X1012" s="53"/>
      <c r="Y1012" s="53"/>
      <c r="Z1012" s="53"/>
      <c r="AA1012" s="53"/>
      <c r="AB1012" s="53"/>
      <c r="AC1012" s="53"/>
      <c r="AD1012" s="53"/>
      <c r="AE1012" s="53"/>
      <c r="AF1012" s="53"/>
      <c r="AG1012" s="53"/>
      <c r="AH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c r="BM1012" s="53"/>
      <c r="BN1012" s="53"/>
      <c r="BO1012" s="53"/>
      <c r="BP1012" s="53"/>
      <c r="BQ1012" s="53"/>
      <c r="BR1012" s="53"/>
      <c r="BS1012" s="53"/>
      <c r="BT1012" s="53"/>
      <c r="BU1012" s="53"/>
      <c r="BV1012" s="53"/>
      <c r="BW1012" s="53"/>
      <c r="BX1012" s="53"/>
      <c r="BY1012" s="53"/>
      <c r="BZ1012" s="53"/>
      <c r="CA1012" s="53"/>
      <c r="CB1012" s="53"/>
      <c r="CC1012" s="53"/>
      <c r="CD1012" s="53"/>
      <c r="CE1012" s="53"/>
      <c r="CF1012" s="53"/>
      <c r="CG1012" s="53"/>
      <c r="CH1012" s="53"/>
      <c r="CI1012" s="53"/>
      <c r="CJ1012" s="53"/>
      <c r="CK1012" s="53"/>
      <c r="CL1012" s="53"/>
      <c r="CM1012" s="53"/>
      <c r="CN1012" s="53"/>
      <c r="CO1012" s="53"/>
      <c r="CP1012" s="53"/>
      <c r="CQ1012" s="53"/>
      <c r="CR1012" s="53"/>
      <c r="CS1012" s="53"/>
      <c r="CT1012" s="53"/>
      <c r="CU1012" s="53"/>
      <c r="CV1012" s="53"/>
      <c r="CW1012" s="53"/>
      <c r="CX1012" s="53"/>
      <c r="CY1012" s="53"/>
      <c r="CZ1012" s="53"/>
      <c r="DA1012" s="53"/>
      <c r="DB1012" s="53"/>
      <c r="DC1012" s="53"/>
      <c r="DD1012" s="53"/>
      <c r="DE1012" s="53"/>
      <c r="DF1012" s="53"/>
      <c r="DG1012" s="53"/>
      <c r="DH1012" s="53"/>
      <c r="DI1012" s="53"/>
      <c r="DJ1012" s="53"/>
      <c r="DK1012" s="53"/>
      <c r="DL1012" s="53"/>
      <c r="DM1012" s="53"/>
      <c r="DN1012" s="53"/>
      <c r="DO1012" s="53"/>
      <c r="DP1012" s="53"/>
      <c r="DQ1012" s="53"/>
      <c r="DR1012" s="53"/>
      <c r="DS1012" s="53"/>
      <c r="DT1012" s="53"/>
      <c r="DU1012" s="53"/>
      <c r="DV1012" s="53"/>
      <c r="DW1012" s="53"/>
      <c r="DX1012" s="53"/>
      <c r="DY1012" s="53"/>
      <c r="DZ1012" s="53"/>
      <c r="EA1012" s="53"/>
      <c r="EB1012" s="53"/>
      <c r="EC1012" s="53"/>
      <c r="ED1012" s="53"/>
      <c r="EE1012" s="53"/>
      <c r="EF1012" s="53"/>
      <c r="EG1012" s="53"/>
      <c r="EH1012" s="53"/>
      <c r="EI1012" s="53"/>
      <c r="EJ1012" s="53"/>
      <c r="EK1012" s="53"/>
      <c r="EL1012" s="53"/>
      <c r="EM1012" s="53"/>
      <c r="EN1012" s="53"/>
      <c r="EO1012" s="53"/>
      <c r="EP1012" s="53"/>
      <c r="EQ1012" s="53"/>
      <c r="ER1012" s="53"/>
      <c r="ES1012" s="53"/>
      <c r="ET1012" s="53"/>
      <c r="EU1012" s="53"/>
      <c r="EV1012" s="53"/>
      <c r="EW1012" s="53"/>
      <c r="EX1012" s="53"/>
      <c r="EY1012" s="53"/>
      <c r="EZ1012" s="53"/>
      <c r="FA1012" s="53"/>
      <c r="FB1012" s="53"/>
      <c r="FC1012" s="53"/>
      <c r="FD1012" s="53"/>
      <c r="FE1012" s="53"/>
      <c r="FF1012" s="53"/>
      <c r="FG1012" s="53"/>
      <c r="FH1012" s="53"/>
      <c r="FI1012" s="53"/>
      <c r="FJ1012" s="53"/>
      <c r="FK1012" s="53"/>
      <c r="FL1012" s="53"/>
      <c r="FM1012" s="53"/>
      <c r="FN1012" s="53"/>
      <c r="FO1012" s="53"/>
      <c r="FP1012" s="53"/>
      <c r="FQ1012" s="53"/>
      <c r="FR1012" s="53"/>
      <c r="FS1012" s="53"/>
      <c r="FT1012" s="53"/>
      <c r="FU1012" s="53"/>
      <c r="FV1012" s="53"/>
      <c r="FW1012" s="53"/>
      <c r="FX1012" s="53"/>
      <c r="FY1012" s="53"/>
      <c r="FZ1012" s="53"/>
      <c r="GA1012" s="53"/>
      <c r="GB1012" s="53"/>
      <c r="GC1012" s="53"/>
      <c r="GD1012" s="53"/>
      <c r="GE1012" s="53"/>
      <c r="GF1012" s="53"/>
      <c r="GG1012" s="53"/>
      <c r="GH1012" s="53"/>
      <c r="GI1012" s="53"/>
      <c r="GJ1012" s="53"/>
      <c r="GK1012" s="53"/>
      <c r="GL1012" s="53"/>
      <c r="GM1012" s="53"/>
      <c r="GN1012" s="53"/>
      <c r="GO1012" s="53"/>
      <c r="GP1012" s="53"/>
      <c r="GQ1012" s="53"/>
      <c r="GR1012" s="53"/>
      <c r="GS1012" s="53"/>
      <c r="GT1012" s="53"/>
      <c r="GU1012" s="53"/>
      <c r="GV1012" s="53"/>
      <c r="GW1012" s="53"/>
      <c r="GX1012" s="53"/>
      <c r="GY1012" s="53"/>
      <c r="GZ1012" s="53"/>
      <c r="HA1012" s="53"/>
      <c r="HB1012" s="53"/>
      <c r="HC1012" s="53"/>
      <c r="HD1012" s="53"/>
      <c r="HE1012" s="53"/>
      <c r="HF1012" s="53"/>
      <c r="HG1012" s="53"/>
      <c r="HH1012" s="53"/>
      <c r="HI1012" s="53"/>
      <c r="HJ1012" s="53"/>
      <c r="HK1012" s="53"/>
      <c r="HL1012" s="53"/>
      <c r="HM1012" s="53"/>
      <c r="HN1012" s="53"/>
      <c r="HO1012" s="53"/>
      <c r="HP1012" s="53"/>
      <c r="HQ1012" s="53"/>
      <c r="HR1012" s="53"/>
      <c r="HS1012" s="53"/>
      <c r="HT1012" s="53"/>
      <c r="HU1012" s="53"/>
      <c r="HV1012" s="53"/>
      <c r="HW1012" s="53"/>
      <c r="HX1012" s="53"/>
      <c r="HY1012" s="53"/>
      <c r="HZ1012" s="53"/>
      <c r="IA1012" s="53"/>
      <c r="IB1012" s="53"/>
      <c r="IC1012" s="53"/>
      <c r="ID1012" s="53"/>
      <c r="IE1012" s="53"/>
      <c r="IF1012" s="53"/>
      <c r="IG1012" s="53"/>
      <c r="IH1012" s="53"/>
      <c r="II1012" s="53"/>
      <c r="IJ1012" s="53"/>
      <c r="IK1012" s="53"/>
      <c r="IL1012" s="53"/>
      <c r="IM1012" s="53"/>
      <c r="IN1012" s="53"/>
      <c r="IO1012" s="53"/>
      <c r="IP1012" s="53"/>
      <c r="IQ1012" s="53"/>
      <c r="IR1012" s="53"/>
      <c r="IS1012" s="53"/>
      <c r="IT1012" s="53"/>
      <c r="IU1012" s="53"/>
      <c r="IV1012" s="53"/>
      <c r="IW1012" s="53"/>
      <c r="IX1012" s="53"/>
      <c r="IY1012" s="53"/>
      <c r="IZ1012" s="53"/>
      <c r="JA1012" s="53"/>
      <c r="JB1012" s="53"/>
      <c r="JC1012" s="53"/>
      <c r="JD1012" s="53"/>
      <c r="JE1012" s="53"/>
      <c r="JF1012" s="53"/>
      <c r="JG1012" s="53"/>
      <c r="JH1012" s="53"/>
      <c r="JI1012" s="53"/>
      <c r="JJ1012" s="53"/>
      <c r="JK1012" s="53"/>
      <c r="JL1012" s="53"/>
      <c r="JM1012" s="53"/>
      <c r="JN1012" s="53"/>
      <c r="JO1012" s="53"/>
      <c r="JP1012" s="53"/>
      <c r="JQ1012" s="53"/>
      <c r="JR1012" s="53"/>
      <c r="JS1012" s="53"/>
      <c r="JT1012" s="53"/>
      <c r="JU1012" s="53"/>
      <c r="JV1012" s="53"/>
      <c r="JW1012" s="53"/>
      <c r="JX1012" s="53"/>
      <c r="JY1012" s="53"/>
      <c r="JZ1012" s="53"/>
      <c r="KA1012" s="53"/>
      <c r="KB1012" s="53"/>
      <c r="KC1012" s="53"/>
      <c r="KD1012" s="53"/>
      <c r="KE1012" s="53"/>
      <c r="KF1012" s="53"/>
      <c r="KG1012" s="53"/>
      <c r="KH1012" s="53"/>
      <c r="KI1012" s="53"/>
      <c r="KJ1012" s="53"/>
      <c r="KK1012" s="53"/>
      <c r="KL1012" s="53"/>
      <c r="KM1012" s="53"/>
      <c r="KN1012" s="53"/>
      <c r="KO1012" s="53"/>
      <c r="KP1012" s="53"/>
      <c r="KQ1012" s="53"/>
      <c r="KR1012" s="53"/>
      <c r="KS1012" s="53"/>
      <c r="KT1012" s="53"/>
      <c r="KU1012" s="53"/>
      <c r="KV1012" s="53"/>
      <c r="KW1012" s="53"/>
      <c r="KX1012" s="53"/>
      <c r="KY1012" s="53"/>
      <c r="KZ1012" s="53"/>
      <c r="LA1012" s="53"/>
      <c r="LB1012" s="53"/>
      <c r="LC1012" s="53"/>
      <c r="LD1012" s="53"/>
      <c r="LE1012" s="53"/>
      <c r="LF1012" s="53"/>
      <c r="LG1012" s="53"/>
      <c r="LH1012" s="53"/>
      <c r="LI1012" s="53"/>
      <c r="LJ1012" s="53"/>
      <c r="LK1012" s="53"/>
      <c r="LL1012" s="53"/>
      <c r="LM1012" s="53"/>
      <c r="LN1012" s="53"/>
      <c r="LO1012" s="53"/>
      <c r="LP1012" s="53"/>
      <c r="LQ1012" s="53"/>
      <c r="LR1012" s="53"/>
      <c r="LS1012" s="53"/>
      <c r="LT1012" s="53"/>
      <c r="LU1012" s="53"/>
      <c r="LV1012" s="53"/>
      <c r="LW1012" s="53"/>
      <c r="LX1012" s="53"/>
      <c r="LY1012" s="53"/>
      <c r="LZ1012" s="53"/>
      <c r="MA1012" s="53"/>
      <c r="MB1012" s="53"/>
      <c r="MC1012" s="53"/>
      <c r="MD1012" s="53"/>
      <c r="ME1012" s="53"/>
      <c r="MF1012" s="53"/>
      <c r="MG1012" s="53"/>
      <c r="MH1012" s="53"/>
      <c r="MI1012" s="53"/>
      <c r="MJ1012" s="53"/>
      <c r="MK1012" s="53"/>
      <c r="ML1012" s="53"/>
      <c r="MM1012" s="53"/>
      <c r="MN1012" s="53"/>
      <c r="MO1012" s="53"/>
      <c r="MP1012" s="53"/>
      <c r="MQ1012" s="53"/>
      <c r="MR1012" s="53"/>
      <c r="MS1012" s="53"/>
      <c r="MT1012" s="53"/>
      <c r="MU1012" s="53"/>
      <c r="MV1012" s="53"/>
      <c r="MW1012" s="53"/>
      <c r="MX1012" s="53"/>
      <c r="MY1012" s="53"/>
      <c r="MZ1012" s="53"/>
      <c r="NA1012" s="53"/>
      <c r="NB1012" s="53"/>
      <c r="NC1012" s="53"/>
      <c r="ND1012" s="53"/>
      <c r="NE1012" s="53"/>
      <c r="NF1012" s="53"/>
      <c r="NG1012" s="53"/>
      <c r="NH1012" s="53"/>
      <c r="NI1012" s="53"/>
      <c r="NJ1012" s="53"/>
      <c r="NK1012" s="53"/>
      <c r="NL1012" s="53"/>
      <c r="NM1012" s="53"/>
      <c r="NN1012" s="53"/>
      <c r="NO1012" s="53"/>
      <c r="NP1012" s="53"/>
      <c r="NQ1012" s="53"/>
      <c r="NR1012" s="53"/>
      <c r="NS1012" s="53"/>
      <c r="NT1012" s="53"/>
      <c r="NU1012" s="53"/>
      <c r="NV1012" s="53"/>
      <c r="NW1012" s="53"/>
      <c r="NX1012" s="53"/>
      <c r="NY1012" s="53"/>
      <c r="NZ1012" s="53"/>
      <c r="OA1012" s="53"/>
      <c r="OB1012" s="53"/>
      <c r="OC1012" s="53"/>
      <c r="OD1012" s="53"/>
      <c r="OE1012" s="53"/>
      <c r="OF1012" s="53"/>
      <c r="OG1012" s="53"/>
      <c r="OH1012" s="53"/>
      <c r="OI1012" s="53"/>
      <c r="OJ1012" s="53"/>
      <c r="OK1012" s="53"/>
      <c r="OL1012" s="53"/>
      <c r="OM1012" s="53"/>
      <c r="ON1012" s="53"/>
      <c r="OO1012" s="53"/>
      <c r="OP1012" s="53"/>
      <c r="OQ1012" s="53"/>
      <c r="OR1012" s="53"/>
      <c r="OS1012" s="53"/>
      <c r="OT1012" s="53"/>
      <c r="OU1012" s="53"/>
      <c r="OV1012" s="53"/>
      <c r="OW1012" s="53"/>
      <c r="OX1012" s="53"/>
      <c r="OY1012" s="53"/>
      <c r="OZ1012" s="53"/>
      <c r="PA1012" s="53"/>
      <c r="PB1012" s="53"/>
      <c r="PC1012" s="53"/>
      <c r="PD1012" s="53"/>
      <c r="PE1012" s="53"/>
      <c r="PF1012" s="53"/>
      <c r="PG1012" s="53"/>
      <c r="PH1012" s="53"/>
      <c r="PI1012" s="53"/>
      <c r="PJ1012" s="53"/>
      <c r="PK1012" s="53"/>
      <c r="PL1012" s="53"/>
      <c r="PM1012" s="53"/>
      <c r="PN1012" s="53"/>
      <c r="PO1012" s="53"/>
      <c r="PP1012" s="53"/>
      <c r="PQ1012" s="53"/>
      <c r="PR1012" s="53"/>
      <c r="PS1012" s="53"/>
      <c r="PT1012" s="53"/>
      <c r="PU1012" s="53"/>
      <c r="PV1012" s="53"/>
      <c r="PW1012" s="53"/>
      <c r="PX1012" s="53"/>
      <c r="PY1012" s="53"/>
      <c r="PZ1012" s="53"/>
      <c r="QA1012" s="53"/>
      <c r="QB1012" s="53"/>
      <c r="QC1012" s="53"/>
      <c r="QD1012" s="53"/>
      <c r="QE1012" s="53"/>
      <c r="QF1012" s="53"/>
      <c r="QG1012" s="53"/>
      <c r="QH1012" s="53"/>
      <c r="QI1012" s="53"/>
      <c r="QJ1012" s="53"/>
      <c r="QK1012" s="53"/>
      <c r="QL1012" s="53"/>
      <c r="QM1012" s="53"/>
      <c r="QN1012" s="53"/>
      <c r="QO1012" s="53"/>
      <c r="QP1012" s="53"/>
      <c r="QQ1012" s="53"/>
      <c r="QR1012" s="53"/>
      <c r="QS1012" s="53"/>
      <c r="QT1012" s="53"/>
      <c r="QU1012" s="53"/>
      <c r="QV1012" s="53"/>
      <c r="QW1012" s="53"/>
      <c r="QX1012" s="53"/>
      <c r="QY1012" s="53"/>
      <c r="QZ1012" s="53"/>
      <c r="RA1012" s="53"/>
      <c r="RB1012" s="53"/>
      <c r="RC1012" s="53"/>
      <c r="RD1012" s="53"/>
      <c r="RE1012" s="53"/>
      <c r="RF1012" s="53"/>
      <c r="RG1012" s="53"/>
      <c r="RH1012" s="53"/>
      <c r="RI1012" s="53"/>
      <c r="RJ1012" s="53"/>
      <c r="RK1012" s="53"/>
      <c r="RL1012" s="53"/>
      <c r="RM1012" s="53"/>
      <c r="RN1012" s="53"/>
      <c r="RO1012" s="53"/>
      <c r="RP1012" s="53"/>
      <c r="RQ1012" s="53"/>
      <c r="RR1012" s="53"/>
      <c r="RS1012" s="53"/>
      <c r="RT1012" s="53"/>
      <c r="RU1012" s="53"/>
      <c r="RV1012" s="53"/>
      <c r="RW1012" s="53"/>
      <c r="RX1012" s="53"/>
      <c r="RY1012" s="53"/>
      <c r="RZ1012" s="53"/>
      <c r="SA1012" s="53"/>
      <c r="SB1012" s="53"/>
      <c r="SC1012" s="53"/>
      <c r="SD1012" s="53"/>
      <c r="SE1012" s="53"/>
      <c r="SF1012" s="53"/>
      <c r="SG1012" s="53"/>
      <c r="SH1012" s="53"/>
      <c r="SI1012" s="53"/>
      <c r="SJ1012" s="53"/>
      <c r="SK1012" s="53"/>
      <c r="SL1012" s="53"/>
      <c r="SM1012" s="53"/>
      <c r="SN1012" s="53"/>
      <c r="SO1012" s="53"/>
      <c r="SP1012" s="53"/>
      <c r="SQ1012" s="53"/>
      <c r="SR1012" s="53"/>
      <c r="SS1012" s="53"/>
      <c r="ST1012" s="53"/>
      <c r="SU1012" s="53"/>
      <c r="SV1012" s="53"/>
      <c r="SW1012" s="53"/>
      <c r="SX1012" s="53"/>
      <c r="SY1012" s="53"/>
      <c r="SZ1012" s="53"/>
      <c r="TA1012" s="53"/>
      <c r="TB1012" s="53"/>
      <c r="TC1012" s="53"/>
      <c r="TD1012" s="53"/>
      <c r="TE1012" s="53"/>
      <c r="TF1012" s="53"/>
      <c r="TG1012" s="53"/>
      <c r="TH1012" s="53"/>
      <c r="TI1012" s="53"/>
      <c r="TJ1012" s="53"/>
      <c r="TK1012" s="53"/>
      <c r="TL1012" s="53"/>
      <c r="TM1012" s="53"/>
      <c r="TN1012" s="53"/>
      <c r="TO1012" s="53"/>
      <c r="TP1012" s="53"/>
      <c r="TQ1012" s="53"/>
      <c r="TR1012" s="53"/>
      <c r="TS1012" s="53"/>
      <c r="TT1012" s="53"/>
      <c r="TU1012" s="53"/>
      <c r="TV1012" s="53"/>
      <c r="TW1012" s="53"/>
      <c r="TX1012" s="53"/>
      <c r="TY1012" s="53"/>
      <c r="TZ1012" s="53"/>
      <c r="UA1012" s="53"/>
      <c r="UB1012" s="53"/>
      <c r="UC1012" s="53"/>
      <c r="UD1012" s="53"/>
      <c r="UE1012" s="53"/>
      <c r="UF1012" s="53"/>
      <c r="UG1012" s="53"/>
    </row>
    <row r="1013" spans="12:553" s="19" customFormat="1" ht="15.75" customHeight="1" x14ac:dyDescent="0.2">
      <c r="L1013" s="66"/>
      <c r="M1013" s="66"/>
      <c r="N1013" s="52"/>
      <c r="O1013" s="53"/>
      <c r="P1013" s="53"/>
      <c r="Q1013" s="53"/>
      <c r="R1013" s="53"/>
      <c r="S1013" s="53"/>
      <c r="T1013" s="53"/>
      <c r="U1013" s="53"/>
      <c r="V1013" s="53"/>
      <c r="W1013" s="53"/>
      <c r="X1013" s="53"/>
      <c r="Y1013" s="53"/>
      <c r="Z1013" s="53"/>
      <c r="AA1013" s="53"/>
      <c r="AB1013" s="53"/>
      <c r="AC1013" s="53"/>
      <c r="AD1013" s="53"/>
      <c r="AE1013" s="53"/>
      <c r="AF1013" s="53"/>
      <c r="AG1013" s="53"/>
      <c r="AH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c r="BM1013" s="53"/>
      <c r="BN1013" s="53"/>
      <c r="BO1013" s="53"/>
      <c r="BP1013" s="53"/>
      <c r="BQ1013" s="53"/>
      <c r="BR1013" s="53"/>
      <c r="BS1013" s="53"/>
      <c r="BT1013" s="53"/>
      <c r="BU1013" s="53"/>
      <c r="BV1013" s="53"/>
      <c r="BW1013" s="53"/>
      <c r="BX1013" s="53"/>
      <c r="BY1013" s="53"/>
      <c r="BZ1013" s="53"/>
      <c r="CA1013" s="53"/>
      <c r="CB1013" s="53"/>
      <c r="CC1013" s="53"/>
      <c r="CD1013" s="53"/>
      <c r="CE1013" s="53"/>
      <c r="CF1013" s="53"/>
      <c r="CG1013" s="53"/>
      <c r="CH1013" s="53"/>
      <c r="CI1013" s="53"/>
      <c r="CJ1013" s="53"/>
      <c r="CK1013" s="53"/>
      <c r="CL1013" s="53"/>
      <c r="CM1013" s="53"/>
      <c r="CN1013" s="53"/>
      <c r="CO1013" s="53"/>
      <c r="CP1013" s="53"/>
      <c r="CQ1013" s="53"/>
      <c r="CR1013" s="53"/>
      <c r="CS1013" s="53"/>
      <c r="CT1013" s="53"/>
      <c r="CU1013" s="53"/>
      <c r="CV1013" s="53"/>
      <c r="CW1013" s="53"/>
      <c r="CX1013" s="53"/>
      <c r="CY1013" s="53"/>
      <c r="CZ1013" s="53"/>
      <c r="DA1013" s="53"/>
      <c r="DB1013" s="53"/>
      <c r="DC1013" s="53"/>
      <c r="DD1013" s="53"/>
      <c r="DE1013" s="53"/>
      <c r="DF1013" s="53"/>
      <c r="DG1013" s="53"/>
      <c r="DH1013" s="53"/>
      <c r="DI1013" s="53"/>
      <c r="DJ1013" s="53"/>
      <c r="DK1013" s="53"/>
      <c r="DL1013" s="53"/>
      <c r="DM1013" s="53"/>
      <c r="DN1013" s="53"/>
      <c r="DO1013" s="53"/>
      <c r="DP1013" s="53"/>
      <c r="DQ1013" s="53"/>
      <c r="DR1013" s="53"/>
      <c r="DS1013" s="53"/>
      <c r="DT1013" s="53"/>
      <c r="DU1013" s="53"/>
      <c r="DV1013" s="53"/>
      <c r="DW1013" s="53"/>
      <c r="DX1013" s="53"/>
      <c r="DY1013" s="53"/>
      <c r="DZ1013" s="53"/>
      <c r="EA1013" s="53"/>
      <c r="EB1013" s="53"/>
      <c r="EC1013" s="53"/>
      <c r="ED1013" s="53"/>
      <c r="EE1013" s="53"/>
      <c r="EF1013" s="53"/>
      <c r="EG1013" s="53"/>
      <c r="EH1013" s="53"/>
      <c r="EI1013" s="53"/>
      <c r="EJ1013" s="53"/>
      <c r="EK1013" s="53"/>
      <c r="EL1013" s="53"/>
      <c r="EM1013" s="53"/>
      <c r="EN1013" s="53"/>
      <c r="EO1013" s="53"/>
      <c r="EP1013" s="53"/>
      <c r="EQ1013" s="53"/>
      <c r="ER1013" s="53"/>
      <c r="ES1013" s="53"/>
      <c r="ET1013" s="53"/>
      <c r="EU1013" s="53"/>
      <c r="EV1013" s="53"/>
      <c r="EW1013" s="53"/>
      <c r="EX1013" s="53"/>
      <c r="EY1013" s="53"/>
      <c r="EZ1013" s="53"/>
      <c r="FA1013" s="53"/>
      <c r="FB1013" s="53"/>
      <c r="FC1013" s="53"/>
      <c r="FD1013" s="53"/>
      <c r="FE1013" s="53"/>
      <c r="FF1013" s="53"/>
      <c r="FG1013" s="53"/>
      <c r="FH1013" s="53"/>
      <c r="FI1013" s="53"/>
      <c r="FJ1013" s="53"/>
      <c r="FK1013" s="53"/>
      <c r="FL1013" s="53"/>
      <c r="FM1013" s="53"/>
      <c r="FN1013" s="53"/>
      <c r="FO1013" s="53"/>
      <c r="FP1013" s="53"/>
      <c r="FQ1013" s="53"/>
      <c r="FR1013" s="53"/>
      <c r="FS1013" s="53"/>
      <c r="FT1013" s="53"/>
      <c r="FU1013" s="53"/>
      <c r="FV1013" s="53"/>
      <c r="FW1013" s="53"/>
      <c r="FX1013" s="53"/>
      <c r="FY1013" s="53"/>
      <c r="FZ1013" s="53"/>
      <c r="GA1013" s="53"/>
      <c r="GB1013" s="53"/>
      <c r="GC1013" s="53"/>
      <c r="GD1013" s="53"/>
      <c r="GE1013" s="53"/>
      <c r="GF1013" s="53"/>
      <c r="GG1013" s="53"/>
      <c r="GH1013" s="53"/>
      <c r="GI1013" s="53"/>
      <c r="GJ1013" s="53"/>
      <c r="GK1013" s="53"/>
      <c r="GL1013" s="53"/>
      <c r="GM1013" s="53"/>
      <c r="GN1013" s="53"/>
      <c r="GO1013" s="53"/>
      <c r="GP1013" s="53"/>
      <c r="GQ1013" s="53"/>
      <c r="GR1013" s="53"/>
      <c r="GS1013" s="53"/>
      <c r="GT1013" s="53"/>
      <c r="GU1013" s="53"/>
      <c r="GV1013" s="53"/>
      <c r="GW1013" s="53"/>
      <c r="GX1013" s="53"/>
      <c r="GY1013" s="53"/>
      <c r="GZ1013" s="53"/>
      <c r="HA1013" s="53"/>
      <c r="HB1013" s="53"/>
      <c r="HC1013" s="53"/>
      <c r="HD1013" s="53"/>
      <c r="HE1013" s="53"/>
      <c r="HF1013" s="53"/>
      <c r="HG1013" s="53"/>
      <c r="HH1013" s="53"/>
      <c r="HI1013" s="53"/>
      <c r="HJ1013" s="53"/>
      <c r="HK1013" s="53"/>
      <c r="HL1013" s="53"/>
      <c r="HM1013" s="53"/>
      <c r="HN1013" s="53"/>
      <c r="HO1013" s="53"/>
      <c r="HP1013" s="53"/>
      <c r="HQ1013" s="53"/>
      <c r="HR1013" s="53"/>
      <c r="HS1013" s="53"/>
      <c r="HT1013" s="53"/>
      <c r="HU1013" s="53"/>
      <c r="HV1013" s="53"/>
      <c r="HW1013" s="53"/>
      <c r="HX1013" s="53"/>
      <c r="HY1013" s="53"/>
      <c r="HZ1013" s="53"/>
      <c r="IA1013" s="53"/>
      <c r="IB1013" s="53"/>
      <c r="IC1013" s="53"/>
      <c r="ID1013" s="53"/>
      <c r="IE1013" s="53"/>
      <c r="IF1013" s="53"/>
      <c r="IG1013" s="53"/>
      <c r="IH1013" s="53"/>
      <c r="II1013" s="53"/>
      <c r="IJ1013" s="53"/>
      <c r="IK1013" s="53"/>
      <c r="IL1013" s="53"/>
      <c r="IM1013" s="53"/>
      <c r="IN1013" s="53"/>
      <c r="IO1013" s="53"/>
      <c r="IP1013" s="53"/>
      <c r="IQ1013" s="53"/>
      <c r="IR1013" s="53"/>
      <c r="IS1013" s="53"/>
      <c r="IT1013" s="53"/>
      <c r="IU1013" s="53"/>
      <c r="IV1013" s="53"/>
      <c r="IW1013" s="53"/>
      <c r="IX1013" s="53"/>
      <c r="IY1013" s="53"/>
      <c r="IZ1013" s="53"/>
      <c r="JA1013" s="53"/>
      <c r="JB1013" s="53"/>
      <c r="JC1013" s="53"/>
      <c r="JD1013" s="53"/>
      <c r="JE1013" s="53"/>
      <c r="JF1013" s="53"/>
      <c r="JG1013" s="53"/>
      <c r="JH1013" s="53"/>
      <c r="JI1013" s="53"/>
      <c r="JJ1013" s="53"/>
      <c r="JK1013" s="53"/>
      <c r="JL1013" s="53"/>
      <c r="JM1013" s="53"/>
      <c r="JN1013" s="53"/>
      <c r="JO1013" s="53"/>
      <c r="JP1013" s="53"/>
      <c r="JQ1013" s="53"/>
      <c r="JR1013" s="53"/>
      <c r="JS1013" s="53"/>
      <c r="JT1013" s="53"/>
      <c r="JU1013" s="53"/>
      <c r="JV1013" s="53"/>
      <c r="JW1013" s="53"/>
      <c r="JX1013" s="53"/>
      <c r="JY1013" s="53"/>
      <c r="JZ1013" s="53"/>
      <c r="KA1013" s="53"/>
      <c r="KB1013" s="53"/>
      <c r="KC1013" s="53"/>
      <c r="KD1013" s="53"/>
      <c r="KE1013" s="53"/>
      <c r="KF1013" s="53"/>
      <c r="KG1013" s="53"/>
      <c r="KH1013" s="53"/>
      <c r="KI1013" s="53"/>
      <c r="KJ1013" s="53"/>
      <c r="KK1013" s="53"/>
      <c r="KL1013" s="53"/>
      <c r="KM1013" s="53"/>
      <c r="KN1013" s="53"/>
      <c r="KO1013" s="53"/>
      <c r="KP1013" s="53"/>
      <c r="KQ1013" s="53"/>
      <c r="KR1013" s="53"/>
      <c r="KS1013" s="53"/>
      <c r="KT1013" s="53"/>
      <c r="KU1013" s="53"/>
      <c r="KV1013" s="53"/>
      <c r="KW1013" s="53"/>
      <c r="KX1013" s="53"/>
      <c r="KY1013" s="53"/>
      <c r="KZ1013" s="53"/>
      <c r="LA1013" s="53"/>
      <c r="LB1013" s="53"/>
      <c r="LC1013" s="53"/>
      <c r="LD1013" s="53"/>
      <c r="LE1013" s="53"/>
      <c r="LF1013" s="53"/>
      <c r="LG1013" s="53"/>
      <c r="LH1013" s="53"/>
      <c r="LI1013" s="53"/>
      <c r="LJ1013" s="53"/>
      <c r="LK1013" s="53"/>
      <c r="LL1013" s="53"/>
      <c r="LM1013" s="53"/>
      <c r="LN1013" s="53"/>
      <c r="LO1013" s="53"/>
      <c r="LP1013" s="53"/>
      <c r="LQ1013" s="53"/>
      <c r="LR1013" s="53"/>
      <c r="LS1013" s="53"/>
      <c r="LT1013" s="53"/>
      <c r="LU1013" s="53"/>
      <c r="LV1013" s="53"/>
      <c r="LW1013" s="53"/>
      <c r="LX1013" s="53"/>
      <c r="LY1013" s="53"/>
      <c r="LZ1013" s="53"/>
      <c r="MA1013" s="53"/>
      <c r="MB1013" s="53"/>
      <c r="MC1013" s="53"/>
      <c r="MD1013" s="53"/>
      <c r="ME1013" s="53"/>
      <c r="MF1013" s="53"/>
      <c r="MG1013" s="53"/>
      <c r="MH1013" s="53"/>
      <c r="MI1013" s="53"/>
      <c r="MJ1013" s="53"/>
      <c r="MK1013" s="53"/>
      <c r="ML1013" s="53"/>
      <c r="MM1013" s="53"/>
      <c r="MN1013" s="53"/>
      <c r="MO1013" s="53"/>
      <c r="MP1013" s="53"/>
      <c r="MQ1013" s="53"/>
      <c r="MR1013" s="53"/>
      <c r="MS1013" s="53"/>
      <c r="MT1013" s="53"/>
      <c r="MU1013" s="53"/>
      <c r="MV1013" s="53"/>
      <c r="MW1013" s="53"/>
      <c r="MX1013" s="53"/>
      <c r="MY1013" s="53"/>
      <c r="MZ1013" s="53"/>
      <c r="NA1013" s="53"/>
      <c r="NB1013" s="53"/>
      <c r="NC1013" s="53"/>
      <c r="ND1013" s="53"/>
      <c r="NE1013" s="53"/>
      <c r="NF1013" s="53"/>
      <c r="NG1013" s="53"/>
      <c r="NH1013" s="53"/>
      <c r="NI1013" s="53"/>
      <c r="NJ1013" s="53"/>
      <c r="NK1013" s="53"/>
      <c r="NL1013" s="53"/>
      <c r="NM1013" s="53"/>
      <c r="NN1013" s="53"/>
      <c r="NO1013" s="53"/>
      <c r="NP1013" s="53"/>
      <c r="NQ1013" s="53"/>
      <c r="NR1013" s="53"/>
      <c r="NS1013" s="53"/>
      <c r="NT1013" s="53"/>
      <c r="NU1013" s="53"/>
      <c r="NV1013" s="53"/>
      <c r="NW1013" s="53"/>
      <c r="NX1013" s="53"/>
      <c r="NY1013" s="53"/>
      <c r="NZ1013" s="53"/>
      <c r="OA1013" s="53"/>
      <c r="OB1013" s="53"/>
      <c r="OC1013" s="53"/>
      <c r="OD1013" s="53"/>
      <c r="OE1013" s="53"/>
      <c r="OF1013" s="53"/>
      <c r="OG1013" s="53"/>
      <c r="OH1013" s="53"/>
      <c r="OI1013" s="53"/>
      <c r="OJ1013" s="53"/>
      <c r="OK1013" s="53"/>
      <c r="OL1013" s="53"/>
      <c r="OM1013" s="53"/>
      <c r="ON1013" s="53"/>
      <c r="OO1013" s="53"/>
      <c r="OP1013" s="53"/>
      <c r="OQ1013" s="53"/>
      <c r="OR1013" s="53"/>
      <c r="OS1013" s="53"/>
      <c r="OT1013" s="53"/>
      <c r="OU1013" s="53"/>
      <c r="OV1013" s="53"/>
      <c r="OW1013" s="53"/>
      <c r="OX1013" s="53"/>
      <c r="OY1013" s="53"/>
      <c r="OZ1013" s="53"/>
      <c r="PA1013" s="53"/>
      <c r="PB1013" s="53"/>
      <c r="PC1013" s="53"/>
      <c r="PD1013" s="53"/>
      <c r="PE1013" s="53"/>
      <c r="PF1013" s="53"/>
      <c r="PG1013" s="53"/>
      <c r="PH1013" s="53"/>
      <c r="PI1013" s="53"/>
      <c r="PJ1013" s="53"/>
      <c r="PK1013" s="53"/>
      <c r="PL1013" s="53"/>
      <c r="PM1013" s="53"/>
      <c r="PN1013" s="53"/>
      <c r="PO1013" s="53"/>
      <c r="PP1013" s="53"/>
      <c r="PQ1013" s="53"/>
      <c r="PR1013" s="53"/>
      <c r="PS1013" s="53"/>
      <c r="PT1013" s="53"/>
      <c r="PU1013" s="53"/>
      <c r="PV1013" s="53"/>
      <c r="PW1013" s="53"/>
      <c r="PX1013" s="53"/>
      <c r="PY1013" s="53"/>
      <c r="PZ1013" s="53"/>
      <c r="QA1013" s="53"/>
      <c r="QB1013" s="53"/>
      <c r="QC1013" s="53"/>
      <c r="QD1013" s="53"/>
      <c r="QE1013" s="53"/>
      <c r="QF1013" s="53"/>
      <c r="QG1013" s="53"/>
      <c r="QH1013" s="53"/>
      <c r="QI1013" s="53"/>
      <c r="QJ1013" s="53"/>
      <c r="QK1013" s="53"/>
      <c r="QL1013" s="53"/>
      <c r="QM1013" s="53"/>
      <c r="QN1013" s="53"/>
      <c r="QO1013" s="53"/>
      <c r="QP1013" s="53"/>
      <c r="QQ1013" s="53"/>
      <c r="QR1013" s="53"/>
      <c r="QS1013" s="53"/>
      <c r="QT1013" s="53"/>
      <c r="QU1013" s="53"/>
      <c r="QV1013" s="53"/>
      <c r="QW1013" s="53"/>
      <c r="QX1013" s="53"/>
      <c r="QY1013" s="53"/>
      <c r="QZ1013" s="53"/>
      <c r="RA1013" s="53"/>
      <c r="RB1013" s="53"/>
      <c r="RC1013" s="53"/>
      <c r="RD1013" s="53"/>
      <c r="RE1013" s="53"/>
      <c r="RF1013" s="53"/>
      <c r="RG1013" s="53"/>
      <c r="RH1013" s="53"/>
      <c r="RI1013" s="53"/>
      <c r="RJ1013" s="53"/>
      <c r="RK1013" s="53"/>
      <c r="RL1013" s="53"/>
      <c r="RM1013" s="53"/>
      <c r="RN1013" s="53"/>
      <c r="RO1013" s="53"/>
      <c r="RP1013" s="53"/>
      <c r="RQ1013" s="53"/>
      <c r="RR1013" s="53"/>
      <c r="RS1013" s="53"/>
      <c r="RT1013" s="53"/>
      <c r="RU1013" s="53"/>
      <c r="RV1013" s="53"/>
      <c r="RW1013" s="53"/>
      <c r="RX1013" s="53"/>
      <c r="RY1013" s="53"/>
      <c r="RZ1013" s="53"/>
      <c r="SA1013" s="53"/>
      <c r="SB1013" s="53"/>
      <c r="SC1013" s="53"/>
      <c r="SD1013" s="53"/>
      <c r="SE1013" s="53"/>
      <c r="SF1013" s="53"/>
      <c r="SG1013" s="53"/>
      <c r="SH1013" s="53"/>
      <c r="SI1013" s="53"/>
      <c r="SJ1013" s="53"/>
      <c r="SK1013" s="53"/>
      <c r="SL1013" s="53"/>
      <c r="SM1013" s="53"/>
      <c r="SN1013" s="53"/>
      <c r="SO1013" s="53"/>
      <c r="SP1013" s="53"/>
      <c r="SQ1013" s="53"/>
      <c r="SR1013" s="53"/>
      <c r="SS1013" s="53"/>
      <c r="ST1013" s="53"/>
      <c r="SU1013" s="53"/>
      <c r="SV1013" s="53"/>
      <c r="SW1013" s="53"/>
      <c r="SX1013" s="53"/>
      <c r="SY1013" s="53"/>
      <c r="SZ1013" s="53"/>
      <c r="TA1013" s="53"/>
      <c r="TB1013" s="53"/>
      <c r="TC1013" s="53"/>
      <c r="TD1013" s="53"/>
      <c r="TE1013" s="53"/>
      <c r="TF1013" s="53"/>
      <c r="TG1013" s="53"/>
      <c r="TH1013" s="53"/>
      <c r="TI1013" s="53"/>
      <c r="TJ1013" s="53"/>
      <c r="TK1013" s="53"/>
      <c r="TL1013" s="53"/>
      <c r="TM1013" s="53"/>
      <c r="TN1013" s="53"/>
      <c r="TO1013" s="53"/>
      <c r="TP1013" s="53"/>
      <c r="TQ1013" s="53"/>
      <c r="TR1013" s="53"/>
      <c r="TS1013" s="53"/>
      <c r="TT1013" s="53"/>
      <c r="TU1013" s="53"/>
      <c r="TV1013" s="53"/>
      <c r="TW1013" s="53"/>
      <c r="TX1013" s="53"/>
      <c r="TY1013" s="53"/>
      <c r="TZ1013" s="53"/>
      <c r="UA1013" s="53"/>
      <c r="UB1013" s="53"/>
      <c r="UC1013" s="53"/>
      <c r="UD1013" s="53"/>
      <c r="UE1013" s="53"/>
      <c r="UF1013" s="53"/>
      <c r="UG1013" s="53"/>
    </row>
    <row r="1014" spans="12:553" s="19" customFormat="1" ht="15.75" customHeight="1" x14ac:dyDescent="0.2">
      <c r="L1014" s="66"/>
      <c r="M1014" s="66"/>
      <c r="N1014" s="52"/>
      <c r="O1014" s="53"/>
      <c r="P1014" s="53"/>
      <c r="Q1014" s="53"/>
      <c r="R1014" s="53"/>
      <c r="S1014" s="53"/>
      <c r="T1014" s="53"/>
      <c r="U1014" s="53"/>
      <c r="V1014" s="53"/>
      <c r="W1014" s="53"/>
      <c r="X1014" s="53"/>
      <c r="Y1014" s="53"/>
      <c r="Z1014" s="53"/>
      <c r="AA1014" s="53"/>
      <c r="AB1014" s="53"/>
      <c r="AC1014" s="53"/>
      <c r="AD1014" s="53"/>
      <c r="AE1014" s="53"/>
      <c r="AF1014" s="53"/>
      <c r="AG1014" s="53"/>
      <c r="AH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c r="BM1014" s="53"/>
      <c r="BN1014" s="53"/>
      <c r="BO1014" s="53"/>
      <c r="BP1014" s="53"/>
      <c r="BQ1014" s="53"/>
      <c r="BR1014" s="53"/>
      <c r="BS1014" s="53"/>
      <c r="BT1014" s="53"/>
      <c r="BU1014" s="53"/>
      <c r="BV1014" s="53"/>
      <c r="BW1014" s="53"/>
      <c r="BX1014" s="53"/>
      <c r="BY1014" s="53"/>
      <c r="BZ1014" s="53"/>
      <c r="CA1014" s="53"/>
      <c r="CB1014" s="53"/>
      <c r="CC1014" s="53"/>
      <c r="CD1014" s="53"/>
      <c r="CE1014" s="53"/>
      <c r="CF1014" s="53"/>
      <c r="CG1014" s="53"/>
      <c r="CH1014" s="53"/>
      <c r="CI1014" s="53"/>
      <c r="CJ1014" s="53"/>
      <c r="CK1014" s="53"/>
      <c r="CL1014" s="53"/>
      <c r="CM1014" s="53"/>
      <c r="CN1014" s="53"/>
      <c r="CO1014" s="53"/>
      <c r="CP1014" s="53"/>
      <c r="CQ1014" s="53"/>
      <c r="CR1014" s="53"/>
      <c r="CS1014" s="53"/>
      <c r="CT1014" s="53"/>
      <c r="CU1014" s="53"/>
      <c r="CV1014" s="53"/>
      <c r="CW1014" s="53"/>
      <c r="CX1014" s="53"/>
      <c r="CY1014" s="53"/>
      <c r="CZ1014" s="53"/>
      <c r="DA1014" s="53"/>
      <c r="DB1014" s="53"/>
      <c r="DC1014" s="53"/>
      <c r="DD1014" s="53"/>
      <c r="DE1014" s="53"/>
      <c r="DF1014" s="53"/>
      <c r="DG1014" s="53"/>
      <c r="DH1014" s="53"/>
      <c r="DI1014" s="53"/>
      <c r="DJ1014" s="53"/>
      <c r="DK1014" s="53"/>
      <c r="DL1014" s="53"/>
      <c r="DM1014" s="53"/>
      <c r="DN1014" s="53"/>
      <c r="DO1014" s="53"/>
      <c r="DP1014" s="53"/>
      <c r="DQ1014" s="53"/>
      <c r="DR1014" s="53"/>
      <c r="DS1014" s="53"/>
      <c r="DT1014" s="53"/>
      <c r="DU1014" s="53"/>
      <c r="DV1014" s="53"/>
      <c r="DW1014" s="53"/>
      <c r="DX1014" s="53"/>
      <c r="DY1014" s="53"/>
      <c r="DZ1014" s="53"/>
      <c r="EA1014" s="53"/>
      <c r="EB1014" s="53"/>
      <c r="EC1014" s="53"/>
      <c r="ED1014" s="53"/>
      <c r="EE1014" s="53"/>
      <c r="EF1014" s="53"/>
      <c r="EG1014" s="53"/>
      <c r="EH1014" s="53"/>
      <c r="EI1014" s="53"/>
      <c r="EJ1014" s="53"/>
      <c r="EK1014" s="53"/>
      <c r="EL1014" s="53"/>
      <c r="EM1014" s="53"/>
      <c r="EN1014" s="53"/>
      <c r="EO1014" s="53"/>
      <c r="EP1014" s="53"/>
      <c r="EQ1014" s="53"/>
      <c r="ER1014" s="53"/>
      <c r="ES1014" s="53"/>
      <c r="ET1014" s="53"/>
      <c r="EU1014" s="53"/>
      <c r="EV1014" s="53"/>
      <c r="EW1014" s="53"/>
      <c r="EX1014" s="53"/>
      <c r="EY1014" s="53"/>
      <c r="EZ1014" s="53"/>
      <c r="FA1014" s="53"/>
      <c r="FB1014" s="53"/>
      <c r="FC1014" s="53"/>
      <c r="FD1014" s="53"/>
      <c r="FE1014" s="53"/>
      <c r="FF1014" s="53"/>
      <c r="FG1014" s="53"/>
      <c r="FH1014" s="53"/>
      <c r="FI1014" s="53"/>
      <c r="FJ1014" s="53"/>
      <c r="FK1014" s="53"/>
      <c r="FL1014" s="53"/>
      <c r="FM1014" s="53"/>
      <c r="FN1014" s="53"/>
      <c r="FO1014" s="53"/>
      <c r="FP1014" s="53"/>
      <c r="FQ1014" s="53"/>
      <c r="FR1014" s="53"/>
      <c r="FS1014" s="53"/>
      <c r="FT1014" s="53"/>
      <c r="FU1014" s="53"/>
      <c r="FV1014" s="53"/>
      <c r="FW1014" s="53"/>
      <c r="FX1014" s="53"/>
      <c r="FY1014" s="53"/>
      <c r="FZ1014" s="53"/>
      <c r="GA1014" s="53"/>
      <c r="GB1014" s="53"/>
      <c r="GC1014" s="53"/>
      <c r="GD1014" s="53"/>
      <c r="GE1014" s="53"/>
      <c r="GF1014" s="53"/>
      <c r="GG1014" s="53"/>
      <c r="GH1014" s="53"/>
      <c r="GI1014" s="53"/>
      <c r="GJ1014" s="53"/>
      <c r="GK1014" s="53"/>
      <c r="GL1014" s="53"/>
      <c r="GM1014" s="53"/>
      <c r="GN1014" s="53"/>
      <c r="GO1014" s="53"/>
      <c r="GP1014" s="53"/>
      <c r="GQ1014" s="53"/>
      <c r="GR1014" s="53"/>
      <c r="GS1014" s="53"/>
      <c r="GT1014" s="53"/>
      <c r="GU1014" s="53"/>
      <c r="GV1014" s="53"/>
      <c r="GW1014" s="53"/>
      <c r="GX1014" s="53"/>
      <c r="GY1014" s="53"/>
      <c r="GZ1014" s="53"/>
      <c r="HA1014" s="53"/>
      <c r="HB1014" s="53"/>
      <c r="HC1014" s="53"/>
      <c r="HD1014" s="53"/>
      <c r="HE1014" s="53"/>
      <c r="HF1014" s="53"/>
      <c r="HG1014" s="53"/>
      <c r="HH1014" s="53"/>
      <c r="HI1014" s="53"/>
      <c r="HJ1014" s="53"/>
      <c r="HK1014" s="53"/>
      <c r="HL1014" s="53"/>
      <c r="HM1014" s="53"/>
      <c r="HN1014" s="53"/>
      <c r="HO1014" s="53"/>
      <c r="HP1014" s="53"/>
      <c r="HQ1014" s="53"/>
      <c r="HR1014" s="53"/>
      <c r="HS1014" s="53"/>
      <c r="HT1014" s="53"/>
      <c r="HU1014" s="53"/>
      <c r="HV1014" s="53"/>
      <c r="HW1014" s="53"/>
      <c r="HX1014" s="53"/>
      <c r="HY1014" s="53"/>
      <c r="HZ1014" s="53"/>
      <c r="IA1014" s="53"/>
      <c r="IB1014" s="53"/>
      <c r="IC1014" s="53"/>
      <c r="ID1014" s="53"/>
      <c r="IE1014" s="53"/>
      <c r="IF1014" s="53"/>
      <c r="IG1014" s="53"/>
      <c r="IH1014" s="53"/>
      <c r="II1014" s="53"/>
      <c r="IJ1014" s="53"/>
      <c r="IK1014" s="53"/>
      <c r="IL1014" s="53"/>
      <c r="IM1014" s="53"/>
      <c r="IN1014" s="53"/>
      <c r="IO1014" s="53"/>
      <c r="IP1014" s="53"/>
      <c r="IQ1014" s="53"/>
      <c r="IR1014" s="53"/>
      <c r="IS1014" s="53"/>
      <c r="IT1014" s="53"/>
      <c r="IU1014" s="53"/>
      <c r="IV1014" s="53"/>
      <c r="IW1014" s="53"/>
      <c r="IX1014" s="53"/>
      <c r="IY1014" s="53"/>
      <c r="IZ1014" s="53"/>
      <c r="JA1014" s="53"/>
      <c r="JB1014" s="53"/>
      <c r="JC1014" s="53"/>
      <c r="JD1014" s="53"/>
      <c r="JE1014" s="53"/>
      <c r="JF1014" s="53"/>
      <c r="JG1014" s="53"/>
      <c r="JH1014" s="53"/>
      <c r="JI1014" s="53"/>
      <c r="JJ1014" s="53"/>
      <c r="JK1014" s="53"/>
      <c r="JL1014" s="53"/>
      <c r="JM1014" s="53"/>
      <c r="JN1014" s="53"/>
      <c r="JO1014" s="53"/>
      <c r="JP1014" s="53"/>
      <c r="JQ1014" s="53"/>
      <c r="JR1014" s="53"/>
      <c r="JS1014" s="53"/>
      <c r="JT1014" s="53"/>
      <c r="JU1014" s="53"/>
      <c r="JV1014" s="53"/>
      <c r="JW1014" s="53"/>
      <c r="JX1014" s="53"/>
      <c r="JY1014" s="53"/>
      <c r="JZ1014" s="53"/>
      <c r="KA1014" s="53"/>
      <c r="KB1014" s="53"/>
      <c r="KC1014" s="53"/>
      <c r="KD1014" s="53"/>
      <c r="KE1014" s="53"/>
      <c r="KF1014" s="53"/>
      <c r="KG1014" s="53"/>
      <c r="KH1014" s="53"/>
      <c r="KI1014" s="53"/>
      <c r="KJ1014" s="53"/>
      <c r="KK1014" s="53"/>
      <c r="KL1014" s="53"/>
      <c r="KM1014" s="53"/>
      <c r="KN1014" s="53"/>
      <c r="KO1014" s="53"/>
      <c r="KP1014" s="53"/>
      <c r="KQ1014" s="53"/>
      <c r="KR1014" s="53"/>
      <c r="KS1014" s="53"/>
      <c r="KT1014" s="53"/>
      <c r="KU1014" s="53"/>
      <c r="KV1014" s="53"/>
      <c r="KW1014" s="53"/>
      <c r="KX1014" s="53"/>
      <c r="KY1014" s="53"/>
      <c r="KZ1014" s="53"/>
      <c r="LA1014" s="53"/>
      <c r="LB1014" s="53"/>
      <c r="LC1014" s="53"/>
      <c r="LD1014" s="53"/>
      <c r="LE1014" s="53"/>
      <c r="LF1014" s="53"/>
      <c r="LG1014" s="53"/>
      <c r="LH1014" s="53"/>
      <c r="LI1014" s="53"/>
      <c r="LJ1014" s="53"/>
      <c r="LK1014" s="53"/>
      <c r="LL1014" s="53"/>
      <c r="LM1014" s="53"/>
      <c r="LN1014" s="53"/>
      <c r="LO1014" s="53"/>
      <c r="LP1014" s="53"/>
      <c r="LQ1014" s="53"/>
      <c r="LR1014" s="53"/>
      <c r="LS1014" s="53"/>
      <c r="LT1014" s="53"/>
      <c r="LU1014" s="53"/>
      <c r="LV1014" s="53"/>
      <c r="LW1014" s="53"/>
      <c r="LX1014" s="53"/>
      <c r="LY1014" s="53"/>
      <c r="LZ1014" s="53"/>
      <c r="MA1014" s="53"/>
      <c r="MB1014" s="53"/>
      <c r="MC1014" s="53"/>
      <c r="MD1014" s="53"/>
      <c r="ME1014" s="53"/>
      <c r="MF1014" s="53"/>
      <c r="MG1014" s="53"/>
      <c r="MH1014" s="53"/>
      <c r="MI1014" s="53"/>
      <c r="MJ1014" s="53"/>
      <c r="MK1014" s="53"/>
      <c r="ML1014" s="53"/>
      <c r="MM1014" s="53"/>
      <c r="MN1014" s="53"/>
      <c r="MO1014" s="53"/>
      <c r="MP1014" s="53"/>
      <c r="MQ1014" s="53"/>
      <c r="MR1014" s="53"/>
      <c r="MS1014" s="53"/>
      <c r="MT1014" s="53"/>
      <c r="MU1014" s="53"/>
      <c r="MV1014" s="53"/>
      <c r="MW1014" s="53"/>
      <c r="MX1014" s="53"/>
      <c r="MY1014" s="53"/>
      <c r="MZ1014" s="53"/>
      <c r="NA1014" s="53"/>
      <c r="NB1014" s="53"/>
      <c r="NC1014" s="53"/>
      <c r="ND1014" s="53"/>
      <c r="NE1014" s="53"/>
      <c r="NF1014" s="53"/>
      <c r="NG1014" s="53"/>
      <c r="NH1014" s="53"/>
      <c r="NI1014" s="53"/>
      <c r="NJ1014" s="53"/>
      <c r="NK1014" s="53"/>
      <c r="NL1014" s="53"/>
      <c r="NM1014" s="53"/>
      <c r="NN1014" s="53"/>
      <c r="NO1014" s="53"/>
      <c r="NP1014" s="53"/>
      <c r="NQ1014" s="53"/>
      <c r="NR1014" s="53"/>
      <c r="NS1014" s="53"/>
      <c r="NT1014" s="53"/>
      <c r="NU1014" s="53"/>
      <c r="NV1014" s="53"/>
      <c r="NW1014" s="53"/>
      <c r="NX1014" s="53"/>
      <c r="NY1014" s="53"/>
      <c r="NZ1014" s="53"/>
      <c r="OA1014" s="53"/>
      <c r="OB1014" s="53"/>
      <c r="OC1014" s="53"/>
      <c r="OD1014" s="53"/>
      <c r="OE1014" s="53"/>
      <c r="OF1014" s="53"/>
      <c r="OG1014" s="53"/>
      <c r="OH1014" s="53"/>
      <c r="OI1014" s="53"/>
      <c r="OJ1014" s="53"/>
      <c r="OK1014" s="53"/>
      <c r="OL1014" s="53"/>
      <c r="OM1014" s="53"/>
      <c r="ON1014" s="53"/>
      <c r="OO1014" s="53"/>
      <c r="OP1014" s="53"/>
      <c r="OQ1014" s="53"/>
      <c r="OR1014" s="53"/>
      <c r="OS1014" s="53"/>
      <c r="OT1014" s="53"/>
      <c r="OU1014" s="53"/>
      <c r="OV1014" s="53"/>
      <c r="OW1014" s="53"/>
      <c r="OX1014" s="53"/>
      <c r="OY1014" s="53"/>
      <c r="OZ1014" s="53"/>
      <c r="PA1014" s="53"/>
      <c r="PB1014" s="53"/>
      <c r="PC1014" s="53"/>
      <c r="PD1014" s="53"/>
      <c r="PE1014" s="53"/>
      <c r="PF1014" s="53"/>
      <c r="PG1014" s="53"/>
      <c r="PH1014" s="53"/>
      <c r="PI1014" s="53"/>
      <c r="PJ1014" s="53"/>
      <c r="PK1014" s="53"/>
      <c r="PL1014" s="53"/>
      <c r="PM1014" s="53"/>
      <c r="PN1014" s="53"/>
      <c r="PO1014" s="53"/>
      <c r="PP1014" s="53"/>
      <c r="PQ1014" s="53"/>
      <c r="PR1014" s="53"/>
      <c r="PS1014" s="53"/>
      <c r="PT1014" s="53"/>
      <c r="PU1014" s="53"/>
      <c r="PV1014" s="53"/>
      <c r="PW1014" s="53"/>
      <c r="PX1014" s="53"/>
      <c r="PY1014" s="53"/>
      <c r="PZ1014" s="53"/>
      <c r="QA1014" s="53"/>
      <c r="QB1014" s="53"/>
      <c r="QC1014" s="53"/>
      <c r="QD1014" s="53"/>
      <c r="QE1014" s="53"/>
      <c r="QF1014" s="53"/>
      <c r="QG1014" s="53"/>
      <c r="QH1014" s="53"/>
      <c r="QI1014" s="53"/>
      <c r="QJ1014" s="53"/>
      <c r="QK1014" s="53"/>
      <c r="QL1014" s="53"/>
      <c r="QM1014" s="53"/>
      <c r="QN1014" s="53"/>
      <c r="QO1014" s="53"/>
      <c r="QP1014" s="53"/>
      <c r="QQ1014" s="53"/>
      <c r="QR1014" s="53"/>
      <c r="QS1014" s="53"/>
      <c r="QT1014" s="53"/>
      <c r="QU1014" s="53"/>
      <c r="QV1014" s="53"/>
      <c r="QW1014" s="53"/>
      <c r="QX1014" s="53"/>
      <c r="QY1014" s="53"/>
      <c r="QZ1014" s="53"/>
      <c r="RA1014" s="53"/>
      <c r="RB1014" s="53"/>
      <c r="RC1014" s="53"/>
      <c r="RD1014" s="53"/>
      <c r="RE1014" s="53"/>
      <c r="RF1014" s="53"/>
      <c r="RG1014" s="53"/>
      <c r="RH1014" s="53"/>
      <c r="RI1014" s="53"/>
      <c r="RJ1014" s="53"/>
      <c r="RK1014" s="53"/>
      <c r="RL1014" s="53"/>
      <c r="RM1014" s="53"/>
      <c r="RN1014" s="53"/>
      <c r="RO1014" s="53"/>
      <c r="RP1014" s="53"/>
      <c r="RQ1014" s="53"/>
      <c r="RR1014" s="53"/>
      <c r="RS1014" s="53"/>
      <c r="RT1014" s="53"/>
      <c r="RU1014" s="53"/>
      <c r="RV1014" s="53"/>
      <c r="RW1014" s="53"/>
      <c r="RX1014" s="53"/>
      <c r="RY1014" s="53"/>
      <c r="RZ1014" s="53"/>
      <c r="SA1014" s="53"/>
      <c r="SB1014" s="53"/>
      <c r="SC1014" s="53"/>
      <c r="SD1014" s="53"/>
      <c r="SE1014" s="53"/>
      <c r="SF1014" s="53"/>
      <c r="SG1014" s="53"/>
      <c r="SH1014" s="53"/>
      <c r="SI1014" s="53"/>
      <c r="SJ1014" s="53"/>
      <c r="SK1014" s="53"/>
      <c r="SL1014" s="53"/>
      <c r="SM1014" s="53"/>
      <c r="SN1014" s="53"/>
      <c r="SO1014" s="53"/>
      <c r="SP1014" s="53"/>
      <c r="SQ1014" s="53"/>
      <c r="SR1014" s="53"/>
      <c r="SS1014" s="53"/>
      <c r="ST1014" s="53"/>
      <c r="SU1014" s="53"/>
      <c r="SV1014" s="53"/>
      <c r="SW1014" s="53"/>
      <c r="SX1014" s="53"/>
      <c r="SY1014" s="53"/>
      <c r="SZ1014" s="53"/>
      <c r="TA1014" s="53"/>
      <c r="TB1014" s="53"/>
      <c r="TC1014" s="53"/>
      <c r="TD1014" s="53"/>
      <c r="TE1014" s="53"/>
      <c r="TF1014" s="53"/>
      <c r="TG1014" s="53"/>
      <c r="TH1014" s="53"/>
      <c r="TI1014" s="53"/>
      <c r="TJ1014" s="53"/>
      <c r="TK1014" s="53"/>
      <c r="TL1014" s="53"/>
      <c r="TM1014" s="53"/>
      <c r="TN1014" s="53"/>
      <c r="TO1014" s="53"/>
      <c r="TP1014" s="53"/>
      <c r="TQ1014" s="53"/>
      <c r="TR1014" s="53"/>
      <c r="TS1014" s="53"/>
      <c r="TT1014" s="53"/>
      <c r="TU1014" s="53"/>
      <c r="TV1014" s="53"/>
      <c r="TW1014" s="53"/>
      <c r="TX1014" s="53"/>
      <c r="TY1014" s="53"/>
      <c r="TZ1014" s="53"/>
      <c r="UA1014" s="53"/>
      <c r="UB1014" s="53"/>
      <c r="UC1014" s="53"/>
      <c r="UD1014" s="53"/>
      <c r="UE1014" s="53"/>
      <c r="UF1014" s="53"/>
      <c r="UG1014" s="53"/>
    </row>
    <row r="1015" spans="12:553" s="19" customFormat="1" ht="15.75" customHeight="1" x14ac:dyDescent="0.2">
      <c r="L1015" s="66"/>
      <c r="M1015" s="66"/>
      <c r="N1015" s="52"/>
      <c r="O1015" s="53"/>
      <c r="P1015" s="53"/>
      <c r="Q1015" s="53"/>
      <c r="R1015" s="53"/>
      <c r="S1015" s="53"/>
      <c r="T1015" s="53"/>
      <c r="U1015" s="53"/>
      <c r="V1015" s="53"/>
      <c r="W1015" s="53"/>
      <c r="X1015" s="53"/>
      <c r="Y1015" s="53"/>
      <c r="Z1015" s="53"/>
      <c r="AA1015" s="53"/>
      <c r="AB1015" s="53"/>
      <c r="AC1015" s="53"/>
      <c r="AD1015" s="53"/>
      <c r="AE1015" s="53"/>
      <c r="AF1015" s="53"/>
      <c r="AG1015" s="53"/>
      <c r="AH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c r="BM1015" s="53"/>
      <c r="BN1015" s="53"/>
      <c r="BO1015" s="53"/>
      <c r="BP1015" s="53"/>
      <c r="BQ1015" s="53"/>
      <c r="BR1015" s="53"/>
      <c r="BS1015" s="53"/>
      <c r="BT1015" s="53"/>
      <c r="BU1015" s="53"/>
      <c r="BV1015" s="53"/>
      <c r="BW1015" s="53"/>
      <c r="BX1015" s="53"/>
      <c r="BY1015" s="53"/>
      <c r="BZ1015" s="53"/>
      <c r="CA1015" s="53"/>
      <c r="CB1015" s="53"/>
      <c r="CC1015" s="53"/>
      <c r="CD1015" s="53"/>
      <c r="CE1015" s="53"/>
      <c r="CF1015" s="53"/>
      <c r="CG1015" s="53"/>
      <c r="CH1015" s="53"/>
      <c r="CI1015" s="53"/>
      <c r="CJ1015" s="53"/>
      <c r="CK1015" s="53"/>
      <c r="CL1015" s="53"/>
      <c r="CM1015" s="53"/>
      <c r="CN1015" s="53"/>
      <c r="CO1015" s="53"/>
      <c r="CP1015" s="53"/>
      <c r="CQ1015" s="53"/>
      <c r="CR1015" s="53"/>
      <c r="CS1015" s="53"/>
      <c r="CT1015" s="53"/>
      <c r="CU1015" s="53"/>
      <c r="CV1015" s="53"/>
      <c r="CW1015" s="53"/>
      <c r="CX1015" s="53"/>
      <c r="CY1015" s="53"/>
      <c r="CZ1015" s="53"/>
      <c r="DA1015" s="53"/>
      <c r="DB1015" s="53"/>
      <c r="DC1015" s="53"/>
      <c r="DD1015" s="53"/>
      <c r="DE1015" s="53"/>
      <c r="DF1015" s="53"/>
      <c r="DG1015" s="53"/>
      <c r="DH1015" s="53"/>
      <c r="DI1015" s="53"/>
      <c r="DJ1015" s="53"/>
      <c r="DK1015" s="53"/>
      <c r="DL1015" s="53"/>
      <c r="DM1015" s="53"/>
      <c r="DN1015" s="53"/>
      <c r="DO1015" s="53"/>
      <c r="DP1015" s="53"/>
      <c r="DQ1015" s="53"/>
      <c r="DR1015" s="53"/>
      <c r="DS1015" s="53"/>
      <c r="DT1015" s="53"/>
      <c r="DU1015" s="53"/>
      <c r="DV1015" s="53"/>
      <c r="DW1015" s="53"/>
      <c r="DX1015" s="53"/>
      <c r="DY1015" s="53"/>
      <c r="DZ1015" s="53"/>
      <c r="EA1015" s="53"/>
      <c r="EB1015" s="53"/>
      <c r="EC1015" s="53"/>
      <c r="ED1015" s="53"/>
      <c r="EE1015" s="53"/>
      <c r="EF1015" s="53"/>
      <c r="EG1015" s="53"/>
      <c r="EH1015" s="53"/>
      <c r="EI1015" s="53"/>
      <c r="EJ1015" s="53"/>
      <c r="EK1015" s="53"/>
      <c r="EL1015" s="53"/>
      <c r="EM1015" s="53"/>
      <c r="EN1015" s="53"/>
      <c r="EO1015" s="53"/>
      <c r="EP1015" s="53"/>
      <c r="EQ1015" s="53"/>
      <c r="ER1015" s="53"/>
      <c r="ES1015" s="53"/>
      <c r="ET1015" s="53"/>
      <c r="EU1015" s="53"/>
      <c r="EV1015" s="53"/>
      <c r="EW1015" s="53"/>
      <c r="EX1015" s="53"/>
      <c r="EY1015" s="53"/>
      <c r="EZ1015" s="53"/>
      <c r="FA1015" s="53"/>
      <c r="FB1015" s="53"/>
      <c r="FC1015" s="53"/>
      <c r="FD1015" s="53"/>
      <c r="FE1015" s="53"/>
      <c r="FF1015" s="53"/>
      <c r="FG1015" s="53"/>
      <c r="FH1015" s="53"/>
      <c r="FI1015" s="53"/>
      <c r="FJ1015" s="53"/>
      <c r="FK1015" s="53"/>
      <c r="FL1015" s="53"/>
      <c r="FM1015" s="53"/>
      <c r="FN1015" s="53"/>
      <c r="FO1015" s="53"/>
      <c r="FP1015" s="53"/>
      <c r="FQ1015" s="53"/>
      <c r="FR1015" s="53"/>
      <c r="FS1015" s="53"/>
      <c r="FT1015" s="53"/>
      <c r="FU1015" s="53"/>
      <c r="FV1015" s="53"/>
      <c r="FW1015" s="53"/>
      <c r="FX1015" s="53"/>
      <c r="FY1015" s="53"/>
      <c r="FZ1015" s="53"/>
      <c r="GA1015" s="53"/>
      <c r="GB1015" s="53"/>
      <c r="GC1015" s="53"/>
      <c r="GD1015" s="53"/>
      <c r="GE1015" s="53"/>
      <c r="GF1015" s="53"/>
      <c r="GG1015" s="53"/>
      <c r="GH1015" s="53"/>
      <c r="GI1015" s="53"/>
      <c r="GJ1015" s="53"/>
      <c r="GK1015" s="53"/>
      <c r="GL1015" s="53"/>
      <c r="GM1015" s="53"/>
      <c r="GN1015" s="53"/>
      <c r="GO1015" s="53"/>
      <c r="GP1015" s="53"/>
      <c r="GQ1015" s="53"/>
      <c r="GR1015" s="53"/>
      <c r="GS1015" s="53"/>
      <c r="GT1015" s="53"/>
      <c r="GU1015" s="53"/>
      <c r="GV1015" s="53"/>
      <c r="GW1015" s="53"/>
      <c r="GX1015" s="53"/>
      <c r="GY1015" s="53"/>
      <c r="GZ1015" s="53"/>
      <c r="HA1015" s="53"/>
      <c r="HB1015" s="53"/>
      <c r="HC1015" s="53"/>
      <c r="HD1015" s="53"/>
      <c r="HE1015" s="53"/>
      <c r="HF1015" s="53"/>
      <c r="HG1015" s="53"/>
      <c r="HH1015" s="53"/>
      <c r="HI1015" s="53"/>
      <c r="HJ1015" s="53"/>
      <c r="HK1015" s="53"/>
      <c r="HL1015" s="53"/>
      <c r="HM1015" s="53"/>
      <c r="HN1015" s="53"/>
      <c r="HO1015" s="53"/>
      <c r="HP1015" s="53"/>
      <c r="HQ1015" s="53"/>
      <c r="HR1015" s="53"/>
      <c r="HS1015" s="53"/>
      <c r="HT1015" s="53"/>
      <c r="HU1015" s="53"/>
      <c r="HV1015" s="53"/>
      <c r="HW1015" s="53"/>
      <c r="HX1015" s="53"/>
      <c r="HY1015" s="53"/>
      <c r="HZ1015" s="53"/>
      <c r="IA1015" s="53"/>
      <c r="IB1015" s="53"/>
      <c r="IC1015" s="53"/>
      <c r="ID1015" s="53"/>
      <c r="IE1015" s="53"/>
      <c r="IF1015" s="53"/>
      <c r="IG1015" s="53"/>
      <c r="IH1015" s="53"/>
      <c r="II1015" s="53"/>
      <c r="IJ1015" s="53"/>
      <c r="IK1015" s="53"/>
      <c r="IL1015" s="53"/>
      <c r="IM1015" s="53"/>
      <c r="IN1015" s="53"/>
      <c r="IO1015" s="53"/>
      <c r="IP1015" s="53"/>
      <c r="IQ1015" s="53"/>
      <c r="IR1015" s="53"/>
      <c r="IS1015" s="53"/>
      <c r="IT1015" s="53"/>
      <c r="IU1015" s="53"/>
      <c r="IV1015" s="53"/>
      <c r="IW1015" s="53"/>
      <c r="IX1015" s="53"/>
      <c r="IY1015" s="53"/>
      <c r="IZ1015" s="53"/>
      <c r="JA1015" s="53"/>
      <c r="JB1015" s="53"/>
      <c r="JC1015" s="53"/>
      <c r="JD1015" s="53"/>
      <c r="JE1015" s="53"/>
      <c r="JF1015" s="53"/>
      <c r="JG1015" s="53"/>
      <c r="JH1015" s="53"/>
      <c r="JI1015" s="53"/>
      <c r="JJ1015" s="53"/>
      <c r="JK1015" s="53"/>
      <c r="JL1015" s="53"/>
      <c r="JM1015" s="53"/>
      <c r="JN1015" s="53"/>
      <c r="JO1015" s="53"/>
      <c r="JP1015" s="53"/>
      <c r="JQ1015" s="53"/>
      <c r="JR1015" s="53"/>
      <c r="JS1015" s="53"/>
      <c r="JT1015" s="53"/>
      <c r="JU1015" s="53"/>
      <c r="JV1015" s="53"/>
      <c r="JW1015" s="53"/>
      <c r="JX1015" s="53"/>
      <c r="JY1015" s="53"/>
      <c r="JZ1015" s="53"/>
      <c r="KA1015" s="53"/>
      <c r="KB1015" s="53"/>
      <c r="KC1015" s="53"/>
      <c r="KD1015" s="53"/>
      <c r="KE1015" s="53"/>
      <c r="KF1015" s="53"/>
      <c r="KG1015" s="53"/>
      <c r="KH1015" s="53"/>
      <c r="KI1015" s="53"/>
      <c r="KJ1015" s="53"/>
      <c r="KK1015" s="53"/>
      <c r="KL1015" s="53"/>
      <c r="KM1015" s="53"/>
      <c r="KN1015" s="53"/>
      <c r="KO1015" s="53"/>
      <c r="KP1015" s="53"/>
      <c r="KQ1015" s="53"/>
      <c r="KR1015" s="53"/>
      <c r="KS1015" s="53"/>
      <c r="KT1015" s="53"/>
      <c r="KU1015" s="53"/>
      <c r="KV1015" s="53"/>
      <c r="KW1015" s="53"/>
      <c r="KX1015" s="53"/>
      <c r="KY1015" s="53"/>
      <c r="KZ1015" s="53"/>
      <c r="LA1015" s="53"/>
      <c r="LB1015" s="53"/>
      <c r="LC1015" s="53"/>
      <c r="LD1015" s="53"/>
      <c r="LE1015" s="53"/>
      <c r="LF1015" s="53"/>
      <c r="LG1015" s="53"/>
      <c r="LH1015" s="53"/>
      <c r="LI1015" s="53"/>
      <c r="LJ1015" s="53"/>
      <c r="LK1015" s="53"/>
      <c r="LL1015" s="53"/>
      <c r="LM1015" s="53"/>
      <c r="LN1015" s="53"/>
      <c r="LO1015" s="53"/>
      <c r="LP1015" s="53"/>
      <c r="LQ1015" s="53"/>
      <c r="LR1015" s="53"/>
      <c r="LS1015" s="53"/>
      <c r="LT1015" s="53"/>
      <c r="LU1015" s="53"/>
      <c r="LV1015" s="53"/>
      <c r="LW1015" s="53"/>
      <c r="LX1015" s="53"/>
      <c r="LY1015" s="53"/>
      <c r="LZ1015" s="53"/>
      <c r="MA1015" s="53"/>
      <c r="MB1015" s="53"/>
      <c r="MC1015" s="53"/>
      <c r="MD1015" s="53"/>
      <c r="ME1015" s="53"/>
      <c r="MF1015" s="53"/>
      <c r="MG1015" s="53"/>
      <c r="MH1015" s="53"/>
      <c r="MI1015" s="53"/>
      <c r="MJ1015" s="53"/>
      <c r="MK1015" s="53"/>
      <c r="ML1015" s="53"/>
      <c r="MM1015" s="53"/>
      <c r="MN1015" s="53"/>
      <c r="MO1015" s="53"/>
      <c r="MP1015" s="53"/>
      <c r="MQ1015" s="53"/>
      <c r="MR1015" s="53"/>
      <c r="MS1015" s="53"/>
      <c r="MT1015" s="53"/>
      <c r="MU1015" s="53"/>
      <c r="MV1015" s="53"/>
      <c r="MW1015" s="53"/>
      <c r="MX1015" s="53"/>
      <c r="MY1015" s="53"/>
      <c r="MZ1015" s="53"/>
      <c r="NA1015" s="53"/>
      <c r="NB1015" s="53"/>
      <c r="NC1015" s="53"/>
      <c r="ND1015" s="53"/>
      <c r="NE1015" s="53"/>
      <c r="NF1015" s="53"/>
      <c r="NG1015" s="53"/>
      <c r="NH1015" s="53"/>
      <c r="NI1015" s="53"/>
      <c r="NJ1015" s="53"/>
      <c r="NK1015" s="53"/>
      <c r="NL1015" s="53"/>
      <c r="NM1015" s="53"/>
      <c r="NN1015" s="53"/>
      <c r="NO1015" s="53"/>
      <c r="NP1015" s="53"/>
      <c r="NQ1015" s="53"/>
      <c r="NR1015" s="53"/>
      <c r="NS1015" s="53"/>
      <c r="NT1015" s="53"/>
      <c r="NU1015" s="53"/>
      <c r="NV1015" s="53"/>
      <c r="NW1015" s="53"/>
      <c r="NX1015" s="53"/>
      <c r="NY1015" s="53"/>
      <c r="NZ1015" s="53"/>
      <c r="OA1015" s="53"/>
      <c r="OB1015" s="53"/>
      <c r="OC1015" s="53"/>
      <c r="OD1015" s="53"/>
      <c r="OE1015" s="53"/>
      <c r="OF1015" s="53"/>
      <c r="OG1015" s="53"/>
      <c r="OH1015" s="53"/>
      <c r="OI1015" s="53"/>
      <c r="OJ1015" s="53"/>
      <c r="OK1015" s="53"/>
      <c r="OL1015" s="53"/>
      <c r="OM1015" s="53"/>
      <c r="ON1015" s="53"/>
      <c r="OO1015" s="53"/>
      <c r="OP1015" s="53"/>
      <c r="OQ1015" s="53"/>
      <c r="OR1015" s="53"/>
      <c r="OS1015" s="53"/>
      <c r="OT1015" s="53"/>
      <c r="OU1015" s="53"/>
      <c r="OV1015" s="53"/>
      <c r="OW1015" s="53"/>
      <c r="OX1015" s="53"/>
      <c r="OY1015" s="53"/>
      <c r="OZ1015" s="53"/>
      <c r="PA1015" s="53"/>
      <c r="PB1015" s="53"/>
      <c r="PC1015" s="53"/>
      <c r="PD1015" s="53"/>
      <c r="PE1015" s="53"/>
      <c r="PF1015" s="53"/>
      <c r="PG1015" s="53"/>
      <c r="PH1015" s="53"/>
      <c r="PI1015" s="53"/>
      <c r="PJ1015" s="53"/>
      <c r="PK1015" s="53"/>
      <c r="PL1015" s="53"/>
      <c r="PM1015" s="53"/>
      <c r="PN1015" s="53"/>
      <c r="PO1015" s="53"/>
      <c r="PP1015" s="53"/>
      <c r="PQ1015" s="53"/>
      <c r="PR1015" s="53"/>
      <c r="PS1015" s="53"/>
      <c r="PT1015" s="53"/>
      <c r="PU1015" s="53"/>
      <c r="PV1015" s="53"/>
      <c r="PW1015" s="53"/>
      <c r="PX1015" s="53"/>
      <c r="PY1015" s="53"/>
      <c r="PZ1015" s="53"/>
      <c r="QA1015" s="53"/>
      <c r="QB1015" s="53"/>
      <c r="QC1015" s="53"/>
      <c r="QD1015" s="53"/>
      <c r="QE1015" s="53"/>
      <c r="QF1015" s="53"/>
      <c r="QG1015" s="53"/>
      <c r="QH1015" s="53"/>
      <c r="QI1015" s="53"/>
      <c r="QJ1015" s="53"/>
      <c r="QK1015" s="53"/>
      <c r="QL1015" s="53"/>
      <c r="QM1015" s="53"/>
      <c r="QN1015" s="53"/>
      <c r="QO1015" s="53"/>
      <c r="QP1015" s="53"/>
      <c r="QQ1015" s="53"/>
      <c r="QR1015" s="53"/>
      <c r="QS1015" s="53"/>
      <c r="QT1015" s="53"/>
      <c r="QU1015" s="53"/>
      <c r="QV1015" s="53"/>
      <c r="QW1015" s="53"/>
      <c r="QX1015" s="53"/>
      <c r="QY1015" s="53"/>
      <c r="QZ1015" s="53"/>
      <c r="RA1015" s="53"/>
      <c r="RB1015" s="53"/>
      <c r="RC1015" s="53"/>
      <c r="RD1015" s="53"/>
      <c r="RE1015" s="53"/>
      <c r="RF1015" s="53"/>
      <c r="RG1015" s="53"/>
      <c r="RH1015" s="53"/>
      <c r="RI1015" s="53"/>
      <c r="RJ1015" s="53"/>
      <c r="RK1015" s="53"/>
      <c r="RL1015" s="53"/>
      <c r="RM1015" s="53"/>
      <c r="RN1015" s="53"/>
      <c r="RO1015" s="53"/>
      <c r="RP1015" s="53"/>
      <c r="RQ1015" s="53"/>
      <c r="RR1015" s="53"/>
      <c r="RS1015" s="53"/>
      <c r="RT1015" s="53"/>
      <c r="RU1015" s="53"/>
      <c r="RV1015" s="53"/>
      <c r="RW1015" s="53"/>
      <c r="RX1015" s="53"/>
      <c r="RY1015" s="53"/>
      <c r="RZ1015" s="53"/>
      <c r="SA1015" s="53"/>
      <c r="SB1015" s="53"/>
      <c r="SC1015" s="53"/>
      <c r="SD1015" s="53"/>
      <c r="SE1015" s="53"/>
      <c r="SF1015" s="53"/>
      <c r="SG1015" s="53"/>
      <c r="SH1015" s="53"/>
      <c r="SI1015" s="53"/>
      <c r="SJ1015" s="53"/>
      <c r="SK1015" s="53"/>
      <c r="SL1015" s="53"/>
      <c r="SM1015" s="53"/>
      <c r="SN1015" s="53"/>
      <c r="SO1015" s="53"/>
      <c r="SP1015" s="53"/>
      <c r="SQ1015" s="53"/>
      <c r="SR1015" s="53"/>
      <c r="SS1015" s="53"/>
      <c r="ST1015" s="53"/>
      <c r="SU1015" s="53"/>
      <c r="SV1015" s="53"/>
      <c r="SW1015" s="53"/>
      <c r="SX1015" s="53"/>
      <c r="SY1015" s="53"/>
      <c r="SZ1015" s="53"/>
      <c r="TA1015" s="53"/>
      <c r="TB1015" s="53"/>
      <c r="TC1015" s="53"/>
      <c r="TD1015" s="53"/>
      <c r="TE1015" s="53"/>
      <c r="TF1015" s="53"/>
      <c r="TG1015" s="53"/>
      <c r="TH1015" s="53"/>
      <c r="TI1015" s="53"/>
      <c r="TJ1015" s="53"/>
      <c r="TK1015" s="53"/>
      <c r="TL1015" s="53"/>
      <c r="TM1015" s="53"/>
      <c r="TN1015" s="53"/>
      <c r="TO1015" s="53"/>
      <c r="TP1015" s="53"/>
      <c r="TQ1015" s="53"/>
      <c r="TR1015" s="53"/>
      <c r="TS1015" s="53"/>
      <c r="TT1015" s="53"/>
      <c r="TU1015" s="53"/>
      <c r="TV1015" s="53"/>
      <c r="TW1015" s="53"/>
      <c r="TX1015" s="53"/>
      <c r="TY1015" s="53"/>
      <c r="TZ1015" s="53"/>
      <c r="UA1015" s="53"/>
      <c r="UB1015" s="53"/>
      <c r="UC1015" s="53"/>
      <c r="UD1015" s="53"/>
      <c r="UE1015" s="53"/>
      <c r="UF1015" s="53"/>
      <c r="UG1015" s="53"/>
    </row>
    <row r="1016" spans="12:553" s="19" customFormat="1" ht="15.75" customHeight="1" x14ac:dyDescent="0.2">
      <c r="L1016" s="66"/>
      <c r="M1016" s="66"/>
      <c r="N1016" s="52"/>
      <c r="O1016" s="53"/>
      <c r="P1016" s="53"/>
      <c r="Q1016" s="53"/>
      <c r="R1016" s="53"/>
      <c r="S1016" s="53"/>
      <c r="T1016" s="53"/>
      <c r="U1016" s="53"/>
      <c r="V1016" s="53"/>
      <c r="W1016" s="53"/>
      <c r="X1016" s="53"/>
      <c r="Y1016" s="53"/>
      <c r="Z1016" s="53"/>
      <c r="AA1016" s="53"/>
      <c r="AB1016" s="53"/>
      <c r="AC1016" s="53"/>
      <c r="AD1016" s="53"/>
      <c r="AE1016" s="53"/>
      <c r="AF1016" s="53"/>
      <c r="AG1016" s="53"/>
      <c r="AH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c r="BM1016" s="53"/>
      <c r="BN1016" s="53"/>
      <c r="BO1016" s="53"/>
      <c r="BP1016" s="53"/>
      <c r="BQ1016" s="53"/>
      <c r="BR1016" s="53"/>
      <c r="BS1016" s="53"/>
      <c r="BT1016" s="53"/>
      <c r="BU1016" s="53"/>
      <c r="BV1016" s="53"/>
      <c r="BW1016" s="53"/>
      <c r="BX1016" s="53"/>
      <c r="BY1016" s="53"/>
      <c r="BZ1016" s="53"/>
      <c r="CA1016" s="53"/>
      <c r="CB1016" s="53"/>
      <c r="CC1016" s="53"/>
      <c r="CD1016" s="53"/>
      <c r="CE1016" s="53"/>
      <c r="CF1016" s="53"/>
      <c r="CG1016" s="53"/>
      <c r="CH1016" s="53"/>
      <c r="CI1016" s="53"/>
      <c r="CJ1016" s="53"/>
      <c r="CK1016" s="53"/>
      <c r="CL1016" s="53"/>
      <c r="CM1016" s="53"/>
      <c r="CN1016" s="53"/>
      <c r="CO1016" s="53"/>
      <c r="CP1016" s="53"/>
      <c r="CQ1016" s="53"/>
      <c r="CR1016" s="53"/>
      <c r="CS1016" s="53"/>
      <c r="CT1016" s="53"/>
      <c r="CU1016" s="53"/>
      <c r="CV1016" s="53"/>
      <c r="CW1016" s="53"/>
      <c r="CX1016" s="53"/>
      <c r="CY1016" s="53"/>
      <c r="CZ1016" s="53"/>
      <c r="DA1016" s="53"/>
      <c r="DB1016" s="53"/>
      <c r="DC1016" s="53"/>
      <c r="DD1016" s="53"/>
      <c r="DE1016" s="53"/>
      <c r="DF1016" s="53"/>
      <c r="DG1016" s="53"/>
      <c r="DH1016" s="53"/>
      <c r="DI1016" s="53"/>
      <c r="DJ1016" s="53"/>
      <c r="DK1016" s="53"/>
      <c r="DL1016" s="53"/>
      <c r="DM1016" s="53"/>
      <c r="DN1016" s="53"/>
      <c r="DO1016" s="53"/>
      <c r="DP1016" s="53"/>
      <c r="DQ1016" s="53"/>
      <c r="DR1016" s="53"/>
      <c r="DS1016" s="53"/>
      <c r="DT1016" s="53"/>
      <c r="DU1016" s="53"/>
      <c r="DV1016" s="53"/>
      <c r="DW1016" s="53"/>
      <c r="DX1016" s="53"/>
      <c r="DY1016" s="53"/>
      <c r="DZ1016" s="53"/>
      <c r="EA1016" s="53"/>
      <c r="EB1016" s="53"/>
      <c r="EC1016" s="53"/>
      <c r="ED1016" s="53"/>
      <c r="EE1016" s="53"/>
      <c r="EF1016" s="53"/>
      <c r="EG1016" s="53"/>
      <c r="EH1016" s="53"/>
      <c r="EI1016" s="53"/>
      <c r="EJ1016" s="53"/>
      <c r="EK1016" s="53"/>
      <c r="EL1016" s="53"/>
      <c r="EM1016" s="53"/>
      <c r="EN1016" s="53"/>
      <c r="EO1016" s="53"/>
      <c r="EP1016" s="53"/>
      <c r="EQ1016" s="53"/>
      <c r="ER1016" s="53"/>
      <c r="ES1016" s="53"/>
      <c r="ET1016" s="53"/>
      <c r="EU1016" s="53"/>
      <c r="EV1016" s="53"/>
      <c r="EW1016" s="53"/>
      <c r="EX1016" s="53"/>
      <c r="EY1016" s="53"/>
      <c r="EZ1016" s="53"/>
      <c r="FA1016" s="53"/>
      <c r="FB1016" s="53"/>
      <c r="FC1016" s="53"/>
      <c r="FD1016" s="53"/>
      <c r="FE1016" s="53"/>
      <c r="FF1016" s="53"/>
      <c r="FG1016" s="53"/>
      <c r="FH1016" s="53"/>
      <c r="FI1016" s="53"/>
      <c r="FJ1016" s="53"/>
      <c r="FK1016" s="53"/>
      <c r="FL1016" s="53"/>
      <c r="FM1016" s="53"/>
      <c r="FN1016" s="53"/>
      <c r="FO1016" s="53"/>
      <c r="FP1016" s="53"/>
      <c r="FQ1016" s="53"/>
      <c r="FR1016" s="53"/>
      <c r="FS1016" s="53"/>
      <c r="FT1016" s="53"/>
      <c r="FU1016" s="53"/>
      <c r="FV1016" s="53"/>
      <c r="FW1016" s="53"/>
      <c r="FX1016" s="53"/>
      <c r="FY1016" s="53"/>
      <c r="FZ1016" s="53"/>
      <c r="GA1016" s="53"/>
      <c r="GB1016" s="53"/>
      <c r="GC1016" s="53"/>
      <c r="GD1016" s="53"/>
      <c r="GE1016" s="53"/>
      <c r="GF1016" s="53"/>
      <c r="GG1016" s="53"/>
      <c r="GH1016" s="53"/>
      <c r="GI1016" s="53"/>
      <c r="GJ1016" s="53"/>
      <c r="GK1016" s="53"/>
      <c r="GL1016" s="53"/>
      <c r="GM1016" s="53"/>
      <c r="GN1016" s="53"/>
      <c r="GO1016" s="53"/>
      <c r="GP1016" s="53"/>
      <c r="GQ1016" s="53"/>
      <c r="GR1016" s="53"/>
      <c r="GS1016" s="53"/>
      <c r="GT1016" s="53"/>
      <c r="GU1016" s="53"/>
      <c r="GV1016" s="53"/>
      <c r="GW1016" s="53"/>
      <c r="GX1016" s="53"/>
      <c r="GY1016" s="53"/>
      <c r="GZ1016" s="53"/>
      <c r="HA1016" s="53"/>
      <c r="HB1016" s="53"/>
      <c r="HC1016" s="53"/>
      <c r="HD1016" s="53"/>
      <c r="HE1016" s="53"/>
      <c r="HF1016" s="53"/>
      <c r="HG1016" s="53"/>
      <c r="HH1016" s="53"/>
      <c r="HI1016" s="53"/>
      <c r="HJ1016" s="53"/>
      <c r="HK1016" s="53"/>
      <c r="HL1016" s="53"/>
      <c r="HM1016" s="53"/>
      <c r="HN1016" s="53"/>
      <c r="HO1016" s="53"/>
      <c r="HP1016" s="53"/>
      <c r="HQ1016" s="53"/>
      <c r="HR1016" s="53"/>
      <c r="HS1016" s="53"/>
      <c r="HT1016" s="53"/>
      <c r="HU1016" s="53"/>
      <c r="HV1016" s="53"/>
      <c r="HW1016" s="53"/>
      <c r="HX1016" s="53"/>
      <c r="HY1016" s="53"/>
      <c r="HZ1016" s="53"/>
      <c r="IA1016" s="53"/>
      <c r="IB1016" s="53"/>
      <c r="IC1016" s="53"/>
      <c r="ID1016" s="53"/>
      <c r="IE1016" s="53"/>
      <c r="IF1016" s="53"/>
      <c r="IG1016" s="53"/>
      <c r="IH1016" s="53"/>
      <c r="II1016" s="53"/>
      <c r="IJ1016" s="53"/>
      <c r="IK1016" s="53"/>
      <c r="IL1016" s="53"/>
      <c r="IM1016" s="53"/>
      <c r="IN1016" s="53"/>
      <c r="IO1016" s="53"/>
      <c r="IP1016" s="53"/>
      <c r="IQ1016" s="53"/>
      <c r="IR1016" s="53"/>
      <c r="IS1016" s="53"/>
      <c r="IT1016" s="53"/>
      <c r="IU1016" s="53"/>
      <c r="IV1016" s="53"/>
      <c r="IW1016" s="53"/>
      <c r="IX1016" s="53"/>
      <c r="IY1016" s="53"/>
      <c r="IZ1016" s="53"/>
      <c r="JA1016" s="53"/>
      <c r="JB1016" s="53"/>
      <c r="JC1016" s="53"/>
      <c r="JD1016" s="53"/>
      <c r="JE1016" s="53"/>
      <c r="JF1016" s="53"/>
      <c r="JG1016" s="53"/>
      <c r="JH1016" s="53"/>
      <c r="JI1016" s="53"/>
      <c r="JJ1016" s="53"/>
      <c r="JK1016" s="53"/>
      <c r="JL1016" s="53"/>
      <c r="JM1016" s="53"/>
      <c r="JN1016" s="53"/>
      <c r="JO1016" s="53"/>
      <c r="JP1016" s="53"/>
      <c r="JQ1016" s="53"/>
      <c r="JR1016" s="53"/>
      <c r="JS1016" s="53"/>
      <c r="JT1016" s="53"/>
      <c r="JU1016" s="53"/>
      <c r="JV1016" s="53"/>
      <c r="JW1016" s="53"/>
      <c r="JX1016" s="53"/>
      <c r="JY1016" s="53"/>
      <c r="JZ1016" s="53"/>
      <c r="KA1016" s="53"/>
      <c r="KB1016" s="53"/>
      <c r="KC1016" s="53"/>
      <c r="KD1016" s="53"/>
      <c r="KE1016" s="53"/>
      <c r="KF1016" s="53"/>
      <c r="KG1016" s="53"/>
      <c r="KH1016" s="53"/>
      <c r="KI1016" s="53"/>
      <c r="KJ1016" s="53"/>
      <c r="KK1016" s="53"/>
      <c r="KL1016" s="53"/>
      <c r="KM1016" s="53"/>
      <c r="KN1016" s="53"/>
      <c r="KO1016" s="53"/>
      <c r="KP1016" s="53"/>
      <c r="KQ1016" s="53"/>
      <c r="KR1016" s="53"/>
      <c r="KS1016" s="53"/>
      <c r="KT1016" s="53"/>
      <c r="KU1016" s="53"/>
      <c r="KV1016" s="53"/>
      <c r="KW1016" s="53"/>
      <c r="KX1016" s="53"/>
      <c r="KY1016" s="53"/>
      <c r="KZ1016" s="53"/>
      <c r="LA1016" s="53"/>
      <c r="LB1016" s="53"/>
      <c r="LC1016" s="53"/>
      <c r="LD1016" s="53"/>
      <c r="LE1016" s="53"/>
      <c r="LF1016" s="53"/>
      <c r="LG1016" s="53"/>
      <c r="LH1016" s="53"/>
      <c r="LI1016" s="53"/>
      <c r="LJ1016" s="53"/>
      <c r="LK1016" s="53"/>
      <c r="LL1016" s="53"/>
      <c r="LM1016" s="53"/>
      <c r="LN1016" s="53"/>
      <c r="LO1016" s="53"/>
      <c r="LP1016" s="53"/>
      <c r="LQ1016" s="53"/>
      <c r="LR1016" s="53"/>
      <c r="LS1016" s="53"/>
      <c r="LT1016" s="53"/>
      <c r="LU1016" s="53"/>
      <c r="LV1016" s="53"/>
      <c r="LW1016" s="53"/>
      <c r="LX1016" s="53"/>
      <c r="LY1016" s="53"/>
      <c r="LZ1016" s="53"/>
      <c r="MA1016" s="53"/>
      <c r="MB1016" s="53"/>
      <c r="MC1016" s="53"/>
      <c r="MD1016" s="53"/>
      <c r="ME1016" s="53"/>
      <c r="MF1016" s="53"/>
      <c r="MG1016" s="53"/>
      <c r="MH1016" s="53"/>
      <c r="MI1016" s="53"/>
      <c r="MJ1016" s="53"/>
      <c r="MK1016" s="53"/>
      <c r="ML1016" s="53"/>
      <c r="MM1016" s="53"/>
      <c r="MN1016" s="53"/>
      <c r="MO1016" s="53"/>
      <c r="MP1016" s="53"/>
      <c r="MQ1016" s="53"/>
      <c r="MR1016" s="53"/>
      <c r="MS1016" s="53"/>
      <c r="MT1016" s="53"/>
      <c r="MU1016" s="53"/>
      <c r="MV1016" s="53"/>
      <c r="MW1016" s="53"/>
      <c r="MX1016" s="53"/>
      <c r="MY1016" s="53"/>
      <c r="MZ1016" s="53"/>
      <c r="NA1016" s="53"/>
      <c r="NB1016" s="53"/>
      <c r="NC1016" s="53"/>
      <c r="ND1016" s="53"/>
      <c r="NE1016" s="53"/>
      <c r="NF1016" s="53"/>
      <c r="NG1016" s="53"/>
      <c r="NH1016" s="53"/>
      <c r="NI1016" s="53"/>
      <c r="NJ1016" s="53"/>
      <c r="NK1016" s="53"/>
      <c r="NL1016" s="53"/>
      <c r="NM1016" s="53"/>
      <c r="NN1016" s="53"/>
      <c r="NO1016" s="53"/>
      <c r="NP1016" s="53"/>
      <c r="NQ1016" s="53"/>
      <c r="NR1016" s="53"/>
      <c r="NS1016" s="53"/>
      <c r="NT1016" s="53"/>
      <c r="NU1016" s="53"/>
      <c r="NV1016" s="53"/>
      <c r="NW1016" s="53"/>
      <c r="NX1016" s="53"/>
      <c r="NY1016" s="53"/>
      <c r="NZ1016" s="53"/>
      <c r="OA1016" s="53"/>
      <c r="OB1016" s="53"/>
      <c r="OC1016" s="53"/>
      <c r="OD1016" s="53"/>
      <c r="OE1016" s="53"/>
      <c r="OF1016" s="53"/>
      <c r="OG1016" s="53"/>
      <c r="OH1016" s="53"/>
      <c r="OI1016" s="53"/>
      <c r="OJ1016" s="53"/>
      <c r="OK1016" s="53"/>
      <c r="OL1016" s="53"/>
      <c r="OM1016" s="53"/>
      <c r="ON1016" s="53"/>
      <c r="OO1016" s="53"/>
      <c r="OP1016" s="53"/>
      <c r="OQ1016" s="53"/>
      <c r="OR1016" s="53"/>
      <c r="OS1016" s="53"/>
      <c r="OT1016" s="53"/>
      <c r="OU1016" s="53"/>
      <c r="OV1016" s="53"/>
      <c r="OW1016" s="53"/>
      <c r="OX1016" s="53"/>
      <c r="OY1016" s="53"/>
      <c r="OZ1016" s="53"/>
      <c r="PA1016" s="53"/>
      <c r="PB1016" s="53"/>
      <c r="PC1016" s="53"/>
      <c r="PD1016" s="53"/>
      <c r="PE1016" s="53"/>
      <c r="PF1016" s="53"/>
      <c r="PG1016" s="53"/>
      <c r="PH1016" s="53"/>
      <c r="PI1016" s="53"/>
      <c r="PJ1016" s="53"/>
      <c r="PK1016" s="53"/>
      <c r="PL1016" s="53"/>
      <c r="PM1016" s="53"/>
      <c r="PN1016" s="53"/>
      <c r="PO1016" s="53"/>
      <c r="PP1016" s="53"/>
      <c r="PQ1016" s="53"/>
      <c r="PR1016" s="53"/>
      <c r="PS1016" s="53"/>
      <c r="PT1016" s="53"/>
      <c r="PU1016" s="53"/>
      <c r="PV1016" s="53"/>
      <c r="PW1016" s="53"/>
      <c r="PX1016" s="53"/>
      <c r="PY1016" s="53"/>
      <c r="PZ1016" s="53"/>
      <c r="QA1016" s="53"/>
      <c r="QB1016" s="53"/>
      <c r="QC1016" s="53"/>
      <c r="QD1016" s="53"/>
      <c r="QE1016" s="53"/>
      <c r="QF1016" s="53"/>
      <c r="QG1016" s="53"/>
      <c r="QH1016" s="53"/>
      <c r="QI1016" s="53"/>
      <c r="QJ1016" s="53"/>
      <c r="QK1016" s="53"/>
      <c r="QL1016" s="53"/>
      <c r="QM1016" s="53"/>
      <c r="QN1016" s="53"/>
      <c r="QO1016" s="53"/>
      <c r="QP1016" s="53"/>
      <c r="QQ1016" s="53"/>
      <c r="QR1016" s="53"/>
      <c r="QS1016" s="53"/>
      <c r="QT1016" s="53"/>
      <c r="QU1016" s="53"/>
      <c r="QV1016" s="53"/>
      <c r="QW1016" s="53"/>
      <c r="QX1016" s="53"/>
      <c r="QY1016" s="53"/>
      <c r="QZ1016" s="53"/>
      <c r="RA1016" s="53"/>
      <c r="RB1016" s="53"/>
      <c r="RC1016" s="53"/>
      <c r="RD1016" s="53"/>
      <c r="RE1016" s="53"/>
      <c r="RF1016" s="53"/>
      <c r="RG1016" s="53"/>
      <c r="RH1016" s="53"/>
      <c r="RI1016" s="53"/>
      <c r="RJ1016" s="53"/>
      <c r="RK1016" s="53"/>
      <c r="RL1016" s="53"/>
      <c r="RM1016" s="53"/>
      <c r="RN1016" s="53"/>
      <c r="RO1016" s="53"/>
      <c r="RP1016" s="53"/>
      <c r="RQ1016" s="53"/>
      <c r="RR1016" s="53"/>
      <c r="RS1016" s="53"/>
      <c r="RT1016" s="53"/>
      <c r="RU1016" s="53"/>
      <c r="RV1016" s="53"/>
      <c r="RW1016" s="53"/>
      <c r="RX1016" s="53"/>
      <c r="RY1016" s="53"/>
      <c r="RZ1016" s="53"/>
      <c r="SA1016" s="53"/>
      <c r="SB1016" s="53"/>
      <c r="SC1016" s="53"/>
      <c r="SD1016" s="53"/>
      <c r="SE1016" s="53"/>
      <c r="SF1016" s="53"/>
      <c r="SG1016" s="53"/>
      <c r="SH1016" s="53"/>
      <c r="SI1016" s="53"/>
      <c r="SJ1016" s="53"/>
      <c r="SK1016" s="53"/>
      <c r="SL1016" s="53"/>
      <c r="SM1016" s="53"/>
      <c r="SN1016" s="53"/>
      <c r="SO1016" s="53"/>
      <c r="SP1016" s="53"/>
      <c r="SQ1016" s="53"/>
      <c r="SR1016" s="53"/>
      <c r="SS1016" s="53"/>
      <c r="ST1016" s="53"/>
      <c r="SU1016" s="53"/>
      <c r="SV1016" s="53"/>
      <c r="SW1016" s="53"/>
      <c r="SX1016" s="53"/>
      <c r="SY1016" s="53"/>
      <c r="SZ1016" s="53"/>
      <c r="TA1016" s="53"/>
      <c r="TB1016" s="53"/>
      <c r="TC1016" s="53"/>
      <c r="TD1016" s="53"/>
      <c r="TE1016" s="53"/>
      <c r="TF1016" s="53"/>
      <c r="TG1016" s="53"/>
      <c r="TH1016" s="53"/>
      <c r="TI1016" s="53"/>
      <c r="TJ1016" s="53"/>
      <c r="TK1016" s="53"/>
      <c r="TL1016" s="53"/>
      <c r="TM1016" s="53"/>
      <c r="TN1016" s="53"/>
      <c r="TO1016" s="53"/>
      <c r="TP1016" s="53"/>
      <c r="TQ1016" s="53"/>
      <c r="TR1016" s="53"/>
      <c r="TS1016" s="53"/>
      <c r="TT1016" s="53"/>
      <c r="TU1016" s="53"/>
      <c r="TV1016" s="53"/>
      <c r="TW1016" s="53"/>
      <c r="TX1016" s="53"/>
      <c r="TY1016" s="53"/>
      <c r="TZ1016" s="53"/>
      <c r="UA1016" s="53"/>
      <c r="UB1016" s="53"/>
      <c r="UC1016" s="53"/>
      <c r="UD1016" s="53"/>
      <c r="UE1016" s="53"/>
      <c r="UF1016" s="53"/>
      <c r="UG1016" s="53"/>
    </row>
    <row r="1017" spans="12:553" s="19" customFormat="1" ht="15.75" customHeight="1" x14ac:dyDescent="0.2">
      <c r="L1017" s="66"/>
      <c r="M1017" s="66"/>
      <c r="N1017" s="52"/>
      <c r="O1017" s="53"/>
      <c r="P1017" s="53"/>
      <c r="Q1017" s="53"/>
      <c r="R1017" s="53"/>
      <c r="S1017" s="53"/>
      <c r="T1017" s="53"/>
      <c r="U1017" s="53"/>
      <c r="V1017" s="53"/>
      <c r="W1017" s="53"/>
      <c r="X1017" s="53"/>
      <c r="Y1017" s="53"/>
      <c r="Z1017" s="53"/>
      <c r="AA1017" s="53"/>
      <c r="AB1017" s="53"/>
      <c r="AC1017" s="53"/>
      <c r="AD1017" s="53"/>
      <c r="AE1017" s="53"/>
      <c r="AF1017" s="53"/>
      <c r="AG1017" s="53"/>
      <c r="AH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c r="BM1017" s="53"/>
      <c r="BN1017" s="53"/>
      <c r="BO1017" s="53"/>
      <c r="BP1017" s="53"/>
      <c r="BQ1017" s="53"/>
      <c r="BR1017" s="53"/>
      <c r="BS1017" s="53"/>
      <c r="BT1017" s="53"/>
      <c r="BU1017" s="53"/>
      <c r="BV1017" s="53"/>
      <c r="BW1017" s="53"/>
      <c r="BX1017" s="53"/>
      <c r="BY1017" s="53"/>
      <c r="BZ1017" s="53"/>
      <c r="CA1017" s="53"/>
      <c r="CB1017" s="53"/>
      <c r="CC1017" s="53"/>
      <c r="CD1017" s="53"/>
      <c r="CE1017" s="53"/>
      <c r="CF1017" s="53"/>
      <c r="CG1017" s="53"/>
      <c r="CH1017" s="53"/>
      <c r="CI1017" s="53"/>
      <c r="CJ1017" s="53"/>
      <c r="CK1017" s="53"/>
      <c r="CL1017" s="53"/>
      <c r="CM1017" s="53"/>
      <c r="CN1017" s="53"/>
      <c r="CO1017" s="53"/>
      <c r="CP1017" s="53"/>
      <c r="CQ1017" s="53"/>
      <c r="CR1017" s="53"/>
      <c r="CS1017" s="53"/>
      <c r="CT1017" s="53"/>
      <c r="CU1017" s="53"/>
      <c r="CV1017" s="53"/>
      <c r="CW1017" s="53"/>
      <c r="CX1017" s="53"/>
      <c r="CY1017" s="53"/>
      <c r="CZ1017" s="53"/>
      <c r="DA1017" s="53"/>
      <c r="DB1017" s="53"/>
      <c r="DC1017" s="53"/>
      <c r="DD1017" s="53"/>
      <c r="DE1017" s="53"/>
      <c r="DF1017" s="53"/>
      <c r="DG1017" s="53"/>
      <c r="DH1017" s="53"/>
      <c r="DI1017" s="53"/>
      <c r="DJ1017" s="53"/>
      <c r="DK1017" s="53"/>
      <c r="DL1017" s="53"/>
      <c r="DM1017" s="53"/>
      <c r="DN1017" s="53"/>
      <c r="DO1017" s="53"/>
      <c r="DP1017" s="53"/>
      <c r="DQ1017" s="53"/>
      <c r="DR1017" s="53"/>
      <c r="DS1017" s="53"/>
      <c r="DT1017" s="53"/>
      <c r="DU1017" s="53"/>
      <c r="DV1017" s="53"/>
      <c r="DW1017" s="53"/>
      <c r="DX1017" s="53"/>
      <c r="DY1017" s="53"/>
      <c r="DZ1017" s="53"/>
      <c r="EA1017" s="53"/>
      <c r="EB1017" s="53"/>
      <c r="EC1017" s="53"/>
      <c r="ED1017" s="53"/>
      <c r="EE1017" s="53"/>
      <c r="EF1017" s="53"/>
      <c r="EG1017" s="53"/>
      <c r="EH1017" s="53"/>
      <c r="EI1017" s="53"/>
      <c r="EJ1017" s="53"/>
      <c r="EK1017" s="53"/>
      <c r="EL1017" s="53"/>
      <c r="EM1017" s="53"/>
      <c r="EN1017" s="53"/>
      <c r="EO1017" s="53"/>
      <c r="EP1017" s="53"/>
      <c r="EQ1017" s="53"/>
      <c r="ER1017" s="53"/>
      <c r="ES1017" s="53"/>
      <c r="ET1017" s="53"/>
      <c r="EU1017" s="53"/>
      <c r="EV1017" s="53"/>
      <c r="EW1017" s="53"/>
      <c r="EX1017" s="53"/>
      <c r="EY1017" s="53"/>
      <c r="EZ1017" s="53"/>
      <c r="FA1017" s="53"/>
      <c r="FB1017" s="53"/>
      <c r="FC1017" s="53"/>
      <c r="FD1017" s="53"/>
      <c r="FE1017" s="53"/>
      <c r="FF1017" s="53"/>
      <c r="FG1017" s="53"/>
      <c r="FH1017" s="53"/>
      <c r="FI1017" s="53"/>
      <c r="FJ1017" s="53"/>
      <c r="FK1017" s="53"/>
      <c r="FL1017" s="53"/>
      <c r="FM1017" s="53"/>
      <c r="FN1017" s="53"/>
      <c r="FO1017" s="53"/>
      <c r="FP1017" s="53"/>
      <c r="FQ1017" s="53"/>
      <c r="FR1017" s="53"/>
      <c r="FS1017" s="53"/>
      <c r="FT1017" s="53"/>
      <c r="FU1017" s="53"/>
      <c r="FV1017" s="53"/>
      <c r="FW1017" s="53"/>
      <c r="FX1017" s="53"/>
      <c r="FY1017" s="53"/>
      <c r="FZ1017" s="53"/>
      <c r="GA1017" s="53"/>
      <c r="GB1017" s="53"/>
      <c r="GC1017" s="53"/>
      <c r="GD1017" s="53"/>
      <c r="GE1017" s="53"/>
      <c r="GF1017" s="53"/>
      <c r="GG1017" s="53"/>
      <c r="GH1017" s="53"/>
      <c r="GI1017" s="53"/>
      <c r="GJ1017" s="53"/>
      <c r="GK1017" s="53"/>
      <c r="GL1017" s="53"/>
      <c r="GM1017" s="53"/>
      <c r="GN1017" s="53"/>
      <c r="GO1017" s="53"/>
      <c r="GP1017" s="53"/>
      <c r="GQ1017" s="53"/>
      <c r="GR1017" s="53"/>
      <c r="GS1017" s="53"/>
      <c r="GT1017" s="53"/>
      <c r="GU1017" s="53"/>
      <c r="GV1017" s="53"/>
      <c r="GW1017" s="53"/>
      <c r="GX1017" s="53"/>
      <c r="GY1017" s="53"/>
      <c r="GZ1017" s="53"/>
      <c r="HA1017" s="53"/>
      <c r="HB1017" s="53"/>
      <c r="HC1017" s="53"/>
      <c r="HD1017" s="53"/>
      <c r="HE1017" s="53"/>
      <c r="HF1017" s="53"/>
      <c r="HG1017" s="53"/>
      <c r="HH1017" s="53"/>
      <c r="HI1017" s="53"/>
      <c r="HJ1017" s="53"/>
      <c r="HK1017" s="53"/>
      <c r="HL1017" s="53"/>
      <c r="HM1017" s="53"/>
      <c r="HN1017" s="53"/>
      <c r="HO1017" s="53"/>
      <c r="HP1017" s="53"/>
      <c r="HQ1017" s="53"/>
      <c r="HR1017" s="53"/>
      <c r="HS1017" s="53"/>
      <c r="HT1017" s="53"/>
      <c r="HU1017" s="53"/>
      <c r="HV1017" s="53"/>
      <c r="HW1017" s="53"/>
      <c r="HX1017" s="53"/>
      <c r="HY1017" s="53"/>
      <c r="HZ1017" s="53"/>
      <c r="IA1017" s="53"/>
      <c r="IB1017" s="53"/>
      <c r="IC1017" s="53"/>
      <c r="ID1017" s="53"/>
      <c r="IE1017" s="53"/>
      <c r="IF1017" s="53"/>
      <c r="IG1017" s="53"/>
      <c r="IH1017" s="53"/>
      <c r="II1017" s="53"/>
      <c r="IJ1017" s="53"/>
      <c r="IK1017" s="53"/>
      <c r="IL1017" s="53"/>
      <c r="IM1017" s="53"/>
      <c r="IN1017" s="53"/>
      <c r="IO1017" s="53"/>
      <c r="IP1017" s="53"/>
      <c r="IQ1017" s="53"/>
      <c r="IR1017" s="53"/>
      <c r="IS1017" s="53"/>
      <c r="IT1017" s="53"/>
      <c r="IU1017" s="53"/>
      <c r="IV1017" s="53"/>
      <c r="IW1017" s="53"/>
      <c r="IX1017" s="53"/>
      <c r="IY1017" s="53"/>
      <c r="IZ1017" s="53"/>
      <c r="JA1017" s="53"/>
      <c r="JB1017" s="53"/>
      <c r="JC1017" s="53"/>
      <c r="JD1017" s="53"/>
      <c r="JE1017" s="53"/>
      <c r="JF1017" s="53"/>
      <c r="JG1017" s="53"/>
      <c r="JH1017" s="53"/>
      <c r="JI1017" s="53"/>
      <c r="JJ1017" s="53"/>
      <c r="JK1017" s="53"/>
      <c r="JL1017" s="53"/>
      <c r="JM1017" s="53"/>
      <c r="JN1017" s="53"/>
      <c r="JO1017" s="53"/>
      <c r="JP1017" s="53"/>
      <c r="JQ1017" s="53"/>
      <c r="JR1017" s="53"/>
      <c r="JS1017" s="53"/>
      <c r="JT1017" s="53"/>
      <c r="JU1017" s="53"/>
      <c r="JV1017" s="53"/>
      <c r="JW1017" s="53"/>
      <c r="JX1017" s="53"/>
      <c r="JY1017" s="53"/>
      <c r="JZ1017" s="53"/>
      <c r="KA1017" s="53"/>
      <c r="KB1017" s="53"/>
      <c r="KC1017" s="53"/>
      <c r="KD1017" s="53"/>
      <c r="KE1017" s="53"/>
      <c r="KF1017" s="53"/>
      <c r="KG1017" s="53"/>
      <c r="KH1017" s="53"/>
      <c r="KI1017" s="53"/>
      <c r="KJ1017" s="53"/>
      <c r="KK1017" s="53"/>
      <c r="KL1017" s="53"/>
      <c r="KM1017" s="53"/>
      <c r="KN1017" s="53"/>
      <c r="KO1017" s="53"/>
      <c r="KP1017" s="53"/>
      <c r="KQ1017" s="53"/>
      <c r="KR1017" s="53"/>
      <c r="KS1017" s="53"/>
      <c r="KT1017" s="53"/>
      <c r="KU1017" s="53"/>
      <c r="KV1017" s="53"/>
      <c r="KW1017" s="53"/>
      <c r="KX1017" s="53"/>
      <c r="KY1017" s="53"/>
      <c r="KZ1017" s="53"/>
      <c r="LA1017" s="53"/>
      <c r="LB1017" s="53"/>
      <c r="LC1017" s="53"/>
      <c r="LD1017" s="53"/>
      <c r="LE1017" s="53"/>
      <c r="LF1017" s="53"/>
      <c r="LG1017" s="53"/>
      <c r="LH1017" s="53"/>
      <c r="LI1017" s="53"/>
      <c r="LJ1017" s="53"/>
      <c r="LK1017" s="53"/>
      <c r="LL1017" s="53"/>
      <c r="LM1017" s="53"/>
      <c r="LN1017" s="53"/>
      <c r="LO1017" s="53"/>
      <c r="LP1017" s="53"/>
      <c r="LQ1017" s="53"/>
      <c r="LR1017" s="53"/>
      <c r="LS1017" s="53"/>
      <c r="LT1017" s="53"/>
      <c r="LU1017" s="53"/>
      <c r="LV1017" s="53"/>
      <c r="LW1017" s="53"/>
      <c r="LX1017" s="53"/>
      <c r="LY1017" s="53"/>
      <c r="LZ1017" s="53"/>
      <c r="MA1017" s="53"/>
      <c r="MB1017" s="53"/>
      <c r="MC1017" s="53"/>
      <c r="MD1017" s="53"/>
      <c r="ME1017" s="53"/>
      <c r="MF1017" s="53"/>
      <c r="MG1017" s="53"/>
      <c r="MH1017" s="53"/>
      <c r="MI1017" s="53"/>
      <c r="MJ1017" s="53"/>
      <c r="MK1017" s="53"/>
      <c r="ML1017" s="53"/>
      <c r="MM1017" s="53"/>
      <c r="MN1017" s="53"/>
      <c r="MO1017" s="53"/>
      <c r="MP1017" s="53"/>
      <c r="MQ1017" s="53"/>
      <c r="MR1017" s="53"/>
      <c r="MS1017" s="53"/>
      <c r="MT1017" s="53"/>
      <c r="MU1017" s="53"/>
      <c r="MV1017" s="53"/>
      <c r="MW1017" s="53"/>
      <c r="MX1017" s="53"/>
      <c r="MY1017" s="53"/>
      <c r="MZ1017" s="53"/>
      <c r="NA1017" s="53"/>
      <c r="NB1017" s="53"/>
      <c r="NC1017" s="53"/>
      <c r="ND1017" s="53"/>
      <c r="NE1017" s="53"/>
      <c r="NF1017" s="53"/>
      <c r="NG1017" s="53"/>
      <c r="NH1017" s="53"/>
      <c r="NI1017" s="53"/>
      <c r="NJ1017" s="53"/>
      <c r="NK1017" s="53"/>
      <c r="NL1017" s="53"/>
      <c r="NM1017" s="53"/>
      <c r="NN1017" s="53"/>
      <c r="NO1017" s="53"/>
      <c r="NP1017" s="53"/>
      <c r="NQ1017" s="53"/>
      <c r="NR1017" s="53"/>
      <c r="NS1017" s="53"/>
      <c r="NT1017" s="53"/>
      <c r="NU1017" s="53"/>
      <c r="NV1017" s="53"/>
      <c r="NW1017" s="53"/>
      <c r="NX1017" s="53"/>
      <c r="NY1017" s="53"/>
      <c r="NZ1017" s="53"/>
      <c r="OA1017" s="53"/>
      <c r="OB1017" s="53"/>
      <c r="OC1017" s="53"/>
      <c r="OD1017" s="53"/>
      <c r="OE1017" s="53"/>
      <c r="OF1017" s="53"/>
      <c r="OG1017" s="53"/>
      <c r="OH1017" s="53"/>
      <c r="OI1017" s="53"/>
      <c r="OJ1017" s="53"/>
      <c r="OK1017" s="53"/>
      <c r="OL1017" s="53"/>
      <c r="OM1017" s="53"/>
      <c r="ON1017" s="53"/>
      <c r="OO1017" s="53"/>
      <c r="OP1017" s="53"/>
      <c r="OQ1017" s="53"/>
      <c r="OR1017" s="53"/>
      <c r="OS1017" s="53"/>
      <c r="OT1017" s="53"/>
      <c r="OU1017" s="53"/>
      <c r="OV1017" s="53"/>
      <c r="OW1017" s="53"/>
      <c r="OX1017" s="53"/>
      <c r="OY1017" s="53"/>
      <c r="OZ1017" s="53"/>
      <c r="PA1017" s="53"/>
      <c r="PB1017" s="53"/>
      <c r="PC1017" s="53"/>
      <c r="PD1017" s="53"/>
      <c r="PE1017" s="53"/>
      <c r="PF1017" s="53"/>
      <c r="PG1017" s="53"/>
      <c r="PH1017" s="53"/>
      <c r="PI1017" s="53"/>
      <c r="PJ1017" s="53"/>
      <c r="PK1017" s="53"/>
      <c r="PL1017" s="53"/>
      <c r="PM1017" s="53"/>
      <c r="PN1017" s="53"/>
      <c r="PO1017" s="53"/>
      <c r="PP1017" s="53"/>
      <c r="PQ1017" s="53"/>
      <c r="PR1017" s="53"/>
      <c r="PS1017" s="53"/>
      <c r="PT1017" s="53"/>
      <c r="PU1017" s="53"/>
      <c r="PV1017" s="53"/>
      <c r="PW1017" s="53"/>
      <c r="PX1017" s="53"/>
      <c r="PY1017" s="53"/>
      <c r="PZ1017" s="53"/>
      <c r="QA1017" s="53"/>
      <c r="QB1017" s="53"/>
      <c r="QC1017" s="53"/>
      <c r="QD1017" s="53"/>
      <c r="QE1017" s="53"/>
      <c r="QF1017" s="53"/>
      <c r="QG1017" s="53"/>
      <c r="QH1017" s="53"/>
      <c r="QI1017" s="53"/>
      <c r="QJ1017" s="53"/>
      <c r="QK1017" s="53"/>
      <c r="QL1017" s="53"/>
      <c r="QM1017" s="53"/>
      <c r="QN1017" s="53"/>
      <c r="QO1017" s="53"/>
      <c r="QP1017" s="53"/>
      <c r="QQ1017" s="53"/>
      <c r="QR1017" s="53"/>
      <c r="QS1017" s="53"/>
      <c r="QT1017" s="53"/>
      <c r="QU1017" s="53"/>
      <c r="QV1017" s="53"/>
      <c r="QW1017" s="53"/>
      <c r="QX1017" s="53"/>
      <c r="QY1017" s="53"/>
      <c r="QZ1017" s="53"/>
      <c r="RA1017" s="53"/>
      <c r="RB1017" s="53"/>
      <c r="RC1017" s="53"/>
      <c r="RD1017" s="53"/>
      <c r="RE1017" s="53"/>
      <c r="RF1017" s="53"/>
      <c r="RG1017" s="53"/>
      <c r="RH1017" s="53"/>
      <c r="RI1017" s="53"/>
      <c r="RJ1017" s="53"/>
      <c r="RK1017" s="53"/>
      <c r="RL1017" s="53"/>
      <c r="RM1017" s="53"/>
      <c r="RN1017" s="53"/>
      <c r="RO1017" s="53"/>
      <c r="RP1017" s="53"/>
      <c r="RQ1017" s="53"/>
      <c r="RR1017" s="53"/>
      <c r="RS1017" s="53"/>
      <c r="RT1017" s="53"/>
      <c r="RU1017" s="53"/>
      <c r="RV1017" s="53"/>
      <c r="RW1017" s="53"/>
      <c r="RX1017" s="53"/>
      <c r="RY1017" s="53"/>
      <c r="RZ1017" s="53"/>
      <c r="SA1017" s="53"/>
      <c r="SB1017" s="53"/>
      <c r="SC1017" s="53"/>
      <c r="SD1017" s="53"/>
      <c r="SE1017" s="53"/>
      <c r="SF1017" s="53"/>
      <c r="SG1017" s="53"/>
      <c r="SH1017" s="53"/>
      <c r="SI1017" s="53"/>
      <c r="SJ1017" s="53"/>
      <c r="SK1017" s="53"/>
      <c r="SL1017" s="53"/>
      <c r="SM1017" s="53"/>
      <c r="SN1017" s="53"/>
      <c r="SO1017" s="53"/>
      <c r="SP1017" s="53"/>
      <c r="SQ1017" s="53"/>
      <c r="SR1017" s="53"/>
      <c r="SS1017" s="53"/>
      <c r="ST1017" s="53"/>
      <c r="SU1017" s="53"/>
      <c r="SV1017" s="53"/>
      <c r="SW1017" s="53"/>
      <c r="SX1017" s="53"/>
      <c r="SY1017" s="53"/>
      <c r="SZ1017" s="53"/>
      <c r="TA1017" s="53"/>
      <c r="TB1017" s="53"/>
      <c r="TC1017" s="53"/>
      <c r="TD1017" s="53"/>
      <c r="TE1017" s="53"/>
      <c r="TF1017" s="53"/>
      <c r="TG1017" s="53"/>
      <c r="TH1017" s="53"/>
      <c r="TI1017" s="53"/>
      <c r="TJ1017" s="53"/>
      <c r="TK1017" s="53"/>
      <c r="TL1017" s="53"/>
      <c r="TM1017" s="53"/>
      <c r="TN1017" s="53"/>
      <c r="TO1017" s="53"/>
      <c r="TP1017" s="53"/>
      <c r="TQ1017" s="53"/>
      <c r="TR1017" s="53"/>
      <c r="TS1017" s="53"/>
      <c r="TT1017" s="53"/>
      <c r="TU1017" s="53"/>
      <c r="TV1017" s="53"/>
      <c r="TW1017" s="53"/>
      <c r="TX1017" s="53"/>
      <c r="TY1017" s="53"/>
      <c r="TZ1017" s="53"/>
      <c r="UA1017" s="53"/>
      <c r="UB1017" s="53"/>
      <c r="UC1017" s="53"/>
      <c r="UD1017" s="53"/>
      <c r="UE1017" s="53"/>
      <c r="UF1017" s="53"/>
      <c r="UG1017" s="53"/>
    </row>
    <row r="1018" spans="12:553" s="19" customFormat="1" ht="15.75" customHeight="1" x14ac:dyDescent="0.2">
      <c r="L1018" s="66"/>
      <c r="M1018" s="66"/>
      <c r="N1018" s="52"/>
      <c r="O1018" s="53"/>
      <c r="P1018" s="53"/>
      <c r="Q1018" s="53"/>
      <c r="R1018" s="53"/>
      <c r="S1018" s="53"/>
      <c r="T1018" s="53"/>
      <c r="U1018" s="53"/>
      <c r="V1018" s="53"/>
      <c r="W1018" s="53"/>
      <c r="X1018" s="53"/>
      <c r="Y1018" s="53"/>
      <c r="Z1018" s="53"/>
      <c r="AA1018" s="53"/>
      <c r="AB1018" s="53"/>
      <c r="AC1018" s="53"/>
      <c r="AD1018" s="53"/>
      <c r="AE1018" s="53"/>
      <c r="AF1018" s="53"/>
      <c r="AG1018" s="53"/>
      <c r="AH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c r="BM1018" s="53"/>
      <c r="BN1018" s="53"/>
      <c r="BO1018" s="53"/>
      <c r="BP1018" s="53"/>
      <c r="BQ1018" s="53"/>
      <c r="BR1018" s="53"/>
      <c r="BS1018" s="53"/>
      <c r="BT1018" s="53"/>
      <c r="BU1018" s="53"/>
      <c r="BV1018" s="53"/>
      <c r="BW1018" s="53"/>
      <c r="BX1018" s="53"/>
      <c r="BY1018" s="53"/>
      <c r="BZ1018" s="53"/>
      <c r="CA1018" s="53"/>
      <c r="CB1018" s="53"/>
      <c r="CC1018" s="53"/>
      <c r="CD1018" s="53"/>
      <c r="CE1018" s="53"/>
      <c r="CF1018" s="53"/>
      <c r="CG1018" s="53"/>
      <c r="CH1018" s="53"/>
      <c r="CI1018" s="53"/>
      <c r="CJ1018" s="53"/>
      <c r="CK1018" s="53"/>
      <c r="CL1018" s="53"/>
      <c r="CM1018" s="53"/>
      <c r="CN1018" s="53"/>
      <c r="CO1018" s="53"/>
      <c r="CP1018" s="53"/>
      <c r="CQ1018" s="53"/>
      <c r="CR1018" s="53"/>
      <c r="CS1018" s="53"/>
      <c r="CT1018" s="53"/>
      <c r="CU1018" s="53"/>
      <c r="CV1018" s="53"/>
      <c r="CW1018" s="53"/>
      <c r="CX1018" s="53"/>
      <c r="CY1018" s="53"/>
      <c r="CZ1018" s="53"/>
      <c r="DA1018" s="53"/>
      <c r="DB1018" s="53"/>
      <c r="DC1018" s="53"/>
      <c r="DD1018" s="53"/>
      <c r="DE1018" s="53"/>
      <c r="DF1018" s="53"/>
      <c r="DG1018" s="53"/>
      <c r="DH1018" s="53"/>
      <c r="DI1018" s="53"/>
      <c r="DJ1018" s="53"/>
      <c r="DK1018" s="53"/>
      <c r="DL1018" s="53"/>
      <c r="DM1018" s="53"/>
      <c r="DN1018" s="53"/>
      <c r="DO1018" s="53"/>
      <c r="DP1018" s="53"/>
      <c r="DQ1018" s="53"/>
      <c r="DR1018" s="53"/>
      <c r="DS1018" s="53"/>
      <c r="DT1018" s="53"/>
      <c r="DU1018" s="53"/>
      <c r="DV1018" s="53"/>
      <c r="DW1018" s="53"/>
      <c r="DX1018" s="53"/>
      <c r="DY1018" s="53"/>
      <c r="DZ1018" s="53"/>
      <c r="EA1018" s="53"/>
      <c r="EB1018" s="53"/>
      <c r="EC1018" s="53"/>
      <c r="ED1018" s="53"/>
      <c r="EE1018" s="53"/>
      <c r="EF1018" s="53"/>
      <c r="EG1018" s="53"/>
      <c r="EH1018" s="53"/>
      <c r="EI1018" s="53"/>
      <c r="EJ1018" s="53"/>
      <c r="EK1018" s="53"/>
      <c r="EL1018" s="53"/>
      <c r="EM1018" s="53"/>
      <c r="EN1018" s="53"/>
      <c r="EO1018" s="53"/>
      <c r="EP1018" s="53"/>
      <c r="EQ1018" s="53"/>
      <c r="ER1018" s="53"/>
      <c r="ES1018" s="53"/>
      <c r="ET1018" s="53"/>
      <c r="EU1018" s="53"/>
      <c r="EV1018" s="53"/>
      <c r="EW1018" s="53"/>
      <c r="EX1018" s="53"/>
      <c r="EY1018" s="53"/>
      <c r="EZ1018" s="53"/>
      <c r="FA1018" s="53"/>
      <c r="FB1018" s="53"/>
      <c r="FC1018" s="53"/>
      <c r="FD1018" s="53"/>
      <c r="FE1018" s="53"/>
      <c r="FF1018" s="53"/>
      <c r="FG1018" s="53"/>
      <c r="FH1018" s="53"/>
      <c r="FI1018" s="53"/>
      <c r="FJ1018" s="53"/>
      <c r="FK1018" s="53"/>
      <c r="FL1018" s="53"/>
      <c r="FM1018" s="53"/>
      <c r="FN1018" s="53"/>
      <c r="FO1018" s="53"/>
      <c r="FP1018" s="53"/>
      <c r="FQ1018" s="53"/>
      <c r="FR1018" s="53"/>
      <c r="FS1018" s="53"/>
      <c r="FT1018" s="53"/>
      <c r="FU1018" s="53"/>
      <c r="FV1018" s="53"/>
      <c r="FW1018" s="53"/>
      <c r="FX1018" s="53"/>
      <c r="FY1018" s="53"/>
      <c r="FZ1018" s="53"/>
      <c r="GA1018" s="53"/>
      <c r="GB1018" s="53"/>
      <c r="GC1018" s="53"/>
      <c r="GD1018" s="53"/>
      <c r="GE1018" s="53"/>
      <c r="GF1018" s="53"/>
      <c r="GG1018" s="53"/>
      <c r="GH1018" s="53"/>
      <c r="GI1018" s="53"/>
      <c r="GJ1018" s="53"/>
      <c r="GK1018" s="53"/>
      <c r="GL1018" s="53"/>
      <c r="GM1018" s="53"/>
      <c r="GN1018" s="53"/>
      <c r="GO1018" s="53"/>
      <c r="GP1018" s="53"/>
      <c r="GQ1018" s="53"/>
      <c r="GR1018" s="53"/>
      <c r="GS1018" s="53"/>
      <c r="GT1018" s="53"/>
      <c r="GU1018" s="53"/>
      <c r="GV1018" s="53"/>
      <c r="GW1018" s="53"/>
      <c r="GX1018" s="53"/>
      <c r="GY1018" s="53"/>
      <c r="GZ1018" s="53"/>
      <c r="HA1018" s="53"/>
      <c r="HB1018" s="53"/>
      <c r="HC1018" s="53"/>
      <c r="HD1018" s="53"/>
      <c r="HE1018" s="53"/>
      <c r="HF1018" s="53"/>
      <c r="HG1018" s="53"/>
      <c r="HH1018" s="53"/>
      <c r="HI1018" s="53"/>
      <c r="HJ1018" s="53"/>
      <c r="HK1018" s="53"/>
      <c r="HL1018" s="53"/>
      <c r="HM1018" s="53"/>
      <c r="HN1018" s="53"/>
      <c r="HO1018" s="53"/>
      <c r="HP1018" s="53"/>
      <c r="HQ1018" s="53"/>
      <c r="HR1018" s="53"/>
      <c r="HS1018" s="53"/>
      <c r="HT1018" s="53"/>
      <c r="HU1018" s="53"/>
      <c r="HV1018" s="53"/>
      <c r="HW1018" s="53"/>
      <c r="HX1018" s="53"/>
      <c r="HY1018" s="53"/>
      <c r="HZ1018" s="53"/>
      <c r="IA1018" s="53"/>
      <c r="IB1018" s="53"/>
      <c r="IC1018" s="53"/>
      <c r="ID1018" s="53"/>
      <c r="IE1018" s="53"/>
      <c r="IF1018" s="53"/>
      <c r="IG1018" s="53"/>
      <c r="IH1018" s="53"/>
      <c r="II1018" s="53"/>
      <c r="IJ1018" s="53"/>
      <c r="IK1018" s="53"/>
      <c r="IL1018" s="53"/>
      <c r="IM1018" s="53"/>
      <c r="IN1018" s="53"/>
      <c r="IO1018" s="53"/>
      <c r="IP1018" s="53"/>
      <c r="IQ1018" s="53"/>
      <c r="IR1018" s="53"/>
      <c r="IS1018" s="53"/>
      <c r="IT1018" s="53"/>
      <c r="IU1018" s="53"/>
      <c r="IV1018" s="53"/>
      <c r="IW1018" s="53"/>
      <c r="IX1018" s="53"/>
      <c r="IY1018" s="53"/>
      <c r="IZ1018" s="53"/>
      <c r="JA1018" s="53"/>
      <c r="JB1018" s="53"/>
      <c r="JC1018" s="53"/>
      <c r="JD1018" s="53"/>
      <c r="JE1018" s="53"/>
      <c r="JF1018" s="53"/>
      <c r="JG1018" s="53"/>
      <c r="JH1018" s="53"/>
      <c r="JI1018" s="53"/>
      <c r="JJ1018" s="53"/>
      <c r="JK1018" s="53"/>
      <c r="JL1018" s="53"/>
      <c r="JM1018" s="53"/>
      <c r="JN1018" s="53"/>
      <c r="JO1018" s="53"/>
      <c r="JP1018" s="53"/>
      <c r="JQ1018" s="53"/>
      <c r="JR1018" s="53"/>
      <c r="JS1018" s="53"/>
      <c r="JT1018" s="53"/>
      <c r="JU1018" s="53"/>
      <c r="JV1018" s="53"/>
      <c r="JW1018" s="53"/>
      <c r="JX1018" s="53"/>
      <c r="JY1018" s="53"/>
      <c r="JZ1018" s="53"/>
      <c r="KA1018" s="53"/>
      <c r="KB1018" s="53"/>
      <c r="KC1018" s="53"/>
      <c r="KD1018" s="53"/>
      <c r="KE1018" s="53"/>
      <c r="KF1018" s="53"/>
      <c r="KG1018" s="53"/>
      <c r="KH1018" s="53"/>
      <c r="KI1018" s="53"/>
      <c r="KJ1018" s="53"/>
      <c r="KK1018" s="53"/>
      <c r="KL1018" s="53"/>
      <c r="KM1018" s="53"/>
      <c r="KN1018" s="53"/>
      <c r="KO1018" s="53"/>
      <c r="KP1018" s="53"/>
      <c r="KQ1018" s="53"/>
      <c r="KR1018" s="53"/>
      <c r="KS1018" s="53"/>
      <c r="KT1018" s="53"/>
      <c r="KU1018" s="53"/>
      <c r="KV1018" s="53"/>
      <c r="KW1018" s="53"/>
      <c r="KX1018" s="53"/>
      <c r="KY1018" s="53"/>
      <c r="KZ1018" s="53"/>
      <c r="LA1018" s="53"/>
      <c r="LB1018" s="53"/>
      <c r="LC1018" s="53"/>
      <c r="LD1018" s="53"/>
      <c r="LE1018" s="53"/>
      <c r="LF1018" s="53"/>
      <c r="LG1018" s="53"/>
      <c r="LH1018" s="53"/>
      <c r="LI1018" s="53"/>
      <c r="LJ1018" s="53"/>
      <c r="LK1018" s="53"/>
      <c r="LL1018" s="53"/>
      <c r="LM1018" s="53"/>
      <c r="LN1018" s="53"/>
      <c r="LO1018" s="53"/>
      <c r="LP1018" s="53"/>
      <c r="LQ1018" s="53"/>
      <c r="LR1018" s="53"/>
      <c r="LS1018" s="53"/>
      <c r="LT1018" s="53"/>
      <c r="LU1018" s="53"/>
      <c r="LV1018" s="53"/>
      <c r="LW1018" s="53"/>
      <c r="LX1018" s="53"/>
      <c r="LY1018" s="53"/>
      <c r="LZ1018" s="53"/>
      <c r="MA1018" s="53"/>
      <c r="MB1018" s="53"/>
      <c r="MC1018" s="53"/>
      <c r="MD1018" s="53"/>
      <c r="ME1018" s="53"/>
      <c r="MF1018" s="53"/>
      <c r="MG1018" s="53"/>
      <c r="MH1018" s="53"/>
      <c r="MI1018" s="53"/>
      <c r="MJ1018" s="53"/>
      <c r="MK1018" s="53"/>
      <c r="ML1018" s="53"/>
      <c r="MM1018" s="53"/>
      <c r="MN1018" s="53"/>
      <c r="MO1018" s="53"/>
      <c r="MP1018" s="53"/>
      <c r="MQ1018" s="53"/>
      <c r="MR1018" s="53"/>
      <c r="MS1018" s="53"/>
      <c r="MT1018" s="53"/>
      <c r="MU1018" s="53"/>
      <c r="MV1018" s="53"/>
      <c r="MW1018" s="53"/>
      <c r="MX1018" s="53"/>
      <c r="MY1018" s="53"/>
      <c r="MZ1018" s="53"/>
      <c r="NA1018" s="53"/>
      <c r="NB1018" s="53"/>
      <c r="NC1018" s="53"/>
      <c r="ND1018" s="53"/>
      <c r="NE1018" s="53"/>
      <c r="NF1018" s="53"/>
      <c r="NG1018" s="53"/>
      <c r="NH1018" s="53"/>
      <c r="NI1018" s="53"/>
      <c r="NJ1018" s="53"/>
      <c r="NK1018" s="53"/>
      <c r="NL1018" s="53"/>
      <c r="NM1018" s="53"/>
      <c r="NN1018" s="53"/>
      <c r="NO1018" s="53"/>
      <c r="NP1018" s="53"/>
      <c r="NQ1018" s="53"/>
      <c r="NR1018" s="53"/>
      <c r="NS1018" s="53"/>
      <c r="NT1018" s="53"/>
      <c r="NU1018" s="53"/>
      <c r="NV1018" s="53"/>
      <c r="NW1018" s="53"/>
      <c r="NX1018" s="53"/>
      <c r="NY1018" s="53"/>
      <c r="NZ1018" s="53"/>
      <c r="OA1018" s="53"/>
      <c r="OB1018" s="53"/>
      <c r="OC1018" s="53"/>
      <c r="OD1018" s="53"/>
      <c r="OE1018" s="53"/>
      <c r="OF1018" s="53"/>
      <c r="OG1018" s="53"/>
      <c r="OH1018" s="53"/>
      <c r="OI1018" s="53"/>
      <c r="OJ1018" s="53"/>
      <c r="OK1018" s="53"/>
      <c r="OL1018" s="53"/>
      <c r="OM1018" s="53"/>
      <c r="ON1018" s="53"/>
      <c r="OO1018" s="53"/>
      <c r="OP1018" s="53"/>
      <c r="OQ1018" s="53"/>
      <c r="OR1018" s="53"/>
      <c r="OS1018" s="53"/>
      <c r="OT1018" s="53"/>
      <c r="OU1018" s="53"/>
      <c r="OV1018" s="53"/>
      <c r="OW1018" s="53"/>
      <c r="OX1018" s="53"/>
      <c r="OY1018" s="53"/>
      <c r="OZ1018" s="53"/>
      <c r="PA1018" s="53"/>
      <c r="PB1018" s="53"/>
      <c r="PC1018" s="53"/>
      <c r="PD1018" s="53"/>
      <c r="PE1018" s="53"/>
      <c r="PF1018" s="53"/>
      <c r="PG1018" s="53"/>
      <c r="PH1018" s="53"/>
      <c r="PI1018" s="53"/>
      <c r="PJ1018" s="53"/>
      <c r="PK1018" s="53"/>
      <c r="PL1018" s="53"/>
      <c r="PM1018" s="53"/>
      <c r="PN1018" s="53"/>
      <c r="PO1018" s="53"/>
      <c r="PP1018" s="53"/>
      <c r="PQ1018" s="53"/>
      <c r="PR1018" s="53"/>
      <c r="PS1018" s="53"/>
      <c r="PT1018" s="53"/>
      <c r="PU1018" s="53"/>
      <c r="PV1018" s="53"/>
      <c r="PW1018" s="53"/>
      <c r="PX1018" s="53"/>
      <c r="PY1018" s="53"/>
      <c r="PZ1018" s="53"/>
      <c r="QA1018" s="53"/>
      <c r="QB1018" s="53"/>
      <c r="QC1018" s="53"/>
      <c r="QD1018" s="53"/>
      <c r="QE1018" s="53"/>
      <c r="QF1018" s="53"/>
      <c r="QG1018" s="53"/>
      <c r="QH1018" s="53"/>
      <c r="QI1018" s="53"/>
      <c r="QJ1018" s="53"/>
      <c r="QK1018" s="53"/>
      <c r="QL1018" s="53"/>
      <c r="QM1018" s="53"/>
      <c r="QN1018" s="53"/>
      <c r="QO1018" s="53"/>
      <c r="QP1018" s="53"/>
      <c r="QQ1018" s="53"/>
      <c r="QR1018" s="53"/>
      <c r="QS1018" s="53"/>
      <c r="QT1018" s="53"/>
      <c r="QU1018" s="53"/>
      <c r="QV1018" s="53"/>
      <c r="QW1018" s="53"/>
      <c r="QX1018" s="53"/>
      <c r="QY1018" s="53"/>
      <c r="QZ1018" s="53"/>
      <c r="RA1018" s="53"/>
      <c r="RB1018" s="53"/>
      <c r="RC1018" s="53"/>
      <c r="RD1018" s="53"/>
      <c r="RE1018" s="53"/>
      <c r="RF1018" s="53"/>
      <c r="RG1018" s="53"/>
      <c r="RH1018" s="53"/>
      <c r="RI1018" s="53"/>
      <c r="RJ1018" s="53"/>
      <c r="RK1018" s="53"/>
      <c r="RL1018" s="53"/>
      <c r="RM1018" s="53"/>
      <c r="RN1018" s="53"/>
      <c r="RO1018" s="53"/>
      <c r="RP1018" s="53"/>
      <c r="RQ1018" s="53"/>
      <c r="RR1018" s="53"/>
      <c r="RS1018" s="53"/>
      <c r="RT1018" s="53"/>
      <c r="RU1018" s="53"/>
      <c r="RV1018" s="53"/>
      <c r="RW1018" s="53"/>
      <c r="RX1018" s="53"/>
      <c r="RY1018" s="53"/>
      <c r="RZ1018" s="53"/>
      <c r="SA1018" s="53"/>
      <c r="SB1018" s="53"/>
      <c r="SC1018" s="53"/>
      <c r="SD1018" s="53"/>
      <c r="SE1018" s="53"/>
      <c r="SF1018" s="53"/>
      <c r="SG1018" s="53"/>
      <c r="SH1018" s="53"/>
      <c r="SI1018" s="53"/>
      <c r="SJ1018" s="53"/>
      <c r="SK1018" s="53"/>
      <c r="SL1018" s="53"/>
      <c r="SM1018" s="53"/>
      <c r="SN1018" s="53"/>
      <c r="SO1018" s="53"/>
      <c r="SP1018" s="53"/>
      <c r="SQ1018" s="53"/>
      <c r="SR1018" s="53"/>
      <c r="SS1018" s="53"/>
      <c r="ST1018" s="53"/>
      <c r="SU1018" s="53"/>
      <c r="SV1018" s="53"/>
      <c r="SW1018" s="53"/>
      <c r="SX1018" s="53"/>
      <c r="SY1018" s="53"/>
      <c r="SZ1018" s="53"/>
      <c r="TA1018" s="53"/>
      <c r="TB1018" s="53"/>
      <c r="TC1018" s="53"/>
      <c r="TD1018" s="53"/>
      <c r="TE1018" s="53"/>
      <c r="TF1018" s="53"/>
      <c r="TG1018" s="53"/>
      <c r="TH1018" s="53"/>
      <c r="TI1018" s="53"/>
      <c r="TJ1018" s="53"/>
      <c r="TK1018" s="53"/>
      <c r="TL1018" s="53"/>
      <c r="TM1018" s="53"/>
      <c r="TN1018" s="53"/>
      <c r="TO1018" s="53"/>
      <c r="TP1018" s="53"/>
      <c r="TQ1018" s="53"/>
      <c r="TR1018" s="53"/>
      <c r="TS1018" s="53"/>
      <c r="TT1018" s="53"/>
      <c r="TU1018" s="53"/>
      <c r="TV1018" s="53"/>
      <c r="TW1018" s="53"/>
      <c r="TX1018" s="53"/>
      <c r="TY1018" s="53"/>
      <c r="TZ1018" s="53"/>
      <c r="UA1018" s="53"/>
      <c r="UB1018" s="53"/>
      <c r="UC1018" s="53"/>
      <c r="UD1018" s="53"/>
      <c r="UE1018" s="53"/>
      <c r="UF1018" s="53"/>
      <c r="UG1018" s="53"/>
    </row>
    <row r="1019" spans="12:553" s="19" customFormat="1" ht="15.75" customHeight="1" x14ac:dyDescent="0.2">
      <c r="L1019" s="66"/>
      <c r="M1019" s="66"/>
      <c r="N1019" s="52"/>
      <c r="O1019" s="53"/>
      <c r="P1019" s="53"/>
      <c r="Q1019" s="53"/>
      <c r="R1019" s="53"/>
      <c r="S1019" s="53"/>
      <c r="T1019" s="53"/>
      <c r="U1019" s="53"/>
      <c r="V1019" s="53"/>
      <c r="W1019" s="53"/>
      <c r="X1019" s="53"/>
      <c r="Y1019" s="53"/>
      <c r="Z1019" s="53"/>
      <c r="AA1019" s="53"/>
      <c r="AB1019" s="53"/>
      <c r="AC1019" s="53"/>
      <c r="AD1019" s="53"/>
      <c r="AE1019" s="53"/>
      <c r="AF1019" s="53"/>
      <c r="AG1019" s="53"/>
      <c r="AH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c r="BM1019" s="53"/>
      <c r="BN1019" s="53"/>
      <c r="BO1019" s="53"/>
      <c r="BP1019" s="53"/>
      <c r="BQ1019" s="53"/>
      <c r="BR1019" s="53"/>
      <c r="BS1019" s="53"/>
      <c r="BT1019" s="53"/>
      <c r="BU1019" s="53"/>
      <c r="BV1019" s="53"/>
      <c r="BW1019" s="53"/>
      <c r="BX1019" s="53"/>
      <c r="BY1019" s="53"/>
      <c r="BZ1019" s="53"/>
      <c r="CA1019" s="53"/>
      <c r="CB1019" s="53"/>
      <c r="CC1019" s="53"/>
      <c r="CD1019" s="53"/>
      <c r="CE1019" s="53"/>
      <c r="CF1019" s="53"/>
      <c r="CG1019" s="53"/>
      <c r="CH1019" s="53"/>
      <c r="CI1019" s="53"/>
      <c r="CJ1019" s="53"/>
      <c r="CK1019" s="53"/>
      <c r="CL1019" s="53"/>
      <c r="CM1019" s="53"/>
      <c r="CN1019" s="53"/>
      <c r="CO1019" s="53"/>
      <c r="CP1019" s="53"/>
      <c r="CQ1019" s="53"/>
      <c r="CR1019" s="53"/>
      <c r="CS1019" s="53"/>
      <c r="CT1019" s="53"/>
      <c r="CU1019" s="53"/>
      <c r="CV1019" s="53"/>
      <c r="CW1019" s="53"/>
      <c r="CX1019" s="53"/>
      <c r="CY1019" s="53"/>
      <c r="CZ1019" s="53"/>
      <c r="DA1019" s="53"/>
      <c r="DB1019" s="53"/>
      <c r="DC1019" s="53"/>
      <c r="DD1019" s="53"/>
      <c r="DE1019" s="53"/>
      <c r="DF1019" s="53"/>
      <c r="DG1019" s="53"/>
      <c r="DH1019" s="53"/>
      <c r="DI1019" s="53"/>
      <c r="DJ1019" s="53"/>
      <c r="DK1019" s="53"/>
      <c r="DL1019" s="53"/>
      <c r="DM1019" s="53"/>
      <c r="DN1019" s="53"/>
      <c r="DO1019" s="53"/>
      <c r="DP1019" s="53"/>
      <c r="DQ1019" s="53"/>
      <c r="DR1019" s="53"/>
      <c r="DS1019" s="53"/>
      <c r="DT1019" s="53"/>
      <c r="DU1019" s="53"/>
      <c r="DV1019" s="53"/>
      <c r="DW1019" s="53"/>
      <c r="DX1019" s="53"/>
      <c r="DY1019" s="53"/>
      <c r="DZ1019" s="53"/>
      <c r="EA1019" s="53"/>
      <c r="EB1019" s="53"/>
      <c r="EC1019" s="53"/>
      <c r="ED1019" s="53"/>
      <c r="EE1019" s="53"/>
      <c r="EF1019" s="53"/>
      <c r="EG1019" s="53"/>
      <c r="EH1019" s="53"/>
      <c r="EI1019" s="53"/>
      <c r="EJ1019" s="53"/>
      <c r="EK1019" s="53"/>
      <c r="EL1019" s="53"/>
      <c r="EM1019" s="53"/>
      <c r="EN1019" s="53"/>
      <c r="EO1019" s="53"/>
      <c r="EP1019" s="53"/>
      <c r="EQ1019" s="53"/>
      <c r="ER1019" s="53"/>
      <c r="ES1019" s="53"/>
      <c r="ET1019" s="53"/>
      <c r="EU1019" s="53"/>
      <c r="EV1019" s="53"/>
      <c r="EW1019" s="53"/>
      <c r="EX1019" s="53"/>
      <c r="EY1019" s="53"/>
      <c r="EZ1019" s="53"/>
      <c r="FA1019" s="53"/>
      <c r="FB1019" s="53"/>
      <c r="FC1019" s="53"/>
      <c r="FD1019" s="53"/>
      <c r="FE1019" s="53"/>
      <c r="FF1019" s="53"/>
      <c r="FG1019" s="53"/>
      <c r="FH1019" s="53"/>
      <c r="FI1019" s="53"/>
      <c r="FJ1019" s="53"/>
      <c r="FK1019" s="53"/>
      <c r="FL1019" s="53"/>
      <c r="FM1019" s="53"/>
      <c r="FN1019" s="53"/>
      <c r="FO1019" s="53"/>
      <c r="FP1019" s="53"/>
      <c r="FQ1019" s="53"/>
      <c r="FR1019" s="53"/>
      <c r="FS1019" s="53"/>
      <c r="FT1019" s="53"/>
      <c r="FU1019" s="53"/>
      <c r="FV1019" s="53"/>
      <c r="FW1019" s="53"/>
      <c r="FX1019" s="53"/>
      <c r="FY1019" s="53"/>
      <c r="FZ1019" s="53"/>
      <c r="GA1019" s="53"/>
      <c r="GB1019" s="53"/>
      <c r="GC1019" s="53"/>
      <c r="GD1019" s="53"/>
      <c r="GE1019" s="53"/>
      <c r="GF1019" s="53"/>
      <c r="GG1019" s="53"/>
      <c r="GH1019" s="53"/>
      <c r="GI1019" s="53"/>
      <c r="GJ1019" s="53"/>
      <c r="GK1019" s="53"/>
      <c r="GL1019" s="53"/>
      <c r="GM1019" s="53"/>
      <c r="GN1019" s="53"/>
      <c r="GO1019" s="53"/>
      <c r="GP1019" s="53"/>
      <c r="GQ1019" s="53"/>
      <c r="GR1019" s="53"/>
      <c r="GS1019" s="53"/>
      <c r="GT1019" s="53"/>
      <c r="GU1019" s="53"/>
      <c r="GV1019" s="53"/>
      <c r="GW1019" s="53"/>
      <c r="GX1019" s="53"/>
      <c r="GY1019" s="53"/>
      <c r="GZ1019" s="53"/>
      <c r="HA1019" s="53"/>
      <c r="HB1019" s="53"/>
      <c r="HC1019" s="53"/>
      <c r="HD1019" s="53"/>
      <c r="HE1019" s="53"/>
      <c r="HF1019" s="53"/>
      <c r="HG1019" s="53"/>
      <c r="HH1019" s="53"/>
      <c r="HI1019" s="53"/>
      <c r="HJ1019" s="53"/>
      <c r="HK1019" s="53"/>
      <c r="HL1019" s="53"/>
      <c r="HM1019" s="53"/>
      <c r="HN1019" s="53"/>
      <c r="HO1019" s="53"/>
      <c r="HP1019" s="53"/>
      <c r="HQ1019" s="53"/>
      <c r="HR1019" s="53"/>
      <c r="HS1019" s="53"/>
      <c r="HT1019" s="53"/>
      <c r="HU1019" s="53"/>
      <c r="HV1019" s="53"/>
      <c r="HW1019" s="53"/>
      <c r="HX1019" s="53"/>
      <c r="HY1019" s="53"/>
      <c r="HZ1019" s="53"/>
      <c r="IA1019" s="53"/>
      <c r="IB1019" s="53"/>
      <c r="IC1019" s="53"/>
      <c r="ID1019" s="53"/>
      <c r="IE1019" s="53"/>
      <c r="IF1019" s="53"/>
      <c r="IG1019" s="53"/>
      <c r="IH1019" s="53"/>
      <c r="II1019" s="53"/>
      <c r="IJ1019" s="53"/>
      <c r="IK1019" s="53"/>
      <c r="IL1019" s="53"/>
      <c r="IM1019" s="53"/>
      <c r="IN1019" s="53"/>
      <c r="IO1019" s="53"/>
      <c r="IP1019" s="53"/>
      <c r="IQ1019" s="53"/>
      <c r="IR1019" s="53"/>
      <c r="IS1019" s="53"/>
      <c r="IT1019" s="53"/>
      <c r="IU1019" s="53"/>
      <c r="IV1019" s="53"/>
      <c r="IW1019" s="53"/>
      <c r="IX1019" s="53"/>
      <c r="IY1019" s="53"/>
      <c r="IZ1019" s="53"/>
      <c r="JA1019" s="53"/>
      <c r="JB1019" s="53"/>
      <c r="JC1019" s="53"/>
      <c r="JD1019" s="53"/>
      <c r="JE1019" s="53"/>
      <c r="JF1019" s="53"/>
      <c r="JG1019" s="53"/>
      <c r="JH1019" s="53"/>
      <c r="JI1019" s="53"/>
      <c r="JJ1019" s="53"/>
      <c r="JK1019" s="53"/>
      <c r="JL1019" s="53"/>
      <c r="JM1019" s="53"/>
      <c r="JN1019" s="53"/>
      <c r="JO1019" s="53"/>
      <c r="JP1019" s="53"/>
      <c r="JQ1019" s="53"/>
      <c r="JR1019" s="53"/>
      <c r="JS1019" s="53"/>
      <c r="JT1019" s="53"/>
      <c r="JU1019" s="53"/>
      <c r="JV1019" s="53"/>
      <c r="JW1019" s="53"/>
      <c r="JX1019" s="53"/>
      <c r="JY1019" s="53"/>
      <c r="JZ1019" s="53"/>
      <c r="KA1019" s="53"/>
      <c r="KB1019" s="53"/>
      <c r="KC1019" s="53"/>
      <c r="KD1019" s="53"/>
      <c r="KE1019" s="53"/>
      <c r="KF1019" s="53"/>
      <c r="KG1019" s="53"/>
      <c r="KH1019" s="53"/>
      <c r="KI1019" s="53"/>
      <c r="KJ1019" s="53"/>
      <c r="KK1019" s="53"/>
      <c r="KL1019" s="53"/>
      <c r="KM1019" s="53"/>
      <c r="KN1019" s="53"/>
      <c r="KO1019" s="53"/>
      <c r="KP1019" s="53"/>
      <c r="KQ1019" s="53"/>
      <c r="KR1019" s="53"/>
      <c r="KS1019" s="53"/>
      <c r="KT1019" s="53"/>
      <c r="KU1019" s="53"/>
      <c r="KV1019" s="53"/>
      <c r="KW1019" s="53"/>
      <c r="KX1019" s="53"/>
      <c r="KY1019" s="53"/>
      <c r="KZ1019" s="53"/>
      <c r="LA1019" s="53"/>
      <c r="LB1019" s="53"/>
      <c r="LC1019" s="53"/>
      <c r="LD1019" s="53"/>
      <c r="LE1019" s="53"/>
      <c r="LF1019" s="53"/>
      <c r="LG1019" s="53"/>
      <c r="LH1019" s="53"/>
      <c r="LI1019" s="53"/>
      <c r="LJ1019" s="53"/>
      <c r="LK1019" s="53"/>
      <c r="LL1019" s="53"/>
      <c r="LM1019" s="53"/>
      <c r="LN1019" s="53"/>
      <c r="LO1019" s="53"/>
      <c r="LP1019" s="53"/>
      <c r="LQ1019" s="53"/>
      <c r="LR1019" s="53"/>
      <c r="LS1019" s="53"/>
      <c r="LT1019" s="53"/>
      <c r="LU1019" s="53"/>
      <c r="LV1019" s="53"/>
      <c r="LW1019" s="53"/>
      <c r="LX1019" s="53"/>
      <c r="LY1019" s="53"/>
      <c r="LZ1019" s="53"/>
      <c r="MA1019" s="53"/>
      <c r="MB1019" s="53"/>
      <c r="MC1019" s="53"/>
      <c r="MD1019" s="53"/>
      <c r="ME1019" s="53"/>
      <c r="MF1019" s="53"/>
      <c r="MG1019" s="53"/>
      <c r="MH1019" s="53"/>
      <c r="MI1019" s="53"/>
      <c r="MJ1019" s="53"/>
      <c r="MK1019" s="53"/>
      <c r="ML1019" s="53"/>
      <c r="MM1019" s="53"/>
      <c r="MN1019" s="53"/>
      <c r="MO1019" s="53"/>
      <c r="MP1019" s="53"/>
      <c r="MQ1019" s="53"/>
      <c r="MR1019" s="53"/>
      <c r="MS1019" s="53"/>
      <c r="MT1019" s="53"/>
      <c r="MU1019" s="53"/>
      <c r="MV1019" s="53"/>
      <c r="MW1019" s="53"/>
      <c r="MX1019" s="53"/>
      <c r="MY1019" s="53"/>
      <c r="MZ1019" s="53"/>
      <c r="NA1019" s="53"/>
      <c r="NB1019" s="53"/>
      <c r="NC1019" s="53"/>
      <c r="ND1019" s="53"/>
      <c r="NE1019" s="53"/>
      <c r="NF1019" s="53"/>
      <c r="NG1019" s="53"/>
      <c r="NH1019" s="53"/>
      <c r="NI1019" s="53"/>
      <c r="NJ1019" s="53"/>
      <c r="NK1019" s="53"/>
      <c r="NL1019" s="53"/>
      <c r="NM1019" s="53"/>
      <c r="NN1019" s="53"/>
      <c r="NO1019" s="53"/>
      <c r="NP1019" s="53"/>
      <c r="NQ1019" s="53"/>
      <c r="NR1019" s="53"/>
      <c r="NS1019" s="53"/>
      <c r="NT1019" s="53"/>
      <c r="NU1019" s="53"/>
      <c r="NV1019" s="53"/>
      <c r="NW1019" s="53"/>
      <c r="NX1019" s="53"/>
      <c r="NY1019" s="53"/>
      <c r="NZ1019" s="53"/>
      <c r="OA1019" s="53"/>
      <c r="OB1019" s="53"/>
      <c r="OC1019" s="53"/>
      <c r="OD1019" s="53"/>
      <c r="OE1019" s="53"/>
      <c r="OF1019" s="53"/>
      <c r="OG1019" s="53"/>
      <c r="OH1019" s="53"/>
      <c r="OI1019" s="53"/>
      <c r="OJ1019" s="53"/>
      <c r="OK1019" s="53"/>
      <c r="OL1019" s="53"/>
      <c r="OM1019" s="53"/>
      <c r="ON1019" s="53"/>
      <c r="OO1019" s="53"/>
      <c r="OP1019" s="53"/>
      <c r="OQ1019" s="53"/>
      <c r="OR1019" s="53"/>
      <c r="OS1019" s="53"/>
      <c r="OT1019" s="53"/>
      <c r="OU1019" s="53"/>
      <c r="OV1019" s="53"/>
      <c r="OW1019" s="53"/>
      <c r="OX1019" s="53"/>
      <c r="OY1019" s="53"/>
      <c r="OZ1019" s="53"/>
      <c r="PA1019" s="53"/>
      <c r="PB1019" s="53"/>
      <c r="PC1019" s="53"/>
      <c r="PD1019" s="53"/>
      <c r="PE1019" s="53"/>
      <c r="PF1019" s="53"/>
      <c r="PG1019" s="53"/>
      <c r="PH1019" s="53"/>
      <c r="PI1019" s="53"/>
      <c r="PJ1019" s="53"/>
      <c r="PK1019" s="53"/>
      <c r="PL1019" s="53"/>
      <c r="PM1019" s="53"/>
      <c r="PN1019" s="53"/>
      <c r="PO1019" s="53"/>
      <c r="PP1019" s="53"/>
      <c r="PQ1019" s="53"/>
      <c r="PR1019" s="53"/>
      <c r="PS1019" s="53"/>
      <c r="PT1019" s="53"/>
      <c r="PU1019" s="53"/>
      <c r="PV1019" s="53"/>
      <c r="PW1019" s="53"/>
      <c r="PX1019" s="53"/>
      <c r="PY1019" s="53"/>
      <c r="PZ1019" s="53"/>
      <c r="QA1019" s="53"/>
      <c r="QB1019" s="53"/>
      <c r="QC1019" s="53"/>
      <c r="QD1019" s="53"/>
      <c r="QE1019" s="53"/>
      <c r="QF1019" s="53"/>
      <c r="QG1019" s="53"/>
      <c r="QH1019" s="53"/>
      <c r="QI1019" s="53"/>
      <c r="QJ1019" s="53"/>
      <c r="QK1019" s="53"/>
      <c r="QL1019" s="53"/>
      <c r="QM1019" s="53"/>
      <c r="QN1019" s="53"/>
      <c r="QO1019" s="53"/>
      <c r="QP1019" s="53"/>
      <c r="QQ1019" s="53"/>
      <c r="QR1019" s="53"/>
      <c r="QS1019" s="53"/>
      <c r="QT1019" s="53"/>
      <c r="QU1019" s="53"/>
      <c r="QV1019" s="53"/>
      <c r="QW1019" s="53"/>
      <c r="QX1019" s="53"/>
      <c r="QY1019" s="53"/>
      <c r="QZ1019" s="53"/>
      <c r="RA1019" s="53"/>
      <c r="RB1019" s="53"/>
      <c r="RC1019" s="53"/>
      <c r="RD1019" s="53"/>
      <c r="RE1019" s="53"/>
      <c r="RF1019" s="53"/>
      <c r="RG1019" s="53"/>
      <c r="RH1019" s="53"/>
      <c r="RI1019" s="53"/>
      <c r="RJ1019" s="53"/>
      <c r="RK1019" s="53"/>
      <c r="RL1019" s="53"/>
      <c r="RM1019" s="53"/>
      <c r="RN1019" s="53"/>
      <c r="RO1019" s="53"/>
      <c r="RP1019" s="53"/>
      <c r="RQ1019" s="53"/>
      <c r="RR1019" s="53"/>
      <c r="RS1019" s="53"/>
      <c r="RT1019" s="53"/>
      <c r="RU1019" s="53"/>
      <c r="RV1019" s="53"/>
      <c r="RW1019" s="53"/>
      <c r="RX1019" s="53"/>
      <c r="RY1019" s="53"/>
      <c r="RZ1019" s="53"/>
      <c r="SA1019" s="53"/>
      <c r="SB1019" s="53"/>
      <c r="SC1019" s="53"/>
      <c r="SD1019" s="53"/>
      <c r="SE1019" s="53"/>
      <c r="SF1019" s="53"/>
      <c r="SG1019" s="53"/>
      <c r="SH1019" s="53"/>
      <c r="SI1019" s="53"/>
      <c r="SJ1019" s="53"/>
      <c r="SK1019" s="53"/>
      <c r="SL1019" s="53"/>
      <c r="SM1019" s="53"/>
      <c r="SN1019" s="53"/>
      <c r="SO1019" s="53"/>
      <c r="SP1019" s="53"/>
      <c r="SQ1019" s="53"/>
      <c r="SR1019" s="53"/>
      <c r="SS1019" s="53"/>
      <c r="ST1019" s="53"/>
      <c r="SU1019" s="53"/>
      <c r="SV1019" s="53"/>
      <c r="SW1019" s="53"/>
      <c r="SX1019" s="53"/>
      <c r="SY1019" s="53"/>
      <c r="SZ1019" s="53"/>
      <c r="TA1019" s="53"/>
      <c r="TB1019" s="53"/>
      <c r="TC1019" s="53"/>
      <c r="TD1019" s="53"/>
      <c r="TE1019" s="53"/>
      <c r="TF1019" s="53"/>
      <c r="TG1019" s="53"/>
      <c r="TH1019" s="53"/>
      <c r="TI1019" s="53"/>
      <c r="TJ1019" s="53"/>
      <c r="TK1019" s="53"/>
      <c r="TL1019" s="53"/>
      <c r="TM1019" s="53"/>
      <c r="TN1019" s="53"/>
      <c r="TO1019" s="53"/>
      <c r="TP1019" s="53"/>
      <c r="TQ1019" s="53"/>
      <c r="TR1019" s="53"/>
      <c r="TS1019" s="53"/>
      <c r="TT1019" s="53"/>
      <c r="TU1019" s="53"/>
      <c r="TV1019" s="53"/>
      <c r="TW1019" s="53"/>
      <c r="TX1019" s="53"/>
      <c r="TY1019" s="53"/>
      <c r="TZ1019" s="53"/>
      <c r="UA1019" s="53"/>
      <c r="UB1019" s="53"/>
      <c r="UC1019" s="53"/>
      <c r="UD1019" s="53"/>
      <c r="UE1019" s="53"/>
      <c r="UF1019" s="53"/>
      <c r="UG1019" s="53"/>
    </row>
    <row r="1020" spans="12:553" s="19" customFormat="1" ht="15.75" customHeight="1" x14ac:dyDescent="0.2">
      <c r="L1020" s="66"/>
      <c r="M1020" s="66"/>
      <c r="N1020" s="52"/>
      <c r="O1020" s="53"/>
      <c r="P1020" s="53"/>
      <c r="Q1020" s="53"/>
      <c r="R1020" s="53"/>
      <c r="S1020" s="53"/>
      <c r="T1020" s="53"/>
      <c r="U1020" s="53"/>
      <c r="V1020" s="53"/>
      <c r="W1020" s="53"/>
      <c r="X1020" s="53"/>
      <c r="Y1020" s="53"/>
      <c r="Z1020" s="53"/>
      <c r="AA1020" s="53"/>
      <c r="AB1020" s="53"/>
      <c r="AC1020" s="53"/>
      <c r="AD1020" s="53"/>
      <c r="AE1020" s="53"/>
      <c r="AF1020" s="53"/>
      <c r="AG1020" s="53"/>
      <c r="AH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c r="BM1020" s="53"/>
      <c r="BN1020" s="53"/>
      <c r="BO1020" s="53"/>
      <c r="BP1020" s="53"/>
      <c r="BQ1020" s="53"/>
      <c r="BR1020" s="53"/>
      <c r="BS1020" s="53"/>
      <c r="BT1020" s="53"/>
      <c r="BU1020" s="53"/>
      <c r="BV1020" s="53"/>
      <c r="BW1020" s="53"/>
      <c r="BX1020" s="53"/>
      <c r="BY1020" s="53"/>
      <c r="BZ1020" s="53"/>
      <c r="CA1020" s="53"/>
      <c r="CB1020" s="53"/>
      <c r="CC1020" s="53"/>
      <c r="CD1020" s="53"/>
      <c r="CE1020" s="53"/>
      <c r="CF1020" s="53"/>
      <c r="CG1020" s="53"/>
      <c r="CH1020" s="53"/>
      <c r="CI1020" s="53"/>
      <c r="CJ1020" s="53"/>
      <c r="CK1020" s="53"/>
      <c r="CL1020" s="53"/>
      <c r="CM1020" s="53"/>
      <c r="CN1020" s="53"/>
      <c r="CO1020" s="53"/>
      <c r="CP1020" s="53"/>
      <c r="CQ1020" s="53"/>
      <c r="CR1020" s="53"/>
      <c r="CS1020" s="53"/>
      <c r="CT1020" s="53"/>
      <c r="CU1020" s="53"/>
      <c r="CV1020" s="53"/>
      <c r="CW1020" s="53"/>
      <c r="CX1020" s="53"/>
      <c r="CY1020" s="53"/>
      <c r="CZ1020" s="53"/>
      <c r="DA1020" s="53"/>
      <c r="DB1020" s="53"/>
      <c r="DC1020" s="53"/>
      <c r="DD1020" s="53"/>
      <c r="DE1020" s="53"/>
      <c r="DF1020" s="53"/>
      <c r="DG1020" s="53"/>
      <c r="DH1020" s="53"/>
      <c r="DI1020" s="53"/>
      <c r="DJ1020" s="53"/>
      <c r="DK1020" s="53"/>
      <c r="DL1020" s="53"/>
      <c r="DM1020" s="53"/>
      <c r="DN1020" s="53"/>
      <c r="DO1020" s="53"/>
      <c r="DP1020" s="53"/>
      <c r="DQ1020" s="53"/>
      <c r="DR1020" s="53"/>
      <c r="DS1020" s="53"/>
      <c r="DT1020" s="53"/>
      <c r="DU1020" s="53"/>
      <c r="DV1020" s="53"/>
      <c r="DW1020" s="53"/>
      <c r="DX1020" s="53"/>
      <c r="DY1020" s="53"/>
      <c r="DZ1020" s="53"/>
      <c r="EA1020" s="53"/>
      <c r="EB1020" s="53"/>
      <c r="EC1020" s="53"/>
      <c r="ED1020" s="53"/>
      <c r="EE1020" s="53"/>
      <c r="EF1020" s="53"/>
      <c r="EG1020" s="53"/>
      <c r="EH1020" s="53"/>
      <c r="EI1020" s="53"/>
      <c r="EJ1020" s="53"/>
      <c r="EK1020" s="53"/>
      <c r="EL1020" s="53"/>
      <c r="EM1020" s="53"/>
      <c r="EN1020" s="53"/>
      <c r="EO1020" s="53"/>
      <c r="EP1020" s="53"/>
      <c r="EQ1020" s="53"/>
      <c r="ER1020" s="53"/>
      <c r="ES1020" s="53"/>
      <c r="ET1020" s="53"/>
      <c r="EU1020" s="53"/>
      <c r="EV1020" s="53"/>
      <c r="EW1020" s="53"/>
      <c r="EX1020" s="53"/>
      <c r="EY1020" s="53"/>
      <c r="EZ1020" s="53"/>
      <c r="FA1020" s="53"/>
      <c r="FB1020" s="53"/>
      <c r="FC1020" s="53"/>
      <c r="FD1020" s="53"/>
      <c r="FE1020" s="53"/>
      <c r="FF1020" s="53"/>
      <c r="FG1020" s="53"/>
      <c r="FH1020" s="53"/>
      <c r="FI1020" s="53"/>
      <c r="FJ1020" s="53"/>
      <c r="FK1020" s="53"/>
      <c r="FL1020" s="53"/>
      <c r="FM1020" s="53"/>
      <c r="FN1020" s="53"/>
      <c r="FO1020" s="53"/>
      <c r="FP1020" s="53"/>
      <c r="FQ1020" s="53"/>
      <c r="FR1020" s="53"/>
      <c r="FS1020" s="53"/>
      <c r="FT1020" s="53"/>
      <c r="FU1020" s="53"/>
      <c r="FV1020" s="53"/>
      <c r="FW1020" s="53"/>
      <c r="FX1020" s="53"/>
      <c r="FY1020" s="53"/>
      <c r="FZ1020" s="53"/>
      <c r="GA1020" s="53"/>
      <c r="GB1020" s="53"/>
      <c r="GC1020" s="53"/>
      <c r="GD1020" s="53"/>
      <c r="GE1020" s="53"/>
      <c r="GF1020" s="53"/>
      <c r="GG1020" s="53"/>
      <c r="GH1020" s="53"/>
      <c r="GI1020" s="53"/>
      <c r="GJ1020" s="53"/>
      <c r="GK1020" s="53"/>
      <c r="GL1020" s="53"/>
      <c r="GM1020" s="53"/>
      <c r="GN1020" s="53"/>
      <c r="GO1020" s="53"/>
      <c r="GP1020" s="53"/>
      <c r="GQ1020" s="53"/>
      <c r="GR1020" s="53"/>
      <c r="GS1020" s="53"/>
      <c r="GT1020" s="53"/>
      <c r="GU1020" s="53"/>
      <c r="GV1020" s="53"/>
      <c r="GW1020" s="53"/>
      <c r="GX1020" s="53"/>
      <c r="GY1020" s="53"/>
      <c r="GZ1020" s="53"/>
      <c r="HA1020" s="53"/>
      <c r="HB1020" s="53"/>
      <c r="HC1020" s="53"/>
      <c r="HD1020" s="53"/>
      <c r="HE1020" s="53"/>
      <c r="HF1020" s="53"/>
      <c r="HG1020" s="53"/>
      <c r="HH1020" s="53"/>
      <c r="HI1020" s="53"/>
      <c r="HJ1020" s="53"/>
      <c r="HK1020" s="53"/>
      <c r="HL1020" s="53"/>
      <c r="HM1020" s="53"/>
      <c r="HN1020" s="53"/>
      <c r="HO1020" s="53"/>
      <c r="HP1020" s="53"/>
      <c r="HQ1020" s="53"/>
      <c r="HR1020" s="53"/>
      <c r="HS1020" s="53"/>
      <c r="HT1020" s="53"/>
      <c r="HU1020" s="53"/>
      <c r="HV1020" s="53"/>
      <c r="HW1020" s="53"/>
      <c r="HX1020" s="53"/>
      <c r="HY1020" s="53"/>
      <c r="HZ1020" s="53"/>
      <c r="IA1020" s="53"/>
      <c r="IB1020" s="53"/>
      <c r="IC1020" s="53"/>
      <c r="ID1020" s="53"/>
      <c r="IE1020" s="53"/>
      <c r="IF1020" s="53"/>
      <c r="IG1020" s="53"/>
      <c r="IH1020" s="53"/>
      <c r="II1020" s="53"/>
      <c r="IJ1020" s="53"/>
      <c r="IK1020" s="53"/>
      <c r="IL1020" s="53"/>
      <c r="IM1020" s="53"/>
      <c r="IN1020" s="53"/>
      <c r="IO1020" s="53"/>
      <c r="IP1020" s="53"/>
      <c r="IQ1020" s="53"/>
      <c r="IR1020" s="53"/>
      <c r="IS1020" s="53"/>
      <c r="IT1020" s="53"/>
      <c r="IU1020" s="53"/>
      <c r="IV1020" s="53"/>
      <c r="IW1020" s="53"/>
      <c r="IX1020" s="53"/>
      <c r="IY1020" s="53"/>
      <c r="IZ1020" s="53"/>
      <c r="JA1020" s="53"/>
      <c r="JB1020" s="53"/>
      <c r="JC1020" s="53"/>
      <c r="JD1020" s="53"/>
      <c r="JE1020" s="53"/>
      <c r="JF1020" s="53"/>
      <c r="JG1020" s="53"/>
      <c r="JH1020" s="53"/>
      <c r="JI1020" s="53"/>
      <c r="JJ1020" s="53"/>
      <c r="JK1020" s="53"/>
      <c r="JL1020" s="53"/>
      <c r="JM1020" s="53"/>
      <c r="JN1020" s="53"/>
      <c r="JO1020" s="53"/>
      <c r="JP1020" s="53"/>
      <c r="JQ1020" s="53"/>
      <c r="JR1020" s="53"/>
      <c r="JS1020" s="53"/>
      <c r="JT1020" s="53"/>
      <c r="JU1020" s="53"/>
      <c r="JV1020" s="53"/>
      <c r="JW1020" s="53"/>
      <c r="JX1020" s="53"/>
      <c r="JY1020" s="53"/>
      <c r="JZ1020" s="53"/>
      <c r="KA1020" s="53"/>
      <c r="KB1020" s="53"/>
      <c r="KC1020" s="53"/>
      <c r="KD1020" s="53"/>
      <c r="KE1020" s="53"/>
      <c r="KF1020" s="53"/>
      <c r="KG1020" s="53"/>
      <c r="KH1020" s="53"/>
      <c r="KI1020" s="53"/>
      <c r="KJ1020" s="53"/>
      <c r="KK1020" s="53"/>
      <c r="KL1020" s="53"/>
      <c r="KM1020" s="53"/>
      <c r="KN1020" s="53"/>
      <c r="KO1020" s="53"/>
      <c r="KP1020" s="53"/>
      <c r="KQ1020" s="53"/>
      <c r="KR1020" s="53"/>
      <c r="KS1020" s="53"/>
      <c r="KT1020" s="53"/>
      <c r="KU1020" s="53"/>
      <c r="KV1020" s="53"/>
      <c r="KW1020" s="53"/>
      <c r="KX1020" s="53"/>
      <c r="KY1020" s="53"/>
      <c r="KZ1020" s="53"/>
      <c r="LA1020" s="53"/>
      <c r="LB1020" s="53"/>
      <c r="LC1020" s="53"/>
      <c r="LD1020" s="53"/>
      <c r="LE1020" s="53"/>
      <c r="LF1020" s="53"/>
      <c r="LG1020" s="53"/>
      <c r="LH1020" s="53"/>
      <c r="LI1020" s="53"/>
      <c r="LJ1020" s="53"/>
      <c r="LK1020" s="53"/>
      <c r="LL1020" s="53"/>
      <c r="LM1020" s="53"/>
      <c r="LN1020" s="53"/>
      <c r="LO1020" s="53"/>
      <c r="LP1020" s="53"/>
      <c r="LQ1020" s="53"/>
      <c r="LR1020" s="53"/>
      <c r="LS1020" s="53"/>
      <c r="LT1020" s="53"/>
      <c r="LU1020" s="53"/>
      <c r="LV1020" s="53"/>
      <c r="LW1020" s="53"/>
      <c r="LX1020" s="53"/>
      <c r="LY1020" s="53"/>
      <c r="LZ1020" s="53"/>
      <c r="MA1020" s="53"/>
      <c r="MB1020" s="53"/>
      <c r="MC1020" s="53"/>
      <c r="MD1020" s="53"/>
      <c r="ME1020" s="53"/>
      <c r="MF1020" s="53"/>
      <c r="MG1020" s="53"/>
      <c r="MH1020" s="53"/>
      <c r="MI1020" s="53"/>
      <c r="MJ1020" s="53"/>
      <c r="MK1020" s="53"/>
      <c r="ML1020" s="53"/>
      <c r="MM1020" s="53"/>
      <c r="MN1020" s="53"/>
      <c r="MO1020" s="53"/>
      <c r="MP1020" s="53"/>
      <c r="MQ1020" s="53"/>
      <c r="MR1020" s="53"/>
      <c r="MS1020" s="53"/>
      <c r="MT1020" s="53"/>
      <c r="MU1020" s="53"/>
      <c r="MV1020" s="53"/>
      <c r="MW1020" s="53"/>
      <c r="MX1020" s="53"/>
      <c r="MY1020" s="53"/>
      <c r="MZ1020" s="53"/>
      <c r="NA1020" s="53"/>
      <c r="NB1020" s="53"/>
      <c r="NC1020" s="53"/>
      <c r="ND1020" s="53"/>
      <c r="NE1020" s="53"/>
      <c r="NF1020" s="53"/>
      <c r="NG1020" s="53"/>
      <c r="NH1020" s="53"/>
      <c r="NI1020" s="53"/>
      <c r="NJ1020" s="53"/>
      <c r="NK1020" s="53"/>
      <c r="NL1020" s="53"/>
      <c r="NM1020" s="53"/>
      <c r="NN1020" s="53"/>
      <c r="NO1020" s="53"/>
      <c r="NP1020" s="53"/>
      <c r="NQ1020" s="53"/>
      <c r="NR1020" s="53"/>
      <c r="NS1020" s="53"/>
      <c r="NT1020" s="53"/>
      <c r="NU1020" s="53"/>
      <c r="NV1020" s="53"/>
      <c r="NW1020" s="53"/>
      <c r="NX1020" s="53"/>
      <c r="NY1020" s="53"/>
      <c r="NZ1020" s="53"/>
      <c r="OA1020" s="53"/>
      <c r="OB1020" s="53"/>
      <c r="OC1020" s="53"/>
      <c r="OD1020" s="53"/>
      <c r="OE1020" s="53"/>
      <c r="OF1020" s="53"/>
      <c r="OG1020" s="53"/>
      <c r="OH1020" s="53"/>
      <c r="OI1020" s="53"/>
      <c r="OJ1020" s="53"/>
      <c r="OK1020" s="53"/>
      <c r="OL1020" s="53"/>
      <c r="OM1020" s="53"/>
      <c r="ON1020" s="53"/>
      <c r="OO1020" s="53"/>
      <c r="OP1020" s="53"/>
      <c r="OQ1020" s="53"/>
      <c r="OR1020" s="53"/>
      <c r="OS1020" s="53"/>
      <c r="OT1020" s="53"/>
      <c r="OU1020" s="53"/>
      <c r="OV1020" s="53"/>
      <c r="OW1020" s="53"/>
      <c r="OX1020" s="53"/>
      <c r="OY1020" s="53"/>
      <c r="OZ1020" s="53"/>
      <c r="PA1020" s="53"/>
      <c r="PB1020" s="53"/>
      <c r="PC1020" s="53"/>
      <c r="PD1020" s="53"/>
      <c r="PE1020" s="53"/>
      <c r="PF1020" s="53"/>
      <c r="PG1020" s="53"/>
      <c r="PH1020" s="53"/>
      <c r="PI1020" s="53"/>
      <c r="PJ1020" s="53"/>
      <c r="PK1020" s="53"/>
      <c r="PL1020" s="53"/>
      <c r="PM1020" s="53"/>
      <c r="PN1020" s="53"/>
      <c r="PO1020" s="53"/>
      <c r="PP1020" s="53"/>
      <c r="PQ1020" s="53"/>
      <c r="PR1020" s="53"/>
      <c r="PS1020" s="53"/>
      <c r="PT1020" s="53"/>
      <c r="PU1020" s="53"/>
      <c r="PV1020" s="53"/>
      <c r="PW1020" s="53"/>
      <c r="PX1020" s="53"/>
      <c r="PY1020" s="53"/>
      <c r="PZ1020" s="53"/>
      <c r="QA1020" s="53"/>
      <c r="QB1020" s="53"/>
      <c r="QC1020" s="53"/>
      <c r="QD1020" s="53"/>
      <c r="QE1020" s="53"/>
      <c r="QF1020" s="53"/>
      <c r="QG1020" s="53"/>
      <c r="QH1020" s="53"/>
      <c r="QI1020" s="53"/>
      <c r="QJ1020" s="53"/>
      <c r="QK1020" s="53"/>
      <c r="QL1020" s="53"/>
      <c r="QM1020" s="53"/>
      <c r="QN1020" s="53"/>
      <c r="QO1020" s="53"/>
      <c r="QP1020" s="53"/>
      <c r="QQ1020" s="53"/>
      <c r="QR1020" s="53"/>
      <c r="QS1020" s="53"/>
      <c r="QT1020" s="53"/>
      <c r="QU1020" s="53"/>
      <c r="QV1020" s="53"/>
      <c r="QW1020" s="53"/>
      <c r="QX1020" s="53"/>
      <c r="QY1020" s="53"/>
      <c r="QZ1020" s="53"/>
      <c r="RA1020" s="53"/>
      <c r="RB1020" s="53"/>
      <c r="RC1020" s="53"/>
      <c r="RD1020" s="53"/>
      <c r="RE1020" s="53"/>
      <c r="RF1020" s="53"/>
      <c r="RG1020" s="53"/>
      <c r="RH1020" s="53"/>
      <c r="RI1020" s="53"/>
      <c r="RJ1020" s="53"/>
      <c r="RK1020" s="53"/>
      <c r="RL1020" s="53"/>
      <c r="RM1020" s="53"/>
      <c r="RN1020" s="53"/>
      <c r="RO1020" s="53"/>
      <c r="RP1020" s="53"/>
      <c r="RQ1020" s="53"/>
      <c r="RR1020" s="53"/>
      <c r="RS1020" s="53"/>
      <c r="RT1020" s="53"/>
      <c r="RU1020" s="53"/>
      <c r="RV1020" s="53"/>
      <c r="RW1020" s="53"/>
      <c r="RX1020" s="53"/>
      <c r="RY1020" s="53"/>
      <c r="RZ1020" s="53"/>
      <c r="SA1020" s="53"/>
      <c r="SB1020" s="53"/>
      <c r="SC1020" s="53"/>
      <c r="SD1020" s="53"/>
      <c r="SE1020" s="53"/>
      <c r="SF1020" s="53"/>
      <c r="SG1020" s="53"/>
      <c r="SH1020" s="53"/>
      <c r="SI1020" s="53"/>
      <c r="SJ1020" s="53"/>
      <c r="SK1020" s="53"/>
      <c r="SL1020" s="53"/>
      <c r="SM1020" s="53"/>
      <c r="SN1020" s="53"/>
      <c r="SO1020" s="53"/>
      <c r="SP1020" s="53"/>
      <c r="SQ1020" s="53"/>
      <c r="SR1020" s="53"/>
      <c r="SS1020" s="53"/>
      <c r="ST1020" s="53"/>
      <c r="SU1020" s="53"/>
      <c r="SV1020" s="53"/>
      <c r="SW1020" s="53"/>
      <c r="SX1020" s="53"/>
      <c r="SY1020" s="53"/>
      <c r="SZ1020" s="53"/>
      <c r="TA1020" s="53"/>
      <c r="TB1020" s="53"/>
      <c r="TC1020" s="53"/>
      <c r="TD1020" s="53"/>
      <c r="TE1020" s="53"/>
      <c r="TF1020" s="53"/>
      <c r="TG1020" s="53"/>
      <c r="TH1020" s="53"/>
      <c r="TI1020" s="53"/>
      <c r="TJ1020" s="53"/>
      <c r="TK1020" s="53"/>
      <c r="TL1020" s="53"/>
      <c r="TM1020" s="53"/>
      <c r="TN1020" s="53"/>
      <c r="TO1020" s="53"/>
      <c r="TP1020" s="53"/>
      <c r="TQ1020" s="53"/>
      <c r="TR1020" s="53"/>
      <c r="TS1020" s="53"/>
      <c r="TT1020" s="53"/>
      <c r="TU1020" s="53"/>
      <c r="TV1020" s="53"/>
      <c r="TW1020" s="53"/>
      <c r="TX1020" s="53"/>
      <c r="TY1020" s="53"/>
      <c r="TZ1020" s="53"/>
      <c r="UA1020" s="53"/>
      <c r="UB1020" s="53"/>
      <c r="UC1020" s="53"/>
      <c r="UD1020" s="53"/>
      <c r="UE1020" s="53"/>
      <c r="UF1020" s="53"/>
      <c r="UG1020" s="53"/>
    </row>
    <row r="1021" spans="12:553" s="19" customFormat="1" ht="15.75" customHeight="1" x14ac:dyDescent="0.2">
      <c r="L1021" s="66"/>
      <c r="M1021" s="66"/>
      <c r="N1021" s="52"/>
      <c r="O1021" s="53"/>
      <c r="P1021" s="53"/>
      <c r="Q1021" s="53"/>
      <c r="R1021" s="53"/>
      <c r="S1021" s="53"/>
      <c r="T1021" s="53"/>
      <c r="U1021" s="53"/>
      <c r="V1021" s="53"/>
      <c r="W1021" s="53"/>
      <c r="X1021" s="53"/>
      <c r="Y1021" s="53"/>
      <c r="Z1021" s="53"/>
      <c r="AA1021" s="53"/>
      <c r="AB1021" s="53"/>
      <c r="AC1021" s="53"/>
      <c r="AD1021" s="53"/>
      <c r="AE1021" s="53"/>
      <c r="AF1021" s="53"/>
      <c r="AG1021" s="53"/>
      <c r="AH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c r="BM1021" s="53"/>
      <c r="BN1021" s="53"/>
      <c r="BO1021" s="53"/>
      <c r="BP1021" s="53"/>
      <c r="BQ1021" s="53"/>
      <c r="BR1021" s="53"/>
      <c r="BS1021" s="53"/>
      <c r="BT1021" s="53"/>
      <c r="BU1021" s="53"/>
      <c r="BV1021" s="53"/>
      <c r="BW1021" s="53"/>
      <c r="BX1021" s="53"/>
      <c r="BY1021" s="53"/>
      <c r="BZ1021" s="53"/>
      <c r="CA1021" s="53"/>
      <c r="CB1021" s="53"/>
      <c r="CC1021" s="53"/>
      <c r="CD1021" s="53"/>
      <c r="CE1021" s="53"/>
      <c r="CF1021" s="53"/>
      <c r="CG1021" s="53"/>
      <c r="CH1021" s="53"/>
      <c r="CI1021" s="53"/>
      <c r="CJ1021" s="53"/>
      <c r="CK1021" s="53"/>
      <c r="CL1021" s="53"/>
      <c r="CM1021" s="53"/>
      <c r="CN1021" s="53"/>
      <c r="CO1021" s="53"/>
      <c r="CP1021" s="53"/>
      <c r="CQ1021" s="53"/>
      <c r="CR1021" s="53"/>
      <c r="CS1021" s="53"/>
      <c r="CT1021" s="53"/>
      <c r="CU1021" s="53"/>
      <c r="CV1021" s="53"/>
      <c r="CW1021" s="53"/>
      <c r="CX1021" s="53"/>
      <c r="CY1021" s="53"/>
      <c r="CZ1021" s="53"/>
      <c r="DA1021" s="53"/>
      <c r="DB1021" s="53"/>
      <c r="DC1021" s="53"/>
      <c r="DD1021" s="53"/>
      <c r="DE1021" s="53"/>
      <c r="DF1021" s="53"/>
      <c r="DG1021" s="53"/>
      <c r="DH1021" s="53"/>
      <c r="DI1021" s="53"/>
      <c r="DJ1021" s="53"/>
      <c r="DK1021" s="53"/>
      <c r="DL1021" s="53"/>
      <c r="DM1021" s="53"/>
      <c r="DN1021" s="53"/>
      <c r="DO1021" s="53"/>
      <c r="DP1021" s="53"/>
      <c r="DQ1021" s="53"/>
      <c r="DR1021" s="53"/>
      <c r="DS1021" s="53"/>
      <c r="DT1021" s="53"/>
      <c r="DU1021" s="53"/>
      <c r="DV1021" s="53"/>
      <c r="DW1021" s="53"/>
      <c r="DX1021" s="53"/>
      <c r="DY1021" s="53"/>
      <c r="DZ1021" s="53"/>
      <c r="EA1021" s="53"/>
      <c r="EB1021" s="53"/>
      <c r="EC1021" s="53"/>
      <c r="ED1021" s="53"/>
      <c r="EE1021" s="53"/>
      <c r="EF1021" s="53"/>
      <c r="EG1021" s="53"/>
      <c r="EH1021" s="53"/>
      <c r="EI1021" s="53"/>
      <c r="EJ1021" s="53"/>
      <c r="EK1021" s="53"/>
      <c r="EL1021" s="53"/>
      <c r="EM1021" s="53"/>
      <c r="EN1021" s="53"/>
      <c r="EO1021" s="53"/>
      <c r="EP1021" s="53"/>
      <c r="EQ1021" s="53"/>
      <c r="ER1021" s="53"/>
      <c r="ES1021" s="53"/>
      <c r="ET1021" s="53"/>
      <c r="EU1021" s="53"/>
      <c r="EV1021" s="53"/>
      <c r="EW1021" s="53"/>
      <c r="EX1021" s="53"/>
      <c r="EY1021" s="53"/>
      <c r="EZ1021" s="53"/>
      <c r="FA1021" s="53"/>
      <c r="FB1021" s="53"/>
      <c r="FC1021" s="53"/>
      <c r="FD1021" s="53"/>
      <c r="FE1021" s="53"/>
      <c r="FF1021" s="53"/>
      <c r="FG1021" s="53"/>
      <c r="FH1021" s="53"/>
      <c r="FI1021" s="53"/>
      <c r="FJ1021" s="53"/>
      <c r="FK1021" s="53"/>
      <c r="FL1021" s="53"/>
      <c r="FM1021" s="53"/>
      <c r="FN1021" s="53"/>
      <c r="FO1021" s="53"/>
      <c r="FP1021" s="53"/>
      <c r="FQ1021" s="53"/>
      <c r="FR1021" s="53"/>
      <c r="FS1021" s="53"/>
      <c r="FT1021" s="53"/>
      <c r="FU1021" s="53"/>
      <c r="FV1021" s="53"/>
      <c r="FW1021" s="53"/>
      <c r="FX1021" s="53"/>
      <c r="FY1021" s="53"/>
      <c r="FZ1021" s="53"/>
      <c r="GA1021" s="53"/>
      <c r="GB1021" s="53"/>
      <c r="GC1021" s="53"/>
      <c r="GD1021" s="53"/>
      <c r="GE1021" s="53"/>
      <c r="GF1021" s="53"/>
      <c r="GG1021" s="53"/>
      <c r="GH1021" s="53"/>
      <c r="GI1021" s="53"/>
      <c r="GJ1021" s="53"/>
      <c r="GK1021" s="53"/>
      <c r="GL1021" s="53"/>
      <c r="GM1021" s="53"/>
      <c r="GN1021" s="53"/>
      <c r="GO1021" s="53"/>
      <c r="GP1021" s="53"/>
      <c r="GQ1021" s="53"/>
      <c r="GR1021" s="53"/>
      <c r="GS1021" s="53"/>
      <c r="GT1021" s="53"/>
      <c r="GU1021" s="53"/>
      <c r="GV1021" s="53"/>
      <c r="GW1021" s="53"/>
      <c r="GX1021" s="53"/>
      <c r="GY1021" s="53"/>
      <c r="GZ1021" s="53"/>
      <c r="HA1021" s="53"/>
      <c r="HB1021" s="53"/>
      <c r="HC1021" s="53"/>
      <c r="HD1021" s="53"/>
      <c r="HE1021" s="53"/>
      <c r="HF1021" s="53"/>
      <c r="HG1021" s="53"/>
      <c r="HH1021" s="53"/>
      <c r="HI1021" s="53"/>
      <c r="HJ1021" s="53"/>
      <c r="HK1021" s="53"/>
      <c r="HL1021" s="53"/>
      <c r="HM1021" s="53"/>
      <c r="HN1021" s="53"/>
      <c r="HO1021" s="53"/>
      <c r="HP1021" s="53"/>
      <c r="HQ1021" s="53"/>
      <c r="HR1021" s="53"/>
      <c r="HS1021" s="53"/>
      <c r="HT1021" s="53"/>
      <c r="HU1021" s="53"/>
      <c r="HV1021" s="53"/>
      <c r="HW1021" s="53"/>
      <c r="HX1021" s="53"/>
      <c r="HY1021" s="53"/>
      <c r="HZ1021" s="53"/>
      <c r="IA1021" s="53"/>
      <c r="IB1021" s="53"/>
      <c r="IC1021" s="53"/>
      <c r="ID1021" s="53"/>
      <c r="IE1021" s="53"/>
      <c r="IF1021" s="53"/>
      <c r="IG1021" s="53"/>
      <c r="IH1021" s="53"/>
      <c r="II1021" s="53"/>
      <c r="IJ1021" s="53"/>
      <c r="IK1021" s="53"/>
      <c r="IL1021" s="53"/>
      <c r="IM1021" s="53"/>
      <c r="IN1021" s="53"/>
      <c r="IO1021" s="53"/>
      <c r="IP1021" s="53"/>
      <c r="IQ1021" s="53"/>
      <c r="IR1021" s="53"/>
      <c r="IS1021" s="53"/>
      <c r="IT1021" s="53"/>
      <c r="IU1021" s="53"/>
      <c r="IV1021" s="53"/>
      <c r="IW1021" s="53"/>
      <c r="IX1021" s="53"/>
      <c r="IY1021" s="53"/>
      <c r="IZ1021" s="53"/>
      <c r="JA1021" s="53"/>
      <c r="JB1021" s="53"/>
      <c r="JC1021" s="53"/>
      <c r="JD1021" s="53"/>
      <c r="JE1021" s="53"/>
      <c r="JF1021" s="53"/>
      <c r="JG1021" s="53"/>
      <c r="JH1021" s="53"/>
      <c r="JI1021" s="53"/>
      <c r="JJ1021" s="53"/>
      <c r="JK1021" s="53"/>
      <c r="JL1021" s="53"/>
      <c r="JM1021" s="53"/>
      <c r="JN1021" s="53"/>
      <c r="JO1021" s="53"/>
      <c r="JP1021" s="53"/>
      <c r="JQ1021" s="53"/>
      <c r="JR1021" s="53"/>
      <c r="JS1021" s="53"/>
      <c r="JT1021" s="53"/>
      <c r="JU1021" s="53"/>
      <c r="JV1021" s="53"/>
      <c r="JW1021" s="53"/>
      <c r="JX1021" s="53"/>
      <c r="JY1021" s="53"/>
      <c r="JZ1021" s="53"/>
      <c r="KA1021" s="53"/>
      <c r="KB1021" s="53"/>
      <c r="KC1021" s="53"/>
      <c r="KD1021" s="53"/>
      <c r="KE1021" s="53"/>
      <c r="KF1021" s="53"/>
      <c r="KG1021" s="53"/>
      <c r="KH1021" s="53"/>
      <c r="KI1021" s="53"/>
      <c r="KJ1021" s="53"/>
      <c r="KK1021" s="53"/>
      <c r="KL1021" s="53"/>
      <c r="KM1021" s="53"/>
      <c r="KN1021" s="53"/>
      <c r="KO1021" s="53"/>
      <c r="KP1021" s="53"/>
      <c r="KQ1021" s="53"/>
      <c r="KR1021" s="53"/>
      <c r="KS1021" s="53"/>
      <c r="KT1021" s="53"/>
      <c r="KU1021" s="53"/>
      <c r="KV1021" s="53"/>
      <c r="KW1021" s="53"/>
      <c r="KX1021" s="53"/>
      <c r="KY1021" s="53"/>
      <c r="KZ1021" s="53"/>
      <c r="LA1021" s="53"/>
      <c r="LB1021" s="53"/>
      <c r="LC1021" s="53"/>
      <c r="LD1021" s="53"/>
      <c r="LE1021" s="53"/>
      <c r="LF1021" s="53"/>
      <c r="LG1021" s="53"/>
      <c r="LH1021" s="53"/>
      <c r="LI1021" s="53"/>
      <c r="LJ1021" s="53"/>
      <c r="LK1021" s="53"/>
      <c r="LL1021" s="53"/>
      <c r="LM1021" s="53"/>
      <c r="LN1021" s="53"/>
      <c r="LO1021" s="53"/>
      <c r="LP1021" s="53"/>
      <c r="LQ1021" s="53"/>
      <c r="LR1021" s="53"/>
      <c r="LS1021" s="53"/>
      <c r="LT1021" s="53"/>
      <c r="LU1021" s="53"/>
      <c r="LV1021" s="53"/>
      <c r="LW1021" s="53"/>
      <c r="LX1021" s="53"/>
      <c r="LY1021" s="53"/>
      <c r="LZ1021" s="53"/>
      <c r="MA1021" s="53"/>
      <c r="MB1021" s="53"/>
      <c r="MC1021" s="53"/>
      <c r="MD1021" s="53"/>
      <c r="ME1021" s="53"/>
      <c r="MF1021" s="53"/>
      <c r="MG1021" s="53"/>
      <c r="MH1021" s="53"/>
      <c r="MI1021" s="53"/>
      <c r="MJ1021" s="53"/>
      <c r="MK1021" s="53"/>
      <c r="ML1021" s="53"/>
      <c r="MM1021" s="53"/>
      <c r="MN1021" s="53"/>
      <c r="MO1021" s="53"/>
      <c r="MP1021" s="53"/>
      <c r="MQ1021" s="53"/>
      <c r="MR1021" s="53"/>
      <c r="MS1021" s="53"/>
      <c r="MT1021" s="53"/>
      <c r="MU1021" s="53"/>
      <c r="MV1021" s="53"/>
      <c r="MW1021" s="53"/>
      <c r="MX1021" s="53"/>
      <c r="MY1021" s="53"/>
      <c r="MZ1021" s="53"/>
      <c r="NA1021" s="53"/>
      <c r="NB1021" s="53"/>
      <c r="NC1021" s="53"/>
      <c r="ND1021" s="53"/>
      <c r="NE1021" s="53"/>
      <c r="NF1021" s="53"/>
      <c r="NG1021" s="53"/>
      <c r="NH1021" s="53"/>
      <c r="NI1021" s="53"/>
      <c r="NJ1021" s="53"/>
      <c r="NK1021" s="53"/>
      <c r="NL1021" s="53"/>
      <c r="NM1021" s="53"/>
      <c r="NN1021" s="53"/>
      <c r="NO1021" s="53"/>
      <c r="NP1021" s="53"/>
      <c r="NQ1021" s="53"/>
      <c r="NR1021" s="53"/>
      <c r="NS1021" s="53"/>
      <c r="NT1021" s="53"/>
      <c r="NU1021" s="53"/>
      <c r="NV1021" s="53"/>
      <c r="NW1021" s="53"/>
      <c r="NX1021" s="53"/>
      <c r="NY1021" s="53"/>
      <c r="NZ1021" s="53"/>
      <c r="OA1021" s="53"/>
      <c r="OB1021" s="53"/>
      <c r="OC1021" s="53"/>
      <c r="OD1021" s="53"/>
      <c r="OE1021" s="53"/>
      <c r="OF1021" s="53"/>
      <c r="OG1021" s="53"/>
      <c r="OH1021" s="53"/>
      <c r="OI1021" s="53"/>
      <c r="OJ1021" s="53"/>
      <c r="OK1021" s="53"/>
      <c r="OL1021" s="53"/>
      <c r="OM1021" s="53"/>
      <c r="ON1021" s="53"/>
      <c r="OO1021" s="53"/>
      <c r="OP1021" s="53"/>
      <c r="OQ1021" s="53"/>
      <c r="OR1021" s="53"/>
      <c r="OS1021" s="53"/>
      <c r="OT1021" s="53"/>
      <c r="OU1021" s="53"/>
      <c r="OV1021" s="53"/>
      <c r="OW1021" s="53"/>
      <c r="OX1021" s="53"/>
      <c r="OY1021" s="53"/>
      <c r="OZ1021" s="53"/>
      <c r="PA1021" s="53"/>
      <c r="PB1021" s="53"/>
      <c r="PC1021" s="53"/>
      <c r="PD1021" s="53"/>
      <c r="PE1021" s="53"/>
      <c r="PF1021" s="53"/>
      <c r="PG1021" s="53"/>
      <c r="PH1021" s="53"/>
      <c r="PI1021" s="53"/>
      <c r="PJ1021" s="53"/>
      <c r="PK1021" s="53"/>
      <c r="PL1021" s="53"/>
      <c r="PM1021" s="53"/>
      <c r="PN1021" s="53"/>
      <c r="PO1021" s="53"/>
      <c r="PP1021" s="53"/>
      <c r="PQ1021" s="53"/>
      <c r="PR1021" s="53"/>
      <c r="PS1021" s="53"/>
      <c r="PT1021" s="53"/>
      <c r="PU1021" s="53"/>
      <c r="PV1021" s="53"/>
      <c r="PW1021" s="53"/>
      <c r="PX1021" s="53"/>
      <c r="PY1021" s="53"/>
      <c r="PZ1021" s="53"/>
      <c r="QA1021" s="53"/>
      <c r="QB1021" s="53"/>
      <c r="QC1021" s="53"/>
      <c r="QD1021" s="53"/>
      <c r="QE1021" s="53"/>
      <c r="QF1021" s="53"/>
      <c r="QG1021" s="53"/>
      <c r="QH1021" s="53"/>
      <c r="QI1021" s="53"/>
      <c r="QJ1021" s="53"/>
      <c r="QK1021" s="53"/>
      <c r="QL1021" s="53"/>
      <c r="QM1021" s="53"/>
      <c r="QN1021" s="53"/>
      <c r="QO1021" s="53"/>
      <c r="QP1021" s="53"/>
      <c r="QQ1021" s="53"/>
      <c r="QR1021" s="53"/>
      <c r="QS1021" s="53"/>
      <c r="QT1021" s="53"/>
      <c r="QU1021" s="53"/>
      <c r="QV1021" s="53"/>
      <c r="QW1021" s="53"/>
      <c r="QX1021" s="53"/>
      <c r="QY1021" s="53"/>
      <c r="QZ1021" s="53"/>
      <c r="RA1021" s="53"/>
      <c r="RB1021" s="53"/>
      <c r="RC1021" s="53"/>
      <c r="RD1021" s="53"/>
      <c r="RE1021" s="53"/>
      <c r="RF1021" s="53"/>
      <c r="RG1021" s="53"/>
      <c r="RH1021" s="53"/>
      <c r="RI1021" s="53"/>
      <c r="RJ1021" s="53"/>
      <c r="RK1021" s="53"/>
      <c r="RL1021" s="53"/>
      <c r="RM1021" s="53"/>
      <c r="RN1021" s="53"/>
      <c r="RO1021" s="53"/>
      <c r="RP1021" s="53"/>
      <c r="RQ1021" s="53"/>
      <c r="RR1021" s="53"/>
      <c r="RS1021" s="53"/>
      <c r="RT1021" s="53"/>
      <c r="RU1021" s="53"/>
      <c r="RV1021" s="53"/>
      <c r="RW1021" s="53"/>
      <c r="RX1021" s="53"/>
      <c r="RY1021" s="53"/>
      <c r="RZ1021" s="53"/>
      <c r="SA1021" s="53"/>
      <c r="SB1021" s="53"/>
      <c r="SC1021" s="53"/>
      <c r="SD1021" s="53"/>
      <c r="SE1021" s="53"/>
      <c r="SF1021" s="53"/>
      <c r="SG1021" s="53"/>
      <c r="SH1021" s="53"/>
      <c r="SI1021" s="53"/>
      <c r="SJ1021" s="53"/>
      <c r="SK1021" s="53"/>
      <c r="SL1021" s="53"/>
      <c r="SM1021" s="53"/>
      <c r="SN1021" s="53"/>
      <c r="SO1021" s="53"/>
      <c r="SP1021" s="53"/>
      <c r="SQ1021" s="53"/>
      <c r="SR1021" s="53"/>
      <c r="SS1021" s="53"/>
      <c r="ST1021" s="53"/>
      <c r="SU1021" s="53"/>
      <c r="SV1021" s="53"/>
      <c r="SW1021" s="53"/>
      <c r="SX1021" s="53"/>
      <c r="SY1021" s="53"/>
      <c r="SZ1021" s="53"/>
      <c r="TA1021" s="53"/>
      <c r="TB1021" s="53"/>
      <c r="TC1021" s="53"/>
      <c r="TD1021" s="53"/>
      <c r="TE1021" s="53"/>
      <c r="TF1021" s="53"/>
      <c r="TG1021" s="53"/>
      <c r="TH1021" s="53"/>
      <c r="TI1021" s="53"/>
      <c r="TJ1021" s="53"/>
      <c r="TK1021" s="53"/>
      <c r="TL1021" s="53"/>
      <c r="TM1021" s="53"/>
      <c r="TN1021" s="53"/>
      <c r="TO1021" s="53"/>
      <c r="TP1021" s="53"/>
      <c r="TQ1021" s="53"/>
      <c r="TR1021" s="53"/>
      <c r="TS1021" s="53"/>
      <c r="TT1021" s="53"/>
      <c r="TU1021" s="53"/>
      <c r="TV1021" s="53"/>
      <c r="TW1021" s="53"/>
      <c r="TX1021" s="53"/>
      <c r="TY1021" s="53"/>
      <c r="TZ1021" s="53"/>
      <c r="UA1021" s="53"/>
      <c r="UB1021" s="53"/>
      <c r="UC1021" s="53"/>
      <c r="UD1021" s="53"/>
      <c r="UE1021" s="53"/>
      <c r="UF1021" s="53"/>
      <c r="UG1021" s="53"/>
    </row>
    <row r="1022" spans="12:553" s="19" customFormat="1" ht="15.75" customHeight="1" x14ac:dyDescent="0.2">
      <c r="L1022" s="66"/>
      <c r="M1022" s="66"/>
      <c r="N1022" s="52"/>
      <c r="O1022" s="53"/>
      <c r="P1022" s="53"/>
      <c r="Q1022" s="53"/>
      <c r="R1022" s="53"/>
      <c r="S1022" s="53"/>
      <c r="T1022" s="53"/>
      <c r="U1022" s="53"/>
      <c r="V1022" s="53"/>
      <c r="W1022" s="53"/>
      <c r="X1022" s="53"/>
      <c r="Y1022" s="53"/>
      <c r="Z1022" s="53"/>
      <c r="AA1022" s="53"/>
      <c r="AB1022" s="53"/>
      <c r="AC1022" s="53"/>
      <c r="AD1022" s="53"/>
      <c r="AE1022" s="53"/>
      <c r="AF1022" s="53"/>
      <c r="AG1022" s="53"/>
      <c r="AH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c r="BM1022" s="53"/>
      <c r="BN1022" s="53"/>
      <c r="BO1022" s="53"/>
      <c r="BP1022" s="53"/>
      <c r="BQ1022" s="53"/>
      <c r="BR1022" s="53"/>
      <c r="BS1022" s="53"/>
      <c r="BT1022" s="53"/>
      <c r="BU1022" s="53"/>
      <c r="BV1022" s="53"/>
      <c r="BW1022" s="53"/>
      <c r="BX1022" s="53"/>
      <c r="BY1022" s="53"/>
      <c r="BZ1022" s="53"/>
      <c r="CA1022" s="53"/>
      <c r="CB1022" s="53"/>
      <c r="CC1022" s="53"/>
      <c r="CD1022" s="53"/>
      <c r="CE1022" s="53"/>
      <c r="CF1022" s="53"/>
      <c r="CG1022" s="53"/>
      <c r="CH1022" s="53"/>
      <c r="CI1022" s="53"/>
      <c r="CJ1022" s="53"/>
      <c r="CK1022" s="53"/>
      <c r="CL1022" s="53"/>
      <c r="CM1022" s="53"/>
      <c r="CN1022" s="53"/>
      <c r="CO1022" s="53"/>
      <c r="CP1022" s="53"/>
      <c r="CQ1022" s="53"/>
      <c r="CR1022" s="53"/>
      <c r="CS1022" s="53"/>
      <c r="CT1022" s="53"/>
      <c r="CU1022" s="53"/>
      <c r="CV1022" s="53"/>
      <c r="CW1022" s="53"/>
      <c r="CX1022" s="53"/>
      <c r="CY1022" s="53"/>
      <c r="CZ1022" s="53"/>
      <c r="DA1022" s="53"/>
      <c r="DB1022" s="53"/>
      <c r="DC1022" s="53"/>
      <c r="DD1022" s="53"/>
      <c r="DE1022" s="53"/>
      <c r="DF1022" s="53"/>
      <c r="DG1022" s="53"/>
      <c r="DH1022" s="53"/>
      <c r="DI1022" s="53"/>
      <c r="DJ1022" s="53"/>
      <c r="DK1022" s="53"/>
      <c r="DL1022" s="53"/>
      <c r="DM1022" s="53"/>
      <c r="DN1022" s="53"/>
      <c r="DO1022" s="53"/>
      <c r="DP1022" s="53"/>
      <c r="DQ1022" s="53"/>
      <c r="DR1022" s="53"/>
      <c r="DS1022" s="53"/>
      <c r="DT1022" s="53"/>
      <c r="DU1022" s="53"/>
      <c r="DV1022" s="53"/>
      <c r="DW1022" s="53"/>
      <c r="DX1022" s="53"/>
      <c r="DY1022" s="53"/>
      <c r="DZ1022" s="53"/>
      <c r="EA1022" s="53"/>
      <c r="EB1022" s="53"/>
      <c r="EC1022" s="53"/>
      <c r="ED1022" s="53"/>
      <c r="EE1022" s="53"/>
      <c r="EF1022" s="53"/>
      <c r="EG1022" s="53"/>
      <c r="EH1022" s="53"/>
      <c r="EI1022" s="53"/>
      <c r="EJ1022" s="53"/>
      <c r="EK1022" s="53"/>
      <c r="EL1022" s="53"/>
      <c r="EM1022" s="53"/>
      <c r="EN1022" s="53"/>
      <c r="EO1022" s="53"/>
      <c r="EP1022" s="53"/>
      <c r="EQ1022" s="53"/>
      <c r="ER1022" s="53"/>
      <c r="ES1022" s="53"/>
      <c r="ET1022" s="53"/>
      <c r="EU1022" s="53"/>
      <c r="EV1022" s="53"/>
      <c r="EW1022" s="53"/>
      <c r="EX1022" s="53"/>
      <c r="EY1022" s="53"/>
      <c r="EZ1022" s="53"/>
      <c r="FA1022" s="53"/>
      <c r="FB1022" s="53"/>
      <c r="FC1022" s="53"/>
      <c r="FD1022" s="53"/>
      <c r="FE1022" s="53"/>
      <c r="FF1022" s="53"/>
      <c r="FG1022" s="53"/>
      <c r="FH1022" s="53"/>
      <c r="FI1022" s="53"/>
      <c r="FJ1022" s="53"/>
      <c r="FK1022" s="53"/>
      <c r="FL1022" s="53"/>
      <c r="FM1022" s="53"/>
      <c r="FN1022" s="53"/>
      <c r="FO1022" s="53"/>
      <c r="FP1022" s="53"/>
      <c r="FQ1022" s="53"/>
      <c r="FR1022" s="53"/>
      <c r="FS1022" s="53"/>
      <c r="FT1022" s="53"/>
      <c r="FU1022" s="53"/>
      <c r="FV1022" s="53"/>
      <c r="FW1022" s="53"/>
      <c r="FX1022" s="53"/>
      <c r="FY1022" s="53"/>
      <c r="FZ1022" s="53"/>
      <c r="GA1022" s="53"/>
      <c r="GB1022" s="53"/>
      <c r="GC1022" s="53"/>
      <c r="GD1022" s="53"/>
      <c r="GE1022" s="53"/>
      <c r="GF1022" s="53"/>
      <c r="GG1022" s="53"/>
      <c r="GH1022" s="53"/>
      <c r="GI1022" s="53"/>
      <c r="GJ1022" s="53"/>
      <c r="GK1022" s="53"/>
      <c r="GL1022" s="53"/>
      <c r="GM1022" s="53"/>
      <c r="GN1022" s="53"/>
      <c r="GO1022" s="53"/>
      <c r="GP1022" s="53"/>
      <c r="GQ1022" s="53"/>
      <c r="GR1022" s="53"/>
      <c r="GS1022" s="53"/>
      <c r="GT1022" s="53"/>
      <c r="GU1022" s="53"/>
      <c r="GV1022" s="53"/>
      <c r="GW1022" s="53"/>
      <c r="GX1022" s="53"/>
      <c r="GY1022" s="53"/>
      <c r="GZ1022" s="53"/>
      <c r="HA1022" s="53"/>
      <c r="HB1022" s="53"/>
      <c r="HC1022" s="53"/>
      <c r="HD1022" s="53"/>
      <c r="HE1022" s="53"/>
      <c r="HF1022" s="53"/>
      <c r="HG1022" s="53"/>
      <c r="HH1022" s="53"/>
      <c r="HI1022" s="53"/>
      <c r="HJ1022" s="53"/>
      <c r="HK1022" s="53"/>
      <c r="HL1022" s="53"/>
      <c r="HM1022" s="53"/>
      <c r="HN1022" s="53"/>
      <c r="HO1022" s="53"/>
      <c r="HP1022" s="53"/>
      <c r="HQ1022" s="53"/>
      <c r="HR1022" s="53"/>
      <c r="HS1022" s="53"/>
      <c r="HT1022" s="53"/>
      <c r="HU1022" s="53"/>
      <c r="HV1022" s="53"/>
      <c r="HW1022" s="53"/>
      <c r="HX1022" s="53"/>
      <c r="HY1022" s="53"/>
      <c r="HZ1022" s="53"/>
      <c r="IA1022" s="53"/>
      <c r="IB1022" s="53"/>
      <c r="IC1022" s="53"/>
      <c r="ID1022" s="53"/>
      <c r="IE1022" s="53"/>
      <c r="IF1022" s="53"/>
      <c r="IG1022" s="53"/>
      <c r="IH1022" s="53"/>
      <c r="II1022" s="53"/>
      <c r="IJ1022" s="53"/>
      <c r="IK1022" s="53"/>
      <c r="IL1022" s="53"/>
      <c r="IM1022" s="53"/>
      <c r="IN1022" s="53"/>
      <c r="IO1022" s="53"/>
      <c r="IP1022" s="53"/>
      <c r="IQ1022" s="53"/>
      <c r="IR1022" s="53"/>
      <c r="IS1022" s="53"/>
      <c r="IT1022" s="53"/>
      <c r="IU1022" s="53"/>
      <c r="IV1022" s="53"/>
      <c r="IW1022" s="53"/>
      <c r="IX1022" s="53"/>
      <c r="IY1022" s="53"/>
      <c r="IZ1022" s="53"/>
      <c r="JA1022" s="53"/>
      <c r="JB1022" s="53"/>
      <c r="JC1022" s="53"/>
      <c r="JD1022" s="53"/>
      <c r="JE1022" s="53"/>
      <c r="JF1022" s="53"/>
      <c r="JG1022" s="53"/>
      <c r="JH1022" s="53"/>
      <c r="JI1022" s="53"/>
      <c r="JJ1022" s="53"/>
      <c r="JK1022" s="53"/>
      <c r="JL1022" s="53"/>
      <c r="JM1022" s="53"/>
      <c r="JN1022" s="53"/>
      <c r="JO1022" s="53"/>
      <c r="JP1022" s="53"/>
      <c r="JQ1022" s="53"/>
      <c r="JR1022" s="53"/>
      <c r="JS1022" s="53"/>
      <c r="JT1022" s="53"/>
      <c r="JU1022" s="53"/>
      <c r="JV1022" s="53"/>
      <c r="JW1022" s="53"/>
      <c r="JX1022" s="53"/>
      <c r="JY1022" s="53"/>
      <c r="JZ1022" s="53"/>
      <c r="KA1022" s="53"/>
      <c r="KB1022" s="53"/>
      <c r="KC1022" s="53"/>
      <c r="KD1022" s="53"/>
      <c r="KE1022" s="53"/>
      <c r="KF1022" s="53"/>
      <c r="KG1022" s="53"/>
      <c r="KH1022" s="53"/>
      <c r="KI1022" s="53"/>
      <c r="KJ1022" s="53"/>
      <c r="KK1022" s="53"/>
      <c r="KL1022" s="53"/>
      <c r="KM1022" s="53"/>
      <c r="KN1022" s="53"/>
      <c r="KO1022" s="53"/>
      <c r="KP1022" s="53"/>
      <c r="KQ1022" s="53"/>
      <c r="KR1022" s="53"/>
      <c r="KS1022" s="53"/>
      <c r="KT1022" s="53"/>
      <c r="KU1022" s="53"/>
      <c r="KV1022" s="53"/>
      <c r="KW1022" s="53"/>
      <c r="KX1022" s="53"/>
      <c r="KY1022" s="53"/>
      <c r="KZ1022" s="53"/>
      <c r="LA1022" s="53"/>
      <c r="LB1022" s="53"/>
      <c r="LC1022" s="53"/>
      <c r="LD1022" s="53"/>
      <c r="LE1022" s="53"/>
      <c r="LF1022" s="53"/>
      <c r="LG1022" s="53"/>
      <c r="LH1022" s="53"/>
      <c r="LI1022" s="53"/>
      <c r="LJ1022" s="53"/>
      <c r="LK1022" s="53"/>
      <c r="LL1022" s="53"/>
      <c r="LM1022" s="53"/>
      <c r="LN1022" s="53"/>
      <c r="LO1022" s="53"/>
      <c r="LP1022" s="53"/>
      <c r="LQ1022" s="53"/>
      <c r="LR1022" s="53"/>
      <c r="LS1022" s="53"/>
      <c r="LT1022" s="53"/>
      <c r="LU1022" s="53"/>
      <c r="LV1022" s="53"/>
      <c r="LW1022" s="53"/>
      <c r="LX1022" s="53"/>
      <c r="LY1022" s="53"/>
      <c r="LZ1022" s="53"/>
      <c r="MA1022" s="53"/>
      <c r="MB1022" s="53"/>
      <c r="MC1022" s="53"/>
      <c r="MD1022" s="53"/>
      <c r="ME1022" s="53"/>
      <c r="MF1022" s="53"/>
      <c r="MG1022" s="53"/>
      <c r="MH1022" s="53"/>
      <c r="MI1022" s="53"/>
      <c r="MJ1022" s="53"/>
      <c r="MK1022" s="53"/>
      <c r="ML1022" s="53"/>
      <c r="MM1022" s="53"/>
      <c r="MN1022" s="53"/>
      <c r="MO1022" s="53"/>
      <c r="MP1022" s="53"/>
      <c r="MQ1022" s="53"/>
      <c r="MR1022" s="53"/>
      <c r="MS1022" s="53"/>
      <c r="MT1022" s="53"/>
      <c r="MU1022" s="53"/>
      <c r="MV1022" s="53"/>
      <c r="MW1022" s="53"/>
      <c r="MX1022" s="53"/>
      <c r="MY1022" s="53"/>
      <c r="MZ1022" s="53"/>
      <c r="NA1022" s="53"/>
      <c r="NB1022" s="53"/>
      <c r="NC1022" s="53"/>
      <c r="ND1022" s="53"/>
      <c r="NE1022" s="53"/>
      <c r="NF1022" s="53"/>
      <c r="NG1022" s="53"/>
      <c r="NH1022" s="53"/>
      <c r="NI1022" s="53"/>
      <c r="NJ1022" s="53"/>
      <c r="NK1022" s="53"/>
      <c r="NL1022" s="53"/>
      <c r="NM1022" s="53"/>
      <c r="NN1022" s="53"/>
      <c r="NO1022" s="53"/>
      <c r="NP1022" s="53"/>
      <c r="NQ1022" s="53"/>
      <c r="NR1022" s="53"/>
      <c r="NS1022" s="53"/>
      <c r="NT1022" s="53"/>
      <c r="NU1022" s="53"/>
      <c r="NV1022" s="53"/>
      <c r="NW1022" s="53"/>
      <c r="NX1022" s="53"/>
      <c r="NY1022" s="53"/>
      <c r="NZ1022" s="53"/>
      <c r="OA1022" s="53"/>
      <c r="OB1022" s="53"/>
      <c r="OC1022" s="53"/>
      <c r="OD1022" s="53"/>
      <c r="OE1022" s="53"/>
      <c r="OF1022" s="53"/>
      <c r="OG1022" s="53"/>
      <c r="OH1022" s="53"/>
      <c r="OI1022" s="53"/>
      <c r="OJ1022" s="53"/>
      <c r="OK1022" s="53"/>
      <c r="OL1022" s="53"/>
      <c r="OM1022" s="53"/>
      <c r="ON1022" s="53"/>
      <c r="OO1022" s="53"/>
      <c r="OP1022" s="53"/>
      <c r="OQ1022" s="53"/>
      <c r="OR1022" s="53"/>
      <c r="OS1022" s="53"/>
      <c r="OT1022" s="53"/>
      <c r="OU1022" s="53"/>
      <c r="OV1022" s="53"/>
      <c r="OW1022" s="53"/>
      <c r="OX1022" s="53"/>
      <c r="OY1022" s="53"/>
      <c r="OZ1022" s="53"/>
      <c r="PA1022" s="53"/>
      <c r="PB1022" s="53"/>
      <c r="PC1022" s="53"/>
      <c r="PD1022" s="53"/>
      <c r="PE1022" s="53"/>
      <c r="PF1022" s="53"/>
      <c r="PG1022" s="53"/>
      <c r="PH1022" s="53"/>
      <c r="PI1022" s="53"/>
      <c r="PJ1022" s="53"/>
      <c r="PK1022" s="53"/>
      <c r="PL1022" s="53"/>
      <c r="PM1022" s="53"/>
      <c r="PN1022" s="53"/>
      <c r="PO1022" s="53"/>
      <c r="PP1022" s="53"/>
      <c r="PQ1022" s="53"/>
      <c r="PR1022" s="53"/>
      <c r="PS1022" s="53"/>
      <c r="PT1022" s="53"/>
      <c r="PU1022" s="53"/>
      <c r="PV1022" s="53"/>
      <c r="PW1022" s="53"/>
      <c r="PX1022" s="53"/>
      <c r="PY1022" s="53"/>
      <c r="PZ1022" s="53"/>
      <c r="QA1022" s="53"/>
      <c r="QB1022" s="53"/>
      <c r="QC1022" s="53"/>
      <c r="QD1022" s="53"/>
      <c r="QE1022" s="53"/>
      <c r="QF1022" s="53"/>
      <c r="QG1022" s="53"/>
      <c r="QH1022" s="53"/>
      <c r="QI1022" s="53"/>
      <c r="QJ1022" s="53"/>
      <c r="QK1022" s="53"/>
      <c r="QL1022" s="53"/>
      <c r="QM1022" s="53"/>
      <c r="QN1022" s="53"/>
      <c r="QO1022" s="53"/>
      <c r="QP1022" s="53"/>
      <c r="QQ1022" s="53"/>
      <c r="QR1022" s="53"/>
      <c r="QS1022" s="53"/>
      <c r="QT1022" s="53"/>
      <c r="QU1022" s="53"/>
      <c r="QV1022" s="53"/>
      <c r="QW1022" s="53"/>
      <c r="QX1022" s="53"/>
      <c r="QY1022" s="53"/>
      <c r="QZ1022" s="53"/>
      <c r="RA1022" s="53"/>
      <c r="RB1022" s="53"/>
      <c r="RC1022" s="53"/>
      <c r="RD1022" s="53"/>
      <c r="RE1022" s="53"/>
      <c r="RF1022" s="53"/>
      <c r="RG1022" s="53"/>
      <c r="RH1022" s="53"/>
      <c r="RI1022" s="53"/>
      <c r="RJ1022" s="53"/>
      <c r="RK1022" s="53"/>
      <c r="RL1022" s="53"/>
      <c r="RM1022" s="53"/>
      <c r="RN1022" s="53"/>
      <c r="RO1022" s="53"/>
      <c r="RP1022" s="53"/>
      <c r="RQ1022" s="53"/>
      <c r="RR1022" s="53"/>
      <c r="RS1022" s="53"/>
      <c r="RT1022" s="53"/>
      <c r="RU1022" s="53"/>
      <c r="RV1022" s="53"/>
      <c r="RW1022" s="53"/>
      <c r="RX1022" s="53"/>
      <c r="RY1022" s="53"/>
      <c r="RZ1022" s="53"/>
      <c r="SA1022" s="53"/>
      <c r="SB1022" s="53"/>
      <c r="SC1022" s="53"/>
      <c r="SD1022" s="53"/>
      <c r="SE1022" s="53"/>
      <c r="SF1022" s="53"/>
      <c r="SG1022" s="53"/>
      <c r="SH1022" s="53"/>
      <c r="SI1022" s="53"/>
      <c r="SJ1022" s="53"/>
      <c r="SK1022" s="53"/>
      <c r="SL1022" s="53"/>
      <c r="SM1022" s="53"/>
      <c r="SN1022" s="53"/>
      <c r="SO1022" s="53"/>
      <c r="SP1022" s="53"/>
      <c r="SQ1022" s="53"/>
      <c r="SR1022" s="53"/>
      <c r="SS1022" s="53"/>
      <c r="ST1022" s="53"/>
      <c r="SU1022" s="53"/>
      <c r="SV1022" s="53"/>
      <c r="SW1022" s="53"/>
      <c r="SX1022" s="53"/>
      <c r="SY1022" s="53"/>
      <c r="SZ1022" s="53"/>
      <c r="TA1022" s="53"/>
      <c r="TB1022" s="53"/>
      <c r="TC1022" s="53"/>
      <c r="TD1022" s="53"/>
      <c r="TE1022" s="53"/>
      <c r="TF1022" s="53"/>
      <c r="TG1022" s="53"/>
      <c r="TH1022" s="53"/>
      <c r="TI1022" s="53"/>
      <c r="TJ1022" s="53"/>
      <c r="TK1022" s="53"/>
      <c r="TL1022" s="53"/>
      <c r="TM1022" s="53"/>
      <c r="TN1022" s="53"/>
      <c r="TO1022" s="53"/>
      <c r="TP1022" s="53"/>
      <c r="TQ1022" s="53"/>
      <c r="TR1022" s="53"/>
      <c r="TS1022" s="53"/>
      <c r="TT1022" s="53"/>
      <c r="TU1022" s="53"/>
      <c r="TV1022" s="53"/>
      <c r="TW1022" s="53"/>
      <c r="TX1022" s="53"/>
      <c r="TY1022" s="53"/>
      <c r="TZ1022" s="53"/>
      <c r="UA1022" s="53"/>
      <c r="UB1022" s="53"/>
      <c r="UC1022" s="53"/>
      <c r="UD1022" s="53"/>
      <c r="UE1022" s="53"/>
      <c r="UF1022" s="53"/>
      <c r="UG1022" s="53"/>
    </row>
    <row r="1023" spans="12:553" s="19" customFormat="1" ht="15.75" customHeight="1" x14ac:dyDescent="0.2">
      <c r="L1023" s="66"/>
      <c r="M1023" s="66"/>
      <c r="N1023" s="52"/>
      <c r="O1023" s="53"/>
      <c r="P1023" s="53"/>
      <c r="Q1023" s="53"/>
      <c r="R1023" s="53"/>
      <c r="S1023" s="53"/>
      <c r="T1023" s="53"/>
      <c r="U1023" s="53"/>
      <c r="V1023" s="53"/>
      <c r="W1023" s="53"/>
      <c r="X1023" s="53"/>
      <c r="Y1023" s="53"/>
      <c r="Z1023" s="53"/>
      <c r="AA1023" s="53"/>
      <c r="AB1023" s="53"/>
      <c r="AC1023" s="53"/>
      <c r="AD1023" s="53"/>
      <c r="AE1023" s="53"/>
      <c r="AF1023" s="53"/>
      <c r="AG1023" s="53"/>
      <c r="AH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c r="BM1023" s="53"/>
      <c r="BN1023" s="53"/>
      <c r="BO1023" s="53"/>
      <c r="BP1023" s="53"/>
      <c r="BQ1023" s="53"/>
      <c r="BR1023" s="53"/>
      <c r="BS1023" s="53"/>
      <c r="BT1023" s="53"/>
      <c r="BU1023" s="53"/>
      <c r="BV1023" s="53"/>
      <c r="BW1023" s="53"/>
      <c r="BX1023" s="53"/>
      <c r="BY1023" s="53"/>
      <c r="BZ1023" s="53"/>
      <c r="CA1023" s="53"/>
      <c r="CB1023" s="53"/>
      <c r="CC1023" s="53"/>
      <c r="CD1023" s="53"/>
      <c r="CE1023" s="53"/>
      <c r="CF1023" s="53"/>
      <c r="CG1023" s="53"/>
      <c r="CH1023" s="53"/>
      <c r="CI1023" s="53"/>
      <c r="CJ1023" s="53"/>
      <c r="CK1023" s="53"/>
      <c r="CL1023" s="53"/>
      <c r="CM1023" s="53"/>
      <c r="CN1023" s="53"/>
      <c r="CO1023" s="53"/>
      <c r="CP1023" s="53"/>
      <c r="CQ1023" s="53"/>
      <c r="CR1023" s="53"/>
      <c r="CS1023" s="53"/>
      <c r="CT1023" s="53"/>
      <c r="CU1023" s="53"/>
      <c r="CV1023" s="53"/>
      <c r="CW1023" s="53"/>
      <c r="CX1023" s="53"/>
      <c r="CY1023" s="53"/>
      <c r="CZ1023" s="53"/>
      <c r="DA1023" s="53"/>
      <c r="DB1023" s="53"/>
      <c r="DC1023" s="53"/>
      <c r="DD1023" s="53"/>
      <c r="DE1023" s="53"/>
      <c r="DF1023" s="53"/>
      <c r="DG1023" s="53"/>
      <c r="DH1023" s="53"/>
      <c r="DI1023" s="53"/>
      <c r="DJ1023" s="53"/>
      <c r="DK1023" s="53"/>
      <c r="DL1023" s="53"/>
      <c r="DM1023" s="53"/>
      <c r="DN1023" s="53"/>
      <c r="DO1023" s="53"/>
      <c r="DP1023" s="53"/>
      <c r="DQ1023" s="53"/>
      <c r="DR1023" s="53"/>
      <c r="DS1023" s="53"/>
      <c r="DT1023" s="53"/>
      <c r="DU1023" s="53"/>
      <c r="DV1023" s="53"/>
      <c r="DW1023" s="53"/>
      <c r="DX1023" s="53"/>
      <c r="DY1023" s="53"/>
      <c r="DZ1023" s="53"/>
      <c r="EA1023" s="53"/>
      <c r="EB1023" s="53"/>
      <c r="EC1023" s="53"/>
      <c r="ED1023" s="53"/>
      <c r="EE1023" s="53"/>
      <c r="EF1023" s="53"/>
      <c r="EG1023" s="53"/>
      <c r="EH1023" s="53"/>
      <c r="EI1023" s="53"/>
      <c r="EJ1023" s="53"/>
      <c r="EK1023" s="53"/>
      <c r="EL1023" s="53"/>
      <c r="EM1023" s="53"/>
      <c r="EN1023" s="53"/>
      <c r="EO1023" s="53"/>
      <c r="EP1023" s="53"/>
      <c r="EQ1023" s="53"/>
      <c r="ER1023" s="53"/>
      <c r="ES1023" s="53"/>
      <c r="ET1023" s="53"/>
      <c r="EU1023" s="53"/>
      <c r="EV1023" s="53"/>
      <c r="EW1023" s="53"/>
      <c r="EX1023" s="53"/>
      <c r="EY1023" s="53"/>
      <c r="EZ1023" s="53"/>
      <c r="FA1023" s="53"/>
      <c r="FB1023" s="53"/>
      <c r="FC1023" s="53"/>
      <c r="FD1023" s="53"/>
      <c r="FE1023" s="53"/>
      <c r="FF1023" s="53"/>
      <c r="FG1023" s="53"/>
      <c r="FH1023" s="53"/>
      <c r="FI1023" s="53"/>
      <c r="FJ1023" s="53"/>
      <c r="FK1023" s="53"/>
      <c r="FL1023" s="53"/>
      <c r="FM1023" s="53"/>
      <c r="FN1023" s="53"/>
      <c r="FO1023" s="53"/>
      <c r="FP1023" s="53"/>
      <c r="FQ1023" s="53"/>
      <c r="FR1023" s="53"/>
      <c r="FS1023" s="53"/>
      <c r="FT1023" s="53"/>
      <c r="FU1023" s="53"/>
      <c r="FV1023" s="53"/>
      <c r="FW1023" s="53"/>
      <c r="FX1023" s="53"/>
      <c r="FY1023" s="53"/>
      <c r="FZ1023" s="53"/>
      <c r="GA1023" s="53"/>
      <c r="GB1023" s="53"/>
      <c r="GC1023" s="53"/>
      <c r="GD1023" s="53"/>
      <c r="GE1023" s="53"/>
      <c r="GF1023" s="53"/>
      <c r="GG1023" s="53"/>
      <c r="GH1023" s="53"/>
      <c r="GI1023" s="53"/>
      <c r="GJ1023" s="53"/>
      <c r="GK1023" s="53"/>
      <c r="GL1023" s="53"/>
      <c r="GM1023" s="53"/>
      <c r="GN1023" s="53"/>
      <c r="GO1023" s="53"/>
      <c r="GP1023" s="53"/>
      <c r="GQ1023" s="53"/>
      <c r="GR1023" s="53"/>
      <c r="GS1023" s="53"/>
      <c r="GT1023" s="53"/>
      <c r="GU1023" s="53"/>
      <c r="GV1023" s="53"/>
      <c r="GW1023" s="53"/>
      <c r="GX1023" s="53"/>
      <c r="GY1023" s="53"/>
      <c r="GZ1023" s="53"/>
      <c r="HA1023" s="53"/>
      <c r="HB1023" s="53"/>
      <c r="HC1023" s="53"/>
      <c r="HD1023" s="53"/>
      <c r="HE1023" s="53"/>
      <c r="HF1023" s="53"/>
      <c r="HG1023" s="53"/>
      <c r="HH1023" s="53"/>
      <c r="HI1023" s="53"/>
      <c r="HJ1023" s="53"/>
      <c r="HK1023" s="53"/>
      <c r="HL1023" s="53"/>
      <c r="HM1023" s="53"/>
      <c r="HN1023" s="53"/>
      <c r="HO1023" s="53"/>
      <c r="HP1023" s="53"/>
      <c r="HQ1023" s="53"/>
      <c r="HR1023" s="53"/>
      <c r="HS1023" s="53"/>
      <c r="HT1023" s="53"/>
      <c r="HU1023" s="53"/>
      <c r="HV1023" s="53"/>
      <c r="HW1023" s="53"/>
      <c r="HX1023" s="53"/>
      <c r="HY1023" s="53"/>
      <c r="HZ1023" s="53"/>
      <c r="IA1023" s="53"/>
      <c r="IB1023" s="53"/>
      <c r="IC1023" s="53"/>
      <c r="ID1023" s="53"/>
      <c r="IE1023" s="53"/>
      <c r="IF1023" s="53"/>
      <c r="IG1023" s="53"/>
      <c r="IH1023" s="53"/>
      <c r="II1023" s="53"/>
      <c r="IJ1023" s="53"/>
      <c r="IK1023" s="53"/>
      <c r="IL1023" s="53"/>
      <c r="IM1023" s="53"/>
      <c r="IN1023" s="53"/>
      <c r="IO1023" s="53"/>
      <c r="IP1023" s="53"/>
      <c r="IQ1023" s="53"/>
      <c r="IR1023" s="53"/>
      <c r="IS1023" s="53"/>
      <c r="IT1023" s="53"/>
      <c r="IU1023" s="53"/>
      <c r="IV1023" s="53"/>
      <c r="IW1023" s="53"/>
      <c r="IX1023" s="53"/>
      <c r="IY1023" s="53"/>
      <c r="IZ1023" s="53"/>
      <c r="JA1023" s="53"/>
      <c r="JB1023" s="53"/>
      <c r="JC1023" s="53"/>
      <c r="JD1023" s="53"/>
      <c r="JE1023" s="53"/>
      <c r="JF1023" s="53"/>
      <c r="JG1023" s="53"/>
      <c r="JH1023" s="53"/>
      <c r="JI1023" s="53"/>
      <c r="JJ1023" s="53"/>
      <c r="JK1023" s="53"/>
      <c r="JL1023" s="53"/>
      <c r="JM1023" s="53"/>
      <c r="JN1023" s="53"/>
      <c r="JO1023" s="53"/>
      <c r="JP1023" s="53"/>
      <c r="JQ1023" s="53"/>
      <c r="JR1023" s="53"/>
      <c r="JS1023" s="53"/>
      <c r="JT1023" s="53"/>
      <c r="JU1023" s="53"/>
      <c r="JV1023" s="53"/>
      <c r="JW1023" s="53"/>
      <c r="JX1023" s="53"/>
      <c r="JY1023" s="53"/>
      <c r="JZ1023" s="53"/>
      <c r="KA1023" s="53"/>
      <c r="KB1023" s="53"/>
      <c r="KC1023" s="53"/>
      <c r="KD1023" s="53"/>
      <c r="KE1023" s="53"/>
      <c r="KF1023" s="53"/>
      <c r="KG1023" s="53"/>
      <c r="KH1023" s="53"/>
      <c r="KI1023" s="53"/>
      <c r="KJ1023" s="53"/>
      <c r="KK1023" s="53"/>
      <c r="KL1023" s="53"/>
      <c r="KM1023" s="53"/>
      <c r="KN1023" s="53"/>
      <c r="KO1023" s="53"/>
      <c r="KP1023" s="53"/>
      <c r="KQ1023" s="53"/>
      <c r="KR1023" s="53"/>
      <c r="KS1023" s="53"/>
      <c r="KT1023" s="53"/>
      <c r="KU1023" s="53"/>
      <c r="KV1023" s="53"/>
      <c r="KW1023" s="53"/>
      <c r="KX1023" s="53"/>
      <c r="KY1023" s="53"/>
      <c r="KZ1023" s="53"/>
      <c r="LA1023" s="53"/>
      <c r="LB1023" s="53"/>
      <c r="LC1023" s="53"/>
      <c r="LD1023" s="53"/>
      <c r="LE1023" s="53"/>
      <c r="LF1023" s="53"/>
      <c r="LG1023" s="53"/>
      <c r="LH1023" s="53"/>
      <c r="LI1023" s="53"/>
      <c r="LJ1023" s="53"/>
      <c r="LK1023" s="53"/>
      <c r="LL1023" s="53"/>
      <c r="LM1023" s="53"/>
      <c r="LN1023" s="53"/>
      <c r="LO1023" s="53"/>
      <c r="LP1023" s="53"/>
      <c r="LQ1023" s="53"/>
      <c r="LR1023" s="53"/>
      <c r="LS1023" s="53"/>
      <c r="LT1023" s="53"/>
      <c r="LU1023" s="53"/>
      <c r="LV1023" s="53"/>
      <c r="LW1023" s="53"/>
      <c r="LX1023" s="53"/>
      <c r="LY1023" s="53"/>
      <c r="LZ1023" s="53"/>
      <c r="MA1023" s="53"/>
      <c r="MB1023" s="53"/>
      <c r="MC1023" s="53"/>
      <c r="MD1023" s="53"/>
      <c r="ME1023" s="53"/>
      <c r="MF1023" s="53"/>
      <c r="MG1023" s="53"/>
      <c r="MH1023" s="53"/>
      <c r="MI1023" s="53"/>
      <c r="MJ1023" s="53"/>
      <c r="MK1023" s="53"/>
      <c r="ML1023" s="53"/>
      <c r="MM1023" s="53"/>
      <c r="MN1023" s="53"/>
      <c r="MO1023" s="53"/>
      <c r="MP1023" s="53"/>
      <c r="MQ1023" s="53"/>
      <c r="MR1023" s="53"/>
      <c r="MS1023" s="53"/>
      <c r="MT1023" s="53"/>
      <c r="MU1023" s="53"/>
      <c r="MV1023" s="53"/>
      <c r="MW1023" s="53"/>
      <c r="MX1023" s="53"/>
      <c r="MY1023" s="53"/>
      <c r="MZ1023" s="53"/>
      <c r="NA1023" s="53"/>
      <c r="NB1023" s="53"/>
      <c r="NC1023" s="53"/>
      <c r="ND1023" s="53"/>
      <c r="NE1023" s="53"/>
      <c r="NF1023" s="53"/>
      <c r="NG1023" s="53"/>
      <c r="NH1023" s="53"/>
      <c r="NI1023" s="53"/>
      <c r="NJ1023" s="53"/>
      <c r="NK1023" s="53"/>
      <c r="NL1023" s="53"/>
      <c r="NM1023" s="53"/>
      <c r="NN1023" s="53"/>
      <c r="NO1023" s="53"/>
      <c r="NP1023" s="53"/>
      <c r="NQ1023" s="53"/>
      <c r="NR1023" s="53"/>
      <c r="NS1023" s="53"/>
      <c r="NT1023" s="53"/>
      <c r="NU1023" s="53"/>
      <c r="NV1023" s="53"/>
      <c r="NW1023" s="53"/>
      <c r="NX1023" s="53"/>
      <c r="NY1023" s="53"/>
      <c r="NZ1023" s="53"/>
      <c r="OA1023" s="53"/>
      <c r="OB1023" s="53"/>
      <c r="OC1023" s="53"/>
      <c r="OD1023" s="53"/>
      <c r="OE1023" s="53"/>
      <c r="OF1023" s="53"/>
      <c r="OG1023" s="53"/>
      <c r="OH1023" s="53"/>
      <c r="OI1023" s="53"/>
      <c r="OJ1023" s="53"/>
      <c r="OK1023" s="53"/>
      <c r="OL1023" s="53"/>
      <c r="OM1023" s="53"/>
      <c r="ON1023" s="53"/>
      <c r="OO1023" s="53"/>
      <c r="OP1023" s="53"/>
      <c r="OQ1023" s="53"/>
      <c r="OR1023" s="53"/>
      <c r="OS1023" s="53"/>
      <c r="OT1023" s="53"/>
      <c r="OU1023" s="53"/>
      <c r="OV1023" s="53"/>
      <c r="OW1023" s="53"/>
      <c r="OX1023" s="53"/>
      <c r="OY1023" s="53"/>
      <c r="OZ1023" s="53"/>
      <c r="PA1023" s="53"/>
      <c r="PB1023" s="53"/>
      <c r="PC1023" s="53"/>
      <c r="PD1023" s="53"/>
      <c r="PE1023" s="53"/>
      <c r="PF1023" s="53"/>
      <c r="PG1023" s="53"/>
      <c r="PH1023" s="53"/>
      <c r="PI1023" s="53"/>
      <c r="PJ1023" s="53"/>
      <c r="PK1023" s="53"/>
      <c r="PL1023" s="53"/>
      <c r="PM1023" s="53"/>
      <c r="PN1023" s="53"/>
      <c r="PO1023" s="53"/>
      <c r="PP1023" s="53"/>
      <c r="PQ1023" s="53"/>
      <c r="PR1023" s="53"/>
      <c r="PS1023" s="53"/>
      <c r="PT1023" s="53"/>
      <c r="PU1023" s="53"/>
      <c r="PV1023" s="53"/>
      <c r="PW1023" s="53"/>
      <c r="PX1023" s="53"/>
      <c r="PY1023" s="53"/>
      <c r="PZ1023" s="53"/>
      <c r="QA1023" s="53"/>
      <c r="QB1023" s="53"/>
      <c r="QC1023" s="53"/>
      <c r="QD1023" s="53"/>
      <c r="QE1023" s="53"/>
      <c r="QF1023" s="53"/>
      <c r="QG1023" s="53"/>
      <c r="QH1023" s="53"/>
      <c r="QI1023" s="53"/>
      <c r="QJ1023" s="53"/>
      <c r="QK1023" s="53"/>
      <c r="QL1023" s="53"/>
      <c r="QM1023" s="53"/>
      <c r="QN1023" s="53"/>
      <c r="QO1023" s="53"/>
      <c r="QP1023" s="53"/>
      <c r="QQ1023" s="53"/>
      <c r="QR1023" s="53"/>
      <c r="QS1023" s="53"/>
      <c r="QT1023" s="53"/>
      <c r="QU1023" s="53"/>
      <c r="QV1023" s="53"/>
      <c r="QW1023" s="53"/>
      <c r="QX1023" s="53"/>
      <c r="QY1023" s="53"/>
      <c r="QZ1023" s="53"/>
      <c r="RA1023" s="53"/>
      <c r="RB1023" s="53"/>
      <c r="RC1023" s="53"/>
      <c r="RD1023" s="53"/>
      <c r="RE1023" s="53"/>
      <c r="RF1023" s="53"/>
      <c r="RG1023" s="53"/>
      <c r="RH1023" s="53"/>
      <c r="RI1023" s="53"/>
      <c r="RJ1023" s="53"/>
      <c r="RK1023" s="53"/>
      <c r="RL1023" s="53"/>
      <c r="RM1023" s="53"/>
      <c r="RN1023" s="53"/>
      <c r="RO1023" s="53"/>
      <c r="RP1023" s="53"/>
      <c r="RQ1023" s="53"/>
      <c r="RR1023" s="53"/>
      <c r="RS1023" s="53"/>
      <c r="RT1023" s="53"/>
      <c r="RU1023" s="53"/>
      <c r="RV1023" s="53"/>
      <c r="RW1023" s="53"/>
      <c r="RX1023" s="53"/>
      <c r="RY1023" s="53"/>
      <c r="RZ1023" s="53"/>
      <c r="SA1023" s="53"/>
      <c r="SB1023" s="53"/>
      <c r="SC1023" s="53"/>
      <c r="SD1023" s="53"/>
      <c r="SE1023" s="53"/>
      <c r="SF1023" s="53"/>
      <c r="SG1023" s="53"/>
      <c r="SH1023" s="53"/>
      <c r="SI1023" s="53"/>
      <c r="SJ1023" s="53"/>
      <c r="SK1023" s="53"/>
      <c r="SL1023" s="53"/>
      <c r="SM1023" s="53"/>
      <c r="SN1023" s="53"/>
      <c r="SO1023" s="53"/>
      <c r="SP1023" s="53"/>
      <c r="SQ1023" s="53"/>
      <c r="SR1023" s="53"/>
      <c r="SS1023" s="53"/>
      <c r="ST1023" s="53"/>
      <c r="SU1023" s="53"/>
      <c r="SV1023" s="53"/>
      <c r="SW1023" s="53"/>
      <c r="SX1023" s="53"/>
      <c r="SY1023" s="53"/>
      <c r="SZ1023" s="53"/>
      <c r="TA1023" s="53"/>
      <c r="TB1023" s="53"/>
      <c r="TC1023" s="53"/>
      <c r="TD1023" s="53"/>
      <c r="TE1023" s="53"/>
      <c r="TF1023" s="53"/>
      <c r="TG1023" s="53"/>
      <c r="TH1023" s="53"/>
      <c r="TI1023" s="53"/>
      <c r="TJ1023" s="53"/>
      <c r="TK1023" s="53"/>
      <c r="TL1023" s="53"/>
      <c r="TM1023" s="53"/>
      <c r="TN1023" s="53"/>
      <c r="TO1023" s="53"/>
      <c r="TP1023" s="53"/>
      <c r="TQ1023" s="53"/>
      <c r="TR1023" s="53"/>
      <c r="TS1023" s="53"/>
      <c r="TT1023" s="53"/>
      <c r="TU1023" s="53"/>
      <c r="TV1023" s="53"/>
      <c r="TW1023" s="53"/>
      <c r="TX1023" s="53"/>
      <c r="TY1023" s="53"/>
      <c r="TZ1023" s="53"/>
      <c r="UA1023" s="53"/>
      <c r="UB1023" s="53"/>
      <c r="UC1023" s="53"/>
      <c r="UD1023" s="53"/>
      <c r="UE1023" s="53"/>
      <c r="UF1023" s="53"/>
      <c r="UG1023" s="53"/>
    </row>
    <row r="1024" spans="12:553" s="19" customFormat="1" ht="15.75" customHeight="1" x14ac:dyDescent="0.2">
      <c r="L1024" s="66"/>
      <c r="M1024" s="66"/>
      <c r="N1024" s="52"/>
      <c r="O1024" s="53"/>
      <c r="P1024" s="53"/>
      <c r="Q1024" s="53"/>
      <c r="R1024" s="53"/>
      <c r="S1024" s="53"/>
      <c r="T1024" s="53"/>
      <c r="U1024" s="53"/>
      <c r="V1024" s="53"/>
      <c r="W1024" s="53"/>
      <c r="X1024" s="53"/>
      <c r="Y1024" s="53"/>
      <c r="Z1024" s="53"/>
      <c r="AA1024" s="53"/>
      <c r="AB1024" s="53"/>
      <c r="AC1024" s="53"/>
      <c r="AD1024" s="53"/>
      <c r="AE1024" s="53"/>
      <c r="AF1024" s="53"/>
      <c r="AG1024" s="53"/>
      <c r="AH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c r="BM1024" s="53"/>
      <c r="BN1024" s="53"/>
      <c r="BO1024" s="53"/>
      <c r="BP1024" s="53"/>
      <c r="BQ1024" s="53"/>
      <c r="BR1024" s="53"/>
      <c r="BS1024" s="53"/>
      <c r="BT1024" s="53"/>
      <c r="BU1024" s="53"/>
      <c r="BV1024" s="53"/>
      <c r="BW1024" s="53"/>
      <c r="BX1024" s="53"/>
      <c r="BY1024" s="53"/>
      <c r="BZ1024" s="53"/>
      <c r="CA1024" s="53"/>
      <c r="CB1024" s="53"/>
      <c r="CC1024" s="53"/>
      <c r="CD1024" s="53"/>
      <c r="CE1024" s="53"/>
      <c r="CF1024" s="53"/>
      <c r="CG1024" s="53"/>
      <c r="CH1024" s="53"/>
      <c r="CI1024" s="53"/>
      <c r="CJ1024" s="53"/>
      <c r="CK1024" s="53"/>
      <c r="CL1024" s="53"/>
      <c r="CM1024" s="53"/>
      <c r="CN1024" s="53"/>
      <c r="CO1024" s="53"/>
      <c r="CP1024" s="53"/>
      <c r="CQ1024" s="53"/>
      <c r="CR1024" s="53"/>
      <c r="CS1024" s="53"/>
      <c r="CT1024" s="53"/>
      <c r="CU1024" s="53"/>
      <c r="CV1024" s="53"/>
      <c r="CW1024" s="53"/>
      <c r="CX1024" s="53"/>
      <c r="CY1024" s="53"/>
      <c r="CZ1024" s="53"/>
      <c r="DA1024" s="53"/>
      <c r="DB1024" s="53"/>
      <c r="DC1024" s="53"/>
      <c r="DD1024" s="53"/>
      <c r="DE1024" s="53"/>
      <c r="DF1024" s="53"/>
      <c r="DG1024" s="53"/>
      <c r="DH1024" s="53"/>
      <c r="DI1024" s="53"/>
      <c r="DJ1024" s="53"/>
      <c r="DK1024" s="53"/>
      <c r="DL1024" s="53"/>
      <c r="DM1024" s="53"/>
      <c r="DN1024" s="53"/>
      <c r="DO1024" s="53"/>
      <c r="DP1024" s="53"/>
      <c r="DQ1024" s="53"/>
      <c r="DR1024" s="53"/>
      <c r="DS1024" s="53"/>
      <c r="DT1024" s="53"/>
      <c r="DU1024" s="53"/>
      <c r="DV1024" s="53"/>
      <c r="DW1024" s="53"/>
      <c r="DX1024" s="53"/>
      <c r="DY1024" s="53"/>
      <c r="DZ1024" s="53"/>
      <c r="EA1024" s="53"/>
      <c r="EB1024" s="53"/>
      <c r="EC1024" s="53"/>
      <c r="ED1024" s="53"/>
      <c r="EE1024" s="53"/>
      <c r="EF1024" s="53"/>
      <c r="EG1024" s="53"/>
      <c r="EH1024" s="53"/>
      <c r="EI1024" s="53"/>
      <c r="EJ1024" s="53"/>
      <c r="EK1024" s="53"/>
      <c r="EL1024" s="53"/>
      <c r="EM1024" s="53"/>
      <c r="EN1024" s="53"/>
      <c r="EO1024" s="53"/>
      <c r="EP1024" s="53"/>
      <c r="EQ1024" s="53"/>
      <c r="ER1024" s="53"/>
      <c r="ES1024" s="53"/>
      <c r="ET1024" s="53"/>
      <c r="EU1024" s="53"/>
      <c r="EV1024" s="53"/>
      <c r="EW1024" s="53"/>
      <c r="EX1024" s="53"/>
      <c r="EY1024" s="53"/>
      <c r="EZ1024" s="53"/>
      <c r="FA1024" s="53"/>
      <c r="FB1024" s="53"/>
      <c r="FC1024" s="53"/>
      <c r="FD1024" s="53"/>
      <c r="FE1024" s="53"/>
      <c r="FF1024" s="53"/>
      <c r="FG1024" s="53"/>
      <c r="FH1024" s="53"/>
      <c r="FI1024" s="53"/>
      <c r="FJ1024" s="53"/>
      <c r="FK1024" s="53"/>
      <c r="FL1024" s="53"/>
      <c r="FM1024" s="53"/>
      <c r="FN1024" s="53"/>
      <c r="FO1024" s="53"/>
      <c r="FP1024" s="53"/>
      <c r="FQ1024" s="53"/>
      <c r="FR1024" s="53"/>
      <c r="FS1024" s="53"/>
      <c r="FT1024" s="53"/>
      <c r="FU1024" s="53"/>
      <c r="FV1024" s="53"/>
      <c r="FW1024" s="53"/>
      <c r="FX1024" s="53"/>
      <c r="FY1024" s="53"/>
      <c r="FZ1024" s="53"/>
      <c r="GA1024" s="53"/>
      <c r="GB1024" s="53"/>
      <c r="GC1024" s="53"/>
      <c r="GD1024" s="53"/>
      <c r="GE1024" s="53"/>
      <c r="GF1024" s="53"/>
      <c r="GG1024" s="53"/>
      <c r="GH1024" s="53"/>
      <c r="GI1024" s="53"/>
      <c r="GJ1024" s="53"/>
      <c r="GK1024" s="53"/>
      <c r="GL1024" s="53"/>
      <c r="GM1024" s="53"/>
      <c r="GN1024" s="53"/>
      <c r="GO1024" s="53"/>
      <c r="GP1024" s="53"/>
      <c r="GQ1024" s="53"/>
      <c r="GR1024" s="53"/>
      <c r="GS1024" s="53"/>
      <c r="GT1024" s="53"/>
      <c r="GU1024" s="53"/>
      <c r="GV1024" s="53"/>
      <c r="GW1024" s="53"/>
      <c r="GX1024" s="53"/>
      <c r="GY1024" s="53"/>
      <c r="GZ1024" s="53"/>
      <c r="HA1024" s="53"/>
      <c r="HB1024" s="53"/>
      <c r="HC1024" s="53"/>
      <c r="HD1024" s="53"/>
      <c r="HE1024" s="53"/>
      <c r="HF1024" s="53"/>
      <c r="HG1024" s="53"/>
      <c r="HH1024" s="53"/>
      <c r="HI1024" s="53"/>
      <c r="HJ1024" s="53"/>
      <c r="HK1024" s="53"/>
      <c r="HL1024" s="53"/>
      <c r="HM1024" s="53"/>
      <c r="HN1024" s="53"/>
      <c r="HO1024" s="53"/>
      <c r="HP1024" s="53"/>
      <c r="HQ1024" s="53"/>
      <c r="HR1024" s="53"/>
      <c r="HS1024" s="53"/>
      <c r="HT1024" s="53"/>
      <c r="HU1024" s="53"/>
      <c r="HV1024" s="53"/>
      <c r="HW1024" s="53"/>
      <c r="HX1024" s="53"/>
      <c r="HY1024" s="53"/>
      <c r="HZ1024" s="53"/>
      <c r="IA1024" s="53"/>
      <c r="IB1024" s="53"/>
      <c r="IC1024" s="53"/>
      <c r="ID1024" s="53"/>
      <c r="IE1024" s="53"/>
      <c r="IF1024" s="53"/>
      <c r="IG1024" s="53"/>
      <c r="IH1024" s="53"/>
      <c r="II1024" s="53"/>
      <c r="IJ1024" s="53"/>
      <c r="IK1024" s="53"/>
      <c r="IL1024" s="53"/>
      <c r="IM1024" s="53"/>
      <c r="IN1024" s="53"/>
      <c r="IO1024" s="53"/>
      <c r="IP1024" s="53"/>
      <c r="IQ1024" s="53"/>
      <c r="IR1024" s="53"/>
      <c r="IS1024" s="53"/>
      <c r="IT1024" s="53"/>
      <c r="IU1024" s="53"/>
      <c r="IV1024" s="53"/>
      <c r="IW1024" s="53"/>
      <c r="IX1024" s="53"/>
      <c r="IY1024" s="53"/>
      <c r="IZ1024" s="53"/>
      <c r="JA1024" s="53"/>
      <c r="JB1024" s="53"/>
      <c r="JC1024" s="53"/>
      <c r="JD1024" s="53"/>
      <c r="JE1024" s="53"/>
      <c r="JF1024" s="53"/>
      <c r="JG1024" s="53"/>
      <c r="JH1024" s="53"/>
      <c r="JI1024" s="53"/>
      <c r="JJ1024" s="53"/>
      <c r="JK1024" s="53"/>
      <c r="JL1024" s="53"/>
      <c r="JM1024" s="53"/>
      <c r="JN1024" s="53"/>
      <c r="JO1024" s="53"/>
      <c r="JP1024" s="53"/>
      <c r="JQ1024" s="53"/>
      <c r="JR1024" s="53"/>
      <c r="JS1024" s="53"/>
      <c r="JT1024" s="53"/>
      <c r="JU1024" s="53"/>
      <c r="JV1024" s="53"/>
      <c r="JW1024" s="53"/>
      <c r="JX1024" s="53"/>
      <c r="JY1024" s="53"/>
      <c r="JZ1024" s="53"/>
      <c r="KA1024" s="53"/>
      <c r="KB1024" s="53"/>
      <c r="KC1024" s="53"/>
      <c r="KD1024" s="53"/>
      <c r="KE1024" s="53"/>
      <c r="KF1024" s="53"/>
      <c r="KG1024" s="53"/>
      <c r="KH1024" s="53"/>
      <c r="KI1024" s="53"/>
      <c r="KJ1024" s="53"/>
      <c r="KK1024" s="53"/>
      <c r="KL1024" s="53"/>
      <c r="KM1024" s="53"/>
      <c r="KN1024" s="53"/>
      <c r="KO1024" s="53"/>
      <c r="KP1024" s="53"/>
      <c r="KQ1024" s="53"/>
      <c r="KR1024" s="53"/>
      <c r="KS1024" s="53"/>
      <c r="KT1024" s="53"/>
      <c r="KU1024" s="53"/>
      <c r="KV1024" s="53"/>
      <c r="KW1024" s="53"/>
      <c r="KX1024" s="53"/>
      <c r="KY1024" s="53"/>
      <c r="KZ1024" s="53"/>
      <c r="LA1024" s="53"/>
      <c r="LB1024" s="53"/>
      <c r="LC1024" s="53"/>
      <c r="LD1024" s="53"/>
      <c r="LE1024" s="53"/>
      <c r="LF1024" s="53"/>
      <c r="LG1024" s="53"/>
      <c r="LH1024" s="53"/>
      <c r="LI1024" s="53"/>
      <c r="LJ1024" s="53"/>
      <c r="LK1024" s="53"/>
      <c r="LL1024" s="53"/>
      <c r="LM1024" s="53"/>
      <c r="LN1024" s="53"/>
      <c r="LO1024" s="53"/>
      <c r="LP1024" s="53"/>
      <c r="LQ1024" s="53"/>
      <c r="LR1024" s="53"/>
      <c r="LS1024" s="53"/>
      <c r="LT1024" s="53"/>
      <c r="LU1024" s="53"/>
      <c r="LV1024" s="53"/>
      <c r="LW1024" s="53"/>
      <c r="LX1024" s="53"/>
      <c r="LY1024" s="53"/>
      <c r="LZ1024" s="53"/>
      <c r="MA1024" s="53"/>
      <c r="MB1024" s="53"/>
      <c r="MC1024" s="53"/>
      <c r="MD1024" s="53"/>
      <c r="ME1024" s="53"/>
      <c r="MF1024" s="53"/>
      <c r="MG1024" s="53"/>
      <c r="MH1024" s="53"/>
      <c r="MI1024" s="53"/>
      <c r="MJ1024" s="53"/>
      <c r="MK1024" s="53"/>
      <c r="ML1024" s="53"/>
      <c r="MM1024" s="53"/>
      <c r="MN1024" s="53"/>
      <c r="MO1024" s="53"/>
      <c r="MP1024" s="53"/>
      <c r="MQ1024" s="53"/>
      <c r="MR1024" s="53"/>
      <c r="MS1024" s="53"/>
      <c r="MT1024" s="53"/>
      <c r="MU1024" s="53"/>
      <c r="MV1024" s="53"/>
      <c r="MW1024" s="53"/>
      <c r="MX1024" s="53"/>
      <c r="MY1024" s="53"/>
      <c r="MZ1024" s="53"/>
      <c r="NA1024" s="53"/>
      <c r="NB1024" s="53"/>
      <c r="NC1024" s="53"/>
      <c r="ND1024" s="53"/>
      <c r="NE1024" s="53"/>
      <c r="NF1024" s="53"/>
      <c r="NG1024" s="53"/>
      <c r="NH1024" s="53"/>
      <c r="NI1024" s="53"/>
      <c r="NJ1024" s="53"/>
      <c r="NK1024" s="53"/>
      <c r="NL1024" s="53"/>
      <c r="NM1024" s="53"/>
      <c r="NN1024" s="53"/>
      <c r="NO1024" s="53"/>
      <c r="NP1024" s="53"/>
      <c r="NQ1024" s="53"/>
      <c r="NR1024" s="53"/>
      <c r="NS1024" s="53"/>
      <c r="NT1024" s="53"/>
      <c r="NU1024" s="53"/>
      <c r="NV1024" s="53"/>
      <c r="NW1024" s="53"/>
      <c r="NX1024" s="53"/>
      <c r="NY1024" s="53"/>
      <c r="NZ1024" s="53"/>
      <c r="OA1024" s="53"/>
      <c r="OB1024" s="53"/>
      <c r="OC1024" s="53"/>
      <c r="OD1024" s="53"/>
      <c r="OE1024" s="53"/>
      <c r="OF1024" s="53"/>
      <c r="OG1024" s="53"/>
      <c r="OH1024" s="53"/>
      <c r="OI1024" s="53"/>
      <c r="OJ1024" s="53"/>
      <c r="OK1024" s="53"/>
      <c r="OL1024" s="53"/>
      <c r="OM1024" s="53"/>
      <c r="ON1024" s="53"/>
      <c r="OO1024" s="53"/>
      <c r="OP1024" s="53"/>
      <c r="OQ1024" s="53"/>
      <c r="OR1024" s="53"/>
      <c r="OS1024" s="53"/>
      <c r="OT1024" s="53"/>
      <c r="OU1024" s="53"/>
      <c r="OV1024" s="53"/>
      <c r="OW1024" s="53"/>
      <c r="OX1024" s="53"/>
      <c r="OY1024" s="53"/>
      <c r="OZ1024" s="53"/>
      <c r="PA1024" s="53"/>
      <c r="PB1024" s="53"/>
      <c r="PC1024" s="53"/>
      <c r="PD1024" s="53"/>
      <c r="PE1024" s="53"/>
      <c r="PF1024" s="53"/>
      <c r="PG1024" s="53"/>
      <c r="PH1024" s="53"/>
      <c r="PI1024" s="53"/>
      <c r="PJ1024" s="53"/>
      <c r="PK1024" s="53"/>
      <c r="PL1024" s="53"/>
      <c r="PM1024" s="53"/>
      <c r="PN1024" s="53"/>
      <c r="PO1024" s="53"/>
      <c r="PP1024" s="53"/>
      <c r="PQ1024" s="53"/>
      <c r="PR1024" s="53"/>
      <c r="PS1024" s="53"/>
      <c r="PT1024" s="53"/>
      <c r="PU1024" s="53"/>
      <c r="PV1024" s="53"/>
      <c r="PW1024" s="53"/>
      <c r="PX1024" s="53"/>
      <c r="PY1024" s="53"/>
      <c r="PZ1024" s="53"/>
      <c r="QA1024" s="53"/>
      <c r="QB1024" s="53"/>
      <c r="QC1024" s="53"/>
      <c r="QD1024" s="53"/>
      <c r="QE1024" s="53"/>
      <c r="QF1024" s="53"/>
      <c r="QG1024" s="53"/>
      <c r="QH1024" s="53"/>
      <c r="QI1024" s="53"/>
      <c r="QJ1024" s="53"/>
      <c r="QK1024" s="53"/>
      <c r="QL1024" s="53"/>
      <c r="QM1024" s="53"/>
      <c r="QN1024" s="53"/>
      <c r="QO1024" s="53"/>
      <c r="QP1024" s="53"/>
      <c r="QQ1024" s="53"/>
      <c r="QR1024" s="53"/>
      <c r="QS1024" s="53"/>
      <c r="QT1024" s="53"/>
      <c r="QU1024" s="53"/>
      <c r="QV1024" s="53"/>
      <c r="QW1024" s="53"/>
      <c r="QX1024" s="53"/>
      <c r="QY1024" s="53"/>
      <c r="QZ1024" s="53"/>
      <c r="RA1024" s="53"/>
      <c r="RB1024" s="53"/>
      <c r="RC1024" s="53"/>
      <c r="RD1024" s="53"/>
      <c r="RE1024" s="53"/>
      <c r="RF1024" s="53"/>
      <c r="RG1024" s="53"/>
      <c r="RH1024" s="53"/>
      <c r="RI1024" s="53"/>
      <c r="RJ1024" s="53"/>
      <c r="RK1024" s="53"/>
      <c r="RL1024" s="53"/>
      <c r="RM1024" s="53"/>
      <c r="RN1024" s="53"/>
      <c r="RO1024" s="53"/>
      <c r="RP1024" s="53"/>
      <c r="RQ1024" s="53"/>
      <c r="RR1024" s="53"/>
      <c r="RS1024" s="53"/>
      <c r="RT1024" s="53"/>
      <c r="RU1024" s="53"/>
      <c r="RV1024" s="53"/>
      <c r="RW1024" s="53"/>
      <c r="RX1024" s="53"/>
      <c r="RY1024" s="53"/>
      <c r="RZ1024" s="53"/>
      <c r="SA1024" s="53"/>
      <c r="SB1024" s="53"/>
      <c r="SC1024" s="53"/>
      <c r="SD1024" s="53"/>
      <c r="SE1024" s="53"/>
      <c r="SF1024" s="53"/>
      <c r="SG1024" s="53"/>
      <c r="SH1024" s="53"/>
      <c r="SI1024" s="53"/>
      <c r="SJ1024" s="53"/>
      <c r="SK1024" s="53"/>
      <c r="SL1024" s="53"/>
      <c r="SM1024" s="53"/>
      <c r="SN1024" s="53"/>
      <c r="SO1024" s="53"/>
      <c r="SP1024" s="53"/>
      <c r="SQ1024" s="53"/>
      <c r="SR1024" s="53"/>
      <c r="SS1024" s="53"/>
      <c r="ST1024" s="53"/>
      <c r="SU1024" s="53"/>
      <c r="SV1024" s="53"/>
      <c r="SW1024" s="53"/>
      <c r="SX1024" s="53"/>
      <c r="SY1024" s="53"/>
      <c r="SZ1024" s="53"/>
      <c r="TA1024" s="53"/>
      <c r="TB1024" s="53"/>
      <c r="TC1024" s="53"/>
      <c r="TD1024" s="53"/>
      <c r="TE1024" s="53"/>
      <c r="TF1024" s="53"/>
      <c r="TG1024" s="53"/>
      <c r="TH1024" s="53"/>
      <c r="TI1024" s="53"/>
      <c r="TJ1024" s="53"/>
      <c r="TK1024" s="53"/>
      <c r="TL1024" s="53"/>
      <c r="TM1024" s="53"/>
      <c r="TN1024" s="53"/>
      <c r="TO1024" s="53"/>
      <c r="TP1024" s="53"/>
      <c r="TQ1024" s="53"/>
      <c r="TR1024" s="53"/>
      <c r="TS1024" s="53"/>
      <c r="TT1024" s="53"/>
      <c r="TU1024" s="53"/>
      <c r="TV1024" s="53"/>
      <c r="TW1024" s="53"/>
      <c r="TX1024" s="53"/>
      <c r="TY1024" s="53"/>
      <c r="TZ1024" s="53"/>
      <c r="UA1024" s="53"/>
      <c r="UB1024" s="53"/>
      <c r="UC1024" s="53"/>
      <c r="UD1024" s="53"/>
      <c r="UE1024" s="53"/>
      <c r="UF1024" s="53"/>
      <c r="UG1024" s="53"/>
    </row>
    <row r="1025" spans="12:553" s="19" customFormat="1" ht="15.75" customHeight="1" x14ac:dyDescent="0.2">
      <c r="L1025" s="66"/>
      <c r="M1025" s="66"/>
      <c r="N1025" s="52"/>
      <c r="O1025" s="53"/>
      <c r="P1025" s="53"/>
      <c r="Q1025" s="53"/>
      <c r="R1025" s="53"/>
      <c r="S1025" s="53"/>
      <c r="T1025" s="53"/>
      <c r="U1025" s="53"/>
      <c r="V1025" s="53"/>
      <c r="W1025" s="53"/>
      <c r="X1025" s="53"/>
      <c r="Y1025" s="53"/>
      <c r="Z1025" s="53"/>
      <c r="AA1025" s="53"/>
      <c r="AB1025" s="53"/>
      <c r="AC1025" s="53"/>
      <c r="AD1025" s="53"/>
      <c r="AE1025" s="53"/>
      <c r="AF1025" s="53"/>
      <c r="AG1025" s="53"/>
      <c r="AH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c r="BM1025" s="53"/>
      <c r="BN1025" s="53"/>
      <c r="BO1025" s="53"/>
      <c r="BP1025" s="53"/>
      <c r="BQ1025" s="53"/>
      <c r="BR1025" s="53"/>
      <c r="BS1025" s="53"/>
      <c r="BT1025" s="53"/>
      <c r="BU1025" s="53"/>
      <c r="BV1025" s="53"/>
      <c r="BW1025" s="53"/>
      <c r="BX1025" s="53"/>
      <c r="BY1025" s="53"/>
      <c r="BZ1025" s="53"/>
      <c r="CA1025" s="53"/>
      <c r="CB1025" s="53"/>
      <c r="CC1025" s="53"/>
      <c r="CD1025" s="53"/>
      <c r="CE1025" s="53"/>
      <c r="CF1025" s="53"/>
      <c r="CG1025" s="53"/>
      <c r="CH1025" s="53"/>
      <c r="CI1025" s="53"/>
      <c r="CJ1025" s="53"/>
      <c r="CK1025" s="53"/>
      <c r="CL1025" s="53"/>
      <c r="CM1025" s="53"/>
      <c r="CN1025" s="53"/>
      <c r="CO1025" s="53"/>
      <c r="CP1025" s="53"/>
      <c r="CQ1025" s="53"/>
      <c r="CR1025" s="53"/>
      <c r="CS1025" s="53"/>
      <c r="CT1025" s="53"/>
      <c r="CU1025" s="53"/>
      <c r="CV1025" s="53"/>
      <c r="CW1025" s="53"/>
      <c r="CX1025" s="53"/>
      <c r="CY1025" s="53"/>
      <c r="CZ1025" s="53"/>
      <c r="DA1025" s="53"/>
      <c r="DB1025" s="53"/>
      <c r="DC1025" s="53"/>
      <c r="DD1025" s="53"/>
      <c r="DE1025" s="53"/>
      <c r="DF1025" s="53"/>
      <c r="DG1025" s="53"/>
      <c r="DH1025" s="53"/>
      <c r="DI1025" s="53"/>
      <c r="DJ1025" s="53"/>
      <c r="DK1025" s="53"/>
      <c r="DL1025" s="53"/>
      <c r="DM1025" s="53"/>
      <c r="DN1025" s="53"/>
      <c r="DO1025" s="53"/>
      <c r="DP1025" s="53"/>
      <c r="DQ1025" s="53"/>
      <c r="DR1025" s="53"/>
      <c r="DS1025" s="53"/>
      <c r="DT1025" s="53"/>
      <c r="DU1025" s="53"/>
      <c r="DV1025" s="53"/>
      <c r="DW1025" s="53"/>
      <c r="DX1025" s="53"/>
      <c r="DY1025" s="53"/>
      <c r="DZ1025" s="53"/>
      <c r="EA1025" s="53"/>
      <c r="EB1025" s="53"/>
      <c r="EC1025" s="53"/>
      <c r="ED1025" s="53"/>
      <c r="EE1025" s="53"/>
      <c r="EF1025" s="53"/>
      <c r="EG1025" s="53"/>
      <c r="EH1025" s="53"/>
      <c r="EI1025" s="53"/>
      <c r="EJ1025" s="53"/>
      <c r="EK1025" s="53"/>
      <c r="EL1025" s="53"/>
      <c r="EM1025" s="53"/>
      <c r="EN1025" s="53"/>
      <c r="EO1025" s="53"/>
      <c r="EP1025" s="53"/>
      <c r="EQ1025" s="53"/>
      <c r="ER1025" s="53"/>
      <c r="ES1025" s="53"/>
      <c r="ET1025" s="53"/>
      <c r="EU1025" s="53"/>
      <c r="EV1025" s="53"/>
      <c r="EW1025" s="53"/>
      <c r="EX1025" s="53"/>
      <c r="EY1025" s="53"/>
      <c r="EZ1025" s="53"/>
      <c r="FA1025" s="53"/>
      <c r="FB1025" s="53"/>
      <c r="FC1025" s="53"/>
      <c r="FD1025" s="53"/>
      <c r="FE1025" s="53"/>
      <c r="FF1025" s="53"/>
      <c r="FG1025" s="53"/>
      <c r="FH1025" s="53"/>
      <c r="FI1025" s="53"/>
      <c r="FJ1025" s="53"/>
      <c r="FK1025" s="53"/>
      <c r="FL1025" s="53"/>
      <c r="FM1025" s="53"/>
      <c r="FN1025" s="53"/>
      <c r="FO1025" s="53"/>
      <c r="FP1025" s="53"/>
      <c r="FQ1025" s="53"/>
      <c r="FR1025" s="53"/>
      <c r="FS1025" s="53"/>
      <c r="FT1025" s="53"/>
      <c r="FU1025" s="53"/>
      <c r="FV1025" s="53"/>
      <c r="FW1025" s="53"/>
      <c r="FX1025" s="53"/>
      <c r="FY1025" s="53"/>
      <c r="FZ1025" s="53"/>
      <c r="GA1025" s="53"/>
      <c r="GB1025" s="53"/>
      <c r="GC1025" s="53"/>
      <c r="GD1025" s="53"/>
      <c r="GE1025" s="53"/>
      <c r="GF1025" s="53"/>
      <c r="GG1025" s="53"/>
      <c r="GH1025" s="53"/>
      <c r="GI1025" s="53"/>
      <c r="GJ1025" s="53"/>
      <c r="GK1025" s="53"/>
      <c r="GL1025" s="53"/>
      <c r="GM1025" s="53"/>
      <c r="GN1025" s="53"/>
      <c r="GO1025" s="53"/>
      <c r="GP1025" s="53"/>
      <c r="GQ1025" s="53"/>
      <c r="GR1025" s="53"/>
      <c r="GS1025" s="53"/>
      <c r="GT1025" s="53"/>
      <c r="GU1025" s="53"/>
      <c r="GV1025" s="53"/>
      <c r="GW1025" s="53"/>
      <c r="GX1025" s="53"/>
      <c r="GY1025" s="53"/>
      <c r="GZ1025" s="53"/>
      <c r="HA1025" s="53"/>
      <c r="HB1025" s="53"/>
      <c r="HC1025" s="53"/>
      <c r="HD1025" s="53"/>
      <c r="HE1025" s="53"/>
      <c r="HF1025" s="53"/>
      <c r="HG1025" s="53"/>
      <c r="HH1025" s="53"/>
      <c r="HI1025" s="53"/>
      <c r="HJ1025" s="53"/>
      <c r="HK1025" s="53"/>
      <c r="HL1025" s="53"/>
      <c r="HM1025" s="53"/>
      <c r="HN1025" s="53"/>
      <c r="HO1025" s="53"/>
      <c r="HP1025" s="53"/>
      <c r="HQ1025" s="53"/>
      <c r="HR1025" s="53"/>
      <c r="HS1025" s="53"/>
      <c r="HT1025" s="53"/>
      <c r="HU1025" s="53"/>
      <c r="HV1025" s="53"/>
      <c r="HW1025" s="53"/>
      <c r="HX1025" s="53"/>
      <c r="HY1025" s="53"/>
      <c r="HZ1025" s="53"/>
      <c r="IA1025" s="53"/>
      <c r="IB1025" s="53"/>
      <c r="IC1025" s="53"/>
      <c r="ID1025" s="53"/>
      <c r="IE1025" s="53"/>
      <c r="IF1025" s="53"/>
      <c r="IG1025" s="53"/>
      <c r="IH1025" s="53"/>
      <c r="II1025" s="53"/>
      <c r="IJ1025" s="53"/>
      <c r="IK1025" s="53"/>
      <c r="IL1025" s="53"/>
      <c r="IM1025" s="53"/>
      <c r="IN1025" s="53"/>
      <c r="IO1025" s="53"/>
      <c r="IP1025" s="53"/>
      <c r="IQ1025" s="53"/>
      <c r="IR1025" s="53"/>
      <c r="IS1025" s="53"/>
      <c r="IT1025" s="53"/>
      <c r="IU1025" s="53"/>
      <c r="IV1025" s="53"/>
      <c r="IW1025" s="53"/>
      <c r="IX1025" s="53"/>
      <c r="IY1025" s="53"/>
      <c r="IZ1025" s="53"/>
      <c r="JA1025" s="53"/>
      <c r="JB1025" s="53"/>
      <c r="JC1025" s="53"/>
      <c r="JD1025" s="53"/>
      <c r="JE1025" s="53"/>
      <c r="JF1025" s="53"/>
      <c r="JG1025" s="53"/>
      <c r="JH1025" s="53"/>
      <c r="JI1025" s="53"/>
      <c r="JJ1025" s="53"/>
      <c r="JK1025" s="53"/>
      <c r="JL1025" s="53"/>
      <c r="JM1025" s="53"/>
      <c r="JN1025" s="53"/>
      <c r="JO1025" s="53"/>
      <c r="JP1025" s="53"/>
      <c r="JQ1025" s="53"/>
      <c r="JR1025" s="53"/>
      <c r="JS1025" s="53"/>
      <c r="JT1025" s="53"/>
      <c r="JU1025" s="53"/>
      <c r="JV1025" s="53"/>
      <c r="JW1025" s="53"/>
      <c r="JX1025" s="53"/>
      <c r="JY1025" s="53"/>
      <c r="JZ1025" s="53"/>
      <c r="KA1025" s="53"/>
      <c r="KB1025" s="53"/>
      <c r="KC1025" s="53"/>
      <c r="KD1025" s="53"/>
      <c r="KE1025" s="53"/>
      <c r="KF1025" s="53"/>
      <c r="KG1025" s="53"/>
      <c r="KH1025" s="53"/>
      <c r="KI1025" s="53"/>
      <c r="KJ1025" s="53"/>
      <c r="KK1025" s="53"/>
      <c r="KL1025" s="53"/>
      <c r="KM1025" s="53"/>
      <c r="KN1025" s="53"/>
      <c r="KO1025" s="53"/>
      <c r="KP1025" s="53"/>
      <c r="KQ1025" s="53"/>
      <c r="KR1025" s="53"/>
      <c r="KS1025" s="53"/>
      <c r="KT1025" s="53"/>
      <c r="KU1025" s="53"/>
      <c r="KV1025" s="53"/>
      <c r="KW1025" s="53"/>
      <c r="KX1025" s="53"/>
      <c r="KY1025" s="53"/>
      <c r="KZ1025" s="53"/>
      <c r="LA1025" s="53"/>
      <c r="LB1025" s="53"/>
      <c r="LC1025" s="53"/>
      <c r="LD1025" s="53"/>
      <c r="LE1025" s="53"/>
      <c r="LF1025" s="53"/>
      <c r="LG1025" s="53"/>
      <c r="LH1025" s="53"/>
      <c r="LI1025" s="53"/>
      <c r="LJ1025" s="53"/>
      <c r="LK1025" s="53"/>
      <c r="LL1025" s="53"/>
      <c r="LM1025" s="53"/>
      <c r="LN1025" s="53"/>
      <c r="LO1025" s="53"/>
      <c r="LP1025" s="53"/>
      <c r="LQ1025" s="53"/>
      <c r="LR1025" s="53"/>
      <c r="LS1025" s="53"/>
      <c r="LT1025" s="53"/>
      <c r="LU1025" s="53"/>
      <c r="LV1025" s="53"/>
      <c r="LW1025" s="53"/>
      <c r="LX1025" s="53"/>
      <c r="LY1025" s="53"/>
      <c r="LZ1025" s="53"/>
      <c r="MA1025" s="53"/>
      <c r="MB1025" s="53"/>
      <c r="MC1025" s="53"/>
      <c r="MD1025" s="53"/>
      <c r="ME1025" s="53"/>
      <c r="MF1025" s="53"/>
      <c r="MG1025" s="53"/>
      <c r="MH1025" s="53"/>
      <c r="MI1025" s="53"/>
      <c r="MJ1025" s="53"/>
      <c r="MK1025" s="53"/>
      <c r="ML1025" s="53"/>
      <c r="MM1025" s="53"/>
      <c r="MN1025" s="53"/>
      <c r="MO1025" s="53"/>
      <c r="MP1025" s="53"/>
      <c r="MQ1025" s="53"/>
      <c r="MR1025" s="53"/>
      <c r="MS1025" s="53"/>
      <c r="MT1025" s="53"/>
      <c r="MU1025" s="53"/>
      <c r="MV1025" s="53"/>
      <c r="MW1025" s="53"/>
      <c r="MX1025" s="53"/>
      <c r="MY1025" s="53"/>
      <c r="MZ1025" s="53"/>
      <c r="NA1025" s="53"/>
      <c r="NB1025" s="53"/>
      <c r="NC1025" s="53"/>
      <c r="ND1025" s="53"/>
      <c r="NE1025" s="53"/>
      <c r="NF1025" s="53"/>
      <c r="NG1025" s="53"/>
      <c r="NH1025" s="53"/>
      <c r="NI1025" s="53"/>
      <c r="NJ1025" s="53"/>
      <c r="NK1025" s="53"/>
      <c r="NL1025" s="53"/>
      <c r="NM1025" s="53"/>
      <c r="NN1025" s="53"/>
      <c r="NO1025" s="53"/>
      <c r="NP1025" s="53"/>
      <c r="NQ1025" s="53"/>
      <c r="NR1025" s="53"/>
      <c r="NS1025" s="53"/>
      <c r="NT1025" s="53"/>
      <c r="NU1025" s="53"/>
      <c r="NV1025" s="53"/>
      <c r="NW1025" s="53"/>
      <c r="NX1025" s="53"/>
      <c r="NY1025" s="53"/>
      <c r="NZ1025" s="53"/>
      <c r="OA1025" s="53"/>
      <c r="OB1025" s="53"/>
      <c r="OC1025" s="53"/>
      <c r="OD1025" s="53"/>
      <c r="OE1025" s="53"/>
      <c r="OF1025" s="53"/>
      <c r="OG1025" s="53"/>
      <c r="OH1025" s="53"/>
      <c r="OI1025" s="53"/>
      <c r="OJ1025" s="53"/>
      <c r="OK1025" s="53"/>
      <c r="OL1025" s="53"/>
      <c r="OM1025" s="53"/>
      <c r="ON1025" s="53"/>
      <c r="OO1025" s="53"/>
      <c r="OP1025" s="53"/>
      <c r="OQ1025" s="53"/>
      <c r="OR1025" s="53"/>
      <c r="OS1025" s="53"/>
      <c r="OT1025" s="53"/>
      <c r="OU1025" s="53"/>
      <c r="OV1025" s="53"/>
      <c r="OW1025" s="53"/>
      <c r="OX1025" s="53"/>
      <c r="OY1025" s="53"/>
      <c r="OZ1025" s="53"/>
      <c r="PA1025" s="53"/>
      <c r="PB1025" s="53"/>
      <c r="PC1025" s="53"/>
      <c r="PD1025" s="53"/>
      <c r="PE1025" s="53"/>
      <c r="PF1025" s="53"/>
      <c r="PG1025" s="53"/>
      <c r="PH1025" s="53"/>
      <c r="PI1025" s="53"/>
      <c r="PJ1025" s="53"/>
      <c r="PK1025" s="53"/>
      <c r="PL1025" s="53"/>
      <c r="PM1025" s="53"/>
      <c r="PN1025" s="53"/>
      <c r="PO1025" s="53"/>
      <c r="PP1025" s="53"/>
      <c r="PQ1025" s="53"/>
      <c r="PR1025" s="53"/>
      <c r="PS1025" s="53"/>
      <c r="PT1025" s="53"/>
      <c r="PU1025" s="53"/>
      <c r="PV1025" s="53"/>
      <c r="PW1025" s="53"/>
      <c r="PX1025" s="53"/>
      <c r="PY1025" s="53"/>
      <c r="PZ1025" s="53"/>
      <c r="QA1025" s="53"/>
      <c r="QB1025" s="53"/>
      <c r="QC1025" s="53"/>
      <c r="QD1025" s="53"/>
      <c r="QE1025" s="53"/>
      <c r="QF1025" s="53"/>
      <c r="QG1025" s="53"/>
      <c r="QH1025" s="53"/>
      <c r="QI1025" s="53"/>
      <c r="QJ1025" s="53"/>
      <c r="QK1025" s="53"/>
      <c r="QL1025" s="53"/>
      <c r="QM1025" s="53"/>
      <c r="QN1025" s="53"/>
      <c r="QO1025" s="53"/>
      <c r="QP1025" s="53"/>
      <c r="QQ1025" s="53"/>
      <c r="QR1025" s="53"/>
      <c r="QS1025" s="53"/>
      <c r="QT1025" s="53"/>
      <c r="QU1025" s="53"/>
      <c r="QV1025" s="53"/>
      <c r="QW1025" s="53"/>
      <c r="QX1025" s="53"/>
      <c r="QY1025" s="53"/>
      <c r="QZ1025" s="53"/>
      <c r="RA1025" s="53"/>
      <c r="RB1025" s="53"/>
      <c r="RC1025" s="53"/>
      <c r="RD1025" s="53"/>
      <c r="RE1025" s="53"/>
      <c r="RF1025" s="53"/>
      <c r="RG1025" s="53"/>
      <c r="RH1025" s="53"/>
      <c r="RI1025" s="53"/>
      <c r="RJ1025" s="53"/>
      <c r="RK1025" s="53"/>
      <c r="RL1025" s="53"/>
      <c r="RM1025" s="53"/>
      <c r="RN1025" s="53"/>
      <c r="RO1025" s="53"/>
      <c r="RP1025" s="53"/>
      <c r="RQ1025" s="53"/>
      <c r="RR1025" s="53"/>
      <c r="RS1025" s="53"/>
      <c r="RT1025" s="53"/>
      <c r="RU1025" s="53"/>
      <c r="RV1025" s="53"/>
      <c r="RW1025" s="53"/>
      <c r="RX1025" s="53"/>
      <c r="RY1025" s="53"/>
      <c r="RZ1025" s="53"/>
      <c r="SA1025" s="53"/>
      <c r="SB1025" s="53"/>
      <c r="SC1025" s="53"/>
      <c r="SD1025" s="53"/>
      <c r="SE1025" s="53"/>
      <c r="SF1025" s="53"/>
      <c r="SG1025" s="53"/>
      <c r="SH1025" s="53"/>
      <c r="SI1025" s="53"/>
      <c r="SJ1025" s="53"/>
      <c r="SK1025" s="53"/>
      <c r="SL1025" s="53"/>
      <c r="SM1025" s="53"/>
      <c r="SN1025" s="53"/>
      <c r="SO1025" s="53"/>
      <c r="SP1025" s="53"/>
      <c r="SQ1025" s="53"/>
      <c r="SR1025" s="53"/>
      <c r="SS1025" s="53"/>
      <c r="ST1025" s="53"/>
      <c r="SU1025" s="53"/>
      <c r="SV1025" s="53"/>
      <c r="SW1025" s="53"/>
      <c r="SX1025" s="53"/>
      <c r="SY1025" s="53"/>
      <c r="SZ1025" s="53"/>
      <c r="TA1025" s="53"/>
      <c r="TB1025" s="53"/>
      <c r="TC1025" s="53"/>
      <c r="TD1025" s="53"/>
      <c r="TE1025" s="53"/>
      <c r="TF1025" s="53"/>
      <c r="TG1025" s="53"/>
      <c r="TH1025" s="53"/>
      <c r="TI1025" s="53"/>
      <c r="TJ1025" s="53"/>
      <c r="TK1025" s="53"/>
      <c r="TL1025" s="53"/>
      <c r="TM1025" s="53"/>
      <c r="TN1025" s="53"/>
      <c r="TO1025" s="53"/>
      <c r="TP1025" s="53"/>
      <c r="TQ1025" s="53"/>
      <c r="TR1025" s="53"/>
      <c r="TS1025" s="53"/>
      <c r="TT1025" s="53"/>
      <c r="TU1025" s="53"/>
      <c r="TV1025" s="53"/>
      <c r="TW1025" s="53"/>
      <c r="TX1025" s="53"/>
      <c r="TY1025" s="53"/>
      <c r="TZ1025" s="53"/>
      <c r="UA1025" s="53"/>
      <c r="UB1025" s="53"/>
      <c r="UC1025" s="53"/>
      <c r="UD1025" s="53"/>
      <c r="UE1025" s="53"/>
      <c r="UF1025" s="53"/>
      <c r="UG1025" s="53"/>
    </row>
    <row r="1026" spans="12:553" s="19" customFormat="1" ht="15.75" customHeight="1" x14ac:dyDescent="0.2">
      <c r="L1026" s="66"/>
      <c r="M1026" s="66"/>
      <c r="N1026" s="52"/>
      <c r="O1026" s="53"/>
      <c r="P1026" s="53"/>
      <c r="Q1026" s="53"/>
      <c r="R1026" s="53"/>
      <c r="S1026" s="53"/>
      <c r="T1026" s="53"/>
      <c r="U1026" s="53"/>
      <c r="V1026" s="53"/>
      <c r="W1026" s="53"/>
      <c r="X1026" s="53"/>
      <c r="Y1026" s="53"/>
      <c r="Z1026" s="53"/>
      <c r="AA1026" s="53"/>
      <c r="AB1026" s="53"/>
      <c r="AC1026" s="53"/>
      <c r="AD1026" s="53"/>
      <c r="AE1026" s="53"/>
      <c r="AF1026" s="53"/>
      <c r="AG1026" s="53"/>
      <c r="AH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c r="BM1026" s="53"/>
      <c r="BN1026" s="53"/>
      <c r="BO1026" s="53"/>
      <c r="BP1026" s="53"/>
      <c r="BQ1026" s="53"/>
      <c r="BR1026" s="53"/>
      <c r="BS1026" s="53"/>
      <c r="BT1026" s="53"/>
      <c r="BU1026" s="53"/>
      <c r="BV1026" s="53"/>
      <c r="BW1026" s="53"/>
      <c r="BX1026" s="53"/>
      <c r="BY1026" s="53"/>
      <c r="BZ1026" s="53"/>
      <c r="CA1026" s="53"/>
      <c r="CB1026" s="53"/>
      <c r="CC1026" s="53"/>
      <c r="CD1026" s="53"/>
      <c r="CE1026" s="53"/>
      <c r="CF1026" s="53"/>
      <c r="CG1026" s="53"/>
      <c r="CH1026" s="53"/>
      <c r="CI1026" s="53"/>
      <c r="CJ1026" s="53"/>
      <c r="CK1026" s="53"/>
      <c r="CL1026" s="53"/>
      <c r="CM1026" s="53"/>
      <c r="CN1026" s="53"/>
      <c r="CO1026" s="53"/>
      <c r="CP1026" s="53"/>
      <c r="CQ1026" s="53"/>
      <c r="CR1026" s="53"/>
      <c r="CS1026" s="53"/>
      <c r="CT1026" s="53"/>
      <c r="CU1026" s="53"/>
      <c r="CV1026" s="53"/>
      <c r="CW1026" s="53"/>
      <c r="CX1026" s="53"/>
      <c r="CY1026" s="53"/>
      <c r="CZ1026" s="53"/>
      <c r="DA1026" s="53"/>
      <c r="DB1026" s="53"/>
      <c r="DC1026" s="53"/>
      <c r="DD1026" s="53"/>
      <c r="DE1026" s="53"/>
      <c r="DF1026" s="53"/>
      <c r="DG1026" s="53"/>
      <c r="DH1026" s="53"/>
      <c r="DI1026" s="53"/>
      <c r="DJ1026" s="53"/>
      <c r="DK1026" s="53"/>
      <c r="DL1026" s="53"/>
      <c r="DM1026" s="53"/>
      <c r="DN1026" s="53"/>
      <c r="DO1026" s="53"/>
      <c r="DP1026" s="53"/>
      <c r="DQ1026" s="53"/>
      <c r="DR1026" s="53"/>
      <c r="DS1026" s="53"/>
      <c r="DT1026" s="53"/>
      <c r="DU1026" s="53"/>
      <c r="DV1026" s="53"/>
      <c r="DW1026" s="53"/>
      <c r="DX1026" s="53"/>
      <c r="DY1026" s="53"/>
      <c r="DZ1026" s="53"/>
      <c r="EA1026" s="53"/>
      <c r="EB1026" s="53"/>
      <c r="EC1026" s="53"/>
      <c r="ED1026" s="53"/>
      <c r="EE1026" s="53"/>
      <c r="EF1026" s="53"/>
      <c r="EG1026" s="53"/>
      <c r="EH1026" s="53"/>
      <c r="EI1026" s="53"/>
      <c r="EJ1026" s="53"/>
      <c r="EK1026" s="53"/>
      <c r="EL1026" s="53"/>
      <c r="EM1026" s="53"/>
      <c r="EN1026" s="53"/>
      <c r="EO1026" s="53"/>
      <c r="EP1026" s="53"/>
      <c r="EQ1026" s="53"/>
      <c r="ER1026" s="53"/>
      <c r="ES1026" s="53"/>
      <c r="ET1026" s="53"/>
      <c r="EU1026" s="53"/>
      <c r="EV1026" s="53"/>
      <c r="EW1026" s="53"/>
      <c r="EX1026" s="53"/>
      <c r="EY1026" s="53"/>
      <c r="EZ1026" s="53"/>
      <c r="FA1026" s="53"/>
      <c r="FB1026" s="53"/>
      <c r="FC1026" s="53"/>
      <c r="FD1026" s="53"/>
      <c r="FE1026" s="53"/>
      <c r="FF1026" s="53"/>
      <c r="FG1026" s="53"/>
      <c r="FH1026" s="53"/>
      <c r="FI1026" s="53"/>
      <c r="FJ1026" s="53"/>
      <c r="FK1026" s="53"/>
      <c r="FL1026" s="53"/>
      <c r="FM1026" s="53"/>
      <c r="FN1026" s="53"/>
      <c r="FO1026" s="53"/>
      <c r="FP1026" s="53"/>
      <c r="FQ1026" s="53"/>
      <c r="FR1026" s="53"/>
      <c r="FS1026" s="53"/>
      <c r="FT1026" s="53"/>
      <c r="FU1026" s="53"/>
      <c r="FV1026" s="53"/>
      <c r="FW1026" s="53"/>
      <c r="FX1026" s="53"/>
      <c r="FY1026" s="53"/>
      <c r="FZ1026" s="53"/>
      <c r="GA1026" s="53"/>
      <c r="GB1026" s="53"/>
      <c r="GC1026" s="53"/>
      <c r="GD1026" s="53"/>
      <c r="GE1026" s="53"/>
      <c r="GF1026" s="53"/>
      <c r="GG1026" s="53"/>
      <c r="GH1026" s="53"/>
      <c r="GI1026" s="53"/>
      <c r="GJ1026" s="53"/>
      <c r="GK1026" s="53"/>
      <c r="GL1026" s="53"/>
      <c r="GM1026" s="53"/>
      <c r="GN1026" s="53"/>
      <c r="GO1026" s="53"/>
      <c r="GP1026" s="53"/>
      <c r="GQ1026" s="53"/>
      <c r="GR1026" s="53"/>
      <c r="GS1026" s="53"/>
      <c r="GT1026" s="53"/>
      <c r="GU1026" s="53"/>
      <c r="GV1026" s="53"/>
      <c r="GW1026" s="53"/>
      <c r="GX1026" s="53"/>
      <c r="GY1026" s="53"/>
      <c r="GZ1026" s="53"/>
      <c r="HA1026" s="53"/>
      <c r="HB1026" s="53"/>
      <c r="HC1026" s="53"/>
      <c r="HD1026" s="53"/>
      <c r="HE1026" s="53"/>
      <c r="HF1026" s="53"/>
      <c r="HG1026" s="53"/>
      <c r="HH1026" s="53"/>
      <c r="HI1026" s="53"/>
      <c r="HJ1026" s="53"/>
      <c r="HK1026" s="53"/>
      <c r="HL1026" s="53"/>
      <c r="HM1026" s="53"/>
      <c r="HN1026" s="53"/>
      <c r="HO1026" s="53"/>
      <c r="HP1026" s="53"/>
      <c r="HQ1026" s="53"/>
      <c r="HR1026" s="53"/>
      <c r="HS1026" s="53"/>
      <c r="HT1026" s="53"/>
      <c r="HU1026" s="53"/>
      <c r="HV1026" s="53"/>
      <c r="HW1026" s="53"/>
      <c r="HX1026" s="53"/>
      <c r="HY1026" s="53"/>
      <c r="HZ1026" s="53"/>
      <c r="IA1026" s="53"/>
      <c r="IB1026" s="53"/>
      <c r="IC1026" s="53"/>
      <c r="ID1026" s="53"/>
      <c r="IE1026" s="53"/>
      <c r="IF1026" s="53"/>
      <c r="IG1026" s="53"/>
      <c r="IH1026" s="53"/>
      <c r="II1026" s="53"/>
      <c r="IJ1026" s="53"/>
      <c r="IK1026" s="53"/>
      <c r="IL1026" s="53"/>
      <c r="IM1026" s="53"/>
      <c r="IN1026" s="53"/>
      <c r="IO1026" s="53"/>
      <c r="IP1026" s="53"/>
      <c r="IQ1026" s="53"/>
      <c r="IR1026" s="53"/>
      <c r="IS1026" s="53"/>
      <c r="IT1026" s="53"/>
      <c r="IU1026" s="53"/>
      <c r="IV1026" s="53"/>
      <c r="IW1026" s="53"/>
      <c r="IX1026" s="53"/>
      <c r="IY1026" s="53"/>
      <c r="IZ1026" s="53"/>
      <c r="JA1026" s="53"/>
      <c r="JB1026" s="53"/>
      <c r="JC1026" s="53"/>
      <c r="JD1026" s="53"/>
      <c r="JE1026" s="53"/>
      <c r="JF1026" s="53"/>
      <c r="JG1026" s="53"/>
      <c r="JH1026" s="53"/>
      <c r="JI1026" s="53"/>
      <c r="JJ1026" s="53"/>
      <c r="JK1026" s="53"/>
      <c r="JL1026" s="53"/>
      <c r="JM1026" s="53"/>
      <c r="JN1026" s="53"/>
      <c r="JO1026" s="53"/>
      <c r="JP1026" s="53"/>
      <c r="JQ1026" s="53"/>
      <c r="JR1026" s="53"/>
      <c r="JS1026" s="53"/>
      <c r="JT1026" s="53"/>
      <c r="JU1026" s="53"/>
      <c r="JV1026" s="53"/>
      <c r="JW1026" s="53"/>
      <c r="JX1026" s="53"/>
      <c r="JY1026" s="53"/>
      <c r="JZ1026" s="53"/>
      <c r="KA1026" s="53"/>
      <c r="KB1026" s="53"/>
      <c r="KC1026" s="53"/>
      <c r="KD1026" s="53"/>
      <c r="KE1026" s="53"/>
      <c r="KF1026" s="53"/>
      <c r="KG1026" s="53"/>
      <c r="KH1026" s="53"/>
      <c r="KI1026" s="53"/>
      <c r="KJ1026" s="53"/>
      <c r="KK1026" s="53"/>
      <c r="KL1026" s="53"/>
      <c r="KM1026" s="53"/>
      <c r="KN1026" s="53"/>
      <c r="KO1026" s="53"/>
      <c r="KP1026" s="53"/>
      <c r="KQ1026" s="53"/>
      <c r="KR1026" s="53"/>
      <c r="KS1026" s="53"/>
      <c r="KT1026" s="53"/>
      <c r="KU1026" s="53"/>
      <c r="KV1026" s="53"/>
      <c r="KW1026" s="53"/>
      <c r="KX1026" s="53"/>
      <c r="KY1026" s="53"/>
      <c r="KZ1026" s="53"/>
      <c r="LA1026" s="53"/>
      <c r="LB1026" s="53"/>
      <c r="LC1026" s="53"/>
      <c r="LD1026" s="53"/>
      <c r="LE1026" s="53"/>
      <c r="LF1026" s="53"/>
      <c r="LG1026" s="53"/>
      <c r="LH1026" s="53"/>
      <c r="LI1026" s="53"/>
      <c r="LJ1026" s="53"/>
      <c r="LK1026" s="53"/>
      <c r="LL1026" s="53"/>
      <c r="LM1026" s="53"/>
      <c r="LN1026" s="53"/>
      <c r="LO1026" s="53"/>
      <c r="LP1026" s="53"/>
      <c r="LQ1026" s="53"/>
      <c r="LR1026" s="53"/>
      <c r="LS1026" s="53"/>
      <c r="LT1026" s="53"/>
      <c r="LU1026" s="53"/>
      <c r="LV1026" s="53"/>
      <c r="LW1026" s="53"/>
      <c r="LX1026" s="53"/>
      <c r="LY1026" s="53"/>
      <c r="LZ1026" s="53"/>
      <c r="MA1026" s="53"/>
      <c r="MB1026" s="53"/>
      <c r="MC1026" s="53"/>
      <c r="MD1026" s="53"/>
      <c r="ME1026" s="53"/>
      <c r="MF1026" s="53"/>
      <c r="MG1026" s="53"/>
      <c r="MH1026" s="53"/>
      <c r="MI1026" s="53"/>
      <c r="MJ1026" s="53"/>
      <c r="MK1026" s="53"/>
      <c r="ML1026" s="53"/>
      <c r="MM1026" s="53"/>
      <c r="MN1026" s="53"/>
      <c r="MO1026" s="53"/>
      <c r="MP1026" s="53"/>
      <c r="MQ1026" s="53"/>
      <c r="MR1026" s="53"/>
      <c r="MS1026" s="53"/>
      <c r="MT1026" s="53"/>
      <c r="MU1026" s="53"/>
      <c r="MV1026" s="53"/>
      <c r="MW1026" s="53"/>
      <c r="MX1026" s="53"/>
      <c r="MY1026" s="53"/>
      <c r="MZ1026" s="53"/>
      <c r="NA1026" s="53"/>
      <c r="NB1026" s="53"/>
      <c r="NC1026" s="53"/>
      <c r="ND1026" s="53"/>
      <c r="NE1026" s="53"/>
      <c r="NF1026" s="53"/>
      <c r="NG1026" s="53"/>
      <c r="NH1026" s="53"/>
      <c r="NI1026" s="53"/>
      <c r="NJ1026" s="53"/>
      <c r="NK1026" s="53"/>
      <c r="NL1026" s="53"/>
      <c r="NM1026" s="53"/>
      <c r="NN1026" s="53"/>
      <c r="NO1026" s="53"/>
      <c r="NP1026" s="53"/>
      <c r="NQ1026" s="53"/>
      <c r="NR1026" s="53"/>
      <c r="NS1026" s="53"/>
      <c r="NT1026" s="53"/>
      <c r="NU1026" s="53"/>
      <c r="NV1026" s="53"/>
      <c r="NW1026" s="53"/>
      <c r="NX1026" s="53"/>
      <c r="NY1026" s="53"/>
      <c r="NZ1026" s="53"/>
      <c r="OA1026" s="53"/>
      <c r="OB1026" s="53"/>
      <c r="OC1026" s="53"/>
      <c r="OD1026" s="53"/>
      <c r="OE1026" s="53"/>
      <c r="OF1026" s="53"/>
      <c r="OG1026" s="53"/>
      <c r="OH1026" s="53"/>
      <c r="OI1026" s="53"/>
      <c r="OJ1026" s="53"/>
      <c r="OK1026" s="53"/>
      <c r="OL1026" s="53"/>
      <c r="OM1026" s="53"/>
      <c r="ON1026" s="53"/>
      <c r="OO1026" s="53"/>
      <c r="OP1026" s="53"/>
      <c r="OQ1026" s="53"/>
      <c r="OR1026" s="53"/>
      <c r="OS1026" s="53"/>
      <c r="OT1026" s="53"/>
      <c r="OU1026" s="53"/>
      <c r="OV1026" s="53"/>
      <c r="OW1026" s="53"/>
      <c r="OX1026" s="53"/>
      <c r="OY1026" s="53"/>
      <c r="OZ1026" s="53"/>
      <c r="PA1026" s="53"/>
      <c r="PB1026" s="53"/>
      <c r="PC1026" s="53"/>
      <c r="PD1026" s="53"/>
      <c r="PE1026" s="53"/>
      <c r="PF1026" s="53"/>
      <c r="PG1026" s="53"/>
      <c r="PH1026" s="53"/>
      <c r="PI1026" s="53"/>
      <c r="PJ1026" s="53"/>
      <c r="PK1026" s="53"/>
      <c r="PL1026" s="53"/>
      <c r="PM1026" s="53"/>
      <c r="PN1026" s="53"/>
      <c r="PO1026" s="53"/>
      <c r="PP1026" s="53"/>
      <c r="PQ1026" s="53"/>
      <c r="PR1026" s="53"/>
      <c r="PS1026" s="53"/>
      <c r="PT1026" s="53"/>
      <c r="PU1026" s="53"/>
      <c r="PV1026" s="53"/>
      <c r="PW1026" s="53"/>
      <c r="PX1026" s="53"/>
      <c r="PY1026" s="53"/>
      <c r="PZ1026" s="53"/>
      <c r="QA1026" s="53"/>
      <c r="QB1026" s="53"/>
      <c r="QC1026" s="53"/>
      <c r="QD1026" s="53"/>
      <c r="QE1026" s="53"/>
      <c r="QF1026" s="53"/>
      <c r="QG1026" s="53"/>
      <c r="QH1026" s="53"/>
      <c r="QI1026" s="53"/>
      <c r="QJ1026" s="53"/>
      <c r="QK1026" s="53"/>
      <c r="QL1026" s="53"/>
      <c r="QM1026" s="53"/>
      <c r="QN1026" s="53"/>
      <c r="QO1026" s="53"/>
      <c r="QP1026" s="53"/>
      <c r="QQ1026" s="53"/>
      <c r="QR1026" s="53"/>
      <c r="QS1026" s="53"/>
      <c r="QT1026" s="53"/>
      <c r="QU1026" s="53"/>
      <c r="QV1026" s="53"/>
      <c r="QW1026" s="53"/>
      <c r="QX1026" s="53"/>
      <c r="QY1026" s="53"/>
      <c r="QZ1026" s="53"/>
      <c r="RA1026" s="53"/>
      <c r="RB1026" s="53"/>
      <c r="RC1026" s="53"/>
      <c r="RD1026" s="53"/>
      <c r="RE1026" s="53"/>
      <c r="RF1026" s="53"/>
      <c r="RG1026" s="53"/>
      <c r="RH1026" s="53"/>
      <c r="RI1026" s="53"/>
      <c r="RJ1026" s="53"/>
      <c r="RK1026" s="53"/>
      <c r="RL1026" s="53"/>
      <c r="RM1026" s="53"/>
      <c r="RN1026" s="53"/>
      <c r="RO1026" s="53"/>
      <c r="RP1026" s="53"/>
      <c r="RQ1026" s="53"/>
      <c r="RR1026" s="53"/>
      <c r="RS1026" s="53"/>
      <c r="RT1026" s="53"/>
      <c r="RU1026" s="53"/>
      <c r="RV1026" s="53"/>
      <c r="RW1026" s="53"/>
      <c r="RX1026" s="53"/>
      <c r="RY1026" s="53"/>
      <c r="RZ1026" s="53"/>
      <c r="SA1026" s="53"/>
      <c r="SB1026" s="53"/>
      <c r="SC1026" s="53"/>
      <c r="SD1026" s="53"/>
      <c r="SE1026" s="53"/>
      <c r="SF1026" s="53"/>
      <c r="SG1026" s="53"/>
      <c r="SH1026" s="53"/>
      <c r="SI1026" s="53"/>
      <c r="SJ1026" s="53"/>
      <c r="SK1026" s="53"/>
      <c r="SL1026" s="53"/>
      <c r="SM1026" s="53"/>
      <c r="SN1026" s="53"/>
      <c r="SO1026" s="53"/>
      <c r="SP1026" s="53"/>
      <c r="SQ1026" s="53"/>
      <c r="SR1026" s="53"/>
      <c r="SS1026" s="53"/>
      <c r="ST1026" s="53"/>
      <c r="SU1026" s="53"/>
      <c r="SV1026" s="53"/>
      <c r="SW1026" s="53"/>
      <c r="SX1026" s="53"/>
      <c r="SY1026" s="53"/>
      <c r="SZ1026" s="53"/>
      <c r="TA1026" s="53"/>
      <c r="TB1026" s="53"/>
      <c r="TC1026" s="53"/>
      <c r="TD1026" s="53"/>
      <c r="TE1026" s="53"/>
      <c r="TF1026" s="53"/>
      <c r="TG1026" s="53"/>
      <c r="TH1026" s="53"/>
      <c r="TI1026" s="53"/>
      <c r="TJ1026" s="53"/>
      <c r="TK1026" s="53"/>
      <c r="TL1026" s="53"/>
      <c r="TM1026" s="53"/>
      <c r="TN1026" s="53"/>
      <c r="TO1026" s="53"/>
      <c r="TP1026" s="53"/>
      <c r="TQ1026" s="53"/>
      <c r="TR1026" s="53"/>
      <c r="TS1026" s="53"/>
      <c r="TT1026" s="53"/>
      <c r="TU1026" s="53"/>
      <c r="TV1026" s="53"/>
      <c r="TW1026" s="53"/>
      <c r="TX1026" s="53"/>
      <c r="TY1026" s="53"/>
      <c r="TZ1026" s="53"/>
      <c r="UA1026" s="53"/>
      <c r="UB1026" s="53"/>
      <c r="UC1026" s="53"/>
      <c r="UD1026" s="53"/>
      <c r="UE1026" s="53"/>
      <c r="UF1026" s="53"/>
      <c r="UG1026" s="53"/>
    </row>
    <row r="1027" spans="12:553" s="19" customFormat="1" ht="15.75" customHeight="1" x14ac:dyDescent="0.2">
      <c r="L1027" s="66"/>
      <c r="M1027" s="66"/>
      <c r="N1027" s="52"/>
      <c r="O1027" s="53"/>
      <c r="P1027" s="53"/>
      <c r="Q1027" s="53"/>
      <c r="R1027" s="53"/>
      <c r="S1027" s="53"/>
      <c r="T1027" s="53"/>
      <c r="U1027" s="53"/>
      <c r="V1027" s="53"/>
      <c r="W1027" s="53"/>
      <c r="X1027" s="53"/>
      <c r="Y1027" s="53"/>
      <c r="Z1027" s="53"/>
      <c r="AA1027" s="53"/>
      <c r="AB1027" s="53"/>
      <c r="AC1027" s="53"/>
      <c r="AD1027" s="53"/>
      <c r="AE1027" s="53"/>
      <c r="AF1027" s="53"/>
      <c r="AG1027" s="53"/>
      <c r="AH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c r="BM1027" s="53"/>
      <c r="BN1027" s="53"/>
      <c r="BO1027" s="53"/>
      <c r="BP1027" s="53"/>
      <c r="BQ1027" s="53"/>
      <c r="BR1027" s="53"/>
      <c r="BS1027" s="53"/>
      <c r="BT1027" s="53"/>
      <c r="BU1027" s="53"/>
      <c r="BV1027" s="53"/>
      <c r="BW1027" s="53"/>
      <c r="BX1027" s="53"/>
      <c r="BY1027" s="53"/>
      <c r="BZ1027" s="53"/>
      <c r="CA1027" s="53"/>
      <c r="CB1027" s="53"/>
      <c r="CC1027" s="53"/>
      <c r="CD1027" s="53"/>
      <c r="CE1027" s="53"/>
      <c r="CF1027" s="53"/>
      <c r="CG1027" s="53"/>
      <c r="CH1027" s="53"/>
      <c r="CI1027" s="53"/>
      <c r="CJ1027" s="53"/>
      <c r="CK1027" s="53"/>
      <c r="CL1027" s="53"/>
      <c r="CM1027" s="53"/>
      <c r="CN1027" s="53"/>
      <c r="CO1027" s="53"/>
      <c r="CP1027" s="53"/>
      <c r="CQ1027" s="53"/>
      <c r="CR1027" s="53"/>
      <c r="CS1027" s="53"/>
      <c r="CT1027" s="53"/>
      <c r="CU1027" s="53"/>
      <c r="CV1027" s="53"/>
      <c r="CW1027" s="53"/>
      <c r="CX1027" s="53"/>
      <c r="CY1027" s="53"/>
      <c r="CZ1027" s="53"/>
      <c r="DA1027" s="53"/>
      <c r="DB1027" s="53"/>
      <c r="DC1027" s="53"/>
      <c r="DD1027" s="53"/>
      <c r="DE1027" s="53"/>
      <c r="DF1027" s="53"/>
      <c r="DG1027" s="53"/>
      <c r="DH1027" s="53"/>
      <c r="DI1027" s="53"/>
      <c r="DJ1027" s="53"/>
      <c r="DK1027" s="53"/>
      <c r="DL1027" s="53"/>
      <c r="DM1027" s="53"/>
      <c r="DN1027" s="53"/>
      <c r="DO1027" s="53"/>
      <c r="DP1027" s="53"/>
      <c r="DQ1027" s="53"/>
      <c r="DR1027" s="53"/>
      <c r="DS1027" s="53"/>
      <c r="DT1027" s="53"/>
      <c r="DU1027" s="53"/>
      <c r="DV1027" s="53"/>
      <c r="DW1027" s="53"/>
      <c r="DX1027" s="53"/>
      <c r="DY1027" s="53"/>
      <c r="DZ1027" s="53"/>
      <c r="EA1027" s="53"/>
      <c r="EB1027" s="53"/>
      <c r="EC1027" s="53"/>
      <c r="ED1027" s="53"/>
      <c r="EE1027" s="53"/>
      <c r="EF1027" s="53"/>
      <c r="EG1027" s="53"/>
      <c r="EH1027" s="53"/>
      <c r="EI1027" s="53"/>
      <c r="EJ1027" s="53"/>
      <c r="EK1027" s="53"/>
      <c r="EL1027" s="53"/>
      <c r="EM1027" s="53"/>
      <c r="EN1027" s="53"/>
      <c r="EO1027" s="53"/>
      <c r="EP1027" s="53"/>
      <c r="EQ1027" s="53"/>
      <c r="ER1027" s="53"/>
      <c r="ES1027" s="53"/>
      <c r="ET1027" s="53"/>
      <c r="EU1027" s="53"/>
      <c r="EV1027" s="53"/>
      <c r="EW1027" s="53"/>
      <c r="EX1027" s="53"/>
      <c r="EY1027" s="53"/>
      <c r="EZ1027" s="53"/>
      <c r="FA1027" s="53"/>
      <c r="FB1027" s="53"/>
      <c r="FC1027" s="53"/>
      <c r="FD1027" s="53"/>
      <c r="FE1027" s="53"/>
      <c r="FF1027" s="53"/>
      <c r="FG1027" s="53"/>
      <c r="FH1027" s="53"/>
      <c r="FI1027" s="53"/>
      <c r="FJ1027" s="53"/>
      <c r="FK1027" s="53"/>
      <c r="FL1027" s="53"/>
      <c r="FM1027" s="53"/>
      <c r="FN1027" s="53"/>
      <c r="FO1027" s="53"/>
      <c r="FP1027" s="53"/>
      <c r="FQ1027" s="53"/>
      <c r="FR1027" s="53"/>
      <c r="FS1027" s="53"/>
      <c r="FT1027" s="53"/>
      <c r="FU1027" s="53"/>
      <c r="FV1027" s="53"/>
      <c r="FW1027" s="53"/>
      <c r="FX1027" s="53"/>
      <c r="FY1027" s="53"/>
      <c r="FZ1027" s="53"/>
      <c r="GA1027" s="53"/>
      <c r="GB1027" s="53"/>
      <c r="GC1027" s="53"/>
      <c r="GD1027" s="53"/>
      <c r="GE1027" s="53"/>
      <c r="GF1027" s="53"/>
      <c r="GG1027" s="53"/>
      <c r="GH1027" s="53"/>
      <c r="GI1027" s="53"/>
      <c r="GJ1027" s="53"/>
      <c r="GK1027" s="53"/>
      <c r="GL1027" s="53"/>
      <c r="GM1027" s="53"/>
      <c r="GN1027" s="53"/>
      <c r="GO1027" s="53"/>
      <c r="GP1027" s="53"/>
      <c r="GQ1027" s="53"/>
      <c r="GR1027" s="53"/>
      <c r="GS1027" s="53"/>
      <c r="GT1027" s="53"/>
      <c r="GU1027" s="53"/>
      <c r="GV1027" s="53"/>
      <c r="GW1027" s="53"/>
      <c r="GX1027" s="53"/>
      <c r="GY1027" s="53"/>
      <c r="GZ1027" s="53"/>
      <c r="HA1027" s="53"/>
      <c r="HB1027" s="53"/>
      <c r="HC1027" s="53"/>
      <c r="HD1027" s="53"/>
      <c r="HE1027" s="53"/>
      <c r="HF1027" s="53"/>
      <c r="HG1027" s="53"/>
      <c r="HH1027" s="53"/>
      <c r="HI1027" s="53"/>
      <c r="HJ1027" s="53"/>
      <c r="HK1027" s="53"/>
      <c r="HL1027" s="53"/>
      <c r="HM1027" s="53"/>
      <c r="HN1027" s="53"/>
      <c r="HO1027" s="53"/>
      <c r="HP1027" s="53"/>
      <c r="HQ1027" s="53"/>
      <c r="HR1027" s="53"/>
      <c r="HS1027" s="53"/>
      <c r="HT1027" s="53"/>
      <c r="HU1027" s="53"/>
      <c r="HV1027" s="53"/>
      <c r="HW1027" s="53"/>
      <c r="HX1027" s="53"/>
      <c r="HY1027" s="53"/>
      <c r="HZ1027" s="53"/>
      <c r="IA1027" s="53"/>
      <c r="IB1027" s="53"/>
      <c r="IC1027" s="53"/>
      <c r="ID1027" s="53"/>
      <c r="IE1027" s="53"/>
      <c r="IF1027" s="53"/>
      <c r="IG1027" s="53"/>
      <c r="IH1027" s="53"/>
      <c r="II1027" s="53"/>
      <c r="IJ1027" s="53"/>
      <c r="IK1027" s="53"/>
      <c r="IL1027" s="53"/>
      <c r="IM1027" s="53"/>
      <c r="IN1027" s="53"/>
      <c r="IO1027" s="53"/>
      <c r="IP1027" s="53"/>
      <c r="IQ1027" s="53"/>
      <c r="IR1027" s="53"/>
      <c r="IS1027" s="53"/>
      <c r="IT1027" s="53"/>
      <c r="IU1027" s="53"/>
      <c r="IV1027" s="53"/>
      <c r="IW1027" s="53"/>
      <c r="IX1027" s="53"/>
      <c r="IY1027" s="53"/>
      <c r="IZ1027" s="53"/>
      <c r="JA1027" s="53"/>
      <c r="JB1027" s="53"/>
      <c r="JC1027" s="53"/>
      <c r="JD1027" s="53"/>
      <c r="JE1027" s="53"/>
      <c r="JF1027" s="53"/>
      <c r="JG1027" s="53"/>
      <c r="JH1027" s="53"/>
      <c r="JI1027" s="53"/>
      <c r="JJ1027" s="53"/>
      <c r="JK1027" s="53"/>
      <c r="JL1027" s="53"/>
      <c r="JM1027" s="53"/>
      <c r="JN1027" s="53"/>
      <c r="JO1027" s="53"/>
      <c r="JP1027" s="53"/>
      <c r="JQ1027" s="53"/>
      <c r="JR1027" s="53"/>
      <c r="JS1027" s="53"/>
      <c r="JT1027" s="53"/>
      <c r="JU1027" s="53"/>
      <c r="JV1027" s="53"/>
      <c r="JW1027" s="53"/>
      <c r="JX1027" s="53"/>
      <c r="JY1027" s="53"/>
      <c r="JZ1027" s="53"/>
      <c r="KA1027" s="53"/>
      <c r="KB1027" s="53"/>
      <c r="KC1027" s="53"/>
      <c r="KD1027" s="53"/>
      <c r="KE1027" s="53"/>
      <c r="KF1027" s="53"/>
      <c r="KG1027" s="53"/>
      <c r="KH1027" s="53"/>
      <c r="KI1027" s="53"/>
      <c r="KJ1027" s="53"/>
      <c r="KK1027" s="53"/>
      <c r="KL1027" s="53"/>
      <c r="KM1027" s="53"/>
      <c r="KN1027" s="53"/>
      <c r="KO1027" s="53"/>
      <c r="KP1027" s="53"/>
      <c r="KQ1027" s="53"/>
      <c r="KR1027" s="53"/>
      <c r="KS1027" s="53"/>
      <c r="KT1027" s="53"/>
      <c r="KU1027" s="53"/>
      <c r="KV1027" s="53"/>
      <c r="KW1027" s="53"/>
      <c r="KX1027" s="53"/>
      <c r="KY1027" s="53"/>
      <c r="KZ1027" s="53"/>
      <c r="LA1027" s="53"/>
      <c r="LB1027" s="53"/>
      <c r="LC1027" s="53"/>
      <c r="LD1027" s="53"/>
      <c r="LE1027" s="53"/>
      <c r="LF1027" s="53"/>
      <c r="LG1027" s="53"/>
      <c r="LH1027" s="53"/>
      <c r="LI1027" s="53"/>
      <c r="LJ1027" s="53"/>
      <c r="LK1027" s="53"/>
      <c r="LL1027" s="53"/>
      <c r="LM1027" s="53"/>
      <c r="LN1027" s="53"/>
      <c r="LO1027" s="53"/>
      <c r="LP1027" s="53"/>
      <c r="LQ1027" s="53"/>
      <c r="LR1027" s="53"/>
      <c r="LS1027" s="53"/>
      <c r="LT1027" s="53"/>
      <c r="LU1027" s="53"/>
      <c r="LV1027" s="53"/>
      <c r="LW1027" s="53"/>
      <c r="LX1027" s="53"/>
      <c r="LY1027" s="53"/>
      <c r="LZ1027" s="53"/>
      <c r="MA1027" s="53"/>
      <c r="MB1027" s="53"/>
      <c r="MC1027" s="53"/>
      <c r="MD1027" s="53"/>
      <c r="ME1027" s="53"/>
      <c r="MF1027" s="53"/>
      <c r="MG1027" s="53"/>
      <c r="MH1027" s="53"/>
      <c r="MI1027" s="53"/>
      <c r="MJ1027" s="53"/>
      <c r="MK1027" s="53"/>
      <c r="ML1027" s="53"/>
      <c r="MM1027" s="53"/>
      <c r="MN1027" s="53"/>
      <c r="MO1027" s="53"/>
      <c r="MP1027" s="53"/>
      <c r="MQ1027" s="53"/>
      <c r="MR1027" s="53"/>
      <c r="MS1027" s="53"/>
      <c r="MT1027" s="53"/>
      <c r="MU1027" s="53"/>
      <c r="MV1027" s="53"/>
      <c r="MW1027" s="53"/>
      <c r="MX1027" s="53"/>
      <c r="MY1027" s="53"/>
      <c r="MZ1027" s="53"/>
      <c r="NA1027" s="53"/>
      <c r="NB1027" s="53"/>
      <c r="NC1027" s="53"/>
      <c r="ND1027" s="53"/>
      <c r="NE1027" s="53"/>
      <c r="NF1027" s="53"/>
      <c r="NG1027" s="53"/>
      <c r="NH1027" s="53"/>
      <c r="NI1027" s="53"/>
      <c r="NJ1027" s="53"/>
      <c r="NK1027" s="53"/>
      <c r="NL1027" s="53"/>
      <c r="NM1027" s="53"/>
      <c r="NN1027" s="53"/>
      <c r="NO1027" s="53"/>
      <c r="NP1027" s="53"/>
      <c r="NQ1027" s="53"/>
      <c r="NR1027" s="53"/>
      <c r="NS1027" s="53"/>
      <c r="NT1027" s="53"/>
      <c r="NU1027" s="53"/>
      <c r="NV1027" s="53"/>
      <c r="NW1027" s="53"/>
      <c r="NX1027" s="53"/>
      <c r="NY1027" s="53"/>
      <c r="NZ1027" s="53"/>
      <c r="OA1027" s="53"/>
      <c r="OB1027" s="53"/>
      <c r="OC1027" s="53"/>
      <c r="OD1027" s="53"/>
      <c r="OE1027" s="53"/>
      <c r="OF1027" s="53"/>
      <c r="OG1027" s="53"/>
      <c r="OH1027" s="53"/>
      <c r="OI1027" s="53"/>
      <c r="OJ1027" s="53"/>
      <c r="OK1027" s="53"/>
      <c r="OL1027" s="53"/>
      <c r="OM1027" s="53"/>
      <c r="ON1027" s="53"/>
      <c r="OO1027" s="53"/>
      <c r="OP1027" s="53"/>
      <c r="OQ1027" s="53"/>
      <c r="OR1027" s="53"/>
      <c r="OS1027" s="53"/>
      <c r="OT1027" s="53"/>
      <c r="OU1027" s="53"/>
      <c r="OV1027" s="53"/>
      <c r="OW1027" s="53"/>
      <c r="OX1027" s="53"/>
      <c r="OY1027" s="53"/>
      <c r="OZ1027" s="53"/>
      <c r="PA1027" s="53"/>
      <c r="PB1027" s="53"/>
      <c r="PC1027" s="53"/>
      <c r="PD1027" s="53"/>
      <c r="PE1027" s="53"/>
      <c r="PF1027" s="53"/>
      <c r="PG1027" s="53"/>
      <c r="PH1027" s="53"/>
      <c r="PI1027" s="53"/>
      <c r="PJ1027" s="53"/>
      <c r="PK1027" s="53"/>
      <c r="PL1027" s="53"/>
      <c r="PM1027" s="53"/>
      <c r="PN1027" s="53"/>
      <c r="PO1027" s="53"/>
      <c r="PP1027" s="53"/>
      <c r="PQ1027" s="53"/>
      <c r="PR1027" s="53"/>
      <c r="PS1027" s="53"/>
      <c r="PT1027" s="53"/>
      <c r="PU1027" s="53"/>
      <c r="PV1027" s="53"/>
      <c r="PW1027" s="53"/>
      <c r="PX1027" s="53"/>
      <c r="PY1027" s="53"/>
      <c r="PZ1027" s="53"/>
      <c r="QA1027" s="53"/>
      <c r="QB1027" s="53"/>
      <c r="QC1027" s="53"/>
      <c r="QD1027" s="53"/>
      <c r="QE1027" s="53"/>
      <c r="QF1027" s="53"/>
      <c r="QG1027" s="53"/>
      <c r="QH1027" s="53"/>
      <c r="QI1027" s="53"/>
      <c r="QJ1027" s="53"/>
      <c r="QK1027" s="53"/>
      <c r="QL1027" s="53"/>
      <c r="QM1027" s="53"/>
      <c r="QN1027" s="53"/>
      <c r="QO1027" s="53"/>
      <c r="QP1027" s="53"/>
      <c r="QQ1027" s="53"/>
      <c r="QR1027" s="53"/>
      <c r="QS1027" s="53"/>
      <c r="QT1027" s="53"/>
      <c r="QU1027" s="53"/>
      <c r="QV1027" s="53"/>
      <c r="QW1027" s="53"/>
      <c r="QX1027" s="53"/>
      <c r="QY1027" s="53"/>
      <c r="QZ1027" s="53"/>
      <c r="RA1027" s="53"/>
      <c r="RB1027" s="53"/>
      <c r="RC1027" s="53"/>
      <c r="RD1027" s="53"/>
      <c r="RE1027" s="53"/>
      <c r="RF1027" s="53"/>
      <c r="RG1027" s="53"/>
      <c r="RH1027" s="53"/>
      <c r="RI1027" s="53"/>
      <c r="RJ1027" s="53"/>
      <c r="RK1027" s="53"/>
      <c r="RL1027" s="53"/>
      <c r="RM1027" s="53"/>
      <c r="RN1027" s="53"/>
      <c r="RO1027" s="53"/>
      <c r="RP1027" s="53"/>
      <c r="RQ1027" s="53"/>
      <c r="RR1027" s="53"/>
      <c r="RS1027" s="53"/>
      <c r="RT1027" s="53"/>
      <c r="RU1027" s="53"/>
      <c r="RV1027" s="53"/>
      <c r="RW1027" s="53"/>
      <c r="RX1027" s="53"/>
      <c r="RY1027" s="53"/>
      <c r="RZ1027" s="53"/>
      <c r="SA1027" s="53"/>
      <c r="SB1027" s="53"/>
      <c r="SC1027" s="53"/>
      <c r="SD1027" s="53"/>
      <c r="SE1027" s="53"/>
      <c r="SF1027" s="53"/>
      <c r="SG1027" s="53"/>
      <c r="SH1027" s="53"/>
      <c r="SI1027" s="53"/>
      <c r="SJ1027" s="53"/>
      <c r="SK1027" s="53"/>
      <c r="SL1027" s="53"/>
      <c r="SM1027" s="53"/>
      <c r="SN1027" s="53"/>
      <c r="SO1027" s="53"/>
      <c r="SP1027" s="53"/>
      <c r="SQ1027" s="53"/>
      <c r="SR1027" s="53"/>
      <c r="SS1027" s="53"/>
      <c r="ST1027" s="53"/>
      <c r="SU1027" s="53"/>
      <c r="SV1027" s="53"/>
      <c r="SW1027" s="53"/>
      <c r="SX1027" s="53"/>
      <c r="SY1027" s="53"/>
      <c r="SZ1027" s="53"/>
      <c r="TA1027" s="53"/>
      <c r="TB1027" s="53"/>
      <c r="TC1027" s="53"/>
      <c r="TD1027" s="53"/>
      <c r="TE1027" s="53"/>
      <c r="TF1027" s="53"/>
      <c r="TG1027" s="53"/>
      <c r="TH1027" s="53"/>
      <c r="TI1027" s="53"/>
      <c r="TJ1027" s="53"/>
      <c r="TK1027" s="53"/>
      <c r="TL1027" s="53"/>
      <c r="TM1027" s="53"/>
      <c r="TN1027" s="53"/>
      <c r="TO1027" s="53"/>
      <c r="TP1027" s="53"/>
      <c r="TQ1027" s="53"/>
      <c r="TR1027" s="53"/>
      <c r="TS1027" s="53"/>
      <c r="TT1027" s="53"/>
      <c r="TU1027" s="53"/>
      <c r="TV1027" s="53"/>
      <c r="TW1027" s="53"/>
      <c r="TX1027" s="53"/>
      <c r="TY1027" s="53"/>
      <c r="TZ1027" s="53"/>
      <c r="UA1027" s="53"/>
      <c r="UB1027" s="53"/>
      <c r="UC1027" s="53"/>
      <c r="UD1027" s="53"/>
      <c r="UE1027" s="53"/>
      <c r="UF1027" s="53"/>
      <c r="UG1027" s="53"/>
    </row>
    <row r="1028" spans="12:553" s="19" customFormat="1" ht="15.75" customHeight="1" x14ac:dyDescent="0.2">
      <c r="L1028" s="66"/>
      <c r="M1028" s="66"/>
      <c r="N1028" s="52"/>
      <c r="O1028" s="53"/>
      <c r="P1028" s="53"/>
      <c r="Q1028" s="53"/>
      <c r="R1028" s="53"/>
      <c r="S1028" s="53"/>
      <c r="T1028" s="53"/>
      <c r="U1028" s="53"/>
      <c r="V1028" s="53"/>
      <c r="W1028" s="53"/>
      <c r="X1028" s="53"/>
      <c r="Y1028" s="53"/>
      <c r="Z1028" s="53"/>
      <c r="AA1028" s="53"/>
      <c r="AB1028" s="53"/>
      <c r="AC1028" s="53"/>
      <c r="AD1028" s="53"/>
      <c r="AE1028" s="53"/>
      <c r="AF1028" s="53"/>
      <c r="AG1028" s="53"/>
      <c r="AH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c r="BM1028" s="53"/>
      <c r="BN1028" s="53"/>
      <c r="BO1028" s="53"/>
      <c r="BP1028" s="53"/>
      <c r="BQ1028" s="53"/>
      <c r="BR1028" s="53"/>
      <c r="BS1028" s="53"/>
      <c r="BT1028" s="53"/>
      <c r="BU1028" s="53"/>
      <c r="BV1028" s="53"/>
      <c r="BW1028" s="53"/>
      <c r="BX1028" s="53"/>
      <c r="BY1028" s="53"/>
      <c r="BZ1028" s="53"/>
      <c r="CA1028" s="53"/>
      <c r="CB1028" s="53"/>
      <c r="CC1028" s="53"/>
      <c r="CD1028" s="53"/>
      <c r="CE1028" s="53"/>
      <c r="CF1028" s="53"/>
      <c r="CG1028" s="53"/>
      <c r="CH1028" s="53"/>
      <c r="CI1028" s="53"/>
      <c r="CJ1028" s="53"/>
      <c r="CK1028" s="53"/>
      <c r="CL1028" s="53"/>
      <c r="CM1028" s="53"/>
      <c r="CN1028" s="53"/>
      <c r="CO1028" s="53"/>
      <c r="CP1028" s="53"/>
      <c r="CQ1028" s="53"/>
      <c r="CR1028" s="53"/>
      <c r="CS1028" s="53"/>
      <c r="CT1028" s="53"/>
      <c r="CU1028" s="53"/>
      <c r="CV1028" s="53"/>
      <c r="CW1028" s="53"/>
      <c r="CX1028" s="53"/>
      <c r="CY1028" s="53"/>
      <c r="CZ1028" s="53"/>
      <c r="DA1028" s="53"/>
      <c r="DB1028" s="53"/>
      <c r="DC1028" s="53"/>
      <c r="DD1028" s="53"/>
      <c r="DE1028" s="53"/>
      <c r="DF1028" s="53"/>
      <c r="DG1028" s="53"/>
      <c r="DH1028" s="53"/>
      <c r="DI1028" s="53"/>
      <c r="DJ1028" s="53"/>
      <c r="DK1028" s="53"/>
      <c r="DL1028" s="53"/>
      <c r="DM1028" s="53"/>
      <c r="DN1028" s="53"/>
      <c r="DO1028" s="53"/>
      <c r="DP1028" s="53"/>
      <c r="DQ1028" s="53"/>
      <c r="DR1028" s="53"/>
      <c r="DS1028" s="53"/>
      <c r="DT1028" s="53"/>
      <c r="DU1028" s="53"/>
      <c r="DV1028" s="53"/>
      <c r="DW1028" s="53"/>
      <c r="DX1028" s="53"/>
      <c r="DY1028" s="53"/>
      <c r="DZ1028" s="53"/>
      <c r="EA1028" s="53"/>
      <c r="EB1028" s="53"/>
      <c r="EC1028" s="53"/>
      <c r="ED1028" s="53"/>
      <c r="EE1028" s="53"/>
      <c r="EF1028" s="53"/>
      <c r="EG1028" s="53"/>
      <c r="EH1028" s="53"/>
      <c r="EI1028" s="53"/>
      <c r="EJ1028" s="53"/>
      <c r="EK1028" s="53"/>
      <c r="EL1028" s="53"/>
      <c r="EM1028" s="53"/>
      <c r="EN1028" s="53"/>
      <c r="EO1028" s="53"/>
      <c r="EP1028" s="53"/>
      <c r="EQ1028" s="53"/>
      <c r="ER1028" s="53"/>
      <c r="ES1028" s="53"/>
      <c r="ET1028" s="53"/>
      <c r="EU1028" s="53"/>
      <c r="EV1028" s="53"/>
      <c r="EW1028" s="53"/>
      <c r="EX1028" s="53"/>
      <c r="EY1028" s="53"/>
      <c r="EZ1028" s="53"/>
      <c r="FA1028" s="53"/>
      <c r="FB1028" s="53"/>
      <c r="FC1028" s="53"/>
      <c r="FD1028" s="53"/>
      <c r="FE1028" s="53"/>
      <c r="FF1028" s="53"/>
      <c r="FG1028" s="53"/>
      <c r="FH1028" s="53"/>
      <c r="FI1028" s="53"/>
      <c r="FJ1028" s="53"/>
      <c r="FK1028" s="53"/>
      <c r="FL1028" s="53"/>
      <c r="FM1028" s="53"/>
      <c r="FN1028" s="53"/>
      <c r="FO1028" s="53"/>
      <c r="FP1028" s="53"/>
      <c r="FQ1028" s="53"/>
      <c r="FR1028" s="53"/>
      <c r="FS1028" s="53"/>
      <c r="FT1028" s="53"/>
      <c r="FU1028" s="53"/>
      <c r="FV1028" s="53"/>
      <c r="FW1028" s="53"/>
      <c r="FX1028" s="53"/>
      <c r="FY1028" s="53"/>
      <c r="FZ1028" s="53"/>
      <c r="GA1028" s="53"/>
      <c r="GB1028" s="53"/>
      <c r="GC1028" s="53"/>
      <c r="GD1028" s="53"/>
      <c r="GE1028" s="53"/>
      <c r="GF1028" s="53"/>
      <c r="GG1028" s="53"/>
      <c r="GH1028" s="53"/>
      <c r="GI1028" s="53"/>
      <c r="GJ1028" s="53"/>
      <c r="GK1028" s="53"/>
      <c r="GL1028" s="53"/>
      <c r="GM1028" s="53"/>
      <c r="GN1028" s="53"/>
      <c r="GO1028" s="53"/>
      <c r="GP1028" s="53"/>
      <c r="GQ1028" s="53"/>
      <c r="GR1028" s="53"/>
      <c r="GS1028" s="53"/>
      <c r="GT1028" s="53"/>
      <c r="GU1028" s="53"/>
      <c r="GV1028" s="53"/>
      <c r="GW1028" s="53"/>
      <c r="GX1028" s="53"/>
      <c r="GY1028" s="53"/>
      <c r="GZ1028" s="53"/>
      <c r="HA1028" s="53"/>
      <c r="HB1028" s="53"/>
      <c r="HC1028" s="53"/>
      <c r="HD1028" s="53"/>
      <c r="HE1028" s="53"/>
      <c r="HF1028" s="53"/>
      <c r="HG1028" s="53"/>
      <c r="HH1028" s="53"/>
      <c r="HI1028" s="53"/>
      <c r="HJ1028" s="53"/>
      <c r="HK1028" s="53"/>
      <c r="HL1028" s="53"/>
      <c r="HM1028" s="53"/>
      <c r="HN1028" s="53"/>
      <c r="HO1028" s="53"/>
      <c r="HP1028" s="53"/>
      <c r="HQ1028" s="53"/>
      <c r="HR1028" s="53"/>
      <c r="HS1028" s="53"/>
      <c r="HT1028" s="53"/>
      <c r="HU1028" s="53"/>
      <c r="HV1028" s="53"/>
      <c r="HW1028" s="53"/>
      <c r="HX1028" s="53"/>
      <c r="HY1028" s="53"/>
      <c r="HZ1028" s="53"/>
      <c r="IA1028" s="53"/>
      <c r="IB1028" s="53"/>
      <c r="IC1028" s="53"/>
      <c r="ID1028" s="53"/>
      <c r="IE1028" s="53"/>
      <c r="IF1028" s="53"/>
      <c r="IG1028" s="53"/>
      <c r="IH1028" s="53"/>
      <c r="II1028" s="53"/>
      <c r="IJ1028" s="53"/>
      <c r="IK1028" s="53"/>
      <c r="IL1028" s="53"/>
      <c r="IM1028" s="53"/>
      <c r="IN1028" s="53"/>
      <c r="IO1028" s="53"/>
      <c r="IP1028" s="53"/>
      <c r="IQ1028" s="53"/>
      <c r="IR1028" s="53"/>
      <c r="IS1028" s="53"/>
      <c r="IT1028" s="53"/>
      <c r="IU1028" s="53"/>
      <c r="IV1028" s="53"/>
      <c r="IW1028" s="53"/>
      <c r="IX1028" s="53"/>
      <c r="IY1028" s="53"/>
      <c r="IZ1028" s="53"/>
      <c r="JA1028" s="53"/>
      <c r="JB1028" s="53"/>
      <c r="JC1028" s="53"/>
      <c r="JD1028" s="53"/>
      <c r="JE1028" s="53"/>
      <c r="JF1028" s="53"/>
      <c r="JG1028" s="53"/>
      <c r="JH1028" s="53"/>
      <c r="JI1028" s="53"/>
      <c r="JJ1028" s="53"/>
      <c r="JK1028" s="53"/>
      <c r="JL1028" s="53"/>
      <c r="JM1028" s="53"/>
      <c r="JN1028" s="53"/>
      <c r="JO1028" s="53"/>
      <c r="JP1028" s="53"/>
      <c r="JQ1028" s="53"/>
      <c r="JR1028" s="53"/>
      <c r="JS1028" s="53"/>
      <c r="JT1028" s="53"/>
      <c r="JU1028" s="53"/>
      <c r="JV1028" s="53"/>
      <c r="JW1028" s="53"/>
      <c r="JX1028" s="53"/>
      <c r="JY1028" s="53"/>
      <c r="JZ1028" s="53"/>
      <c r="KA1028" s="53"/>
      <c r="KB1028" s="53"/>
      <c r="KC1028" s="53"/>
      <c r="KD1028" s="53"/>
      <c r="KE1028" s="53"/>
      <c r="KF1028" s="53"/>
      <c r="KG1028" s="53"/>
      <c r="KH1028" s="53"/>
      <c r="KI1028" s="53"/>
      <c r="KJ1028" s="53"/>
      <c r="KK1028" s="53"/>
      <c r="KL1028" s="53"/>
      <c r="KM1028" s="53"/>
      <c r="KN1028" s="53"/>
      <c r="KO1028" s="53"/>
      <c r="KP1028" s="53"/>
      <c r="KQ1028" s="53"/>
      <c r="KR1028" s="53"/>
      <c r="KS1028" s="53"/>
      <c r="KT1028" s="53"/>
      <c r="KU1028" s="53"/>
      <c r="KV1028" s="53"/>
      <c r="KW1028" s="53"/>
      <c r="KX1028" s="53"/>
      <c r="KY1028" s="53"/>
      <c r="KZ1028" s="53"/>
      <c r="LA1028" s="53"/>
      <c r="LB1028" s="53"/>
      <c r="LC1028" s="53"/>
      <c r="LD1028" s="53"/>
      <c r="LE1028" s="53"/>
      <c r="LF1028" s="53"/>
      <c r="LG1028" s="53"/>
      <c r="LH1028" s="53"/>
      <c r="LI1028" s="53"/>
      <c r="LJ1028" s="53"/>
      <c r="LK1028" s="53"/>
      <c r="LL1028" s="53"/>
      <c r="LM1028" s="53"/>
      <c r="LN1028" s="53"/>
      <c r="LO1028" s="53"/>
      <c r="LP1028" s="53"/>
      <c r="LQ1028" s="53"/>
      <c r="LR1028" s="53"/>
      <c r="LS1028" s="53"/>
      <c r="LT1028" s="53"/>
      <c r="LU1028" s="53"/>
      <c r="LV1028" s="53"/>
      <c r="LW1028" s="53"/>
      <c r="LX1028" s="53"/>
      <c r="LY1028" s="53"/>
      <c r="LZ1028" s="53"/>
      <c r="MA1028" s="53"/>
      <c r="MB1028" s="53"/>
      <c r="MC1028" s="53"/>
      <c r="MD1028" s="53"/>
      <c r="ME1028" s="53"/>
      <c r="MF1028" s="53"/>
      <c r="MG1028" s="53"/>
      <c r="MH1028" s="53"/>
      <c r="MI1028" s="53"/>
      <c r="MJ1028" s="53"/>
      <c r="MK1028" s="53"/>
      <c r="ML1028" s="53"/>
      <c r="MM1028" s="53"/>
      <c r="MN1028" s="53"/>
      <c r="MO1028" s="53"/>
      <c r="MP1028" s="53"/>
      <c r="MQ1028" s="53"/>
      <c r="MR1028" s="53"/>
      <c r="MS1028" s="53"/>
      <c r="MT1028" s="53"/>
      <c r="MU1028" s="53"/>
      <c r="MV1028" s="53"/>
      <c r="MW1028" s="53"/>
      <c r="MX1028" s="53"/>
      <c r="MY1028" s="53"/>
      <c r="MZ1028" s="53"/>
      <c r="NA1028" s="53"/>
      <c r="NB1028" s="53"/>
      <c r="NC1028" s="53"/>
      <c r="ND1028" s="53"/>
      <c r="NE1028" s="53"/>
      <c r="NF1028" s="53"/>
      <c r="NG1028" s="53"/>
      <c r="NH1028" s="53"/>
      <c r="NI1028" s="53"/>
      <c r="NJ1028" s="53"/>
      <c r="NK1028" s="53"/>
      <c r="NL1028" s="53"/>
      <c r="NM1028" s="53"/>
      <c r="NN1028" s="53"/>
      <c r="NO1028" s="53"/>
      <c r="NP1028" s="53"/>
      <c r="NQ1028" s="53"/>
      <c r="NR1028" s="53"/>
      <c r="NS1028" s="53"/>
      <c r="NT1028" s="53"/>
      <c r="NU1028" s="53"/>
      <c r="NV1028" s="53"/>
      <c r="NW1028" s="53"/>
      <c r="NX1028" s="53"/>
      <c r="NY1028" s="53"/>
      <c r="NZ1028" s="53"/>
      <c r="OA1028" s="53"/>
      <c r="OB1028" s="53"/>
      <c r="OC1028" s="53"/>
      <c r="OD1028" s="53"/>
      <c r="OE1028" s="53"/>
      <c r="OF1028" s="53"/>
      <c r="OG1028" s="53"/>
      <c r="OH1028" s="53"/>
      <c r="OI1028" s="53"/>
      <c r="OJ1028" s="53"/>
      <c r="OK1028" s="53"/>
      <c r="OL1028" s="53"/>
      <c r="OM1028" s="53"/>
      <c r="ON1028" s="53"/>
      <c r="OO1028" s="53"/>
      <c r="OP1028" s="53"/>
      <c r="OQ1028" s="53"/>
      <c r="OR1028" s="53"/>
      <c r="OS1028" s="53"/>
      <c r="OT1028" s="53"/>
      <c r="OU1028" s="53"/>
      <c r="OV1028" s="53"/>
      <c r="OW1028" s="53"/>
      <c r="OX1028" s="53"/>
      <c r="OY1028" s="53"/>
      <c r="OZ1028" s="53"/>
      <c r="PA1028" s="53"/>
      <c r="PB1028" s="53"/>
      <c r="PC1028" s="53"/>
      <c r="PD1028" s="53"/>
      <c r="PE1028" s="53"/>
      <c r="PF1028" s="53"/>
      <c r="PG1028" s="53"/>
      <c r="PH1028" s="53"/>
      <c r="PI1028" s="53"/>
      <c r="PJ1028" s="53"/>
      <c r="PK1028" s="53"/>
      <c r="PL1028" s="53"/>
      <c r="PM1028" s="53"/>
      <c r="PN1028" s="53"/>
      <c r="PO1028" s="53"/>
      <c r="PP1028" s="53"/>
      <c r="PQ1028" s="53"/>
      <c r="PR1028" s="53"/>
      <c r="PS1028" s="53"/>
      <c r="PT1028" s="53"/>
      <c r="PU1028" s="53"/>
      <c r="PV1028" s="53"/>
      <c r="PW1028" s="53"/>
      <c r="PX1028" s="53"/>
      <c r="PY1028" s="53"/>
      <c r="PZ1028" s="53"/>
      <c r="QA1028" s="53"/>
      <c r="QB1028" s="53"/>
      <c r="QC1028" s="53"/>
      <c r="QD1028" s="53"/>
      <c r="QE1028" s="53"/>
      <c r="QF1028" s="53"/>
      <c r="QG1028" s="53"/>
      <c r="QH1028" s="53"/>
      <c r="QI1028" s="53"/>
      <c r="QJ1028" s="53"/>
      <c r="QK1028" s="53"/>
      <c r="QL1028" s="53"/>
      <c r="QM1028" s="53"/>
      <c r="QN1028" s="53"/>
      <c r="QO1028" s="53"/>
      <c r="QP1028" s="53"/>
      <c r="QQ1028" s="53"/>
      <c r="QR1028" s="53"/>
      <c r="QS1028" s="53"/>
      <c r="QT1028" s="53"/>
      <c r="QU1028" s="53"/>
      <c r="QV1028" s="53"/>
      <c r="QW1028" s="53"/>
      <c r="QX1028" s="53"/>
      <c r="QY1028" s="53"/>
      <c r="QZ1028" s="53"/>
      <c r="RA1028" s="53"/>
      <c r="RB1028" s="53"/>
      <c r="RC1028" s="53"/>
      <c r="RD1028" s="53"/>
      <c r="RE1028" s="53"/>
      <c r="RF1028" s="53"/>
      <c r="RG1028" s="53"/>
      <c r="RH1028" s="53"/>
      <c r="RI1028" s="53"/>
      <c r="RJ1028" s="53"/>
      <c r="RK1028" s="53"/>
      <c r="RL1028" s="53"/>
      <c r="RM1028" s="53"/>
      <c r="RN1028" s="53"/>
      <c r="RO1028" s="53"/>
      <c r="RP1028" s="53"/>
      <c r="RQ1028" s="53"/>
      <c r="RR1028" s="53"/>
      <c r="RS1028" s="53"/>
      <c r="RT1028" s="53"/>
      <c r="RU1028" s="53"/>
      <c r="RV1028" s="53"/>
      <c r="RW1028" s="53"/>
      <c r="RX1028" s="53"/>
      <c r="RY1028" s="53"/>
      <c r="RZ1028" s="53"/>
      <c r="SA1028" s="53"/>
      <c r="SB1028" s="53"/>
      <c r="SC1028" s="53"/>
      <c r="SD1028" s="53"/>
      <c r="SE1028" s="53"/>
      <c r="SF1028" s="53"/>
      <c r="SG1028" s="53"/>
      <c r="SH1028" s="53"/>
      <c r="SI1028" s="53"/>
      <c r="SJ1028" s="53"/>
      <c r="SK1028" s="53"/>
      <c r="SL1028" s="53"/>
      <c r="SM1028" s="53"/>
      <c r="SN1028" s="53"/>
      <c r="SO1028" s="53"/>
      <c r="SP1028" s="53"/>
      <c r="SQ1028" s="53"/>
      <c r="SR1028" s="53"/>
      <c r="SS1028" s="53"/>
      <c r="ST1028" s="53"/>
      <c r="SU1028" s="53"/>
      <c r="SV1028" s="53"/>
      <c r="SW1028" s="53"/>
      <c r="SX1028" s="53"/>
      <c r="SY1028" s="53"/>
      <c r="SZ1028" s="53"/>
      <c r="TA1028" s="53"/>
      <c r="TB1028" s="53"/>
      <c r="TC1028" s="53"/>
      <c r="TD1028" s="53"/>
      <c r="TE1028" s="53"/>
      <c r="TF1028" s="53"/>
      <c r="TG1028" s="53"/>
      <c r="TH1028" s="53"/>
      <c r="TI1028" s="53"/>
      <c r="TJ1028" s="53"/>
      <c r="TK1028" s="53"/>
      <c r="TL1028" s="53"/>
      <c r="TM1028" s="53"/>
      <c r="TN1028" s="53"/>
      <c r="TO1028" s="53"/>
      <c r="TP1028" s="53"/>
      <c r="TQ1028" s="53"/>
      <c r="TR1028" s="53"/>
      <c r="TS1028" s="53"/>
      <c r="TT1028" s="53"/>
      <c r="TU1028" s="53"/>
      <c r="TV1028" s="53"/>
      <c r="TW1028" s="53"/>
      <c r="TX1028" s="53"/>
      <c r="TY1028" s="53"/>
      <c r="TZ1028" s="53"/>
      <c r="UA1028" s="53"/>
      <c r="UB1028" s="53"/>
      <c r="UC1028" s="53"/>
      <c r="UD1028" s="53"/>
      <c r="UE1028" s="53"/>
      <c r="UF1028" s="53"/>
      <c r="UG1028" s="53"/>
    </row>
    <row r="1029" spans="12:553" s="19" customFormat="1" ht="15.75" customHeight="1" x14ac:dyDescent="0.2">
      <c r="L1029" s="66"/>
      <c r="M1029" s="66"/>
      <c r="N1029" s="52"/>
      <c r="O1029" s="53"/>
      <c r="P1029" s="53"/>
      <c r="Q1029" s="53"/>
      <c r="R1029" s="53"/>
      <c r="S1029" s="53"/>
      <c r="T1029" s="53"/>
      <c r="U1029" s="53"/>
      <c r="V1029" s="53"/>
      <c r="W1029" s="53"/>
      <c r="X1029" s="53"/>
      <c r="Y1029" s="53"/>
      <c r="Z1029" s="53"/>
      <c r="AA1029" s="53"/>
      <c r="AB1029" s="53"/>
      <c r="AC1029" s="53"/>
      <c r="AD1029" s="53"/>
      <c r="AE1029" s="53"/>
      <c r="AF1029" s="53"/>
      <c r="AG1029" s="53"/>
      <c r="AH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c r="BM1029" s="53"/>
      <c r="BN1029" s="53"/>
      <c r="BO1029" s="53"/>
      <c r="BP1029" s="53"/>
      <c r="BQ1029" s="53"/>
      <c r="BR1029" s="53"/>
      <c r="BS1029" s="53"/>
      <c r="BT1029" s="53"/>
      <c r="BU1029" s="53"/>
      <c r="BV1029" s="53"/>
      <c r="BW1029" s="53"/>
      <c r="BX1029" s="53"/>
      <c r="BY1029" s="53"/>
      <c r="BZ1029" s="53"/>
      <c r="CA1029" s="53"/>
      <c r="CB1029" s="53"/>
      <c r="CC1029" s="53"/>
      <c r="CD1029" s="53"/>
      <c r="CE1029" s="53"/>
      <c r="CF1029" s="53"/>
      <c r="CG1029" s="53"/>
      <c r="CH1029" s="53"/>
      <c r="CI1029" s="53"/>
      <c r="CJ1029" s="53"/>
      <c r="CK1029" s="53"/>
      <c r="CL1029" s="53"/>
      <c r="CM1029" s="53"/>
      <c r="CN1029" s="53"/>
      <c r="CO1029" s="53"/>
      <c r="CP1029" s="53"/>
      <c r="CQ1029" s="53"/>
      <c r="CR1029" s="53"/>
      <c r="CS1029" s="53"/>
      <c r="CT1029" s="53"/>
      <c r="CU1029" s="53"/>
      <c r="CV1029" s="53"/>
      <c r="CW1029" s="53"/>
      <c r="CX1029" s="53"/>
      <c r="CY1029" s="53"/>
      <c r="CZ1029" s="53"/>
      <c r="DA1029" s="53"/>
      <c r="DB1029" s="53"/>
      <c r="DC1029" s="53"/>
      <c r="DD1029" s="53"/>
      <c r="DE1029" s="53"/>
      <c r="DF1029" s="53"/>
      <c r="DG1029" s="53"/>
      <c r="DH1029" s="53"/>
      <c r="DI1029" s="53"/>
      <c r="DJ1029" s="53"/>
      <c r="DK1029" s="53"/>
      <c r="DL1029" s="53"/>
      <c r="DM1029" s="53"/>
      <c r="DN1029" s="53"/>
      <c r="DO1029" s="53"/>
      <c r="DP1029" s="53"/>
      <c r="DQ1029" s="53"/>
      <c r="DR1029" s="53"/>
      <c r="DS1029" s="53"/>
      <c r="DT1029" s="53"/>
      <c r="DU1029" s="53"/>
      <c r="DV1029" s="53"/>
      <c r="DW1029" s="53"/>
      <c r="DX1029" s="53"/>
      <c r="DY1029" s="53"/>
      <c r="DZ1029" s="53"/>
      <c r="EA1029" s="53"/>
      <c r="EB1029" s="53"/>
      <c r="EC1029" s="53"/>
      <c r="ED1029" s="53"/>
      <c r="EE1029" s="53"/>
      <c r="EF1029" s="53"/>
      <c r="EG1029" s="53"/>
      <c r="EH1029" s="53"/>
      <c r="EI1029" s="53"/>
      <c r="EJ1029" s="53"/>
      <c r="EK1029" s="53"/>
      <c r="EL1029" s="53"/>
      <c r="EM1029" s="53"/>
      <c r="EN1029" s="53"/>
      <c r="EO1029" s="53"/>
      <c r="EP1029" s="53"/>
      <c r="EQ1029" s="53"/>
      <c r="ER1029" s="53"/>
      <c r="ES1029" s="53"/>
      <c r="ET1029" s="53"/>
      <c r="EU1029" s="53"/>
      <c r="EV1029" s="53"/>
      <c r="EW1029" s="53"/>
      <c r="EX1029" s="53"/>
      <c r="EY1029" s="53"/>
      <c r="EZ1029" s="53"/>
      <c r="FA1029" s="53"/>
      <c r="FB1029" s="53"/>
      <c r="FC1029" s="53"/>
      <c r="FD1029" s="53"/>
      <c r="FE1029" s="53"/>
      <c r="FF1029" s="53"/>
      <c r="FG1029" s="53"/>
      <c r="FH1029" s="53"/>
      <c r="FI1029" s="53"/>
      <c r="FJ1029" s="53"/>
      <c r="FK1029" s="53"/>
      <c r="FL1029" s="53"/>
      <c r="FM1029" s="53"/>
      <c r="FN1029" s="53"/>
      <c r="FO1029" s="53"/>
      <c r="FP1029" s="53"/>
      <c r="FQ1029" s="53"/>
      <c r="FR1029" s="53"/>
      <c r="FS1029" s="53"/>
      <c r="FT1029" s="53"/>
      <c r="FU1029" s="53"/>
      <c r="FV1029" s="53"/>
      <c r="FW1029" s="53"/>
      <c r="FX1029" s="53"/>
      <c r="FY1029" s="53"/>
      <c r="FZ1029" s="53"/>
      <c r="GA1029" s="53"/>
      <c r="GB1029" s="53"/>
      <c r="GC1029" s="53"/>
      <c r="GD1029" s="53"/>
      <c r="GE1029" s="53"/>
      <c r="GF1029" s="53"/>
      <c r="GG1029" s="53"/>
      <c r="GH1029" s="53"/>
      <c r="GI1029" s="53"/>
      <c r="GJ1029" s="53"/>
      <c r="GK1029" s="53"/>
      <c r="GL1029" s="53"/>
      <c r="GM1029" s="53"/>
      <c r="GN1029" s="53"/>
      <c r="GO1029" s="53"/>
      <c r="GP1029" s="53"/>
      <c r="GQ1029" s="53"/>
      <c r="GR1029" s="53"/>
      <c r="GS1029" s="53"/>
      <c r="GT1029" s="53"/>
      <c r="GU1029" s="53"/>
      <c r="GV1029" s="53"/>
      <c r="GW1029" s="53"/>
      <c r="GX1029" s="53"/>
      <c r="GY1029" s="53"/>
      <c r="GZ1029" s="53"/>
      <c r="HA1029" s="53"/>
      <c r="HB1029" s="53"/>
      <c r="HC1029" s="53"/>
      <c r="HD1029" s="53"/>
      <c r="HE1029" s="53"/>
      <c r="HF1029" s="53"/>
      <c r="HG1029" s="53"/>
      <c r="HH1029" s="53"/>
      <c r="HI1029" s="53"/>
      <c r="HJ1029" s="53"/>
      <c r="HK1029" s="53"/>
      <c r="HL1029" s="53"/>
      <c r="HM1029" s="53"/>
      <c r="HN1029" s="53"/>
      <c r="HO1029" s="53"/>
      <c r="HP1029" s="53"/>
      <c r="HQ1029" s="53"/>
      <c r="HR1029" s="53"/>
      <c r="HS1029" s="53"/>
      <c r="HT1029" s="53"/>
      <c r="HU1029" s="53"/>
      <c r="HV1029" s="53"/>
      <c r="HW1029" s="53"/>
      <c r="HX1029" s="53"/>
      <c r="HY1029" s="53"/>
      <c r="HZ1029" s="53"/>
      <c r="IA1029" s="53"/>
      <c r="IB1029" s="53"/>
      <c r="IC1029" s="53"/>
      <c r="ID1029" s="53"/>
      <c r="IE1029" s="53"/>
      <c r="IF1029" s="53"/>
      <c r="IG1029" s="53"/>
      <c r="IH1029" s="53"/>
      <c r="II1029" s="53"/>
      <c r="IJ1029" s="53"/>
      <c r="IK1029" s="53"/>
      <c r="IL1029" s="53"/>
      <c r="IM1029" s="53"/>
      <c r="IN1029" s="53"/>
      <c r="IO1029" s="53"/>
      <c r="IP1029" s="53"/>
      <c r="IQ1029" s="53"/>
      <c r="IR1029" s="53"/>
      <c r="IS1029" s="53"/>
      <c r="IT1029" s="53"/>
      <c r="IU1029" s="53"/>
      <c r="IV1029" s="53"/>
      <c r="IW1029" s="53"/>
      <c r="IX1029" s="53"/>
      <c r="IY1029" s="53"/>
      <c r="IZ1029" s="53"/>
      <c r="JA1029" s="53"/>
      <c r="JB1029" s="53"/>
      <c r="JC1029" s="53"/>
      <c r="JD1029" s="53"/>
      <c r="JE1029" s="53"/>
      <c r="JF1029" s="53"/>
      <c r="JG1029" s="53"/>
      <c r="JH1029" s="53"/>
      <c r="JI1029" s="53"/>
      <c r="JJ1029" s="53"/>
      <c r="JK1029" s="53"/>
      <c r="JL1029" s="53"/>
      <c r="JM1029" s="53"/>
      <c r="JN1029" s="53"/>
      <c r="JO1029" s="53"/>
      <c r="JP1029" s="53"/>
      <c r="JQ1029" s="53"/>
      <c r="JR1029" s="53"/>
      <c r="JS1029" s="53"/>
      <c r="JT1029" s="53"/>
      <c r="JU1029" s="53"/>
      <c r="JV1029" s="53"/>
      <c r="JW1029" s="53"/>
      <c r="JX1029" s="53"/>
      <c r="JY1029" s="53"/>
      <c r="JZ1029" s="53"/>
      <c r="KA1029" s="53"/>
      <c r="KB1029" s="53"/>
      <c r="KC1029" s="53"/>
      <c r="KD1029" s="53"/>
      <c r="KE1029" s="53"/>
      <c r="KF1029" s="53"/>
      <c r="KG1029" s="53"/>
      <c r="KH1029" s="53"/>
      <c r="KI1029" s="53"/>
      <c r="KJ1029" s="53"/>
      <c r="KK1029" s="53"/>
      <c r="KL1029" s="53"/>
      <c r="KM1029" s="53"/>
      <c r="KN1029" s="53"/>
      <c r="KO1029" s="53"/>
      <c r="KP1029" s="53"/>
      <c r="KQ1029" s="53"/>
      <c r="KR1029" s="53"/>
      <c r="KS1029" s="53"/>
      <c r="KT1029" s="53"/>
      <c r="KU1029" s="53"/>
      <c r="KV1029" s="53"/>
      <c r="KW1029" s="53"/>
      <c r="KX1029" s="53"/>
      <c r="KY1029" s="53"/>
      <c r="KZ1029" s="53"/>
      <c r="LA1029" s="53"/>
      <c r="LB1029" s="53"/>
      <c r="LC1029" s="53"/>
      <c r="LD1029" s="53"/>
      <c r="LE1029" s="53"/>
      <c r="LF1029" s="53"/>
      <c r="LG1029" s="53"/>
      <c r="LH1029" s="53"/>
      <c r="LI1029" s="53"/>
      <c r="LJ1029" s="53"/>
      <c r="LK1029" s="53"/>
      <c r="LL1029" s="53"/>
      <c r="LM1029" s="53"/>
      <c r="LN1029" s="53"/>
      <c r="LO1029" s="53"/>
      <c r="LP1029" s="53"/>
      <c r="LQ1029" s="53"/>
      <c r="LR1029" s="53"/>
      <c r="LS1029" s="53"/>
      <c r="LT1029" s="53"/>
      <c r="LU1029" s="53"/>
      <c r="LV1029" s="53"/>
      <c r="LW1029" s="53"/>
      <c r="LX1029" s="53"/>
      <c r="LY1029" s="53"/>
      <c r="LZ1029" s="53"/>
      <c r="MA1029" s="53"/>
      <c r="MB1029" s="53"/>
      <c r="MC1029" s="53"/>
      <c r="MD1029" s="53"/>
      <c r="ME1029" s="53"/>
      <c r="MF1029" s="53"/>
      <c r="MG1029" s="53"/>
      <c r="MH1029" s="53"/>
      <c r="MI1029" s="53"/>
      <c r="MJ1029" s="53"/>
      <c r="MK1029" s="53"/>
      <c r="ML1029" s="53"/>
      <c r="MM1029" s="53"/>
      <c r="MN1029" s="53"/>
      <c r="MO1029" s="53"/>
      <c r="MP1029" s="53"/>
      <c r="MQ1029" s="53"/>
      <c r="MR1029" s="53"/>
      <c r="MS1029" s="53"/>
      <c r="MT1029" s="53"/>
      <c r="MU1029" s="53"/>
      <c r="MV1029" s="53"/>
      <c r="MW1029" s="53"/>
      <c r="MX1029" s="53"/>
      <c r="MY1029" s="53"/>
      <c r="MZ1029" s="53"/>
      <c r="NA1029" s="53"/>
      <c r="NB1029" s="53"/>
      <c r="NC1029" s="53"/>
      <c r="ND1029" s="53"/>
      <c r="NE1029" s="53"/>
      <c r="NF1029" s="53"/>
      <c r="NG1029" s="53"/>
      <c r="NH1029" s="53"/>
      <c r="NI1029" s="53"/>
      <c r="NJ1029" s="53"/>
      <c r="NK1029" s="53"/>
      <c r="NL1029" s="53"/>
      <c r="NM1029" s="53"/>
      <c r="NN1029" s="53"/>
      <c r="NO1029" s="53"/>
      <c r="NP1029" s="53"/>
      <c r="NQ1029" s="53"/>
      <c r="NR1029" s="53"/>
      <c r="NS1029" s="53"/>
      <c r="NT1029" s="53"/>
      <c r="NU1029" s="53"/>
      <c r="NV1029" s="53"/>
      <c r="NW1029" s="53"/>
      <c r="NX1029" s="53"/>
      <c r="NY1029" s="53"/>
      <c r="NZ1029" s="53"/>
      <c r="OA1029" s="53"/>
      <c r="OB1029" s="53"/>
      <c r="OC1029" s="53"/>
      <c r="OD1029" s="53"/>
      <c r="OE1029" s="53"/>
      <c r="OF1029" s="53"/>
      <c r="OG1029" s="53"/>
      <c r="OH1029" s="53"/>
      <c r="OI1029" s="53"/>
      <c r="OJ1029" s="53"/>
      <c r="OK1029" s="53"/>
      <c r="OL1029" s="53"/>
      <c r="OM1029" s="53"/>
      <c r="ON1029" s="53"/>
      <c r="OO1029" s="53"/>
      <c r="OP1029" s="53"/>
      <c r="OQ1029" s="53"/>
      <c r="OR1029" s="53"/>
      <c r="OS1029" s="53"/>
      <c r="OT1029" s="53"/>
      <c r="OU1029" s="53"/>
      <c r="OV1029" s="53"/>
      <c r="OW1029" s="53"/>
      <c r="OX1029" s="53"/>
      <c r="OY1029" s="53"/>
      <c r="OZ1029" s="53"/>
      <c r="PA1029" s="53"/>
      <c r="PB1029" s="53"/>
      <c r="PC1029" s="53"/>
      <c r="PD1029" s="53"/>
      <c r="PE1029" s="53"/>
      <c r="PF1029" s="53"/>
      <c r="PG1029" s="53"/>
      <c r="PH1029" s="53"/>
      <c r="PI1029" s="53"/>
      <c r="PJ1029" s="53"/>
      <c r="PK1029" s="53"/>
      <c r="PL1029" s="53"/>
      <c r="PM1029" s="53"/>
      <c r="PN1029" s="53"/>
      <c r="PO1029" s="53"/>
      <c r="PP1029" s="53"/>
      <c r="PQ1029" s="53"/>
      <c r="PR1029" s="53"/>
      <c r="PS1029" s="53"/>
      <c r="PT1029" s="53"/>
      <c r="PU1029" s="53"/>
      <c r="PV1029" s="53"/>
      <c r="PW1029" s="53"/>
      <c r="PX1029" s="53"/>
      <c r="PY1029" s="53"/>
      <c r="PZ1029" s="53"/>
      <c r="QA1029" s="53"/>
      <c r="QB1029" s="53"/>
      <c r="QC1029" s="53"/>
      <c r="QD1029" s="53"/>
      <c r="QE1029" s="53"/>
      <c r="QF1029" s="53"/>
      <c r="QG1029" s="53"/>
      <c r="QH1029" s="53"/>
      <c r="QI1029" s="53"/>
      <c r="QJ1029" s="53"/>
      <c r="QK1029" s="53"/>
      <c r="QL1029" s="53"/>
      <c r="QM1029" s="53"/>
      <c r="QN1029" s="53"/>
      <c r="QO1029" s="53"/>
      <c r="QP1029" s="53"/>
      <c r="QQ1029" s="53"/>
      <c r="QR1029" s="53"/>
      <c r="QS1029" s="53"/>
      <c r="QT1029" s="53"/>
      <c r="QU1029" s="53"/>
      <c r="QV1029" s="53"/>
      <c r="QW1029" s="53"/>
      <c r="QX1029" s="53"/>
      <c r="QY1029" s="53"/>
      <c r="QZ1029" s="53"/>
      <c r="RA1029" s="53"/>
      <c r="RB1029" s="53"/>
      <c r="RC1029" s="53"/>
      <c r="RD1029" s="53"/>
      <c r="RE1029" s="53"/>
      <c r="RF1029" s="53"/>
      <c r="RG1029" s="53"/>
      <c r="RH1029" s="53"/>
      <c r="RI1029" s="53"/>
      <c r="RJ1029" s="53"/>
      <c r="RK1029" s="53"/>
      <c r="RL1029" s="53"/>
      <c r="RM1029" s="53"/>
      <c r="RN1029" s="53"/>
      <c r="RO1029" s="53"/>
      <c r="RP1029" s="53"/>
      <c r="RQ1029" s="53"/>
      <c r="RR1029" s="53"/>
      <c r="RS1029" s="53"/>
      <c r="RT1029" s="53"/>
      <c r="RU1029" s="53"/>
      <c r="RV1029" s="53"/>
      <c r="RW1029" s="53"/>
      <c r="RX1029" s="53"/>
      <c r="RY1029" s="53"/>
      <c r="RZ1029" s="53"/>
      <c r="SA1029" s="53"/>
      <c r="SB1029" s="53"/>
      <c r="SC1029" s="53"/>
      <c r="SD1029" s="53"/>
      <c r="SE1029" s="53"/>
      <c r="SF1029" s="53"/>
      <c r="SG1029" s="53"/>
      <c r="SH1029" s="53"/>
      <c r="SI1029" s="53"/>
      <c r="SJ1029" s="53"/>
      <c r="SK1029" s="53"/>
      <c r="SL1029" s="53"/>
      <c r="SM1029" s="53"/>
      <c r="SN1029" s="53"/>
      <c r="SO1029" s="53"/>
      <c r="SP1029" s="53"/>
      <c r="SQ1029" s="53"/>
      <c r="SR1029" s="53"/>
      <c r="SS1029" s="53"/>
      <c r="ST1029" s="53"/>
      <c r="SU1029" s="53"/>
      <c r="SV1029" s="53"/>
      <c r="SW1029" s="53"/>
      <c r="SX1029" s="53"/>
      <c r="SY1029" s="53"/>
      <c r="SZ1029" s="53"/>
      <c r="TA1029" s="53"/>
      <c r="TB1029" s="53"/>
      <c r="TC1029" s="53"/>
      <c r="TD1029" s="53"/>
      <c r="TE1029" s="53"/>
      <c r="TF1029" s="53"/>
      <c r="TG1029" s="53"/>
      <c r="TH1029" s="53"/>
      <c r="TI1029" s="53"/>
      <c r="TJ1029" s="53"/>
      <c r="TK1029" s="53"/>
      <c r="TL1029" s="53"/>
      <c r="TM1029" s="53"/>
      <c r="TN1029" s="53"/>
      <c r="TO1029" s="53"/>
      <c r="TP1029" s="53"/>
      <c r="TQ1029" s="53"/>
      <c r="TR1029" s="53"/>
      <c r="TS1029" s="53"/>
      <c r="TT1029" s="53"/>
      <c r="TU1029" s="53"/>
      <c r="TV1029" s="53"/>
      <c r="TW1029" s="53"/>
      <c r="TX1029" s="53"/>
      <c r="TY1029" s="53"/>
      <c r="TZ1029" s="53"/>
      <c r="UA1029" s="53"/>
      <c r="UB1029" s="53"/>
      <c r="UC1029" s="53"/>
      <c r="UD1029" s="53"/>
      <c r="UE1029" s="53"/>
      <c r="UF1029" s="53"/>
      <c r="UG1029" s="53"/>
    </row>
    <row r="1030" spans="12:553" s="19" customFormat="1" ht="15.75" customHeight="1" x14ac:dyDescent="0.2">
      <c r="L1030" s="66"/>
      <c r="M1030" s="66"/>
      <c r="N1030" s="52"/>
      <c r="O1030" s="53"/>
      <c r="P1030" s="53"/>
      <c r="Q1030" s="53"/>
      <c r="R1030" s="53"/>
      <c r="S1030" s="53"/>
      <c r="T1030" s="53"/>
      <c r="U1030" s="53"/>
      <c r="V1030" s="53"/>
      <c r="W1030" s="53"/>
      <c r="X1030" s="53"/>
      <c r="Y1030" s="53"/>
      <c r="Z1030" s="53"/>
      <c r="AA1030" s="53"/>
      <c r="AB1030" s="53"/>
      <c r="AC1030" s="53"/>
      <c r="AD1030" s="53"/>
      <c r="AE1030" s="53"/>
      <c r="AF1030" s="53"/>
      <c r="AG1030" s="53"/>
      <c r="AH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c r="BM1030" s="53"/>
      <c r="BN1030" s="53"/>
      <c r="BO1030" s="53"/>
      <c r="BP1030" s="53"/>
      <c r="BQ1030" s="53"/>
      <c r="BR1030" s="53"/>
      <c r="BS1030" s="53"/>
      <c r="BT1030" s="53"/>
      <c r="BU1030" s="53"/>
      <c r="BV1030" s="53"/>
      <c r="BW1030" s="53"/>
      <c r="BX1030" s="53"/>
      <c r="BY1030" s="53"/>
      <c r="BZ1030" s="53"/>
      <c r="CA1030" s="53"/>
      <c r="CB1030" s="53"/>
      <c r="CC1030" s="53"/>
      <c r="CD1030" s="53"/>
      <c r="CE1030" s="53"/>
      <c r="CF1030" s="53"/>
      <c r="CG1030" s="53"/>
      <c r="CH1030" s="53"/>
      <c r="CI1030" s="53"/>
      <c r="CJ1030" s="53"/>
      <c r="CK1030" s="53"/>
      <c r="CL1030" s="53"/>
      <c r="CM1030" s="53"/>
      <c r="CN1030" s="53"/>
      <c r="CO1030" s="53"/>
      <c r="CP1030" s="53"/>
      <c r="CQ1030" s="53"/>
      <c r="CR1030" s="53"/>
      <c r="CS1030" s="53"/>
      <c r="CT1030" s="53"/>
      <c r="CU1030" s="53"/>
      <c r="CV1030" s="53"/>
      <c r="CW1030" s="53"/>
      <c r="CX1030" s="53"/>
      <c r="CY1030" s="53"/>
      <c r="CZ1030" s="53"/>
      <c r="DA1030" s="53"/>
      <c r="DB1030" s="53"/>
      <c r="DC1030" s="53"/>
      <c r="DD1030" s="53"/>
      <c r="DE1030" s="53"/>
      <c r="DF1030" s="53"/>
      <c r="DG1030" s="53"/>
      <c r="DH1030" s="53"/>
      <c r="DI1030" s="53"/>
      <c r="DJ1030" s="53"/>
      <c r="DK1030" s="53"/>
      <c r="DL1030" s="53"/>
      <c r="DM1030" s="53"/>
      <c r="DN1030" s="53"/>
      <c r="DO1030" s="53"/>
      <c r="DP1030" s="53"/>
      <c r="DQ1030" s="53"/>
      <c r="DR1030" s="53"/>
      <c r="DS1030" s="53"/>
      <c r="DT1030" s="53"/>
      <c r="DU1030" s="53"/>
      <c r="DV1030" s="53"/>
      <c r="DW1030" s="53"/>
      <c r="DX1030" s="53"/>
      <c r="DY1030" s="53"/>
      <c r="DZ1030" s="53"/>
      <c r="EA1030" s="53"/>
      <c r="EB1030" s="53"/>
      <c r="EC1030" s="53"/>
      <c r="ED1030" s="53"/>
      <c r="EE1030" s="53"/>
      <c r="EF1030" s="53"/>
      <c r="EG1030" s="53"/>
      <c r="EH1030" s="53"/>
      <c r="EI1030" s="53"/>
      <c r="EJ1030" s="53"/>
      <c r="EK1030" s="53"/>
      <c r="EL1030" s="53"/>
      <c r="EM1030" s="53"/>
      <c r="EN1030" s="53"/>
      <c r="EO1030" s="53"/>
      <c r="EP1030" s="53"/>
      <c r="EQ1030" s="53"/>
      <c r="ER1030" s="53"/>
      <c r="ES1030" s="53"/>
      <c r="ET1030" s="53"/>
      <c r="EU1030" s="53"/>
      <c r="EV1030" s="53"/>
      <c r="EW1030" s="53"/>
      <c r="EX1030" s="53"/>
      <c r="EY1030" s="53"/>
      <c r="EZ1030" s="53"/>
      <c r="FA1030" s="53"/>
      <c r="FB1030" s="53"/>
      <c r="FC1030" s="53"/>
      <c r="FD1030" s="53"/>
      <c r="FE1030" s="53"/>
      <c r="FF1030" s="53"/>
      <c r="FG1030" s="53"/>
      <c r="FH1030" s="53"/>
      <c r="FI1030" s="53"/>
      <c r="FJ1030" s="53"/>
      <c r="FK1030" s="53"/>
      <c r="FL1030" s="53"/>
      <c r="FM1030" s="53"/>
      <c r="FN1030" s="53"/>
      <c r="FO1030" s="53"/>
      <c r="FP1030" s="53"/>
      <c r="FQ1030" s="53"/>
      <c r="FR1030" s="53"/>
      <c r="FS1030" s="53"/>
      <c r="FT1030" s="53"/>
      <c r="FU1030" s="53"/>
      <c r="FV1030" s="53"/>
      <c r="FW1030" s="53"/>
      <c r="FX1030" s="53"/>
      <c r="FY1030" s="53"/>
      <c r="FZ1030" s="53"/>
      <c r="GA1030" s="53"/>
      <c r="GB1030" s="53"/>
      <c r="GC1030" s="53"/>
      <c r="GD1030" s="53"/>
      <c r="GE1030" s="53"/>
      <c r="GF1030" s="53"/>
      <c r="GG1030" s="53"/>
      <c r="GH1030" s="53"/>
      <c r="GI1030" s="53"/>
      <c r="GJ1030" s="53"/>
      <c r="GK1030" s="53"/>
      <c r="GL1030" s="53"/>
      <c r="GM1030" s="53"/>
      <c r="GN1030" s="53"/>
      <c r="GO1030" s="53"/>
      <c r="GP1030" s="53"/>
      <c r="GQ1030" s="53"/>
      <c r="GR1030" s="53"/>
      <c r="GS1030" s="53"/>
      <c r="GT1030" s="53"/>
      <c r="GU1030" s="53"/>
      <c r="GV1030" s="53"/>
      <c r="GW1030" s="53"/>
      <c r="GX1030" s="53"/>
      <c r="GY1030" s="53"/>
      <c r="GZ1030" s="53"/>
      <c r="HA1030" s="53"/>
      <c r="HB1030" s="53"/>
      <c r="HC1030" s="53"/>
      <c r="HD1030" s="53"/>
      <c r="HE1030" s="53"/>
      <c r="HF1030" s="53"/>
      <c r="HG1030" s="53"/>
      <c r="HH1030" s="53"/>
      <c r="HI1030" s="53"/>
      <c r="HJ1030" s="53"/>
      <c r="HK1030" s="53"/>
      <c r="HL1030" s="53"/>
      <c r="HM1030" s="53"/>
      <c r="HN1030" s="53"/>
      <c r="HO1030" s="53"/>
      <c r="HP1030" s="53"/>
      <c r="HQ1030" s="53"/>
      <c r="HR1030" s="53"/>
      <c r="HS1030" s="53"/>
      <c r="HT1030" s="53"/>
      <c r="HU1030" s="53"/>
      <c r="HV1030" s="53"/>
      <c r="HW1030" s="53"/>
      <c r="HX1030" s="53"/>
      <c r="HY1030" s="53"/>
      <c r="HZ1030" s="53"/>
      <c r="IA1030" s="53"/>
      <c r="IB1030" s="53"/>
      <c r="IC1030" s="53"/>
      <c r="ID1030" s="53"/>
      <c r="IE1030" s="53"/>
      <c r="IF1030" s="53"/>
      <c r="IG1030" s="53"/>
      <c r="IH1030" s="53"/>
      <c r="II1030" s="53"/>
      <c r="IJ1030" s="53"/>
      <c r="IK1030" s="53"/>
      <c r="IL1030" s="53"/>
      <c r="IM1030" s="53"/>
      <c r="IN1030" s="53"/>
      <c r="IO1030" s="53"/>
      <c r="IP1030" s="53"/>
      <c r="IQ1030" s="53"/>
      <c r="IR1030" s="53"/>
      <c r="IS1030" s="53"/>
      <c r="IT1030" s="53"/>
      <c r="IU1030" s="53"/>
      <c r="IV1030" s="53"/>
      <c r="IW1030" s="53"/>
      <c r="IX1030" s="53"/>
      <c r="IY1030" s="53"/>
      <c r="IZ1030" s="53"/>
      <c r="JA1030" s="53"/>
      <c r="JB1030" s="53"/>
      <c r="JC1030" s="53"/>
      <c r="JD1030" s="53"/>
      <c r="JE1030" s="53"/>
      <c r="JF1030" s="53"/>
      <c r="JG1030" s="53"/>
      <c r="JH1030" s="53"/>
      <c r="JI1030" s="53"/>
      <c r="JJ1030" s="53"/>
      <c r="JK1030" s="53"/>
      <c r="JL1030" s="53"/>
      <c r="JM1030" s="53"/>
      <c r="JN1030" s="53"/>
      <c r="JO1030" s="53"/>
      <c r="JP1030" s="53"/>
      <c r="JQ1030" s="53"/>
      <c r="JR1030" s="53"/>
      <c r="JS1030" s="53"/>
      <c r="JT1030" s="53"/>
      <c r="JU1030" s="53"/>
      <c r="JV1030" s="53"/>
      <c r="JW1030" s="53"/>
      <c r="JX1030" s="53"/>
      <c r="JY1030" s="53"/>
      <c r="JZ1030" s="53"/>
      <c r="KA1030" s="53"/>
      <c r="KB1030" s="53"/>
      <c r="KC1030" s="53"/>
      <c r="KD1030" s="53"/>
      <c r="KE1030" s="53"/>
      <c r="KF1030" s="53"/>
      <c r="KG1030" s="53"/>
      <c r="KH1030" s="53"/>
      <c r="KI1030" s="53"/>
      <c r="KJ1030" s="53"/>
      <c r="KK1030" s="53"/>
      <c r="KL1030" s="53"/>
      <c r="KM1030" s="53"/>
      <c r="KN1030" s="53"/>
      <c r="KO1030" s="53"/>
      <c r="KP1030" s="53"/>
      <c r="KQ1030" s="53"/>
      <c r="KR1030" s="53"/>
      <c r="KS1030" s="53"/>
      <c r="KT1030" s="53"/>
      <c r="KU1030" s="53"/>
      <c r="KV1030" s="53"/>
      <c r="KW1030" s="53"/>
      <c r="KX1030" s="53"/>
      <c r="KY1030" s="53"/>
      <c r="KZ1030" s="53"/>
      <c r="LA1030" s="53"/>
      <c r="LB1030" s="53"/>
      <c r="LC1030" s="53"/>
      <c r="LD1030" s="53"/>
      <c r="LE1030" s="53"/>
      <c r="LF1030" s="53"/>
      <c r="LG1030" s="53"/>
      <c r="LH1030" s="53"/>
      <c r="LI1030" s="53"/>
      <c r="LJ1030" s="53"/>
      <c r="LK1030" s="53"/>
      <c r="LL1030" s="53"/>
      <c r="LM1030" s="53"/>
      <c r="LN1030" s="53"/>
      <c r="LO1030" s="53"/>
      <c r="LP1030" s="53"/>
      <c r="LQ1030" s="53"/>
      <c r="LR1030" s="53"/>
      <c r="LS1030" s="53"/>
      <c r="LT1030" s="53"/>
      <c r="LU1030" s="53"/>
      <c r="LV1030" s="53"/>
      <c r="LW1030" s="53"/>
      <c r="LX1030" s="53"/>
      <c r="LY1030" s="53"/>
      <c r="LZ1030" s="53"/>
      <c r="MA1030" s="53"/>
      <c r="MB1030" s="53"/>
      <c r="MC1030" s="53"/>
      <c r="MD1030" s="53"/>
      <c r="ME1030" s="53"/>
      <c r="MF1030" s="53"/>
      <c r="MG1030" s="53"/>
      <c r="MH1030" s="53"/>
      <c r="MI1030" s="53"/>
      <c r="MJ1030" s="53"/>
      <c r="MK1030" s="53"/>
      <c r="ML1030" s="53"/>
      <c r="MM1030" s="53"/>
      <c r="MN1030" s="53"/>
      <c r="MO1030" s="53"/>
      <c r="MP1030" s="53"/>
      <c r="MQ1030" s="53"/>
      <c r="MR1030" s="53"/>
      <c r="MS1030" s="53"/>
      <c r="MT1030" s="53"/>
      <c r="MU1030" s="53"/>
      <c r="MV1030" s="53"/>
      <c r="MW1030" s="53"/>
      <c r="MX1030" s="53"/>
      <c r="MY1030" s="53"/>
      <c r="MZ1030" s="53"/>
      <c r="NA1030" s="53"/>
      <c r="NB1030" s="53"/>
      <c r="NC1030" s="53"/>
      <c r="ND1030" s="53"/>
      <c r="NE1030" s="53"/>
      <c r="NF1030" s="53"/>
      <c r="NG1030" s="53"/>
      <c r="NH1030" s="53"/>
      <c r="NI1030" s="53"/>
      <c r="NJ1030" s="53"/>
      <c r="NK1030" s="53"/>
      <c r="NL1030" s="53"/>
      <c r="NM1030" s="53"/>
      <c r="NN1030" s="53"/>
      <c r="NO1030" s="53"/>
      <c r="NP1030" s="53"/>
      <c r="NQ1030" s="53"/>
      <c r="NR1030" s="53"/>
      <c r="NS1030" s="53"/>
      <c r="NT1030" s="53"/>
      <c r="NU1030" s="53"/>
      <c r="NV1030" s="53"/>
      <c r="NW1030" s="53"/>
      <c r="NX1030" s="53"/>
      <c r="NY1030" s="53"/>
      <c r="NZ1030" s="53"/>
      <c r="OA1030" s="53"/>
      <c r="OB1030" s="53"/>
      <c r="OC1030" s="53"/>
      <c r="OD1030" s="53"/>
      <c r="OE1030" s="53"/>
      <c r="OF1030" s="53"/>
      <c r="OG1030" s="53"/>
      <c r="OH1030" s="53"/>
      <c r="OI1030" s="53"/>
      <c r="OJ1030" s="53"/>
      <c r="OK1030" s="53"/>
      <c r="OL1030" s="53"/>
      <c r="OM1030" s="53"/>
      <c r="ON1030" s="53"/>
      <c r="OO1030" s="53"/>
      <c r="OP1030" s="53"/>
      <c r="OQ1030" s="53"/>
      <c r="OR1030" s="53"/>
      <c r="OS1030" s="53"/>
      <c r="OT1030" s="53"/>
      <c r="OU1030" s="53"/>
      <c r="OV1030" s="53"/>
      <c r="OW1030" s="53"/>
      <c r="OX1030" s="53"/>
      <c r="OY1030" s="53"/>
      <c r="OZ1030" s="53"/>
      <c r="PA1030" s="53"/>
      <c r="PB1030" s="53"/>
      <c r="PC1030" s="53"/>
      <c r="PD1030" s="53"/>
      <c r="PE1030" s="53"/>
      <c r="PF1030" s="53"/>
      <c r="PG1030" s="53"/>
      <c r="PH1030" s="53"/>
      <c r="PI1030" s="53"/>
      <c r="PJ1030" s="53"/>
      <c r="PK1030" s="53"/>
      <c r="PL1030" s="53"/>
      <c r="PM1030" s="53"/>
      <c r="PN1030" s="53"/>
      <c r="PO1030" s="53"/>
      <c r="PP1030" s="53"/>
      <c r="PQ1030" s="53"/>
      <c r="PR1030" s="53"/>
      <c r="PS1030" s="53"/>
      <c r="PT1030" s="53"/>
      <c r="PU1030" s="53"/>
      <c r="PV1030" s="53"/>
      <c r="PW1030" s="53"/>
      <c r="PX1030" s="53"/>
      <c r="PY1030" s="53"/>
      <c r="PZ1030" s="53"/>
      <c r="QA1030" s="53"/>
      <c r="QB1030" s="53"/>
      <c r="QC1030" s="53"/>
      <c r="QD1030" s="53"/>
      <c r="QE1030" s="53"/>
      <c r="QF1030" s="53"/>
      <c r="QG1030" s="53"/>
      <c r="QH1030" s="53"/>
      <c r="QI1030" s="53"/>
      <c r="QJ1030" s="53"/>
      <c r="QK1030" s="53"/>
      <c r="QL1030" s="53"/>
      <c r="QM1030" s="53"/>
      <c r="QN1030" s="53"/>
      <c r="QO1030" s="53"/>
      <c r="QP1030" s="53"/>
      <c r="QQ1030" s="53"/>
      <c r="QR1030" s="53"/>
      <c r="QS1030" s="53"/>
      <c r="QT1030" s="53"/>
      <c r="QU1030" s="53"/>
      <c r="QV1030" s="53"/>
      <c r="QW1030" s="53"/>
      <c r="QX1030" s="53"/>
      <c r="QY1030" s="53"/>
      <c r="QZ1030" s="53"/>
      <c r="RA1030" s="53"/>
      <c r="RB1030" s="53"/>
      <c r="RC1030" s="53"/>
      <c r="RD1030" s="53"/>
      <c r="RE1030" s="53"/>
      <c r="RF1030" s="53"/>
      <c r="RG1030" s="53"/>
      <c r="RH1030" s="53"/>
      <c r="RI1030" s="53"/>
      <c r="RJ1030" s="53"/>
      <c r="RK1030" s="53"/>
      <c r="RL1030" s="53"/>
      <c r="RM1030" s="53"/>
      <c r="RN1030" s="53"/>
      <c r="RO1030" s="53"/>
      <c r="RP1030" s="53"/>
      <c r="RQ1030" s="53"/>
      <c r="RR1030" s="53"/>
      <c r="RS1030" s="53"/>
      <c r="RT1030" s="53"/>
      <c r="RU1030" s="53"/>
      <c r="RV1030" s="53"/>
      <c r="RW1030" s="53"/>
      <c r="RX1030" s="53"/>
      <c r="RY1030" s="53"/>
      <c r="RZ1030" s="53"/>
      <c r="SA1030" s="53"/>
      <c r="SB1030" s="53"/>
      <c r="SC1030" s="53"/>
      <c r="SD1030" s="53"/>
      <c r="SE1030" s="53"/>
      <c r="SF1030" s="53"/>
      <c r="SG1030" s="53"/>
      <c r="SH1030" s="53"/>
      <c r="SI1030" s="53"/>
      <c r="SJ1030" s="53"/>
      <c r="SK1030" s="53"/>
      <c r="SL1030" s="53"/>
      <c r="SM1030" s="53"/>
      <c r="SN1030" s="53"/>
      <c r="SO1030" s="53"/>
      <c r="SP1030" s="53"/>
      <c r="SQ1030" s="53"/>
      <c r="SR1030" s="53"/>
      <c r="SS1030" s="53"/>
      <c r="ST1030" s="53"/>
      <c r="SU1030" s="53"/>
      <c r="SV1030" s="53"/>
      <c r="SW1030" s="53"/>
      <c r="SX1030" s="53"/>
      <c r="SY1030" s="53"/>
      <c r="SZ1030" s="53"/>
      <c r="TA1030" s="53"/>
      <c r="TB1030" s="53"/>
      <c r="TC1030" s="53"/>
      <c r="TD1030" s="53"/>
      <c r="TE1030" s="53"/>
      <c r="TF1030" s="53"/>
      <c r="TG1030" s="53"/>
      <c r="TH1030" s="53"/>
      <c r="TI1030" s="53"/>
      <c r="TJ1030" s="53"/>
      <c r="TK1030" s="53"/>
      <c r="TL1030" s="53"/>
      <c r="TM1030" s="53"/>
      <c r="TN1030" s="53"/>
      <c r="TO1030" s="53"/>
      <c r="TP1030" s="53"/>
      <c r="TQ1030" s="53"/>
      <c r="TR1030" s="53"/>
      <c r="TS1030" s="53"/>
      <c r="TT1030" s="53"/>
      <c r="TU1030" s="53"/>
      <c r="TV1030" s="53"/>
      <c r="TW1030" s="53"/>
      <c r="TX1030" s="53"/>
      <c r="TY1030" s="53"/>
      <c r="TZ1030" s="53"/>
      <c r="UA1030" s="53"/>
      <c r="UB1030" s="53"/>
      <c r="UC1030" s="53"/>
      <c r="UD1030" s="53"/>
      <c r="UE1030" s="53"/>
      <c r="UF1030" s="53"/>
      <c r="UG1030" s="53"/>
    </row>
    <row r="1031" spans="12:553" s="19" customFormat="1" ht="15.75" customHeight="1" x14ac:dyDescent="0.2">
      <c r="L1031" s="66"/>
      <c r="M1031" s="66"/>
      <c r="N1031" s="52"/>
      <c r="O1031" s="53"/>
      <c r="P1031" s="53"/>
      <c r="Q1031" s="53"/>
      <c r="R1031" s="53"/>
      <c r="S1031" s="53"/>
      <c r="T1031" s="53"/>
      <c r="U1031" s="53"/>
      <c r="V1031" s="53"/>
      <c r="W1031" s="53"/>
      <c r="X1031" s="53"/>
      <c r="Y1031" s="53"/>
      <c r="Z1031" s="53"/>
      <c r="AA1031" s="53"/>
      <c r="AB1031" s="53"/>
      <c r="AC1031" s="53"/>
      <c r="AD1031" s="53"/>
      <c r="AE1031" s="53"/>
      <c r="AF1031" s="53"/>
      <c r="AG1031" s="53"/>
      <c r="AH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c r="BM1031" s="53"/>
      <c r="BN1031" s="53"/>
      <c r="BO1031" s="53"/>
      <c r="BP1031" s="53"/>
      <c r="BQ1031" s="53"/>
      <c r="BR1031" s="53"/>
      <c r="BS1031" s="53"/>
      <c r="BT1031" s="53"/>
      <c r="BU1031" s="53"/>
      <c r="BV1031" s="53"/>
      <c r="BW1031" s="53"/>
      <c r="BX1031" s="53"/>
      <c r="BY1031" s="53"/>
      <c r="BZ1031" s="53"/>
      <c r="CA1031" s="53"/>
      <c r="CB1031" s="53"/>
      <c r="CC1031" s="53"/>
      <c r="CD1031" s="53"/>
      <c r="CE1031" s="53"/>
      <c r="CF1031" s="53"/>
      <c r="CG1031" s="53"/>
      <c r="CH1031" s="53"/>
      <c r="CI1031" s="53"/>
      <c r="CJ1031" s="53"/>
      <c r="CK1031" s="53"/>
      <c r="CL1031" s="53"/>
      <c r="CM1031" s="53"/>
      <c r="CN1031" s="53"/>
      <c r="CO1031" s="53"/>
      <c r="CP1031" s="53"/>
      <c r="CQ1031" s="53"/>
      <c r="CR1031" s="53"/>
      <c r="CS1031" s="53"/>
      <c r="CT1031" s="53"/>
      <c r="CU1031" s="53"/>
      <c r="CV1031" s="53"/>
      <c r="CW1031" s="53"/>
      <c r="CX1031" s="53"/>
      <c r="CY1031" s="53"/>
      <c r="CZ1031" s="53"/>
      <c r="DA1031" s="53"/>
      <c r="DB1031" s="53"/>
      <c r="DC1031" s="53"/>
      <c r="DD1031" s="53"/>
      <c r="DE1031" s="53"/>
      <c r="DF1031" s="53"/>
      <c r="DG1031" s="53"/>
      <c r="DH1031" s="53"/>
      <c r="DI1031" s="53"/>
      <c r="DJ1031" s="53"/>
      <c r="DK1031" s="53"/>
      <c r="DL1031" s="53"/>
      <c r="DM1031" s="53"/>
      <c r="DN1031" s="53"/>
      <c r="DO1031" s="53"/>
      <c r="DP1031" s="53"/>
      <c r="DQ1031" s="53"/>
      <c r="DR1031" s="53"/>
      <c r="DS1031" s="53"/>
      <c r="DT1031" s="53"/>
      <c r="DU1031" s="53"/>
      <c r="DV1031" s="53"/>
      <c r="DW1031" s="53"/>
      <c r="DX1031" s="53"/>
      <c r="DY1031" s="53"/>
      <c r="DZ1031" s="53"/>
      <c r="EA1031" s="53"/>
      <c r="EB1031" s="53"/>
      <c r="EC1031" s="53"/>
      <c r="ED1031" s="53"/>
      <c r="EE1031" s="53"/>
      <c r="EF1031" s="53"/>
      <c r="EG1031" s="53"/>
      <c r="EH1031" s="53"/>
      <c r="EI1031" s="53"/>
      <c r="EJ1031" s="53"/>
      <c r="EK1031" s="53"/>
      <c r="EL1031" s="53"/>
      <c r="EM1031" s="53"/>
      <c r="EN1031" s="53"/>
      <c r="EO1031" s="53"/>
      <c r="EP1031" s="53"/>
      <c r="EQ1031" s="53"/>
      <c r="ER1031" s="53"/>
      <c r="ES1031" s="53"/>
      <c r="ET1031" s="53"/>
      <c r="EU1031" s="53"/>
      <c r="EV1031" s="53"/>
      <c r="EW1031" s="53"/>
      <c r="EX1031" s="53"/>
      <c r="EY1031" s="53"/>
      <c r="EZ1031" s="53"/>
      <c r="FA1031" s="53"/>
      <c r="FB1031" s="53"/>
      <c r="FC1031" s="53"/>
      <c r="FD1031" s="53"/>
      <c r="FE1031" s="53"/>
      <c r="FF1031" s="53"/>
      <c r="FG1031" s="53"/>
      <c r="FH1031" s="53"/>
      <c r="FI1031" s="53"/>
      <c r="FJ1031" s="53"/>
      <c r="FK1031" s="53"/>
      <c r="FL1031" s="53"/>
      <c r="FM1031" s="53"/>
      <c r="FN1031" s="53"/>
      <c r="FO1031" s="53"/>
      <c r="FP1031" s="53"/>
      <c r="FQ1031" s="53"/>
      <c r="FR1031" s="53"/>
      <c r="FS1031" s="53"/>
      <c r="FT1031" s="53"/>
      <c r="FU1031" s="53"/>
      <c r="FV1031" s="53"/>
      <c r="FW1031" s="53"/>
      <c r="FX1031" s="53"/>
      <c r="FY1031" s="53"/>
      <c r="FZ1031" s="53"/>
      <c r="GA1031" s="53"/>
      <c r="GB1031" s="53"/>
      <c r="GC1031" s="53"/>
      <c r="GD1031" s="53"/>
      <c r="GE1031" s="53"/>
      <c r="GF1031" s="53"/>
      <c r="GG1031" s="53"/>
      <c r="GH1031" s="53"/>
      <c r="GI1031" s="53"/>
      <c r="GJ1031" s="53"/>
      <c r="GK1031" s="53"/>
      <c r="GL1031" s="53"/>
      <c r="GM1031" s="53"/>
      <c r="GN1031" s="53"/>
      <c r="GO1031" s="53"/>
      <c r="GP1031" s="53"/>
      <c r="GQ1031" s="53"/>
      <c r="GR1031" s="53"/>
      <c r="GS1031" s="53"/>
      <c r="GT1031" s="53"/>
      <c r="GU1031" s="53"/>
      <c r="GV1031" s="53"/>
      <c r="GW1031" s="53"/>
      <c r="GX1031" s="53"/>
      <c r="GY1031" s="53"/>
      <c r="GZ1031" s="53"/>
      <c r="HA1031" s="53"/>
      <c r="HB1031" s="53"/>
      <c r="HC1031" s="53"/>
      <c r="HD1031" s="53"/>
      <c r="HE1031" s="53"/>
      <c r="HF1031" s="53"/>
      <c r="HG1031" s="53"/>
      <c r="HH1031" s="53"/>
      <c r="HI1031" s="53"/>
      <c r="HJ1031" s="53"/>
      <c r="HK1031" s="53"/>
      <c r="HL1031" s="53"/>
      <c r="HM1031" s="53"/>
      <c r="HN1031" s="53"/>
      <c r="HO1031" s="53"/>
      <c r="HP1031" s="53"/>
      <c r="HQ1031" s="53"/>
      <c r="HR1031" s="53"/>
      <c r="HS1031" s="53"/>
      <c r="HT1031" s="53"/>
      <c r="HU1031" s="53"/>
      <c r="HV1031" s="53"/>
      <c r="HW1031" s="53"/>
      <c r="HX1031" s="53"/>
      <c r="HY1031" s="53"/>
      <c r="HZ1031" s="53"/>
      <c r="IA1031" s="53"/>
      <c r="IB1031" s="53"/>
      <c r="IC1031" s="53"/>
      <c r="ID1031" s="53"/>
      <c r="IE1031" s="53"/>
      <c r="IF1031" s="53"/>
      <c r="IG1031" s="53"/>
      <c r="IH1031" s="53"/>
      <c r="II1031" s="53"/>
      <c r="IJ1031" s="53"/>
      <c r="IK1031" s="53"/>
      <c r="IL1031" s="53"/>
      <c r="IM1031" s="53"/>
      <c r="IN1031" s="53"/>
      <c r="IO1031" s="53"/>
      <c r="IP1031" s="53"/>
      <c r="IQ1031" s="53"/>
      <c r="IR1031" s="53"/>
      <c r="IS1031" s="53"/>
      <c r="IT1031" s="53"/>
      <c r="IU1031" s="53"/>
      <c r="IV1031" s="53"/>
      <c r="IW1031" s="53"/>
      <c r="IX1031" s="53"/>
      <c r="IY1031" s="53"/>
      <c r="IZ1031" s="53"/>
      <c r="JA1031" s="53"/>
      <c r="JB1031" s="53"/>
      <c r="JC1031" s="53"/>
      <c r="JD1031" s="53"/>
      <c r="JE1031" s="53"/>
      <c r="JF1031" s="53"/>
      <c r="JG1031" s="53"/>
      <c r="JH1031" s="53"/>
      <c r="JI1031" s="53"/>
      <c r="JJ1031" s="53"/>
      <c r="JK1031" s="53"/>
      <c r="JL1031" s="53"/>
      <c r="JM1031" s="53"/>
      <c r="JN1031" s="53"/>
      <c r="JO1031" s="53"/>
      <c r="JP1031" s="53"/>
      <c r="JQ1031" s="53"/>
      <c r="JR1031" s="53"/>
      <c r="JS1031" s="53"/>
      <c r="JT1031" s="53"/>
      <c r="JU1031" s="53"/>
      <c r="JV1031" s="53"/>
      <c r="JW1031" s="53"/>
      <c r="JX1031" s="53"/>
      <c r="JY1031" s="53"/>
      <c r="JZ1031" s="53"/>
      <c r="KA1031" s="53"/>
      <c r="KB1031" s="53"/>
      <c r="KC1031" s="53"/>
      <c r="KD1031" s="53"/>
      <c r="KE1031" s="53"/>
      <c r="KF1031" s="53"/>
      <c r="KG1031" s="53"/>
      <c r="KH1031" s="53"/>
      <c r="KI1031" s="53"/>
      <c r="KJ1031" s="53"/>
      <c r="KK1031" s="53"/>
      <c r="KL1031" s="53"/>
      <c r="KM1031" s="53"/>
      <c r="KN1031" s="53"/>
      <c r="KO1031" s="53"/>
      <c r="KP1031" s="53"/>
      <c r="KQ1031" s="53"/>
      <c r="KR1031" s="53"/>
      <c r="KS1031" s="53"/>
      <c r="KT1031" s="53"/>
      <c r="KU1031" s="53"/>
      <c r="KV1031" s="53"/>
      <c r="KW1031" s="53"/>
      <c r="KX1031" s="53"/>
      <c r="KY1031" s="53"/>
      <c r="KZ1031" s="53"/>
      <c r="LA1031" s="53"/>
      <c r="LB1031" s="53"/>
      <c r="LC1031" s="53"/>
      <c r="LD1031" s="53"/>
      <c r="LE1031" s="53"/>
      <c r="LF1031" s="53"/>
      <c r="LG1031" s="53"/>
      <c r="LH1031" s="53"/>
      <c r="LI1031" s="53"/>
      <c r="LJ1031" s="53"/>
      <c r="LK1031" s="53"/>
      <c r="LL1031" s="53"/>
      <c r="LM1031" s="53"/>
      <c r="LN1031" s="53"/>
      <c r="LO1031" s="53"/>
      <c r="LP1031" s="53"/>
      <c r="LQ1031" s="53"/>
      <c r="LR1031" s="53"/>
      <c r="LS1031" s="53"/>
      <c r="LT1031" s="53"/>
      <c r="LU1031" s="53"/>
      <c r="LV1031" s="53"/>
      <c r="LW1031" s="53"/>
      <c r="LX1031" s="53"/>
      <c r="LY1031" s="53"/>
      <c r="LZ1031" s="53"/>
      <c r="MA1031" s="53"/>
      <c r="MB1031" s="53"/>
      <c r="MC1031" s="53"/>
      <c r="MD1031" s="53"/>
      <c r="ME1031" s="53"/>
      <c r="MF1031" s="53"/>
      <c r="MG1031" s="53"/>
      <c r="MH1031" s="53"/>
      <c r="MI1031" s="53"/>
      <c r="MJ1031" s="53"/>
      <c r="MK1031" s="53"/>
      <c r="ML1031" s="53"/>
      <c r="MM1031" s="53"/>
      <c r="MN1031" s="53"/>
      <c r="MO1031" s="53"/>
      <c r="MP1031" s="53"/>
      <c r="MQ1031" s="53"/>
      <c r="MR1031" s="53"/>
      <c r="MS1031" s="53"/>
      <c r="MT1031" s="53"/>
      <c r="MU1031" s="53"/>
      <c r="MV1031" s="53"/>
      <c r="MW1031" s="53"/>
      <c r="MX1031" s="53"/>
      <c r="MY1031" s="53"/>
      <c r="MZ1031" s="53"/>
      <c r="NA1031" s="53"/>
      <c r="NB1031" s="53"/>
      <c r="NC1031" s="53"/>
      <c r="ND1031" s="53"/>
      <c r="NE1031" s="53"/>
      <c r="NF1031" s="53"/>
      <c r="NG1031" s="53"/>
      <c r="NH1031" s="53"/>
      <c r="NI1031" s="53"/>
      <c r="NJ1031" s="53"/>
      <c r="NK1031" s="53"/>
      <c r="NL1031" s="53"/>
      <c r="NM1031" s="53"/>
      <c r="NN1031" s="53"/>
      <c r="NO1031" s="53"/>
      <c r="NP1031" s="53"/>
      <c r="NQ1031" s="53"/>
      <c r="NR1031" s="53"/>
      <c r="NS1031" s="53"/>
      <c r="NT1031" s="53"/>
      <c r="NU1031" s="53"/>
      <c r="NV1031" s="53"/>
      <c r="NW1031" s="53"/>
      <c r="NX1031" s="53"/>
      <c r="NY1031" s="53"/>
      <c r="NZ1031" s="53"/>
      <c r="OA1031" s="53"/>
      <c r="OB1031" s="53"/>
      <c r="OC1031" s="53"/>
      <c r="OD1031" s="53"/>
      <c r="OE1031" s="53"/>
      <c r="OF1031" s="53"/>
      <c r="OG1031" s="53"/>
      <c r="OH1031" s="53"/>
      <c r="OI1031" s="53"/>
      <c r="OJ1031" s="53"/>
      <c r="OK1031" s="53"/>
      <c r="OL1031" s="53"/>
      <c r="OM1031" s="53"/>
      <c r="ON1031" s="53"/>
      <c r="OO1031" s="53"/>
      <c r="OP1031" s="53"/>
      <c r="OQ1031" s="53"/>
      <c r="OR1031" s="53"/>
      <c r="OS1031" s="53"/>
      <c r="OT1031" s="53"/>
      <c r="OU1031" s="53"/>
      <c r="OV1031" s="53"/>
      <c r="OW1031" s="53"/>
      <c r="OX1031" s="53"/>
      <c r="OY1031" s="53"/>
      <c r="OZ1031" s="53"/>
      <c r="PA1031" s="53"/>
      <c r="PB1031" s="53"/>
      <c r="PC1031" s="53"/>
      <c r="PD1031" s="53"/>
      <c r="PE1031" s="53"/>
      <c r="PF1031" s="53"/>
      <c r="PG1031" s="53"/>
      <c r="PH1031" s="53"/>
      <c r="PI1031" s="53"/>
      <c r="PJ1031" s="53"/>
      <c r="PK1031" s="53"/>
      <c r="PL1031" s="53"/>
      <c r="PM1031" s="53"/>
      <c r="PN1031" s="53"/>
      <c r="PO1031" s="53"/>
      <c r="PP1031" s="53"/>
      <c r="PQ1031" s="53"/>
      <c r="PR1031" s="53"/>
      <c r="PS1031" s="53"/>
      <c r="PT1031" s="53"/>
      <c r="PU1031" s="53"/>
      <c r="PV1031" s="53"/>
      <c r="PW1031" s="53"/>
      <c r="PX1031" s="53"/>
      <c r="PY1031" s="53"/>
      <c r="PZ1031" s="53"/>
      <c r="QA1031" s="53"/>
      <c r="QB1031" s="53"/>
      <c r="QC1031" s="53"/>
      <c r="QD1031" s="53"/>
      <c r="QE1031" s="53"/>
      <c r="QF1031" s="53"/>
      <c r="QG1031" s="53"/>
      <c r="QH1031" s="53"/>
      <c r="QI1031" s="53"/>
      <c r="QJ1031" s="53"/>
      <c r="QK1031" s="53"/>
      <c r="QL1031" s="53"/>
      <c r="QM1031" s="53"/>
      <c r="QN1031" s="53"/>
      <c r="QO1031" s="53"/>
      <c r="QP1031" s="53"/>
      <c r="QQ1031" s="53"/>
      <c r="QR1031" s="53"/>
      <c r="QS1031" s="53"/>
      <c r="QT1031" s="53"/>
      <c r="QU1031" s="53"/>
      <c r="QV1031" s="53"/>
      <c r="QW1031" s="53"/>
      <c r="QX1031" s="53"/>
      <c r="QY1031" s="53"/>
      <c r="QZ1031" s="53"/>
      <c r="RA1031" s="53"/>
      <c r="RB1031" s="53"/>
      <c r="RC1031" s="53"/>
      <c r="RD1031" s="53"/>
      <c r="RE1031" s="53"/>
      <c r="RF1031" s="53"/>
      <c r="RG1031" s="53"/>
      <c r="RH1031" s="53"/>
      <c r="RI1031" s="53"/>
      <c r="RJ1031" s="53"/>
      <c r="RK1031" s="53"/>
      <c r="RL1031" s="53"/>
      <c r="RM1031" s="53"/>
      <c r="RN1031" s="53"/>
      <c r="RO1031" s="53"/>
      <c r="RP1031" s="53"/>
      <c r="RQ1031" s="53"/>
      <c r="RR1031" s="53"/>
      <c r="RS1031" s="53"/>
      <c r="RT1031" s="53"/>
      <c r="RU1031" s="53"/>
      <c r="RV1031" s="53"/>
      <c r="RW1031" s="53"/>
      <c r="RX1031" s="53"/>
      <c r="RY1031" s="53"/>
      <c r="RZ1031" s="53"/>
      <c r="SA1031" s="53"/>
      <c r="SB1031" s="53"/>
      <c r="SC1031" s="53"/>
      <c r="SD1031" s="53"/>
      <c r="SE1031" s="53"/>
      <c r="SF1031" s="53"/>
      <c r="SG1031" s="53"/>
      <c r="SH1031" s="53"/>
      <c r="SI1031" s="53"/>
      <c r="SJ1031" s="53"/>
      <c r="SK1031" s="53"/>
      <c r="SL1031" s="53"/>
      <c r="SM1031" s="53"/>
      <c r="SN1031" s="53"/>
      <c r="SO1031" s="53"/>
      <c r="SP1031" s="53"/>
      <c r="SQ1031" s="53"/>
      <c r="SR1031" s="53"/>
      <c r="SS1031" s="53"/>
      <c r="ST1031" s="53"/>
      <c r="SU1031" s="53"/>
      <c r="SV1031" s="53"/>
      <c r="SW1031" s="53"/>
      <c r="SX1031" s="53"/>
      <c r="SY1031" s="53"/>
      <c r="SZ1031" s="53"/>
      <c r="TA1031" s="53"/>
      <c r="TB1031" s="53"/>
      <c r="TC1031" s="53"/>
      <c r="TD1031" s="53"/>
      <c r="TE1031" s="53"/>
      <c r="TF1031" s="53"/>
      <c r="TG1031" s="53"/>
      <c r="TH1031" s="53"/>
      <c r="TI1031" s="53"/>
      <c r="TJ1031" s="53"/>
      <c r="TK1031" s="53"/>
      <c r="TL1031" s="53"/>
      <c r="TM1031" s="53"/>
      <c r="TN1031" s="53"/>
      <c r="TO1031" s="53"/>
      <c r="TP1031" s="53"/>
      <c r="TQ1031" s="53"/>
      <c r="TR1031" s="53"/>
      <c r="TS1031" s="53"/>
      <c r="TT1031" s="53"/>
      <c r="TU1031" s="53"/>
      <c r="TV1031" s="53"/>
      <c r="TW1031" s="53"/>
      <c r="TX1031" s="53"/>
      <c r="TY1031" s="53"/>
      <c r="TZ1031" s="53"/>
      <c r="UA1031" s="53"/>
      <c r="UB1031" s="53"/>
      <c r="UC1031" s="53"/>
      <c r="UD1031" s="53"/>
      <c r="UE1031" s="53"/>
      <c r="UF1031" s="53"/>
      <c r="UG1031" s="53"/>
    </row>
    <row r="1032" spans="12:553" s="19" customFormat="1" ht="15.75" customHeight="1" x14ac:dyDescent="0.2">
      <c r="L1032" s="66"/>
      <c r="M1032" s="66"/>
      <c r="N1032" s="52"/>
      <c r="O1032" s="53"/>
      <c r="P1032" s="53"/>
      <c r="Q1032" s="53"/>
      <c r="R1032" s="53"/>
      <c r="S1032" s="53"/>
      <c r="T1032" s="53"/>
      <c r="U1032" s="53"/>
      <c r="V1032" s="53"/>
      <c r="W1032" s="53"/>
      <c r="X1032" s="53"/>
      <c r="Y1032" s="53"/>
      <c r="Z1032" s="53"/>
      <c r="AA1032" s="53"/>
      <c r="AB1032" s="53"/>
      <c r="AC1032" s="53"/>
      <c r="AD1032" s="53"/>
      <c r="AE1032" s="53"/>
      <c r="AF1032" s="53"/>
      <c r="AG1032" s="53"/>
      <c r="AH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c r="BM1032" s="53"/>
      <c r="BN1032" s="53"/>
      <c r="BO1032" s="53"/>
      <c r="BP1032" s="53"/>
      <c r="BQ1032" s="53"/>
      <c r="BR1032" s="53"/>
      <c r="BS1032" s="53"/>
      <c r="BT1032" s="53"/>
      <c r="BU1032" s="53"/>
      <c r="BV1032" s="53"/>
      <c r="BW1032" s="53"/>
      <c r="BX1032" s="53"/>
      <c r="BY1032" s="53"/>
      <c r="BZ1032" s="53"/>
      <c r="CA1032" s="53"/>
      <c r="CB1032" s="53"/>
      <c r="CC1032" s="53"/>
      <c r="CD1032" s="53"/>
      <c r="CE1032" s="53"/>
      <c r="CF1032" s="53"/>
      <c r="CG1032" s="53"/>
      <c r="CH1032" s="53"/>
      <c r="CI1032" s="53"/>
      <c r="CJ1032" s="53"/>
      <c r="CK1032" s="53"/>
      <c r="CL1032" s="53"/>
      <c r="CM1032" s="53"/>
      <c r="CN1032" s="53"/>
      <c r="CO1032" s="53"/>
      <c r="CP1032" s="53"/>
      <c r="CQ1032" s="53"/>
      <c r="CR1032" s="53"/>
      <c r="CS1032" s="53"/>
      <c r="CT1032" s="53"/>
      <c r="CU1032" s="53"/>
      <c r="CV1032" s="53"/>
      <c r="CW1032" s="53"/>
      <c r="CX1032" s="53"/>
      <c r="CY1032" s="53"/>
      <c r="CZ1032" s="53"/>
      <c r="DA1032" s="53"/>
      <c r="DB1032" s="53"/>
      <c r="DC1032" s="53"/>
      <c r="DD1032" s="53"/>
      <c r="DE1032" s="53"/>
      <c r="DF1032" s="53"/>
      <c r="DG1032" s="53"/>
      <c r="DH1032" s="53"/>
      <c r="DI1032" s="53"/>
      <c r="DJ1032" s="53"/>
      <c r="DK1032" s="53"/>
      <c r="DL1032" s="53"/>
      <c r="DM1032" s="53"/>
      <c r="DN1032" s="53"/>
      <c r="DO1032" s="53"/>
      <c r="DP1032" s="53"/>
      <c r="DQ1032" s="53"/>
      <c r="DR1032" s="53"/>
      <c r="DS1032" s="53"/>
      <c r="DT1032" s="53"/>
      <c r="DU1032" s="53"/>
      <c r="DV1032" s="53"/>
      <c r="DW1032" s="53"/>
      <c r="DX1032" s="53"/>
      <c r="DY1032" s="53"/>
      <c r="DZ1032" s="53"/>
      <c r="EA1032" s="53"/>
      <c r="EB1032" s="53"/>
      <c r="EC1032" s="53"/>
      <c r="ED1032" s="53"/>
      <c r="EE1032" s="53"/>
      <c r="EF1032" s="53"/>
      <c r="EG1032" s="53"/>
      <c r="EH1032" s="53"/>
      <c r="EI1032" s="53"/>
      <c r="EJ1032" s="53"/>
      <c r="EK1032" s="53"/>
      <c r="EL1032" s="53"/>
      <c r="EM1032" s="53"/>
      <c r="EN1032" s="53"/>
      <c r="EO1032" s="53"/>
      <c r="EP1032" s="53"/>
      <c r="EQ1032" s="53"/>
      <c r="ER1032" s="53"/>
      <c r="ES1032" s="53"/>
      <c r="ET1032" s="53"/>
      <c r="EU1032" s="53"/>
      <c r="EV1032" s="53"/>
      <c r="EW1032" s="53"/>
      <c r="EX1032" s="53"/>
      <c r="EY1032" s="53"/>
      <c r="EZ1032" s="53"/>
      <c r="FA1032" s="53"/>
      <c r="FB1032" s="53"/>
      <c r="FC1032" s="53"/>
      <c r="FD1032" s="53"/>
      <c r="FE1032" s="53"/>
      <c r="FF1032" s="53"/>
      <c r="FG1032" s="53"/>
      <c r="FH1032" s="53"/>
      <c r="FI1032" s="53"/>
      <c r="FJ1032" s="53"/>
      <c r="FK1032" s="53"/>
      <c r="FL1032" s="53"/>
      <c r="FM1032" s="53"/>
      <c r="FN1032" s="53"/>
      <c r="FO1032" s="53"/>
      <c r="FP1032" s="53"/>
      <c r="FQ1032" s="53"/>
      <c r="FR1032" s="53"/>
      <c r="FS1032" s="53"/>
      <c r="FT1032" s="53"/>
      <c r="FU1032" s="53"/>
      <c r="FV1032" s="53"/>
      <c r="FW1032" s="53"/>
      <c r="FX1032" s="53"/>
      <c r="FY1032" s="53"/>
      <c r="FZ1032" s="53"/>
      <c r="GA1032" s="53"/>
      <c r="GB1032" s="53"/>
      <c r="GC1032" s="53"/>
      <c r="GD1032" s="53"/>
      <c r="GE1032" s="53"/>
      <c r="GF1032" s="53"/>
      <c r="GG1032" s="53"/>
      <c r="GH1032" s="53"/>
      <c r="GI1032" s="53"/>
      <c r="GJ1032" s="53"/>
      <c r="GK1032" s="53"/>
      <c r="GL1032" s="53"/>
      <c r="GM1032" s="53"/>
      <c r="GN1032" s="53"/>
      <c r="GO1032" s="53"/>
      <c r="GP1032" s="53"/>
      <c r="GQ1032" s="53"/>
      <c r="GR1032" s="53"/>
      <c r="GS1032" s="53"/>
      <c r="GT1032" s="53"/>
      <c r="GU1032" s="53"/>
      <c r="GV1032" s="53"/>
      <c r="GW1032" s="53"/>
      <c r="GX1032" s="53"/>
      <c r="GY1032" s="53"/>
      <c r="GZ1032" s="53"/>
      <c r="HA1032" s="53"/>
      <c r="HB1032" s="53"/>
      <c r="HC1032" s="53"/>
      <c r="HD1032" s="53"/>
      <c r="HE1032" s="53"/>
      <c r="HF1032" s="53"/>
      <c r="HG1032" s="53"/>
      <c r="HH1032" s="53"/>
      <c r="HI1032" s="53"/>
      <c r="HJ1032" s="53"/>
      <c r="HK1032" s="53"/>
      <c r="HL1032" s="53"/>
      <c r="HM1032" s="53"/>
      <c r="HN1032" s="53"/>
      <c r="HO1032" s="53"/>
      <c r="HP1032" s="53"/>
      <c r="HQ1032" s="53"/>
      <c r="HR1032" s="53"/>
      <c r="HS1032" s="53"/>
      <c r="HT1032" s="53"/>
      <c r="HU1032" s="53"/>
      <c r="HV1032" s="53"/>
      <c r="HW1032" s="53"/>
      <c r="HX1032" s="53"/>
      <c r="HY1032" s="53"/>
      <c r="HZ1032" s="53"/>
      <c r="IA1032" s="53"/>
      <c r="IB1032" s="53"/>
      <c r="IC1032" s="53"/>
      <c r="ID1032" s="53"/>
      <c r="IE1032" s="53"/>
      <c r="IF1032" s="53"/>
      <c r="IG1032" s="53"/>
      <c r="IH1032" s="53"/>
      <c r="II1032" s="53"/>
      <c r="IJ1032" s="53"/>
      <c r="IK1032" s="53"/>
      <c r="IL1032" s="53"/>
      <c r="IM1032" s="53"/>
      <c r="IN1032" s="53"/>
      <c r="IO1032" s="53"/>
      <c r="IP1032" s="53"/>
      <c r="IQ1032" s="53"/>
      <c r="IR1032" s="53"/>
      <c r="IS1032" s="53"/>
      <c r="IT1032" s="53"/>
      <c r="IU1032" s="53"/>
      <c r="IV1032" s="53"/>
      <c r="IW1032" s="53"/>
      <c r="IX1032" s="53"/>
      <c r="IY1032" s="53"/>
      <c r="IZ1032" s="53"/>
      <c r="JA1032" s="53"/>
      <c r="JB1032" s="53"/>
      <c r="JC1032" s="53"/>
      <c r="JD1032" s="53"/>
      <c r="JE1032" s="53"/>
      <c r="JF1032" s="53"/>
      <c r="JG1032" s="53"/>
      <c r="JH1032" s="53"/>
      <c r="JI1032" s="53"/>
      <c r="JJ1032" s="53"/>
      <c r="JK1032" s="53"/>
      <c r="JL1032" s="53"/>
      <c r="JM1032" s="53"/>
      <c r="JN1032" s="53"/>
      <c r="JO1032" s="53"/>
      <c r="JP1032" s="53"/>
      <c r="JQ1032" s="53"/>
      <c r="JR1032" s="53"/>
      <c r="JS1032" s="53"/>
      <c r="JT1032" s="53"/>
      <c r="JU1032" s="53"/>
      <c r="JV1032" s="53"/>
      <c r="JW1032" s="53"/>
      <c r="JX1032" s="53"/>
      <c r="JY1032" s="53"/>
      <c r="JZ1032" s="53"/>
      <c r="KA1032" s="53"/>
      <c r="KB1032" s="53"/>
      <c r="KC1032" s="53"/>
      <c r="KD1032" s="53"/>
      <c r="KE1032" s="53"/>
      <c r="KF1032" s="53"/>
      <c r="KG1032" s="53"/>
      <c r="KH1032" s="53"/>
      <c r="KI1032" s="53"/>
      <c r="KJ1032" s="53"/>
      <c r="KK1032" s="53"/>
      <c r="KL1032" s="53"/>
      <c r="KM1032" s="53"/>
      <c r="KN1032" s="53"/>
      <c r="KO1032" s="53"/>
      <c r="KP1032" s="53"/>
      <c r="KQ1032" s="53"/>
      <c r="KR1032" s="53"/>
      <c r="KS1032" s="53"/>
      <c r="KT1032" s="53"/>
      <c r="KU1032" s="53"/>
      <c r="KV1032" s="53"/>
      <c r="KW1032" s="53"/>
      <c r="KX1032" s="53"/>
      <c r="KY1032" s="53"/>
      <c r="KZ1032" s="53"/>
      <c r="LA1032" s="53"/>
      <c r="LB1032" s="53"/>
      <c r="LC1032" s="53"/>
      <c r="LD1032" s="53"/>
      <c r="LE1032" s="53"/>
      <c r="LF1032" s="53"/>
      <c r="LG1032" s="53"/>
      <c r="LH1032" s="53"/>
      <c r="LI1032" s="53"/>
      <c r="LJ1032" s="53"/>
      <c r="LK1032" s="53"/>
      <c r="LL1032" s="53"/>
      <c r="LM1032" s="53"/>
      <c r="LN1032" s="53"/>
      <c r="LO1032" s="53"/>
      <c r="LP1032" s="53"/>
      <c r="LQ1032" s="53"/>
      <c r="LR1032" s="53"/>
      <c r="LS1032" s="53"/>
      <c r="LT1032" s="53"/>
      <c r="LU1032" s="53"/>
      <c r="LV1032" s="53"/>
      <c r="LW1032" s="53"/>
      <c r="LX1032" s="53"/>
      <c r="LY1032" s="53"/>
      <c r="LZ1032" s="53"/>
      <c r="MA1032" s="53"/>
      <c r="MB1032" s="53"/>
      <c r="MC1032" s="53"/>
      <c r="MD1032" s="53"/>
      <c r="ME1032" s="53"/>
      <c r="MF1032" s="53"/>
      <c r="MG1032" s="53"/>
      <c r="MH1032" s="53"/>
      <c r="MI1032" s="53"/>
      <c r="MJ1032" s="53"/>
      <c r="MK1032" s="53"/>
      <c r="ML1032" s="53"/>
      <c r="MM1032" s="53"/>
      <c r="MN1032" s="53"/>
      <c r="MO1032" s="53"/>
      <c r="MP1032" s="53"/>
      <c r="MQ1032" s="53"/>
      <c r="MR1032" s="53"/>
      <c r="MS1032" s="53"/>
      <c r="MT1032" s="53"/>
      <c r="MU1032" s="53"/>
      <c r="MV1032" s="53"/>
      <c r="MW1032" s="53"/>
      <c r="MX1032" s="53"/>
      <c r="MY1032" s="53"/>
      <c r="MZ1032" s="53"/>
      <c r="NA1032" s="53"/>
      <c r="NB1032" s="53"/>
      <c r="NC1032" s="53"/>
      <c r="ND1032" s="53"/>
      <c r="NE1032" s="53"/>
      <c r="NF1032" s="53"/>
      <c r="NG1032" s="53"/>
      <c r="NH1032" s="53"/>
      <c r="NI1032" s="53"/>
      <c r="NJ1032" s="53"/>
      <c r="NK1032" s="53"/>
      <c r="NL1032" s="53"/>
      <c r="NM1032" s="53"/>
      <c r="NN1032" s="53"/>
      <c r="NO1032" s="53"/>
      <c r="NP1032" s="53"/>
      <c r="NQ1032" s="53"/>
      <c r="NR1032" s="53"/>
      <c r="NS1032" s="53"/>
      <c r="NT1032" s="53"/>
      <c r="NU1032" s="53"/>
      <c r="NV1032" s="53"/>
      <c r="NW1032" s="53"/>
      <c r="NX1032" s="53"/>
      <c r="NY1032" s="53"/>
      <c r="NZ1032" s="53"/>
      <c r="OA1032" s="53"/>
      <c r="OB1032" s="53"/>
      <c r="OC1032" s="53"/>
      <c r="OD1032" s="53"/>
      <c r="OE1032" s="53"/>
      <c r="OF1032" s="53"/>
      <c r="OG1032" s="53"/>
      <c r="OH1032" s="53"/>
      <c r="OI1032" s="53"/>
      <c r="OJ1032" s="53"/>
      <c r="OK1032" s="53"/>
      <c r="OL1032" s="53"/>
      <c r="OM1032" s="53"/>
      <c r="ON1032" s="53"/>
      <c r="OO1032" s="53"/>
      <c r="OP1032" s="53"/>
      <c r="OQ1032" s="53"/>
      <c r="OR1032" s="53"/>
      <c r="OS1032" s="53"/>
      <c r="OT1032" s="53"/>
      <c r="OU1032" s="53"/>
      <c r="OV1032" s="53"/>
      <c r="OW1032" s="53"/>
      <c r="OX1032" s="53"/>
      <c r="OY1032" s="53"/>
      <c r="OZ1032" s="53"/>
      <c r="PA1032" s="53"/>
      <c r="PB1032" s="53"/>
      <c r="PC1032" s="53"/>
      <c r="PD1032" s="53"/>
      <c r="PE1032" s="53"/>
      <c r="PF1032" s="53"/>
      <c r="PG1032" s="53"/>
      <c r="PH1032" s="53"/>
      <c r="PI1032" s="53"/>
      <c r="PJ1032" s="53"/>
      <c r="PK1032" s="53"/>
      <c r="PL1032" s="53"/>
      <c r="PM1032" s="53"/>
      <c r="PN1032" s="53"/>
      <c r="PO1032" s="53"/>
      <c r="PP1032" s="53"/>
      <c r="PQ1032" s="53"/>
      <c r="PR1032" s="53"/>
      <c r="PS1032" s="53"/>
      <c r="PT1032" s="53"/>
      <c r="PU1032" s="53"/>
      <c r="PV1032" s="53"/>
      <c r="PW1032" s="53"/>
      <c r="PX1032" s="53"/>
      <c r="PY1032" s="53"/>
      <c r="PZ1032" s="53"/>
      <c r="QA1032" s="53"/>
      <c r="QB1032" s="53"/>
      <c r="QC1032" s="53"/>
      <c r="QD1032" s="53"/>
      <c r="QE1032" s="53"/>
      <c r="QF1032" s="53"/>
      <c r="QG1032" s="53"/>
      <c r="QH1032" s="53"/>
      <c r="QI1032" s="53"/>
      <c r="QJ1032" s="53"/>
      <c r="QK1032" s="53"/>
      <c r="QL1032" s="53"/>
      <c r="QM1032" s="53"/>
      <c r="QN1032" s="53"/>
      <c r="QO1032" s="53"/>
      <c r="QP1032" s="53"/>
      <c r="QQ1032" s="53"/>
      <c r="QR1032" s="53"/>
      <c r="QS1032" s="53"/>
      <c r="QT1032" s="53"/>
      <c r="QU1032" s="53"/>
      <c r="QV1032" s="53"/>
      <c r="QW1032" s="53"/>
      <c r="QX1032" s="53"/>
      <c r="QY1032" s="53"/>
      <c r="QZ1032" s="53"/>
      <c r="RA1032" s="53"/>
      <c r="RB1032" s="53"/>
      <c r="RC1032" s="53"/>
      <c r="RD1032" s="53"/>
      <c r="RE1032" s="53"/>
      <c r="RF1032" s="53"/>
      <c r="RG1032" s="53"/>
      <c r="RH1032" s="53"/>
      <c r="RI1032" s="53"/>
      <c r="RJ1032" s="53"/>
      <c r="RK1032" s="53"/>
      <c r="RL1032" s="53"/>
      <c r="RM1032" s="53"/>
      <c r="RN1032" s="53"/>
      <c r="RO1032" s="53"/>
      <c r="RP1032" s="53"/>
      <c r="RQ1032" s="53"/>
      <c r="RR1032" s="53"/>
      <c r="RS1032" s="53"/>
      <c r="RT1032" s="53"/>
      <c r="RU1032" s="53"/>
      <c r="RV1032" s="53"/>
      <c r="RW1032" s="53"/>
      <c r="RX1032" s="53"/>
      <c r="RY1032" s="53"/>
      <c r="RZ1032" s="53"/>
      <c r="SA1032" s="53"/>
      <c r="SB1032" s="53"/>
      <c r="SC1032" s="53"/>
      <c r="SD1032" s="53"/>
      <c r="SE1032" s="53"/>
      <c r="SF1032" s="53"/>
      <c r="SG1032" s="53"/>
      <c r="SH1032" s="53"/>
      <c r="SI1032" s="53"/>
      <c r="SJ1032" s="53"/>
      <c r="SK1032" s="53"/>
      <c r="SL1032" s="53"/>
      <c r="SM1032" s="53"/>
      <c r="SN1032" s="53"/>
      <c r="SO1032" s="53"/>
      <c r="SP1032" s="53"/>
      <c r="SQ1032" s="53"/>
      <c r="SR1032" s="53"/>
      <c r="SS1032" s="53"/>
      <c r="ST1032" s="53"/>
      <c r="SU1032" s="53"/>
      <c r="SV1032" s="53"/>
      <c r="SW1032" s="53"/>
      <c r="SX1032" s="53"/>
      <c r="SY1032" s="53"/>
      <c r="SZ1032" s="53"/>
      <c r="TA1032" s="53"/>
      <c r="TB1032" s="53"/>
      <c r="TC1032" s="53"/>
      <c r="TD1032" s="53"/>
      <c r="TE1032" s="53"/>
      <c r="TF1032" s="53"/>
      <c r="TG1032" s="53"/>
      <c r="TH1032" s="53"/>
      <c r="TI1032" s="53"/>
      <c r="TJ1032" s="53"/>
      <c r="TK1032" s="53"/>
      <c r="TL1032" s="53"/>
      <c r="TM1032" s="53"/>
      <c r="TN1032" s="53"/>
      <c r="TO1032" s="53"/>
      <c r="TP1032" s="53"/>
      <c r="TQ1032" s="53"/>
      <c r="TR1032" s="53"/>
      <c r="TS1032" s="53"/>
      <c r="TT1032" s="53"/>
      <c r="TU1032" s="53"/>
      <c r="TV1032" s="53"/>
      <c r="TW1032" s="53"/>
      <c r="TX1032" s="53"/>
      <c r="TY1032" s="53"/>
      <c r="TZ1032" s="53"/>
      <c r="UA1032" s="53"/>
      <c r="UB1032" s="53"/>
      <c r="UC1032" s="53"/>
      <c r="UD1032" s="53"/>
      <c r="UE1032" s="53"/>
      <c r="UF1032" s="53"/>
      <c r="UG1032" s="53"/>
    </row>
    <row r="1033" spans="12:553" s="19" customFormat="1" ht="15.75" customHeight="1" x14ac:dyDescent="0.2">
      <c r="L1033" s="66"/>
      <c r="M1033" s="66"/>
      <c r="N1033" s="52"/>
      <c r="O1033" s="53"/>
      <c r="P1033" s="53"/>
      <c r="Q1033" s="53"/>
      <c r="R1033" s="53"/>
      <c r="S1033" s="53"/>
      <c r="T1033" s="53"/>
      <c r="U1033" s="53"/>
      <c r="V1033" s="53"/>
      <c r="W1033" s="53"/>
      <c r="X1033" s="53"/>
      <c r="Y1033" s="53"/>
      <c r="Z1033" s="53"/>
      <c r="AA1033" s="53"/>
      <c r="AB1033" s="53"/>
      <c r="AC1033" s="53"/>
      <c r="AD1033" s="53"/>
      <c r="AE1033" s="53"/>
      <c r="AF1033" s="53"/>
      <c r="AG1033" s="53"/>
      <c r="AH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c r="BM1033" s="53"/>
      <c r="BN1033" s="53"/>
      <c r="BO1033" s="53"/>
      <c r="BP1033" s="53"/>
      <c r="BQ1033" s="53"/>
      <c r="BR1033" s="53"/>
      <c r="BS1033" s="53"/>
      <c r="BT1033" s="53"/>
      <c r="BU1033" s="53"/>
      <c r="BV1033" s="53"/>
      <c r="BW1033" s="53"/>
      <c r="BX1033" s="53"/>
      <c r="BY1033" s="53"/>
      <c r="BZ1033" s="53"/>
      <c r="CA1033" s="53"/>
      <c r="CB1033" s="53"/>
      <c r="CC1033" s="53"/>
      <c r="CD1033" s="53"/>
      <c r="CE1033" s="53"/>
      <c r="CF1033" s="53"/>
      <c r="CG1033" s="53"/>
      <c r="CH1033" s="53"/>
      <c r="CI1033" s="53"/>
      <c r="CJ1033" s="53"/>
      <c r="CK1033" s="53"/>
      <c r="CL1033" s="53"/>
      <c r="CM1033" s="53"/>
      <c r="CN1033" s="53"/>
      <c r="CO1033" s="53"/>
      <c r="CP1033" s="53"/>
      <c r="CQ1033" s="53"/>
      <c r="CR1033" s="53"/>
      <c r="CS1033" s="53"/>
      <c r="CT1033" s="53"/>
      <c r="CU1033" s="53"/>
      <c r="CV1033" s="53"/>
      <c r="CW1033" s="53"/>
      <c r="CX1033" s="53"/>
      <c r="CY1033" s="53"/>
      <c r="CZ1033" s="53"/>
      <c r="DA1033" s="53"/>
      <c r="DB1033" s="53"/>
      <c r="DC1033" s="53"/>
      <c r="DD1033" s="53"/>
      <c r="DE1033" s="53"/>
      <c r="DF1033" s="53"/>
      <c r="DG1033" s="53"/>
      <c r="DH1033" s="53"/>
      <c r="DI1033" s="53"/>
      <c r="DJ1033" s="53"/>
      <c r="DK1033" s="53"/>
      <c r="DL1033" s="53"/>
      <c r="DM1033" s="53"/>
      <c r="DN1033" s="53"/>
      <c r="DO1033" s="53"/>
      <c r="DP1033" s="53"/>
      <c r="DQ1033" s="53"/>
      <c r="DR1033" s="53"/>
      <c r="DS1033" s="53"/>
      <c r="DT1033" s="53"/>
      <c r="DU1033" s="53"/>
      <c r="DV1033" s="53"/>
      <c r="DW1033" s="53"/>
      <c r="DX1033" s="53"/>
      <c r="DY1033" s="53"/>
      <c r="DZ1033" s="53"/>
      <c r="EA1033" s="53"/>
      <c r="EB1033" s="53"/>
      <c r="EC1033" s="53"/>
      <c r="ED1033" s="53"/>
      <c r="EE1033" s="53"/>
      <c r="EF1033" s="53"/>
      <c r="EG1033" s="53"/>
      <c r="EH1033" s="53"/>
      <c r="EI1033" s="53"/>
      <c r="EJ1033" s="53"/>
      <c r="EK1033" s="53"/>
      <c r="EL1033" s="53"/>
      <c r="EM1033" s="53"/>
      <c r="EN1033" s="53"/>
      <c r="EO1033" s="53"/>
      <c r="EP1033" s="53"/>
      <c r="EQ1033" s="53"/>
      <c r="ER1033" s="53"/>
      <c r="ES1033" s="53"/>
      <c r="ET1033" s="53"/>
      <c r="EU1033" s="53"/>
      <c r="EV1033" s="53"/>
      <c r="EW1033" s="53"/>
      <c r="EX1033" s="53"/>
      <c r="EY1033" s="53"/>
      <c r="EZ1033" s="53"/>
      <c r="FA1033" s="53"/>
      <c r="FB1033" s="53"/>
      <c r="FC1033" s="53"/>
      <c r="FD1033" s="53"/>
      <c r="FE1033" s="53"/>
      <c r="FF1033" s="53"/>
      <c r="FG1033" s="53"/>
      <c r="FH1033" s="53"/>
      <c r="FI1033" s="53"/>
      <c r="FJ1033" s="53"/>
      <c r="FK1033" s="53"/>
      <c r="FL1033" s="53"/>
      <c r="FM1033" s="53"/>
      <c r="FN1033" s="53"/>
      <c r="FO1033" s="53"/>
      <c r="FP1033" s="53"/>
      <c r="FQ1033" s="53"/>
      <c r="FR1033" s="53"/>
      <c r="FS1033" s="53"/>
      <c r="FT1033" s="53"/>
      <c r="FU1033" s="53"/>
      <c r="FV1033" s="53"/>
      <c r="FW1033" s="53"/>
      <c r="FX1033" s="53"/>
      <c r="FY1033" s="53"/>
      <c r="FZ1033" s="53"/>
      <c r="GA1033" s="53"/>
      <c r="GB1033" s="53"/>
      <c r="GC1033" s="53"/>
      <c r="GD1033" s="53"/>
      <c r="GE1033" s="53"/>
      <c r="GF1033" s="53"/>
      <c r="GG1033" s="53"/>
      <c r="GH1033" s="53"/>
      <c r="GI1033" s="53"/>
      <c r="GJ1033" s="53"/>
      <c r="GK1033" s="53"/>
      <c r="GL1033" s="53"/>
      <c r="GM1033" s="53"/>
      <c r="GN1033" s="53"/>
      <c r="GO1033" s="53"/>
      <c r="GP1033" s="53"/>
      <c r="GQ1033" s="53"/>
      <c r="GR1033" s="53"/>
      <c r="GS1033" s="53"/>
      <c r="GT1033" s="53"/>
      <c r="GU1033" s="53"/>
      <c r="GV1033" s="53"/>
      <c r="GW1033" s="53"/>
      <c r="GX1033" s="53"/>
      <c r="GY1033" s="53"/>
      <c r="GZ1033" s="53"/>
      <c r="HA1033" s="53"/>
      <c r="HB1033" s="53"/>
      <c r="HC1033" s="53"/>
      <c r="HD1033" s="53"/>
      <c r="HE1033" s="53"/>
      <c r="HF1033" s="53"/>
      <c r="HG1033" s="53"/>
      <c r="HH1033" s="53"/>
      <c r="HI1033" s="53"/>
      <c r="HJ1033" s="53"/>
      <c r="HK1033" s="53"/>
      <c r="HL1033" s="53"/>
      <c r="HM1033" s="53"/>
      <c r="HN1033" s="53"/>
      <c r="HO1033" s="53"/>
      <c r="HP1033" s="53"/>
      <c r="HQ1033" s="53"/>
      <c r="HR1033" s="53"/>
      <c r="HS1033" s="53"/>
      <c r="HT1033" s="53"/>
      <c r="HU1033" s="53"/>
      <c r="HV1033" s="53"/>
      <c r="HW1033" s="53"/>
      <c r="HX1033" s="53"/>
      <c r="HY1033" s="53"/>
      <c r="HZ1033" s="53"/>
      <c r="IA1033" s="53"/>
      <c r="IB1033" s="53"/>
      <c r="IC1033" s="53"/>
      <c r="ID1033" s="53"/>
      <c r="IE1033" s="53"/>
      <c r="IF1033" s="53"/>
      <c r="IG1033" s="53"/>
      <c r="IH1033" s="53"/>
      <c r="II1033" s="53"/>
      <c r="IJ1033" s="53"/>
      <c r="IK1033" s="53"/>
      <c r="IL1033" s="53"/>
      <c r="IM1033" s="53"/>
      <c r="IN1033" s="53"/>
      <c r="IO1033" s="53"/>
      <c r="IP1033" s="53"/>
      <c r="IQ1033" s="53"/>
      <c r="IR1033" s="53"/>
      <c r="IS1033" s="53"/>
      <c r="IT1033" s="53"/>
      <c r="IU1033" s="53"/>
      <c r="IV1033" s="53"/>
      <c r="IW1033" s="53"/>
      <c r="IX1033" s="53"/>
      <c r="IY1033" s="53"/>
      <c r="IZ1033" s="53"/>
      <c r="JA1033" s="53"/>
      <c r="JB1033" s="53"/>
      <c r="JC1033" s="53"/>
      <c r="JD1033" s="53"/>
      <c r="JE1033" s="53"/>
      <c r="JF1033" s="53"/>
      <c r="JG1033" s="53"/>
      <c r="JH1033" s="53"/>
      <c r="JI1033" s="53"/>
      <c r="JJ1033" s="53"/>
      <c r="JK1033" s="53"/>
      <c r="JL1033" s="53"/>
      <c r="JM1033" s="53"/>
      <c r="JN1033" s="53"/>
      <c r="JO1033" s="53"/>
      <c r="JP1033" s="53"/>
      <c r="JQ1033" s="53"/>
      <c r="JR1033" s="53"/>
      <c r="JS1033" s="53"/>
      <c r="JT1033" s="53"/>
      <c r="JU1033" s="53"/>
      <c r="JV1033" s="53"/>
      <c r="JW1033" s="53"/>
      <c r="JX1033" s="53"/>
      <c r="JY1033" s="53"/>
      <c r="JZ1033" s="53"/>
      <c r="KA1033" s="53"/>
      <c r="KB1033" s="53"/>
      <c r="KC1033" s="53"/>
      <c r="KD1033" s="53"/>
      <c r="KE1033" s="53"/>
      <c r="KF1033" s="53"/>
      <c r="KG1033" s="53"/>
      <c r="KH1033" s="53"/>
      <c r="KI1033" s="53"/>
      <c r="KJ1033" s="53"/>
      <c r="KK1033" s="53"/>
      <c r="KL1033" s="53"/>
      <c r="KM1033" s="53"/>
      <c r="KN1033" s="53"/>
      <c r="KO1033" s="53"/>
      <c r="KP1033" s="53"/>
      <c r="KQ1033" s="53"/>
      <c r="KR1033" s="53"/>
      <c r="KS1033" s="53"/>
      <c r="KT1033" s="53"/>
      <c r="KU1033" s="53"/>
      <c r="KV1033" s="53"/>
      <c r="KW1033" s="53"/>
      <c r="KX1033" s="53"/>
      <c r="KY1033" s="53"/>
      <c r="KZ1033" s="53"/>
      <c r="LA1033" s="53"/>
      <c r="LB1033" s="53"/>
      <c r="LC1033" s="53"/>
      <c r="LD1033" s="53"/>
      <c r="LE1033" s="53"/>
      <c r="LF1033" s="53"/>
      <c r="LG1033" s="53"/>
      <c r="LH1033" s="53"/>
      <c r="LI1033" s="53"/>
      <c r="LJ1033" s="53"/>
      <c r="LK1033" s="53"/>
      <c r="LL1033" s="53"/>
      <c r="LM1033" s="53"/>
      <c r="LN1033" s="53"/>
      <c r="LO1033" s="53"/>
      <c r="LP1033" s="53"/>
      <c r="LQ1033" s="53"/>
      <c r="LR1033" s="53"/>
      <c r="LS1033" s="53"/>
      <c r="LT1033" s="53"/>
      <c r="LU1033" s="53"/>
      <c r="LV1033" s="53"/>
      <c r="LW1033" s="53"/>
      <c r="LX1033" s="53"/>
      <c r="LY1033" s="53"/>
      <c r="LZ1033" s="53"/>
      <c r="MA1033" s="53"/>
      <c r="MB1033" s="53"/>
      <c r="MC1033" s="53"/>
      <c r="MD1033" s="53"/>
      <c r="ME1033" s="53"/>
      <c r="MF1033" s="53"/>
      <c r="MG1033" s="53"/>
      <c r="MH1033" s="53"/>
      <c r="MI1033" s="53"/>
      <c r="MJ1033" s="53"/>
      <c r="MK1033" s="53"/>
      <c r="ML1033" s="53"/>
      <c r="MM1033" s="53"/>
      <c r="MN1033" s="53"/>
      <c r="MO1033" s="53"/>
      <c r="MP1033" s="53"/>
      <c r="MQ1033" s="53"/>
      <c r="MR1033" s="53"/>
      <c r="MS1033" s="53"/>
      <c r="MT1033" s="53"/>
      <c r="MU1033" s="53"/>
      <c r="MV1033" s="53"/>
      <c r="MW1033" s="53"/>
      <c r="MX1033" s="53"/>
      <c r="MY1033" s="53"/>
      <c r="MZ1033" s="53"/>
      <c r="NA1033" s="53"/>
      <c r="NB1033" s="53"/>
      <c r="NC1033" s="53"/>
      <c r="ND1033" s="53"/>
      <c r="NE1033" s="53"/>
      <c r="NF1033" s="53"/>
      <c r="NG1033" s="53"/>
      <c r="NH1033" s="53"/>
      <c r="NI1033" s="53"/>
      <c r="NJ1033" s="53"/>
      <c r="NK1033" s="53"/>
      <c r="NL1033" s="53"/>
      <c r="NM1033" s="53"/>
      <c r="NN1033" s="53"/>
      <c r="NO1033" s="53"/>
      <c r="NP1033" s="53"/>
      <c r="NQ1033" s="53"/>
      <c r="NR1033" s="53"/>
      <c r="NS1033" s="53"/>
      <c r="NT1033" s="53"/>
      <c r="NU1033" s="53"/>
      <c r="NV1033" s="53"/>
      <c r="NW1033" s="53"/>
      <c r="NX1033" s="53"/>
      <c r="NY1033" s="53"/>
      <c r="NZ1033" s="53"/>
      <c r="OA1033" s="53"/>
      <c r="OB1033" s="53"/>
      <c r="OC1033" s="53"/>
      <c r="OD1033" s="53"/>
      <c r="OE1033" s="53"/>
      <c r="OF1033" s="53"/>
      <c r="OG1033" s="53"/>
      <c r="OH1033" s="53"/>
      <c r="OI1033" s="53"/>
      <c r="OJ1033" s="53"/>
      <c r="OK1033" s="53"/>
      <c r="OL1033" s="53"/>
      <c r="OM1033" s="53"/>
      <c r="ON1033" s="53"/>
      <c r="OO1033" s="53"/>
      <c r="OP1033" s="53"/>
      <c r="OQ1033" s="53"/>
      <c r="OR1033" s="53"/>
      <c r="OS1033" s="53"/>
      <c r="OT1033" s="53"/>
      <c r="OU1033" s="53"/>
      <c r="OV1033" s="53"/>
      <c r="OW1033" s="53"/>
      <c r="OX1033" s="53"/>
      <c r="OY1033" s="53"/>
      <c r="OZ1033" s="53"/>
      <c r="PA1033" s="53"/>
      <c r="PB1033" s="53"/>
      <c r="PC1033" s="53"/>
      <c r="PD1033" s="53"/>
      <c r="PE1033" s="53"/>
      <c r="PF1033" s="53"/>
      <c r="PG1033" s="53"/>
      <c r="PH1033" s="53"/>
      <c r="PI1033" s="53"/>
      <c r="PJ1033" s="53"/>
      <c r="PK1033" s="53"/>
      <c r="PL1033" s="53"/>
      <c r="PM1033" s="53"/>
      <c r="PN1033" s="53"/>
      <c r="PO1033" s="53"/>
      <c r="PP1033" s="53"/>
      <c r="PQ1033" s="53"/>
      <c r="PR1033" s="53"/>
      <c r="PS1033" s="53"/>
      <c r="PT1033" s="53"/>
      <c r="PU1033" s="53"/>
      <c r="PV1033" s="53"/>
      <c r="PW1033" s="53"/>
      <c r="PX1033" s="53"/>
      <c r="PY1033" s="53"/>
      <c r="PZ1033" s="53"/>
      <c r="QA1033" s="53"/>
      <c r="QB1033" s="53"/>
      <c r="QC1033" s="53"/>
      <c r="QD1033" s="53"/>
      <c r="QE1033" s="53"/>
      <c r="QF1033" s="53"/>
      <c r="QG1033" s="53"/>
      <c r="QH1033" s="53"/>
      <c r="QI1033" s="53"/>
      <c r="QJ1033" s="53"/>
      <c r="QK1033" s="53"/>
      <c r="QL1033" s="53"/>
      <c r="QM1033" s="53"/>
      <c r="QN1033" s="53"/>
      <c r="QO1033" s="53"/>
      <c r="QP1033" s="53"/>
      <c r="QQ1033" s="53"/>
      <c r="QR1033" s="53"/>
      <c r="QS1033" s="53"/>
      <c r="QT1033" s="53"/>
      <c r="QU1033" s="53"/>
      <c r="QV1033" s="53"/>
      <c r="QW1033" s="53"/>
      <c r="QX1033" s="53"/>
      <c r="QY1033" s="53"/>
      <c r="QZ1033" s="53"/>
      <c r="RA1033" s="53"/>
      <c r="RB1033" s="53"/>
      <c r="RC1033" s="53"/>
      <c r="RD1033" s="53"/>
      <c r="RE1033" s="53"/>
      <c r="RF1033" s="53"/>
      <c r="RG1033" s="53"/>
      <c r="RH1033" s="53"/>
      <c r="RI1033" s="53"/>
      <c r="RJ1033" s="53"/>
      <c r="RK1033" s="53"/>
      <c r="RL1033" s="53"/>
      <c r="RM1033" s="53"/>
      <c r="RN1033" s="53"/>
      <c r="RO1033" s="53"/>
      <c r="RP1033" s="53"/>
      <c r="RQ1033" s="53"/>
      <c r="RR1033" s="53"/>
      <c r="RS1033" s="53"/>
      <c r="RT1033" s="53"/>
      <c r="RU1033" s="53"/>
      <c r="RV1033" s="53"/>
      <c r="RW1033" s="53"/>
      <c r="RX1033" s="53"/>
      <c r="RY1033" s="53"/>
      <c r="RZ1033" s="53"/>
      <c r="SA1033" s="53"/>
      <c r="SB1033" s="53"/>
      <c r="SC1033" s="53"/>
      <c r="SD1033" s="53"/>
      <c r="SE1033" s="53"/>
      <c r="SF1033" s="53"/>
      <c r="SG1033" s="53"/>
      <c r="SH1033" s="53"/>
      <c r="SI1033" s="53"/>
      <c r="SJ1033" s="53"/>
      <c r="SK1033" s="53"/>
      <c r="SL1033" s="53"/>
      <c r="SM1033" s="53"/>
      <c r="SN1033" s="53"/>
      <c r="SO1033" s="53"/>
      <c r="SP1033" s="53"/>
      <c r="SQ1033" s="53"/>
      <c r="SR1033" s="53"/>
      <c r="SS1033" s="53"/>
      <c r="ST1033" s="53"/>
      <c r="SU1033" s="53"/>
      <c r="SV1033" s="53"/>
      <c r="SW1033" s="53"/>
      <c r="SX1033" s="53"/>
      <c r="SY1033" s="53"/>
      <c r="SZ1033" s="53"/>
      <c r="TA1033" s="53"/>
      <c r="TB1033" s="53"/>
      <c r="TC1033" s="53"/>
      <c r="TD1033" s="53"/>
      <c r="TE1033" s="53"/>
      <c r="TF1033" s="53"/>
      <c r="TG1033" s="53"/>
      <c r="TH1033" s="53"/>
      <c r="TI1033" s="53"/>
      <c r="TJ1033" s="53"/>
      <c r="TK1033" s="53"/>
      <c r="TL1033" s="53"/>
      <c r="TM1033" s="53"/>
      <c r="TN1033" s="53"/>
      <c r="TO1033" s="53"/>
      <c r="TP1033" s="53"/>
      <c r="TQ1033" s="53"/>
      <c r="TR1033" s="53"/>
      <c r="TS1033" s="53"/>
      <c r="TT1033" s="53"/>
      <c r="TU1033" s="53"/>
      <c r="TV1033" s="53"/>
      <c r="TW1033" s="53"/>
      <c r="TX1033" s="53"/>
      <c r="TY1033" s="53"/>
      <c r="TZ1033" s="53"/>
      <c r="UA1033" s="53"/>
      <c r="UB1033" s="53"/>
      <c r="UC1033" s="53"/>
      <c r="UD1033" s="53"/>
      <c r="UE1033" s="53"/>
      <c r="UF1033" s="53"/>
      <c r="UG1033" s="53"/>
    </row>
    <row r="1034" spans="12:553" s="19" customFormat="1" ht="15.75" customHeight="1" x14ac:dyDescent="0.2">
      <c r="L1034" s="66"/>
      <c r="M1034" s="66"/>
      <c r="N1034" s="52"/>
      <c r="O1034" s="53"/>
      <c r="P1034" s="53"/>
      <c r="Q1034" s="53"/>
      <c r="R1034" s="53"/>
      <c r="S1034" s="53"/>
      <c r="T1034" s="53"/>
      <c r="U1034" s="53"/>
      <c r="V1034" s="53"/>
      <c r="W1034" s="53"/>
      <c r="X1034" s="53"/>
      <c r="Y1034" s="53"/>
      <c r="Z1034" s="53"/>
      <c r="AA1034" s="53"/>
      <c r="AB1034" s="53"/>
      <c r="AC1034" s="53"/>
      <c r="AD1034" s="53"/>
      <c r="AE1034" s="53"/>
      <c r="AF1034" s="53"/>
      <c r="AG1034" s="53"/>
      <c r="AH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c r="BM1034" s="53"/>
      <c r="BN1034" s="53"/>
      <c r="BO1034" s="53"/>
      <c r="BP1034" s="53"/>
      <c r="BQ1034" s="53"/>
      <c r="BR1034" s="53"/>
      <c r="BS1034" s="53"/>
      <c r="BT1034" s="53"/>
      <c r="BU1034" s="53"/>
      <c r="BV1034" s="53"/>
      <c r="BW1034" s="53"/>
      <c r="BX1034" s="53"/>
      <c r="BY1034" s="53"/>
      <c r="BZ1034" s="53"/>
      <c r="CA1034" s="53"/>
      <c r="CB1034" s="53"/>
      <c r="CC1034" s="53"/>
      <c r="CD1034" s="53"/>
      <c r="CE1034" s="53"/>
      <c r="CF1034" s="53"/>
      <c r="CG1034" s="53"/>
      <c r="CH1034" s="53"/>
      <c r="CI1034" s="53"/>
      <c r="CJ1034" s="53"/>
      <c r="CK1034" s="53"/>
      <c r="CL1034" s="53"/>
      <c r="CM1034" s="53"/>
      <c r="CN1034" s="53"/>
      <c r="CO1034" s="53"/>
      <c r="CP1034" s="53"/>
      <c r="CQ1034" s="53"/>
      <c r="CR1034" s="53"/>
      <c r="CS1034" s="53"/>
      <c r="CT1034" s="53"/>
      <c r="CU1034" s="53"/>
      <c r="CV1034" s="53"/>
      <c r="CW1034" s="53"/>
      <c r="CX1034" s="53"/>
      <c r="CY1034" s="53"/>
      <c r="CZ1034" s="53"/>
      <c r="DA1034" s="53"/>
      <c r="DB1034" s="53"/>
      <c r="DC1034" s="53"/>
      <c r="DD1034" s="53"/>
      <c r="DE1034" s="53"/>
      <c r="DF1034" s="53"/>
      <c r="DG1034" s="53"/>
      <c r="DH1034" s="53"/>
      <c r="DI1034" s="53"/>
      <c r="DJ1034" s="53"/>
      <c r="DK1034" s="53"/>
      <c r="DL1034" s="53"/>
      <c r="DM1034" s="53"/>
      <c r="DN1034" s="53"/>
      <c r="DO1034" s="53"/>
      <c r="DP1034" s="53"/>
      <c r="DQ1034" s="53"/>
      <c r="DR1034" s="53"/>
      <c r="DS1034" s="53"/>
      <c r="DT1034" s="53"/>
      <c r="DU1034" s="53"/>
      <c r="DV1034" s="53"/>
      <c r="DW1034" s="53"/>
      <c r="DX1034" s="53"/>
      <c r="DY1034" s="53"/>
      <c r="DZ1034" s="53"/>
      <c r="EA1034" s="53"/>
      <c r="EB1034" s="53"/>
      <c r="EC1034" s="53"/>
      <c r="ED1034" s="53"/>
      <c r="EE1034" s="53"/>
      <c r="EF1034" s="53"/>
      <c r="EG1034" s="53"/>
      <c r="EH1034" s="53"/>
      <c r="EI1034" s="53"/>
      <c r="EJ1034" s="53"/>
      <c r="EK1034" s="53"/>
      <c r="EL1034" s="53"/>
      <c r="EM1034" s="53"/>
      <c r="EN1034" s="53"/>
      <c r="EO1034" s="53"/>
      <c r="EP1034" s="53"/>
      <c r="EQ1034" s="53"/>
      <c r="ER1034" s="53"/>
      <c r="ES1034" s="53"/>
      <c r="ET1034" s="53"/>
      <c r="EU1034" s="53"/>
      <c r="EV1034" s="53"/>
      <c r="EW1034" s="53"/>
      <c r="EX1034" s="53"/>
      <c r="EY1034" s="53"/>
      <c r="EZ1034" s="53"/>
      <c r="FA1034" s="53"/>
      <c r="FB1034" s="53"/>
      <c r="FC1034" s="53"/>
      <c r="FD1034" s="53"/>
      <c r="FE1034" s="53"/>
      <c r="FF1034" s="53"/>
      <c r="FG1034" s="53"/>
      <c r="FH1034" s="53"/>
      <c r="FI1034" s="53"/>
      <c r="FJ1034" s="53"/>
      <c r="FK1034" s="53"/>
      <c r="FL1034" s="53"/>
      <c r="FM1034" s="53"/>
      <c r="FN1034" s="53"/>
      <c r="FO1034" s="53"/>
      <c r="FP1034" s="53"/>
      <c r="FQ1034" s="53"/>
      <c r="FR1034" s="53"/>
      <c r="FS1034" s="53"/>
      <c r="FT1034" s="53"/>
      <c r="FU1034" s="53"/>
      <c r="FV1034" s="53"/>
      <c r="FW1034" s="53"/>
      <c r="FX1034" s="53"/>
      <c r="FY1034" s="53"/>
      <c r="FZ1034" s="53"/>
      <c r="GA1034" s="53"/>
      <c r="GB1034" s="53"/>
      <c r="GC1034" s="53"/>
      <c r="GD1034" s="53"/>
      <c r="GE1034" s="53"/>
      <c r="GF1034" s="53"/>
      <c r="GG1034" s="53"/>
      <c r="GH1034" s="53"/>
      <c r="GI1034" s="53"/>
      <c r="GJ1034" s="53"/>
      <c r="GK1034" s="53"/>
      <c r="GL1034" s="53"/>
      <c r="GM1034" s="53"/>
      <c r="GN1034" s="53"/>
      <c r="GO1034" s="53"/>
      <c r="GP1034" s="53"/>
      <c r="GQ1034" s="53"/>
      <c r="GR1034" s="53"/>
      <c r="GS1034" s="53"/>
      <c r="GT1034" s="53"/>
      <c r="GU1034" s="53"/>
      <c r="GV1034" s="53"/>
      <c r="GW1034" s="53"/>
      <c r="GX1034" s="53"/>
      <c r="GY1034" s="53"/>
      <c r="GZ1034" s="53"/>
      <c r="HA1034" s="53"/>
      <c r="HB1034" s="53"/>
      <c r="HC1034" s="53"/>
      <c r="HD1034" s="53"/>
      <c r="HE1034" s="53"/>
      <c r="HF1034" s="53"/>
      <c r="HG1034" s="53"/>
      <c r="HH1034" s="53"/>
      <c r="HI1034" s="53"/>
      <c r="HJ1034" s="53"/>
      <c r="HK1034" s="53"/>
      <c r="HL1034" s="53"/>
      <c r="HM1034" s="53"/>
      <c r="HN1034" s="53"/>
      <c r="HO1034" s="53"/>
      <c r="HP1034" s="53"/>
      <c r="HQ1034" s="53"/>
      <c r="HR1034" s="53"/>
      <c r="HS1034" s="53"/>
      <c r="HT1034" s="53"/>
      <c r="HU1034" s="53"/>
      <c r="HV1034" s="53"/>
      <c r="HW1034" s="53"/>
      <c r="HX1034" s="53"/>
      <c r="HY1034" s="53"/>
      <c r="HZ1034" s="53"/>
      <c r="IA1034" s="53"/>
      <c r="IB1034" s="53"/>
      <c r="IC1034" s="53"/>
      <c r="ID1034" s="53"/>
      <c r="IE1034" s="53"/>
      <c r="IF1034" s="53"/>
      <c r="IG1034" s="53"/>
      <c r="IH1034" s="53"/>
      <c r="II1034" s="53"/>
      <c r="IJ1034" s="53"/>
      <c r="IK1034" s="53"/>
      <c r="IL1034" s="53"/>
      <c r="IM1034" s="53"/>
      <c r="IN1034" s="53"/>
      <c r="IO1034" s="53"/>
      <c r="IP1034" s="53"/>
      <c r="IQ1034" s="53"/>
      <c r="IR1034" s="53"/>
      <c r="IS1034" s="53"/>
      <c r="IT1034" s="53"/>
      <c r="IU1034" s="53"/>
      <c r="IV1034" s="53"/>
      <c r="IW1034" s="53"/>
      <c r="IX1034" s="53"/>
      <c r="IY1034" s="53"/>
      <c r="IZ1034" s="53"/>
      <c r="JA1034" s="53"/>
      <c r="JB1034" s="53"/>
      <c r="JC1034" s="53"/>
      <c r="JD1034" s="53"/>
      <c r="JE1034" s="53"/>
      <c r="JF1034" s="53"/>
      <c r="JG1034" s="53"/>
      <c r="JH1034" s="53"/>
      <c r="JI1034" s="53"/>
      <c r="JJ1034" s="53"/>
      <c r="JK1034" s="53"/>
      <c r="JL1034" s="53"/>
      <c r="JM1034" s="53"/>
      <c r="JN1034" s="53"/>
      <c r="JO1034" s="53"/>
      <c r="JP1034" s="53"/>
      <c r="JQ1034" s="53"/>
      <c r="JR1034" s="53"/>
      <c r="JS1034" s="53"/>
      <c r="JT1034" s="53"/>
      <c r="JU1034" s="53"/>
      <c r="JV1034" s="53"/>
      <c r="JW1034" s="53"/>
      <c r="JX1034" s="53"/>
      <c r="JY1034" s="53"/>
      <c r="JZ1034" s="53"/>
      <c r="KA1034" s="53"/>
      <c r="KB1034" s="53"/>
      <c r="KC1034" s="53"/>
      <c r="KD1034" s="53"/>
      <c r="KE1034" s="53"/>
      <c r="KF1034" s="53"/>
      <c r="KG1034" s="53"/>
      <c r="KH1034" s="53"/>
      <c r="KI1034" s="53"/>
      <c r="KJ1034" s="53"/>
      <c r="KK1034" s="53"/>
      <c r="KL1034" s="53"/>
      <c r="KM1034" s="53"/>
      <c r="KN1034" s="53"/>
      <c r="KO1034" s="53"/>
      <c r="KP1034" s="53"/>
      <c r="KQ1034" s="53"/>
      <c r="KR1034" s="53"/>
      <c r="KS1034" s="53"/>
      <c r="KT1034" s="53"/>
      <c r="KU1034" s="53"/>
      <c r="KV1034" s="53"/>
      <c r="KW1034" s="53"/>
      <c r="KX1034" s="53"/>
      <c r="KY1034" s="53"/>
      <c r="KZ1034" s="53"/>
      <c r="LA1034" s="53"/>
      <c r="LB1034" s="53"/>
      <c r="LC1034" s="53"/>
      <c r="LD1034" s="53"/>
      <c r="LE1034" s="53"/>
      <c r="LF1034" s="53"/>
      <c r="LG1034" s="53"/>
      <c r="LH1034" s="53"/>
      <c r="LI1034" s="53"/>
      <c r="LJ1034" s="53"/>
      <c r="LK1034" s="53"/>
      <c r="LL1034" s="53"/>
      <c r="LM1034" s="53"/>
      <c r="LN1034" s="53"/>
      <c r="LO1034" s="53"/>
      <c r="LP1034" s="53"/>
      <c r="LQ1034" s="53"/>
      <c r="LR1034" s="53"/>
      <c r="LS1034" s="53"/>
      <c r="LT1034" s="53"/>
      <c r="LU1034" s="53"/>
      <c r="LV1034" s="53"/>
      <c r="LW1034" s="53"/>
      <c r="LX1034" s="53"/>
      <c r="LY1034" s="53"/>
      <c r="LZ1034" s="53"/>
      <c r="MA1034" s="53"/>
      <c r="MB1034" s="53"/>
      <c r="MC1034" s="53"/>
      <c r="MD1034" s="53"/>
      <c r="ME1034" s="53"/>
      <c r="MF1034" s="53"/>
      <c r="MG1034" s="53"/>
      <c r="MH1034" s="53"/>
      <c r="MI1034" s="53"/>
      <c r="MJ1034" s="53"/>
      <c r="MK1034" s="53"/>
      <c r="ML1034" s="53"/>
      <c r="MM1034" s="53"/>
      <c r="MN1034" s="53"/>
      <c r="MO1034" s="53"/>
      <c r="MP1034" s="53"/>
      <c r="MQ1034" s="53"/>
      <c r="MR1034" s="53"/>
      <c r="MS1034" s="53"/>
      <c r="MT1034" s="53"/>
      <c r="MU1034" s="53"/>
      <c r="MV1034" s="53"/>
      <c r="MW1034" s="53"/>
      <c r="MX1034" s="53"/>
      <c r="MY1034" s="53"/>
      <c r="MZ1034" s="53"/>
      <c r="NA1034" s="53"/>
      <c r="NB1034" s="53"/>
      <c r="NC1034" s="53"/>
      <c r="ND1034" s="53"/>
      <c r="NE1034" s="53"/>
      <c r="NF1034" s="53"/>
      <c r="NG1034" s="53"/>
      <c r="NH1034" s="53"/>
      <c r="NI1034" s="53"/>
      <c r="NJ1034" s="53"/>
      <c r="NK1034" s="53"/>
      <c r="NL1034" s="53"/>
      <c r="NM1034" s="53"/>
      <c r="NN1034" s="53"/>
      <c r="NO1034" s="53"/>
      <c r="NP1034" s="53"/>
      <c r="NQ1034" s="53"/>
      <c r="NR1034" s="53"/>
      <c r="NS1034" s="53"/>
      <c r="NT1034" s="53"/>
      <c r="NU1034" s="53"/>
      <c r="NV1034" s="53"/>
      <c r="NW1034" s="53"/>
      <c r="NX1034" s="53"/>
      <c r="NY1034" s="53"/>
      <c r="NZ1034" s="53"/>
      <c r="OA1034" s="53"/>
      <c r="OB1034" s="53"/>
      <c r="OC1034" s="53"/>
      <c r="OD1034" s="53"/>
      <c r="OE1034" s="53"/>
      <c r="OF1034" s="53"/>
      <c r="OG1034" s="53"/>
      <c r="OH1034" s="53"/>
      <c r="OI1034" s="53"/>
      <c r="OJ1034" s="53"/>
      <c r="OK1034" s="53"/>
      <c r="OL1034" s="53"/>
      <c r="OM1034" s="53"/>
      <c r="ON1034" s="53"/>
      <c r="OO1034" s="53"/>
      <c r="OP1034" s="53"/>
      <c r="OQ1034" s="53"/>
      <c r="OR1034" s="53"/>
      <c r="OS1034" s="53"/>
      <c r="OT1034" s="53"/>
      <c r="OU1034" s="53"/>
      <c r="OV1034" s="53"/>
      <c r="OW1034" s="53"/>
      <c r="OX1034" s="53"/>
      <c r="OY1034" s="53"/>
      <c r="OZ1034" s="53"/>
      <c r="PA1034" s="53"/>
      <c r="PB1034" s="53"/>
      <c r="PC1034" s="53"/>
      <c r="PD1034" s="53"/>
      <c r="PE1034" s="53"/>
      <c r="PF1034" s="53"/>
      <c r="PG1034" s="53"/>
      <c r="PH1034" s="53"/>
      <c r="PI1034" s="53"/>
      <c r="PJ1034" s="53"/>
      <c r="PK1034" s="53"/>
      <c r="PL1034" s="53"/>
      <c r="PM1034" s="53"/>
      <c r="PN1034" s="53"/>
      <c r="PO1034" s="53"/>
      <c r="PP1034" s="53"/>
      <c r="PQ1034" s="53"/>
      <c r="PR1034" s="53"/>
      <c r="PS1034" s="53"/>
      <c r="PT1034" s="53"/>
      <c r="PU1034" s="53"/>
      <c r="PV1034" s="53"/>
      <c r="PW1034" s="53"/>
      <c r="PX1034" s="53"/>
      <c r="PY1034" s="53"/>
      <c r="PZ1034" s="53"/>
      <c r="QA1034" s="53"/>
      <c r="QB1034" s="53"/>
      <c r="QC1034" s="53"/>
      <c r="QD1034" s="53"/>
      <c r="QE1034" s="53"/>
      <c r="QF1034" s="53"/>
      <c r="QG1034" s="53"/>
      <c r="QH1034" s="53"/>
      <c r="QI1034" s="53"/>
      <c r="QJ1034" s="53"/>
      <c r="QK1034" s="53"/>
      <c r="QL1034" s="53"/>
      <c r="QM1034" s="53"/>
      <c r="QN1034" s="53"/>
      <c r="QO1034" s="53"/>
      <c r="QP1034" s="53"/>
      <c r="QQ1034" s="53"/>
      <c r="QR1034" s="53"/>
      <c r="QS1034" s="53"/>
      <c r="QT1034" s="53"/>
      <c r="QU1034" s="53"/>
      <c r="QV1034" s="53"/>
      <c r="QW1034" s="53"/>
      <c r="QX1034" s="53"/>
      <c r="QY1034" s="53"/>
      <c r="QZ1034" s="53"/>
      <c r="RA1034" s="53"/>
      <c r="RB1034" s="53"/>
      <c r="RC1034" s="53"/>
      <c r="RD1034" s="53"/>
      <c r="RE1034" s="53"/>
      <c r="RF1034" s="53"/>
      <c r="RG1034" s="53"/>
      <c r="RH1034" s="53"/>
      <c r="RI1034" s="53"/>
      <c r="RJ1034" s="53"/>
      <c r="RK1034" s="53"/>
      <c r="RL1034" s="53"/>
      <c r="RM1034" s="53"/>
      <c r="RN1034" s="53"/>
      <c r="RO1034" s="53"/>
      <c r="RP1034" s="53"/>
      <c r="RQ1034" s="53"/>
      <c r="RR1034" s="53"/>
      <c r="RS1034" s="53"/>
      <c r="RT1034" s="53"/>
      <c r="RU1034" s="53"/>
      <c r="RV1034" s="53"/>
      <c r="RW1034" s="53"/>
      <c r="RX1034" s="53"/>
      <c r="RY1034" s="53"/>
      <c r="RZ1034" s="53"/>
      <c r="SA1034" s="53"/>
      <c r="SB1034" s="53"/>
      <c r="SC1034" s="53"/>
      <c r="SD1034" s="53"/>
      <c r="SE1034" s="53"/>
      <c r="SF1034" s="53"/>
      <c r="SG1034" s="53"/>
      <c r="SH1034" s="53"/>
      <c r="SI1034" s="53"/>
      <c r="SJ1034" s="53"/>
      <c r="SK1034" s="53"/>
      <c r="SL1034" s="53"/>
      <c r="SM1034" s="53"/>
      <c r="SN1034" s="53"/>
      <c r="SO1034" s="53"/>
      <c r="SP1034" s="53"/>
      <c r="SQ1034" s="53"/>
      <c r="SR1034" s="53"/>
      <c r="SS1034" s="53"/>
      <c r="ST1034" s="53"/>
      <c r="SU1034" s="53"/>
      <c r="SV1034" s="53"/>
      <c r="SW1034" s="53"/>
      <c r="SX1034" s="53"/>
      <c r="SY1034" s="53"/>
      <c r="SZ1034" s="53"/>
      <c r="TA1034" s="53"/>
      <c r="TB1034" s="53"/>
      <c r="TC1034" s="53"/>
      <c r="TD1034" s="53"/>
      <c r="TE1034" s="53"/>
      <c r="TF1034" s="53"/>
      <c r="TG1034" s="53"/>
      <c r="TH1034" s="53"/>
      <c r="TI1034" s="53"/>
      <c r="TJ1034" s="53"/>
      <c r="TK1034" s="53"/>
      <c r="TL1034" s="53"/>
      <c r="TM1034" s="53"/>
      <c r="TN1034" s="53"/>
      <c r="TO1034" s="53"/>
      <c r="TP1034" s="53"/>
      <c r="TQ1034" s="53"/>
      <c r="TR1034" s="53"/>
      <c r="TS1034" s="53"/>
      <c r="TT1034" s="53"/>
      <c r="TU1034" s="53"/>
      <c r="TV1034" s="53"/>
      <c r="TW1034" s="53"/>
      <c r="TX1034" s="53"/>
      <c r="TY1034" s="53"/>
      <c r="TZ1034" s="53"/>
      <c r="UA1034" s="53"/>
      <c r="UB1034" s="53"/>
      <c r="UC1034" s="53"/>
      <c r="UD1034" s="53"/>
      <c r="UE1034" s="53"/>
      <c r="UF1034" s="53"/>
      <c r="UG1034" s="53"/>
    </row>
    <row r="1035" spans="12:553" s="19" customFormat="1" ht="15.75" customHeight="1" x14ac:dyDescent="0.2">
      <c r="L1035" s="66"/>
      <c r="M1035" s="66"/>
      <c r="N1035" s="52"/>
      <c r="O1035" s="53"/>
      <c r="P1035" s="53"/>
      <c r="Q1035" s="53"/>
      <c r="R1035" s="53"/>
      <c r="S1035" s="53"/>
      <c r="T1035" s="53"/>
      <c r="U1035" s="53"/>
      <c r="V1035" s="53"/>
      <c r="W1035" s="53"/>
      <c r="X1035" s="53"/>
      <c r="Y1035" s="53"/>
      <c r="Z1035" s="53"/>
      <c r="AA1035" s="53"/>
      <c r="AB1035" s="53"/>
      <c r="AC1035" s="53"/>
      <c r="AD1035" s="53"/>
      <c r="AE1035" s="53"/>
      <c r="AF1035" s="53"/>
      <c r="AG1035" s="53"/>
      <c r="AH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c r="BM1035" s="53"/>
      <c r="BN1035" s="53"/>
      <c r="BO1035" s="53"/>
      <c r="BP1035" s="53"/>
      <c r="BQ1035" s="53"/>
      <c r="BR1035" s="53"/>
      <c r="BS1035" s="53"/>
      <c r="BT1035" s="53"/>
      <c r="BU1035" s="53"/>
      <c r="BV1035" s="53"/>
      <c r="BW1035" s="53"/>
      <c r="BX1035" s="53"/>
      <c r="BY1035" s="53"/>
      <c r="BZ1035" s="53"/>
      <c r="CA1035" s="53"/>
      <c r="CB1035" s="53"/>
      <c r="CC1035" s="53"/>
      <c r="CD1035" s="53"/>
      <c r="CE1035" s="53"/>
      <c r="CF1035" s="53"/>
      <c r="CG1035" s="53"/>
      <c r="CH1035" s="53"/>
      <c r="CI1035" s="53"/>
      <c r="CJ1035" s="53"/>
      <c r="CK1035" s="53"/>
      <c r="CL1035" s="53"/>
      <c r="CM1035" s="53"/>
      <c r="CN1035" s="53"/>
      <c r="CO1035" s="53"/>
      <c r="CP1035" s="53"/>
      <c r="CQ1035" s="53"/>
      <c r="CR1035" s="53"/>
      <c r="CS1035" s="53"/>
      <c r="CT1035" s="53"/>
      <c r="CU1035" s="53"/>
      <c r="CV1035" s="53"/>
      <c r="CW1035" s="53"/>
      <c r="CX1035" s="53"/>
      <c r="CY1035" s="53"/>
      <c r="CZ1035" s="53"/>
      <c r="DA1035" s="53"/>
      <c r="DB1035" s="53"/>
      <c r="DC1035" s="53"/>
      <c r="DD1035" s="53"/>
      <c r="DE1035" s="53"/>
      <c r="DF1035" s="53"/>
      <c r="DG1035" s="53"/>
      <c r="DH1035" s="53"/>
      <c r="DI1035" s="53"/>
      <c r="DJ1035" s="53"/>
      <c r="DK1035" s="53"/>
      <c r="DL1035" s="53"/>
      <c r="DM1035" s="53"/>
      <c r="DN1035" s="53"/>
      <c r="DO1035" s="53"/>
      <c r="DP1035" s="53"/>
      <c r="DQ1035" s="53"/>
      <c r="DR1035" s="53"/>
      <c r="DS1035" s="53"/>
      <c r="DT1035" s="53"/>
      <c r="DU1035" s="53"/>
      <c r="DV1035" s="53"/>
      <c r="DW1035" s="53"/>
      <c r="DX1035" s="53"/>
      <c r="DY1035" s="53"/>
      <c r="DZ1035" s="53"/>
      <c r="EA1035" s="53"/>
      <c r="EB1035" s="53"/>
      <c r="EC1035" s="53"/>
      <c r="ED1035" s="53"/>
      <c r="EE1035" s="53"/>
      <c r="EF1035" s="53"/>
      <c r="EG1035" s="53"/>
      <c r="EH1035" s="53"/>
      <c r="EI1035" s="53"/>
      <c r="EJ1035" s="53"/>
      <c r="EK1035" s="53"/>
      <c r="EL1035" s="53"/>
      <c r="EM1035" s="53"/>
      <c r="EN1035" s="53"/>
      <c r="EO1035" s="53"/>
      <c r="EP1035" s="53"/>
      <c r="EQ1035" s="53"/>
      <c r="ER1035" s="53"/>
      <c r="ES1035" s="53"/>
      <c r="ET1035" s="53"/>
      <c r="EU1035" s="53"/>
      <c r="EV1035" s="53"/>
      <c r="EW1035" s="53"/>
      <c r="EX1035" s="53"/>
      <c r="EY1035" s="53"/>
      <c r="EZ1035" s="53"/>
      <c r="FA1035" s="53"/>
      <c r="FB1035" s="53"/>
      <c r="FC1035" s="53"/>
      <c r="FD1035" s="53"/>
      <c r="FE1035" s="53"/>
      <c r="FF1035" s="53"/>
      <c r="FG1035" s="53"/>
      <c r="FH1035" s="53"/>
      <c r="FI1035" s="53"/>
      <c r="FJ1035" s="53"/>
      <c r="FK1035" s="53"/>
      <c r="FL1035" s="53"/>
      <c r="FM1035" s="53"/>
      <c r="FN1035" s="53"/>
      <c r="FO1035" s="53"/>
      <c r="FP1035" s="53"/>
      <c r="FQ1035" s="53"/>
      <c r="FR1035" s="53"/>
      <c r="FS1035" s="53"/>
      <c r="FT1035" s="53"/>
      <c r="FU1035" s="53"/>
      <c r="FV1035" s="53"/>
      <c r="FW1035" s="53"/>
      <c r="FX1035" s="53"/>
      <c r="FY1035" s="53"/>
      <c r="FZ1035" s="53"/>
      <c r="GA1035" s="53"/>
      <c r="GB1035" s="53"/>
      <c r="GC1035" s="53"/>
      <c r="GD1035" s="53"/>
      <c r="GE1035" s="53"/>
      <c r="GF1035" s="53"/>
      <c r="GG1035" s="53"/>
      <c r="GH1035" s="53"/>
      <c r="GI1035" s="53"/>
      <c r="GJ1035" s="53"/>
      <c r="GK1035" s="53"/>
      <c r="GL1035" s="53"/>
      <c r="GM1035" s="53"/>
      <c r="GN1035" s="53"/>
      <c r="GO1035" s="53"/>
      <c r="GP1035" s="53"/>
      <c r="GQ1035" s="53"/>
      <c r="GR1035" s="53"/>
      <c r="GS1035" s="53"/>
      <c r="GT1035" s="53"/>
      <c r="GU1035" s="53"/>
      <c r="GV1035" s="53"/>
      <c r="GW1035" s="53"/>
      <c r="GX1035" s="53"/>
      <c r="GY1035" s="53"/>
      <c r="GZ1035" s="53"/>
      <c r="HA1035" s="53"/>
      <c r="HB1035" s="53"/>
      <c r="HC1035" s="53"/>
      <c r="HD1035" s="53"/>
      <c r="HE1035" s="53"/>
      <c r="HF1035" s="53"/>
      <c r="HG1035" s="53"/>
      <c r="HH1035" s="53"/>
      <c r="HI1035" s="53"/>
      <c r="HJ1035" s="53"/>
      <c r="HK1035" s="53"/>
      <c r="HL1035" s="53"/>
      <c r="HM1035" s="53"/>
      <c r="HN1035" s="53"/>
      <c r="HO1035" s="53"/>
      <c r="HP1035" s="53"/>
      <c r="HQ1035" s="53"/>
      <c r="HR1035" s="53"/>
      <c r="HS1035" s="53"/>
      <c r="HT1035" s="53"/>
      <c r="HU1035" s="53"/>
      <c r="HV1035" s="53"/>
      <c r="HW1035" s="53"/>
      <c r="HX1035" s="53"/>
      <c r="HY1035" s="53"/>
      <c r="HZ1035" s="53"/>
      <c r="IA1035" s="53"/>
      <c r="IB1035" s="53"/>
      <c r="IC1035" s="53"/>
      <c r="ID1035" s="53"/>
      <c r="IE1035" s="53"/>
      <c r="IF1035" s="53"/>
      <c r="IG1035" s="53"/>
      <c r="IH1035" s="53"/>
      <c r="II1035" s="53"/>
      <c r="IJ1035" s="53"/>
      <c r="IK1035" s="53"/>
      <c r="IL1035" s="53"/>
      <c r="IM1035" s="53"/>
      <c r="IN1035" s="53"/>
      <c r="IO1035" s="53"/>
      <c r="IP1035" s="53"/>
      <c r="IQ1035" s="53"/>
      <c r="IR1035" s="53"/>
      <c r="IS1035" s="53"/>
      <c r="IT1035" s="53"/>
      <c r="IU1035" s="53"/>
      <c r="IV1035" s="53"/>
      <c r="IW1035" s="53"/>
      <c r="IX1035" s="53"/>
      <c r="IY1035" s="53"/>
      <c r="IZ1035" s="53"/>
      <c r="JA1035" s="53"/>
      <c r="JB1035" s="53"/>
      <c r="JC1035" s="53"/>
      <c r="JD1035" s="53"/>
      <c r="JE1035" s="53"/>
      <c r="JF1035" s="53"/>
      <c r="JG1035" s="53"/>
      <c r="JH1035" s="53"/>
      <c r="JI1035" s="53"/>
      <c r="JJ1035" s="53"/>
      <c r="JK1035" s="53"/>
      <c r="JL1035" s="53"/>
      <c r="JM1035" s="53"/>
      <c r="JN1035" s="53"/>
      <c r="JO1035" s="53"/>
      <c r="JP1035" s="53"/>
      <c r="JQ1035" s="53"/>
      <c r="JR1035" s="53"/>
      <c r="JS1035" s="53"/>
      <c r="JT1035" s="53"/>
      <c r="JU1035" s="53"/>
      <c r="JV1035" s="53"/>
      <c r="JW1035" s="53"/>
      <c r="JX1035" s="53"/>
      <c r="JY1035" s="53"/>
      <c r="JZ1035" s="53"/>
      <c r="KA1035" s="53"/>
      <c r="KB1035" s="53"/>
      <c r="KC1035" s="53"/>
      <c r="KD1035" s="53"/>
      <c r="KE1035" s="53"/>
      <c r="KF1035" s="53"/>
      <c r="KG1035" s="53"/>
      <c r="KH1035" s="53"/>
      <c r="KI1035" s="53"/>
      <c r="KJ1035" s="53"/>
      <c r="KK1035" s="53"/>
      <c r="KL1035" s="53"/>
      <c r="KM1035" s="53"/>
      <c r="KN1035" s="53"/>
      <c r="KO1035" s="53"/>
      <c r="KP1035" s="53"/>
      <c r="KQ1035" s="53"/>
      <c r="KR1035" s="53"/>
      <c r="KS1035" s="53"/>
      <c r="KT1035" s="53"/>
      <c r="KU1035" s="53"/>
      <c r="KV1035" s="53"/>
      <c r="KW1035" s="53"/>
      <c r="KX1035" s="53"/>
      <c r="KY1035" s="53"/>
      <c r="KZ1035" s="53"/>
      <c r="LA1035" s="53"/>
      <c r="LB1035" s="53"/>
      <c r="LC1035" s="53"/>
      <c r="LD1035" s="53"/>
      <c r="LE1035" s="53"/>
      <c r="LF1035" s="53"/>
      <c r="LG1035" s="53"/>
      <c r="LH1035" s="53"/>
      <c r="LI1035" s="53"/>
      <c r="LJ1035" s="53"/>
      <c r="LK1035" s="53"/>
      <c r="LL1035" s="53"/>
      <c r="LM1035" s="53"/>
      <c r="LN1035" s="53"/>
      <c r="LO1035" s="53"/>
      <c r="LP1035" s="53"/>
      <c r="LQ1035" s="53"/>
      <c r="LR1035" s="53"/>
      <c r="LS1035" s="53"/>
      <c r="LT1035" s="53"/>
      <c r="LU1035" s="53"/>
      <c r="LV1035" s="53"/>
      <c r="LW1035" s="53"/>
      <c r="LX1035" s="53"/>
      <c r="LY1035" s="53"/>
      <c r="LZ1035" s="53"/>
      <c r="MA1035" s="53"/>
      <c r="MB1035" s="53"/>
      <c r="MC1035" s="53"/>
      <c r="MD1035" s="53"/>
      <c r="ME1035" s="53"/>
      <c r="MF1035" s="53"/>
      <c r="MG1035" s="53"/>
      <c r="MH1035" s="53"/>
      <c r="MI1035" s="53"/>
      <c r="MJ1035" s="53"/>
      <c r="MK1035" s="53"/>
      <c r="ML1035" s="53"/>
      <c r="MM1035" s="53"/>
      <c r="MN1035" s="53"/>
      <c r="MO1035" s="53"/>
      <c r="MP1035" s="53"/>
      <c r="MQ1035" s="53"/>
      <c r="MR1035" s="53"/>
      <c r="MS1035" s="53"/>
      <c r="MT1035" s="53"/>
      <c r="MU1035" s="53"/>
      <c r="MV1035" s="53"/>
      <c r="MW1035" s="53"/>
      <c r="MX1035" s="53"/>
      <c r="MY1035" s="53"/>
      <c r="MZ1035" s="53"/>
      <c r="NA1035" s="53"/>
      <c r="NB1035" s="53"/>
      <c r="NC1035" s="53"/>
      <c r="ND1035" s="53"/>
      <c r="NE1035" s="53"/>
      <c r="NF1035" s="53"/>
      <c r="NG1035" s="53"/>
      <c r="NH1035" s="53"/>
      <c r="NI1035" s="53"/>
      <c r="NJ1035" s="53"/>
      <c r="NK1035" s="53"/>
      <c r="NL1035" s="53"/>
      <c r="NM1035" s="53"/>
      <c r="NN1035" s="53"/>
      <c r="NO1035" s="53"/>
      <c r="NP1035" s="53"/>
      <c r="NQ1035" s="53"/>
      <c r="NR1035" s="53"/>
      <c r="NS1035" s="53"/>
      <c r="NT1035" s="53"/>
      <c r="NU1035" s="53"/>
      <c r="NV1035" s="53"/>
      <c r="NW1035" s="53"/>
      <c r="NX1035" s="53"/>
      <c r="NY1035" s="53"/>
      <c r="NZ1035" s="53"/>
      <c r="OA1035" s="53"/>
      <c r="OB1035" s="53"/>
      <c r="OC1035" s="53"/>
      <c r="OD1035" s="53"/>
      <c r="OE1035" s="53"/>
      <c r="OF1035" s="53"/>
      <c r="OG1035" s="53"/>
      <c r="OH1035" s="53"/>
      <c r="OI1035" s="53"/>
      <c r="OJ1035" s="53"/>
      <c r="OK1035" s="53"/>
      <c r="OL1035" s="53"/>
      <c r="OM1035" s="53"/>
      <c r="ON1035" s="53"/>
      <c r="OO1035" s="53"/>
      <c r="OP1035" s="53"/>
      <c r="OQ1035" s="53"/>
      <c r="OR1035" s="53"/>
      <c r="OS1035" s="53"/>
      <c r="OT1035" s="53"/>
      <c r="OU1035" s="53"/>
      <c r="OV1035" s="53"/>
      <c r="OW1035" s="53"/>
      <c r="OX1035" s="53"/>
      <c r="OY1035" s="53"/>
      <c r="OZ1035" s="53"/>
      <c r="PA1035" s="53"/>
      <c r="PB1035" s="53"/>
      <c r="PC1035" s="53"/>
      <c r="PD1035" s="53"/>
      <c r="PE1035" s="53"/>
      <c r="PF1035" s="53"/>
      <c r="PG1035" s="53"/>
      <c r="PH1035" s="53"/>
      <c r="PI1035" s="53"/>
      <c r="PJ1035" s="53"/>
      <c r="PK1035" s="53"/>
      <c r="PL1035" s="53"/>
      <c r="PM1035" s="53"/>
      <c r="PN1035" s="53"/>
      <c r="PO1035" s="53"/>
      <c r="PP1035" s="53"/>
      <c r="PQ1035" s="53"/>
      <c r="PR1035" s="53"/>
      <c r="PS1035" s="53"/>
      <c r="PT1035" s="53"/>
      <c r="PU1035" s="53"/>
      <c r="PV1035" s="53"/>
      <c r="PW1035" s="53"/>
      <c r="PX1035" s="53"/>
      <c r="PY1035" s="53"/>
      <c r="PZ1035" s="53"/>
      <c r="QA1035" s="53"/>
      <c r="QB1035" s="53"/>
      <c r="QC1035" s="53"/>
      <c r="QD1035" s="53"/>
      <c r="QE1035" s="53"/>
      <c r="QF1035" s="53"/>
      <c r="QG1035" s="53"/>
      <c r="QH1035" s="53"/>
      <c r="QI1035" s="53"/>
      <c r="QJ1035" s="53"/>
      <c r="QK1035" s="53"/>
      <c r="QL1035" s="53"/>
      <c r="QM1035" s="53"/>
      <c r="QN1035" s="53"/>
      <c r="QO1035" s="53"/>
      <c r="QP1035" s="53"/>
      <c r="QQ1035" s="53"/>
      <c r="QR1035" s="53"/>
      <c r="QS1035" s="53"/>
      <c r="QT1035" s="53"/>
      <c r="QU1035" s="53"/>
      <c r="QV1035" s="53"/>
      <c r="QW1035" s="53"/>
      <c r="QX1035" s="53"/>
      <c r="QY1035" s="53"/>
      <c r="QZ1035" s="53"/>
      <c r="RA1035" s="53"/>
      <c r="RB1035" s="53"/>
      <c r="RC1035" s="53"/>
      <c r="RD1035" s="53"/>
      <c r="RE1035" s="53"/>
      <c r="RF1035" s="53"/>
      <c r="RG1035" s="53"/>
      <c r="RH1035" s="53"/>
      <c r="RI1035" s="53"/>
      <c r="RJ1035" s="53"/>
      <c r="RK1035" s="53"/>
      <c r="RL1035" s="53"/>
      <c r="RM1035" s="53"/>
      <c r="RN1035" s="53"/>
      <c r="RO1035" s="53"/>
      <c r="RP1035" s="53"/>
      <c r="RQ1035" s="53"/>
      <c r="RR1035" s="53"/>
      <c r="RS1035" s="53"/>
      <c r="RT1035" s="53"/>
      <c r="RU1035" s="53"/>
      <c r="RV1035" s="53"/>
      <c r="RW1035" s="53"/>
      <c r="RX1035" s="53"/>
      <c r="RY1035" s="53"/>
      <c r="RZ1035" s="53"/>
      <c r="SA1035" s="53"/>
      <c r="SB1035" s="53"/>
      <c r="SC1035" s="53"/>
      <c r="SD1035" s="53"/>
      <c r="SE1035" s="53"/>
      <c r="SF1035" s="53"/>
      <c r="SG1035" s="53"/>
      <c r="SH1035" s="53"/>
      <c r="SI1035" s="53"/>
      <c r="SJ1035" s="53"/>
      <c r="SK1035" s="53"/>
      <c r="SL1035" s="53"/>
      <c r="SM1035" s="53"/>
      <c r="SN1035" s="53"/>
      <c r="SO1035" s="53"/>
      <c r="SP1035" s="53"/>
      <c r="SQ1035" s="53"/>
      <c r="SR1035" s="53"/>
      <c r="SS1035" s="53"/>
      <c r="ST1035" s="53"/>
      <c r="SU1035" s="53"/>
      <c r="SV1035" s="53"/>
      <c r="SW1035" s="53"/>
      <c r="SX1035" s="53"/>
      <c r="SY1035" s="53"/>
      <c r="SZ1035" s="53"/>
      <c r="TA1035" s="53"/>
      <c r="TB1035" s="53"/>
      <c r="TC1035" s="53"/>
      <c r="TD1035" s="53"/>
      <c r="TE1035" s="53"/>
      <c r="TF1035" s="53"/>
      <c r="TG1035" s="53"/>
      <c r="TH1035" s="53"/>
      <c r="TI1035" s="53"/>
      <c r="TJ1035" s="53"/>
      <c r="TK1035" s="53"/>
      <c r="TL1035" s="53"/>
      <c r="TM1035" s="53"/>
      <c r="TN1035" s="53"/>
      <c r="TO1035" s="53"/>
      <c r="TP1035" s="53"/>
      <c r="TQ1035" s="53"/>
      <c r="TR1035" s="53"/>
      <c r="TS1035" s="53"/>
      <c r="TT1035" s="53"/>
      <c r="TU1035" s="53"/>
      <c r="TV1035" s="53"/>
      <c r="TW1035" s="53"/>
      <c r="TX1035" s="53"/>
      <c r="TY1035" s="53"/>
      <c r="TZ1035" s="53"/>
      <c r="UA1035" s="53"/>
      <c r="UB1035" s="53"/>
      <c r="UC1035" s="53"/>
      <c r="UD1035" s="53"/>
      <c r="UE1035" s="53"/>
      <c r="UF1035" s="53"/>
      <c r="UG1035" s="53"/>
    </row>
    <row r="1036" spans="12:553" s="19" customFormat="1" ht="15.75" customHeight="1" x14ac:dyDescent="0.2">
      <c r="L1036" s="66"/>
      <c r="M1036" s="66"/>
      <c r="N1036" s="52"/>
      <c r="O1036" s="53"/>
      <c r="P1036" s="53"/>
      <c r="Q1036" s="53"/>
      <c r="R1036" s="53"/>
      <c r="S1036" s="53"/>
      <c r="T1036" s="53"/>
      <c r="U1036" s="53"/>
      <c r="V1036" s="53"/>
      <c r="W1036" s="53"/>
      <c r="X1036" s="53"/>
      <c r="Y1036" s="53"/>
      <c r="Z1036" s="53"/>
      <c r="AA1036" s="53"/>
      <c r="AB1036" s="53"/>
      <c r="AC1036" s="53"/>
      <c r="AD1036" s="53"/>
      <c r="AE1036" s="53"/>
      <c r="AF1036" s="53"/>
      <c r="AG1036" s="53"/>
      <c r="AH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c r="BM1036" s="53"/>
      <c r="BN1036" s="53"/>
      <c r="BO1036" s="53"/>
      <c r="BP1036" s="53"/>
      <c r="BQ1036" s="53"/>
      <c r="BR1036" s="53"/>
      <c r="BS1036" s="53"/>
      <c r="BT1036" s="53"/>
      <c r="BU1036" s="53"/>
      <c r="BV1036" s="53"/>
      <c r="BW1036" s="53"/>
      <c r="BX1036" s="53"/>
      <c r="BY1036" s="53"/>
      <c r="BZ1036" s="53"/>
      <c r="CA1036" s="53"/>
      <c r="CB1036" s="53"/>
      <c r="CC1036" s="53"/>
      <c r="CD1036" s="53"/>
      <c r="CE1036" s="53"/>
      <c r="CF1036" s="53"/>
      <c r="CG1036" s="53"/>
      <c r="CH1036" s="53"/>
      <c r="CI1036" s="53"/>
      <c r="CJ1036" s="53"/>
      <c r="CK1036" s="53"/>
      <c r="CL1036" s="53"/>
      <c r="CM1036" s="53"/>
      <c r="CN1036" s="53"/>
      <c r="CO1036" s="53"/>
      <c r="CP1036" s="53"/>
      <c r="CQ1036" s="53"/>
      <c r="CR1036" s="53"/>
      <c r="CS1036" s="53"/>
      <c r="CT1036" s="53"/>
      <c r="CU1036" s="53"/>
      <c r="CV1036" s="53"/>
      <c r="CW1036" s="53"/>
      <c r="CX1036" s="53"/>
      <c r="CY1036" s="53"/>
      <c r="CZ1036" s="53"/>
      <c r="DA1036" s="53"/>
      <c r="DB1036" s="53"/>
      <c r="DC1036" s="53"/>
      <c r="DD1036" s="53"/>
      <c r="DE1036" s="53"/>
      <c r="DF1036" s="53"/>
      <c r="DG1036" s="53"/>
      <c r="DH1036" s="53"/>
      <c r="DI1036" s="53"/>
      <c r="DJ1036" s="53"/>
      <c r="DK1036" s="53"/>
      <c r="DL1036" s="53"/>
      <c r="DM1036" s="53"/>
      <c r="DN1036" s="53"/>
      <c r="DO1036" s="53"/>
      <c r="DP1036" s="53"/>
      <c r="DQ1036" s="53"/>
      <c r="DR1036" s="53"/>
      <c r="DS1036" s="53"/>
      <c r="DT1036" s="53"/>
      <c r="DU1036" s="53"/>
      <c r="DV1036" s="53"/>
      <c r="DW1036" s="53"/>
      <c r="DX1036" s="53"/>
      <c r="DY1036" s="53"/>
      <c r="DZ1036" s="53"/>
      <c r="EA1036" s="53"/>
      <c r="EB1036" s="53"/>
      <c r="EC1036" s="53"/>
      <c r="ED1036" s="53"/>
      <c r="EE1036" s="53"/>
      <c r="EF1036" s="53"/>
      <c r="EG1036" s="53"/>
      <c r="EH1036" s="53"/>
      <c r="EI1036" s="53"/>
      <c r="EJ1036" s="53"/>
      <c r="EK1036" s="53"/>
      <c r="EL1036" s="53"/>
      <c r="EM1036" s="53"/>
      <c r="EN1036" s="53"/>
      <c r="EO1036" s="53"/>
      <c r="EP1036" s="53"/>
      <c r="EQ1036" s="53"/>
      <c r="ER1036" s="53"/>
      <c r="ES1036" s="53"/>
      <c r="ET1036" s="53"/>
      <c r="EU1036" s="53"/>
      <c r="EV1036" s="53"/>
      <c r="EW1036" s="53"/>
      <c r="EX1036" s="53"/>
      <c r="EY1036" s="53"/>
      <c r="EZ1036" s="53"/>
      <c r="FA1036" s="53"/>
      <c r="FB1036" s="53"/>
      <c r="FC1036" s="53"/>
      <c r="FD1036" s="53"/>
      <c r="FE1036" s="53"/>
      <c r="FF1036" s="53"/>
      <c r="FG1036" s="53"/>
      <c r="FH1036" s="53"/>
      <c r="FI1036" s="53"/>
      <c r="FJ1036" s="53"/>
      <c r="FK1036" s="53"/>
      <c r="FL1036" s="53"/>
      <c r="FM1036" s="53"/>
      <c r="FN1036" s="53"/>
      <c r="FO1036" s="53"/>
      <c r="FP1036" s="53"/>
      <c r="FQ1036" s="53"/>
      <c r="FR1036" s="53"/>
      <c r="FS1036" s="53"/>
      <c r="FT1036" s="53"/>
      <c r="FU1036" s="53"/>
      <c r="FV1036" s="53"/>
      <c r="FW1036" s="53"/>
      <c r="FX1036" s="53"/>
      <c r="FY1036" s="53"/>
      <c r="FZ1036" s="53"/>
      <c r="GA1036" s="53"/>
      <c r="GB1036" s="53"/>
      <c r="GC1036" s="53"/>
      <c r="GD1036" s="53"/>
      <c r="GE1036" s="53"/>
      <c r="GF1036" s="53"/>
      <c r="GG1036" s="53"/>
      <c r="GH1036" s="53"/>
      <c r="GI1036" s="53"/>
      <c r="GJ1036" s="53"/>
      <c r="GK1036" s="53"/>
      <c r="GL1036" s="53"/>
      <c r="GM1036" s="53"/>
      <c r="GN1036" s="53"/>
      <c r="GO1036" s="53"/>
      <c r="GP1036" s="53"/>
      <c r="GQ1036" s="53"/>
      <c r="GR1036" s="53"/>
      <c r="GS1036" s="53"/>
      <c r="GT1036" s="53"/>
      <c r="GU1036" s="53"/>
      <c r="GV1036" s="53"/>
      <c r="GW1036" s="53"/>
      <c r="GX1036" s="53"/>
      <c r="GY1036" s="53"/>
      <c r="GZ1036" s="53"/>
      <c r="HA1036" s="53"/>
      <c r="HB1036" s="53"/>
      <c r="HC1036" s="53"/>
      <c r="HD1036" s="53"/>
      <c r="HE1036" s="53"/>
      <c r="HF1036" s="53"/>
      <c r="HG1036" s="53"/>
      <c r="HH1036" s="53"/>
      <c r="HI1036" s="53"/>
      <c r="HJ1036" s="53"/>
      <c r="HK1036" s="53"/>
      <c r="HL1036" s="53"/>
      <c r="HM1036" s="53"/>
      <c r="HN1036" s="53"/>
      <c r="HO1036" s="53"/>
      <c r="HP1036" s="53"/>
      <c r="HQ1036" s="53"/>
      <c r="HR1036" s="53"/>
      <c r="HS1036" s="53"/>
      <c r="HT1036" s="53"/>
      <c r="HU1036" s="53"/>
      <c r="HV1036" s="53"/>
      <c r="HW1036" s="53"/>
      <c r="HX1036" s="53"/>
      <c r="HY1036" s="53"/>
      <c r="HZ1036" s="53"/>
      <c r="IA1036" s="53"/>
      <c r="IB1036" s="53"/>
      <c r="IC1036" s="53"/>
      <c r="ID1036" s="53"/>
      <c r="IE1036" s="53"/>
      <c r="IF1036" s="53"/>
      <c r="IG1036" s="53"/>
      <c r="IH1036" s="53"/>
      <c r="II1036" s="53"/>
      <c r="IJ1036" s="53"/>
      <c r="IK1036" s="53"/>
      <c r="IL1036" s="53"/>
      <c r="IM1036" s="53"/>
      <c r="IN1036" s="53"/>
      <c r="IO1036" s="53"/>
      <c r="IP1036" s="53"/>
      <c r="IQ1036" s="53"/>
      <c r="IR1036" s="53"/>
      <c r="IS1036" s="53"/>
      <c r="IT1036" s="53"/>
      <c r="IU1036" s="53"/>
      <c r="IV1036" s="53"/>
      <c r="IW1036" s="53"/>
      <c r="IX1036" s="53"/>
      <c r="IY1036" s="53"/>
      <c r="IZ1036" s="53"/>
      <c r="JA1036" s="53"/>
      <c r="JB1036" s="53"/>
      <c r="JC1036" s="53"/>
      <c r="JD1036" s="53"/>
      <c r="JE1036" s="53"/>
      <c r="JF1036" s="53"/>
      <c r="JG1036" s="53"/>
      <c r="JH1036" s="53"/>
      <c r="JI1036" s="53"/>
      <c r="JJ1036" s="53"/>
      <c r="JK1036" s="53"/>
      <c r="JL1036" s="53"/>
      <c r="JM1036" s="53"/>
      <c r="JN1036" s="53"/>
      <c r="JO1036" s="53"/>
      <c r="JP1036" s="53"/>
      <c r="JQ1036" s="53"/>
      <c r="JR1036" s="53"/>
      <c r="JS1036" s="53"/>
      <c r="JT1036" s="53"/>
      <c r="JU1036" s="53"/>
      <c r="JV1036" s="53"/>
      <c r="JW1036" s="53"/>
      <c r="JX1036" s="53"/>
      <c r="JY1036" s="53"/>
      <c r="JZ1036" s="53"/>
      <c r="KA1036" s="53"/>
      <c r="KB1036" s="53"/>
      <c r="KC1036" s="53"/>
      <c r="KD1036" s="53"/>
      <c r="KE1036" s="53"/>
      <c r="KF1036" s="53"/>
      <c r="KG1036" s="53"/>
      <c r="KH1036" s="53"/>
      <c r="KI1036" s="53"/>
      <c r="KJ1036" s="53"/>
      <c r="KK1036" s="53"/>
      <c r="KL1036" s="53"/>
      <c r="KM1036" s="53"/>
      <c r="KN1036" s="53"/>
      <c r="KO1036" s="53"/>
      <c r="KP1036" s="53"/>
      <c r="KQ1036" s="53"/>
      <c r="KR1036" s="53"/>
      <c r="KS1036" s="53"/>
      <c r="KT1036" s="53"/>
      <c r="KU1036" s="53"/>
      <c r="KV1036" s="53"/>
      <c r="KW1036" s="53"/>
      <c r="KX1036" s="53"/>
      <c r="KY1036" s="53"/>
      <c r="KZ1036" s="53"/>
      <c r="LA1036" s="53"/>
      <c r="LB1036" s="53"/>
      <c r="LC1036" s="53"/>
      <c r="LD1036" s="53"/>
      <c r="LE1036" s="53"/>
      <c r="LF1036" s="53"/>
      <c r="LG1036" s="53"/>
      <c r="LH1036" s="53"/>
      <c r="LI1036" s="53"/>
      <c r="LJ1036" s="53"/>
      <c r="LK1036" s="53"/>
      <c r="LL1036" s="53"/>
      <c r="LM1036" s="53"/>
      <c r="LN1036" s="53"/>
      <c r="LO1036" s="53"/>
      <c r="LP1036" s="53"/>
      <c r="LQ1036" s="53"/>
      <c r="LR1036" s="53"/>
      <c r="LS1036" s="53"/>
      <c r="LT1036" s="53"/>
      <c r="LU1036" s="53"/>
      <c r="LV1036" s="53"/>
      <c r="LW1036" s="53"/>
      <c r="LX1036" s="53"/>
      <c r="LY1036" s="53"/>
      <c r="LZ1036" s="53"/>
      <c r="MA1036" s="53"/>
      <c r="MB1036" s="53"/>
      <c r="MC1036" s="53"/>
      <c r="MD1036" s="53"/>
      <c r="ME1036" s="53"/>
      <c r="MF1036" s="53"/>
      <c r="MG1036" s="53"/>
      <c r="MH1036" s="53"/>
      <c r="MI1036" s="53"/>
      <c r="MJ1036" s="53"/>
      <c r="MK1036" s="53"/>
      <c r="ML1036" s="53"/>
      <c r="MM1036" s="53"/>
      <c r="MN1036" s="53"/>
      <c r="MO1036" s="53"/>
      <c r="MP1036" s="53"/>
      <c r="MQ1036" s="53"/>
      <c r="MR1036" s="53"/>
      <c r="MS1036" s="53"/>
      <c r="MT1036" s="53"/>
      <c r="MU1036" s="53"/>
      <c r="MV1036" s="53"/>
      <c r="MW1036" s="53"/>
      <c r="MX1036" s="53"/>
      <c r="MY1036" s="53"/>
      <c r="MZ1036" s="53"/>
      <c r="NA1036" s="53"/>
      <c r="NB1036" s="53"/>
      <c r="NC1036" s="53"/>
      <c r="ND1036" s="53"/>
      <c r="NE1036" s="53"/>
      <c r="NF1036" s="53"/>
      <c r="NG1036" s="53"/>
      <c r="NH1036" s="53"/>
      <c r="NI1036" s="53"/>
      <c r="NJ1036" s="53"/>
      <c r="NK1036" s="53"/>
      <c r="NL1036" s="53"/>
      <c r="NM1036" s="53"/>
      <c r="NN1036" s="53"/>
      <c r="NO1036" s="53"/>
      <c r="NP1036" s="53"/>
      <c r="NQ1036" s="53"/>
      <c r="NR1036" s="53"/>
      <c r="NS1036" s="53"/>
      <c r="NT1036" s="53"/>
      <c r="NU1036" s="53"/>
      <c r="NV1036" s="53"/>
      <c r="NW1036" s="53"/>
      <c r="NX1036" s="53"/>
      <c r="NY1036" s="53"/>
      <c r="NZ1036" s="53"/>
      <c r="OA1036" s="53"/>
      <c r="OB1036" s="53"/>
      <c r="OC1036" s="53"/>
      <c r="OD1036" s="53"/>
      <c r="OE1036" s="53"/>
      <c r="OF1036" s="53"/>
      <c r="OG1036" s="53"/>
      <c r="OH1036" s="53"/>
      <c r="OI1036" s="53"/>
      <c r="OJ1036" s="53"/>
      <c r="OK1036" s="53"/>
      <c r="OL1036" s="53"/>
      <c r="OM1036" s="53"/>
      <c r="ON1036" s="53"/>
      <c r="OO1036" s="53"/>
      <c r="OP1036" s="53"/>
      <c r="OQ1036" s="53"/>
      <c r="OR1036" s="53"/>
      <c r="OS1036" s="53"/>
      <c r="OT1036" s="53"/>
      <c r="OU1036" s="53"/>
      <c r="OV1036" s="53"/>
      <c r="OW1036" s="53"/>
      <c r="OX1036" s="53"/>
      <c r="OY1036" s="53"/>
      <c r="OZ1036" s="53"/>
      <c r="PA1036" s="53"/>
      <c r="PB1036" s="53"/>
      <c r="PC1036" s="53"/>
      <c r="PD1036" s="53"/>
      <c r="PE1036" s="53"/>
      <c r="PF1036" s="53"/>
      <c r="PG1036" s="53"/>
      <c r="PH1036" s="53"/>
      <c r="PI1036" s="53"/>
      <c r="PJ1036" s="53"/>
      <c r="PK1036" s="53"/>
      <c r="PL1036" s="53"/>
      <c r="PM1036" s="53"/>
      <c r="PN1036" s="53"/>
      <c r="PO1036" s="53"/>
      <c r="PP1036" s="53"/>
      <c r="PQ1036" s="53"/>
      <c r="PR1036" s="53"/>
      <c r="PS1036" s="53"/>
      <c r="PT1036" s="53"/>
      <c r="PU1036" s="53"/>
      <c r="PV1036" s="53"/>
      <c r="PW1036" s="53"/>
      <c r="PX1036" s="53"/>
      <c r="PY1036" s="53"/>
      <c r="PZ1036" s="53"/>
      <c r="QA1036" s="53"/>
      <c r="QB1036" s="53"/>
      <c r="QC1036" s="53"/>
      <c r="QD1036" s="53"/>
      <c r="QE1036" s="53"/>
      <c r="QF1036" s="53"/>
      <c r="QG1036" s="53"/>
      <c r="QH1036" s="53"/>
      <c r="QI1036" s="53"/>
      <c r="QJ1036" s="53"/>
      <c r="QK1036" s="53"/>
      <c r="QL1036" s="53"/>
      <c r="QM1036" s="53"/>
      <c r="QN1036" s="53"/>
      <c r="QO1036" s="53"/>
      <c r="QP1036" s="53"/>
      <c r="QQ1036" s="53"/>
      <c r="QR1036" s="53"/>
      <c r="QS1036" s="53"/>
      <c r="QT1036" s="53"/>
      <c r="QU1036" s="53"/>
      <c r="QV1036" s="53"/>
      <c r="QW1036" s="53"/>
      <c r="QX1036" s="53"/>
      <c r="QY1036" s="53"/>
      <c r="QZ1036" s="53"/>
      <c r="RA1036" s="53"/>
      <c r="RB1036" s="53"/>
      <c r="RC1036" s="53"/>
      <c r="RD1036" s="53"/>
      <c r="RE1036" s="53"/>
      <c r="RF1036" s="53"/>
      <c r="RG1036" s="53"/>
      <c r="RH1036" s="53"/>
      <c r="RI1036" s="53"/>
      <c r="RJ1036" s="53"/>
      <c r="RK1036" s="53"/>
      <c r="RL1036" s="53"/>
      <c r="RM1036" s="53"/>
      <c r="RN1036" s="53"/>
      <c r="RO1036" s="53"/>
      <c r="RP1036" s="53"/>
      <c r="RQ1036" s="53"/>
      <c r="RR1036" s="53"/>
      <c r="RS1036" s="53"/>
      <c r="RT1036" s="53"/>
      <c r="RU1036" s="53"/>
      <c r="RV1036" s="53"/>
      <c r="RW1036" s="53"/>
      <c r="RX1036" s="53"/>
      <c r="RY1036" s="53"/>
      <c r="RZ1036" s="53"/>
      <c r="SA1036" s="53"/>
      <c r="SB1036" s="53"/>
      <c r="SC1036" s="53"/>
      <c r="SD1036" s="53"/>
      <c r="SE1036" s="53"/>
      <c r="SF1036" s="53"/>
      <c r="SG1036" s="53"/>
      <c r="SH1036" s="53"/>
      <c r="SI1036" s="53"/>
      <c r="SJ1036" s="53"/>
      <c r="SK1036" s="53"/>
      <c r="SL1036" s="53"/>
      <c r="SM1036" s="53"/>
      <c r="SN1036" s="53"/>
      <c r="SO1036" s="53"/>
      <c r="SP1036" s="53"/>
      <c r="SQ1036" s="53"/>
      <c r="SR1036" s="53"/>
      <c r="SS1036" s="53"/>
      <c r="ST1036" s="53"/>
      <c r="SU1036" s="53"/>
      <c r="SV1036" s="53"/>
      <c r="SW1036" s="53"/>
      <c r="SX1036" s="53"/>
      <c r="SY1036" s="53"/>
      <c r="SZ1036" s="53"/>
      <c r="TA1036" s="53"/>
      <c r="TB1036" s="53"/>
      <c r="TC1036" s="53"/>
      <c r="TD1036" s="53"/>
      <c r="TE1036" s="53"/>
      <c r="TF1036" s="53"/>
      <c r="TG1036" s="53"/>
      <c r="TH1036" s="53"/>
      <c r="TI1036" s="53"/>
      <c r="TJ1036" s="53"/>
      <c r="TK1036" s="53"/>
      <c r="TL1036" s="53"/>
      <c r="TM1036" s="53"/>
      <c r="TN1036" s="53"/>
      <c r="TO1036" s="53"/>
      <c r="TP1036" s="53"/>
      <c r="TQ1036" s="53"/>
      <c r="TR1036" s="53"/>
      <c r="TS1036" s="53"/>
      <c r="TT1036" s="53"/>
      <c r="TU1036" s="53"/>
      <c r="TV1036" s="53"/>
      <c r="TW1036" s="53"/>
      <c r="TX1036" s="53"/>
      <c r="TY1036" s="53"/>
      <c r="TZ1036" s="53"/>
      <c r="UA1036" s="53"/>
      <c r="UB1036" s="53"/>
      <c r="UC1036" s="53"/>
      <c r="UD1036" s="53"/>
      <c r="UE1036" s="53"/>
      <c r="UF1036" s="53"/>
      <c r="UG1036" s="53"/>
    </row>
    <row r="1037" spans="12:553" s="19" customFormat="1" ht="15.75" customHeight="1" x14ac:dyDescent="0.2">
      <c r="L1037" s="66"/>
      <c r="M1037" s="66"/>
      <c r="N1037" s="52"/>
      <c r="O1037" s="53"/>
      <c r="P1037" s="53"/>
      <c r="Q1037" s="53"/>
      <c r="R1037" s="53"/>
      <c r="S1037" s="53"/>
      <c r="T1037" s="53"/>
      <c r="U1037" s="53"/>
      <c r="V1037" s="53"/>
      <c r="W1037" s="53"/>
      <c r="X1037" s="53"/>
      <c r="Y1037" s="53"/>
      <c r="Z1037" s="53"/>
      <c r="AA1037" s="53"/>
      <c r="AB1037" s="53"/>
      <c r="AC1037" s="53"/>
      <c r="AD1037" s="53"/>
      <c r="AE1037" s="53"/>
      <c r="AF1037" s="53"/>
      <c r="AG1037" s="53"/>
      <c r="AH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c r="BM1037" s="53"/>
      <c r="BN1037" s="53"/>
      <c r="BO1037" s="53"/>
      <c r="BP1037" s="53"/>
      <c r="BQ1037" s="53"/>
      <c r="BR1037" s="53"/>
      <c r="BS1037" s="53"/>
      <c r="BT1037" s="53"/>
      <c r="BU1037" s="53"/>
      <c r="BV1037" s="53"/>
      <c r="BW1037" s="53"/>
      <c r="BX1037" s="53"/>
      <c r="BY1037" s="53"/>
      <c r="BZ1037" s="53"/>
      <c r="CA1037" s="53"/>
      <c r="CB1037" s="53"/>
      <c r="CC1037" s="53"/>
      <c r="CD1037" s="53"/>
      <c r="CE1037" s="53"/>
      <c r="CF1037" s="53"/>
      <c r="CG1037" s="53"/>
      <c r="CH1037" s="53"/>
      <c r="CI1037" s="53"/>
      <c r="CJ1037" s="53"/>
      <c r="CK1037" s="53"/>
      <c r="CL1037" s="53"/>
      <c r="CM1037" s="53"/>
      <c r="CN1037" s="53"/>
      <c r="CO1037" s="53"/>
      <c r="CP1037" s="53"/>
      <c r="CQ1037" s="53"/>
      <c r="CR1037" s="53"/>
      <c r="CS1037" s="53"/>
      <c r="CT1037" s="53"/>
      <c r="CU1037" s="53"/>
      <c r="CV1037" s="53"/>
      <c r="CW1037" s="53"/>
      <c r="CX1037" s="53"/>
      <c r="CY1037" s="53"/>
      <c r="CZ1037" s="53"/>
      <c r="DA1037" s="53"/>
      <c r="DB1037" s="53"/>
      <c r="DC1037" s="53"/>
      <c r="DD1037" s="53"/>
      <c r="DE1037" s="53"/>
      <c r="DF1037" s="53"/>
      <c r="DG1037" s="53"/>
      <c r="DH1037" s="53"/>
      <c r="DI1037" s="53"/>
      <c r="DJ1037" s="53"/>
      <c r="DK1037" s="53"/>
      <c r="DL1037" s="53"/>
      <c r="DM1037" s="53"/>
      <c r="DN1037" s="53"/>
      <c r="DO1037" s="53"/>
      <c r="DP1037" s="53"/>
      <c r="DQ1037" s="53"/>
      <c r="DR1037" s="53"/>
      <c r="DS1037" s="53"/>
      <c r="DT1037" s="53"/>
      <c r="DU1037" s="53"/>
      <c r="DV1037" s="53"/>
      <c r="DW1037" s="53"/>
      <c r="DX1037" s="53"/>
      <c r="DY1037" s="53"/>
      <c r="DZ1037" s="53"/>
      <c r="EA1037" s="53"/>
      <c r="EB1037" s="53"/>
      <c r="EC1037" s="53"/>
      <c r="ED1037" s="53"/>
      <c r="EE1037" s="53"/>
      <c r="EF1037" s="53"/>
      <c r="EG1037" s="53"/>
      <c r="EH1037" s="53"/>
      <c r="EI1037" s="53"/>
      <c r="EJ1037" s="53"/>
      <c r="EK1037" s="53"/>
      <c r="EL1037" s="53"/>
      <c r="EM1037" s="53"/>
      <c r="EN1037" s="53"/>
      <c r="EO1037" s="53"/>
      <c r="EP1037" s="53"/>
      <c r="EQ1037" s="53"/>
      <c r="ER1037" s="53"/>
      <c r="ES1037" s="53"/>
      <c r="ET1037" s="53"/>
      <c r="EU1037" s="53"/>
      <c r="EV1037" s="53"/>
      <c r="EW1037" s="53"/>
      <c r="EX1037" s="53"/>
      <c r="EY1037" s="53"/>
      <c r="EZ1037" s="53"/>
      <c r="FA1037" s="53"/>
      <c r="FB1037" s="53"/>
      <c r="FC1037" s="53"/>
      <c r="FD1037" s="53"/>
      <c r="FE1037" s="53"/>
      <c r="FF1037" s="53"/>
      <c r="FG1037" s="53"/>
      <c r="FH1037" s="53"/>
      <c r="FI1037" s="53"/>
      <c r="FJ1037" s="53"/>
      <c r="FK1037" s="53"/>
      <c r="FL1037" s="53"/>
      <c r="FM1037" s="53"/>
      <c r="FN1037" s="53"/>
      <c r="FO1037" s="53"/>
      <c r="FP1037" s="53"/>
      <c r="FQ1037" s="53"/>
      <c r="FR1037" s="53"/>
      <c r="FS1037" s="53"/>
      <c r="FT1037" s="53"/>
      <c r="FU1037" s="53"/>
      <c r="FV1037" s="53"/>
      <c r="FW1037" s="53"/>
      <c r="FX1037" s="53"/>
      <c r="FY1037" s="53"/>
      <c r="FZ1037" s="53"/>
      <c r="GA1037" s="53"/>
      <c r="GB1037" s="53"/>
      <c r="GC1037" s="53"/>
      <c r="GD1037" s="53"/>
      <c r="GE1037" s="53"/>
      <c r="GF1037" s="53"/>
      <c r="GG1037" s="53"/>
      <c r="GH1037" s="53"/>
      <c r="GI1037" s="53"/>
      <c r="GJ1037" s="53"/>
      <c r="GK1037" s="53"/>
      <c r="GL1037" s="53"/>
      <c r="GM1037" s="53"/>
      <c r="GN1037" s="53"/>
      <c r="GO1037" s="53"/>
      <c r="GP1037" s="53"/>
      <c r="GQ1037" s="53"/>
      <c r="GR1037" s="53"/>
      <c r="GS1037" s="53"/>
      <c r="GT1037" s="53"/>
      <c r="GU1037" s="53"/>
      <c r="GV1037" s="53"/>
      <c r="GW1037" s="53"/>
      <c r="GX1037" s="53"/>
      <c r="GY1037" s="53"/>
      <c r="GZ1037" s="53"/>
      <c r="HA1037" s="53"/>
      <c r="HB1037" s="53"/>
      <c r="HC1037" s="53"/>
      <c r="HD1037" s="53"/>
      <c r="HE1037" s="53"/>
      <c r="HF1037" s="53"/>
      <c r="HG1037" s="53"/>
      <c r="HH1037" s="53"/>
      <c r="HI1037" s="53"/>
      <c r="HJ1037" s="53"/>
      <c r="HK1037" s="53"/>
      <c r="HL1037" s="53"/>
      <c r="HM1037" s="53"/>
      <c r="HN1037" s="53"/>
      <c r="HO1037" s="53"/>
      <c r="HP1037" s="53"/>
      <c r="HQ1037" s="53"/>
      <c r="HR1037" s="53"/>
      <c r="HS1037" s="53"/>
      <c r="HT1037" s="53"/>
      <c r="HU1037" s="53"/>
      <c r="HV1037" s="53"/>
      <c r="HW1037" s="53"/>
      <c r="HX1037" s="53"/>
      <c r="HY1037" s="53"/>
      <c r="HZ1037" s="53"/>
      <c r="IA1037" s="53"/>
      <c r="IB1037" s="53"/>
      <c r="IC1037" s="53"/>
      <c r="ID1037" s="53"/>
      <c r="IE1037" s="53"/>
      <c r="IF1037" s="53"/>
      <c r="IG1037" s="53"/>
      <c r="IH1037" s="53"/>
      <c r="II1037" s="53"/>
      <c r="IJ1037" s="53"/>
      <c r="IK1037" s="53"/>
      <c r="IL1037" s="53"/>
      <c r="IM1037" s="53"/>
      <c r="IN1037" s="53"/>
      <c r="IO1037" s="53"/>
      <c r="IP1037" s="53"/>
      <c r="IQ1037" s="53"/>
      <c r="IR1037" s="53"/>
      <c r="IS1037" s="53"/>
      <c r="IT1037" s="53"/>
      <c r="IU1037" s="53"/>
      <c r="IV1037" s="53"/>
      <c r="IW1037" s="53"/>
      <c r="IX1037" s="53"/>
      <c r="IY1037" s="53"/>
      <c r="IZ1037" s="53"/>
      <c r="JA1037" s="53"/>
      <c r="JB1037" s="53"/>
      <c r="JC1037" s="53"/>
      <c r="JD1037" s="53"/>
      <c r="JE1037" s="53"/>
      <c r="JF1037" s="53"/>
      <c r="JG1037" s="53"/>
      <c r="JH1037" s="53"/>
      <c r="JI1037" s="53"/>
      <c r="JJ1037" s="53"/>
      <c r="JK1037" s="53"/>
      <c r="JL1037" s="53"/>
      <c r="JM1037" s="53"/>
      <c r="JN1037" s="53"/>
      <c r="JO1037" s="53"/>
      <c r="JP1037" s="53"/>
      <c r="JQ1037" s="53"/>
      <c r="JR1037" s="53"/>
      <c r="JS1037" s="53"/>
      <c r="JT1037" s="53"/>
      <c r="JU1037" s="53"/>
      <c r="JV1037" s="53"/>
      <c r="JW1037" s="53"/>
      <c r="JX1037" s="53"/>
      <c r="JY1037" s="53"/>
      <c r="JZ1037" s="53"/>
      <c r="KA1037" s="53"/>
      <c r="KB1037" s="53"/>
      <c r="KC1037" s="53"/>
      <c r="KD1037" s="53"/>
      <c r="KE1037" s="53"/>
      <c r="KF1037" s="53"/>
      <c r="KG1037" s="53"/>
      <c r="KH1037" s="53"/>
      <c r="KI1037" s="53"/>
      <c r="KJ1037" s="53"/>
      <c r="KK1037" s="53"/>
      <c r="KL1037" s="53"/>
      <c r="KM1037" s="53"/>
      <c r="KN1037" s="53"/>
      <c r="KO1037" s="53"/>
      <c r="KP1037" s="53"/>
      <c r="KQ1037" s="53"/>
      <c r="KR1037" s="53"/>
      <c r="KS1037" s="53"/>
      <c r="KT1037" s="53"/>
      <c r="KU1037" s="53"/>
      <c r="KV1037" s="53"/>
      <c r="KW1037" s="53"/>
      <c r="KX1037" s="53"/>
      <c r="KY1037" s="53"/>
      <c r="KZ1037" s="53"/>
      <c r="LA1037" s="53"/>
      <c r="LB1037" s="53"/>
      <c r="LC1037" s="53"/>
      <c r="LD1037" s="53"/>
      <c r="LE1037" s="53"/>
      <c r="LF1037" s="53"/>
      <c r="LG1037" s="53"/>
      <c r="LH1037" s="53"/>
      <c r="LI1037" s="53"/>
      <c r="LJ1037" s="53"/>
      <c r="LK1037" s="53"/>
      <c r="LL1037" s="53"/>
      <c r="LM1037" s="53"/>
      <c r="LN1037" s="53"/>
      <c r="LO1037" s="53"/>
      <c r="LP1037" s="53"/>
      <c r="LQ1037" s="53"/>
      <c r="LR1037" s="53"/>
      <c r="LS1037" s="53"/>
      <c r="LT1037" s="53"/>
      <c r="LU1037" s="53"/>
      <c r="LV1037" s="53"/>
      <c r="LW1037" s="53"/>
      <c r="LX1037" s="53"/>
      <c r="LY1037" s="53"/>
      <c r="LZ1037" s="53"/>
      <c r="MA1037" s="53"/>
      <c r="MB1037" s="53"/>
      <c r="MC1037" s="53"/>
      <c r="MD1037" s="53"/>
      <c r="ME1037" s="53"/>
      <c r="MF1037" s="53"/>
      <c r="MG1037" s="53"/>
      <c r="MH1037" s="53"/>
      <c r="MI1037" s="53"/>
      <c r="MJ1037" s="53"/>
      <c r="MK1037" s="53"/>
      <c r="ML1037" s="53"/>
      <c r="MM1037" s="53"/>
      <c r="MN1037" s="53"/>
      <c r="MO1037" s="53"/>
      <c r="MP1037" s="53"/>
      <c r="MQ1037" s="53"/>
      <c r="MR1037" s="53"/>
      <c r="MS1037" s="53"/>
      <c r="MT1037" s="53"/>
      <c r="MU1037" s="53"/>
      <c r="MV1037" s="53"/>
      <c r="MW1037" s="53"/>
      <c r="MX1037" s="53"/>
      <c r="MY1037" s="53"/>
      <c r="MZ1037" s="53"/>
      <c r="NA1037" s="53"/>
      <c r="NB1037" s="53"/>
      <c r="NC1037" s="53"/>
      <c r="ND1037" s="53"/>
      <c r="NE1037" s="53"/>
      <c r="NF1037" s="53"/>
      <c r="NG1037" s="53"/>
      <c r="NH1037" s="53"/>
      <c r="NI1037" s="53"/>
      <c r="NJ1037" s="53"/>
      <c r="NK1037" s="53"/>
      <c r="NL1037" s="53"/>
      <c r="NM1037" s="53"/>
      <c r="NN1037" s="53"/>
      <c r="NO1037" s="53"/>
      <c r="NP1037" s="53"/>
      <c r="NQ1037" s="53"/>
      <c r="NR1037" s="53"/>
      <c r="NS1037" s="53"/>
      <c r="NT1037" s="53"/>
      <c r="NU1037" s="53"/>
      <c r="NV1037" s="53"/>
      <c r="NW1037" s="53"/>
      <c r="NX1037" s="53"/>
      <c r="NY1037" s="53"/>
      <c r="NZ1037" s="53"/>
      <c r="OA1037" s="53"/>
      <c r="OB1037" s="53"/>
      <c r="OC1037" s="53"/>
      <c r="OD1037" s="53"/>
      <c r="OE1037" s="53"/>
      <c r="OF1037" s="53"/>
      <c r="OG1037" s="53"/>
      <c r="OH1037" s="53"/>
      <c r="OI1037" s="53"/>
      <c r="OJ1037" s="53"/>
      <c r="OK1037" s="53"/>
      <c r="OL1037" s="53"/>
      <c r="OM1037" s="53"/>
      <c r="ON1037" s="53"/>
      <c r="OO1037" s="53"/>
      <c r="OP1037" s="53"/>
      <c r="OQ1037" s="53"/>
      <c r="OR1037" s="53"/>
      <c r="OS1037" s="53"/>
      <c r="OT1037" s="53"/>
      <c r="OU1037" s="53"/>
      <c r="OV1037" s="53"/>
      <c r="OW1037" s="53"/>
      <c r="OX1037" s="53"/>
      <c r="OY1037" s="53"/>
      <c r="OZ1037" s="53"/>
      <c r="PA1037" s="53"/>
      <c r="PB1037" s="53"/>
      <c r="PC1037" s="53"/>
      <c r="PD1037" s="53"/>
      <c r="PE1037" s="53"/>
      <c r="PF1037" s="53"/>
      <c r="PG1037" s="53"/>
      <c r="PH1037" s="53"/>
      <c r="PI1037" s="53"/>
      <c r="PJ1037" s="53"/>
      <c r="PK1037" s="53"/>
      <c r="PL1037" s="53"/>
      <c r="PM1037" s="53"/>
      <c r="PN1037" s="53"/>
      <c r="PO1037" s="53"/>
      <c r="PP1037" s="53"/>
      <c r="PQ1037" s="53"/>
      <c r="PR1037" s="53"/>
      <c r="PS1037" s="53"/>
      <c r="PT1037" s="53"/>
      <c r="PU1037" s="53"/>
      <c r="PV1037" s="53"/>
      <c r="PW1037" s="53"/>
      <c r="PX1037" s="53"/>
      <c r="PY1037" s="53"/>
      <c r="PZ1037" s="53"/>
      <c r="QA1037" s="53"/>
      <c r="QB1037" s="53"/>
      <c r="QC1037" s="53"/>
      <c r="QD1037" s="53"/>
      <c r="QE1037" s="53"/>
      <c r="QF1037" s="53"/>
      <c r="QG1037" s="53"/>
      <c r="QH1037" s="53"/>
      <c r="QI1037" s="53"/>
      <c r="QJ1037" s="53"/>
      <c r="QK1037" s="53"/>
      <c r="QL1037" s="53"/>
      <c r="QM1037" s="53"/>
      <c r="QN1037" s="53"/>
      <c r="QO1037" s="53"/>
      <c r="QP1037" s="53"/>
      <c r="QQ1037" s="53"/>
      <c r="QR1037" s="53"/>
      <c r="QS1037" s="53"/>
      <c r="QT1037" s="53"/>
      <c r="QU1037" s="53"/>
      <c r="QV1037" s="53"/>
      <c r="QW1037" s="53"/>
      <c r="QX1037" s="53"/>
      <c r="QY1037" s="53"/>
      <c r="QZ1037" s="53"/>
      <c r="RA1037" s="53"/>
      <c r="RB1037" s="53"/>
      <c r="RC1037" s="53"/>
      <c r="RD1037" s="53"/>
      <c r="RE1037" s="53"/>
      <c r="RF1037" s="53"/>
      <c r="RG1037" s="53"/>
      <c r="RH1037" s="53"/>
      <c r="RI1037" s="53"/>
      <c r="RJ1037" s="53"/>
      <c r="RK1037" s="53"/>
      <c r="RL1037" s="53"/>
      <c r="RM1037" s="53"/>
      <c r="RN1037" s="53"/>
      <c r="RO1037" s="53"/>
      <c r="RP1037" s="53"/>
      <c r="RQ1037" s="53"/>
      <c r="RR1037" s="53"/>
      <c r="RS1037" s="53"/>
      <c r="RT1037" s="53"/>
      <c r="RU1037" s="53"/>
      <c r="RV1037" s="53"/>
      <c r="RW1037" s="53"/>
      <c r="RX1037" s="53"/>
      <c r="RY1037" s="53"/>
      <c r="RZ1037" s="53"/>
      <c r="SA1037" s="53"/>
      <c r="SB1037" s="53"/>
      <c r="SC1037" s="53"/>
      <c r="SD1037" s="53"/>
      <c r="SE1037" s="53"/>
      <c r="SF1037" s="53"/>
      <c r="SG1037" s="53"/>
      <c r="SH1037" s="53"/>
      <c r="SI1037" s="53"/>
      <c r="SJ1037" s="53"/>
      <c r="SK1037" s="53"/>
      <c r="SL1037" s="53"/>
      <c r="SM1037" s="53"/>
      <c r="SN1037" s="53"/>
      <c r="SO1037" s="53"/>
      <c r="SP1037" s="53"/>
      <c r="SQ1037" s="53"/>
      <c r="SR1037" s="53"/>
      <c r="SS1037" s="53"/>
      <c r="ST1037" s="53"/>
      <c r="SU1037" s="53"/>
      <c r="SV1037" s="53"/>
      <c r="SW1037" s="53"/>
      <c r="SX1037" s="53"/>
      <c r="SY1037" s="53"/>
      <c r="SZ1037" s="53"/>
      <c r="TA1037" s="53"/>
      <c r="TB1037" s="53"/>
      <c r="TC1037" s="53"/>
      <c r="TD1037" s="53"/>
      <c r="TE1037" s="53"/>
      <c r="TF1037" s="53"/>
      <c r="TG1037" s="53"/>
      <c r="TH1037" s="53"/>
      <c r="TI1037" s="53"/>
      <c r="TJ1037" s="53"/>
      <c r="TK1037" s="53"/>
      <c r="TL1037" s="53"/>
      <c r="TM1037" s="53"/>
      <c r="TN1037" s="53"/>
      <c r="TO1037" s="53"/>
      <c r="TP1037" s="53"/>
      <c r="TQ1037" s="53"/>
      <c r="TR1037" s="53"/>
      <c r="TS1037" s="53"/>
      <c r="TT1037" s="53"/>
      <c r="TU1037" s="53"/>
      <c r="TV1037" s="53"/>
      <c r="TW1037" s="53"/>
      <c r="TX1037" s="53"/>
      <c r="TY1037" s="53"/>
      <c r="TZ1037" s="53"/>
      <c r="UA1037" s="53"/>
      <c r="UB1037" s="53"/>
      <c r="UC1037" s="53"/>
      <c r="UD1037" s="53"/>
      <c r="UE1037" s="53"/>
      <c r="UF1037" s="53"/>
      <c r="UG1037" s="53"/>
    </row>
    <row r="1038" spans="12:553" s="19" customFormat="1" ht="15.75" customHeight="1" x14ac:dyDescent="0.2">
      <c r="L1038" s="66"/>
      <c r="M1038" s="66"/>
      <c r="N1038" s="52"/>
      <c r="O1038" s="53"/>
      <c r="P1038" s="53"/>
      <c r="Q1038" s="53"/>
      <c r="R1038" s="53"/>
      <c r="S1038" s="53"/>
      <c r="T1038" s="53"/>
      <c r="U1038" s="53"/>
      <c r="V1038" s="53"/>
      <c r="W1038" s="53"/>
      <c r="X1038" s="53"/>
      <c r="Y1038" s="53"/>
      <c r="Z1038" s="53"/>
      <c r="AA1038" s="53"/>
      <c r="AB1038" s="53"/>
      <c r="AC1038" s="53"/>
      <c r="AD1038" s="53"/>
      <c r="AE1038" s="53"/>
      <c r="AF1038" s="53"/>
      <c r="AG1038" s="53"/>
      <c r="AH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c r="BM1038" s="53"/>
      <c r="BN1038" s="53"/>
      <c r="BO1038" s="53"/>
      <c r="BP1038" s="53"/>
      <c r="BQ1038" s="53"/>
      <c r="BR1038" s="53"/>
      <c r="BS1038" s="53"/>
      <c r="BT1038" s="53"/>
      <c r="BU1038" s="53"/>
      <c r="BV1038" s="53"/>
      <c r="BW1038" s="53"/>
      <c r="BX1038" s="53"/>
      <c r="BY1038" s="53"/>
      <c r="BZ1038" s="53"/>
      <c r="CA1038" s="53"/>
      <c r="CB1038" s="53"/>
      <c r="CC1038" s="53"/>
      <c r="CD1038" s="53"/>
      <c r="CE1038" s="53"/>
      <c r="CF1038" s="53"/>
      <c r="CG1038" s="53"/>
      <c r="CH1038" s="53"/>
      <c r="CI1038" s="53"/>
      <c r="CJ1038" s="53"/>
      <c r="CK1038" s="53"/>
      <c r="CL1038" s="53"/>
      <c r="CM1038" s="53"/>
      <c r="CN1038" s="53"/>
      <c r="CO1038" s="53"/>
      <c r="CP1038" s="53"/>
      <c r="CQ1038" s="53"/>
      <c r="CR1038" s="53"/>
      <c r="CS1038" s="53"/>
      <c r="CT1038" s="53"/>
      <c r="CU1038" s="53"/>
      <c r="CV1038" s="53"/>
      <c r="CW1038" s="53"/>
      <c r="CX1038" s="53"/>
      <c r="CY1038" s="53"/>
      <c r="CZ1038" s="53"/>
      <c r="DA1038" s="53"/>
      <c r="DB1038" s="53"/>
      <c r="DC1038" s="53"/>
      <c r="DD1038" s="53"/>
      <c r="DE1038" s="53"/>
      <c r="DF1038" s="53"/>
      <c r="DG1038" s="53"/>
      <c r="DH1038" s="53"/>
      <c r="DI1038" s="53"/>
      <c r="DJ1038" s="53"/>
      <c r="DK1038" s="53"/>
      <c r="DL1038" s="53"/>
      <c r="DM1038" s="53"/>
      <c r="DN1038" s="53"/>
      <c r="DO1038" s="53"/>
      <c r="DP1038" s="53"/>
      <c r="DQ1038" s="53"/>
      <c r="DR1038" s="53"/>
      <c r="DS1038" s="53"/>
      <c r="DT1038" s="53"/>
      <c r="DU1038" s="53"/>
      <c r="DV1038" s="53"/>
      <c r="DW1038" s="53"/>
      <c r="DX1038" s="53"/>
      <c r="DY1038" s="53"/>
      <c r="DZ1038" s="53"/>
      <c r="EA1038" s="53"/>
      <c r="EB1038" s="53"/>
      <c r="EC1038" s="53"/>
      <c r="ED1038" s="53"/>
      <c r="EE1038" s="53"/>
      <c r="EF1038" s="53"/>
      <c r="EG1038" s="53"/>
      <c r="EH1038" s="53"/>
      <c r="EI1038" s="53"/>
      <c r="EJ1038" s="53"/>
      <c r="EK1038" s="53"/>
      <c r="EL1038" s="53"/>
      <c r="EM1038" s="53"/>
      <c r="EN1038" s="53"/>
      <c r="EO1038" s="53"/>
      <c r="EP1038" s="53"/>
      <c r="EQ1038" s="53"/>
      <c r="ER1038" s="53"/>
      <c r="ES1038" s="53"/>
      <c r="ET1038" s="53"/>
      <c r="EU1038" s="53"/>
      <c r="EV1038" s="53"/>
      <c r="EW1038" s="53"/>
      <c r="EX1038" s="53"/>
      <c r="EY1038" s="53"/>
      <c r="EZ1038" s="53"/>
      <c r="FA1038" s="53"/>
      <c r="FB1038" s="53"/>
      <c r="FC1038" s="53"/>
      <c r="FD1038" s="53"/>
      <c r="FE1038" s="53"/>
      <c r="FF1038" s="53"/>
      <c r="FG1038" s="53"/>
      <c r="FH1038" s="53"/>
      <c r="FI1038" s="53"/>
      <c r="FJ1038" s="53"/>
      <c r="FK1038" s="53"/>
      <c r="FL1038" s="53"/>
      <c r="FM1038" s="53"/>
      <c r="FN1038" s="53"/>
      <c r="FO1038" s="53"/>
      <c r="FP1038" s="53"/>
      <c r="FQ1038" s="53"/>
      <c r="FR1038" s="53"/>
      <c r="FS1038" s="53"/>
      <c r="FT1038" s="53"/>
      <c r="FU1038" s="53"/>
      <c r="FV1038" s="53"/>
      <c r="FW1038" s="53"/>
      <c r="FX1038" s="53"/>
      <c r="FY1038" s="53"/>
      <c r="FZ1038" s="53"/>
      <c r="GA1038" s="53"/>
      <c r="GB1038" s="53"/>
      <c r="GC1038" s="53"/>
      <c r="GD1038" s="53"/>
      <c r="GE1038" s="53"/>
      <c r="GF1038" s="53"/>
      <c r="GG1038" s="53"/>
      <c r="GH1038" s="53"/>
      <c r="GI1038" s="53"/>
      <c r="GJ1038" s="53"/>
      <c r="GK1038" s="53"/>
      <c r="GL1038" s="53"/>
      <c r="GM1038" s="53"/>
      <c r="GN1038" s="53"/>
      <c r="GO1038" s="53"/>
      <c r="GP1038" s="53"/>
      <c r="GQ1038" s="53"/>
      <c r="GR1038" s="53"/>
      <c r="GS1038" s="53"/>
      <c r="GT1038" s="53"/>
      <c r="GU1038" s="53"/>
      <c r="GV1038" s="53"/>
      <c r="GW1038" s="53"/>
      <c r="GX1038" s="53"/>
      <c r="GY1038" s="53"/>
      <c r="GZ1038" s="53"/>
      <c r="HA1038" s="53"/>
      <c r="HB1038" s="53"/>
      <c r="HC1038" s="53"/>
      <c r="HD1038" s="53"/>
      <c r="HE1038" s="53"/>
      <c r="HF1038" s="53"/>
      <c r="HG1038" s="53"/>
      <c r="HH1038" s="53"/>
      <c r="HI1038" s="53"/>
      <c r="HJ1038" s="53"/>
      <c r="HK1038" s="53"/>
      <c r="HL1038" s="53"/>
      <c r="HM1038" s="53"/>
      <c r="HN1038" s="53"/>
      <c r="HO1038" s="53"/>
      <c r="HP1038" s="53"/>
      <c r="HQ1038" s="53"/>
      <c r="HR1038" s="53"/>
      <c r="HS1038" s="53"/>
      <c r="HT1038" s="53"/>
      <c r="HU1038" s="53"/>
      <c r="HV1038" s="53"/>
      <c r="HW1038" s="53"/>
      <c r="HX1038" s="53"/>
      <c r="HY1038" s="53"/>
      <c r="HZ1038" s="53"/>
      <c r="IA1038" s="53"/>
      <c r="IB1038" s="53"/>
      <c r="IC1038" s="53"/>
      <c r="ID1038" s="53"/>
      <c r="IE1038" s="53"/>
      <c r="IF1038" s="53"/>
      <c r="IG1038" s="53"/>
      <c r="IH1038" s="53"/>
      <c r="II1038" s="53"/>
      <c r="IJ1038" s="53"/>
      <c r="IK1038" s="53"/>
      <c r="IL1038" s="53"/>
      <c r="IM1038" s="53"/>
      <c r="IN1038" s="53"/>
      <c r="IO1038" s="53"/>
      <c r="IP1038" s="53"/>
      <c r="IQ1038" s="53"/>
      <c r="IR1038" s="53"/>
      <c r="IS1038" s="53"/>
      <c r="IT1038" s="53"/>
      <c r="IU1038" s="53"/>
      <c r="IV1038" s="53"/>
      <c r="IW1038" s="53"/>
      <c r="IX1038" s="53"/>
      <c r="IY1038" s="53"/>
      <c r="IZ1038" s="53"/>
      <c r="JA1038" s="53"/>
      <c r="JB1038" s="53"/>
      <c r="JC1038" s="53"/>
      <c r="JD1038" s="53"/>
      <c r="JE1038" s="53"/>
      <c r="JF1038" s="53"/>
      <c r="JG1038" s="53"/>
      <c r="JH1038" s="53"/>
      <c r="JI1038" s="53"/>
      <c r="JJ1038" s="53"/>
      <c r="JK1038" s="53"/>
      <c r="JL1038" s="53"/>
      <c r="JM1038" s="53"/>
      <c r="JN1038" s="53"/>
      <c r="JO1038" s="53"/>
      <c r="JP1038" s="53"/>
      <c r="JQ1038" s="53"/>
      <c r="JR1038" s="53"/>
      <c r="JS1038" s="53"/>
      <c r="JT1038" s="53"/>
      <c r="JU1038" s="53"/>
      <c r="JV1038" s="53"/>
      <c r="JW1038" s="53"/>
      <c r="JX1038" s="53"/>
      <c r="JY1038" s="53"/>
      <c r="JZ1038" s="53"/>
      <c r="KA1038" s="53"/>
      <c r="KB1038" s="53"/>
      <c r="KC1038" s="53"/>
      <c r="KD1038" s="53"/>
      <c r="KE1038" s="53"/>
      <c r="KF1038" s="53"/>
      <c r="KG1038" s="53"/>
      <c r="KH1038" s="53"/>
      <c r="KI1038" s="53"/>
      <c r="KJ1038" s="53"/>
      <c r="KK1038" s="53"/>
      <c r="KL1038" s="53"/>
      <c r="KM1038" s="53"/>
      <c r="KN1038" s="53"/>
      <c r="KO1038" s="53"/>
      <c r="KP1038" s="53"/>
      <c r="KQ1038" s="53"/>
      <c r="KR1038" s="53"/>
      <c r="KS1038" s="53"/>
      <c r="KT1038" s="53"/>
      <c r="KU1038" s="53"/>
      <c r="KV1038" s="53"/>
      <c r="KW1038" s="53"/>
      <c r="KX1038" s="53"/>
      <c r="KY1038" s="53"/>
      <c r="KZ1038" s="53"/>
      <c r="LA1038" s="53"/>
      <c r="LB1038" s="53"/>
      <c r="LC1038" s="53"/>
      <c r="LD1038" s="53"/>
      <c r="LE1038" s="53"/>
      <c r="LF1038" s="53"/>
      <c r="LG1038" s="53"/>
      <c r="LH1038" s="53"/>
      <c r="LI1038" s="53"/>
      <c r="LJ1038" s="53"/>
      <c r="LK1038" s="53"/>
      <c r="LL1038" s="53"/>
      <c r="LM1038" s="53"/>
      <c r="LN1038" s="53"/>
      <c r="LO1038" s="53"/>
      <c r="LP1038" s="53"/>
      <c r="LQ1038" s="53"/>
      <c r="LR1038" s="53"/>
      <c r="LS1038" s="53"/>
      <c r="LT1038" s="53"/>
      <c r="LU1038" s="53"/>
      <c r="LV1038" s="53"/>
      <c r="LW1038" s="53"/>
      <c r="LX1038" s="53"/>
      <c r="LY1038" s="53"/>
      <c r="LZ1038" s="53"/>
      <c r="MA1038" s="53"/>
      <c r="MB1038" s="53"/>
      <c r="MC1038" s="53"/>
      <c r="MD1038" s="53"/>
      <c r="ME1038" s="53"/>
      <c r="MF1038" s="53"/>
      <c r="MG1038" s="53"/>
      <c r="MH1038" s="53"/>
      <c r="MI1038" s="53"/>
      <c r="MJ1038" s="53"/>
      <c r="MK1038" s="53"/>
      <c r="ML1038" s="53"/>
      <c r="MM1038" s="53"/>
      <c r="MN1038" s="53"/>
      <c r="MO1038" s="53"/>
      <c r="MP1038" s="53"/>
      <c r="MQ1038" s="53"/>
      <c r="MR1038" s="53"/>
      <c r="MS1038" s="53"/>
      <c r="MT1038" s="53"/>
      <c r="MU1038" s="53"/>
      <c r="MV1038" s="53"/>
      <c r="MW1038" s="53"/>
      <c r="MX1038" s="53"/>
      <c r="MY1038" s="53"/>
      <c r="MZ1038" s="53"/>
      <c r="NA1038" s="53"/>
      <c r="NB1038" s="53"/>
      <c r="NC1038" s="53"/>
      <c r="ND1038" s="53"/>
      <c r="NE1038" s="53"/>
      <c r="NF1038" s="53"/>
      <c r="NG1038" s="53"/>
      <c r="NH1038" s="53"/>
      <c r="NI1038" s="53"/>
      <c r="NJ1038" s="53"/>
      <c r="NK1038" s="53"/>
      <c r="NL1038" s="53"/>
      <c r="NM1038" s="53"/>
      <c r="NN1038" s="53"/>
      <c r="NO1038" s="53"/>
      <c r="NP1038" s="53"/>
      <c r="NQ1038" s="53"/>
      <c r="NR1038" s="53"/>
      <c r="NS1038" s="53"/>
      <c r="NT1038" s="53"/>
      <c r="NU1038" s="53"/>
      <c r="NV1038" s="53"/>
      <c r="NW1038" s="53"/>
      <c r="NX1038" s="53"/>
      <c r="NY1038" s="53"/>
      <c r="NZ1038" s="53"/>
      <c r="OA1038" s="53"/>
      <c r="OB1038" s="53"/>
      <c r="OC1038" s="53"/>
      <c r="OD1038" s="53"/>
      <c r="OE1038" s="53"/>
      <c r="OF1038" s="53"/>
      <c r="OG1038" s="53"/>
      <c r="OH1038" s="53"/>
      <c r="OI1038" s="53"/>
      <c r="OJ1038" s="53"/>
      <c r="OK1038" s="53"/>
      <c r="OL1038" s="53"/>
      <c r="OM1038" s="53"/>
      <c r="ON1038" s="53"/>
      <c r="OO1038" s="53"/>
      <c r="OP1038" s="53"/>
      <c r="OQ1038" s="53"/>
      <c r="OR1038" s="53"/>
      <c r="OS1038" s="53"/>
      <c r="OT1038" s="53"/>
      <c r="OU1038" s="53"/>
      <c r="OV1038" s="53"/>
      <c r="OW1038" s="53"/>
      <c r="OX1038" s="53"/>
      <c r="OY1038" s="53"/>
      <c r="OZ1038" s="53"/>
      <c r="PA1038" s="53"/>
      <c r="PB1038" s="53"/>
      <c r="PC1038" s="53"/>
      <c r="PD1038" s="53"/>
      <c r="PE1038" s="53"/>
      <c r="PF1038" s="53"/>
      <c r="PG1038" s="53"/>
      <c r="PH1038" s="53"/>
      <c r="PI1038" s="53"/>
      <c r="PJ1038" s="53"/>
      <c r="PK1038" s="53"/>
      <c r="PL1038" s="53"/>
      <c r="PM1038" s="53"/>
      <c r="PN1038" s="53"/>
      <c r="PO1038" s="53"/>
      <c r="PP1038" s="53"/>
      <c r="PQ1038" s="53"/>
      <c r="PR1038" s="53"/>
      <c r="PS1038" s="53"/>
      <c r="PT1038" s="53"/>
      <c r="PU1038" s="53"/>
      <c r="PV1038" s="53"/>
      <c r="PW1038" s="53"/>
      <c r="PX1038" s="53"/>
      <c r="PY1038" s="53"/>
      <c r="PZ1038" s="53"/>
      <c r="QA1038" s="53"/>
      <c r="QB1038" s="53"/>
      <c r="QC1038" s="53"/>
      <c r="QD1038" s="53"/>
      <c r="QE1038" s="53"/>
      <c r="QF1038" s="53"/>
      <c r="QG1038" s="53"/>
      <c r="QH1038" s="53"/>
      <c r="QI1038" s="53"/>
      <c r="QJ1038" s="53"/>
      <c r="QK1038" s="53"/>
      <c r="QL1038" s="53"/>
      <c r="QM1038" s="53"/>
      <c r="QN1038" s="53"/>
      <c r="QO1038" s="53"/>
      <c r="QP1038" s="53"/>
      <c r="QQ1038" s="53"/>
      <c r="QR1038" s="53"/>
      <c r="QS1038" s="53"/>
      <c r="QT1038" s="53"/>
      <c r="QU1038" s="53"/>
      <c r="QV1038" s="53"/>
      <c r="QW1038" s="53"/>
      <c r="QX1038" s="53"/>
      <c r="QY1038" s="53"/>
      <c r="QZ1038" s="53"/>
      <c r="RA1038" s="53"/>
      <c r="RB1038" s="53"/>
      <c r="RC1038" s="53"/>
      <c r="RD1038" s="53"/>
      <c r="RE1038" s="53"/>
      <c r="RF1038" s="53"/>
      <c r="RG1038" s="53"/>
      <c r="RH1038" s="53"/>
      <c r="RI1038" s="53"/>
      <c r="RJ1038" s="53"/>
      <c r="RK1038" s="53"/>
      <c r="RL1038" s="53"/>
      <c r="RM1038" s="53"/>
      <c r="RN1038" s="53"/>
      <c r="RO1038" s="53"/>
      <c r="RP1038" s="53"/>
      <c r="RQ1038" s="53"/>
      <c r="RR1038" s="53"/>
      <c r="RS1038" s="53"/>
      <c r="RT1038" s="53"/>
      <c r="RU1038" s="53"/>
      <c r="RV1038" s="53"/>
      <c r="RW1038" s="53"/>
      <c r="RX1038" s="53"/>
      <c r="RY1038" s="53"/>
      <c r="RZ1038" s="53"/>
      <c r="SA1038" s="53"/>
      <c r="SB1038" s="53"/>
      <c r="SC1038" s="53"/>
      <c r="SD1038" s="53"/>
      <c r="SE1038" s="53"/>
      <c r="SF1038" s="53"/>
      <c r="SG1038" s="53"/>
      <c r="SH1038" s="53"/>
      <c r="SI1038" s="53"/>
      <c r="SJ1038" s="53"/>
      <c r="SK1038" s="53"/>
      <c r="SL1038" s="53"/>
      <c r="SM1038" s="53"/>
      <c r="SN1038" s="53"/>
      <c r="SO1038" s="53"/>
      <c r="SP1038" s="53"/>
      <c r="SQ1038" s="53"/>
      <c r="SR1038" s="53"/>
      <c r="SS1038" s="53"/>
      <c r="ST1038" s="53"/>
      <c r="SU1038" s="53"/>
      <c r="SV1038" s="53"/>
      <c r="SW1038" s="53"/>
      <c r="SX1038" s="53"/>
      <c r="SY1038" s="53"/>
      <c r="SZ1038" s="53"/>
      <c r="TA1038" s="53"/>
      <c r="TB1038" s="53"/>
      <c r="TC1038" s="53"/>
      <c r="TD1038" s="53"/>
      <c r="TE1038" s="53"/>
      <c r="TF1038" s="53"/>
      <c r="TG1038" s="53"/>
      <c r="TH1038" s="53"/>
      <c r="TI1038" s="53"/>
      <c r="TJ1038" s="53"/>
      <c r="TK1038" s="53"/>
      <c r="TL1038" s="53"/>
      <c r="TM1038" s="53"/>
      <c r="TN1038" s="53"/>
      <c r="TO1038" s="53"/>
      <c r="TP1038" s="53"/>
      <c r="TQ1038" s="53"/>
      <c r="TR1038" s="53"/>
      <c r="TS1038" s="53"/>
      <c r="TT1038" s="53"/>
      <c r="TU1038" s="53"/>
      <c r="TV1038" s="53"/>
      <c r="TW1038" s="53"/>
      <c r="TX1038" s="53"/>
      <c r="TY1038" s="53"/>
      <c r="TZ1038" s="53"/>
      <c r="UA1038" s="53"/>
      <c r="UB1038" s="53"/>
      <c r="UC1038" s="53"/>
      <c r="UD1038" s="53"/>
      <c r="UE1038" s="53"/>
      <c r="UF1038" s="53"/>
      <c r="UG1038" s="53"/>
    </row>
    <row r="1039" spans="12:553" s="19" customFormat="1" ht="15.75" customHeight="1" x14ac:dyDescent="0.2">
      <c r="L1039" s="66"/>
      <c r="M1039" s="66"/>
      <c r="N1039" s="52"/>
      <c r="O1039" s="53"/>
      <c r="P1039" s="53"/>
      <c r="Q1039" s="53"/>
      <c r="R1039" s="53"/>
      <c r="S1039" s="53"/>
      <c r="T1039" s="53"/>
      <c r="U1039" s="53"/>
      <c r="V1039" s="53"/>
      <c r="W1039" s="53"/>
      <c r="X1039" s="53"/>
      <c r="Y1039" s="53"/>
      <c r="Z1039" s="53"/>
      <c r="AA1039" s="53"/>
      <c r="AB1039" s="53"/>
      <c r="AC1039" s="53"/>
      <c r="AD1039" s="53"/>
      <c r="AE1039" s="53"/>
      <c r="AF1039" s="53"/>
      <c r="AG1039" s="53"/>
      <c r="AH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c r="BM1039" s="53"/>
      <c r="BN1039" s="53"/>
      <c r="BO1039" s="53"/>
      <c r="BP1039" s="53"/>
      <c r="BQ1039" s="53"/>
      <c r="BR1039" s="53"/>
      <c r="BS1039" s="53"/>
      <c r="BT1039" s="53"/>
      <c r="BU1039" s="53"/>
      <c r="BV1039" s="53"/>
      <c r="BW1039" s="53"/>
      <c r="BX1039" s="53"/>
      <c r="BY1039" s="53"/>
      <c r="BZ1039" s="53"/>
      <c r="CA1039" s="53"/>
      <c r="CB1039" s="53"/>
      <c r="CC1039" s="53"/>
      <c r="CD1039" s="53"/>
      <c r="CE1039" s="53"/>
      <c r="CF1039" s="53"/>
      <c r="CG1039" s="53"/>
      <c r="CH1039" s="53"/>
      <c r="CI1039" s="53"/>
      <c r="CJ1039" s="53"/>
      <c r="CK1039" s="53"/>
      <c r="CL1039" s="53"/>
      <c r="CM1039" s="53"/>
      <c r="CN1039" s="53"/>
      <c r="CO1039" s="53"/>
      <c r="CP1039" s="53"/>
      <c r="CQ1039" s="53"/>
      <c r="CR1039" s="53"/>
      <c r="CS1039" s="53"/>
      <c r="CT1039" s="53"/>
      <c r="CU1039" s="53"/>
      <c r="CV1039" s="53"/>
      <c r="CW1039" s="53"/>
      <c r="CX1039" s="53"/>
      <c r="CY1039" s="53"/>
      <c r="CZ1039" s="53"/>
      <c r="DA1039" s="53"/>
      <c r="DB1039" s="53"/>
      <c r="DC1039" s="53"/>
      <c r="DD1039" s="53"/>
      <c r="DE1039" s="53"/>
      <c r="DF1039" s="53"/>
      <c r="DG1039" s="53"/>
      <c r="DH1039" s="53"/>
      <c r="DI1039" s="53"/>
      <c r="DJ1039" s="53"/>
      <c r="DK1039" s="53"/>
      <c r="DL1039" s="53"/>
      <c r="DM1039" s="53"/>
      <c r="DN1039" s="53"/>
      <c r="DO1039" s="53"/>
      <c r="DP1039" s="53"/>
      <c r="DQ1039" s="53"/>
      <c r="DR1039" s="53"/>
      <c r="DS1039" s="53"/>
      <c r="DT1039" s="53"/>
      <c r="DU1039" s="53"/>
      <c r="DV1039" s="53"/>
      <c r="DW1039" s="53"/>
      <c r="DX1039" s="53"/>
      <c r="DY1039" s="53"/>
      <c r="DZ1039" s="53"/>
      <c r="EA1039" s="53"/>
      <c r="EB1039" s="53"/>
      <c r="EC1039" s="53"/>
      <c r="ED1039" s="53"/>
      <c r="EE1039" s="53"/>
      <c r="EF1039" s="53"/>
      <c r="EG1039" s="53"/>
      <c r="EH1039" s="53"/>
      <c r="EI1039" s="53"/>
      <c r="EJ1039" s="53"/>
      <c r="EK1039" s="53"/>
      <c r="EL1039" s="53"/>
      <c r="EM1039" s="53"/>
      <c r="EN1039" s="53"/>
      <c r="EO1039" s="53"/>
      <c r="EP1039" s="53"/>
      <c r="EQ1039" s="53"/>
      <c r="ER1039" s="53"/>
      <c r="ES1039" s="53"/>
      <c r="ET1039" s="53"/>
      <c r="EU1039" s="53"/>
      <c r="EV1039" s="53"/>
      <c r="EW1039" s="53"/>
      <c r="EX1039" s="53"/>
      <c r="EY1039" s="53"/>
      <c r="EZ1039" s="53"/>
      <c r="FA1039" s="53"/>
      <c r="FB1039" s="53"/>
      <c r="FC1039" s="53"/>
      <c r="FD1039" s="53"/>
      <c r="FE1039" s="53"/>
      <c r="FF1039" s="53"/>
      <c r="FG1039" s="53"/>
      <c r="FH1039" s="53"/>
      <c r="FI1039" s="53"/>
      <c r="FJ1039" s="53"/>
      <c r="FK1039" s="53"/>
      <c r="FL1039" s="53"/>
      <c r="FM1039" s="53"/>
      <c r="FN1039" s="53"/>
      <c r="FO1039" s="53"/>
      <c r="FP1039" s="53"/>
      <c r="FQ1039" s="53"/>
      <c r="FR1039" s="53"/>
      <c r="FS1039" s="53"/>
      <c r="FT1039" s="53"/>
      <c r="FU1039" s="53"/>
      <c r="FV1039" s="53"/>
      <c r="FW1039" s="53"/>
      <c r="FX1039" s="53"/>
      <c r="FY1039" s="53"/>
      <c r="FZ1039" s="53"/>
      <c r="GA1039" s="53"/>
      <c r="GB1039" s="53"/>
      <c r="GC1039" s="53"/>
      <c r="GD1039" s="53"/>
      <c r="GE1039" s="53"/>
      <c r="GF1039" s="53"/>
      <c r="GG1039" s="53"/>
      <c r="GH1039" s="53"/>
      <c r="GI1039" s="53"/>
      <c r="GJ1039" s="53"/>
      <c r="GK1039" s="53"/>
      <c r="GL1039" s="53"/>
      <c r="GM1039" s="53"/>
      <c r="GN1039" s="53"/>
      <c r="GO1039" s="53"/>
      <c r="GP1039" s="53"/>
      <c r="GQ1039" s="53"/>
      <c r="GR1039" s="53"/>
      <c r="GS1039" s="53"/>
      <c r="GT1039" s="53"/>
      <c r="GU1039" s="53"/>
      <c r="GV1039" s="53"/>
      <c r="GW1039" s="53"/>
      <c r="GX1039" s="53"/>
      <c r="GY1039" s="53"/>
      <c r="GZ1039" s="53"/>
      <c r="HA1039" s="53"/>
      <c r="HB1039" s="53"/>
      <c r="HC1039" s="53"/>
      <c r="HD1039" s="53"/>
      <c r="HE1039" s="53"/>
      <c r="HF1039" s="53"/>
      <c r="HG1039" s="53"/>
      <c r="HH1039" s="53"/>
      <c r="HI1039" s="53"/>
      <c r="HJ1039" s="53"/>
      <c r="HK1039" s="53"/>
      <c r="HL1039" s="53"/>
      <c r="HM1039" s="53"/>
      <c r="HN1039" s="53"/>
      <c r="HO1039" s="53"/>
      <c r="HP1039" s="53"/>
      <c r="HQ1039" s="53"/>
      <c r="HR1039" s="53"/>
      <c r="HS1039" s="53"/>
      <c r="HT1039" s="53"/>
      <c r="HU1039" s="53"/>
      <c r="HV1039" s="53"/>
      <c r="HW1039" s="53"/>
      <c r="HX1039" s="53"/>
      <c r="HY1039" s="53"/>
      <c r="HZ1039" s="53"/>
      <c r="IA1039" s="53"/>
      <c r="IB1039" s="53"/>
      <c r="IC1039" s="53"/>
      <c r="ID1039" s="53"/>
      <c r="IE1039" s="53"/>
      <c r="IF1039" s="53"/>
      <c r="IG1039" s="53"/>
      <c r="IH1039" s="53"/>
      <c r="II1039" s="53"/>
      <c r="IJ1039" s="53"/>
      <c r="IK1039" s="53"/>
      <c r="IL1039" s="53"/>
      <c r="IM1039" s="53"/>
      <c r="IN1039" s="53"/>
      <c r="IO1039" s="53"/>
      <c r="IP1039" s="53"/>
      <c r="IQ1039" s="53"/>
      <c r="IR1039" s="53"/>
      <c r="IS1039" s="53"/>
      <c r="IT1039" s="53"/>
      <c r="IU1039" s="53"/>
      <c r="IV1039" s="53"/>
      <c r="IW1039" s="53"/>
      <c r="IX1039" s="53"/>
      <c r="IY1039" s="53"/>
      <c r="IZ1039" s="53"/>
      <c r="JA1039" s="53"/>
      <c r="JB1039" s="53"/>
      <c r="JC1039" s="53"/>
      <c r="JD1039" s="53"/>
      <c r="JE1039" s="53"/>
      <c r="JF1039" s="53"/>
      <c r="JG1039" s="53"/>
      <c r="JH1039" s="53"/>
      <c r="JI1039" s="53"/>
      <c r="JJ1039" s="53"/>
      <c r="JK1039" s="53"/>
      <c r="JL1039" s="53"/>
      <c r="JM1039" s="53"/>
      <c r="JN1039" s="53"/>
      <c r="JO1039" s="53"/>
      <c r="JP1039" s="53"/>
      <c r="JQ1039" s="53"/>
      <c r="JR1039" s="53"/>
      <c r="JS1039" s="53"/>
      <c r="JT1039" s="53"/>
      <c r="JU1039" s="53"/>
      <c r="JV1039" s="53"/>
      <c r="JW1039" s="53"/>
      <c r="JX1039" s="53"/>
      <c r="JY1039" s="53"/>
      <c r="JZ1039" s="53"/>
      <c r="KA1039" s="53"/>
      <c r="KB1039" s="53"/>
      <c r="KC1039" s="53"/>
      <c r="KD1039" s="53"/>
      <c r="KE1039" s="53"/>
      <c r="KF1039" s="53"/>
      <c r="KG1039" s="53"/>
      <c r="KH1039" s="53"/>
      <c r="KI1039" s="53"/>
      <c r="KJ1039" s="53"/>
      <c r="KK1039" s="53"/>
      <c r="KL1039" s="53"/>
      <c r="KM1039" s="53"/>
      <c r="KN1039" s="53"/>
      <c r="KO1039" s="53"/>
      <c r="KP1039" s="53"/>
      <c r="KQ1039" s="53"/>
      <c r="KR1039" s="53"/>
      <c r="KS1039" s="53"/>
      <c r="KT1039" s="53"/>
      <c r="KU1039" s="53"/>
      <c r="KV1039" s="53"/>
      <c r="KW1039" s="53"/>
      <c r="KX1039" s="53"/>
      <c r="KY1039" s="53"/>
      <c r="KZ1039" s="53"/>
      <c r="LA1039" s="53"/>
      <c r="LB1039" s="53"/>
      <c r="LC1039" s="53"/>
      <c r="LD1039" s="53"/>
      <c r="LE1039" s="53"/>
      <c r="LF1039" s="53"/>
      <c r="LG1039" s="53"/>
      <c r="LH1039" s="53"/>
      <c r="LI1039" s="53"/>
      <c r="LJ1039" s="53"/>
      <c r="LK1039" s="53"/>
      <c r="LL1039" s="53"/>
      <c r="LM1039" s="53"/>
      <c r="LN1039" s="53"/>
      <c r="LO1039" s="53"/>
      <c r="LP1039" s="53"/>
      <c r="LQ1039" s="53"/>
      <c r="LR1039" s="53"/>
      <c r="LS1039" s="53"/>
      <c r="LT1039" s="53"/>
      <c r="LU1039" s="53"/>
      <c r="LV1039" s="53"/>
      <c r="LW1039" s="53"/>
      <c r="LX1039" s="53"/>
      <c r="LY1039" s="53"/>
      <c r="LZ1039" s="53"/>
      <c r="MA1039" s="53"/>
      <c r="MB1039" s="53"/>
      <c r="MC1039" s="53"/>
      <c r="MD1039" s="53"/>
      <c r="ME1039" s="53"/>
      <c r="MF1039" s="53"/>
      <c r="MG1039" s="53"/>
      <c r="MH1039" s="53"/>
      <c r="MI1039" s="53"/>
      <c r="MJ1039" s="53"/>
      <c r="MK1039" s="53"/>
      <c r="ML1039" s="53"/>
      <c r="MM1039" s="53"/>
      <c r="MN1039" s="53"/>
      <c r="MO1039" s="53"/>
      <c r="MP1039" s="53"/>
      <c r="MQ1039" s="53"/>
      <c r="MR1039" s="53"/>
      <c r="MS1039" s="53"/>
      <c r="MT1039" s="53"/>
      <c r="MU1039" s="53"/>
      <c r="MV1039" s="53"/>
      <c r="MW1039" s="53"/>
      <c r="MX1039" s="53"/>
      <c r="MY1039" s="53"/>
      <c r="MZ1039" s="53"/>
      <c r="NA1039" s="53"/>
      <c r="NB1039" s="53"/>
      <c r="NC1039" s="53"/>
      <c r="ND1039" s="53"/>
      <c r="NE1039" s="53"/>
      <c r="NF1039" s="53"/>
      <c r="NG1039" s="53"/>
      <c r="NH1039" s="53"/>
      <c r="NI1039" s="53"/>
      <c r="NJ1039" s="53"/>
      <c r="NK1039" s="53"/>
      <c r="NL1039" s="53"/>
      <c r="NM1039" s="53"/>
      <c r="NN1039" s="53"/>
      <c r="NO1039" s="53"/>
      <c r="NP1039" s="53"/>
      <c r="NQ1039" s="53"/>
      <c r="NR1039" s="53"/>
      <c r="NS1039" s="53"/>
      <c r="NT1039" s="53"/>
      <c r="NU1039" s="53"/>
      <c r="NV1039" s="53"/>
      <c r="NW1039" s="53"/>
      <c r="NX1039" s="53"/>
      <c r="NY1039" s="53"/>
      <c r="NZ1039" s="53"/>
      <c r="OA1039" s="53"/>
      <c r="OB1039" s="53"/>
      <c r="OC1039" s="53"/>
      <c r="OD1039" s="53"/>
      <c r="OE1039" s="53"/>
      <c r="OF1039" s="53"/>
      <c r="OG1039" s="53"/>
      <c r="OH1039" s="53"/>
      <c r="OI1039" s="53"/>
      <c r="OJ1039" s="53"/>
      <c r="OK1039" s="53"/>
      <c r="OL1039" s="53"/>
      <c r="OM1039" s="53"/>
      <c r="ON1039" s="53"/>
      <c r="OO1039" s="53"/>
      <c r="OP1039" s="53"/>
      <c r="OQ1039" s="53"/>
      <c r="OR1039" s="53"/>
      <c r="OS1039" s="53"/>
      <c r="OT1039" s="53"/>
      <c r="OU1039" s="53"/>
      <c r="OV1039" s="53"/>
      <c r="OW1039" s="53"/>
      <c r="OX1039" s="53"/>
      <c r="OY1039" s="53"/>
      <c r="OZ1039" s="53"/>
      <c r="PA1039" s="53"/>
      <c r="PB1039" s="53"/>
      <c r="PC1039" s="53"/>
      <c r="PD1039" s="53"/>
      <c r="PE1039" s="53"/>
      <c r="PF1039" s="53"/>
      <c r="PG1039" s="53"/>
      <c r="PH1039" s="53"/>
      <c r="PI1039" s="53"/>
      <c r="PJ1039" s="53"/>
      <c r="PK1039" s="53"/>
      <c r="PL1039" s="53"/>
      <c r="PM1039" s="53"/>
      <c r="PN1039" s="53"/>
      <c r="PO1039" s="53"/>
      <c r="PP1039" s="53"/>
      <c r="PQ1039" s="53"/>
      <c r="PR1039" s="53"/>
      <c r="PS1039" s="53"/>
      <c r="PT1039" s="53"/>
      <c r="PU1039" s="53"/>
      <c r="PV1039" s="53"/>
      <c r="PW1039" s="53"/>
      <c r="PX1039" s="53"/>
      <c r="PY1039" s="53"/>
      <c r="PZ1039" s="53"/>
      <c r="QA1039" s="53"/>
      <c r="QB1039" s="53"/>
      <c r="QC1039" s="53"/>
      <c r="QD1039" s="53"/>
      <c r="QE1039" s="53"/>
      <c r="QF1039" s="53"/>
      <c r="QG1039" s="53"/>
      <c r="QH1039" s="53"/>
      <c r="QI1039" s="53"/>
      <c r="QJ1039" s="53"/>
      <c r="QK1039" s="53"/>
      <c r="QL1039" s="53"/>
      <c r="QM1039" s="53"/>
      <c r="QN1039" s="53"/>
      <c r="QO1039" s="53"/>
      <c r="QP1039" s="53"/>
      <c r="QQ1039" s="53"/>
      <c r="QR1039" s="53"/>
      <c r="QS1039" s="53"/>
      <c r="QT1039" s="53"/>
      <c r="QU1039" s="53"/>
      <c r="QV1039" s="53"/>
      <c r="QW1039" s="53"/>
      <c r="QX1039" s="53"/>
      <c r="QY1039" s="53"/>
      <c r="QZ1039" s="53"/>
      <c r="RA1039" s="53"/>
      <c r="RB1039" s="53"/>
      <c r="RC1039" s="53"/>
      <c r="RD1039" s="53"/>
      <c r="RE1039" s="53"/>
      <c r="RF1039" s="53"/>
      <c r="RG1039" s="53"/>
      <c r="RH1039" s="53"/>
      <c r="RI1039" s="53"/>
      <c r="RJ1039" s="53"/>
      <c r="RK1039" s="53"/>
      <c r="RL1039" s="53"/>
      <c r="RM1039" s="53"/>
      <c r="RN1039" s="53"/>
      <c r="RO1039" s="53"/>
      <c r="RP1039" s="53"/>
      <c r="RQ1039" s="53"/>
      <c r="RR1039" s="53"/>
      <c r="RS1039" s="53"/>
      <c r="RT1039" s="53"/>
      <c r="RU1039" s="53"/>
      <c r="RV1039" s="53"/>
      <c r="RW1039" s="53"/>
      <c r="RX1039" s="53"/>
      <c r="RY1039" s="53"/>
      <c r="RZ1039" s="53"/>
      <c r="SA1039" s="53"/>
      <c r="SB1039" s="53"/>
      <c r="SC1039" s="53"/>
      <c r="SD1039" s="53"/>
      <c r="SE1039" s="53"/>
      <c r="SF1039" s="53"/>
      <c r="SG1039" s="53"/>
      <c r="SH1039" s="53"/>
      <c r="SI1039" s="53"/>
      <c r="SJ1039" s="53"/>
      <c r="SK1039" s="53"/>
      <c r="SL1039" s="53"/>
      <c r="SM1039" s="53"/>
      <c r="SN1039" s="53"/>
      <c r="SO1039" s="53"/>
      <c r="SP1039" s="53"/>
      <c r="SQ1039" s="53"/>
      <c r="SR1039" s="53"/>
      <c r="SS1039" s="53"/>
      <c r="ST1039" s="53"/>
      <c r="SU1039" s="53"/>
      <c r="SV1039" s="53"/>
      <c r="SW1039" s="53"/>
      <c r="SX1039" s="53"/>
      <c r="SY1039" s="53"/>
      <c r="SZ1039" s="53"/>
      <c r="TA1039" s="53"/>
      <c r="TB1039" s="53"/>
      <c r="TC1039" s="53"/>
      <c r="TD1039" s="53"/>
      <c r="TE1039" s="53"/>
      <c r="TF1039" s="53"/>
      <c r="TG1039" s="53"/>
      <c r="TH1039" s="53"/>
      <c r="TI1039" s="53"/>
      <c r="TJ1039" s="53"/>
      <c r="TK1039" s="53"/>
      <c r="TL1039" s="53"/>
      <c r="TM1039" s="53"/>
      <c r="TN1039" s="53"/>
      <c r="TO1039" s="53"/>
      <c r="TP1039" s="53"/>
      <c r="TQ1039" s="53"/>
      <c r="TR1039" s="53"/>
      <c r="TS1039" s="53"/>
      <c r="TT1039" s="53"/>
      <c r="TU1039" s="53"/>
      <c r="TV1039" s="53"/>
      <c r="TW1039" s="53"/>
      <c r="TX1039" s="53"/>
      <c r="TY1039" s="53"/>
      <c r="TZ1039" s="53"/>
      <c r="UA1039" s="53"/>
      <c r="UB1039" s="53"/>
      <c r="UC1039" s="53"/>
      <c r="UD1039" s="53"/>
      <c r="UE1039" s="53"/>
      <c r="UF1039" s="53"/>
      <c r="UG1039" s="53"/>
    </row>
    <row r="1040" spans="12:553" s="19" customFormat="1" ht="15.75" customHeight="1" x14ac:dyDescent="0.2">
      <c r="L1040" s="66"/>
      <c r="M1040" s="66"/>
      <c r="N1040" s="52"/>
      <c r="O1040" s="53"/>
      <c r="P1040" s="53"/>
      <c r="Q1040" s="53"/>
      <c r="R1040" s="53"/>
      <c r="S1040" s="53"/>
      <c r="T1040" s="53"/>
      <c r="U1040" s="53"/>
      <c r="V1040" s="53"/>
      <c r="W1040" s="53"/>
      <c r="X1040" s="53"/>
      <c r="Y1040" s="53"/>
      <c r="Z1040" s="53"/>
      <c r="AA1040" s="53"/>
      <c r="AB1040" s="53"/>
      <c r="AC1040" s="53"/>
      <c r="AD1040" s="53"/>
      <c r="AE1040" s="53"/>
      <c r="AF1040" s="53"/>
      <c r="AG1040" s="53"/>
      <c r="AH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c r="BM1040" s="53"/>
      <c r="BN1040" s="53"/>
      <c r="BO1040" s="53"/>
      <c r="BP1040" s="53"/>
      <c r="BQ1040" s="53"/>
      <c r="BR1040" s="53"/>
      <c r="BS1040" s="53"/>
      <c r="BT1040" s="53"/>
      <c r="BU1040" s="53"/>
      <c r="BV1040" s="53"/>
      <c r="BW1040" s="53"/>
      <c r="BX1040" s="53"/>
      <c r="BY1040" s="53"/>
      <c r="BZ1040" s="53"/>
      <c r="CA1040" s="53"/>
      <c r="CB1040" s="53"/>
      <c r="CC1040" s="53"/>
      <c r="CD1040" s="53"/>
      <c r="CE1040" s="53"/>
      <c r="CF1040" s="53"/>
      <c r="CG1040" s="53"/>
      <c r="CH1040" s="53"/>
      <c r="CI1040" s="53"/>
      <c r="CJ1040" s="53"/>
      <c r="CK1040" s="53"/>
      <c r="CL1040" s="53"/>
      <c r="CM1040" s="53"/>
      <c r="CN1040" s="53"/>
      <c r="CO1040" s="53"/>
      <c r="CP1040" s="53"/>
      <c r="CQ1040" s="53"/>
      <c r="CR1040" s="53"/>
      <c r="CS1040" s="53"/>
      <c r="CT1040" s="53"/>
      <c r="CU1040" s="53"/>
      <c r="CV1040" s="53"/>
      <c r="CW1040" s="53"/>
      <c r="CX1040" s="53"/>
      <c r="CY1040" s="53"/>
      <c r="CZ1040" s="53"/>
      <c r="DA1040" s="53"/>
      <c r="DB1040" s="53"/>
      <c r="DC1040" s="53"/>
      <c r="DD1040" s="53"/>
      <c r="DE1040" s="53"/>
      <c r="DF1040" s="53"/>
      <c r="DG1040" s="53"/>
      <c r="DH1040" s="53"/>
      <c r="DI1040" s="53"/>
      <c r="DJ1040" s="53"/>
      <c r="DK1040" s="53"/>
      <c r="DL1040" s="53"/>
      <c r="DM1040" s="53"/>
      <c r="DN1040" s="53"/>
      <c r="DO1040" s="53"/>
      <c r="DP1040" s="53"/>
      <c r="DQ1040" s="53"/>
      <c r="DR1040" s="53"/>
      <c r="DS1040" s="53"/>
      <c r="DT1040" s="53"/>
      <c r="DU1040" s="53"/>
      <c r="DV1040" s="53"/>
      <c r="DW1040" s="53"/>
      <c r="DX1040" s="53"/>
      <c r="DY1040" s="53"/>
      <c r="DZ1040" s="53"/>
      <c r="EA1040" s="53"/>
      <c r="EB1040" s="53"/>
      <c r="EC1040" s="53"/>
      <c r="ED1040" s="53"/>
      <c r="EE1040" s="53"/>
      <c r="EF1040" s="53"/>
      <c r="EG1040" s="53"/>
      <c r="EH1040" s="53"/>
      <c r="EI1040" s="53"/>
      <c r="EJ1040" s="53"/>
      <c r="EK1040" s="53"/>
      <c r="EL1040" s="53"/>
      <c r="EM1040" s="53"/>
      <c r="EN1040" s="53"/>
      <c r="EO1040" s="53"/>
      <c r="EP1040" s="53"/>
      <c r="EQ1040" s="53"/>
      <c r="ER1040" s="53"/>
      <c r="ES1040" s="53"/>
      <c r="ET1040" s="53"/>
      <c r="EU1040" s="53"/>
      <c r="EV1040" s="53"/>
      <c r="EW1040" s="53"/>
      <c r="EX1040" s="53"/>
      <c r="EY1040" s="53"/>
      <c r="EZ1040" s="53"/>
      <c r="FA1040" s="53"/>
      <c r="FB1040" s="53"/>
      <c r="FC1040" s="53"/>
      <c r="FD1040" s="53"/>
      <c r="FE1040" s="53"/>
      <c r="FF1040" s="53"/>
      <c r="FG1040" s="53"/>
      <c r="FH1040" s="53"/>
      <c r="FI1040" s="53"/>
      <c r="FJ1040" s="53"/>
      <c r="FK1040" s="53"/>
      <c r="FL1040" s="53"/>
      <c r="FM1040" s="53"/>
      <c r="FN1040" s="53"/>
      <c r="FO1040" s="53"/>
      <c r="FP1040" s="53"/>
      <c r="FQ1040" s="53"/>
      <c r="FR1040" s="53"/>
      <c r="FS1040" s="53"/>
      <c r="FT1040" s="53"/>
      <c r="FU1040" s="53"/>
      <c r="FV1040" s="53"/>
      <c r="FW1040" s="53"/>
      <c r="FX1040" s="53"/>
      <c r="FY1040" s="53"/>
      <c r="FZ1040" s="53"/>
      <c r="GA1040" s="53"/>
      <c r="GB1040" s="53"/>
      <c r="GC1040" s="53"/>
      <c r="GD1040" s="53"/>
      <c r="GE1040" s="53"/>
      <c r="GF1040" s="53"/>
      <c r="GG1040" s="53"/>
      <c r="GH1040" s="53"/>
      <c r="GI1040" s="53"/>
      <c r="GJ1040" s="53"/>
      <c r="GK1040" s="53"/>
      <c r="GL1040" s="53"/>
      <c r="GM1040" s="53"/>
      <c r="GN1040" s="53"/>
      <c r="GO1040" s="53"/>
      <c r="GP1040" s="53"/>
      <c r="GQ1040" s="53"/>
      <c r="GR1040" s="53"/>
      <c r="GS1040" s="53"/>
      <c r="GT1040" s="53"/>
      <c r="GU1040" s="53"/>
      <c r="GV1040" s="53"/>
      <c r="GW1040" s="53"/>
      <c r="GX1040" s="53"/>
      <c r="GY1040" s="53"/>
      <c r="GZ1040" s="53"/>
      <c r="HA1040" s="53"/>
      <c r="HB1040" s="53"/>
      <c r="HC1040" s="53"/>
      <c r="HD1040" s="53"/>
      <c r="HE1040" s="53"/>
      <c r="HF1040" s="53"/>
      <c r="HG1040" s="53"/>
      <c r="HH1040" s="53"/>
      <c r="HI1040" s="53"/>
      <c r="HJ1040" s="53"/>
      <c r="HK1040" s="53"/>
      <c r="HL1040" s="53"/>
      <c r="HM1040" s="53"/>
      <c r="HN1040" s="53"/>
      <c r="HO1040" s="53"/>
      <c r="HP1040" s="53"/>
      <c r="HQ1040" s="53"/>
      <c r="HR1040" s="53"/>
      <c r="HS1040" s="53"/>
      <c r="HT1040" s="53"/>
      <c r="HU1040" s="53"/>
      <c r="HV1040" s="53"/>
      <c r="HW1040" s="53"/>
      <c r="HX1040" s="53"/>
      <c r="HY1040" s="53"/>
      <c r="HZ1040" s="53"/>
      <c r="IA1040" s="53"/>
      <c r="IB1040" s="53"/>
      <c r="IC1040" s="53"/>
      <c r="ID1040" s="53"/>
      <c r="IE1040" s="53"/>
      <c r="IF1040" s="53"/>
      <c r="IG1040" s="53"/>
      <c r="IH1040" s="53"/>
      <c r="II1040" s="53"/>
      <c r="IJ1040" s="53"/>
      <c r="IK1040" s="53"/>
      <c r="IL1040" s="53"/>
      <c r="IM1040" s="53"/>
      <c r="IN1040" s="53"/>
      <c r="IO1040" s="53"/>
      <c r="IP1040" s="53"/>
      <c r="IQ1040" s="53"/>
      <c r="IR1040" s="53"/>
      <c r="IS1040" s="53"/>
      <c r="IT1040" s="53"/>
      <c r="IU1040" s="53"/>
      <c r="IV1040" s="53"/>
      <c r="IW1040" s="53"/>
      <c r="IX1040" s="53"/>
      <c r="IY1040" s="53"/>
      <c r="IZ1040" s="53"/>
      <c r="JA1040" s="53"/>
      <c r="JB1040" s="53"/>
      <c r="JC1040" s="53"/>
      <c r="JD1040" s="53"/>
      <c r="JE1040" s="53"/>
      <c r="JF1040" s="53"/>
      <c r="JG1040" s="53"/>
      <c r="JH1040" s="53"/>
      <c r="JI1040" s="53"/>
      <c r="JJ1040" s="53"/>
      <c r="JK1040" s="53"/>
      <c r="JL1040" s="53"/>
      <c r="JM1040" s="53"/>
      <c r="JN1040" s="53"/>
      <c r="JO1040" s="53"/>
      <c r="JP1040" s="53"/>
      <c r="JQ1040" s="53"/>
      <c r="JR1040" s="53"/>
      <c r="JS1040" s="53"/>
      <c r="JT1040" s="53"/>
      <c r="JU1040" s="53"/>
      <c r="JV1040" s="53"/>
      <c r="JW1040" s="53"/>
      <c r="JX1040" s="53"/>
      <c r="JY1040" s="53"/>
      <c r="JZ1040" s="53"/>
      <c r="KA1040" s="53"/>
      <c r="KB1040" s="53"/>
      <c r="KC1040" s="53"/>
      <c r="KD1040" s="53"/>
      <c r="KE1040" s="53"/>
      <c r="KF1040" s="53"/>
      <c r="KG1040" s="53"/>
      <c r="KH1040" s="53"/>
      <c r="KI1040" s="53"/>
      <c r="KJ1040" s="53"/>
      <c r="KK1040" s="53"/>
      <c r="KL1040" s="53"/>
      <c r="KM1040" s="53"/>
      <c r="KN1040" s="53"/>
      <c r="KO1040" s="53"/>
      <c r="KP1040" s="53"/>
      <c r="KQ1040" s="53"/>
      <c r="KR1040" s="53"/>
      <c r="KS1040" s="53"/>
      <c r="KT1040" s="53"/>
      <c r="KU1040" s="53"/>
      <c r="KV1040" s="53"/>
      <c r="KW1040" s="53"/>
      <c r="KX1040" s="53"/>
      <c r="KY1040" s="53"/>
      <c r="KZ1040" s="53"/>
      <c r="LA1040" s="53"/>
      <c r="LB1040" s="53"/>
      <c r="LC1040" s="53"/>
      <c r="LD1040" s="53"/>
      <c r="LE1040" s="53"/>
      <c r="LF1040" s="53"/>
      <c r="LG1040" s="53"/>
      <c r="LH1040" s="53"/>
      <c r="LI1040" s="53"/>
      <c r="LJ1040" s="53"/>
      <c r="LK1040" s="53"/>
      <c r="LL1040" s="53"/>
      <c r="LM1040" s="53"/>
      <c r="LN1040" s="53"/>
      <c r="LO1040" s="53"/>
      <c r="LP1040" s="53"/>
      <c r="LQ1040" s="53"/>
      <c r="LR1040" s="53"/>
      <c r="LS1040" s="53"/>
      <c r="LT1040" s="53"/>
      <c r="LU1040" s="53"/>
      <c r="LV1040" s="53"/>
      <c r="LW1040" s="53"/>
      <c r="LX1040" s="53"/>
      <c r="LY1040" s="53"/>
      <c r="LZ1040" s="53"/>
      <c r="MA1040" s="53"/>
      <c r="MB1040" s="53"/>
      <c r="MC1040" s="53"/>
      <c r="MD1040" s="53"/>
      <c r="ME1040" s="53"/>
      <c r="MF1040" s="53"/>
      <c r="MG1040" s="53"/>
      <c r="MH1040" s="53"/>
      <c r="MI1040" s="53"/>
      <c r="MJ1040" s="53"/>
      <c r="MK1040" s="53"/>
      <c r="ML1040" s="53"/>
      <c r="MM1040" s="53"/>
      <c r="MN1040" s="53"/>
      <c r="MO1040" s="53"/>
      <c r="MP1040" s="53"/>
      <c r="MQ1040" s="53"/>
      <c r="MR1040" s="53"/>
      <c r="MS1040" s="53"/>
      <c r="MT1040" s="53"/>
      <c r="MU1040" s="53"/>
      <c r="MV1040" s="53"/>
      <c r="MW1040" s="53"/>
      <c r="MX1040" s="53"/>
      <c r="MY1040" s="53"/>
      <c r="MZ1040" s="53"/>
      <c r="NA1040" s="53"/>
      <c r="NB1040" s="53"/>
      <c r="NC1040" s="53"/>
      <c r="ND1040" s="53"/>
      <c r="NE1040" s="53"/>
      <c r="NF1040" s="53"/>
      <c r="NG1040" s="53"/>
      <c r="NH1040" s="53"/>
      <c r="NI1040" s="53"/>
      <c r="NJ1040" s="53"/>
      <c r="NK1040" s="53"/>
      <c r="NL1040" s="53"/>
      <c r="NM1040" s="53"/>
      <c r="NN1040" s="53"/>
      <c r="NO1040" s="53"/>
      <c r="NP1040" s="53"/>
      <c r="NQ1040" s="53"/>
      <c r="NR1040" s="53"/>
      <c r="NS1040" s="53"/>
      <c r="NT1040" s="53"/>
      <c r="NU1040" s="53"/>
      <c r="NV1040" s="53"/>
      <c r="NW1040" s="53"/>
      <c r="NX1040" s="53"/>
      <c r="NY1040" s="53"/>
      <c r="NZ1040" s="53"/>
      <c r="OA1040" s="53"/>
      <c r="OB1040" s="53"/>
      <c r="OC1040" s="53"/>
      <c r="OD1040" s="53"/>
      <c r="OE1040" s="53"/>
      <c r="OF1040" s="53"/>
      <c r="OG1040" s="53"/>
      <c r="OH1040" s="53"/>
      <c r="OI1040" s="53"/>
      <c r="OJ1040" s="53"/>
      <c r="OK1040" s="53"/>
      <c r="OL1040" s="53"/>
      <c r="OM1040" s="53"/>
      <c r="ON1040" s="53"/>
      <c r="OO1040" s="53"/>
      <c r="OP1040" s="53"/>
      <c r="OQ1040" s="53"/>
      <c r="OR1040" s="53"/>
      <c r="OS1040" s="53"/>
      <c r="OT1040" s="53"/>
      <c r="OU1040" s="53"/>
      <c r="OV1040" s="53"/>
      <c r="OW1040" s="53"/>
      <c r="OX1040" s="53"/>
      <c r="OY1040" s="53"/>
      <c r="OZ1040" s="53"/>
      <c r="PA1040" s="53"/>
      <c r="PB1040" s="53"/>
      <c r="PC1040" s="53"/>
      <c r="PD1040" s="53"/>
      <c r="PE1040" s="53"/>
      <c r="PF1040" s="53"/>
      <c r="PG1040" s="53"/>
      <c r="PH1040" s="53"/>
      <c r="PI1040" s="53"/>
      <c r="PJ1040" s="53"/>
      <c r="PK1040" s="53"/>
      <c r="PL1040" s="53"/>
      <c r="PM1040" s="53"/>
      <c r="PN1040" s="53"/>
      <c r="PO1040" s="53"/>
      <c r="PP1040" s="53"/>
      <c r="PQ1040" s="53"/>
      <c r="PR1040" s="53"/>
      <c r="PS1040" s="53"/>
      <c r="PT1040" s="53"/>
      <c r="PU1040" s="53"/>
      <c r="PV1040" s="53"/>
      <c r="PW1040" s="53"/>
      <c r="PX1040" s="53"/>
      <c r="PY1040" s="53"/>
      <c r="PZ1040" s="53"/>
      <c r="QA1040" s="53"/>
      <c r="QB1040" s="53"/>
      <c r="QC1040" s="53"/>
      <c r="QD1040" s="53"/>
      <c r="QE1040" s="53"/>
      <c r="QF1040" s="53"/>
      <c r="QG1040" s="53"/>
      <c r="QH1040" s="53"/>
      <c r="QI1040" s="53"/>
      <c r="QJ1040" s="53"/>
      <c r="QK1040" s="53"/>
      <c r="QL1040" s="53"/>
      <c r="QM1040" s="53"/>
      <c r="QN1040" s="53"/>
      <c r="QO1040" s="53"/>
      <c r="QP1040" s="53"/>
      <c r="QQ1040" s="53"/>
      <c r="QR1040" s="53"/>
      <c r="QS1040" s="53"/>
      <c r="QT1040" s="53"/>
      <c r="QU1040" s="53"/>
      <c r="QV1040" s="53"/>
      <c r="QW1040" s="53"/>
      <c r="QX1040" s="53"/>
      <c r="QY1040" s="53"/>
      <c r="QZ1040" s="53"/>
      <c r="RA1040" s="53"/>
      <c r="RB1040" s="53"/>
      <c r="RC1040" s="53"/>
      <c r="RD1040" s="53"/>
      <c r="RE1040" s="53"/>
      <c r="RF1040" s="53"/>
      <c r="RG1040" s="53"/>
      <c r="RH1040" s="53"/>
      <c r="RI1040" s="53"/>
      <c r="RJ1040" s="53"/>
      <c r="RK1040" s="53"/>
      <c r="RL1040" s="53"/>
      <c r="RM1040" s="53"/>
      <c r="RN1040" s="53"/>
      <c r="RO1040" s="53"/>
      <c r="RP1040" s="53"/>
      <c r="RQ1040" s="53"/>
      <c r="RR1040" s="53"/>
      <c r="RS1040" s="53"/>
      <c r="RT1040" s="53"/>
      <c r="RU1040" s="53"/>
      <c r="RV1040" s="53"/>
      <c r="RW1040" s="53"/>
      <c r="RX1040" s="53"/>
      <c r="RY1040" s="53"/>
      <c r="RZ1040" s="53"/>
      <c r="SA1040" s="53"/>
      <c r="SB1040" s="53"/>
      <c r="SC1040" s="53"/>
      <c r="SD1040" s="53"/>
      <c r="SE1040" s="53"/>
      <c r="SF1040" s="53"/>
      <c r="SG1040" s="53"/>
      <c r="SH1040" s="53"/>
      <c r="SI1040" s="53"/>
      <c r="SJ1040" s="53"/>
      <c r="SK1040" s="53"/>
      <c r="SL1040" s="53"/>
      <c r="SM1040" s="53"/>
      <c r="SN1040" s="53"/>
      <c r="SO1040" s="53"/>
      <c r="SP1040" s="53"/>
      <c r="SQ1040" s="53"/>
      <c r="SR1040" s="53"/>
      <c r="SS1040" s="53"/>
      <c r="ST1040" s="53"/>
      <c r="SU1040" s="53"/>
      <c r="SV1040" s="53"/>
      <c r="SW1040" s="53"/>
      <c r="SX1040" s="53"/>
      <c r="SY1040" s="53"/>
      <c r="SZ1040" s="53"/>
      <c r="TA1040" s="53"/>
      <c r="TB1040" s="53"/>
      <c r="TC1040" s="53"/>
      <c r="TD1040" s="53"/>
      <c r="TE1040" s="53"/>
      <c r="TF1040" s="53"/>
      <c r="TG1040" s="53"/>
      <c r="TH1040" s="53"/>
      <c r="TI1040" s="53"/>
      <c r="TJ1040" s="53"/>
      <c r="TK1040" s="53"/>
      <c r="TL1040" s="53"/>
      <c r="TM1040" s="53"/>
      <c r="TN1040" s="53"/>
      <c r="TO1040" s="53"/>
      <c r="TP1040" s="53"/>
      <c r="TQ1040" s="53"/>
      <c r="TR1040" s="53"/>
      <c r="TS1040" s="53"/>
      <c r="TT1040" s="53"/>
      <c r="TU1040" s="53"/>
      <c r="TV1040" s="53"/>
      <c r="TW1040" s="53"/>
      <c r="TX1040" s="53"/>
      <c r="TY1040" s="53"/>
      <c r="TZ1040" s="53"/>
      <c r="UA1040" s="53"/>
      <c r="UB1040" s="53"/>
      <c r="UC1040" s="53"/>
      <c r="UD1040" s="53"/>
      <c r="UE1040" s="53"/>
      <c r="UF1040" s="53"/>
      <c r="UG1040" s="53"/>
    </row>
    <row r="1041" spans="12:553" s="19" customFormat="1" ht="15.75" customHeight="1" x14ac:dyDescent="0.2">
      <c r="L1041" s="66"/>
      <c r="M1041" s="66"/>
      <c r="N1041" s="52"/>
      <c r="O1041" s="53"/>
      <c r="P1041" s="53"/>
      <c r="Q1041" s="53"/>
      <c r="R1041" s="53"/>
      <c r="S1041" s="53"/>
      <c r="T1041" s="53"/>
      <c r="U1041" s="53"/>
      <c r="V1041" s="53"/>
      <c r="W1041" s="53"/>
      <c r="X1041" s="53"/>
      <c r="Y1041" s="53"/>
      <c r="Z1041" s="53"/>
      <c r="AA1041" s="53"/>
      <c r="AB1041" s="53"/>
      <c r="AC1041" s="53"/>
      <c r="AD1041" s="53"/>
      <c r="AE1041" s="53"/>
      <c r="AF1041" s="53"/>
      <c r="AG1041" s="53"/>
      <c r="AH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c r="BM1041" s="53"/>
      <c r="BN1041" s="53"/>
      <c r="BO1041" s="53"/>
      <c r="BP1041" s="53"/>
      <c r="BQ1041" s="53"/>
      <c r="BR1041" s="53"/>
      <c r="BS1041" s="53"/>
      <c r="BT1041" s="53"/>
      <c r="BU1041" s="53"/>
      <c r="BV1041" s="53"/>
      <c r="BW1041" s="53"/>
      <c r="BX1041" s="53"/>
      <c r="BY1041" s="53"/>
      <c r="BZ1041" s="53"/>
      <c r="CA1041" s="53"/>
      <c r="CB1041" s="53"/>
      <c r="CC1041" s="53"/>
      <c r="CD1041" s="53"/>
      <c r="CE1041" s="53"/>
      <c r="CF1041" s="53"/>
      <c r="CG1041" s="53"/>
      <c r="CH1041" s="53"/>
      <c r="CI1041" s="53"/>
      <c r="CJ1041" s="53"/>
      <c r="CK1041" s="53"/>
      <c r="CL1041" s="53"/>
      <c r="CM1041" s="53"/>
      <c r="CN1041" s="53"/>
      <c r="CO1041" s="53"/>
      <c r="CP1041" s="53"/>
      <c r="CQ1041" s="53"/>
      <c r="CR1041" s="53"/>
      <c r="CS1041" s="53"/>
      <c r="CT1041" s="53"/>
      <c r="CU1041" s="53"/>
      <c r="CV1041" s="53"/>
      <c r="CW1041" s="53"/>
      <c r="CX1041" s="53"/>
      <c r="CY1041" s="53"/>
      <c r="CZ1041" s="53"/>
      <c r="DA1041" s="53"/>
      <c r="DB1041" s="53"/>
      <c r="DC1041" s="53"/>
      <c r="DD1041" s="53"/>
      <c r="DE1041" s="53"/>
      <c r="DF1041" s="53"/>
      <c r="DG1041" s="53"/>
      <c r="DH1041" s="53"/>
      <c r="DI1041" s="53"/>
      <c r="DJ1041" s="53"/>
      <c r="DK1041" s="53"/>
      <c r="DL1041" s="53"/>
      <c r="DM1041" s="53"/>
      <c r="DN1041" s="53"/>
      <c r="DO1041" s="53"/>
      <c r="DP1041" s="53"/>
      <c r="DQ1041" s="53"/>
      <c r="DR1041" s="53"/>
      <c r="DS1041" s="53"/>
      <c r="DT1041" s="53"/>
      <c r="DU1041" s="53"/>
      <c r="DV1041" s="53"/>
      <c r="DW1041" s="53"/>
      <c r="DX1041" s="53"/>
      <c r="DY1041" s="53"/>
      <c r="DZ1041" s="53"/>
      <c r="EA1041" s="53"/>
      <c r="EB1041" s="53"/>
      <c r="EC1041" s="53"/>
      <c r="ED1041" s="53"/>
      <c r="EE1041" s="53"/>
      <c r="EF1041" s="53"/>
      <c r="EG1041" s="53"/>
      <c r="EH1041" s="53"/>
      <c r="EI1041" s="53"/>
      <c r="EJ1041" s="53"/>
      <c r="EK1041" s="53"/>
      <c r="EL1041" s="53"/>
      <c r="EM1041" s="53"/>
      <c r="EN1041" s="53"/>
      <c r="EO1041" s="53"/>
      <c r="EP1041" s="53"/>
      <c r="EQ1041" s="53"/>
      <c r="ER1041" s="53"/>
      <c r="ES1041" s="53"/>
      <c r="ET1041" s="53"/>
      <c r="EU1041" s="53"/>
      <c r="EV1041" s="53"/>
      <c r="EW1041" s="53"/>
      <c r="EX1041" s="53"/>
      <c r="EY1041" s="53"/>
      <c r="EZ1041" s="53"/>
      <c r="FA1041" s="53"/>
      <c r="FB1041" s="53"/>
      <c r="FC1041" s="53"/>
      <c r="FD1041" s="53"/>
      <c r="FE1041" s="53"/>
      <c r="FF1041" s="53"/>
      <c r="FG1041" s="53"/>
      <c r="FH1041" s="53"/>
      <c r="FI1041" s="53"/>
      <c r="FJ1041" s="53"/>
      <c r="FK1041" s="53"/>
      <c r="FL1041" s="53"/>
      <c r="FM1041" s="53"/>
      <c r="FN1041" s="53"/>
      <c r="FO1041" s="53"/>
      <c r="FP1041" s="53"/>
      <c r="FQ1041" s="53"/>
      <c r="FR1041" s="53"/>
      <c r="FS1041" s="53"/>
      <c r="FT1041" s="53"/>
      <c r="FU1041" s="53"/>
      <c r="FV1041" s="53"/>
      <c r="FW1041" s="53"/>
      <c r="FX1041" s="53"/>
      <c r="FY1041" s="53"/>
      <c r="FZ1041" s="53"/>
      <c r="GA1041" s="53"/>
      <c r="GB1041" s="53"/>
      <c r="GC1041" s="53"/>
      <c r="GD1041" s="53"/>
      <c r="GE1041" s="53"/>
      <c r="GF1041" s="53"/>
      <c r="GG1041" s="53"/>
      <c r="GH1041" s="53"/>
      <c r="GI1041" s="53"/>
      <c r="GJ1041" s="53"/>
      <c r="GK1041" s="53"/>
      <c r="GL1041" s="53"/>
      <c r="GM1041" s="53"/>
      <c r="GN1041" s="53"/>
      <c r="GO1041" s="53"/>
      <c r="GP1041" s="53"/>
      <c r="GQ1041" s="53"/>
      <c r="GR1041" s="53"/>
      <c r="GS1041" s="53"/>
      <c r="GT1041" s="53"/>
      <c r="GU1041" s="53"/>
      <c r="GV1041" s="53"/>
      <c r="GW1041" s="53"/>
      <c r="GX1041" s="53"/>
      <c r="GY1041" s="53"/>
      <c r="GZ1041" s="53"/>
      <c r="HA1041" s="53"/>
      <c r="HB1041" s="53"/>
      <c r="HC1041" s="53"/>
      <c r="HD1041" s="53"/>
      <c r="HE1041" s="53"/>
      <c r="HF1041" s="53"/>
      <c r="HG1041" s="53"/>
      <c r="HH1041" s="53"/>
      <c r="HI1041" s="53"/>
      <c r="HJ1041" s="53"/>
      <c r="HK1041" s="53"/>
      <c r="HL1041" s="53"/>
      <c r="HM1041" s="53"/>
      <c r="HN1041" s="53"/>
      <c r="HO1041" s="53"/>
      <c r="HP1041" s="53"/>
      <c r="HQ1041" s="53"/>
      <c r="HR1041" s="53"/>
      <c r="HS1041" s="53"/>
      <c r="HT1041" s="53"/>
      <c r="HU1041" s="53"/>
      <c r="HV1041" s="53"/>
      <c r="HW1041" s="53"/>
      <c r="HX1041" s="53"/>
      <c r="HY1041" s="53"/>
      <c r="HZ1041" s="53"/>
      <c r="IA1041" s="53"/>
      <c r="IB1041" s="53"/>
      <c r="IC1041" s="53"/>
      <c r="ID1041" s="53"/>
      <c r="IE1041" s="53"/>
      <c r="IF1041" s="53"/>
      <c r="IG1041" s="53"/>
      <c r="IH1041" s="53"/>
      <c r="II1041" s="53"/>
      <c r="IJ1041" s="53"/>
      <c r="IK1041" s="53"/>
      <c r="IL1041" s="53"/>
      <c r="IM1041" s="53"/>
      <c r="IN1041" s="53"/>
      <c r="IO1041" s="53"/>
      <c r="IP1041" s="53"/>
      <c r="IQ1041" s="53"/>
      <c r="IR1041" s="53"/>
      <c r="IS1041" s="53"/>
      <c r="IT1041" s="53"/>
      <c r="IU1041" s="53"/>
      <c r="IV1041" s="53"/>
      <c r="IW1041" s="53"/>
      <c r="IX1041" s="53"/>
      <c r="IY1041" s="53"/>
      <c r="IZ1041" s="53"/>
      <c r="JA1041" s="53"/>
      <c r="JB1041" s="53"/>
      <c r="JC1041" s="53"/>
      <c r="JD1041" s="53"/>
      <c r="JE1041" s="53"/>
      <c r="JF1041" s="53"/>
      <c r="JG1041" s="53"/>
      <c r="JH1041" s="53"/>
      <c r="JI1041" s="53"/>
      <c r="JJ1041" s="53"/>
      <c r="JK1041" s="53"/>
      <c r="JL1041" s="53"/>
      <c r="JM1041" s="53"/>
      <c r="JN1041" s="53"/>
      <c r="JO1041" s="53"/>
      <c r="JP1041" s="53"/>
      <c r="JQ1041" s="53"/>
      <c r="JR1041" s="53"/>
      <c r="JS1041" s="53"/>
      <c r="JT1041" s="53"/>
      <c r="JU1041" s="53"/>
      <c r="JV1041" s="53"/>
      <c r="JW1041" s="53"/>
      <c r="JX1041" s="53"/>
      <c r="JY1041" s="53"/>
      <c r="JZ1041" s="53"/>
      <c r="KA1041" s="53"/>
      <c r="KB1041" s="53"/>
      <c r="KC1041" s="53"/>
      <c r="KD1041" s="53"/>
      <c r="KE1041" s="53"/>
      <c r="KF1041" s="53"/>
      <c r="KG1041" s="53"/>
      <c r="KH1041" s="53"/>
      <c r="KI1041" s="53"/>
      <c r="KJ1041" s="53"/>
      <c r="KK1041" s="53"/>
      <c r="KL1041" s="53"/>
      <c r="KM1041" s="53"/>
      <c r="KN1041" s="53"/>
      <c r="KO1041" s="53"/>
      <c r="KP1041" s="53"/>
      <c r="KQ1041" s="53"/>
      <c r="KR1041" s="53"/>
      <c r="KS1041" s="53"/>
      <c r="KT1041" s="53"/>
      <c r="KU1041" s="53"/>
      <c r="KV1041" s="53"/>
      <c r="KW1041" s="53"/>
      <c r="KX1041" s="53"/>
      <c r="KY1041" s="53"/>
      <c r="KZ1041" s="53"/>
      <c r="LA1041" s="53"/>
      <c r="LB1041" s="53"/>
      <c r="LC1041" s="53"/>
      <c r="LD1041" s="53"/>
      <c r="LE1041" s="53"/>
      <c r="LF1041" s="53"/>
      <c r="LG1041" s="53"/>
      <c r="LH1041" s="53"/>
      <c r="LI1041" s="53"/>
      <c r="LJ1041" s="53"/>
      <c r="LK1041" s="53"/>
      <c r="LL1041" s="53"/>
      <c r="LM1041" s="53"/>
      <c r="LN1041" s="53"/>
      <c r="LO1041" s="53"/>
      <c r="LP1041" s="53"/>
      <c r="LQ1041" s="53"/>
      <c r="LR1041" s="53"/>
      <c r="LS1041" s="53"/>
      <c r="LT1041" s="53"/>
      <c r="LU1041" s="53"/>
      <c r="LV1041" s="53"/>
      <c r="LW1041" s="53"/>
      <c r="LX1041" s="53"/>
      <c r="LY1041" s="53"/>
      <c r="LZ1041" s="53"/>
      <c r="MA1041" s="53"/>
      <c r="MB1041" s="53"/>
      <c r="MC1041" s="53"/>
      <c r="MD1041" s="53"/>
      <c r="ME1041" s="53"/>
      <c r="MF1041" s="53"/>
      <c r="MG1041" s="53"/>
      <c r="MH1041" s="53"/>
      <c r="MI1041" s="53"/>
      <c r="MJ1041" s="53"/>
      <c r="MK1041" s="53"/>
      <c r="ML1041" s="53"/>
      <c r="MM1041" s="53"/>
      <c r="MN1041" s="53"/>
      <c r="MO1041" s="53"/>
      <c r="MP1041" s="53"/>
      <c r="MQ1041" s="53"/>
      <c r="MR1041" s="53"/>
      <c r="MS1041" s="53"/>
      <c r="MT1041" s="53"/>
      <c r="MU1041" s="53"/>
      <c r="MV1041" s="53"/>
      <c r="MW1041" s="53"/>
      <c r="MX1041" s="53"/>
      <c r="MY1041" s="53"/>
      <c r="MZ1041" s="53"/>
      <c r="NA1041" s="53"/>
      <c r="NB1041" s="53"/>
      <c r="NC1041" s="53"/>
      <c r="ND1041" s="53"/>
      <c r="NE1041" s="53"/>
      <c r="NF1041" s="53"/>
      <c r="NG1041" s="53"/>
      <c r="NH1041" s="53"/>
      <c r="NI1041" s="53"/>
      <c r="NJ1041" s="53"/>
      <c r="NK1041" s="53"/>
      <c r="NL1041" s="53"/>
      <c r="NM1041" s="53"/>
      <c r="NN1041" s="53"/>
      <c r="NO1041" s="53"/>
      <c r="NP1041" s="53"/>
      <c r="NQ1041" s="53"/>
      <c r="NR1041" s="53"/>
      <c r="NS1041" s="53"/>
      <c r="NT1041" s="53"/>
      <c r="NU1041" s="53"/>
      <c r="NV1041" s="53"/>
      <c r="NW1041" s="53"/>
      <c r="NX1041" s="53"/>
      <c r="NY1041" s="53"/>
      <c r="NZ1041" s="53"/>
      <c r="OA1041" s="53"/>
      <c r="OB1041" s="53"/>
      <c r="OC1041" s="53"/>
      <c r="OD1041" s="53"/>
      <c r="OE1041" s="53"/>
      <c r="OF1041" s="53"/>
      <c r="OG1041" s="53"/>
      <c r="OH1041" s="53"/>
      <c r="OI1041" s="53"/>
      <c r="OJ1041" s="53"/>
      <c r="OK1041" s="53"/>
      <c r="OL1041" s="53"/>
      <c r="OM1041" s="53"/>
      <c r="ON1041" s="53"/>
      <c r="OO1041" s="53"/>
      <c r="OP1041" s="53"/>
      <c r="OQ1041" s="53"/>
      <c r="OR1041" s="53"/>
      <c r="OS1041" s="53"/>
      <c r="OT1041" s="53"/>
      <c r="OU1041" s="53"/>
      <c r="OV1041" s="53"/>
      <c r="OW1041" s="53"/>
      <c r="OX1041" s="53"/>
      <c r="OY1041" s="53"/>
      <c r="OZ1041" s="53"/>
      <c r="PA1041" s="53"/>
      <c r="PB1041" s="53"/>
      <c r="PC1041" s="53"/>
      <c r="PD1041" s="53"/>
      <c r="PE1041" s="53"/>
      <c r="PF1041" s="53"/>
      <c r="PG1041" s="53"/>
      <c r="PH1041" s="53"/>
      <c r="PI1041" s="53"/>
      <c r="PJ1041" s="53"/>
      <c r="PK1041" s="53"/>
      <c r="PL1041" s="53"/>
      <c r="PM1041" s="53"/>
      <c r="PN1041" s="53"/>
      <c r="PO1041" s="53"/>
      <c r="PP1041" s="53"/>
      <c r="PQ1041" s="53"/>
      <c r="PR1041" s="53"/>
      <c r="PS1041" s="53"/>
      <c r="PT1041" s="53"/>
      <c r="PU1041" s="53"/>
      <c r="PV1041" s="53"/>
      <c r="PW1041" s="53"/>
      <c r="PX1041" s="53"/>
      <c r="PY1041" s="53"/>
      <c r="PZ1041" s="53"/>
      <c r="QA1041" s="53"/>
      <c r="QB1041" s="53"/>
      <c r="QC1041" s="53"/>
      <c r="QD1041" s="53"/>
      <c r="QE1041" s="53"/>
      <c r="QF1041" s="53"/>
      <c r="QG1041" s="53"/>
      <c r="QH1041" s="53"/>
      <c r="QI1041" s="53"/>
      <c r="QJ1041" s="53"/>
      <c r="QK1041" s="53"/>
      <c r="QL1041" s="53"/>
      <c r="QM1041" s="53"/>
      <c r="QN1041" s="53"/>
      <c r="QO1041" s="53"/>
      <c r="QP1041" s="53"/>
      <c r="QQ1041" s="53"/>
      <c r="QR1041" s="53"/>
      <c r="QS1041" s="53"/>
      <c r="QT1041" s="53"/>
      <c r="QU1041" s="53"/>
      <c r="QV1041" s="53"/>
      <c r="QW1041" s="53"/>
      <c r="QX1041" s="53"/>
      <c r="QY1041" s="53"/>
      <c r="QZ1041" s="53"/>
      <c r="RA1041" s="53"/>
      <c r="RB1041" s="53"/>
      <c r="RC1041" s="53"/>
      <c r="RD1041" s="53"/>
      <c r="RE1041" s="53"/>
      <c r="RF1041" s="53"/>
      <c r="RG1041" s="53"/>
      <c r="RH1041" s="53"/>
      <c r="RI1041" s="53"/>
      <c r="RJ1041" s="53"/>
      <c r="RK1041" s="53"/>
      <c r="RL1041" s="53"/>
      <c r="RM1041" s="53"/>
      <c r="RN1041" s="53"/>
      <c r="RO1041" s="53"/>
      <c r="RP1041" s="53"/>
      <c r="RQ1041" s="53"/>
      <c r="RR1041" s="53"/>
      <c r="RS1041" s="53"/>
      <c r="RT1041" s="53"/>
      <c r="RU1041" s="53"/>
      <c r="RV1041" s="53"/>
      <c r="RW1041" s="53"/>
      <c r="RX1041" s="53"/>
      <c r="RY1041" s="53"/>
      <c r="RZ1041" s="53"/>
      <c r="SA1041" s="53"/>
      <c r="SB1041" s="53"/>
      <c r="SC1041" s="53"/>
      <c r="SD1041" s="53"/>
      <c r="SE1041" s="53"/>
      <c r="SF1041" s="53"/>
      <c r="SG1041" s="53"/>
      <c r="SH1041" s="53"/>
      <c r="SI1041" s="53"/>
      <c r="SJ1041" s="53"/>
      <c r="SK1041" s="53"/>
      <c r="SL1041" s="53"/>
      <c r="SM1041" s="53"/>
      <c r="SN1041" s="53"/>
      <c r="SO1041" s="53"/>
      <c r="SP1041" s="53"/>
      <c r="SQ1041" s="53"/>
      <c r="SR1041" s="53"/>
      <c r="SS1041" s="53"/>
      <c r="ST1041" s="53"/>
      <c r="SU1041" s="53"/>
      <c r="SV1041" s="53"/>
      <c r="SW1041" s="53"/>
      <c r="SX1041" s="53"/>
      <c r="SY1041" s="53"/>
      <c r="SZ1041" s="53"/>
      <c r="TA1041" s="53"/>
      <c r="TB1041" s="53"/>
      <c r="TC1041" s="53"/>
      <c r="TD1041" s="53"/>
      <c r="TE1041" s="53"/>
      <c r="TF1041" s="53"/>
      <c r="TG1041" s="53"/>
      <c r="TH1041" s="53"/>
      <c r="TI1041" s="53"/>
      <c r="TJ1041" s="53"/>
      <c r="TK1041" s="53"/>
      <c r="TL1041" s="53"/>
      <c r="TM1041" s="53"/>
      <c r="TN1041" s="53"/>
      <c r="TO1041" s="53"/>
      <c r="TP1041" s="53"/>
      <c r="TQ1041" s="53"/>
      <c r="TR1041" s="53"/>
      <c r="TS1041" s="53"/>
      <c r="TT1041" s="53"/>
      <c r="TU1041" s="53"/>
      <c r="TV1041" s="53"/>
      <c r="TW1041" s="53"/>
      <c r="TX1041" s="53"/>
      <c r="TY1041" s="53"/>
      <c r="TZ1041" s="53"/>
      <c r="UA1041" s="53"/>
      <c r="UB1041" s="53"/>
      <c r="UC1041" s="53"/>
      <c r="UD1041" s="53"/>
      <c r="UE1041" s="53"/>
      <c r="UF1041" s="53"/>
      <c r="UG1041" s="53"/>
    </row>
    <row r="1042" spans="12:553" s="19" customFormat="1" ht="15.75" customHeight="1" x14ac:dyDescent="0.2">
      <c r="L1042" s="66"/>
      <c r="M1042" s="66"/>
      <c r="N1042" s="52"/>
      <c r="O1042" s="53"/>
      <c r="P1042" s="53"/>
      <c r="Q1042" s="53"/>
      <c r="R1042" s="53"/>
      <c r="S1042" s="53"/>
      <c r="T1042" s="53"/>
      <c r="U1042" s="53"/>
      <c r="V1042" s="53"/>
      <c r="W1042" s="53"/>
      <c r="X1042" s="53"/>
      <c r="Y1042" s="53"/>
      <c r="Z1042" s="53"/>
      <c r="AA1042" s="53"/>
      <c r="AB1042" s="53"/>
      <c r="AC1042" s="53"/>
      <c r="AD1042" s="53"/>
      <c r="AE1042" s="53"/>
      <c r="AF1042" s="53"/>
      <c r="AG1042" s="53"/>
      <c r="AH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c r="BM1042" s="53"/>
      <c r="BN1042" s="53"/>
      <c r="BO1042" s="53"/>
      <c r="BP1042" s="53"/>
      <c r="BQ1042" s="53"/>
      <c r="BR1042" s="53"/>
      <c r="BS1042" s="53"/>
      <c r="BT1042" s="53"/>
      <c r="BU1042" s="53"/>
      <c r="BV1042" s="53"/>
      <c r="BW1042" s="53"/>
      <c r="BX1042" s="53"/>
      <c r="BY1042" s="53"/>
      <c r="BZ1042" s="53"/>
      <c r="CA1042" s="53"/>
      <c r="CB1042" s="53"/>
      <c r="CC1042" s="53"/>
      <c r="CD1042" s="53"/>
      <c r="CE1042" s="53"/>
      <c r="CF1042" s="53"/>
      <c r="CG1042" s="53"/>
      <c r="CH1042" s="53"/>
      <c r="CI1042" s="53"/>
      <c r="CJ1042" s="53"/>
      <c r="CK1042" s="53"/>
      <c r="CL1042" s="53"/>
      <c r="CM1042" s="53"/>
      <c r="CN1042" s="53"/>
      <c r="CO1042" s="53"/>
      <c r="CP1042" s="53"/>
      <c r="CQ1042" s="53"/>
      <c r="CR1042" s="53"/>
      <c r="CS1042" s="53"/>
      <c r="CT1042" s="53"/>
      <c r="CU1042" s="53"/>
      <c r="CV1042" s="53"/>
      <c r="CW1042" s="53"/>
      <c r="CX1042" s="53"/>
      <c r="CY1042" s="53"/>
      <c r="CZ1042" s="53"/>
      <c r="DA1042" s="53"/>
      <c r="DB1042" s="53"/>
      <c r="DC1042" s="53"/>
      <c r="DD1042" s="53"/>
      <c r="DE1042" s="53"/>
      <c r="DF1042" s="53"/>
      <c r="DG1042" s="53"/>
      <c r="DH1042" s="53"/>
      <c r="DI1042" s="53"/>
      <c r="DJ1042" s="53"/>
      <c r="DK1042" s="53"/>
      <c r="DL1042" s="53"/>
      <c r="DM1042" s="53"/>
      <c r="DN1042" s="53"/>
      <c r="DO1042" s="53"/>
      <c r="DP1042" s="53"/>
      <c r="DQ1042" s="53"/>
      <c r="DR1042" s="53"/>
      <c r="DS1042" s="53"/>
      <c r="DT1042" s="53"/>
      <c r="DU1042" s="53"/>
      <c r="DV1042" s="53"/>
      <c r="DW1042" s="53"/>
      <c r="DX1042" s="53"/>
      <c r="DY1042" s="53"/>
      <c r="DZ1042" s="53"/>
      <c r="EA1042" s="53"/>
      <c r="EB1042" s="53"/>
      <c r="EC1042" s="53"/>
      <c r="ED1042" s="53"/>
      <c r="EE1042" s="53"/>
      <c r="EF1042" s="53"/>
      <c r="EG1042" s="53"/>
      <c r="EH1042" s="53"/>
      <c r="EI1042" s="53"/>
      <c r="EJ1042" s="53"/>
      <c r="EK1042" s="53"/>
      <c r="EL1042" s="53"/>
      <c r="EM1042" s="53"/>
      <c r="EN1042" s="53"/>
      <c r="EO1042" s="53"/>
      <c r="EP1042" s="53"/>
      <c r="EQ1042" s="53"/>
      <c r="ER1042" s="53"/>
      <c r="ES1042" s="53"/>
      <c r="ET1042" s="53"/>
      <c r="EU1042" s="53"/>
      <c r="EV1042" s="53"/>
      <c r="EW1042" s="53"/>
      <c r="EX1042" s="53"/>
      <c r="EY1042" s="53"/>
      <c r="EZ1042" s="53"/>
      <c r="FA1042" s="53"/>
      <c r="FB1042" s="53"/>
      <c r="FC1042" s="53"/>
      <c r="FD1042" s="53"/>
      <c r="FE1042" s="53"/>
      <c r="FF1042" s="53"/>
      <c r="FG1042" s="53"/>
      <c r="FH1042" s="53"/>
      <c r="FI1042" s="53"/>
      <c r="FJ1042" s="53"/>
      <c r="FK1042" s="53"/>
      <c r="FL1042" s="53"/>
      <c r="FM1042" s="53"/>
      <c r="FN1042" s="53"/>
      <c r="FO1042" s="53"/>
      <c r="FP1042" s="53"/>
      <c r="FQ1042" s="53"/>
      <c r="FR1042" s="53"/>
      <c r="FS1042" s="53"/>
      <c r="FT1042" s="53"/>
      <c r="FU1042" s="53"/>
      <c r="FV1042" s="53"/>
      <c r="FW1042" s="53"/>
      <c r="FX1042" s="53"/>
      <c r="FY1042" s="53"/>
      <c r="FZ1042" s="53"/>
      <c r="GA1042" s="53"/>
      <c r="GB1042" s="53"/>
      <c r="GC1042" s="53"/>
      <c r="GD1042" s="53"/>
      <c r="GE1042" s="53"/>
      <c r="GF1042" s="53"/>
      <c r="GG1042" s="53"/>
      <c r="GH1042" s="53"/>
      <c r="GI1042" s="53"/>
      <c r="GJ1042" s="53"/>
      <c r="GK1042" s="53"/>
      <c r="GL1042" s="53"/>
      <c r="GM1042" s="53"/>
      <c r="GN1042" s="53"/>
      <c r="GO1042" s="53"/>
      <c r="GP1042" s="53"/>
      <c r="GQ1042" s="53"/>
      <c r="GR1042" s="53"/>
      <c r="GS1042" s="53"/>
      <c r="GT1042" s="53"/>
      <c r="GU1042" s="53"/>
      <c r="GV1042" s="53"/>
      <c r="GW1042" s="53"/>
      <c r="GX1042" s="53"/>
      <c r="GY1042" s="53"/>
      <c r="GZ1042" s="53"/>
      <c r="HA1042" s="53"/>
      <c r="HB1042" s="53"/>
      <c r="HC1042" s="53"/>
      <c r="HD1042" s="53"/>
      <c r="HE1042" s="53"/>
      <c r="HF1042" s="53"/>
      <c r="HG1042" s="53"/>
      <c r="HH1042" s="53"/>
      <c r="HI1042" s="53"/>
      <c r="HJ1042" s="53"/>
      <c r="HK1042" s="53"/>
      <c r="HL1042" s="53"/>
      <c r="HM1042" s="53"/>
      <c r="HN1042" s="53"/>
      <c r="HO1042" s="53"/>
      <c r="HP1042" s="53"/>
      <c r="HQ1042" s="53"/>
      <c r="HR1042" s="53"/>
      <c r="HS1042" s="53"/>
      <c r="HT1042" s="53"/>
      <c r="HU1042" s="53"/>
      <c r="HV1042" s="53"/>
      <c r="HW1042" s="53"/>
      <c r="HX1042" s="53"/>
      <c r="HY1042" s="53"/>
      <c r="HZ1042" s="53"/>
      <c r="IA1042" s="53"/>
      <c r="IB1042" s="53"/>
      <c r="IC1042" s="53"/>
      <c r="ID1042" s="53"/>
      <c r="IE1042" s="53"/>
      <c r="IF1042" s="53"/>
      <c r="IG1042" s="53"/>
      <c r="IH1042" s="53"/>
      <c r="II1042" s="53"/>
      <c r="IJ1042" s="53"/>
      <c r="IK1042" s="53"/>
      <c r="IL1042" s="53"/>
      <c r="IM1042" s="53"/>
      <c r="IN1042" s="53"/>
      <c r="IO1042" s="53"/>
      <c r="IP1042" s="53"/>
      <c r="IQ1042" s="53"/>
      <c r="IR1042" s="53"/>
      <c r="IS1042" s="53"/>
      <c r="IT1042" s="53"/>
      <c r="IU1042" s="53"/>
      <c r="IV1042" s="53"/>
      <c r="IW1042" s="53"/>
      <c r="IX1042" s="53"/>
      <c r="IY1042" s="53"/>
      <c r="IZ1042" s="53"/>
      <c r="JA1042" s="53"/>
      <c r="JB1042" s="53"/>
      <c r="JC1042" s="53"/>
      <c r="JD1042" s="53"/>
      <c r="JE1042" s="53"/>
      <c r="JF1042" s="53"/>
      <c r="JG1042" s="53"/>
      <c r="JH1042" s="53"/>
      <c r="JI1042" s="53"/>
      <c r="JJ1042" s="53"/>
      <c r="JK1042" s="53"/>
      <c r="JL1042" s="53"/>
      <c r="JM1042" s="53"/>
      <c r="JN1042" s="53"/>
      <c r="JO1042" s="53"/>
      <c r="JP1042" s="53"/>
      <c r="JQ1042" s="53"/>
      <c r="JR1042" s="53"/>
      <c r="JS1042" s="53"/>
      <c r="JT1042" s="53"/>
      <c r="JU1042" s="53"/>
      <c r="JV1042" s="53"/>
      <c r="JW1042" s="53"/>
      <c r="JX1042" s="53"/>
      <c r="JY1042" s="53"/>
      <c r="JZ1042" s="53"/>
      <c r="KA1042" s="53"/>
      <c r="KB1042" s="53"/>
      <c r="KC1042" s="53"/>
      <c r="KD1042" s="53"/>
      <c r="KE1042" s="53"/>
      <c r="KF1042" s="53"/>
      <c r="KG1042" s="53"/>
      <c r="KH1042" s="53"/>
      <c r="KI1042" s="53"/>
      <c r="KJ1042" s="53"/>
      <c r="KK1042" s="53"/>
      <c r="KL1042" s="53"/>
      <c r="KM1042" s="53"/>
      <c r="KN1042" s="53"/>
      <c r="KO1042" s="53"/>
      <c r="KP1042" s="53"/>
      <c r="KQ1042" s="53"/>
      <c r="KR1042" s="53"/>
      <c r="KS1042" s="53"/>
      <c r="KT1042" s="53"/>
      <c r="KU1042" s="53"/>
      <c r="KV1042" s="53"/>
      <c r="KW1042" s="53"/>
      <c r="KX1042" s="53"/>
      <c r="KY1042" s="53"/>
      <c r="KZ1042" s="53"/>
      <c r="LA1042" s="53"/>
      <c r="LB1042" s="53"/>
      <c r="LC1042" s="53"/>
      <c r="LD1042" s="53"/>
      <c r="LE1042" s="53"/>
      <c r="LF1042" s="53"/>
      <c r="LG1042" s="53"/>
      <c r="LH1042" s="53"/>
      <c r="LI1042" s="53"/>
      <c r="LJ1042" s="53"/>
      <c r="LK1042" s="53"/>
      <c r="LL1042" s="53"/>
      <c r="LM1042" s="53"/>
      <c r="LN1042" s="53"/>
      <c r="LO1042" s="53"/>
      <c r="LP1042" s="53"/>
      <c r="LQ1042" s="53"/>
      <c r="LR1042" s="53"/>
      <c r="LS1042" s="53"/>
      <c r="LT1042" s="53"/>
      <c r="LU1042" s="53"/>
      <c r="LV1042" s="53"/>
      <c r="LW1042" s="53"/>
      <c r="LX1042" s="53"/>
      <c r="LY1042" s="53"/>
      <c r="LZ1042" s="53"/>
      <c r="MA1042" s="53"/>
      <c r="MB1042" s="53"/>
      <c r="MC1042" s="53"/>
      <c r="MD1042" s="53"/>
      <c r="ME1042" s="53"/>
      <c r="MF1042" s="53"/>
      <c r="MG1042" s="53"/>
      <c r="MH1042" s="53"/>
      <c r="MI1042" s="53"/>
      <c r="MJ1042" s="53"/>
      <c r="MK1042" s="53"/>
      <c r="ML1042" s="53"/>
      <c r="MM1042" s="53"/>
      <c r="MN1042" s="53"/>
      <c r="MO1042" s="53"/>
      <c r="MP1042" s="53"/>
      <c r="MQ1042" s="53"/>
      <c r="MR1042" s="53"/>
      <c r="MS1042" s="53"/>
      <c r="MT1042" s="53"/>
      <c r="MU1042" s="53"/>
      <c r="MV1042" s="53"/>
      <c r="MW1042" s="53"/>
      <c r="MX1042" s="53"/>
      <c r="MY1042" s="53"/>
      <c r="MZ1042" s="53"/>
      <c r="NA1042" s="53"/>
      <c r="NB1042" s="53"/>
      <c r="NC1042" s="53"/>
      <c r="ND1042" s="53"/>
      <c r="NE1042" s="53"/>
      <c r="NF1042" s="53"/>
      <c r="NG1042" s="53"/>
      <c r="NH1042" s="53"/>
      <c r="NI1042" s="53"/>
      <c r="NJ1042" s="53"/>
      <c r="NK1042" s="53"/>
      <c r="NL1042" s="53"/>
      <c r="NM1042" s="53"/>
      <c r="NN1042" s="53"/>
      <c r="NO1042" s="53"/>
      <c r="NP1042" s="53"/>
      <c r="NQ1042" s="53"/>
      <c r="NR1042" s="53"/>
      <c r="NS1042" s="53"/>
      <c r="NT1042" s="53"/>
      <c r="NU1042" s="53"/>
      <c r="NV1042" s="53"/>
      <c r="NW1042" s="53"/>
      <c r="NX1042" s="53"/>
      <c r="NY1042" s="53"/>
      <c r="NZ1042" s="53"/>
      <c r="OA1042" s="53"/>
      <c r="OB1042" s="53"/>
      <c r="OC1042" s="53"/>
      <c r="OD1042" s="53"/>
      <c r="OE1042" s="53"/>
      <c r="OF1042" s="53"/>
      <c r="OG1042" s="53"/>
      <c r="OH1042" s="53"/>
      <c r="OI1042" s="53"/>
      <c r="OJ1042" s="53"/>
      <c r="OK1042" s="53"/>
      <c r="OL1042" s="53"/>
      <c r="OM1042" s="53"/>
      <c r="ON1042" s="53"/>
      <c r="OO1042" s="53"/>
      <c r="OP1042" s="53"/>
      <c r="OQ1042" s="53"/>
      <c r="OR1042" s="53"/>
      <c r="OS1042" s="53"/>
      <c r="OT1042" s="53"/>
      <c r="OU1042" s="53"/>
      <c r="OV1042" s="53"/>
      <c r="OW1042" s="53"/>
      <c r="OX1042" s="53"/>
      <c r="OY1042" s="53"/>
      <c r="OZ1042" s="53"/>
      <c r="PA1042" s="53"/>
      <c r="PB1042" s="53"/>
      <c r="PC1042" s="53"/>
      <c r="PD1042" s="53"/>
      <c r="PE1042" s="53"/>
      <c r="PF1042" s="53"/>
      <c r="PG1042" s="53"/>
      <c r="PH1042" s="53"/>
      <c r="PI1042" s="53"/>
      <c r="PJ1042" s="53"/>
      <c r="PK1042" s="53"/>
      <c r="PL1042" s="53"/>
      <c r="PM1042" s="53"/>
      <c r="PN1042" s="53"/>
      <c r="PO1042" s="53"/>
      <c r="PP1042" s="53"/>
      <c r="PQ1042" s="53"/>
      <c r="PR1042" s="53"/>
      <c r="PS1042" s="53"/>
      <c r="PT1042" s="53"/>
      <c r="PU1042" s="53"/>
      <c r="PV1042" s="53"/>
      <c r="PW1042" s="53"/>
      <c r="PX1042" s="53"/>
      <c r="PY1042" s="53"/>
      <c r="PZ1042" s="53"/>
      <c r="QA1042" s="53"/>
      <c r="QB1042" s="53"/>
      <c r="QC1042" s="53"/>
      <c r="QD1042" s="53"/>
      <c r="QE1042" s="53"/>
      <c r="QF1042" s="53"/>
      <c r="QG1042" s="53"/>
      <c r="QH1042" s="53"/>
      <c r="QI1042" s="53"/>
      <c r="QJ1042" s="53"/>
      <c r="QK1042" s="53"/>
      <c r="QL1042" s="53"/>
      <c r="QM1042" s="53"/>
      <c r="QN1042" s="53"/>
      <c r="QO1042" s="53"/>
      <c r="QP1042" s="53"/>
      <c r="QQ1042" s="53"/>
      <c r="QR1042" s="53"/>
      <c r="QS1042" s="53"/>
      <c r="QT1042" s="53"/>
      <c r="QU1042" s="53"/>
      <c r="QV1042" s="53"/>
      <c r="QW1042" s="53"/>
      <c r="QX1042" s="53"/>
      <c r="QY1042" s="53"/>
      <c r="QZ1042" s="53"/>
      <c r="RA1042" s="53"/>
      <c r="RB1042" s="53"/>
      <c r="RC1042" s="53"/>
      <c r="RD1042" s="53"/>
      <c r="RE1042" s="53"/>
      <c r="RF1042" s="53"/>
      <c r="RG1042" s="53"/>
      <c r="RH1042" s="53"/>
      <c r="RI1042" s="53"/>
      <c r="RJ1042" s="53"/>
      <c r="RK1042" s="53"/>
      <c r="RL1042" s="53"/>
      <c r="RM1042" s="53"/>
      <c r="RN1042" s="53"/>
      <c r="RO1042" s="53"/>
      <c r="RP1042" s="53"/>
      <c r="RQ1042" s="53"/>
      <c r="RR1042" s="53"/>
      <c r="RS1042" s="53"/>
      <c r="RT1042" s="53"/>
      <c r="RU1042" s="53"/>
      <c r="RV1042" s="53"/>
      <c r="RW1042" s="53"/>
      <c r="RX1042" s="53"/>
      <c r="RY1042" s="53"/>
      <c r="RZ1042" s="53"/>
      <c r="SA1042" s="53"/>
      <c r="SB1042" s="53"/>
      <c r="SC1042" s="53"/>
      <c r="SD1042" s="53"/>
      <c r="SE1042" s="53"/>
      <c r="SF1042" s="53"/>
      <c r="SG1042" s="53"/>
      <c r="SH1042" s="53"/>
      <c r="SI1042" s="53"/>
      <c r="SJ1042" s="53"/>
      <c r="SK1042" s="53"/>
      <c r="SL1042" s="53"/>
      <c r="SM1042" s="53"/>
      <c r="SN1042" s="53"/>
      <c r="SO1042" s="53"/>
      <c r="SP1042" s="53"/>
      <c r="SQ1042" s="53"/>
      <c r="SR1042" s="53"/>
      <c r="SS1042" s="53"/>
      <c r="ST1042" s="53"/>
      <c r="SU1042" s="53"/>
      <c r="SV1042" s="53"/>
      <c r="SW1042" s="53"/>
      <c r="SX1042" s="53"/>
      <c r="SY1042" s="53"/>
      <c r="SZ1042" s="53"/>
      <c r="TA1042" s="53"/>
      <c r="TB1042" s="53"/>
      <c r="TC1042" s="53"/>
      <c r="TD1042" s="53"/>
      <c r="TE1042" s="53"/>
      <c r="TF1042" s="53"/>
      <c r="TG1042" s="53"/>
      <c r="TH1042" s="53"/>
      <c r="TI1042" s="53"/>
      <c r="TJ1042" s="53"/>
      <c r="TK1042" s="53"/>
      <c r="TL1042" s="53"/>
      <c r="TM1042" s="53"/>
      <c r="TN1042" s="53"/>
      <c r="TO1042" s="53"/>
      <c r="TP1042" s="53"/>
      <c r="TQ1042" s="53"/>
      <c r="TR1042" s="53"/>
      <c r="TS1042" s="53"/>
      <c r="TT1042" s="53"/>
      <c r="TU1042" s="53"/>
      <c r="TV1042" s="53"/>
      <c r="TW1042" s="53"/>
      <c r="TX1042" s="53"/>
      <c r="TY1042" s="53"/>
      <c r="TZ1042" s="53"/>
      <c r="UA1042" s="53"/>
      <c r="UB1042" s="53"/>
      <c r="UC1042" s="53"/>
      <c r="UD1042" s="53"/>
      <c r="UE1042" s="53"/>
      <c r="UF1042" s="53"/>
      <c r="UG1042" s="53"/>
    </row>
    <row r="1043" spans="12:553" s="19" customFormat="1" ht="15.75" customHeight="1" x14ac:dyDescent="0.2">
      <c r="L1043" s="66"/>
      <c r="M1043" s="66"/>
      <c r="N1043" s="52"/>
      <c r="O1043" s="53"/>
      <c r="P1043" s="53"/>
      <c r="Q1043" s="53"/>
      <c r="R1043" s="53"/>
      <c r="S1043" s="53"/>
      <c r="T1043" s="53"/>
      <c r="U1043" s="53"/>
      <c r="V1043" s="53"/>
      <c r="W1043" s="53"/>
      <c r="X1043" s="53"/>
      <c r="Y1043" s="53"/>
      <c r="Z1043" s="53"/>
      <c r="AA1043" s="53"/>
      <c r="AB1043" s="53"/>
      <c r="AC1043" s="53"/>
      <c r="AD1043" s="53"/>
      <c r="AE1043" s="53"/>
      <c r="AF1043" s="53"/>
      <c r="AG1043" s="53"/>
      <c r="AH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c r="BM1043" s="53"/>
      <c r="BN1043" s="53"/>
      <c r="BO1043" s="53"/>
      <c r="BP1043" s="53"/>
      <c r="BQ1043" s="53"/>
      <c r="BR1043" s="53"/>
      <c r="BS1043" s="53"/>
      <c r="BT1043" s="53"/>
      <c r="BU1043" s="53"/>
      <c r="BV1043" s="53"/>
      <c r="BW1043" s="53"/>
      <c r="BX1043" s="53"/>
      <c r="BY1043" s="53"/>
      <c r="BZ1043" s="53"/>
      <c r="CA1043" s="53"/>
      <c r="CB1043" s="53"/>
      <c r="CC1043" s="53"/>
      <c r="CD1043" s="53"/>
      <c r="CE1043" s="53"/>
      <c r="CF1043" s="53"/>
      <c r="CG1043" s="53"/>
      <c r="CH1043" s="53"/>
      <c r="CI1043" s="53"/>
      <c r="CJ1043" s="53"/>
      <c r="CK1043" s="53"/>
      <c r="CL1043" s="53"/>
      <c r="CM1043" s="53"/>
      <c r="CN1043" s="53"/>
      <c r="CO1043" s="53"/>
      <c r="CP1043" s="53"/>
      <c r="CQ1043" s="53"/>
      <c r="CR1043" s="53"/>
      <c r="CS1043" s="53"/>
      <c r="CT1043" s="53"/>
      <c r="CU1043" s="53"/>
      <c r="CV1043" s="53"/>
      <c r="CW1043" s="53"/>
      <c r="CX1043" s="53"/>
      <c r="CY1043" s="53"/>
      <c r="CZ1043" s="53"/>
      <c r="DA1043" s="53"/>
      <c r="DB1043" s="53"/>
      <c r="DC1043" s="53"/>
      <c r="DD1043" s="53"/>
      <c r="DE1043" s="53"/>
      <c r="DF1043" s="53"/>
      <c r="DG1043" s="53"/>
      <c r="DH1043" s="53"/>
      <c r="DI1043" s="53"/>
      <c r="DJ1043" s="53"/>
      <c r="DK1043" s="53"/>
      <c r="DL1043" s="53"/>
      <c r="DM1043" s="53"/>
      <c r="DN1043" s="53"/>
      <c r="DO1043" s="53"/>
      <c r="DP1043" s="53"/>
      <c r="DQ1043" s="53"/>
      <c r="DR1043" s="53"/>
      <c r="DS1043" s="53"/>
      <c r="DT1043" s="53"/>
      <c r="DU1043" s="53"/>
      <c r="DV1043" s="53"/>
      <c r="DW1043" s="53"/>
      <c r="DX1043" s="53"/>
      <c r="DY1043" s="53"/>
      <c r="DZ1043" s="53"/>
      <c r="EA1043" s="53"/>
      <c r="EB1043" s="53"/>
      <c r="EC1043" s="53"/>
      <c r="ED1043" s="53"/>
      <c r="EE1043" s="53"/>
      <c r="EF1043" s="53"/>
      <c r="EG1043" s="53"/>
      <c r="EH1043" s="53"/>
      <c r="EI1043" s="53"/>
      <c r="EJ1043" s="53"/>
      <c r="EK1043" s="53"/>
      <c r="EL1043" s="53"/>
      <c r="EM1043" s="53"/>
      <c r="EN1043" s="53"/>
      <c r="EO1043" s="53"/>
      <c r="EP1043" s="53"/>
      <c r="EQ1043" s="53"/>
      <c r="ER1043" s="53"/>
      <c r="ES1043" s="53"/>
      <c r="ET1043" s="53"/>
      <c r="EU1043" s="53"/>
      <c r="EV1043" s="53"/>
      <c r="EW1043" s="53"/>
      <c r="EX1043" s="53"/>
      <c r="EY1043" s="53"/>
      <c r="EZ1043" s="53"/>
      <c r="FA1043" s="53"/>
      <c r="FB1043" s="53"/>
      <c r="FC1043" s="53"/>
      <c r="FD1043" s="53"/>
      <c r="FE1043" s="53"/>
      <c r="FF1043" s="53"/>
      <c r="FG1043" s="53"/>
      <c r="FH1043" s="53"/>
      <c r="FI1043" s="53"/>
      <c r="FJ1043" s="53"/>
      <c r="FK1043" s="53"/>
      <c r="FL1043" s="53"/>
      <c r="FM1043" s="53"/>
      <c r="FN1043" s="53"/>
      <c r="FO1043" s="53"/>
      <c r="FP1043" s="53"/>
      <c r="FQ1043" s="53"/>
      <c r="FR1043" s="53"/>
      <c r="FS1043" s="53"/>
      <c r="FT1043" s="53"/>
      <c r="FU1043" s="53"/>
      <c r="FV1043" s="53"/>
      <c r="FW1043" s="53"/>
      <c r="FX1043" s="53"/>
      <c r="FY1043" s="53"/>
      <c r="FZ1043" s="53"/>
      <c r="GA1043" s="53"/>
      <c r="GB1043" s="53"/>
      <c r="GC1043" s="53"/>
      <c r="GD1043" s="53"/>
      <c r="GE1043" s="53"/>
      <c r="GF1043" s="53"/>
      <c r="GG1043" s="53"/>
      <c r="GH1043" s="53"/>
      <c r="GI1043" s="53"/>
      <c r="GJ1043" s="53"/>
      <c r="GK1043" s="53"/>
      <c r="GL1043" s="53"/>
      <c r="GM1043" s="53"/>
      <c r="GN1043" s="53"/>
      <c r="GO1043" s="53"/>
      <c r="GP1043" s="53"/>
      <c r="GQ1043" s="53"/>
      <c r="GR1043" s="53"/>
      <c r="GS1043" s="53"/>
      <c r="GT1043" s="53"/>
      <c r="GU1043" s="53"/>
      <c r="GV1043" s="53"/>
      <c r="GW1043" s="53"/>
      <c r="GX1043" s="53"/>
      <c r="GY1043" s="53"/>
      <c r="GZ1043" s="53"/>
      <c r="HA1043" s="53"/>
      <c r="HB1043" s="53"/>
      <c r="HC1043" s="53"/>
      <c r="HD1043" s="53"/>
      <c r="HE1043" s="53"/>
      <c r="HF1043" s="53"/>
      <c r="HG1043" s="53"/>
      <c r="HH1043" s="53"/>
      <c r="HI1043" s="53"/>
      <c r="HJ1043" s="53"/>
      <c r="HK1043" s="53"/>
      <c r="HL1043" s="53"/>
      <c r="HM1043" s="53"/>
      <c r="HN1043" s="53"/>
      <c r="HO1043" s="53"/>
      <c r="HP1043" s="53"/>
      <c r="HQ1043" s="53"/>
      <c r="HR1043" s="53"/>
      <c r="HS1043" s="53"/>
      <c r="HT1043" s="53"/>
      <c r="HU1043" s="53"/>
      <c r="HV1043" s="53"/>
      <c r="HW1043" s="53"/>
      <c r="HX1043" s="53"/>
      <c r="HY1043" s="53"/>
      <c r="HZ1043" s="53"/>
      <c r="IA1043" s="53"/>
      <c r="IB1043" s="53"/>
      <c r="IC1043" s="53"/>
      <c r="ID1043" s="53"/>
      <c r="IE1043" s="53"/>
      <c r="IF1043" s="53"/>
      <c r="IG1043" s="53"/>
      <c r="IH1043" s="53"/>
      <c r="II1043" s="53"/>
      <c r="IJ1043" s="53"/>
      <c r="IK1043" s="53"/>
      <c r="IL1043" s="53"/>
      <c r="IM1043" s="53"/>
      <c r="IN1043" s="53"/>
      <c r="IO1043" s="53"/>
      <c r="IP1043" s="53"/>
      <c r="IQ1043" s="53"/>
      <c r="IR1043" s="53"/>
      <c r="IS1043" s="53"/>
      <c r="IT1043" s="53"/>
      <c r="IU1043" s="53"/>
      <c r="IV1043" s="53"/>
      <c r="IW1043" s="53"/>
      <c r="IX1043" s="53"/>
      <c r="IY1043" s="53"/>
      <c r="IZ1043" s="53"/>
      <c r="JA1043" s="53"/>
      <c r="JB1043" s="53"/>
      <c r="JC1043" s="53"/>
      <c r="JD1043" s="53"/>
      <c r="JE1043" s="53"/>
      <c r="JF1043" s="53"/>
      <c r="JG1043" s="53"/>
      <c r="JH1043" s="53"/>
      <c r="JI1043" s="53"/>
      <c r="JJ1043" s="53"/>
      <c r="JK1043" s="53"/>
      <c r="JL1043" s="53"/>
      <c r="JM1043" s="53"/>
      <c r="JN1043" s="53"/>
      <c r="JO1043" s="53"/>
      <c r="JP1043" s="53"/>
      <c r="JQ1043" s="53"/>
      <c r="JR1043" s="53"/>
      <c r="JS1043" s="53"/>
      <c r="JT1043" s="53"/>
      <c r="JU1043" s="53"/>
      <c r="JV1043" s="53"/>
      <c r="JW1043" s="53"/>
      <c r="JX1043" s="53"/>
      <c r="JY1043" s="53"/>
      <c r="JZ1043" s="53"/>
      <c r="KA1043" s="53"/>
      <c r="KB1043" s="53"/>
      <c r="KC1043" s="53"/>
      <c r="KD1043" s="53"/>
      <c r="KE1043" s="53"/>
      <c r="KF1043" s="53"/>
      <c r="KG1043" s="53"/>
      <c r="KH1043" s="53"/>
      <c r="KI1043" s="53"/>
      <c r="KJ1043" s="53"/>
      <c r="KK1043" s="53"/>
      <c r="KL1043" s="53"/>
      <c r="KM1043" s="53"/>
      <c r="KN1043" s="53"/>
      <c r="KO1043" s="53"/>
      <c r="KP1043" s="53"/>
      <c r="KQ1043" s="53"/>
      <c r="KR1043" s="53"/>
      <c r="KS1043" s="53"/>
      <c r="KT1043" s="53"/>
      <c r="KU1043" s="53"/>
      <c r="KV1043" s="53"/>
      <c r="KW1043" s="53"/>
      <c r="KX1043" s="53"/>
      <c r="KY1043" s="53"/>
      <c r="KZ1043" s="53"/>
      <c r="LA1043" s="53"/>
      <c r="LB1043" s="53"/>
      <c r="LC1043" s="53"/>
      <c r="LD1043" s="53"/>
      <c r="LE1043" s="53"/>
      <c r="LF1043" s="53"/>
      <c r="LG1043" s="53"/>
      <c r="LH1043" s="53"/>
      <c r="LI1043" s="53"/>
      <c r="LJ1043" s="53"/>
      <c r="LK1043" s="53"/>
      <c r="LL1043" s="53"/>
      <c r="LM1043" s="53"/>
      <c r="LN1043" s="53"/>
      <c r="LO1043" s="53"/>
      <c r="LP1043" s="53"/>
      <c r="LQ1043" s="53"/>
      <c r="LR1043" s="53"/>
      <c r="LS1043" s="53"/>
      <c r="LT1043" s="53"/>
      <c r="LU1043" s="53"/>
      <c r="LV1043" s="53"/>
      <c r="LW1043" s="53"/>
      <c r="LX1043" s="53"/>
      <c r="LY1043" s="53"/>
      <c r="LZ1043" s="53"/>
      <c r="MA1043" s="53"/>
      <c r="MB1043" s="53"/>
      <c r="MC1043" s="53"/>
      <c r="MD1043" s="53"/>
      <c r="ME1043" s="53"/>
      <c r="MF1043" s="53"/>
      <c r="MG1043" s="53"/>
      <c r="MH1043" s="53"/>
      <c r="MI1043" s="53"/>
      <c r="MJ1043" s="53"/>
      <c r="MK1043" s="53"/>
      <c r="ML1043" s="53"/>
      <c r="MM1043" s="53"/>
      <c r="MN1043" s="53"/>
      <c r="MO1043" s="53"/>
      <c r="MP1043" s="53"/>
      <c r="MQ1043" s="53"/>
      <c r="MR1043" s="53"/>
      <c r="MS1043" s="53"/>
      <c r="MT1043" s="53"/>
      <c r="MU1043" s="53"/>
      <c r="MV1043" s="53"/>
      <c r="MW1043" s="53"/>
      <c r="MX1043" s="53"/>
      <c r="MY1043" s="53"/>
      <c r="MZ1043" s="53"/>
      <c r="NA1043" s="53"/>
      <c r="NB1043" s="53"/>
      <c r="NC1043" s="53"/>
      <c r="ND1043" s="53"/>
      <c r="NE1043" s="53"/>
      <c r="NF1043" s="53"/>
      <c r="NG1043" s="53"/>
      <c r="NH1043" s="53"/>
      <c r="NI1043" s="53"/>
      <c r="NJ1043" s="53"/>
      <c r="NK1043" s="53"/>
      <c r="NL1043" s="53"/>
      <c r="NM1043" s="53"/>
      <c r="NN1043" s="53"/>
      <c r="NO1043" s="53"/>
      <c r="NP1043" s="53"/>
      <c r="NQ1043" s="53"/>
      <c r="NR1043" s="53"/>
      <c r="NS1043" s="53"/>
      <c r="NT1043" s="53"/>
      <c r="NU1043" s="53"/>
      <c r="NV1043" s="53"/>
      <c r="NW1043" s="53"/>
      <c r="NX1043" s="53"/>
      <c r="NY1043" s="53"/>
      <c r="NZ1043" s="53"/>
      <c r="OA1043" s="53"/>
      <c r="OB1043" s="53"/>
      <c r="OC1043" s="53"/>
      <c r="OD1043" s="53"/>
      <c r="OE1043" s="53"/>
      <c r="OF1043" s="53"/>
      <c r="OG1043" s="53"/>
      <c r="OH1043" s="53"/>
      <c r="OI1043" s="53"/>
      <c r="OJ1043" s="53"/>
      <c r="OK1043" s="53"/>
      <c r="OL1043" s="53"/>
      <c r="OM1043" s="53"/>
      <c r="ON1043" s="53"/>
      <c r="OO1043" s="53"/>
      <c r="OP1043" s="53"/>
      <c r="OQ1043" s="53"/>
      <c r="OR1043" s="53"/>
      <c r="OS1043" s="53"/>
      <c r="OT1043" s="53"/>
      <c r="OU1043" s="53"/>
      <c r="OV1043" s="53"/>
      <c r="OW1043" s="53"/>
      <c r="OX1043" s="53"/>
      <c r="OY1043" s="53"/>
      <c r="OZ1043" s="53"/>
      <c r="PA1043" s="53"/>
      <c r="PB1043" s="53"/>
      <c r="PC1043" s="53"/>
      <c r="PD1043" s="53"/>
      <c r="PE1043" s="53"/>
      <c r="PF1043" s="53"/>
      <c r="PG1043" s="53"/>
      <c r="PH1043" s="53"/>
      <c r="PI1043" s="53"/>
      <c r="PJ1043" s="53"/>
      <c r="PK1043" s="53"/>
      <c r="PL1043" s="53"/>
      <c r="PM1043" s="53"/>
      <c r="PN1043" s="53"/>
      <c r="PO1043" s="53"/>
      <c r="PP1043" s="53"/>
      <c r="PQ1043" s="53"/>
      <c r="PR1043" s="53"/>
      <c r="PS1043" s="53"/>
      <c r="PT1043" s="53"/>
      <c r="PU1043" s="53"/>
      <c r="PV1043" s="53"/>
      <c r="PW1043" s="53"/>
      <c r="PX1043" s="53"/>
      <c r="PY1043" s="53"/>
      <c r="PZ1043" s="53"/>
      <c r="QA1043" s="53"/>
      <c r="QB1043" s="53"/>
      <c r="QC1043" s="53"/>
      <c r="QD1043" s="53"/>
      <c r="QE1043" s="53"/>
      <c r="QF1043" s="53"/>
      <c r="QG1043" s="53"/>
      <c r="QH1043" s="53"/>
      <c r="QI1043" s="53"/>
      <c r="QJ1043" s="53"/>
      <c r="QK1043" s="53"/>
      <c r="QL1043" s="53"/>
      <c r="QM1043" s="53"/>
      <c r="QN1043" s="53"/>
      <c r="QO1043" s="53"/>
      <c r="QP1043" s="53"/>
      <c r="QQ1043" s="53"/>
      <c r="QR1043" s="53"/>
      <c r="QS1043" s="53"/>
      <c r="QT1043" s="53"/>
      <c r="QU1043" s="53"/>
      <c r="QV1043" s="53"/>
      <c r="QW1043" s="53"/>
      <c r="QX1043" s="53"/>
      <c r="QY1043" s="53"/>
      <c r="QZ1043" s="53"/>
      <c r="RA1043" s="53"/>
      <c r="RB1043" s="53"/>
      <c r="RC1043" s="53"/>
      <c r="RD1043" s="53"/>
      <c r="RE1043" s="53"/>
      <c r="RF1043" s="53"/>
      <c r="RG1043" s="53"/>
      <c r="RH1043" s="53"/>
      <c r="RI1043" s="53"/>
      <c r="RJ1043" s="53"/>
      <c r="RK1043" s="53"/>
      <c r="RL1043" s="53"/>
      <c r="RM1043" s="53"/>
      <c r="RN1043" s="53"/>
      <c r="RO1043" s="53"/>
      <c r="RP1043" s="53"/>
      <c r="RQ1043" s="53"/>
      <c r="RR1043" s="53"/>
      <c r="RS1043" s="53"/>
      <c r="RT1043" s="53"/>
      <c r="RU1043" s="53"/>
      <c r="RV1043" s="53"/>
      <c r="RW1043" s="53"/>
      <c r="RX1043" s="53"/>
      <c r="RY1043" s="53"/>
      <c r="RZ1043" s="53"/>
      <c r="SA1043" s="53"/>
      <c r="SB1043" s="53"/>
      <c r="SC1043" s="53"/>
      <c r="SD1043" s="53"/>
      <c r="SE1043" s="53"/>
      <c r="SF1043" s="53"/>
      <c r="SG1043" s="53"/>
      <c r="SH1043" s="53"/>
      <c r="SI1043" s="53"/>
      <c r="SJ1043" s="53"/>
      <c r="SK1043" s="53"/>
      <c r="SL1043" s="53"/>
      <c r="SM1043" s="53"/>
      <c r="SN1043" s="53"/>
      <c r="SO1043" s="53"/>
      <c r="SP1043" s="53"/>
      <c r="SQ1043" s="53"/>
      <c r="SR1043" s="53"/>
      <c r="SS1043" s="53"/>
      <c r="ST1043" s="53"/>
      <c r="SU1043" s="53"/>
      <c r="SV1043" s="53"/>
      <c r="SW1043" s="53"/>
      <c r="SX1043" s="53"/>
      <c r="SY1043" s="53"/>
      <c r="SZ1043" s="53"/>
      <c r="TA1043" s="53"/>
      <c r="TB1043" s="53"/>
      <c r="TC1043" s="53"/>
      <c r="TD1043" s="53"/>
      <c r="TE1043" s="53"/>
      <c r="TF1043" s="53"/>
      <c r="TG1043" s="53"/>
      <c r="TH1043" s="53"/>
      <c r="TI1043" s="53"/>
      <c r="TJ1043" s="53"/>
      <c r="TK1043" s="53"/>
      <c r="TL1043" s="53"/>
      <c r="TM1043" s="53"/>
      <c r="TN1043" s="53"/>
      <c r="TO1043" s="53"/>
      <c r="TP1043" s="53"/>
      <c r="TQ1043" s="53"/>
      <c r="TR1043" s="53"/>
      <c r="TS1043" s="53"/>
      <c r="TT1043" s="53"/>
      <c r="TU1043" s="53"/>
      <c r="TV1043" s="53"/>
      <c r="TW1043" s="53"/>
      <c r="TX1043" s="53"/>
      <c r="TY1043" s="53"/>
      <c r="TZ1043" s="53"/>
      <c r="UA1043" s="53"/>
      <c r="UB1043" s="53"/>
      <c r="UC1043" s="53"/>
      <c r="UD1043" s="53"/>
      <c r="UE1043" s="53"/>
      <c r="UF1043" s="53"/>
      <c r="UG1043" s="53"/>
    </row>
    <row r="1044" spans="12:553" s="19" customFormat="1" ht="15.75" customHeight="1" x14ac:dyDescent="0.2">
      <c r="L1044" s="66"/>
      <c r="M1044" s="66"/>
      <c r="N1044" s="52"/>
      <c r="O1044" s="53"/>
      <c r="P1044" s="53"/>
      <c r="Q1044" s="53"/>
      <c r="R1044" s="53"/>
      <c r="S1044" s="53"/>
      <c r="T1044" s="53"/>
      <c r="U1044" s="53"/>
      <c r="V1044" s="53"/>
      <c r="W1044" s="53"/>
      <c r="X1044" s="53"/>
      <c r="Y1044" s="53"/>
      <c r="Z1044" s="53"/>
      <c r="AA1044" s="53"/>
      <c r="AB1044" s="53"/>
      <c r="AC1044" s="53"/>
      <c r="AD1044" s="53"/>
      <c r="AE1044" s="53"/>
      <c r="AF1044" s="53"/>
      <c r="AG1044" s="53"/>
      <c r="AH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c r="BM1044" s="53"/>
      <c r="BN1044" s="53"/>
      <c r="BO1044" s="53"/>
      <c r="BP1044" s="53"/>
      <c r="BQ1044" s="53"/>
      <c r="BR1044" s="53"/>
      <c r="BS1044" s="53"/>
      <c r="BT1044" s="53"/>
      <c r="BU1044" s="53"/>
      <c r="BV1044" s="53"/>
      <c r="BW1044" s="53"/>
      <c r="BX1044" s="53"/>
      <c r="BY1044" s="53"/>
      <c r="BZ1044" s="53"/>
      <c r="CA1044" s="53"/>
      <c r="CB1044" s="53"/>
      <c r="CC1044" s="53"/>
      <c r="CD1044" s="53"/>
      <c r="CE1044" s="53"/>
      <c r="CF1044" s="53"/>
      <c r="CG1044" s="53"/>
      <c r="CH1044" s="53"/>
      <c r="CI1044" s="53"/>
      <c r="CJ1044" s="53"/>
      <c r="CK1044" s="53"/>
      <c r="CL1044" s="53"/>
      <c r="CM1044" s="53"/>
      <c r="CN1044" s="53"/>
      <c r="CO1044" s="53"/>
      <c r="CP1044" s="53"/>
      <c r="CQ1044" s="53"/>
      <c r="CR1044" s="53"/>
      <c r="CS1044" s="53"/>
      <c r="CT1044" s="53"/>
      <c r="CU1044" s="53"/>
      <c r="CV1044" s="53"/>
      <c r="CW1044" s="53"/>
      <c r="CX1044" s="53"/>
      <c r="CY1044" s="53"/>
      <c r="CZ1044" s="53"/>
      <c r="DA1044" s="53"/>
      <c r="DB1044" s="53"/>
      <c r="DC1044" s="53"/>
      <c r="DD1044" s="53"/>
      <c r="DE1044" s="53"/>
      <c r="DF1044" s="53"/>
      <c r="DG1044" s="53"/>
      <c r="DH1044" s="53"/>
      <c r="DI1044" s="53"/>
      <c r="DJ1044" s="53"/>
      <c r="DK1044" s="53"/>
      <c r="DL1044" s="53"/>
      <c r="DM1044" s="53"/>
      <c r="DN1044" s="53"/>
      <c r="DO1044" s="53"/>
      <c r="DP1044" s="53"/>
      <c r="DQ1044" s="53"/>
      <c r="DR1044" s="53"/>
      <c r="DS1044" s="53"/>
      <c r="DT1044" s="53"/>
      <c r="DU1044" s="53"/>
      <c r="DV1044" s="53"/>
      <c r="DW1044" s="53"/>
      <c r="DX1044" s="53"/>
      <c r="DY1044" s="53"/>
      <c r="DZ1044" s="53"/>
      <c r="EA1044" s="53"/>
      <c r="EB1044" s="53"/>
      <c r="EC1044" s="53"/>
      <c r="ED1044" s="53"/>
      <c r="EE1044" s="53"/>
      <c r="EF1044" s="53"/>
      <c r="EG1044" s="53"/>
      <c r="EH1044" s="53"/>
      <c r="EI1044" s="53"/>
      <c r="EJ1044" s="53"/>
      <c r="EK1044" s="53"/>
      <c r="EL1044" s="53"/>
      <c r="EM1044" s="53"/>
      <c r="EN1044" s="53"/>
      <c r="EO1044" s="53"/>
      <c r="EP1044" s="53"/>
      <c r="EQ1044" s="53"/>
      <c r="ER1044" s="53"/>
      <c r="ES1044" s="53"/>
      <c r="ET1044" s="53"/>
      <c r="EU1044" s="53"/>
      <c r="EV1044" s="53"/>
      <c r="EW1044" s="53"/>
      <c r="EX1044" s="53"/>
      <c r="EY1044" s="53"/>
      <c r="EZ1044" s="53"/>
      <c r="FA1044" s="53"/>
      <c r="FB1044" s="53"/>
      <c r="FC1044" s="53"/>
      <c r="FD1044" s="53"/>
      <c r="FE1044" s="53"/>
      <c r="FF1044" s="53"/>
      <c r="FG1044" s="53"/>
      <c r="FH1044" s="53"/>
      <c r="FI1044" s="53"/>
      <c r="FJ1044" s="53"/>
      <c r="FK1044" s="53"/>
      <c r="FL1044" s="53"/>
      <c r="FM1044" s="53"/>
      <c r="FN1044" s="53"/>
      <c r="FO1044" s="53"/>
      <c r="FP1044" s="53"/>
      <c r="FQ1044" s="53"/>
      <c r="FR1044" s="53"/>
      <c r="FS1044" s="53"/>
      <c r="FT1044" s="53"/>
      <c r="FU1044" s="53"/>
      <c r="FV1044" s="53"/>
      <c r="FW1044" s="53"/>
      <c r="FX1044" s="53"/>
      <c r="FY1044" s="53"/>
      <c r="FZ1044" s="53"/>
      <c r="GA1044" s="53"/>
      <c r="GB1044" s="53"/>
      <c r="GC1044" s="53"/>
      <c r="GD1044" s="53"/>
      <c r="GE1044" s="53"/>
      <c r="GF1044" s="53"/>
      <c r="GG1044" s="53"/>
      <c r="GH1044" s="53"/>
      <c r="GI1044" s="53"/>
      <c r="GJ1044" s="53"/>
      <c r="GK1044" s="53"/>
      <c r="GL1044" s="53"/>
      <c r="GM1044" s="53"/>
      <c r="GN1044" s="53"/>
      <c r="GO1044" s="53"/>
      <c r="GP1044" s="53"/>
      <c r="GQ1044" s="53"/>
      <c r="GR1044" s="53"/>
      <c r="GS1044" s="53"/>
      <c r="GT1044" s="53"/>
      <c r="GU1044" s="53"/>
      <c r="GV1044" s="53"/>
      <c r="GW1044" s="53"/>
      <c r="GX1044" s="53"/>
      <c r="GY1044" s="53"/>
      <c r="GZ1044" s="53"/>
      <c r="HA1044" s="53"/>
      <c r="HB1044" s="53"/>
      <c r="HC1044" s="53"/>
      <c r="HD1044" s="53"/>
      <c r="HE1044" s="53"/>
      <c r="HF1044" s="53"/>
      <c r="HG1044" s="53"/>
      <c r="HH1044" s="53"/>
      <c r="HI1044" s="53"/>
      <c r="HJ1044" s="53"/>
      <c r="HK1044" s="53"/>
      <c r="HL1044" s="53"/>
      <c r="HM1044" s="53"/>
      <c r="HN1044" s="53"/>
      <c r="HO1044" s="53"/>
      <c r="HP1044" s="53"/>
      <c r="HQ1044" s="53"/>
      <c r="HR1044" s="53"/>
      <c r="HS1044" s="53"/>
      <c r="HT1044" s="53"/>
      <c r="HU1044" s="53"/>
      <c r="HV1044" s="53"/>
      <c r="HW1044" s="53"/>
      <c r="HX1044" s="53"/>
      <c r="HY1044" s="53"/>
      <c r="HZ1044" s="53"/>
      <c r="IA1044" s="53"/>
      <c r="IB1044" s="53"/>
      <c r="IC1044" s="53"/>
      <c r="ID1044" s="53"/>
      <c r="IE1044" s="53"/>
      <c r="IF1044" s="53"/>
      <c r="IG1044" s="53"/>
      <c r="IH1044" s="53"/>
      <c r="II1044" s="53"/>
      <c r="IJ1044" s="53"/>
      <c r="IK1044" s="53"/>
      <c r="IL1044" s="53"/>
      <c r="IM1044" s="53"/>
      <c r="IN1044" s="53"/>
      <c r="IO1044" s="53"/>
      <c r="IP1044" s="53"/>
      <c r="IQ1044" s="53"/>
      <c r="IR1044" s="53"/>
      <c r="IS1044" s="53"/>
      <c r="IT1044" s="53"/>
      <c r="IU1044" s="53"/>
      <c r="IV1044" s="53"/>
      <c r="IW1044" s="53"/>
      <c r="IX1044" s="53"/>
      <c r="IY1044" s="53"/>
      <c r="IZ1044" s="53"/>
      <c r="JA1044" s="53"/>
      <c r="JB1044" s="53"/>
      <c r="JC1044" s="53"/>
      <c r="JD1044" s="53"/>
      <c r="JE1044" s="53"/>
      <c r="JF1044" s="53"/>
      <c r="JG1044" s="53"/>
      <c r="JH1044" s="53"/>
      <c r="JI1044" s="53"/>
      <c r="JJ1044" s="53"/>
      <c r="JK1044" s="53"/>
      <c r="JL1044" s="53"/>
      <c r="JM1044" s="53"/>
      <c r="JN1044" s="53"/>
      <c r="JO1044" s="53"/>
      <c r="JP1044" s="53"/>
      <c r="JQ1044" s="53"/>
      <c r="JR1044" s="53"/>
      <c r="JS1044" s="53"/>
      <c r="JT1044" s="53"/>
      <c r="JU1044" s="53"/>
      <c r="JV1044" s="53"/>
      <c r="JW1044" s="53"/>
      <c r="JX1044" s="53"/>
      <c r="JY1044" s="53"/>
      <c r="JZ1044" s="53"/>
      <c r="KA1044" s="53"/>
      <c r="KB1044" s="53"/>
      <c r="KC1044" s="53"/>
      <c r="KD1044" s="53"/>
      <c r="KE1044" s="53"/>
      <c r="KF1044" s="53"/>
      <c r="KG1044" s="53"/>
      <c r="KH1044" s="53"/>
      <c r="KI1044" s="53"/>
      <c r="KJ1044" s="53"/>
      <c r="KK1044" s="53"/>
      <c r="KL1044" s="53"/>
      <c r="KM1044" s="53"/>
      <c r="KN1044" s="53"/>
      <c r="KO1044" s="53"/>
      <c r="KP1044" s="53"/>
      <c r="KQ1044" s="53"/>
      <c r="KR1044" s="53"/>
      <c r="KS1044" s="53"/>
      <c r="KT1044" s="53"/>
      <c r="KU1044" s="53"/>
      <c r="KV1044" s="53"/>
      <c r="KW1044" s="53"/>
      <c r="KX1044" s="53"/>
      <c r="KY1044" s="53"/>
      <c r="KZ1044" s="53"/>
      <c r="LA1044" s="53"/>
      <c r="LB1044" s="53"/>
      <c r="LC1044" s="53"/>
      <c r="LD1044" s="53"/>
      <c r="LE1044" s="53"/>
      <c r="LF1044" s="53"/>
      <c r="LG1044" s="53"/>
      <c r="LH1044" s="53"/>
      <c r="LI1044" s="53"/>
      <c r="LJ1044" s="53"/>
      <c r="LK1044" s="53"/>
      <c r="LL1044" s="53"/>
      <c r="LM1044" s="53"/>
      <c r="LN1044" s="53"/>
      <c r="LO1044" s="53"/>
      <c r="LP1044" s="53"/>
      <c r="LQ1044" s="53"/>
      <c r="LR1044" s="53"/>
      <c r="LS1044" s="53"/>
      <c r="LT1044" s="53"/>
      <c r="LU1044" s="53"/>
      <c r="LV1044" s="53"/>
      <c r="LW1044" s="53"/>
      <c r="LX1044" s="53"/>
      <c r="LY1044" s="53"/>
      <c r="LZ1044" s="53"/>
      <c r="MA1044" s="53"/>
      <c r="MB1044" s="53"/>
      <c r="MC1044" s="53"/>
      <c r="MD1044" s="53"/>
      <c r="ME1044" s="53"/>
      <c r="MF1044" s="53"/>
      <c r="MG1044" s="53"/>
      <c r="MH1044" s="53"/>
      <c r="MI1044" s="53"/>
      <c r="MJ1044" s="53"/>
      <c r="MK1044" s="53"/>
      <c r="ML1044" s="53"/>
      <c r="MM1044" s="53"/>
      <c r="MN1044" s="53"/>
      <c r="MO1044" s="53"/>
      <c r="MP1044" s="53"/>
      <c r="MQ1044" s="53"/>
      <c r="MR1044" s="53"/>
      <c r="MS1044" s="53"/>
      <c r="MT1044" s="53"/>
      <c r="MU1044" s="53"/>
      <c r="MV1044" s="53"/>
      <c r="MW1044" s="53"/>
      <c r="MX1044" s="53"/>
      <c r="MY1044" s="53"/>
      <c r="MZ1044" s="53"/>
      <c r="NA1044" s="53"/>
      <c r="NB1044" s="53"/>
      <c r="NC1044" s="53"/>
      <c r="ND1044" s="53"/>
      <c r="NE1044" s="53"/>
      <c r="NF1044" s="53"/>
      <c r="NG1044" s="53"/>
      <c r="NH1044" s="53"/>
      <c r="NI1044" s="53"/>
      <c r="NJ1044" s="53"/>
      <c r="NK1044" s="53"/>
      <c r="NL1044" s="53"/>
      <c r="NM1044" s="53"/>
      <c r="NN1044" s="53"/>
      <c r="NO1044" s="53"/>
      <c r="NP1044" s="53"/>
      <c r="NQ1044" s="53"/>
      <c r="NR1044" s="53"/>
      <c r="NS1044" s="53"/>
      <c r="NT1044" s="53"/>
      <c r="NU1044" s="53"/>
      <c r="NV1044" s="53"/>
      <c r="NW1044" s="53"/>
      <c r="NX1044" s="53"/>
      <c r="NY1044" s="53"/>
      <c r="NZ1044" s="53"/>
      <c r="OA1044" s="53"/>
      <c r="OB1044" s="53"/>
      <c r="OC1044" s="53"/>
      <c r="OD1044" s="53"/>
      <c r="OE1044" s="53"/>
      <c r="OF1044" s="53"/>
      <c r="OG1044" s="53"/>
      <c r="OH1044" s="53"/>
      <c r="OI1044" s="53"/>
      <c r="OJ1044" s="53"/>
      <c r="OK1044" s="53"/>
      <c r="OL1044" s="53"/>
      <c r="OM1044" s="53"/>
      <c r="ON1044" s="53"/>
      <c r="OO1044" s="53"/>
      <c r="OP1044" s="53"/>
      <c r="OQ1044" s="53"/>
      <c r="OR1044" s="53"/>
      <c r="OS1044" s="53"/>
      <c r="OT1044" s="53"/>
      <c r="OU1044" s="53"/>
      <c r="OV1044" s="53"/>
      <c r="OW1044" s="53"/>
      <c r="OX1044" s="53"/>
      <c r="OY1044" s="53"/>
      <c r="OZ1044" s="53"/>
      <c r="PA1044" s="53"/>
      <c r="PB1044" s="53"/>
      <c r="PC1044" s="53"/>
      <c r="PD1044" s="53"/>
      <c r="PE1044" s="53"/>
      <c r="PF1044" s="53"/>
      <c r="PG1044" s="53"/>
      <c r="PH1044" s="53"/>
      <c r="PI1044" s="53"/>
      <c r="PJ1044" s="53"/>
      <c r="PK1044" s="53"/>
      <c r="PL1044" s="53"/>
      <c r="PM1044" s="53"/>
      <c r="PN1044" s="53"/>
      <c r="PO1044" s="53"/>
      <c r="PP1044" s="53"/>
      <c r="PQ1044" s="53"/>
      <c r="PR1044" s="53"/>
      <c r="PS1044" s="53"/>
      <c r="PT1044" s="53"/>
      <c r="PU1044" s="53"/>
      <c r="PV1044" s="53"/>
      <c r="PW1044" s="53"/>
      <c r="PX1044" s="53"/>
      <c r="PY1044" s="53"/>
      <c r="PZ1044" s="53"/>
      <c r="QA1044" s="53"/>
      <c r="QB1044" s="53"/>
      <c r="QC1044" s="53"/>
      <c r="QD1044" s="53"/>
      <c r="QE1044" s="53"/>
      <c r="QF1044" s="53"/>
      <c r="QG1044" s="53"/>
      <c r="QH1044" s="53"/>
      <c r="QI1044" s="53"/>
      <c r="QJ1044" s="53"/>
      <c r="QK1044" s="53"/>
      <c r="QL1044" s="53"/>
      <c r="QM1044" s="53"/>
      <c r="QN1044" s="53"/>
      <c r="QO1044" s="53"/>
      <c r="QP1044" s="53"/>
      <c r="QQ1044" s="53"/>
      <c r="QR1044" s="53"/>
      <c r="QS1044" s="53"/>
      <c r="QT1044" s="53"/>
      <c r="QU1044" s="53"/>
      <c r="QV1044" s="53"/>
      <c r="QW1044" s="53"/>
      <c r="QX1044" s="53"/>
      <c r="QY1044" s="53"/>
      <c r="QZ1044" s="53"/>
      <c r="RA1044" s="53"/>
      <c r="RB1044" s="53"/>
      <c r="RC1044" s="53"/>
      <c r="RD1044" s="53"/>
      <c r="RE1044" s="53"/>
      <c r="RF1044" s="53"/>
      <c r="RG1044" s="53"/>
      <c r="RH1044" s="53"/>
      <c r="RI1044" s="53"/>
      <c r="RJ1044" s="53"/>
      <c r="RK1044" s="53"/>
      <c r="RL1044" s="53"/>
      <c r="RM1044" s="53"/>
      <c r="RN1044" s="53"/>
      <c r="RO1044" s="53"/>
      <c r="RP1044" s="53"/>
      <c r="RQ1044" s="53"/>
      <c r="RR1044" s="53"/>
      <c r="RS1044" s="53"/>
      <c r="RT1044" s="53"/>
      <c r="RU1044" s="53"/>
      <c r="RV1044" s="53"/>
      <c r="RW1044" s="53"/>
      <c r="RX1044" s="53"/>
      <c r="RY1044" s="53"/>
      <c r="RZ1044" s="53"/>
      <c r="SA1044" s="53"/>
      <c r="SB1044" s="53"/>
      <c r="SC1044" s="53"/>
      <c r="SD1044" s="53"/>
      <c r="SE1044" s="53"/>
      <c r="SF1044" s="53"/>
      <c r="SG1044" s="53"/>
      <c r="SH1044" s="53"/>
      <c r="SI1044" s="53"/>
      <c r="SJ1044" s="53"/>
      <c r="SK1044" s="53"/>
      <c r="SL1044" s="53"/>
      <c r="SM1044" s="53"/>
      <c r="SN1044" s="53"/>
      <c r="SO1044" s="53"/>
      <c r="SP1044" s="53"/>
      <c r="SQ1044" s="53"/>
      <c r="SR1044" s="53"/>
      <c r="SS1044" s="53"/>
      <c r="ST1044" s="53"/>
      <c r="SU1044" s="53"/>
      <c r="SV1044" s="53"/>
      <c r="SW1044" s="53"/>
      <c r="SX1044" s="53"/>
      <c r="SY1044" s="53"/>
      <c r="SZ1044" s="53"/>
      <c r="TA1044" s="53"/>
      <c r="TB1044" s="53"/>
      <c r="TC1044" s="53"/>
      <c r="TD1044" s="53"/>
      <c r="TE1044" s="53"/>
      <c r="TF1044" s="53"/>
      <c r="TG1044" s="53"/>
      <c r="TH1044" s="53"/>
      <c r="TI1044" s="53"/>
      <c r="TJ1044" s="53"/>
      <c r="TK1044" s="53"/>
      <c r="TL1044" s="53"/>
      <c r="TM1044" s="53"/>
      <c r="TN1044" s="53"/>
      <c r="TO1044" s="53"/>
      <c r="TP1044" s="53"/>
      <c r="TQ1044" s="53"/>
      <c r="TR1044" s="53"/>
      <c r="TS1044" s="53"/>
      <c r="TT1044" s="53"/>
      <c r="TU1044" s="53"/>
      <c r="TV1044" s="53"/>
      <c r="TW1044" s="53"/>
      <c r="TX1044" s="53"/>
      <c r="TY1044" s="53"/>
      <c r="TZ1044" s="53"/>
      <c r="UA1044" s="53"/>
      <c r="UB1044" s="53"/>
      <c r="UC1044" s="53"/>
      <c r="UD1044" s="53"/>
      <c r="UE1044" s="53"/>
      <c r="UF1044" s="53"/>
      <c r="UG1044" s="53"/>
    </row>
    <row r="1045" spans="12:553" s="19" customFormat="1" ht="15.75" customHeight="1" x14ac:dyDescent="0.2">
      <c r="L1045" s="66"/>
      <c r="M1045" s="66"/>
      <c r="N1045" s="52"/>
      <c r="O1045" s="53"/>
      <c r="P1045" s="53"/>
      <c r="Q1045" s="53"/>
      <c r="R1045" s="53"/>
      <c r="S1045" s="53"/>
      <c r="T1045" s="53"/>
      <c r="U1045" s="53"/>
      <c r="V1045" s="53"/>
      <c r="W1045" s="53"/>
      <c r="X1045" s="53"/>
      <c r="Y1045" s="53"/>
      <c r="Z1045" s="53"/>
      <c r="AA1045" s="53"/>
      <c r="AB1045" s="53"/>
      <c r="AC1045" s="53"/>
      <c r="AD1045" s="53"/>
      <c r="AE1045" s="53"/>
      <c r="AF1045" s="53"/>
      <c r="AG1045" s="53"/>
      <c r="AH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c r="BM1045" s="53"/>
      <c r="BN1045" s="53"/>
      <c r="BO1045" s="53"/>
      <c r="BP1045" s="53"/>
      <c r="BQ1045" s="53"/>
      <c r="BR1045" s="53"/>
      <c r="BS1045" s="53"/>
      <c r="BT1045" s="53"/>
      <c r="BU1045" s="53"/>
      <c r="BV1045" s="53"/>
      <c r="BW1045" s="53"/>
      <c r="BX1045" s="53"/>
      <c r="BY1045" s="53"/>
      <c r="BZ1045" s="53"/>
      <c r="CA1045" s="53"/>
      <c r="CB1045" s="53"/>
      <c r="CC1045" s="53"/>
      <c r="CD1045" s="53"/>
      <c r="CE1045" s="53"/>
      <c r="CF1045" s="53"/>
      <c r="CG1045" s="53"/>
      <c r="CH1045" s="53"/>
      <c r="CI1045" s="53"/>
      <c r="CJ1045" s="53"/>
      <c r="CK1045" s="53"/>
      <c r="CL1045" s="53"/>
      <c r="CM1045" s="53"/>
      <c r="CN1045" s="53"/>
      <c r="CO1045" s="53"/>
      <c r="CP1045" s="53"/>
      <c r="CQ1045" s="53"/>
      <c r="CR1045" s="53"/>
      <c r="CS1045" s="53"/>
      <c r="CT1045" s="53"/>
      <c r="CU1045" s="53"/>
      <c r="CV1045" s="53"/>
      <c r="CW1045" s="53"/>
      <c r="CX1045" s="53"/>
      <c r="CY1045" s="53"/>
      <c r="CZ1045" s="53"/>
      <c r="DA1045" s="53"/>
      <c r="DB1045" s="53"/>
      <c r="DC1045" s="53"/>
      <c r="DD1045" s="53"/>
      <c r="DE1045" s="53"/>
      <c r="DF1045" s="53"/>
      <c r="DG1045" s="53"/>
      <c r="DH1045" s="53"/>
      <c r="DI1045" s="53"/>
      <c r="DJ1045" s="53"/>
      <c r="DK1045" s="53"/>
      <c r="DL1045" s="53"/>
      <c r="DM1045" s="53"/>
      <c r="DN1045" s="53"/>
      <c r="DO1045" s="53"/>
      <c r="DP1045" s="53"/>
      <c r="DQ1045" s="53"/>
      <c r="DR1045" s="53"/>
      <c r="DS1045" s="53"/>
      <c r="DT1045" s="53"/>
      <c r="DU1045" s="53"/>
      <c r="DV1045" s="53"/>
      <c r="DW1045" s="53"/>
      <c r="DX1045" s="53"/>
      <c r="DY1045" s="53"/>
      <c r="DZ1045" s="53"/>
      <c r="EA1045" s="53"/>
      <c r="EB1045" s="53"/>
      <c r="EC1045" s="53"/>
      <c r="ED1045" s="53"/>
      <c r="EE1045" s="53"/>
      <c r="EF1045" s="53"/>
      <c r="EG1045" s="53"/>
      <c r="EH1045" s="53"/>
      <c r="EI1045" s="53"/>
      <c r="EJ1045" s="53"/>
      <c r="EK1045" s="53"/>
      <c r="EL1045" s="53"/>
      <c r="EM1045" s="53"/>
      <c r="EN1045" s="53"/>
      <c r="EO1045" s="53"/>
      <c r="EP1045" s="53"/>
      <c r="EQ1045" s="53"/>
      <c r="ER1045" s="53"/>
      <c r="ES1045" s="53"/>
      <c r="ET1045" s="53"/>
      <c r="EU1045" s="53"/>
      <c r="EV1045" s="53"/>
      <c r="EW1045" s="53"/>
      <c r="EX1045" s="53"/>
      <c r="EY1045" s="53"/>
      <c r="EZ1045" s="53"/>
      <c r="FA1045" s="53"/>
      <c r="FB1045" s="53"/>
      <c r="FC1045" s="53"/>
      <c r="FD1045" s="53"/>
      <c r="FE1045" s="53"/>
      <c r="FF1045" s="53"/>
      <c r="FG1045" s="53"/>
      <c r="FH1045" s="53"/>
      <c r="FI1045" s="53"/>
      <c r="FJ1045" s="53"/>
      <c r="FK1045" s="53"/>
      <c r="FL1045" s="53"/>
      <c r="FM1045" s="53"/>
      <c r="FN1045" s="53"/>
      <c r="FO1045" s="53"/>
      <c r="FP1045" s="53"/>
      <c r="FQ1045" s="53"/>
      <c r="FR1045" s="53"/>
      <c r="FS1045" s="53"/>
      <c r="FT1045" s="53"/>
      <c r="FU1045" s="53"/>
      <c r="FV1045" s="53"/>
      <c r="FW1045" s="53"/>
      <c r="FX1045" s="53"/>
      <c r="FY1045" s="53"/>
      <c r="FZ1045" s="53"/>
      <c r="GA1045" s="53"/>
      <c r="GB1045" s="53"/>
      <c r="GC1045" s="53"/>
      <c r="GD1045" s="53"/>
      <c r="GE1045" s="53"/>
      <c r="GF1045" s="53"/>
      <c r="GG1045" s="53"/>
      <c r="GH1045" s="53"/>
      <c r="GI1045" s="53"/>
      <c r="GJ1045" s="53"/>
      <c r="GK1045" s="53"/>
      <c r="GL1045" s="53"/>
      <c r="GM1045" s="53"/>
      <c r="GN1045" s="53"/>
      <c r="GO1045" s="53"/>
      <c r="GP1045" s="53"/>
      <c r="GQ1045" s="53"/>
      <c r="GR1045" s="53"/>
      <c r="GS1045" s="53"/>
      <c r="GT1045" s="53"/>
      <c r="GU1045" s="53"/>
      <c r="GV1045" s="53"/>
      <c r="GW1045" s="53"/>
      <c r="GX1045" s="53"/>
      <c r="GY1045" s="53"/>
      <c r="GZ1045" s="53"/>
      <c r="HA1045" s="53"/>
      <c r="HB1045" s="53"/>
      <c r="HC1045" s="53"/>
      <c r="HD1045" s="53"/>
      <c r="HE1045" s="53"/>
      <c r="HF1045" s="53"/>
      <c r="HG1045" s="53"/>
      <c r="HH1045" s="53"/>
      <c r="HI1045" s="53"/>
      <c r="HJ1045" s="53"/>
      <c r="HK1045" s="53"/>
      <c r="HL1045" s="53"/>
      <c r="HM1045" s="53"/>
      <c r="HN1045" s="53"/>
      <c r="HO1045" s="53"/>
      <c r="HP1045" s="53"/>
      <c r="HQ1045" s="53"/>
      <c r="HR1045" s="53"/>
      <c r="HS1045" s="53"/>
      <c r="HT1045" s="53"/>
      <c r="HU1045" s="53"/>
      <c r="HV1045" s="53"/>
      <c r="HW1045" s="53"/>
      <c r="HX1045" s="53"/>
      <c r="HY1045" s="53"/>
      <c r="HZ1045" s="53"/>
      <c r="IA1045" s="53"/>
      <c r="IB1045" s="53"/>
      <c r="IC1045" s="53"/>
      <c r="ID1045" s="53"/>
      <c r="IE1045" s="53"/>
      <c r="IF1045" s="53"/>
      <c r="IG1045" s="53"/>
      <c r="IH1045" s="53"/>
      <c r="II1045" s="53"/>
      <c r="IJ1045" s="53"/>
      <c r="IK1045" s="53"/>
      <c r="IL1045" s="53"/>
      <c r="IM1045" s="53"/>
      <c r="IN1045" s="53"/>
      <c r="IO1045" s="53"/>
      <c r="IP1045" s="53"/>
      <c r="IQ1045" s="53"/>
      <c r="IR1045" s="53"/>
      <c r="IS1045" s="53"/>
      <c r="IT1045" s="53"/>
      <c r="IU1045" s="53"/>
      <c r="IV1045" s="53"/>
      <c r="IW1045" s="53"/>
      <c r="IX1045" s="53"/>
      <c r="IY1045" s="53"/>
      <c r="IZ1045" s="53"/>
      <c r="JA1045" s="53"/>
      <c r="JB1045" s="53"/>
      <c r="JC1045" s="53"/>
      <c r="JD1045" s="53"/>
      <c r="JE1045" s="53"/>
      <c r="JF1045" s="53"/>
      <c r="JG1045" s="53"/>
      <c r="JH1045" s="53"/>
      <c r="JI1045" s="53"/>
      <c r="JJ1045" s="53"/>
      <c r="JK1045" s="53"/>
      <c r="JL1045" s="53"/>
      <c r="JM1045" s="53"/>
      <c r="JN1045" s="53"/>
      <c r="JO1045" s="53"/>
      <c r="JP1045" s="53"/>
      <c r="JQ1045" s="53"/>
      <c r="JR1045" s="53"/>
      <c r="JS1045" s="53"/>
      <c r="JT1045" s="53"/>
      <c r="JU1045" s="53"/>
      <c r="JV1045" s="53"/>
      <c r="JW1045" s="53"/>
      <c r="JX1045" s="53"/>
      <c r="JY1045" s="53"/>
      <c r="JZ1045" s="53"/>
      <c r="KA1045" s="53"/>
      <c r="KB1045" s="53"/>
      <c r="KC1045" s="53"/>
      <c r="KD1045" s="53"/>
      <c r="KE1045" s="53"/>
      <c r="KF1045" s="53"/>
      <c r="KG1045" s="53"/>
      <c r="KH1045" s="53"/>
      <c r="KI1045" s="53"/>
      <c r="KJ1045" s="53"/>
      <c r="KK1045" s="53"/>
      <c r="KL1045" s="53"/>
      <c r="KM1045" s="53"/>
      <c r="KN1045" s="53"/>
      <c r="KO1045" s="53"/>
      <c r="KP1045" s="53"/>
      <c r="KQ1045" s="53"/>
      <c r="KR1045" s="53"/>
      <c r="KS1045" s="53"/>
      <c r="KT1045" s="53"/>
      <c r="KU1045" s="53"/>
      <c r="KV1045" s="53"/>
      <c r="KW1045" s="53"/>
      <c r="KX1045" s="53"/>
      <c r="KY1045" s="53"/>
      <c r="KZ1045" s="53"/>
      <c r="LA1045" s="53"/>
      <c r="LB1045" s="53"/>
      <c r="LC1045" s="53"/>
      <c r="LD1045" s="53"/>
      <c r="LE1045" s="53"/>
      <c r="LF1045" s="53"/>
      <c r="LG1045" s="53"/>
      <c r="LH1045" s="53"/>
      <c r="LI1045" s="53"/>
      <c r="LJ1045" s="53"/>
      <c r="LK1045" s="53"/>
      <c r="LL1045" s="53"/>
      <c r="LM1045" s="53"/>
      <c r="LN1045" s="53"/>
      <c r="LO1045" s="53"/>
      <c r="LP1045" s="53"/>
      <c r="LQ1045" s="53"/>
      <c r="LR1045" s="53"/>
      <c r="LS1045" s="53"/>
      <c r="LT1045" s="53"/>
      <c r="LU1045" s="53"/>
      <c r="LV1045" s="53"/>
      <c r="LW1045" s="53"/>
      <c r="LX1045" s="53"/>
      <c r="LY1045" s="53"/>
      <c r="LZ1045" s="53"/>
      <c r="MA1045" s="53"/>
      <c r="MB1045" s="53"/>
      <c r="MC1045" s="53"/>
      <c r="MD1045" s="53"/>
      <c r="ME1045" s="53"/>
      <c r="MF1045" s="53"/>
      <c r="MG1045" s="53"/>
      <c r="MH1045" s="53"/>
      <c r="MI1045" s="53"/>
      <c r="MJ1045" s="53"/>
      <c r="MK1045" s="53"/>
      <c r="ML1045" s="53"/>
      <c r="MM1045" s="53"/>
      <c r="MN1045" s="53"/>
      <c r="MO1045" s="53"/>
      <c r="MP1045" s="53"/>
      <c r="MQ1045" s="53"/>
      <c r="MR1045" s="53"/>
      <c r="MS1045" s="53"/>
      <c r="MT1045" s="53"/>
      <c r="MU1045" s="53"/>
      <c r="MV1045" s="53"/>
      <c r="MW1045" s="53"/>
      <c r="MX1045" s="53"/>
      <c r="MY1045" s="53"/>
      <c r="MZ1045" s="53"/>
      <c r="NA1045" s="53"/>
      <c r="NB1045" s="53"/>
      <c r="NC1045" s="53"/>
      <c r="ND1045" s="53"/>
      <c r="NE1045" s="53"/>
      <c r="NF1045" s="53"/>
      <c r="NG1045" s="53"/>
      <c r="NH1045" s="53"/>
      <c r="NI1045" s="53"/>
      <c r="NJ1045" s="53"/>
      <c r="NK1045" s="53"/>
      <c r="NL1045" s="53"/>
      <c r="NM1045" s="53"/>
      <c r="NN1045" s="53"/>
      <c r="NO1045" s="53"/>
      <c r="NP1045" s="53"/>
      <c r="NQ1045" s="53"/>
      <c r="NR1045" s="53"/>
      <c r="NS1045" s="53"/>
      <c r="NT1045" s="53"/>
      <c r="NU1045" s="53"/>
      <c r="NV1045" s="53"/>
      <c r="NW1045" s="53"/>
      <c r="NX1045" s="53"/>
      <c r="NY1045" s="53"/>
      <c r="NZ1045" s="53"/>
      <c r="OA1045" s="53"/>
      <c r="OB1045" s="53"/>
      <c r="OC1045" s="53"/>
      <c r="OD1045" s="53"/>
      <c r="OE1045" s="53"/>
      <c r="OF1045" s="53"/>
      <c r="OG1045" s="53"/>
      <c r="OH1045" s="53"/>
      <c r="OI1045" s="53"/>
      <c r="OJ1045" s="53"/>
      <c r="OK1045" s="53"/>
      <c r="OL1045" s="53"/>
      <c r="OM1045" s="53"/>
      <c r="ON1045" s="53"/>
      <c r="OO1045" s="53"/>
      <c r="OP1045" s="53"/>
      <c r="OQ1045" s="53"/>
      <c r="OR1045" s="53"/>
      <c r="OS1045" s="53"/>
      <c r="OT1045" s="53"/>
      <c r="OU1045" s="53"/>
      <c r="OV1045" s="53"/>
      <c r="OW1045" s="53"/>
      <c r="OX1045" s="53"/>
      <c r="OY1045" s="53"/>
      <c r="OZ1045" s="53"/>
      <c r="PA1045" s="53"/>
      <c r="PB1045" s="53"/>
      <c r="PC1045" s="53"/>
      <c r="PD1045" s="53"/>
      <c r="PE1045" s="53"/>
      <c r="PF1045" s="53"/>
      <c r="PG1045" s="53"/>
      <c r="PH1045" s="53"/>
      <c r="PI1045" s="53"/>
      <c r="PJ1045" s="53"/>
      <c r="PK1045" s="53"/>
      <c r="PL1045" s="53"/>
      <c r="PM1045" s="53"/>
      <c r="PN1045" s="53"/>
      <c r="PO1045" s="53"/>
      <c r="PP1045" s="53"/>
      <c r="PQ1045" s="53"/>
      <c r="PR1045" s="53"/>
      <c r="PS1045" s="53"/>
      <c r="PT1045" s="53"/>
      <c r="PU1045" s="53"/>
      <c r="PV1045" s="53"/>
      <c r="PW1045" s="53"/>
      <c r="PX1045" s="53"/>
      <c r="PY1045" s="53"/>
      <c r="PZ1045" s="53"/>
      <c r="QA1045" s="53"/>
      <c r="QB1045" s="53"/>
      <c r="QC1045" s="53"/>
      <c r="QD1045" s="53"/>
      <c r="QE1045" s="53"/>
      <c r="QF1045" s="53"/>
      <c r="QG1045" s="53"/>
      <c r="QH1045" s="53"/>
      <c r="QI1045" s="53"/>
      <c r="QJ1045" s="53"/>
      <c r="QK1045" s="53"/>
      <c r="QL1045" s="53"/>
      <c r="QM1045" s="53"/>
      <c r="QN1045" s="53"/>
      <c r="QO1045" s="53"/>
      <c r="QP1045" s="53"/>
      <c r="QQ1045" s="53"/>
      <c r="QR1045" s="53"/>
      <c r="QS1045" s="53"/>
      <c r="QT1045" s="53"/>
      <c r="QU1045" s="53"/>
      <c r="QV1045" s="53"/>
      <c r="QW1045" s="53"/>
      <c r="QX1045" s="53"/>
      <c r="QY1045" s="53"/>
      <c r="QZ1045" s="53"/>
      <c r="RA1045" s="53"/>
      <c r="RB1045" s="53"/>
      <c r="RC1045" s="53"/>
      <c r="RD1045" s="53"/>
      <c r="RE1045" s="53"/>
      <c r="RF1045" s="53"/>
      <c r="RG1045" s="53"/>
      <c r="RH1045" s="53"/>
      <c r="RI1045" s="53"/>
      <c r="RJ1045" s="53"/>
      <c r="RK1045" s="53"/>
      <c r="RL1045" s="53"/>
      <c r="RM1045" s="53"/>
      <c r="RN1045" s="53"/>
      <c r="RO1045" s="53"/>
      <c r="RP1045" s="53"/>
      <c r="RQ1045" s="53"/>
      <c r="RR1045" s="53"/>
      <c r="RS1045" s="53"/>
      <c r="RT1045" s="53"/>
      <c r="RU1045" s="53"/>
      <c r="RV1045" s="53"/>
      <c r="RW1045" s="53"/>
      <c r="RX1045" s="53"/>
      <c r="RY1045" s="53"/>
      <c r="RZ1045" s="53"/>
      <c r="SA1045" s="53"/>
      <c r="SB1045" s="53"/>
      <c r="SC1045" s="53"/>
      <c r="SD1045" s="53"/>
      <c r="SE1045" s="53"/>
      <c r="SF1045" s="53"/>
      <c r="SG1045" s="53"/>
      <c r="SH1045" s="53"/>
      <c r="SI1045" s="53"/>
      <c r="SJ1045" s="53"/>
      <c r="SK1045" s="53"/>
      <c r="SL1045" s="53"/>
      <c r="SM1045" s="53"/>
      <c r="SN1045" s="53"/>
      <c r="SO1045" s="53"/>
      <c r="SP1045" s="53"/>
      <c r="SQ1045" s="53"/>
      <c r="SR1045" s="53"/>
      <c r="SS1045" s="53"/>
      <c r="ST1045" s="53"/>
      <c r="SU1045" s="53"/>
      <c r="SV1045" s="53"/>
      <c r="SW1045" s="53"/>
      <c r="SX1045" s="53"/>
      <c r="SY1045" s="53"/>
      <c r="SZ1045" s="53"/>
      <c r="TA1045" s="53"/>
      <c r="TB1045" s="53"/>
      <c r="TC1045" s="53"/>
      <c r="TD1045" s="53"/>
      <c r="TE1045" s="53"/>
      <c r="TF1045" s="53"/>
      <c r="TG1045" s="53"/>
      <c r="TH1045" s="53"/>
      <c r="TI1045" s="53"/>
      <c r="TJ1045" s="53"/>
      <c r="TK1045" s="53"/>
      <c r="TL1045" s="53"/>
      <c r="TM1045" s="53"/>
      <c r="TN1045" s="53"/>
      <c r="TO1045" s="53"/>
      <c r="TP1045" s="53"/>
      <c r="TQ1045" s="53"/>
      <c r="TR1045" s="53"/>
      <c r="TS1045" s="53"/>
      <c r="TT1045" s="53"/>
      <c r="TU1045" s="53"/>
      <c r="TV1045" s="53"/>
      <c r="TW1045" s="53"/>
      <c r="TX1045" s="53"/>
      <c r="TY1045" s="53"/>
      <c r="TZ1045" s="53"/>
      <c r="UA1045" s="53"/>
      <c r="UB1045" s="53"/>
      <c r="UC1045" s="53"/>
      <c r="UD1045" s="53"/>
      <c r="UE1045" s="53"/>
      <c r="UF1045" s="53"/>
      <c r="UG1045" s="53"/>
    </row>
    <row r="1046" spans="12:553" s="19" customFormat="1" ht="15.75" customHeight="1" x14ac:dyDescent="0.2">
      <c r="L1046" s="66"/>
      <c r="M1046" s="66"/>
      <c r="N1046" s="52"/>
      <c r="O1046" s="53"/>
      <c r="P1046" s="53"/>
      <c r="Q1046" s="53"/>
      <c r="R1046" s="53"/>
      <c r="S1046" s="53"/>
      <c r="T1046" s="53"/>
      <c r="U1046" s="53"/>
      <c r="V1046" s="53"/>
      <c r="W1046" s="53"/>
      <c r="X1046" s="53"/>
      <c r="Y1046" s="53"/>
      <c r="Z1046" s="53"/>
      <c r="AA1046" s="53"/>
      <c r="AB1046" s="53"/>
      <c r="AC1046" s="53"/>
      <c r="AD1046" s="53"/>
      <c r="AE1046" s="53"/>
      <c r="AF1046" s="53"/>
      <c r="AG1046" s="53"/>
      <c r="AH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c r="BM1046" s="53"/>
      <c r="BN1046" s="53"/>
      <c r="BO1046" s="53"/>
      <c r="BP1046" s="53"/>
      <c r="BQ1046" s="53"/>
      <c r="BR1046" s="53"/>
      <c r="BS1046" s="53"/>
      <c r="BT1046" s="53"/>
      <c r="BU1046" s="53"/>
      <c r="BV1046" s="53"/>
      <c r="BW1046" s="53"/>
      <c r="BX1046" s="53"/>
      <c r="BY1046" s="53"/>
      <c r="BZ1046" s="53"/>
      <c r="CA1046" s="53"/>
      <c r="CB1046" s="53"/>
      <c r="CC1046" s="53"/>
      <c r="CD1046" s="53"/>
      <c r="CE1046" s="53"/>
      <c r="CF1046" s="53"/>
      <c r="CG1046" s="53"/>
      <c r="CH1046" s="53"/>
      <c r="CI1046" s="53"/>
      <c r="CJ1046" s="53"/>
      <c r="CK1046" s="53"/>
      <c r="CL1046" s="53"/>
      <c r="CM1046" s="53"/>
      <c r="CN1046" s="53"/>
      <c r="CO1046" s="53"/>
      <c r="CP1046" s="53"/>
      <c r="CQ1046" s="53"/>
      <c r="CR1046" s="53"/>
      <c r="CS1046" s="53"/>
      <c r="CT1046" s="53"/>
      <c r="CU1046" s="53"/>
      <c r="CV1046" s="53"/>
      <c r="CW1046" s="53"/>
      <c r="CX1046" s="53"/>
      <c r="CY1046" s="53"/>
      <c r="CZ1046" s="53"/>
      <c r="DA1046" s="53"/>
      <c r="DB1046" s="53"/>
      <c r="DC1046" s="53"/>
      <c r="DD1046" s="53"/>
      <c r="DE1046" s="53"/>
      <c r="DF1046" s="53"/>
      <c r="DG1046" s="53"/>
      <c r="DH1046" s="53"/>
      <c r="DI1046" s="53"/>
      <c r="DJ1046" s="53"/>
      <c r="DK1046" s="53"/>
      <c r="DL1046" s="53"/>
      <c r="DM1046" s="53"/>
      <c r="DN1046" s="53"/>
      <c r="DO1046" s="53"/>
      <c r="DP1046" s="53"/>
      <c r="DQ1046" s="53"/>
      <c r="DR1046" s="53"/>
      <c r="DS1046" s="53"/>
      <c r="DT1046" s="53"/>
      <c r="DU1046" s="53"/>
      <c r="DV1046" s="53"/>
      <c r="DW1046" s="53"/>
      <c r="DX1046" s="53"/>
      <c r="DY1046" s="53"/>
      <c r="DZ1046" s="53"/>
      <c r="EA1046" s="53"/>
      <c r="EB1046" s="53"/>
      <c r="EC1046" s="53"/>
      <c r="ED1046" s="53"/>
      <c r="EE1046" s="53"/>
      <c r="EF1046" s="53"/>
      <c r="EG1046" s="53"/>
      <c r="EH1046" s="53"/>
      <c r="EI1046" s="53"/>
      <c r="EJ1046" s="53"/>
      <c r="EK1046" s="53"/>
      <c r="EL1046" s="53"/>
      <c r="EM1046" s="53"/>
      <c r="EN1046" s="53"/>
      <c r="EO1046" s="53"/>
      <c r="EP1046" s="53"/>
      <c r="EQ1046" s="53"/>
      <c r="ER1046" s="53"/>
      <c r="ES1046" s="53"/>
      <c r="ET1046" s="53"/>
      <c r="EU1046" s="53"/>
      <c r="EV1046" s="53"/>
      <c r="EW1046" s="53"/>
      <c r="EX1046" s="53"/>
      <c r="EY1046" s="53"/>
      <c r="EZ1046" s="53"/>
      <c r="FA1046" s="53"/>
      <c r="FB1046" s="53"/>
      <c r="FC1046" s="53"/>
      <c r="FD1046" s="53"/>
      <c r="FE1046" s="53"/>
      <c r="FF1046" s="53"/>
      <c r="FG1046" s="53"/>
      <c r="FH1046" s="53"/>
      <c r="FI1046" s="53"/>
      <c r="FJ1046" s="53"/>
      <c r="FK1046" s="53"/>
      <c r="FL1046" s="53"/>
      <c r="FM1046" s="53"/>
      <c r="FN1046" s="53"/>
      <c r="FO1046" s="53"/>
      <c r="FP1046" s="53"/>
      <c r="FQ1046" s="53"/>
      <c r="FR1046" s="53"/>
      <c r="FS1046" s="53"/>
      <c r="FT1046" s="53"/>
      <c r="FU1046" s="53"/>
      <c r="FV1046" s="53"/>
      <c r="FW1046" s="53"/>
      <c r="FX1046" s="53"/>
      <c r="FY1046" s="53"/>
      <c r="FZ1046" s="53"/>
      <c r="GA1046" s="53"/>
      <c r="GB1046" s="53"/>
      <c r="GC1046" s="53"/>
      <c r="GD1046" s="53"/>
      <c r="GE1046" s="53"/>
      <c r="GF1046" s="53"/>
      <c r="GG1046" s="53"/>
      <c r="GH1046" s="53"/>
      <c r="GI1046" s="53"/>
      <c r="GJ1046" s="53"/>
      <c r="GK1046" s="53"/>
      <c r="GL1046" s="53"/>
      <c r="GM1046" s="53"/>
      <c r="GN1046" s="53"/>
      <c r="GO1046" s="53"/>
      <c r="GP1046" s="53"/>
      <c r="GQ1046" s="53"/>
      <c r="GR1046" s="53"/>
      <c r="GS1046" s="53"/>
      <c r="GT1046" s="53"/>
      <c r="GU1046" s="53"/>
      <c r="GV1046" s="53"/>
      <c r="GW1046" s="53"/>
      <c r="GX1046" s="53"/>
      <c r="GY1046" s="53"/>
      <c r="GZ1046" s="53"/>
      <c r="HA1046" s="53"/>
      <c r="HB1046" s="53"/>
      <c r="HC1046" s="53"/>
      <c r="HD1046" s="53"/>
      <c r="HE1046" s="53"/>
      <c r="HF1046" s="53"/>
      <c r="HG1046" s="53"/>
      <c r="HH1046" s="53"/>
      <c r="HI1046" s="53"/>
      <c r="HJ1046" s="53"/>
      <c r="HK1046" s="53"/>
      <c r="HL1046" s="53"/>
      <c r="HM1046" s="53"/>
      <c r="HN1046" s="53"/>
      <c r="HO1046" s="53"/>
      <c r="HP1046" s="53"/>
      <c r="HQ1046" s="53"/>
      <c r="HR1046" s="53"/>
      <c r="HS1046" s="53"/>
      <c r="HT1046" s="53"/>
      <c r="HU1046" s="53"/>
      <c r="HV1046" s="53"/>
      <c r="HW1046" s="53"/>
      <c r="HX1046" s="53"/>
      <c r="HY1046" s="53"/>
      <c r="HZ1046" s="53"/>
      <c r="IA1046" s="53"/>
      <c r="IB1046" s="53"/>
      <c r="IC1046" s="53"/>
      <c r="ID1046" s="53"/>
      <c r="IE1046" s="53"/>
      <c r="IF1046" s="53"/>
      <c r="IG1046" s="53"/>
      <c r="IH1046" s="53"/>
      <c r="II1046" s="53"/>
      <c r="IJ1046" s="53"/>
      <c r="IK1046" s="53"/>
      <c r="IL1046" s="53"/>
      <c r="IM1046" s="53"/>
      <c r="IN1046" s="53"/>
      <c r="IO1046" s="53"/>
      <c r="IP1046" s="53"/>
      <c r="IQ1046" s="53"/>
      <c r="IR1046" s="53"/>
      <c r="IS1046" s="53"/>
      <c r="IT1046" s="53"/>
      <c r="IU1046" s="53"/>
      <c r="IV1046" s="53"/>
      <c r="IW1046" s="53"/>
      <c r="IX1046" s="53"/>
      <c r="IY1046" s="53"/>
      <c r="IZ1046" s="53"/>
      <c r="JA1046" s="53"/>
      <c r="JB1046" s="53"/>
      <c r="JC1046" s="53"/>
      <c r="JD1046" s="53"/>
      <c r="JE1046" s="53"/>
      <c r="JF1046" s="53"/>
      <c r="JG1046" s="53"/>
      <c r="JH1046" s="53"/>
      <c r="JI1046" s="53"/>
      <c r="JJ1046" s="53"/>
      <c r="JK1046" s="53"/>
      <c r="JL1046" s="53"/>
      <c r="JM1046" s="53"/>
      <c r="JN1046" s="53"/>
      <c r="JO1046" s="53"/>
      <c r="JP1046" s="53"/>
      <c r="JQ1046" s="53"/>
      <c r="JR1046" s="53"/>
      <c r="JS1046" s="53"/>
      <c r="JT1046" s="53"/>
      <c r="JU1046" s="53"/>
      <c r="JV1046" s="53"/>
      <c r="JW1046" s="53"/>
      <c r="JX1046" s="53"/>
      <c r="JY1046" s="53"/>
      <c r="JZ1046" s="53"/>
      <c r="KA1046" s="53"/>
      <c r="KB1046" s="53"/>
      <c r="KC1046" s="53"/>
      <c r="KD1046" s="53"/>
      <c r="KE1046" s="53"/>
      <c r="KF1046" s="53"/>
      <c r="KG1046" s="53"/>
      <c r="KH1046" s="53"/>
      <c r="KI1046" s="53"/>
      <c r="KJ1046" s="53"/>
      <c r="KK1046" s="53"/>
      <c r="KL1046" s="53"/>
      <c r="KM1046" s="53"/>
      <c r="KN1046" s="53"/>
      <c r="KO1046" s="53"/>
      <c r="KP1046" s="53"/>
      <c r="KQ1046" s="53"/>
      <c r="KR1046" s="53"/>
      <c r="KS1046" s="53"/>
      <c r="KT1046" s="53"/>
      <c r="KU1046" s="53"/>
      <c r="KV1046" s="53"/>
      <c r="KW1046" s="53"/>
      <c r="KX1046" s="53"/>
      <c r="KY1046" s="53"/>
      <c r="KZ1046" s="53"/>
      <c r="LA1046" s="53"/>
      <c r="LB1046" s="53"/>
      <c r="LC1046" s="53"/>
      <c r="LD1046" s="53"/>
      <c r="LE1046" s="53"/>
      <c r="LF1046" s="53"/>
      <c r="LG1046" s="53"/>
      <c r="LH1046" s="53"/>
      <c r="LI1046" s="53"/>
      <c r="LJ1046" s="53"/>
      <c r="LK1046" s="53"/>
      <c r="LL1046" s="53"/>
      <c r="LM1046" s="53"/>
      <c r="LN1046" s="53"/>
      <c r="LO1046" s="53"/>
      <c r="LP1046" s="53"/>
      <c r="LQ1046" s="53"/>
      <c r="LR1046" s="53"/>
      <c r="LS1046" s="53"/>
      <c r="LT1046" s="53"/>
      <c r="LU1046" s="53"/>
      <c r="LV1046" s="53"/>
      <c r="LW1046" s="53"/>
      <c r="LX1046" s="53"/>
      <c r="LY1046" s="53"/>
      <c r="LZ1046" s="53"/>
      <c r="MA1046" s="53"/>
      <c r="MB1046" s="53"/>
      <c r="MC1046" s="53"/>
      <c r="MD1046" s="53"/>
      <c r="ME1046" s="53"/>
      <c r="MF1046" s="53"/>
      <c r="MG1046" s="53"/>
      <c r="MH1046" s="53"/>
      <c r="MI1046" s="53"/>
      <c r="MJ1046" s="53"/>
      <c r="MK1046" s="53"/>
      <c r="ML1046" s="53"/>
      <c r="MM1046" s="53"/>
      <c r="MN1046" s="53"/>
      <c r="MO1046" s="53"/>
      <c r="MP1046" s="53"/>
      <c r="MQ1046" s="53"/>
      <c r="MR1046" s="53"/>
      <c r="MS1046" s="53"/>
      <c r="MT1046" s="53"/>
      <c r="MU1046" s="53"/>
      <c r="MV1046" s="53"/>
      <c r="MW1046" s="53"/>
      <c r="MX1046" s="53"/>
      <c r="MY1046" s="53"/>
      <c r="MZ1046" s="53"/>
      <c r="NA1046" s="53"/>
      <c r="NB1046" s="53"/>
      <c r="NC1046" s="53"/>
      <c r="ND1046" s="53"/>
      <c r="NE1046" s="53"/>
      <c r="NF1046" s="53"/>
      <c r="NG1046" s="53"/>
      <c r="NH1046" s="53"/>
      <c r="NI1046" s="53"/>
      <c r="NJ1046" s="53"/>
      <c r="NK1046" s="53"/>
      <c r="NL1046" s="53"/>
      <c r="NM1046" s="53"/>
      <c r="NN1046" s="53"/>
      <c r="NO1046" s="53"/>
      <c r="NP1046" s="53"/>
      <c r="NQ1046" s="53"/>
      <c r="NR1046" s="53"/>
      <c r="NS1046" s="53"/>
      <c r="NT1046" s="53"/>
      <c r="NU1046" s="53"/>
      <c r="NV1046" s="53"/>
      <c r="NW1046" s="53"/>
      <c r="NX1046" s="53"/>
      <c r="NY1046" s="53"/>
      <c r="NZ1046" s="53"/>
      <c r="OA1046" s="53"/>
      <c r="OB1046" s="53"/>
      <c r="OC1046" s="53"/>
      <c r="OD1046" s="53"/>
      <c r="OE1046" s="53"/>
      <c r="OF1046" s="53"/>
      <c r="OG1046" s="53"/>
      <c r="OH1046" s="53"/>
      <c r="OI1046" s="53"/>
      <c r="OJ1046" s="53"/>
      <c r="OK1046" s="53"/>
      <c r="OL1046" s="53"/>
      <c r="OM1046" s="53"/>
      <c r="ON1046" s="53"/>
      <c r="OO1046" s="53"/>
      <c r="OP1046" s="53"/>
      <c r="OQ1046" s="53"/>
      <c r="OR1046" s="53"/>
      <c r="OS1046" s="53"/>
      <c r="OT1046" s="53"/>
      <c r="OU1046" s="53"/>
      <c r="OV1046" s="53"/>
      <c r="OW1046" s="53"/>
      <c r="OX1046" s="53"/>
      <c r="OY1046" s="53"/>
      <c r="OZ1046" s="53"/>
      <c r="PA1046" s="53"/>
      <c r="PB1046" s="53"/>
      <c r="PC1046" s="53"/>
      <c r="PD1046" s="53"/>
      <c r="PE1046" s="53"/>
      <c r="PF1046" s="53"/>
      <c r="PG1046" s="53"/>
      <c r="PH1046" s="53"/>
      <c r="PI1046" s="53"/>
      <c r="PJ1046" s="53"/>
      <c r="PK1046" s="53"/>
      <c r="PL1046" s="53"/>
      <c r="PM1046" s="53"/>
      <c r="PN1046" s="53"/>
      <c r="PO1046" s="53"/>
      <c r="PP1046" s="53"/>
      <c r="PQ1046" s="53"/>
      <c r="PR1046" s="53"/>
      <c r="PS1046" s="53"/>
      <c r="PT1046" s="53"/>
      <c r="PU1046" s="53"/>
      <c r="PV1046" s="53"/>
      <c r="PW1046" s="53"/>
      <c r="PX1046" s="53"/>
      <c r="PY1046" s="53"/>
      <c r="PZ1046" s="53"/>
      <c r="QA1046" s="53"/>
      <c r="QB1046" s="53"/>
      <c r="QC1046" s="53"/>
      <c r="QD1046" s="53"/>
      <c r="QE1046" s="53"/>
      <c r="QF1046" s="53"/>
      <c r="QG1046" s="53"/>
      <c r="QH1046" s="53"/>
      <c r="QI1046" s="53"/>
      <c r="QJ1046" s="53"/>
      <c r="QK1046" s="53"/>
      <c r="QL1046" s="53"/>
      <c r="QM1046" s="53"/>
      <c r="QN1046" s="53"/>
      <c r="QO1046" s="53"/>
      <c r="QP1046" s="53"/>
      <c r="QQ1046" s="53"/>
      <c r="QR1046" s="53"/>
      <c r="QS1046" s="53"/>
      <c r="QT1046" s="53"/>
      <c r="QU1046" s="53"/>
      <c r="QV1046" s="53"/>
      <c r="QW1046" s="53"/>
      <c r="QX1046" s="53"/>
      <c r="QY1046" s="53"/>
      <c r="QZ1046" s="53"/>
      <c r="RA1046" s="53"/>
      <c r="RB1046" s="53"/>
      <c r="RC1046" s="53"/>
      <c r="RD1046" s="53"/>
      <c r="RE1046" s="53"/>
      <c r="RF1046" s="53"/>
      <c r="RG1046" s="53"/>
      <c r="RH1046" s="53"/>
      <c r="RI1046" s="53"/>
      <c r="RJ1046" s="53"/>
      <c r="RK1046" s="53"/>
      <c r="RL1046" s="53"/>
      <c r="RM1046" s="53"/>
      <c r="RN1046" s="53"/>
      <c r="RO1046" s="53"/>
      <c r="RP1046" s="53"/>
      <c r="RQ1046" s="53"/>
      <c r="RR1046" s="53"/>
      <c r="RS1046" s="53"/>
      <c r="RT1046" s="53"/>
      <c r="RU1046" s="53"/>
      <c r="RV1046" s="53"/>
      <c r="RW1046" s="53"/>
      <c r="RX1046" s="53"/>
      <c r="RY1046" s="53"/>
      <c r="RZ1046" s="53"/>
      <c r="SA1046" s="53"/>
      <c r="SB1046" s="53"/>
      <c r="SC1046" s="53"/>
      <c r="SD1046" s="53"/>
      <c r="SE1046" s="53"/>
      <c r="SF1046" s="53"/>
      <c r="SG1046" s="53"/>
      <c r="SH1046" s="53"/>
      <c r="SI1046" s="53"/>
      <c r="SJ1046" s="53"/>
      <c r="SK1046" s="53"/>
      <c r="SL1046" s="53"/>
      <c r="SM1046" s="53"/>
      <c r="SN1046" s="53"/>
      <c r="SO1046" s="53"/>
      <c r="SP1046" s="53"/>
      <c r="SQ1046" s="53"/>
      <c r="SR1046" s="53"/>
      <c r="SS1046" s="53"/>
      <c r="ST1046" s="53"/>
      <c r="SU1046" s="53"/>
      <c r="SV1046" s="53"/>
      <c r="SW1046" s="53"/>
      <c r="SX1046" s="53"/>
      <c r="SY1046" s="53"/>
      <c r="SZ1046" s="53"/>
      <c r="TA1046" s="53"/>
      <c r="TB1046" s="53"/>
      <c r="TC1046" s="53"/>
      <c r="TD1046" s="53"/>
      <c r="TE1046" s="53"/>
      <c r="TF1046" s="53"/>
      <c r="TG1046" s="53"/>
      <c r="TH1046" s="53"/>
      <c r="TI1046" s="53"/>
      <c r="TJ1046" s="53"/>
      <c r="TK1046" s="53"/>
      <c r="TL1046" s="53"/>
      <c r="TM1046" s="53"/>
      <c r="TN1046" s="53"/>
      <c r="TO1046" s="53"/>
      <c r="TP1046" s="53"/>
      <c r="TQ1046" s="53"/>
      <c r="TR1046" s="53"/>
      <c r="TS1046" s="53"/>
      <c r="TT1046" s="53"/>
      <c r="TU1046" s="53"/>
      <c r="TV1046" s="53"/>
      <c r="TW1046" s="53"/>
      <c r="TX1046" s="53"/>
      <c r="TY1046" s="53"/>
      <c r="TZ1046" s="53"/>
      <c r="UA1046" s="53"/>
      <c r="UB1046" s="53"/>
      <c r="UC1046" s="53"/>
      <c r="UD1046" s="53"/>
      <c r="UE1046" s="53"/>
      <c r="UF1046" s="53"/>
      <c r="UG1046" s="53"/>
    </row>
    <row r="1047" spans="12:553" s="19" customFormat="1" ht="15.75" customHeight="1" x14ac:dyDescent="0.2">
      <c r="L1047" s="66"/>
      <c r="M1047" s="66"/>
      <c r="N1047" s="52"/>
      <c r="O1047" s="53"/>
      <c r="P1047" s="53"/>
      <c r="Q1047" s="53"/>
      <c r="R1047" s="53"/>
      <c r="S1047" s="53"/>
      <c r="T1047" s="53"/>
      <c r="U1047" s="53"/>
      <c r="V1047" s="53"/>
      <c r="W1047" s="53"/>
      <c r="X1047" s="53"/>
      <c r="Y1047" s="53"/>
      <c r="Z1047" s="53"/>
      <c r="AA1047" s="53"/>
      <c r="AB1047" s="53"/>
      <c r="AC1047" s="53"/>
      <c r="AD1047" s="53"/>
      <c r="AE1047" s="53"/>
      <c r="AF1047" s="53"/>
      <c r="AG1047" s="53"/>
      <c r="AH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c r="BM1047" s="53"/>
      <c r="BN1047" s="53"/>
      <c r="BO1047" s="53"/>
      <c r="BP1047" s="53"/>
      <c r="BQ1047" s="53"/>
      <c r="BR1047" s="53"/>
      <c r="BS1047" s="53"/>
      <c r="BT1047" s="53"/>
      <c r="BU1047" s="53"/>
      <c r="BV1047" s="53"/>
      <c r="BW1047" s="53"/>
      <c r="BX1047" s="53"/>
      <c r="BY1047" s="53"/>
      <c r="BZ1047" s="53"/>
      <c r="CA1047" s="53"/>
      <c r="CB1047" s="53"/>
      <c r="CC1047" s="53"/>
      <c r="CD1047" s="53"/>
      <c r="CE1047" s="53"/>
      <c r="CF1047" s="53"/>
      <c r="CG1047" s="53"/>
      <c r="CH1047" s="53"/>
      <c r="CI1047" s="53"/>
      <c r="CJ1047" s="53"/>
      <c r="CK1047" s="53"/>
      <c r="CL1047" s="53"/>
      <c r="CM1047" s="53"/>
      <c r="CN1047" s="53"/>
      <c r="CO1047" s="53"/>
      <c r="CP1047" s="53"/>
      <c r="CQ1047" s="53"/>
      <c r="CR1047" s="53"/>
      <c r="CS1047" s="53"/>
      <c r="CT1047" s="53"/>
      <c r="CU1047" s="53"/>
      <c r="CV1047" s="53"/>
      <c r="CW1047" s="53"/>
      <c r="CX1047" s="53"/>
      <c r="CY1047" s="53"/>
      <c r="CZ1047" s="53"/>
      <c r="DA1047" s="53"/>
      <c r="DB1047" s="53"/>
      <c r="DC1047" s="53"/>
      <c r="DD1047" s="53"/>
      <c r="DE1047" s="53"/>
      <c r="DF1047" s="53"/>
      <c r="DG1047" s="53"/>
      <c r="DH1047" s="53"/>
      <c r="DI1047" s="53"/>
      <c r="DJ1047" s="53"/>
      <c r="DK1047" s="53"/>
      <c r="DL1047" s="53"/>
      <c r="DM1047" s="53"/>
      <c r="DN1047" s="53"/>
      <c r="DO1047" s="53"/>
      <c r="DP1047" s="53"/>
      <c r="DQ1047" s="53"/>
      <c r="DR1047" s="53"/>
      <c r="DS1047" s="53"/>
      <c r="DT1047" s="53"/>
      <c r="DU1047" s="53"/>
      <c r="DV1047" s="53"/>
      <c r="DW1047" s="53"/>
      <c r="DX1047" s="53"/>
      <c r="DY1047" s="53"/>
      <c r="DZ1047" s="53"/>
      <c r="EA1047" s="53"/>
      <c r="EB1047" s="53"/>
      <c r="EC1047" s="53"/>
      <c r="ED1047" s="53"/>
      <c r="EE1047" s="53"/>
      <c r="EF1047" s="53"/>
      <c r="EG1047" s="53"/>
      <c r="EH1047" s="53"/>
      <c r="EI1047" s="53"/>
      <c r="EJ1047" s="53"/>
      <c r="EK1047" s="53"/>
      <c r="EL1047" s="53"/>
      <c r="EM1047" s="53"/>
      <c r="EN1047" s="53"/>
      <c r="EO1047" s="53"/>
      <c r="EP1047" s="53"/>
      <c r="EQ1047" s="53"/>
      <c r="ER1047" s="53"/>
      <c r="ES1047" s="53"/>
      <c r="ET1047" s="53"/>
      <c r="EU1047" s="53"/>
      <c r="EV1047" s="53"/>
      <c r="EW1047" s="53"/>
      <c r="EX1047" s="53"/>
      <c r="EY1047" s="53"/>
      <c r="EZ1047" s="53"/>
      <c r="FA1047" s="53"/>
      <c r="FB1047" s="53"/>
      <c r="FC1047" s="53"/>
      <c r="FD1047" s="53"/>
      <c r="FE1047" s="53"/>
      <c r="FF1047" s="53"/>
      <c r="FG1047" s="53"/>
      <c r="FH1047" s="53"/>
      <c r="FI1047" s="53"/>
      <c r="FJ1047" s="53"/>
      <c r="FK1047" s="53"/>
      <c r="FL1047" s="53"/>
      <c r="FM1047" s="53"/>
      <c r="FN1047" s="53"/>
      <c r="FO1047" s="53"/>
      <c r="FP1047" s="53"/>
      <c r="FQ1047" s="53"/>
      <c r="FR1047" s="53"/>
      <c r="FS1047" s="53"/>
      <c r="FT1047" s="53"/>
      <c r="FU1047" s="53"/>
      <c r="FV1047" s="53"/>
      <c r="FW1047" s="53"/>
      <c r="FX1047" s="53"/>
      <c r="FY1047" s="53"/>
      <c r="FZ1047" s="53"/>
      <c r="GA1047" s="53"/>
      <c r="GB1047" s="53"/>
      <c r="GC1047" s="53"/>
      <c r="GD1047" s="53"/>
      <c r="GE1047" s="53"/>
      <c r="GF1047" s="53"/>
      <c r="GG1047" s="53"/>
      <c r="GH1047" s="53"/>
      <c r="GI1047" s="53"/>
      <c r="GJ1047" s="53"/>
      <c r="GK1047" s="53"/>
      <c r="GL1047" s="53"/>
      <c r="GM1047" s="53"/>
      <c r="GN1047" s="53"/>
      <c r="GO1047" s="53"/>
      <c r="GP1047" s="53"/>
      <c r="GQ1047" s="53"/>
      <c r="GR1047" s="53"/>
      <c r="GS1047" s="53"/>
      <c r="GT1047" s="53"/>
      <c r="GU1047" s="53"/>
      <c r="GV1047" s="53"/>
      <c r="GW1047" s="53"/>
      <c r="GX1047" s="53"/>
      <c r="GY1047" s="53"/>
      <c r="GZ1047" s="53"/>
      <c r="HA1047" s="53"/>
      <c r="HB1047" s="53"/>
      <c r="HC1047" s="53"/>
      <c r="HD1047" s="53"/>
      <c r="HE1047" s="53"/>
      <c r="HF1047" s="53"/>
      <c r="HG1047" s="53"/>
      <c r="HH1047" s="53"/>
      <c r="HI1047" s="53"/>
      <c r="HJ1047" s="53"/>
      <c r="HK1047" s="53"/>
      <c r="HL1047" s="53"/>
      <c r="HM1047" s="53"/>
      <c r="HN1047" s="53"/>
      <c r="HO1047" s="53"/>
      <c r="HP1047" s="53"/>
      <c r="HQ1047" s="53"/>
      <c r="HR1047" s="53"/>
      <c r="HS1047" s="53"/>
      <c r="HT1047" s="53"/>
      <c r="HU1047" s="53"/>
      <c r="HV1047" s="53"/>
      <c r="HW1047" s="53"/>
      <c r="HX1047" s="53"/>
      <c r="HY1047" s="53"/>
      <c r="HZ1047" s="53"/>
      <c r="IA1047" s="53"/>
      <c r="IB1047" s="53"/>
      <c r="IC1047" s="53"/>
      <c r="ID1047" s="53"/>
      <c r="IE1047" s="53"/>
      <c r="IF1047" s="53"/>
      <c r="IG1047" s="53"/>
      <c r="IH1047" s="53"/>
      <c r="II1047" s="53"/>
      <c r="IJ1047" s="53"/>
      <c r="IK1047" s="53"/>
      <c r="IL1047" s="53"/>
      <c r="IM1047" s="53"/>
      <c r="IN1047" s="53"/>
      <c r="IO1047" s="53"/>
      <c r="IP1047" s="53"/>
      <c r="IQ1047" s="53"/>
      <c r="IR1047" s="53"/>
      <c r="IS1047" s="53"/>
      <c r="IT1047" s="53"/>
      <c r="IU1047" s="53"/>
      <c r="IV1047" s="53"/>
      <c r="IW1047" s="53"/>
      <c r="IX1047" s="53"/>
      <c r="IY1047" s="53"/>
      <c r="IZ1047" s="53"/>
      <c r="JA1047" s="53"/>
      <c r="JB1047" s="53"/>
      <c r="JC1047" s="53"/>
      <c r="JD1047" s="53"/>
      <c r="JE1047" s="53"/>
      <c r="JF1047" s="53"/>
      <c r="JG1047" s="53"/>
      <c r="JH1047" s="53"/>
      <c r="JI1047" s="53"/>
      <c r="JJ1047" s="53"/>
      <c r="JK1047" s="53"/>
      <c r="JL1047" s="53"/>
      <c r="JM1047" s="53"/>
      <c r="JN1047" s="53"/>
      <c r="JO1047" s="53"/>
      <c r="JP1047" s="53"/>
      <c r="JQ1047" s="53"/>
      <c r="JR1047" s="53"/>
      <c r="JS1047" s="53"/>
      <c r="JT1047" s="53"/>
      <c r="JU1047" s="53"/>
      <c r="JV1047" s="53"/>
      <c r="JW1047" s="53"/>
      <c r="JX1047" s="53"/>
      <c r="JY1047" s="53"/>
      <c r="JZ1047" s="53"/>
      <c r="KA1047" s="53"/>
      <c r="KB1047" s="53"/>
      <c r="KC1047" s="53"/>
      <c r="KD1047" s="53"/>
      <c r="KE1047" s="53"/>
      <c r="KF1047" s="53"/>
      <c r="KG1047" s="53"/>
      <c r="KH1047" s="53"/>
      <c r="KI1047" s="53"/>
      <c r="KJ1047" s="53"/>
      <c r="KK1047" s="53"/>
      <c r="KL1047" s="53"/>
      <c r="KM1047" s="53"/>
      <c r="KN1047" s="53"/>
      <c r="KO1047" s="53"/>
      <c r="KP1047" s="53"/>
      <c r="KQ1047" s="53"/>
      <c r="KR1047" s="53"/>
      <c r="KS1047" s="53"/>
      <c r="KT1047" s="53"/>
      <c r="KU1047" s="53"/>
      <c r="KV1047" s="53"/>
      <c r="KW1047" s="53"/>
      <c r="KX1047" s="53"/>
      <c r="KY1047" s="53"/>
      <c r="KZ1047" s="53"/>
      <c r="LA1047" s="53"/>
      <c r="LB1047" s="53"/>
      <c r="LC1047" s="53"/>
      <c r="LD1047" s="53"/>
      <c r="LE1047" s="53"/>
      <c r="LF1047" s="53"/>
      <c r="LG1047" s="53"/>
      <c r="LH1047" s="53"/>
      <c r="LI1047" s="53"/>
      <c r="LJ1047" s="53"/>
      <c r="LK1047" s="53"/>
      <c r="LL1047" s="53"/>
      <c r="LM1047" s="53"/>
      <c r="LN1047" s="53"/>
      <c r="LO1047" s="53"/>
      <c r="LP1047" s="53"/>
      <c r="LQ1047" s="53"/>
      <c r="LR1047" s="53"/>
      <c r="LS1047" s="53"/>
      <c r="LT1047" s="53"/>
      <c r="LU1047" s="53"/>
      <c r="LV1047" s="53"/>
      <c r="LW1047" s="53"/>
      <c r="LX1047" s="53"/>
      <c r="LY1047" s="53"/>
      <c r="LZ1047" s="53"/>
      <c r="MA1047" s="53"/>
      <c r="MB1047" s="53"/>
      <c r="MC1047" s="53"/>
      <c r="MD1047" s="53"/>
      <c r="ME1047" s="53"/>
      <c r="MF1047" s="53"/>
      <c r="MG1047" s="53"/>
      <c r="MH1047" s="53"/>
      <c r="MI1047" s="53"/>
      <c r="MJ1047" s="53"/>
      <c r="MK1047" s="53"/>
      <c r="ML1047" s="53"/>
      <c r="MM1047" s="53"/>
      <c r="MN1047" s="53"/>
      <c r="MO1047" s="53"/>
      <c r="MP1047" s="53"/>
      <c r="MQ1047" s="53"/>
      <c r="MR1047" s="53"/>
      <c r="MS1047" s="53"/>
      <c r="MT1047" s="53"/>
      <c r="MU1047" s="53"/>
      <c r="MV1047" s="53"/>
      <c r="MW1047" s="53"/>
      <c r="MX1047" s="53"/>
      <c r="MY1047" s="53"/>
      <c r="MZ1047" s="53"/>
      <c r="NA1047" s="53"/>
      <c r="NB1047" s="53"/>
      <c r="NC1047" s="53"/>
      <c r="ND1047" s="53"/>
      <c r="NE1047" s="53"/>
      <c r="NF1047" s="53"/>
      <c r="NG1047" s="53"/>
      <c r="NH1047" s="53"/>
      <c r="NI1047" s="53"/>
      <c r="NJ1047" s="53"/>
      <c r="NK1047" s="53"/>
      <c r="NL1047" s="53"/>
      <c r="NM1047" s="53"/>
      <c r="NN1047" s="53"/>
      <c r="NO1047" s="53"/>
      <c r="NP1047" s="53"/>
      <c r="NQ1047" s="53"/>
      <c r="NR1047" s="53"/>
      <c r="NS1047" s="53"/>
      <c r="NT1047" s="53"/>
      <c r="NU1047" s="53"/>
      <c r="NV1047" s="53"/>
      <c r="NW1047" s="53"/>
      <c r="NX1047" s="53"/>
      <c r="NY1047" s="53"/>
      <c r="NZ1047" s="53"/>
      <c r="OA1047" s="53"/>
      <c r="OB1047" s="53"/>
      <c r="OC1047" s="53"/>
      <c r="OD1047" s="53"/>
      <c r="OE1047" s="53"/>
      <c r="OF1047" s="53"/>
      <c r="OG1047" s="53"/>
      <c r="OH1047" s="53"/>
      <c r="OI1047" s="53"/>
      <c r="OJ1047" s="53"/>
      <c r="OK1047" s="53"/>
      <c r="OL1047" s="53"/>
      <c r="OM1047" s="53"/>
      <c r="ON1047" s="53"/>
      <c r="OO1047" s="53"/>
      <c r="OP1047" s="53"/>
      <c r="OQ1047" s="53"/>
      <c r="OR1047" s="53"/>
      <c r="OS1047" s="53"/>
      <c r="OT1047" s="53"/>
      <c r="OU1047" s="53"/>
      <c r="OV1047" s="53"/>
      <c r="OW1047" s="53"/>
      <c r="OX1047" s="53"/>
      <c r="OY1047" s="53"/>
      <c r="OZ1047" s="53"/>
      <c r="PA1047" s="53"/>
      <c r="PB1047" s="53"/>
      <c r="PC1047" s="53"/>
      <c r="PD1047" s="53"/>
      <c r="PE1047" s="53"/>
      <c r="PF1047" s="53"/>
      <c r="PG1047" s="53"/>
      <c r="PH1047" s="53"/>
      <c r="PI1047" s="53"/>
      <c r="PJ1047" s="53"/>
      <c r="PK1047" s="53"/>
      <c r="PL1047" s="53"/>
      <c r="PM1047" s="53"/>
      <c r="PN1047" s="53"/>
      <c r="PO1047" s="53"/>
      <c r="PP1047" s="53"/>
      <c r="PQ1047" s="53"/>
      <c r="PR1047" s="53"/>
      <c r="PS1047" s="53"/>
      <c r="PT1047" s="53"/>
      <c r="PU1047" s="53"/>
      <c r="PV1047" s="53"/>
      <c r="PW1047" s="53"/>
      <c r="PX1047" s="53"/>
      <c r="PY1047" s="53"/>
      <c r="PZ1047" s="53"/>
      <c r="QA1047" s="53"/>
      <c r="QB1047" s="53"/>
      <c r="QC1047" s="53"/>
      <c r="QD1047" s="53"/>
      <c r="QE1047" s="53"/>
      <c r="QF1047" s="53"/>
      <c r="QG1047" s="53"/>
      <c r="QH1047" s="53"/>
      <c r="QI1047" s="53"/>
      <c r="QJ1047" s="53"/>
      <c r="QK1047" s="53"/>
      <c r="QL1047" s="53"/>
      <c r="QM1047" s="53"/>
      <c r="QN1047" s="53"/>
      <c r="QO1047" s="53"/>
      <c r="QP1047" s="53"/>
      <c r="QQ1047" s="53"/>
      <c r="QR1047" s="53"/>
      <c r="QS1047" s="53"/>
      <c r="QT1047" s="53"/>
      <c r="QU1047" s="53"/>
      <c r="QV1047" s="53"/>
      <c r="QW1047" s="53"/>
      <c r="QX1047" s="53"/>
      <c r="QY1047" s="53"/>
      <c r="QZ1047" s="53"/>
      <c r="RA1047" s="53"/>
      <c r="RB1047" s="53"/>
      <c r="RC1047" s="53"/>
      <c r="RD1047" s="53"/>
      <c r="RE1047" s="53"/>
      <c r="RF1047" s="53"/>
      <c r="RG1047" s="53"/>
      <c r="RH1047" s="53"/>
      <c r="RI1047" s="53"/>
      <c r="RJ1047" s="53"/>
      <c r="RK1047" s="53"/>
      <c r="RL1047" s="53"/>
      <c r="RM1047" s="53"/>
      <c r="RN1047" s="53"/>
      <c r="RO1047" s="53"/>
      <c r="RP1047" s="53"/>
      <c r="RQ1047" s="53"/>
      <c r="RR1047" s="53"/>
      <c r="RS1047" s="53"/>
      <c r="RT1047" s="53"/>
      <c r="RU1047" s="53"/>
      <c r="RV1047" s="53"/>
      <c r="RW1047" s="53"/>
      <c r="RX1047" s="53"/>
      <c r="RY1047" s="53"/>
      <c r="RZ1047" s="53"/>
      <c r="SA1047" s="53"/>
      <c r="SB1047" s="53"/>
      <c r="SC1047" s="53"/>
      <c r="SD1047" s="53"/>
      <c r="SE1047" s="53"/>
      <c r="SF1047" s="53"/>
      <c r="SG1047" s="53"/>
      <c r="SH1047" s="53"/>
      <c r="SI1047" s="53"/>
      <c r="SJ1047" s="53"/>
      <c r="SK1047" s="53"/>
      <c r="SL1047" s="53"/>
      <c r="SM1047" s="53"/>
      <c r="SN1047" s="53"/>
      <c r="SO1047" s="53"/>
      <c r="SP1047" s="53"/>
      <c r="SQ1047" s="53"/>
      <c r="SR1047" s="53"/>
      <c r="SS1047" s="53"/>
      <c r="ST1047" s="53"/>
      <c r="SU1047" s="53"/>
      <c r="SV1047" s="53"/>
      <c r="SW1047" s="53"/>
      <c r="SX1047" s="53"/>
      <c r="SY1047" s="53"/>
      <c r="SZ1047" s="53"/>
      <c r="TA1047" s="53"/>
      <c r="TB1047" s="53"/>
      <c r="TC1047" s="53"/>
      <c r="TD1047" s="53"/>
      <c r="TE1047" s="53"/>
      <c r="TF1047" s="53"/>
      <c r="TG1047" s="53"/>
      <c r="TH1047" s="53"/>
      <c r="TI1047" s="53"/>
      <c r="TJ1047" s="53"/>
      <c r="TK1047" s="53"/>
      <c r="TL1047" s="53"/>
      <c r="TM1047" s="53"/>
      <c r="TN1047" s="53"/>
      <c r="TO1047" s="53"/>
      <c r="TP1047" s="53"/>
      <c r="TQ1047" s="53"/>
      <c r="TR1047" s="53"/>
      <c r="TS1047" s="53"/>
      <c r="TT1047" s="53"/>
      <c r="TU1047" s="53"/>
      <c r="TV1047" s="53"/>
      <c r="TW1047" s="53"/>
      <c r="TX1047" s="53"/>
      <c r="TY1047" s="53"/>
      <c r="TZ1047" s="53"/>
      <c r="UA1047" s="53"/>
      <c r="UB1047" s="53"/>
      <c r="UC1047" s="53"/>
      <c r="UD1047" s="53"/>
      <c r="UE1047" s="53"/>
      <c r="UF1047" s="53"/>
      <c r="UG1047" s="53"/>
    </row>
    <row r="1048" spans="12:553" s="19" customFormat="1" ht="15.75" customHeight="1" x14ac:dyDescent="0.2">
      <c r="L1048" s="66"/>
      <c r="M1048" s="66"/>
      <c r="N1048" s="52"/>
      <c r="O1048" s="53"/>
      <c r="P1048" s="53"/>
      <c r="Q1048" s="53"/>
      <c r="R1048" s="53"/>
      <c r="S1048" s="53"/>
      <c r="T1048" s="53"/>
      <c r="U1048" s="53"/>
      <c r="V1048" s="53"/>
      <c r="W1048" s="53"/>
      <c r="X1048" s="53"/>
      <c r="Y1048" s="53"/>
      <c r="Z1048" s="53"/>
      <c r="AA1048" s="53"/>
      <c r="AB1048" s="53"/>
      <c r="AC1048" s="53"/>
      <c r="AD1048" s="53"/>
      <c r="AE1048" s="53"/>
      <c r="AF1048" s="53"/>
      <c r="AG1048" s="53"/>
      <c r="AH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c r="BM1048" s="53"/>
      <c r="BN1048" s="53"/>
      <c r="BO1048" s="53"/>
      <c r="BP1048" s="53"/>
      <c r="BQ1048" s="53"/>
      <c r="BR1048" s="53"/>
      <c r="BS1048" s="53"/>
      <c r="BT1048" s="53"/>
      <c r="BU1048" s="53"/>
      <c r="BV1048" s="53"/>
      <c r="BW1048" s="53"/>
      <c r="BX1048" s="53"/>
      <c r="BY1048" s="53"/>
      <c r="BZ1048" s="53"/>
      <c r="CA1048" s="53"/>
      <c r="CB1048" s="53"/>
      <c r="CC1048" s="53"/>
      <c r="CD1048" s="53"/>
      <c r="CE1048" s="53"/>
      <c r="CF1048" s="53"/>
      <c r="CG1048" s="53"/>
      <c r="CH1048" s="53"/>
      <c r="CI1048" s="53"/>
      <c r="CJ1048" s="53"/>
      <c r="CK1048" s="53"/>
      <c r="CL1048" s="53"/>
      <c r="CM1048" s="53"/>
      <c r="CN1048" s="53"/>
      <c r="CO1048" s="53"/>
      <c r="CP1048" s="53"/>
      <c r="CQ1048" s="53"/>
      <c r="CR1048" s="53"/>
      <c r="CS1048" s="53"/>
      <c r="CT1048" s="53"/>
      <c r="CU1048" s="53"/>
      <c r="CV1048" s="53"/>
      <c r="CW1048" s="53"/>
      <c r="CX1048" s="53"/>
      <c r="CY1048" s="53"/>
      <c r="CZ1048" s="53"/>
      <c r="DA1048" s="53"/>
      <c r="DB1048" s="53"/>
      <c r="DC1048" s="53"/>
      <c r="DD1048" s="53"/>
      <c r="DE1048" s="53"/>
      <c r="DF1048" s="53"/>
      <c r="DG1048" s="53"/>
      <c r="DH1048" s="53"/>
      <c r="DI1048" s="53"/>
      <c r="DJ1048" s="53"/>
      <c r="DK1048" s="53"/>
      <c r="DL1048" s="53"/>
      <c r="DM1048" s="53"/>
      <c r="DN1048" s="53"/>
      <c r="DO1048" s="53"/>
      <c r="DP1048" s="53"/>
      <c r="DQ1048" s="53"/>
      <c r="DR1048" s="53"/>
      <c r="DS1048" s="53"/>
      <c r="DT1048" s="53"/>
      <c r="DU1048" s="53"/>
      <c r="DV1048" s="53"/>
      <c r="DW1048" s="53"/>
      <c r="DX1048" s="53"/>
      <c r="DY1048" s="53"/>
      <c r="DZ1048" s="53"/>
      <c r="EA1048" s="53"/>
      <c r="EB1048" s="53"/>
      <c r="EC1048" s="53"/>
      <c r="ED1048" s="53"/>
      <c r="EE1048" s="53"/>
      <c r="EF1048" s="53"/>
      <c r="EG1048" s="53"/>
      <c r="EH1048" s="53"/>
      <c r="EI1048" s="53"/>
      <c r="EJ1048" s="53"/>
      <c r="EK1048" s="53"/>
      <c r="EL1048" s="53"/>
      <c r="EM1048" s="53"/>
      <c r="EN1048" s="53"/>
      <c r="EO1048" s="53"/>
      <c r="EP1048" s="53"/>
      <c r="EQ1048" s="53"/>
      <c r="ER1048" s="53"/>
      <c r="ES1048" s="53"/>
      <c r="ET1048" s="53"/>
      <c r="EU1048" s="53"/>
      <c r="EV1048" s="53"/>
      <c r="EW1048" s="53"/>
      <c r="EX1048" s="53"/>
      <c r="EY1048" s="53"/>
      <c r="EZ1048" s="53"/>
      <c r="FA1048" s="53"/>
      <c r="FB1048" s="53"/>
      <c r="FC1048" s="53"/>
      <c r="FD1048" s="53"/>
      <c r="FE1048" s="53"/>
      <c r="FF1048" s="53"/>
      <c r="FG1048" s="53"/>
      <c r="FH1048" s="53"/>
      <c r="FI1048" s="53"/>
      <c r="FJ1048" s="53"/>
      <c r="FK1048" s="53"/>
      <c r="FL1048" s="53"/>
      <c r="FM1048" s="53"/>
      <c r="FN1048" s="53"/>
      <c r="FO1048" s="53"/>
      <c r="FP1048" s="53"/>
      <c r="FQ1048" s="53"/>
      <c r="FR1048" s="53"/>
      <c r="FS1048" s="53"/>
      <c r="FT1048" s="53"/>
      <c r="FU1048" s="53"/>
      <c r="FV1048" s="53"/>
      <c r="FW1048" s="53"/>
      <c r="FX1048" s="53"/>
      <c r="FY1048" s="53"/>
      <c r="FZ1048" s="53"/>
      <c r="GA1048" s="53"/>
      <c r="GB1048" s="53"/>
      <c r="GC1048" s="53"/>
      <c r="GD1048" s="53"/>
      <c r="GE1048" s="53"/>
      <c r="GF1048" s="53"/>
      <c r="GG1048" s="53"/>
      <c r="GH1048" s="53"/>
      <c r="GI1048" s="53"/>
      <c r="GJ1048" s="53"/>
      <c r="GK1048" s="53"/>
      <c r="GL1048" s="53"/>
      <c r="GM1048" s="53"/>
      <c r="GN1048" s="53"/>
      <c r="GO1048" s="53"/>
      <c r="GP1048" s="53"/>
      <c r="GQ1048" s="53"/>
      <c r="GR1048" s="53"/>
      <c r="GS1048" s="53"/>
      <c r="GT1048" s="53"/>
      <c r="GU1048" s="53"/>
      <c r="GV1048" s="53"/>
      <c r="GW1048" s="53"/>
      <c r="GX1048" s="53"/>
      <c r="GY1048" s="53"/>
      <c r="GZ1048" s="53"/>
      <c r="HA1048" s="53"/>
      <c r="HB1048" s="53"/>
      <c r="HC1048" s="53"/>
      <c r="HD1048" s="53"/>
      <c r="HE1048" s="53"/>
      <c r="HF1048" s="53"/>
      <c r="HG1048" s="53"/>
      <c r="HH1048" s="53"/>
      <c r="HI1048" s="53"/>
      <c r="HJ1048" s="53"/>
      <c r="HK1048" s="53"/>
      <c r="HL1048" s="53"/>
      <c r="HM1048" s="53"/>
      <c r="HN1048" s="53"/>
      <c r="HO1048" s="53"/>
      <c r="HP1048" s="53"/>
      <c r="HQ1048" s="53"/>
      <c r="HR1048" s="53"/>
      <c r="HS1048" s="53"/>
      <c r="HT1048" s="53"/>
      <c r="HU1048" s="53"/>
      <c r="HV1048" s="53"/>
      <c r="HW1048" s="53"/>
      <c r="HX1048" s="53"/>
      <c r="HY1048" s="53"/>
      <c r="HZ1048" s="53"/>
      <c r="IA1048" s="53"/>
      <c r="IB1048" s="53"/>
      <c r="IC1048" s="53"/>
      <c r="ID1048" s="53"/>
      <c r="IE1048" s="53"/>
      <c r="IF1048" s="53"/>
      <c r="IG1048" s="53"/>
      <c r="IH1048" s="53"/>
      <c r="II1048" s="53"/>
      <c r="IJ1048" s="53"/>
      <c r="IK1048" s="53"/>
      <c r="IL1048" s="53"/>
      <c r="IM1048" s="53"/>
      <c r="IN1048" s="53"/>
      <c r="IO1048" s="53"/>
      <c r="IP1048" s="53"/>
      <c r="IQ1048" s="53"/>
      <c r="IR1048" s="53"/>
      <c r="IS1048" s="53"/>
      <c r="IT1048" s="53"/>
      <c r="IU1048" s="53"/>
      <c r="IV1048" s="53"/>
      <c r="IW1048" s="53"/>
      <c r="IX1048" s="53"/>
      <c r="IY1048" s="53"/>
      <c r="IZ1048" s="53"/>
      <c r="JA1048" s="53"/>
      <c r="JB1048" s="53"/>
      <c r="JC1048" s="53"/>
      <c r="JD1048" s="53"/>
      <c r="JE1048" s="53"/>
      <c r="JF1048" s="53"/>
      <c r="JG1048" s="53"/>
      <c r="JH1048" s="53"/>
      <c r="JI1048" s="53"/>
      <c r="JJ1048" s="53"/>
      <c r="JK1048" s="53"/>
      <c r="JL1048" s="53"/>
      <c r="JM1048" s="53"/>
      <c r="JN1048" s="53"/>
      <c r="JO1048" s="53"/>
      <c r="JP1048" s="53"/>
      <c r="JQ1048" s="53"/>
      <c r="JR1048" s="53"/>
      <c r="JS1048" s="53"/>
      <c r="JT1048" s="53"/>
      <c r="JU1048" s="53"/>
      <c r="JV1048" s="53"/>
      <c r="JW1048" s="53"/>
      <c r="JX1048" s="53"/>
      <c r="JY1048" s="53"/>
      <c r="JZ1048" s="53"/>
      <c r="KA1048" s="53"/>
      <c r="KB1048" s="53"/>
      <c r="KC1048" s="53"/>
      <c r="KD1048" s="53"/>
      <c r="KE1048" s="53"/>
      <c r="KF1048" s="53"/>
      <c r="KG1048" s="53"/>
      <c r="KH1048" s="53"/>
      <c r="KI1048" s="53"/>
      <c r="KJ1048" s="53"/>
      <c r="KK1048" s="53"/>
      <c r="KL1048" s="53"/>
      <c r="KM1048" s="53"/>
      <c r="KN1048" s="53"/>
      <c r="KO1048" s="53"/>
      <c r="KP1048" s="53"/>
      <c r="KQ1048" s="53"/>
      <c r="KR1048" s="53"/>
      <c r="KS1048" s="53"/>
      <c r="KT1048" s="53"/>
      <c r="KU1048" s="53"/>
      <c r="KV1048" s="53"/>
      <c r="KW1048" s="53"/>
      <c r="KX1048" s="53"/>
      <c r="KY1048" s="53"/>
      <c r="KZ1048" s="53"/>
      <c r="LA1048" s="53"/>
      <c r="LB1048" s="53"/>
      <c r="LC1048" s="53"/>
      <c r="LD1048" s="53"/>
      <c r="LE1048" s="53"/>
      <c r="LF1048" s="53"/>
      <c r="LG1048" s="53"/>
      <c r="LH1048" s="53"/>
      <c r="LI1048" s="53"/>
      <c r="LJ1048" s="53"/>
      <c r="LK1048" s="53"/>
      <c r="LL1048" s="53"/>
      <c r="LM1048" s="53"/>
      <c r="LN1048" s="53"/>
      <c r="LO1048" s="53"/>
      <c r="LP1048" s="53"/>
      <c r="LQ1048" s="53"/>
      <c r="LR1048" s="53"/>
      <c r="LS1048" s="53"/>
      <c r="LT1048" s="53"/>
      <c r="LU1048" s="53"/>
      <c r="LV1048" s="53"/>
      <c r="LW1048" s="53"/>
      <c r="LX1048" s="53"/>
      <c r="LY1048" s="53"/>
      <c r="LZ1048" s="53"/>
      <c r="MA1048" s="53"/>
      <c r="MB1048" s="53"/>
      <c r="MC1048" s="53"/>
      <c r="MD1048" s="53"/>
      <c r="ME1048" s="53"/>
      <c r="MF1048" s="53"/>
      <c r="MG1048" s="53"/>
      <c r="MH1048" s="53"/>
      <c r="MI1048" s="53"/>
      <c r="MJ1048" s="53"/>
      <c r="MK1048" s="53"/>
      <c r="ML1048" s="53"/>
      <c r="MM1048" s="53"/>
      <c r="MN1048" s="53"/>
      <c r="MO1048" s="53"/>
      <c r="MP1048" s="53"/>
      <c r="MQ1048" s="53"/>
      <c r="MR1048" s="53"/>
      <c r="MS1048" s="53"/>
      <c r="MT1048" s="53"/>
      <c r="MU1048" s="53"/>
      <c r="MV1048" s="53"/>
      <c r="MW1048" s="53"/>
      <c r="MX1048" s="53"/>
      <c r="MY1048" s="53"/>
      <c r="MZ1048" s="53"/>
      <c r="NA1048" s="53"/>
      <c r="NB1048" s="53"/>
      <c r="NC1048" s="53"/>
      <c r="ND1048" s="53"/>
      <c r="NE1048" s="53"/>
      <c r="NF1048" s="53"/>
      <c r="NG1048" s="53"/>
      <c r="NH1048" s="53"/>
      <c r="NI1048" s="53"/>
      <c r="NJ1048" s="53"/>
      <c r="NK1048" s="53"/>
      <c r="NL1048" s="53"/>
      <c r="NM1048" s="53"/>
      <c r="NN1048" s="53"/>
      <c r="NO1048" s="53"/>
      <c r="NP1048" s="53"/>
      <c r="NQ1048" s="53"/>
      <c r="NR1048" s="53"/>
      <c r="NS1048" s="53"/>
      <c r="NT1048" s="53"/>
      <c r="NU1048" s="53"/>
      <c r="NV1048" s="53"/>
      <c r="NW1048" s="53"/>
      <c r="NX1048" s="53"/>
      <c r="NY1048" s="53"/>
      <c r="NZ1048" s="53"/>
      <c r="OA1048" s="53"/>
      <c r="OB1048" s="53"/>
      <c r="OC1048" s="53"/>
      <c r="OD1048" s="53"/>
      <c r="OE1048" s="53"/>
      <c r="OF1048" s="53"/>
      <c r="OG1048" s="53"/>
      <c r="OH1048" s="53"/>
      <c r="OI1048" s="53"/>
      <c r="OJ1048" s="53"/>
      <c r="OK1048" s="53"/>
      <c r="OL1048" s="53"/>
      <c r="OM1048" s="53"/>
      <c r="ON1048" s="53"/>
      <c r="OO1048" s="53"/>
      <c r="OP1048" s="53"/>
      <c r="OQ1048" s="53"/>
      <c r="OR1048" s="53"/>
      <c r="OS1048" s="53"/>
      <c r="OT1048" s="53"/>
      <c r="OU1048" s="53"/>
      <c r="OV1048" s="53"/>
      <c r="OW1048" s="53"/>
      <c r="OX1048" s="53"/>
      <c r="OY1048" s="53"/>
      <c r="OZ1048" s="53"/>
      <c r="PA1048" s="53"/>
      <c r="PB1048" s="53"/>
      <c r="PC1048" s="53"/>
      <c r="PD1048" s="53"/>
      <c r="PE1048" s="53"/>
      <c r="PF1048" s="53"/>
      <c r="PG1048" s="53"/>
      <c r="PH1048" s="53"/>
      <c r="PI1048" s="53"/>
      <c r="PJ1048" s="53"/>
      <c r="PK1048" s="53"/>
      <c r="PL1048" s="53"/>
      <c r="PM1048" s="53"/>
      <c r="PN1048" s="53"/>
      <c r="PO1048" s="53"/>
      <c r="PP1048" s="53"/>
      <c r="PQ1048" s="53"/>
      <c r="PR1048" s="53"/>
      <c r="PS1048" s="53"/>
      <c r="PT1048" s="53"/>
      <c r="PU1048" s="53"/>
      <c r="PV1048" s="53"/>
      <c r="PW1048" s="53"/>
      <c r="PX1048" s="53"/>
      <c r="PY1048" s="53"/>
      <c r="PZ1048" s="53"/>
      <c r="QA1048" s="53"/>
      <c r="QB1048" s="53"/>
      <c r="QC1048" s="53"/>
      <c r="QD1048" s="53"/>
      <c r="QE1048" s="53"/>
      <c r="QF1048" s="53"/>
      <c r="QG1048" s="53"/>
      <c r="QH1048" s="53"/>
      <c r="QI1048" s="53"/>
      <c r="QJ1048" s="53"/>
      <c r="QK1048" s="53"/>
      <c r="QL1048" s="53"/>
      <c r="QM1048" s="53"/>
      <c r="QN1048" s="53"/>
      <c r="QO1048" s="53"/>
      <c r="QP1048" s="53"/>
      <c r="QQ1048" s="53"/>
      <c r="QR1048" s="53"/>
      <c r="QS1048" s="53"/>
      <c r="QT1048" s="53"/>
      <c r="QU1048" s="53"/>
      <c r="QV1048" s="53"/>
      <c r="QW1048" s="53"/>
      <c r="QX1048" s="53"/>
      <c r="QY1048" s="53"/>
      <c r="QZ1048" s="53"/>
      <c r="RA1048" s="53"/>
      <c r="RB1048" s="53"/>
      <c r="RC1048" s="53"/>
      <c r="RD1048" s="53"/>
      <c r="RE1048" s="53"/>
      <c r="RF1048" s="53"/>
      <c r="RG1048" s="53"/>
      <c r="RH1048" s="53"/>
      <c r="RI1048" s="53"/>
      <c r="RJ1048" s="53"/>
      <c r="RK1048" s="53"/>
      <c r="RL1048" s="53"/>
      <c r="RM1048" s="53"/>
      <c r="RN1048" s="53"/>
      <c r="RO1048" s="53"/>
      <c r="RP1048" s="53"/>
      <c r="RQ1048" s="53"/>
      <c r="RR1048" s="53"/>
      <c r="RS1048" s="53"/>
      <c r="RT1048" s="53"/>
      <c r="RU1048" s="53"/>
      <c r="RV1048" s="53"/>
      <c r="RW1048" s="53"/>
      <c r="RX1048" s="53"/>
      <c r="RY1048" s="53"/>
      <c r="RZ1048" s="53"/>
      <c r="SA1048" s="53"/>
      <c r="SB1048" s="53"/>
      <c r="SC1048" s="53"/>
      <c r="SD1048" s="53"/>
      <c r="SE1048" s="53"/>
      <c r="SF1048" s="53"/>
      <c r="SG1048" s="53"/>
      <c r="SH1048" s="53"/>
      <c r="SI1048" s="53"/>
      <c r="SJ1048" s="53"/>
      <c r="SK1048" s="53"/>
      <c r="SL1048" s="53"/>
      <c r="SM1048" s="53"/>
      <c r="SN1048" s="53"/>
      <c r="SO1048" s="53"/>
      <c r="SP1048" s="53"/>
      <c r="SQ1048" s="53"/>
      <c r="SR1048" s="53"/>
      <c r="SS1048" s="53"/>
      <c r="ST1048" s="53"/>
      <c r="SU1048" s="53"/>
      <c r="SV1048" s="53"/>
      <c r="SW1048" s="53"/>
      <c r="SX1048" s="53"/>
      <c r="SY1048" s="53"/>
      <c r="SZ1048" s="53"/>
      <c r="TA1048" s="53"/>
      <c r="TB1048" s="53"/>
      <c r="TC1048" s="53"/>
      <c r="TD1048" s="53"/>
      <c r="TE1048" s="53"/>
      <c r="TF1048" s="53"/>
      <c r="TG1048" s="53"/>
      <c r="TH1048" s="53"/>
      <c r="TI1048" s="53"/>
      <c r="TJ1048" s="53"/>
      <c r="TK1048" s="53"/>
      <c r="TL1048" s="53"/>
      <c r="TM1048" s="53"/>
      <c r="TN1048" s="53"/>
      <c r="TO1048" s="53"/>
      <c r="TP1048" s="53"/>
      <c r="TQ1048" s="53"/>
      <c r="TR1048" s="53"/>
      <c r="TS1048" s="53"/>
      <c r="TT1048" s="53"/>
      <c r="TU1048" s="53"/>
      <c r="TV1048" s="53"/>
      <c r="TW1048" s="53"/>
      <c r="TX1048" s="53"/>
      <c r="TY1048" s="53"/>
      <c r="TZ1048" s="53"/>
      <c r="UA1048" s="53"/>
      <c r="UB1048" s="53"/>
      <c r="UC1048" s="53"/>
      <c r="UD1048" s="53"/>
      <c r="UE1048" s="53"/>
      <c r="UF1048" s="53"/>
      <c r="UG1048" s="53"/>
    </row>
    <row r="1049" spans="12:553" s="19" customFormat="1" ht="15.75" customHeight="1" x14ac:dyDescent="0.2">
      <c r="L1049" s="66"/>
      <c r="M1049" s="66"/>
      <c r="N1049" s="52"/>
      <c r="O1049" s="53"/>
      <c r="P1049" s="53"/>
      <c r="Q1049" s="53"/>
      <c r="R1049" s="53"/>
      <c r="S1049" s="53"/>
      <c r="T1049" s="53"/>
      <c r="U1049" s="53"/>
      <c r="V1049" s="53"/>
      <c r="W1049" s="53"/>
      <c r="X1049" s="53"/>
      <c r="Y1049" s="53"/>
      <c r="Z1049" s="53"/>
      <c r="AA1049" s="53"/>
      <c r="AB1049" s="53"/>
      <c r="AC1049" s="53"/>
      <c r="AD1049" s="53"/>
      <c r="AE1049" s="53"/>
      <c r="AF1049" s="53"/>
      <c r="AG1049" s="53"/>
      <c r="AH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c r="BM1049" s="53"/>
      <c r="BN1049" s="53"/>
      <c r="BO1049" s="53"/>
      <c r="BP1049" s="53"/>
      <c r="BQ1049" s="53"/>
      <c r="BR1049" s="53"/>
      <c r="BS1049" s="53"/>
      <c r="BT1049" s="53"/>
      <c r="BU1049" s="53"/>
      <c r="BV1049" s="53"/>
      <c r="BW1049" s="53"/>
      <c r="BX1049" s="53"/>
      <c r="BY1049" s="53"/>
      <c r="BZ1049" s="53"/>
      <c r="CA1049" s="53"/>
      <c r="CB1049" s="53"/>
      <c r="CC1049" s="53"/>
      <c r="CD1049" s="53"/>
      <c r="CE1049" s="53"/>
      <c r="CF1049" s="53"/>
      <c r="CG1049" s="53"/>
      <c r="CH1049" s="53"/>
      <c r="CI1049" s="53"/>
      <c r="CJ1049" s="53"/>
      <c r="CK1049" s="53"/>
      <c r="CL1049" s="53"/>
      <c r="CM1049" s="53"/>
      <c r="CN1049" s="53"/>
      <c r="CO1049" s="53"/>
      <c r="CP1049" s="53"/>
      <c r="CQ1049" s="53"/>
      <c r="CR1049" s="53"/>
      <c r="CS1049" s="53"/>
      <c r="CT1049" s="53"/>
      <c r="CU1049" s="53"/>
      <c r="CV1049" s="53"/>
      <c r="CW1049" s="53"/>
      <c r="CX1049" s="53"/>
      <c r="CY1049" s="53"/>
      <c r="CZ1049" s="53"/>
      <c r="DA1049" s="53"/>
      <c r="DB1049" s="53"/>
      <c r="DC1049" s="53"/>
      <c r="DD1049" s="53"/>
      <c r="DE1049" s="53"/>
      <c r="DF1049" s="53"/>
      <c r="DG1049" s="53"/>
      <c r="DH1049" s="53"/>
      <c r="DI1049" s="53"/>
      <c r="DJ1049" s="53"/>
      <c r="DK1049" s="53"/>
      <c r="DL1049" s="53"/>
      <c r="DM1049" s="53"/>
      <c r="DN1049" s="53"/>
      <c r="DO1049" s="53"/>
      <c r="DP1049" s="53"/>
      <c r="DQ1049" s="53"/>
      <c r="DR1049" s="53"/>
      <c r="DS1049" s="53"/>
      <c r="DT1049" s="53"/>
      <c r="DU1049" s="53"/>
      <c r="DV1049" s="53"/>
      <c r="DW1049" s="53"/>
      <c r="DX1049" s="53"/>
      <c r="DY1049" s="53"/>
      <c r="DZ1049" s="53"/>
      <c r="EA1049" s="53"/>
      <c r="EB1049" s="53"/>
      <c r="EC1049" s="53"/>
      <c r="ED1049" s="53"/>
      <c r="EE1049" s="53"/>
      <c r="EF1049" s="53"/>
      <c r="EG1049" s="53"/>
      <c r="EH1049" s="53"/>
      <c r="EI1049" s="53"/>
      <c r="EJ1049" s="53"/>
      <c r="EK1049" s="53"/>
      <c r="EL1049" s="53"/>
      <c r="EM1049" s="53"/>
      <c r="EN1049" s="53"/>
      <c r="EO1049" s="53"/>
      <c r="EP1049" s="53"/>
      <c r="EQ1049" s="53"/>
      <c r="ER1049" s="53"/>
      <c r="ES1049" s="53"/>
      <c r="ET1049" s="53"/>
      <c r="EU1049" s="53"/>
      <c r="EV1049" s="53"/>
      <c r="EW1049" s="53"/>
      <c r="EX1049" s="53"/>
      <c r="EY1049" s="53"/>
      <c r="EZ1049" s="53"/>
      <c r="FA1049" s="53"/>
      <c r="FB1049" s="53"/>
      <c r="FC1049" s="53"/>
      <c r="FD1049" s="53"/>
      <c r="FE1049" s="53"/>
      <c r="FF1049" s="53"/>
      <c r="FG1049" s="53"/>
      <c r="FH1049" s="53"/>
      <c r="FI1049" s="53"/>
      <c r="FJ1049" s="53"/>
      <c r="FK1049" s="53"/>
      <c r="FL1049" s="53"/>
      <c r="FM1049" s="53"/>
      <c r="FN1049" s="53"/>
      <c r="FO1049" s="53"/>
      <c r="FP1049" s="53"/>
      <c r="FQ1049" s="53"/>
      <c r="FR1049" s="53"/>
      <c r="FS1049" s="53"/>
      <c r="FT1049" s="53"/>
      <c r="FU1049" s="53"/>
      <c r="FV1049" s="53"/>
      <c r="FW1049" s="53"/>
      <c r="FX1049" s="53"/>
      <c r="FY1049" s="53"/>
      <c r="FZ1049" s="53"/>
      <c r="GA1049" s="53"/>
      <c r="GB1049" s="53"/>
      <c r="GC1049" s="53"/>
      <c r="GD1049" s="53"/>
      <c r="GE1049" s="53"/>
      <c r="GF1049" s="53"/>
      <c r="GG1049" s="53"/>
      <c r="GH1049" s="53"/>
      <c r="GI1049" s="53"/>
      <c r="GJ1049" s="53"/>
      <c r="GK1049" s="53"/>
      <c r="GL1049" s="53"/>
      <c r="GM1049" s="53"/>
      <c r="GN1049" s="53"/>
      <c r="GO1049" s="53"/>
      <c r="GP1049" s="53"/>
      <c r="GQ1049" s="53"/>
      <c r="GR1049" s="53"/>
      <c r="GS1049" s="53"/>
      <c r="GT1049" s="53"/>
      <c r="GU1049" s="53"/>
      <c r="GV1049" s="53"/>
      <c r="GW1049" s="53"/>
      <c r="GX1049" s="53"/>
      <c r="GY1049" s="53"/>
      <c r="GZ1049" s="53"/>
      <c r="HA1049" s="53"/>
      <c r="HB1049" s="53"/>
      <c r="HC1049" s="53"/>
      <c r="HD1049" s="53"/>
      <c r="HE1049" s="53"/>
      <c r="HF1049" s="53"/>
      <c r="HG1049" s="53"/>
      <c r="HH1049" s="53"/>
      <c r="HI1049" s="53"/>
      <c r="HJ1049" s="53"/>
      <c r="HK1049" s="53"/>
      <c r="HL1049" s="53"/>
      <c r="HM1049" s="53"/>
      <c r="HN1049" s="53"/>
      <c r="HO1049" s="53"/>
      <c r="HP1049" s="53"/>
      <c r="HQ1049" s="53"/>
      <c r="HR1049" s="53"/>
      <c r="HS1049" s="53"/>
      <c r="HT1049" s="53"/>
      <c r="HU1049" s="53"/>
      <c r="HV1049" s="53"/>
      <c r="HW1049" s="53"/>
      <c r="HX1049" s="53"/>
      <c r="HY1049" s="53"/>
      <c r="HZ1049" s="53"/>
      <c r="IA1049" s="53"/>
      <c r="IB1049" s="53"/>
      <c r="IC1049" s="53"/>
      <c r="ID1049" s="53"/>
      <c r="IE1049" s="53"/>
      <c r="IF1049" s="53"/>
      <c r="IG1049" s="53"/>
      <c r="IH1049" s="53"/>
      <c r="II1049" s="53"/>
      <c r="IJ1049" s="53"/>
      <c r="IK1049" s="53"/>
      <c r="IL1049" s="53"/>
      <c r="IM1049" s="53"/>
      <c r="IN1049" s="53"/>
      <c r="IO1049" s="53"/>
      <c r="IP1049" s="53"/>
      <c r="IQ1049" s="53"/>
      <c r="IR1049" s="53"/>
      <c r="IS1049" s="53"/>
      <c r="IT1049" s="53"/>
      <c r="IU1049" s="53"/>
      <c r="IV1049" s="53"/>
      <c r="IW1049" s="53"/>
      <c r="IX1049" s="53"/>
      <c r="IY1049" s="53"/>
      <c r="IZ1049" s="53"/>
      <c r="JA1049" s="53"/>
      <c r="JB1049" s="53"/>
      <c r="JC1049" s="53"/>
      <c r="JD1049" s="53"/>
      <c r="JE1049" s="53"/>
      <c r="JF1049" s="53"/>
      <c r="JG1049" s="53"/>
      <c r="JH1049" s="53"/>
      <c r="JI1049" s="53"/>
      <c r="JJ1049" s="53"/>
      <c r="JK1049" s="53"/>
      <c r="JL1049" s="53"/>
      <c r="JM1049" s="53"/>
      <c r="JN1049" s="53"/>
      <c r="JO1049" s="53"/>
      <c r="JP1049" s="53"/>
      <c r="JQ1049" s="53"/>
      <c r="JR1049" s="53"/>
      <c r="JS1049" s="53"/>
      <c r="JT1049" s="53"/>
      <c r="JU1049" s="53"/>
      <c r="JV1049" s="53"/>
      <c r="JW1049" s="53"/>
      <c r="JX1049" s="53"/>
      <c r="JY1049" s="53"/>
      <c r="JZ1049" s="53"/>
      <c r="KA1049" s="53"/>
      <c r="KB1049" s="53"/>
      <c r="KC1049" s="53"/>
      <c r="KD1049" s="53"/>
      <c r="KE1049" s="53"/>
      <c r="KF1049" s="53"/>
      <c r="KG1049" s="53"/>
      <c r="KH1049" s="53"/>
      <c r="KI1049" s="53"/>
      <c r="KJ1049" s="53"/>
      <c r="KK1049" s="53"/>
      <c r="KL1049" s="53"/>
      <c r="KM1049" s="53"/>
      <c r="KN1049" s="53"/>
      <c r="KO1049" s="53"/>
      <c r="KP1049" s="53"/>
      <c r="KQ1049" s="53"/>
      <c r="KR1049" s="53"/>
      <c r="KS1049" s="53"/>
      <c r="KT1049" s="53"/>
      <c r="KU1049" s="53"/>
      <c r="KV1049" s="53"/>
      <c r="KW1049" s="53"/>
      <c r="KX1049" s="53"/>
      <c r="KY1049" s="53"/>
      <c r="KZ1049" s="53"/>
      <c r="LA1049" s="53"/>
      <c r="LB1049" s="53"/>
      <c r="LC1049" s="53"/>
      <c r="LD1049" s="53"/>
      <c r="LE1049" s="53"/>
      <c r="LF1049" s="53"/>
      <c r="LG1049" s="53"/>
      <c r="LH1049" s="53"/>
      <c r="LI1049" s="53"/>
      <c r="LJ1049" s="53"/>
      <c r="LK1049" s="53"/>
      <c r="LL1049" s="53"/>
      <c r="LM1049" s="53"/>
      <c r="LN1049" s="53"/>
      <c r="LO1049" s="53"/>
      <c r="LP1049" s="53"/>
      <c r="LQ1049" s="53"/>
      <c r="LR1049" s="53"/>
      <c r="LS1049" s="53"/>
      <c r="LT1049" s="53"/>
      <c r="LU1049" s="53"/>
      <c r="LV1049" s="53"/>
      <c r="LW1049" s="53"/>
      <c r="LX1049" s="53"/>
      <c r="LY1049" s="53"/>
      <c r="LZ1049" s="53"/>
      <c r="MA1049" s="53"/>
      <c r="MB1049" s="53"/>
      <c r="MC1049" s="53"/>
      <c r="MD1049" s="53"/>
      <c r="ME1049" s="53"/>
      <c r="MF1049" s="53"/>
      <c r="MG1049" s="53"/>
      <c r="MH1049" s="53"/>
      <c r="MI1049" s="53"/>
      <c r="MJ1049" s="53"/>
      <c r="MK1049" s="53"/>
      <c r="ML1049" s="53"/>
      <c r="MM1049" s="53"/>
      <c r="MN1049" s="53"/>
      <c r="MO1049" s="53"/>
      <c r="MP1049" s="53"/>
      <c r="MQ1049" s="53"/>
      <c r="MR1049" s="53"/>
      <c r="MS1049" s="53"/>
      <c r="MT1049" s="53"/>
      <c r="MU1049" s="53"/>
      <c r="MV1049" s="53"/>
      <c r="MW1049" s="53"/>
      <c r="MX1049" s="53"/>
      <c r="MY1049" s="53"/>
      <c r="MZ1049" s="53"/>
      <c r="NA1049" s="53"/>
      <c r="NB1049" s="53"/>
      <c r="NC1049" s="53"/>
      <c r="ND1049" s="53"/>
      <c r="NE1049" s="53"/>
      <c r="NF1049" s="53"/>
      <c r="NG1049" s="53"/>
      <c r="NH1049" s="53"/>
      <c r="NI1049" s="53"/>
      <c r="NJ1049" s="53"/>
      <c r="NK1049" s="53"/>
      <c r="NL1049" s="53"/>
      <c r="NM1049" s="53"/>
      <c r="NN1049" s="53"/>
      <c r="NO1049" s="53"/>
      <c r="NP1049" s="53"/>
      <c r="NQ1049" s="53"/>
      <c r="NR1049" s="53"/>
      <c r="NS1049" s="53"/>
      <c r="NT1049" s="53"/>
      <c r="NU1049" s="53"/>
      <c r="NV1049" s="53"/>
      <c r="NW1049" s="53"/>
      <c r="NX1049" s="53"/>
      <c r="NY1049" s="53"/>
      <c r="NZ1049" s="53"/>
      <c r="OA1049" s="53"/>
      <c r="OB1049" s="53"/>
      <c r="OC1049" s="53"/>
      <c r="OD1049" s="53"/>
      <c r="OE1049" s="53"/>
      <c r="OF1049" s="53"/>
      <c r="OG1049" s="53"/>
      <c r="OH1049" s="53"/>
      <c r="OI1049" s="53"/>
      <c r="OJ1049" s="53"/>
      <c r="OK1049" s="53"/>
      <c r="OL1049" s="53"/>
      <c r="OM1049" s="53"/>
      <c r="ON1049" s="53"/>
      <c r="OO1049" s="53"/>
      <c r="OP1049" s="53"/>
      <c r="OQ1049" s="53"/>
      <c r="OR1049" s="53"/>
      <c r="OS1049" s="53"/>
      <c r="OT1049" s="53"/>
      <c r="OU1049" s="53"/>
      <c r="OV1049" s="53"/>
      <c r="OW1049" s="53"/>
      <c r="OX1049" s="53"/>
      <c r="OY1049" s="53"/>
      <c r="OZ1049" s="53"/>
      <c r="PA1049" s="53"/>
      <c r="PB1049" s="53"/>
      <c r="PC1049" s="53"/>
      <c r="PD1049" s="53"/>
      <c r="PE1049" s="53"/>
      <c r="PF1049" s="53"/>
      <c r="PG1049" s="53"/>
      <c r="PH1049" s="53"/>
      <c r="PI1049" s="53"/>
      <c r="PJ1049" s="53"/>
      <c r="PK1049" s="53"/>
      <c r="PL1049" s="53"/>
      <c r="PM1049" s="53"/>
      <c r="PN1049" s="53"/>
      <c r="PO1049" s="53"/>
      <c r="PP1049" s="53"/>
      <c r="PQ1049" s="53"/>
      <c r="PR1049" s="53"/>
      <c r="PS1049" s="53"/>
      <c r="PT1049" s="53"/>
      <c r="PU1049" s="53"/>
      <c r="PV1049" s="53"/>
      <c r="PW1049" s="53"/>
      <c r="PX1049" s="53"/>
      <c r="PY1049" s="53"/>
      <c r="PZ1049" s="53"/>
      <c r="QA1049" s="53"/>
      <c r="QB1049" s="53"/>
      <c r="QC1049" s="53"/>
      <c r="QD1049" s="53"/>
      <c r="QE1049" s="53"/>
      <c r="QF1049" s="53"/>
      <c r="QG1049" s="53"/>
      <c r="QH1049" s="53"/>
      <c r="QI1049" s="53"/>
      <c r="QJ1049" s="53"/>
      <c r="QK1049" s="53"/>
      <c r="QL1049" s="53"/>
      <c r="QM1049" s="53"/>
      <c r="QN1049" s="53"/>
      <c r="QO1049" s="53"/>
      <c r="QP1049" s="53"/>
      <c r="QQ1049" s="53"/>
      <c r="QR1049" s="53"/>
      <c r="QS1049" s="53"/>
      <c r="QT1049" s="53"/>
      <c r="QU1049" s="53"/>
      <c r="QV1049" s="53"/>
      <c r="QW1049" s="53"/>
      <c r="QX1049" s="53"/>
      <c r="QY1049" s="53"/>
      <c r="QZ1049" s="53"/>
      <c r="RA1049" s="53"/>
      <c r="RB1049" s="53"/>
      <c r="RC1049" s="53"/>
      <c r="RD1049" s="53"/>
      <c r="RE1049" s="53"/>
      <c r="RF1049" s="53"/>
      <c r="RG1049" s="53"/>
      <c r="RH1049" s="53"/>
      <c r="RI1049" s="53"/>
      <c r="RJ1049" s="53"/>
      <c r="RK1049" s="53"/>
      <c r="RL1049" s="53"/>
      <c r="RM1049" s="53"/>
      <c r="RN1049" s="53"/>
      <c r="RO1049" s="53"/>
      <c r="RP1049" s="53"/>
      <c r="RQ1049" s="53"/>
      <c r="RR1049" s="53"/>
      <c r="RS1049" s="53"/>
      <c r="RT1049" s="53"/>
      <c r="RU1049" s="53"/>
      <c r="RV1049" s="53"/>
      <c r="RW1049" s="53"/>
      <c r="RX1049" s="53"/>
      <c r="RY1049" s="53"/>
      <c r="RZ1049" s="53"/>
      <c r="SA1049" s="53"/>
      <c r="SB1049" s="53"/>
      <c r="SC1049" s="53"/>
      <c r="SD1049" s="53"/>
      <c r="SE1049" s="53"/>
      <c r="SF1049" s="53"/>
      <c r="SG1049" s="53"/>
      <c r="SH1049" s="53"/>
      <c r="SI1049" s="53"/>
      <c r="SJ1049" s="53"/>
      <c r="SK1049" s="53"/>
      <c r="SL1049" s="53"/>
      <c r="SM1049" s="53"/>
      <c r="SN1049" s="53"/>
      <c r="SO1049" s="53"/>
      <c r="SP1049" s="53"/>
      <c r="SQ1049" s="53"/>
      <c r="SR1049" s="53"/>
      <c r="SS1049" s="53"/>
      <c r="ST1049" s="53"/>
      <c r="SU1049" s="53"/>
      <c r="SV1049" s="53"/>
      <c r="SW1049" s="53"/>
      <c r="SX1049" s="53"/>
      <c r="SY1049" s="53"/>
      <c r="SZ1049" s="53"/>
      <c r="TA1049" s="53"/>
      <c r="TB1049" s="53"/>
      <c r="TC1049" s="53"/>
      <c r="TD1049" s="53"/>
      <c r="TE1049" s="53"/>
      <c r="TF1049" s="53"/>
      <c r="TG1049" s="53"/>
      <c r="TH1049" s="53"/>
      <c r="TI1049" s="53"/>
      <c r="TJ1049" s="53"/>
      <c r="TK1049" s="53"/>
      <c r="TL1049" s="53"/>
      <c r="TM1049" s="53"/>
      <c r="TN1049" s="53"/>
      <c r="TO1049" s="53"/>
      <c r="TP1049" s="53"/>
      <c r="TQ1049" s="53"/>
      <c r="TR1049" s="53"/>
      <c r="TS1049" s="53"/>
      <c r="TT1049" s="53"/>
      <c r="TU1049" s="53"/>
      <c r="TV1049" s="53"/>
      <c r="TW1049" s="53"/>
      <c r="TX1049" s="53"/>
      <c r="TY1049" s="53"/>
      <c r="TZ1049" s="53"/>
      <c r="UA1049" s="53"/>
      <c r="UB1049" s="53"/>
      <c r="UC1049" s="53"/>
      <c r="UD1049" s="53"/>
      <c r="UE1049" s="53"/>
      <c r="UF1049" s="53"/>
      <c r="UG1049" s="53"/>
    </row>
    <row r="1050" spans="12:553" s="19" customFormat="1" ht="15.75" customHeight="1" x14ac:dyDescent="0.2">
      <c r="L1050" s="66"/>
      <c r="M1050" s="66"/>
      <c r="N1050" s="52"/>
      <c r="O1050" s="53"/>
      <c r="P1050" s="53"/>
      <c r="Q1050" s="53"/>
      <c r="R1050" s="53"/>
      <c r="S1050" s="53"/>
      <c r="T1050" s="53"/>
      <c r="U1050" s="53"/>
      <c r="V1050" s="53"/>
      <c r="W1050" s="53"/>
      <c r="X1050" s="53"/>
      <c r="Y1050" s="53"/>
      <c r="Z1050" s="53"/>
      <c r="AA1050" s="53"/>
      <c r="AB1050" s="53"/>
      <c r="AC1050" s="53"/>
      <c r="AD1050" s="53"/>
      <c r="AE1050" s="53"/>
      <c r="AF1050" s="53"/>
      <c r="AG1050" s="53"/>
      <c r="AH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c r="BM1050" s="53"/>
      <c r="BN1050" s="53"/>
      <c r="BO1050" s="53"/>
      <c r="BP1050" s="53"/>
      <c r="BQ1050" s="53"/>
      <c r="BR1050" s="53"/>
      <c r="BS1050" s="53"/>
      <c r="BT1050" s="53"/>
      <c r="BU1050" s="53"/>
      <c r="BV1050" s="53"/>
      <c r="BW1050" s="53"/>
      <c r="BX1050" s="53"/>
      <c r="BY1050" s="53"/>
      <c r="BZ1050" s="53"/>
      <c r="CA1050" s="53"/>
      <c r="CB1050" s="53"/>
      <c r="CC1050" s="53"/>
      <c r="CD1050" s="53"/>
      <c r="CE1050" s="53"/>
      <c r="CF1050" s="53"/>
      <c r="CG1050" s="53"/>
      <c r="CH1050" s="53"/>
      <c r="CI1050" s="53"/>
      <c r="CJ1050" s="53"/>
      <c r="CK1050" s="53"/>
      <c r="CL1050" s="53"/>
      <c r="CM1050" s="53"/>
      <c r="CN1050" s="53"/>
      <c r="CO1050" s="53"/>
      <c r="CP1050" s="53"/>
      <c r="CQ1050" s="53"/>
      <c r="CR1050" s="53"/>
      <c r="CS1050" s="53"/>
      <c r="CT1050" s="53"/>
      <c r="CU1050" s="53"/>
      <c r="CV1050" s="53"/>
      <c r="CW1050" s="53"/>
      <c r="CX1050" s="53"/>
      <c r="CY1050" s="53"/>
      <c r="CZ1050" s="53"/>
      <c r="DA1050" s="53"/>
      <c r="DB1050" s="53"/>
      <c r="DC1050" s="53"/>
      <c r="DD1050" s="53"/>
      <c r="DE1050" s="53"/>
      <c r="DF1050" s="53"/>
      <c r="DG1050" s="53"/>
      <c r="DH1050" s="53"/>
      <c r="DI1050" s="53"/>
      <c r="DJ1050" s="53"/>
      <c r="DK1050" s="53"/>
      <c r="DL1050" s="53"/>
      <c r="DM1050" s="53"/>
      <c r="DN1050" s="53"/>
      <c r="DO1050" s="53"/>
      <c r="DP1050" s="53"/>
      <c r="DQ1050" s="53"/>
      <c r="DR1050" s="53"/>
      <c r="DS1050" s="53"/>
      <c r="DT1050" s="53"/>
      <c r="DU1050" s="53"/>
      <c r="DV1050" s="53"/>
      <c r="DW1050" s="53"/>
      <c r="DX1050" s="53"/>
      <c r="DY1050" s="53"/>
      <c r="DZ1050" s="53"/>
      <c r="EA1050" s="53"/>
      <c r="EB1050" s="53"/>
      <c r="EC1050" s="53"/>
      <c r="ED1050" s="53"/>
      <c r="EE1050" s="53"/>
      <c r="EF1050" s="53"/>
      <c r="EG1050" s="53"/>
      <c r="EH1050" s="53"/>
      <c r="EI1050" s="53"/>
      <c r="EJ1050" s="53"/>
      <c r="EK1050" s="53"/>
      <c r="EL1050" s="53"/>
      <c r="EM1050" s="53"/>
      <c r="EN1050" s="53"/>
      <c r="EO1050" s="53"/>
      <c r="EP1050" s="53"/>
      <c r="EQ1050" s="53"/>
      <c r="ER1050" s="53"/>
      <c r="ES1050" s="53"/>
      <c r="ET1050" s="53"/>
      <c r="EU1050" s="53"/>
      <c r="EV1050" s="53"/>
      <c r="EW1050" s="53"/>
      <c r="EX1050" s="53"/>
      <c r="EY1050" s="53"/>
      <c r="EZ1050" s="53"/>
      <c r="FA1050" s="53"/>
      <c r="FB1050" s="53"/>
      <c r="FC1050" s="53"/>
      <c r="FD1050" s="53"/>
      <c r="FE1050" s="53"/>
      <c r="FF1050" s="53"/>
      <c r="FG1050" s="53"/>
      <c r="FH1050" s="53"/>
      <c r="FI1050" s="53"/>
      <c r="FJ1050" s="53"/>
      <c r="FK1050" s="53"/>
      <c r="FL1050" s="53"/>
      <c r="FM1050" s="53"/>
      <c r="FN1050" s="53"/>
      <c r="FO1050" s="53"/>
      <c r="FP1050" s="53"/>
      <c r="FQ1050" s="53"/>
      <c r="FR1050" s="53"/>
      <c r="FS1050" s="53"/>
      <c r="FT1050" s="53"/>
      <c r="FU1050" s="53"/>
      <c r="FV1050" s="53"/>
      <c r="FW1050" s="53"/>
      <c r="FX1050" s="53"/>
      <c r="FY1050" s="53"/>
      <c r="FZ1050" s="53"/>
      <c r="GA1050" s="53"/>
      <c r="GB1050" s="53"/>
      <c r="GC1050" s="53"/>
      <c r="GD1050" s="53"/>
      <c r="GE1050" s="53"/>
      <c r="GF1050" s="53"/>
      <c r="GG1050" s="53"/>
      <c r="GH1050" s="53"/>
      <c r="GI1050" s="53"/>
      <c r="GJ1050" s="53"/>
      <c r="GK1050" s="53"/>
      <c r="GL1050" s="53"/>
      <c r="GM1050" s="53"/>
      <c r="GN1050" s="53"/>
      <c r="GO1050" s="53"/>
      <c r="GP1050" s="53"/>
      <c r="GQ1050" s="53"/>
      <c r="GR1050" s="53"/>
      <c r="GS1050" s="53"/>
      <c r="GT1050" s="53"/>
      <c r="GU1050" s="53"/>
      <c r="GV1050" s="53"/>
      <c r="GW1050" s="53"/>
      <c r="GX1050" s="53"/>
      <c r="GY1050" s="53"/>
      <c r="GZ1050" s="53"/>
      <c r="HA1050" s="53"/>
      <c r="HB1050" s="53"/>
      <c r="HC1050" s="53"/>
      <c r="HD1050" s="53"/>
      <c r="HE1050" s="53"/>
      <c r="HF1050" s="53"/>
      <c r="HG1050" s="53"/>
      <c r="HH1050" s="53"/>
      <c r="HI1050" s="53"/>
      <c r="HJ1050" s="53"/>
      <c r="HK1050" s="53"/>
      <c r="HL1050" s="53"/>
      <c r="HM1050" s="53"/>
      <c r="HN1050" s="53"/>
      <c r="HO1050" s="53"/>
      <c r="HP1050" s="53"/>
      <c r="HQ1050" s="53"/>
      <c r="HR1050" s="53"/>
      <c r="HS1050" s="53"/>
      <c r="HT1050" s="53"/>
      <c r="HU1050" s="53"/>
      <c r="HV1050" s="53"/>
      <c r="HW1050" s="53"/>
      <c r="HX1050" s="53"/>
      <c r="HY1050" s="53"/>
      <c r="HZ1050" s="53"/>
      <c r="IA1050" s="53"/>
      <c r="IB1050" s="53"/>
      <c r="IC1050" s="53"/>
      <c r="ID1050" s="53"/>
      <c r="IE1050" s="53"/>
      <c r="IF1050" s="53"/>
      <c r="IG1050" s="53"/>
      <c r="IH1050" s="53"/>
      <c r="II1050" s="53"/>
      <c r="IJ1050" s="53"/>
      <c r="IK1050" s="53"/>
      <c r="IL1050" s="53"/>
      <c r="IM1050" s="53"/>
      <c r="IN1050" s="53"/>
      <c r="IO1050" s="53"/>
      <c r="IP1050" s="53"/>
      <c r="IQ1050" s="53"/>
      <c r="IR1050" s="53"/>
      <c r="IS1050" s="53"/>
      <c r="IT1050" s="53"/>
      <c r="IU1050" s="53"/>
      <c r="IV1050" s="53"/>
      <c r="IW1050" s="53"/>
      <c r="IX1050" s="53"/>
      <c r="IY1050" s="53"/>
      <c r="IZ1050" s="53"/>
      <c r="JA1050" s="53"/>
      <c r="JB1050" s="53"/>
      <c r="JC1050" s="53"/>
      <c r="JD1050" s="53"/>
      <c r="JE1050" s="53"/>
      <c r="JF1050" s="53"/>
      <c r="JG1050" s="53"/>
      <c r="JH1050" s="53"/>
      <c r="JI1050" s="53"/>
      <c r="JJ1050" s="53"/>
      <c r="JK1050" s="53"/>
      <c r="JL1050" s="53"/>
      <c r="JM1050" s="53"/>
      <c r="JN1050" s="53"/>
      <c r="JO1050" s="53"/>
      <c r="JP1050" s="53"/>
      <c r="JQ1050" s="53"/>
      <c r="JR1050" s="53"/>
      <c r="JS1050" s="53"/>
      <c r="JT1050" s="53"/>
      <c r="JU1050" s="53"/>
      <c r="JV1050" s="53"/>
      <c r="JW1050" s="53"/>
      <c r="JX1050" s="53"/>
      <c r="JY1050" s="53"/>
      <c r="JZ1050" s="53"/>
      <c r="KA1050" s="53"/>
      <c r="KB1050" s="53"/>
      <c r="KC1050" s="53"/>
      <c r="KD1050" s="53"/>
      <c r="KE1050" s="53"/>
      <c r="KF1050" s="53"/>
      <c r="KG1050" s="53"/>
      <c r="KH1050" s="53"/>
      <c r="KI1050" s="53"/>
      <c r="KJ1050" s="53"/>
      <c r="KK1050" s="53"/>
      <c r="KL1050" s="53"/>
      <c r="KM1050" s="53"/>
      <c r="KN1050" s="53"/>
      <c r="KO1050" s="53"/>
      <c r="KP1050" s="53"/>
      <c r="KQ1050" s="53"/>
      <c r="KR1050" s="53"/>
      <c r="KS1050" s="53"/>
      <c r="KT1050" s="53"/>
      <c r="KU1050" s="53"/>
      <c r="KV1050" s="53"/>
      <c r="KW1050" s="53"/>
      <c r="KX1050" s="53"/>
      <c r="KY1050" s="53"/>
      <c r="KZ1050" s="53"/>
      <c r="LA1050" s="53"/>
      <c r="LB1050" s="53"/>
      <c r="LC1050" s="53"/>
      <c r="LD1050" s="53"/>
      <c r="LE1050" s="53"/>
      <c r="LF1050" s="53"/>
      <c r="LG1050" s="53"/>
      <c r="LH1050" s="53"/>
      <c r="LI1050" s="53"/>
      <c r="LJ1050" s="53"/>
      <c r="LK1050" s="53"/>
      <c r="LL1050" s="53"/>
      <c r="LM1050" s="53"/>
      <c r="LN1050" s="53"/>
      <c r="LO1050" s="53"/>
      <c r="LP1050" s="53"/>
      <c r="LQ1050" s="53"/>
      <c r="LR1050" s="53"/>
      <c r="LS1050" s="53"/>
      <c r="LT1050" s="53"/>
      <c r="LU1050" s="53"/>
      <c r="LV1050" s="53"/>
      <c r="LW1050" s="53"/>
      <c r="LX1050" s="53"/>
      <c r="LY1050" s="53"/>
      <c r="LZ1050" s="53"/>
      <c r="MA1050" s="53"/>
      <c r="MB1050" s="53"/>
      <c r="MC1050" s="53"/>
      <c r="MD1050" s="53"/>
      <c r="ME1050" s="53"/>
      <c r="MF1050" s="53"/>
      <c r="MG1050" s="53"/>
      <c r="MH1050" s="53"/>
      <c r="MI1050" s="53"/>
      <c r="MJ1050" s="53"/>
      <c r="MK1050" s="53"/>
      <c r="ML1050" s="53"/>
      <c r="MM1050" s="53"/>
      <c r="MN1050" s="53"/>
      <c r="MO1050" s="53"/>
      <c r="MP1050" s="53"/>
      <c r="MQ1050" s="53"/>
      <c r="MR1050" s="53"/>
      <c r="MS1050" s="53"/>
      <c r="MT1050" s="53"/>
      <c r="MU1050" s="53"/>
      <c r="MV1050" s="53"/>
      <c r="MW1050" s="53"/>
      <c r="MX1050" s="53"/>
      <c r="MY1050" s="53"/>
      <c r="MZ1050" s="53"/>
      <c r="NA1050" s="53"/>
      <c r="NB1050" s="53"/>
      <c r="NC1050" s="53"/>
      <c r="ND1050" s="53"/>
      <c r="NE1050" s="53"/>
      <c r="NF1050" s="53"/>
      <c r="NG1050" s="53"/>
      <c r="NH1050" s="53"/>
      <c r="NI1050" s="53"/>
      <c r="NJ1050" s="53"/>
      <c r="NK1050" s="53"/>
      <c r="NL1050" s="53"/>
      <c r="NM1050" s="53"/>
      <c r="NN1050" s="53"/>
      <c r="NO1050" s="53"/>
      <c r="NP1050" s="53"/>
      <c r="NQ1050" s="53"/>
      <c r="NR1050" s="53"/>
      <c r="NS1050" s="53"/>
      <c r="NT1050" s="53"/>
      <c r="NU1050" s="53"/>
      <c r="NV1050" s="53"/>
      <c r="NW1050" s="53"/>
      <c r="NX1050" s="53"/>
      <c r="NY1050" s="53"/>
      <c r="NZ1050" s="53"/>
      <c r="OA1050" s="53"/>
      <c r="OB1050" s="53"/>
      <c r="OC1050" s="53"/>
      <c r="OD1050" s="53"/>
      <c r="OE1050" s="53"/>
      <c r="OF1050" s="53"/>
      <c r="OG1050" s="53"/>
      <c r="OH1050" s="53"/>
      <c r="OI1050" s="53"/>
      <c r="OJ1050" s="53"/>
      <c r="OK1050" s="53"/>
      <c r="OL1050" s="53"/>
      <c r="OM1050" s="53"/>
      <c r="ON1050" s="53"/>
      <c r="OO1050" s="53"/>
      <c r="OP1050" s="53"/>
      <c r="OQ1050" s="53"/>
      <c r="OR1050" s="53"/>
      <c r="OS1050" s="53"/>
      <c r="OT1050" s="53"/>
      <c r="OU1050" s="53"/>
      <c r="OV1050" s="53"/>
      <c r="OW1050" s="53"/>
      <c r="OX1050" s="53"/>
      <c r="OY1050" s="53"/>
      <c r="OZ1050" s="53"/>
      <c r="PA1050" s="53"/>
      <c r="PB1050" s="53"/>
      <c r="PC1050" s="53"/>
      <c r="PD1050" s="53"/>
      <c r="PE1050" s="53"/>
      <c r="PF1050" s="53"/>
      <c r="PG1050" s="53"/>
      <c r="PH1050" s="53"/>
      <c r="PI1050" s="53"/>
      <c r="PJ1050" s="53"/>
      <c r="PK1050" s="53"/>
      <c r="PL1050" s="53"/>
      <c r="PM1050" s="53"/>
      <c r="PN1050" s="53"/>
      <c r="PO1050" s="53"/>
      <c r="PP1050" s="53"/>
      <c r="PQ1050" s="53"/>
      <c r="PR1050" s="53"/>
      <c r="PS1050" s="53"/>
      <c r="PT1050" s="53"/>
      <c r="PU1050" s="53"/>
      <c r="PV1050" s="53"/>
      <c r="PW1050" s="53"/>
      <c r="PX1050" s="53"/>
      <c r="PY1050" s="53"/>
      <c r="PZ1050" s="53"/>
      <c r="QA1050" s="53"/>
      <c r="QB1050" s="53"/>
      <c r="QC1050" s="53"/>
      <c r="QD1050" s="53"/>
      <c r="QE1050" s="53"/>
      <c r="QF1050" s="53"/>
      <c r="QG1050" s="53"/>
      <c r="QH1050" s="53"/>
      <c r="QI1050" s="53"/>
      <c r="QJ1050" s="53"/>
      <c r="QK1050" s="53"/>
      <c r="QL1050" s="53"/>
      <c r="QM1050" s="53"/>
      <c r="QN1050" s="53"/>
      <c r="QO1050" s="53"/>
      <c r="QP1050" s="53"/>
      <c r="QQ1050" s="53"/>
      <c r="QR1050" s="53"/>
      <c r="QS1050" s="53"/>
      <c r="QT1050" s="53"/>
      <c r="QU1050" s="53"/>
      <c r="QV1050" s="53"/>
      <c r="QW1050" s="53"/>
      <c r="QX1050" s="53"/>
      <c r="QY1050" s="53"/>
      <c r="QZ1050" s="53"/>
      <c r="RA1050" s="53"/>
      <c r="RB1050" s="53"/>
      <c r="RC1050" s="53"/>
      <c r="RD1050" s="53"/>
      <c r="RE1050" s="53"/>
      <c r="RF1050" s="53"/>
      <c r="RG1050" s="53"/>
      <c r="RH1050" s="53"/>
      <c r="RI1050" s="53"/>
      <c r="RJ1050" s="53"/>
      <c r="RK1050" s="53"/>
      <c r="RL1050" s="53"/>
      <c r="RM1050" s="53"/>
      <c r="RN1050" s="53"/>
      <c r="RO1050" s="53"/>
      <c r="RP1050" s="53"/>
      <c r="RQ1050" s="53"/>
      <c r="RR1050" s="53"/>
      <c r="RS1050" s="53"/>
      <c r="RT1050" s="53"/>
      <c r="RU1050" s="53"/>
      <c r="RV1050" s="53"/>
      <c r="RW1050" s="53"/>
      <c r="RX1050" s="53"/>
      <c r="RY1050" s="53"/>
      <c r="RZ1050" s="53"/>
      <c r="SA1050" s="53"/>
      <c r="SB1050" s="53"/>
      <c r="SC1050" s="53"/>
      <c r="SD1050" s="53"/>
      <c r="SE1050" s="53"/>
      <c r="SF1050" s="53"/>
      <c r="SG1050" s="53"/>
      <c r="SH1050" s="53"/>
      <c r="SI1050" s="53"/>
      <c r="SJ1050" s="53"/>
      <c r="SK1050" s="53"/>
      <c r="SL1050" s="53"/>
      <c r="SM1050" s="53"/>
      <c r="SN1050" s="53"/>
      <c r="SO1050" s="53"/>
      <c r="SP1050" s="53"/>
      <c r="SQ1050" s="53"/>
      <c r="SR1050" s="53"/>
      <c r="SS1050" s="53"/>
      <c r="ST1050" s="53"/>
      <c r="SU1050" s="53"/>
      <c r="SV1050" s="53"/>
      <c r="SW1050" s="53"/>
      <c r="SX1050" s="53"/>
      <c r="SY1050" s="53"/>
      <c r="SZ1050" s="53"/>
      <c r="TA1050" s="53"/>
      <c r="TB1050" s="53"/>
      <c r="TC1050" s="53"/>
      <c r="TD1050" s="53"/>
      <c r="TE1050" s="53"/>
      <c r="TF1050" s="53"/>
      <c r="TG1050" s="53"/>
      <c r="TH1050" s="53"/>
      <c r="TI1050" s="53"/>
      <c r="TJ1050" s="53"/>
      <c r="TK1050" s="53"/>
      <c r="TL1050" s="53"/>
      <c r="TM1050" s="53"/>
      <c r="TN1050" s="53"/>
      <c r="TO1050" s="53"/>
      <c r="TP1050" s="53"/>
      <c r="TQ1050" s="53"/>
      <c r="TR1050" s="53"/>
      <c r="TS1050" s="53"/>
      <c r="TT1050" s="53"/>
      <c r="TU1050" s="53"/>
      <c r="TV1050" s="53"/>
      <c r="TW1050" s="53"/>
      <c r="TX1050" s="53"/>
      <c r="TY1050" s="53"/>
      <c r="TZ1050" s="53"/>
      <c r="UA1050" s="53"/>
      <c r="UB1050" s="53"/>
      <c r="UC1050" s="53"/>
      <c r="UD1050" s="53"/>
      <c r="UE1050" s="53"/>
      <c r="UF1050" s="53"/>
      <c r="UG1050" s="53"/>
    </row>
    <row r="1051" spans="12:553" s="19" customFormat="1" ht="15.75" customHeight="1" x14ac:dyDescent="0.2">
      <c r="L1051" s="66"/>
      <c r="M1051" s="66"/>
      <c r="N1051" s="52"/>
      <c r="O1051" s="53"/>
      <c r="P1051" s="53"/>
      <c r="Q1051" s="53"/>
      <c r="R1051" s="53"/>
      <c r="S1051" s="53"/>
      <c r="T1051" s="53"/>
      <c r="U1051" s="53"/>
      <c r="V1051" s="53"/>
      <c r="W1051" s="53"/>
      <c r="X1051" s="53"/>
      <c r="Y1051" s="53"/>
      <c r="Z1051" s="53"/>
      <c r="AA1051" s="53"/>
      <c r="AB1051" s="53"/>
      <c r="AC1051" s="53"/>
      <c r="AD1051" s="53"/>
      <c r="AE1051" s="53"/>
      <c r="AF1051" s="53"/>
      <c r="AG1051" s="53"/>
      <c r="AH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c r="BM1051" s="53"/>
      <c r="BN1051" s="53"/>
      <c r="BO1051" s="53"/>
      <c r="BP1051" s="53"/>
      <c r="BQ1051" s="53"/>
      <c r="BR1051" s="53"/>
      <c r="BS1051" s="53"/>
      <c r="BT1051" s="53"/>
      <c r="BU1051" s="53"/>
      <c r="BV1051" s="53"/>
      <c r="BW1051" s="53"/>
      <c r="BX1051" s="53"/>
      <c r="BY1051" s="53"/>
      <c r="BZ1051" s="53"/>
      <c r="CA1051" s="53"/>
      <c r="CB1051" s="53"/>
      <c r="CC1051" s="53"/>
      <c r="CD1051" s="53"/>
      <c r="CE1051" s="53"/>
      <c r="CF1051" s="53"/>
      <c r="CG1051" s="53"/>
      <c r="CH1051" s="53"/>
      <c r="CI1051" s="53"/>
      <c r="CJ1051" s="53"/>
      <c r="CK1051" s="53"/>
      <c r="CL1051" s="53"/>
      <c r="CM1051" s="53"/>
      <c r="CN1051" s="53"/>
      <c r="CO1051" s="53"/>
      <c r="CP1051" s="53"/>
      <c r="CQ1051" s="53"/>
      <c r="CR1051" s="53"/>
      <c r="CS1051" s="53"/>
      <c r="CT1051" s="53"/>
      <c r="CU1051" s="53"/>
      <c r="CV1051" s="53"/>
      <c r="CW1051" s="53"/>
      <c r="CX1051" s="53"/>
      <c r="CY1051" s="53"/>
      <c r="CZ1051" s="53"/>
      <c r="DA1051" s="53"/>
      <c r="DB1051" s="53"/>
      <c r="DC1051" s="53"/>
      <c r="DD1051" s="53"/>
      <c r="DE1051" s="53"/>
      <c r="DF1051" s="53"/>
      <c r="DG1051" s="53"/>
      <c r="DH1051" s="53"/>
      <c r="DI1051" s="53"/>
      <c r="DJ1051" s="53"/>
      <c r="DK1051" s="53"/>
      <c r="DL1051" s="53"/>
      <c r="DM1051" s="53"/>
      <c r="DN1051" s="53"/>
      <c r="DO1051" s="53"/>
      <c r="DP1051" s="53"/>
      <c r="DQ1051" s="53"/>
      <c r="DR1051" s="53"/>
      <c r="DS1051" s="53"/>
      <c r="DT1051" s="53"/>
      <c r="DU1051" s="53"/>
      <c r="DV1051" s="53"/>
      <c r="DW1051" s="53"/>
      <c r="DX1051" s="53"/>
      <c r="DY1051" s="53"/>
      <c r="DZ1051" s="53"/>
      <c r="EA1051" s="53"/>
      <c r="EB1051" s="53"/>
      <c r="EC1051" s="53"/>
      <c r="ED1051" s="53"/>
      <c r="EE1051" s="53"/>
      <c r="EF1051" s="53"/>
      <c r="EG1051" s="53"/>
      <c r="EH1051" s="53"/>
      <c r="EI1051" s="53"/>
      <c r="EJ1051" s="53"/>
      <c r="EK1051" s="53"/>
      <c r="EL1051" s="53"/>
      <c r="EM1051" s="53"/>
      <c r="EN1051" s="53"/>
      <c r="EO1051" s="53"/>
      <c r="EP1051" s="53"/>
      <c r="EQ1051" s="53"/>
      <c r="ER1051" s="53"/>
      <c r="ES1051" s="53"/>
      <c r="ET1051" s="53"/>
      <c r="EU1051" s="53"/>
      <c r="EV1051" s="53"/>
      <c r="EW1051" s="53"/>
      <c r="EX1051" s="53"/>
      <c r="EY1051" s="53"/>
      <c r="EZ1051" s="53"/>
      <c r="FA1051" s="53"/>
      <c r="FB1051" s="53"/>
      <c r="FC1051" s="53"/>
      <c r="FD1051" s="53"/>
      <c r="FE1051" s="53"/>
      <c r="FF1051" s="53"/>
      <c r="FG1051" s="53"/>
      <c r="FH1051" s="53"/>
      <c r="FI1051" s="53"/>
      <c r="FJ1051" s="53"/>
      <c r="FK1051" s="53"/>
      <c r="FL1051" s="53"/>
      <c r="FM1051" s="53"/>
      <c r="FN1051" s="53"/>
      <c r="FO1051" s="53"/>
      <c r="FP1051" s="53"/>
      <c r="FQ1051" s="53"/>
      <c r="FR1051" s="53"/>
      <c r="FS1051" s="53"/>
      <c r="FT1051" s="53"/>
      <c r="FU1051" s="53"/>
      <c r="FV1051" s="53"/>
      <c r="FW1051" s="53"/>
      <c r="FX1051" s="53"/>
      <c r="FY1051" s="53"/>
      <c r="FZ1051" s="53"/>
      <c r="GA1051" s="53"/>
      <c r="GB1051" s="53"/>
      <c r="GC1051" s="53"/>
      <c r="GD1051" s="53"/>
      <c r="GE1051" s="53"/>
      <c r="GF1051" s="53"/>
      <c r="GG1051" s="53"/>
      <c r="GH1051" s="53"/>
      <c r="GI1051" s="53"/>
      <c r="GJ1051" s="53"/>
      <c r="GK1051" s="53"/>
      <c r="GL1051" s="53"/>
      <c r="GM1051" s="53"/>
      <c r="GN1051" s="53"/>
      <c r="GO1051" s="53"/>
      <c r="GP1051" s="53"/>
      <c r="GQ1051" s="53"/>
      <c r="GR1051" s="53"/>
      <c r="GS1051" s="53"/>
      <c r="GT1051" s="53"/>
      <c r="GU1051" s="53"/>
      <c r="GV1051" s="53"/>
      <c r="GW1051" s="53"/>
      <c r="GX1051" s="53"/>
      <c r="GY1051" s="53"/>
      <c r="GZ1051" s="53"/>
      <c r="HA1051" s="53"/>
      <c r="HB1051" s="53"/>
      <c r="HC1051" s="53"/>
      <c r="HD1051" s="53"/>
      <c r="HE1051" s="53"/>
      <c r="HF1051" s="53"/>
      <c r="HG1051" s="53"/>
      <c r="HH1051" s="53"/>
      <c r="HI1051" s="53"/>
      <c r="HJ1051" s="53"/>
      <c r="HK1051" s="53"/>
      <c r="HL1051" s="53"/>
      <c r="HM1051" s="53"/>
      <c r="HN1051" s="53"/>
      <c r="HO1051" s="53"/>
      <c r="HP1051" s="53"/>
      <c r="HQ1051" s="53"/>
      <c r="HR1051" s="53"/>
      <c r="HS1051" s="53"/>
      <c r="HT1051" s="53"/>
      <c r="HU1051" s="53"/>
      <c r="HV1051" s="53"/>
      <c r="HW1051" s="53"/>
      <c r="HX1051" s="53"/>
      <c r="HY1051" s="53"/>
      <c r="HZ1051" s="53"/>
      <c r="IA1051" s="53"/>
      <c r="IB1051" s="53"/>
      <c r="IC1051" s="53"/>
      <c r="ID1051" s="53"/>
      <c r="IE1051" s="53"/>
      <c r="IF1051" s="53"/>
      <c r="IG1051" s="53"/>
      <c r="IH1051" s="53"/>
      <c r="II1051" s="53"/>
      <c r="IJ1051" s="53"/>
      <c r="IK1051" s="53"/>
      <c r="IL1051" s="53"/>
      <c r="IM1051" s="53"/>
      <c r="IN1051" s="53"/>
      <c r="IO1051" s="53"/>
      <c r="IP1051" s="53"/>
      <c r="IQ1051" s="53"/>
      <c r="IR1051" s="53"/>
      <c r="IS1051" s="53"/>
      <c r="IT1051" s="53"/>
      <c r="IU1051" s="53"/>
      <c r="IV1051" s="53"/>
      <c r="IW1051" s="53"/>
      <c r="IX1051" s="53"/>
      <c r="IY1051" s="53"/>
      <c r="IZ1051" s="53"/>
      <c r="JA1051" s="53"/>
      <c r="JB1051" s="53"/>
      <c r="JC1051" s="53"/>
      <c r="JD1051" s="53"/>
      <c r="JE1051" s="53"/>
      <c r="JF1051" s="53"/>
      <c r="JG1051" s="53"/>
      <c r="JH1051" s="53"/>
      <c r="JI1051" s="53"/>
      <c r="JJ1051" s="53"/>
      <c r="JK1051" s="53"/>
      <c r="JL1051" s="53"/>
      <c r="JM1051" s="53"/>
      <c r="JN1051" s="53"/>
      <c r="JO1051" s="53"/>
      <c r="JP1051" s="53"/>
      <c r="JQ1051" s="53"/>
      <c r="JR1051" s="53"/>
      <c r="JS1051" s="53"/>
      <c r="JT1051" s="53"/>
      <c r="JU1051" s="53"/>
      <c r="JV1051" s="53"/>
      <c r="JW1051" s="53"/>
      <c r="JX1051" s="53"/>
      <c r="JY1051" s="53"/>
      <c r="JZ1051" s="53"/>
      <c r="KA1051" s="53"/>
      <c r="KB1051" s="53"/>
      <c r="KC1051" s="53"/>
      <c r="KD1051" s="53"/>
      <c r="KE1051" s="53"/>
      <c r="KF1051" s="53"/>
      <c r="KG1051" s="53"/>
      <c r="KH1051" s="53"/>
      <c r="KI1051" s="53"/>
      <c r="KJ1051" s="53"/>
      <c r="KK1051" s="53"/>
      <c r="KL1051" s="53"/>
      <c r="KM1051" s="53"/>
      <c r="KN1051" s="53"/>
      <c r="KO1051" s="53"/>
      <c r="KP1051" s="53"/>
      <c r="KQ1051" s="53"/>
      <c r="KR1051" s="53"/>
      <c r="KS1051" s="53"/>
      <c r="KT1051" s="53"/>
      <c r="KU1051" s="53"/>
      <c r="KV1051" s="53"/>
      <c r="KW1051" s="53"/>
      <c r="KX1051" s="53"/>
      <c r="KY1051" s="53"/>
      <c r="KZ1051" s="53"/>
      <c r="LA1051" s="53"/>
      <c r="LB1051" s="53"/>
      <c r="LC1051" s="53"/>
      <c r="LD1051" s="53"/>
      <c r="LE1051" s="53"/>
      <c r="LF1051" s="53"/>
      <c r="LG1051" s="53"/>
      <c r="LH1051" s="53"/>
      <c r="LI1051" s="53"/>
      <c r="LJ1051" s="53"/>
      <c r="LK1051" s="53"/>
      <c r="LL1051" s="53"/>
      <c r="LM1051" s="53"/>
      <c r="LN1051" s="53"/>
      <c r="LO1051" s="53"/>
      <c r="LP1051" s="53"/>
      <c r="LQ1051" s="53"/>
      <c r="LR1051" s="53"/>
      <c r="LS1051" s="53"/>
      <c r="LT1051" s="53"/>
      <c r="LU1051" s="53"/>
      <c r="LV1051" s="53"/>
      <c r="LW1051" s="53"/>
      <c r="LX1051" s="53"/>
      <c r="LY1051" s="53"/>
      <c r="LZ1051" s="53"/>
      <c r="MA1051" s="53"/>
      <c r="MB1051" s="53"/>
      <c r="MC1051" s="53"/>
      <c r="MD1051" s="53"/>
      <c r="ME1051" s="53"/>
      <c r="MF1051" s="53"/>
      <c r="MG1051" s="53"/>
      <c r="MH1051" s="53"/>
      <c r="MI1051" s="53"/>
      <c r="MJ1051" s="53"/>
      <c r="MK1051" s="53"/>
      <c r="ML1051" s="53"/>
      <c r="MM1051" s="53"/>
      <c r="MN1051" s="53"/>
      <c r="MO1051" s="53"/>
      <c r="MP1051" s="53"/>
      <c r="MQ1051" s="53"/>
      <c r="MR1051" s="53"/>
      <c r="MS1051" s="53"/>
      <c r="MT1051" s="53"/>
      <c r="MU1051" s="53"/>
      <c r="MV1051" s="53"/>
      <c r="MW1051" s="53"/>
      <c r="MX1051" s="53"/>
      <c r="MY1051" s="53"/>
      <c r="MZ1051" s="53"/>
      <c r="NA1051" s="53"/>
      <c r="NB1051" s="53"/>
      <c r="NC1051" s="53"/>
      <c r="ND1051" s="53"/>
      <c r="NE1051" s="53"/>
      <c r="NF1051" s="53"/>
      <c r="NG1051" s="53"/>
      <c r="NH1051" s="53"/>
      <c r="NI1051" s="53"/>
      <c r="NJ1051" s="53"/>
      <c r="NK1051" s="53"/>
      <c r="NL1051" s="53"/>
      <c r="NM1051" s="53"/>
      <c r="NN1051" s="53"/>
      <c r="NO1051" s="53"/>
      <c r="NP1051" s="53"/>
      <c r="NQ1051" s="53"/>
      <c r="NR1051" s="53"/>
      <c r="NS1051" s="53"/>
      <c r="NT1051" s="53"/>
      <c r="NU1051" s="53"/>
      <c r="NV1051" s="53"/>
      <c r="NW1051" s="53"/>
      <c r="NX1051" s="53"/>
      <c r="NY1051" s="53"/>
      <c r="NZ1051" s="53"/>
      <c r="OA1051" s="53"/>
      <c r="OB1051" s="53"/>
      <c r="OC1051" s="53"/>
      <c r="OD1051" s="53"/>
      <c r="OE1051" s="53"/>
      <c r="OF1051" s="53"/>
      <c r="OG1051" s="53"/>
      <c r="OH1051" s="53"/>
      <c r="OI1051" s="53"/>
      <c r="OJ1051" s="53"/>
      <c r="OK1051" s="53"/>
      <c r="OL1051" s="53"/>
      <c r="OM1051" s="53"/>
      <c r="ON1051" s="53"/>
      <c r="OO1051" s="53"/>
      <c r="OP1051" s="53"/>
      <c r="OQ1051" s="53"/>
      <c r="OR1051" s="53"/>
      <c r="OS1051" s="53"/>
      <c r="OT1051" s="53"/>
      <c r="OU1051" s="53"/>
      <c r="OV1051" s="53"/>
      <c r="OW1051" s="53"/>
      <c r="OX1051" s="53"/>
      <c r="OY1051" s="53"/>
      <c r="OZ1051" s="53"/>
      <c r="PA1051" s="53"/>
      <c r="PB1051" s="53"/>
      <c r="PC1051" s="53"/>
      <c r="PD1051" s="53"/>
      <c r="PE1051" s="53"/>
      <c r="PF1051" s="53"/>
      <c r="PG1051" s="53"/>
      <c r="PH1051" s="53"/>
      <c r="PI1051" s="53"/>
      <c r="PJ1051" s="53"/>
      <c r="PK1051" s="53"/>
      <c r="PL1051" s="53"/>
      <c r="PM1051" s="53"/>
      <c r="PN1051" s="53"/>
      <c r="PO1051" s="53"/>
      <c r="PP1051" s="53"/>
      <c r="PQ1051" s="53"/>
      <c r="PR1051" s="53"/>
      <c r="PS1051" s="53"/>
      <c r="PT1051" s="53"/>
      <c r="PU1051" s="53"/>
      <c r="PV1051" s="53"/>
      <c r="PW1051" s="53"/>
      <c r="PX1051" s="53"/>
      <c r="PY1051" s="53"/>
      <c r="PZ1051" s="53"/>
      <c r="QA1051" s="53"/>
      <c r="QB1051" s="53"/>
      <c r="QC1051" s="53"/>
      <c r="QD1051" s="53"/>
      <c r="QE1051" s="53"/>
      <c r="QF1051" s="53"/>
      <c r="QG1051" s="53"/>
      <c r="QH1051" s="53"/>
      <c r="QI1051" s="53"/>
      <c r="QJ1051" s="53"/>
      <c r="QK1051" s="53"/>
      <c r="QL1051" s="53"/>
      <c r="QM1051" s="53"/>
      <c r="QN1051" s="53"/>
      <c r="QO1051" s="53"/>
      <c r="QP1051" s="53"/>
      <c r="QQ1051" s="53"/>
      <c r="QR1051" s="53"/>
      <c r="QS1051" s="53"/>
      <c r="QT1051" s="53"/>
      <c r="QU1051" s="53"/>
      <c r="QV1051" s="53"/>
      <c r="QW1051" s="53"/>
      <c r="QX1051" s="53"/>
      <c r="QY1051" s="53"/>
      <c r="QZ1051" s="53"/>
      <c r="RA1051" s="53"/>
      <c r="RB1051" s="53"/>
      <c r="RC1051" s="53"/>
      <c r="RD1051" s="53"/>
      <c r="RE1051" s="53"/>
      <c r="RF1051" s="53"/>
      <c r="RG1051" s="53"/>
      <c r="RH1051" s="53"/>
      <c r="RI1051" s="53"/>
      <c r="RJ1051" s="53"/>
      <c r="RK1051" s="53"/>
      <c r="RL1051" s="53"/>
      <c r="RM1051" s="53"/>
      <c r="RN1051" s="53"/>
      <c r="RO1051" s="53"/>
      <c r="RP1051" s="53"/>
      <c r="RQ1051" s="53"/>
      <c r="RR1051" s="53"/>
      <c r="RS1051" s="53"/>
      <c r="RT1051" s="53"/>
      <c r="RU1051" s="53"/>
      <c r="RV1051" s="53"/>
      <c r="RW1051" s="53"/>
      <c r="RX1051" s="53"/>
      <c r="RY1051" s="53"/>
      <c r="RZ1051" s="53"/>
      <c r="SA1051" s="53"/>
      <c r="SB1051" s="53"/>
      <c r="SC1051" s="53"/>
      <c r="SD1051" s="53"/>
      <c r="SE1051" s="53"/>
      <c r="SF1051" s="53"/>
      <c r="SG1051" s="53"/>
      <c r="SH1051" s="53"/>
      <c r="SI1051" s="53"/>
      <c r="SJ1051" s="53"/>
      <c r="SK1051" s="53"/>
      <c r="SL1051" s="53"/>
      <c r="SM1051" s="53"/>
      <c r="SN1051" s="53"/>
      <c r="SO1051" s="53"/>
      <c r="SP1051" s="53"/>
      <c r="SQ1051" s="53"/>
      <c r="SR1051" s="53"/>
      <c r="SS1051" s="53"/>
      <c r="ST1051" s="53"/>
      <c r="SU1051" s="53"/>
      <c r="SV1051" s="53"/>
      <c r="SW1051" s="53"/>
      <c r="SX1051" s="53"/>
      <c r="SY1051" s="53"/>
      <c r="SZ1051" s="53"/>
      <c r="TA1051" s="53"/>
      <c r="TB1051" s="53"/>
      <c r="TC1051" s="53"/>
      <c r="TD1051" s="53"/>
      <c r="TE1051" s="53"/>
      <c r="TF1051" s="53"/>
      <c r="TG1051" s="53"/>
      <c r="TH1051" s="53"/>
      <c r="TI1051" s="53"/>
      <c r="TJ1051" s="53"/>
      <c r="TK1051" s="53"/>
      <c r="TL1051" s="53"/>
      <c r="TM1051" s="53"/>
      <c r="TN1051" s="53"/>
      <c r="TO1051" s="53"/>
      <c r="TP1051" s="53"/>
      <c r="TQ1051" s="53"/>
      <c r="TR1051" s="53"/>
      <c r="TS1051" s="53"/>
      <c r="TT1051" s="53"/>
      <c r="TU1051" s="53"/>
      <c r="TV1051" s="53"/>
      <c r="TW1051" s="53"/>
      <c r="TX1051" s="53"/>
      <c r="TY1051" s="53"/>
      <c r="TZ1051" s="53"/>
      <c r="UA1051" s="53"/>
      <c r="UB1051" s="53"/>
      <c r="UC1051" s="53"/>
      <c r="UD1051" s="53"/>
      <c r="UE1051" s="53"/>
      <c r="UF1051" s="53"/>
      <c r="UG1051" s="53"/>
    </row>
    <row r="1052" spans="12:553" s="19" customFormat="1" ht="15.75" customHeight="1" x14ac:dyDescent="0.2">
      <c r="L1052" s="66"/>
      <c r="M1052" s="66"/>
      <c r="N1052" s="52"/>
      <c r="O1052" s="53"/>
      <c r="P1052" s="53"/>
      <c r="Q1052" s="53"/>
      <c r="R1052" s="53"/>
      <c r="S1052" s="53"/>
      <c r="T1052" s="53"/>
      <c r="U1052" s="53"/>
      <c r="V1052" s="53"/>
      <c r="W1052" s="53"/>
      <c r="X1052" s="53"/>
      <c r="Y1052" s="53"/>
      <c r="Z1052" s="53"/>
      <c r="AA1052" s="53"/>
      <c r="AB1052" s="53"/>
      <c r="AC1052" s="53"/>
      <c r="AD1052" s="53"/>
      <c r="AE1052" s="53"/>
      <c r="AF1052" s="53"/>
      <c r="AG1052" s="53"/>
      <c r="AH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c r="BM1052" s="53"/>
      <c r="BN1052" s="53"/>
      <c r="BO1052" s="53"/>
      <c r="BP1052" s="53"/>
      <c r="BQ1052" s="53"/>
      <c r="BR1052" s="53"/>
      <c r="BS1052" s="53"/>
      <c r="BT1052" s="53"/>
      <c r="BU1052" s="53"/>
      <c r="BV1052" s="53"/>
      <c r="BW1052" s="53"/>
      <c r="BX1052" s="53"/>
      <c r="BY1052" s="53"/>
      <c r="BZ1052" s="53"/>
      <c r="CA1052" s="53"/>
      <c r="CB1052" s="53"/>
      <c r="CC1052" s="53"/>
      <c r="CD1052" s="53"/>
      <c r="CE1052" s="53"/>
      <c r="CF1052" s="53"/>
      <c r="CG1052" s="53"/>
      <c r="CH1052" s="53"/>
      <c r="CI1052" s="53"/>
      <c r="CJ1052" s="53"/>
      <c r="CK1052" s="53"/>
      <c r="CL1052" s="53"/>
      <c r="CM1052" s="53"/>
      <c r="CN1052" s="53"/>
      <c r="CO1052" s="53"/>
      <c r="CP1052" s="53"/>
      <c r="CQ1052" s="53"/>
      <c r="CR1052" s="53"/>
      <c r="CS1052" s="53"/>
      <c r="CT1052" s="53"/>
      <c r="CU1052" s="53"/>
      <c r="CV1052" s="53"/>
      <c r="CW1052" s="53"/>
      <c r="CX1052" s="53"/>
      <c r="CY1052" s="53"/>
      <c r="CZ1052" s="53"/>
      <c r="DA1052" s="53"/>
      <c r="DB1052" s="53"/>
      <c r="DC1052" s="53"/>
      <c r="DD1052" s="53"/>
      <c r="DE1052" s="53"/>
      <c r="DF1052" s="53"/>
      <c r="DG1052" s="53"/>
      <c r="DH1052" s="53"/>
      <c r="DI1052" s="53"/>
      <c r="DJ1052" s="53"/>
      <c r="DK1052" s="53"/>
      <c r="DL1052" s="53"/>
      <c r="DM1052" s="53"/>
      <c r="DN1052" s="53"/>
      <c r="DO1052" s="53"/>
      <c r="DP1052" s="53"/>
      <c r="DQ1052" s="53"/>
      <c r="DR1052" s="53"/>
      <c r="DS1052" s="53"/>
      <c r="DT1052" s="53"/>
      <c r="DU1052" s="53"/>
      <c r="DV1052" s="53"/>
      <c r="DW1052" s="53"/>
      <c r="DX1052" s="53"/>
      <c r="DY1052" s="53"/>
      <c r="DZ1052" s="53"/>
      <c r="EA1052" s="53"/>
      <c r="EB1052" s="53"/>
      <c r="EC1052" s="53"/>
      <c r="ED1052" s="53"/>
      <c r="EE1052" s="53"/>
      <c r="EF1052" s="53"/>
      <c r="EG1052" s="53"/>
      <c r="EH1052" s="53"/>
      <c r="EI1052" s="53"/>
      <c r="EJ1052" s="53"/>
      <c r="EK1052" s="53"/>
      <c r="EL1052" s="53"/>
      <c r="EM1052" s="53"/>
      <c r="EN1052" s="53"/>
      <c r="EO1052" s="53"/>
      <c r="EP1052" s="53"/>
      <c r="EQ1052" s="53"/>
      <c r="ER1052" s="53"/>
      <c r="ES1052" s="53"/>
      <c r="ET1052" s="53"/>
      <c r="EU1052" s="53"/>
      <c r="EV1052" s="53"/>
      <c r="EW1052" s="53"/>
      <c r="EX1052" s="53"/>
      <c r="EY1052" s="53"/>
      <c r="EZ1052" s="53"/>
      <c r="FA1052" s="53"/>
      <c r="FB1052" s="53"/>
      <c r="FC1052" s="53"/>
      <c r="FD1052" s="53"/>
      <c r="FE1052" s="53"/>
      <c r="FF1052" s="53"/>
      <c r="FG1052" s="53"/>
      <c r="FH1052" s="53"/>
      <c r="FI1052" s="53"/>
      <c r="FJ1052" s="53"/>
      <c r="FK1052" s="53"/>
      <c r="FL1052" s="53"/>
      <c r="FM1052" s="53"/>
      <c r="FN1052" s="53"/>
      <c r="FO1052" s="53"/>
      <c r="FP1052" s="53"/>
      <c r="FQ1052" s="53"/>
      <c r="FR1052" s="53"/>
      <c r="FS1052" s="53"/>
      <c r="FT1052" s="53"/>
      <c r="FU1052" s="53"/>
      <c r="FV1052" s="53"/>
      <c r="FW1052" s="53"/>
      <c r="FX1052" s="53"/>
      <c r="FY1052" s="53"/>
      <c r="FZ1052" s="53"/>
      <c r="GA1052" s="53"/>
      <c r="GB1052" s="53"/>
      <c r="GC1052" s="53"/>
      <c r="GD1052" s="53"/>
      <c r="GE1052" s="53"/>
      <c r="GF1052" s="53"/>
      <c r="GG1052" s="53"/>
      <c r="GH1052" s="53"/>
      <c r="GI1052" s="53"/>
      <c r="GJ1052" s="53"/>
      <c r="GK1052" s="53"/>
      <c r="GL1052" s="53"/>
      <c r="GM1052" s="53"/>
      <c r="GN1052" s="53"/>
      <c r="GO1052" s="53"/>
      <c r="GP1052" s="53"/>
      <c r="GQ1052" s="53"/>
      <c r="GR1052" s="53"/>
      <c r="GS1052" s="53"/>
      <c r="GT1052" s="53"/>
      <c r="GU1052" s="53"/>
      <c r="GV1052" s="53"/>
      <c r="GW1052" s="53"/>
      <c r="GX1052" s="53"/>
      <c r="GY1052" s="53"/>
      <c r="GZ1052" s="53"/>
      <c r="HA1052" s="53"/>
      <c r="HB1052" s="53"/>
      <c r="HC1052" s="53"/>
      <c r="HD1052" s="53"/>
      <c r="HE1052" s="53"/>
      <c r="HF1052" s="53"/>
      <c r="HG1052" s="53"/>
      <c r="HH1052" s="53"/>
      <c r="HI1052" s="53"/>
      <c r="HJ1052" s="53"/>
      <c r="HK1052" s="53"/>
      <c r="HL1052" s="53"/>
      <c r="HM1052" s="53"/>
      <c r="HN1052" s="53"/>
      <c r="HO1052" s="53"/>
      <c r="HP1052" s="53"/>
      <c r="HQ1052" s="53"/>
      <c r="HR1052" s="53"/>
      <c r="HS1052" s="53"/>
      <c r="HT1052" s="53"/>
      <c r="HU1052" s="53"/>
      <c r="HV1052" s="53"/>
      <c r="HW1052" s="53"/>
      <c r="HX1052" s="53"/>
      <c r="HY1052" s="53"/>
      <c r="HZ1052" s="53"/>
      <c r="IA1052" s="53"/>
      <c r="IB1052" s="53"/>
      <c r="IC1052" s="53"/>
      <c r="ID1052" s="53"/>
      <c r="IE1052" s="53"/>
      <c r="IF1052" s="53"/>
      <c r="IG1052" s="53"/>
      <c r="IH1052" s="53"/>
      <c r="II1052" s="53"/>
      <c r="IJ1052" s="53"/>
      <c r="IK1052" s="53"/>
      <c r="IL1052" s="53"/>
      <c r="IM1052" s="53"/>
      <c r="IN1052" s="53"/>
      <c r="IO1052" s="53"/>
      <c r="IP1052" s="53"/>
      <c r="IQ1052" s="53"/>
      <c r="IR1052" s="53"/>
      <c r="IS1052" s="53"/>
      <c r="IT1052" s="53"/>
      <c r="IU1052" s="53"/>
      <c r="IV1052" s="53"/>
      <c r="IW1052" s="53"/>
      <c r="IX1052" s="53"/>
      <c r="IY1052" s="53"/>
      <c r="IZ1052" s="53"/>
      <c r="JA1052" s="53"/>
      <c r="JB1052" s="53"/>
      <c r="JC1052" s="53"/>
      <c r="JD1052" s="53"/>
      <c r="JE1052" s="53"/>
      <c r="JF1052" s="53"/>
      <c r="JG1052" s="53"/>
      <c r="JH1052" s="53"/>
      <c r="JI1052" s="53"/>
      <c r="JJ1052" s="53"/>
      <c r="JK1052" s="53"/>
      <c r="JL1052" s="53"/>
      <c r="JM1052" s="53"/>
      <c r="JN1052" s="53"/>
      <c r="JO1052" s="53"/>
      <c r="JP1052" s="53"/>
      <c r="JQ1052" s="53"/>
      <c r="JR1052" s="53"/>
      <c r="JS1052" s="53"/>
      <c r="JT1052" s="53"/>
      <c r="JU1052" s="53"/>
      <c r="JV1052" s="53"/>
      <c r="JW1052" s="53"/>
      <c r="JX1052" s="53"/>
      <c r="JY1052" s="53"/>
      <c r="JZ1052" s="53"/>
      <c r="KA1052" s="53"/>
      <c r="KB1052" s="53"/>
      <c r="KC1052" s="53"/>
      <c r="KD1052" s="53"/>
      <c r="KE1052" s="53"/>
      <c r="KF1052" s="53"/>
      <c r="KG1052" s="53"/>
      <c r="KH1052" s="53"/>
      <c r="KI1052" s="53"/>
      <c r="KJ1052" s="53"/>
      <c r="KK1052" s="53"/>
      <c r="KL1052" s="53"/>
      <c r="KM1052" s="53"/>
      <c r="KN1052" s="53"/>
      <c r="KO1052" s="53"/>
      <c r="KP1052" s="53"/>
      <c r="KQ1052" s="53"/>
      <c r="KR1052" s="53"/>
      <c r="KS1052" s="53"/>
      <c r="KT1052" s="53"/>
      <c r="KU1052" s="53"/>
      <c r="KV1052" s="53"/>
      <c r="KW1052" s="53"/>
      <c r="KX1052" s="53"/>
      <c r="KY1052" s="53"/>
      <c r="KZ1052" s="53"/>
      <c r="LA1052" s="53"/>
      <c r="LB1052" s="53"/>
      <c r="LC1052" s="53"/>
      <c r="LD1052" s="53"/>
      <c r="LE1052" s="53"/>
      <c r="LF1052" s="53"/>
      <c r="LG1052" s="53"/>
      <c r="LH1052" s="53"/>
      <c r="LI1052" s="53"/>
      <c r="LJ1052" s="53"/>
      <c r="LK1052" s="53"/>
      <c r="LL1052" s="53"/>
      <c r="LM1052" s="53"/>
      <c r="LN1052" s="53"/>
      <c r="LO1052" s="53"/>
      <c r="LP1052" s="53"/>
      <c r="LQ1052" s="53"/>
      <c r="LR1052" s="53"/>
      <c r="LS1052" s="53"/>
      <c r="LT1052" s="53"/>
      <c r="LU1052" s="53"/>
      <c r="LV1052" s="53"/>
      <c r="LW1052" s="53"/>
      <c r="LX1052" s="53"/>
      <c r="LY1052" s="53"/>
      <c r="LZ1052" s="53"/>
      <c r="MA1052" s="53"/>
      <c r="MB1052" s="53"/>
      <c r="MC1052" s="53"/>
      <c r="MD1052" s="53"/>
      <c r="ME1052" s="53"/>
      <c r="MF1052" s="53"/>
      <c r="MG1052" s="53"/>
      <c r="MH1052" s="53"/>
      <c r="MI1052" s="53"/>
      <c r="MJ1052" s="53"/>
      <c r="MK1052" s="53"/>
      <c r="ML1052" s="53"/>
      <c r="MM1052" s="53"/>
      <c r="MN1052" s="53"/>
      <c r="MO1052" s="53"/>
      <c r="MP1052" s="53"/>
      <c r="MQ1052" s="53"/>
      <c r="MR1052" s="53"/>
      <c r="MS1052" s="53"/>
      <c r="MT1052" s="53"/>
      <c r="MU1052" s="53"/>
      <c r="MV1052" s="53"/>
      <c r="MW1052" s="53"/>
      <c r="MX1052" s="53"/>
      <c r="MY1052" s="53"/>
      <c r="MZ1052" s="53"/>
      <c r="NA1052" s="53"/>
      <c r="NB1052" s="53"/>
      <c r="NC1052" s="53"/>
      <c r="ND1052" s="53"/>
      <c r="NE1052" s="53"/>
      <c r="NF1052" s="53"/>
      <c r="NG1052" s="53"/>
      <c r="NH1052" s="53"/>
      <c r="NI1052" s="53"/>
      <c r="NJ1052" s="53"/>
      <c r="NK1052" s="53"/>
      <c r="NL1052" s="53"/>
      <c r="NM1052" s="53"/>
      <c r="NN1052" s="53"/>
      <c r="NO1052" s="53"/>
      <c r="NP1052" s="53"/>
      <c r="NQ1052" s="53"/>
      <c r="NR1052" s="53"/>
      <c r="NS1052" s="53"/>
      <c r="NT1052" s="53"/>
      <c r="NU1052" s="53"/>
      <c r="NV1052" s="53"/>
      <c r="NW1052" s="53"/>
      <c r="NX1052" s="53"/>
      <c r="NY1052" s="53"/>
      <c r="NZ1052" s="53"/>
      <c r="OA1052" s="53"/>
      <c r="OB1052" s="53"/>
      <c r="OC1052" s="53"/>
      <c r="OD1052" s="53"/>
      <c r="OE1052" s="53"/>
      <c r="OF1052" s="53"/>
      <c r="OG1052" s="53"/>
      <c r="OH1052" s="53"/>
      <c r="OI1052" s="53"/>
      <c r="OJ1052" s="53"/>
      <c r="OK1052" s="53"/>
      <c r="OL1052" s="53"/>
      <c r="OM1052" s="53"/>
      <c r="ON1052" s="53"/>
      <c r="OO1052" s="53"/>
      <c r="OP1052" s="53"/>
      <c r="OQ1052" s="53"/>
      <c r="OR1052" s="53"/>
      <c r="OS1052" s="53"/>
      <c r="OT1052" s="53"/>
      <c r="OU1052" s="53"/>
      <c r="OV1052" s="53"/>
      <c r="OW1052" s="53"/>
      <c r="OX1052" s="53"/>
      <c r="OY1052" s="53"/>
      <c r="OZ1052" s="53"/>
      <c r="PA1052" s="53"/>
      <c r="PB1052" s="53"/>
      <c r="PC1052" s="53"/>
      <c r="PD1052" s="53"/>
      <c r="PE1052" s="53"/>
      <c r="PF1052" s="53"/>
      <c r="PG1052" s="53"/>
      <c r="PH1052" s="53"/>
      <c r="PI1052" s="53"/>
      <c r="PJ1052" s="53"/>
      <c r="PK1052" s="53"/>
      <c r="PL1052" s="53"/>
      <c r="PM1052" s="53"/>
      <c r="PN1052" s="53"/>
      <c r="PO1052" s="53"/>
      <c r="PP1052" s="53"/>
      <c r="PQ1052" s="53"/>
      <c r="PR1052" s="53"/>
      <c r="PS1052" s="53"/>
      <c r="PT1052" s="53"/>
      <c r="PU1052" s="53"/>
      <c r="PV1052" s="53"/>
      <c r="PW1052" s="53"/>
      <c r="PX1052" s="53"/>
      <c r="PY1052" s="53"/>
      <c r="PZ1052" s="53"/>
      <c r="QA1052" s="53"/>
      <c r="QB1052" s="53"/>
      <c r="QC1052" s="53"/>
      <c r="QD1052" s="53"/>
      <c r="QE1052" s="53"/>
      <c r="QF1052" s="53"/>
      <c r="QG1052" s="53"/>
      <c r="QH1052" s="53"/>
      <c r="QI1052" s="53"/>
      <c r="QJ1052" s="53"/>
      <c r="QK1052" s="53"/>
      <c r="QL1052" s="53"/>
      <c r="QM1052" s="53"/>
      <c r="QN1052" s="53"/>
      <c r="QO1052" s="53"/>
      <c r="QP1052" s="53"/>
      <c r="QQ1052" s="53"/>
      <c r="QR1052" s="53"/>
      <c r="QS1052" s="53"/>
      <c r="QT1052" s="53"/>
      <c r="QU1052" s="53"/>
      <c r="QV1052" s="53"/>
      <c r="QW1052" s="53"/>
      <c r="QX1052" s="53"/>
      <c r="QY1052" s="53"/>
      <c r="QZ1052" s="53"/>
      <c r="RA1052" s="53"/>
      <c r="RB1052" s="53"/>
      <c r="RC1052" s="53"/>
      <c r="RD1052" s="53"/>
      <c r="RE1052" s="53"/>
      <c r="RF1052" s="53"/>
      <c r="RG1052" s="53"/>
      <c r="RH1052" s="53"/>
      <c r="RI1052" s="53"/>
      <c r="RJ1052" s="53"/>
      <c r="RK1052" s="53"/>
      <c r="RL1052" s="53"/>
      <c r="RM1052" s="53"/>
      <c r="RN1052" s="53"/>
      <c r="RO1052" s="53"/>
      <c r="RP1052" s="53"/>
      <c r="RQ1052" s="53"/>
      <c r="RR1052" s="53"/>
      <c r="RS1052" s="53"/>
      <c r="RT1052" s="53"/>
      <c r="RU1052" s="53"/>
      <c r="RV1052" s="53"/>
      <c r="RW1052" s="53"/>
      <c r="RX1052" s="53"/>
      <c r="RY1052" s="53"/>
      <c r="RZ1052" s="53"/>
      <c r="SA1052" s="53"/>
      <c r="SB1052" s="53"/>
      <c r="SC1052" s="53"/>
      <c r="SD1052" s="53"/>
      <c r="SE1052" s="53"/>
      <c r="SF1052" s="53"/>
      <c r="SG1052" s="53"/>
      <c r="SH1052" s="53"/>
      <c r="SI1052" s="53"/>
      <c r="SJ1052" s="53"/>
      <c r="SK1052" s="53"/>
      <c r="SL1052" s="53"/>
      <c r="SM1052" s="53"/>
      <c r="SN1052" s="53"/>
      <c r="SO1052" s="53"/>
      <c r="SP1052" s="53"/>
      <c r="SQ1052" s="53"/>
      <c r="SR1052" s="53"/>
      <c r="SS1052" s="53"/>
      <c r="ST1052" s="53"/>
      <c r="SU1052" s="53"/>
      <c r="SV1052" s="53"/>
      <c r="SW1052" s="53"/>
      <c r="SX1052" s="53"/>
      <c r="SY1052" s="53"/>
      <c r="SZ1052" s="53"/>
      <c r="TA1052" s="53"/>
      <c r="TB1052" s="53"/>
      <c r="TC1052" s="53"/>
      <c r="TD1052" s="53"/>
      <c r="TE1052" s="53"/>
      <c r="TF1052" s="53"/>
      <c r="TG1052" s="53"/>
      <c r="TH1052" s="53"/>
      <c r="TI1052" s="53"/>
      <c r="TJ1052" s="53"/>
      <c r="TK1052" s="53"/>
      <c r="TL1052" s="53"/>
      <c r="TM1052" s="53"/>
      <c r="TN1052" s="53"/>
      <c r="TO1052" s="53"/>
      <c r="TP1052" s="53"/>
      <c r="TQ1052" s="53"/>
      <c r="TR1052" s="53"/>
      <c r="TS1052" s="53"/>
      <c r="TT1052" s="53"/>
      <c r="TU1052" s="53"/>
      <c r="TV1052" s="53"/>
      <c r="TW1052" s="53"/>
      <c r="TX1052" s="53"/>
      <c r="TY1052" s="53"/>
      <c r="TZ1052" s="53"/>
      <c r="UA1052" s="53"/>
      <c r="UB1052" s="53"/>
      <c r="UC1052" s="53"/>
      <c r="UD1052" s="53"/>
      <c r="UE1052" s="53"/>
      <c r="UF1052" s="53"/>
      <c r="UG1052" s="53"/>
    </row>
    <row r="1053" spans="12:553" s="19" customFormat="1" ht="15.75" customHeight="1" x14ac:dyDescent="0.2">
      <c r="L1053" s="66"/>
      <c r="M1053" s="66"/>
      <c r="N1053" s="52"/>
      <c r="O1053" s="53"/>
      <c r="P1053" s="53"/>
      <c r="Q1053" s="53"/>
      <c r="R1053" s="53"/>
      <c r="S1053" s="53"/>
      <c r="T1053" s="53"/>
      <c r="U1053" s="53"/>
      <c r="V1053" s="53"/>
      <c r="W1053" s="53"/>
      <c r="X1053" s="53"/>
      <c r="Y1053" s="53"/>
      <c r="Z1053" s="53"/>
      <c r="AA1053" s="53"/>
      <c r="AB1053" s="53"/>
      <c r="AC1053" s="53"/>
      <c r="AD1053" s="53"/>
      <c r="AE1053" s="53"/>
      <c r="AF1053" s="53"/>
      <c r="AG1053" s="53"/>
      <c r="AH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c r="BM1053" s="53"/>
      <c r="BN1053" s="53"/>
      <c r="BO1053" s="53"/>
      <c r="BP1053" s="53"/>
      <c r="BQ1053" s="53"/>
      <c r="BR1053" s="53"/>
      <c r="BS1053" s="53"/>
      <c r="BT1053" s="53"/>
      <c r="BU1053" s="53"/>
      <c r="BV1053" s="53"/>
      <c r="BW1053" s="53"/>
      <c r="BX1053" s="53"/>
      <c r="BY1053" s="53"/>
      <c r="BZ1053" s="53"/>
      <c r="CA1053" s="53"/>
      <c r="CB1053" s="53"/>
      <c r="CC1053" s="53"/>
      <c r="CD1053" s="53"/>
      <c r="CE1053" s="53"/>
      <c r="CF1053" s="53"/>
      <c r="CG1053" s="53"/>
      <c r="CH1053" s="53"/>
      <c r="CI1053" s="53"/>
      <c r="CJ1053" s="53"/>
      <c r="CK1053" s="53"/>
      <c r="CL1053" s="53"/>
      <c r="CM1053" s="53"/>
      <c r="CN1053" s="53"/>
      <c r="CO1053" s="53"/>
      <c r="CP1053" s="53"/>
      <c r="CQ1053" s="53"/>
      <c r="CR1053" s="53"/>
      <c r="CS1053" s="53"/>
      <c r="CT1053" s="53"/>
      <c r="CU1053" s="53"/>
      <c r="CV1053" s="53"/>
      <c r="CW1053" s="53"/>
      <c r="CX1053" s="53"/>
      <c r="CY1053" s="53"/>
      <c r="CZ1053" s="53"/>
      <c r="DA1053" s="53"/>
      <c r="DB1053" s="53"/>
      <c r="DC1053" s="53"/>
      <c r="DD1053" s="53"/>
      <c r="DE1053" s="53"/>
      <c r="DF1053" s="53"/>
      <c r="DG1053" s="53"/>
      <c r="DH1053" s="53"/>
      <c r="DI1053" s="53"/>
      <c r="DJ1053" s="53"/>
      <c r="DK1053" s="53"/>
      <c r="DL1053" s="53"/>
      <c r="DM1053" s="53"/>
      <c r="DN1053" s="53"/>
      <c r="DO1053" s="53"/>
      <c r="DP1053" s="53"/>
      <c r="DQ1053" s="53"/>
      <c r="DR1053" s="53"/>
      <c r="DS1053" s="53"/>
      <c r="DT1053" s="53"/>
      <c r="DU1053" s="53"/>
      <c r="DV1053" s="53"/>
      <c r="DW1053" s="53"/>
      <c r="DX1053" s="53"/>
      <c r="DY1053" s="53"/>
      <c r="DZ1053" s="53"/>
      <c r="EA1053" s="53"/>
      <c r="EB1053" s="53"/>
      <c r="EC1053" s="53"/>
      <c r="ED1053" s="53"/>
      <c r="EE1053" s="53"/>
      <c r="EF1053" s="53"/>
      <c r="EG1053" s="53"/>
      <c r="EH1053" s="53"/>
      <c r="EI1053" s="53"/>
      <c r="EJ1053" s="53"/>
      <c r="EK1053" s="53"/>
      <c r="EL1053" s="53"/>
      <c r="EM1053" s="53"/>
      <c r="EN1053" s="53"/>
      <c r="EO1053" s="53"/>
      <c r="EP1053" s="53"/>
      <c r="EQ1053" s="53"/>
      <c r="ER1053" s="53"/>
      <c r="ES1053" s="53"/>
      <c r="ET1053" s="53"/>
      <c r="EU1053" s="53"/>
      <c r="EV1053" s="53"/>
      <c r="EW1053" s="53"/>
      <c r="EX1053" s="53"/>
      <c r="EY1053" s="53"/>
      <c r="EZ1053" s="53"/>
      <c r="FA1053" s="53"/>
      <c r="FB1053" s="53"/>
      <c r="FC1053" s="53"/>
      <c r="FD1053" s="53"/>
      <c r="FE1053" s="53"/>
      <c r="FF1053" s="53"/>
      <c r="FG1053" s="53"/>
      <c r="FH1053" s="53"/>
      <c r="FI1053" s="53"/>
      <c r="FJ1053" s="53"/>
      <c r="FK1053" s="53"/>
      <c r="FL1053" s="53"/>
      <c r="FM1053" s="53"/>
      <c r="FN1053" s="53"/>
      <c r="FO1053" s="53"/>
      <c r="FP1053" s="53"/>
      <c r="FQ1053" s="53"/>
      <c r="FR1053" s="53"/>
      <c r="FS1053" s="53"/>
      <c r="FT1053" s="53"/>
      <c r="FU1053" s="53"/>
      <c r="FV1053" s="53"/>
      <c r="FW1053" s="53"/>
      <c r="FX1053" s="53"/>
      <c r="FY1053" s="53"/>
      <c r="FZ1053" s="53"/>
      <c r="GA1053" s="53"/>
      <c r="GB1053" s="53"/>
      <c r="GC1053" s="53"/>
      <c r="GD1053" s="53"/>
      <c r="GE1053" s="53"/>
      <c r="GF1053" s="53"/>
      <c r="GG1053" s="53"/>
      <c r="GH1053" s="53"/>
      <c r="GI1053" s="53"/>
      <c r="GJ1053" s="53"/>
      <c r="GK1053" s="53"/>
      <c r="GL1053" s="53"/>
      <c r="GM1053" s="53"/>
      <c r="GN1053" s="53"/>
      <c r="GO1053" s="53"/>
      <c r="GP1053" s="53"/>
      <c r="GQ1053" s="53"/>
      <c r="GR1053" s="53"/>
      <c r="GS1053" s="53"/>
      <c r="GT1053" s="53"/>
      <c r="GU1053" s="53"/>
      <c r="GV1053" s="53"/>
      <c r="GW1053" s="53"/>
      <c r="GX1053" s="53"/>
      <c r="GY1053" s="53"/>
      <c r="GZ1053" s="53"/>
      <c r="HA1053" s="53"/>
      <c r="HB1053" s="53"/>
      <c r="HC1053" s="53"/>
      <c r="HD1053" s="53"/>
      <c r="HE1053" s="53"/>
      <c r="HF1053" s="53"/>
      <c r="HG1053" s="53"/>
      <c r="HH1053" s="53"/>
      <c r="HI1053" s="53"/>
      <c r="HJ1053" s="53"/>
      <c r="HK1053" s="53"/>
      <c r="HL1053" s="53"/>
      <c r="HM1053" s="53"/>
      <c r="HN1053" s="53"/>
      <c r="HO1053" s="53"/>
      <c r="HP1053" s="53"/>
      <c r="HQ1053" s="53"/>
      <c r="HR1053" s="53"/>
      <c r="HS1053" s="53"/>
      <c r="HT1053" s="53"/>
      <c r="HU1053" s="53"/>
      <c r="HV1053" s="53"/>
      <c r="HW1053" s="53"/>
      <c r="HX1053" s="53"/>
      <c r="HY1053" s="53"/>
      <c r="HZ1053" s="53"/>
      <c r="IA1053" s="53"/>
      <c r="IB1053" s="53"/>
      <c r="IC1053" s="53"/>
      <c r="ID1053" s="53"/>
      <c r="IE1053" s="53"/>
      <c r="IF1053" s="53"/>
      <c r="IG1053" s="53"/>
      <c r="IH1053" s="53"/>
      <c r="II1053" s="53"/>
      <c r="IJ1053" s="53"/>
      <c r="IK1053" s="53"/>
      <c r="IL1053" s="53"/>
      <c r="IM1053" s="53"/>
      <c r="IN1053" s="53"/>
      <c r="IO1053" s="53"/>
      <c r="IP1053" s="53"/>
      <c r="IQ1053" s="53"/>
      <c r="IR1053" s="53"/>
      <c r="IS1053" s="53"/>
      <c r="IT1053" s="53"/>
      <c r="IU1053" s="53"/>
      <c r="IV1053" s="53"/>
      <c r="IW1053" s="53"/>
      <c r="IX1053" s="53"/>
      <c r="IY1053" s="53"/>
      <c r="IZ1053" s="53"/>
      <c r="JA1053" s="53"/>
      <c r="JB1053" s="53"/>
      <c r="JC1053" s="53"/>
      <c r="JD1053" s="53"/>
      <c r="JE1053" s="53"/>
      <c r="JF1053" s="53"/>
      <c r="JG1053" s="53"/>
      <c r="JH1053" s="53"/>
      <c r="JI1053" s="53"/>
      <c r="JJ1053" s="53"/>
      <c r="JK1053" s="53"/>
      <c r="JL1053" s="53"/>
      <c r="JM1053" s="53"/>
      <c r="JN1053" s="53"/>
      <c r="JO1053" s="53"/>
      <c r="JP1053" s="53"/>
      <c r="JQ1053" s="53"/>
      <c r="JR1053" s="53"/>
      <c r="JS1053" s="53"/>
      <c r="JT1053" s="53"/>
      <c r="JU1053" s="53"/>
      <c r="JV1053" s="53"/>
      <c r="JW1053" s="53"/>
      <c r="JX1053" s="53"/>
      <c r="JY1053" s="53"/>
      <c r="JZ1053" s="53"/>
      <c r="KA1053" s="53"/>
      <c r="KB1053" s="53"/>
      <c r="KC1053" s="53"/>
      <c r="KD1053" s="53"/>
      <c r="KE1053" s="53"/>
      <c r="KF1053" s="53"/>
      <c r="KG1053" s="53"/>
      <c r="KH1053" s="53"/>
      <c r="KI1053" s="53"/>
      <c r="KJ1053" s="53"/>
      <c r="KK1053" s="53"/>
      <c r="KL1053" s="53"/>
      <c r="KM1053" s="53"/>
      <c r="KN1053" s="53"/>
      <c r="KO1053" s="53"/>
      <c r="KP1053" s="53"/>
      <c r="KQ1053" s="53"/>
      <c r="KR1053" s="53"/>
      <c r="KS1053" s="53"/>
      <c r="KT1053" s="53"/>
      <c r="KU1053" s="53"/>
      <c r="KV1053" s="53"/>
      <c r="KW1053" s="53"/>
      <c r="KX1053" s="53"/>
      <c r="KY1053" s="53"/>
      <c r="KZ1053" s="53"/>
      <c r="LA1053" s="53"/>
      <c r="LB1053" s="53"/>
      <c r="LC1053" s="53"/>
      <c r="LD1053" s="53"/>
      <c r="LE1053" s="53"/>
      <c r="LF1053" s="53"/>
      <c r="LG1053" s="53"/>
      <c r="LH1053" s="53"/>
      <c r="LI1053" s="53"/>
      <c r="LJ1053" s="53"/>
      <c r="LK1053" s="53"/>
      <c r="LL1053" s="53"/>
      <c r="LM1053" s="53"/>
      <c r="LN1053" s="53"/>
      <c r="LO1053" s="53"/>
      <c r="LP1053" s="53"/>
      <c r="LQ1053" s="53"/>
      <c r="LR1053" s="53"/>
      <c r="LS1053" s="53"/>
      <c r="LT1053" s="53"/>
      <c r="LU1053" s="53"/>
      <c r="LV1053" s="53"/>
      <c r="LW1053" s="53"/>
      <c r="LX1053" s="53"/>
      <c r="LY1053" s="53"/>
      <c r="LZ1053" s="53"/>
      <c r="MA1053" s="53"/>
      <c r="MB1053" s="53"/>
      <c r="MC1053" s="53"/>
      <c r="MD1053" s="53"/>
      <c r="ME1053" s="53"/>
      <c r="MF1053" s="53"/>
      <c r="MG1053" s="53"/>
      <c r="MH1053" s="53"/>
      <c r="MI1053" s="53"/>
      <c r="MJ1053" s="53"/>
      <c r="MK1053" s="53"/>
      <c r="ML1053" s="53"/>
      <c r="MM1053" s="53"/>
      <c r="MN1053" s="53"/>
      <c r="MO1053" s="53"/>
      <c r="MP1053" s="53"/>
      <c r="MQ1053" s="53"/>
      <c r="MR1053" s="53"/>
      <c r="MS1053" s="53"/>
      <c r="MT1053" s="53"/>
      <c r="MU1053" s="53"/>
      <c r="MV1053" s="53"/>
      <c r="MW1053" s="53"/>
      <c r="MX1053" s="53"/>
      <c r="MY1053" s="53"/>
      <c r="MZ1053" s="53"/>
      <c r="NA1053" s="53"/>
      <c r="NB1053" s="53"/>
      <c r="NC1053" s="53"/>
      <c r="ND1053" s="53"/>
      <c r="NE1053" s="53"/>
      <c r="NF1053" s="53"/>
      <c r="NG1053" s="53"/>
      <c r="NH1053" s="53"/>
      <c r="NI1053" s="53"/>
      <c r="NJ1053" s="53"/>
      <c r="NK1053" s="53"/>
      <c r="NL1053" s="53"/>
      <c r="NM1053" s="53"/>
      <c r="NN1053" s="53"/>
      <c r="NO1053" s="53"/>
      <c r="NP1053" s="53"/>
      <c r="NQ1053" s="53"/>
      <c r="NR1053" s="53"/>
      <c r="NS1053" s="53"/>
      <c r="NT1053" s="53"/>
      <c r="NU1053" s="53"/>
      <c r="NV1053" s="53"/>
      <c r="NW1053" s="53"/>
      <c r="NX1053" s="53"/>
      <c r="NY1053" s="53"/>
      <c r="NZ1053" s="53"/>
      <c r="OA1053" s="53"/>
      <c r="OB1053" s="53"/>
      <c r="OC1053" s="53"/>
      <c r="OD1053" s="53"/>
      <c r="OE1053" s="53"/>
      <c r="OF1053" s="53"/>
      <c r="OG1053" s="53"/>
      <c r="OH1053" s="53"/>
      <c r="OI1053" s="53"/>
      <c r="OJ1053" s="53"/>
      <c r="OK1053" s="53"/>
      <c r="OL1053" s="53"/>
      <c r="OM1053" s="53"/>
      <c r="ON1053" s="53"/>
      <c r="OO1053" s="53"/>
      <c r="OP1053" s="53"/>
      <c r="OQ1053" s="53"/>
      <c r="OR1053" s="53"/>
      <c r="OS1053" s="53"/>
      <c r="OT1053" s="53"/>
      <c r="OU1053" s="53"/>
      <c r="OV1053" s="53"/>
      <c r="OW1053" s="53"/>
      <c r="OX1053" s="53"/>
      <c r="OY1053" s="53"/>
      <c r="OZ1053" s="53"/>
      <c r="PA1053" s="53"/>
      <c r="PB1053" s="53"/>
      <c r="PC1053" s="53"/>
      <c r="PD1053" s="53"/>
      <c r="PE1053" s="53"/>
      <c r="PF1053" s="53"/>
      <c r="PG1053" s="53"/>
      <c r="PH1053" s="53"/>
      <c r="PI1053" s="53"/>
      <c r="PJ1053" s="53"/>
      <c r="PK1053" s="53"/>
      <c r="PL1053" s="53"/>
      <c r="PM1053" s="53"/>
      <c r="PN1053" s="53"/>
      <c r="PO1053" s="53"/>
      <c r="PP1053" s="53"/>
      <c r="PQ1053" s="53"/>
      <c r="PR1053" s="53"/>
      <c r="PS1053" s="53"/>
      <c r="PT1053" s="53"/>
      <c r="PU1053" s="53"/>
      <c r="PV1053" s="53"/>
      <c r="PW1053" s="53"/>
      <c r="PX1053" s="53"/>
      <c r="PY1053" s="53"/>
      <c r="PZ1053" s="53"/>
      <c r="QA1053" s="53"/>
      <c r="QB1053" s="53"/>
      <c r="QC1053" s="53"/>
      <c r="QD1053" s="53"/>
      <c r="QE1053" s="53"/>
      <c r="QF1053" s="53"/>
      <c r="QG1053" s="53"/>
      <c r="QH1053" s="53"/>
      <c r="QI1053" s="53"/>
      <c r="QJ1053" s="53"/>
      <c r="QK1053" s="53"/>
      <c r="QL1053" s="53"/>
      <c r="QM1053" s="53"/>
      <c r="QN1053" s="53"/>
      <c r="QO1053" s="53"/>
      <c r="QP1053" s="53"/>
      <c r="QQ1053" s="53"/>
      <c r="QR1053" s="53"/>
      <c r="QS1053" s="53"/>
      <c r="QT1053" s="53"/>
      <c r="QU1053" s="53"/>
      <c r="QV1053" s="53"/>
      <c r="QW1053" s="53"/>
      <c r="QX1053" s="53"/>
      <c r="QY1053" s="53"/>
      <c r="QZ1053" s="53"/>
      <c r="RA1053" s="53"/>
      <c r="RB1053" s="53"/>
      <c r="RC1053" s="53"/>
      <c r="RD1053" s="53"/>
      <c r="RE1053" s="53"/>
      <c r="RF1053" s="53"/>
      <c r="RG1053" s="53"/>
      <c r="RH1053" s="53"/>
      <c r="RI1053" s="53"/>
      <c r="RJ1053" s="53"/>
      <c r="RK1053" s="53"/>
      <c r="RL1053" s="53"/>
      <c r="RM1053" s="53"/>
      <c r="RN1053" s="53"/>
      <c r="RO1053" s="53"/>
      <c r="RP1053" s="53"/>
      <c r="RQ1053" s="53"/>
      <c r="RR1053" s="53"/>
      <c r="RS1053" s="53"/>
      <c r="RT1053" s="53"/>
      <c r="RU1053" s="53"/>
      <c r="RV1053" s="53"/>
      <c r="RW1053" s="53"/>
      <c r="RX1053" s="53"/>
      <c r="RY1053" s="53"/>
      <c r="RZ1053" s="53"/>
      <c r="SA1053" s="53"/>
      <c r="SB1053" s="53"/>
      <c r="SC1053" s="53"/>
      <c r="SD1053" s="53"/>
      <c r="SE1053" s="53"/>
      <c r="SF1053" s="53"/>
      <c r="SG1053" s="53"/>
      <c r="SH1053" s="53"/>
      <c r="SI1053" s="53"/>
      <c r="SJ1053" s="53"/>
      <c r="SK1053" s="53"/>
      <c r="SL1053" s="53"/>
      <c r="SM1053" s="53"/>
      <c r="SN1053" s="53"/>
      <c r="SO1053" s="53"/>
      <c r="SP1053" s="53"/>
      <c r="SQ1053" s="53"/>
      <c r="SR1053" s="53"/>
      <c r="SS1053" s="53"/>
      <c r="ST1053" s="53"/>
      <c r="SU1053" s="53"/>
      <c r="SV1053" s="53"/>
      <c r="SW1053" s="53"/>
      <c r="SX1053" s="53"/>
      <c r="SY1053" s="53"/>
      <c r="SZ1053" s="53"/>
      <c r="TA1053" s="53"/>
      <c r="TB1053" s="53"/>
      <c r="TC1053" s="53"/>
      <c r="TD1053" s="53"/>
      <c r="TE1053" s="53"/>
      <c r="TF1053" s="53"/>
      <c r="TG1053" s="53"/>
      <c r="TH1053" s="53"/>
      <c r="TI1053" s="53"/>
      <c r="TJ1053" s="53"/>
      <c r="TK1053" s="53"/>
      <c r="TL1053" s="53"/>
      <c r="TM1053" s="53"/>
      <c r="TN1053" s="53"/>
      <c r="TO1053" s="53"/>
      <c r="TP1053" s="53"/>
      <c r="TQ1053" s="53"/>
      <c r="TR1053" s="53"/>
      <c r="TS1053" s="53"/>
      <c r="TT1053" s="53"/>
      <c r="TU1053" s="53"/>
      <c r="TV1053" s="53"/>
      <c r="TW1053" s="53"/>
      <c r="TX1053" s="53"/>
      <c r="TY1053" s="53"/>
      <c r="TZ1053" s="53"/>
      <c r="UA1053" s="53"/>
      <c r="UB1053" s="53"/>
      <c r="UC1053" s="53"/>
      <c r="UD1053" s="53"/>
      <c r="UE1053" s="53"/>
      <c r="UF1053" s="53"/>
      <c r="UG1053" s="53"/>
    </row>
    <row r="1054" spans="12:553" s="19" customFormat="1" ht="15.75" customHeight="1" x14ac:dyDescent="0.2">
      <c r="L1054" s="66"/>
      <c r="M1054" s="66"/>
      <c r="N1054" s="52"/>
      <c r="O1054" s="53"/>
      <c r="P1054" s="53"/>
      <c r="Q1054" s="53"/>
      <c r="R1054" s="53"/>
      <c r="S1054" s="53"/>
      <c r="T1054" s="53"/>
      <c r="U1054" s="53"/>
      <c r="V1054" s="53"/>
      <c r="W1054" s="53"/>
      <c r="X1054" s="53"/>
      <c r="Y1054" s="53"/>
      <c r="Z1054" s="53"/>
      <c r="AA1054" s="53"/>
      <c r="AB1054" s="53"/>
      <c r="AC1054" s="53"/>
      <c r="AD1054" s="53"/>
      <c r="AE1054" s="53"/>
      <c r="AF1054" s="53"/>
      <c r="AG1054" s="53"/>
      <c r="AH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c r="BM1054" s="53"/>
      <c r="BN1054" s="53"/>
      <c r="BO1054" s="53"/>
      <c r="BP1054" s="53"/>
      <c r="BQ1054" s="53"/>
      <c r="BR1054" s="53"/>
      <c r="BS1054" s="53"/>
      <c r="BT1054" s="53"/>
      <c r="BU1054" s="53"/>
      <c r="BV1054" s="53"/>
      <c r="BW1054" s="53"/>
      <c r="BX1054" s="53"/>
      <c r="BY1054" s="53"/>
      <c r="BZ1054" s="53"/>
      <c r="CA1054" s="53"/>
      <c r="CB1054" s="53"/>
      <c r="CC1054" s="53"/>
      <c r="CD1054" s="53"/>
      <c r="CE1054" s="53"/>
      <c r="CF1054" s="53"/>
      <c r="CG1054" s="53"/>
      <c r="CH1054" s="53"/>
      <c r="CI1054" s="53"/>
      <c r="CJ1054" s="53"/>
      <c r="CK1054" s="53"/>
      <c r="CL1054" s="53"/>
      <c r="CM1054" s="53"/>
      <c r="CN1054" s="53"/>
      <c r="CO1054" s="53"/>
      <c r="CP1054" s="53"/>
      <c r="CQ1054" s="53"/>
      <c r="CR1054" s="53"/>
      <c r="CS1054" s="53"/>
      <c r="CT1054" s="53"/>
      <c r="CU1054" s="53"/>
      <c r="CV1054" s="53"/>
      <c r="CW1054" s="53"/>
      <c r="CX1054" s="53"/>
      <c r="CY1054" s="53"/>
      <c r="CZ1054" s="53"/>
      <c r="DA1054" s="53"/>
      <c r="DB1054" s="53"/>
      <c r="DC1054" s="53"/>
      <c r="DD1054" s="53"/>
      <c r="DE1054" s="53"/>
      <c r="DF1054" s="53"/>
      <c r="DG1054" s="53"/>
      <c r="DH1054" s="53"/>
      <c r="DI1054" s="53"/>
      <c r="DJ1054" s="53"/>
      <c r="DK1054" s="53"/>
      <c r="DL1054" s="53"/>
      <c r="DM1054" s="53"/>
      <c r="DN1054" s="53"/>
      <c r="DO1054" s="53"/>
      <c r="DP1054" s="53"/>
      <c r="DQ1054" s="53"/>
      <c r="DR1054" s="53"/>
      <c r="DS1054" s="53"/>
      <c r="DT1054" s="53"/>
      <c r="DU1054" s="53"/>
      <c r="DV1054" s="53"/>
      <c r="DW1054" s="53"/>
      <c r="DX1054" s="53"/>
      <c r="DY1054" s="53"/>
      <c r="DZ1054" s="53"/>
      <c r="EA1054" s="53"/>
      <c r="EB1054" s="53"/>
      <c r="EC1054" s="53"/>
      <c r="ED1054" s="53"/>
      <c r="EE1054" s="53"/>
      <c r="EF1054" s="53"/>
      <c r="EG1054" s="53"/>
      <c r="EH1054" s="53"/>
      <c r="EI1054" s="53"/>
      <c r="EJ1054" s="53"/>
      <c r="EK1054" s="53"/>
      <c r="EL1054" s="53"/>
      <c r="EM1054" s="53"/>
      <c r="EN1054" s="53"/>
      <c r="EO1054" s="53"/>
      <c r="EP1054" s="53"/>
      <c r="EQ1054" s="53"/>
      <c r="ER1054" s="53"/>
      <c r="ES1054" s="53"/>
      <c r="ET1054" s="53"/>
      <c r="EU1054" s="53"/>
      <c r="EV1054" s="53"/>
      <c r="EW1054" s="53"/>
      <c r="EX1054" s="53"/>
      <c r="EY1054" s="53"/>
      <c r="EZ1054" s="53"/>
      <c r="FA1054" s="53"/>
      <c r="FB1054" s="53"/>
      <c r="FC1054" s="53"/>
      <c r="FD1054" s="53"/>
      <c r="FE1054" s="53"/>
      <c r="FF1054" s="53"/>
      <c r="FG1054" s="53"/>
      <c r="FH1054" s="53"/>
      <c r="FI1054" s="53"/>
      <c r="FJ1054" s="53"/>
      <c r="FK1054" s="53"/>
      <c r="FL1054" s="53"/>
      <c r="FM1054" s="53"/>
      <c r="FN1054" s="53"/>
      <c r="FO1054" s="53"/>
      <c r="FP1054" s="53"/>
      <c r="FQ1054" s="53"/>
      <c r="FR1054" s="53"/>
      <c r="FS1054" s="53"/>
      <c r="FT1054" s="53"/>
      <c r="FU1054" s="53"/>
      <c r="FV1054" s="53"/>
      <c r="FW1054" s="53"/>
      <c r="FX1054" s="53"/>
      <c r="FY1054" s="53"/>
      <c r="FZ1054" s="53"/>
      <c r="GA1054" s="53"/>
      <c r="GB1054" s="53"/>
      <c r="GC1054" s="53"/>
      <c r="GD1054" s="53"/>
      <c r="GE1054" s="53"/>
      <c r="GF1054" s="53"/>
      <c r="GG1054" s="53"/>
      <c r="GH1054" s="53"/>
      <c r="GI1054" s="53"/>
      <c r="GJ1054" s="53"/>
      <c r="GK1054" s="53"/>
      <c r="GL1054" s="53"/>
      <c r="GM1054" s="53"/>
      <c r="GN1054" s="53"/>
      <c r="GO1054" s="53"/>
      <c r="GP1054" s="53"/>
      <c r="GQ1054" s="53"/>
      <c r="GR1054" s="53"/>
      <c r="GS1054" s="53"/>
      <c r="GT1054" s="53"/>
      <c r="GU1054" s="53"/>
      <c r="GV1054" s="53"/>
      <c r="GW1054" s="53"/>
      <c r="GX1054" s="53"/>
      <c r="GY1054" s="53"/>
      <c r="GZ1054" s="53"/>
      <c r="HA1054" s="53"/>
      <c r="HB1054" s="53"/>
      <c r="HC1054" s="53"/>
      <c r="HD1054" s="53"/>
      <c r="HE1054" s="53"/>
      <c r="HF1054" s="53"/>
      <c r="HG1054" s="53"/>
      <c r="HH1054" s="53"/>
      <c r="HI1054" s="53"/>
      <c r="HJ1054" s="53"/>
      <c r="HK1054" s="53"/>
      <c r="HL1054" s="53"/>
      <c r="HM1054" s="53"/>
      <c r="HN1054" s="53"/>
      <c r="HO1054" s="53"/>
      <c r="HP1054" s="53"/>
      <c r="HQ1054" s="53"/>
      <c r="HR1054" s="53"/>
      <c r="HS1054" s="53"/>
      <c r="HT1054" s="53"/>
      <c r="HU1054" s="53"/>
      <c r="HV1054" s="53"/>
      <c r="HW1054" s="53"/>
      <c r="HX1054" s="53"/>
      <c r="HY1054" s="53"/>
      <c r="HZ1054" s="53"/>
      <c r="IA1054" s="53"/>
      <c r="IB1054" s="53"/>
      <c r="IC1054" s="53"/>
      <c r="ID1054" s="53"/>
      <c r="IE1054" s="53"/>
      <c r="IF1054" s="53"/>
      <c r="IG1054" s="53"/>
      <c r="IH1054" s="53"/>
      <c r="II1054" s="53"/>
      <c r="IJ1054" s="53"/>
      <c r="IK1054" s="53"/>
      <c r="IL1054" s="53"/>
      <c r="IM1054" s="53"/>
      <c r="IN1054" s="53"/>
      <c r="IO1054" s="53"/>
      <c r="IP1054" s="53"/>
      <c r="IQ1054" s="53"/>
      <c r="IR1054" s="53"/>
      <c r="IS1054" s="53"/>
      <c r="IT1054" s="53"/>
      <c r="IU1054" s="53"/>
      <c r="IV1054" s="53"/>
      <c r="IW1054" s="53"/>
      <c r="IX1054" s="53"/>
      <c r="IY1054" s="53"/>
      <c r="IZ1054" s="53"/>
      <c r="JA1054" s="53"/>
      <c r="JB1054" s="53"/>
      <c r="JC1054" s="53"/>
      <c r="JD1054" s="53"/>
      <c r="JE1054" s="53"/>
      <c r="JF1054" s="53"/>
      <c r="JG1054" s="53"/>
      <c r="JH1054" s="53"/>
      <c r="JI1054" s="53"/>
      <c r="JJ1054" s="53"/>
      <c r="JK1054" s="53"/>
      <c r="JL1054" s="53"/>
      <c r="JM1054" s="53"/>
      <c r="JN1054" s="53"/>
      <c r="JO1054" s="53"/>
      <c r="JP1054" s="53"/>
      <c r="JQ1054" s="53"/>
      <c r="JR1054" s="53"/>
      <c r="JS1054" s="53"/>
      <c r="JT1054" s="53"/>
      <c r="JU1054" s="53"/>
      <c r="JV1054" s="53"/>
      <c r="JW1054" s="53"/>
      <c r="JX1054" s="53"/>
      <c r="JY1054" s="53"/>
      <c r="JZ1054" s="53"/>
      <c r="KA1054" s="53"/>
      <c r="KB1054" s="53"/>
      <c r="KC1054" s="53"/>
      <c r="KD1054" s="53"/>
      <c r="KE1054" s="53"/>
      <c r="KF1054" s="53"/>
      <c r="KG1054" s="53"/>
      <c r="KH1054" s="53"/>
      <c r="KI1054" s="53"/>
      <c r="KJ1054" s="53"/>
      <c r="KK1054" s="53"/>
      <c r="KL1054" s="53"/>
      <c r="KM1054" s="53"/>
      <c r="KN1054" s="53"/>
      <c r="KO1054" s="53"/>
      <c r="KP1054" s="53"/>
      <c r="KQ1054" s="53"/>
      <c r="KR1054" s="53"/>
      <c r="KS1054" s="53"/>
      <c r="KT1054" s="53"/>
      <c r="KU1054" s="53"/>
      <c r="KV1054" s="53"/>
      <c r="KW1054" s="53"/>
      <c r="KX1054" s="53"/>
      <c r="KY1054" s="53"/>
      <c r="KZ1054" s="53"/>
      <c r="LA1054" s="53"/>
      <c r="LB1054" s="53"/>
      <c r="LC1054" s="53"/>
      <c r="LD1054" s="53"/>
      <c r="LE1054" s="53"/>
      <c r="LF1054" s="53"/>
      <c r="LG1054" s="53"/>
      <c r="LH1054" s="53"/>
      <c r="LI1054" s="53"/>
      <c r="LJ1054" s="53"/>
      <c r="LK1054" s="53"/>
      <c r="LL1054" s="53"/>
      <c r="LM1054" s="53"/>
      <c r="LN1054" s="53"/>
      <c r="LO1054" s="53"/>
      <c r="LP1054" s="53"/>
      <c r="LQ1054" s="53"/>
      <c r="LR1054" s="53"/>
      <c r="LS1054" s="53"/>
      <c r="LT1054" s="53"/>
      <c r="LU1054" s="53"/>
      <c r="LV1054" s="53"/>
      <c r="LW1054" s="53"/>
      <c r="LX1054" s="53"/>
      <c r="LY1054" s="53"/>
      <c r="LZ1054" s="53"/>
      <c r="MA1054" s="53"/>
      <c r="MB1054" s="53"/>
      <c r="MC1054" s="53"/>
      <c r="MD1054" s="53"/>
      <c r="ME1054" s="53"/>
      <c r="MF1054" s="53"/>
      <c r="MG1054" s="53"/>
      <c r="MH1054" s="53"/>
      <c r="MI1054" s="53"/>
      <c r="MJ1054" s="53"/>
      <c r="MK1054" s="53"/>
      <c r="ML1054" s="53"/>
      <c r="MM1054" s="53"/>
      <c r="MN1054" s="53"/>
      <c r="MO1054" s="53"/>
      <c r="MP1054" s="53"/>
      <c r="MQ1054" s="53"/>
      <c r="MR1054" s="53"/>
      <c r="MS1054" s="53"/>
      <c r="MT1054" s="53"/>
      <c r="MU1054" s="53"/>
      <c r="MV1054" s="53"/>
      <c r="MW1054" s="53"/>
      <c r="MX1054" s="53"/>
      <c r="MY1054" s="53"/>
      <c r="MZ1054" s="53"/>
      <c r="NA1054" s="53"/>
      <c r="NB1054" s="53"/>
      <c r="NC1054" s="53"/>
      <c r="ND1054" s="53"/>
      <c r="NE1054" s="53"/>
      <c r="NF1054" s="53"/>
      <c r="NG1054" s="53"/>
      <c r="NH1054" s="53"/>
      <c r="NI1054" s="53"/>
      <c r="NJ1054" s="53"/>
      <c r="NK1054" s="53"/>
      <c r="NL1054" s="53"/>
      <c r="NM1054" s="53"/>
      <c r="NN1054" s="53"/>
      <c r="NO1054" s="53"/>
      <c r="NP1054" s="53"/>
      <c r="NQ1054" s="53"/>
      <c r="NR1054" s="53"/>
      <c r="NS1054" s="53"/>
      <c r="NT1054" s="53"/>
      <c r="NU1054" s="53"/>
      <c r="NV1054" s="53"/>
      <c r="NW1054" s="53"/>
      <c r="NX1054" s="53"/>
      <c r="NY1054" s="53"/>
      <c r="NZ1054" s="53"/>
      <c r="OA1054" s="53"/>
      <c r="OB1054" s="53"/>
      <c r="OC1054" s="53"/>
      <c r="OD1054" s="53"/>
      <c r="OE1054" s="53"/>
      <c r="OF1054" s="53"/>
      <c r="OG1054" s="53"/>
      <c r="OH1054" s="53"/>
      <c r="OI1054" s="53"/>
      <c r="OJ1054" s="53"/>
      <c r="OK1054" s="53"/>
      <c r="OL1054" s="53"/>
      <c r="OM1054" s="53"/>
      <c r="ON1054" s="53"/>
      <c r="OO1054" s="53"/>
      <c r="OP1054" s="53"/>
      <c r="OQ1054" s="53"/>
      <c r="OR1054" s="53"/>
      <c r="OS1054" s="53"/>
      <c r="OT1054" s="53"/>
      <c r="OU1054" s="53"/>
      <c r="OV1054" s="53"/>
      <c r="OW1054" s="53"/>
      <c r="OX1054" s="53"/>
      <c r="OY1054" s="53"/>
      <c r="OZ1054" s="53"/>
      <c r="PA1054" s="53"/>
      <c r="PB1054" s="53"/>
      <c r="PC1054" s="53"/>
      <c r="PD1054" s="53"/>
      <c r="PE1054" s="53"/>
      <c r="PF1054" s="53"/>
      <c r="PG1054" s="53"/>
      <c r="PH1054" s="53"/>
      <c r="PI1054" s="53"/>
      <c r="PJ1054" s="53"/>
      <c r="PK1054" s="53"/>
      <c r="PL1054" s="53"/>
      <c r="PM1054" s="53"/>
      <c r="PN1054" s="53"/>
      <c r="PO1054" s="53"/>
      <c r="PP1054" s="53"/>
      <c r="PQ1054" s="53"/>
      <c r="PR1054" s="53"/>
      <c r="PS1054" s="53"/>
      <c r="PT1054" s="53"/>
      <c r="PU1054" s="53"/>
      <c r="PV1054" s="53"/>
      <c r="PW1054" s="53"/>
      <c r="PX1054" s="53"/>
      <c r="PY1054" s="53"/>
      <c r="PZ1054" s="53"/>
      <c r="QA1054" s="53"/>
      <c r="QB1054" s="53"/>
      <c r="QC1054" s="53"/>
      <c r="QD1054" s="53"/>
      <c r="QE1054" s="53"/>
      <c r="QF1054" s="53"/>
      <c r="QG1054" s="53"/>
      <c r="QH1054" s="53"/>
      <c r="QI1054" s="53"/>
      <c r="QJ1054" s="53"/>
      <c r="QK1054" s="53"/>
      <c r="QL1054" s="53"/>
      <c r="QM1054" s="53"/>
      <c r="QN1054" s="53"/>
      <c r="QO1054" s="53"/>
      <c r="QP1054" s="53"/>
      <c r="QQ1054" s="53"/>
      <c r="QR1054" s="53"/>
      <c r="QS1054" s="53"/>
      <c r="QT1054" s="53"/>
      <c r="QU1054" s="53"/>
      <c r="QV1054" s="53"/>
      <c r="QW1054" s="53"/>
      <c r="QX1054" s="53"/>
      <c r="QY1054" s="53"/>
      <c r="QZ1054" s="53"/>
      <c r="RA1054" s="53"/>
      <c r="RB1054" s="53"/>
      <c r="RC1054" s="53"/>
      <c r="RD1054" s="53"/>
      <c r="RE1054" s="53"/>
      <c r="RF1054" s="53"/>
      <c r="RG1054" s="53"/>
      <c r="RH1054" s="53"/>
      <c r="RI1054" s="53"/>
      <c r="RJ1054" s="53"/>
      <c r="RK1054" s="53"/>
      <c r="RL1054" s="53"/>
      <c r="RM1054" s="53"/>
      <c r="RN1054" s="53"/>
      <c r="RO1054" s="53"/>
      <c r="RP1054" s="53"/>
      <c r="RQ1054" s="53"/>
      <c r="RR1054" s="53"/>
      <c r="RS1054" s="53"/>
      <c r="RT1054" s="53"/>
      <c r="RU1054" s="53"/>
      <c r="RV1054" s="53"/>
      <c r="RW1054" s="53"/>
      <c r="RX1054" s="53"/>
      <c r="RY1054" s="53"/>
      <c r="RZ1054" s="53"/>
      <c r="SA1054" s="53"/>
      <c r="SB1054" s="53"/>
      <c r="SC1054" s="53"/>
      <c r="SD1054" s="53"/>
      <c r="SE1054" s="53"/>
      <c r="SF1054" s="53"/>
      <c r="SG1054" s="53"/>
      <c r="SH1054" s="53"/>
      <c r="SI1054" s="53"/>
      <c r="SJ1054" s="53"/>
      <c r="SK1054" s="53"/>
      <c r="SL1054" s="53"/>
      <c r="SM1054" s="53"/>
      <c r="SN1054" s="53"/>
      <c r="SO1054" s="53"/>
      <c r="SP1054" s="53"/>
      <c r="SQ1054" s="53"/>
      <c r="SR1054" s="53"/>
      <c r="SS1054" s="53"/>
      <c r="ST1054" s="53"/>
      <c r="SU1054" s="53"/>
      <c r="SV1054" s="53"/>
      <c r="SW1054" s="53"/>
      <c r="SX1054" s="53"/>
      <c r="SY1054" s="53"/>
      <c r="SZ1054" s="53"/>
      <c r="TA1054" s="53"/>
      <c r="TB1054" s="53"/>
      <c r="TC1054" s="53"/>
      <c r="TD1054" s="53"/>
      <c r="TE1054" s="53"/>
      <c r="TF1054" s="53"/>
      <c r="TG1054" s="53"/>
      <c r="TH1054" s="53"/>
      <c r="TI1054" s="53"/>
      <c r="TJ1054" s="53"/>
      <c r="TK1054" s="53"/>
      <c r="TL1054" s="53"/>
      <c r="TM1054" s="53"/>
      <c r="TN1054" s="53"/>
      <c r="TO1054" s="53"/>
      <c r="TP1054" s="53"/>
      <c r="TQ1054" s="53"/>
      <c r="TR1054" s="53"/>
      <c r="TS1054" s="53"/>
      <c r="TT1054" s="53"/>
      <c r="TU1054" s="53"/>
      <c r="TV1054" s="53"/>
      <c r="TW1054" s="53"/>
      <c r="TX1054" s="53"/>
      <c r="TY1054" s="53"/>
      <c r="TZ1054" s="53"/>
      <c r="UA1054" s="53"/>
      <c r="UB1054" s="53"/>
      <c r="UC1054" s="53"/>
      <c r="UD1054" s="53"/>
      <c r="UE1054" s="53"/>
      <c r="UF1054" s="53"/>
      <c r="UG1054" s="53"/>
    </row>
    <row r="1055" spans="12:553" s="19" customFormat="1" ht="15.75" customHeight="1" x14ac:dyDescent="0.2">
      <c r="L1055" s="66"/>
      <c r="M1055" s="66"/>
      <c r="N1055" s="52"/>
      <c r="O1055" s="53"/>
      <c r="P1055" s="53"/>
      <c r="Q1055" s="53"/>
      <c r="R1055" s="53"/>
      <c r="S1055" s="53"/>
      <c r="T1055" s="53"/>
      <c r="U1055" s="53"/>
      <c r="V1055" s="53"/>
      <c r="W1055" s="53"/>
      <c r="X1055" s="53"/>
      <c r="Y1055" s="53"/>
      <c r="Z1055" s="53"/>
      <c r="AA1055" s="53"/>
      <c r="AB1055" s="53"/>
      <c r="AC1055" s="53"/>
      <c r="AD1055" s="53"/>
      <c r="AE1055" s="53"/>
      <c r="AF1055" s="53"/>
      <c r="AG1055" s="53"/>
      <c r="AH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c r="BM1055" s="53"/>
      <c r="BN1055" s="53"/>
      <c r="BO1055" s="53"/>
      <c r="BP1055" s="53"/>
      <c r="BQ1055" s="53"/>
      <c r="BR1055" s="53"/>
      <c r="BS1055" s="53"/>
      <c r="BT1055" s="53"/>
      <c r="BU1055" s="53"/>
      <c r="BV1055" s="53"/>
      <c r="BW1055" s="53"/>
      <c r="BX1055" s="53"/>
      <c r="BY1055" s="53"/>
      <c r="BZ1055" s="53"/>
      <c r="CA1055" s="53"/>
      <c r="CB1055" s="53"/>
      <c r="CC1055" s="53"/>
      <c r="CD1055" s="53"/>
      <c r="CE1055" s="53"/>
      <c r="CF1055" s="53"/>
      <c r="CG1055" s="53"/>
      <c r="CH1055" s="53"/>
      <c r="CI1055" s="53"/>
      <c r="CJ1055" s="53"/>
      <c r="CK1055" s="53"/>
      <c r="CL1055" s="53"/>
      <c r="CM1055" s="53"/>
      <c r="CN1055" s="53"/>
      <c r="CO1055" s="53"/>
      <c r="CP1055" s="53"/>
      <c r="CQ1055" s="53"/>
      <c r="CR1055" s="53"/>
      <c r="CS1055" s="53"/>
      <c r="CT1055" s="53"/>
      <c r="CU1055" s="53"/>
      <c r="CV1055" s="53"/>
      <c r="CW1055" s="53"/>
      <c r="CX1055" s="53"/>
      <c r="CY1055" s="53"/>
      <c r="CZ1055" s="53"/>
      <c r="DA1055" s="53"/>
      <c r="DB1055" s="53"/>
      <c r="DC1055" s="53"/>
      <c r="DD1055" s="53"/>
      <c r="DE1055" s="53"/>
      <c r="DF1055" s="53"/>
      <c r="DG1055" s="53"/>
      <c r="DH1055" s="53"/>
      <c r="DI1055" s="53"/>
      <c r="DJ1055" s="53"/>
      <c r="DK1055" s="53"/>
      <c r="DL1055" s="53"/>
      <c r="DM1055" s="53"/>
      <c r="DN1055" s="53"/>
      <c r="DO1055" s="53"/>
      <c r="DP1055" s="53"/>
      <c r="DQ1055" s="53"/>
      <c r="DR1055" s="53"/>
      <c r="DS1055" s="53"/>
      <c r="DT1055" s="53"/>
      <c r="DU1055" s="53"/>
      <c r="DV1055" s="53"/>
      <c r="DW1055" s="53"/>
      <c r="DX1055" s="53"/>
      <c r="DY1055" s="53"/>
      <c r="DZ1055" s="53"/>
      <c r="EA1055" s="53"/>
      <c r="EB1055" s="53"/>
      <c r="EC1055" s="53"/>
      <c r="ED1055" s="53"/>
      <c r="EE1055" s="53"/>
      <c r="EF1055" s="53"/>
      <c r="EG1055" s="53"/>
      <c r="EH1055" s="53"/>
      <c r="EI1055" s="53"/>
      <c r="EJ1055" s="53"/>
      <c r="EK1055" s="53"/>
      <c r="EL1055" s="53"/>
      <c r="EM1055" s="53"/>
      <c r="EN1055" s="53"/>
      <c r="EO1055" s="53"/>
      <c r="EP1055" s="53"/>
      <c r="EQ1055" s="53"/>
      <c r="ER1055" s="53"/>
      <c r="ES1055" s="53"/>
      <c r="ET1055" s="53"/>
      <c r="EU1055" s="53"/>
      <c r="EV1055" s="53"/>
      <c r="EW1055" s="53"/>
      <c r="EX1055" s="53"/>
      <c r="EY1055" s="53"/>
      <c r="EZ1055" s="53"/>
      <c r="FA1055" s="53"/>
      <c r="FB1055" s="53"/>
      <c r="FC1055" s="53"/>
      <c r="FD1055" s="53"/>
      <c r="FE1055" s="53"/>
      <c r="FF1055" s="53"/>
      <c r="FG1055" s="53"/>
      <c r="FH1055" s="53"/>
      <c r="FI1055" s="53"/>
      <c r="FJ1055" s="53"/>
      <c r="FK1055" s="53"/>
      <c r="FL1055" s="53"/>
      <c r="FM1055" s="53"/>
      <c r="FN1055" s="53"/>
      <c r="FO1055" s="53"/>
      <c r="FP1055" s="53"/>
      <c r="FQ1055" s="53"/>
      <c r="FR1055" s="53"/>
      <c r="FS1055" s="53"/>
      <c r="FT1055" s="53"/>
      <c r="FU1055" s="53"/>
      <c r="FV1055" s="53"/>
      <c r="FW1055" s="53"/>
      <c r="FX1055" s="53"/>
      <c r="FY1055" s="53"/>
      <c r="FZ1055" s="53"/>
      <c r="GA1055" s="53"/>
      <c r="GB1055" s="53"/>
      <c r="GC1055" s="53"/>
      <c r="GD1055" s="53"/>
      <c r="GE1055" s="53"/>
      <c r="GF1055" s="53"/>
      <c r="GG1055" s="53"/>
      <c r="GH1055" s="53"/>
      <c r="GI1055" s="53"/>
      <c r="GJ1055" s="53"/>
      <c r="GK1055" s="53"/>
      <c r="GL1055" s="53"/>
      <c r="GM1055" s="53"/>
      <c r="GN1055" s="53"/>
      <c r="GO1055" s="53"/>
      <c r="GP1055" s="53"/>
      <c r="GQ1055" s="53"/>
      <c r="GR1055" s="53"/>
      <c r="GS1055" s="53"/>
      <c r="GT1055" s="53"/>
      <c r="GU1055" s="53"/>
      <c r="GV1055" s="53"/>
      <c r="GW1055" s="53"/>
      <c r="GX1055" s="53"/>
      <c r="GY1055" s="53"/>
      <c r="GZ1055" s="53"/>
      <c r="HA1055" s="53"/>
      <c r="HB1055" s="53"/>
      <c r="HC1055" s="53"/>
      <c r="HD1055" s="53"/>
      <c r="HE1055" s="53"/>
      <c r="HF1055" s="53"/>
      <c r="HG1055" s="53"/>
      <c r="HH1055" s="53"/>
      <c r="HI1055" s="53"/>
      <c r="HJ1055" s="53"/>
      <c r="HK1055" s="53"/>
      <c r="HL1055" s="53"/>
      <c r="HM1055" s="53"/>
      <c r="HN1055" s="53"/>
      <c r="HO1055" s="53"/>
      <c r="HP1055" s="53"/>
      <c r="HQ1055" s="53"/>
      <c r="HR1055" s="53"/>
      <c r="HS1055" s="53"/>
      <c r="HT1055" s="53"/>
      <c r="HU1055" s="53"/>
      <c r="HV1055" s="53"/>
      <c r="HW1055" s="53"/>
      <c r="HX1055" s="53"/>
      <c r="HY1055" s="53"/>
      <c r="HZ1055" s="53"/>
      <c r="IA1055" s="53"/>
      <c r="IB1055" s="53"/>
      <c r="IC1055" s="53"/>
      <c r="ID1055" s="53"/>
      <c r="IE1055" s="53"/>
      <c r="IF1055" s="53"/>
      <c r="IG1055" s="53"/>
      <c r="IH1055" s="53"/>
      <c r="II1055" s="53"/>
      <c r="IJ1055" s="53"/>
      <c r="IK1055" s="53"/>
      <c r="IL1055" s="53"/>
      <c r="IM1055" s="53"/>
      <c r="IN1055" s="53"/>
      <c r="IO1055" s="53"/>
      <c r="IP1055" s="53"/>
      <c r="IQ1055" s="53"/>
      <c r="IR1055" s="53"/>
      <c r="IS1055" s="53"/>
      <c r="IT1055" s="53"/>
      <c r="IU1055" s="53"/>
      <c r="IV1055" s="53"/>
      <c r="IW1055" s="53"/>
      <c r="IX1055" s="53"/>
      <c r="IY1055" s="53"/>
      <c r="IZ1055" s="53"/>
      <c r="JA1055" s="53"/>
      <c r="JB1055" s="53"/>
      <c r="JC1055" s="53"/>
      <c r="JD1055" s="53"/>
      <c r="JE1055" s="53"/>
      <c r="JF1055" s="53"/>
      <c r="JG1055" s="53"/>
      <c r="JH1055" s="53"/>
      <c r="JI1055" s="53"/>
      <c r="JJ1055" s="53"/>
      <c r="JK1055" s="53"/>
      <c r="JL1055" s="53"/>
      <c r="JM1055" s="53"/>
      <c r="JN1055" s="53"/>
      <c r="JO1055" s="53"/>
      <c r="JP1055" s="53"/>
      <c r="JQ1055" s="53"/>
      <c r="JR1055" s="53"/>
      <c r="JS1055" s="53"/>
      <c r="JT1055" s="53"/>
      <c r="JU1055" s="53"/>
      <c r="JV1055" s="53"/>
      <c r="JW1055" s="53"/>
      <c r="JX1055" s="53"/>
      <c r="JY1055" s="53"/>
      <c r="JZ1055" s="53"/>
      <c r="KA1055" s="53"/>
      <c r="KB1055" s="53"/>
      <c r="KC1055" s="53"/>
      <c r="KD1055" s="53"/>
      <c r="KE1055" s="53"/>
      <c r="KF1055" s="53"/>
      <c r="KG1055" s="53"/>
      <c r="KH1055" s="53"/>
      <c r="KI1055" s="53"/>
      <c r="KJ1055" s="53"/>
      <c r="KK1055" s="53"/>
      <c r="KL1055" s="53"/>
      <c r="KM1055" s="53"/>
      <c r="KN1055" s="53"/>
      <c r="KO1055" s="53"/>
      <c r="KP1055" s="53"/>
      <c r="KQ1055" s="53"/>
      <c r="KR1055" s="53"/>
      <c r="KS1055" s="53"/>
      <c r="KT1055" s="53"/>
      <c r="KU1055" s="53"/>
      <c r="KV1055" s="53"/>
      <c r="KW1055" s="53"/>
      <c r="KX1055" s="53"/>
      <c r="KY1055" s="53"/>
      <c r="KZ1055" s="53"/>
      <c r="LA1055" s="53"/>
      <c r="LB1055" s="53"/>
      <c r="LC1055" s="53"/>
      <c r="LD1055" s="53"/>
      <c r="LE1055" s="53"/>
      <c r="LF1055" s="53"/>
      <c r="LG1055" s="53"/>
      <c r="LH1055" s="53"/>
      <c r="LI1055" s="53"/>
      <c r="LJ1055" s="53"/>
      <c r="LK1055" s="53"/>
      <c r="LL1055" s="53"/>
      <c r="LM1055" s="53"/>
      <c r="LN1055" s="53"/>
      <c r="LO1055" s="53"/>
      <c r="LP1055" s="53"/>
      <c r="LQ1055" s="53"/>
      <c r="LR1055" s="53"/>
      <c r="LS1055" s="53"/>
      <c r="LT1055" s="53"/>
      <c r="LU1055" s="53"/>
      <c r="LV1055" s="53"/>
      <c r="LW1055" s="53"/>
      <c r="LX1055" s="53"/>
      <c r="LY1055" s="53"/>
      <c r="LZ1055" s="53"/>
      <c r="MA1055" s="53"/>
      <c r="MB1055" s="53"/>
      <c r="MC1055" s="53"/>
      <c r="MD1055" s="53"/>
      <c r="ME1055" s="53"/>
      <c r="MF1055" s="53"/>
      <c r="MG1055" s="53"/>
      <c r="MH1055" s="53"/>
      <c r="MI1055" s="53"/>
      <c r="MJ1055" s="53"/>
      <c r="MK1055" s="53"/>
      <c r="ML1055" s="53"/>
      <c r="MM1055" s="53"/>
      <c r="MN1055" s="53"/>
      <c r="MO1055" s="53"/>
      <c r="MP1055" s="53"/>
      <c r="MQ1055" s="53"/>
      <c r="MR1055" s="53"/>
      <c r="MS1055" s="53"/>
      <c r="MT1055" s="53"/>
      <c r="MU1055" s="53"/>
      <c r="MV1055" s="53"/>
      <c r="MW1055" s="53"/>
      <c r="MX1055" s="53"/>
      <c r="MY1055" s="53"/>
      <c r="MZ1055" s="53"/>
      <c r="NA1055" s="53"/>
      <c r="NB1055" s="53"/>
      <c r="NC1055" s="53"/>
      <c r="ND1055" s="53"/>
      <c r="NE1055" s="53"/>
      <c r="NF1055" s="53"/>
      <c r="NG1055" s="53"/>
      <c r="NH1055" s="53"/>
      <c r="NI1055" s="53"/>
      <c r="NJ1055" s="53"/>
      <c r="NK1055" s="53"/>
      <c r="NL1055" s="53"/>
      <c r="NM1055" s="53"/>
      <c r="NN1055" s="53"/>
      <c r="NO1055" s="53"/>
      <c r="NP1055" s="53"/>
      <c r="NQ1055" s="53"/>
      <c r="NR1055" s="53"/>
      <c r="NS1055" s="53"/>
      <c r="NT1055" s="53"/>
      <c r="NU1055" s="53"/>
      <c r="NV1055" s="53"/>
      <c r="NW1055" s="53"/>
      <c r="NX1055" s="53"/>
      <c r="NY1055" s="53"/>
      <c r="NZ1055" s="53"/>
      <c r="OA1055" s="53"/>
      <c r="OB1055" s="53"/>
      <c r="OC1055" s="53"/>
      <c r="OD1055" s="53"/>
      <c r="OE1055" s="53"/>
      <c r="OF1055" s="53"/>
      <c r="OG1055" s="53"/>
      <c r="OH1055" s="53"/>
      <c r="OI1055" s="53"/>
      <c r="OJ1055" s="53"/>
      <c r="OK1055" s="53"/>
      <c r="OL1055" s="53"/>
      <c r="OM1055" s="53"/>
      <c r="ON1055" s="53"/>
      <c r="OO1055" s="53"/>
      <c r="OP1055" s="53"/>
      <c r="OQ1055" s="53"/>
      <c r="OR1055" s="53"/>
      <c r="OS1055" s="53"/>
      <c r="OT1055" s="53"/>
      <c r="OU1055" s="53"/>
      <c r="OV1055" s="53"/>
      <c r="OW1055" s="53"/>
      <c r="OX1055" s="53"/>
      <c r="OY1055" s="53"/>
      <c r="OZ1055" s="53"/>
      <c r="PA1055" s="53"/>
      <c r="PB1055" s="53"/>
      <c r="PC1055" s="53"/>
      <c r="PD1055" s="53"/>
      <c r="PE1055" s="53"/>
      <c r="PF1055" s="53"/>
      <c r="PG1055" s="53"/>
      <c r="PH1055" s="53"/>
      <c r="PI1055" s="53"/>
      <c r="PJ1055" s="53"/>
      <c r="PK1055" s="53"/>
      <c r="PL1055" s="53"/>
      <c r="PM1055" s="53"/>
      <c r="PN1055" s="53"/>
      <c r="PO1055" s="53"/>
      <c r="PP1055" s="53"/>
      <c r="PQ1055" s="53"/>
      <c r="PR1055" s="53"/>
      <c r="PS1055" s="53"/>
      <c r="PT1055" s="53"/>
      <c r="PU1055" s="53"/>
      <c r="PV1055" s="53"/>
      <c r="PW1055" s="53"/>
      <c r="PX1055" s="53"/>
      <c r="PY1055" s="53"/>
      <c r="PZ1055" s="53"/>
      <c r="QA1055" s="53"/>
      <c r="QB1055" s="53"/>
      <c r="QC1055" s="53"/>
      <c r="QD1055" s="53"/>
      <c r="QE1055" s="53"/>
      <c r="QF1055" s="53"/>
      <c r="QG1055" s="53"/>
      <c r="QH1055" s="53"/>
      <c r="QI1055" s="53"/>
      <c r="QJ1055" s="53"/>
      <c r="QK1055" s="53"/>
      <c r="QL1055" s="53"/>
      <c r="QM1055" s="53"/>
      <c r="QN1055" s="53"/>
      <c r="QO1055" s="53"/>
      <c r="QP1055" s="53"/>
      <c r="QQ1055" s="53"/>
      <c r="QR1055" s="53"/>
      <c r="QS1055" s="53"/>
      <c r="QT1055" s="53"/>
      <c r="QU1055" s="53"/>
      <c r="QV1055" s="53"/>
      <c r="QW1055" s="53"/>
      <c r="QX1055" s="53"/>
      <c r="QY1055" s="53"/>
      <c r="QZ1055" s="53"/>
      <c r="RA1055" s="53"/>
      <c r="RB1055" s="53"/>
      <c r="RC1055" s="53"/>
      <c r="RD1055" s="53"/>
      <c r="RE1055" s="53"/>
      <c r="RF1055" s="53"/>
      <c r="RG1055" s="53"/>
      <c r="RH1055" s="53"/>
      <c r="RI1055" s="53"/>
      <c r="RJ1055" s="53"/>
      <c r="RK1055" s="53"/>
      <c r="RL1055" s="53"/>
      <c r="RM1055" s="53"/>
      <c r="RN1055" s="53"/>
      <c r="RO1055" s="53"/>
      <c r="RP1055" s="53"/>
      <c r="RQ1055" s="53"/>
      <c r="RR1055" s="53"/>
      <c r="RS1055" s="53"/>
      <c r="RT1055" s="53"/>
      <c r="RU1055" s="53"/>
      <c r="RV1055" s="53"/>
      <c r="RW1055" s="53"/>
      <c r="RX1055" s="53"/>
      <c r="RY1055" s="53"/>
      <c r="RZ1055" s="53"/>
      <c r="SA1055" s="53"/>
      <c r="SB1055" s="53"/>
      <c r="SC1055" s="53"/>
      <c r="SD1055" s="53"/>
      <c r="SE1055" s="53"/>
      <c r="SF1055" s="53"/>
      <c r="SG1055" s="53"/>
      <c r="SH1055" s="53"/>
      <c r="SI1055" s="53"/>
      <c r="SJ1055" s="53"/>
      <c r="SK1055" s="53"/>
      <c r="SL1055" s="53"/>
      <c r="SM1055" s="53"/>
      <c r="SN1055" s="53"/>
      <c r="SO1055" s="53"/>
      <c r="SP1055" s="53"/>
      <c r="SQ1055" s="53"/>
      <c r="SR1055" s="53"/>
      <c r="SS1055" s="53"/>
      <c r="ST1055" s="53"/>
      <c r="SU1055" s="53"/>
      <c r="SV1055" s="53"/>
      <c r="SW1055" s="53"/>
      <c r="SX1055" s="53"/>
      <c r="SY1055" s="53"/>
      <c r="SZ1055" s="53"/>
      <c r="TA1055" s="53"/>
      <c r="TB1055" s="53"/>
      <c r="TC1055" s="53"/>
      <c r="TD1055" s="53"/>
      <c r="TE1055" s="53"/>
      <c r="TF1055" s="53"/>
      <c r="TG1055" s="53"/>
      <c r="TH1055" s="53"/>
      <c r="TI1055" s="53"/>
      <c r="TJ1055" s="53"/>
      <c r="TK1055" s="53"/>
      <c r="TL1055" s="53"/>
      <c r="TM1055" s="53"/>
      <c r="TN1055" s="53"/>
      <c r="TO1055" s="53"/>
      <c r="TP1055" s="53"/>
      <c r="TQ1055" s="53"/>
      <c r="TR1055" s="53"/>
      <c r="TS1055" s="53"/>
      <c r="TT1055" s="53"/>
      <c r="TU1055" s="53"/>
      <c r="TV1055" s="53"/>
      <c r="TW1055" s="53"/>
      <c r="TX1055" s="53"/>
      <c r="TY1055" s="53"/>
      <c r="TZ1055" s="53"/>
      <c r="UA1055" s="53"/>
      <c r="UB1055" s="53"/>
      <c r="UC1055" s="53"/>
      <c r="UD1055" s="53"/>
      <c r="UE1055" s="53"/>
      <c r="UF1055" s="53"/>
      <c r="UG1055" s="53"/>
    </row>
    <row r="1056" spans="12:553" s="19" customFormat="1" ht="15.75" customHeight="1" x14ac:dyDescent="0.2">
      <c r="L1056" s="66"/>
      <c r="M1056" s="66"/>
      <c r="N1056" s="52"/>
      <c r="O1056" s="53"/>
      <c r="P1056" s="53"/>
      <c r="Q1056" s="53"/>
      <c r="R1056" s="53"/>
      <c r="S1056" s="53"/>
      <c r="T1056" s="53"/>
      <c r="U1056" s="53"/>
      <c r="V1056" s="53"/>
      <c r="W1056" s="53"/>
      <c r="X1056" s="53"/>
      <c r="Y1056" s="53"/>
      <c r="Z1056" s="53"/>
      <c r="AA1056" s="53"/>
      <c r="AB1056" s="53"/>
      <c r="AC1056" s="53"/>
      <c r="AD1056" s="53"/>
      <c r="AE1056" s="53"/>
      <c r="AF1056" s="53"/>
      <c r="AG1056" s="53"/>
      <c r="AH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c r="BM1056" s="53"/>
      <c r="BN1056" s="53"/>
      <c r="BO1056" s="53"/>
      <c r="BP1056" s="53"/>
      <c r="BQ1056" s="53"/>
      <c r="BR1056" s="53"/>
      <c r="BS1056" s="53"/>
      <c r="BT1056" s="53"/>
      <c r="BU1056" s="53"/>
      <c r="BV1056" s="53"/>
      <c r="BW1056" s="53"/>
      <c r="BX1056" s="53"/>
      <c r="BY1056" s="53"/>
      <c r="BZ1056" s="53"/>
      <c r="CA1056" s="53"/>
      <c r="CB1056" s="53"/>
      <c r="CC1056" s="53"/>
      <c r="CD1056" s="53"/>
      <c r="CE1056" s="53"/>
      <c r="CF1056" s="53"/>
      <c r="CG1056" s="53"/>
      <c r="CH1056" s="53"/>
      <c r="CI1056" s="53"/>
      <c r="CJ1056" s="53"/>
      <c r="CK1056" s="53"/>
      <c r="CL1056" s="53"/>
      <c r="CM1056" s="53"/>
      <c r="CN1056" s="53"/>
      <c r="CO1056" s="53"/>
      <c r="CP1056" s="53"/>
      <c r="CQ1056" s="53"/>
      <c r="CR1056" s="53"/>
      <c r="CS1056" s="53"/>
      <c r="CT1056" s="53"/>
      <c r="CU1056" s="53"/>
      <c r="CV1056" s="53"/>
      <c r="CW1056" s="53"/>
      <c r="CX1056" s="53"/>
      <c r="CY1056" s="53"/>
      <c r="CZ1056" s="53"/>
      <c r="DA1056" s="53"/>
      <c r="DB1056" s="53"/>
      <c r="DC1056" s="53"/>
      <c r="DD1056" s="53"/>
      <c r="DE1056" s="53"/>
      <c r="DF1056" s="53"/>
      <c r="DG1056" s="53"/>
      <c r="DH1056" s="53"/>
      <c r="DI1056" s="53"/>
      <c r="DJ1056" s="53"/>
      <c r="DK1056" s="53"/>
      <c r="DL1056" s="53"/>
      <c r="DM1056" s="53"/>
      <c r="DN1056" s="53"/>
      <c r="DO1056" s="53"/>
      <c r="DP1056" s="53"/>
      <c r="DQ1056" s="53"/>
      <c r="DR1056" s="53"/>
      <c r="DS1056" s="53"/>
      <c r="DT1056" s="53"/>
      <c r="DU1056" s="53"/>
      <c r="DV1056" s="53"/>
      <c r="DW1056" s="53"/>
      <c r="DX1056" s="53"/>
      <c r="DY1056" s="53"/>
      <c r="DZ1056" s="53"/>
      <c r="EA1056" s="53"/>
      <c r="EB1056" s="53"/>
      <c r="EC1056" s="53"/>
      <c r="ED1056" s="53"/>
      <c r="EE1056" s="53"/>
      <c r="EF1056" s="53"/>
      <c r="EG1056" s="53"/>
      <c r="EH1056" s="53"/>
      <c r="EI1056" s="53"/>
      <c r="EJ1056" s="53"/>
      <c r="EK1056" s="53"/>
      <c r="EL1056" s="53"/>
      <c r="EM1056" s="53"/>
      <c r="EN1056" s="53"/>
      <c r="EO1056" s="53"/>
      <c r="EP1056" s="53"/>
      <c r="EQ1056" s="53"/>
      <c r="ER1056" s="53"/>
      <c r="ES1056" s="53"/>
      <c r="ET1056" s="53"/>
      <c r="EU1056" s="53"/>
      <c r="EV1056" s="53"/>
      <c r="EW1056" s="53"/>
      <c r="EX1056" s="53"/>
      <c r="EY1056" s="53"/>
      <c r="EZ1056" s="53"/>
      <c r="FA1056" s="53"/>
      <c r="FB1056" s="53"/>
      <c r="FC1056" s="53"/>
      <c r="FD1056" s="53"/>
      <c r="FE1056" s="53"/>
      <c r="FF1056" s="53"/>
      <c r="FG1056" s="53"/>
      <c r="FH1056" s="53"/>
      <c r="FI1056" s="53"/>
      <c r="FJ1056" s="53"/>
      <c r="FK1056" s="53"/>
      <c r="FL1056" s="53"/>
      <c r="FM1056" s="53"/>
      <c r="FN1056" s="53"/>
      <c r="FO1056" s="53"/>
      <c r="FP1056" s="53"/>
      <c r="FQ1056" s="53"/>
      <c r="FR1056" s="53"/>
      <c r="FS1056" s="53"/>
      <c r="FT1056" s="53"/>
      <c r="FU1056" s="53"/>
      <c r="FV1056" s="53"/>
      <c r="FW1056" s="53"/>
      <c r="FX1056" s="53"/>
      <c r="FY1056" s="53"/>
      <c r="FZ1056" s="53"/>
      <c r="GA1056" s="53"/>
      <c r="GB1056" s="53"/>
      <c r="GC1056" s="53"/>
      <c r="GD1056" s="53"/>
      <c r="GE1056" s="53"/>
      <c r="GF1056" s="53"/>
      <c r="GG1056" s="53"/>
      <c r="GH1056" s="53"/>
      <c r="GI1056" s="53"/>
      <c r="GJ1056" s="53"/>
      <c r="GK1056" s="53"/>
      <c r="GL1056" s="53"/>
      <c r="GM1056" s="53"/>
      <c r="GN1056" s="53"/>
      <c r="GO1056" s="53"/>
      <c r="GP1056" s="53"/>
      <c r="GQ1056" s="53"/>
      <c r="GR1056" s="53"/>
      <c r="GS1056" s="53"/>
      <c r="GT1056" s="53"/>
      <c r="GU1056" s="53"/>
      <c r="GV1056" s="53"/>
      <c r="GW1056" s="53"/>
      <c r="GX1056" s="53"/>
      <c r="GY1056" s="53"/>
      <c r="GZ1056" s="53"/>
      <c r="HA1056" s="53"/>
      <c r="HB1056" s="53"/>
      <c r="HC1056" s="53"/>
      <c r="HD1056" s="53"/>
      <c r="HE1056" s="53"/>
      <c r="HF1056" s="53"/>
      <c r="HG1056" s="53"/>
      <c r="HH1056" s="53"/>
      <c r="HI1056" s="53"/>
      <c r="HJ1056" s="53"/>
      <c r="HK1056" s="53"/>
      <c r="HL1056" s="53"/>
      <c r="HM1056" s="53"/>
      <c r="HN1056" s="53"/>
      <c r="HO1056" s="53"/>
      <c r="HP1056" s="53"/>
      <c r="HQ1056" s="53"/>
      <c r="HR1056" s="53"/>
      <c r="HS1056" s="53"/>
      <c r="HT1056" s="53"/>
      <c r="HU1056" s="53"/>
      <c r="HV1056" s="53"/>
      <c r="HW1056" s="53"/>
      <c r="HX1056" s="53"/>
      <c r="HY1056" s="53"/>
      <c r="HZ1056" s="53"/>
      <c r="IA1056" s="53"/>
      <c r="IB1056" s="53"/>
      <c r="IC1056" s="53"/>
      <c r="ID1056" s="53"/>
      <c r="IE1056" s="53"/>
      <c r="IF1056" s="53"/>
      <c r="IG1056" s="53"/>
      <c r="IH1056" s="53"/>
      <c r="II1056" s="53"/>
      <c r="IJ1056" s="53"/>
      <c r="IK1056" s="53"/>
      <c r="IL1056" s="53"/>
      <c r="IM1056" s="53"/>
      <c r="IN1056" s="53"/>
      <c r="IO1056" s="53"/>
      <c r="IP1056" s="53"/>
      <c r="IQ1056" s="53"/>
      <c r="IR1056" s="53"/>
      <c r="IS1056" s="53"/>
      <c r="IT1056" s="53"/>
      <c r="IU1056" s="53"/>
      <c r="IV1056" s="53"/>
      <c r="IW1056" s="53"/>
      <c r="IX1056" s="53"/>
      <c r="IY1056" s="53"/>
      <c r="IZ1056" s="53"/>
      <c r="JA1056" s="53"/>
      <c r="JB1056" s="53"/>
      <c r="JC1056" s="53"/>
      <c r="JD1056" s="53"/>
      <c r="JE1056" s="53"/>
      <c r="JF1056" s="53"/>
      <c r="JG1056" s="53"/>
      <c r="JH1056" s="53"/>
      <c r="JI1056" s="53"/>
      <c r="JJ1056" s="53"/>
      <c r="JK1056" s="53"/>
      <c r="JL1056" s="53"/>
      <c r="JM1056" s="53"/>
      <c r="JN1056" s="53"/>
      <c r="JO1056" s="53"/>
      <c r="JP1056" s="53"/>
      <c r="JQ1056" s="53"/>
      <c r="JR1056" s="53"/>
      <c r="JS1056" s="53"/>
      <c r="JT1056" s="53"/>
      <c r="JU1056" s="53"/>
      <c r="JV1056" s="53"/>
      <c r="JW1056" s="53"/>
      <c r="JX1056" s="53"/>
      <c r="JY1056" s="53"/>
      <c r="JZ1056" s="53"/>
      <c r="KA1056" s="53"/>
      <c r="KB1056" s="53"/>
      <c r="KC1056" s="53"/>
      <c r="KD1056" s="53"/>
      <c r="KE1056" s="53"/>
      <c r="KF1056" s="53"/>
      <c r="KG1056" s="53"/>
      <c r="KH1056" s="53"/>
      <c r="KI1056" s="53"/>
      <c r="KJ1056" s="53"/>
      <c r="KK1056" s="53"/>
      <c r="KL1056" s="53"/>
      <c r="KM1056" s="53"/>
      <c r="KN1056" s="53"/>
      <c r="KO1056" s="53"/>
      <c r="KP1056" s="53"/>
      <c r="KQ1056" s="53"/>
      <c r="KR1056" s="53"/>
      <c r="KS1056" s="53"/>
      <c r="KT1056" s="53"/>
      <c r="KU1056" s="53"/>
      <c r="KV1056" s="53"/>
      <c r="KW1056" s="53"/>
      <c r="KX1056" s="53"/>
      <c r="KY1056" s="53"/>
      <c r="KZ1056" s="53"/>
      <c r="LA1056" s="53"/>
      <c r="LB1056" s="53"/>
      <c r="LC1056" s="53"/>
      <c r="LD1056" s="53"/>
      <c r="LE1056" s="53"/>
      <c r="LF1056" s="53"/>
      <c r="LG1056" s="53"/>
      <c r="LH1056" s="53"/>
      <c r="LI1056" s="53"/>
      <c r="LJ1056" s="53"/>
      <c r="LK1056" s="53"/>
      <c r="LL1056" s="53"/>
      <c r="LM1056" s="53"/>
      <c r="LN1056" s="53"/>
      <c r="LO1056" s="53"/>
      <c r="LP1056" s="53"/>
      <c r="LQ1056" s="53"/>
      <c r="LR1056" s="53"/>
      <c r="LS1056" s="53"/>
      <c r="LT1056" s="53"/>
      <c r="LU1056" s="53"/>
      <c r="LV1056" s="53"/>
      <c r="LW1056" s="53"/>
      <c r="LX1056" s="53"/>
      <c r="LY1056" s="53"/>
      <c r="LZ1056" s="53"/>
      <c r="MA1056" s="53"/>
      <c r="MB1056" s="53"/>
      <c r="MC1056" s="53"/>
      <c r="MD1056" s="53"/>
      <c r="ME1056" s="53"/>
      <c r="MF1056" s="53"/>
      <c r="MG1056" s="53"/>
      <c r="MH1056" s="53"/>
      <c r="MI1056" s="53"/>
      <c r="MJ1056" s="53"/>
      <c r="MK1056" s="53"/>
      <c r="ML1056" s="53"/>
      <c r="MM1056" s="53"/>
      <c r="MN1056" s="53"/>
      <c r="MO1056" s="53"/>
      <c r="MP1056" s="53"/>
      <c r="MQ1056" s="53"/>
      <c r="MR1056" s="53"/>
      <c r="MS1056" s="53"/>
      <c r="MT1056" s="53"/>
      <c r="MU1056" s="53"/>
      <c r="MV1056" s="53"/>
      <c r="MW1056" s="53"/>
      <c r="MX1056" s="53"/>
      <c r="MY1056" s="53"/>
      <c r="MZ1056" s="53"/>
      <c r="NA1056" s="53"/>
      <c r="NB1056" s="53"/>
      <c r="NC1056" s="53"/>
      <c r="ND1056" s="53"/>
      <c r="NE1056" s="53"/>
      <c r="NF1056" s="53"/>
      <c r="NG1056" s="53"/>
      <c r="NH1056" s="53"/>
      <c r="NI1056" s="53"/>
      <c r="NJ1056" s="53"/>
      <c r="NK1056" s="53"/>
      <c r="NL1056" s="53"/>
      <c r="NM1056" s="53"/>
      <c r="NN1056" s="53"/>
      <c r="NO1056" s="53"/>
      <c r="NP1056" s="53"/>
      <c r="NQ1056" s="53"/>
      <c r="NR1056" s="53"/>
      <c r="NS1056" s="53"/>
      <c r="NT1056" s="53"/>
      <c r="NU1056" s="53"/>
      <c r="NV1056" s="53"/>
      <c r="NW1056" s="53"/>
      <c r="NX1056" s="53"/>
      <c r="NY1056" s="53"/>
      <c r="NZ1056" s="53"/>
      <c r="OA1056" s="53"/>
      <c r="OB1056" s="53"/>
      <c r="OC1056" s="53"/>
      <c r="OD1056" s="53"/>
      <c r="OE1056" s="53"/>
      <c r="OF1056" s="53"/>
      <c r="OG1056" s="53"/>
      <c r="OH1056" s="53"/>
      <c r="OI1056" s="53"/>
      <c r="OJ1056" s="53"/>
      <c r="OK1056" s="53"/>
      <c r="OL1056" s="53"/>
      <c r="OM1056" s="53"/>
      <c r="ON1056" s="53"/>
      <c r="OO1056" s="53"/>
      <c r="OP1056" s="53"/>
      <c r="OQ1056" s="53"/>
      <c r="OR1056" s="53"/>
      <c r="OS1056" s="53"/>
      <c r="OT1056" s="53"/>
      <c r="OU1056" s="53"/>
      <c r="OV1056" s="53"/>
      <c r="OW1056" s="53"/>
      <c r="OX1056" s="53"/>
      <c r="OY1056" s="53"/>
      <c r="OZ1056" s="53"/>
      <c r="PA1056" s="53"/>
      <c r="PB1056" s="53"/>
      <c r="PC1056" s="53"/>
      <c r="PD1056" s="53"/>
      <c r="PE1056" s="53"/>
      <c r="PF1056" s="53"/>
      <c r="PG1056" s="53"/>
      <c r="PH1056" s="53"/>
      <c r="PI1056" s="53"/>
      <c r="PJ1056" s="53"/>
      <c r="PK1056" s="53"/>
      <c r="PL1056" s="53"/>
      <c r="PM1056" s="53"/>
      <c r="PN1056" s="53"/>
      <c r="PO1056" s="53"/>
      <c r="PP1056" s="53"/>
      <c r="PQ1056" s="53"/>
      <c r="PR1056" s="53"/>
      <c r="PS1056" s="53"/>
      <c r="PT1056" s="53"/>
      <c r="PU1056" s="53"/>
      <c r="PV1056" s="53"/>
      <c r="PW1056" s="53"/>
      <c r="PX1056" s="53"/>
      <c r="PY1056" s="53"/>
      <c r="PZ1056" s="53"/>
      <c r="QA1056" s="53"/>
      <c r="QB1056" s="53"/>
      <c r="QC1056" s="53"/>
      <c r="QD1056" s="53"/>
      <c r="QE1056" s="53"/>
      <c r="QF1056" s="53"/>
      <c r="QG1056" s="53"/>
      <c r="QH1056" s="53"/>
      <c r="QI1056" s="53"/>
      <c r="QJ1056" s="53"/>
      <c r="QK1056" s="53"/>
      <c r="QL1056" s="53"/>
      <c r="QM1056" s="53"/>
      <c r="QN1056" s="53"/>
      <c r="QO1056" s="53"/>
      <c r="QP1056" s="53"/>
      <c r="QQ1056" s="53"/>
      <c r="QR1056" s="53"/>
      <c r="QS1056" s="53"/>
      <c r="QT1056" s="53"/>
      <c r="QU1056" s="53"/>
      <c r="QV1056" s="53"/>
      <c r="QW1056" s="53"/>
      <c r="QX1056" s="53"/>
      <c r="QY1056" s="53"/>
      <c r="QZ1056" s="53"/>
      <c r="RA1056" s="53"/>
      <c r="RB1056" s="53"/>
      <c r="RC1056" s="53"/>
      <c r="RD1056" s="53"/>
      <c r="RE1056" s="53"/>
      <c r="RF1056" s="53"/>
      <c r="RG1056" s="53"/>
      <c r="RH1056" s="53"/>
      <c r="RI1056" s="53"/>
      <c r="RJ1056" s="53"/>
      <c r="RK1056" s="53"/>
      <c r="RL1056" s="53"/>
      <c r="RM1056" s="53"/>
      <c r="RN1056" s="53"/>
      <c r="RO1056" s="53"/>
      <c r="RP1056" s="53"/>
      <c r="RQ1056" s="53"/>
      <c r="RR1056" s="53"/>
      <c r="RS1056" s="53"/>
      <c r="RT1056" s="53"/>
      <c r="RU1056" s="53"/>
      <c r="RV1056" s="53"/>
      <c r="RW1056" s="53"/>
      <c r="RX1056" s="53"/>
      <c r="RY1056" s="53"/>
      <c r="RZ1056" s="53"/>
      <c r="SA1056" s="53"/>
      <c r="SB1056" s="53"/>
      <c r="SC1056" s="53"/>
      <c r="SD1056" s="53"/>
      <c r="SE1056" s="53"/>
      <c r="SF1056" s="53"/>
      <c r="SG1056" s="53"/>
      <c r="SH1056" s="53"/>
      <c r="SI1056" s="53"/>
      <c r="SJ1056" s="53"/>
      <c r="SK1056" s="53"/>
      <c r="SL1056" s="53"/>
      <c r="SM1056" s="53"/>
      <c r="SN1056" s="53"/>
      <c r="SO1056" s="53"/>
      <c r="SP1056" s="53"/>
      <c r="SQ1056" s="53"/>
      <c r="SR1056" s="53"/>
      <c r="SS1056" s="53"/>
      <c r="ST1056" s="53"/>
      <c r="SU1056" s="53"/>
      <c r="SV1056" s="53"/>
      <c r="SW1056" s="53"/>
      <c r="SX1056" s="53"/>
      <c r="SY1056" s="53"/>
      <c r="SZ1056" s="53"/>
      <c r="TA1056" s="53"/>
      <c r="TB1056" s="53"/>
      <c r="TC1056" s="53"/>
      <c r="TD1056" s="53"/>
      <c r="TE1056" s="53"/>
      <c r="TF1056" s="53"/>
      <c r="TG1056" s="53"/>
      <c r="TH1056" s="53"/>
      <c r="TI1056" s="53"/>
      <c r="TJ1056" s="53"/>
      <c r="TK1056" s="53"/>
      <c r="TL1056" s="53"/>
      <c r="TM1056" s="53"/>
      <c r="TN1056" s="53"/>
      <c r="TO1056" s="53"/>
      <c r="TP1056" s="53"/>
      <c r="TQ1056" s="53"/>
      <c r="TR1056" s="53"/>
      <c r="TS1056" s="53"/>
      <c r="TT1056" s="53"/>
      <c r="TU1056" s="53"/>
      <c r="TV1056" s="53"/>
      <c r="TW1056" s="53"/>
      <c r="TX1056" s="53"/>
      <c r="TY1056" s="53"/>
      <c r="TZ1056" s="53"/>
      <c r="UA1056" s="53"/>
      <c r="UB1056" s="53"/>
      <c r="UC1056" s="53"/>
      <c r="UD1056" s="53"/>
      <c r="UE1056" s="53"/>
      <c r="UF1056" s="53"/>
      <c r="UG1056" s="53"/>
    </row>
    <row r="1057" spans="12:553" s="19" customFormat="1" ht="15.75" customHeight="1" x14ac:dyDescent="0.2">
      <c r="L1057" s="66"/>
      <c r="M1057" s="66"/>
      <c r="N1057" s="52"/>
      <c r="O1057" s="53"/>
      <c r="P1057" s="53"/>
      <c r="Q1057" s="53"/>
      <c r="R1057" s="53"/>
      <c r="S1057" s="53"/>
      <c r="T1057" s="53"/>
      <c r="U1057" s="53"/>
      <c r="V1057" s="53"/>
      <c r="W1057" s="53"/>
      <c r="X1057" s="53"/>
      <c r="Y1057" s="53"/>
      <c r="Z1057" s="53"/>
      <c r="AA1057" s="53"/>
      <c r="AB1057" s="53"/>
      <c r="AC1057" s="53"/>
      <c r="AD1057" s="53"/>
      <c r="AE1057" s="53"/>
      <c r="AF1057" s="53"/>
      <c r="AG1057" s="53"/>
      <c r="AH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c r="BM1057" s="53"/>
      <c r="BN1057" s="53"/>
      <c r="BO1057" s="53"/>
      <c r="BP1057" s="53"/>
      <c r="BQ1057" s="53"/>
      <c r="BR1057" s="53"/>
      <c r="BS1057" s="53"/>
      <c r="BT1057" s="53"/>
      <c r="BU1057" s="53"/>
      <c r="BV1057" s="53"/>
      <c r="BW1057" s="53"/>
      <c r="BX1057" s="53"/>
      <c r="BY1057" s="53"/>
      <c r="BZ1057" s="53"/>
      <c r="CA1057" s="53"/>
      <c r="CB1057" s="53"/>
      <c r="CC1057" s="53"/>
      <c r="CD1057" s="53"/>
      <c r="CE1057" s="53"/>
      <c r="CF1057" s="53"/>
      <c r="CG1057" s="53"/>
      <c r="CH1057" s="53"/>
      <c r="CI1057" s="53"/>
      <c r="CJ1057" s="53"/>
      <c r="CK1057" s="53"/>
      <c r="CL1057" s="53"/>
      <c r="CM1057" s="53"/>
      <c r="CN1057" s="53"/>
      <c r="CO1057" s="53"/>
      <c r="CP1057" s="53"/>
      <c r="CQ1057" s="53"/>
      <c r="CR1057" s="53"/>
      <c r="CS1057" s="53"/>
      <c r="CT1057" s="53"/>
      <c r="CU1057" s="53"/>
      <c r="CV1057" s="53"/>
      <c r="CW1057" s="53"/>
      <c r="CX1057" s="53"/>
      <c r="CY1057" s="53"/>
      <c r="CZ1057" s="53"/>
      <c r="DA1057" s="53"/>
      <c r="DB1057" s="53"/>
      <c r="DC1057" s="53"/>
      <c r="DD1057" s="53"/>
      <c r="DE1057" s="53"/>
      <c r="DF1057" s="53"/>
      <c r="DG1057" s="53"/>
      <c r="DH1057" s="53"/>
      <c r="DI1057" s="53"/>
      <c r="DJ1057" s="53"/>
      <c r="DK1057" s="53"/>
      <c r="DL1057" s="53"/>
      <c r="DM1057" s="53"/>
      <c r="DN1057" s="53"/>
      <c r="DO1057" s="53"/>
      <c r="DP1057" s="53"/>
      <c r="DQ1057" s="53"/>
      <c r="DR1057" s="53"/>
      <c r="DS1057" s="53"/>
      <c r="DT1057" s="53"/>
      <c r="DU1057" s="53"/>
      <c r="DV1057" s="53"/>
      <c r="DW1057" s="53"/>
      <c r="DX1057" s="53"/>
      <c r="DY1057" s="53"/>
      <c r="DZ1057" s="53"/>
      <c r="EA1057" s="53"/>
      <c r="EB1057" s="53"/>
      <c r="EC1057" s="53"/>
      <c r="ED1057" s="53"/>
      <c r="EE1057" s="53"/>
      <c r="EF1057" s="53"/>
      <c r="EG1057" s="53"/>
      <c r="EH1057" s="53"/>
      <c r="EI1057" s="53"/>
      <c r="EJ1057" s="53"/>
      <c r="EK1057" s="53"/>
      <c r="EL1057" s="53"/>
      <c r="EM1057" s="53"/>
      <c r="EN1057" s="53"/>
      <c r="EO1057" s="53"/>
      <c r="EP1057" s="53"/>
      <c r="EQ1057" s="53"/>
      <c r="ER1057" s="53"/>
      <c r="ES1057" s="53"/>
      <c r="ET1057" s="53"/>
      <c r="EU1057" s="53"/>
      <c r="EV1057" s="53"/>
      <c r="EW1057" s="53"/>
      <c r="EX1057" s="53"/>
      <c r="EY1057" s="53"/>
      <c r="EZ1057" s="53"/>
      <c r="FA1057" s="53"/>
      <c r="FB1057" s="53"/>
      <c r="FC1057" s="53"/>
      <c r="FD1057" s="53"/>
      <c r="FE1057" s="53"/>
      <c r="FF1057" s="53"/>
      <c r="FG1057" s="53"/>
      <c r="FH1057" s="53"/>
      <c r="FI1057" s="53"/>
      <c r="FJ1057" s="53"/>
      <c r="FK1057" s="53"/>
      <c r="FL1057" s="53"/>
      <c r="FM1057" s="53"/>
      <c r="FN1057" s="53"/>
      <c r="FO1057" s="53"/>
      <c r="FP1057" s="53"/>
      <c r="FQ1057" s="53"/>
      <c r="FR1057" s="53"/>
      <c r="FS1057" s="53"/>
      <c r="FT1057" s="53"/>
      <c r="FU1057" s="53"/>
      <c r="FV1057" s="53"/>
      <c r="FW1057" s="53"/>
      <c r="FX1057" s="53"/>
      <c r="FY1057" s="53"/>
      <c r="FZ1057" s="53"/>
      <c r="GA1057" s="53"/>
      <c r="GB1057" s="53"/>
      <c r="GC1057" s="53"/>
      <c r="GD1057" s="53"/>
      <c r="GE1057" s="53"/>
      <c r="GF1057" s="53"/>
      <c r="GG1057" s="53"/>
      <c r="GH1057" s="53"/>
      <c r="GI1057" s="53"/>
      <c r="GJ1057" s="53"/>
      <c r="GK1057" s="53"/>
      <c r="GL1057" s="53"/>
      <c r="GM1057" s="53"/>
      <c r="GN1057" s="53"/>
      <c r="GO1057" s="53"/>
      <c r="GP1057" s="53"/>
      <c r="GQ1057" s="53"/>
      <c r="GR1057" s="53"/>
      <c r="GS1057" s="53"/>
      <c r="GT1057" s="53"/>
      <c r="GU1057" s="53"/>
      <c r="GV1057" s="53"/>
      <c r="GW1057" s="53"/>
      <c r="GX1057" s="53"/>
      <c r="GY1057" s="53"/>
      <c r="GZ1057" s="53"/>
      <c r="HA1057" s="53"/>
      <c r="HB1057" s="53"/>
      <c r="HC1057" s="53"/>
      <c r="HD1057" s="53"/>
      <c r="HE1057" s="53"/>
      <c r="HF1057" s="53"/>
      <c r="HG1057" s="53"/>
      <c r="HH1057" s="53"/>
      <c r="HI1057" s="53"/>
      <c r="HJ1057" s="53"/>
      <c r="HK1057" s="53"/>
      <c r="HL1057" s="53"/>
      <c r="HM1057" s="53"/>
      <c r="HN1057" s="53"/>
      <c r="HO1057" s="53"/>
      <c r="HP1057" s="53"/>
      <c r="HQ1057" s="53"/>
      <c r="HR1057" s="53"/>
      <c r="HS1057" s="53"/>
      <c r="HT1057" s="53"/>
      <c r="HU1057" s="53"/>
      <c r="HV1057" s="53"/>
      <c r="HW1057" s="53"/>
      <c r="HX1057" s="53"/>
      <c r="HY1057" s="53"/>
      <c r="HZ1057" s="53"/>
      <c r="IA1057" s="53"/>
      <c r="IB1057" s="53"/>
      <c r="IC1057" s="53"/>
      <c r="ID1057" s="53"/>
      <c r="IE1057" s="53"/>
      <c r="IF1057" s="53"/>
      <c r="IG1057" s="53"/>
      <c r="IH1057" s="53"/>
      <c r="II1057" s="53"/>
      <c r="IJ1057" s="53"/>
      <c r="IK1057" s="53"/>
      <c r="IL1057" s="53"/>
      <c r="IM1057" s="53"/>
      <c r="IN1057" s="53"/>
      <c r="IO1057" s="53"/>
      <c r="IP1057" s="53"/>
      <c r="IQ1057" s="53"/>
      <c r="IR1057" s="53"/>
      <c r="IS1057" s="53"/>
      <c r="IT1057" s="53"/>
      <c r="IU1057" s="53"/>
      <c r="IV1057" s="53"/>
      <c r="IW1057" s="53"/>
      <c r="IX1057" s="53"/>
      <c r="IY1057" s="53"/>
      <c r="IZ1057" s="53"/>
      <c r="JA1057" s="53"/>
      <c r="JB1057" s="53"/>
      <c r="JC1057" s="53"/>
      <c r="JD1057" s="53"/>
      <c r="JE1057" s="53"/>
      <c r="JF1057" s="53"/>
      <c r="JG1057" s="53"/>
      <c r="JH1057" s="53"/>
      <c r="JI1057" s="53"/>
      <c r="JJ1057" s="53"/>
      <c r="JK1057" s="53"/>
      <c r="JL1057" s="53"/>
      <c r="JM1057" s="53"/>
      <c r="JN1057" s="53"/>
      <c r="JO1057" s="53"/>
      <c r="JP1057" s="53"/>
      <c r="JQ1057" s="53"/>
      <c r="JR1057" s="53"/>
      <c r="JS1057" s="53"/>
      <c r="JT1057" s="53"/>
      <c r="JU1057" s="53"/>
      <c r="JV1057" s="53"/>
      <c r="JW1057" s="53"/>
      <c r="JX1057" s="53"/>
      <c r="JY1057" s="53"/>
      <c r="JZ1057" s="53"/>
      <c r="KA1057" s="53"/>
      <c r="KB1057" s="53"/>
      <c r="KC1057" s="53"/>
      <c r="KD1057" s="53"/>
      <c r="KE1057" s="53"/>
      <c r="KF1057" s="53"/>
      <c r="KG1057" s="53"/>
      <c r="KH1057" s="53"/>
      <c r="KI1057" s="53"/>
      <c r="KJ1057" s="53"/>
      <c r="KK1057" s="53"/>
      <c r="KL1057" s="53"/>
      <c r="KM1057" s="53"/>
      <c r="KN1057" s="53"/>
      <c r="KO1057" s="53"/>
      <c r="KP1057" s="53"/>
      <c r="KQ1057" s="53"/>
      <c r="KR1057" s="53"/>
      <c r="KS1057" s="53"/>
      <c r="KT1057" s="53"/>
      <c r="KU1057" s="53"/>
      <c r="KV1057" s="53"/>
      <c r="KW1057" s="53"/>
      <c r="KX1057" s="53"/>
      <c r="KY1057" s="53"/>
      <c r="KZ1057" s="53"/>
      <c r="LA1057" s="53"/>
      <c r="LB1057" s="53"/>
      <c r="LC1057" s="53"/>
      <c r="LD1057" s="53"/>
      <c r="LE1057" s="53"/>
      <c r="LF1057" s="53"/>
      <c r="LG1057" s="53"/>
      <c r="LH1057" s="53"/>
      <c r="LI1057" s="53"/>
      <c r="LJ1057" s="53"/>
      <c r="LK1057" s="53"/>
      <c r="LL1057" s="53"/>
      <c r="LM1057" s="53"/>
      <c r="LN1057" s="53"/>
      <c r="LO1057" s="53"/>
      <c r="LP1057" s="53"/>
      <c r="LQ1057" s="53"/>
      <c r="LR1057" s="53"/>
      <c r="LS1057" s="53"/>
      <c r="LT1057" s="53"/>
      <c r="LU1057" s="53"/>
      <c r="LV1057" s="53"/>
      <c r="LW1057" s="53"/>
      <c r="LX1057" s="53"/>
      <c r="LY1057" s="53"/>
      <c r="LZ1057" s="53"/>
      <c r="MA1057" s="53"/>
      <c r="MB1057" s="53"/>
      <c r="MC1057" s="53"/>
      <c r="MD1057" s="53"/>
      <c r="ME1057" s="53"/>
      <c r="MF1057" s="53"/>
      <c r="MG1057" s="53"/>
      <c r="MH1057" s="53"/>
      <c r="MI1057" s="53"/>
      <c r="MJ1057" s="53"/>
      <c r="MK1057" s="53"/>
      <c r="ML1057" s="53"/>
      <c r="MM1057" s="53"/>
      <c r="MN1057" s="53"/>
      <c r="MO1057" s="53"/>
      <c r="MP1057" s="53"/>
      <c r="MQ1057" s="53"/>
      <c r="MR1057" s="53"/>
      <c r="MS1057" s="53"/>
      <c r="MT1057" s="53"/>
      <c r="MU1057" s="53"/>
      <c r="MV1057" s="53"/>
      <c r="MW1057" s="53"/>
      <c r="MX1057" s="53"/>
      <c r="MY1057" s="53"/>
      <c r="MZ1057" s="53"/>
      <c r="NA1057" s="53"/>
      <c r="NB1057" s="53"/>
      <c r="NC1057" s="53"/>
      <c r="ND1057" s="53"/>
      <c r="NE1057" s="53"/>
      <c r="NF1057" s="53"/>
      <c r="NG1057" s="53"/>
      <c r="NH1057" s="53"/>
      <c r="NI1057" s="53"/>
      <c r="NJ1057" s="53"/>
      <c r="NK1057" s="53"/>
      <c r="NL1057" s="53"/>
      <c r="NM1057" s="53"/>
      <c r="NN1057" s="53"/>
      <c r="NO1057" s="53"/>
      <c r="NP1057" s="53"/>
      <c r="NQ1057" s="53"/>
      <c r="NR1057" s="53"/>
      <c r="NS1057" s="53"/>
      <c r="NT1057" s="53"/>
      <c r="NU1057" s="53"/>
      <c r="NV1057" s="53"/>
      <c r="NW1057" s="53"/>
      <c r="NX1057" s="53"/>
      <c r="NY1057" s="53"/>
      <c r="NZ1057" s="53"/>
      <c r="OA1057" s="53"/>
      <c r="OB1057" s="53"/>
      <c r="OC1057" s="53"/>
      <c r="OD1057" s="53"/>
      <c r="OE1057" s="53"/>
      <c r="OF1057" s="53"/>
      <c r="OG1057" s="53"/>
      <c r="OH1057" s="53"/>
      <c r="OI1057" s="53"/>
      <c r="OJ1057" s="53"/>
      <c r="OK1057" s="53"/>
      <c r="OL1057" s="53"/>
      <c r="OM1057" s="53"/>
      <c r="ON1057" s="53"/>
      <c r="OO1057" s="53"/>
      <c r="OP1057" s="53"/>
      <c r="OQ1057" s="53"/>
      <c r="OR1057" s="53"/>
      <c r="OS1057" s="53"/>
      <c r="OT1057" s="53"/>
      <c r="OU1057" s="53"/>
      <c r="OV1057" s="53"/>
      <c r="OW1057" s="53"/>
      <c r="OX1057" s="53"/>
      <c r="OY1057" s="53"/>
      <c r="OZ1057" s="53"/>
      <c r="PA1057" s="53"/>
      <c r="PB1057" s="53"/>
      <c r="PC1057" s="53"/>
      <c r="PD1057" s="53"/>
      <c r="PE1057" s="53"/>
      <c r="PF1057" s="53"/>
      <c r="PG1057" s="53"/>
      <c r="PH1057" s="53"/>
      <c r="PI1057" s="53"/>
      <c r="PJ1057" s="53"/>
      <c r="PK1057" s="53"/>
      <c r="PL1057" s="53"/>
      <c r="PM1057" s="53"/>
      <c r="PN1057" s="53"/>
      <c r="PO1057" s="53"/>
      <c r="PP1057" s="53"/>
      <c r="PQ1057" s="53"/>
      <c r="PR1057" s="53"/>
      <c r="PS1057" s="53"/>
      <c r="PT1057" s="53"/>
      <c r="PU1057" s="53"/>
      <c r="PV1057" s="53"/>
      <c r="PW1057" s="53"/>
      <c r="PX1057" s="53"/>
      <c r="PY1057" s="53"/>
      <c r="PZ1057" s="53"/>
      <c r="QA1057" s="53"/>
      <c r="QB1057" s="53"/>
      <c r="QC1057" s="53"/>
      <c r="QD1057" s="53"/>
      <c r="QE1057" s="53"/>
      <c r="QF1057" s="53"/>
      <c r="QG1057" s="53"/>
      <c r="QH1057" s="53"/>
      <c r="QI1057" s="53"/>
      <c r="QJ1057" s="53"/>
      <c r="QK1057" s="53"/>
      <c r="QL1057" s="53"/>
      <c r="QM1057" s="53"/>
      <c r="QN1057" s="53"/>
      <c r="QO1057" s="53"/>
      <c r="QP1057" s="53"/>
      <c r="QQ1057" s="53"/>
      <c r="QR1057" s="53"/>
      <c r="QS1057" s="53"/>
      <c r="QT1057" s="53"/>
      <c r="QU1057" s="53"/>
      <c r="QV1057" s="53"/>
      <c r="QW1057" s="53"/>
      <c r="QX1057" s="53"/>
      <c r="QY1057" s="53"/>
      <c r="QZ1057" s="53"/>
      <c r="RA1057" s="53"/>
      <c r="RB1057" s="53"/>
      <c r="RC1057" s="53"/>
      <c r="RD1057" s="53"/>
      <c r="RE1057" s="53"/>
      <c r="RF1057" s="53"/>
      <c r="RG1057" s="53"/>
      <c r="RH1057" s="53"/>
      <c r="RI1057" s="53"/>
      <c r="RJ1057" s="53"/>
      <c r="RK1057" s="53"/>
      <c r="RL1057" s="53"/>
      <c r="RM1057" s="53"/>
      <c r="RN1057" s="53"/>
      <c r="RO1057" s="53"/>
      <c r="RP1057" s="53"/>
      <c r="RQ1057" s="53"/>
      <c r="RR1057" s="53"/>
      <c r="RS1057" s="53"/>
      <c r="RT1057" s="53"/>
      <c r="RU1057" s="53"/>
      <c r="RV1057" s="53"/>
      <c r="RW1057" s="53"/>
      <c r="RX1057" s="53"/>
      <c r="RY1057" s="53"/>
      <c r="RZ1057" s="53"/>
      <c r="SA1057" s="53"/>
      <c r="SB1057" s="53"/>
      <c r="SC1057" s="53"/>
      <c r="SD1057" s="53"/>
      <c r="SE1057" s="53"/>
      <c r="SF1057" s="53"/>
      <c r="SG1057" s="53"/>
      <c r="SH1057" s="53"/>
      <c r="SI1057" s="53"/>
      <c r="SJ1057" s="53"/>
      <c r="SK1057" s="53"/>
      <c r="SL1057" s="53"/>
      <c r="SM1057" s="53"/>
      <c r="SN1057" s="53"/>
      <c r="SO1057" s="53"/>
      <c r="SP1057" s="53"/>
      <c r="SQ1057" s="53"/>
      <c r="SR1057" s="53"/>
      <c r="SS1057" s="53"/>
      <c r="ST1057" s="53"/>
      <c r="SU1057" s="53"/>
      <c r="SV1057" s="53"/>
      <c r="SW1057" s="53"/>
      <c r="SX1057" s="53"/>
      <c r="SY1057" s="53"/>
      <c r="SZ1057" s="53"/>
      <c r="TA1057" s="53"/>
      <c r="TB1057" s="53"/>
      <c r="TC1057" s="53"/>
      <c r="TD1057" s="53"/>
      <c r="TE1057" s="53"/>
      <c r="TF1057" s="53"/>
      <c r="TG1057" s="53"/>
      <c r="TH1057" s="53"/>
      <c r="TI1057" s="53"/>
      <c r="TJ1057" s="53"/>
      <c r="TK1057" s="53"/>
      <c r="TL1057" s="53"/>
      <c r="TM1057" s="53"/>
      <c r="TN1057" s="53"/>
      <c r="TO1057" s="53"/>
      <c r="TP1057" s="53"/>
      <c r="TQ1057" s="53"/>
      <c r="TR1057" s="53"/>
      <c r="TS1057" s="53"/>
      <c r="TT1057" s="53"/>
      <c r="TU1057" s="53"/>
      <c r="TV1057" s="53"/>
      <c r="TW1057" s="53"/>
      <c r="TX1057" s="53"/>
      <c r="TY1057" s="53"/>
      <c r="TZ1057" s="53"/>
      <c r="UA1057" s="53"/>
      <c r="UB1057" s="53"/>
      <c r="UC1057" s="53"/>
      <c r="UD1057" s="53"/>
      <c r="UE1057" s="53"/>
      <c r="UF1057" s="53"/>
      <c r="UG1057" s="53"/>
    </row>
    <row r="1058" spans="12:553" s="19" customFormat="1" ht="15.75" customHeight="1" x14ac:dyDescent="0.2">
      <c r="L1058" s="66"/>
      <c r="M1058" s="66"/>
      <c r="N1058" s="52"/>
      <c r="O1058" s="53"/>
      <c r="P1058" s="53"/>
      <c r="Q1058" s="53"/>
      <c r="R1058" s="53"/>
      <c r="S1058" s="53"/>
      <c r="T1058" s="53"/>
      <c r="U1058" s="53"/>
      <c r="V1058" s="53"/>
      <c r="W1058" s="53"/>
      <c r="X1058" s="53"/>
      <c r="Y1058" s="53"/>
      <c r="Z1058" s="53"/>
      <c r="AA1058" s="53"/>
      <c r="AB1058" s="53"/>
      <c r="AC1058" s="53"/>
      <c r="AD1058" s="53"/>
      <c r="AE1058" s="53"/>
      <c r="AF1058" s="53"/>
      <c r="AG1058" s="53"/>
      <c r="AH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c r="BM1058" s="53"/>
      <c r="BN1058" s="53"/>
      <c r="BO1058" s="53"/>
      <c r="BP1058" s="53"/>
      <c r="BQ1058" s="53"/>
      <c r="BR1058" s="53"/>
      <c r="BS1058" s="53"/>
      <c r="BT1058" s="53"/>
      <c r="BU1058" s="53"/>
      <c r="BV1058" s="53"/>
      <c r="BW1058" s="53"/>
      <c r="BX1058" s="53"/>
      <c r="BY1058" s="53"/>
      <c r="BZ1058" s="53"/>
      <c r="CA1058" s="53"/>
      <c r="CB1058" s="53"/>
      <c r="CC1058" s="53"/>
      <c r="CD1058" s="53"/>
      <c r="CE1058" s="53"/>
      <c r="CF1058" s="53"/>
      <c r="CG1058" s="53"/>
      <c r="CH1058" s="53"/>
      <c r="CI1058" s="53"/>
      <c r="CJ1058" s="53"/>
      <c r="CK1058" s="53"/>
      <c r="CL1058" s="53"/>
      <c r="CM1058" s="53"/>
      <c r="CN1058" s="53"/>
      <c r="CO1058" s="53"/>
      <c r="CP1058" s="53"/>
      <c r="CQ1058" s="53"/>
      <c r="CR1058" s="53"/>
      <c r="CS1058" s="53"/>
      <c r="CT1058" s="53"/>
      <c r="CU1058" s="53"/>
      <c r="CV1058" s="53"/>
      <c r="CW1058" s="53"/>
      <c r="CX1058" s="53"/>
      <c r="CY1058" s="53"/>
      <c r="CZ1058" s="53"/>
      <c r="DA1058" s="53"/>
      <c r="DB1058" s="53"/>
      <c r="DC1058" s="53"/>
      <c r="DD1058" s="53"/>
      <c r="DE1058" s="53"/>
      <c r="DF1058" s="53"/>
      <c r="DG1058" s="53"/>
      <c r="DH1058" s="53"/>
      <c r="DI1058" s="53"/>
      <c r="DJ1058" s="53"/>
      <c r="DK1058" s="53"/>
      <c r="DL1058" s="53"/>
      <c r="DM1058" s="53"/>
      <c r="DN1058" s="53"/>
      <c r="DO1058" s="53"/>
      <c r="DP1058" s="53"/>
      <c r="DQ1058" s="53"/>
      <c r="DR1058" s="53"/>
      <c r="DS1058" s="53"/>
      <c r="DT1058" s="53"/>
      <c r="DU1058" s="53"/>
      <c r="DV1058" s="53"/>
      <c r="DW1058" s="53"/>
      <c r="DX1058" s="53"/>
      <c r="DY1058" s="53"/>
      <c r="DZ1058" s="53"/>
      <c r="EA1058" s="53"/>
      <c r="EB1058" s="53"/>
      <c r="EC1058" s="53"/>
      <c r="ED1058" s="53"/>
      <c r="EE1058" s="53"/>
      <c r="EF1058" s="53"/>
      <c r="EG1058" s="53"/>
      <c r="EH1058" s="53"/>
      <c r="EI1058" s="53"/>
      <c r="EJ1058" s="53"/>
      <c r="EK1058" s="53"/>
      <c r="EL1058" s="53"/>
      <c r="EM1058" s="53"/>
      <c r="EN1058" s="53"/>
      <c r="EO1058" s="53"/>
      <c r="EP1058" s="53"/>
      <c r="EQ1058" s="53"/>
      <c r="ER1058" s="53"/>
      <c r="ES1058" s="53"/>
      <c r="ET1058" s="53"/>
      <c r="EU1058" s="53"/>
      <c r="EV1058" s="53"/>
      <c r="EW1058" s="53"/>
      <c r="EX1058" s="53"/>
      <c r="EY1058" s="53"/>
      <c r="EZ1058" s="53"/>
      <c r="FA1058" s="53"/>
      <c r="FB1058" s="53"/>
      <c r="FC1058" s="53"/>
      <c r="FD1058" s="53"/>
      <c r="FE1058" s="53"/>
      <c r="FF1058" s="53"/>
      <c r="FG1058" s="53"/>
      <c r="FH1058" s="53"/>
      <c r="FI1058" s="53"/>
      <c r="FJ1058" s="53"/>
      <c r="FK1058" s="53"/>
      <c r="FL1058" s="53"/>
      <c r="FM1058" s="53"/>
      <c r="FN1058" s="53"/>
      <c r="FO1058" s="53"/>
      <c r="FP1058" s="53"/>
      <c r="FQ1058" s="53"/>
      <c r="FR1058" s="53"/>
      <c r="FS1058" s="53"/>
      <c r="FT1058" s="53"/>
      <c r="FU1058" s="53"/>
      <c r="FV1058" s="53"/>
      <c r="FW1058" s="53"/>
      <c r="FX1058" s="53"/>
      <c r="FY1058" s="53"/>
      <c r="FZ1058" s="53"/>
      <c r="GA1058" s="53"/>
      <c r="GB1058" s="53"/>
      <c r="GC1058" s="53"/>
      <c r="GD1058" s="53"/>
      <c r="GE1058" s="53"/>
      <c r="GF1058" s="53"/>
      <c r="GG1058" s="53"/>
      <c r="GH1058" s="53"/>
      <c r="GI1058" s="53"/>
      <c r="GJ1058" s="53"/>
      <c r="GK1058" s="53"/>
      <c r="GL1058" s="53"/>
      <c r="GM1058" s="53"/>
      <c r="GN1058" s="53"/>
      <c r="GO1058" s="53"/>
      <c r="GP1058" s="53"/>
      <c r="GQ1058" s="53"/>
      <c r="GR1058" s="53"/>
      <c r="GS1058" s="53"/>
      <c r="GT1058" s="53"/>
      <c r="GU1058" s="53"/>
      <c r="GV1058" s="53"/>
      <c r="GW1058" s="53"/>
      <c r="GX1058" s="53"/>
      <c r="GY1058" s="53"/>
      <c r="GZ1058" s="53"/>
      <c r="HA1058" s="53"/>
      <c r="HB1058" s="53"/>
      <c r="HC1058" s="53"/>
      <c r="HD1058" s="53"/>
      <c r="HE1058" s="53"/>
      <c r="HF1058" s="53"/>
      <c r="HG1058" s="53"/>
      <c r="HH1058" s="53"/>
      <c r="HI1058" s="53"/>
      <c r="HJ1058" s="53"/>
      <c r="HK1058" s="53"/>
      <c r="HL1058" s="53"/>
      <c r="HM1058" s="53"/>
      <c r="HN1058" s="53"/>
      <c r="HO1058" s="53"/>
      <c r="HP1058" s="53"/>
      <c r="HQ1058" s="53"/>
      <c r="HR1058" s="53"/>
      <c r="HS1058" s="53"/>
      <c r="HT1058" s="53"/>
      <c r="HU1058" s="53"/>
      <c r="HV1058" s="53"/>
      <c r="HW1058" s="53"/>
      <c r="HX1058" s="53"/>
      <c r="HY1058" s="53"/>
      <c r="HZ1058" s="53"/>
      <c r="IA1058" s="53"/>
      <c r="IB1058" s="53"/>
      <c r="IC1058" s="53"/>
      <c r="ID1058" s="53"/>
      <c r="IE1058" s="53"/>
      <c r="IF1058" s="53"/>
      <c r="IG1058" s="53"/>
      <c r="IH1058" s="53"/>
      <c r="II1058" s="53"/>
      <c r="IJ1058" s="53"/>
      <c r="IK1058" s="53"/>
      <c r="IL1058" s="53"/>
      <c r="IM1058" s="53"/>
      <c r="IN1058" s="53"/>
      <c r="IO1058" s="53"/>
      <c r="IP1058" s="53"/>
      <c r="IQ1058" s="53"/>
      <c r="IR1058" s="53"/>
      <c r="IS1058" s="53"/>
      <c r="IT1058" s="53"/>
      <c r="IU1058" s="53"/>
      <c r="IV1058" s="53"/>
      <c r="IW1058" s="53"/>
      <c r="IX1058" s="53"/>
      <c r="IY1058" s="53"/>
      <c r="IZ1058" s="53"/>
      <c r="JA1058" s="53"/>
      <c r="JB1058" s="53"/>
      <c r="JC1058" s="53"/>
      <c r="JD1058" s="53"/>
      <c r="JE1058" s="53"/>
      <c r="JF1058" s="53"/>
      <c r="JG1058" s="53"/>
      <c r="JH1058" s="53"/>
      <c r="JI1058" s="53"/>
      <c r="JJ1058" s="53"/>
      <c r="JK1058" s="53"/>
      <c r="JL1058" s="53"/>
      <c r="JM1058" s="53"/>
      <c r="JN1058" s="53"/>
      <c r="JO1058" s="53"/>
      <c r="JP1058" s="53"/>
      <c r="JQ1058" s="53"/>
      <c r="JR1058" s="53"/>
      <c r="JS1058" s="53"/>
      <c r="JT1058" s="53"/>
      <c r="JU1058" s="53"/>
      <c r="JV1058" s="53"/>
      <c r="JW1058" s="53"/>
      <c r="JX1058" s="53"/>
      <c r="JY1058" s="53"/>
      <c r="JZ1058" s="53"/>
      <c r="KA1058" s="53"/>
      <c r="KB1058" s="53"/>
      <c r="KC1058" s="53"/>
      <c r="KD1058" s="53"/>
      <c r="KE1058" s="53"/>
      <c r="KF1058" s="53"/>
      <c r="KG1058" s="53"/>
      <c r="KH1058" s="53"/>
      <c r="KI1058" s="53"/>
      <c r="KJ1058" s="53"/>
      <c r="KK1058" s="53"/>
      <c r="KL1058" s="53"/>
      <c r="KM1058" s="53"/>
      <c r="KN1058" s="53"/>
      <c r="KO1058" s="53"/>
      <c r="KP1058" s="53"/>
      <c r="KQ1058" s="53"/>
      <c r="KR1058" s="53"/>
      <c r="KS1058" s="53"/>
      <c r="KT1058" s="53"/>
      <c r="KU1058" s="53"/>
      <c r="KV1058" s="53"/>
      <c r="KW1058" s="53"/>
      <c r="KX1058" s="53"/>
      <c r="KY1058" s="53"/>
      <c r="KZ1058" s="53"/>
      <c r="LA1058" s="53"/>
      <c r="LB1058" s="53"/>
      <c r="LC1058" s="53"/>
      <c r="LD1058" s="53"/>
      <c r="LE1058" s="53"/>
      <c r="LF1058" s="53"/>
      <c r="LG1058" s="53"/>
      <c r="LH1058" s="53"/>
      <c r="LI1058" s="53"/>
      <c r="LJ1058" s="53"/>
      <c r="LK1058" s="53"/>
      <c r="LL1058" s="53"/>
      <c r="LM1058" s="53"/>
      <c r="LN1058" s="53"/>
      <c r="LO1058" s="53"/>
      <c r="LP1058" s="53"/>
      <c r="LQ1058" s="53"/>
      <c r="LR1058" s="53"/>
      <c r="LS1058" s="53"/>
      <c r="LT1058" s="53"/>
      <c r="LU1058" s="53"/>
      <c r="LV1058" s="53"/>
      <c r="LW1058" s="53"/>
      <c r="LX1058" s="53"/>
      <c r="LY1058" s="53"/>
      <c r="LZ1058" s="53"/>
      <c r="MA1058" s="53"/>
      <c r="MB1058" s="53"/>
      <c r="MC1058" s="53"/>
      <c r="MD1058" s="53"/>
      <c r="ME1058" s="53"/>
      <c r="MF1058" s="53"/>
      <c r="MG1058" s="53"/>
      <c r="MH1058" s="53"/>
      <c r="MI1058" s="53"/>
      <c r="MJ1058" s="53"/>
      <c r="MK1058" s="53"/>
      <c r="ML1058" s="53"/>
      <c r="MM1058" s="53"/>
      <c r="MN1058" s="53"/>
      <c r="MO1058" s="53"/>
      <c r="MP1058" s="53"/>
      <c r="MQ1058" s="53"/>
      <c r="MR1058" s="53"/>
      <c r="MS1058" s="53"/>
      <c r="MT1058" s="53"/>
      <c r="MU1058" s="53"/>
      <c r="MV1058" s="53"/>
      <c r="MW1058" s="53"/>
      <c r="MX1058" s="53"/>
      <c r="MY1058" s="53"/>
      <c r="MZ1058" s="53"/>
      <c r="NA1058" s="53"/>
      <c r="NB1058" s="53"/>
      <c r="NC1058" s="53"/>
      <c r="ND1058" s="53"/>
      <c r="NE1058" s="53"/>
      <c r="NF1058" s="53"/>
      <c r="NG1058" s="53"/>
      <c r="NH1058" s="53"/>
      <c r="NI1058" s="53"/>
      <c r="NJ1058" s="53"/>
      <c r="NK1058" s="53"/>
      <c r="NL1058" s="53"/>
      <c r="NM1058" s="53"/>
      <c r="NN1058" s="53"/>
      <c r="NO1058" s="53"/>
      <c r="NP1058" s="53"/>
      <c r="NQ1058" s="53"/>
      <c r="NR1058" s="53"/>
      <c r="NS1058" s="53"/>
      <c r="NT1058" s="53"/>
      <c r="NU1058" s="53"/>
      <c r="NV1058" s="53"/>
      <c r="NW1058" s="53"/>
      <c r="NX1058" s="53"/>
      <c r="NY1058" s="53"/>
      <c r="NZ1058" s="53"/>
      <c r="OA1058" s="53"/>
      <c r="OB1058" s="53"/>
      <c r="OC1058" s="53"/>
      <c r="OD1058" s="53"/>
      <c r="OE1058" s="53"/>
      <c r="OF1058" s="53"/>
      <c r="OG1058" s="53"/>
      <c r="OH1058" s="53"/>
      <c r="OI1058" s="53"/>
      <c r="OJ1058" s="53"/>
      <c r="OK1058" s="53"/>
      <c r="OL1058" s="53"/>
      <c r="OM1058" s="53"/>
      <c r="ON1058" s="53"/>
      <c r="OO1058" s="53"/>
      <c r="OP1058" s="53"/>
      <c r="OQ1058" s="53"/>
      <c r="OR1058" s="53"/>
      <c r="OS1058" s="53"/>
      <c r="OT1058" s="53"/>
      <c r="OU1058" s="53"/>
      <c r="OV1058" s="53"/>
      <c r="OW1058" s="53"/>
      <c r="OX1058" s="53"/>
      <c r="OY1058" s="53"/>
      <c r="OZ1058" s="53"/>
      <c r="PA1058" s="53"/>
      <c r="PB1058" s="53"/>
      <c r="PC1058" s="53"/>
      <c r="PD1058" s="53"/>
      <c r="PE1058" s="53"/>
      <c r="PF1058" s="53"/>
      <c r="PG1058" s="53"/>
      <c r="PH1058" s="53"/>
      <c r="PI1058" s="53"/>
      <c r="PJ1058" s="53"/>
      <c r="PK1058" s="53"/>
      <c r="PL1058" s="53"/>
      <c r="PM1058" s="53"/>
      <c r="PN1058" s="53"/>
      <c r="PO1058" s="53"/>
      <c r="PP1058" s="53"/>
      <c r="PQ1058" s="53"/>
      <c r="PR1058" s="53"/>
      <c r="PS1058" s="53"/>
      <c r="PT1058" s="53"/>
      <c r="PU1058" s="53"/>
      <c r="PV1058" s="53"/>
      <c r="PW1058" s="53"/>
      <c r="PX1058" s="53"/>
      <c r="PY1058" s="53"/>
      <c r="PZ1058" s="53"/>
      <c r="QA1058" s="53"/>
      <c r="QB1058" s="53"/>
      <c r="QC1058" s="53"/>
      <c r="QD1058" s="53"/>
      <c r="QE1058" s="53"/>
      <c r="QF1058" s="53"/>
      <c r="QG1058" s="53"/>
      <c r="QH1058" s="53"/>
      <c r="QI1058" s="53"/>
      <c r="QJ1058" s="53"/>
      <c r="QK1058" s="53"/>
      <c r="QL1058" s="53"/>
      <c r="QM1058" s="53"/>
      <c r="QN1058" s="53"/>
      <c r="QO1058" s="53"/>
      <c r="QP1058" s="53"/>
      <c r="QQ1058" s="53"/>
      <c r="QR1058" s="53"/>
      <c r="QS1058" s="53"/>
      <c r="QT1058" s="53"/>
      <c r="QU1058" s="53"/>
      <c r="QV1058" s="53"/>
      <c r="QW1058" s="53"/>
      <c r="QX1058" s="53"/>
      <c r="QY1058" s="53"/>
      <c r="QZ1058" s="53"/>
      <c r="RA1058" s="53"/>
      <c r="RB1058" s="53"/>
      <c r="RC1058" s="53"/>
      <c r="RD1058" s="53"/>
      <c r="RE1058" s="53"/>
      <c r="RF1058" s="53"/>
      <c r="RG1058" s="53"/>
      <c r="RH1058" s="53"/>
      <c r="RI1058" s="53"/>
      <c r="RJ1058" s="53"/>
      <c r="RK1058" s="53"/>
      <c r="RL1058" s="53"/>
      <c r="RM1058" s="53"/>
      <c r="RN1058" s="53"/>
      <c r="RO1058" s="53"/>
      <c r="RP1058" s="53"/>
      <c r="RQ1058" s="53"/>
      <c r="RR1058" s="53"/>
      <c r="RS1058" s="53"/>
      <c r="RT1058" s="53"/>
      <c r="RU1058" s="53"/>
      <c r="RV1058" s="53"/>
      <c r="RW1058" s="53"/>
      <c r="RX1058" s="53"/>
      <c r="RY1058" s="53"/>
      <c r="RZ1058" s="53"/>
      <c r="SA1058" s="53"/>
      <c r="SB1058" s="53"/>
      <c r="SC1058" s="53"/>
      <c r="SD1058" s="53"/>
      <c r="SE1058" s="53"/>
      <c r="SF1058" s="53"/>
      <c r="SG1058" s="53"/>
      <c r="SH1058" s="53"/>
      <c r="SI1058" s="53"/>
      <c r="SJ1058" s="53"/>
      <c r="SK1058" s="53"/>
      <c r="SL1058" s="53"/>
      <c r="SM1058" s="53"/>
      <c r="SN1058" s="53"/>
      <c r="SO1058" s="53"/>
      <c r="SP1058" s="53"/>
      <c r="SQ1058" s="53"/>
      <c r="SR1058" s="53"/>
      <c r="SS1058" s="53"/>
      <c r="ST1058" s="53"/>
      <c r="SU1058" s="53"/>
      <c r="SV1058" s="53"/>
      <c r="SW1058" s="53"/>
      <c r="SX1058" s="53"/>
      <c r="SY1058" s="53"/>
      <c r="SZ1058" s="53"/>
      <c r="TA1058" s="53"/>
      <c r="TB1058" s="53"/>
      <c r="TC1058" s="53"/>
      <c r="TD1058" s="53"/>
      <c r="TE1058" s="53"/>
      <c r="TF1058" s="53"/>
      <c r="TG1058" s="53"/>
      <c r="TH1058" s="53"/>
      <c r="TI1058" s="53"/>
      <c r="TJ1058" s="53"/>
      <c r="TK1058" s="53"/>
      <c r="TL1058" s="53"/>
      <c r="TM1058" s="53"/>
      <c r="TN1058" s="53"/>
      <c r="TO1058" s="53"/>
      <c r="TP1058" s="53"/>
      <c r="TQ1058" s="53"/>
      <c r="TR1058" s="53"/>
      <c r="TS1058" s="53"/>
      <c r="TT1058" s="53"/>
      <c r="TU1058" s="53"/>
      <c r="TV1058" s="53"/>
      <c r="TW1058" s="53"/>
      <c r="TX1058" s="53"/>
      <c r="TY1058" s="53"/>
      <c r="TZ1058" s="53"/>
      <c r="UA1058" s="53"/>
      <c r="UB1058" s="53"/>
      <c r="UC1058" s="53"/>
      <c r="UD1058" s="53"/>
      <c r="UE1058" s="53"/>
      <c r="UF1058" s="53"/>
      <c r="UG1058" s="53"/>
    </row>
    <row r="1059" spans="12:553" s="19" customFormat="1" ht="15.75" customHeight="1" x14ac:dyDescent="0.2">
      <c r="L1059" s="66"/>
      <c r="M1059" s="66"/>
      <c r="N1059" s="52"/>
      <c r="O1059" s="53"/>
      <c r="P1059" s="53"/>
      <c r="Q1059" s="53"/>
      <c r="R1059" s="53"/>
      <c r="S1059" s="53"/>
      <c r="T1059" s="53"/>
      <c r="U1059" s="53"/>
      <c r="V1059" s="53"/>
      <c r="W1059" s="53"/>
      <c r="X1059" s="53"/>
      <c r="Y1059" s="53"/>
      <c r="Z1059" s="53"/>
      <c r="AA1059" s="53"/>
      <c r="AB1059" s="53"/>
      <c r="AC1059" s="53"/>
      <c r="AD1059" s="53"/>
      <c r="AE1059" s="53"/>
      <c r="AF1059" s="53"/>
      <c r="AG1059" s="53"/>
      <c r="AH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c r="BM1059" s="53"/>
      <c r="BN1059" s="53"/>
      <c r="BO1059" s="53"/>
      <c r="BP1059" s="53"/>
      <c r="BQ1059" s="53"/>
      <c r="BR1059" s="53"/>
      <c r="BS1059" s="53"/>
      <c r="BT1059" s="53"/>
      <c r="BU1059" s="53"/>
      <c r="BV1059" s="53"/>
      <c r="BW1059" s="53"/>
      <c r="BX1059" s="53"/>
      <c r="BY1059" s="53"/>
      <c r="BZ1059" s="53"/>
      <c r="CA1059" s="53"/>
      <c r="CB1059" s="53"/>
      <c r="CC1059" s="53"/>
      <c r="CD1059" s="53"/>
      <c r="CE1059" s="53"/>
      <c r="CF1059" s="53"/>
      <c r="CG1059" s="53"/>
      <c r="CH1059" s="53"/>
      <c r="CI1059" s="53"/>
      <c r="CJ1059" s="53"/>
      <c r="CK1059" s="53"/>
      <c r="CL1059" s="53"/>
      <c r="CM1059" s="53"/>
      <c r="CN1059" s="53"/>
      <c r="CO1059" s="53"/>
      <c r="CP1059" s="53"/>
      <c r="CQ1059" s="53"/>
      <c r="CR1059" s="53"/>
      <c r="CS1059" s="53"/>
      <c r="CT1059" s="53"/>
      <c r="CU1059" s="53"/>
      <c r="CV1059" s="53"/>
      <c r="CW1059" s="53"/>
      <c r="CX1059" s="53"/>
      <c r="CY1059" s="53"/>
      <c r="CZ1059" s="53"/>
      <c r="DA1059" s="53"/>
      <c r="DB1059" s="53"/>
      <c r="DC1059" s="53"/>
      <c r="DD1059" s="53"/>
      <c r="DE1059" s="53"/>
      <c r="DF1059" s="53"/>
      <c r="DG1059" s="53"/>
      <c r="DH1059" s="53"/>
      <c r="DI1059" s="53"/>
      <c r="DJ1059" s="53"/>
      <c r="DK1059" s="53"/>
      <c r="DL1059" s="53"/>
      <c r="DM1059" s="53"/>
      <c r="DN1059" s="53"/>
      <c r="DO1059" s="53"/>
      <c r="DP1059" s="53"/>
      <c r="DQ1059" s="53"/>
      <c r="DR1059" s="53"/>
      <c r="DS1059" s="53"/>
      <c r="DT1059" s="53"/>
      <c r="DU1059" s="53"/>
      <c r="DV1059" s="53"/>
      <c r="DW1059" s="53"/>
      <c r="DX1059" s="53"/>
      <c r="DY1059" s="53"/>
      <c r="DZ1059" s="53"/>
      <c r="EA1059" s="53"/>
      <c r="EB1059" s="53"/>
      <c r="EC1059" s="53"/>
      <c r="ED1059" s="53"/>
      <c r="EE1059" s="53"/>
      <c r="EF1059" s="53"/>
      <c r="EG1059" s="53"/>
      <c r="EH1059" s="53"/>
      <c r="EI1059" s="53"/>
      <c r="EJ1059" s="53"/>
      <c r="EK1059" s="53"/>
      <c r="EL1059" s="53"/>
      <c r="EM1059" s="53"/>
      <c r="EN1059" s="53"/>
      <c r="EO1059" s="53"/>
      <c r="EP1059" s="53"/>
      <c r="EQ1059" s="53"/>
      <c r="ER1059" s="53"/>
      <c r="ES1059" s="53"/>
      <c r="ET1059" s="53"/>
      <c r="EU1059" s="53"/>
      <c r="EV1059" s="53"/>
      <c r="EW1059" s="53"/>
      <c r="EX1059" s="53"/>
      <c r="EY1059" s="53"/>
      <c r="EZ1059" s="53"/>
      <c r="FA1059" s="53"/>
      <c r="FB1059" s="53"/>
      <c r="FC1059" s="53"/>
      <c r="FD1059" s="53"/>
      <c r="FE1059" s="53"/>
      <c r="FF1059" s="53"/>
      <c r="FG1059" s="53"/>
      <c r="FH1059" s="53"/>
      <c r="FI1059" s="53"/>
      <c r="FJ1059" s="53"/>
      <c r="FK1059" s="53"/>
      <c r="FL1059" s="53"/>
      <c r="FM1059" s="53"/>
      <c r="FN1059" s="53"/>
      <c r="FO1059" s="53"/>
      <c r="FP1059" s="53"/>
      <c r="FQ1059" s="53"/>
      <c r="FR1059" s="53"/>
      <c r="FS1059" s="53"/>
      <c r="FT1059" s="53"/>
      <c r="FU1059" s="53"/>
      <c r="FV1059" s="53"/>
      <c r="FW1059" s="53"/>
      <c r="FX1059" s="53"/>
      <c r="FY1059" s="53"/>
      <c r="FZ1059" s="53"/>
      <c r="GA1059" s="53"/>
      <c r="GB1059" s="53"/>
      <c r="GC1059" s="53"/>
      <c r="GD1059" s="53"/>
      <c r="GE1059" s="53"/>
      <c r="GF1059" s="53"/>
      <c r="GG1059" s="53"/>
      <c r="GH1059" s="53"/>
      <c r="GI1059" s="53"/>
      <c r="GJ1059" s="53"/>
      <c r="GK1059" s="53"/>
      <c r="GL1059" s="53"/>
      <c r="GM1059" s="53"/>
      <c r="GN1059" s="53"/>
      <c r="GO1059" s="53"/>
      <c r="GP1059" s="53"/>
      <c r="GQ1059" s="53"/>
      <c r="GR1059" s="53"/>
      <c r="GS1059" s="53"/>
      <c r="GT1059" s="53"/>
      <c r="GU1059" s="53"/>
      <c r="GV1059" s="53"/>
      <c r="GW1059" s="53"/>
      <c r="GX1059" s="53"/>
      <c r="GY1059" s="53"/>
      <c r="GZ1059" s="53"/>
      <c r="HA1059" s="53"/>
      <c r="HB1059" s="53"/>
      <c r="HC1059" s="53"/>
      <c r="HD1059" s="53"/>
      <c r="HE1059" s="53"/>
      <c r="HF1059" s="53"/>
      <c r="HG1059" s="53"/>
      <c r="HH1059" s="53"/>
      <c r="HI1059" s="53"/>
      <c r="HJ1059" s="53"/>
      <c r="HK1059" s="53"/>
      <c r="HL1059" s="53"/>
      <c r="HM1059" s="53"/>
      <c r="HN1059" s="53"/>
      <c r="HO1059" s="53"/>
      <c r="HP1059" s="53"/>
      <c r="HQ1059" s="53"/>
      <c r="HR1059" s="53"/>
      <c r="HS1059" s="53"/>
      <c r="HT1059" s="53"/>
      <c r="HU1059" s="53"/>
      <c r="HV1059" s="53"/>
      <c r="HW1059" s="53"/>
      <c r="HX1059" s="53"/>
      <c r="HY1059" s="53"/>
      <c r="HZ1059" s="53"/>
      <c r="IA1059" s="53"/>
      <c r="IB1059" s="53"/>
      <c r="IC1059" s="53"/>
      <c r="ID1059" s="53"/>
      <c r="IE1059" s="53"/>
      <c r="IF1059" s="53"/>
      <c r="IG1059" s="53"/>
      <c r="IH1059" s="53"/>
      <c r="II1059" s="53"/>
      <c r="IJ1059" s="53"/>
      <c r="IK1059" s="53"/>
      <c r="IL1059" s="53"/>
      <c r="IM1059" s="53"/>
      <c r="IN1059" s="53"/>
      <c r="IO1059" s="53"/>
      <c r="IP1059" s="53"/>
      <c r="IQ1059" s="53"/>
      <c r="IR1059" s="53"/>
      <c r="IS1059" s="53"/>
      <c r="IT1059" s="53"/>
      <c r="IU1059" s="53"/>
      <c r="IV1059" s="53"/>
      <c r="IW1059" s="53"/>
      <c r="IX1059" s="53"/>
      <c r="IY1059" s="53"/>
      <c r="IZ1059" s="53"/>
      <c r="JA1059" s="53"/>
      <c r="JB1059" s="53"/>
      <c r="JC1059" s="53"/>
      <c r="JD1059" s="53"/>
      <c r="JE1059" s="53"/>
      <c r="JF1059" s="53"/>
      <c r="JG1059" s="53"/>
      <c r="JH1059" s="53"/>
      <c r="JI1059" s="53"/>
      <c r="JJ1059" s="53"/>
      <c r="JK1059" s="53"/>
      <c r="JL1059" s="53"/>
      <c r="JM1059" s="53"/>
      <c r="JN1059" s="53"/>
      <c r="JO1059" s="53"/>
      <c r="JP1059" s="53"/>
      <c r="JQ1059" s="53"/>
      <c r="JR1059" s="53"/>
      <c r="JS1059" s="53"/>
      <c r="JT1059" s="53"/>
      <c r="JU1059" s="53"/>
      <c r="JV1059" s="53"/>
      <c r="JW1059" s="53"/>
      <c r="JX1059" s="53"/>
      <c r="JY1059" s="53"/>
      <c r="JZ1059" s="53"/>
      <c r="KA1059" s="53"/>
      <c r="KB1059" s="53"/>
      <c r="KC1059" s="53"/>
      <c r="KD1059" s="53"/>
      <c r="KE1059" s="53"/>
      <c r="KF1059" s="53"/>
      <c r="KG1059" s="53"/>
      <c r="KH1059" s="53"/>
      <c r="KI1059" s="53"/>
      <c r="KJ1059" s="53"/>
      <c r="KK1059" s="53"/>
      <c r="KL1059" s="53"/>
      <c r="KM1059" s="53"/>
      <c r="KN1059" s="53"/>
      <c r="KO1059" s="53"/>
      <c r="KP1059" s="53"/>
      <c r="KQ1059" s="53"/>
      <c r="KR1059" s="53"/>
      <c r="KS1059" s="53"/>
      <c r="KT1059" s="53"/>
      <c r="KU1059" s="53"/>
      <c r="KV1059" s="53"/>
      <c r="KW1059" s="53"/>
      <c r="KX1059" s="53"/>
      <c r="KY1059" s="53"/>
      <c r="KZ1059" s="53"/>
      <c r="LA1059" s="53"/>
      <c r="LB1059" s="53"/>
      <c r="LC1059" s="53"/>
      <c r="LD1059" s="53"/>
      <c r="LE1059" s="53"/>
      <c r="LF1059" s="53"/>
      <c r="LG1059" s="53"/>
      <c r="LH1059" s="53"/>
      <c r="LI1059" s="53"/>
      <c r="LJ1059" s="53"/>
      <c r="LK1059" s="53"/>
      <c r="LL1059" s="53"/>
      <c r="LM1059" s="53"/>
      <c r="LN1059" s="53"/>
      <c r="LO1059" s="53"/>
      <c r="LP1059" s="53"/>
      <c r="LQ1059" s="53"/>
      <c r="LR1059" s="53"/>
      <c r="LS1059" s="53"/>
      <c r="LT1059" s="53"/>
      <c r="LU1059" s="53"/>
      <c r="LV1059" s="53"/>
      <c r="LW1059" s="53"/>
      <c r="LX1059" s="53"/>
      <c r="LY1059" s="53"/>
      <c r="LZ1059" s="53"/>
      <c r="MA1059" s="53"/>
      <c r="MB1059" s="53"/>
      <c r="MC1059" s="53"/>
      <c r="MD1059" s="53"/>
      <c r="ME1059" s="53"/>
      <c r="MF1059" s="53"/>
      <c r="MG1059" s="53"/>
      <c r="MH1059" s="53"/>
      <c r="MI1059" s="53"/>
      <c r="MJ1059" s="53"/>
      <c r="MK1059" s="53"/>
      <c r="ML1059" s="53"/>
      <c r="MM1059" s="53"/>
      <c r="MN1059" s="53"/>
      <c r="MO1059" s="53"/>
      <c r="MP1059" s="53"/>
      <c r="MQ1059" s="53"/>
      <c r="MR1059" s="53"/>
      <c r="MS1059" s="53"/>
      <c r="MT1059" s="53"/>
      <c r="MU1059" s="53"/>
      <c r="MV1059" s="53"/>
      <c r="MW1059" s="53"/>
      <c r="MX1059" s="53"/>
      <c r="MY1059" s="53"/>
      <c r="MZ1059" s="53"/>
      <c r="NA1059" s="53"/>
      <c r="NB1059" s="53"/>
      <c r="NC1059" s="53"/>
      <c r="ND1059" s="53"/>
      <c r="NE1059" s="53"/>
      <c r="NF1059" s="53"/>
      <c r="NG1059" s="53"/>
      <c r="NH1059" s="53"/>
      <c r="NI1059" s="53"/>
      <c r="NJ1059" s="53"/>
      <c r="NK1059" s="53"/>
      <c r="NL1059" s="53"/>
      <c r="NM1059" s="53"/>
      <c r="NN1059" s="53"/>
      <c r="NO1059" s="53"/>
      <c r="NP1059" s="53"/>
      <c r="NQ1059" s="53"/>
      <c r="NR1059" s="53"/>
      <c r="NS1059" s="53"/>
      <c r="NT1059" s="53"/>
      <c r="NU1059" s="53"/>
      <c r="NV1059" s="53"/>
      <c r="NW1059" s="53"/>
      <c r="NX1059" s="53"/>
      <c r="NY1059" s="53"/>
      <c r="NZ1059" s="53"/>
      <c r="OA1059" s="53"/>
      <c r="OB1059" s="53"/>
      <c r="OC1059" s="53"/>
      <c r="OD1059" s="53"/>
      <c r="OE1059" s="53"/>
      <c r="OF1059" s="53"/>
      <c r="OG1059" s="53"/>
      <c r="OH1059" s="53"/>
      <c r="OI1059" s="53"/>
      <c r="OJ1059" s="53"/>
      <c r="OK1059" s="53"/>
      <c r="OL1059" s="53"/>
      <c r="OM1059" s="53"/>
      <c r="ON1059" s="53"/>
      <c r="OO1059" s="53"/>
      <c r="OP1059" s="53"/>
      <c r="OQ1059" s="53"/>
      <c r="OR1059" s="53"/>
      <c r="OS1059" s="53"/>
      <c r="OT1059" s="53"/>
      <c r="OU1059" s="53"/>
      <c r="OV1059" s="53"/>
      <c r="OW1059" s="53"/>
      <c r="OX1059" s="53"/>
      <c r="OY1059" s="53"/>
      <c r="OZ1059" s="53"/>
      <c r="PA1059" s="53"/>
      <c r="PB1059" s="53"/>
      <c r="PC1059" s="53"/>
      <c r="PD1059" s="53"/>
      <c r="PE1059" s="53"/>
      <c r="PF1059" s="53"/>
      <c r="PG1059" s="53"/>
      <c r="PH1059" s="53"/>
      <c r="PI1059" s="53"/>
      <c r="PJ1059" s="53"/>
      <c r="PK1059" s="53"/>
      <c r="PL1059" s="53"/>
      <c r="PM1059" s="53"/>
      <c r="PN1059" s="53"/>
      <c r="PO1059" s="53"/>
      <c r="PP1059" s="53"/>
      <c r="PQ1059" s="53"/>
      <c r="PR1059" s="53"/>
      <c r="PS1059" s="53"/>
      <c r="PT1059" s="53"/>
      <c r="PU1059" s="53"/>
      <c r="PV1059" s="53"/>
      <c r="PW1059" s="53"/>
      <c r="PX1059" s="53"/>
      <c r="PY1059" s="53"/>
      <c r="PZ1059" s="53"/>
      <c r="QA1059" s="53"/>
      <c r="QB1059" s="53"/>
      <c r="QC1059" s="53"/>
      <c r="QD1059" s="53"/>
      <c r="QE1059" s="53"/>
      <c r="QF1059" s="53"/>
      <c r="QG1059" s="53"/>
      <c r="QH1059" s="53"/>
      <c r="QI1059" s="53"/>
      <c r="QJ1059" s="53"/>
      <c r="QK1059" s="53"/>
      <c r="QL1059" s="53"/>
      <c r="QM1059" s="53"/>
      <c r="QN1059" s="53"/>
      <c r="QO1059" s="53"/>
      <c r="QP1059" s="53"/>
      <c r="QQ1059" s="53"/>
      <c r="QR1059" s="53"/>
      <c r="QS1059" s="53"/>
      <c r="QT1059" s="53"/>
      <c r="QU1059" s="53"/>
      <c r="QV1059" s="53"/>
      <c r="QW1059" s="53"/>
      <c r="QX1059" s="53"/>
      <c r="QY1059" s="53"/>
      <c r="QZ1059" s="53"/>
      <c r="RA1059" s="53"/>
      <c r="RB1059" s="53"/>
      <c r="RC1059" s="53"/>
      <c r="RD1059" s="53"/>
      <c r="RE1059" s="53"/>
      <c r="RF1059" s="53"/>
      <c r="RG1059" s="53"/>
      <c r="RH1059" s="53"/>
      <c r="RI1059" s="53"/>
      <c r="RJ1059" s="53"/>
      <c r="RK1059" s="53"/>
      <c r="RL1059" s="53"/>
      <c r="RM1059" s="53"/>
      <c r="RN1059" s="53"/>
      <c r="RO1059" s="53"/>
      <c r="RP1059" s="53"/>
      <c r="RQ1059" s="53"/>
      <c r="RR1059" s="53"/>
      <c r="RS1059" s="53"/>
      <c r="RT1059" s="53"/>
      <c r="RU1059" s="53"/>
      <c r="RV1059" s="53"/>
      <c r="RW1059" s="53"/>
      <c r="RX1059" s="53"/>
      <c r="RY1059" s="53"/>
      <c r="RZ1059" s="53"/>
      <c r="SA1059" s="53"/>
      <c r="SB1059" s="53"/>
      <c r="SC1059" s="53"/>
      <c r="SD1059" s="53"/>
      <c r="SE1059" s="53"/>
      <c r="SF1059" s="53"/>
      <c r="SG1059" s="53"/>
      <c r="SH1059" s="53"/>
      <c r="SI1059" s="53"/>
      <c r="SJ1059" s="53"/>
      <c r="SK1059" s="53"/>
      <c r="SL1059" s="53"/>
      <c r="SM1059" s="53"/>
      <c r="SN1059" s="53"/>
      <c r="SO1059" s="53"/>
      <c r="SP1059" s="53"/>
      <c r="SQ1059" s="53"/>
      <c r="SR1059" s="53"/>
      <c r="SS1059" s="53"/>
      <c r="ST1059" s="53"/>
      <c r="SU1059" s="53"/>
      <c r="SV1059" s="53"/>
      <c r="SW1059" s="53"/>
      <c r="SX1059" s="53"/>
      <c r="SY1059" s="53"/>
      <c r="SZ1059" s="53"/>
      <c r="TA1059" s="53"/>
      <c r="TB1059" s="53"/>
      <c r="TC1059" s="53"/>
      <c r="TD1059" s="53"/>
      <c r="TE1059" s="53"/>
      <c r="TF1059" s="53"/>
      <c r="TG1059" s="53"/>
      <c r="TH1059" s="53"/>
      <c r="TI1059" s="53"/>
      <c r="TJ1059" s="53"/>
      <c r="TK1059" s="53"/>
      <c r="TL1059" s="53"/>
      <c r="TM1059" s="53"/>
      <c r="TN1059" s="53"/>
      <c r="TO1059" s="53"/>
      <c r="TP1059" s="53"/>
      <c r="TQ1059" s="53"/>
      <c r="TR1059" s="53"/>
      <c r="TS1059" s="53"/>
      <c r="TT1059" s="53"/>
      <c r="TU1059" s="53"/>
      <c r="TV1059" s="53"/>
      <c r="TW1059" s="53"/>
      <c r="TX1059" s="53"/>
      <c r="TY1059" s="53"/>
      <c r="TZ1059" s="53"/>
      <c r="UA1059" s="53"/>
      <c r="UB1059" s="53"/>
      <c r="UC1059" s="53"/>
      <c r="UD1059" s="53"/>
      <c r="UE1059" s="53"/>
      <c r="UF1059" s="53"/>
      <c r="UG1059" s="53"/>
    </row>
    <row r="1060" spans="12:553" s="19" customFormat="1" ht="15.75" customHeight="1" x14ac:dyDescent="0.2">
      <c r="L1060" s="66"/>
      <c r="M1060" s="66"/>
      <c r="N1060" s="52"/>
      <c r="O1060" s="53"/>
      <c r="P1060" s="53"/>
      <c r="Q1060" s="53"/>
      <c r="R1060" s="53"/>
      <c r="S1060" s="53"/>
      <c r="T1060" s="53"/>
      <c r="U1060" s="53"/>
      <c r="V1060" s="53"/>
      <c r="W1060" s="53"/>
      <c r="X1060" s="53"/>
      <c r="Y1060" s="53"/>
      <c r="Z1060" s="53"/>
      <c r="AA1060" s="53"/>
      <c r="AB1060" s="53"/>
      <c r="AC1060" s="53"/>
      <c r="AD1060" s="53"/>
      <c r="AE1060" s="53"/>
      <c r="AF1060" s="53"/>
      <c r="AG1060" s="53"/>
      <c r="AH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c r="BM1060" s="53"/>
      <c r="BN1060" s="53"/>
      <c r="BO1060" s="53"/>
      <c r="BP1060" s="53"/>
      <c r="BQ1060" s="53"/>
      <c r="BR1060" s="53"/>
      <c r="BS1060" s="53"/>
      <c r="BT1060" s="53"/>
      <c r="BU1060" s="53"/>
      <c r="BV1060" s="53"/>
      <c r="BW1060" s="53"/>
      <c r="BX1060" s="53"/>
      <c r="BY1060" s="53"/>
      <c r="BZ1060" s="53"/>
      <c r="CA1060" s="53"/>
      <c r="CB1060" s="53"/>
      <c r="CC1060" s="53"/>
      <c r="CD1060" s="53"/>
      <c r="CE1060" s="53"/>
      <c r="CF1060" s="53"/>
      <c r="CG1060" s="53"/>
      <c r="CH1060" s="53"/>
      <c r="CI1060" s="53"/>
      <c r="CJ1060" s="53"/>
      <c r="CK1060" s="53"/>
      <c r="CL1060" s="53"/>
      <c r="CM1060" s="53"/>
      <c r="CN1060" s="53"/>
      <c r="CO1060" s="53"/>
      <c r="CP1060" s="53"/>
      <c r="CQ1060" s="53"/>
      <c r="CR1060" s="53"/>
      <c r="CS1060" s="53"/>
      <c r="CT1060" s="53"/>
      <c r="CU1060" s="53"/>
      <c r="CV1060" s="53"/>
      <c r="CW1060" s="53"/>
      <c r="CX1060" s="53"/>
      <c r="CY1060" s="53"/>
      <c r="CZ1060" s="53"/>
      <c r="DA1060" s="53"/>
      <c r="DB1060" s="53"/>
      <c r="DC1060" s="53"/>
      <c r="DD1060" s="53"/>
      <c r="DE1060" s="53"/>
      <c r="DF1060" s="53"/>
      <c r="DG1060" s="53"/>
      <c r="DH1060" s="53"/>
      <c r="DI1060" s="53"/>
      <c r="DJ1060" s="53"/>
      <c r="DK1060" s="53"/>
      <c r="DL1060" s="53"/>
      <c r="DM1060" s="53"/>
      <c r="DN1060" s="53"/>
      <c r="DO1060" s="53"/>
      <c r="DP1060" s="53"/>
      <c r="DQ1060" s="53"/>
      <c r="DR1060" s="53"/>
      <c r="DS1060" s="53"/>
      <c r="DT1060" s="53"/>
      <c r="DU1060" s="53"/>
      <c r="DV1060" s="53"/>
      <c r="DW1060" s="53"/>
      <c r="DX1060" s="53"/>
      <c r="DY1060" s="53"/>
      <c r="DZ1060" s="53"/>
      <c r="EA1060" s="53"/>
      <c r="EB1060" s="53"/>
      <c r="EC1060" s="53"/>
      <c r="ED1060" s="53"/>
      <c r="EE1060" s="53"/>
      <c r="EF1060" s="53"/>
      <c r="EG1060" s="53"/>
      <c r="EH1060" s="53"/>
      <c r="EI1060" s="53"/>
      <c r="EJ1060" s="53"/>
      <c r="EK1060" s="53"/>
      <c r="EL1060" s="53"/>
      <c r="EM1060" s="53"/>
      <c r="EN1060" s="53"/>
      <c r="EO1060" s="53"/>
      <c r="EP1060" s="53"/>
      <c r="EQ1060" s="53"/>
      <c r="ER1060" s="53"/>
      <c r="ES1060" s="53"/>
      <c r="ET1060" s="53"/>
      <c r="EU1060" s="53"/>
      <c r="EV1060" s="53"/>
      <c r="EW1060" s="53"/>
      <c r="EX1060" s="53"/>
      <c r="EY1060" s="53"/>
      <c r="EZ1060" s="53"/>
      <c r="FA1060" s="53"/>
      <c r="FB1060" s="53"/>
      <c r="FC1060" s="53"/>
      <c r="FD1060" s="53"/>
      <c r="FE1060" s="53"/>
      <c r="FF1060" s="53"/>
      <c r="FG1060" s="53"/>
      <c r="FH1060" s="53"/>
      <c r="FI1060" s="53"/>
      <c r="FJ1060" s="53"/>
      <c r="FK1060" s="53"/>
      <c r="FL1060" s="53"/>
      <c r="FM1060" s="53"/>
      <c r="FN1060" s="53"/>
      <c r="FO1060" s="53"/>
      <c r="FP1060" s="53"/>
      <c r="FQ1060" s="53"/>
      <c r="FR1060" s="53"/>
      <c r="FS1060" s="53"/>
      <c r="FT1060" s="53"/>
      <c r="FU1060" s="53"/>
      <c r="FV1060" s="53"/>
      <c r="FW1060" s="53"/>
      <c r="FX1060" s="53"/>
      <c r="FY1060" s="53"/>
      <c r="FZ1060" s="53"/>
      <c r="GA1060" s="53"/>
      <c r="GB1060" s="53"/>
      <c r="GC1060" s="53"/>
      <c r="GD1060" s="53"/>
      <c r="GE1060" s="53"/>
      <c r="GF1060" s="53"/>
      <c r="GG1060" s="53"/>
      <c r="GH1060" s="53"/>
      <c r="GI1060" s="53"/>
      <c r="GJ1060" s="53"/>
      <c r="GK1060" s="53"/>
      <c r="GL1060" s="53"/>
      <c r="GM1060" s="53"/>
      <c r="GN1060" s="53"/>
      <c r="GO1060" s="53"/>
      <c r="GP1060" s="53"/>
      <c r="GQ1060" s="53"/>
      <c r="GR1060" s="53"/>
      <c r="GS1060" s="53"/>
      <c r="GT1060" s="53"/>
      <c r="GU1060" s="53"/>
      <c r="GV1060" s="53"/>
      <c r="GW1060" s="53"/>
      <c r="GX1060" s="53"/>
      <c r="GY1060" s="53"/>
      <c r="GZ1060" s="53"/>
      <c r="HA1060" s="53"/>
      <c r="HB1060" s="53"/>
      <c r="HC1060" s="53"/>
      <c r="HD1060" s="53"/>
      <c r="HE1060" s="53"/>
      <c r="HF1060" s="53"/>
      <c r="HG1060" s="53"/>
      <c r="HH1060" s="53"/>
      <c r="HI1060" s="53"/>
      <c r="HJ1060" s="53"/>
      <c r="HK1060" s="53"/>
      <c r="HL1060" s="53"/>
      <c r="HM1060" s="53"/>
      <c r="HN1060" s="53"/>
      <c r="HO1060" s="53"/>
      <c r="HP1060" s="53"/>
      <c r="HQ1060" s="53"/>
      <c r="HR1060" s="53"/>
      <c r="HS1060" s="53"/>
      <c r="HT1060" s="53"/>
      <c r="HU1060" s="53"/>
      <c r="HV1060" s="53"/>
      <c r="HW1060" s="53"/>
      <c r="HX1060" s="53"/>
      <c r="HY1060" s="53"/>
      <c r="HZ1060" s="53"/>
      <c r="IA1060" s="53"/>
      <c r="IB1060" s="53"/>
      <c r="IC1060" s="53"/>
      <c r="ID1060" s="53"/>
      <c r="IE1060" s="53"/>
      <c r="IF1060" s="53"/>
      <c r="IG1060" s="53"/>
      <c r="IH1060" s="53"/>
      <c r="II1060" s="53"/>
      <c r="IJ1060" s="53"/>
      <c r="IK1060" s="53"/>
      <c r="IL1060" s="53"/>
      <c r="IM1060" s="53"/>
      <c r="IN1060" s="53"/>
      <c r="IO1060" s="53"/>
      <c r="IP1060" s="53"/>
      <c r="IQ1060" s="53"/>
      <c r="IR1060" s="53"/>
      <c r="IS1060" s="53"/>
      <c r="IT1060" s="53"/>
      <c r="IU1060" s="53"/>
      <c r="IV1060" s="53"/>
      <c r="IW1060" s="53"/>
      <c r="IX1060" s="53"/>
      <c r="IY1060" s="53"/>
      <c r="IZ1060" s="53"/>
      <c r="JA1060" s="53"/>
      <c r="JB1060" s="53"/>
      <c r="JC1060" s="53"/>
      <c r="JD1060" s="53"/>
      <c r="JE1060" s="53"/>
      <c r="JF1060" s="53"/>
      <c r="JG1060" s="53"/>
      <c r="JH1060" s="53"/>
      <c r="JI1060" s="53"/>
      <c r="JJ1060" s="53"/>
      <c r="JK1060" s="53"/>
      <c r="JL1060" s="53"/>
      <c r="JM1060" s="53"/>
      <c r="JN1060" s="53"/>
      <c r="JO1060" s="53"/>
      <c r="JP1060" s="53"/>
      <c r="JQ1060" s="53"/>
      <c r="JR1060" s="53"/>
      <c r="JS1060" s="53"/>
      <c r="JT1060" s="53"/>
      <c r="JU1060" s="53"/>
      <c r="JV1060" s="53"/>
      <c r="JW1060" s="53"/>
      <c r="JX1060" s="53"/>
      <c r="JY1060" s="53"/>
      <c r="JZ1060" s="53"/>
      <c r="KA1060" s="53"/>
      <c r="KB1060" s="53"/>
      <c r="KC1060" s="53"/>
      <c r="KD1060" s="53"/>
      <c r="KE1060" s="53"/>
      <c r="KF1060" s="53"/>
      <c r="KG1060" s="53"/>
      <c r="KH1060" s="53"/>
      <c r="KI1060" s="53"/>
      <c r="KJ1060" s="53"/>
      <c r="KK1060" s="53"/>
      <c r="KL1060" s="53"/>
      <c r="KM1060" s="53"/>
      <c r="KN1060" s="53"/>
      <c r="KO1060" s="53"/>
      <c r="KP1060" s="53"/>
      <c r="KQ1060" s="53"/>
      <c r="KR1060" s="53"/>
      <c r="KS1060" s="53"/>
      <c r="KT1060" s="53"/>
      <c r="KU1060" s="53"/>
      <c r="KV1060" s="53"/>
      <c r="KW1060" s="53"/>
      <c r="KX1060" s="53"/>
      <c r="KY1060" s="53"/>
      <c r="KZ1060" s="53"/>
      <c r="LA1060" s="53"/>
      <c r="LB1060" s="53"/>
      <c r="LC1060" s="53"/>
      <c r="LD1060" s="53"/>
      <c r="LE1060" s="53"/>
      <c r="LF1060" s="53"/>
      <c r="LG1060" s="53"/>
      <c r="LH1060" s="53"/>
      <c r="LI1060" s="53"/>
      <c r="LJ1060" s="53"/>
      <c r="LK1060" s="53"/>
      <c r="LL1060" s="53"/>
      <c r="LM1060" s="53"/>
      <c r="LN1060" s="53"/>
      <c r="LO1060" s="53"/>
      <c r="LP1060" s="53"/>
      <c r="LQ1060" s="53"/>
      <c r="LR1060" s="53"/>
      <c r="LS1060" s="53"/>
      <c r="LT1060" s="53"/>
      <c r="LU1060" s="53"/>
      <c r="LV1060" s="53"/>
      <c r="LW1060" s="53"/>
      <c r="LX1060" s="53"/>
      <c r="LY1060" s="53"/>
      <c r="LZ1060" s="53"/>
      <c r="MA1060" s="53"/>
      <c r="MB1060" s="53"/>
      <c r="MC1060" s="53"/>
      <c r="MD1060" s="53"/>
      <c r="ME1060" s="53"/>
      <c r="MF1060" s="53"/>
      <c r="MG1060" s="53"/>
      <c r="MH1060" s="53"/>
      <c r="MI1060" s="53"/>
      <c r="MJ1060" s="53"/>
      <c r="MK1060" s="53"/>
      <c r="ML1060" s="53"/>
      <c r="MM1060" s="53"/>
      <c r="MN1060" s="53"/>
      <c r="MO1060" s="53"/>
      <c r="MP1060" s="53"/>
      <c r="MQ1060" s="53"/>
      <c r="MR1060" s="53"/>
      <c r="MS1060" s="53"/>
      <c r="MT1060" s="53"/>
      <c r="MU1060" s="53"/>
      <c r="MV1060" s="53"/>
      <c r="MW1060" s="53"/>
      <c r="MX1060" s="53"/>
      <c r="MY1060" s="53"/>
      <c r="MZ1060" s="53"/>
      <c r="NA1060" s="53"/>
      <c r="NB1060" s="53"/>
      <c r="NC1060" s="53"/>
      <c r="ND1060" s="53"/>
      <c r="NE1060" s="53"/>
      <c r="NF1060" s="53"/>
      <c r="NG1060" s="53"/>
      <c r="NH1060" s="53"/>
      <c r="NI1060" s="53"/>
      <c r="NJ1060" s="53"/>
      <c r="NK1060" s="53"/>
      <c r="NL1060" s="53"/>
      <c r="NM1060" s="53"/>
      <c r="NN1060" s="53"/>
      <c r="NO1060" s="53"/>
      <c r="NP1060" s="53"/>
      <c r="NQ1060" s="53"/>
      <c r="NR1060" s="53"/>
      <c r="NS1060" s="53"/>
      <c r="NT1060" s="53"/>
      <c r="NU1060" s="53"/>
      <c r="NV1060" s="53"/>
      <c r="NW1060" s="53"/>
      <c r="NX1060" s="53"/>
      <c r="NY1060" s="53"/>
      <c r="NZ1060" s="53"/>
      <c r="OA1060" s="53"/>
      <c r="OB1060" s="53"/>
      <c r="OC1060" s="53"/>
      <c r="OD1060" s="53"/>
      <c r="OE1060" s="53"/>
      <c r="OF1060" s="53"/>
      <c r="OG1060" s="53"/>
      <c r="OH1060" s="53"/>
      <c r="OI1060" s="53"/>
      <c r="OJ1060" s="53"/>
      <c r="OK1060" s="53"/>
      <c r="OL1060" s="53"/>
      <c r="OM1060" s="53"/>
      <c r="ON1060" s="53"/>
      <c r="OO1060" s="53"/>
      <c r="OP1060" s="53"/>
      <c r="OQ1060" s="53"/>
      <c r="OR1060" s="53"/>
      <c r="OS1060" s="53"/>
      <c r="OT1060" s="53"/>
      <c r="OU1060" s="53"/>
      <c r="OV1060" s="53"/>
      <c r="OW1060" s="53"/>
      <c r="OX1060" s="53"/>
      <c r="OY1060" s="53"/>
      <c r="OZ1060" s="53"/>
      <c r="PA1060" s="53"/>
      <c r="PB1060" s="53"/>
      <c r="PC1060" s="53"/>
      <c r="PD1060" s="53"/>
      <c r="PE1060" s="53"/>
      <c r="PF1060" s="53"/>
      <c r="PG1060" s="53"/>
      <c r="PH1060" s="53"/>
      <c r="PI1060" s="53"/>
      <c r="PJ1060" s="53"/>
      <c r="PK1060" s="53"/>
      <c r="PL1060" s="53"/>
      <c r="PM1060" s="53"/>
      <c r="PN1060" s="53"/>
      <c r="PO1060" s="53"/>
      <c r="PP1060" s="53"/>
      <c r="PQ1060" s="53"/>
      <c r="PR1060" s="53"/>
      <c r="PS1060" s="53"/>
      <c r="PT1060" s="53"/>
      <c r="PU1060" s="53"/>
      <c r="PV1060" s="53"/>
      <c r="PW1060" s="53"/>
      <c r="PX1060" s="53"/>
      <c r="PY1060" s="53"/>
      <c r="PZ1060" s="53"/>
      <c r="QA1060" s="53"/>
      <c r="QB1060" s="53"/>
      <c r="QC1060" s="53"/>
      <c r="QD1060" s="53"/>
      <c r="QE1060" s="53"/>
      <c r="QF1060" s="53"/>
      <c r="QG1060" s="53"/>
      <c r="QH1060" s="53"/>
      <c r="QI1060" s="53"/>
      <c r="QJ1060" s="53"/>
      <c r="QK1060" s="53"/>
      <c r="QL1060" s="53"/>
      <c r="QM1060" s="53"/>
      <c r="QN1060" s="53"/>
      <c r="QO1060" s="53"/>
      <c r="QP1060" s="53"/>
      <c r="QQ1060" s="53"/>
      <c r="QR1060" s="53"/>
      <c r="QS1060" s="53"/>
      <c r="QT1060" s="53"/>
      <c r="QU1060" s="53"/>
      <c r="QV1060" s="53"/>
      <c r="QW1060" s="53"/>
      <c r="QX1060" s="53"/>
      <c r="QY1060" s="53"/>
      <c r="QZ1060" s="53"/>
      <c r="RA1060" s="53"/>
      <c r="RB1060" s="53"/>
      <c r="RC1060" s="53"/>
      <c r="RD1060" s="53"/>
      <c r="RE1060" s="53"/>
      <c r="RF1060" s="53"/>
      <c r="RG1060" s="53"/>
      <c r="RH1060" s="53"/>
      <c r="RI1060" s="53"/>
      <c r="RJ1060" s="53"/>
      <c r="RK1060" s="53"/>
      <c r="RL1060" s="53"/>
      <c r="RM1060" s="53"/>
      <c r="RN1060" s="53"/>
      <c r="RO1060" s="53"/>
      <c r="RP1060" s="53"/>
      <c r="RQ1060" s="53"/>
      <c r="RR1060" s="53"/>
      <c r="RS1060" s="53"/>
      <c r="RT1060" s="53"/>
      <c r="RU1060" s="53"/>
      <c r="RV1060" s="53"/>
      <c r="RW1060" s="53"/>
      <c r="RX1060" s="53"/>
      <c r="RY1060" s="53"/>
      <c r="RZ1060" s="53"/>
      <c r="SA1060" s="53"/>
      <c r="SB1060" s="53"/>
      <c r="SC1060" s="53"/>
      <c r="SD1060" s="53"/>
      <c r="SE1060" s="53"/>
      <c r="SF1060" s="53"/>
      <c r="SG1060" s="53"/>
      <c r="SH1060" s="53"/>
      <c r="SI1060" s="53"/>
      <c r="SJ1060" s="53"/>
      <c r="SK1060" s="53"/>
      <c r="SL1060" s="53"/>
      <c r="SM1060" s="53"/>
      <c r="SN1060" s="53"/>
      <c r="SO1060" s="53"/>
      <c r="SP1060" s="53"/>
      <c r="SQ1060" s="53"/>
      <c r="SR1060" s="53"/>
      <c r="SS1060" s="53"/>
      <c r="ST1060" s="53"/>
      <c r="SU1060" s="53"/>
      <c r="SV1060" s="53"/>
      <c r="SW1060" s="53"/>
      <c r="SX1060" s="53"/>
      <c r="SY1060" s="53"/>
      <c r="SZ1060" s="53"/>
      <c r="TA1060" s="53"/>
      <c r="TB1060" s="53"/>
      <c r="TC1060" s="53"/>
      <c r="TD1060" s="53"/>
      <c r="TE1060" s="53"/>
      <c r="TF1060" s="53"/>
      <c r="TG1060" s="53"/>
      <c r="TH1060" s="53"/>
      <c r="TI1060" s="53"/>
      <c r="TJ1060" s="53"/>
      <c r="TK1060" s="53"/>
      <c r="TL1060" s="53"/>
      <c r="TM1060" s="53"/>
      <c r="TN1060" s="53"/>
      <c r="TO1060" s="53"/>
      <c r="TP1060" s="53"/>
      <c r="TQ1060" s="53"/>
      <c r="TR1060" s="53"/>
      <c r="TS1060" s="53"/>
      <c r="TT1060" s="53"/>
      <c r="TU1060" s="53"/>
      <c r="TV1060" s="53"/>
      <c r="TW1060" s="53"/>
      <c r="TX1060" s="53"/>
      <c r="TY1060" s="53"/>
      <c r="TZ1060" s="53"/>
      <c r="UA1060" s="53"/>
      <c r="UB1060" s="53"/>
      <c r="UC1060" s="53"/>
      <c r="UD1060" s="53"/>
      <c r="UE1060" s="53"/>
      <c r="UF1060" s="53"/>
      <c r="UG1060" s="53"/>
    </row>
    <row r="1061" spans="12:553" s="19" customFormat="1" ht="15.75" customHeight="1" x14ac:dyDescent="0.2">
      <c r="L1061" s="66"/>
      <c r="M1061" s="66"/>
      <c r="N1061" s="52"/>
      <c r="O1061" s="53"/>
      <c r="P1061" s="53"/>
      <c r="Q1061" s="53"/>
      <c r="R1061" s="53"/>
      <c r="S1061" s="53"/>
      <c r="T1061" s="53"/>
      <c r="U1061" s="53"/>
      <c r="V1061" s="53"/>
      <c r="W1061" s="53"/>
      <c r="X1061" s="53"/>
      <c r="Y1061" s="53"/>
      <c r="Z1061" s="53"/>
      <c r="AA1061" s="53"/>
      <c r="AB1061" s="53"/>
      <c r="AC1061" s="53"/>
      <c r="AD1061" s="53"/>
      <c r="AE1061" s="53"/>
      <c r="AF1061" s="53"/>
      <c r="AG1061" s="53"/>
      <c r="AH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c r="BM1061" s="53"/>
      <c r="BN1061" s="53"/>
      <c r="BO1061" s="53"/>
      <c r="BP1061" s="53"/>
      <c r="BQ1061" s="53"/>
      <c r="BR1061" s="53"/>
      <c r="BS1061" s="53"/>
      <c r="BT1061" s="53"/>
      <c r="BU1061" s="53"/>
      <c r="BV1061" s="53"/>
      <c r="BW1061" s="53"/>
      <c r="BX1061" s="53"/>
      <c r="BY1061" s="53"/>
      <c r="BZ1061" s="53"/>
      <c r="CA1061" s="53"/>
      <c r="CB1061" s="53"/>
      <c r="CC1061" s="53"/>
      <c r="CD1061" s="53"/>
      <c r="CE1061" s="53"/>
      <c r="CF1061" s="53"/>
      <c r="CG1061" s="53"/>
      <c r="CH1061" s="53"/>
      <c r="CI1061" s="53"/>
      <c r="CJ1061" s="53"/>
      <c r="CK1061" s="53"/>
      <c r="CL1061" s="53"/>
      <c r="CM1061" s="53"/>
      <c r="CN1061" s="53"/>
      <c r="CO1061" s="53"/>
      <c r="CP1061" s="53"/>
      <c r="CQ1061" s="53"/>
      <c r="CR1061" s="53"/>
      <c r="CS1061" s="53"/>
      <c r="CT1061" s="53"/>
      <c r="CU1061" s="53"/>
      <c r="CV1061" s="53"/>
      <c r="CW1061" s="53"/>
      <c r="CX1061" s="53"/>
      <c r="CY1061" s="53"/>
      <c r="CZ1061" s="53"/>
      <c r="DA1061" s="53"/>
      <c r="DB1061" s="53"/>
      <c r="DC1061" s="53"/>
      <c r="DD1061" s="53"/>
      <c r="DE1061" s="53"/>
      <c r="DF1061" s="53"/>
      <c r="DG1061" s="53"/>
      <c r="DH1061" s="53"/>
      <c r="DI1061" s="53"/>
      <c r="DJ1061" s="53"/>
      <c r="DK1061" s="53"/>
      <c r="DL1061" s="53"/>
      <c r="DM1061" s="53"/>
      <c r="DN1061" s="53"/>
      <c r="DO1061" s="53"/>
      <c r="DP1061" s="53"/>
      <c r="DQ1061" s="53"/>
      <c r="DR1061" s="53"/>
      <c r="DS1061" s="53"/>
      <c r="DT1061" s="53"/>
      <c r="DU1061" s="53"/>
      <c r="DV1061" s="53"/>
      <c r="DW1061" s="53"/>
      <c r="DX1061" s="53"/>
      <c r="DY1061" s="53"/>
      <c r="DZ1061" s="53"/>
      <c r="EA1061" s="53"/>
      <c r="EB1061" s="53"/>
      <c r="EC1061" s="53"/>
      <c r="ED1061" s="53"/>
      <c r="EE1061" s="53"/>
      <c r="EF1061" s="53"/>
      <c r="EG1061" s="53"/>
      <c r="EH1061" s="53"/>
      <c r="EI1061" s="53"/>
      <c r="EJ1061" s="53"/>
      <c r="EK1061" s="53"/>
      <c r="EL1061" s="53"/>
      <c r="EM1061" s="53"/>
      <c r="EN1061" s="53"/>
      <c r="EO1061" s="53"/>
      <c r="EP1061" s="53"/>
      <c r="EQ1061" s="53"/>
      <c r="ER1061" s="53"/>
      <c r="ES1061" s="53"/>
      <c r="ET1061" s="53"/>
      <c r="EU1061" s="53"/>
      <c r="EV1061" s="53"/>
      <c r="EW1061" s="53"/>
      <c r="EX1061" s="53"/>
      <c r="EY1061" s="53"/>
      <c r="EZ1061" s="53"/>
      <c r="FA1061" s="53"/>
      <c r="FB1061" s="53"/>
      <c r="FC1061" s="53"/>
      <c r="FD1061" s="53"/>
      <c r="FE1061" s="53"/>
      <c r="FF1061" s="53"/>
      <c r="FG1061" s="53"/>
      <c r="FH1061" s="53"/>
      <c r="FI1061" s="53"/>
      <c r="FJ1061" s="53"/>
      <c r="FK1061" s="53"/>
      <c r="FL1061" s="53"/>
      <c r="FM1061" s="53"/>
      <c r="FN1061" s="53"/>
      <c r="FO1061" s="53"/>
      <c r="FP1061" s="53"/>
      <c r="FQ1061" s="53"/>
      <c r="FR1061" s="53"/>
      <c r="FS1061" s="53"/>
      <c r="FT1061" s="53"/>
      <c r="FU1061" s="53"/>
      <c r="FV1061" s="53"/>
      <c r="FW1061" s="53"/>
      <c r="FX1061" s="53"/>
      <c r="FY1061" s="53"/>
      <c r="FZ1061" s="53"/>
      <c r="GA1061" s="53"/>
      <c r="GB1061" s="53"/>
      <c r="GC1061" s="53"/>
      <c r="GD1061" s="53"/>
      <c r="GE1061" s="53"/>
      <c r="GF1061" s="53"/>
      <c r="GG1061" s="53"/>
      <c r="GH1061" s="53"/>
      <c r="GI1061" s="53"/>
      <c r="GJ1061" s="53"/>
      <c r="GK1061" s="53"/>
      <c r="GL1061" s="53"/>
      <c r="GM1061" s="53"/>
      <c r="GN1061" s="53"/>
      <c r="GO1061" s="53"/>
      <c r="GP1061" s="53"/>
      <c r="GQ1061" s="53"/>
      <c r="GR1061" s="53"/>
      <c r="GS1061" s="53"/>
      <c r="GT1061" s="53"/>
      <c r="GU1061" s="53"/>
      <c r="GV1061" s="53"/>
      <c r="GW1061" s="53"/>
      <c r="GX1061" s="53"/>
      <c r="GY1061" s="53"/>
      <c r="GZ1061" s="53"/>
      <c r="HA1061" s="53"/>
      <c r="HB1061" s="53"/>
      <c r="HC1061" s="53"/>
      <c r="HD1061" s="53"/>
      <c r="HE1061" s="53"/>
      <c r="HF1061" s="53"/>
      <c r="HG1061" s="53"/>
      <c r="HH1061" s="53"/>
      <c r="HI1061" s="53"/>
      <c r="HJ1061" s="53"/>
      <c r="HK1061" s="53"/>
      <c r="HL1061" s="53"/>
      <c r="HM1061" s="53"/>
      <c r="HN1061" s="53"/>
      <c r="HO1061" s="53"/>
      <c r="HP1061" s="53"/>
      <c r="HQ1061" s="53"/>
      <c r="HR1061" s="53"/>
      <c r="HS1061" s="53"/>
      <c r="HT1061" s="53"/>
      <c r="HU1061" s="53"/>
      <c r="HV1061" s="53"/>
      <c r="HW1061" s="53"/>
      <c r="HX1061" s="53"/>
      <c r="HY1061" s="53"/>
      <c r="HZ1061" s="53"/>
      <c r="IA1061" s="53"/>
      <c r="IB1061" s="53"/>
      <c r="IC1061" s="53"/>
      <c r="ID1061" s="53"/>
      <c r="IE1061" s="53"/>
      <c r="IF1061" s="53"/>
      <c r="IG1061" s="53"/>
      <c r="IH1061" s="53"/>
      <c r="II1061" s="53"/>
      <c r="IJ1061" s="53"/>
      <c r="IK1061" s="53"/>
      <c r="IL1061" s="53"/>
      <c r="IM1061" s="53"/>
      <c r="IN1061" s="53"/>
      <c r="IO1061" s="53"/>
      <c r="IP1061" s="53"/>
      <c r="IQ1061" s="53"/>
      <c r="IR1061" s="53"/>
      <c r="IS1061" s="53"/>
      <c r="IT1061" s="53"/>
      <c r="IU1061" s="53"/>
      <c r="IV1061" s="53"/>
      <c r="IW1061" s="53"/>
      <c r="IX1061" s="53"/>
      <c r="IY1061" s="53"/>
      <c r="IZ1061" s="53"/>
      <c r="JA1061" s="53"/>
      <c r="JB1061" s="53"/>
      <c r="JC1061" s="53"/>
      <c r="JD1061" s="53"/>
      <c r="JE1061" s="53"/>
      <c r="JF1061" s="53"/>
      <c r="JG1061" s="53"/>
      <c r="JH1061" s="53"/>
      <c r="JI1061" s="53"/>
      <c r="JJ1061" s="53"/>
      <c r="JK1061" s="53"/>
      <c r="JL1061" s="53"/>
      <c r="JM1061" s="53"/>
      <c r="JN1061" s="53"/>
      <c r="JO1061" s="53"/>
      <c r="JP1061" s="53"/>
      <c r="JQ1061" s="53"/>
      <c r="JR1061" s="53"/>
      <c r="JS1061" s="53"/>
      <c r="JT1061" s="53"/>
      <c r="JU1061" s="53"/>
      <c r="JV1061" s="53"/>
      <c r="JW1061" s="53"/>
      <c r="JX1061" s="53"/>
      <c r="JY1061" s="53"/>
      <c r="JZ1061" s="53"/>
      <c r="KA1061" s="53"/>
      <c r="KB1061" s="53"/>
      <c r="KC1061" s="53"/>
      <c r="KD1061" s="53"/>
      <c r="KE1061" s="53"/>
      <c r="KF1061" s="53"/>
      <c r="KG1061" s="53"/>
      <c r="KH1061" s="53"/>
      <c r="KI1061" s="53"/>
      <c r="KJ1061" s="53"/>
      <c r="KK1061" s="53"/>
      <c r="KL1061" s="53"/>
      <c r="KM1061" s="53"/>
      <c r="KN1061" s="53"/>
      <c r="KO1061" s="53"/>
      <c r="KP1061" s="53"/>
      <c r="KQ1061" s="53"/>
      <c r="KR1061" s="53"/>
      <c r="KS1061" s="53"/>
      <c r="KT1061" s="53"/>
      <c r="KU1061" s="53"/>
      <c r="KV1061" s="53"/>
      <c r="KW1061" s="53"/>
      <c r="KX1061" s="53"/>
      <c r="KY1061" s="53"/>
      <c r="KZ1061" s="53"/>
      <c r="LA1061" s="53"/>
      <c r="LB1061" s="53"/>
      <c r="LC1061" s="53"/>
      <c r="LD1061" s="53"/>
      <c r="LE1061" s="53"/>
      <c r="LF1061" s="53"/>
      <c r="LG1061" s="53"/>
      <c r="LH1061" s="53"/>
      <c r="LI1061" s="53"/>
      <c r="LJ1061" s="53"/>
      <c r="LK1061" s="53"/>
      <c r="LL1061" s="53"/>
      <c r="LM1061" s="53"/>
      <c r="LN1061" s="53"/>
      <c r="LO1061" s="53"/>
      <c r="LP1061" s="53"/>
      <c r="LQ1061" s="53"/>
      <c r="LR1061" s="53"/>
      <c r="LS1061" s="53"/>
      <c r="LT1061" s="53"/>
      <c r="LU1061" s="53"/>
      <c r="LV1061" s="53"/>
      <c r="LW1061" s="53"/>
      <c r="LX1061" s="53"/>
      <c r="LY1061" s="53"/>
      <c r="LZ1061" s="53"/>
      <c r="MA1061" s="53"/>
      <c r="MB1061" s="53"/>
      <c r="MC1061" s="53"/>
      <c r="MD1061" s="53"/>
      <c r="ME1061" s="53"/>
      <c r="MF1061" s="53"/>
      <c r="MG1061" s="53"/>
      <c r="MH1061" s="53"/>
      <c r="MI1061" s="53"/>
      <c r="MJ1061" s="53"/>
      <c r="MK1061" s="53"/>
      <c r="ML1061" s="53"/>
      <c r="MM1061" s="53"/>
      <c r="MN1061" s="53"/>
      <c r="MO1061" s="53"/>
      <c r="MP1061" s="53"/>
      <c r="MQ1061" s="53"/>
      <c r="MR1061" s="53"/>
      <c r="MS1061" s="53"/>
      <c r="MT1061" s="53"/>
      <c r="MU1061" s="53"/>
      <c r="MV1061" s="53"/>
      <c r="MW1061" s="53"/>
      <c r="MX1061" s="53"/>
      <c r="MY1061" s="53"/>
      <c r="MZ1061" s="53"/>
      <c r="NA1061" s="53"/>
      <c r="NB1061" s="53"/>
      <c r="NC1061" s="53"/>
      <c r="ND1061" s="53"/>
      <c r="NE1061" s="53"/>
      <c r="NF1061" s="53"/>
      <c r="NG1061" s="53"/>
      <c r="NH1061" s="53"/>
      <c r="NI1061" s="53"/>
      <c r="NJ1061" s="53"/>
      <c r="NK1061" s="53"/>
      <c r="NL1061" s="53"/>
      <c r="NM1061" s="53"/>
      <c r="NN1061" s="53"/>
      <c r="NO1061" s="53"/>
      <c r="NP1061" s="53"/>
      <c r="NQ1061" s="53"/>
      <c r="NR1061" s="53"/>
      <c r="NS1061" s="53"/>
      <c r="NT1061" s="53"/>
      <c r="NU1061" s="53"/>
      <c r="NV1061" s="53"/>
      <c r="NW1061" s="53"/>
      <c r="NX1061" s="53"/>
      <c r="NY1061" s="53"/>
      <c r="NZ1061" s="53"/>
      <c r="OA1061" s="53"/>
      <c r="OB1061" s="53"/>
      <c r="OC1061" s="53"/>
      <c r="OD1061" s="53"/>
      <c r="OE1061" s="53"/>
      <c r="OF1061" s="53"/>
      <c r="OG1061" s="53"/>
      <c r="OH1061" s="53"/>
      <c r="OI1061" s="53"/>
      <c r="OJ1061" s="53"/>
      <c r="OK1061" s="53"/>
      <c r="OL1061" s="53"/>
      <c r="OM1061" s="53"/>
      <c r="ON1061" s="53"/>
      <c r="OO1061" s="53"/>
      <c r="OP1061" s="53"/>
      <c r="OQ1061" s="53"/>
      <c r="OR1061" s="53"/>
      <c r="OS1061" s="53"/>
      <c r="OT1061" s="53"/>
      <c r="OU1061" s="53"/>
      <c r="OV1061" s="53"/>
      <c r="OW1061" s="53"/>
      <c r="OX1061" s="53"/>
      <c r="OY1061" s="53"/>
      <c r="OZ1061" s="53"/>
      <c r="PA1061" s="53"/>
      <c r="PB1061" s="53"/>
      <c r="PC1061" s="53"/>
      <c r="PD1061" s="53"/>
      <c r="PE1061" s="53"/>
      <c r="PF1061" s="53"/>
      <c r="PG1061" s="53"/>
      <c r="PH1061" s="53"/>
      <c r="PI1061" s="53"/>
      <c r="PJ1061" s="53"/>
      <c r="PK1061" s="53"/>
      <c r="PL1061" s="53"/>
      <c r="PM1061" s="53"/>
      <c r="PN1061" s="53"/>
      <c r="PO1061" s="53"/>
      <c r="PP1061" s="53"/>
      <c r="PQ1061" s="53"/>
      <c r="PR1061" s="53"/>
      <c r="PS1061" s="53"/>
      <c r="PT1061" s="53"/>
      <c r="PU1061" s="53"/>
      <c r="PV1061" s="53"/>
      <c r="PW1061" s="53"/>
      <c r="PX1061" s="53"/>
      <c r="PY1061" s="53"/>
      <c r="PZ1061" s="53"/>
      <c r="QA1061" s="53"/>
      <c r="QB1061" s="53"/>
      <c r="QC1061" s="53"/>
      <c r="QD1061" s="53"/>
      <c r="QE1061" s="53"/>
      <c r="QF1061" s="53"/>
      <c r="QG1061" s="53"/>
      <c r="QH1061" s="53"/>
      <c r="QI1061" s="53"/>
      <c r="QJ1061" s="53"/>
      <c r="QK1061" s="53"/>
      <c r="QL1061" s="53"/>
      <c r="QM1061" s="53"/>
      <c r="QN1061" s="53"/>
      <c r="QO1061" s="53"/>
      <c r="QP1061" s="53"/>
      <c r="QQ1061" s="53"/>
      <c r="QR1061" s="53"/>
      <c r="QS1061" s="53"/>
      <c r="QT1061" s="53"/>
      <c r="QU1061" s="53"/>
      <c r="QV1061" s="53"/>
      <c r="QW1061" s="53"/>
      <c r="QX1061" s="53"/>
      <c r="QY1061" s="53"/>
      <c r="QZ1061" s="53"/>
      <c r="RA1061" s="53"/>
      <c r="RB1061" s="53"/>
      <c r="RC1061" s="53"/>
      <c r="RD1061" s="53"/>
      <c r="RE1061" s="53"/>
      <c r="RF1061" s="53"/>
      <c r="RG1061" s="53"/>
      <c r="RH1061" s="53"/>
      <c r="RI1061" s="53"/>
      <c r="RJ1061" s="53"/>
      <c r="RK1061" s="53"/>
      <c r="RL1061" s="53"/>
      <c r="RM1061" s="53"/>
      <c r="RN1061" s="53"/>
      <c r="RO1061" s="53"/>
      <c r="RP1061" s="53"/>
      <c r="RQ1061" s="53"/>
      <c r="RR1061" s="53"/>
      <c r="RS1061" s="53"/>
      <c r="RT1061" s="53"/>
      <c r="RU1061" s="53"/>
      <c r="RV1061" s="53"/>
      <c r="RW1061" s="53"/>
      <c r="RX1061" s="53"/>
      <c r="RY1061" s="53"/>
      <c r="RZ1061" s="53"/>
      <c r="SA1061" s="53"/>
      <c r="SB1061" s="53"/>
      <c r="SC1061" s="53"/>
      <c r="SD1061" s="53"/>
      <c r="SE1061" s="53"/>
      <c r="SF1061" s="53"/>
      <c r="SG1061" s="53"/>
      <c r="SH1061" s="53"/>
      <c r="SI1061" s="53"/>
      <c r="SJ1061" s="53"/>
      <c r="SK1061" s="53"/>
      <c r="SL1061" s="53"/>
      <c r="SM1061" s="53"/>
      <c r="SN1061" s="53"/>
      <c r="SO1061" s="53"/>
      <c r="SP1061" s="53"/>
      <c r="SQ1061" s="53"/>
      <c r="SR1061" s="53"/>
      <c r="SS1061" s="53"/>
      <c r="ST1061" s="53"/>
      <c r="SU1061" s="53"/>
      <c r="SV1061" s="53"/>
      <c r="SW1061" s="53"/>
      <c r="SX1061" s="53"/>
      <c r="SY1061" s="53"/>
      <c r="SZ1061" s="53"/>
      <c r="TA1061" s="53"/>
      <c r="TB1061" s="53"/>
      <c r="TC1061" s="53"/>
      <c r="TD1061" s="53"/>
      <c r="TE1061" s="53"/>
      <c r="TF1061" s="53"/>
      <c r="TG1061" s="53"/>
      <c r="TH1061" s="53"/>
      <c r="TI1061" s="53"/>
      <c r="TJ1061" s="53"/>
      <c r="TK1061" s="53"/>
      <c r="TL1061" s="53"/>
      <c r="TM1061" s="53"/>
      <c r="TN1061" s="53"/>
      <c r="TO1061" s="53"/>
      <c r="TP1061" s="53"/>
      <c r="TQ1061" s="53"/>
      <c r="TR1061" s="53"/>
      <c r="TS1061" s="53"/>
      <c r="TT1061" s="53"/>
      <c r="TU1061" s="53"/>
      <c r="TV1061" s="53"/>
      <c r="TW1061" s="53"/>
      <c r="TX1061" s="53"/>
      <c r="TY1061" s="53"/>
      <c r="TZ1061" s="53"/>
      <c r="UA1061" s="53"/>
      <c r="UB1061" s="53"/>
      <c r="UC1061" s="53"/>
      <c r="UD1061" s="53"/>
      <c r="UE1061" s="53"/>
      <c r="UF1061" s="53"/>
      <c r="UG1061" s="53"/>
    </row>
    <row r="1062" spans="12:553" s="19" customFormat="1" ht="15.75" customHeight="1" x14ac:dyDescent="0.2">
      <c r="L1062" s="66"/>
      <c r="M1062" s="66"/>
      <c r="N1062" s="52"/>
      <c r="O1062" s="53"/>
      <c r="P1062" s="53"/>
      <c r="Q1062" s="53"/>
      <c r="R1062" s="53"/>
      <c r="S1062" s="53"/>
      <c r="T1062" s="53"/>
      <c r="U1062" s="53"/>
      <c r="V1062" s="53"/>
      <c r="W1062" s="53"/>
      <c r="X1062" s="53"/>
      <c r="Y1062" s="53"/>
      <c r="Z1062" s="53"/>
      <c r="AA1062" s="53"/>
      <c r="AB1062" s="53"/>
      <c r="AC1062" s="53"/>
      <c r="AD1062" s="53"/>
      <c r="AE1062" s="53"/>
      <c r="AF1062" s="53"/>
      <c r="AG1062" s="53"/>
      <c r="AH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c r="BM1062" s="53"/>
      <c r="BN1062" s="53"/>
      <c r="BO1062" s="53"/>
      <c r="BP1062" s="53"/>
      <c r="BQ1062" s="53"/>
      <c r="BR1062" s="53"/>
      <c r="BS1062" s="53"/>
      <c r="BT1062" s="53"/>
      <c r="BU1062" s="53"/>
      <c r="BV1062" s="53"/>
      <c r="BW1062" s="53"/>
      <c r="BX1062" s="53"/>
      <c r="BY1062" s="53"/>
      <c r="BZ1062" s="53"/>
      <c r="CA1062" s="53"/>
      <c r="CB1062" s="53"/>
      <c r="CC1062" s="53"/>
      <c r="CD1062" s="53"/>
      <c r="CE1062" s="53"/>
      <c r="CF1062" s="53"/>
      <c r="CG1062" s="53"/>
      <c r="CH1062" s="53"/>
      <c r="CI1062" s="53"/>
      <c r="CJ1062" s="53"/>
      <c r="CK1062" s="53"/>
      <c r="CL1062" s="53"/>
      <c r="CM1062" s="53"/>
      <c r="CN1062" s="53"/>
      <c r="CO1062" s="53"/>
      <c r="CP1062" s="53"/>
      <c r="CQ1062" s="53"/>
      <c r="CR1062" s="53"/>
      <c r="CS1062" s="53"/>
      <c r="CT1062" s="53"/>
      <c r="CU1062" s="53"/>
      <c r="CV1062" s="53"/>
      <c r="CW1062" s="53"/>
      <c r="CX1062" s="53"/>
      <c r="CY1062" s="53"/>
      <c r="CZ1062" s="53"/>
      <c r="DA1062" s="53"/>
      <c r="DB1062" s="53"/>
      <c r="DC1062" s="53"/>
      <c r="DD1062" s="53"/>
      <c r="DE1062" s="53"/>
      <c r="DF1062" s="53"/>
      <c r="DG1062" s="53"/>
      <c r="DH1062" s="53"/>
      <c r="DI1062" s="53"/>
      <c r="DJ1062" s="53"/>
      <c r="DK1062" s="53"/>
      <c r="DL1062" s="53"/>
      <c r="DM1062" s="53"/>
      <c r="DN1062" s="53"/>
      <c r="DO1062" s="53"/>
      <c r="DP1062" s="53"/>
      <c r="DQ1062" s="53"/>
      <c r="DR1062" s="53"/>
      <c r="DS1062" s="53"/>
      <c r="DT1062" s="53"/>
      <c r="DU1062" s="53"/>
      <c r="DV1062" s="53"/>
      <c r="DW1062" s="53"/>
      <c r="DX1062" s="53"/>
      <c r="DY1062" s="53"/>
      <c r="DZ1062" s="53"/>
      <c r="EA1062" s="53"/>
      <c r="EB1062" s="53"/>
      <c r="EC1062" s="53"/>
      <c r="ED1062" s="53"/>
      <c r="EE1062" s="53"/>
      <c r="EF1062" s="53"/>
      <c r="EG1062" s="53"/>
      <c r="EH1062" s="53"/>
      <c r="EI1062" s="53"/>
      <c r="EJ1062" s="53"/>
      <c r="EK1062" s="53"/>
      <c r="EL1062" s="53"/>
      <c r="EM1062" s="53"/>
      <c r="EN1062" s="53"/>
      <c r="EO1062" s="53"/>
      <c r="EP1062" s="53"/>
      <c r="EQ1062" s="53"/>
      <c r="ER1062" s="53"/>
      <c r="ES1062" s="53"/>
      <c r="ET1062" s="53"/>
      <c r="EU1062" s="53"/>
      <c r="EV1062" s="53"/>
      <c r="EW1062" s="53"/>
      <c r="EX1062" s="53"/>
      <c r="EY1062" s="53"/>
      <c r="EZ1062" s="53"/>
      <c r="FA1062" s="53"/>
      <c r="FB1062" s="53"/>
      <c r="FC1062" s="53"/>
      <c r="FD1062" s="53"/>
      <c r="FE1062" s="53"/>
      <c r="FF1062" s="53"/>
      <c r="FG1062" s="53"/>
      <c r="FH1062" s="53"/>
      <c r="FI1062" s="53"/>
      <c r="FJ1062" s="53"/>
      <c r="FK1062" s="53"/>
      <c r="FL1062" s="53"/>
      <c r="FM1062" s="53"/>
      <c r="FN1062" s="53"/>
      <c r="FO1062" s="53"/>
      <c r="FP1062" s="53"/>
      <c r="FQ1062" s="53"/>
      <c r="FR1062" s="53"/>
      <c r="FS1062" s="53"/>
      <c r="FT1062" s="53"/>
      <c r="FU1062" s="53"/>
      <c r="FV1062" s="53"/>
      <c r="FW1062" s="53"/>
      <c r="FX1062" s="53"/>
      <c r="FY1062" s="53"/>
      <c r="FZ1062" s="53"/>
      <c r="GA1062" s="53"/>
      <c r="GB1062" s="53"/>
      <c r="GC1062" s="53"/>
      <c r="GD1062" s="53"/>
      <c r="GE1062" s="53"/>
      <c r="GF1062" s="53"/>
      <c r="GG1062" s="53"/>
      <c r="GH1062" s="53"/>
      <c r="GI1062" s="53"/>
      <c r="GJ1062" s="53"/>
      <c r="GK1062" s="53"/>
      <c r="GL1062" s="53"/>
      <c r="GM1062" s="53"/>
      <c r="GN1062" s="53"/>
      <c r="GO1062" s="53"/>
      <c r="GP1062" s="53"/>
      <c r="GQ1062" s="53"/>
      <c r="GR1062" s="53"/>
      <c r="GS1062" s="53"/>
      <c r="GT1062" s="53"/>
      <c r="GU1062" s="53"/>
      <c r="GV1062" s="53"/>
      <c r="GW1062" s="53"/>
      <c r="GX1062" s="53"/>
      <c r="GY1062" s="53"/>
      <c r="GZ1062" s="53"/>
      <c r="HA1062" s="53"/>
      <c r="HB1062" s="53"/>
      <c r="HC1062" s="53"/>
      <c r="HD1062" s="53"/>
      <c r="HE1062" s="53"/>
      <c r="HF1062" s="53"/>
      <c r="HG1062" s="53"/>
      <c r="HH1062" s="53"/>
      <c r="HI1062" s="53"/>
      <c r="HJ1062" s="53"/>
      <c r="HK1062" s="53"/>
      <c r="HL1062" s="53"/>
      <c r="HM1062" s="53"/>
      <c r="HN1062" s="53"/>
      <c r="HO1062" s="53"/>
      <c r="HP1062" s="53"/>
      <c r="HQ1062" s="53"/>
      <c r="HR1062" s="53"/>
      <c r="HS1062" s="53"/>
      <c r="HT1062" s="53"/>
      <c r="HU1062" s="53"/>
      <c r="HV1062" s="53"/>
      <c r="HW1062" s="53"/>
      <c r="HX1062" s="53"/>
      <c r="HY1062" s="53"/>
      <c r="HZ1062" s="53"/>
      <c r="IA1062" s="53"/>
      <c r="IB1062" s="53"/>
      <c r="IC1062" s="53"/>
      <c r="ID1062" s="53"/>
      <c r="IE1062" s="53"/>
      <c r="IF1062" s="53"/>
      <c r="IG1062" s="53"/>
      <c r="IH1062" s="53"/>
      <c r="II1062" s="53"/>
      <c r="IJ1062" s="53"/>
      <c r="IK1062" s="53"/>
      <c r="IL1062" s="53"/>
      <c r="IM1062" s="53"/>
      <c r="IN1062" s="53"/>
      <c r="IO1062" s="53"/>
      <c r="IP1062" s="53"/>
      <c r="IQ1062" s="53"/>
      <c r="IR1062" s="53"/>
      <c r="IS1062" s="53"/>
      <c r="IT1062" s="53"/>
      <c r="IU1062" s="53"/>
      <c r="IV1062" s="53"/>
      <c r="IW1062" s="53"/>
      <c r="IX1062" s="53"/>
      <c r="IY1062" s="53"/>
      <c r="IZ1062" s="53"/>
      <c r="JA1062" s="53"/>
      <c r="JB1062" s="53"/>
      <c r="JC1062" s="53"/>
      <c r="JD1062" s="53"/>
      <c r="JE1062" s="53"/>
      <c r="JF1062" s="53"/>
      <c r="JG1062" s="53"/>
      <c r="JH1062" s="53"/>
      <c r="JI1062" s="53"/>
      <c r="JJ1062" s="53"/>
      <c r="JK1062" s="53"/>
      <c r="JL1062" s="53"/>
      <c r="JM1062" s="53"/>
      <c r="JN1062" s="53"/>
      <c r="JO1062" s="53"/>
      <c r="JP1062" s="53"/>
      <c r="JQ1062" s="53"/>
      <c r="JR1062" s="53"/>
      <c r="JS1062" s="53"/>
      <c r="JT1062" s="53"/>
      <c r="JU1062" s="53"/>
      <c r="JV1062" s="53"/>
      <c r="JW1062" s="53"/>
      <c r="JX1062" s="53"/>
      <c r="JY1062" s="53"/>
      <c r="JZ1062" s="53"/>
      <c r="KA1062" s="53"/>
      <c r="KB1062" s="53"/>
      <c r="KC1062" s="53"/>
      <c r="KD1062" s="53"/>
      <c r="KE1062" s="53"/>
      <c r="KF1062" s="53"/>
      <c r="KG1062" s="53"/>
      <c r="KH1062" s="53"/>
      <c r="KI1062" s="53"/>
      <c r="KJ1062" s="53"/>
      <c r="KK1062" s="53"/>
      <c r="KL1062" s="53"/>
      <c r="KM1062" s="53"/>
      <c r="KN1062" s="53"/>
      <c r="KO1062" s="53"/>
      <c r="KP1062" s="53"/>
      <c r="KQ1062" s="53"/>
      <c r="KR1062" s="53"/>
      <c r="KS1062" s="53"/>
      <c r="KT1062" s="53"/>
      <c r="KU1062" s="53"/>
      <c r="KV1062" s="53"/>
      <c r="KW1062" s="53"/>
      <c r="KX1062" s="53"/>
      <c r="KY1062" s="53"/>
      <c r="KZ1062" s="53"/>
      <c r="LA1062" s="53"/>
      <c r="LB1062" s="53"/>
      <c r="LC1062" s="53"/>
      <c r="LD1062" s="53"/>
      <c r="LE1062" s="53"/>
      <c r="LF1062" s="53"/>
      <c r="LG1062" s="53"/>
      <c r="LH1062" s="53"/>
      <c r="LI1062" s="53"/>
      <c r="LJ1062" s="53"/>
      <c r="LK1062" s="53"/>
      <c r="LL1062" s="53"/>
      <c r="LM1062" s="53"/>
      <c r="LN1062" s="53"/>
      <c r="LO1062" s="53"/>
      <c r="LP1062" s="53"/>
      <c r="LQ1062" s="53"/>
      <c r="LR1062" s="53"/>
      <c r="LS1062" s="53"/>
      <c r="LT1062" s="53"/>
      <c r="LU1062" s="53"/>
      <c r="LV1062" s="53"/>
      <c r="LW1062" s="53"/>
      <c r="LX1062" s="53"/>
      <c r="LY1062" s="53"/>
      <c r="LZ1062" s="53"/>
      <c r="MA1062" s="53"/>
      <c r="MB1062" s="53"/>
      <c r="MC1062" s="53"/>
      <c r="MD1062" s="53"/>
      <c r="ME1062" s="53"/>
      <c r="MF1062" s="53"/>
      <c r="MG1062" s="53"/>
      <c r="MH1062" s="53"/>
      <c r="MI1062" s="53"/>
      <c r="MJ1062" s="53"/>
      <c r="MK1062" s="53"/>
      <c r="ML1062" s="53"/>
      <c r="MM1062" s="53"/>
      <c r="MN1062" s="53"/>
      <c r="MO1062" s="53"/>
      <c r="MP1062" s="53"/>
      <c r="MQ1062" s="53"/>
      <c r="MR1062" s="53"/>
      <c r="MS1062" s="53"/>
      <c r="MT1062" s="53"/>
      <c r="MU1062" s="53"/>
      <c r="MV1062" s="53"/>
      <c r="MW1062" s="53"/>
      <c r="MX1062" s="53"/>
      <c r="MY1062" s="53"/>
      <c r="MZ1062" s="53"/>
      <c r="NA1062" s="53"/>
      <c r="NB1062" s="53"/>
      <c r="NC1062" s="53"/>
      <c r="ND1062" s="53"/>
      <c r="NE1062" s="53"/>
      <c r="NF1062" s="53"/>
      <c r="NG1062" s="53"/>
      <c r="NH1062" s="53"/>
      <c r="NI1062" s="53"/>
      <c r="NJ1062" s="53"/>
      <c r="NK1062" s="53"/>
      <c r="NL1062" s="53"/>
      <c r="NM1062" s="53"/>
      <c r="NN1062" s="53"/>
      <c r="NO1062" s="53"/>
      <c r="NP1062" s="53"/>
      <c r="NQ1062" s="53"/>
      <c r="NR1062" s="53"/>
      <c r="NS1062" s="53"/>
      <c r="NT1062" s="53"/>
      <c r="NU1062" s="53"/>
      <c r="NV1062" s="53"/>
      <c r="NW1062" s="53"/>
      <c r="NX1062" s="53"/>
      <c r="NY1062" s="53"/>
      <c r="NZ1062" s="53"/>
      <c r="OA1062" s="53"/>
      <c r="OB1062" s="53"/>
      <c r="OC1062" s="53"/>
      <c r="OD1062" s="53"/>
      <c r="OE1062" s="53"/>
      <c r="OF1062" s="53"/>
      <c r="OG1062" s="53"/>
      <c r="OH1062" s="53"/>
      <c r="OI1062" s="53"/>
      <c r="OJ1062" s="53"/>
      <c r="OK1062" s="53"/>
      <c r="OL1062" s="53"/>
      <c r="OM1062" s="53"/>
      <c r="ON1062" s="53"/>
      <c r="OO1062" s="53"/>
      <c r="OP1062" s="53"/>
      <c r="OQ1062" s="53"/>
      <c r="OR1062" s="53"/>
      <c r="OS1062" s="53"/>
      <c r="OT1062" s="53"/>
      <c r="OU1062" s="53"/>
      <c r="OV1062" s="53"/>
      <c r="OW1062" s="53"/>
      <c r="OX1062" s="53"/>
      <c r="OY1062" s="53"/>
      <c r="OZ1062" s="53"/>
      <c r="PA1062" s="53"/>
      <c r="PB1062" s="53"/>
      <c r="PC1062" s="53"/>
      <c r="PD1062" s="53"/>
      <c r="PE1062" s="53"/>
      <c r="PF1062" s="53"/>
      <c r="PG1062" s="53"/>
      <c r="PH1062" s="53"/>
      <c r="PI1062" s="53"/>
      <c r="PJ1062" s="53"/>
      <c r="PK1062" s="53"/>
      <c r="PL1062" s="53"/>
      <c r="PM1062" s="53"/>
      <c r="PN1062" s="53"/>
      <c r="PO1062" s="53"/>
      <c r="PP1062" s="53"/>
      <c r="PQ1062" s="53"/>
      <c r="PR1062" s="53"/>
      <c r="PS1062" s="53"/>
      <c r="PT1062" s="53"/>
      <c r="PU1062" s="53"/>
      <c r="PV1062" s="53"/>
      <c r="PW1062" s="53"/>
      <c r="PX1062" s="53"/>
      <c r="PY1062" s="53"/>
      <c r="PZ1062" s="53"/>
      <c r="QA1062" s="53"/>
      <c r="QB1062" s="53"/>
      <c r="QC1062" s="53"/>
      <c r="QD1062" s="53"/>
      <c r="QE1062" s="53"/>
      <c r="QF1062" s="53"/>
      <c r="QG1062" s="53"/>
      <c r="QH1062" s="53"/>
      <c r="QI1062" s="53"/>
      <c r="QJ1062" s="53"/>
      <c r="QK1062" s="53"/>
      <c r="QL1062" s="53"/>
      <c r="QM1062" s="53"/>
      <c r="QN1062" s="53"/>
      <c r="QO1062" s="53"/>
      <c r="QP1062" s="53"/>
      <c r="QQ1062" s="53"/>
      <c r="QR1062" s="53"/>
      <c r="QS1062" s="53"/>
      <c r="QT1062" s="53"/>
      <c r="QU1062" s="53"/>
      <c r="QV1062" s="53"/>
      <c r="QW1062" s="53"/>
      <c r="QX1062" s="53"/>
      <c r="QY1062" s="53"/>
      <c r="QZ1062" s="53"/>
      <c r="RA1062" s="53"/>
      <c r="RB1062" s="53"/>
      <c r="RC1062" s="53"/>
      <c r="RD1062" s="53"/>
      <c r="RE1062" s="53"/>
      <c r="RF1062" s="53"/>
      <c r="RG1062" s="53"/>
      <c r="RH1062" s="53"/>
      <c r="RI1062" s="53"/>
      <c r="RJ1062" s="53"/>
      <c r="RK1062" s="53"/>
      <c r="RL1062" s="53"/>
      <c r="RM1062" s="53"/>
      <c r="RN1062" s="53"/>
      <c r="RO1062" s="53"/>
      <c r="RP1062" s="53"/>
      <c r="RQ1062" s="53"/>
      <c r="RR1062" s="53"/>
      <c r="RS1062" s="53"/>
      <c r="RT1062" s="53"/>
      <c r="RU1062" s="53"/>
      <c r="RV1062" s="53"/>
      <c r="RW1062" s="53"/>
      <c r="RX1062" s="53"/>
      <c r="RY1062" s="53"/>
      <c r="RZ1062" s="53"/>
      <c r="SA1062" s="53"/>
      <c r="SB1062" s="53"/>
      <c r="SC1062" s="53"/>
      <c r="SD1062" s="53"/>
      <c r="SE1062" s="53"/>
      <c r="SF1062" s="53"/>
      <c r="SG1062" s="53"/>
      <c r="SH1062" s="53"/>
      <c r="SI1062" s="53"/>
      <c r="SJ1062" s="53"/>
      <c r="SK1062" s="53"/>
      <c r="SL1062" s="53"/>
      <c r="SM1062" s="53"/>
      <c r="SN1062" s="53"/>
      <c r="SO1062" s="53"/>
      <c r="SP1062" s="53"/>
      <c r="SQ1062" s="53"/>
      <c r="SR1062" s="53"/>
      <c r="SS1062" s="53"/>
      <c r="ST1062" s="53"/>
      <c r="SU1062" s="53"/>
      <c r="SV1062" s="53"/>
      <c r="SW1062" s="53"/>
      <c r="SX1062" s="53"/>
      <c r="SY1062" s="53"/>
      <c r="SZ1062" s="53"/>
      <c r="TA1062" s="53"/>
      <c r="TB1062" s="53"/>
      <c r="TC1062" s="53"/>
      <c r="TD1062" s="53"/>
      <c r="TE1062" s="53"/>
      <c r="TF1062" s="53"/>
      <c r="TG1062" s="53"/>
      <c r="TH1062" s="53"/>
      <c r="TI1062" s="53"/>
      <c r="TJ1062" s="53"/>
      <c r="TK1062" s="53"/>
      <c r="TL1062" s="53"/>
      <c r="TM1062" s="53"/>
      <c r="TN1062" s="53"/>
      <c r="TO1062" s="53"/>
      <c r="TP1062" s="53"/>
      <c r="TQ1062" s="53"/>
      <c r="TR1062" s="53"/>
      <c r="TS1062" s="53"/>
      <c r="TT1062" s="53"/>
      <c r="TU1062" s="53"/>
      <c r="TV1062" s="53"/>
      <c r="TW1062" s="53"/>
      <c r="TX1062" s="53"/>
      <c r="TY1062" s="53"/>
      <c r="TZ1062" s="53"/>
      <c r="UA1062" s="53"/>
      <c r="UB1062" s="53"/>
      <c r="UC1062" s="53"/>
      <c r="UD1062" s="53"/>
      <c r="UE1062" s="53"/>
      <c r="UF1062" s="53"/>
      <c r="UG1062" s="53"/>
    </row>
    <row r="1063" spans="12:553" s="19" customFormat="1" ht="15.75" customHeight="1" x14ac:dyDescent="0.2">
      <c r="L1063" s="66"/>
      <c r="M1063" s="66"/>
      <c r="N1063" s="52"/>
      <c r="O1063" s="53"/>
      <c r="P1063" s="53"/>
      <c r="Q1063" s="53"/>
      <c r="R1063" s="53"/>
      <c r="S1063" s="53"/>
      <c r="T1063" s="53"/>
      <c r="U1063" s="53"/>
      <c r="V1063" s="53"/>
      <c r="W1063" s="53"/>
      <c r="X1063" s="53"/>
      <c r="Y1063" s="53"/>
      <c r="Z1063" s="53"/>
      <c r="AA1063" s="53"/>
      <c r="AB1063" s="53"/>
      <c r="AC1063" s="53"/>
      <c r="AD1063" s="53"/>
      <c r="AE1063" s="53"/>
      <c r="AF1063" s="53"/>
      <c r="AG1063" s="53"/>
      <c r="AH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c r="BM1063" s="53"/>
      <c r="BN1063" s="53"/>
      <c r="BO1063" s="53"/>
      <c r="BP1063" s="53"/>
      <c r="BQ1063" s="53"/>
      <c r="BR1063" s="53"/>
      <c r="BS1063" s="53"/>
      <c r="BT1063" s="53"/>
      <c r="BU1063" s="53"/>
      <c r="BV1063" s="53"/>
      <c r="BW1063" s="53"/>
      <c r="BX1063" s="53"/>
      <c r="BY1063" s="53"/>
      <c r="BZ1063" s="53"/>
      <c r="CA1063" s="53"/>
      <c r="CB1063" s="53"/>
      <c r="CC1063" s="53"/>
      <c r="CD1063" s="53"/>
      <c r="CE1063" s="53"/>
      <c r="CF1063" s="53"/>
      <c r="CG1063" s="53"/>
      <c r="CH1063" s="53"/>
      <c r="CI1063" s="53"/>
      <c r="CJ1063" s="53"/>
      <c r="CK1063" s="53"/>
      <c r="CL1063" s="53"/>
      <c r="CM1063" s="53"/>
      <c r="CN1063" s="53"/>
      <c r="CO1063" s="53"/>
      <c r="CP1063" s="53"/>
      <c r="CQ1063" s="53"/>
      <c r="CR1063" s="53"/>
      <c r="CS1063" s="53"/>
      <c r="CT1063" s="53"/>
      <c r="CU1063" s="53"/>
      <c r="CV1063" s="53"/>
      <c r="CW1063" s="53"/>
      <c r="CX1063" s="53"/>
      <c r="CY1063" s="53"/>
      <c r="CZ1063" s="53"/>
      <c r="DA1063" s="53"/>
      <c r="DB1063" s="53"/>
      <c r="DC1063" s="53"/>
      <c r="DD1063" s="53"/>
      <c r="DE1063" s="53"/>
      <c r="DF1063" s="53"/>
      <c r="DG1063" s="53"/>
      <c r="DH1063" s="53"/>
      <c r="DI1063" s="53"/>
      <c r="DJ1063" s="53"/>
      <c r="DK1063" s="53"/>
      <c r="DL1063" s="53"/>
      <c r="DM1063" s="53"/>
      <c r="DN1063" s="53"/>
      <c r="DO1063" s="53"/>
      <c r="DP1063" s="53"/>
      <c r="DQ1063" s="53"/>
      <c r="DR1063" s="53"/>
      <c r="DS1063" s="53"/>
      <c r="DT1063" s="53"/>
      <c r="DU1063" s="53"/>
      <c r="DV1063" s="53"/>
      <c r="DW1063" s="53"/>
      <c r="DX1063" s="53"/>
      <c r="DY1063" s="53"/>
      <c r="DZ1063" s="53"/>
      <c r="EA1063" s="53"/>
      <c r="EB1063" s="53"/>
      <c r="EC1063" s="53"/>
      <c r="ED1063" s="53"/>
      <c r="EE1063" s="53"/>
      <c r="EF1063" s="53"/>
      <c r="EG1063" s="53"/>
      <c r="EH1063" s="53"/>
      <c r="EI1063" s="53"/>
      <c r="EJ1063" s="53"/>
      <c r="EK1063" s="53"/>
      <c r="EL1063" s="53"/>
      <c r="EM1063" s="53"/>
      <c r="EN1063" s="53"/>
      <c r="EO1063" s="53"/>
      <c r="EP1063" s="53"/>
      <c r="EQ1063" s="53"/>
      <c r="ER1063" s="53"/>
      <c r="ES1063" s="53"/>
      <c r="ET1063" s="53"/>
      <c r="EU1063" s="53"/>
      <c r="EV1063" s="53"/>
      <c r="EW1063" s="53"/>
      <c r="EX1063" s="53"/>
      <c r="EY1063" s="53"/>
      <c r="EZ1063" s="53"/>
      <c r="FA1063" s="53"/>
      <c r="FB1063" s="53"/>
      <c r="FC1063" s="53"/>
      <c r="FD1063" s="53"/>
      <c r="FE1063" s="53"/>
      <c r="FF1063" s="53"/>
      <c r="FG1063" s="53"/>
      <c r="FH1063" s="53"/>
      <c r="FI1063" s="53"/>
      <c r="FJ1063" s="53"/>
      <c r="FK1063" s="53"/>
      <c r="FL1063" s="53"/>
      <c r="FM1063" s="53"/>
      <c r="FN1063" s="53"/>
      <c r="FO1063" s="53"/>
      <c r="FP1063" s="53"/>
      <c r="FQ1063" s="53"/>
      <c r="FR1063" s="53"/>
      <c r="FS1063" s="53"/>
      <c r="FT1063" s="53"/>
      <c r="FU1063" s="53"/>
      <c r="FV1063" s="53"/>
      <c r="FW1063" s="53"/>
      <c r="FX1063" s="53"/>
      <c r="FY1063" s="53"/>
      <c r="FZ1063" s="53"/>
      <c r="GA1063" s="53"/>
      <c r="GB1063" s="53"/>
      <c r="GC1063" s="53"/>
      <c r="GD1063" s="53"/>
      <c r="GE1063" s="53"/>
      <c r="GF1063" s="53"/>
      <c r="GG1063" s="53"/>
      <c r="GH1063" s="53"/>
      <c r="GI1063" s="53"/>
      <c r="GJ1063" s="53"/>
      <c r="GK1063" s="53"/>
      <c r="GL1063" s="53"/>
      <c r="GM1063" s="53"/>
      <c r="GN1063" s="53"/>
      <c r="GO1063" s="53"/>
      <c r="GP1063" s="53"/>
      <c r="GQ1063" s="53"/>
      <c r="GR1063" s="53"/>
      <c r="GS1063" s="53"/>
      <c r="GT1063" s="53"/>
      <c r="GU1063" s="53"/>
      <c r="GV1063" s="53"/>
      <c r="GW1063" s="53"/>
      <c r="GX1063" s="53"/>
      <c r="GY1063" s="53"/>
      <c r="GZ1063" s="53"/>
      <c r="HA1063" s="53"/>
      <c r="HB1063" s="53"/>
      <c r="HC1063" s="53"/>
      <c r="HD1063" s="53"/>
      <c r="HE1063" s="53"/>
      <c r="HF1063" s="53"/>
      <c r="HG1063" s="53"/>
      <c r="HH1063" s="53"/>
      <c r="HI1063" s="53"/>
      <c r="HJ1063" s="53"/>
      <c r="HK1063" s="53"/>
      <c r="HL1063" s="53"/>
      <c r="HM1063" s="53"/>
      <c r="HN1063" s="53"/>
      <c r="HO1063" s="53"/>
      <c r="HP1063" s="53"/>
      <c r="HQ1063" s="53"/>
      <c r="HR1063" s="53"/>
      <c r="HS1063" s="53"/>
      <c r="HT1063" s="53"/>
      <c r="HU1063" s="53"/>
      <c r="HV1063" s="53"/>
      <c r="HW1063" s="53"/>
      <c r="HX1063" s="53"/>
      <c r="HY1063" s="53"/>
      <c r="HZ1063" s="53"/>
      <c r="IA1063" s="53"/>
      <c r="IB1063" s="53"/>
      <c r="IC1063" s="53"/>
      <c r="ID1063" s="53"/>
      <c r="IE1063" s="53"/>
      <c r="IF1063" s="53"/>
      <c r="IG1063" s="53"/>
      <c r="IH1063" s="53"/>
      <c r="II1063" s="53"/>
      <c r="IJ1063" s="53"/>
      <c r="IK1063" s="53"/>
      <c r="IL1063" s="53"/>
      <c r="IM1063" s="53"/>
      <c r="IN1063" s="53"/>
      <c r="IO1063" s="53"/>
      <c r="IP1063" s="53"/>
      <c r="IQ1063" s="53"/>
      <c r="IR1063" s="53"/>
      <c r="IS1063" s="53"/>
      <c r="IT1063" s="53"/>
      <c r="IU1063" s="53"/>
      <c r="IV1063" s="53"/>
      <c r="IW1063" s="53"/>
      <c r="IX1063" s="53"/>
      <c r="IY1063" s="53"/>
      <c r="IZ1063" s="53"/>
      <c r="JA1063" s="53"/>
      <c r="JB1063" s="53"/>
      <c r="JC1063" s="53"/>
      <c r="JD1063" s="53"/>
      <c r="JE1063" s="53"/>
      <c r="JF1063" s="53"/>
      <c r="JG1063" s="53"/>
      <c r="JH1063" s="53"/>
      <c r="JI1063" s="53"/>
      <c r="JJ1063" s="53"/>
      <c r="JK1063" s="53"/>
      <c r="JL1063" s="53"/>
      <c r="JM1063" s="53"/>
      <c r="JN1063" s="53"/>
      <c r="JO1063" s="53"/>
      <c r="JP1063" s="53"/>
      <c r="JQ1063" s="53"/>
      <c r="JR1063" s="53"/>
      <c r="JS1063" s="53"/>
      <c r="JT1063" s="53"/>
      <c r="JU1063" s="53"/>
      <c r="JV1063" s="53"/>
      <c r="JW1063" s="53"/>
      <c r="JX1063" s="53"/>
      <c r="JY1063" s="53"/>
      <c r="JZ1063" s="53"/>
      <c r="KA1063" s="53"/>
      <c r="KB1063" s="53"/>
      <c r="KC1063" s="53"/>
      <c r="KD1063" s="53"/>
      <c r="KE1063" s="53"/>
      <c r="KF1063" s="53"/>
      <c r="KG1063" s="53"/>
      <c r="KH1063" s="53"/>
      <c r="KI1063" s="53"/>
      <c r="KJ1063" s="53"/>
      <c r="KK1063" s="53"/>
      <c r="KL1063" s="53"/>
      <c r="KM1063" s="53"/>
      <c r="KN1063" s="53"/>
      <c r="KO1063" s="53"/>
      <c r="KP1063" s="53"/>
      <c r="KQ1063" s="53"/>
      <c r="KR1063" s="53"/>
      <c r="KS1063" s="53"/>
      <c r="KT1063" s="53"/>
      <c r="KU1063" s="53"/>
      <c r="KV1063" s="53"/>
      <c r="KW1063" s="53"/>
      <c r="KX1063" s="53"/>
      <c r="KY1063" s="53"/>
      <c r="KZ1063" s="53"/>
      <c r="LA1063" s="53"/>
      <c r="LB1063" s="53"/>
      <c r="LC1063" s="53"/>
      <c r="LD1063" s="53"/>
      <c r="LE1063" s="53"/>
      <c r="LF1063" s="53"/>
      <c r="LG1063" s="53"/>
      <c r="LH1063" s="53"/>
      <c r="LI1063" s="53"/>
      <c r="LJ1063" s="53"/>
      <c r="LK1063" s="53"/>
      <c r="LL1063" s="53"/>
      <c r="LM1063" s="53"/>
      <c r="LN1063" s="53"/>
      <c r="LO1063" s="53"/>
      <c r="LP1063" s="53"/>
      <c r="LQ1063" s="53"/>
      <c r="LR1063" s="53"/>
      <c r="LS1063" s="53"/>
      <c r="LT1063" s="53"/>
      <c r="LU1063" s="53"/>
      <c r="LV1063" s="53"/>
      <c r="LW1063" s="53"/>
      <c r="LX1063" s="53"/>
      <c r="LY1063" s="53"/>
      <c r="LZ1063" s="53"/>
      <c r="MA1063" s="53"/>
      <c r="MB1063" s="53"/>
      <c r="MC1063" s="53"/>
      <c r="MD1063" s="53"/>
      <c r="ME1063" s="53"/>
      <c r="MF1063" s="53"/>
      <c r="MG1063" s="53"/>
      <c r="MH1063" s="53"/>
      <c r="MI1063" s="53"/>
      <c r="MJ1063" s="53"/>
      <c r="MK1063" s="53"/>
      <c r="ML1063" s="53"/>
      <c r="MM1063" s="53"/>
      <c r="MN1063" s="53"/>
      <c r="MO1063" s="53"/>
      <c r="MP1063" s="53"/>
      <c r="MQ1063" s="53"/>
      <c r="MR1063" s="53"/>
      <c r="MS1063" s="53"/>
      <c r="MT1063" s="53"/>
      <c r="MU1063" s="53"/>
      <c r="MV1063" s="53"/>
      <c r="MW1063" s="53"/>
      <c r="MX1063" s="53"/>
      <c r="MY1063" s="53"/>
      <c r="MZ1063" s="53"/>
      <c r="NA1063" s="53"/>
      <c r="NB1063" s="53"/>
      <c r="NC1063" s="53"/>
      <c r="ND1063" s="53"/>
      <c r="NE1063" s="53"/>
      <c r="NF1063" s="53"/>
      <c r="NG1063" s="53"/>
      <c r="NH1063" s="53"/>
      <c r="NI1063" s="53"/>
      <c r="NJ1063" s="53"/>
      <c r="NK1063" s="53"/>
      <c r="NL1063" s="53"/>
      <c r="NM1063" s="53"/>
      <c r="NN1063" s="53"/>
      <c r="NO1063" s="53"/>
      <c r="NP1063" s="53"/>
      <c r="NQ1063" s="53"/>
      <c r="NR1063" s="53"/>
      <c r="NS1063" s="53"/>
      <c r="NT1063" s="53"/>
      <c r="NU1063" s="53"/>
      <c r="NV1063" s="53"/>
      <c r="NW1063" s="53"/>
      <c r="NX1063" s="53"/>
      <c r="NY1063" s="53"/>
      <c r="NZ1063" s="53"/>
      <c r="OA1063" s="53"/>
      <c r="OB1063" s="53"/>
      <c r="OC1063" s="53"/>
      <c r="OD1063" s="53"/>
      <c r="OE1063" s="53"/>
      <c r="OF1063" s="53"/>
      <c r="OG1063" s="53"/>
      <c r="OH1063" s="53"/>
      <c r="OI1063" s="53"/>
      <c r="OJ1063" s="53"/>
      <c r="OK1063" s="53"/>
      <c r="OL1063" s="53"/>
      <c r="OM1063" s="53"/>
      <c r="ON1063" s="53"/>
      <c r="OO1063" s="53"/>
      <c r="OP1063" s="53"/>
      <c r="OQ1063" s="53"/>
      <c r="OR1063" s="53"/>
      <c r="OS1063" s="53"/>
      <c r="OT1063" s="53"/>
      <c r="OU1063" s="53"/>
      <c r="OV1063" s="53"/>
      <c r="OW1063" s="53"/>
      <c r="OX1063" s="53"/>
      <c r="OY1063" s="53"/>
      <c r="OZ1063" s="53"/>
      <c r="PA1063" s="53"/>
      <c r="PB1063" s="53"/>
      <c r="PC1063" s="53"/>
      <c r="PD1063" s="53"/>
      <c r="PE1063" s="53"/>
      <c r="PF1063" s="53"/>
      <c r="PG1063" s="53"/>
      <c r="PH1063" s="53"/>
      <c r="PI1063" s="53"/>
      <c r="PJ1063" s="53"/>
      <c r="PK1063" s="53"/>
      <c r="PL1063" s="53"/>
      <c r="PM1063" s="53"/>
      <c r="PN1063" s="53"/>
      <c r="PO1063" s="53"/>
      <c r="PP1063" s="53"/>
      <c r="PQ1063" s="53"/>
      <c r="PR1063" s="53"/>
      <c r="PS1063" s="53"/>
      <c r="PT1063" s="53"/>
      <c r="PU1063" s="53"/>
      <c r="PV1063" s="53"/>
      <c r="PW1063" s="53"/>
      <c r="PX1063" s="53"/>
      <c r="PY1063" s="53"/>
      <c r="PZ1063" s="53"/>
      <c r="QA1063" s="53"/>
      <c r="QB1063" s="53"/>
      <c r="QC1063" s="53"/>
      <c r="QD1063" s="53"/>
      <c r="QE1063" s="53"/>
      <c r="QF1063" s="53"/>
      <c r="QG1063" s="53"/>
      <c r="QH1063" s="53"/>
      <c r="QI1063" s="53"/>
      <c r="QJ1063" s="53"/>
      <c r="QK1063" s="53"/>
      <c r="QL1063" s="53"/>
      <c r="QM1063" s="53"/>
      <c r="QN1063" s="53"/>
      <c r="QO1063" s="53"/>
      <c r="QP1063" s="53"/>
      <c r="QQ1063" s="53"/>
      <c r="QR1063" s="53"/>
      <c r="QS1063" s="53"/>
      <c r="QT1063" s="53"/>
      <c r="QU1063" s="53"/>
      <c r="QV1063" s="53"/>
      <c r="QW1063" s="53"/>
      <c r="QX1063" s="53"/>
      <c r="QY1063" s="53"/>
      <c r="QZ1063" s="53"/>
      <c r="RA1063" s="53"/>
      <c r="RB1063" s="53"/>
      <c r="RC1063" s="53"/>
      <c r="RD1063" s="53"/>
      <c r="RE1063" s="53"/>
      <c r="RF1063" s="53"/>
      <c r="RG1063" s="53"/>
      <c r="RH1063" s="53"/>
      <c r="RI1063" s="53"/>
      <c r="RJ1063" s="53"/>
      <c r="RK1063" s="53"/>
      <c r="RL1063" s="53"/>
      <c r="RM1063" s="53"/>
      <c r="RN1063" s="53"/>
      <c r="RO1063" s="53"/>
      <c r="RP1063" s="53"/>
      <c r="RQ1063" s="53"/>
      <c r="RR1063" s="53"/>
      <c r="RS1063" s="53"/>
      <c r="RT1063" s="53"/>
      <c r="RU1063" s="53"/>
      <c r="RV1063" s="53"/>
      <c r="RW1063" s="53"/>
      <c r="RX1063" s="53"/>
      <c r="RY1063" s="53"/>
      <c r="RZ1063" s="53"/>
      <c r="SA1063" s="53"/>
      <c r="SB1063" s="53"/>
      <c r="SC1063" s="53"/>
      <c r="SD1063" s="53"/>
      <c r="SE1063" s="53"/>
      <c r="SF1063" s="53"/>
      <c r="SG1063" s="53"/>
      <c r="SH1063" s="53"/>
      <c r="SI1063" s="53"/>
      <c r="SJ1063" s="53"/>
      <c r="SK1063" s="53"/>
      <c r="SL1063" s="53"/>
      <c r="SM1063" s="53"/>
      <c r="SN1063" s="53"/>
      <c r="SO1063" s="53"/>
      <c r="SP1063" s="53"/>
      <c r="SQ1063" s="53"/>
      <c r="SR1063" s="53"/>
      <c r="SS1063" s="53"/>
      <c r="ST1063" s="53"/>
      <c r="SU1063" s="53"/>
      <c r="SV1063" s="53"/>
      <c r="SW1063" s="53"/>
      <c r="SX1063" s="53"/>
      <c r="SY1063" s="53"/>
      <c r="SZ1063" s="53"/>
      <c r="TA1063" s="53"/>
      <c r="TB1063" s="53"/>
      <c r="TC1063" s="53"/>
      <c r="TD1063" s="53"/>
      <c r="TE1063" s="53"/>
      <c r="TF1063" s="53"/>
      <c r="TG1063" s="53"/>
      <c r="TH1063" s="53"/>
      <c r="TI1063" s="53"/>
      <c r="TJ1063" s="53"/>
      <c r="TK1063" s="53"/>
      <c r="TL1063" s="53"/>
      <c r="TM1063" s="53"/>
      <c r="TN1063" s="53"/>
      <c r="TO1063" s="53"/>
      <c r="TP1063" s="53"/>
      <c r="TQ1063" s="53"/>
      <c r="TR1063" s="53"/>
      <c r="TS1063" s="53"/>
      <c r="TT1063" s="53"/>
      <c r="TU1063" s="53"/>
      <c r="TV1063" s="53"/>
      <c r="TW1063" s="53"/>
      <c r="TX1063" s="53"/>
      <c r="TY1063" s="53"/>
      <c r="TZ1063" s="53"/>
      <c r="UA1063" s="53"/>
      <c r="UB1063" s="53"/>
      <c r="UC1063" s="53"/>
      <c r="UD1063" s="53"/>
      <c r="UE1063" s="53"/>
      <c r="UF1063" s="53"/>
      <c r="UG1063" s="53"/>
    </row>
    <row r="1064" spans="12:553" s="19" customFormat="1" ht="15.75" customHeight="1" x14ac:dyDescent="0.2">
      <c r="L1064" s="66"/>
      <c r="M1064" s="66"/>
      <c r="N1064" s="52"/>
      <c r="O1064" s="53"/>
      <c r="P1064" s="53"/>
      <c r="Q1064" s="53"/>
      <c r="R1064" s="53"/>
      <c r="S1064" s="53"/>
      <c r="T1064" s="53"/>
      <c r="U1064" s="53"/>
      <c r="V1064" s="53"/>
      <c r="W1064" s="53"/>
      <c r="X1064" s="53"/>
      <c r="Y1064" s="53"/>
      <c r="Z1064" s="53"/>
      <c r="AA1064" s="53"/>
      <c r="AB1064" s="53"/>
      <c r="AC1064" s="53"/>
      <c r="AD1064" s="53"/>
      <c r="AE1064" s="53"/>
      <c r="AF1064" s="53"/>
      <c r="AG1064" s="53"/>
      <c r="AH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c r="BM1064" s="53"/>
      <c r="BN1064" s="53"/>
      <c r="BO1064" s="53"/>
      <c r="BP1064" s="53"/>
      <c r="BQ1064" s="53"/>
      <c r="BR1064" s="53"/>
      <c r="BS1064" s="53"/>
      <c r="BT1064" s="53"/>
      <c r="BU1064" s="53"/>
      <c r="BV1064" s="53"/>
      <c r="BW1064" s="53"/>
      <c r="BX1064" s="53"/>
      <c r="BY1064" s="53"/>
      <c r="BZ1064" s="53"/>
      <c r="CA1064" s="53"/>
      <c r="CB1064" s="53"/>
      <c r="CC1064" s="53"/>
      <c r="CD1064" s="53"/>
      <c r="CE1064" s="53"/>
      <c r="CF1064" s="53"/>
      <c r="CG1064" s="53"/>
      <c r="CH1064" s="53"/>
      <c r="CI1064" s="53"/>
      <c r="CJ1064" s="53"/>
      <c r="CK1064" s="53"/>
      <c r="CL1064" s="53"/>
      <c r="CM1064" s="53"/>
      <c r="CN1064" s="53"/>
      <c r="CO1064" s="53"/>
      <c r="CP1064" s="53"/>
      <c r="CQ1064" s="53"/>
      <c r="CR1064" s="53"/>
      <c r="CS1064" s="53"/>
      <c r="CT1064" s="53"/>
      <c r="CU1064" s="53"/>
      <c r="CV1064" s="53"/>
      <c r="CW1064" s="53"/>
      <c r="CX1064" s="53"/>
      <c r="CY1064" s="53"/>
      <c r="CZ1064" s="53"/>
      <c r="DA1064" s="53"/>
      <c r="DB1064" s="53"/>
      <c r="DC1064" s="53"/>
      <c r="DD1064" s="53"/>
      <c r="DE1064" s="53"/>
      <c r="DF1064" s="53"/>
      <c r="DG1064" s="53"/>
      <c r="DH1064" s="53"/>
      <c r="DI1064" s="53"/>
      <c r="DJ1064" s="53"/>
      <c r="DK1064" s="53"/>
      <c r="DL1064" s="53"/>
      <c r="DM1064" s="53"/>
      <c r="DN1064" s="53"/>
      <c r="DO1064" s="53"/>
      <c r="DP1064" s="53"/>
      <c r="DQ1064" s="53"/>
      <c r="DR1064" s="53"/>
      <c r="DS1064" s="53"/>
      <c r="DT1064" s="53"/>
      <c r="DU1064" s="53"/>
      <c r="DV1064" s="53"/>
      <c r="DW1064" s="53"/>
      <c r="DX1064" s="53"/>
      <c r="DY1064" s="53"/>
      <c r="DZ1064" s="53"/>
      <c r="EA1064" s="53"/>
      <c r="EB1064" s="53"/>
      <c r="EC1064" s="53"/>
      <c r="ED1064" s="53"/>
      <c r="EE1064" s="53"/>
      <c r="EF1064" s="53"/>
      <c r="EG1064" s="53"/>
      <c r="EH1064" s="53"/>
      <c r="EI1064" s="53"/>
      <c r="EJ1064" s="53"/>
      <c r="EK1064" s="53"/>
      <c r="EL1064" s="53"/>
      <c r="EM1064" s="53"/>
      <c r="EN1064" s="53"/>
      <c r="EO1064" s="53"/>
      <c r="EP1064" s="53"/>
      <c r="EQ1064" s="53"/>
      <c r="ER1064" s="53"/>
      <c r="ES1064" s="53"/>
      <c r="ET1064" s="53"/>
      <c r="EU1064" s="53"/>
      <c r="EV1064" s="53"/>
      <c r="EW1064" s="53"/>
      <c r="EX1064" s="53"/>
      <c r="EY1064" s="53"/>
      <c r="EZ1064" s="53"/>
      <c r="FA1064" s="53"/>
      <c r="FB1064" s="53"/>
      <c r="FC1064" s="53"/>
      <c r="FD1064" s="53"/>
      <c r="FE1064" s="53"/>
      <c r="FF1064" s="53"/>
      <c r="FG1064" s="53"/>
      <c r="FH1064" s="53"/>
      <c r="FI1064" s="53"/>
      <c r="FJ1064" s="53"/>
      <c r="FK1064" s="53"/>
      <c r="FL1064" s="53"/>
      <c r="FM1064" s="53"/>
      <c r="FN1064" s="53"/>
      <c r="FO1064" s="53"/>
      <c r="FP1064" s="53"/>
      <c r="FQ1064" s="53"/>
      <c r="FR1064" s="53"/>
      <c r="FS1064" s="53"/>
      <c r="FT1064" s="53"/>
      <c r="FU1064" s="53"/>
      <c r="FV1064" s="53"/>
      <c r="FW1064" s="53"/>
      <c r="FX1064" s="53"/>
      <c r="FY1064" s="53"/>
      <c r="FZ1064" s="53"/>
      <c r="GA1064" s="53"/>
      <c r="GB1064" s="53"/>
      <c r="GC1064" s="53"/>
      <c r="GD1064" s="53"/>
      <c r="GE1064" s="53"/>
      <c r="GF1064" s="53"/>
      <c r="GG1064" s="53"/>
      <c r="GH1064" s="53"/>
      <c r="GI1064" s="53"/>
      <c r="GJ1064" s="53"/>
      <c r="GK1064" s="53"/>
      <c r="GL1064" s="53"/>
      <c r="GM1064" s="53"/>
      <c r="GN1064" s="53"/>
      <c r="GO1064" s="53"/>
      <c r="GP1064" s="53"/>
      <c r="GQ1064" s="53"/>
      <c r="GR1064" s="53"/>
      <c r="GS1064" s="53"/>
      <c r="GT1064" s="53"/>
      <c r="GU1064" s="53"/>
      <c r="GV1064" s="53"/>
      <c r="GW1064" s="53"/>
      <c r="GX1064" s="53"/>
      <c r="GY1064" s="53"/>
      <c r="GZ1064" s="53"/>
      <c r="HA1064" s="53"/>
      <c r="HB1064" s="53"/>
      <c r="HC1064" s="53"/>
      <c r="HD1064" s="53"/>
      <c r="HE1064" s="53"/>
      <c r="HF1064" s="53"/>
      <c r="HG1064" s="53"/>
      <c r="HH1064" s="53"/>
      <c r="HI1064" s="53"/>
      <c r="HJ1064" s="53"/>
      <c r="HK1064" s="53"/>
      <c r="HL1064" s="53"/>
      <c r="HM1064" s="53"/>
      <c r="HN1064" s="53"/>
      <c r="HO1064" s="53"/>
      <c r="HP1064" s="53"/>
      <c r="HQ1064" s="53"/>
      <c r="HR1064" s="53"/>
      <c r="HS1064" s="53"/>
      <c r="HT1064" s="53"/>
      <c r="HU1064" s="53"/>
      <c r="HV1064" s="53"/>
      <c r="HW1064" s="53"/>
      <c r="HX1064" s="53"/>
      <c r="HY1064" s="53"/>
      <c r="HZ1064" s="53"/>
      <c r="IA1064" s="53"/>
      <c r="IB1064" s="53"/>
      <c r="IC1064" s="53"/>
      <c r="ID1064" s="53"/>
      <c r="IE1064" s="53"/>
      <c r="IF1064" s="53"/>
      <c r="IG1064" s="53"/>
      <c r="IH1064" s="53"/>
      <c r="II1064" s="53"/>
      <c r="IJ1064" s="53"/>
      <c r="IK1064" s="53"/>
      <c r="IL1064" s="53"/>
      <c r="IM1064" s="53"/>
      <c r="IN1064" s="53"/>
      <c r="IO1064" s="53"/>
      <c r="IP1064" s="53"/>
      <c r="IQ1064" s="53"/>
      <c r="IR1064" s="53"/>
      <c r="IS1064" s="53"/>
      <c r="IT1064" s="53"/>
      <c r="IU1064" s="53"/>
      <c r="IV1064" s="53"/>
      <c r="IW1064" s="53"/>
      <c r="IX1064" s="53"/>
      <c r="IY1064" s="53"/>
      <c r="IZ1064" s="53"/>
      <c r="JA1064" s="53"/>
      <c r="JB1064" s="53"/>
      <c r="JC1064" s="53"/>
      <c r="JD1064" s="53"/>
      <c r="JE1064" s="53"/>
      <c r="JF1064" s="53"/>
      <c r="JG1064" s="53"/>
      <c r="JH1064" s="53"/>
      <c r="JI1064" s="53"/>
      <c r="JJ1064" s="53"/>
      <c r="JK1064" s="53"/>
      <c r="JL1064" s="53"/>
      <c r="JM1064" s="53"/>
      <c r="JN1064" s="53"/>
      <c r="JO1064" s="53"/>
      <c r="JP1064" s="53"/>
      <c r="JQ1064" s="53"/>
      <c r="JR1064" s="53"/>
      <c r="JS1064" s="53"/>
      <c r="JT1064" s="53"/>
      <c r="JU1064" s="53"/>
      <c r="JV1064" s="53"/>
      <c r="JW1064" s="53"/>
      <c r="JX1064" s="53"/>
      <c r="JY1064" s="53"/>
      <c r="JZ1064" s="53"/>
      <c r="KA1064" s="53"/>
      <c r="KB1064" s="53"/>
      <c r="KC1064" s="53"/>
      <c r="KD1064" s="53"/>
      <c r="KE1064" s="53"/>
      <c r="KF1064" s="53"/>
      <c r="KG1064" s="53"/>
      <c r="KH1064" s="53"/>
      <c r="KI1064" s="53"/>
      <c r="KJ1064" s="53"/>
      <c r="KK1064" s="53"/>
      <c r="KL1064" s="53"/>
      <c r="KM1064" s="53"/>
      <c r="KN1064" s="53"/>
      <c r="KO1064" s="53"/>
      <c r="KP1064" s="53"/>
      <c r="KQ1064" s="53"/>
      <c r="KR1064" s="53"/>
      <c r="KS1064" s="53"/>
      <c r="KT1064" s="53"/>
      <c r="KU1064" s="53"/>
      <c r="KV1064" s="53"/>
      <c r="KW1064" s="53"/>
      <c r="KX1064" s="53"/>
      <c r="KY1064" s="53"/>
      <c r="KZ1064" s="53"/>
      <c r="LA1064" s="53"/>
      <c r="LB1064" s="53"/>
      <c r="LC1064" s="53"/>
      <c r="LD1064" s="53"/>
      <c r="LE1064" s="53"/>
      <c r="LF1064" s="53"/>
      <c r="LG1064" s="53"/>
      <c r="LH1064" s="53"/>
      <c r="LI1064" s="53"/>
      <c r="LJ1064" s="53"/>
      <c r="LK1064" s="53"/>
      <c r="LL1064" s="53"/>
      <c r="LM1064" s="53"/>
      <c r="LN1064" s="53"/>
      <c r="LO1064" s="53"/>
      <c r="LP1064" s="53"/>
      <c r="LQ1064" s="53"/>
      <c r="LR1064" s="53"/>
      <c r="LS1064" s="53"/>
      <c r="LT1064" s="53"/>
      <c r="LU1064" s="53"/>
      <c r="LV1064" s="53"/>
      <c r="LW1064" s="53"/>
      <c r="LX1064" s="53"/>
      <c r="LY1064" s="53"/>
      <c r="LZ1064" s="53"/>
      <c r="MA1064" s="53"/>
      <c r="MB1064" s="53"/>
      <c r="MC1064" s="53"/>
      <c r="MD1064" s="53"/>
      <c r="ME1064" s="53"/>
      <c r="MF1064" s="53"/>
      <c r="MG1064" s="53"/>
      <c r="MH1064" s="53"/>
      <c r="MI1064" s="53"/>
      <c r="MJ1064" s="53"/>
      <c r="MK1064" s="53"/>
      <c r="ML1064" s="53"/>
      <c r="MM1064" s="53"/>
      <c r="MN1064" s="53"/>
      <c r="MO1064" s="53"/>
      <c r="MP1064" s="53"/>
      <c r="MQ1064" s="53"/>
      <c r="MR1064" s="53"/>
      <c r="MS1064" s="53"/>
      <c r="MT1064" s="53"/>
      <c r="MU1064" s="53"/>
      <c r="MV1064" s="53"/>
      <c r="MW1064" s="53"/>
      <c r="MX1064" s="53"/>
      <c r="MY1064" s="53"/>
      <c r="MZ1064" s="53"/>
      <c r="NA1064" s="53"/>
      <c r="NB1064" s="53"/>
      <c r="NC1064" s="53"/>
      <c r="ND1064" s="53"/>
      <c r="NE1064" s="53"/>
      <c r="NF1064" s="53"/>
      <c r="NG1064" s="53"/>
      <c r="NH1064" s="53"/>
      <c r="NI1064" s="53"/>
      <c r="NJ1064" s="53"/>
      <c r="NK1064" s="53"/>
      <c r="NL1064" s="53"/>
      <c r="NM1064" s="53"/>
      <c r="NN1064" s="53"/>
      <c r="NO1064" s="53"/>
      <c r="NP1064" s="53"/>
      <c r="NQ1064" s="53"/>
      <c r="NR1064" s="53"/>
      <c r="NS1064" s="53"/>
      <c r="NT1064" s="53"/>
      <c r="NU1064" s="53"/>
      <c r="NV1064" s="53"/>
      <c r="NW1064" s="53"/>
      <c r="NX1064" s="53"/>
      <c r="NY1064" s="53"/>
      <c r="NZ1064" s="53"/>
      <c r="OA1064" s="53"/>
      <c r="OB1064" s="53"/>
      <c r="OC1064" s="53"/>
      <c r="OD1064" s="53"/>
      <c r="OE1064" s="53"/>
      <c r="OF1064" s="53"/>
      <c r="OG1064" s="53"/>
      <c r="OH1064" s="53"/>
      <c r="OI1064" s="53"/>
      <c r="OJ1064" s="53"/>
      <c r="OK1064" s="53"/>
      <c r="OL1064" s="53"/>
      <c r="OM1064" s="53"/>
      <c r="ON1064" s="53"/>
      <c r="OO1064" s="53"/>
      <c r="OP1064" s="53"/>
      <c r="OQ1064" s="53"/>
      <c r="OR1064" s="53"/>
      <c r="OS1064" s="53"/>
      <c r="OT1064" s="53"/>
      <c r="OU1064" s="53"/>
      <c r="OV1064" s="53"/>
      <c r="OW1064" s="53"/>
      <c r="OX1064" s="53"/>
      <c r="OY1064" s="53"/>
      <c r="OZ1064" s="53"/>
      <c r="PA1064" s="53"/>
      <c r="PB1064" s="53"/>
      <c r="PC1064" s="53"/>
      <c r="PD1064" s="53"/>
      <c r="PE1064" s="53"/>
      <c r="PF1064" s="53"/>
      <c r="PG1064" s="53"/>
      <c r="PH1064" s="53"/>
      <c r="PI1064" s="53"/>
      <c r="PJ1064" s="53"/>
      <c r="PK1064" s="53"/>
      <c r="PL1064" s="53"/>
      <c r="PM1064" s="53"/>
      <c r="PN1064" s="53"/>
      <c r="PO1064" s="53"/>
      <c r="PP1064" s="53"/>
      <c r="PQ1064" s="53"/>
      <c r="PR1064" s="53"/>
      <c r="PS1064" s="53"/>
      <c r="PT1064" s="53"/>
      <c r="PU1064" s="53"/>
      <c r="PV1064" s="53"/>
      <c r="PW1064" s="53"/>
      <c r="PX1064" s="53"/>
      <c r="PY1064" s="53"/>
      <c r="PZ1064" s="53"/>
      <c r="QA1064" s="53"/>
      <c r="QB1064" s="53"/>
      <c r="QC1064" s="53"/>
      <c r="QD1064" s="53"/>
      <c r="QE1064" s="53"/>
      <c r="QF1064" s="53"/>
      <c r="QG1064" s="53"/>
      <c r="QH1064" s="53"/>
      <c r="QI1064" s="53"/>
      <c r="QJ1064" s="53"/>
      <c r="QK1064" s="53"/>
      <c r="QL1064" s="53"/>
      <c r="QM1064" s="53"/>
      <c r="QN1064" s="53"/>
      <c r="QO1064" s="53"/>
      <c r="QP1064" s="53"/>
      <c r="QQ1064" s="53"/>
      <c r="QR1064" s="53"/>
      <c r="QS1064" s="53"/>
      <c r="QT1064" s="53"/>
      <c r="QU1064" s="53"/>
      <c r="QV1064" s="53"/>
      <c r="QW1064" s="53"/>
      <c r="QX1064" s="53"/>
      <c r="QY1064" s="53"/>
      <c r="QZ1064" s="53"/>
      <c r="RA1064" s="53"/>
      <c r="RB1064" s="53"/>
      <c r="RC1064" s="53"/>
      <c r="RD1064" s="53"/>
      <c r="RE1064" s="53"/>
      <c r="RF1064" s="53"/>
      <c r="RG1064" s="53"/>
      <c r="RH1064" s="53"/>
      <c r="RI1064" s="53"/>
      <c r="RJ1064" s="53"/>
      <c r="RK1064" s="53"/>
      <c r="RL1064" s="53"/>
      <c r="RM1064" s="53"/>
      <c r="RN1064" s="53"/>
      <c r="RO1064" s="53"/>
      <c r="RP1064" s="53"/>
      <c r="RQ1064" s="53"/>
      <c r="RR1064" s="53"/>
      <c r="RS1064" s="53"/>
      <c r="RT1064" s="53"/>
      <c r="RU1064" s="53"/>
      <c r="RV1064" s="53"/>
      <c r="RW1064" s="53"/>
      <c r="RX1064" s="53"/>
      <c r="RY1064" s="53"/>
      <c r="RZ1064" s="53"/>
      <c r="SA1064" s="53"/>
      <c r="SB1064" s="53"/>
      <c r="SC1064" s="53"/>
      <c r="SD1064" s="53"/>
      <c r="SE1064" s="53"/>
      <c r="SF1064" s="53"/>
      <c r="SG1064" s="53"/>
      <c r="SH1064" s="53"/>
      <c r="SI1064" s="53"/>
      <c r="SJ1064" s="53"/>
      <c r="SK1064" s="53"/>
      <c r="SL1064" s="53"/>
      <c r="SM1064" s="53"/>
      <c r="SN1064" s="53"/>
      <c r="SO1064" s="53"/>
      <c r="SP1064" s="53"/>
      <c r="SQ1064" s="53"/>
      <c r="SR1064" s="53"/>
      <c r="SS1064" s="53"/>
      <c r="ST1064" s="53"/>
      <c r="SU1064" s="53"/>
      <c r="SV1064" s="53"/>
      <c r="SW1064" s="53"/>
      <c r="SX1064" s="53"/>
      <c r="SY1064" s="53"/>
      <c r="SZ1064" s="53"/>
      <c r="TA1064" s="53"/>
      <c r="TB1064" s="53"/>
      <c r="TC1064" s="53"/>
      <c r="TD1064" s="53"/>
      <c r="TE1064" s="53"/>
      <c r="TF1064" s="53"/>
      <c r="TG1064" s="53"/>
      <c r="TH1064" s="53"/>
      <c r="TI1064" s="53"/>
      <c r="TJ1064" s="53"/>
      <c r="TK1064" s="53"/>
      <c r="TL1064" s="53"/>
      <c r="TM1064" s="53"/>
      <c r="TN1064" s="53"/>
      <c r="TO1064" s="53"/>
      <c r="TP1064" s="53"/>
      <c r="TQ1064" s="53"/>
      <c r="TR1064" s="53"/>
      <c r="TS1064" s="53"/>
      <c r="TT1064" s="53"/>
      <c r="TU1064" s="53"/>
      <c r="TV1064" s="53"/>
      <c r="TW1064" s="53"/>
      <c r="TX1064" s="53"/>
      <c r="TY1064" s="53"/>
      <c r="TZ1064" s="53"/>
      <c r="UA1064" s="53"/>
      <c r="UB1064" s="53"/>
      <c r="UC1064" s="53"/>
      <c r="UD1064" s="53"/>
      <c r="UE1064" s="53"/>
      <c r="UF1064" s="53"/>
      <c r="UG1064" s="53"/>
    </row>
    <row r="1065" spans="12:553" s="19" customFormat="1" ht="15.75" customHeight="1" x14ac:dyDescent="0.2">
      <c r="L1065" s="66"/>
      <c r="M1065" s="66"/>
      <c r="N1065" s="52"/>
      <c r="O1065" s="53"/>
      <c r="P1065" s="53"/>
      <c r="Q1065" s="53"/>
      <c r="R1065" s="53"/>
      <c r="S1065" s="53"/>
      <c r="T1065" s="53"/>
      <c r="U1065" s="53"/>
      <c r="V1065" s="53"/>
      <c r="W1065" s="53"/>
      <c r="X1065" s="53"/>
      <c r="Y1065" s="53"/>
      <c r="Z1065" s="53"/>
      <c r="AA1065" s="53"/>
      <c r="AB1065" s="53"/>
      <c r="AC1065" s="53"/>
      <c r="AD1065" s="53"/>
      <c r="AE1065" s="53"/>
      <c r="AF1065" s="53"/>
      <c r="AG1065" s="53"/>
      <c r="AH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c r="BM1065" s="53"/>
      <c r="BN1065" s="53"/>
      <c r="BO1065" s="53"/>
      <c r="BP1065" s="53"/>
      <c r="BQ1065" s="53"/>
      <c r="BR1065" s="53"/>
      <c r="BS1065" s="53"/>
      <c r="BT1065" s="53"/>
      <c r="BU1065" s="53"/>
      <c r="BV1065" s="53"/>
      <c r="BW1065" s="53"/>
      <c r="BX1065" s="53"/>
      <c r="BY1065" s="53"/>
      <c r="BZ1065" s="53"/>
      <c r="CA1065" s="53"/>
      <c r="CB1065" s="53"/>
      <c r="CC1065" s="53"/>
      <c r="CD1065" s="53"/>
      <c r="CE1065" s="53"/>
      <c r="CF1065" s="53"/>
      <c r="CG1065" s="53"/>
      <c r="CH1065" s="53"/>
      <c r="CI1065" s="53"/>
      <c r="CJ1065" s="53"/>
      <c r="CK1065" s="53"/>
      <c r="CL1065" s="53"/>
      <c r="CM1065" s="53"/>
      <c r="CN1065" s="53"/>
      <c r="CO1065" s="53"/>
      <c r="CP1065" s="53"/>
      <c r="CQ1065" s="53"/>
      <c r="CR1065" s="53"/>
      <c r="CS1065" s="53"/>
      <c r="CT1065" s="53"/>
      <c r="CU1065" s="53"/>
      <c r="CV1065" s="53"/>
      <c r="CW1065" s="53"/>
      <c r="CX1065" s="53"/>
      <c r="CY1065" s="53"/>
      <c r="CZ1065" s="53"/>
      <c r="DA1065" s="53"/>
      <c r="DB1065" s="53"/>
      <c r="DC1065" s="53"/>
      <c r="DD1065" s="53"/>
      <c r="DE1065" s="53"/>
      <c r="DF1065" s="53"/>
      <c r="DG1065" s="53"/>
      <c r="DH1065" s="53"/>
      <c r="DI1065" s="53"/>
      <c r="DJ1065" s="53"/>
      <c r="DK1065" s="53"/>
      <c r="DL1065" s="53"/>
      <c r="DM1065" s="53"/>
      <c r="DN1065" s="53"/>
      <c r="DO1065" s="53"/>
      <c r="DP1065" s="53"/>
      <c r="DQ1065" s="53"/>
      <c r="DR1065" s="53"/>
      <c r="DS1065" s="53"/>
      <c r="DT1065" s="53"/>
      <c r="DU1065" s="53"/>
      <c r="DV1065" s="53"/>
      <c r="DW1065" s="53"/>
      <c r="DX1065" s="53"/>
      <c r="DY1065" s="53"/>
      <c r="DZ1065" s="53"/>
      <c r="EA1065" s="53"/>
      <c r="EB1065" s="53"/>
      <c r="EC1065" s="53"/>
      <c r="ED1065" s="53"/>
      <c r="EE1065" s="53"/>
      <c r="EF1065" s="53"/>
      <c r="EG1065" s="53"/>
      <c r="EH1065" s="53"/>
      <c r="EI1065" s="53"/>
      <c r="EJ1065" s="53"/>
      <c r="EK1065" s="53"/>
      <c r="EL1065" s="53"/>
      <c r="EM1065" s="53"/>
      <c r="EN1065" s="53"/>
      <c r="EO1065" s="53"/>
      <c r="EP1065" s="53"/>
      <c r="EQ1065" s="53"/>
      <c r="ER1065" s="53"/>
      <c r="ES1065" s="53"/>
      <c r="ET1065" s="53"/>
      <c r="EU1065" s="53"/>
      <c r="EV1065" s="53"/>
      <c r="EW1065" s="53"/>
      <c r="EX1065" s="53"/>
      <c r="EY1065" s="53"/>
      <c r="EZ1065" s="53"/>
      <c r="FA1065" s="53"/>
      <c r="FB1065" s="53"/>
      <c r="FC1065" s="53"/>
      <c r="FD1065" s="53"/>
      <c r="FE1065" s="53"/>
      <c r="FF1065" s="53"/>
      <c r="FG1065" s="53"/>
      <c r="FH1065" s="53"/>
      <c r="FI1065" s="53"/>
      <c r="FJ1065" s="53"/>
      <c r="FK1065" s="53"/>
      <c r="FL1065" s="53"/>
      <c r="FM1065" s="53"/>
      <c r="FN1065" s="53"/>
      <c r="FO1065" s="53"/>
      <c r="FP1065" s="53"/>
      <c r="FQ1065" s="53"/>
      <c r="FR1065" s="53"/>
      <c r="FS1065" s="53"/>
      <c r="FT1065" s="53"/>
      <c r="FU1065" s="53"/>
      <c r="FV1065" s="53"/>
      <c r="FW1065" s="53"/>
      <c r="FX1065" s="53"/>
      <c r="FY1065" s="53"/>
      <c r="FZ1065" s="53"/>
      <c r="GA1065" s="53"/>
      <c r="GB1065" s="53"/>
      <c r="GC1065" s="53"/>
      <c r="GD1065" s="53"/>
      <c r="GE1065" s="53"/>
      <c r="GF1065" s="53"/>
      <c r="GG1065" s="53"/>
      <c r="GH1065" s="53"/>
      <c r="GI1065" s="53"/>
      <c r="GJ1065" s="53"/>
      <c r="GK1065" s="53"/>
      <c r="GL1065" s="53"/>
      <c r="GM1065" s="53"/>
      <c r="GN1065" s="53"/>
      <c r="GO1065" s="53"/>
      <c r="GP1065" s="53"/>
      <c r="GQ1065" s="53"/>
      <c r="GR1065" s="53"/>
      <c r="GS1065" s="53"/>
      <c r="GT1065" s="53"/>
      <c r="GU1065" s="53"/>
      <c r="GV1065" s="53"/>
      <c r="GW1065" s="53"/>
      <c r="GX1065" s="53"/>
      <c r="GY1065" s="53"/>
      <c r="GZ1065" s="53"/>
      <c r="HA1065" s="53"/>
      <c r="HB1065" s="53"/>
      <c r="HC1065" s="53"/>
      <c r="HD1065" s="53"/>
      <c r="HE1065" s="53"/>
      <c r="HF1065" s="53"/>
      <c r="HG1065" s="53"/>
      <c r="HH1065" s="53"/>
      <c r="HI1065" s="53"/>
      <c r="HJ1065" s="53"/>
      <c r="HK1065" s="53"/>
      <c r="HL1065" s="53"/>
      <c r="HM1065" s="53"/>
      <c r="HN1065" s="53"/>
      <c r="HO1065" s="53"/>
      <c r="HP1065" s="53"/>
      <c r="HQ1065" s="53"/>
      <c r="HR1065" s="53"/>
      <c r="HS1065" s="53"/>
      <c r="HT1065" s="53"/>
      <c r="HU1065" s="53"/>
      <c r="HV1065" s="53"/>
      <c r="HW1065" s="53"/>
      <c r="HX1065" s="53"/>
      <c r="HY1065" s="53"/>
      <c r="HZ1065" s="53"/>
      <c r="IA1065" s="53"/>
      <c r="IB1065" s="53"/>
      <c r="IC1065" s="53"/>
      <c r="ID1065" s="53"/>
      <c r="IE1065" s="53"/>
      <c r="IF1065" s="53"/>
      <c r="IG1065" s="53"/>
      <c r="IH1065" s="53"/>
      <c r="II1065" s="53"/>
      <c r="IJ1065" s="53"/>
      <c r="IK1065" s="53"/>
      <c r="IL1065" s="53"/>
      <c r="IM1065" s="53"/>
      <c r="IN1065" s="53"/>
      <c r="IO1065" s="53"/>
      <c r="IP1065" s="53"/>
      <c r="IQ1065" s="53"/>
      <c r="IR1065" s="53"/>
      <c r="IS1065" s="53"/>
      <c r="IT1065" s="53"/>
      <c r="IU1065" s="53"/>
      <c r="IV1065" s="53"/>
      <c r="IW1065" s="53"/>
      <c r="IX1065" s="53"/>
      <c r="IY1065" s="53"/>
      <c r="IZ1065" s="53"/>
      <c r="JA1065" s="53"/>
      <c r="JB1065" s="53"/>
      <c r="JC1065" s="53"/>
      <c r="JD1065" s="53"/>
      <c r="JE1065" s="53"/>
      <c r="JF1065" s="53"/>
      <c r="JG1065" s="53"/>
      <c r="JH1065" s="53"/>
      <c r="JI1065" s="53"/>
      <c r="JJ1065" s="53"/>
      <c r="JK1065" s="53"/>
      <c r="JL1065" s="53"/>
      <c r="JM1065" s="53"/>
      <c r="JN1065" s="53"/>
      <c r="JO1065" s="53"/>
      <c r="JP1065" s="53"/>
      <c r="JQ1065" s="53"/>
      <c r="JR1065" s="53"/>
      <c r="JS1065" s="53"/>
      <c r="JT1065" s="53"/>
      <c r="JU1065" s="53"/>
      <c r="JV1065" s="53"/>
      <c r="JW1065" s="53"/>
      <c r="JX1065" s="53"/>
      <c r="JY1065" s="53"/>
      <c r="JZ1065" s="53"/>
      <c r="KA1065" s="53"/>
      <c r="KB1065" s="53"/>
      <c r="KC1065" s="53"/>
      <c r="KD1065" s="53"/>
      <c r="KE1065" s="53"/>
      <c r="KF1065" s="53"/>
      <c r="KG1065" s="53"/>
      <c r="KH1065" s="53"/>
      <c r="KI1065" s="53"/>
      <c r="KJ1065" s="53"/>
      <c r="KK1065" s="53"/>
      <c r="KL1065" s="53"/>
      <c r="KM1065" s="53"/>
      <c r="KN1065" s="53"/>
      <c r="KO1065" s="53"/>
      <c r="KP1065" s="53"/>
      <c r="KQ1065" s="53"/>
      <c r="KR1065" s="53"/>
      <c r="KS1065" s="53"/>
      <c r="KT1065" s="53"/>
      <c r="KU1065" s="53"/>
      <c r="KV1065" s="53"/>
      <c r="KW1065" s="53"/>
      <c r="KX1065" s="53"/>
      <c r="KY1065" s="53"/>
      <c r="KZ1065" s="53"/>
      <c r="LA1065" s="53"/>
      <c r="LB1065" s="53"/>
      <c r="LC1065" s="53"/>
      <c r="LD1065" s="53"/>
      <c r="LE1065" s="53"/>
      <c r="LF1065" s="53"/>
      <c r="LG1065" s="53"/>
      <c r="LH1065" s="53"/>
      <c r="LI1065" s="53"/>
      <c r="LJ1065" s="53"/>
      <c r="LK1065" s="53"/>
      <c r="LL1065" s="53"/>
      <c r="LM1065" s="53"/>
      <c r="LN1065" s="53"/>
      <c r="LO1065" s="53"/>
      <c r="LP1065" s="53"/>
      <c r="LQ1065" s="53"/>
      <c r="LR1065" s="53"/>
      <c r="LS1065" s="53"/>
      <c r="LT1065" s="53"/>
      <c r="LU1065" s="53"/>
      <c r="LV1065" s="53"/>
      <c r="LW1065" s="53"/>
      <c r="LX1065" s="53"/>
      <c r="LY1065" s="53"/>
      <c r="LZ1065" s="53"/>
      <c r="MA1065" s="53"/>
      <c r="MB1065" s="53"/>
      <c r="MC1065" s="53"/>
      <c r="MD1065" s="53"/>
      <c r="ME1065" s="53"/>
      <c r="MF1065" s="53"/>
      <c r="MG1065" s="53"/>
      <c r="MH1065" s="53"/>
      <c r="MI1065" s="53"/>
      <c r="MJ1065" s="53"/>
      <c r="MK1065" s="53"/>
      <c r="ML1065" s="53"/>
      <c r="MM1065" s="53"/>
      <c r="MN1065" s="53"/>
      <c r="MO1065" s="53"/>
      <c r="MP1065" s="53"/>
      <c r="MQ1065" s="53"/>
      <c r="MR1065" s="53"/>
      <c r="MS1065" s="53"/>
      <c r="MT1065" s="53"/>
      <c r="MU1065" s="53"/>
      <c r="MV1065" s="53"/>
      <c r="MW1065" s="53"/>
      <c r="MX1065" s="53"/>
      <c r="MY1065" s="53"/>
      <c r="MZ1065" s="53"/>
      <c r="NA1065" s="53"/>
      <c r="NB1065" s="53"/>
      <c r="NC1065" s="53"/>
      <c r="ND1065" s="53"/>
      <c r="NE1065" s="53"/>
      <c r="NF1065" s="53"/>
      <c r="NG1065" s="53"/>
      <c r="NH1065" s="53"/>
      <c r="NI1065" s="53"/>
      <c r="NJ1065" s="53"/>
      <c r="NK1065" s="53"/>
      <c r="NL1065" s="53"/>
      <c r="NM1065" s="53"/>
      <c r="NN1065" s="53"/>
      <c r="NO1065" s="53"/>
      <c r="NP1065" s="53"/>
      <c r="NQ1065" s="53"/>
      <c r="NR1065" s="53"/>
      <c r="NS1065" s="53"/>
      <c r="NT1065" s="53"/>
      <c r="NU1065" s="53"/>
      <c r="NV1065" s="53"/>
      <c r="NW1065" s="53"/>
      <c r="NX1065" s="53"/>
      <c r="NY1065" s="53"/>
      <c r="NZ1065" s="53"/>
      <c r="OA1065" s="53"/>
      <c r="OB1065" s="53"/>
      <c r="OC1065" s="53"/>
      <c r="OD1065" s="53"/>
      <c r="OE1065" s="53"/>
      <c r="OF1065" s="53"/>
      <c r="OG1065" s="53"/>
      <c r="OH1065" s="53"/>
      <c r="OI1065" s="53"/>
      <c r="OJ1065" s="53"/>
      <c r="OK1065" s="53"/>
      <c r="OL1065" s="53"/>
      <c r="OM1065" s="53"/>
      <c r="ON1065" s="53"/>
      <c r="OO1065" s="53"/>
      <c r="OP1065" s="53"/>
      <c r="OQ1065" s="53"/>
      <c r="OR1065" s="53"/>
      <c r="OS1065" s="53"/>
      <c r="OT1065" s="53"/>
      <c r="OU1065" s="53"/>
      <c r="OV1065" s="53"/>
      <c r="OW1065" s="53"/>
      <c r="OX1065" s="53"/>
      <c r="OY1065" s="53"/>
      <c r="OZ1065" s="53"/>
      <c r="PA1065" s="53"/>
      <c r="PB1065" s="53"/>
      <c r="PC1065" s="53"/>
      <c r="PD1065" s="53"/>
      <c r="PE1065" s="53"/>
      <c r="PF1065" s="53"/>
      <c r="PG1065" s="53"/>
      <c r="PH1065" s="53"/>
      <c r="PI1065" s="53"/>
      <c r="PJ1065" s="53"/>
      <c r="PK1065" s="53"/>
      <c r="PL1065" s="53"/>
      <c r="PM1065" s="53"/>
      <c r="PN1065" s="53"/>
      <c r="PO1065" s="53"/>
      <c r="PP1065" s="53"/>
      <c r="PQ1065" s="53"/>
      <c r="PR1065" s="53"/>
      <c r="PS1065" s="53"/>
      <c r="PT1065" s="53"/>
      <c r="PU1065" s="53"/>
      <c r="PV1065" s="53"/>
      <c r="PW1065" s="53"/>
      <c r="PX1065" s="53"/>
      <c r="PY1065" s="53"/>
      <c r="PZ1065" s="53"/>
      <c r="QA1065" s="53"/>
      <c r="QB1065" s="53"/>
      <c r="QC1065" s="53"/>
      <c r="QD1065" s="53"/>
      <c r="QE1065" s="53"/>
      <c r="QF1065" s="53"/>
      <c r="QG1065" s="53"/>
      <c r="QH1065" s="53"/>
      <c r="QI1065" s="53"/>
      <c r="QJ1065" s="53"/>
      <c r="QK1065" s="53"/>
      <c r="QL1065" s="53"/>
      <c r="QM1065" s="53"/>
      <c r="QN1065" s="53"/>
      <c r="QO1065" s="53"/>
      <c r="QP1065" s="53"/>
      <c r="QQ1065" s="53"/>
      <c r="QR1065" s="53"/>
      <c r="QS1065" s="53"/>
      <c r="QT1065" s="53"/>
      <c r="QU1065" s="53"/>
      <c r="QV1065" s="53"/>
      <c r="QW1065" s="53"/>
      <c r="QX1065" s="53"/>
      <c r="QY1065" s="53"/>
      <c r="QZ1065" s="53"/>
      <c r="RA1065" s="53"/>
      <c r="RB1065" s="53"/>
      <c r="RC1065" s="53"/>
      <c r="RD1065" s="53"/>
      <c r="RE1065" s="53"/>
      <c r="RF1065" s="53"/>
      <c r="RG1065" s="53"/>
      <c r="RH1065" s="53"/>
      <c r="RI1065" s="53"/>
      <c r="RJ1065" s="53"/>
      <c r="RK1065" s="53"/>
      <c r="RL1065" s="53"/>
      <c r="RM1065" s="53"/>
      <c r="RN1065" s="53"/>
      <c r="RO1065" s="53"/>
      <c r="RP1065" s="53"/>
      <c r="RQ1065" s="53"/>
      <c r="RR1065" s="53"/>
      <c r="RS1065" s="53"/>
      <c r="RT1065" s="53"/>
      <c r="RU1065" s="53"/>
      <c r="RV1065" s="53"/>
      <c r="RW1065" s="53"/>
      <c r="RX1065" s="53"/>
      <c r="RY1065" s="53"/>
      <c r="RZ1065" s="53"/>
      <c r="SA1065" s="53"/>
      <c r="SB1065" s="53"/>
      <c r="SC1065" s="53"/>
      <c r="SD1065" s="53"/>
      <c r="SE1065" s="53"/>
      <c r="SF1065" s="53"/>
      <c r="SG1065" s="53"/>
      <c r="SH1065" s="53"/>
      <c r="SI1065" s="53"/>
      <c r="SJ1065" s="53"/>
      <c r="SK1065" s="53"/>
      <c r="SL1065" s="53"/>
      <c r="SM1065" s="53"/>
      <c r="SN1065" s="53"/>
      <c r="SO1065" s="53"/>
      <c r="SP1065" s="53"/>
      <c r="SQ1065" s="53"/>
      <c r="SR1065" s="53"/>
      <c r="SS1065" s="53"/>
      <c r="ST1065" s="53"/>
      <c r="SU1065" s="53"/>
      <c r="SV1065" s="53"/>
      <c r="SW1065" s="53"/>
      <c r="SX1065" s="53"/>
      <c r="SY1065" s="53"/>
      <c r="SZ1065" s="53"/>
      <c r="TA1065" s="53"/>
      <c r="TB1065" s="53"/>
      <c r="TC1065" s="53"/>
      <c r="TD1065" s="53"/>
      <c r="TE1065" s="53"/>
      <c r="TF1065" s="53"/>
      <c r="TG1065" s="53"/>
      <c r="TH1065" s="53"/>
      <c r="TI1065" s="53"/>
      <c r="TJ1065" s="53"/>
      <c r="TK1065" s="53"/>
      <c r="TL1065" s="53"/>
      <c r="TM1065" s="53"/>
      <c r="TN1065" s="53"/>
      <c r="TO1065" s="53"/>
      <c r="TP1065" s="53"/>
      <c r="TQ1065" s="53"/>
      <c r="TR1065" s="53"/>
      <c r="TS1065" s="53"/>
      <c r="TT1065" s="53"/>
      <c r="TU1065" s="53"/>
      <c r="TV1065" s="53"/>
      <c r="TW1065" s="53"/>
      <c r="TX1065" s="53"/>
      <c r="TY1065" s="53"/>
      <c r="TZ1065" s="53"/>
      <c r="UA1065" s="53"/>
      <c r="UB1065" s="53"/>
      <c r="UC1065" s="53"/>
      <c r="UD1065" s="53"/>
      <c r="UE1065" s="53"/>
      <c r="UF1065" s="53"/>
      <c r="UG1065" s="53"/>
    </row>
    <row r="1066" spans="12:553" s="19" customFormat="1" ht="15.75" customHeight="1" x14ac:dyDescent="0.2">
      <c r="L1066" s="66"/>
      <c r="M1066" s="66"/>
      <c r="N1066" s="52"/>
      <c r="O1066" s="53"/>
      <c r="P1066" s="53"/>
      <c r="Q1066" s="53"/>
      <c r="R1066" s="53"/>
      <c r="S1066" s="53"/>
      <c r="T1066" s="53"/>
      <c r="U1066" s="53"/>
      <c r="V1066" s="53"/>
      <c r="W1066" s="53"/>
      <c r="X1066" s="53"/>
      <c r="Y1066" s="53"/>
      <c r="Z1066" s="53"/>
      <c r="AA1066" s="53"/>
      <c r="AB1066" s="53"/>
      <c r="AC1066" s="53"/>
      <c r="AD1066" s="53"/>
      <c r="AE1066" s="53"/>
      <c r="AF1066" s="53"/>
      <c r="AG1066" s="53"/>
      <c r="AH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c r="BM1066" s="53"/>
      <c r="BN1066" s="53"/>
      <c r="BO1066" s="53"/>
      <c r="BP1066" s="53"/>
      <c r="BQ1066" s="53"/>
      <c r="BR1066" s="53"/>
      <c r="BS1066" s="53"/>
      <c r="BT1066" s="53"/>
      <c r="BU1066" s="53"/>
      <c r="BV1066" s="53"/>
      <c r="BW1066" s="53"/>
      <c r="BX1066" s="53"/>
      <c r="BY1066" s="53"/>
      <c r="BZ1066" s="53"/>
      <c r="CA1066" s="53"/>
      <c r="CB1066" s="53"/>
      <c r="CC1066" s="53"/>
      <c r="CD1066" s="53"/>
      <c r="CE1066" s="53"/>
      <c r="CF1066" s="53"/>
      <c r="CG1066" s="53"/>
      <c r="CH1066" s="53"/>
      <c r="CI1066" s="53"/>
      <c r="CJ1066" s="53"/>
      <c r="CK1066" s="53"/>
      <c r="CL1066" s="53"/>
      <c r="CM1066" s="53"/>
      <c r="CN1066" s="53"/>
      <c r="CO1066" s="53"/>
      <c r="CP1066" s="53"/>
      <c r="CQ1066" s="53"/>
      <c r="CR1066" s="53"/>
      <c r="CS1066" s="53"/>
      <c r="CT1066" s="53"/>
      <c r="CU1066" s="53"/>
      <c r="CV1066" s="53"/>
      <c r="CW1066" s="53"/>
      <c r="CX1066" s="53"/>
      <c r="CY1066" s="53"/>
      <c r="CZ1066" s="53"/>
      <c r="DA1066" s="53"/>
      <c r="DB1066" s="53"/>
      <c r="DC1066" s="53"/>
      <c r="DD1066" s="53"/>
      <c r="DE1066" s="53"/>
      <c r="DF1066" s="53"/>
      <c r="DG1066" s="53"/>
      <c r="DH1066" s="53"/>
      <c r="DI1066" s="53"/>
      <c r="DJ1066" s="53"/>
      <c r="DK1066" s="53"/>
      <c r="DL1066" s="53"/>
      <c r="DM1066" s="53"/>
      <c r="DN1066" s="53"/>
      <c r="DO1066" s="53"/>
      <c r="DP1066" s="53"/>
      <c r="DQ1066" s="53"/>
      <c r="DR1066" s="53"/>
      <c r="DS1066" s="53"/>
      <c r="DT1066" s="53"/>
      <c r="DU1066" s="53"/>
      <c r="DV1066" s="53"/>
      <c r="DW1066" s="53"/>
      <c r="DX1066" s="53"/>
      <c r="DY1066" s="53"/>
      <c r="DZ1066" s="53"/>
      <c r="EA1066" s="53"/>
      <c r="EB1066" s="53"/>
      <c r="EC1066" s="53"/>
      <c r="ED1066" s="53"/>
      <c r="EE1066" s="53"/>
      <c r="EF1066" s="53"/>
      <c r="EG1066" s="53"/>
      <c r="EH1066" s="53"/>
      <c r="EI1066" s="53"/>
      <c r="EJ1066" s="53"/>
      <c r="EK1066" s="53"/>
      <c r="EL1066" s="53"/>
      <c r="EM1066" s="53"/>
      <c r="EN1066" s="53"/>
      <c r="EO1066" s="53"/>
      <c r="EP1066" s="53"/>
      <c r="EQ1066" s="53"/>
      <c r="ER1066" s="53"/>
      <c r="ES1066" s="53"/>
      <c r="ET1066" s="53"/>
      <c r="EU1066" s="53"/>
      <c r="EV1066" s="53"/>
      <c r="EW1066" s="53"/>
      <c r="EX1066" s="53"/>
      <c r="EY1066" s="53"/>
      <c r="EZ1066" s="53"/>
      <c r="FA1066" s="53"/>
      <c r="FB1066" s="53"/>
      <c r="FC1066" s="53"/>
      <c r="FD1066" s="53"/>
      <c r="FE1066" s="53"/>
      <c r="FF1066" s="53"/>
      <c r="FG1066" s="53"/>
      <c r="FH1066" s="53"/>
      <c r="FI1066" s="53"/>
      <c r="FJ1066" s="53"/>
      <c r="FK1066" s="53"/>
      <c r="FL1066" s="53"/>
      <c r="FM1066" s="53"/>
      <c r="FN1066" s="53"/>
      <c r="FO1066" s="53"/>
      <c r="FP1066" s="53"/>
      <c r="FQ1066" s="53"/>
      <c r="FR1066" s="53"/>
      <c r="FS1066" s="53"/>
      <c r="FT1066" s="53"/>
      <c r="FU1066" s="53"/>
      <c r="FV1066" s="53"/>
      <c r="FW1066" s="53"/>
      <c r="FX1066" s="53"/>
      <c r="FY1066" s="53"/>
      <c r="FZ1066" s="53"/>
      <c r="GA1066" s="53"/>
      <c r="GB1066" s="53"/>
      <c r="GC1066" s="53"/>
      <c r="GD1066" s="53"/>
      <c r="GE1066" s="53"/>
      <c r="GF1066" s="53"/>
      <c r="GG1066" s="53"/>
      <c r="GH1066" s="53"/>
      <c r="GI1066" s="53"/>
      <c r="GJ1066" s="53"/>
      <c r="GK1066" s="53"/>
      <c r="GL1066" s="53"/>
      <c r="GM1066" s="53"/>
      <c r="GN1066" s="53"/>
      <c r="GO1066" s="53"/>
      <c r="GP1066" s="53"/>
      <c r="GQ1066" s="53"/>
      <c r="GR1066" s="53"/>
      <c r="GS1066" s="53"/>
      <c r="GT1066" s="53"/>
      <c r="GU1066" s="53"/>
      <c r="GV1066" s="53"/>
      <c r="GW1066" s="53"/>
      <c r="GX1066" s="53"/>
      <c r="GY1066" s="53"/>
      <c r="GZ1066" s="53"/>
      <c r="HA1066" s="53"/>
      <c r="HB1066" s="53"/>
      <c r="HC1066" s="53"/>
      <c r="HD1066" s="53"/>
      <c r="HE1066" s="53"/>
      <c r="HF1066" s="53"/>
      <c r="HG1066" s="53"/>
      <c r="HH1066" s="53"/>
      <c r="HI1066" s="53"/>
      <c r="HJ1066" s="53"/>
      <c r="HK1066" s="53"/>
      <c r="HL1066" s="53"/>
      <c r="HM1066" s="53"/>
      <c r="HN1066" s="53"/>
      <c r="HO1066" s="53"/>
      <c r="HP1066" s="53"/>
      <c r="HQ1066" s="53"/>
      <c r="HR1066" s="53"/>
      <c r="HS1066" s="53"/>
      <c r="HT1066" s="53"/>
      <c r="HU1066" s="53"/>
      <c r="HV1066" s="53"/>
      <c r="HW1066" s="53"/>
      <c r="HX1066" s="53"/>
      <c r="HY1066" s="53"/>
      <c r="HZ1066" s="53"/>
      <c r="IA1066" s="53"/>
      <c r="IB1066" s="53"/>
      <c r="IC1066" s="53"/>
      <c r="ID1066" s="53"/>
      <c r="IE1066" s="53"/>
      <c r="IF1066" s="53"/>
      <c r="IG1066" s="53"/>
      <c r="IH1066" s="53"/>
      <c r="II1066" s="53"/>
      <c r="IJ1066" s="53"/>
      <c r="IK1066" s="53"/>
      <c r="IL1066" s="53"/>
      <c r="IM1066" s="53"/>
      <c r="IN1066" s="53"/>
      <c r="IO1066" s="53"/>
      <c r="IP1066" s="53"/>
      <c r="IQ1066" s="53"/>
      <c r="IR1066" s="53"/>
      <c r="IS1066" s="53"/>
      <c r="IT1066" s="53"/>
      <c r="IU1066" s="53"/>
      <c r="IV1066" s="53"/>
      <c r="IW1066" s="53"/>
      <c r="IX1066" s="53"/>
      <c r="IY1066" s="53"/>
      <c r="IZ1066" s="53"/>
      <c r="JA1066" s="53"/>
      <c r="JB1066" s="53"/>
      <c r="JC1066" s="53"/>
      <c r="JD1066" s="53"/>
      <c r="JE1066" s="53"/>
      <c r="JF1066" s="53"/>
      <c r="JG1066" s="53"/>
      <c r="JH1066" s="53"/>
      <c r="JI1066" s="53"/>
      <c r="JJ1066" s="53"/>
      <c r="JK1066" s="53"/>
      <c r="JL1066" s="53"/>
      <c r="JM1066" s="53"/>
      <c r="JN1066" s="53"/>
      <c r="JO1066" s="53"/>
      <c r="JP1066" s="53"/>
      <c r="JQ1066" s="53"/>
      <c r="JR1066" s="53"/>
      <c r="JS1066" s="53"/>
      <c r="JT1066" s="53"/>
      <c r="JU1066" s="53"/>
      <c r="JV1066" s="53"/>
      <c r="JW1066" s="53"/>
      <c r="JX1066" s="53"/>
      <c r="JY1066" s="53"/>
      <c r="JZ1066" s="53"/>
      <c r="KA1066" s="53"/>
      <c r="KB1066" s="53"/>
      <c r="KC1066" s="53"/>
      <c r="KD1066" s="53"/>
      <c r="KE1066" s="53"/>
      <c r="KF1066" s="53"/>
      <c r="KG1066" s="53"/>
      <c r="KH1066" s="53"/>
      <c r="KI1066" s="53"/>
      <c r="KJ1066" s="53"/>
      <c r="KK1066" s="53"/>
      <c r="KL1066" s="53"/>
      <c r="KM1066" s="53"/>
      <c r="KN1066" s="53"/>
      <c r="KO1066" s="53"/>
      <c r="KP1066" s="53"/>
      <c r="KQ1066" s="53"/>
      <c r="KR1066" s="53"/>
      <c r="KS1066" s="53"/>
      <c r="KT1066" s="53"/>
      <c r="KU1066" s="53"/>
      <c r="KV1066" s="53"/>
      <c r="KW1066" s="53"/>
      <c r="KX1066" s="53"/>
      <c r="KY1066" s="53"/>
      <c r="KZ1066" s="53"/>
      <c r="LA1066" s="53"/>
      <c r="LB1066" s="53"/>
      <c r="LC1066" s="53"/>
      <c r="LD1066" s="53"/>
      <c r="LE1066" s="53"/>
      <c r="LF1066" s="53"/>
      <c r="LG1066" s="53"/>
      <c r="LH1066" s="53"/>
      <c r="LI1066" s="53"/>
      <c r="LJ1066" s="53"/>
      <c r="LK1066" s="53"/>
      <c r="LL1066" s="53"/>
      <c r="LM1066" s="53"/>
      <c r="LN1066" s="53"/>
      <c r="LO1066" s="53"/>
      <c r="LP1066" s="53"/>
      <c r="LQ1066" s="53"/>
      <c r="LR1066" s="53"/>
      <c r="LS1066" s="53"/>
      <c r="LT1066" s="53"/>
      <c r="LU1066" s="53"/>
      <c r="LV1066" s="53"/>
      <c r="LW1066" s="53"/>
      <c r="LX1066" s="53"/>
      <c r="LY1066" s="53"/>
      <c r="LZ1066" s="53"/>
      <c r="MA1066" s="53"/>
      <c r="MB1066" s="53"/>
      <c r="MC1066" s="53"/>
      <c r="MD1066" s="53"/>
      <c r="ME1066" s="53"/>
      <c r="MF1066" s="53"/>
      <c r="MG1066" s="53"/>
      <c r="MH1066" s="53"/>
      <c r="MI1066" s="53"/>
      <c r="MJ1066" s="53"/>
      <c r="MK1066" s="53"/>
      <c r="ML1066" s="53"/>
      <c r="MM1066" s="53"/>
      <c r="MN1066" s="53"/>
      <c r="MO1066" s="53"/>
      <c r="MP1066" s="53"/>
      <c r="MQ1066" s="53"/>
      <c r="MR1066" s="53"/>
      <c r="MS1066" s="53"/>
      <c r="MT1066" s="53"/>
      <c r="MU1066" s="53"/>
      <c r="MV1066" s="53"/>
      <c r="MW1066" s="53"/>
      <c r="MX1066" s="53"/>
      <c r="MY1066" s="53"/>
      <c r="MZ1066" s="53"/>
      <c r="NA1066" s="53"/>
      <c r="NB1066" s="53"/>
      <c r="NC1066" s="53"/>
      <c r="ND1066" s="53"/>
      <c r="NE1066" s="53"/>
      <c r="NF1066" s="53"/>
      <c r="NG1066" s="53"/>
      <c r="NH1066" s="53"/>
      <c r="NI1066" s="53"/>
      <c r="NJ1066" s="53"/>
      <c r="NK1066" s="53"/>
      <c r="NL1066" s="53"/>
      <c r="NM1066" s="53"/>
      <c r="NN1066" s="53"/>
      <c r="NO1066" s="53"/>
      <c r="NP1066" s="53"/>
      <c r="NQ1066" s="53"/>
      <c r="NR1066" s="53"/>
      <c r="NS1066" s="53"/>
      <c r="NT1066" s="53"/>
      <c r="NU1066" s="53"/>
      <c r="NV1066" s="53"/>
      <c r="NW1066" s="53"/>
      <c r="NX1066" s="53"/>
      <c r="NY1066" s="53"/>
      <c r="NZ1066" s="53"/>
      <c r="OA1066" s="53"/>
      <c r="OB1066" s="53"/>
      <c r="OC1066" s="53"/>
      <c r="OD1066" s="53"/>
      <c r="OE1066" s="53"/>
      <c r="OF1066" s="53"/>
      <c r="OG1066" s="53"/>
      <c r="OH1066" s="53"/>
      <c r="OI1066" s="53"/>
      <c r="OJ1066" s="53"/>
      <c r="OK1066" s="53"/>
      <c r="OL1066" s="53"/>
      <c r="OM1066" s="53"/>
      <c r="ON1066" s="53"/>
      <c r="OO1066" s="53"/>
      <c r="OP1066" s="53"/>
      <c r="OQ1066" s="53"/>
      <c r="OR1066" s="53"/>
      <c r="OS1066" s="53"/>
      <c r="OT1066" s="53"/>
      <c r="OU1066" s="53"/>
      <c r="OV1066" s="53"/>
      <c r="OW1066" s="53"/>
      <c r="OX1066" s="53"/>
      <c r="OY1066" s="53"/>
      <c r="OZ1066" s="53"/>
      <c r="PA1066" s="53"/>
      <c r="PB1066" s="53"/>
      <c r="PC1066" s="53"/>
      <c r="PD1066" s="53"/>
      <c r="PE1066" s="53"/>
      <c r="PF1066" s="53"/>
      <c r="PG1066" s="53"/>
      <c r="PH1066" s="53"/>
      <c r="PI1066" s="53"/>
      <c r="PJ1066" s="53"/>
      <c r="PK1066" s="53"/>
      <c r="PL1066" s="53"/>
      <c r="PM1066" s="53"/>
      <c r="PN1066" s="53"/>
      <c r="PO1066" s="53"/>
      <c r="PP1066" s="53"/>
      <c r="PQ1066" s="53"/>
      <c r="PR1066" s="53"/>
      <c r="PS1066" s="53"/>
      <c r="PT1066" s="53"/>
      <c r="PU1066" s="53"/>
      <c r="PV1066" s="53"/>
      <c r="PW1066" s="53"/>
      <c r="PX1066" s="53"/>
      <c r="PY1066" s="53"/>
      <c r="PZ1066" s="53"/>
      <c r="QA1066" s="53"/>
      <c r="QB1066" s="53"/>
      <c r="QC1066" s="53"/>
      <c r="QD1066" s="53"/>
      <c r="QE1066" s="53"/>
      <c r="QF1066" s="53"/>
      <c r="QG1066" s="53"/>
      <c r="QH1066" s="53"/>
      <c r="QI1066" s="53"/>
      <c r="QJ1066" s="53"/>
      <c r="QK1066" s="53"/>
      <c r="QL1066" s="53"/>
      <c r="QM1066" s="53"/>
      <c r="QN1066" s="53"/>
      <c r="QO1066" s="53"/>
      <c r="QP1066" s="53"/>
      <c r="QQ1066" s="53"/>
      <c r="QR1066" s="53"/>
      <c r="QS1066" s="53"/>
      <c r="QT1066" s="53"/>
      <c r="QU1066" s="53"/>
      <c r="QV1066" s="53"/>
      <c r="QW1066" s="53"/>
      <c r="QX1066" s="53"/>
      <c r="QY1066" s="53"/>
      <c r="QZ1066" s="53"/>
      <c r="RA1066" s="53"/>
      <c r="RB1066" s="53"/>
      <c r="RC1066" s="53"/>
      <c r="RD1066" s="53"/>
      <c r="RE1066" s="53"/>
      <c r="RF1066" s="53"/>
      <c r="RG1066" s="53"/>
      <c r="RH1066" s="53"/>
      <c r="RI1066" s="53"/>
      <c r="RJ1066" s="53"/>
      <c r="RK1066" s="53"/>
      <c r="RL1066" s="53"/>
      <c r="RM1066" s="53"/>
      <c r="RN1066" s="53"/>
      <c r="RO1066" s="53"/>
      <c r="RP1066" s="53"/>
      <c r="RQ1066" s="53"/>
      <c r="RR1066" s="53"/>
      <c r="RS1066" s="53"/>
      <c r="RT1066" s="53"/>
      <c r="RU1066" s="53"/>
      <c r="RV1066" s="53"/>
      <c r="RW1066" s="53"/>
      <c r="RX1066" s="53"/>
      <c r="RY1066" s="53"/>
      <c r="RZ1066" s="53"/>
      <c r="SA1066" s="53"/>
      <c r="SB1066" s="53"/>
      <c r="SC1066" s="53"/>
      <c r="SD1066" s="53"/>
      <c r="SE1066" s="53"/>
      <c r="SF1066" s="53"/>
      <c r="SG1066" s="53"/>
      <c r="SH1066" s="53"/>
      <c r="SI1066" s="53"/>
      <c r="SJ1066" s="53"/>
      <c r="SK1066" s="53"/>
      <c r="SL1066" s="53"/>
      <c r="SM1066" s="53"/>
      <c r="SN1066" s="53"/>
      <c r="SO1066" s="53"/>
      <c r="SP1066" s="53"/>
      <c r="SQ1066" s="53"/>
      <c r="SR1066" s="53"/>
      <c r="SS1066" s="53"/>
      <c r="ST1066" s="53"/>
      <c r="SU1066" s="53"/>
      <c r="SV1066" s="53"/>
      <c r="SW1066" s="53"/>
      <c r="SX1066" s="53"/>
      <c r="SY1066" s="53"/>
      <c r="SZ1066" s="53"/>
      <c r="TA1066" s="53"/>
      <c r="TB1066" s="53"/>
      <c r="TC1066" s="53"/>
      <c r="TD1066" s="53"/>
      <c r="TE1066" s="53"/>
      <c r="TF1066" s="53"/>
      <c r="TG1066" s="53"/>
      <c r="TH1066" s="53"/>
      <c r="TI1066" s="53"/>
      <c r="TJ1066" s="53"/>
      <c r="TK1066" s="53"/>
      <c r="TL1066" s="53"/>
      <c r="TM1066" s="53"/>
      <c r="TN1066" s="53"/>
      <c r="TO1066" s="53"/>
      <c r="TP1066" s="53"/>
      <c r="TQ1066" s="53"/>
      <c r="TR1066" s="53"/>
      <c r="TS1066" s="53"/>
      <c r="TT1066" s="53"/>
      <c r="TU1066" s="53"/>
      <c r="TV1066" s="53"/>
      <c r="TW1066" s="53"/>
      <c r="TX1066" s="53"/>
      <c r="TY1066" s="53"/>
      <c r="TZ1066" s="53"/>
      <c r="UA1066" s="53"/>
      <c r="UB1066" s="53"/>
      <c r="UC1066" s="53"/>
      <c r="UD1066" s="53"/>
      <c r="UE1066" s="53"/>
      <c r="UF1066" s="53"/>
      <c r="UG1066" s="53"/>
    </row>
    <row r="1067" spans="12:553" s="19" customFormat="1" ht="15.75" customHeight="1" x14ac:dyDescent="0.2">
      <c r="L1067" s="66"/>
      <c r="M1067" s="66"/>
      <c r="N1067" s="52"/>
      <c r="O1067" s="53"/>
      <c r="P1067" s="53"/>
      <c r="Q1067" s="53"/>
      <c r="R1067" s="53"/>
      <c r="S1067" s="53"/>
      <c r="T1067" s="53"/>
      <c r="U1067" s="53"/>
      <c r="V1067" s="53"/>
      <c r="W1067" s="53"/>
      <c r="X1067" s="53"/>
      <c r="Y1067" s="53"/>
      <c r="Z1067" s="53"/>
      <c r="AA1067" s="53"/>
      <c r="AB1067" s="53"/>
      <c r="AC1067" s="53"/>
      <c r="AD1067" s="53"/>
      <c r="AE1067" s="53"/>
      <c r="AF1067" s="53"/>
      <c r="AG1067" s="53"/>
      <c r="AH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c r="BM1067" s="53"/>
      <c r="BN1067" s="53"/>
      <c r="BO1067" s="53"/>
      <c r="BP1067" s="53"/>
      <c r="BQ1067" s="53"/>
      <c r="BR1067" s="53"/>
      <c r="BS1067" s="53"/>
      <c r="BT1067" s="53"/>
      <c r="BU1067" s="53"/>
      <c r="BV1067" s="53"/>
      <c r="BW1067" s="53"/>
      <c r="BX1067" s="53"/>
      <c r="BY1067" s="53"/>
      <c r="BZ1067" s="53"/>
      <c r="CA1067" s="53"/>
      <c r="CB1067" s="53"/>
      <c r="CC1067" s="53"/>
      <c r="CD1067" s="53"/>
      <c r="CE1067" s="53"/>
      <c r="CF1067" s="53"/>
      <c r="CG1067" s="53"/>
      <c r="CH1067" s="53"/>
      <c r="CI1067" s="53"/>
      <c r="CJ1067" s="53"/>
      <c r="CK1067" s="53"/>
      <c r="CL1067" s="53"/>
      <c r="CM1067" s="53"/>
      <c r="CN1067" s="53"/>
      <c r="CO1067" s="53"/>
      <c r="CP1067" s="53"/>
      <c r="CQ1067" s="53"/>
      <c r="CR1067" s="53"/>
      <c r="CS1067" s="53"/>
      <c r="CT1067" s="53"/>
      <c r="CU1067" s="53"/>
      <c r="CV1067" s="53"/>
      <c r="CW1067" s="53"/>
      <c r="CX1067" s="53"/>
      <c r="CY1067" s="53"/>
      <c r="CZ1067" s="53"/>
      <c r="DA1067" s="53"/>
      <c r="DB1067" s="53"/>
      <c r="DC1067" s="53"/>
      <c r="DD1067" s="53"/>
      <c r="DE1067" s="53"/>
      <c r="DF1067" s="53"/>
      <c r="DG1067" s="53"/>
      <c r="DH1067" s="53"/>
      <c r="DI1067" s="53"/>
      <c r="DJ1067" s="53"/>
      <c r="DK1067" s="53"/>
      <c r="DL1067" s="53"/>
      <c r="DM1067" s="53"/>
      <c r="DN1067" s="53"/>
      <c r="DO1067" s="53"/>
      <c r="DP1067" s="53"/>
      <c r="DQ1067" s="53"/>
      <c r="DR1067" s="53"/>
      <c r="DS1067" s="53"/>
      <c r="DT1067" s="53"/>
      <c r="DU1067" s="53"/>
      <c r="DV1067" s="53"/>
      <c r="DW1067" s="53"/>
      <c r="DX1067" s="53"/>
      <c r="DY1067" s="53"/>
      <c r="DZ1067" s="53"/>
      <c r="EA1067" s="53"/>
      <c r="EB1067" s="53"/>
      <c r="EC1067" s="53"/>
      <c r="ED1067" s="53"/>
      <c r="EE1067" s="53"/>
      <c r="EF1067" s="53"/>
      <c r="EG1067" s="53"/>
      <c r="EH1067" s="53"/>
      <c r="EI1067" s="53"/>
      <c r="EJ1067" s="53"/>
      <c r="EK1067" s="53"/>
      <c r="EL1067" s="53"/>
      <c r="EM1067" s="53"/>
      <c r="EN1067" s="53"/>
      <c r="EO1067" s="53"/>
      <c r="EP1067" s="53"/>
      <c r="EQ1067" s="53"/>
      <c r="ER1067" s="53"/>
      <c r="ES1067" s="53"/>
      <c r="ET1067" s="53"/>
      <c r="EU1067" s="53"/>
      <c r="EV1067" s="53"/>
      <c r="EW1067" s="53"/>
      <c r="EX1067" s="53"/>
      <c r="EY1067" s="53"/>
      <c r="EZ1067" s="53"/>
      <c r="FA1067" s="53"/>
      <c r="FB1067" s="53"/>
      <c r="FC1067" s="53"/>
      <c r="FD1067" s="53"/>
      <c r="FE1067" s="53"/>
      <c r="FF1067" s="53"/>
      <c r="FG1067" s="53"/>
      <c r="FH1067" s="53"/>
      <c r="FI1067" s="53"/>
      <c r="FJ1067" s="53"/>
      <c r="FK1067" s="53"/>
      <c r="FL1067" s="53"/>
      <c r="FM1067" s="53"/>
      <c r="FN1067" s="53"/>
      <c r="FO1067" s="53"/>
      <c r="FP1067" s="53"/>
      <c r="FQ1067" s="53"/>
      <c r="FR1067" s="53"/>
      <c r="FS1067" s="53"/>
      <c r="FT1067" s="53"/>
      <c r="FU1067" s="53"/>
      <c r="FV1067" s="53"/>
      <c r="FW1067" s="53"/>
      <c r="FX1067" s="53"/>
      <c r="FY1067" s="53"/>
      <c r="FZ1067" s="53"/>
      <c r="GA1067" s="53"/>
      <c r="GB1067" s="53"/>
      <c r="GC1067" s="53"/>
      <c r="GD1067" s="53"/>
      <c r="GE1067" s="53"/>
      <c r="GF1067" s="53"/>
      <c r="GG1067" s="53"/>
      <c r="GH1067" s="53"/>
      <c r="GI1067" s="53"/>
      <c r="GJ1067" s="53"/>
      <c r="GK1067" s="53"/>
      <c r="GL1067" s="53"/>
      <c r="GM1067" s="53"/>
      <c r="GN1067" s="53"/>
      <c r="GO1067" s="53"/>
      <c r="GP1067" s="53"/>
      <c r="GQ1067" s="53"/>
      <c r="GR1067" s="53"/>
      <c r="GS1067" s="53"/>
      <c r="GT1067" s="53"/>
      <c r="GU1067" s="53"/>
      <c r="GV1067" s="53"/>
      <c r="GW1067" s="53"/>
      <c r="GX1067" s="53"/>
      <c r="GY1067" s="53"/>
      <c r="GZ1067" s="53"/>
      <c r="HA1067" s="53"/>
      <c r="HB1067" s="53"/>
      <c r="HC1067" s="53"/>
      <c r="HD1067" s="53"/>
      <c r="HE1067" s="53"/>
      <c r="HF1067" s="53"/>
      <c r="HG1067" s="53"/>
      <c r="HH1067" s="53"/>
      <c r="HI1067" s="53"/>
      <c r="HJ1067" s="53"/>
      <c r="HK1067" s="53"/>
      <c r="HL1067" s="53"/>
      <c r="HM1067" s="53"/>
      <c r="HN1067" s="53"/>
      <c r="HO1067" s="53"/>
      <c r="HP1067" s="53"/>
      <c r="HQ1067" s="53"/>
      <c r="HR1067" s="53"/>
      <c r="HS1067" s="53"/>
      <c r="HT1067" s="53"/>
      <c r="HU1067" s="53"/>
      <c r="HV1067" s="53"/>
      <c r="HW1067" s="53"/>
      <c r="HX1067" s="53"/>
      <c r="HY1067" s="53"/>
      <c r="HZ1067" s="53"/>
      <c r="IA1067" s="53"/>
      <c r="IB1067" s="53"/>
      <c r="IC1067" s="53"/>
      <c r="ID1067" s="53"/>
      <c r="IE1067" s="53"/>
      <c r="IF1067" s="53"/>
      <c r="IG1067" s="53"/>
      <c r="IH1067" s="53"/>
      <c r="II1067" s="53"/>
      <c r="IJ1067" s="53"/>
      <c r="IK1067" s="53"/>
      <c r="IL1067" s="53"/>
      <c r="IM1067" s="53"/>
      <c r="IN1067" s="53"/>
      <c r="IO1067" s="53"/>
      <c r="IP1067" s="53"/>
      <c r="IQ1067" s="53"/>
      <c r="IR1067" s="53"/>
      <c r="IS1067" s="53"/>
      <c r="IT1067" s="53"/>
      <c r="IU1067" s="53"/>
      <c r="IV1067" s="53"/>
      <c r="IW1067" s="53"/>
      <c r="IX1067" s="53"/>
      <c r="IY1067" s="53"/>
      <c r="IZ1067" s="53"/>
      <c r="JA1067" s="53"/>
      <c r="JB1067" s="53"/>
      <c r="JC1067" s="53"/>
      <c r="JD1067" s="53"/>
      <c r="JE1067" s="53"/>
      <c r="JF1067" s="53"/>
      <c r="JG1067" s="53"/>
      <c r="JH1067" s="53"/>
      <c r="JI1067" s="53"/>
      <c r="JJ1067" s="53"/>
      <c r="JK1067" s="53"/>
      <c r="JL1067" s="53"/>
      <c r="JM1067" s="53"/>
      <c r="JN1067" s="53"/>
      <c r="JO1067" s="53"/>
      <c r="JP1067" s="53"/>
      <c r="JQ1067" s="53"/>
      <c r="JR1067" s="53"/>
      <c r="JS1067" s="53"/>
      <c r="JT1067" s="53"/>
      <c r="JU1067" s="53"/>
      <c r="JV1067" s="53"/>
      <c r="JW1067" s="53"/>
      <c r="JX1067" s="53"/>
      <c r="JY1067" s="53"/>
      <c r="JZ1067" s="53"/>
      <c r="KA1067" s="53"/>
      <c r="KB1067" s="53"/>
      <c r="KC1067" s="53"/>
      <c r="KD1067" s="53"/>
      <c r="KE1067" s="53"/>
      <c r="KF1067" s="53"/>
      <c r="KG1067" s="53"/>
      <c r="KH1067" s="53"/>
      <c r="KI1067" s="53"/>
      <c r="KJ1067" s="53"/>
      <c r="KK1067" s="53"/>
      <c r="KL1067" s="53"/>
      <c r="KM1067" s="53"/>
      <c r="KN1067" s="53"/>
      <c r="KO1067" s="53"/>
      <c r="KP1067" s="53"/>
      <c r="KQ1067" s="53"/>
      <c r="KR1067" s="53"/>
      <c r="KS1067" s="53"/>
      <c r="KT1067" s="53"/>
      <c r="KU1067" s="53"/>
      <c r="KV1067" s="53"/>
      <c r="KW1067" s="53"/>
      <c r="KX1067" s="53"/>
      <c r="KY1067" s="53"/>
      <c r="KZ1067" s="53"/>
      <c r="LA1067" s="53"/>
      <c r="LB1067" s="53"/>
      <c r="LC1067" s="53"/>
      <c r="LD1067" s="53"/>
      <c r="LE1067" s="53"/>
      <c r="LF1067" s="53"/>
      <c r="LG1067" s="53"/>
      <c r="LH1067" s="53"/>
      <c r="LI1067" s="53"/>
      <c r="LJ1067" s="53"/>
      <c r="LK1067" s="53"/>
      <c r="LL1067" s="53"/>
      <c r="LM1067" s="53"/>
      <c r="LN1067" s="53"/>
      <c r="LO1067" s="53"/>
      <c r="LP1067" s="53"/>
      <c r="LQ1067" s="53"/>
      <c r="LR1067" s="53"/>
      <c r="LS1067" s="53"/>
      <c r="LT1067" s="53"/>
      <c r="LU1067" s="53"/>
      <c r="LV1067" s="53"/>
      <c r="LW1067" s="53"/>
      <c r="LX1067" s="53"/>
      <c r="LY1067" s="53"/>
      <c r="LZ1067" s="53"/>
      <c r="MA1067" s="53"/>
      <c r="MB1067" s="53"/>
      <c r="MC1067" s="53"/>
      <c r="MD1067" s="53"/>
      <c r="ME1067" s="53"/>
      <c r="MF1067" s="53"/>
      <c r="MG1067" s="53"/>
      <c r="MH1067" s="53"/>
      <c r="MI1067" s="53"/>
      <c r="MJ1067" s="53"/>
      <c r="MK1067" s="53"/>
      <c r="ML1067" s="53"/>
      <c r="MM1067" s="53"/>
      <c r="MN1067" s="53"/>
      <c r="MO1067" s="53"/>
      <c r="MP1067" s="53"/>
      <c r="MQ1067" s="53"/>
      <c r="MR1067" s="53"/>
      <c r="MS1067" s="53"/>
      <c r="MT1067" s="53"/>
      <c r="MU1067" s="53"/>
      <c r="MV1067" s="53"/>
      <c r="MW1067" s="53"/>
      <c r="MX1067" s="53"/>
      <c r="MY1067" s="53"/>
      <c r="MZ1067" s="53"/>
      <c r="NA1067" s="53"/>
      <c r="NB1067" s="53"/>
      <c r="NC1067" s="53"/>
      <c r="ND1067" s="53"/>
      <c r="NE1067" s="53"/>
      <c r="NF1067" s="53"/>
      <c r="NG1067" s="53"/>
      <c r="NH1067" s="53"/>
      <c r="NI1067" s="53"/>
      <c r="NJ1067" s="53"/>
      <c r="NK1067" s="53"/>
      <c r="NL1067" s="53"/>
      <c r="NM1067" s="53"/>
      <c r="NN1067" s="53"/>
      <c r="NO1067" s="53"/>
      <c r="NP1067" s="53"/>
      <c r="NQ1067" s="53"/>
      <c r="NR1067" s="53"/>
      <c r="NS1067" s="53"/>
      <c r="NT1067" s="53"/>
      <c r="NU1067" s="53"/>
      <c r="NV1067" s="53"/>
      <c r="NW1067" s="53"/>
      <c r="NX1067" s="53"/>
      <c r="NY1067" s="53"/>
      <c r="NZ1067" s="53"/>
      <c r="OA1067" s="53"/>
      <c r="OB1067" s="53"/>
      <c r="OC1067" s="53"/>
      <c r="OD1067" s="53"/>
      <c r="OE1067" s="53"/>
      <c r="OF1067" s="53"/>
      <c r="OG1067" s="53"/>
      <c r="OH1067" s="53"/>
      <c r="OI1067" s="53"/>
      <c r="OJ1067" s="53"/>
      <c r="OK1067" s="53"/>
      <c r="OL1067" s="53"/>
      <c r="OM1067" s="53"/>
      <c r="ON1067" s="53"/>
      <c r="OO1067" s="53"/>
      <c r="OP1067" s="53"/>
      <c r="OQ1067" s="53"/>
      <c r="OR1067" s="53"/>
      <c r="OS1067" s="53"/>
      <c r="OT1067" s="53"/>
      <c r="OU1067" s="53"/>
      <c r="OV1067" s="53"/>
      <c r="OW1067" s="53"/>
      <c r="OX1067" s="53"/>
      <c r="OY1067" s="53"/>
      <c r="OZ1067" s="53"/>
      <c r="PA1067" s="53"/>
      <c r="PB1067" s="53"/>
      <c r="PC1067" s="53"/>
      <c r="PD1067" s="53"/>
      <c r="PE1067" s="53"/>
      <c r="PF1067" s="53"/>
      <c r="PG1067" s="53"/>
      <c r="PH1067" s="53"/>
      <c r="PI1067" s="53"/>
      <c r="PJ1067" s="53"/>
      <c r="PK1067" s="53"/>
      <c r="PL1067" s="53"/>
      <c r="PM1067" s="53"/>
      <c r="PN1067" s="53"/>
      <c r="PO1067" s="53"/>
      <c r="PP1067" s="53"/>
      <c r="PQ1067" s="53"/>
      <c r="PR1067" s="53"/>
      <c r="PS1067" s="53"/>
      <c r="PT1067" s="53"/>
      <c r="PU1067" s="53"/>
      <c r="PV1067" s="53"/>
      <c r="PW1067" s="53"/>
      <c r="PX1067" s="53"/>
      <c r="PY1067" s="53"/>
      <c r="PZ1067" s="53"/>
      <c r="QA1067" s="53"/>
      <c r="QB1067" s="53"/>
      <c r="QC1067" s="53"/>
      <c r="QD1067" s="53"/>
      <c r="QE1067" s="53"/>
      <c r="QF1067" s="53"/>
      <c r="QG1067" s="53"/>
      <c r="QH1067" s="53"/>
      <c r="QI1067" s="53"/>
      <c r="QJ1067" s="53"/>
      <c r="QK1067" s="53"/>
      <c r="QL1067" s="53"/>
      <c r="QM1067" s="53"/>
      <c r="QN1067" s="53"/>
      <c r="QO1067" s="53"/>
      <c r="QP1067" s="53"/>
      <c r="QQ1067" s="53"/>
      <c r="QR1067" s="53"/>
      <c r="QS1067" s="53"/>
      <c r="QT1067" s="53"/>
      <c r="QU1067" s="53"/>
      <c r="QV1067" s="53"/>
      <c r="QW1067" s="53"/>
      <c r="QX1067" s="53"/>
      <c r="QY1067" s="53"/>
      <c r="QZ1067" s="53"/>
      <c r="RA1067" s="53"/>
      <c r="RB1067" s="53"/>
      <c r="RC1067" s="53"/>
      <c r="RD1067" s="53"/>
      <c r="RE1067" s="53"/>
      <c r="RF1067" s="53"/>
      <c r="RG1067" s="53"/>
      <c r="RH1067" s="53"/>
      <c r="RI1067" s="53"/>
      <c r="RJ1067" s="53"/>
      <c r="RK1067" s="53"/>
      <c r="RL1067" s="53"/>
      <c r="RM1067" s="53"/>
      <c r="RN1067" s="53"/>
      <c r="RO1067" s="53"/>
      <c r="RP1067" s="53"/>
      <c r="RQ1067" s="53"/>
      <c r="RR1067" s="53"/>
      <c r="RS1067" s="53"/>
      <c r="RT1067" s="53"/>
      <c r="RU1067" s="53"/>
      <c r="RV1067" s="53"/>
      <c r="RW1067" s="53"/>
      <c r="RX1067" s="53"/>
      <c r="RY1067" s="53"/>
      <c r="RZ1067" s="53"/>
      <c r="SA1067" s="53"/>
      <c r="SB1067" s="53"/>
      <c r="SC1067" s="53"/>
      <c r="SD1067" s="53"/>
      <c r="SE1067" s="53"/>
      <c r="SF1067" s="53"/>
      <c r="SG1067" s="53"/>
      <c r="SH1067" s="53"/>
      <c r="SI1067" s="53"/>
      <c r="SJ1067" s="53"/>
      <c r="SK1067" s="53"/>
      <c r="SL1067" s="53"/>
      <c r="SM1067" s="53"/>
      <c r="SN1067" s="53"/>
      <c r="SO1067" s="53"/>
      <c r="SP1067" s="53"/>
      <c r="SQ1067" s="53"/>
      <c r="SR1067" s="53"/>
      <c r="SS1067" s="53"/>
      <c r="ST1067" s="53"/>
      <c r="SU1067" s="53"/>
      <c r="SV1067" s="53"/>
      <c r="SW1067" s="53"/>
      <c r="SX1067" s="53"/>
      <c r="SY1067" s="53"/>
      <c r="SZ1067" s="53"/>
      <c r="TA1067" s="53"/>
      <c r="TB1067" s="53"/>
      <c r="TC1067" s="53"/>
      <c r="TD1067" s="53"/>
      <c r="TE1067" s="53"/>
      <c r="TF1067" s="53"/>
      <c r="TG1067" s="53"/>
      <c r="TH1067" s="53"/>
      <c r="TI1067" s="53"/>
      <c r="TJ1067" s="53"/>
      <c r="TK1067" s="53"/>
      <c r="TL1067" s="53"/>
      <c r="TM1067" s="53"/>
      <c r="TN1067" s="53"/>
      <c r="TO1067" s="53"/>
      <c r="TP1067" s="53"/>
      <c r="TQ1067" s="53"/>
      <c r="TR1067" s="53"/>
      <c r="TS1067" s="53"/>
      <c r="TT1067" s="53"/>
      <c r="TU1067" s="53"/>
      <c r="TV1067" s="53"/>
      <c r="TW1067" s="53"/>
      <c r="TX1067" s="53"/>
      <c r="TY1067" s="53"/>
      <c r="TZ1067" s="53"/>
      <c r="UA1067" s="53"/>
      <c r="UB1067" s="53"/>
      <c r="UC1067" s="53"/>
      <c r="UD1067" s="53"/>
      <c r="UE1067" s="53"/>
      <c r="UF1067" s="53"/>
      <c r="UG1067" s="53"/>
    </row>
    <row r="1068" spans="12:553" s="19" customFormat="1" ht="15.75" customHeight="1" x14ac:dyDescent="0.2">
      <c r="L1068" s="66"/>
      <c r="M1068" s="66"/>
      <c r="N1068" s="52"/>
      <c r="O1068" s="53"/>
      <c r="P1068" s="53"/>
      <c r="Q1068" s="53"/>
      <c r="R1068" s="53"/>
      <c r="S1068" s="53"/>
      <c r="T1068" s="53"/>
      <c r="U1068" s="53"/>
      <c r="V1068" s="53"/>
      <c r="W1068" s="53"/>
      <c r="X1068" s="53"/>
      <c r="Y1068" s="53"/>
      <c r="Z1068" s="53"/>
      <c r="AA1068" s="53"/>
      <c r="AB1068" s="53"/>
      <c r="AC1068" s="53"/>
      <c r="AD1068" s="53"/>
      <c r="AE1068" s="53"/>
      <c r="AF1068" s="53"/>
      <c r="AG1068" s="53"/>
      <c r="AH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c r="BM1068" s="53"/>
      <c r="BN1068" s="53"/>
      <c r="BO1068" s="53"/>
      <c r="BP1068" s="53"/>
      <c r="BQ1068" s="53"/>
      <c r="BR1068" s="53"/>
      <c r="BS1068" s="53"/>
      <c r="BT1068" s="53"/>
      <c r="BU1068" s="53"/>
      <c r="BV1068" s="53"/>
      <c r="BW1068" s="53"/>
      <c r="BX1068" s="53"/>
      <c r="BY1068" s="53"/>
      <c r="BZ1068" s="53"/>
      <c r="CA1068" s="53"/>
      <c r="CB1068" s="53"/>
      <c r="CC1068" s="53"/>
      <c r="CD1068" s="53"/>
      <c r="CE1068" s="53"/>
      <c r="CF1068" s="53"/>
      <c r="CG1068" s="53"/>
      <c r="CH1068" s="53"/>
      <c r="CI1068" s="53"/>
      <c r="CJ1068" s="53"/>
      <c r="CK1068" s="53"/>
      <c r="CL1068" s="53"/>
      <c r="CM1068" s="53"/>
      <c r="CN1068" s="53"/>
      <c r="CO1068" s="53"/>
      <c r="CP1068" s="53"/>
      <c r="CQ1068" s="53"/>
      <c r="CR1068" s="53"/>
      <c r="CS1068" s="53"/>
      <c r="CT1068" s="53"/>
      <c r="CU1068" s="53"/>
      <c r="CV1068" s="53"/>
      <c r="CW1068" s="53"/>
      <c r="CX1068" s="53"/>
      <c r="CY1068" s="53"/>
      <c r="CZ1068" s="53"/>
      <c r="DA1068" s="53"/>
      <c r="DB1068" s="53"/>
      <c r="DC1068" s="53"/>
      <c r="DD1068" s="53"/>
      <c r="DE1068" s="53"/>
      <c r="DF1068" s="53"/>
      <c r="DG1068" s="53"/>
      <c r="DH1068" s="53"/>
      <c r="DI1068" s="53"/>
      <c r="DJ1068" s="53"/>
      <c r="DK1068" s="53"/>
      <c r="DL1068" s="53"/>
      <c r="DM1068" s="53"/>
      <c r="DN1068" s="53"/>
      <c r="DO1068" s="53"/>
      <c r="DP1068" s="53"/>
      <c r="DQ1068" s="53"/>
      <c r="DR1068" s="53"/>
      <c r="DS1068" s="53"/>
      <c r="DT1068" s="53"/>
      <c r="DU1068" s="53"/>
      <c r="DV1068" s="53"/>
      <c r="DW1068" s="53"/>
      <c r="DX1068" s="53"/>
      <c r="DY1068" s="53"/>
      <c r="DZ1068" s="53"/>
      <c r="EA1068" s="53"/>
      <c r="EB1068" s="53"/>
      <c r="EC1068" s="53"/>
      <c r="ED1068" s="53"/>
      <c r="EE1068" s="53"/>
      <c r="EF1068" s="53"/>
      <c r="EG1068" s="53"/>
      <c r="EH1068" s="53"/>
      <c r="EI1068" s="53"/>
      <c r="EJ1068" s="53"/>
      <c r="EK1068" s="53"/>
      <c r="EL1068" s="53"/>
      <c r="EM1068" s="53"/>
      <c r="EN1068" s="53"/>
      <c r="EO1068" s="53"/>
      <c r="EP1068" s="53"/>
      <c r="EQ1068" s="53"/>
      <c r="ER1068" s="53"/>
      <c r="ES1068" s="53"/>
      <c r="ET1068" s="53"/>
      <c r="EU1068" s="53"/>
      <c r="EV1068" s="53"/>
      <c r="EW1068" s="53"/>
      <c r="EX1068" s="53"/>
      <c r="EY1068" s="53"/>
      <c r="EZ1068" s="53"/>
      <c r="FA1068" s="53"/>
      <c r="FB1068" s="53"/>
      <c r="FC1068" s="53"/>
      <c r="FD1068" s="53"/>
      <c r="FE1068" s="53"/>
      <c r="FF1068" s="53"/>
      <c r="FG1068" s="53"/>
      <c r="FH1068" s="53"/>
      <c r="FI1068" s="53"/>
      <c r="FJ1068" s="53"/>
      <c r="FK1068" s="53"/>
      <c r="FL1068" s="53"/>
      <c r="FM1068" s="53"/>
      <c r="FN1068" s="53"/>
      <c r="FO1068" s="53"/>
      <c r="FP1068" s="53"/>
      <c r="FQ1068" s="53"/>
      <c r="FR1068" s="53"/>
      <c r="FS1068" s="53"/>
      <c r="FT1068" s="53"/>
      <c r="FU1068" s="53"/>
      <c r="FV1068" s="53"/>
      <c r="FW1068" s="53"/>
      <c r="FX1068" s="53"/>
      <c r="FY1068" s="53"/>
      <c r="FZ1068" s="53"/>
      <c r="GA1068" s="53"/>
      <c r="GB1068" s="53"/>
      <c r="GC1068" s="53"/>
      <c r="GD1068" s="53"/>
      <c r="GE1068" s="53"/>
      <c r="GF1068" s="53"/>
      <c r="GG1068" s="53"/>
      <c r="GH1068" s="53"/>
      <c r="GI1068" s="53"/>
      <c r="GJ1068" s="53"/>
      <c r="GK1068" s="53"/>
      <c r="GL1068" s="53"/>
      <c r="GM1068" s="53"/>
      <c r="GN1068" s="53"/>
      <c r="GO1068" s="53"/>
      <c r="GP1068" s="53"/>
      <c r="GQ1068" s="53"/>
      <c r="GR1068" s="53"/>
      <c r="GS1068" s="53"/>
      <c r="GT1068" s="53"/>
      <c r="GU1068" s="53"/>
      <c r="GV1068" s="53"/>
      <c r="GW1068" s="53"/>
      <c r="GX1068" s="53"/>
      <c r="GY1068" s="53"/>
      <c r="GZ1068" s="53"/>
      <c r="HA1068" s="53"/>
      <c r="HB1068" s="53"/>
      <c r="HC1068" s="53"/>
      <c r="HD1068" s="53"/>
      <c r="HE1068" s="53"/>
      <c r="HF1068" s="53"/>
      <c r="HG1068" s="53"/>
      <c r="HH1068" s="53"/>
      <c r="HI1068" s="53"/>
      <c r="HJ1068" s="53"/>
      <c r="HK1068" s="53"/>
      <c r="HL1068" s="53"/>
      <c r="HM1068" s="53"/>
      <c r="HN1068" s="53"/>
      <c r="HO1068" s="53"/>
      <c r="HP1068" s="53"/>
      <c r="HQ1068" s="53"/>
      <c r="HR1068" s="53"/>
      <c r="HS1068" s="53"/>
      <c r="HT1068" s="53"/>
      <c r="HU1068" s="53"/>
      <c r="HV1068" s="53"/>
      <c r="HW1068" s="53"/>
      <c r="HX1068" s="53"/>
      <c r="HY1068" s="53"/>
      <c r="HZ1068" s="53"/>
      <c r="IA1068" s="53"/>
      <c r="IB1068" s="53"/>
      <c r="IC1068" s="53"/>
      <c r="ID1068" s="53"/>
      <c r="IE1068" s="53"/>
      <c r="IF1068" s="53"/>
      <c r="IG1068" s="53"/>
      <c r="IH1068" s="53"/>
      <c r="II1068" s="53"/>
      <c r="IJ1068" s="53"/>
      <c r="IK1068" s="53"/>
      <c r="IL1068" s="53"/>
      <c r="IM1068" s="53"/>
      <c r="IN1068" s="53"/>
      <c r="IO1068" s="53"/>
      <c r="IP1068" s="53"/>
      <c r="IQ1068" s="53"/>
      <c r="IR1068" s="53"/>
      <c r="IS1068" s="53"/>
      <c r="IT1068" s="53"/>
      <c r="IU1068" s="53"/>
      <c r="IV1068" s="53"/>
      <c r="IW1068" s="53"/>
      <c r="IX1068" s="53"/>
      <c r="IY1068" s="53"/>
      <c r="IZ1068" s="53"/>
      <c r="JA1068" s="53"/>
      <c r="JB1068" s="53"/>
      <c r="JC1068" s="53"/>
      <c r="JD1068" s="53"/>
      <c r="JE1068" s="53"/>
      <c r="JF1068" s="53"/>
      <c r="JG1068" s="53"/>
      <c r="JH1068" s="53"/>
      <c r="JI1068" s="53"/>
      <c r="JJ1068" s="53"/>
      <c r="JK1068" s="53"/>
      <c r="JL1068" s="53"/>
      <c r="JM1068" s="53"/>
      <c r="JN1068" s="53"/>
      <c r="JO1068" s="53"/>
      <c r="JP1068" s="53"/>
      <c r="JQ1068" s="53"/>
      <c r="JR1068" s="53"/>
      <c r="JS1068" s="53"/>
      <c r="JT1068" s="53"/>
      <c r="JU1068" s="53"/>
      <c r="JV1068" s="53"/>
      <c r="JW1068" s="53"/>
      <c r="JX1068" s="53"/>
      <c r="JY1068" s="53"/>
      <c r="JZ1068" s="53"/>
      <c r="KA1068" s="53"/>
      <c r="KB1068" s="53"/>
      <c r="KC1068" s="53"/>
      <c r="KD1068" s="53"/>
      <c r="KE1068" s="53"/>
      <c r="KF1068" s="53"/>
      <c r="KG1068" s="53"/>
      <c r="KH1068" s="53"/>
      <c r="KI1068" s="53"/>
      <c r="KJ1068" s="53"/>
      <c r="KK1068" s="53"/>
      <c r="KL1068" s="53"/>
      <c r="KM1068" s="53"/>
      <c r="KN1068" s="53"/>
      <c r="KO1068" s="53"/>
      <c r="KP1068" s="53"/>
      <c r="KQ1068" s="53"/>
      <c r="KR1068" s="53"/>
      <c r="KS1068" s="53"/>
      <c r="KT1068" s="53"/>
      <c r="KU1068" s="53"/>
      <c r="KV1068" s="53"/>
      <c r="KW1068" s="53"/>
      <c r="KX1068" s="53"/>
      <c r="KY1068" s="53"/>
      <c r="KZ1068" s="53"/>
      <c r="LA1068" s="53"/>
      <c r="LB1068" s="53"/>
      <c r="LC1068" s="53"/>
      <c r="LD1068" s="53"/>
      <c r="LE1068" s="53"/>
      <c r="LF1068" s="53"/>
      <c r="LG1068" s="53"/>
      <c r="LH1068" s="53"/>
      <c r="LI1068" s="53"/>
      <c r="LJ1068" s="53"/>
      <c r="LK1068" s="53"/>
      <c r="LL1068" s="53"/>
      <c r="LM1068" s="53"/>
      <c r="LN1068" s="53"/>
      <c r="LO1068" s="53"/>
      <c r="LP1068" s="53"/>
      <c r="LQ1068" s="53"/>
      <c r="LR1068" s="53"/>
      <c r="LS1068" s="53"/>
      <c r="LT1068" s="53"/>
      <c r="LU1068" s="53"/>
      <c r="LV1068" s="53"/>
      <c r="LW1068" s="53"/>
      <c r="LX1068" s="53"/>
      <c r="LY1068" s="53"/>
      <c r="LZ1068" s="53"/>
      <c r="MA1068" s="53"/>
      <c r="MB1068" s="53"/>
      <c r="MC1068" s="53"/>
      <c r="MD1068" s="53"/>
      <c r="ME1068" s="53"/>
      <c r="MF1068" s="53"/>
      <c r="MG1068" s="53"/>
      <c r="MH1068" s="53"/>
      <c r="MI1068" s="53"/>
      <c r="MJ1068" s="53"/>
      <c r="MK1068" s="53"/>
      <c r="ML1068" s="53"/>
      <c r="MM1068" s="53"/>
      <c r="MN1068" s="53"/>
      <c r="MO1068" s="53"/>
      <c r="MP1068" s="53"/>
      <c r="MQ1068" s="53"/>
      <c r="MR1068" s="53"/>
      <c r="MS1068" s="53"/>
      <c r="MT1068" s="53"/>
      <c r="MU1068" s="53"/>
      <c r="MV1068" s="53"/>
      <c r="MW1068" s="53"/>
      <c r="MX1068" s="53"/>
      <c r="MY1068" s="53"/>
      <c r="MZ1068" s="53"/>
      <c r="NA1068" s="53"/>
      <c r="NB1068" s="53"/>
      <c r="NC1068" s="53"/>
      <c r="ND1068" s="53"/>
      <c r="NE1068" s="53"/>
      <c r="NF1068" s="53"/>
      <c r="NG1068" s="53"/>
      <c r="NH1068" s="53"/>
      <c r="NI1068" s="53"/>
      <c r="NJ1068" s="53"/>
      <c r="NK1068" s="53"/>
      <c r="NL1068" s="53"/>
      <c r="NM1068" s="53"/>
      <c r="NN1068" s="53"/>
      <c r="NO1068" s="53"/>
      <c r="NP1068" s="53"/>
      <c r="NQ1068" s="53"/>
      <c r="NR1068" s="53"/>
      <c r="NS1068" s="53"/>
      <c r="NT1068" s="53"/>
      <c r="NU1068" s="53"/>
      <c r="NV1068" s="53"/>
      <c r="NW1068" s="53"/>
      <c r="NX1068" s="53"/>
      <c r="NY1068" s="53"/>
      <c r="NZ1068" s="53"/>
      <c r="OA1068" s="53"/>
      <c r="OB1068" s="53"/>
      <c r="OC1068" s="53"/>
      <c r="OD1068" s="53"/>
      <c r="OE1068" s="53"/>
      <c r="OF1068" s="53"/>
      <c r="OG1068" s="53"/>
      <c r="OH1068" s="53"/>
      <c r="OI1068" s="53"/>
      <c r="OJ1068" s="53"/>
      <c r="OK1068" s="53"/>
      <c r="OL1068" s="53"/>
      <c r="OM1068" s="53"/>
      <c r="ON1068" s="53"/>
      <c r="OO1068" s="53"/>
      <c r="OP1068" s="53"/>
      <c r="OQ1068" s="53"/>
      <c r="OR1068" s="53"/>
      <c r="OS1068" s="53"/>
      <c r="OT1068" s="53"/>
      <c r="OU1068" s="53"/>
      <c r="OV1068" s="53"/>
      <c r="OW1068" s="53"/>
      <c r="OX1068" s="53"/>
      <c r="OY1068" s="53"/>
      <c r="OZ1068" s="53"/>
      <c r="PA1068" s="53"/>
      <c r="PB1068" s="53"/>
      <c r="PC1068" s="53"/>
      <c r="PD1068" s="53"/>
      <c r="PE1068" s="53"/>
      <c r="PF1068" s="53"/>
      <c r="PG1068" s="53"/>
      <c r="PH1068" s="53"/>
      <c r="PI1068" s="53"/>
      <c r="PJ1068" s="53"/>
      <c r="PK1068" s="53"/>
      <c r="PL1068" s="53"/>
      <c r="PM1068" s="53"/>
      <c r="PN1068" s="53"/>
      <c r="PO1068" s="53"/>
      <c r="PP1068" s="53"/>
      <c r="PQ1068" s="53"/>
      <c r="PR1068" s="53"/>
      <c r="PS1068" s="53"/>
      <c r="PT1068" s="53"/>
      <c r="PU1068" s="53"/>
      <c r="PV1068" s="53"/>
      <c r="PW1068" s="53"/>
      <c r="PX1068" s="53"/>
      <c r="PY1068" s="53"/>
      <c r="PZ1068" s="53"/>
      <c r="QA1068" s="53"/>
      <c r="QB1068" s="53"/>
      <c r="QC1068" s="53"/>
      <c r="QD1068" s="53"/>
      <c r="QE1068" s="53"/>
      <c r="QF1068" s="53"/>
      <c r="QG1068" s="53"/>
      <c r="QH1068" s="53"/>
      <c r="QI1068" s="53"/>
      <c r="QJ1068" s="53"/>
      <c r="QK1068" s="53"/>
      <c r="QL1068" s="53"/>
      <c r="QM1068" s="53"/>
      <c r="QN1068" s="53"/>
      <c r="QO1068" s="53"/>
      <c r="QP1068" s="53"/>
      <c r="QQ1068" s="53"/>
      <c r="QR1068" s="53"/>
      <c r="QS1068" s="53"/>
      <c r="QT1068" s="53"/>
      <c r="QU1068" s="53"/>
      <c r="QV1068" s="53"/>
      <c r="QW1068" s="53"/>
      <c r="QX1068" s="53"/>
      <c r="QY1068" s="53"/>
      <c r="QZ1068" s="53"/>
      <c r="RA1068" s="53"/>
      <c r="RB1068" s="53"/>
      <c r="RC1068" s="53"/>
      <c r="RD1068" s="53"/>
      <c r="RE1068" s="53"/>
      <c r="RF1068" s="53"/>
      <c r="RG1068" s="53"/>
      <c r="RH1068" s="53"/>
      <c r="RI1068" s="53"/>
      <c r="RJ1068" s="53"/>
      <c r="RK1068" s="53"/>
      <c r="RL1068" s="53"/>
      <c r="RM1068" s="53"/>
      <c r="RN1068" s="53"/>
      <c r="RO1068" s="53"/>
      <c r="RP1068" s="53"/>
      <c r="RQ1068" s="53"/>
      <c r="RR1068" s="53"/>
      <c r="RS1068" s="53"/>
      <c r="RT1068" s="53"/>
      <c r="RU1068" s="53"/>
      <c r="RV1068" s="53"/>
      <c r="RW1068" s="53"/>
      <c r="RX1068" s="53"/>
      <c r="RY1068" s="53"/>
      <c r="RZ1068" s="53"/>
      <c r="SA1068" s="53"/>
      <c r="SB1068" s="53"/>
      <c r="SC1068" s="53"/>
      <c r="SD1068" s="53"/>
      <c r="SE1068" s="53"/>
      <c r="SF1068" s="53"/>
      <c r="SG1068" s="53"/>
      <c r="SH1068" s="53"/>
      <c r="SI1068" s="53"/>
      <c r="SJ1068" s="53"/>
      <c r="SK1068" s="53"/>
      <c r="SL1068" s="53"/>
      <c r="SM1068" s="53"/>
      <c r="SN1068" s="53"/>
      <c r="SO1068" s="53"/>
      <c r="SP1068" s="53"/>
      <c r="SQ1068" s="53"/>
      <c r="SR1068" s="53"/>
      <c r="SS1068" s="53"/>
      <c r="ST1068" s="53"/>
      <c r="SU1068" s="53"/>
      <c r="SV1068" s="53"/>
      <c r="SW1068" s="53"/>
      <c r="SX1068" s="53"/>
      <c r="SY1068" s="53"/>
      <c r="SZ1068" s="53"/>
      <c r="TA1068" s="53"/>
      <c r="TB1068" s="53"/>
      <c r="TC1068" s="53"/>
      <c r="TD1068" s="53"/>
      <c r="TE1068" s="53"/>
      <c r="TF1068" s="53"/>
      <c r="TG1068" s="53"/>
      <c r="TH1068" s="53"/>
      <c r="TI1068" s="53"/>
      <c r="TJ1068" s="53"/>
      <c r="TK1068" s="53"/>
      <c r="TL1068" s="53"/>
      <c r="TM1068" s="53"/>
      <c r="TN1068" s="53"/>
      <c r="TO1068" s="53"/>
      <c r="TP1068" s="53"/>
      <c r="TQ1068" s="53"/>
      <c r="TR1068" s="53"/>
      <c r="TS1068" s="53"/>
      <c r="TT1068" s="53"/>
      <c r="TU1068" s="53"/>
      <c r="TV1068" s="53"/>
      <c r="TW1068" s="53"/>
      <c r="TX1068" s="53"/>
      <c r="TY1068" s="53"/>
      <c r="TZ1068" s="53"/>
      <c r="UA1068" s="53"/>
      <c r="UB1068" s="53"/>
      <c r="UC1068" s="53"/>
      <c r="UD1068" s="53"/>
      <c r="UE1068" s="53"/>
      <c r="UF1068" s="53"/>
      <c r="UG1068" s="53"/>
    </row>
    <row r="1069" spans="12:553" s="19" customFormat="1" ht="15.75" customHeight="1" x14ac:dyDescent="0.2">
      <c r="L1069" s="66"/>
      <c r="M1069" s="66"/>
      <c r="N1069" s="52"/>
      <c r="O1069" s="53"/>
      <c r="P1069" s="53"/>
      <c r="Q1069" s="53"/>
      <c r="R1069" s="53"/>
      <c r="S1069" s="53"/>
      <c r="T1069" s="53"/>
      <c r="U1069" s="53"/>
      <c r="V1069" s="53"/>
      <c r="W1069" s="53"/>
      <c r="X1069" s="53"/>
      <c r="Y1069" s="53"/>
      <c r="Z1069" s="53"/>
      <c r="AA1069" s="53"/>
      <c r="AB1069" s="53"/>
      <c r="AC1069" s="53"/>
      <c r="AD1069" s="53"/>
      <c r="AE1069" s="53"/>
      <c r="AF1069" s="53"/>
      <c r="AG1069" s="53"/>
      <c r="AH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c r="BM1069" s="53"/>
      <c r="BN1069" s="53"/>
      <c r="BO1069" s="53"/>
      <c r="BP1069" s="53"/>
      <c r="BQ1069" s="53"/>
      <c r="BR1069" s="53"/>
      <c r="BS1069" s="53"/>
      <c r="BT1069" s="53"/>
      <c r="BU1069" s="53"/>
      <c r="BV1069" s="53"/>
      <c r="BW1069" s="53"/>
      <c r="BX1069" s="53"/>
      <c r="BY1069" s="53"/>
      <c r="BZ1069" s="53"/>
      <c r="CA1069" s="53"/>
      <c r="CB1069" s="53"/>
      <c r="CC1069" s="53"/>
      <c r="CD1069" s="53"/>
      <c r="CE1069" s="53"/>
      <c r="CF1069" s="53"/>
      <c r="CG1069" s="53"/>
      <c r="CH1069" s="53"/>
      <c r="CI1069" s="53"/>
      <c r="CJ1069" s="53"/>
      <c r="CK1069" s="53"/>
      <c r="CL1069" s="53"/>
      <c r="CM1069" s="53"/>
      <c r="CN1069" s="53"/>
      <c r="CO1069" s="53"/>
      <c r="CP1069" s="53"/>
      <c r="CQ1069" s="53"/>
      <c r="CR1069" s="53"/>
      <c r="CS1069" s="53"/>
      <c r="CT1069" s="53"/>
      <c r="CU1069" s="53"/>
      <c r="CV1069" s="53"/>
      <c r="CW1069" s="53"/>
      <c r="CX1069" s="53"/>
      <c r="CY1069" s="53"/>
      <c r="CZ1069" s="53"/>
      <c r="DA1069" s="53"/>
      <c r="DB1069" s="53"/>
      <c r="DC1069" s="53"/>
      <c r="DD1069" s="53"/>
      <c r="DE1069" s="53"/>
      <c r="DF1069" s="53"/>
      <c r="DG1069" s="53"/>
      <c r="DH1069" s="53"/>
      <c r="DI1069" s="53"/>
      <c r="DJ1069" s="53"/>
      <c r="DK1069" s="53"/>
      <c r="DL1069" s="53"/>
      <c r="DM1069" s="53"/>
      <c r="DN1069" s="53"/>
      <c r="DO1069" s="53"/>
      <c r="DP1069" s="53"/>
      <c r="DQ1069" s="53"/>
      <c r="DR1069" s="53"/>
      <c r="DS1069" s="53"/>
      <c r="DT1069" s="53"/>
      <c r="DU1069" s="53"/>
      <c r="DV1069" s="53"/>
      <c r="DW1069" s="53"/>
      <c r="DX1069" s="53"/>
      <c r="DY1069" s="53"/>
      <c r="DZ1069" s="53"/>
      <c r="EA1069" s="53"/>
      <c r="EB1069" s="53"/>
      <c r="EC1069" s="53"/>
      <c r="ED1069" s="53"/>
      <c r="EE1069" s="53"/>
      <c r="EF1069" s="53"/>
      <c r="EG1069" s="53"/>
      <c r="EH1069" s="53"/>
      <c r="EI1069" s="53"/>
      <c r="EJ1069" s="53"/>
      <c r="EK1069" s="53"/>
      <c r="EL1069" s="53"/>
      <c r="EM1069" s="53"/>
      <c r="EN1069" s="53"/>
      <c r="EO1069" s="53"/>
      <c r="EP1069" s="53"/>
      <c r="EQ1069" s="53"/>
      <c r="ER1069" s="53"/>
      <c r="ES1069" s="53"/>
      <c r="ET1069" s="53"/>
      <c r="EU1069" s="53"/>
      <c r="EV1069" s="53"/>
      <c r="EW1069" s="53"/>
      <c r="EX1069" s="53"/>
      <c r="EY1069" s="53"/>
      <c r="EZ1069" s="53"/>
      <c r="FA1069" s="53"/>
      <c r="FB1069" s="53"/>
      <c r="FC1069" s="53"/>
      <c r="FD1069" s="53"/>
      <c r="FE1069" s="53"/>
      <c r="FF1069" s="53"/>
      <c r="FG1069" s="53"/>
      <c r="FH1069" s="53"/>
      <c r="FI1069" s="53"/>
      <c r="FJ1069" s="53"/>
      <c r="FK1069" s="53"/>
      <c r="FL1069" s="53"/>
      <c r="FM1069" s="53"/>
      <c r="FN1069" s="53"/>
      <c r="FO1069" s="53"/>
      <c r="FP1069" s="53"/>
      <c r="FQ1069" s="53"/>
      <c r="FR1069" s="53"/>
      <c r="FS1069" s="53"/>
      <c r="FT1069" s="53"/>
      <c r="FU1069" s="53"/>
      <c r="FV1069" s="53"/>
      <c r="FW1069" s="53"/>
      <c r="FX1069" s="53"/>
      <c r="FY1069" s="53"/>
      <c r="FZ1069" s="53"/>
      <c r="GA1069" s="53"/>
      <c r="GB1069" s="53"/>
      <c r="GC1069" s="53"/>
      <c r="GD1069" s="53"/>
      <c r="GE1069" s="53"/>
      <c r="GF1069" s="53"/>
      <c r="GG1069" s="53"/>
      <c r="GH1069" s="53"/>
      <c r="GI1069" s="53"/>
      <c r="GJ1069" s="53"/>
      <c r="GK1069" s="53"/>
      <c r="GL1069" s="53"/>
      <c r="GM1069" s="53"/>
      <c r="GN1069" s="53"/>
      <c r="GO1069" s="53"/>
      <c r="GP1069" s="53"/>
      <c r="GQ1069" s="53"/>
      <c r="GR1069" s="53"/>
      <c r="GS1069" s="53"/>
      <c r="GT1069" s="53"/>
      <c r="GU1069" s="53"/>
      <c r="GV1069" s="53"/>
      <c r="GW1069" s="53"/>
      <c r="GX1069" s="53"/>
      <c r="GY1069" s="53"/>
      <c r="GZ1069" s="53"/>
      <c r="HA1069" s="53"/>
      <c r="HB1069" s="53"/>
      <c r="HC1069" s="53"/>
      <c r="HD1069" s="53"/>
      <c r="HE1069" s="53"/>
      <c r="HF1069" s="53"/>
      <c r="HG1069" s="53"/>
      <c r="HH1069" s="53"/>
      <c r="HI1069" s="53"/>
      <c r="HJ1069" s="53"/>
      <c r="HK1069" s="53"/>
      <c r="HL1069" s="53"/>
      <c r="HM1069" s="53"/>
      <c r="HN1069" s="53"/>
      <c r="HO1069" s="53"/>
      <c r="HP1069" s="53"/>
      <c r="HQ1069" s="53"/>
      <c r="HR1069" s="53"/>
      <c r="HS1069" s="53"/>
      <c r="HT1069" s="53"/>
      <c r="HU1069" s="53"/>
      <c r="HV1069" s="53"/>
      <c r="HW1069" s="53"/>
      <c r="HX1069" s="53"/>
      <c r="HY1069" s="53"/>
      <c r="HZ1069" s="53"/>
      <c r="IA1069" s="53"/>
      <c r="IB1069" s="53"/>
      <c r="IC1069" s="53"/>
      <c r="ID1069" s="53"/>
      <c r="IE1069" s="53"/>
      <c r="IF1069" s="53"/>
      <c r="IG1069" s="53"/>
      <c r="IH1069" s="53"/>
      <c r="II1069" s="53"/>
      <c r="IJ1069" s="53"/>
      <c r="IK1069" s="53"/>
      <c r="IL1069" s="53"/>
      <c r="IM1069" s="53"/>
      <c r="IN1069" s="53"/>
      <c r="IO1069" s="53"/>
      <c r="IP1069" s="53"/>
      <c r="IQ1069" s="53"/>
      <c r="IR1069" s="53"/>
      <c r="IS1069" s="53"/>
      <c r="IT1069" s="53"/>
      <c r="IU1069" s="53"/>
      <c r="IV1069" s="53"/>
      <c r="IW1069" s="53"/>
      <c r="IX1069" s="53"/>
      <c r="IY1069" s="53"/>
      <c r="IZ1069" s="53"/>
      <c r="JA1069" s="53"/>
      <c r="JB1069" s="53"/>
      <c r="JC1069" s="53"/>
      <c r="JD1069" s="53"/>
      <c r="JE1069" s="53"/>
      <c r="JF1069" s="53"/>
      <c r="JG1069" s="53"/>
      <c r="JH1069" s="53"/>
      <c r="JI1069" s="53"/>
      <c r="JJ1069" s="53"/>
      <c r="JK1069" s="53"/>
      <c r="JL1069" s="53"/>
      <c r="JM1069" s="53"/>
      <c r="JN1069" s="53"/>
      <c r="JO1069" s="53"/>
      <c r="JP1069" s="53"/>
      <c r="JQ1069" s="53"/>
      <c r="JR1069" s="53"/>
      <c r="JS1069" s="53"/>
      <c r="JT1069" s="53"/>
      <c r="JU1069" s="53"/>
      <c r="JV1069" s="53"/>
      <c r="JW1069" s="53"/>
      <c r="JX1069" s="53"/>
      <c r="JY1069" s="53"/>
      <c r="JZ1069" s="53"/>
      <c r="KA1069" s="53"/>
      <c r="KB1069" s="53"/>
      <c r="KC1069" s="53"/>
      <c r="KD1069" s="53"/>
      <c r="KE1069" s="53"/>
      <c r="KF1069" s="53"/>
      <c r="KG1069" s="53"/>
      <c r="KH1069" s="53"/>
      <c r="KI1069" s="53"/>
      <c r="KJ1069" s="53"/>
      <c r="KK1069" s="53"/>
      <c r="KL1069" s="53"/>
      <c r="KM1069" s="53"/>
      <c r="KN1069" s="53"/>
      <c r="KO1069" s="53"/>
      <c r="KP1069" s="53"/>
      <c r="KQ1069" s="53"/>
      <c r="KR1069" s="53"/>
      <c r="KS1069" s="53"/>
      <c r="KT1069" s="53"/>
      <c r="KU1069" s="53"/>
      <c r="KV1069" s="53"/>
      <c r="KW1069" s="53"/>
      <c r="KX1069" s="53"/>
      <c r="KY1069" s="53"/>
      <c r="KZ1069" s="53"/>
      <c r="LA1069" s="53"/>
      <c r="LB1069" s="53"/>
      <c r="LC1069" s="53"/>
      <c r="LD1069" s="53"/>
      <c r="LE1069" s="53"/>
      <c r="LF1069" s="53"/>
      <c r="LG1069" s="53"/>
      <c r="LH1069" s="53"/>
      <c r="LI1069" s="53"/>
      <c r="LJ1069" s="53"/>
      <c r="LK1069" s="53"/>
      <c r="LL1069" s="53"/>
      <c r="LM1069" s="53"/>
      <c r="LN1069" s="53"/>
      <c r="LO1069" s="53"/>
      <c r="LP1069" s="53"/>
      <c r="LQ1069" s="53"/>
      <c r="LR1069" s="53"/>
      <c r="LS1069" s="53"/>
      <c r="LT1069" s="53"/>
      <c r="LU1069" s="53"/>
      <c r="LV1069" s="53"/>
      <c r="LW1069" s="53"/>
      <c r="LX1069" s="53"/>
      <c r="LY1069" s="53"/>
      <c r="LZ1069" s="53"/>
      <c r="MA1069" s="53"/>
      <c r="MB1069" s="53"/>
      <c r="MC1069" s="53"/>
      <c r="MD1069" s="53"/>
      <c r="ME1069" s="53"/>
      <c r="MF1069" s="53"/>
      <c r="MG1069" s="53"/>
      <c r="MH1069" s="53"/>
      <c r="MI1069" s="53"/>
      <c r="MJ1069" s="53"/>
      <c r="MK1069" s="53"/>
      <c r="ML1069" s="53"/>
      <c r="MM1069" s="53"/>
      <c r="MN1069" s="53"/>
      <c r="MO1069" s="53"/>
      <c r="MP1069" s="53"/>
      <c r="MQ1069" s="53"/>
      <c r="MR1069" s="53"/>
      <c r="MS1069" s="53"/>
      <c r="MT1069" s="53"/>
      <c r="MU1069" s="53"/>
      <c r="MV1069" s="53"/>
      <c r="MW1069" s="53"/>
      <c r="MX1069" s="53"/>
      <c r="MY1069" s="53"/>
      <c r="MZ1069" s="53"/>
      <c r="NA1069" s="53"/>
      <c r="NB1069" s="53"/>
      <c r="NC1069" s="53"/>
      <c r="ND1069" s="53"/>
      <c r="NE1069" s="53"/>
      <c r="NF1069" s="53"/>
      <c r="NG1069" s="53"/>
      <c r="NH1069" s="53"/>
      <c r="NI1069" s="53"/>
      <c r="NJ1069" s="53"/>
      <c r="NK1069" s="53"/>
      <c r="NL1069" s="53"/>
      <c r="NM1069" s="53"/>
      <c r="NN1069" s="53"/>
      <c r="NO1069" s="53"/>
      <c r="NP1069" s="53"/>
      <c r="NQ1069" s="53"/>
      <c r="NR1069" s="53"/>
      <c r="NS1069" s="53"/>
      <c r="NT1069" s="53"/>
      <c r="NU1069" s="53"/>
      <c r="NV1069" s="53"/>
      <c r="NW1069" s="53"/>
      <c r="NX1069" s="53"/>
      <c r="NY1069" s="53"/>
      <c r="NZ1069" s="53"/>
      <c r="OA1069" s="53"/>
      <c r="OB1069" s="53"/>
      <c r="OC1069" s="53"/>
      <c r="OD1069" s="53"/>
      <c r="OE1069" s="53"/>
      <c r="OF1069" s="53"/>
      <c r="OG1069" s="53"/>
      <c r="OH1069" s="53"/>
      <c r="OI1069" s="53"/>
      <c r="OJ1069" s="53"/>
      <c r="OK1069" s="53"/>
      <c r="OL1069" s="53"/>
      <c r="OM1069" s="53"/>
      <c r="ON1069" s="53"/>
      <c r="OO1069" s="53"/>
      <c r="OP1069" s="53"/>
      <c r="OQ1069" s="53"/>
      <c r="OR1069" s="53"/>
      <c r="OS1069" s="53"/>
      <c r="OT1069" s="53"/>
      <c r="OU1069" s="53"/>
      <c r="OV1069" s="53"/>
      <c r="OW1069" s="53"/>
      <c r="OX1069" s="53"/>
      <c r="OY1069" s="53"/>
      <c r="OZ1069" s="53"/>
      <c r="PA1069" s="53"/>
      <c r="PB1069" s="53"/>
      <c r="PC1069" s="53"/>
      <c r="PD1069" s="53"/>
      <c r="PE1069" s="53"/>
      <c r="PF1069" s="53"/>
      <c r="PG1069" s="53"/>
      <c r="PH1069" s="53"/>
      <c r="PI1069" s="53"/>
      <c r="PJ1069" s="53"/>
      <c r="PK1069" s="53"/>
      <c r="PL1069" s="53"/>
      <c r="PM1069" s="53"/>
      <c r="PN1069" s="53"/>
      <c r="PO1069" s="53"/>
      <c r="PP1069" s="53"/>
      <c r="PQ1069" s="53"/>
      <c r="PR1069" s="53"/>
      <c r="PS1069" s="53"/>
      <c r="PT1069" s="53"/>
      <c r="PU1069" s="53"/>
      <c r="PV1069" s="53"/>
      <c r="PW1069" s="53"/>
      <c r="PX1069" s="53"/>
      <c r="PY1069" s="53"/>
      <c r="PZ1069" s="53"/>
      <c r="QA1069" s="53"/>
      <c r="QB1069" s="53"/>
      <c r="QC1069" s="53"/>
      <c r="QD1069" s="53"/>
      <c r="QE1069" s="53"/>
      <c r="QF1069" s="53"/>
      <c r="QG1069" s="53"/>
      <c r="QH1069" s="53"/>
      <c r="QI1069" s="53"/>
      <c r="QJ1069" s="53"/>
      <c r="QK1069" s="53"/>
      <c r="QL1069" s="53"/>
      <c r="QM1069" s="53"/>
      <c r="QN1069" s="53"/>
      <c r="QO1069" s="53"/>
      <c r="QP1069" s="53"/>
      <c r="QQ1069" s="53"/>
      <c r="QR1069" s="53"/>
      <c r="QS1069" s="53"/>
      <c r="QT1069" s="53"/>
      <c r="QU1069" s="53"/>
      <c r="QV1069" s="53"/>
      <c r="QW1069" s="53"/>
      <c r="QX1069" s="53"/>
      <c r="QY1069" s="53"/>
      <c r="QZ1069" s="53"/>
      <c r="RA1069" s="53"/>
      <c r="RB1069" s="53"/>
      <c r="RC1069" s="53"/>
      <c r="RD1069" s="53"/>
      <c r="RE1069" s="53"/>
      <c r="RF1069" s="53"/>
      <c r="RG1069" s="53"/>
      <c r="RH1069" s="53"/>
      <c r="RI1069" s="53"/>
      <c r="RJ1069" s="53"/>
      <c r="RK1069" s="53"/>
      <c r="RL1069" s="53"/>
      <c r="RM1069" s="53"/>
      <c r="RN1069" s="53"/>
      <c r="RO1069" s="53"/>
      <c r="RP1069" s="53"/>
      <c r="RQ1069" s="53"/>
      <c r="RR1069" s="53"/>
      <c r="RS1069" s="53"/>
      <c r="RT1069" s="53"/>
      <c r="RU1069" s="53"/>
      <c r="RV1069" s="53"/>
      <c r="RW1069" s="53"/>
      <c r="RX1069" s="53"/>
      <c r="RY1069" s="53"/>
      <c r="RZ1069" s="53"/>
      <c r="SA1069" s="53"/>
      <c r="SB1069" s="53"/>
      <c r="SC1069" s="53"/>
      <c r="SD1069" s="53"/>
      <c r="SE1069" s="53"/>
      <c r="SF1069" s="53"/>
      <c r="SG1069" s="53"/>
      <c r="SH1069" s="53"/>
      <c r="SI1069" s="53"/>
      <c r="SJ1069" s="53"/>
      <c r="SK1069" s="53"/>
      <c r="SL1069" s="53"/>
      <c r="SM1069" s="53"/>
      <c r="SN1069" s="53"/>
      <c r="SO1069" s="53"/>
      <c r="SP1069" s="53"/>
      <c r="SQ1069" s="53"/>
      <c r="SR1069" s="53"/>
      <c r="SS1069" s="53"/>
      <c r="ST1069" s="53"/>
      <c r="SU1069" s="53"/>
      <c r="SV1069" s="53"/>
      <c r="SW1069" s="53"/>
      <c r="SX1069" s="53"/>
      <c r="SY1069" s="53"/>
      <c r="SZ1069" s="53"/>
      <c r="TA1069" s="53"/>
      <c r="TB1069" s="53"/>
      <c r="TC1069" s="53"/>
      <c r="TD1069" s="53"/>
      <c r="TE1069" s="53"/>
      <c r="TF1069" s="53"/>
      <c r="TG1069" s="53"/>
      <c r="TH1069" s="53"/>
      <c r="TI1069" s="53"/>
      <c r="TJ1069" s="53"/>
      <c r="TK1069" s="53"/>
      <c r="TL1069" s="53"/>
      <c r="TM1069" s="53"/>
      <c r="TN1069" s="53"/>
      <c r="TO1069" s="53"/>
      <c r="TP1069" s="53"/>
      <c r="TQ1069" s="53"/>
      <c r="TR1069" s="53"/>
      <c r="TS1069" s="53"/>
      <c r="TT1069" s="53"/>
      <c r="TU1069" s="53"/>
      <c r="TV1069" s="53"/>
      <c r="TW1069" s="53"/>
      <c r="TX1069" s="53"/>
      <c r="TY1069" s="53"/>
      <c r="TZ1069" s="53"/>
      <c r="UA1069" s="53"/>
      <c r="UB1069" s="53"/>
      <c r="UC1069" s="53"/>
      <c r="UD1069" s="53"/>
      <c r="UE1069" s="53"/>
      <c r="UF1069" s="53"/>
      <c r="UG1069" s="53"/>
    </row>
    <row r="1070" spans="12:553" s="19" customFormat="1" ht="15.75" customHeight="1" x14ac:dyDescent="0.2">
      <c r="L1070" s="66"/>
      <c r="M1070" s="66"/>
      <c r="N1070" s="52"/>
      <c r="O1070" s="53"/>
      <c r="P1070" s="53"/>
      <c r="Q1070" s="53"/>
      <c r="R1070" s="53"/>
      <c r="S1070" s="53"/>
      <c r="T1070" s="53"/>
      <c r="U1070" s="53"/>
      <c r="V1070" s="53"/>
      <c r="W1070" s="53"/>
      <c r="X1070" s="53"/>
      <c r="Y1070" s="53"/>
      <c r="Z1070" s="53"/>
      <c r="AA1070" s="53"/>
      <c r="AB1070" s="53"/>
      <c r="AC1070" s="53"/>
      <c r="AD1070" s="53"/>
      <c r="AE1070" s="53"/>
      <c r="AF1070" s="53"/>
      <c r="AG1070" s="53"/>
      <c r="AH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c r="BM1070" s="53"/>
      <c r="BN1070" s="53"/>
      <c r="BO1070" s="53"/>
      <c r="BP1070" s="53"/>
      <c r="BQ1070" s="53"/>
      <c r="BR1070" s="53"/>
      <c r="BS1070" s="53"/>
      <c r="BT1070" s="53"/>
      <c r="BU1070" s="53"/>
      <c r="BV1070" s="53"/>
      <c r="BW1070" s="53"/>
      <c r="BX1070" s="53"/>
      <c r="BY1070" s="53"/>
      <c r="BZ1070" s="53"/>
      <c r="CA1070" s="53"/>
      <c r="CB1070" s="53"/>
      <c r="CC1070" s="53"/>
      <c r="CD1070" s="53"/>
      <c r="CE1070" s="53"/>
      <c r="CF1070" s="53"/>
      <c r="CG1070" s="53"/>
      <c r="CH1070" s="53"/>
      <c r="CI1070" s="53"/>
      <c r="CJ1070" s="53"/>
      <c r="CK1070" s="53"/>
      <c r="CL1070" s="53"/>
      <c r="CM1070" s="53"/>
      <c r="CN1070" s="53"/>
      <c r="CO1070" s="53"/>
      <c r="CP1070" s="53"/>
      <c r="CQ1070" s="53"/>
      <c r="CR1070" s="53"/>
      <c r="CS1070" s="53"/>
      <c r="CT1070" s="53"/>
      <c r="CU1070" s="53"/>
      <c r="CV1070" s="53"/>
      <c r="CW1070" s="53"/>
      <c r="CX1070" s="53"/>
      <c r="CY1070" s="53"/>
      <c r="CZ1070" s="53"/>
      <c r="DA1070" s="53"/>
      <c r="DB1070" s="53"/>
      <c r="DC1070" s="53"/>
      <c r="DD1070" s="53"/>
      <c r="DE1070" s="53"/>
      <c r="DF1070" s="53"/>
      <c r="DG1070" s="53"/>
      <c r="DH1070" s="53"/>
      <c r="DI1070" s="53"/>
      <c r="DJ1070" s="53"/>
      <c r="DK1070" s="53"/>
      <c r="DL1070" s="53"/>
      <c r="DM1070" s="53"/>
      <c r="DN1070" s="53"/>
      <c r="DO1070" s="53"/>
      <c r="DP1070" s="53"/>
      <c r="DQ1070" s="53"/>
      <c r="DR1070" s="53"/>
      <c r="DS1070" s="53"/>
      <c r="DT1070" s="53"/>
      <c r="DU1070" s="53"/>
      <c r="DV1070" s="53"/>
      <c r="DW1070" s="53"/>
      <c r="DX1070" s="53"/>
      <c r="DY1070" s="53"/>
      <c r="DZ1070" s="53"/>
      <c r="EA1070" s="53"/>
      <c r="EB1070" s="53"/>
      <c r="EC1070" s="53"/>
      <c r="ED1070" s="53"/>
      <c r="EE1070" s="53"/>
      <c r="EF1070" s="53"/>
      <c r="EG1070" s="53"/>
      <c r="EH1070" s="53"/>
      <c r="EI1070" s="53"/>
      <c r="EJ1070" s="53"/>
      <c r="EK1070" s="53"/>
      <c r="EL1070" s="53"/>
      <c r="EM1070" s="53"/>
      <c r="EN1070" s="53"/>
      <c r="EO1070" s="53"/>
      <c r="EP1070" s="53"/>
      <c r="EQ1070" s="53"/>
      <c r="ER1070" s="53"/>
      <c r="ES1070" s="53"/>
      <c r="ET1070" s="53"/>
      <c r="EU1070" s="53"/>
      <c r="EV1070" s="53"/>
      <c r="EW1070" s="53"/>
      <c r="EX1070" s="53"/>
      <c r="EY1070" s="53"/>
      <c r="EZ1070" s="53"/>
      <c r="FA1070" s="53"/>
      <c r="FB1070" s="53"/>
      <c r="FC1070" s="53"/>
      <c r="FD1070" s="53"/>
      <c r="FE1070" s="53"/>
      <c r="FF1070" s="53"/>
      <c r="FG1070" s="53"/>
      <c r="FH1070" s="53"/>
      <c r="FI1070" s="53"/>
      <c r="FJ1070" s="53"/>
      <c r="FK1070" s="53"/>
      <c r="FL1070" s="53"/>
      <c r="FM1070" s="53"/>
      <c r="FN1070" s="53"/>
      <c r="FO1070" s="53"/>
      <c r="FP1070" s="53"/>
      <c r="FQ1070" s="53"/>
      <c r="FR1070" s="53"/>
      <c r="FS1070" s="53"/>
      <c r="FT1070" s="53"/>
      <c r="FU1070" s="53"/>
      <c r="FV1070" s="53"/>
      <c r="FW1070" s="53"/>
      <c r="FX1070" s="53"/>
      <c r="FY1070" s="53"/>
      <c r="FZ1070" s="53"/>
      <c r="GA1070" s="53"/>
      <c r="GB1070" s="53"/>
      <c r="GC1070" s="53"/>
      <c r="GD1070" s="53"/>
      <c r="GE1070" s="53"/>
      <c r="GF1070" s="53"/>
      <c r="GG1070" s="53"/>
      <c r="GH1070" s="53"/>
      <c r="GI1070" s="53"/>
      <c r="GJ1070" s="53"/>
      <c r="GK1070" s="53"/>
      <c r="GL1070" s="53"/>
      <c r="GM1070" s="53"/>
      <c r="GN1070" s="53"/>
      <c r="GO1070" s="53"/>
      <c r="GP1070" s="53"/>
      <c r="GQ1070" s="53"/>
      <c r="GR1070" s="53"/>
      <c r="GS1070" s="53"/>
      <c r="GT1070" s="53"/>
      <c r="GU1070" s="53"/>
      <c r="GV1070" s="53"/>
      <c r="GW1070" s="53"/>
      <c r="GX1070" s="53"/>
      <c r="GY1070" s="53"/>
      <c r="GZ1070" s="53"/>
      <c r="HA1070" s="53"/>
      <c r="HB1070" s="53"/>
      <c r="HC1070" s="53"/>
      <c r="HD1070" s="53"/>
      <c r="HE1070" s="53"/>
      <c r="HF1070" s="53"/>
      <c r="HG1070" s="53"/>
      <c r="HH1070" s="53"/>
      <c r="HI1070" s="53"/>
      <c r="HJ1070" s="53"/>
      <c r="HK1070" s="53"/>
      <c r="HL1070" s="53"/>
      <c r="HM1070" s="53"/>
      <c r="HN1070" s="53"/>
      <c r="HO1070" s="53"/>
      <c r="HP1070" s="53"/>
      <c r="HQ1070" s="53"/>
      <c r="HR1070" s="53"/>
      <c r="HS1070" s="53"/>
      <c r="HT1070" s="53"/>
      <c r="HU1070" s="53"/>
      <c r="HV1070" s="53"/>
      <c r="HW1070" s="53"/>
      <c r="HX1070" s="53"/>
      <c r="HY1070" s="53"/>
      <c r="HZ1070" s="53"/>
      <c r="IA1070" s="53"/>
      <c r="IB1070" s="53"/>
      <c r="IC1070" s="53"/>
      <c r="ID1070" s="53"/>
      <c r="IE1070" s="53"/>
      <c r="IF1070" s="53"/>
      <c r="IG1070" s="53"/>
      <c r="IH1070" s="53"/>
      <c r="II1070" s="53"/>
      <c r="IJ1070" s="53"/>
      <c r="IK1070" s="53"/>
      <c r="IL1070" s="53"/>
      <c r="IM1070" s="53"/>
      <c r="IN1070" s="53"/>
      <c r="IO1070" s="53"/>
      <c r="IP1070" s="53"/>
      <c r="IQ1070" s="53"/>
      <c r="IR1070" s="53"/>
      <c r="IS1070" s="53"/>
      <c r="IT1070" s="53"/>
      <c r="IU1070" s="53"/>
      <c r="IV1070" s="53"/>
      <c r="IW1070" s="53"/>
      <c r="IX1070" s="53"/>
      <c r="IY1070" s="53"/>
      <c r="IZ1070" s="53"/>
      <c r="JA1070" s="53"/>
      <c r="JB1070" s="53"/>
      <c r="JC1070" s="53"/>
      <c r="JD1070" s="53"/>
      <c r="JE1070" s="53"/>
      <c r="JF1070" s="53"/>
      <c r="JG1070" s="53"/>
      <c r="JH1070" s="53"/>
      <c r="JI1070" s="53"/>
      <c r="JJ1070" s="53"/>
      <c r="JK1070" s="53"/>
      <c r="JL1070" s="53"/>
      <c r="JM1070" s="53"/>
      <c r="JN1070" s="53"/>
      <c r="JO1070" s="53"/>
      <c r="JP1070" s="53"/>
      <c r="JQ1070" s="53"/>
      <c r="JR1070" s="53"/>
      <c r="JS1070" s="53"/>
      <c r="JT1070" s="53"/>
      <c r="JU1070" s="53"/>
      <c r="JV1070" s="53"/>
      <c r="JW1070" s="53"/>
      <c r="JX1070" s="53"/>
      <c r="JY1070" s="53"/>
      <c r="JZ1070" s="53"/>
      <c r="KA1070" s="53"/>
      <c r="KB1070" s="53"/>
      <c r="KC1070" s="53"/>
      <c r="KD1070" s="53"/>
      <c r="KE1070" s="53"/>
      <c r="KF1070" s="53"/>
      <c r="KG1070" s="53"/>
      <c r="KH1070" s="53"/>
      <c r="KI1070" s="53"/>
      <c r="KJ1070" s="53"/>
      <c r="KK1070" s="53"/>
      <c r="KL1070" s="53"/>
      <c r="KM1070" s="53"/>
      <c r="KN1070" s="53"/>
      <c r="KO1070" s="53"/>
      <c r="KP1070" s="53"/>
      <c r="KQ1070" s="53"/>
      <c r="KR1070" s="53"/>
      <c r="KS1070" s="53"/>
      <c r="KT1070" s="53"/>
      <c r="KU1070" s="53"/>
      <c r="KV1070" s="53"/>
      <c r="KW1070" s="53"/>
      <c r="KX1070" s="53"/>
      <c r="KY1070" s="53"/>
      <c r="KZ1070" s="53"/>
      <c r="LA1070" s="53"/>
      <c r="LB1070" s="53"/>
      <c r="LC1070" s="53"/>
      <c r="LD1070" s="53"/>
      <c r="LE1070" s="53"/>
      <c r="LF1070" s="53"/>
      <c r="LG1070" s="53"/>
      <c r="LH1070" s="53"/>
      <c r="LI1070" s="53"/>
      <c r="LJ1070" s="53"/>
      <c r="LK1070" s="53"/>
      <c r="LL1070" s="53"/>
      <c r="LM1070" s="53"/>
      <c r="LN1070" s="53"/>
      <c r="LO1070" s="53"/>
      <c r="LP1070" s="53"/>
      <c r="LQ1070" s="53"/>
      <c r="LR1070" s="53"/>
      <c r="LS1070" s="53"/>
      <c r="LT1070" s="53"/>
      <c r="LU1070" s="53"/>
      <c r="LV1070" s="53"/>
      <c r="LW1070" s="53"/>
      <c r="LX1070" s="53"/>
      <c r="LY1070" s="53"/>
      <c r="LZ1070" s="53"/>
      <c r="MA1070" s="53"/>
      <c r="MB1070" s="53"/>
      <c r="MC1070" s="53"/>
      <c r="MD1070" s="53"/>
      <c r="ME1070" s="53"/>
      <c r="MF1070" s="53"/>
      <c r="MG1070" s="53"/>
      <c r="MH1070" s="53"/>
      <c r="MI1070" s="53"/>
      <c r="MJ1070" s="53"/>
      <c r="MK1070" s="53"/>
      <c r="ML1070" s="53"/>
      <c r="MM1070" s="53"/>
      <c r="MN1070" s="53"/>
      <c r="MO1070" s="53"/>
      <c r="MP1070" s="53"/>
      <c r="MQ1070" s="53"/>
      <c r="MR1070" s="53"/>
      <c r="MS1070" s="53"/>
      <c r="MT1070" s="53"/>
      <c r="MU1070" s="53"/>
      <c r="MV1070" s="53"/>
      <c r="MW1070" s="53"/>
      <c r="MX1070" s="53"/>
      <c r="MY1070" s="53"/>
      <c r="MZ1070" s="53"/>
      <c r="NA1070" s="53"/>
      <c r="NB1070" s="53"/>
      <c r="NC1070" s="53"/>
      <c r="ND1070" s="53"/>
      <c r="NE1070" s="53"/>
      <c r="NF1070" s="53"/>
      <c r="NG1070" s="53"/>
      <c r="NH1070" s="53"/>
      <c r="NI1070" s="53"/>
      <c r="NJ1070" s="53"/>
      <c r="NK1070" s="53"/>
      <c r="NL1070" s="53"/>
      <c r="NM1070" s="53"/>
      <c r="NN1070" s="53"/>
      <c r="NO1070" s="53"/>
      <c r="NP1070" s="53"/>
      <c r="NQ1070" s="53"/>
      <c r="NR1070" s="53"/>
      <c r="NS1070" s="53"/>
      <c r="NT1070" s="53"/>
      <c r="NU1070" s="53"/>
      <c r="NV1070" s="53"/>
      <c r="NW1070" s="53"/>
      <c r="NX1070" s="53"/>
      <c r="NY1070" s="53"/>
      <c r="NZ1070" s="53"/>
      <c r="OA1070" s="53"/>
      <c r="OB1070" s="53"/>
      <c r="OC1070" s="53"/>
      <c r="OD1070" s="53"/>
      <c r="OE1070" s="53"/>
      <c r="OF1070" s="53"/>
      <c r="OG1070" s="53"/>
      <c r="OH1070" s="53"/>
      <c r="OI1070" s="53"/>
      <c r="OJ1070" s="53"/>
      <c r="OK1070" s="53"/>
      <c r="OL1070" s="53"/>
      <c r="OM1070" s="53"/>
      <c r="ON1070" s="53"/>
      <c r="OO1070" s="53"/>
      <c r="OP1070" s="53"/>
      <c r="OQ1070" s="53"/>
      <c r="OR1070" s="53"/>
      <c r="OS1070" s="53"/>
      <c r="OT1070" s="53"/>
      <c r="OU1070" s="53"/>
      <c r="OV1070" s="53"/>
      <c r="OW1070" s="53"/>
      <c r="OX1070" s="53"/>
      <c r="OY1070" s="53"/>
      <c r="OZ1070" s="53"/>
      <c r="PA1070" s="53"/>
      <c r="PB1070" s="53"/>
      <c r="PC1070" s="53"/>
      <c r="PD1070" s="53"/>
      <c r="PE1070" s="53"/>
      <c r="PF1070" s="53"/>
      <c r="PG1070" s="53"/>
      <c r="PH1070" s="53"/>
      <c r="PI1070" s="53"/>
      <c r="PJ1070" s="53"/>
      <c r="PK1070" s="53"/>
      <c r="PL1070" s="53"/>
      <c r="PM1070" s="53"/>
      <c r="PN1070" s="53"/>
      <c r="PO1070" s="53"/>
      <c r="PP1070" s="53"/>
      <c r="PQ1070" s="53"/>
      <c r="PR1070" s="53"/>
      <c r="PS1070" s="53"/>
      <c r="PT1070" s="53"/>
      <c r="PU1070" s="53"/>
      <c r="PV1070" s="53"/>
      <c r="PW1070" s="53"/>
      <c r="PX1070" s="53"/>
      <c r="PY1070" s="53"/>
      <c r="PZ1070" s="53"/>
      <c r="QA1070" s="53"/>
      <c r="QB1070" s="53"/>
      <c r="QC1070" s="53"/>
      <c r="QD1070" s="53"/>
      <c r="QE1070" s="53"/>
      <c r="QF1070" s="53"/>
      <c r="QG1070" s="53"/>
      <c r="QH1070" s="53"/>
      <c r="QI1070" s="53"/>
      <c r="QJ1070" s="53"/>
      <c r="QK1070" s="53"/>
      <c r="QL1070" s="53"/>
      <c r="QM1070" s="53"/>
      <c r="QN1070" s="53"/>
      <c r="QO1070" s="53"/>
      <c r="QP1070" s="53"/>
      <c r="QQ1070" s="53"/>
      <c r="QR1070" s="53"/>
      <c r="QS1070" s="53"/>
      <c r="QT1070" s="53"/>
      <c r="QU1070" s="53"/>
      <c r="QV1070" s="53"/>
      <c r="QW1070" s="53"/>
      <c r="QX1070" s="53"/>
      <c r="QY1070" s="53"/>
      <c r="QZ1070" s="53"/>
      <c r="RA1070" s="53"/>
      <c r="RB1070" s="53"/>
      <c r="RC1070" s="53"/>
      <c r="RD1070" s="53"/>
      <c r="RE1070" s="53"/>
      <c r="RF1070" s="53"/>
      <c r="RG1070" s="53"/>
      <c r="RH1070" s="53"/>
      <c r="RI1070" s="53"/>
      <c r="RJ1070" s="53"/>
      <c r="RK1070" s="53"/>
      <c r="RL1070" s="53"/>
      <c r="RM1070" s="53"/>
      <c r="RN1070" s="53"/>
      <c r="RO1070" s="53"/>
      <c r="RP1070" s="53"/>
      <c r="RQ1070" s="53"/>
      <c r="RR1070" s="53"/>
      <c r="RS1070" s="53"/>
      <c r="RT1070" s="53"/>
      <c r="RU1070" s="53"/>
      <c r="RV1070" s="53"/>
      <c r="RW1070" s="53"/>
      <c r="RX1070" s="53"/>
      <c r="RY1070" s="53"/>
      <c r="RZ1070" s="53"/>
      <c r="SA1070" s="53"/>
      <c r="SB1070" s="53"/>
      <c r="SC1070" s="53"/>
      <c r="SD1070" s="53"/>
      <c r="SE1070" s="53"/>
      <c r="SF1070" s="53"/>
      <c r="SG1070" s="53"/>
      <c r="SH1070" s="53"/>
      <c r="SI1070" s="53"/>
      <c r="SJ1070" s="53"/>
      <c r="SK1070" s="53"/>
      <c r="SL1070" s="53"/>
      <c r="SM1070" s="53"/>
      <c r="SN1070" s="53"/>
      <c r="SO1070" s="53"/>
      <c r="SP1070" s="53"/>
      <c r="SQ1070" s="53"/>
      <c r="SR1070" s="53"/>
      <c r="SS1070" s="53"/>
      <c r="ST1070" s="53"/>
      <c r="SU1070" s="53"/>
      <c r="SV1070" s="53"/>
      <c r="SW1070" s="53"/>
      <c r="SX1070" s="53"/>
      <c r="SY1070" s="53"/>
      <c r="SZ1070" s="53"/>
      <c r="TA1070" s="53"/>
      <c r="TB1070" s="53"/>
      <c r="TC1070" s="53"/>
      <c r="TD1070" s="53"/>
      <c r="TE1070" s="53"/>
      <c r="TF1070" s="53"/>
      <c r="TG1070" s="53"/>
      <c r="TH1070" s="53"/>
      <c r="TI1070" s="53"/>
      <c r="TJ1070" s="53"/>
      <c r="TK1070" s="53"/>
      <c r="TL1070" s="53"/>
      <c r="TM1070" s="53"/>
      <c r="TN1070" s="53"/>
      <c r="TO1070" s="53"/>
      <c r="TP1070" s="53"/>
      <c r="TQ1070" s="53"/>
      <c r="TR1070" s="53"/>
      <c r="TS1070" s="53"/>
      <c r="TT1070" s="53"/>
      <c r="TU1070" s="53"/>
      <c r="TV1070" s="53"/>
      <c r="TW1070" s="53"/>
      <c r="TX1070" s="53"/>
      <c r="TY1070" s="53"/>
      <c r="TZ1070" s="53"/>
      <c r="UA1070" s="53"/>
      <c r="UB1070" s="53"/>
      <c r="UC1070" s="53"/>
      <c r="UD1070" s="53"/>
      <c r="UE1070" s="53"/>
      <c r="UF1070" s="53"/>
      <c r="UG1070" s="53"/>
    </row>
    <row r="1071" spans="12:553" s="19" customFormat="1" ht="15.75" customHeight="1" x14ac:dyDescent="0.2">
      <c r="L1071" s="66"/>
      <c r="M1071" s="66"/>
      <c r="N1071" s="52"/>
      <c r="O1071" s="53"/>
      <c r="P1071" s="53"/>
      <c r="Q1071" s="53"/>
      <c r="R1071" s="53"/>
      <c r="S1071" s="53"/>
      <c r="T1071" s="53"/>
      <c r="U1071" s="53"/>
      <c r="V1071" s="53"/>
      <c r="W1071" s="53"/>
      <c r="X1071" s="53"/>
      <c r="Y1071" s="53"/>
      <c r="Z1071" s="53"/>
      <c r="AA1071" s="53"/>
      <c r="AB1071" s="53"/>
      <c r="AC1071" s="53"/>
      <c r="AD1071" s="53"/>
      <c r="AE1071" s="53"/>
      <c r="AF1071" s="53"/>
      <c r="AG1071" s="53"/>
      <c r="AH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c r="BM1071" s="53"/>
      <c r="BN1071" s="53"/>
      <c r="BO1071" s="53"/>
      <c r="BP1071" s="53"/>
      <c r="BQ1071" s="53"/>
      <c r="BR1071" s="53"/>
      <c r="BS1071" s="53"/>
      <c r="BT1071" s="53"/>
      <c r="BU1071" s="53"/>
      <c r="BV1071" s="53"/>
      <c r="BW1071" s="53"/>
      <c r="BX1071" s="53"/>
      <c r="BY1071" s="53"/>
      <c r="BZ1071" s="53"/>
      <c r="CA1071" s="53"/>
      <c r="CB1071" s="53"/>
      <c r="CC1071" s="53"/>
      <c r="CD1071" s="53"/>
      <c r="CE1071" s="53"/>
      <c r="CF1071" s="53"/>
      <c r="CG1071" s="53"/>
      <c r="CH1071" s="53"/>
      <c r="CI1071" s="53"/>
      <c r="CJ1071" s="53"/>
      <c r="CK1071" s="53"/>
      <c r="CL1071" s="53"/>
      <c r="CM1071" s="53"/>
      <c r="CN1071" s="53"/>
      <c r="CO1071" s="53"/>
      <c r="CP1071" s="53"/>
      <c r="CQ1071" s="53"/>
      <c r="CR1071" s="53"/>
      <c r="CS1071" s="53"/>
      <c r="CT1071" s="53"/>
      <c r="CU1071" s="53"/>
      <c r="CV1071" s="53"/>
      <c r="CW1071" s="53"/>
      <c r="CX1071" s="53"/>
      <c r="CY1071" s="53"/>
      <c r="CZ1071" s="53"/>
      <c r="DA1071" s="53"/>
      <c r="DB1071" s="53"/>
      <c r="DC1071" s="53"/>
      <c r="DD1071" s="53"/>
      <c r="DE1071" s="53"/>
      <c r="DF1071" s="53"/>
      <c r="DG1071" s="53"/>
      <c r="DH1071" s="53"/>
      <c r="DI1071" s="53"/>
      <c r="DJ1071" s="53"/>
      <c r="DK1071" s="53"/>
      <c r="DL1071" s="53"/>
      <c r="DM1071" s="53"/>
      <c r="DN1071" s="53"/>
      <c r="DO1071" s="53"/>
      <c r="DP1071" s="53"/>
      <c r="DQ1071" s="53"/>
      <c r="DR1071" s="53"/>
      <c r="DS1071" s="53"/>
      <c r="DT1071" s="53"/>
      <c r="DU1071" s="53"/>
      <c r="DV1071" s="53"/>
      <c r="DW1071" s="53"/>
      <c r="DX1071" s="53"/>
      <c r="DY1071" s="53"/>
      <c r="DZ1071" s="53"/>
      <c r="EA1071" s="53"/>
      <c r="EB1071" s="53"/>
      <c r="EC1071" s="53"/>
      <c r="ED1071" s="53"/>
      <c r="EE1071" s="53"/>
      <c r="EF1071" s="53"/>
      <c r="EG1071" s="53"/>
      <c r="EH1071" s="53"/>
      <c r="EI1071" s="53"/>
      <c r="EJ1071" s="53"/>
      <c r="EK1071" s="53"/>
      <c r="EL1071" s="53"/>
      <c r="EM1071" s="53"/>
      <c r="EN1071" s="53"/>
      <c r="EO1071" s="53"/>
      <c r="EP1071" s="53"/>
      <c r="EQ1071" s="53"/>
      <c r="ER1071" s="53"/>
      <c r="ES1071" s="53"/>
      <c r="ET1071" s="53"/>
      <c r="EU1071" s="53"/>
      <c r="EV1071" s="53"/>
      <c r="EW1071" s="53"/>
      <c r="EX1071" s="53"/>
      <c r="EY1071" s="53"/>
      <c r="EZ1071" s="53"/>
      <c r="FA1071" s="53"/>
      <c r="FB1071" s="53"/>
      <c r="FC1071" s="53"/>
      <c r="FD1071" s="53"/>
      <c r="FE1071" s="53"/>
      <c r="FF1071" s="53"/>
      <c r="FG1071" s="53"/>
      <c r="FH1071" s="53"/>
      <c r="FI1071" s="53"/>
      <c r="FJ1071" s="53"/>
      <c r="FK1071" s="53"/>
      <c r="FL1071" s="53"/>
      <c r="FM1071" s="53"/>
      <c r="FN1071" s="53"/>
      <c r="FO1071" s="53"/>
      <c r="FP1071" s="53"/>
      <c r="FQ1071" s="53"/>
      <c r="FR1071" s="53"/>
      <c r="FS1071" s="53"/>
      <c r="FT1071" s="53"/>
      <c r="FU1071" s="53"/>
      <c r="FV1071" s="53"/>
      <c r="FW1071" s="53"/>
      <c r="FX1071" s="53"/>
      <c r="FY1071" s="53"/>
      <c r="FZ1071" s="53"/>
      <c r="GA1071" s="53"/>
      <c r="GB1071" s="53"/>
      <c r="GC1071" s="53"/>
      <c r="GD1071" s="53"/>
      <c r="GE1071" s="53"/>
      <c r="GF1071" s="53"/>
      <c r="GG1071" s="53"/>
      <c r="GH1071" s="53"/>
      <c r="GI1071" s="53"/>
      <c r="GJ1071" s="53"/>
      <c r="GK1071" s="53"/>
      <c r="GL1071" s="53"/>
      <c r="GM1071" s="53"/>
      <c r="GN1071" s="53"/>
      <c r="GO1071" s="53"/>
      <c r="GP1071" s="53"/>
      <c r="GQ1071" s="53"/>
      <c r="GR1071" s="53"/>
      <c r="GS1071" s="53"/>
      <c r="GT1071" s="53"/>
      <c r="GU1071" s="53"/>
      <c r="GV1071" s="53"/>
      <c r="GW1071" s="53"/>
      <c r="GX1071" s="53"/>
      <c r="GY1071" s="53"/>
      <c r="GZ1071" s="53"/>
      <c r="HA1071" s="53"/>
      <c r="HB1071" s="53"/>
      <c r="HC1071" s="53"/>
      <c r="HD1071" s="53"/>
      <c r="HE1071" s="53"/>
      <c r="HF1071" s="53"/>
      <c r="HG1071" s="53"/>
      <c r="HH1071" s="53"/>
      <c r="HI1071" s="53"/>
      <c r="HJ1071" s="53"/>
      <c r="HK1071" s="53"/>
      <c r="HL1071" s="53"/>
      <c r="HM1071" s="53"/>
      <c r="HN1071" s="53"/>
      <c r="HO1071" s="53"/>
      <c r="HP1071" s="53"/>
      <c r="HQ1071" s="53"/>
      <c r="HR1071" s="53"/>
      <c r="HS1071" s="53"/>
      <c r="HT1071" s="53"/>
      <c r="HU1071" s="53"/>
      <c r="HV1071" s="53"/>
      <c r="HW1071" s="53"/>
      <c r="HX1071" s="53"/>
      <c r="HY1071" s="53"/>
      <c r="HZ1071" s="53"/>
      <c r="IA1071" s="53"/>
      <c r="IB1071" s="53"/>
      <c r="IC1071" s="53"/>
      <c r="ID1071" s="53"/>
      <c r="IE1071" s="53"/>
      <c r="IF1071" s="53"/>
      <c r="IG1071" s="53"/>
      <c r="IH1071" s="53"/>
      <c r="II1071" s="53"/>
      <c r="IJ1071" s="53"/>
      <c r="IK1071" s="53"/>
      <c r="IL1071" s="53"/>
      <c r="IM1071" s="53"/>
      <c r="IN1071" s="53"/>
      <c r="IO1071" s="53"/>
      <c r="IP1071" s="53"/>
      <c r="IQ1071" s="53"/>
      <c r="IR1071" s="53"/>
      <c r="IS1071" s="53"/>
      <c r="IT1071" s="53"/>
      <c r="IU1071" s="53"/>
      <c r="IV1071" s="53"/>
      <c r="IW1071" s="53"/>
      <c r="IX1071" s="53"/>
      <c r="IY1071" s="53"/>
      <c r="IZ1071" s="53"/>
      <c r="JA1071" s="53"/>
      <c r="JB1071" s="53"/>
      <c r="JC1071" s="53"/>
      <c r="JD1071" s="53"/>
      <c r="JE1071" s="53"/>
      <c r="JF1071" s="53"/>
      <c r="JG1071" s="53"/>
      <c r="JH1071" s="53"/>
      <c r="JI1071" s="53"/>
      <c r="JJ1071" s="53"/>
      <c r="JK1071" s="53"/>
      <c r="JL1071" s="53"/>
      <c r="JM1071" s="53"/>
      <c r="JN1071" s="53"/>
      <c r="JO1071" s="53"/>
      <c r="JP1071" s="53"/>
      <c r="JQ1071" s="53"/>
      <c r="JR1071" s="53"/>
      <c r="JS1071" s="53"/>
      <c r="JT1071" s="53"/>
      <c r="JU1071" s="53"/>
      <c r="JV1071" s="53"/>
      <c r="JW1071" s="53"/>
      <c r="JX1071" s="53"/>
      <c r="JY1071" s="53"/>
      <c r="JZ1071" s="53"/>
      <c r="KA1071" s="53"/>
      <c r="KB1071" s="53"/>
      <c r="KC1071" s="53"/>
      <c r="KD1071" s="53"/>
      <c r="KE1071" s="53"/>
      <c r="KF1071" s="53"/>
      <c r="KG1071" s="53"/>
      <c r="KH1071" s="53"/>
      <c r="KI1071" s="53"/>
      <c r="KJ1071" s="53"/>
      <c r="KK1071" s="53"/>
      <c r="KL1071" s="53"/>
      <c r="KM1071" s="53"/>
      <c r="KN1071" s="53"/>
      <c r="KO1071" s="53"/>
      <c r="KP1071" s="53"/>
      <c r="KQ1071" s="53"/>
      <c r="KR1071" s="53"/>
      <c r="KS1071" s="53"/>
      <c r="KT1071" s="53"/>
      <c r="KU1071" s="53"/>
      <c r="KV1071" s="53"/>
      <c r="KW1071" s="53"/>
      <c r="KX1071" s="53"/>
      <c r="KY1071" s="53"/>
      <c r="KZ1071" s="53"/>
      <c r="LA1071" s="53"/>
      <c r="LB1071" s="53"/>
      <c r="LC1071" s="53"/>
      <c r="LD1071" s="53"/>
      <c r="LE1071" s="53"/>
      <c r="LF1071" s="53"/>
      <c r="LG1071" s="53"/>
      <c r="LH1071" s="53"/>
      <c r="LI1071" s="53"/>
      <c r="LJ1071" s="53"/>
      <c r="LK1071" s="53"/>
      <c r="LL1071" s="53"/>
      <c r="LM1071" s="53"/>
      <c r="LN1071" s="53"/>
      <c r="LO1071" s="53"/>
      <c r="LP1071" s="53"/>
      <c r="LQ1071" s="53"/>
      <c r="LR1071" s="53"/>
      <c r="LS1071" s="53"/>
      <c r="LT1071" s="53"/>
      <c r="LU1071" s="53"/>
      <c r="LV1071" s="53"/>
      <c r="LW1071" s="53"/>
      <c r="LX1071" s="53"/>
      <c r="LY1071" s="53"/>
      <c r="LZ1071" s="53"/>
      <c r="MA1071" s="53"/>
      <c r="MB1071" s="53"/>
      <c r="MC1071" s="53"/>
      <c r="MD1071" s="53"/>
      <c r="ME1071" s="53"/>
      <c r="MF1071" s="53"/>
      <c r="MG1071" s="53"/>
      <c r="MH1071" s="53"/>
      <c r="MI1071" s="53"/>
      <c r="MJ1071" s="53"/>
      <c r="MK1071" s="53"/>
      <c r="ML1071" s="53"/>
      <c r="MM1071" s="53"/>
      <c r="MN1071" s="53"/>
      <c r="MO1071" s="53"/>
      <c r="MP1071" s="53"/>
      <c r="MQ1071" s="53"/>
      <c r="MR1071" s="53"/>
      <c r="MS1071" s="53"/>
      <c r="MT1071" s="53"/>
      <c r="MU1071" s="53"/>
      <c r="MV1071" s="53"/>
      <c r="MW1071" s="53"/>
      <c r="MX1071" s="53"/>
      <c r="MY1071" s="53"/>
      <c r="MZ1071" s="53"/>
      <c r="NA1071" s="53"/>
      <c r="NB1071" s="53"/>
      <c r="NC1071" s="53"/>
      <c r="ND1071" s="53"/>
      <c r="NE1071" s="53"/>
      <c r="NF1071" s="53"/>
      <c r="NG1071" s="53"/>
      <c r="NH1071" s="53"/>
      <c r="NI1071" s="53"/>
      <c r="NJ1071" s="53"/>
      <c r="NK1071" s="53"/>
      <c r="NL1071" s="53"/>
      <c r="NM1071" s="53"/>
      <c r="NN1071" s="53"/>
      <c r="NO1071" s="53"/>
      <c r="NP1071" s="53"/>
      <c r="NQ1071" s="53"/>
      <c r="NR1071" s="53"/>
      <c r="NS1071" s="53"/>
      <c r="NT1071" s="53"/>
      <c r="NU1071" s="53"/>
      <c r="NV1071" s="53"/>
      <c r="NW1071" s="53"/>
      <c r="NX1071" s="53"/>
      <c r="NY1071" s="53"/>
      <c r="NZ1071" s="53"/>
      <c r="OA1071" s="53"/>
      <c r="OB1071" s="53"/>
      <c r="OC1071" s="53"/>
      <c r="OD1071" s="53"/>
      <c r="OE1071" s="53"/>
      <c r="OF1071" s="53"/>
      <c r="OG1071" s="53"/>
      <c r="OH1071" s="53"/>
      <c r="OI1071" s="53"/>
      <c r="OJ1071" s="53"/>
      <c r="OK1071" s="53"/>
      <c r="OL1071" s="53"/>
      <c r="OM1071" s="53"/>
      <c r="ON1071" s="53"/>
      <c r="OO1071" s="53"/>
      <c r="OP1071" s="53"/>
      <c r="OQ1071" s="53"/>
      <c r="OR1071" s="53"/>
      <c r="OS1071" s="53"/>
      <c r="OT1071" s="53"/>
      <c r="OU1071" s="53"/>
      <c r="OV1071" s="53"/>
      <c r="OW1071" s="53"/>
      <c r="OX1071" s="53"/>
      <c r="OY1071" s="53"/>
      <c r="OZ1071" s="53"/>
      <c r="PA1071" s="53"/>
      <c r="PB1071" s="53"/>
      <c r="PC1071" s="53"/>
      <c r="PD1071" s="53"/>
      <c r="PE1071" s="53"/>
      <c r="PF1071" s="53"/>
      <c r="PG1071" s="53"/>
      <c r="PH1071" s="53"/>
      <c r="PI1071" s="53"/>
      <c r="PJ1071" s="53"/>
      <c r="PK1071" s="53"/>
      <c r="PL1071" s="53"/>
      <c r="PM1071" s="53"/>
      <c r="PN1071" s="53"/>
      <c r="PO1071" s="53"/>
      <c r="PP1071" s="53"/>
      <c r="PQ1071" s="53"/>
      <c r="PR1071" s="53"/>
      <c r="PS1071" s="53"/>
      <c r="PT1071" s="53"/>
      <c r="PU1071" s="53"/>
      <c r="PV1071" s="53"/>
      <c r="PW1071" s="53"/>
      <c r="PX1071" s="53"/>
      <c r="PY1071" s="53"/>
      <c r="PZ1071" s="53"/>
      <c r="QA1071" s="53"/>
      <c r="QB1071" s="53"/>
      <c r="QC1071" s="53"/>
      <c r="QD1071" s="53"/>
      <c r="QE1071" s="53"/>
      <c r="QF1071" s="53"/>
      <c r="QG1071" s="53"/>
      <c r="QH1071" s="53"/>
      <c r="QI1071" s="53"/>
      <c r="QJ1071" s="53"/>
      <c r="QK1071" s="53"/>
      <c r="QL1071" s="53"/>
      <c r="QM1071" s="53"/>
      <c r="QN1071" s="53"/>
      <c r="QO1071" s="53"/>
      <c r="QP1071" s="53"/>
      <c r="QQ1071" s="53"/>
      <c r="QR1071" s="53"/>
      <c r="QS1071" s="53"/>
      <c r="QT1071" s="53"/>
      <c r="QU1071" s="53"/>
      <c r="QV1071" s="53"/>
      <c r="QW1071" s="53"/>
      <c r="QX1071" s="53"/>
      <c r="QY1071" s="53"/>
      <c r="QZ1071" s="53"/>
      <c r="RA1071" s="53"/>
      <c r="RB1071" s="53"/>
      <c r="RC1071" s="53"/>
      <c r="RD1071" s="53"/>
      <c r="RE1071" s="53"/>
      <c r="RF1071" s="53"/>
      <c r="RG1071" s="53"/>
      <c r="RH1071" s="53"/>
      <c r="RI1071" s="53"/>
      <c r="RJ1071" s="53"/>
      <c r="RK1071" s="53"/>
      <c r="RL1071" s="53"/>
      <c r="RM1071" s="53"/>
      <c r="RN1071" s="53"/>
      <c r="RO1071" s="53"/>
      <c r="RP1071" s="53"/>
      <c r="RQ1071" s="53"/>
      <c r="RR1071" s="53"/>
      <c r="RS1071" s="53"/>
      <c r="RT1071" s="53"/>
      <c r="RU1071" s="53"/>
      <c r="RV1071" s="53"/>
      <c r="RW1071" s="53"/>
      <c r="RX1071" s="53"/>
      <c r="RY1071" s="53"/>
      <c r="RZ1071" s="53"/>
      <c r="SA1071" s="53"/>
      <c r="SB1071" s="53"/>
      <c r="SC1071" s="53"/>
      <c r="SD1071" s="53"/>
      <c r="SE1071" s="53"/>
      <c r="SF1071" s="53"/>
      <c r="SG1071" s="53"/>
      <c r="SH1071" s="53"/>
      <c r="SI1071" s="53"/>
      <c r="SJ1071" s="53"/>
      <c r="SK1071" s="53"/>
      <c r="SL1071" s="53"/>
      <c r="SM1071" s="53"/>
      <c r="SN1071" s="53"/>
      <c r="SO1071" s="53"/>
      <c r="SP1071" s="53"/>
      <c r="SQ1071" s="53"/>
      <c r="SR1071" s="53"/>
      <c r="SS1071" s="53"/>
      <c r="ST1071" s="53"/>
      <c r="SU1071" s="53"/>
      <c r="SV1071" s="53"/>
      <c r="SW1071" s="53"/>
      <c r="SX1071" s="53"/>
      <c r="SY1071" s="53"/>
      <c r="SZ1071" s="53"/>
      <c r="TA1071" s="53"/>
      <c r="TB1071" s="53"/>
      <c r="TC1071" s="53"/>
      <c r="TD1071" s="53"/>
      <c r="TE1071" s="53"/>
      <c r="TF1071" s="53"/>
      <c r="TG1071" s="53"/>
      <c r="TH1071" s="53"/>
      <c r="TI1071" s="53"/>
      <c r="TJ1071" s="53"/>
      <c r="TK1071" s="53"/>
      <c r="TL1071" s="53"/>
      <c r="TM1071" s="53"/>
      <c r="TN1071" s="53"/>
      <c r="TO1071" s="53"/>
      <c r="TP1071" s="53"/>
      <c r="TQ1071" s="53"/>
      <c r="TR1071" s="53"/>
      <c r="TS1071" s="53"/>
      <c r="TT1071" s="53"/>
      <c r="TU1071" s="53"/>
      <c r="TV1071" s="53"/>
      <c r="TW1071" s="53"/>
      <c r="TX1071" s="53"/>
      <c r="TY1071" s="53"/>
      <c r="TZ1071" s="53"/>
      <c r="UA1071" s="53"/>
      <c r="UB1071" s="53"/>
      <c r="UC1071" s="53"/>
      <c r="UD1071" s="53"/>
      <c r="UE1071" s="53"/>
      <c r="UF1071" s="53"/>
      <c r="UG1071" s="53"/>
    </row>
    <row r="1072" spans="12:553" s="19" customFormat="1" ht="15.75" customHeight="1" x14ac:dyDescent="0.2">
      <c r="L1072" s="66"/>
      <c r="M1072" s="66"/>
      <c r="N1072" s="52"/>
      <c r="O1072" s="53"/>
      <c r="P1072" s="53"/>
      <c r="Q1072" s="53"/>
      <c r="R1072" s="53"/>
      <c r="S1072" s="53"/>
      <c r="T1072" s="53"/>
      <c r="U1072" s="53"/>
      <c r="V1072" s="53"/>
      <c r="W1072" s="53"/>
      <c r="X1072" s="53"/>
      <c r="Y1072" s="53"/>
      <c r="Z1072" s="53"/>
      <c r="AA1072" s="53"/>
      <c r="AB1072" s="53"/>
      <c r="AC1072" s="53"/>
      <c r="AD1072" s="53"/>
      <c r="AE1072" s="53"/>
      <c r="AF1072" s="53"/>
      <c r="AG1072" s="53"/>
      <c r="AH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c r="BM1072" s="53"/>
      <c r="BN1072" s="53"/>
      <c r="BO1072" s="53"/>
      <c r="BP1072" s="53"/>
      <c r="BQ1072" s="53"/>
      <c r="BR1072" s="53"/>
      <c r="BS1072" s="53"/>
      <c r="BT1072" s="53"/>
      <c r="BU1072" s="53"/>
      <c r="BV1072" s="53"/>
      <c r="BW1072" s="53"/>
      <c r="BX1072" s="53"/>
      <c r="BY1072" s="53"/>
      <c r="BZ1072" s="53"/>
      <c r="CA1072" s="53"/>
      <c r="CB1072" s="53"/>
      <c r="CC1072" s="53"/>
      <c r="CD1072" s="53"/>
      <c r="CE1072" s="53"/>
      <c r="CF1072" s="53"/>
      <c r="CG1072" s="53"/>
      <c r="CH1072" s="53"/>
      <c r="CI1072" s="53"/>
      <c r="CJ1072" s="53"/>
      <c r="CK1072" s="53"/>
      <c r="CL1072" s="53"/>
      <c r="CM1072" s="53"/>
      <c r="CN1072" s="53"/>
      <c r="CO1072" s="53"/>
      <c r="CP1072" s="53"/>
      <c r="CQ1072" s="53"/>
      <c r="CR1072" s="53"/>
      <c r="CS1072" s="53"/>
      <c r="CT1072" s="53"/>
      <c r="CU1072" s="53"/>
      <c r="CV1072" s="53"/>
      <c r="CW1072" s="53"/>
      <c r="CX1072" s="53"/>
      <c r="CY1072" s="53"/>
      <c r="CZ1072" s="53"/>
      <c r="DA1072" s="53"/>
      <c r="DB1072" s="53"/>
      <c r="DC1072" s="53"/>
      <c r="DD1072" s="53"/>
      <c r="DE1072" s="53"/>
      <c r="DF1072" s="53"/>
      <c r="DG1072" s="53"/>
      <c r="DH1072" s="53"/>
      <c r="DI1072" s="53"/>
      <c r="DJ1072" s="53"/>
      <c r="DK1072" s="53"/>
      <c r="DL1072" s="53"/>
      <c r="DM1072" s="53"/>
      <c r="DN1072" s="53"/>
      <c r="DO1072" s="53"/>
      <c r="DP1072" s="53"/>
      <c r="DQ1072" s="53"/>
      <c r="DR1072" s="53"/>
      <c r="DS1072" s="53"/>
      <c r="DT1072" s="53"/>
      <c r="DU1072" s="53"/>
      <c r="DV1072" s="53"/>
      <c r="DW1072" s="53"/>
      <c r="DX1072" s="53"/>
      <c r="DY1072" s="53"/>
      <c r="DZ1072" s="53"/>
      <c r="EA1072" s="53"/>
      <c r="EB1072" s="53"/>
      <c r="EC1072" s="53"/>
      <c r="ED1072" s="53"/>
      <c r="EE1072" s="53"/>
      <c r="EF1072" s="53"/>
      <c r="EG1072" s="53"/>
      <c r="EH1072" s="53"/>
      <c r="EI1072" s="53"/>
      <c r="EJ1072" s="53"/>
      <c r="EK1072" s="53"/>
      <c r="EL1072" s="53"/>
      <c r="EM1072" s="53"/>
      <c r="EN1072" s="53"/>
      <c r="EO1072" s="53"/>
      <c r="EP1072" s="53"/>
      <c r="EQ1072" s="53"/>
      <c r="ER1072" s="53"/>
      <c r="ES1072" s="53"/>
      <c r="ET1072" s="53"/>
      <c r="EU1072" s="53"/>
      <c r="EV1072" s="53"/>
      <c r="EW1072" s="53"/>
      <c r="EX1072" s="53"/>
      <c r="EY1072" s="53"/>
      <c r="EZ1072" s="53"/>
      <c r="FA1072" s="53"/>
      <c r="FB1072" s="53"/>
      <c r="FC1072" s="53"/>
      <c r="FD1072" s="53"/>
      <c r="FE1072" s="53"/>
      <c r="FF1072" s="53"/>
      <c r="FG1072" s="53"/>
      <c r="FH1072" s="53"/>
      <c r="FI1072" s="53"/>
      <c r="FJ1072" s="53"/>
      <c r="FK1072" s="53"/>
      <c r="FL1072" s="53"/>
      <c r="FM1072" s="53"/>
      <c r="FN1072" s="53"/>
      <c r="FO1072" s="53"/>
      <c r="FP1072" s="53"/>
      <c r="FQ1072" s="53"/>
      <c r="FR1072" s="53"/>
      <c r="FS1072" s="53"/>
      <c r="FT1072" s="53"/>
      <c r="FU1072" s="53"/>
      <c r="FV1072" s="53"/>
      <c r="FW1072" s="53"/>
      <c r="FX1072" s="53"/>
      <c r="FY1072" s="53"/>
      <c r="FZ1072" s="53"/>
      <c r="GA1072" s="53"/>
      <c r="GB1072" s="53"/>
      <c r="GC1072" s="53"/>
      <c r="GD1072" s="53"/>
      <c r="GE1072" s="53"/>
      <c r="GF1072" s="53"/>
      <c r="GG1072" s="53"/>
      <c r="GH1072" s="53"/>
      <c r="GI1072" s="53"/>
      <c r="GJ1072" s="53"/>
      <c r="GK1072" s="53"/>
      <c r="GL1072" s="53"/>
      <c r="GM1072" s="53"/>
      <c r="GN1072" s="53"/>
      <c r="GO1072" s="53"/>
      <c r="GP1072" s="53"/>
      <c r="GQ1072" s="53"/>
      <c r="GR1072" s="53"/>
      <c r="GS1072" s="53"/>
      <c r="GT1072" s="53"/>
      <c r="GU1072" s="53"/>
      <c r="GV1072" s="53"/>
      <c r="GW1072" s="53"/>
      <c r="GX1072" s="53"/>
      <c r="GY1072" s="53"/>
      <c r="GZ1072" s="53"/>
      <c r="HA1072" s="53"/>
      <c r="HB1072" s="53"/>
      <c r="HC1072" s="53"/>
      <c r="HD1072" s="53"/>
      <c r="HE1072" s="53"/>
      <c r="HF1072" s="53"/>
      <c r="HG1072" s="53"/>
      <c r="HH1072" s="53"/>
      <c r="HI1072" s="53"/>
      <c r="HJ1072" s="53"/>
      <c r="HK1072" s="53"/>
      <c r="HL1072" s="53"/>
      <c r="HM1072" s="53"/>
      <c r="HN1072" s="53"/>
      <c r="HO1072" s="53"/>
      <c r="HP1072" s="53"/>
      <c r="HQ1072" s="53"/>
      <c r="HR1072" s="53"/>
      <c r="HS1072" s="53"/>
      <c r="HT1072" s="53"/>
      <c r="HU1072" s="53"/>
      <c r="HV1072" s="53"/>
      <c r="HW1072" s="53"/>
      <c r="HX1072" s="53"/>
      <c r="HY1072" s="53"/>
      <c r="HZ1072" s="53"/>
      <c r="IA1072" s="53"/>
      <c r="IB1072" s="53"/>
      <c r="IC1072" s="53"/>
      <c r="ID1072" s="53"/>
      <c r="IE1072" s="53"/>
      <c r="IF1072" s="53"/>
      <c r="IG1072" s="53"/>
      <c r="IH1072" s="53"/>
      <c r="II1072" s="53"/>
      <c r="IJ1072" s="53"/>
      <c r="IK1072" s="53"/>
      <c r="IL1072" s="53"/>
      <c r="IM1072" s="53"/>
      <c r="IN1072" s="53"/>
      <c r="IO1072" s="53"/>
      <c r="IP1072" s="53"/>
      <c r="IQ1072" s="53"/>
      <c r="IR1072" s="53"/>
      <c r="IS1072" s="53"/>
      <c r="IT1072" s="53"/>
      <c r="IU1072" s="53"/>
      <c r="IV1072" s="53"/>
      <c r="IW1072" s="53"/>
      <c r="IX1072" s="53"/>
      <c r="IY1072" s="53"/>
      <c r="IZ1072" s="53"/>
      <c r="JA1072" s="53"/>
      <c r="JB1072" s="53"/>
      <c r="JC1072" s="53"/>
      <c r="JD1072" s="53"/>
      <c r="JE1072" s="53"/>
      <c r="JF1072" s="53"/>
      <c r="JG1072" s="53"/>
      <c r="JH1072" s="53"/>
      <c r="JI1072" s="53"/>
      <c r="JJ1072" s="53"/>
      <c r="JK1072" s="53"/>
      <c r="JL1072" s="53"/>
      <c r="JM1072" s="53"/>
      <c r="JN1072" s="53"/>
      <c r="JO1072" s="53"/>
      <c r="JP1072" s="53"/>
      <c r="JQ1072" s="53"/>
      <c r="JR1072" s="53"/>
      <c r="JS1072" s="53"/>
      <c r="JT1072" s="53"/>
      <c r="JU1072" s="53"/>
      <c r="JV1072" s="53"/>
      <c r="JW1072" s="53"/>
      <c r="JX1072" s="53"/>
      <c r="JY1072" s="53"/>
      <c r="JZ1072" s="53"/>
      <c r="KA1072" s="53"/>
      <c r="KB1072" s="53"/>
      <c r="KC1072" s="53"/>
      <c r="KD1072" s="53"/>
      <c r="KE1072" s="53"/>
      <c r="KF1072" s="53"/>
      <c r="KG1072" s="53"/>
      <c r="KH1072" s="53"/>
      <c r="KI1072" s="53"/>
      <c r="KJ1072" s="53"/>
      <c r="KK1072" s="53"/>
      <c r="KL1072" s="53"/>
      <c r="KM1072" s="53"/>
      <c r="KN1072" s="53"/>
      <c r="KO1072" s="53"/>
      <c r="KP1072" s="53"/>
      <c r="KQ1072" s="53"/>
      <c r="KR1072" s="53"/>
      <c r="KS1072" s="53"/>
      <c r="KT1072" s="53"/>
      <c r="KU1072" s="53"/>
      <c r="KV1072" s="53"/>
      <c r="KW1072" s="53"/>
      <c r="KX1072" s="53"/>
      <c r="KY1072" s="53"/>
      <c r="KZ1072" s="53"/>
      <c r="LA1072" s="53"/>
      <c r="LB1072" s="53"/>
      <c r="LC1072" s="53"/>
      <c r="LD1072" s="53"/>
      <c r="LE1072" s="53"/>
      <c r="LF1072" s="53"/>
      <c r="LG1072" s="53"/>
      <c r="LH1072" s="53"/>
      <c r="LI1072" s="53"/>
      <c r="LJ1072" s="53"/>
      <c r="LK1072" s="53"/>
      <c r="LL1072" s="53"/>
      <c r="LM1072" s="53"/>
      <c r="LN1072" s="53"/>
      <c r="LO1072" s="53"/>
      <c r="LP1072" s="53"/>
      <c r="LQ1072" s="53"/>
      <c r="LR1072" s="53"/>
      <c r="LS1072" s="53"/>
      <c r="LT1072" s="53"/>
      <c r="LU1072" s="53"/>
      <c r="LV1072" s="53"/>
      <c r="LW1072" s="53"/>
      <c r="LX1072" s="53"/>
      <c r="LY1072" s="53"/>
      <c r="LZ1072" s="53"/>
      <c r="MA1072" s="53"/>
      <c r="MB1072" s="53"/>
      <c r="MC1072" s="53"/>
      <c r="MD1072" s="53"/>
      <c r="ME1072" s="53"/>
      <c r="MF1072" s="53"/>
      <c r="MG1072" s="53"/>
      <c r="MH1072" s="53"/>
      <c r="MI1072" s="53"/>
      <c r="MJ1072" s="53"/>
      <c r="MK1072" s="53"/>
      <c r="ML1072" s="53"/>
      <c r="MM1072" s="53"/>
      <c r="MN1072" s="53"/>
      <c r="MO1072" s="53"/>
      <c r="MP1072" s="53"/>
      <c r="MQ1072" s="53"/>
      <c r="MR1072" s="53"/>
      <c r="MS1072" s="53"/>
      <c r="MT1072" s="53"/>
      <c r="MU1072" s="53"/>
      <c r="MV1072" s="53"/>
      <c r="MW1072" s="53"/>
      <c r="MX1072" s="53"/>
      <c r="MY1072" s="53"/>
      <c r="MZ1072" s="53"/>
      <c r="NA1072" s="53"/>
      <c r="NB1072" s="53"/>
      <c r="NC1072" s="53"/>
      <c r="ND1072" s="53"/>
      <c r="NE1072" s="53"/>
      <c r="NF1072" s="53"/>
      <c r="NG1072" s="53"/>
      <c r="NH1072" s="53"/>
      <c r="NI1072" s="53"/>
      <c r="NJ1072" s="53"/>
      <c r="NK1072" s="53"/>
      <c r="NL1072" s="53"/>
      <c r="NM1072" s="53"/>
      <c r="NN1072" s="53"/>
      <c r="NO1072" s="53"/>
      <c r="NP1072" s="53"/>
      <c r="NQ1072" s="53"/>
      <c r="NR1072" s="53"/>
      <c r="NS1072" s="53"/>
      <c r="NT1072" s="53"/>
      <c r="NU1072" s="53"/>
      <c r="NV1072" s="53"/>
      <c r="NW1072" s="53"/>
      <c r="NX1072" s="53"/>
      <c r="NY1072" s="53"/>
      <c r="NZ1072" s="53"/>
      <c r="OA1072" s="53"/>
      <c r="OB1072" s="53"/>
      <c r="OC1072" s="53"/>
      <c r="OD1072" s="53"/>
      <c r="OE1072" s="53"/>
      <c r="OF1072" s="53"/>
      <c r="OG1072" s="53"/>
      <c r="OH1072" s="53"/>
      <c r="OI1072" s="53"/>
      <c r="OJ1072" s="53"/>
      <c r="OK1072" s="53"/>
      <c r="OL1072" s="53"/>
      <c r="OM1072" s="53"/>
      <c r="ON1072" s="53"/>
      <c r="OO1072" s="53"/>
      <c r="OP1072" s="53"/>
      <c r="OQ1072" s="53"/>
      <c r="OR1072" s="53"/>
      <c r="OS1072" s="53"/>
      <c r="OT1072" s="53"/>
      <c r="OU1072" s="53"/>
      <c r="OV1072" s="53"/>
      <c r="OW1072" s="53"/>
      <c r="OX1072" s="53"/>
      <c r="OY1072" s="53"/>
      <c r="OZ1072" s="53"/>
      <c r="PA1072" s="53"/>
      <c r="PB1072" s="53"/>
      <c r="PC1072" s="53"/>
      <c r="PD1072" s="53"/>
      <c r="PE1072" s="53"/>
      <c r="PF1072" s="53"/>
      <c r="PG1072" s="53"/>
      <c r="PH1072" s="53"/>
      <c r="PI1072" s="53"/>
      <c r="PJ1072" s="53"/>
      <c r="PK1072" s="53"/>
      <c r="PL1072" s="53"/>
      <c r="PM1072" s="53"/>
      <c r="PN1072" s="53"/>
      <c r="PO1072" s="53"/>
      <c r="PP1072" s="53"/>
      <c r="PQ1072" s="53"/>
      <c r="PR1072" s="53"/>
      <c r="PS1072" s="53"/>
      <c r="PT1072" s="53"/>
      <c r="PU1072" s="53"/>
      <c r="PV1072" s="53"/>
      <c r="PW1072" s="53"/>
      <c r="PX1072" s="53"/>
      <c r="PY1072" s="53"/>
      <c r="PZ1072" s="53"/>
      <c r="QA1072" s="53"/>
      <c r="QB1072" s="53"/>
      <c r="QC1072" s="53"/>
      <c r="QD1072" s="53"/>
      <c r="QE1072" s="53"/>
      <c r="QF1072" s="53"/>
      <c r="QG1072" s="53"/>
      <c r="QH1072" s="53"/>
      <c r="QI1072" s="53"/>
      <c r="QJ1072" s="53"/>
      <c r="QK1072" s="53"/>
      <c r="QL1072" s="53"/>
      <c r="QM1072" s="53"/>
      <c r="QN1072" s="53"/>
      <c r="QO1072" s="53"/>
      <c r="QP1072" s="53"/>
      <c r="QQ1072" s="53"/>
      <c r="QR1072" s="53"/>
      <c r="QS1072" s="53"/>
      <c r="QT1072" s="53"/>
      <c r="QU1072" s="53"/>
      <c r="QV1072" s="53"/>
      <c r="QW1072" s="53"/>
      <c r="QX1072" s="53"/>
      <c r="QY1072" s="53"/>
      <c r="QZ1072" s="53"/>
      <c r="RA1072" s="53"/>
      <c r="RB1072" s="53"/>
      <c r="RC1072" s="53"/>
      <c r="RD1072" s="53"/>
      <c r="RE1072" s="53"/>
      <c r="RF1072" s="53"/>
      <c r="RG1072" s="53"/>
      <c r="RH1072" s="53"/>
      <c r="RI1072" s="53"/>
      <c r="RJ1072" s="53"/>
      <c r="RK1072" s="53"/>
      <c r="RL1072" s="53"/>
      <c r="RM1072" s="53"/>
      <c r="RN1072" s="53"/>
      <c r="RO1072" s="53"/>
      <c r="RP1072" s="53"/>
      <c r="RQ1072" s="53"/>
      <c r="RR1072" s="53"/>
      <c r="RS1072" s="53"/>
      <c r="RT1072" s="53"/>
      <c r="RU1072" s="53"/>
      <c r="RV1072" s="53"/>
      <c r="RW1072" s="53"/>
      <c r="RX1072" s="53"/>
      <c r="RY1072" s="53"/>
      <c r="RZ1072" s="53"/>
      <c r="SA1072" s="53"/>
      <c r="SB1072" s="53"/>
      <c r="SC1072" s="53"/>
      <c r="SD1072" s="53"/>
      <c r="SE1072" s="53"/>
      <c r="SF1072" s="53"/>
      <c r="SG1072" s="53"/>
      <c r="SH1072" s="53"/>
      <c r="SI1072" s="53"/>
      <c r="SJ1072" s="53"/>
      <c r="SK1072" s="53"/>
      <c r="SL1072" s="53"/>
      <c r="SM1072" s="53"/>
      <c r="SN1072" s="53"/>
      <c r="SO1072" s="53"/>
      <c r="SP1072" s="53"/>
      <c r="SQ1072" s="53"/>
      <c r="SR1072" s="53"/>
      <c r="SS1072" s="53"/>
      <c r="ST1072" s="53"/>
      <c r="SU1072" s="53"/>
      <c r="SV1072" s="53"/>
      <c r="SW1072" s="53"/>
      <c r="SX1072" s="53"/>
      <c r="SY1072" s="53"/>
      <c r="SZ1072" s="53"/>
      <c r="TA1072" s="53"/>
      <c r="TB1072" s="53"/>
      <c r="TC1072" s="53"/>
      <c r="TD1072" s="53"/>
      <c r="TE1072" s="53"/>
      <c r="TF1072" s="53"/>
      <c r="TG1072" s="53"/>
      <c r="TH1072" s="53"/>
      <c r="TI1072" s="53"/>
      <c r="TJ1072" s="53"/>
      <c r="TK1072" s="53"/>
      <c r="TL1072" s="53"/>
      <c r="TM1072" s="53"/>
      <c r="TN1072" s="53"/>
      <c r="TO1072" s="53"/>
      <c r="TP1072" s="53"/>
      <c r="TQ1072" s="53"/>
      <c r="TR1072" s="53"/>
      <c r="TS1072" s="53"/>
      <c r="TT1072" s="53"/>
      <c r="TU1072" s="53"/>
      <c r="TV1072" s="53"/>
      <c r="TW1072" s="53"/>
      <c r="TX1072" s="53"/>
      <c r="TY1072" s="53"/>
      <c r="TZ1072" s="53"/>
      <c r="UA1072" s="53"/>
      <c r="UB1072" s="53"/>
      <c r="UC1072" s="53"/>
      <c r="UD1072" s="53"/>
      <c r="UE1072" s="53"/>
      <c r="UF1072" s="53"/>
      <c r="UG1072" s="53"/>
    </row>
    <row r="1073" spans="12:553" s="19" customFormat="1" ht="15.75" customHeight="1" x14ac:dyDescent="0.2">
      <c r="L1073" s="66"/>
      <c r="M1073" s="66"/>
      <c r="N1073" s="52"/>
      <c r="O1073" s="53"/>
      <c r="P1073" s="53"/>
      <c r="Q1073" s="53"/>
      <c r="R1073" s="53"/>
      <c r="S1073" s="53"/>
      <c r="T1073" s="53"/>
      <c r="U1073" s="53"/>
      <c r="V1073" s="53"/>
      <c r="W1073" s="53"/>
      <c r="X1073" s="53"/>
      <c r="Y1073" s="53"/>
      <c r="Z1073" s="53"/>
      <c r="AA1073" s="53"/>
      <c r="AB1073" s="53"/>
      <c r="AC1073" s="53"/>
      <c r="AD1073" s="53"/>
      <c r="AE1073" s="53"/>
      <c r="AF1073" s="53"/>
      <c r="AG1073" s="53"/>
      <c r="AH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c r="BM1073" s="53"/>
      <c r="BN1073" s="53"/>
      <c r="BO1073" s="53"/>
      <c r="BP1073" s="53"/>
      <c r="BQ1073" s="53"/>
      <c r="BR1073" s="53"/>
      <c r="BS1073" s="53"/>
      <c r="BT1073" s="53"/>
      <c r="BU1073" s="53"/>
      <c r="BV1073" s="53"/>
      <c r="BW1073" s="53"/>
      <c r="BX1073" s="53"/>
      <c r="BY1073" s="53"/>
      <c r="BZ1073" s="53"/>
      <c r="CA1073" s="53"/>
      <c r="CB1073" s="53"/>
      <c r="CC1073" s="53"/>
      <c r="CD1073" s="53"/>
      <c r="CE1073" s="53"/>
      <c r="CF1073" s="53"/>
      <c r="CG1073" s="53"/>
      <c r="CH1073" s="53"/>
      <c r="CI1073" s="53"/>
      <c r="CJ1073" s="53"/>
      <c r="CK1073" s="53"/>
      <c r="CL1073" s="53"/>
      <c r="CM1073" s="53"/>
      <c r="CN1073" s="53"/>
      <c r="CO1073" s="53"/>
      <c r="CP1073" s="53"/>
      <c r="CQ1073" s="53"/>
      <c r="CR1073" s="53"/>
      <c r="CS1073" s="53"/>
      <c r="CT1073" s="53"/>
      <c r="CU1073" s="53"/>
      <c r="CV1073" s="53"/>
      <c r="CW1073" s="53"/>
      <c r="CX1073" s="53"/>
      <c r="CY1073" s="53"/>
      <c r="CZ1073" s="53"/>
      <c r="DA1073" s="53"/>
      <c r="DB1073" s="53"/>
      <c r="DC1073" s="53"/>
      <c r="DD1073" s="53"/>
      <c r="DE1073" s="53"/>
      <c r="DF1073" s="53"/>
      <c r="DG1073" s="53"/>
      <c r="DH1073" s="53"/>
      <c r="DI1073" s="53"/>
      <c r="DJ1073" s="53"/>
      <c r="DK1073" s="53"/>
      <c r="DL1073" s="53"/>
      <c r="DM1073" s="53"/>
      <c r="DN1073" s="53"/>
      <c r="DO1073" s="53"/>
      <c r="DP1073" s="53"/>
      <c r="DQ1073" s="53"/>
      <c r="DR1073" s="53"/>
      <c r="DS1073" s="53"/>
      <c r="DT1073" s="53"/>
      <c r="DU1073" s="53"/>
      <c r="DV1073" s="53"/>
      <c r="DW1073" s="53"/>
      <c r="DX1073" s="53"/>
      <c r="DY1073" s="53"/>
      <c r="DZ1073" s="53"/>
      <c r="EA1073" s="53"/>
      <c r="EB1073" s="53"/>
      <c r="EC1073" s="53"/>
      <c r="ED1073" s="53"/>
      <c r="EE1073" s="53"/>
      <c r="EF1073" s="53"/>
      <c r="EG1073" s="53"/>
      <c r="EH1073" s="53"/>
      <c r="EI1073" s="53"/>
      <c r="EJ1073" s="53"/>
      <c r="EK1073" s="53"/>
      <c r="EL1073" s="53"/>
      <c r="EM1073" s="53"/>
      <c r="EN1073" s="53"/>
      <c r="EO1073" s="53"/>
      <c r="EP1073" s="53"/>
      <c r="EQ1073" s="53"/>
      <c r="ER1073" s="53"/>
      <c r="ES1073" s="53"/>
      <c r="ET1073" s="53"/>
      <c r="EU1073" s="53"/>
      <c r="EV1073" s="53"/>
      <c r="EW1073" s="53"/>
      <c r="EX1073" s="53"/>
      <c r="EY1073" s="53"/>
      <c r="EZ1073" s="53"/>
      <c r="FA1073" s="53"/>
      <c r="FB1073" s="53"/>
      <c r="FC1073" s="53"/>
      <c r="FD1073" s="53"/>
      <c r="FE1073" s="53"/>
      <c r="FF1073" s="53"/>
      <c r="FG1073" s="53"/>
      <c r="FH1073" s="53"/>
      <c r="FI1073" s="53"/>
      <c r="FJ1073" s="53"/>
      <c r="FK1073" s="53"/>
      <c r="FL1073" s="53"/>
      <c r="FM1073" s="53"/>
      <c r="FN1073" s="53"/>
      <c r="FO1073" s="53"/>
      <c r="FP1073" s="53"/>
      <c r="FQ1073" s="53"/>
      <c r="FR1073" s="53"/>
      <c r="FS1073" s="53"/>
      <c r="FT1073" s="53"/>
      <c r="FU1073" s="53"/>
      <c r="FV1073" s="53"/>
      <c r="FW1073" s="53"/>
      <c r="FX1073" s="53"/>
      <c r="FY1073" s="53"/>
      <c r="FZ1073" s="53"/>
      <c r="GA1073" s="53"/>
      <c r="GB1073" s="53"/>
      <c r="GC1073" s="53"/>
      <c r="GD1073" s="53"/>
      <c r="GE1073" s="53"/>
      <c r="GF1073" s="53"/>
      <c r="GG1073" s="53"/>
      <c r="GH1073" s="53"/>
      <c r="GI1073" s="53"/>
      <c r="GJ1073" s="53"/>
      <c r="GK1073" s="53"/>
      <c r="GL1073" s="53"/>
      <c r="GM1073" s="53"/>
      <c r="GN1073" s="53"/>
      <c r="GO1073" s="53"/>
      <c r="GP1073" s="53"/>
      <c r="GQ1073" s="53"/>
      <c r="GR1073" s="53"/>
      <c r="GS1073" s="53"/>
      <c r="GT1073" s="53"/>
      <c r="GU1073" s="53"/>
      <c r="GV1073" s="53"/>
      <c r="GW1073" s="53"/>
      <c r="GX1073" s="53"/>
      <c r="GY1073" s="53"/>
      <c r="GZ1073" s="53"/>
      <c r="HA1073" s="53"/>
      <c r="HB1073" s="53"/>
      <c r="HC1073" s="53"/>
      <c r="HD1073" s="53"/>
      <c r="HE1073" s="53"/>
      <c r="HF1073" s="53"/>
      <c r="HG1073" s="53"/>
      <c r="HH1073" s="53"/>
      <c r="HI1073" s="53"/>
      <c r="HJ1073" s="53"/>
      <c r="HK1073" s="53"/>
      <c r="HL1073" s="53"/>
      <c r="HM1073" s="53"/>
      <c r="HN1073" s="53"/>
      <c r="HO1073" s="53"/>
      <c r="HP1073" s="53"/>
      <c r="HQ1073" s="53"/>
      <c r="HR1073" s="53"/>
      <c r="HS1073" s="53"/>
      <c r="HT1073" s="53"/>
      <c r="HU1073" s="53"/>
      <c r="HV1073" s="53"/>
      <c r="HW1073" s="53"/>
      <c r="HX1073" s="53"/>
      <c r="HY1073" s="53"/>
      <c r="HZ1073" s="53"/>
      <c r="IA1073" s="53"/>
      <c r="IB1073" s="53"/>
      <c r="IC1073" s="53"/>
      <c r="ID1073" s="53"/>
      <c r="IE1073" s="53"/>
      <c r="IF1073" s="53"/>
      <c r="IG1073" s="53"/>
      <c r="IH1073" s="53"/>
      <c r="II1073" s="53"/>
      <c r="IJ1073" s="53"/>
      <c r="IK1073" s="53"/>
      <c r="IL1073" s="53"/>
      <c r="IM1073" s="53"/>
      <c r="IN1073" s="53"/>
      <c r="IO1073" s="53"/>
      <c r="IP1073" s="53"/>
      <c r="IQ1073" s="53"/>
      <c r="IR1073" s="53"/>
      <c r="IS1073" s="53"/>
      <c r="IT1073" s="53"/>
      <c r="IU1073" s="53"/>
      <c r="IV1073" s="53"/>
      <c r="IW1073" s="53"/>
      <c r="IX1073" s="53"/>
      <c r="IY1073" s="53"/>
      <c r="IZ1073" s="53"/>
      <c r="JA1073" s="53"/>
      <c r="JB1073" s="53"/>
      <c r="JC1073" s="53"/>
      <c r="JD1073" s="53"/>
      <c r="JE1073" s="53"/>
      <c r="JF1073" s="53"/>
      <c r="JG1073" s="53"/>
      <c r="JH1073" s="53"/>
      <c r="JI1073" s="53"/>
      <c r="JJ1073" s="53"/>
      <c r="JK1073" s="53"/>
      <c r="JL1073" s="53"/>
      <c r="JM1073" s="53"/>
      <c r="JN1073" s="53"/>
      <c r="JO1073" s="53"/>
      <c r="JP1073" s="53"/>
      <c r="JQ1073" s="53"/>
      <c r="JR1073" s="53"/>
      <c r="JS1073" s="53"/>
      <c r="JT1073" s="53"/>
      <c r="JU1073" s="53"/>
      <c r="JV1073" s="53"/>
      <c r="JW1073" s="53"/>
      <c r="JX1073" s="53"/>
      <c r="JY1073" s="53"/>
      <c r="JZ1073" s="53"/>
      <c r="KA1073" s="53"/>
      <c r="KB1073" s="53"/>
      <c r="KC1073" s="53"/>
      <c r="KD1073" s="53"/>
      <c r="KE1073" s="53"/>
      <c r="KF1073" s="53"/>
      <c r="KG1073" s="53"/>
      <c r="KH1073" s="53"/>
      <c r="KI1073" s="53"/>
      <c r="KJ1073" s="53"/>
      <c r="KK1073" s="53"/>
      <c r="KL1073" s="53"/>
      <c r="KM1073" s="53"/>
      <c r="KN1073" s="53"/>
      <c r="KO1073" s="53"/>
      <c r="KP1073" s="53"/>
      <c r="KQ1073" s="53"/>
      <c r="KR1073" s="53"/>
      <c r="KS1073" s="53"/>
      <c r="KT1073" s="53"/>
      <c r="KU1073" s="53"/>
      <c r="KV1073" s="53"/>
      <c r="KW1073" s="53"/>
      <c r="KX1073" s="53"/>
      <c r="KY1073" s="53"/>
      <c r="KZ1073" s="53"/>
      <c r="LA1073" s="53"/>
      <c r="LB1073" s="53"/>
      <c r="LC1073" s="53"/>
      <c r="LD1073" s="53"/>
      <c r="LE1073" s="53"/>
      <c r="LF1073" s="53"/>
      <c r="LG1073" s="53"/>
      <c r="LH1073" s="53"/>
      <c r="LI1073" s="53"/>
      <c r="LJ1073" s="53"/>
      <c r="LK1073" s="53"/>
      <c r="LL1073" s="53"/>
      <c r="LM1073" s="53"/>
      <c r="LN1073" s="53"/>
      <c r="LO1073" s="53"/>
      <c r="LP1073" s="53"/>
      <c r="LQ1073" s="53"/>
      <c r="LR1073" s="53"/>
      <c r="LS1073" s="53"/>
      <c r="LT1073" s="53"/>
      <c r="LU1073" s="53"/>
      <c r="LV1073" s="53"/>
      <c r="LW1073" s="53"/>
      <c r="LX1073" s="53"/>
      <c r="LY1073" s="53"/>
      <c r="LZ1073" s="53"/>
      <c r="MA1073" s="53"/>
      <c r="MB1073" s="53"/>
      <c r="MC1073" s="53"/>
      <c r="MD1073" s="53"/>
      <c r="ME1073" s="53"/>
      <c r="MF1073" s="53"/>
      <c r="MG1073" s="53"/>
      <c r="MH1073" s="53"/>
      <c r="MI1073" s="53"/>
      <c r="MJ1073" s="53"/>
      <c r="MK1073" s="53"/>
      <c r="ML1073" s="53"/>
      <c r="MM1073" s="53"/>
      <c r="MN1073" s="53"/>
      <c r="MO1073" s="53"/>
      <c r="MP1073" s="53"/>
      <c r="MQ1073" s="53"/>
      <c r="MR1073" s="53"/>
      <c r="MS1073" s="53"/>
      <c r="MT1073" s="53"/>
      <c r="MU1073" s="53"/>
      <c r="MV1073" s="53"/>
      <c r="MW1073" s="53"/>
      <c r="MX1073" s="53"/>
      <c r="MY1073" s="53"/>
      <c r="MZ1073" s="53"/>
      <c r="NA1073" s="53"/>
      <c r="NB1073" s="53"/>
      <c r="NC1073" s="53"/>
      <c r="ND1073" s="53"/>
      <c r="NE1073" s="53"/>
      <c r="NF1073" s="53"/>
      <c r="NG1073" s="53"/>
      <c r="NH1073" s="53"/>
      <c r="NI1073" s="53"/>
      <c r="NJ1073" s="53"/>
      <c r="NK1073" s="53"/>
      <c r="NL1073" s="53"/>
      <c r="NM1073" s="53"/>
      <c r="NN1073" s="53"/>
      <c r="NO1073" s="53"/>
      <c r="NP1073" s="53"/>
      <c r="NQ1073" s="53"/>
      <c r="NR1073" s="53"/>
      <c r="NS1073" s="53"/>
      <c r="NT1073" s="53"/>
      <c r="NU1073" s="53"/>
      <c r="NV1073" s="53"/>
      <c r="NW1073" s="53"/>
      <c r="NX1073" s="53"/>
      <c r="NY1073" s="53"/>
      <c r="NZ1073" s="53"/>
      <c r="OA1073" s="53"/>
      <c r="OB1073" s="53"/>
      <c r="OC1073" s="53"/>
      <c r="OD1073" s="53"/>
      <c r="OE1073" s="53"/>
      <c r="OF1073" s="53"/>
      <c r="OG1073" s="53"/>
      <c r="OH1073" s="53"/>
      <c r="OI1073" s="53"/>
      <c r="OJ1073" s="53"/>
      <c r="OK1073" s="53"/>
      <c r="OL1073" s="53"/>
      <c r="OM1073" s="53"/>
      <c r="ON1073" s="53"/>
      <c r="OO1073" s="53"/>
      <c r="OP1073" s="53"/>
      <c r="OQ1073" s="53"/>
      <c r="OR1073" s="53"/>
      <c r="OS1073" s="53"/>
      <c r="OT1073" s="53"/>
      <c r="OU1073" s="53"/>
      <c r="OV1073" s="53"/>
      <c r="OW1073" s="53"/>
      <c r="OX1073" s="53"/>
      <c r="OY1073" s="53"/>
      <c r="OZ1073" s="53"/>
      <c r="PA1073" s="53"/>
      <c r="PB1073" s="53"/>
      <c r="PC1073" s="53"/>
      <c r="PD1073" s="53"/>
      <c r="PE1073" s="53"/>
      <c r="PF1073" s="53"/>
      <c r="PG1073" s="53"/>
      <c r="PH1073" s="53"/>
      <c r="PI1073" s="53"/>
      <c r="PJ1073" s="53"/>
      <c r="PK1073" s="53"/>
      <c r="PL1073" s="53"/>
      <c r="PM1073" s="53"/>
      <c r="PN1073" s="53"/>
      <c r="PO1073" s="53"/>
      <c r="PP1073" s="53"/>
      <c r="PQ1073" s="53"/>
      <c r="PR1073" s="53"/>
      <c r="PS1073" s="53"/>
      <c r="PT1073" s="53"/>
      <c r="PU1073" s="53"/>
      <c r="PV1073" s="53"/>
      <c r="PW1073" s="53"/>
      <c r="PX1073" s="53"/>
      <c r="PY1073" s="53"/>
      <c r="PZ1073" s="53"/>
      <c r="QA1073" s="53"/>
      <c r="QB1073" s="53"/>
      <c r="QC1073" s="53"/>
      <c r="QD1073" s="53"/>
      <c r="QE1073" s="53"/>
      <c r="QF1073" s="53"/>
      <c r="QG1073" s="53"/>
      <c r="QH1073" s="53"/>
      <c r="QI1073" s="53"/>
      <c r="QJ1073" s="53"/>
      <c r="QK1073" s="53"/>
      <c r="QL1073" s="53"/>
      <c r="QM1073" s="53"/>
      <c r="QN1073" s="53"/>
      <c r="QO1073" s="53"/>
      <c r="QP1073" s="53"/>
      <c r="QQ1073" s="53"/>
      <c r="QR1073" s="53"/>
      <c r="QS1073" s="53"/>
      <c r="QT1073" s="53"/>
      <c r="QU1073" s="53"/>
      <c r="QV1073" s="53"/>
      <c r="QW1073" s="53"/>
      <c r="QX1073" s="53"/>
      <c r="QY1073" s="53"/>
      <c r="QZ1073" s="53"/>
      <c r="RA1073" s="53"/>
      <c r="RB1073" s="53"/>
      <c r="RC1073" s="53"/>
      <c r="RD1073" s="53"/>
      <c r="RE1073" s="53"/>
      <c r="RF1073" s="53"/>
      <c r="RG1073" s="53"/>
      <c r="RH1073" s="53"/>
      <c r="RI1073" s="53"/>
      <c r="RJ1073" s="53"/>
      <c r="RK1073" s="53"/>
      <c r="RL1073" s="53"/>
      <c r="RM1073" s="53"/>
      <c r="RN1073" s="53"/>
      <c r="RO1073" s="53"/>
      <c r="RP1073" s="53"/>
      <c r="RQ1073" s="53"/>
      <c r="RR1073" s="53"/>
      <c r="RS1073" s="53"/>
      <c r="RT1073" s="53"/>
      <c r="RU1073" s="53"/>
      <c r="RV1073" s="53"/>
      <c r="RW1073" s="53"/>
      <c r="RX1073" s="53"/>
      <c r="RY1073" s="53"/>
      <c r="RZ1073" s="53"/>
      <c r="SA1073" s="53"/>
      <c r="SB1073" s="53"/>
      <c r="SC1073" s="53"/>
      <c r="SD1073" s="53"/>
      <c r="SE1073" s="53"/>
      <c r="SF1073" s="53"/>
      <c r="SG1073" s="53"/>
      <c r="SH1073" s="53"/>
      <c r="SI1073" s="53"/>
      <c r="SJ1073" s="53"/>
      <c r="SK1073" s="53"/>
      <c r="SL1073" s="53"/>
      <c r="SM1073" s="53"/>
      <c r="SN1073" s="53"/>
      <c r="SO1073" s="53"/>
      <c r="SP1073" s="53"/>
      <c r="SQ1073" s="53"/>
      <c r="SR1073" s="53"/>
      <c r="SS1073" s="53"/>
      <c r="ST1073" s="53"/>
      <c r="SU1073" s="53"/>
      <c r="SV1073" s="53"/>
      <c r="SW1073" s="53"/>
      <c r="SX1073" s="53"/>
      <c r="SY1073" s="53"/>
      <c r="SZ1073" s="53"/>
      <c r="TA1073" s="53"/>
      <c r="TB1073" s="53"/>
      <c r="TC1073" s="53"/>
      <c r="TD1073" s="53"/>
      <c r="TE1073" s="53"/>
      <c r="TF1073" s="53"/>
      <c r="TG1073" s="53"/>
      <c r="TH1073" s="53"/>
      <c r="TI1073" s="53"/>
      <c r="TJ1073" s="53"/>
      <c r="TK1073" s="53"/>
      <c r="TL1073" s="53"/>
      <c r="TM1073" s="53"/>
      <c r="TN1073" s="53"/>
      <c r="TO1073" s="53"/>
      <c r="TP1073" s="53"/>
      <c r="TQ1073" s="53"/>
      <c r="TR1073" s="53"/>
      <c r="TS1073" s="53"/>
      <c r="TT1073" s="53"/>
      <c r="TU1073" s="53"/>
      <c r="TV1073" s="53"/>
      <c r="TW1073" s="53"/>
      <c r="TX1073" s="53"/>
      <c r="TY1073" s="53"/>
      <c r="TZ1073" s="53"/>
      <c r="UA1073" s="53"/>
      <c r="UB1073" s="53"/>
      <c r="UC1073" s="53"/>
      <c r="UD1073" s="53"/>
      <c r="UE1073" s="53"/>
      <c r="UF1073" s="53"/>
      <c r="UG1073" s="53"/>
    </row>
    <row r="1074" spans="12:553" s="19" customFormat="1" ht="15.75" customHeight="1" x14ac:dyDescent="0.2">
      <c r="L1074" s="66"/>
      <c r="M1074" s="66"/>
      <c r="N1074" s="52"/>
      <c r="O1074" s="53"/>
      <c r="P1074" s="53"/>
      <c r="Q1074" s="53"/>
      <c r="R1074" s="53"/>
      <c r="S1074" s="53"/>
      <c r="T1074" s="53"/>
      <c r="U1074" s="53"/>
      <c r="V1074" s="53"/>
      <c r="W1074" s="53"/>
      <c r="X1074" s="53"/>
      <c r="Y1074" s="53"/>
      <c r="Z1074" s="53"/>
      <c r="AA1074" s="53"/>
      <c r="AB1074" s="53"/>
      <c r="AC1074" s="53"/>
      <c r="AD1074" s="53"/>
      <c r="AE1074" s="53"/>
      <c r="AF1074" s="53"/>
      <c r="AG1074" s="53"/>
      <c r="AH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c r="BM1074" s="53"/>
      <c r="BN1074" s="53"/>
      <c r="BO1074" s="53"/>
      <c r="BP1074" s="53"/>
      <c r="BQ1074" s="53"/>
      <c r="BR1074" s="53"/>
      <c r="BS1074" s="53"/>
      <c r="BT1074" s="53"/>
      <c r="BU1074" s="53"/>
      <c r="BV1074" s="53"/>
      <c r="BW1074" s="53"/>
      <c r="BX1074" s="53"/>
      <c r="BY1074" s="53"/>
      <c r="BZ1074" s="53"/>
      <c r="CA1074" s="53"/>
      <c r="CB1074" s="53"/>
      <c r="CC1074" s="53"/>
      <c r="CD1074" s="53"/>
      <c r="CE1074" s="53"/>
      <c r="CF1074" s="53"/>
      <c r="CG1074" s="53"/>
      <c r="CH1074" s="53"/>
      <c r="CI1074" s="53"/>
      <c r="CJ1074" s="53"/>
      <c r="CK1074" s="53"/>
      <c r="CL1074" s="53"/>
      <c r="CM1074" s="53"/>
      <c r="CN1074" s="53"/>
      <c r="CO1074" s="53"/>
      <c r="CP1074" s="53"/>
      <c r="CQ1074" s="53"/>
      <c r="CR1074" s="53"/>
      <c r="CS1074" s="53"/>
      <c r="CT1074" s="53"/>
      <c r="CU1074" s="53"/>
      <c r="CV1074" s="53"/>
      <c r="CW1074" s="53"/>
      <c r="CX1074" s="53"/>
      <c r="CY1074" s="53"/>
      <c r="CZ1074" s="53"/>
      <c r="DA1074" s="53"/>
      <c r="DB1074" s="53"/>
      <c r="DC1074" s="53"/>
      <c r="DD1074" s="53"/>
      <c r="DE1074" s="53"/>
      <c r="DF1074" s="53"/>
      <c r="DG1074" s="53"/>
      <c r="DH1074" s="53"/>
      <c r="DI1074" s="53"/>
      <c r="DJ1074" s="53"/>
      <c r="DK1074" s="53"/>
      <c r="DL1074" s="53"/>
      <c r="DM1074" s="53"/>
      <c r="DN1074" s="53"/>
      <c r="DO1074" s="53"/>
      <c r="DP1074" s="53"/>
      <c r="DQ1074" s="53"/>
      <c r="DR1074" s="53"/>
      <c r="DS1074" s="53"/>
      <c r="DT1074" s="53"/>
      <c r="DU1074" s="53"/>
      <c r="DV1074" s="53"/>
      <c r="DW1074" s="53"/>
      <c r="DX1074" s="53"/>
      <c r="DY1074" s="53"/>
      <c r="DZ1074" s="53"/>
      <c r="EA1074" s="53"/>
      <c r="EB1074" s="53"/>
      <c r="EC1074" s="53"/>
      <c r="ED1074" s="53"/>
      <c r="EE1074" s="53"/>
      <c r="EF1074" s="53"/>
      <c r="EG1074" s="53"/>
      <c r="EH1074" s="53"/>
      <c r="EI1074" s="53"/>
      <c r="EJ1074" s="53"/>
      <c r="EK1074" s="53"/>
      <c r="EL1074" s="53"/>
      <c r="EM1074" s="53"/>
      <c r="EN1074" s="53"/>
      <c r="EO1074" s="53"/>
      <c r="EP1074" s="53"/>
      <c r="EQ1074" s="53"/>
      <c r="ER1074" s="53"/>
      <c r="ES1074" s="53"/>
      <c r="ET1074" s="53"/>
      <c r="EU1074" s="53"/>
      <c r="EV1074" s="53"/>
      <c r="EW1074" s="53"/>
      <c r="EX1074" s="53"/>
      <c r="EY1074" s="53"/>
      <c r="EZ1074" s="53"/>
      <c r="FA1074" s="53"/>
      <c r="FB1074" s="53"/>
      <c r="FC1074" s="53"/>
      <c r="FD1074" s="53"/>
      <c r="FE1074" s="53"/>
      <c r="FF1074" s="53"/>
      <c r="FG1074" s="53"/>
      <c r="FH1074" s="53"/>
      <c r="FI1074" s="53"/>
      <c r="FJ1074" s="53"/>
      <c r="FK1074" s="53"/>
      <c r="FL1074" s="53"/>
      <c r="FM1074" s="53"/>
      <c r="FN1074" s="53"/>
      <c r="FO1074" s="53"/>
      <c r="FP1074" s="53"/>
      <c r="FQ1074" s="53"/>
      <c r="FR1074" s="53"/>
      <c r="FS1074" s="53"/>
      <c r="FT1074" s="53"/>
      <c r="FU1074" s="53"/>
      <c r="FV1074" s="53"/>
      <c r="FW1074" s="53"/>
      <c r="FX1074" s="53"/>
      <c r="FY1074" s="53"/>
      <c r="FZ1074" s="53"/>
      <c r="GA1074" s="53"/>
      <c r="GB1074" s="53"/>
      <c r="GC1074" s="53"/>
      <c r="GD1074" s="53"/>
      <c r="GE1074" s="53"/>
      <c r="GF1074" s="53"/>
      <c r="GG1074" s="53"/>
      <c r="GH1074" s="53"/>
      <c r="GI1074" s="53"/>
      <c r="GJ1074" s="53"/>
      <c r="GK1074" s="53"/>
      <c r="GL1074" s="53"/>
      <c r="GM1074" s="53"/>
      <c r="GN1074" s="53"/>
      <c r="GO1074" s="53"/>
      <c r="GP1074" s="53"/>
      <c r="GQ1074" s="53"/>
      <c r="GR1074" s="53"/>
      <c r="GS1074" s="53"/>
      <c r="GT1074" s="53"/>
      <c r="GU1074" s="53"/>
      <c r="GV1074" s="53"/>
      <c r="GW1074" s="53"/>
      <c r="GX1074" s="53"/>
      <c r="GY1074" s="53"/>
      <c r="GZ1074" s="53"/>
      <c r="HA1074" s="53"/>
      <c r="HB1074" s="53"/>
      <c r="HC1074" s="53"/>
      <c r="HD1074" s="53"/>
      <c r="HE1074" s="53"/>
      <c r="HF1074" s="53"/>
      <c r="HG1074" s="53"/>
      <c r="HH1074" s="53"/>
      <c r="HI1074" s="53"/>
      <c r="HJ1074" s="53"/>
      <c r="HK1074" s="53"/>
      <c r="HL1074" s="53"/>
      <c r="HM1074" s="53"/>
      <c r="HN1074" s="53"/>
      <c r="HO1074" s="53"/>
      <c r="HP1074" s="53"/>
      <c r="HQ1074" s="53"/>
      <c r="HR1074" s="53"/>
      <c r="HS1074" s="53"/>
      <c r="HT1074" s="53"/>
      <c r="HU1074" s="53"/>
      <c r="HV1074" s="53"/>
      <c r="HW1074" s="53"/>
      <c r="HX1074" s="53"/>
      <c r="HY1074" s="53"/>
      <c r="HZ1074" s="53"/>
      <c r="IA1074" s="53"/>
      <c r="IB1074" s="53"/>
      <c r="IC1074" s="53"/>
      <c r="ID1074" s="53"/>
      <c r="IE1074" s="53"/>
      <c r="IF1074" s="53"/>
      <c r="IG1074" s="53"/>
      <c r="IH1074" s="53"/>
      <c r="II1074" s="53"/>
      <c r="IJ1074" s="53"/>
      <c r="IK1074" s="53"/>
      <c r="IL1074" s="53"/>
      <c r="IM1074" s="53"/>
      <c r="IN1074" s="53"/>
      <c r="IO1074" s="53"/>
      <c r="IP1074" s="53"/>
      <c r="IQ1074" s="53"/>
      <c r="IR1074" s="53"/>
      <c r="IS1074" s="53"/>
      <c r="IT1074" s="53"/>
      <c r="IU1074" s="53"/>
      <c r="IV1074" s="53"/>
      <c r="IW1074" s="53"/>
      <c r="IX1074" s="53"/>
      <c r="IY1074" s="53"/>
      <c r="IZ1074" s="53"/>
      <c r="JA1074" s="53"/>
      <c r="JB1074" s="53"/>
      <c r="JC1074" s="53"/>
      <c r="JD1074" s="53"/>
      <c r="JE1074" s="53"/>
      <c r="JF1074" s="53"/>
      <c r="JG1074" s="53"/>
      <c r="JH1074" s="53"/>
      <c r="JI1074" s="53"/>
      <c r="JJ1074" s="53"/>
      <c r="JK1074" s="53"/>
      <c r="JL1074" s="53"/>
      <c r="JM1074" s="53"/>
      <c r="JN1074" s="53"/>
      <c r="JO1074" s="53"/>
      <c r="JP1074" s="53"/>
      <c r="JQ1074" s="53"/>
      <c r="JR1074" s="53"/>
      <c r="JS1074" s="53"/>
      <c r="JT1074" s="53"/>
      <c r="JU1074" s="53"/>
      <c r="JV1074" s="53"/>
      <c r="JW1074" s="53"/>
      <c r="JX1074" s="53"/>
      <c r="JY1074" s="53"/>
      <c r="JZ1074" s="53"/>
      <c r="KA1074" s="53"/>
      <c r="KB1074" s="53"/>
      <c r="KC1074" s="53"/>
      <c r="KD1074" s="53"/>
      <c r="KE1074" s="53"/>
      <c r="KF1074" s="53"/>
      <c r="KG1074" s="53"/>
      <c r="KH1074" s="53"/>
      <c r="KI1074" s="53"/>
      <c r="KJ1074" s="53"/>
      <c r="KK1074" s="53"/>
      <c r="KL1074" s="53"/>
      <c r="KM1074" s="53"/>
      <c r="KN1074" s="53"/>
      <c r="KO1074" s="53"/>
      <c r="KP1074" s="53"/>
      <c r="KQ1074" s="53"/>
      <c r="KR1074" s="53"/>
      <c r="KS1074" s="53"/>
      <c r="KT1074" s="53"/>
      <c r="KU1074" s="53"/>
      <c r="KV1074" s="53"/>
      <c r="KW1074" s="53"/>
      <c r="KX1074" s="53"/>
      <c r="KY1074" s="53"/>
      <c r="KZ1074" s="53"/>
      <c r="LA1074" s="53"/>
      <c r="LB1074" s="53"/>
      <c r="LC1074" s="53"/>
      <c r="LD1074" s="53"/>
      <c r="LE1074" s="53"/>
      <c r="LF1074" s="53"/>
      <c r="LG1074" s="53"/>
      <c r="LH1074" s="53"/>
      <c r="LI1074" s="53"/>
      <c r="LJ1074" s="53"/>
      <c r="LK1074" s="53"/>
      <c r="LL1074" s="53"/>
      <c r="LM1074" s="53"/>
      <c r="LN1074" s="53"/>
      <c r="LO1074" s="53"/>
      <c r="LP1074" s="53"/>
      <c r="LQ1074" s="53"/>
      <c r="LR1074" s="53"/>
      <c r="LS1074" s="53"/>
      <c r="LT1074" s="53"/>
      <c r="LU1074" s="53"/>
      <c r="LV1074" s="53"/>
      <c r="LW1074" s="53"/>
      <c r="LX1074" s="53"/>
      <c r="LY1074" s="53"/>
      <c r="LZ1074" s="53"/>
      <c r="MA1074" s="53"/>
      <c r="MB1074" s="53"/>
      <c r="MC1074" s="53"/>
      <c r="MD1074" s="53"/>
      <c r="ME1074" s="53"/>
      <c r="MF1074" s="53"/>
      <c r="MG1074" s="53"/>
      <c r="MH1074" s="53"/>
      <c r="MI1074" s="53"/>
      <c r="MJ1074" s="53"/>
      <c r="MK1074" s="53"/>
      <c r="ML1074" s="53"/>
      <c r="MM1074" s="53"/>
      <c r="MN1074" s="53"/>
      <c r="MO1074" s="53"/>
      <c r="MP1074" s="53"/>
      <c r="MQ1074" s="53"/>
      <c r="MR1074" s="53"/>
      <c r="MS1074" s="53"/>
      <c r="MT1074" s="53"/>
      <c r="MU1074" s="53"/>
      <c r="MV1074" s="53"/>
      <c r="MW1074" s="53"/>
      <c r="MX1074" s="53"/>
      <c r="MY1074" s="53"/>
      <c r="MZ1074" s="53"/>
      <c r="NA1074" s="53"/>
      <c r="NB1074" s="53"/>
      <c r="NC1074" s="53"/>
      <c r="ND1074" s="53"/>
      <c r="NE1074" s="53"/>
      <c r="NF1074" s="53"/>
      <c r="NG1074" s="53"/>
      <c r="NH1074" s="53"/>
      <c r="NI1074" s="53"/>
      <c r="NJ1074" s="53"/>
      <c r="NK1074" s="53"/>
      <c r="NL1074" s="53"/>
      <c r="NM1074" s="53"/>
      <c r="NN1074" s="53"/>
      <c r="NO1074" s="53"/>
      <c r="NP1074" s="53"/>
      <c r="NQ1074" s="53"/>
      <c r="NR1074" s="53"/>
      <c r="NS1074" s="53"/>
      <c r="NT1074" s="53"/>
      <c r="NU1074" s="53"/>
      <c r="NV1074" s="53"/>
      <c r="NW1074" s="53"/>
      <c r="NX1074" s="53"/>
      <c r="NY1074" s="53"/>
      <c r="NZ1074" s="53"/>
      <c r="OA1074" s="53"/>
      <c r="OB1074" s="53"/>
      <c r="OC1074" s="53"/>
      <c r="OD1074" s="53"/>
      <c r="OE1074" s="53"/>
      <c r="OF1074" s="53"/>
      <c r="OG1074" s="53"/>
      <c r="OH1074" s="53"/>
      <c r="OI1074" s="53"/>
      <c r="OJ1074" s="53"/>
      <c r="OK1074" s="53"/>
      <c r="OL1074" s="53"/>
      <c r="OM1074" s="53"/>
      <c r="ON1074" s="53"/>
      <c r="OO1074" s="53"/>
      <c r="OP1074" s="53"/>
      <c r="OQ1074" s="53"/>
      <c r="OR1074" s="53"/>
      <c r="OS1074" s="53"/>
      <c r="OT1074" s="53"/>
      <c r="OU1074" s="53"/>
      <c r="OV1074" s="53"/>
      <c r="OW1074" s="53"/>
      <c r="OX1074" s="53"/>
      <c r="OY1074" s="53"/>
      <c r="OZ1074" s="53"/>
      <c r="PA1074" s="53"/>
      <c r="PB1074" s="53"/>
      <c r="PC1074" s="53"/>
      <c r="PD1074" s="53"/>
      <c r="PE1074" s="53"/>
      <c r="PF1074" s="53"/>
      <c r="PG1074" s="53"/>
      <c r="PH1074" s="53"/>
      <c r="PI1074" s="53"/>
      <c r="PJ1074" s="53"/>
      <c r="PK1074" s="53"/>
      <c r="PL1074" s="53"/>
      <c r="PM1074" s="53"/>
      <c r="PN1074" s="53"/>
      <c r="PO1074" s="53"/>
      <c r="PP1074" s="53"/>
      <c r="PQ1074" s="53"/>
      <c r="PR1074" s="53"/>
      <c r="PS1074" s="53"/>
      <c r="PT1074" s="53"/>
      <c r="PU1074" s="53"/>
      <c r="PV1074" s="53"/>
      <c r="PW1074" s="53"/>
      <c r="PX1074" s="53"/>
      <c r="PY1074" s="53"/>
      <c r="PZ1074" s="53"/>
      <c r="QA1074" s="53"/>
      <c r="QB1074" s="53"/>
      <c r="QC1074" s="53"/>
      <c r="QD1074" s="53"/>
      <c r="QE1074" s="53"/>
      <c r="QF1074" s="53"/>
      <c r="QG1074" s="53"/>
      <c r="QH1074" s="53"/>
      <c r="QI1074" s="53"/>
      <c r="QJ1074" s="53"/>
      <c r="QK1074" s="53"/>
      <c r="QL1074" s="53"/>
      <c r="QM1074" s="53"/>
      <c r="QN1074" s="53"/>
      <c r="QO1074" s="53"/>
      <c r="QP1074" s="53"/>
      <c r="QQ1074" s="53"/>
      <c r="QR1074" s="53"/>
      <c r="QS1074" s="53"/>
      <c r="QT1074" s="53"/>
      <c r="QU1074" s="53"/>
      <c r="QV1074" s="53"/>
      <c r="QW1074" s="53"/>
      <c r="QX1074" s="53"/>
      <c r="QY1074" s="53"/>
      <c r="QZ1074" s="53"/>
      <c r="RA1074" s="53"/>
      <c r="RB1074" s="53"/>
      <c r="RC1074" s="53"/>
      <c r="RD1074" s="53"/>
      <c r="RE1074" s="53"/>
      <c r="RF1074" s="53"/>
      <c r="RG1074" s="53"/>
      <c r="RH1074" s="53"/>
      <c r="RI1074" s="53"/>
      <c r="RJ1074" s="53"/>
      <c r="RK1074" s="53"/>
      <c r="RL1074" s="53"/>
      <c r="RM1074" s="53"/>
      <c r="RN1074" s="53"/>
      <c r="RO1074" s="53"/>
      <c r="RP1074" s="53"/>
      <c r="RQ1074" s="53"/>
      <c r="RR1074" s="53"/>
      <c r="RS1074" s="53"/>
      <c r="RT1074" s="53"/>
      <c r="RU1074" s="53"/>
      <c r="RV1074" s="53"/>
      <c r="RW1074" s="53"/>
      <c r="RX1074" s="53"/>
      <c r="RY1074" s="53"/>
      <c r="RZ1074" s="53"/>
      <c r="SA1074" s="53"/>
      <c r="SB1074" s="53"/>
      <c r="SC1074" s="53"/>
      <c r="SD1074" s="53"/>
      <c r="SE1074" s="53"/>
      <c r="SF1074" s="53"/>
      <c r="SG1074" s="53"/>
      <c r="SH1074" s="53"/>
      <c r="SI1074" s="53"/>
      <c r="SJ1074" s="53"/>
      <c r="SK1074" s="53"/>
      <c r="SL1074" s="53"/>
      <c r="SM1074" s="53"/>
      <c r="SN1074" s="53"/>
      <c r="SO1074" s="53"/>
      <c r="SP1074" s="53"/>
      <c r="SQ1074" s="53"/>
      <c r="SR1074" s="53"/>
      <c r="SS1074" s="53"/>
      <c r="ST1074" s="53"/>
      <c r="SU1074" s="53"/>
      <c r="SV1074" s="53"/>
      <c r="SW1074" s="53"/>
      <c r="SX1074" s="53"/>
      <c r="SY1074" s="53"/>
      <c r="SZ1074" s="53"/>
      <c r="TA1074" s="53"/>
      <c r="TB1074" s="53"/>
      <c r="TC1074" s="53"/>
      <c r="TD1074" s="53"/>
      <c r="TE1074" s="53"/>
      <c r="TF1074" s="53"/>
      <c r="TG1074" s="53"/>
      <c r="TH1074" s="53"/>
      <c r="TI1074" s="53"/>
      <c r="TJ1074" s="53"/>
      <c r="TK1074" s="53"/>
      <c r="TL1074" s="53"/>
      <c r="TM1074" s="53"/>
      <c r="TN1074" s="53"/>
      <c r="TO1074" s="53"/>
      <c r="TP1074" s="53"/>
      <c r="TQ1074" s="53"/>
      <c r="TR1074" s="53"/>
      <c r="TS1074" s="53"/>
      <c r="TT1074" s="53"/>
      <c r="TU1074" s="53"/>
      <c r="TV1074" s="53"/>
      <c r="TW1074" s="53"/>
      <c r="TX1074" s="53"/>
      <c r="TY1074" s="53"/>
      <c r="TZ1074" s="53"/>
      <c r="UA1074" s="53"/>
      <c r="UB1074" s="53"/>
      <c r="UC1074" s="53"/>
      <c r="UD1074" s="53"/>
      <c r="UE1074" s="53"/>
      <c r="UF1074" s="53"/>
      <c r="UG1074" s="53"/>
    </row>
    <row r="1075" spans="12:553" s="19" customFormat="1" ht="15.75" customHeight="1" x14ac:dyDescent="0.2">
      <c r="L1075" s="66"/>
      <c r="M1075" s="66"/>
      <c r="N1075" s="52"/>
      <c r="O1075" s="53"/>
      <c r="P1075" s="53"/>
      <c r="Q1075" s="53"/>
      <c r="R1075" s="53"/>
      <c r="S1075" s="53"/>
      <c r="T1075" s="53"/>
      <c r="U1075" s="53"/>
      <c r="V1075" s="53"/>
      <c r="W1075" s="53"/>
      <c r="X1075" s="53"/>
      <c r="Y1075" s="53"/>
      <c r="Z1075" s="53"/>
      <c r="AA1075" s="53"/>
      <c r="AB1075" s="53"/>
      <c r="AC1075" s="53"/>
      <c r="AD1075" s="53"/>
      <c r="AE1075" s="53"/>
      <c r="AF1075" s="53"/>
      <c r="AG1075" s="53"/>
      <c r="AH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c r="BM1075" s="53"/>
      <c r="BN1075" s="53"/>
      <c r="BO1075" s="53"/>
      <c r="BP1075" s="53"/>
      <c r="BQ1075" s="53"/>
      <c r="BR1075" s="53"/>
      <c r="BS1075" s="53"/>
      <c r="BT1075" s="53"/>
      <c r="BU1075" s="53"/>
      <c r="BV1075" s="53"/>
      <c r="BW1075" s="53"/>
      <c r="BX1075" s="53"/>
      <c r="BY1075" s="53"/>
      <c r="BZ1075" s="53"/>
      <c r="CA1075" s="53"/>
      <c r="CB1075" s="53"/>
      <c r="CC1075" s="53"/>
      <c r="CD1075" s="53"/>
      <c r="CE1075" s="53"/>
      <c r="CF1075" s="53"/>
      <c r="CG1075" s="53"/>
      <c r="CH1075" s="53"/>
      <c r="CI1075" s="53"/>
      <c r="CJ1075" s="53"/>
      <c r="CK1075" s="53"/>
      <c r="CL1075" s="53"/>
      <c r="CM1075" s="53"/>
      <c r="CN1075" s="53"/>
      <c r="CO1075" s="53"/>
      <c r="CP1075" s="53"/>
      <c r="CQ1075" s="53"/>
      <c r="CR1075" s="53"/>
      <c r="CS1075" s="53"/>
      <c r="CT1075" s="53"/>
      <c r="CU1075" s="53"/>
      <c r="CV1075" s="53"/>
      <c r="CW1075" s="53"/>
      <c r="CX1075" s="53"/>
      <c r="CY1075" s="53"/>
      <c r="CZ1075" s="53"/>
      <c r="DA1075" s="53"/>
      <c r="DB1075" s="53"/>
      <c r="DC1075" s="53"/>
      <c r="DD1075" s="53"/>
      <c r="DE1075" s="53"/>
      <c r="DF1075" s="53"/>
      <c r="DG1075" s="53"/>
      <c r="DH1075" s="53"/>
      <c r="DI1075" s="53"/>
      <c r="DJ1075" s="53"/>
      <c r="DK1075" s="53"/>
      <c r="DL1075" s="53"/>
      <c r="DM1075" s="53"/>
      <c r="DN1075" s="53"/>
      <c r="DO1075" s="53"/>
      <c r="DP1075" s="53"/>
      <c r="DQ1075" s="53"/>
      <c r="DR1075" s="53"/>
      <c r="DS1075" s="53"/>
      <c r="DT1075" s="53"/>
      <c r="DU1075" s="53"/>
      <c r="DV1075" s="53"/>
      <c r="DW1075" s="53"/>
      <c r="DX1075" s="53"/>
      <c r="DY1075" s="53"/>
      <c r="DZ1075" s="53"/>
      <c r="EA1075" s="53"/>
      <c r="EB1075" s="53"/>
      <c r="EC1075" s="53"/>
      <c r="ED1075" s="53"/>
      <c r="EE1075" s="53"/>
      <c r="EF1075" s="53"/>
      <c r="EG1075" s="53"/>
      <c r="EH1075" s="53"/>
      <c r="EI1075" s="53"/>
      <c r="EJ1075" s="53"/>
      <c r="EK1075" s="53"/>
      <c r="EL1075" s="53"/>
      <c r="EM1075" s="53"/>
      <c r="EN1075" s="53"/>
      <c r="EO1075" s="53"/>
      <c r="EP1075" s="53"/>
      <c r="EQ1075" s="53"/>
      <c r="ER1075" s="53"/>
      <c r="ES1075" s="53"/>
      <c r="ET1075" s="53"/>
      <c r="EU1075" s="53"/>
      <c r="EV1075" s="53"/>
      <c r="EW1075" s="53"/>
      <c r="EX1075" s="53"/>
      <c r="EY1075" s="53"/>
      <c r="EZ1075" s="53"/>
      <c r="FA1075" s="53"/>
      <c r="FB1075" s="53"/>
      <c r="FC1075" s="53"/>
      <c r="FD1075" s="53"/>
      <c r="FE1075" s="53"/>
      <c r="FF1075" s="53"/>
      <c r="FG1075" s="53"/>
      <c r="FH1075" s="53"/>
      <c r="FI1075" s="53"/>
      <c r="FJ1075" s="53"/>
      <c r="FK1075" s="53"/>
      <c r="FL1075" s="53"/>
      <c r="FM1075" s="53"/>
      <c r="FN1075" s="53"/>
      <c r="FO1075" s="53"/>
      <c r="FP1075" s="53"/>
      <c r="FQ1075" s="53"/>
      <c r="FR1075" s="53"/>
      <c r="FS1075" s="53"/>
      <c r="FT1075" s="53"/>
      <c r="FU1075" s="53"/>
      <c r="FV1075" s="53"/>
      <c r="FW1075" s="53"/>
      <c r="FX1075" s="53"/>
      <c r="FY1075" s="53"/>
      <c r="FZ1075" s="53"/>
      <c r="GA1075" s="53"/>
      <c r="GB1075" s="53"/>
      <c r="GC1075" s="53"/>
      <c r="GD1075" s="53"/>
      <c r="GE1075" s="53"/>
      <c r="GF1075" s="53"/>
      <c r="GG1075" s="53"/>
      <c r="GH1075" s="53"/>
      <c r="GI1075" s="53"/>
      <c r="GJ1075" s="53"/>
      <c r="GK1075" s="53"/>
      <c r="GL1075" s="53"/>
      <c r="GM1075" s="53"/>
      <c r="GN1075" s="53"/>
      <c r="GO1075" s="53"/>
      <c r="GP1075" s="53"/>
      <c r="GQ1075" s="53"/>
      <c r="GR1075" s="53"/>
      <c r="GS1075" s="53"/>
      <c r="GT1075" s="53"/>
      <c r="GU1075" s="53"/>
      <c r="GV1075" s="53"/>
      <c r="GW1075" s="53"/>
      <c r="GX1075" s="53"/>
      <c r="GY1075" s="53"/>
      <c r="GZ1075" s="53"/>
      <c r="HA1075" s="53"/>
      <c r="HB1075" s="53"/>
      <c r="HC1075" s="53"/>
      <c r="HD1075" s="53"/>
      <c r="HE1075" s="53"/>
      <c r="HF1075" s="53"/>
      <c r="HG1075" s="53"/>
      <c r="HH1075" s="53"/>
      <c r="HI1075" s="53"/>
      <c r="HJ1075" s="53"/>
      <c r="HK1075" s="53"/>
      <c r="HL1075" s="53"/>
      <c r="HM1075" s="53"/>
      <c r="HN1075" s="53"/>
      <c r="HO1075" s="53"/>
      <c r="HP1075" s="53"/>
      <c r="HQ1075" s="53"/>
      <c r="HR1075" s="53"/>
      <c r="HS1075" s="53"/>
      <c r="HT1075" s="53"/>
      <c r="HU1075" s="53"/>
      <c r="HV1075" s="53"/>
      <c r="HW1075" s="53"/>
      <c r="HX1075" s="53"/>
      <c r="HY1075" s="53"/>
      <c r="HZ1075" s="53"/>
      <c r="IA1075" s="53"/>
      <c r="IB1075" s="53"/>
      <c r="IC1075" s="53"/>
      <c r="ID1075" s="53"/>
      <c r="IE1075" s="53"/>
      <c r="IF1075" s="53"/>
      <c r="IG1075" s="53"/>
      <c r="IH1075" s="53"/>
      <c r="II1075" s="53"/>
      <c r="IJ1075" s="53"/>
      <c r="IK1075" s="53"/>
      <c r="IL1075" s="53"/>
      <c r="IM1075" s="53"/>
      <c r="IN1075" s="53"/>
      <c r="IO1075" s="53"/>
      <c r="IP1075" s="53"/>
      <c r="IQ1075" s="53"/>
      <c r="IR1075" s="53"/>
      <c r="IS1075" s="53"/>
      <c r="IT1075" s="53"/>
      <c r="IU1075" s="53"/>
      <c r="IV1075" s="53"/>
      <c r="IW1075" s="53"/>
      <c r="IX1075" s="53"/>
      <c r="IY1075" s="53"/>
      <c r="IZ1075" s="53"/>
      <c r="JA1075" s="53"/>
      <c r="JB1075" s="53"/>
      <c r="JC1075" s="53"/>
      <c r="JD1075" s="53"/>
      <c r="JE1075" s="53"/>
      <c r="JF1075" s="53"/>
      <c r="JG1075" s="53"/>
      <c r="JH1075" s="53"/>
      <c r="JI1075" s="53"/>
      <c r="JJ1075" s="53"/>
      <c r="JK1075" s="53"/>
      <c r="JL1075" s="53"/>
      <c r="JM1075" s="53"/>
      <c r="JN1075" s="53"/>
      <c r="JO1075" s="53"/>
      <c r="JP1075" s="53"/>
      <c r="JQ1075" s="53"/>
      <c r="JR1075" s="53"/>
      <c r="JS1075" s="53"/>
      <c r="JT1075" s="53"/>
      <c r="JU1075" s="53"/>
      <c r="JV1075" s="53"/>
      <c r="JW1075" s="53"/>
      <c r="JX1075" s="53"/>
      <c r="JY1075" s="53"/>
      <c r="JZ1075" s="53"/>
      <c r="KA1075" s="53"/>
      <c r="KB1075" s="53"/>
      <c r="KC1075" s="53"/>
      <c r="KD1075" s="53"/>
      <c r="KE1075" s="53"/>
      <c r="KF1075" s="53"/>
      <c r="KG1075" s="53"/>
      <c r="KH1075" s="53"/>
      <c r="KI1075" s="53"/>
      <c r="KJ1075" s="53"/>
      <c r="KK1075" s="53"/>
      <c r="KL1075" s="53"/>
      <c r="KM1075" s="53"/>
      <c r="KN1075" s="53"/>
      <c r="KO1075" s="53"/>
      <c r="KP1075" s="53"/>
      <c r="KQ1075" s="53"/>
      <c r="KR1075" s="53"/>
      <c r="KS1075" s="53"/>
      <c r="KT1075" s="53"/>
      <c r="KU1075" s="53"/>
      <c r="KV1075" s="53"/>
      <c r="KW1075" s="53"/>
      <c r="KX1075" s="53"/>
      <c r="KY1075" s="53"/>
      <c r="KZ1075" s="53"/>
      <c r="LA1075" s="53"/>
      <c r="LB1075" s="53"/>
      <c r="LC1075" s="53"/>
      <c r="LD1075" s="53"/>
      <c r="LE1075" s="53"/>
      <c r="LF1075" s="53"/>
      <c r="LG1075" s="53"/>
      <c r="LH1075" s="53"/>
      <c r="LI1075" s="53"/>
      <c r="LJ1075" s="53"/>
      <c r="LK1075" s="53"/>
      <c r="LL1075" s="53"/>
      <c r="LM1075" s="53"/>
      <c r="LN1075" s="53"/>
      <c r="LO1075" s="53"/>
      <c r="LP1075" s="53"/>
      <c r="LQ1075" s="53"/>
      <c r="LR1075" s="53"/>
      <c r="LS1075" s="53"/>
      <c r="LT1075" s="53"/>
      <c r="LU1075" s="53"/>
      <c r="LV1075" s="53"/>
      <c r="LW1075" s="53"/>
      <c r="LX1075" s="53"/>
      <c r="LY1075" s="53"/>
      <c r="LZ1075" s="53"/>
      <c r="MA1075" s="53"/>
      <c r="MB1075" s="53"/>
      <c r="MC1075" s="53"/>
      <c r="MD1075" s="53"/>
      <c r="ME1075" s="53"/>
      <c r="MF1075" s="53"/>
      <c r="MG1075" s="53"/>
      <c r="MH1075" s="53"/>
      <c r="MI1075" s="53"/>
      <c r="MJ1075" s="53"/>
      <c r="MK1075" s="53"/>
      <c r="ML1075" s="53"/>
      <c r="MM1075" s="53"/>
      <c r="MN1075" s="53"/>
      <c r="MO1075" s="53"/>
      <c r="MP1075" s="53"/>
      <c r="MQ1075" s="53"/>
      <c r="MR1075" s="53"/>
      <c r="MS1075" s="53"/>
      <c r="MT1075" s="53"/>
      <c r="MU1075" s="53"/>
      <c r="MV1075" s="53"/>
      <c r="MW1075" s="53"/>
      <c r="MX1075" s="53"/>
      <c r="MY1075" s="53"/>
      <c r="MZ1075" s="53"/>
      <c r="NA1075" s="53"/>
      <c r="NB1075" s="53"/>
      <c r="NC1075" s="53"/>
      <c r="ND1075" s="53"/>
      <c r="NE1075" s="53"/>
      <c r="NF1075" s="53"/>
      <c r="NG1075" s="53"/>
      <c r="NH1075" s="53"/>
      <c r="NI1075" s="53"/>
      <c r="NJ1075" s="53"/>
      <c r="NK1075" s="53"/>
      <c r="NL1075" s="53"/>
      <c r="NM1075" s="53"/>
      <c r="NN1075" s="53"/>
      <c r="NO1075" s="53"/>
      <c r="NP1075" s="53"/>
      <c r="NQ1075" s="53"/>
      <c r="NR1075" s="53"/>
      <c r="NS1075" s="53"/>
      <c r="NT1075" s="53"/>
      <c r="NU1075" s="53"/>
      <c r="NV1075" s="53"/>
      <c r="NW1075" s="53"/>
      <c r="NX1075" s="53"/>
      <c r="NY1075" s="53"/>
      <c r="NZ1075" s="53"/>
      <c r="OA1075" s="53"/>
      <c r="OB1075" s="53"/>
      <c r="OC1075" s="53"/>
      <c r="OD1075" s="53"/>
      <c r="OE1075" s="53"/>
      <c r="OF1075" s="53"/>
      <c r="OG1075" s="53"/>
      <c r="OH1075" s="53"/>
      <c r="OI1075" s="53"/>
      <c r="OJ1075" s="53"/>
      <c r="OK1075" s="53"/>
      <c r="OL1075" s="53"/>
      <c r="OM1075" s="53"/>
      <c r="ON1075" s="53"/>
      <c r="OO1075" s="53"/>
      <c r="OP1075" s="53"/>
      <c r="OQ1075" s="53"/>
      <c r="OR1075" s="53"/>
      <c r="OS1075" s="53"/>
      <c r="OT1075" s="53"/>
      <c r="OU1075" s="53"/>
      <c r="OV1075" s="53"/>
      <c r="OW1075" s="53"/>
      <c r="OX1075" s="53"/>
      <c r="OY1075" s="53"/>
      <c r="OZ1075" s="53"/>
      <c r="PA1075" s="53"/>
      <c r="PB1075" s="53"/>
      <c r="PC1075" s="53"/>
      <c r="PD1075" s="53"/>
      <c r="PE1075" s="53"/>
      <c r="PF1075" s="53"/>
      <c r="PG1075" s="53"/>
      <c r="PH1075" s="53"/>
      <c r="PI1075" s="53"/>
      <c r="PJ1075" s="53"/>
      <c r="PK1075" s="53"/>
      <c r="PL1075" s="53"/>
      <c r="PM1075" s="53"/>
      <c r="PN1075" s="53"/>
      <c r="PO1075" s="53"/>
      <c r="PP1075" s="53"/>
      <c r="PQ1075" s="53"/>
      <c r="PR1075" s="53"/>
      <c r="PS1075" s="53"/>
      <c r="PT1075" s="53"/>
      <c r="PU1075" s="53"/>
      <c r="PV1075" s="53"/>
      <c r="PW1075" s="53"/>
      <c r="PX1075" s="53"/>
      <c r="PY1075" s="53"/>
      <c r="PZ1075" s="53"/>
      <c r="QA1075" s="53"/>
      <c r="QB1075" s="53"/>
      <c r="QC1075" s="53"/>
      <c r="QD1075" s="53"/>
      <c r="QE1075" s="53"/>
      <c r="QF1075" s="53"/>
      <c r="QG1075" s="53"/>
      <c r="QH1075" s="53"/>
      <c r="QI1075" s="53"/>
      <c r="QJ1075" s="53"/>
      <c r="QK1075" s="53"/>
      <c r="QL1075" s="53"/>
      <c r="QM1075" s="53"/>
      <c r="QN1075" s="53"/>
      <c r="QO1075" s="53"/>
      <c r="QP1075" s="53"/>
      <c r="QQ1075" s="53"/>
      <c r="QR1075" s="53"/>
      <c r="QS1075" s="53"/>
      <c r="QT1075" s="53"/>
      <c r="QU1075" s="53"/>
      <c r="QV1075" s="53"/>
      <c r="QW1075" s="53"/>
      <c r="QX1075" s="53"/>
      <c r="QY1075" s="53"/>
      <c r="QZ1075" s="53"/>
      <c r="RA1075" s="53"/>
      <c r="RB1075" s="53"/>
      <c r="RC1075" s="53"/>
      <c r="RD1075" s="53"/>
      <c r="RE1075" s="53"/>
      <c r="RF1075" s="53"/>
      <c r="RG1075" s="53"/>
      <c r="RH1075" s="53"/>
      <c r="RI1075" s="53"/>
      <c r="RJ1075" s="53"/>
      <c r="RK1075" s="53"/>
      <c r="RL1075" s="53"/>
      <c r="RM1075" s="53"/>
      <c r="RN1075" s="53"/>
      <c r="RO1075" s="53"/>
      <c r="RP1075" s="53"/>
      <c r="RQ1075" s="53"/>
      <c r="RR1075" s="53"/>
      <c r="RS1075" s="53"/>
      <c r="RT1075" s="53"/>
      <c r="RU1075" s="53"/>
      <c r="RV1075" s="53"/>
      <c r="RW1075" s="53"/>
      <c r="RX1075" s="53"/>
      <c r="RY1075" s="53"/>
      <c r="RZ1075" s="53"/>
      <c r="SA1075" s="53"/>
      <c r="SB1075" s="53"/>
      <c r="SC1075" s="53"/>
      <c r="SD1075" s="53"/>
      <c r="SE1075" s="53"/>
      <c r="SF1075" s="53"/>
      <c r="SG1075" s="53"/>
      <c r="SH1075" s="53"/>
      <c r="SI1075" s="53"/>
      <c r="SJ1075" s="53"/>
      <c r="SK1075" s="53"/>
      <c r="SL1075" s="53"/>
      <c r="SM1075" s="53"/>
      <c r="SN1075" s="53"/>
      <c r="SO1075" s="53"/>
      <c r="SP1075" s="53"/>
      <c r="SQ1075" s="53"/>
      <c r="SR1075" s="53"/>
      <c r="SS1075" s="53"/>
      <c r="ST1075" s="53"/>
      <c r="SU1075" s="53"/>
      <c r="SV1075" s="53"/>
      <c r="SW1075" s="53"/>
      <c r="SX1075" s="53"/>
      <c r="SY1075" s="53"/>
      <c r="SZ1075" s="53"/>
      <c r="TA1075" s="53"/>
      <c r="TB1075" s="53"/>
      <c r="TC1075" s="53"/>
      <c r="TD1075" s="53"/>
      <c r="TE1075" s="53"/>
      <c r="TF1075" s="53"/>
      <c r="TG1075" s="53"/>
      <c r="TH1075" s="53"/>
      <c r="TI1075" s="53"/>
      <c r="TJ1075" s="53"/>
      <c r="TK1075" s="53"/>
      <c r="TL1075" s="53"/>
      <c r="TM1075" s="53"/>
      <c r="TN1075" s="53"/>
      <c r="TO1075" s="53"/>
      <c r="TP1075" s="53"/>
      <c r="TQ1075" s="53"/>
      <c r="TR1075" s="53"/>
      <c r="TS1075" s="53"/>
      <c r="TT1075" s="53"/>
      <c r="TU1075" s="53"/>
      <c r="TV1075" s="53"/>
      <c r="TW1075" s="53"/>
      <c r="TX1075" s="53"/>
      <c r="TY1075" s="53"/>
      <c r="TZ1075" s="53"/>
      <c r="UA1075" s="53"/>
      <c r="UB1075" s="53"/>
      <c r="UC1075" s="53"/>
      <c r="UD1075" s="53"/>
      <c r="UE1075" s="53"/>
      <c r="UF1075" s="53"/>
      <c r="UG1075" s="53"/>
    </row>
    <row r="1076" spans="12:553" s="19" customFormat="1" ht="15.75" customHeight="1" x14ac:dyDescent="0.2">
      <c r="L1076" s="66"/>
      <c r="M1076" s="66"/>
      <c r="N1076" s="52"/>
      <c r="O1076" s="53"/>
      <c r="P1076" s="53"/>
      <c r="Q1076" s="53"/>
      <c r="R1076" s="53"/>
      <c r="S1076" s="53"/>
      <c r="T1076" s="53"/>
      <c r="U1076" s="53"/>
      <c r="V1076" s="53"/>
      <c r="W1076" s="53"/>
      <c r="X1076" s="53"/>
      <c r="Y1076" s="53"/>
      <c r="Z1076" s="53"/>
      <c r="AA1076" s="53"/>
      <c r="AB1076" s="53"/>
      <c r="AC1076" s="53"/>
      <c r="AD1076" s="53"/>
      <c r="AE1076" s="53"/>
      <c r="AF1076" s="53"/>
      <c r="AG1076" s="53"/>
      <c r="AH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c r="BM1076" s="53"/>
      <c r="BN1076" s="53"/>
      <c r="BO1076" s="53"/>
      <c r="BP1076" s="53"/>
      <c r="BQ1076" s="53"/>
      <c r="BR1076" s="53"/>
      <c r="BS1076" s="53"/>
      <c r="BT1076" s="53"/>
      <c r="BU1076" s="53"/>
      <c r="BV1076" s="53"/>
      <c r="BW1076" s="53"/>
      <c r="BX1076" s="53"/>
      <c r="BY1076" s="53"/>
      <c r="BZ1076" s="53"/>
      <c r="CA1076" s="53"/>
      <c r="CB1076" s="53"/>
      <c r="CC1076" s="53"/>
      <c r="CD1076" s="53"/>
      <c r="CE1076" s="53"/>
      <c r="CF1076" s="53"/>
      <c r="CG1076" s="53"/>
      <c r="CH1076" s="53"/>
      <c r="CI1076" s="53"/>
      <c r="CJ1076" s="53"/>
      <c r="CK1076" s="53"/>
      <c r="CL1076" s="53"/>
      <c r="CM1076" s="53"/>
      <c r="CN1076" s="53"/>
      <c r="CO1076" s="53"/>
      <c r="CP1076" s="53"/>
      <c r="CQ1076" s="53"/>
      <c r="CR1076" s="53"/>
      <c r="CS1076" s="53"/>
      <c r="CT1076" s="53"/>
      <c r="CU1076" s="53"/>
      <c r="CV1076" s="53"/>
      <c r="CW1076" s="53"/>
      <c r="CX1076" s="53"/>
      <c r="CY1076" s="53"/>
      <c r="CZ1076" s="53"/>
      <c r="DA1076" s="53"/>
      <c r="DB1076" s="53"/>
      <c r="DC1076" s="53"/>
      <c r="DD1076" s="53"/>
      <c r="DE1076" s="53"/>
      <c r="DF1076" s="53"/>
      <c r="DG1076" s="53"/>
      <c r="DH1076" s="53"/>
      <c r="DI1076" s="53"/>
      <c r="DJ1076" s="53"/>
      <c r="DK1076" s="53"/>
      <c r="DL1076" s="53"/>
      <c r="DM1076" s="53"/>
      <c r="DN1076" s="53"/>
      <c r="DO1076" s="53"/>
      <c r="DP1076" s="53"/>
      <c r="DQ1076" s="53"/>
      <c r="DR1076" s="53"/>
      <c r="DS1076" s="53"/>
      <c r="DT1076" s="53"/>
      <c r="DU1076" s="53"/>
      <c r="DV1076" s="53"/>
      <c r="DW1076" s="53"/>
      <c r="DX1076" s="53"/>
      <c r="DY1076" s="53"/>
      <c r="DZ1076" s="53"/>
      <c r="EA1076" s="53"/>
      <c r="EB1076" s="53"/>
      <c r="EC1076" s="53"/>
      <c r="ED1076" s="53"/>
      <c r="EE1076" s="53"/>
      <c r="EF1076" s="53"/>
      <c r="EG1076" s="53"/>
      <c r="EH1076" s="53"/>
      <c r="EI1076" s="53"/>
      <c r="EJ1076" s="53"/>
      <c r="EK1076" s="53"/>
      <c r="EL1076" s="53"/>
      <c r="EM1076" s="53"/>
      <c r="EN1076" s="53"/>
      <c r="EO1076" s="53"/>
      <c r="EP1076" s="53"/>
      <c r="EQ1076" s="53"/>
      <c r="ER1076" s="53"/>
      <c r="ES1076" s="53"/>
      <c r="ET1076" s="53"/>
      <c r="EU1076" s="53"/>
      <c r="EV1076" s="53"/>
      <c r="EW1076" s="53"/>
      <c r="EX1076" s="53"/>
      <c r="EY1076" s="53"/>
      <c r="EZ1076" s="53"/>
      <c r="FA1076" s="53"/>
      <c r="FB1076" s="53"/>
      <c r="FC1076" s="53"/>
      <c r="FD1076" s="53"/>
      <c r="FE1076" s="53"/>
      <c r="FF1076" s="53"/>
      <c r="FG1076" s="53"/>
      <c r="FH1076" s="53"/>
      <c r="FI1076" s="53"/>
      <c r="FJ1076" s="53"/>
      <c r="FK1076" s="53"/>
      <c r="FL1076" s="53"/>
      <c r="FM1076" s="53"/>
      <c r="FN1076" s="53"/>
      <c r="FO1076" s="53"/>
      <c r="FP1076" s="53"/>
      <c r="FQ1076" s="53"/>
      <c r="FR1076" s="53"/>
      <c r="FS1076" s="53"/>
      <c r="FT1076" s="53"/>
      <c r="FU1076" s="53"/>
      <c r="FV1076" s="53"/>
      <c r="FW1076" s="53"/>
      <c r="FX1076" s="53"/>
      <c r="FY1076" s="53"/>
      <c r="FZ1076" s="53"/>
      <c r="GA1076" s="53"/>
      <c r="GB1076" s="53"/>
      <c r="GC1076" s="53"/>
      <c r="GD1076" s="53"/>
      <c r="GE1076" s="53"/>
      <c r="GF1076" s="53"/>
      <c r="GG1076" s="53"/>
      <c r="GH1076" s="53"/>
      <c r="GI1076" s="53"/>
      <c r="GJ1076" s="53"/>
      <c r="GK1076" s="53"/>
      <c r="GL1076" s="53"/>
      <c r="GM1076" s="53"/>
      <c r="GN1076" s="53"/>
      <c r="GO1076" s="53"/>
      <c r="GP1076" s="53"/>
      <c r="GQ1076" s="53"/>
      <c r="GR1076" s="53"/>
      <c r="GS1076" s="53"/>
      <c r="GT1076" s="53"/>
      <c r="GU1076" s="53"/>
      <c r="GV1076" s="53"/>
      <c r="GW1076" s="53"/>
      <c r="GX1076" s="53"/>
      <c r="GY1076" s="53"/>
      <c r="GZ1076" s="53"/>
      <c r="HA1076" s="53"/>
      <c r="HB1076" s="53"/>
      <c r="HC1076" s="53"/>
      <c r="HD1076" s="53"/>
      <c r="HE1076" s="53"/>
      <c r="HF1076" s="53"/>
      <c r="HG1076" s="53"/>
      <c r="HH1076" s="53"/>
      <c r="HI1076" s="53"/>
      <c r="HJ1076" s="53"/>
      <c r="HK1076" s="53"/>
      <c r="HL1076" s="53"/>
      <c r="HM1076" s="53"/>
      <c r="HN1076" s="53"/>
      <c r="HO1076" s="53"/>
      <c r="HP1076" s="53"/>
      <c r="HQ1076" s="53"/>
      <c r="HR1076" s="53"/>
      <c r="HS1076" s="53"/>
      <c r="HT1076" s="53"/>
      <c r="HU1076" s="53"/>
      <c r="HV1076" s="53"/>
      <c r="HW1076" s="53"/>
      <c r="HX1076" s="53"/>
      <c r="HY1076" s="53"/>
      <c r="HZ1076" s="53"/>
      <c r="IA1076" s="53"/>
      <c r="IB1076" s="53"/>
      <c r="IC1076" s="53"/>
      <c r="ID1076" s="53"/>
      <c r="IE1076" s="53"/>
      <c r="IF1076" s="53"/>
      <c r="IG1076" s="53"/>
      <c r="IH1076" s="53"/>
      <c r="II1076" s="53"/>
      <c r="IJ1076" s="53"/>
      <c r="IK1076" s="53"/>
      <c r="IL1076" s="53"/>
      <c r="IM1076" s="53"/>
      <c r="IN1076" s="53"/>
      <c r="IO1076" s="53"/>
      <c r="IP1076" s="53"/>
      <c r="IQ1076" s="53"/>
      <c r="IR1076" s="53"/>
      <c r="IS1076" s="53"/>
      <c r="IT1076" s="53"/>
      <c r="IU1076" s="53"/>
      <c r="IV1076" s="53"/>
      <c r="IW1076" s="53"/>
      <c r="IX1076" s="53"/>
      <c r="IY1076" s="53"/>
      <c r="IZ1076" s="53"/>
      <c r="JA1076" s="53"/>
      <c r="JB1076" s="53"/>
      <c r="JC1076" s="53"/>
      <c r="JD1076" s="53"/>
      <c r="JE1076" s="53"/>
      <c r="JF1076" s="53"/>
      <c r="JG1076" s="53"/>
      <c r="JH1076" s="53"/>
      <c r="JI1076" s="53"/>
      <c r="JJ1076" s="53"/>
      <c r="JK1076" s="53"/>
      <c r="JL1076" s="53"/>
      <c r="JM1076" s="53"/>
      <c r="JN1076" s="53"/>
      <c r="JO1076" s="53"/>
      <c r="JP1076" s="53"/>
      <c r="JQ1076" s="53"/>
      <c r="JR1076" s="53"/>
      <c r="JS1076" s="53"/>
      <c r="JT1076" s="53"/>
      <c r="JU1076" s="53"/>
      <c r="JV1076" s="53"/>
      <c r="JW1076" s="53"/>
      <c r="JX1076" s="53"/>
      <c r="JY1076" s="53"/>
      <c r="JZ1076" s="53"/>
      <c r="KA1076" s="53"/>
      <c r="KB1076" s="53"/>
      <c r="KC1076" s="53"/>
      <c r="KD1076" s="53"/>
      <c r="KE1076" s="53"/>
      <c r="KF1076" s="53"/>
      <c r="KG1076" s="53"/>
      <c r="KH1076" s="53"/>
      <c r="KI1076" s="53"/>
      <c r="KJ1076" s="53"/>
      <c r="KK1076" s="53"/>
      <c r="KL1076" s="53"/>
      <c r="KM1076" s="53"/>
      <c r="KN1076" s="53"/>
      <c r="KO1076" s="53"/>
      <c r="KP1076" s="53"/>
      <c r="KQ1076" s="53"/>
      <c r="KR1076" s="53"/>
      <c r="KS1076" s="53"/>
      <c r="KT1076" s="53"/>
      <c r="KU1076" s="53"/>
      <c r="KV1076" s="53"/>
      <c r="KW1076" s="53"/>
      <c r="KX1076" s="53"/>
      <c r="KY1076" s="53"/>
      <c r="KZ1076" s="53"/>
      <c r="LA1076" s="53"/>
      <c r="LB1076" s="53"/>
      <c r="LC1076" s="53"/>
      <c r="LD1076" s="53"/>
      <c r="LE1076" s="53"/>
      <c r="LF1076" s="53"/>
      <c r="LG1076" s="53"/>
      <c r="LH1076" s="53"/>
      <c r="LI1076" s="53"/>
      <c r="LJ1076" s="53"/>
      <c r="LK1076" s="53"/>
      <c r="LL1076" s="53"/>
      <c r="LM1076" s="53"/>
      <c r="LN1076" s="53"/>
      <c r="LO1076" s="53"/>
      <c r="LP1076" s="53"/>
      <c r="LQ1076" s="53"/>
      <c r="LR1076" s="53"/>
      <c r="LS1076" s="53"/>
      <c r="LT1076" s="53"/>
      <c r="LU1076" s="53"/>
      <c r="LV1076" s="53"/>
      <c r="LW1076" s="53"/>
      <c r="LX1076" s="53"/>
      <c r="LY1076" s="53"/>
      <c r="LZ1076" s="53"/>
      <c r="MA1076" s="53"/>
      <c r="MB1076" s="53"/>
      <c r="MC1076" s="53"/>
      <c r="MD1076" s="53"/>
      <c r="ME1076" s="53"/>
      <c r="MF1076" s="53"/>
      <c r="MG1076" s="53"/>
      <c r="MH1076" s="53"/>
      <c r="MI1076" s="53"/>
      <c r="MJ1076" s="53"/>
      <c r="MK1076" s="53"/>
      <c r="ML1076" s="53"/>
      <c r="MM1076" s="53"/>
      <c r="MN1076" s="53"/>
      <c r="MO1076" s="53"/>
      <c r="MP1076" s="53"/>
      <c r="MQ1076" s="53"/>
      <c r="MR1076" s="53"/>
      <c r="MS1076" s="53"/>
      <c r="MT1076" s="53"/>
      <c r="MU1076" s="53"/>
      <c r="MV1076" s="53"/>
      <c r="MW1076" s="53"/>
      <c r="MX1076" s="53"/>
      <c r="MY1076" s="53"/>
      <c r="MZ1076" s="53"/>
      <c r="NA1076" s="53"/>
      <c r="NB1076" s="53"/>
      <c r="NC1076" s="53"/>
      <c r="ND1076" s="53"/>
      <c r="NE1076" s="53"/>
      <c r="NF1076" s="53"/>
      <c r="NG1076" s="53"/>
      <c r="NH1076" s="53"/>
      <c r="NI1076" s="53"/>
      <c r="NJ1076" s="53"/>
      <c r="NK1076" s="53"/>
      <c r="NL1076" s="53"/>
      <c r="NM1076" s="53"/>
      <c r="NN1076" s="53"/>
      <c r="NO1076" s="53"/>
      <c r="NP1076" s="53"/>
      <c r="NQ1076" s="53"/>
      <c r="NR1076" s="53"/>
      <c r="NS1076" s="53"/>
      <c r="NT1076" s="53"/>
      <c r="NU1076" s="53"/>
      <c r="NV1076" s="53"/>
      <c r="NW1076" s="53"/>
      <c r="NX1076" s="53"/>
      <c r="NY1076" s="53"/>
      <c r="NZ1076" s="53"/>
      <c r="OA1076" s="53"/>
      <c r="OB1076" s="53"/>
      <c r="OC1076" s="53"/>
      <c r="OD1076" s="53"/>
      <c r="OE1076" s="53"/>
      <c r="OF1076" s="53"/>
      <c r="OG1076" s="53"/>
      <c r="OH1076" s="53"/>
      <c r="OI1076" s="53"/>
      <c r="OJ1076" s="53"/>
      <c r="OK1076" s="53"/>
      <c r="OL1076" s="53"/>
      <c r="OM1076" s="53"/>
      <c r="ON1076" s="53"/>
      <c r="OO1076" s="53"/>
      <c r="OP1076" s="53"/>
      <c r="OQ1076" s="53"/>
      <c r="OR1076" s="53"/>
      <c r="OS1076" s="53"/>
      <c r="OT1076" s="53"/>
      <c r="OU1076" s="53"/>
      <c r="OV1076" s="53"/>
      <c r="OW1076" s="53"/>
      <c r="OX1076" s="53"/>
      <c r="OY1076" s="53"/>
      <c r="OZ1076" s="53"/>
      <c r="PA1076" s="53"/>
      <c r="PB1076" s="53"/>
      <c r="PC1076" s="53"/>
      <c r="PD1076" s="53"/>
      <c r="PE1076" s="53"/>
      <c r="PF1076" s="53"/>
      <c r="PG1076" s="53"/>
      <c r="PH1076" s="53"/>
      <c r="PI1076" s="53"/>
      <c r="PJ1076" s="53"/>
      <c r="PK1076" s="53"/>
      <c r="PL1076" s="53"/>
      <c r="PM1076" s="53"/>
      <c r="PN1076" s="53"/>
      <c r="PO1076" s="53"/>
      <c r="PP1076" s="53"/>
      <c r="PQ1076" s="53"/>
      <c r="PR1076" s="53"/>
      <c r="PS1076" s="53"/>
      <c r="PT1076" s="53"/>
      <c r="PU1076" s="53"/>
      <c r="PV1076" s="53"/>
      <c r="PW1076" s="53"/>
      <c r="PX1076" s="53"/>
      <c r="PY1076" s="53"/>
      <c r="PZ1076" s="53"/>
      <c r="QA1076" s="53"/>
      <c r="QB1076" s="53"/>
      <c r="QC1076" s="53"/>
      <c r="QD1076" s="53"/>
      <c r="QE1076" s="53"/>
      <c r="QF1076" s="53"/>
      <c r="QG1076" s="53"/>
      <c r="QH1076" s="53"/>
      <c r="QI1076" s="53"/>
      <c r="QJ1076" s="53"/>
      <c r="QK1076" s="53"/>
      <c r="QL1076" s="53"/>
      <c r="QM1076" s="53"/>
      <c r="QN1076" s="53"/>
      <c r="QO1076" s="53"/>
      <c r="QP1076" s="53"/>
      <c r="QQ1076" s="53"/>
      <c r="QR1076" s="53"/>
      <c r="QS1076" s="53"/>
      <c r="QT1076" s="53"/>
      <c r="QU1076" s="53"/>
      <c r="QV1076" s="53"/>
      <c r="QW1076" s="53"/>
      <c r="QX1076" s="53"/>
      <c r="QY1076" s="53"/>
      <c r="QZ1076" s="53"/>
      <c r="RA1076" s="53"/>
      <c r="RB1076" s="53"/>
      <c r="RC1076" s="53"/>
      <c r="RD1076" s="53"/>
      <c r="RE1076" s="53"/>
      <c r="RF1076" s="53"/>
      <c r="RG1076" s="53"/>
      <c r="RH1076" s="53"/>
      <c r="RI1076" s="53"/>
      <c r="RJ1076" s="53"/>
      <c r="RK1076" s="53"/>
      <c r="RL1076" s="53"/>
      <c r="RM1076" s="53"/>
      <c r="RN1076" s="53"/>
      <c r="RO1076" s="53"/>
      <c r="RP1076" s="53"/>
      <c r="RQ1076" s="53"/>
      <c r="RR1076" s="53"/>
      <c r="RS1076" s="53"/>
      <c r="RT1076" s="53"/>
      <c r="RU1076" s="53"/>
      <c r="RV1076" s="53"/>
      <c r="RW1076" s="53"/>
      <c r="RX1076" s="53"/>
      <c r="RY1076" s="53"/>
      <c r="RZ1076" s="53"/>
      <c r="SA1076" s="53"/>
      <c r="SB1076" s="53"/>
      <c r="SC1076" s="53"/>
      <c r="SD1076" s="53"/>
      <c r="SE1076" s="53"/>
      <c r="SF1076" s="53"/>
      <c r="SG1076" s="53"/>
      <c r="SH1076" s="53"/>
      <c r="SI1076" s="53"/>
      <c r="SJ1076" s="53"/>
      <c r="SK1076" s="53"/>
      <c r="SL1076" s="53"/>
      <c r="SM1076" s="53"/>
      <c r="SN1076" s="53"/>
      <c r="SO1076" s="53"/>
      <c r="SP1076" s="53"/>
      <c r="SQ1076" s="53"/>
      <c r="SR1076" s="53"/>
      <c r="SS1076" s="53"/>
      <c r="ST1076" s="53"/>
      <c r="SU1076" s="53"/>
      <c r="SV1076" s="53"/>
      <c r="SW1076" s="53"/>
      <c r="SX1076" s="53"/>
      <c r="SY1076" s="53"/>
      <c r="SZ1076" s="53"/>
      <c r="TA1076" s="53"/>
      <c r="TB1076" s="53"/>
      <c r="TC1076" s="53"/>
      <c r="TD1076" s="53"/>
      <c r="TE1076" s="53"/>
      <c r="TF1076" s="53"/>
      <c r="TG1076" s="53"/>
      <c r="TH1076" s="53"/>
      <c r="TI1076" s="53"/>
      <c r="TJ1076" s="53"/>
      <c r="TK1076" s="53"/>
      <c r="TL1076" s="53"/>
      <c r="TM1076" s="53"/>
      <c r="TN1076" s="53"/>
      <c r="TO1076" s="53"/>
      <c r="TP1076" s="53"/>
      <c r="TQ1076" s="53"/>
      <c r="TR1076" s="53"/>
      <c r="TS1076" s="53"/>
      <c r="TT1076" s="53"/>
      <c r="TU1076" s="53"/>
      <c r="TV1076" s="53"/>
      <c r="TW1076" s="53"/>
      <c r="TX1076" s="53"/>
      <c r="TY1076" s="53"/>
      <c r="TZ1076" s="53"/>
      <c r="UA1076" s="53"/>
      <c r="UB1076" s="53"/>
      <c r="UC1076" s="53"/>
      <c r="UD1076" s="53"/>
      <c r="UE1076" s="53"/>
      <c r="UF1076" s="53"/>
      <c r="UG1076" s="53"/>
    </row>
    <row r="1077" spans="12:553" s="19" customFormat="1" ht="15.75" customHeight="1" x14ac:dyDescent="0.2">
      <c r="L1077" s="66"/>
      <c r="M1077" s="66"/>
      <c r="N1077" s="52"/>
      <c r="O1077" s="53"/>
      <c r="P1077" s="53"/>
      <c r="Q1077" s="53"/>
      <c r="R1077" s="53"/>
      <c r="S1077" s="53"/>
      <c r="T1077" s="53"/>
      <c r="U1077" s="53"/>
      <c r="V1077" s="53"/>
      <c r="W1077" s="53"/>
      <c r="X1077" s="53"/>
      <c r="Y1077" s="53"/>
      <c r="Z1077" s="53"/>
      <c r="AA1077" s="53"/>
      <c r="AB1077" s="53"/>
      <c r="AC1077" s="53"/>
      <c r="AD1077" s="53"/>
      <c r="AE1077" s="53"/>
      <c r="AF1077" s="53"/>
      <c r="AG1077" s="53"/>
      <c r="AH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c r="BM1077" s="53"/>
      <c r="BN1077" s="53"/>
      <c r="BO1077" s="53"/>
      <c r="BP1077" s="53"/>
      <c r="BQ1077" s="53"/>
      <c r="BR1077" s="53"/>
      <c r="BS1077" s="53"/>
      <c r="BT1077" s="53"/>
      <c r="BU1077" s="53"/>
      <c r="BV1077" s="53"/>
      <c r="BW1077" s="53"/>
      <c r="BX1077" s="53"/>
      <c r="BY1077" s="53"/>
      <c r="BZ1077" s="53"/>
      <c r="CA1077" s="53"/>
      <c r="CB1077" s="53"/>
      <c r="CC1077" s="53"/>
      <c r="CD1077" s="53"/>
      <c r="CE1077" s="53"/>
      <c r="CF1077" s="53"/>
      <c r="CG1077" s="53"/>
      <c r="CH1077" s="53"/>
      <c r="CI1077" s="53"/>
      <c r="CJ1077" s="53"/>
      <c r="CK1077" s="53"/>
      <c r="CL1077" s="53"/>
      <c r="CM1077" s="53"/>
      <c r="CN1077" s="53"/>
      <c r="CO1077" s="53"/>
      <c r="CP1077" s="53"/>
      <c r="CQ1077" s="53"/>
      <c r="CR1077" s="53"/>
      <c r="CS1077" s="53"/>
      <c r="CT1077" s="53"/>
      <c r="CU1077" s="53"/>
      <c r="CV1077" s="53"/>
      <c r="CW1077" s="53"/>
      <c r="CX1077" s="53"/>
      <c r="CY1077" s="53"/>
      <c r="CZ1077" s="53"/>
      <c r="DA1077" s="53"/>
      <c r="DB1077" s="53"/>
      <c r="DC1077" s="53"/>
      <c r="DD1077" s="53"/>
      <c r="DE1077" s="53"/>
      <c r="DF1077" s="53"/>
      <c r="DG1077" s="53"/>
      <c r="DH1077" s="53"/>
      <c r="DI1077" s="53"/>
      <c r="DJ1077" s="53"/>
      <c r="DK1077" s="53"/>
      <c r="DL1077" s="53"/>
      <c r="DM1077" s="53"/>
      <c r="DN1077" s="53"/>
      <c r="DO1077" s="53"/>
      <c r="DP1077" s="53"/>
      <c r="DQ1077" s="53"/>
      <c r="DR1077" s="53"/>
      <c r="DS1077" s="53"/>
      <c r="DT1077" s="53"/>
      <c r="DU1077" s="53"/>
      <c r="DV1077" s="53"/>
      <c r="DW1077" s="53"/>
      <c r="DX1077" s="53"/>
      <c r="DY1077" s="53"/>
      <c r="DZ1077" s="53"/>
      <c r="EA1077" s="53"/>
      <c r="EB1077" s="53"/>
      <c r="EC1077" s="53"/>
      <c r="ED1077" s="53"/>
      <c r="EE1077" s="53"/>
      <c r="EF1077" s="53"/>
      <c r="EG1077" s="53"/>
      <c r="EH1077" s="53"/>
      <c r="EI1077" s="53"/>
      <c r="EJ1077" s="53"/>
      <c r="EK1077" s="53"/>
      <c r="EL1077" s="53"/>
      <c r="EM1077" s="53"/>
      <c r="EN1077" s="53"/>
      <c r="EO1077" s="53"/>
      <c r="EP1077" s="53"/>
      <c r="EQ1077" s="53"/>
      <c r="ER1077" s="53"/>
      <c r="ES1077" s="53"/>
      <c r="ET1077" s="53"/>
      <c r="EU1077" s="53"/>
      <c r="EV1077" s="53"/>
      <c r="EW1077" s="53"/>
      <c r="EX1077" s="53"/>
      <c r="EY1077" s="53"/>
      <c r="EZ1077" s="53"/>
      <c r="FA1077" s="53"/>
      <c r="FB1077" s="53"/>
      <c r="FC1077" s="53"/>
      <c r="FD1077" s="53"/>
      <c r="FE1077" s="53"/>
      <c r="FF1077" s="53"/>
      <c r="FG1077" s="53"/>
      <c r="FH1077" s="53"/>
      <c r="FI1077" s="53"/>
      <c r="FJ1077" s="53"/>
      <c r="FK1077" s="53"/>
      <c r="FL1077" s="53"/>
      <c r="FM1077" s="53"/>
      <c r="FN1077" s="53"/>
      <c r="FO1077" s="53"/>
      <c r="FP1077" s="53"/>
      <c r="FQ1077" s="53"/>
      <c r="FR1077" s="53"/>
      <c r="FS1077" s="53"/>
      <c r="FT1077" s="53"/>
      <c r="FU1077" s="53"/>
      <c r="FV1077" s="53"/>
      <c r="FW1077" s="53"/>
      <c r="FX1077" s="53"/>
      <c r="FY1077" s="53"/>
      <c r="FZ1077" s="53"/>
      <c r="GA1077" s="53"/>
      <c r="GB1077" s="53"/>
      <c r="GC1077" s="53"/>
      <c r="GD1077" s="53"/>
      <c r="GE1077" s="53"/>
      <c r="GF1077" s="53"/>
      <c r="GG1077" s="53"/>
      <c r="GH1077" s="53"/>
      <c r="GI1077" s="53"/>
      <c r="GJ1077" s="53"/>
      <c r="GK1077" s="53"/>
      <c r="GL1077" s="53"/>
      <c r="GM1077" s="53"/>
      <c r="GN1077" s="53"/>
      <c r="GO1077" s="53"/>
      <c r="GP1077" s="53"/>
      <c r="GQ1077" s="53"/>
      <c r="GR1077" s="53"/>
      <c r="GS1077" s="53"/>
      <c r="GT1077" s="53"/>
      <c r="GU1077" s="53"/>
      <c r="GV1077" s="53"/>
      <c r="GW1077" s="53"/>
      <c r="GX1077" s="53"/>
      <c r="GY1077" s="53"/>
      <c r="GZ1077" s="53"/>
      <c r="HA1077" s="53"/>
      <c r="HB1077" s="53"/>
      <c r="HC1077" s="53"/>
      <c r="HD1077" s="53"/>
      <c r="HE1077" s="53"/>
      <c r="HF1077" s="53"/>
      <c r="HG1077" s="53"/>
      <c r="HH1077" s="53"/>
      <c r="HI1077" s="53"/>
      <c r="HJ1077" s="53"/>
      <c r="HK1077" s="53"/>
      <c r="HL1077" s="53"/>
      <c r="HM1077" s="53"/>
      <c r="HN1077" s="53"/>
      <c r="HO1077" s="53"/>
      <c r="HP1077" s="53"/>
      <c r="HQ1077" s="53"/>
      <c r="HR1077" s="53"/>
      <c r="HS1077" s="53"/>
      <c r="HT1077" s="53"/>
      <c r="HU1077" s="53"/>
      <c r="HV1077" s="53"/>
      <c r="HW1077" s="53"/>
      <c r="HX1077" s="53"/>
      <c r="HY1077" s="53"/>
      <c r="HZ1077" s="53"/>
      <c r="IA1077" s="53"/>
      <c r="IB1077" s="53"/>
      <c r="IC1077" s="53"/>
      <c r="ID1077" s="53"/>
      <c r="IE1077" s="53"/>
      <c r="IF1077" s="53"/>
      <c r="IG1077" s="53"/>
      <c r="IH1077" s="53"/>
      <c r="II1077" s="53"/>
      <c r="IJ1077" s="53"/>
      <c r="IK1077" s="53"/>
      <c r="IL1077" s="53"/>
      <c r="IM1077" s="53"/>
      <c r="IN1077" s="53"/>
      <c r="IO1077" s="53"/>
      <c r="IP1077" s="53"/>
      <c r="IQ1077" s="53"/>
      <c r="IR1077" s="53"/>
      <c r="IS1077" s="53"/>
      <c r="IT1077" s="53"/>
      <c r="IU1077" s="53"/>
      <c r="IV1077" s="53"/>
      <c r="IW1077" s="53"/>
      <c r="IX1077" s="53"/>
      <c r="IY1077" s="53"/>
      <c r="IZ1077" s="53"/>
      <c r="JA1077" s="53"/>
      <c r="JB1077" s="53"/>
      <c r="JC1077" s="53"/>
      <c r="JD1077" s="53"/>
      <c r="JE1077" s="53"/>
      <c r="JF1077" s="53"/>
      <c r="JG1077" s="53"/>
      <c r="JH1077" s="53"/>
      <c r="JI1077" s="53"/>
      <c r="JJ1077" s="53"/>
      <c r="JK1077" s="53"/>
      <c r="JL1077" s="53"/>
      <c r="JM1077" s="53"/>
      <c r="JN1077" s="53"/>
      <c r="JO1077" s="53"/>
      <c r="JP1077" s="53"/>
      <c r="JQ1077" s="53"/>
      <c r="JR1077" s="53"/>
      <c r="JS1077" s="53"/>
      <c r="JT1077" s="53"/>
      <c r="JU1077" s="53"/>
      <c r="JV1077" s="53"/>
      <c r="JW1077" s="53"/>
      <c r="JX1077" s="53"/>
      <c r="JY1077" s="53"/>
      <c r="JZ1077" s="53"/>
      <c r="KA1077" s="53"/>
      <c r="KB1077" s="53"/>
      <c r="KC1077" s="53"/>
      <c r="KD1077" s="53"/>
      <c r="KE1077" s="53"/>
      <c r="KF1077" s="53"/>
      <c r="KG1077" s="53"/>
      <c r="KH1077" s="53"/>
      <c r="KI1077" s="53"/>
      <c r="KJ1077" s="53"/>
      <c r="KK1077" s="53"/>
      <c r="KL1077" s="53"/>
      <c r="KM1077" s="53"/>
      <c r="KN1077" s="53"/>
      <c r="KO1077" s="53"/>
      <c r="KP1077" s="53"/>
      <c r="KQ1077" s="53"/>
      <c r="KR1077" s="53"/>
      <c r="KS1077" s="53"/>
      <c r="KT1077" s="53"/>
      <c r="KU1077" s="53"/>
      <c r="KV1077" s="53"/>
      <c r="KW1077" s="53"/>
      <c r="KX1077" s="53"/>
      <c r="KY1077" s="53"/>
      <c r="KZ1077" s="53"/>
      <c r="LA1077" s="53"/>
      <c r="LB1077" s="53"/>
      <c r="LC1077" s="53"/>
      <c r="LD1077" s="53"/>
      <c r="LE1077" s="53"/>
      <c r="LF1077" s="53"/>
      <c r="LG1077" s="53"/>
      <c r="LH1077" s="53"/>
      <c r="LI1077" s="53"/>
      <c r="LJ1077" s="53"/>
      <c r="LK1077" s="53"/>
      <c r="LL1077" s="53"/>
      <c r="LM1077" s="53"/>
      <c r="LN1077" s="53"/>
      <c r="LO1077" s="53"/>
      <c r="LP1077" s="53"/>
      <c r="LQ1077" s="53"/>
      <c r="LR1077" s="53"/>
      <c r="LS1077" s="53"/>
      <c r="LT1077" s="53"/>
      <c r="LU1077" s="53"/>
      <c r="LV1077" s="53"/>
      <c r="LW1077" s="53"/>
      <c r="LX1077" s="53"/>
      <c r="LY1077" s="53"/>
      <c r="LZ1077" s="53"/>
      <c r="MA1077" s="53"/>
      <c r="MB1077" s="53"/>
      <c r="MC1077" s="53"/>
      <c r="MD1077" s="53"/>
      <c r="ME1077" s="53"/>
      <c r="MF1077" s="53"/>
      <c r="MG1077" s="53"/>
      <c r="MH1077" s="53"/>
      <c r="MI1077" s="53"/>
      <c r="MJ1077" s="53"/>
      <c r="MK1077" s="53"/>
      <c r="ML1077" s="53"/>
      <c r="MM1077" s="53"/>
      <c r="MN1077" s="53"/>
      <c r="MO1077" s="53"/>
      <c r="MP1077" s="53"/>
      <c r="MQ1077" s="53"/>
      <c r="MR1077" s="53"/>
      <c r="MS1077" s="53"/>
      <c r="MT1077" s="53"/>
      <c r="MU1077" s="53"/>
      <c r="MV1077" s="53"/>
      <c r="MW1077" s="53"/>
      <c r="MX1077" s="53"/>
      <c r="MY1077" s="53"/>
      <c r="MZ1077" s="53"/>
      <c r="NA1077" s="53"/>
      <c r="NB1077" s="53"/>
      <c r="NC1077" s="53"/>
      <c r="ND1077" s="53"/>
      <c r="NE1077" s="53"/>
      <c r="NF1077" s="53"/>
      <c r="NG1077" s="53"/>
      <c r="NH1077" s="53"/>
      <c r="NI1077" s="53"/>
      <c r="NJ1077" s="53"/>
      <c r="NK1077" s="53"/>
      <c r="NL1077" s="53"/>
      <c r="NM1077" s="53"/>
      <c r="NN1077" s="53"/>
      <c r="NO1077" s="53"/>
      <c r="NP1077" s="53"/>
      <c r="NQ1077" s="53"/>
      <c r="NR1077" s="53"/>
      <c r="NS1077" s="53"/>
      <c r="NT1077" s="53"/>
      <c r="NU1077" s="53"/>
      <c r="NV1077" s="53"/>
      <c r="NW1077" s="53"/>
      <c r="NX1077" s="53"/>
      <c r="NY1077" s="53"/>
      <c r="NZ1077" s="53"/>
      <c r="OA1077" s="53"/>
      <c r="OB1077" s="53"/>
      <c r="OC1077" s="53"/>
      <c r="OD1077" s="53"/>
      <c r="OE1077" s="53"/>
      <c r="OF1077" s="53"/>
      <c r="OG1077" s="53"/>
      <c r="OH1077" s="53"/>
      <c r="OI1077" s="53"/>
      <c r="OJ1077" s="53"/>
      <c r="OK1077" s="53"/>
      <c r="OL1077" s="53"/>
      <c r="OM1077" s="53"/>
      <c r="ON1077" s="53"/>
      <c r="OO1077" s="53"/>
      <c r="OP1077" s="53"/>
      <c r="OQ1077" s="53"/>
      <c r="OR1077" s="53"/>
      <c r="OS1077" s="53"/>
      <c r="OT1077" s="53"/>
      <c r="OU1077" s="53"/>
      <c r="OV1077" s="53"/>
      <c r="OW1077" s="53"/>
      <c r="OX1077" s="53"/>
      <c r="OY1077" s="53"/>
      <c r="OZ1077" s="53"/>
      <c r="PA1077" s="53"/>
      <c r="PB1077" s="53"/>
      <c r="PC1077" s="53"/>
      <c r="PD1077" s="53"/>
      <c r="PE1077" s="53"/>
      <c r="PF1077" s="53"/>
      <c r="PG1077" s="53"/>
      <c r="PH1077" s="53"/>
      <c r="PI1077" s="53"/>
      <c r="PJ1077" s="53"/>
      <c r="PK1077" s="53"/>
      <c r="PL1077" s="53"/>
      <c r="PM1077" s="53"/>
      <c r="PN1077" s="53"/>
      <c r="PO1077" s="53"/>
      <c r="PP1077" s="53"/>
      <c r="PQ1077" s="53"/>
      <c r="PR1077" s="53"/>
      <c r="PS1077" s="53"/>
      <c r="PT1077" s="53"/>
      <c r="PU1077" s="53"/>
      <c r="PV1077" s="53"/>
      <c r="PW1077" s="53"/>
      <c r="PX1077" s="53"/>
      <c r="PY1077" s="53"/>
      <c r="PZ1077" s="53"/>
      <c r="QA1077" s="53"/>
      <c r="QB1077" s="53"/>
      <c r="QC1077" s="53"/>
      <c r="QD1077" s="53"/>
      <c r="QE1077" s="53"/>
      <c r="QF1077" s="53"/>
      <c r="QG1077" s="53"/>
      <c r="QH1077" s="53"/>
      <c r="QI1077" s="53"/>
      <c r="QJ1077" s="53"/>
      <c r="QK1077" s="53"/>
      <c r="QL1077" s="53"/>
      <c r="QM1077" s="53"/>
      <c r="QN1077" s="53"/>
      <c r="QO1077" s="53"/>
      <c r="QP1077" s="53"/>
      <c r="QQ1077" s="53"/>
      <c r="QR1077" s="53"/>
      <c r="QS1077" s="53"/>
      <c r="QT1077" s="53"/>
      <c r="QU1077" s="53"/>
      <c r="QV1077" s="53"/>
      <c r="QW1077" s="53"/>
      <c r="QX1077" s="53"/>
      <c r="QY1077" s="53"/>
      <c r="QZ1077" s="53"/>
      <c r="RA1077" s="53"/>
      <c r="RB1077" s="53"/>
      <c r="RC1077" s="53"/>
      <c r="RD1077" s="53"/>
      <c r="RE1077" s="53"/>
      <c r="RF1077" s="53"/>
      <c r="RG1077" s="53"/>
      <c r="RH1077" s="53"/>
      <c r="RI1077" s="53"/>
      <c r="RJ1077" s="53"/>
      <c r="RK1077" s="53"/>
      <c r="RL1077" s="53"/>
      <c r="RM1077" s="53"/>
      <c r="RN1077" s="53"/>
      <c r="RO1077" s="53"/>
      <c r="RP1077" s="53"/>
      <c r="RQ1077" s="53"/>
      <c r="RR1077" s="53"/>
      <c r="RS1077" s="53"/>
      <c r="RT1077" s="53"/>
      <c r="RU1077" s="53"/>
      <c r="RV1077" s="53"/>
      <c r="RW1077" s="53"/>
      <c r="RX1077" s="53"/>
      <c r="RY1077" s="53"/>
      <c r="RZ1077" s="53"/>
      <c r="SA1077" s="53"/>
      <c r="SB1077" s="53"/>
      <c r="SC1077" s="53"/>
      <c r="SD1077" s="53"/>
      <c r="SE1077" s="53"/>
      <c r="SF1077" s="53"/>
      <c r="SG1077" s="53"/>
      <c r="SH1077" s="53"/>
      <c r="SI1077" s="53"/>
      <c r="SJ1077" s="53"/>
      <c r="SK1077" s="53"/>
      <c r="SL1077" s="53"/>
      <c r="SM1077" s="53"/>
      <c r="SN1077" s="53"/>
      <c r="SO1077" s="53"/>
      <c r="SP1077" s="53"/>
      <c r="SQ1077" s="53"/>
      <c r="SR1077" s="53"/>
      <c r="SS1077" s="53"/>
      <c r="ST1077" s="53"/>
      <c r="SU1077" s="53"/>
      <c r="SV1077" s="53"/>
      <c r="SW1077" s="53"/>
      <c r="SX1077" s="53"/>
      <c r="SY1077" s="53"/>
      <c r="SZ1077" s="53"/>
      <c r="TA1077" s="53"/>
      <c r="TB1077" s="53"/>
      <c r="TC1077" s="53"/>
      <c r="TD1077" s="53"/>
      <c r="TE1077" s="53"/>
      <c r="TF1077" s="53"/>
      <c r="TG1077" s="53"/>
      <c r="TH1077" s="53"/>
      <c r="TI1077" s="53"/>
      <c r="TJ1077" s="53"/>
      <c r="TK1077" s="53"/>
      <c r="TL1077" s="53"/>
      <c r="TM1077" s="53"/>
      <c r="TN1077" s="53"/>
      <c r="TO1077" s="53"/>
      <c r="TP1077" s="53"/>
      <c r="TQ1077" s="53"/>
      <c r="TR1077" s="53"/>
      <c r="TS1077" s="53"/>
      <c r="TT1077" s="53"/>
      <c r="TU1077" s="53"/>
      <c r="TV1077" s="53"/>
      <c r="TW1077" s="53"/>
      <c r="TX1077" s="53"/>
      <c r="TY1077" s="53"/>
      <c r="TZ1077" s="53"/>
      <c r="UA1077" s="53"/>
      <c r="UB1077" s="53"/>
      <c r="UC1077" s="53"/>
      <c r="UD1077" s="53"/>
      <c r="UE1077" s="53"/>
      <c r="UF1077" s="53"/>
      <c r="UG1077" s="53"/>
    </row>
    <row r="1078" spans="12:553" s="19" customFormat="1" ht="15.75" customHeight="1" x14ac:dyDescent="0.2">
      <c r="L1078" s="66"/>
      <c r="M1078" s="66"/>
      <c r="N1078" s="52"/>
      <c r="O1078" s="53"/>
      <c r="P1078" s="53"/>
      <c r="Q1078" s="53"/>
      <c r="R1078" s="53"/>
      <c r="S1078" s="53"/>
      <c r="T1078" s="53"/>
      <c r="U1078" s="53"/>
      <c r="V1078" s="53"/>
      <c r="W1078" s="53"/>
      <c r="X1078" s="53"/>
      <c r="Y1078" s="53"/>
      <c r="Z1078" s="53"/>
      <c r="AA1078" s="53"/>
      <c r="AB1078" s="53"/>
      <c r="AC1078" s="53"/>
      <c r="AD1078" s="53"/>
      <c r="AE1078" s="53"/>
      <c r="AF1078" s="53"/>
      <c r="AG1078" s="53"/>
      <c r="AH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c r="BM1078" s="53"/>
      <c r="BN1078" s="53"/>
      <c r="BO1078" s="53"/>
      <c r="BP1078" s="53"/>
      <c r="BQ1078" s="53"/>
      <c r="BR1078" s="53"/>
      <c r="BS1078" s="53"/>
      <c r="BT1078" s="53"/>
      <c r="BU1078" s="53"/>
      <c r="BV1078" s="53"/>
      <c r="BW1078" s="53"/>
      <c r="BX1078" s="53"/>
      <c r="BY1078" s="53"/>
      <c r="BZ1078" s="53"/>
      <c r="CA1078" s="53"/>
      <c r="CB1078" s="53"/>
      <c r="CC1078" s="53"/>
      <c r="CD1078" s="53"/>
      <c r="CE1078" s="53"/>
      <c r="CF1078" s="53"/>
      <c r="CG1078" s="53"/>
      <c r="CH1078" s="53"/>
      <c r="CI1078" s="53"/>
      <c r="CJ1078" s="53"/>
      <c r="CK1078" s="53"/>
      <c r="CL1078" s="53"/>
      <c r="CM1078" s="53"/>
      <c r="CN1078" s="53"/>
      <c r="CO1078" s="53"/>
      <c r="CP1078" s="53"/>
      <c r="CQ1078" s="53"/>
      <c r="CR1078" s="53"/>
      <c r="CS1078" s="53"/>
      <c r="CT1078" s="53"/>
      <c r="CU1078" s="53"/>
      <c r="CV1078" s="53"/>
      <c r="CW1078" s="53"/>
      <c r="CX1078" s="53"/>
      <c r="CY1078" s="53"/>
      <c r="CZ1078" s="53"/>
      <c r="DA1078" s="53"/>
      <c r="DB1078" s="53"/>
      <c r="DC1078" s="53"/>
      <c r="DD1078" s="53"/>
      <c r="DE1078" s="53"/>
      <c r="DF1078" s="53"/>
      <c r="DG1078" s="53"/>
      <c r="DH1078" s="53"/>
      <c r="DI1078" s="53"/>
      <c r="DJ1078" s="53"/>
      <c r="DK1078" s="53"/>
      <c r="DL1078" s="53"/>
      <c r="DM1078" s="53"/>
      <c r="DN1078" s="53"/>
      <c r="DO1078" s="53"/>
      <c r="DP1078" s="53"/>
      <c r="DQ1078" s="53"/>
      <c r="DR1078" s="53"/>
      <c r="DS1078" s="53"/>
      <c r="DT1078" s="53"/>
      <c r="DU1078" s="53"/>
      <c r="DV1078" s="53"/>
      <c r="DW1078" s="53"/>
      <c r="DX1078" s="53"/>
      <c r="DY1078" s="53"/>
      <c r="DZ1078" s="53"/>
      <c r="EA1078" s="53"/>
      <c r="EB1078" s="53"/>
      <c r="EC1078" s="53"/>
      <c r="ED1078" s="53"/>
      <c r="EE1078" s="53"/>
      <c r="EF1078" s="53"/>
      <c r="EG1078" s="53"/>
      <c r="EH1078" s="53"/>
      <c r="EI1078" s="53"/>
      <c r="EJ1078" s="53"/>
      <c r="EK1078" s="53"/>
      <c r="EL1078" s="53"/>
      <c r="EM1078" s="53"/>
      <c r="EN1078" s="53"/>
      <c r="EO1078" s="53"/>
      <c r="EP1078" s="53"/>
      <c r="EQ1078" s="53"/>
      <c r="ER1078" s="53"/>
      <c r="ES1078" s="53"/>
      <c r="ET1078" s="53"/>
      <c r="EU1078" s="53"/>
      <c r="EV1078" s="53"/>
      <c r="EW1078" s="53"/>
      <c r="EX1078" s="53"/>
      <c r="EY1078" s="53"/>
      <c r="EZ1078" s="53"/>
      <c r="FA1078" s="53"/>
      <c r="FB1078" s="53"/>
      <c r="FC1078" s="53"/>
      <c r="FD1078" s="53"/>
      <c r="FE1078" s="53"/>
      <c r="FF1078" s="53"/>
      <c r="FG1078" s="53"/>
      <c r="FH1078" s="53"/>
      <c r="FI1078" s="53"/>
      <c r="FJ1078" s="53"/>
      <c r="FK1078" s="53"/>
      <c r="FL1078" s="53"/>
      <c r="FM1078" s="53"/>
      <c r="FN1078" s="53"/>
      <c r="FO1078" s="53"/>
      <c r="FP1078" s="53"/>
      <c r="FQ1078" s="53"/>
      <c r="FR1078" s="53"/>
      <c r="FS1078" s="53"/>
      <c r="FT1078" s="53"/>
      <c r="FU1078" s="53"/>
      <c r="FV1078" s="53"/>
      <c r="FW1078" s="53"/>
      <c r="FX1078" s="53"/>
      <c r="FY1078" s="53"/>
      <c r="FZ1078" s="53"/>
      <c r="GA1078" s="53"/>
      <c r="GB1078" s="53"/>
      <c r="GC1078" s="53"/>
      <c r="GD1078" s="53"/>
      <c r="GE1078" s="53"/>
      <c r="GF1078" s="53"/>
      <c r="GG1078" s="53"/>
      <c r="GH1078" s="53"/>
      <c r="GI1078" s="53"/>
      <c r="GJ1078" s="53"/>
      <c r="GK1078" s="53"/>
      <c r="GL1078" s="53"/>
      <c r="GM1078" s="53"/>
      <c r="GN1078" s="53"/>
      <c r="GO1078" s="53"/>
      <c r="GP1078" s="53"/>
      <c r="GQ1078" s="53"/>
      <c r="GR1078" s="53"/>
      <c r="GS1078" s="53"/>
      <c r="GT1078" s="53"/>
      <c r="GU1078" s="53"/>
      <c r="GV1078" s="53"/>
      <c r="GW1078" s="53"/>
      <c r="GX1078" s="53"/>
      <c r="GY1078" s="53"/>
      <c r="GZ1078" s="53"/>
      <c r="HA1078" s="53"/>
      <c r="HB1078" s="53"/>
      <c r="HC1078" s="53"/>
      <c r="HD1078" s="53"/>
      <c r="HE1078" s="53"/>
      <c r="HF1078" s="53"/>
      <c r="HG1078" s="53"/>
      <c r="HH1078" s="53"/>
      <c r="HI1078" s="53"/>
      <c r="HJ1078" s="53"/>
      <c r="HK1078" s="53"/>
      <c r="HL1078" s="53"/>
      <c r="HM1078" s="53"/>
      <c r="HN1078" s="53"/>
      <c r="HO1078" s="53"/>
      <c r="HP1078" s="53"/>
      <c r="HQ1078" s="53"/>
      <c r="HR1078" s="53"/>
      <c r="HS1078" s="53"/>
      <c r="HT1078" s="53"/>
      <c r="HU1078" s="53"/>
      <c r="HV1078" s="53"/>
      <c r="HW1078" s="53"/>
      <c r="HX1078" s="53"/>
      <c r="HY1078" s="53"/>
      <c r="HZ1078" s="53"/>
      <c r="IA1078" s="53"/>
      <c r="IB1078" s="53"/>
      <c r="IC1078" s="53"/>
      <c r="ID1078" s="53"/>
      <c r="IE1078" s="53"/>
      <c r="IF1078" s="53"/>
      <c r="IG1078" s="53"/>
      <c r="IH1078" s="53"/>
      <c r="II1078" s="53"/>
      <c r="IJ1078" s="53"/>
      <c r="IK1078" s="53"/>
      <c r="IL1078" s="53"/>
      <c r="IM1078" s="53"/>
      <c r="IN1078" s="53"/>
      <c r="IO1078" s="53"/>
      <c r="IP1078" s="53"/>
      <c r="IQ1078" s="53"/>
      <c r="IR1078" s="53"/>
      <c r="IS1078" s="53"/>
      <c r="IT1078" s="53"/>
      <c r="IU1078" s="53"/>
      <c r="IV1078" s="53"/>
      <c r="IW1078" s="53"/>
      <c r="IX1078" s="53"/>
      <c r="IY1078" s="53"/>
      <c r="IZ1078" s="53"/>
      <c r="JA1078" s="53"/>
      <c r="JB1078" s="53"/>
      <c r="JC1078" s="53"/>
      <c r="JD1078" s="53"/>
      <c r="JE1078" s="53"/>
      <c r="JF1078" s="53"/>
      <c r="JG1078" s="53"/>
      <c r="JH1078" s="53"/>
      <c r="JI1078" s="53"/>
      <c r="JJ1078" s="53"/>
      <c r="JK1078" s="53"/>
      <c r="JL1078" s="53"/>
      <c r="JM1078" s="53"/>
      <c r="JN1078" s="53"/>
      <c r="JO1078" s="53"/>
      <c r="JP1078" s="53"/>
      <c r="JQ1078" s="53"/>
      <c r="JR1078" s="53"/>
      <c r="JS1078" s="53"/>
      <c r="JT1078" s="53"/>
      <c r="JU1078" s="53"/>
      <c r="JV1078" s="53"/>
      <c r="JW1078" s="53"/>
      <c r="JX1078" s="53"/>
      <c r="JY1078" s="53"/>
      <c r="JZ1078" s="53"/>
      <c r="KA1078" s="53"/>
      <c r="KB1078" s="53"/>
      <c r="KC1078" s="53"/>
      <c r="KD1078" s="53"/>
      <c r="KE1078" s="53"/>
      <c r="KF1078" s="53"/>
      <c r="KG1078" s="53"/>
      <c r="KH1078" s="53"/>
      <c r="KI1078" s="53"/>
      <c r="KJ1078" s="53"/>
      <c r="KK1078" s="53"/>
      <c r="KL1078" s="53"/>
      <c r="KM1078" s="53"/>
      <c r="KN1078" s="53"/>
      <c r="KO1078" s="53"/>
      <c r="KP1078" s="53"/>
      <c r="KQ1078" s="53"/>
      <c r="KR1078" s="53"/>
      <c r="KS1078" s="53"/>
      <c r="KT1078" s="53"/>
      <c r="KU1078" s="53"/>
      <c r="KV1078" s="53"/>
      <c r="KW1078" s="53"/>
      <c r="KX1078" s="53"/>
      <c r="KY1078" s="53"/>
      <c r="KZ1078" s="53"/>
      <c r="LA1078" s="53"/>
      <c r="LB1078" s="53"/>
      <c r="LC1078" s="53"/>
      <c r="LD1078" s="53"/>
      <c r="LE1078" s="53"/>
      <c r="LF1078" s="53"/>
      <c r="LG1078" s="53"/>
      <c r="LH1078" s="53"/>
      <c r="LI1078" s="53"/>
      <c r="LJ1078" s="53"/>
      <c r="LK1078" s="53"/>
      <c r="LL1078" s="53"/>
      <c r="LM1078" s="53"/>
      <c r="LN1078" s="53"/>
      <c r="LO1078" s="53"/>
      <c r="LP1078" s="53"/>
      <c r="LQ1078" s="53"/>
      <c r="LR1078" s="53"/>
      <c r="LS1078" s="53"/>
      <c r="LT1078" s="53"/>
      <c r="LU1078" s="53"/>
      <c r="LV1078" s="53"/>
      <c r="LW1078" s="53"/>
      <c r="LX1078" s="53"/>
      <c r="LY1078" s="53"/>
      <c r="LZ1078" s="53"/>
      <c r="MA1078" s="53"/>
      <c r="MB1078" s="53"/>
      <c r="MC1078" s="53"/>
      <c r="MD1078" s="53"/>
      <c r="ME1078" s="53"/>
      <c r="MF1078" s="53"/>
      <c r="MG1078" s="53"/>
      <c r="MH1078" s="53"/>
      <c r="MI1078" s="53"/>
      <c r="MJ1078" s="53"/>
      <c r="MK1078" s="53"/>
      <c r="ML1078" s="53"/>
      <c r="MM1078" s="53"/>
      <c r="MN1078" s="53"/>
      <c r="MO1078" s="53"/>
      <c r="MP1078" s="53"/>
      <c r="MQ1078" s="53"/>
      <c r="MR1078" s="53"/>
      <c r="MS1078" s="53"/>
      <c r="MT1078" s="53"/>
      <c r="MU1078" s="53"/>
      <c r="MV1078" s="53"/>
      <c r="MW1078" s="53"/>
      <c r="MX1078" s="53"/>
      <c r="MY1078" s="53"/>
      <c r="MZ1078" s="53"/>
      <c r="NA1078" s="53"/>
      <c r="NB1078" s="53"/>
      <c r="NC1078" s="53"/>
      <c r="ND1078" s="53"/>
      <c r="NE1078" s="53"/>
      <c r="NF1078" s="53"/>
      <c r="NG1078" s="53"/>
      <c r="NH1078" s="53"/>
      <c r="NI1078" s="53"/>
      <c r="NJ1078" s="53"/>
      <c r="NK1078" s="53"/>
      <c r="NL1078" s="53"/>
      <c r="NM1078" s="53"/>
      <c r="NN1078" s="53"/>
      <c r="NO1078" s="53"/>
      <c r="NP1078" s="53"/>
      <c r="NQ1078" s="53"/>
      <c r="NR1078" s="53"/>
      <c r="NS1078" s="53"/>
      <c r="NT1078" s="53"/>
      <c r="NU1078" s="53"/>
      <c r="NV1078" s="53"/>
      <c r="NW1078" s="53"/>
      <c r="NX1078" s="53"/>
      <c r="NY1078" s="53"/>
      <c r="NZ1078" s="53"/>
      <c r="OA1078" s="53"/>
      <c r="OB1078" s="53"/>
      <c r="OC1078" s="53"/>
      <c r="OD1078" s="53"/>
      <c r="OE1078" s="53"/>
      <c r="OF1078" s="53"/>
      <c r="OG1078" s="53"/>
      <c r="OH1078" s="53"/>
      <c r="OI1078" s="53"/>
      <c r="OJ1078" s="53"/>
      <c r="OK1078" s="53"/>
      <c r="OL1078" s="53"/>
      <c r="OM1078" s="53"/>
      <c r="ON1078" s="53"/>
      <c r="OO1078" s="53"/>
      <c r="OP1078" s="53"/>
      <c r="OQ1078" s="53"/>
      <c r="OR1078" s="53"/>
      <c r="OS1078" s="53"/>
      <c r="OT1078" s="53"/>
      <c r="OU1078" s="53"/>
      <c r="OV1078" s="53"/>
      <c r="OW1078" s="53"/>
      <c r="OX1078" s="53"/>
      <c r="OY1078" s="53"/>
      <c r="OZ1078" s="53"/>
      <c r="PA1078" s="53"/>
      <c r="PB1078" s="53"/>
      <c r="PC1078" s="53"/>
      <c r="PD1078" s="53"/>
      <c r="PE1078" s="53"/>
      <c r="PF1078" s="53"/>
      <c r="PG1078" s="53"/>
      <c r="PH1078" s="53"/>
      <c r="PI1078" s="53"/>
      <c r="PJ1078" s="53"/>
      <c r="PK1078" s="53"/>
      <c r="PL1078" s="53"/>
      <c r="PM1078" s="53"/>
      <c r="PN1078" s="53"/>
      <c r="PO1078" s="53"/>
      <c r="PP1078" s="53"/>
      <c r="PQ1078" s="53"/>
      <c r="PR1078" s="53"/>
      <c r="PS1078" s="53"/>
      <c r="PT1078" s="53"/>
      <c r="PU1078" s="53"/>
      <c r="PV1078" s="53"/>
      <c r="PW1078" s="53"/>
      <c r="PX1078" s="53"/>
      <c r="PY1078" s="53"/>
      <c r="PZ1078" s="53"/>
      <c r="QA1078" s="53"/>
      <c r="QB1078" s="53"/>
      <c r="QC1078" s="53"/>
      <c r="QD1078" s="53"/>
      <c r="QE1078" s="53"/>
      <c r="QF1078" s="53"/>
      <c r="QG1078" s="53"/>
      <c r="QH1078" s="53"/>
      <c r="QI1078" s="53"/>
      <c r="QJ1078" s="53"/>
      <c r="QK1078" s="53"/>
      <c r="QL1078" s="53"/>
      <c r="QM1078" s="53"/>
      <c r="QN1078" s="53"/>
      <c r="QO1078" s="53"/>
      <c r="QP1078" s="53"/>
      <c r="QQ1078" s="53"/>
      <c r="QR1078" s="53"/>
      <c r="QS1078" s="53"/>
      <c r="QT1078" s="53"/>
      <c r="QU1078" s="53"/>
      <c r="QV1078" s="53"/>
      <c r="QW1078" s="53"/>
      <c r="QX1078" s="53"/>
      <c r="QY1078" s="53"/>
      <c r="QZ1078" s="53"/>
      <c r="RA1078" s="53"/>
      <c r="RB1078" s="53"/>
      <c r="RC1078" s="53"/>
      <c r="RD1078" s="53"/>
      <c r="RE1078" s="53"/>
      <c r="RF1078" s="53"/>
      <c r="RG1078" s="53"/>
      <c r="RH1078" s="53"/>
      <c r="RI1078" s="53"/>
      <c r="RJ1078" s="53"/>
      <c r="RK1078" s="53"/>
      <c r="RL1078" s="53"/>
      <c r="RM1078" s="53"/>
      <c r="RN1078" s="53"/>
      <c r="RO1078" s="53"/>
      <c r="RP1078" s="53"/>
      <c r="RQ1078" s="53"/>
      <c r="RR1078" s="53"/>
      <c r="RS1078" s="53"/>
      <c r="RT1078" s="53"/>
      <c r="RU1078" s="53"/>
      <c r="RV1078" s="53"/>
      <c r="RW1078" s="53"/>
      <c r="RX1078" s="53"/>
      <c r="RY1078" s="53"/>
      <c r="RZ1078" s="53"/>
      <c r="SA1078" s="53"/>
      <c r="SB1078" s="53"/>
      <c r="SC1078" s="53"/>
      <c r="SD1078" s="53"/>
      <c r="SE1078" s="53"/>
      <c r="SF1078" s="53"/>
      <c r="SG1078" s="53"/>
      <c r="SH1078" s="53"/>
      <c r="SI1078" s="53"/>
      <c r="SJ1078" s="53"/>
      <c r="SK1078" s="53"/>
      <c r="SL1078" s="53"/>
      <c r="SM1078" s="53"/>
      <c r="SN1078" s="53"/>
      <c r="SO1078" s="53"/>
      <c r="SP1078" s="53"/>
      <c r="SQ1078" s="53"/>
      <c r="SR1078" s="53"/>
      <c r="SS1078" s="53"/>
      <c r="ST1078" s="53"/>
      <c r="SU1078" s="53"/>
      <c r="SV1078" s="53"/>
      <c r="SW1078" s="53"/>
      <c r="SX1078" s="53"/>
      <c r="SY1078" s="53"/>
      <c r="SZ1078" s="53"/>
      <c r="TA1078" s="53"/>
      <c r="TB1078" s="53"/>
      <c r="TC1078" s="53"/>
      <c r="TD1078" s="53"/>
      <c r="TE1078" s="53"/>
      <c r="TF1078" s="53"/>
      <c r="TG1078" s="53"/>
      <c r="TH1078" s="53"/>
      <c r="TI1078" s="53"/>
      <c r="TJ1078" s="53"/>
      <c r="TK1078" s="53"/>
      <c r="TL1078" s="53"/>
      <c r="TM1078" s="53"/>
      <c r="TN1078" s="53"/>
      <c r="TO1078" s="53"/>
      <c r="TP1078" s="53"/>
      <c r="TQ1078" s="53"/>
      <c r="TR1078" s="53"/>
      <c r="TS1078" s="53"/>
      <c r="TT1078" s="53"/>
      <c r="TU1078" s="53"/>
      <c r="TV1078" s="53"/>
      <c r="TW1078" s="53"/>
      <c r="TX1078" s="53"/>
      <c r="TY1078" s="53"/>
      <c r="TZ1078" s="53"/>
      <c r="UA1078" s="53"/>
      <c r="UB1078" s="53"/>
      <c r="UC1078" s="53"/>
      <c r="UD1078" s="53"/>
      <c r="UE1078" s="53"/>
      <c r="UF1078" s="53"/>
      <c r="UG1078" s="53"/>
    </row>
    <row r="1079" spans="12:553" s="19" customFormat="1" ht="15.75" customHeight="1" x14ac:dyDescent="0.2">
      <c r="L1079" s="66"/>
      <c r="M1079" s="66"/>
      <c r="N1079" s="52"/>
      <c r="O1079" s="53"/>
      <c r="P1079" s="53"/>
      <c r="Q1079" s="53"/>
      <c r="R1079" s="53"/>
      <c r="S1079" s="53"/>
      <c r="T1079" s="53"/>
      <c r="U1079" s="53"/>
      <c r="V1079" s="53"/>
      <c r="W1079" s="53"/>
      <c r="X1079" s="53"/>
      <c r="Y1079" s="53"/>
      <c r="Z1079" s="53"/>
      <c r="AA1079" s="53"/>
      <c r="AB1079" s="53"/>
      <c r="AC1079" s="53"/>
      <c r="AD1079" s="53"/>
      <c r="AE1079" s="53"/>
      <c r="AF1079" s="53"/>
      <c r="AG1079" s="53"/>
      <c r="AH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c r="BM1079" s="53"/>
      <c r="BN1079" s="53"/>
      <c r="BO1079" s="53"/>
      <c r="BP1079" s="53"/>
      <c r="BQ1079" s="53"/>
      <c r="BR1079" s="53"/>
      <c r="BS1079" s="53"/>
      <c r="BT1079" s="53"/>
      <c r="BU1079" s="53"/>
      <c r="BV1079" s="53"/>
      <c r="BW1079" s="53"/>
      <c r="BX1079" s="53"/>
      <c r="BY1079" s="53"/>
      <c r="BZ1079" s="53"/>
      <c r="CA1079" s="53"/>
      <c r="CB1079" s="53"/>
      <c r="CC1079" s="53"/>
      <c r="CD1079" s="53"/>
      <c r="CE1079" s="53"/>
      <c r="CF1079" s="53"/>
      <c r="CG1079" s="53"/>
      <c r="CH1079" s="53"/>
      <c r="CI1079" s="53"/>
      <c r="CJ1079" s="53"/>
      <c r="CK1079" s="53"/>
      <c r="CL1079" s="53"/>
      <c r="CM1079" s="53"/>
      <c r="CN1079" s="53"/>
      <c r="CO1079" s="53"/>
      <c r="CP1079" s="53"/>
      <c r="CQ1079" s="53"/>
      <c r="CR1079" s="53"/>
      <c r="CS1079" s="53"/>
      <c r="CT1079" s="53"/>
      <c r="CU1079" s="53"/>
      <c r="CV1079" s="53"/>
      <c r="CW1079" s="53"/>
      <c r="CX1079" s="53"/>
      <c r="CY1079" s="53"/>
      <c r="CZ1079" s="53"/>
      <c r="DA1079" s="53"/>
      <c r="DB1079" s="53"/>
      <c r="DC1079" s="53"/>
      <c r="DD1079" s="53"/>
      <c r="DE1079" s="53"/>
      <c r="DF1079" s="53"/>
      <c r="DG1079" s="53"/>
      <c r="DH1079" s="53"/>
      <c r="DI1079" s="53"/>
      <c r="DJ1079" s="53"/>
      <c r="DK1079" s="53"/>
      <c r="DL1079" s="53"/>
      <c r="DM1079" s="53"/>
      <c r="DN1079" s="53"/>
      <c r="DO1079" s="53"/>
      <c r="DP1079" s="53"/>
      <c r="DQ1079" s="53"/>
      <c r="DR1079" s="53"/>
      <c r="DS1079" s="53"/>
      <c r="DT1079" s="53"/>
      <c r="DU1079" s="53"/>
      <c r="DV1079" s="53"/>
      <c r="DW1079" s="53"/>
      <c r="DX1079" s="53"/>
      <c r="DY1079" s="53"/>
      <c r="DZ1079" s="53"/>
      <c r="EA1079" s="53"/>
      <c r="EB1079" s="53"/>
      <c r="EC1079" s="53"/>
      <c r="ED1079" s="53"/>
      <c r="EE1079" s="53"/>
      <c r="EF1079" s="53"/>
      <c r="EG1079" s="53"/>
      <c r="EH1079" s="53"/>
      <c r="EI1079" s="53"/>
      <c r="EJ1079" s="53"/>
      <c r="EK1079" s="53"/>
      <c r="EL1079" s="53"/>
      <c r="EM1079" s="53"/>
      <c r="EN1079" s="53"/>
      <c r="EO1079" s="53"/>
      <c r="EP1079" s="53"/>
      <c r="EQ1079" s="53"/>
      <c r="ER1079" s="53"/>
      <c r="ES1079" s="53"/>
      <c r="ET1079" s="53"/>
      <c r="EU1079" s="53"/>
      <c r="EV1079" s="53"/>
      <c r="EW1079" s="53"/>
      <c r="EX1079" s="53"/>
      <c r="EY1079" s="53"/>
      <c r="EZ1079" s="53"/>
      <c r="FA1079" s="53"/>
      <c r="FB1079" s="53"/>
      <c r="FC1079" s="53"/>
      <c r="FD1079" s="53"/>
      <c r="FE1079" s="53"/>
      <c r="FF1079" s="53"/>
      <c r="FG1079" s="53"/>
      <c r="FH1079" s="53"/>
      <c r="FI1079" s="53"/>
      <c r="FJ1079" s="53"/>
      <c r="FK1079" s="53"/>
      <c r="FL1079" s="53"/>
      <c r="FM1079" s="53"/>
      <c r="FN1079" s="53"/>
      <c r="FO1079" s="53"/>
      <c r="FP1079" s="53"/>
      <c r="FQ1079" s="53"/>
      <c r="FR1079" s="53"/>
      <c r="FS1079" s="53"/>
      <c r="FT1079" s="53"/>
      <c r="FU1079" s="53"/>
      <c r="FV1079" s="53"/>
      <c r="FW1079" s="53"/>
      <c r="FX1079" s="53"/>
      <c r="FY1079" s="53"/>
      <c r="FZ1079" s="53"/>
      <c r="GA1079" s="53"/>
      <c r="GB1079" s="53"/>
      <c r="GC1079" s="53"/>
      <c r="GD1079" s="53"/>
      <c r="GE1079" s="53"/>
      <c r="GF1079" s="53"/>
      <c r="GG1079" s="53"/>
      <c r="GH1079" s="53"/>
      <c r="GI1079" s="53"/>
      <c r="GJ1079" s="53"/>
      <c r="GK1079" s="53"/>
      <c r="GL1079" s="53"/>
      <c r="GM1079" s="53"/>
      <c r="GN1079" s="53"/>
      <c r="GO1079" s="53"/>
      <c r="GP1079" s="53"/>
      <c r="GQ1079" s="53"/>
      <c r="GR1079" s="53"/>
      <c r="GS1079" s="53"/>
      <c r="GT1079" s="53"/>
      <c r="GU1079" s="53"/>
      <c r="GV1079" s="53"/>
      <c r="GW1079" s="53"/>
      <c r="GX1079" s="53"/>
      <c r="GY1079" s="53"/>
      <c r="GZ1079" s="53"/>
      <c r="HA1079" s="53"/>
      <c r="HB1079" s="53"/>
      <c r="HC1079" s="53"/>
      <c r="HD1079" s="53"/>
      <c r="HE1079" s="53"/>
      <c r="HF1079" s="53"/>
      <c r="HG1079" s="53"/>
      <c r="HH1079" s="53"/>
      <c r="HI1079" s="53"/>
      <c r="HJ1079" s="53"/>
      <c r="HK1079" s="53"/>
      <c r="HL1079" s="53"/>
      <c r="HM1079" s="53"/>
      <c r="HN1079" s="53"/>
      <c r="HO1079" s="53"/>
      <c r="HP1079" s="53"/>
      <c r="HQ1079" s="53"/>
      <c r="HR1079" s="53"/>
      <c r="HS1079" s="53"/>
      <c r="HT1079" s="53"/>
      <c r="HU1079" s="53"/>
      <c r="HV1079" s="53"/>
      <c r="HW1079" s="53"/>
      <c r="HX1079" s="53"/>
      <c r="HY1079" s="53"/>
      <c r="HZ1079" s="53"/>
      <c r="IA1079" s="53"/>
      <c r="IB1079" s="53"/>
      <c r="IC1079" s="53"/>
      <c r="ID1079" s="53"/>
      <c r="IE1079" s="53"/>
      <c r="IF1079" s="53"/>
      <c r="IG1079" s="53"/>
      <c r="IH1079" s="53"/>
      <c r="II1079" s="53"/>
      <c r="IJ1079" s="53"/>
      <c r="IK1079" s="53"/>
      <c r="IL1079" s="53"/>
      <c r="IM1079" s="53"/>
      <c r="IN1079" s="53"/>
      <c r="IO1079" s="53"/>
      <c r="IP1079" s="53"/>
      <c r="IQ1079" s="53"/>
      <c r="IR1079" s="53"/>
      <c r="IS1079" s="53"/>
      <c r="IT1079" s="53"/>
      <c r="IU1079" s="53"/>
      <c r="IV1079" s="53"/>
      <c r="IW1079" s="53"/>
      <c r="IX1079" s="53"/>
      <c r="IY1079" s="53"/>
      <c r="IZ1079" s="53"/>
      <c r="JA1079" s="53"/>
      <c r="JB1079" s="53"/>
      <c r="JC1079" s="53"/>
      <c r="JD1079" s="53"/>
      <c r="JE1079" s="53"/>
      <c r="JF1079" s="53"/>
      <c r="JG1079" s="53"/>
      <c r="JH1079" s="53"/>
      <c r="JI1079" s="53"/>
      <c r="JJ1079" s="53"/>
      <c r="JK1079" s="53"/>
      <c r="JL1079" s="53"/>
      <c r="JM1079" s="53"/>
      <c r="JN1079" s="53"/>
      <c r="JO1079" s="53"/>
      <c r="JP1079" s="53"/>
      <c r="JQ1079" s="53"/>
      <c r="JR1079" s="53"/>
      <c r="JS1079" s="53"/>
      <c r="JT1079" s="53"/>
      <c r="JU1079" s="53"/>
      <c r="JV1079" s="53"/>
      <c r="JW1079" s="53"/>
      <c r="JX1079" s="53"/>
      <c r="JY1079" s="53"/>
      <c r="JZ1079" s="53"/>
      <c r="KA1079" s="53"/>
      <c r="KB1079" s="53"/>
      <c r="KC1079" s="53"/>
      <c r="KD1079" s="53"/>
      <c r="KE1079" s="53"/>
      <c r="KF1079" s="53"/>
      <c r="KG1079" s="53"/>
      <c r="KH1079" s="53"/>
      <c r="KI1079" s="53"/>
      <c r="KJ1079" s="53"/>
      <c r="KK1079" s="53"/>
      <c r="KL1079" s="53"/>
      <c r="KM1079" s="53"/>
      <c r="KN1079" s="53"/>
      <c r="KO1079" s="53"/>
      <c r="KP1079" s="53"/>
      <c r="KQ1079" s="53"/>
      <c r="KR1079" s="53"/>
      <c r="KS1079" s="53"/>
      <c r="KT1079" s="53"/>
      <c r="KU1079" s="53"/>
      <c r="KV1079" s="53"/>
      <c r="KW1079" s="53"/>
      <c r="KX1079" s="53"/>
      <c r="KY1079" s="53"/>
      <c r="KZ1079" s="53"/>
      <c r="LA1079" s="53"/>
      <c r="LB1079" s="53"/>
      <c r="LC1079" s="53"/>
      <c r="LD1079" s="53"/>
      <c r="LE1079" s="53"/>
      <c r="LF1079" s="53"/>
      <c r="LG1079" s="53"/>
      <c r="LH1079" s="53"/>
      <c r="LI1079" s="53"/>
      <c r="LJ1079" s="53"/>
      <c r="LK1079" s="53"/>
      <c r="LL1079" s="53"/>
      <c r="LM1079" s="53"/>
      <c r="LN1079" s="53"/>
      <c r="LO1079" s="53"/>
      <c r="LP1079" s="53"/>
      <c r="LQ1079" s="53"/>
      <c r="LR1079" s="53"/>
      <c r="LS1079" s="53"/>
      <c r="LT1079" s="53"/>
      <c r="LU1079" s="53"/>
      <c r="LV1079" s="53"/>
      <c r="LW1079" s="53"/>
      <c r="LX1079" s="53"/>
      <c r="LY1079" s="53"/>
      <c r="LZ1079" s="53"/>
      <c r="MA1079" s="53"/>
      <c r="MB1079" s="53"/>
      <c r="MC1079" s="53"/>
      <c r="MD1079" s="53"/>
      <c r="ME1079" s="53"/>
      <c r="MF1079" s="53"/>
      <c r="MG1079" s="53"/>
      <c r="MH1079" s="53"/>
      <c r="MI1079" s="53"/>
      <c r="MJ1079" s="53"/>
      <c r="MK1079" s="53"/>
      <c r="ML1079" s="53"/>
      <c r="MM1079" s="53"/>
      <c r="MN1079" s="53"/>
      <c r="MO1079" s="53"/>
      <c r="MP1079" s="53"/>
      <c r="MQ1079" s="53"/>
      <c r="MR1079" s="53"/>
      <c r="MS1079" s="53"/>
      <c r="MT1079" s="53"/>
      <c r="MU1079" s="53"/>
      <c r="MV1079" s="53"/>
      <c r="MW1079" s="53"/>
      <c r="MX1079" s="53"/>
      <c r="MY1079" s="53"/>
      <c r="MZ1079" s="53"/>
      <c r="NA1079" s="53"/>
      <c r="NB1079" s="53"/>
      <c r="NC1079" s="53"/>
      <c r="ND1079" s="53"/>
      <c r="NE1079" s="53"/>
      <c r="NF1079" s="53"/>
      <c r="NG1079" s="53"/>
      <c r="NH1079" s="53"/>
      <c r="NI1079" s="53"/>
      <c r="NJ1079" s="53"/>
      <c r="NK1079" s="53"/>
      <c r="NL1079" s="53"/>
      <c r="NM1079" s="53"/>
      <c r="NN1079" s="53"/>
      <c r="NO1079" s="53"/>
      <c r="NP1079" s="53"/>
      <c r="NQ1079" s="53"/>
      <c r="NR1079" s="53"/>
      <c r="NS1079" s="53"/>
      <c r="NT1079" s="53"/>
      <c r="NU1079" s="53"/>
      <c r="NV1079" s="53"/>
      <c r="NW1079" s="53"/>
      <c r="NX1079" s="53"/>
      <c r="NY1079" s="53"/>
      <c r="NZ1079" s="53"/>
      <c r="OA1079" s="53"/>
      <c r="OB1079" s="53"/>
      <c r="OC1079" s="53"/>
      <c r="OD1079" s="53"/>
      <c r="OE1079" s="53"/>
      <c r="OF1079" s="53"/>
      <c r="OG1079" s="53"/>
      <c r="OH1079" s="53"/>
      <c r="OI1079" s="53"/>
      <c r="OJ1079" s="53"/>
      <c r="OK1079" s="53"/>
      <c r="OL1079" s="53"/>
      <c r="OM1079" s="53"/>
      <c r="ON1079" s="53"/>
      <c r="OO1079" s="53"/>
      <c r="OP1079" s="53"/>
      <c r="OQ1079" s="53"/>
      <c r="OR1079" s="53"/>
      <c r="OS1079" s="53"/>
      <c r="OT1079" s="53"/>
      <c r="OU1079" s="53"/>
      <c r="OV1079" s="53"/>
      <c r="OW1079" s="53"/>
      <c r="OX1079" s="53"/>
      <c r="OY1079" s="53"/>
      <c r="OZ1079" s="53"/>
      <c r="PA1079" s="53"/>
      <c r="PB1079" s="53"/>
      <c r="PC1079" s="53"/>
      <c r="PD1079" s="53"/>
      <c r="PE1079" s="53"/>
      <c r="PF1079" s="53"/>
      <c r="PG1079" s="53"/>
      <c r="PH1079" s="53"/>
      <c r="PI1079" s="53"/>
      <c r="PJ1079" s="53"/>
      <c r="PK1079" s="53"/>
      <c r="PL1079" s="53"/>
      <c r="PM1079" s="53"/>
      <c r="PN1079" s="53"/>
      <c r="PO1079" s="53"/>
      <c r="PP1079" s="53"/>
      <c r="PQ1079" s="53"/>
      <c r="PR1079" s="53"/>
      <c r="PS1079" s="53"/>
      <c r="PT1079" s="53"/>
      <c r="PU1079" s="53"/>
      <c r="PV1079" s="53"/>
      <c r="PW1079" s="53"/>
      <c r="PX1079" s="53"/>
      <c r="PY1079" s="53"/>
      <c r="PZ1079" s="53"/>
      <c r="QA1079" s="53"/>
      <c r="QB1079" s="53"/>
      <c r="QC1079" s="53"/>
      <c r="QD1079" s="53"/>
      <c r="QE1079" s="53"/>
      <c r="QF1079" s="53"/>
      <c r="QG1079" s="53"/>
      <c r="QH1079" s="53"/>
      <c r="QI1079" s="53"/>
      <c r="QJ1079" s="53"/>
      <c r="QK1079" s="53"/>
      <c r="QL1079" s="53"/>
      <c r="QM1079" s="53"/>
      <c r="QN1079" s="53"/>
      <c r="QO1079" s="53"/>
      <c r="QP1079" s="53"/>
      <c r="QQ1079" s="53"/>
      <c r="QR1079" s="53"/>
      <c r="QS1079" s="53"/>
      <c r="QT1079" s="53"/>
      <c r="QU1079" s="53"/>
      <c r="QV1079" s="53"/>
      <c r="QW1079" s="53"/>
      <c r="QX1079" s="53"/>
      <c r="QY1079" s="53"/>
      <c r="QZ1079" s="53"/>
      <c r="RA1079" s="53"/>
      <c r="RB1079" s="53"/>
      <c r="RC1079" s="53"/>
      <c r="RD1079" s="53"/>
      <c r="RE1079" s="53"/>
      <c r="RF1079" s="53"/>
      <c r="RG1079" s="53"/>
      <c r="RH1079" s="53"/>
      <c r="RI1079" s="53"/>
      <c r="RJ1079" s="53"/>
      <c r="RK1079" s="53"/>
      <c r="RL1079" s="53"/>
      <c r="RM1079" s="53"/>
      <c r="RN1079" s="53"/>
      <c r="RO1079" s="53"/>
      <c r="RP1079" s="53"/>
      <c r="RQ1079" s="53"/>
      <c r="RR1079" s="53"/>
      <c r="RS1079" s="53"/>
      <c r="RT1079" s="53"/>
      <c r="RU1079" s="53"/>
      <c r="RV1079" s="53"/>
      <c r="RW1079" s="53"/>
      <c r="RX1079" s="53"/>
      <c r="RY1079" s="53"/>
      <c r="RZ1079" s="53"/>
      <c r="SA1079" s="53"/>
      <c r="SB1079" s="53"/>
      <c r="SC1079" s="53"/>
      <c r="SD1079" s="53"/>
      <c r="SE1079" s="53"/>
      <c r="SF1079" s="53"/>
      <c r="SG1079" s="53"/>
      <c r="SH1079" s="53"/>
      <c r="SI1079" s="53"/>
      <c r="SJ1079" s="53"/>
      <c r="SK1079" s="53"/>
      <c r="SL1079" s="53"/>
      <c r="SM1079" s="53"/>
      <c r="SN1079" s="53"/>
      <c r="SO1079" s="53"/>
      <c r="SP1079" s="53"/>
      <c r="SQ1079" s="53"/>
      <c r="SR1079" s="53"/>
      <c r="SS1079" s="53"/>
      <c r="ST1079" s="53"/>
      <c r="SU1079" s="53"/>
      <c r="SV1079" s="53"/>
      <c r="SW1079" s="53"/>
      <c r="SX1079" s="53"/>
      <c r="SY1079" s="53"/>
      <c r="SZ1079" s="53"/>
      <c r="TA1079" s="53"/>
      <c r="TB1079" s="53"/>
      <c r="TC1079" s="53"/>
      <c r="TD1079" s="53"/>
      <c r="TE1079" s="53"/>
      <c r="TF1079" s="53"/>
      <c r="TG1079" s="53"/>
      <c r="TH1079" s="53"/>
      <c r="TI1079" s="53"/>
      <c r="TJ1079" s="53"/>
      <c r="TK1079" s="53"/>
      <c r="TL1079" s="53"/>
      <c r="TM1079" s="53"/>
      <c r="TN1079" s="53"/>
      <c r="TO1079" s="53"/>
      <c r="TP1079" s="53"/>
      <c r="TQ1079" s="53"/>
      <c r="TR1079" s="53"/>
      <c r="TS1079" s="53"/>
      <c r="TT1079" s="53"/>
      <c r="TU1079" s="53"/>
      <c r="TV1079" s="53"/>
      <c r="TW1079" s="53"/>
      <c r="TX1079" s="53"/>
      <c r="TY1079" s="53"/>
      <c r="TZ1079" s="53"/>
      <c r="UA1079" s="53"/>
      <c r="UB1079" s="53"/>
      <c r="UC1079" s="53"/>
      <c r="UD1079" s="53"/>
      <c r="UE1079" s="53"/>
      <c r="UF1079" s="53"/>
      <c r="UG1079" s="53"/>
    </row>
    <row r="1080" spans="12:553" s="19" customFormat="1" ht="15.75" customHeight="1" x14ac:dyDescent="0.2">
      <c r="L1080" s="66"/>
      <c r="M1080" s="66"/>
      <c r="N1080" s="52"/>
      <c r="O1080" s="53"/>
      <c r="P1080" s="53"/>
      <c r="Q1080" s="53"/>
      <c r="R1080" s="53"/>
      <c r="S1080" s="53"/>
      <c r="T1080" s="53"/>
      <c r="U1080" s="53"/>
      <c r="V1080" s="53"/>
      <c r="W1080" s="53"/>
      <c r="X1080" s="53"/>
      <c r="Y1080" s="53"/>
      <c r="Z1080" s="53"/>
      <c r="AA1080" s="53"/>
      <c r="AB1080" s="53"/>
      <c r="AC1080" s="53"/>
      <c r="AD1080" s="53"/>
      <c r="AE1080" s="53"/>
      <c r="AF1080" s="53"/>
      <c r="AG1080" s="53"/>
      <c r="AH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c r="BM1080" s="53"/>
      <c r="BN1080" s="53"/>
      <c r="BO1080" s="53"/>
      <c r="BP1080" s="53"/>
      <c r="BQ1080" s="53"/>
      <c r="BR1080" s="53"/>
      <c r="BS1080" s="53"/>
      <c r="BT1080" s="53"/>
      <c r="BU1080" s="53"/>
      <c r="BV1080" s="53"/>
      <c r="BW1080" s="53"/>
      <c r="BX1080" s="53"/>
      <c r="BY1080" s="53"/>
      <c r="BZ1080" s="53"/>
      <c r="CA1080" s="53"/>
      <c r="CB1080" s="53"/>
      <c r="CC1080" s="53"/>
      <c r="CD1080" s="53"/>
      <c r="CE1080" s="53"/>
      <c r="CF1080" s="53"/>
      <c r="CG1080" s="53"/>
      <c r="CH1080" s="53"/>
      <c r="CI1080" s="53"/>
      <c r="CJ1080" s="53"/>
      <c r="CK1080" s="53"/>
      <c r="CL1080" s="53"/>
      <c r="CM1080" s="53"/>
      <c r="CN1080" s="53"/>
      <c r="CO1080" s="53"/>
      <c r="CP1080" s="53"/>
      <c r="CQ1080" s="53"/>
      <c r="CR1080" s="53"/>
      <c r="CS1080" s="53"/>
      <c r="CT1080" s="53"/>
      <c r="CU1080" s="53"/>
      <c r="CV1080" s="53"/>
      <c r="CW1080" s="53"/>
      <c r="CX1080" s="53"/>
      <c r="CY1080" s="53"/>
      <c r="CZ1080" s="53"/>
      <c r="DA1080" s="53"/>
      <c r="DB1080" s="53"/>
      <c r="DC1080" s="53"/>
      <c r="DD1080" s="53"/>
      <c r="DE1080" s="53"/>
      <c r="DF1080" s="53"/>
      <c r="DG1080" s="53"/>
      <c r="DH1080" s="53"/>
      <c r="DI1080" s="53"/>
      <c r="DJ1080" s="53"/>
      <c r="DK1080" s="53"/>
      <c r="DL1080" s="53"/>
      <c r="DM1080" s="53"/>
      <c r="DN1080" s="53"/>
      <c r="DO1080" s="53"/>
      <c r="DP1080" s="53"/>
      <c r="DQ1080" s="53"/>
      <c r="DR1080" s="53"/>
      <c r="DS1080" s="53"/>
      <c r="DT1080" s="53"/>
      <c r="DU1080" s="53"/>
      <c r="DV1080" s="53"/>
      <c r="DW1080" s="53"/>
      <c r="DX1080" s="53"/>
      <c r="DY1080" s="53"/>
      <c r="DZ1080" s="53"/>
      <c r="EA1080" s="53"/>
      <c r="EB1080" s="53"/>
      <c r="EC1080" s="53"/>
      <c r="ED1080" s="53"/>
      <c r="EE1080" s="53"/>
      <c r="EF1080" s="53"/>
      <c r="EG1080" s="53"/>
      <c r="EH1080" s="53"/>
      <c r="EI1080" s="53"/>
      <c r="EJ1080" s="53"/>
      <c r="EK1080" s="53"/>
      <c r="EL1080" s="53"/>
      <c r="EM1080" s="53"/>
      <c r="EN1080" s="53"/>
      <c r="EO1080" s="53"/>
      <c r="EP1080" s="53"/>
      <c r="EQ1080" s="53"/>
      <c r="ER1080" s="53"/>
      <c r="ES1080" s="53"/>
      <c r="ET1080" s="53"/>
      <c r="EU1080" s="53"/>
      <c r="EV1080" s="53"/>
      <c r="EW1080" s="53"/>
      <c r="EX1080" s="53"/>
      <c r="EY1080" s="53"/>
      <c r="EZ1080" s="53"/>
      <c r="FA1080" s="53"/>
      <c r="FB1080" s="53"/>
      <c r="FC1080" s="53"/>
      <c r="FD1080" s="53"/>
      <c r="FE1080" s="53"/>
      <c r="FF1080" s="53"/>
      <c r="FG1080" s="53"/>
      <c r="FH1080" s="53"/>
      <c r="FI1080" s="53"/>
      <c r="FJ1080" s="53"/>
      <c r="FK1080" s="53"/>
      <c r="FL1080" s="53"/>
      <c r="FM1080" s="53"/>
      <c r="FN1080" s="53"/>
      <c r="FO1080" s="53"/>
      <c r="FP1080" s="53"/>
      <c r="FQ1080" s="53"/>
      <c r="FR1080" s="53"/>
      <c r="FS1080" s="53"/>
      <c r="FT1080" s="53"/>
      <c r="FU1080" s="53"/>
      <c r="FV1080" s="53"/>
      <c r="FW1080" s="53"/>
      <c r="FX1080" s="53"/>
      <c r="FY1080" s="53"/>
      <c r="FZ1080" s="53"/>
      <c r="GA1080" s="53"/>
      <c r="GB1080" s="53"/>
      <c r="GC1080" s="53"/>
      <c r="GD1080" s="53"/>
      <c r="GE1080" s="53"/>
      <c r="GF1080" s="53"/>
      <c r="GG1080" s="53"/>
      <c r="GH1080" s="53"/>
      <c r="GI1080" s="53"/>
      <c r="GJ1080" s="53"/>
      <c r="GK1080" s="53"/>
      <c r="GL1080" s="53"/>
      <c r="GM1080" s="53"/>
      <c r="GN1080" s="53"/>
      <c r="GO1080" s="53"/>
      <c r="GP1080" s="53"/>
      <c r="GQ1080" s="53"/>
      <c r="GR1080" s="53"/>
      <c r="GS1080" s="53"/>
      <c r="GT1080" s="53"/>
      <c r="GU1080" s="53"/>
      <c r="GV1080" s="53"/>
      <c r="GW1080" s="53"/>
      <c r="GX1080" s="53"/>
      <c r="GY1080" s="53"/>
      <c r="GZ1080" s="53"/>
      <c r="HA1080" s="53"/>
      <c r="HB1080" s="53"/>
      <c r="HC1080" s="53"/>
      <c r="HD1080" s="53"/>
      <c r="HE1080" s="53"/>
      <c r="HF1080" s="53"/>
      <c r="HG1080" s="53"/>
      <c r="HH1080" s="53"/>
      <c r="HI1080" s="53"/>
      <c r="HJ1080" s="53"/>
      <c r="HK1080" s="53"/>
      <c r="HL1080" s="53"/>
      <c r="HM1080" s="53"/>
      <c r="HN1080" s="53"/>
      <c r="HO1080" s="53"/>
      <c r="HP1080" s="53"/>
      <c r="HQ1080" s="53"/>
      <c r="HR1080" s="53"/>
      <c r="HS1080" s="53"/>
      <c r="HT1080" s="53"/>
      <c r="HU1080" s="53"/>
      <c r="HV1080" s="53"/>
      <c r="HW1080" s="53"/>
      <c r="HX1080" s="53"/>
      <c r="HY1080" s="53"/>
      <c r="HZ1080" s="53"/>
      <c r="IA1080" s="53"/>
      <c r="IB1080" s="53"/>
      <c r="IC1080" s="53"/>
      <c r="ID1080" s="53"/>
      <c r="IE1080" s="53"/>
      <c r="IF1080" s="53"/>
      <c r="IG1080" s="53"/>
      <c r="IH1080" s="53"/>
      <c r="II1080" s="53"/>
      <c r="IJ1080" s="53"/>
      <c r="IK1080" s="53"/>
      <c r="IL1080" s="53"/>
      <c r="IM1080" s="53"/>
      <c r="IN1080" s="53"/>
      <c r="IO1080" s="53"/>
      <c r="IP1080" s="53"/>
      <c r="IQ1080" s="53"/>
      <c r="IR1080" s="53"/>
      <c r="IS1080" s="53"/>
      <c r="IT1080" s="53"/>
      <c r="IU1080" s="53"/>
      <c r="IV1080" s="53"/>
      <c r="IW1080" s="53"/>
      <c r="IX1080" s="53"/>
      <c r="IY1080" s="53"/>
      <c r="IZ1080" s="53"/>
      <c r="JA1080" s="53"/>
      <c r="JB1080" s="53"/>
      <c r="JC1080" s="53"/>
      <c r="JD1080" s="53"/>
      <c r="JE1080" s="53"/>
      <c r="JF1080" s="53"/>
      <c r="JG1080" s="53"/>
      <c r="JH1080" s="53"/>
      <c r="JI1080" s="53"/>
      <c r="JJ1080" s="53"/>
      <c r="JK1080" s="53"/>
      <c r="JL1080" s="53"/>
      <c r="JM1080" s="53"/>
      <c r="JN1080" s="53"/>
      <c r="JO1080" s="53"/>
      <c r="JP1080" s="53"/>
      <c r="JQ1080" s="53"/>
      <c r="JR1080" s="53"/>
      <c r="JS1080" s="53"/>
      <c r="JT1080" s="53"/>
      <c r="JU1080" s="53"/>
      <c r="JV1080" s="53"/>
      <c r="JW1080" s="53"/>
      <c r="JX1080" s="53"/>
      <c r="JY1080" s="53"/>
      <c r="JZ1080" s="53"/>
      <c r="KA1080" s="53"/>
      <c r="KB1080" s="53"/>
      <c r="KC1080" s="53"/>
      <c r="KD1080" s="53"/>
      <c r="KE1080" s="53"/>
      <c r="KF1080" s="53"/>
      <c r="KG1080" s="53"/>
      <c r="KH1080" s="53"/>
      <c r="KI1080" s="53"/>
      <c r="KJ1080" s="53"/>
      <c r="KK1080" s="53"/>
      <c r="KL1080" s="53"/>
      <c r="KM1080" s="53"/>
      <c r="KN1080" s="53"/>
      <c r="KO1080" s="53"/>
      <c r="KP1080" s="53"/>
      <c r="KQ1080" s="53"/>
      <c r="KR1080" s="53"/>
      <c r="KS1080" s="53"/>
      <c r="KT1080" s="53"/>
      <c r="KU1080" s="53"/>
      <c r="KV1080" s="53"/>
      <c r="KW1080" s="53"/>
      <c r="KX1080" s="53"/>
      <c r="KY1080" s="53"/>
      <c r="KZ1080" s="53"/>
      <c r="LA1080" s="53"/>
      <c r="LB1080" s="53"/>
      <c r="LC1080" s="53"/>
      <c r="LD1080" s="53"/>
      <c r="LE1080" s="53"/>
      <c r="LF1080" s="53"/>
      <c r="LG1080" s="53"/>
      <c r="LH1080" s="53"/>
      <c r="LI1080" s="53"/>
      <c r="LJ1080" s="53"/>
      <c r="LK1080" s="53"/>
      <c r="LL1080" s="53"/>
      <c r="LM1080" s="53"/>
      <c r="LN1080" s="53"/>
      <c r="LO1080" s="53"/>
      <c r="LP1080" s="53"/>
      <c r="LQ1080" s="53"/>
      <c r="LR1080" s="53"/>
      <c r="LS1080" s="53"/>
      <c r="LT1080" s="53"/>
      <c r="LU1080" s="53"/>
      <c r="LV1080" s="53"/>
      <c r="LW1080" s="53"/>
      <c r="LX1080" s="53"/>
      <c r="LY1080" s="53"/>
      <c r="LZ1080" s="53"/>
      <c r="MA1080" s="53"/>
      <c r="MB1080" s="53"/>
      <c r="MC1080" s="53"/>
      <c r="MD1080" s="53"/>
      <c r="ME1080" s="53"/>
      <c r="MF1080" s="53"/>
      <c r="MG1080" s="53"/>
      <c r="MH1080" s="53"/>
      <c r="MI1080" s="53"/>
      <c r="MJ1080" s="53"/>
      <c r="MK1080" s="53"/>
      <c r="ML1080" s="53"/>
      <c r="MM1080" s="53"/>
      <c r="MN1080" s="53"/>
      <c r="MO1080" s="53"/>
      <c r="MP1080" s="53"/>
      <c r="MQ1080" s="53"/>
      <c r="MR1080" s="53"/>
      <c r="MS1080" s="53"/>
      <c r="MT1080" s="53"/>
      <c r="MU1080" s="53"/>
      <c r="MV1080" s="53"/>
      <c r="MW1080" s="53"/>
      <c r="MX1080" s="53"/>
      <c r="MY1080" s="53"/>
      <c r="MZ1080" s="53"/>
      <c r="NA1080" s="53"/>
      <c r="NB1080" s="53"/>
      <c r="NC1080" s="53"/>
      <c r="ND1080" s="53"/>
      <c r="NE1080" s="53"/>
      <c r="NF1080" s="53"/>
      <c r="NG1080" s="53"/>
      <c r="NH1080" s="53"/>
      <c r="NI1080" s="53"/>
      <c r="NJ1080" s="53"/>
      <c r="NK1080" s="53"/>
      <c r="NL1080" s="53"/>
      <c r="NM1080" s="53"/>
      <c r="NN1080" s="53"/>
      <c r="NO1080" s="53"/>
      <c r="NP1080" s="53"/>
      <c r="NQ1080" s="53"/>
      <c r="NR1080" s="53"/>
      <c r="NS1080" s="53"/>
      <c r="NT1080" s="53"/>
      <c r="NU1080" s="53"/>
      <c r="NV1080" s="53"/>
      <c r="NW1080" s="53"/>
      <c r="NX1080" s="53"/>
      <c r="NY1080" s="53"/>
      <c r="NZ1080" s="53"/>
      <c r="OA1080" s="53"/>
      <c r="OB1080" s="53"/>
      <c r="OC1080" s="53"/>
      <c r="OD1080" s="53"/>
      <c r="OE1080" s="53"/>
      <c r="OF1080" s="53"/>
      <c r="OG1080" s="53"/>
      <c r="OH1080" s="53"/>
      <c r="OI1080" s="53"/>
      <c r="OJ1080" s="53"/>
      <c r="OK1080" s="53"/>
      <c r="OL1080" s="53"/>
      <c r="OM1080" s="53"/>
      <c r="ON1080" s="53"/>
      <c r="OO1080" s="53"/>
      <c r="OP1080" s="53"/>
      <c r="OQ1080" s="53"/>
      <c r="OR1080" s="53"/>
      <c r="OS1080" s="53"/>
      <c r="OT1080" s="53"/>
      <c r="OU1080" s="53"/>
      <c r="OV1080" s="53"/>
      <c r="OW1080" s="53"/>
      <c r="OX1080" s="53"/>
      <c r="OY1080" s="53"/>
      <c r="OZ1080" s="53"/>
      <c r="PA1080" s="53"/>
      <c r="PB1080" s="53"/>
      <c r="PC1080" s="53"/>
      <c r="PD1080" s="53"/>
      <c r="PE1080" s="53"/>
      <c r="PF1080" s="53"/>
      <c r="PG1080" s="53"/>
      <c r="PH1080" s="53"/>
      <c r="PI1080" s="53"/>
      <c r="PJ1080" s="53"/>
      <c r="PK1080" s="53"/>
      <c r="PL1080" s="53"/>
      <c r="PM1080" s="53"/>
      <c r="PN1080" s="53"/>
      <c r="PO1080" s="53"/>
      <c r="PP1080" s="53"/>
      <c r="PQ1080" s="53"/>
      <c r="PR1080" s="53"/>
      <c r="PS1080" s="53"/>
      <c r="PT1080" s="53"/>
      <c r="PU1080" s="53"/>
      <c r="PV1080" s="53"/>
      <c r="PW1080" s="53"/>
      <c r="PX1080" s="53"/>
      <c r="PY1080" s="53"/>
      <c r="PZ1080" s="53"/>
      <c r="QA1080" s="53"/>
      <c r="QB1080" s="53"/>
      <c r="QC1080" s="53"/>
      <c r="QD1080" s="53"/>
      <c r="QE1080" s="53"/>
      <c r="QF1080" s="53"/>
      <c r="QG1080" s="53"/>
      <c r="QH1080" s="53"/>
      <c r="QI1080" s="53"/>
      <c r="QJ1080" s="53"/>
      <c r="QK1080" s="53"/>
      <c r="QL1080" s="53"/>
      <c r="QM1080" s="53"/>
      <c r="QN1080" s="53"/>
      <c r="QO1080" s="53"/>
      <c r="QP1080" s="53"/>
      <c r="QQ1080" s="53"/>
      <c r="QR1080" s="53"/>
      <c r="QS1080" s="53"/>
      <c r="QT1080" s="53"/>
      <c r="QU1080" s="53"/>
      <c r="QV1080" s="53"/>
      <c r="QW1080" s="53"/>
      <c r="QX1080" s="53"/>
      <c r="QY1080" s="53"/>
      <c r="QZ1080" s="53"/>
      <c r="RA1080" s="53"/>
      <c r="RB1080" s="53"/>
      <c r="RC1080" s="53"/>
      <c r="RD1080" s="53"/>
      <c r="RE1080" s="53"/>
      <c r="RF1080" s="53"/>
      <c r="RG1080" s="53"/>
      <c r="RH1080" s="53"/>
      <c r="RI1080" s="53"/>
      <c r="RJ1080" s="53"/>
      <c r="RK1080" s="53"/>
      <c r="RL1080" s="53"/>
      <c r="RM1080" s="53"/>
      <c r="RN1080" s="53"/>
      <c r="RO1080" s="53"/>
      <c r="RP1080" s="53"/>
      <c r="RQ1080" s="53"/>
      <c r="RR1080" s="53"/>
      <c r="RS1080" s="53"/>
      <c r="RT1080" s="53"/>
      <c r="RU1080" s="53"/>
      <c r="RV1080" s="53"/>
      <c r="RW1080" s="53"/>
      <c r="RX1080" s="53"/>
      <c r="RY1080" s="53"/>
      <c r="RZ1080" s="53"/>
      <c r="SA1080" s="53"/>
      <c r="SB1080" s="53"/>
      <c r="SC1080" s="53"/>
      <c r="SD1080" s="53"/>
      <c r="SE1080" s="53"/>
      <c r="SF1080" s="53"/>
      <c r="SG1080" s="53"/>
      <c r="SH1080" s="53"/>
      <c r="SI1080" s="53"/>
      <c r="SJ1080" s="53"/>
      <c r="SK1080" s="53"/>
      <c r="SL1080" s="53"/>
      <c r="SM1080" s="53"/>
      <c r="SN1080" s="53"/>
      <c r="SO1080" s="53"/>
      <c r="SP1080" s="53"/>
      <c r="SQ1080" s="53"/>
      <c r="SR1080" s="53"/>
      <c r="SS1080" s="53"/>
      <c r="ST1080" s="53"/>
      <c r="SU1080" s="53"/>
      <c r="SV1080" s="53"/>
      <c r="SW1080" s="53"/>
      <c r="SX1080" s="53"/>
      <c r="SY1080" s="53"/>
      <c r="SZ1080" s="53"/>
      <c r="TA1080" s="53"/>
      <c r="TB1080" s="53"/>
      <c r="TC1080" s="53"/>
      <c r="TD1080" s="53"/>
      <c r="TE1080" s="53"/>
      <c r="TF1080" s="53"/>
      <c r="TG1080" s="53"/>
      <c r="TH1080" s="53"/>
      <c r="TI1080" s="53"/>
      <c r="TJ1080" s="53"/>
      <c r="TK1080" s="53"/>
      <c r="TL1080" s="53"/>
      <c r="TM1080" s="53"/>
      <c r="TN1080" s="53"/>
      <c r="TO1080" s="53"/>
      <c r="TP1080" s="53"/>
      <c r="TQ1080" s="53"/>
      <c r="TR1080" s="53"/>
      <c r="TS1080" s="53"/>
      <c r="TT1080" s="53"/>
      <c r="TU1080" s="53"/>
      <c r="TV1080" s="53"/>
      <c r="TW1080" s="53"/>
      <c r="TX1080" s="53"/>
      <c r="TY1080" s="53"/>
      <c r="TZ1080" s="53"/>
      <c r="UA1080" s="53"/>
      <c r="UB1080" s="53"/>
      <c r="UC1080" s="53"/>
      <c r="UD1080" s="53"/>
      <c r="UE1080" s="53"/>
      <c r="UF1080" s="53"/>
      <c r="UG1080" s="53"/>
    </row>
    <row r="1081" spans="12:553" s="19" customFormat="1" ht="15.75" customHeight="1" x14ac:dyDescent="0.2">
      <c r="L1081" s="66"/>
      <c r="M1081" s="66"/>
      <c r="N1081" s="52"/>
      <c r="O1081" s="53"/>
      <c r="P1081" s="53"/>
      <c r="Q1081" s="53"/>
      <c r="R1081" s="53"/>
      <c r="S1081" s="53"/>
      <c r="T1081" s="53"/>
      <c r="U1081" s="53"/>
      <c r="V1081" s="53"/>
      <c r="W1081" s="53"/>
      <c r="X1081" s="53"/>
      <c r="Y1081" s="53"/>
      <c r="Z1081" s="53"/>
      <c r="AA1081" s="53"/>
      <c r="AB1081" s="53"/>
      <c r="AC1081" s="53"/>
      <c r="AD1081" s="53"/>
      <c r="AE1081" s="53"/>
      <c r="AF1081" s="53"/>
      <c r="AG1081" s="53"/>
      <c r="AH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c r="BM1081" s="53"/>
      <c r="BN1081" s="53"/>
      <c r="BO1081" s="53"/>
      <c r="BP1081" s="53"/>
      <c r="BQ1081" s="53"/>
      <c r="BR1081" s="53"/>
      <c r="BS1081" s="53"/>
      <c r="BT1081" s="53"/>
      <c r="BU1081" s="53"/>
      <c r="BV1081" s="53"/>
      <c r="BW1081" s="53"/>
      <c r="BX1081" s="53"/>
      <c r="BY1081" s="53"/>
      <c r="BZ1081" s="53"/>
      <c r="CA1081" s="53"/>
      <c r="CB1081" s="53"/>
      <c r="CC1081" s="53"/>
      <c r="CD1081" s="53"/>
      <c r="CE1081" s="53"/>
      <c r="CF1081" s="53"/>
      <c r="CG1081" s="53"/>
      <c r="CH1081" s="53"/>
      <c r="CI1081" s="53"/>
      <c r="CJ1081" s="53"/>
      <c r="CK1081" s="53"/>
      <c r="CL1081" s="53"/>
      <c r="CM1081" s="53"/>
      <c r="CN1081" s="53"/>
      <c r="CO1081" s="53"/>
      <c r="CP1081" s="53"/>
      <c r="CQ1081" s="53"/>
      <c r="CR1081" s="53"/>
      <c r="CS1081" s="53"/>
      <c r="CT1081" s="53"/>
      <c r="CU1081" s="53"/>
      <c r="CV1081" s="53"/>
      <c r="CW1081" s="53"/>
      <c r="CX1081" s="53"/>
      <c r="CY1081" s="53"/>
      <c r="CZ1081" s="53"/>
      <c r="DA1081" s="53"/>
      <c r="DB1081" s="53"/>
      <c r="DC1081" s="53"/>
      <c r="DD1081" s="53"/>
      <c r="DE1081" s="53"/>
      <c r="DF1081" s="53"/>
      <c r="DG1081" s="53"/>
      <c r="DH1081" s="53"/>
      <c r="DI1081" s="53"/>
      <c r="DJ1081" s="53"/>
      <c r="DK1081" s="53"/>
      <c r="DL1081" s="53"/>
      <c r="DM1081" s="53"/>
      <c r="DN1081" s="53"/>
      <c r="DO1081" s="53"/>
      <c r="DP1081" s="53"/>
      <c r="DQ1081" s="53"/>
      <c r="DR1081" s="53"/>
      <c r="DS1081" s="53"/>
      <c r="DT1081" s="53"/>
      <c r="DU1081" s="53"/>
      <c r="DV1081" s="53"/>
      <c r="DW1081" s="53"/>
      <c r="DX1081" s="53"/>
      <c r="DY1081" s="53"/>
      <c r="DZ1081" s="53"/>
      <c r="EA1081" s="53"/>
      <c r="EB1081" s="53"/>
      <c r="EC1081" s="53"/>
      <c r="ED1081" s="53"/>
      <c r="EE1081" s="53"/>
      <c r="EF1081" s="53"/>
      <c r="EG1081" s="53"/>
      <c r="EH1081" s="53"/>
      <c r="EI1081" s="53"/>
      <c r="EJ1081" s="53"/>
      <c r="EK1081" s="53"/>
      <c r="EL1081" s="53"/>
      <c r="EM1081" s="53"/>
      <c r="EN1081" s="53"/>
      <c r="EO1081" s="53"/>
      <c r="EP1081" s="53"/>
      <c r="EQ1081" s="53"/>
      <c r="ER1081" s="53"/>
      <c r="ES1081" s="53"/>
      <c r="ET1081" s="53"/>
      <c r="EU1081" s="53"/>
      <c r="EV1081" s="53"/>
      <c r="EW1081" s="53"/>
      <c r="EX1081" s="53"/>
      <c r="EY1081" s="53"/>
      <c r="EZ1081" s="53"/>
      <c r="FA1081" s="53"/>
      <c r="FB1081" s="53"/>
      <c r="FC1081" s="53"/>
      <c r="FD1081" s="53"/>
      <c r="FE1081" s="53"/>
      <c r="FF1081" s="53"/>
      <c r="FG1081" s="53"/>
      <c r="FH1081" s="53"/>
      <c r="FI1081" s="53"/>
      <c r="FJ1081" s="53"/>
      <c r="FK1081" s="53"/>
      <c r="FL1081" s="53"/>
      <c r="FM1081" s="53"/>
      <c r="FN1081" s="53"/>
      <c r="FO1081" s="53"/>
      <c r="FP1081" s="53"/>
      <c r="FQ1081" s="53"/>
      <c r="FR1081" s="53"/>
      <c r="FS1081" s="53"/>
      <c r="FT1081" s="53"/>
      <c r="FU1081" s="53"/>
      <c r="FV1081" s="53"/>
      <c r="FW1081" s="53"/>
      <c r="FX1081" s="53"/>
      <c r="FY1081" s="53"/>
      <c r="FZ1081" s="53"/>
      <c r="GA1081" s="53"/>
      <c r="GB1081" s="53"/>
      <c r="GC1081" s="53"/>
      <c r="GD1081" s="53"/>
      <c r="GE1081" s="53"/>
      <c r="GF1081" s="53"/>
      <c r="GG1081" s="53"/>
      <c r="GH1081" s="53"/>
      <c r="GI1081" s="53"/>
      <c r="GJ1081" s="53"/>
      <c r="GK1081" s="53"/>
      <c r="GL1081" s="53"/>
      <c r="GM1081" s="53"/>
      <c r="GN1081" s="53"/>
      <c r="GO1081" s="53"/>
      <c r="GP1081" s="53"/>
      <c r="GQ1081" s="53"/>
      <c r="GR1081" s="53"/>
      <c r="GS1081" s="53"/>
      <c r="GT1081" s="53"/>
      <c r="GU1081" s="53"/>
      <c r="GV1081" s="53"/>
      <c r="GW1081" s="53"/>
      <c r="GX1081" s="53"/>
      <c r="GY1081" s="53"/>
      <c r="GZ1081" s="53"/>
      <c r="HA1081" s="53"/>
      <c r="HB1081" s="53"/>
      <c r="HC1081" s="53"/>
      <c r="HD1081" s="53"/>
      <c r="HE1081" s="53"/>
      <c r="HF1081" s="53"/>
      <c r="HG1081" s="53"/>
      <c r="HH1081" s="53"/>
      <c r="HI1081" s="53"/>
      <c r="HJ1081" s="53"/>
      <c r="HK1081" s="53"/>
      <c r="HL1081" s="53"/>
      <c r="HM1081" s="53"/>
      <c r="HN1081" s="53"/>
      <c r="HO1081" s="53"/>
      <c r="HP1081" s="53"/>
      <c r="HQ1081" s="53"/>
      <c r="HR1081" s="53"/>
      <c r="HS1081" s="53"/>
      <c r="HT1081" s="53"/>
      <c r="HU1081" s="53"/>
      <c r="HV1081" s="53"/>
      <c r="HW1081" s="53"/>
      <c r="HX1081" s="53"/>
      <c r="HY1081" s="53"/>
      <c r="HZ1081" s="53"/>
      <c r="IA1081" s="53"/>
      <c r="IB1081" s="53"/>
      <c r="IC1081" s="53"/>
      <c r="ID1081" s="53"/>
      <c r="IE1081" s="53"/>
      <c r="IF1081" s="53"/>
      <c r="IG1081" s="53"/>
      <c r="IH1081" s="53"/>
      <c r="II1081" s="53"/>
      <c r="IJ1081" s="53"/>
      <c r="IK1081" s="53"/>
      <c r="IL1081" s="53"/>
      <c r="IM1081" s="53"/>
      <c r="IN1081" s="53"/>
      <c r="IO1081" s="53"/>
      <c r="IP1081" s="53"/>
      <c r="IQ1081" s="53"/>
      <c r="IR1081" s="53"/>
      <c r="IS1081" s="53"/>
      <c r="IT1081" s="53"/>
      <c r="IU1081" s="53"/>
      <c r="IV1081" s="53"/>
      <c r="IW1081" s="53"/>
      <c r="IX1081" s="53"/>
      <c r="IY1081" s="53"/>
      <c r="IZ1081" s="53"/>
      <c r="JA1081" s="53"/>
      <c r="JB1081" s="53"/>
      <c r="JC1081" s="53"/>
      <c r="JD1081" s="53"/>
      <c r="JE1081" s="53"/>
      <c r="JF1081" s="53"/>
      <c r="JG1081" s="53"/>
      <c r="JH1081" s="53"/>
      <c r="JI1081" s="53"/>
      <c r="JJ1081" s="53"/>
      <c r="JK1081" s="53"/>
      <c r="JL1081" s="53"/>
      <c r="JM1081" s="53"/>
      <c r="JN1081" s="53"/>
      <c r="JO1081" s="53"/>
      <c r="JP1081" s="53"/>
      <c r="JQ1081" s="53"/>
      <c r="JR1081" s="53"/>
      <c r="JS1081" s="53"/>
      <c r="JT1081" s="53"/>
      <c r="JU1081" s="53"/>
      <c r="JV1081" s="53"/>
      <c r="JW1081" s="53"/>
      <c r="JX1081" s="53"/>
      <c r="JY1081" s="53"/>
      <c r="JZ1081" s="53"/>
      <c r="KA1081" s="53"/>
      <c r="KB1081" s="53"/>
      <c r="KC1081" s="53"/>
      <c r="KD1081" s="53"/>
      <c r="KE1081" s="53"/>
      <c r="KF1081" s="53"/>
      <c r="KG1081" s="53"/>
      <c r="KH1081" s="53"/>
      <c r="KI1081" s="53"/>
      <c r="KJ1081" s="53"/>
      <c r="KK1081" s="53"/>
      <c r="KL1081" s="53"/>
      <c r="KM1081" s="53"/>
      <c r="KN1081" s="53"/>
      <c r="KO1081" s="53"/>
      <c r="KP1081" s="53"/>
      <c r="KQ1081" s="53"/>
      <c r="KR1081" s="53"/>
      <c r="KS1081" s="53"/>
      <c r="KT1081" s="53"/>
      <c r="KU1081" s="53"/>
      <c r="KV1081" s="53"/>
      <c r="KW1081" s="53"/>
      <c r="KX1081" s="53"/>
      <c r="KY1081" s="53"/>
      <c r="KZ1081" s="53"/>
      <c r="LA1081" s="53"/>
      <c r="LB1081" s="53"/>
      <c r="LC1081" s="53"/>
      <c r="LD1081" s="53"/>
      <c r="LE1081" s="53"/>
      <c r="LF1081" s="53"/>
      <c r="LG1081" s="53"/>
      <c r="LH1081" s="53"/>
      <c r="LI1081" s="53"/>
      <c r="LJ1081" s="53"/>
      <c r="LK1081" s="53"/>
      <c r="LL1081" s="53"/>
      <c r="LM1081" s="53"/>
      <c r="LN1081" s="53"/>
      <c r="LO1081" s="53"/>
      <c r="LP1081" s="53"/>
      <c r="LQ1081" s="53"/>
      <c r="LR1081" s="53"/>
      <c r="LS1081" s="53"/>
      <c r="LT1081" s="53"/>
      <c r="LU1081" s="53"/>
      <c r="LV1081" s="53"/>
      <c r="LW1081" s="53"/>
      <c r="LX1081" s="53"/>
      <c r="LY1081" s="53"/>
      <c r="LZ1081" s="53"/>
      <c r="MA1081" s="53"/>
      <c r="MB1081" s="53"/>
      <c r="MC1081" s="53"/>
      <c r="MD1081" s="53"/>
      <c r="ME1081" s="53"/>
      <c r="MF1081" s="53"/>
      <c r="MG1081" s="53"/>
      <c r="MH1081" s="53"/>
      <c r="MI1081" s="53"/>
      <c r="MJ1081" s="53"/>
      <c r="MK1081" s="53"/>
      <c r="ML1081" s="53"/>
      <c r="MM1081" s="53"/>
      <c r="MN1081" s="53"/>
      <c r="MO1081" s="53"/>
      <c r="MP1081" s="53"/>
      <c r="MQ1081" s="53"/>
      <c r="MR1081" s="53"/>
      <c r="MS1081" s="53"/>
      <c r="MT1081" s="53"/>
      <c r="MU1081" s="53"/>
      <c r="MV1081" s="53"/>
      <c r="MW1081" s="53"/>
      <c r="MX1081" s="53"/>
      <c r="MY1081" s="53"/>
      <c r="MZ1081" s="53"/>
      <c r="NA1081" s="53"/>
      <c r="NB1081" s="53"/>
      <c r="NC1081" s="53"/>
      <c r="ND1081" s="53"/>
      <c r="NE1081" s="53"/>
      <c r="NF1081" s="53"/>
      <c r="NG1081" s="53"/>
      <c r="NH1081" s="53"/>
      <c r="NI1081" s="53"/>
      <c r="NJ1081" s="53"/>
      <c r="NK1081" s="53"/>
      <c r="NL1081" s="53"/>
      <c r="NM1081" s="53"/>
      <c r="NN1081" s="53"/>
      <c r="NO1081" s="53"/>
      <c r="NP1081" s="53"/>
      <c r="NQ1081" s="53"/>
      <c r="NR1081" s="53"/>
      <c r="NS1081" s="53"/>
      <c r="NT1081" s="53"/>
      <c r="NU1081" s="53"/>
      <c r="NV1081" s="53"/>
      <c r="NW1081" s="53"/>
      <c r="NX1081" s="53"/>
      <c r="NY1081" s="53"/>
      <c r="NZ1081" s="53"/>
      <c r="OA1081" s="53"/>
      <c r="OB1081" s="53"/>
      <c r="OC1081" s="53"/>
      <c r="OD1081" s="53"/>
      <c r="OE1081" s="53"/>
      <c r="OF1081" s="53"/>
      <c r="OG1081" s="53"/>
      <c r="OH1081" s="53"/>
      <c r="OI1081" s="53"/>
      <c r="OJ1081" s="53"/>
      <c r="OK1081" s="53"/>
      <c r="OL1081" s="53"/>
      <c r="OM1081" s="53"/>
      <c r="ON1081" s="53"/>
      <c r="OO1081" s="53"/>
      <c r="OP1081" s="53"/>
      <c r="OQ1081" s="53"/>
      <c r="OR1081" s="53"/>
      <c r="OS1081" s="53"/>
      <c r="OT1081" s="53"/>
      <c r="OU1081" s="53"/>
      <c r="OV1081" s="53"/>
      <c r="OW1081" s="53"/>
      <c r="OX1081" s="53"/>
      <c r="OY1081" s="53"/>
      <c r="OZ1081" s="53"/>
      <c r="PA1081" s="53"/>
      <c r="PB1081" s="53"/>
      <c r="PC1081" s="53"/>
      <c r="PD1081" s="53"/>
      <c r="PE1081" s="53"/>
      <c r="PF1081" s="53"/>
      <c r="PG1081" s="53"/>
      <c r="PH1081" s="53"/>
      <c r="PI1081" s="53"/>
      <c r="PJ1081" s="53"/>
      <c r="PK1081" s="53"/>
      <c r="PL1081" s="53"/>
      <c r="PM1081" s="53"/>
      <c r="PN1081" s="53"/>
      <c r="PO1081" s="53"/>
      <c r="PP1081" s="53"/>
      <c r="PQ1081" s="53"/>
      <c r="PR1081" s="53"/>
      <c r="PS1081" s="53"/>
      <c r="PT1081" s="53"/>
      <c r="PU1081" s="53"/>
      <c r="PV1081" s="53"/>
      <c r="PW1081" s="53"/>
      <c r="PX1081" s="53"/>
      <c r="PY1081" s="53"/>
      <c r="PZ1081" s="53"/>
      <c r="QA1081" s="53"/>
      <c r="QB1081" s="53"/>
      <c r="QC1081" s="53"/>
      <c r="QD1081" s="53"/>
      <c r="QE1081" s="53"/>
      <c r="QF1081" s="53"/>
      <c r="QG1081" s="53"/>
      <c r="QH1081" s="53"/>
      <c r="QI1081" s="53"/>
      <c r="QJ1081" s="53"/>
      <c r="QK1081" s="53"/>
      <c r="QL1081" s="53"/>
      <c r="QM1081" s="53"/>
      <c r="QN1081" s="53"/>
      <c r="QO1081" s="53"/>
      <c r="QP1081" s="53"/>
      <c r="QQ1081" s="53"/>
      <c r="QR1081" s="53"/>
      <c r="QS1081" s="53"/>
      <c r="QT1081" s="53"/>
      <c r="QU1081" s="53"/>
      <c r="QV1081" s="53"/>
      <c r="QW1081" s="53"/>
      <c r="QX1081" s="53"/>
      <c r="QY1081" s="53"/>
      <c r="QZ1081" s="53"/>
      <c r="RA1081" s="53"/>
      <c r="RB1081" s="53"/>
      <c r="RC1081" s="53"/>
      <c r="RD1081" s="53"/>
      <c r="RE1081" s="53"/>
      <c r="RF1081" s="53"/>
      <c r="RG1081" s="53"/>
      <c r="RH1081" s="53"/>
      <c r="RI1081" s="53"/>
      <c r="RJ1081" s="53"/>
      <c r="RK1081" s="53"/>
      <c r="RL1081" s="53"/>
      <c r="RM1081" s="53"/>
      <c r="RN1081" s="53"/>
      <c r="RO1081" s="53"/>
      <c r="RP1081" s="53"/>
      <c r="RQ1081" s="53"/>
      <c r="RR1081" s="53"/>
      <c r="RS1081" s="53"/>
      <c r="RT1081" s="53"/>
      <c r="RU1081" s="53"/>
      <c r="RV1081" s="53"/>
      <c r="RW1081" s="53"/>
      <c r="RX1081" s="53"/>
      <c r="RY1081" s="53"/>
      <c r="RZ1081" s="53"/>
      <c r="SA1081" s="53"/>
      <c r="SB1081" s="53"/>
      <c r="SC1081" s="53"/>
      <c r="SD1081" s="53"/>
      <c r="SE1081" s="53"/>
      <c r="SF1081" s="53"/>
      <c r="SG1081" s="53"/>
      <c r="SH1081" s="53"/>
      <c r="SI1081" s="53"/>
      <c r="SJ1081" s="53"/>
      <c r="SK1081" s="53"/>
      <c r="SL1081" s="53"/>
      <c r="SM1081" s="53"/>
      <c r="SN1081" s="53"/>
      <c r="SO1081" s="53"/>
      <c r="SP1081" s="53"/>
      <c r="SQ1081" s="53"/>
      <c r="SR1081" s="53"/>
      <c r="SS1081" s="53"/>
      <c r="ST1081" s="53"/>
      <c r="SU1081" s="53"/>
      <c r="SV1081" s="53"/>
      <c r="SW1081" s="53"/>
      <c r="SX1081" s="53"/>
      <c r="SY1081" s="53"/>
      <c r="SZ1081" s="53"/>
      <c r="TA1081" s="53"/>
      <c r="TB1081" s="53"/>
      <c r="TC1081" s="53"/>
      <c r="TD1081" s="53"/>
      <c r="TE1081" s="53"/>
      <c r="TF1081" s="53"/>
      <c r="TG1081" s="53"/>
      <c r="TH1081" s="53"/>
      <c r="TI1081" s="53"/>
      <c r="TJ1081" s="53"/>
      <c r="TK1081" s="53"/>
      <c r="TL1081" s="53"/>
      <c r="TM1081" s="53"/>
      <c r="TN1081" s="53"/>
      <c r="TO1081" s="53"/>
      <c r="TP1081" s="53"/>
      <c r="TQ1081" s="53"/>
      <c r="TR1081" s="53"/>
      <c r="TS1081" s="53"/>
      <c r="TT1081" s="53"/>
      <c r="TU1081" s="53"/>
      <c r="TV1081" s="53"/>
      <c r="TW1081" s="53"/>
      <c r="TX1081" s="53"/>
      <c r="TY1081" s="53"/>
      <c r="TZ1081" s="53"/>
      <c r="UA1081" s="53"/>
      <c r="UB1081" s="53"/>
      <c r="UC1081" s="53"/>
      <c r="UD1081" s="53"/>
      <c r="UE1081" s="53"/>
      <c r="UF1081" s="53"/>
      <c r="UG1081" s="53"/>
    </row>
    <row r="1082" spans="12:553" s="19" customFormat="1" ht="15.75" customHeight="1" x14ac:dyDescent="0.2">
      <c r="L1082" s="66"/>
      <c r="M1082" s="66"/>
      <c r="N1082" s="52"/>
      <c r="O1082" s="53"/>
      <c r="P1082" s="53"/>
      <c r="Q1082" s="53"/>
      <c r="R1082" s="53"/>
      <c r="S1082" s="53"/>
      <c r="T1082" s="53"/>
      <c r="U1082" s="53"/>
      <c r="V1082" s="53"/>
      <c r="W1082" s="53"/>
      <c r="X1082" s="53"/>
      <c r="Y1082" s="53"/>
      <c r="Z1082" s="53"/>
      <c r="AA1082" s="53"/>
      <c r="AB1082" s="53"/>
      <c r="AC1082" s="53"/>
      <c r="AD1082" s="53"/>
      <c r="AE1082" s="53"/>
      <c r="AF1082" s="53"/>
      <c r="AG1082" s="53"/>
      <c r="AH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c r="BM1082" s="53"/>
      <c r="BN1082" s="53"/>
      <c r="BO1082" s="53"/>
      <c r="BP1082" s="53"/>
      <c r="BQ1082" s="53"/>
      <c r="BR1082" s="53"/>
      <c r="BS1082" s="53"/>
      <c r="BT1082" s="53"/>
      <c r="BU1082" s="53"/>
      <c r="BV1082" s="53"/>
      <c r="BW1082" s="53"/>
      <c r="BX1082" s="53"/>
      <c r="BY1082" s="53"/>
      <c r="BZ1082" s="53"/>
      <c r="CA1082" s="53"/>
      <c r="CB1082" s="53"/>
      <c r="CC1082" s="53"/>
      <c r="CD1082" s="53"/>
      <c r="CE1082" s="53"/>
      <c r="CF1082" s="53"/>
      <c r="CG1082" s="53"/>
      <c r="CH1082" s="53"/>
      <c r="CI1082" s="53"/>
      <c r="CJ1082" s="53"/>
      <c r="CK1082" s="53"/>
      <c r="CL1082" s="53"/>
      <c r="CM1082" s="53"/>
      <c r="CN1082" s="53"/>
      <c r="CO1082" s="53"/>
      <c r="CP1082" s="53"/>
      <c r="CQ1082" s="53"/>
      <c r="CR1082" s="53"/>
      <c r="CS1082" s="53"/>
      <c r="CT1082" s="53"/>
      <c r="CU1082" s="53"/>
      <c r="CV1082" s="53"/>
      <c r="CW1082" s="53"/>
      <c r="CX1082" s="53"/>
      <c r="CY1082" s="53"/>
      <c r="CZ1082" s="53"/>
      <c r="DA1082" s="53"/>
      <c r="DB1082" s="53"/>
      <c r="DC1082" s="53"/>
      <c r="DD1082" s="53"/>
      <c r="DE1082" s="53"/>
      <c r="DF1082" s="53"/>
      <c r="DG1082" s="53"/>
      <c r="DH1082" s="53"/>
      <c r="DI1082" s="53"/>
      <c r="DJ1082" s="53"/>
      <c r="DK1082" s="53"/>
      <c r="DL1082" s="53"/>
      <c r="DM1082" s="53"/>
      <c r="DN1082" s="53"/>
      <c r="DO1082" s="53"/>
      <c r="DP1082" s="53"/>
      <c r="DQ1082" s="53"/>
      <c r="DR1082" s="53"/>
      <c r="DS1082" s="53"/>
      <c r="DT1082" s="53"/>
      <c r="DU1082" s="53"/>
      <c r="DV1082" s="53"/>
      <c r="DW1082" s="53"/>
      <c r="DX1082" s="53"/>
      <c r="DY1082" s="53"/>
      <c r="DZ1082" s="53"/>
      <c r="EA1082" s="53"/>
      <c r="EB1082" s="53"/>
      <c r="EC1082" s="53"/>
      <c r="ED1082" s="53"/>
      <c r="EE1082" s="53"/>
      <c r="EF1082" s="53"/>
      <c r="EG1082" s="53"/>
      <c r="EH1082" s="53"/>
      <c r="EI1082" s="53"/>
      <c r="EJ1082" s="53"/>
      <c r="EK1082" s="53"/>
      <c r="EL1082" s="53"/>
      <c r="EM1082" s="53"/>
      <c r="EN1082" s="53"/>
      <c r="EO1082" s="53"/>
      <c r="EP1082" s="53"/>
      <c r="EQ1082" s="53"/>
      <c r="ER1082" s="53"/>
      <c r="ES1082" s="53"/>
      <c r="ET1082" s="53"/>
      <c r="EU1082" s="53"/>
      <c r="EV1082" s="53"/>
      <c r="EW1082" s="53"/>
      <c r="EX1082" s="53"/>
      <c r="EY1082" s="53"/>
      <c r="EZ1082" s="53"/>
      <c r="FA1082" s="53"/>
      <c r="FB1082" s="53"/>
      <c r="FC1082" s="53"/>
      <c r="FD1082" s="53"/>
      <c r="FE1082" s="53"/>
      <c r="FF1082" s="53"/>
      <c r="FG1082" s="53"/>
      <c r="FH1082" s="53"/>
      <c r="FI1082" s="53"/>
      <c r="FJ1082" s="53"/>
      <c r="FK1082" s="53"/>
      <c r="FL1082" s="53"/>
      <c r="FM1082" s="53"/>
      <c r="FN1082" s="53"/>
      <c r="FO1082" s="53"/>
      <c r="FP1082" s="53"/>
      <c r="FQ1082" s="53"/>
      <c r="FR1082" s="53"/>
      <c r="FS1082" s="53"/>
      <c r="FT1082" s="53"/>
      <c r="FU1082" s="53"/>
      <c r="FV1082" s="53"/>
      <c r="FW1082" s="53"/>
      <c r="FX1082" s="53"/>
      <c r="FY1082" s="53"/>
      <c r="FZ1082" s="53"/>
      <c r="GA1082" s="53"/>
      <c r="GB1082" s="53"/>
      <c r="GC1082" s="53"/>
      <c r="GD1082" s="53"/>
      <c r="GE1082" s="53"/>
      <c r="GF1082" s="53"/>
      <c r="GG1082" s="53"/>
      <c r="GH1082" s="53"/>
      <c r="GI1082" s="53"/>
      <c r="GJ1082" s="53"/>
      <c r="GK1082" s="53"/>
      <c r="GL1082" s="53"/>
      <c r="GM1082" s="53"/>
      <c r="GN1082" s="53"/>
      <c r="GO1082" s="53"/>
      <c r="GP1082" s="53"/>
      <c r="GQ1082" s="53"/>
      <c r="GR1082" s="53"/>
      <c r="GS1082" s="53"/>
      <c r="GT1082" s="53"/>
      <c r="GU1082" s="53"/>
      <c r="GV1082" s="53"/>
      <c r="GW1082" s="53"/>
      <c r="GX1082" s="53"/>
      <c r="GY1082" s="53"/>
      <c r="GZ1082" s="53"/>
      <c r="HA1082" s="53"/>
      <c r="HB1082" s="53"/>
      <c r="HC1082" s="53"/>
      <c r="HD1082" s="53"/>
      <c r="HE1082" s="53"/>
      <c r="HF1082" s="53"/>
      <c r="HG1082" s="53"/>
      <c r="HH1082" s="53"/>
      <c r="HI1082" s="53"/>
      <c r="HJ1082" s="53"/>
      <c r="HK1082" s="53"/>
      <c r="HL1082" s="53"/>
      <c r="HM1082" s="53"/>
      <c r="HN1082" s="53"/>
      <c r="HO1082" s="53"/>
      <c r="HP1082" s="53"/>
      <c r="HQ1082" s="53"/>
      <c r="HR1082" s="53"/>
      <c r="HS1082" s="53"/>
      <c r="HT1082" s="53"/>
      <c r="HU1082" s="53"/>
      <c r="HV1082" s="53"/>
      <c r="HW1082" s="53"/>
      <c r="HX1082" s="53"/>
      <c r="HY1082" s="53"/>
      <c r="HZ1082" s="53"/>
      <c r="IA1082" s="53"/>
      <c r="IB1082" s="53"/>
      <c r="IC1082" s="53"/>
      <c r="ID1082" s="53"/>
      <c r="IE1082" s="53"/>
      <c r="IF1082" s="53"/>
      <c r="IG1082" s="53"/>
      <c r="IH1082" s="53"/>
      <c r="II1082" s="53"/>
      <c r="IJ1082" s="53"/>
      <c r="IK1082" s="53"/>
      <c r="IL1082" s="53"/>
      <c r="IM1082" s="53"/>
      <c r="IN1082" s="53"/>
      <c r="IO1082" s="53"/>
      <c r="IP1082" s="53"/>
      <c r="IQ1082" s="53"/>
      <c r="IR1082" s="53"/>
      <c r="IS1082" s="53"/>
      <c r="IT1082" s="53"/>
      <c r="IU1082" s="53"/>
      <c r="IV1082" s="53"/>
      <c r="IW1082" s="53"/>
      <c r="IX1082" s="53"/>
      <c r="IY1082" s="53"/>
      <c r="IZ1082" s="53"/>
      <c r="JA1082" s="53"/>
      <c r="JB1082" s="53"/>
      <c r="JC1082" s="53"/>
      <c r="JD1082" s="53"/>
      <c r="JE1082" s="53"/>
      <c r="JF1082" s="53"/>
      <c r="JG1082" s="53"/>
      <c r="JH1082" s="53"/>
      <c r="JI1082" s="53"/>
      <c r="JJ1082" s="53"/>
      <c r="JK1082" s="53"/>
      <c r="JL1082" s="53"/>
      <c r="JM1082" s="53"/>
      <c r="JN1082" s="53"/>
      <c r="JO1082" s="53"/>
      <c r="JP1082" s="53"/>
      <c r="JQ1082" s="53"/>
      <c r="JR1082" s="53"/>
      <c r="JS1082" s="53"/>
      <c r="JT1082" s="53"/>
      <c r="JU1082" s="53"/>
      <c r="JV1082" s="53"/>
      <c r="JW1082" s="53"/>
      <c r="JX1082" s="53"/>
      <c r="JY1082" s="53"/>
      <c r="JZ1082" s="53"/>
      <c r="KA1082" s="53"/>
      <c r="KB1082" s="53"/>
      <c r="KC1082" s="53"/>
      <c r="KD1082" s="53"/>
      <c r="KE1082" s="53"/>
      <c r="KF1082" s="53"/>
      <c r="KG1082" s="53"/>
      <c r="KH1082" s="53"/>
      <c r="KI1082" s="53"/>
      <c r="KJ1082" s="53"/>
      <c r="KK1082" s="53"/>
      <c r="KL1082" s="53"/>
      <c r="KM1082" s="53"/>
      <c r="KN1082" s="53"/>
      <c r="KO1082" s="53"/>
      <c r="KP1082" s="53"/>
      <c r="KQ1082" s="53"/>
      <c r="KR1082" s="53"/>
      <c r="KS1082" s="53"/>
      <c r="KT1082" s="53"/>
      <c r="KU1082" s="53"/>
      <c r="KV1082" s="53"/>
      <c r="KW1082" s="53"/>
      <c r="KX1082" s="53"/>
      <c r="KY1082" s="53"/>
      <c r="KZ1082" s="53"/>
      <c r="LA1082" s="53"/>
      <c r="LB1082" s="53"/>
      <c r="LC1082" s="53"/>
      <c r="LD1082" s="53"/>
      <c r="LE1082" s="53"/>
      <c r="LF1082" s="53"/>
      <c r="LG1082" s="53"/>
      <c r="LH1082" s="53"/>
      <c r="LI1082" s="53"/>
      <c r="LJ1082" s="53"/>
      <c r="LK1082" s="53"/>
      <c r="LL1082" s="53"/>
      <c r="LM1082" s="53"/>
      <c r="LN1082" s="53"/>
      <c r="LO1082" s="53"/>
      <c r="LP1082" s="53"/>
      <c r="LQ1082" s="53"/>
      <c r="LR1082" s="53"/>
      <c r="LS1082" s="53"/>
      <c r="LT1082" s="53"/>
      <c r="LU1082" s="53"/>
      <c r="LV1082" s="53"/>
      <c r="LW1082" s="53"/>
      <c r="LX1082" s="53"/>
      <c r="LY1082" s="53"/>
      <c r="LZ1082" s="53"/>
      <c r="MA1082" s="53"/>
      <c r="MB1082" s="53"/>
      <c r="MC1082" s="53"/>
      <c r="MD1082" s="53"/>
      <c r="ME1082" s="53"/>
      <c r="MF1082" s="53"/>
      <c r="MG1082" s="53"/>
      <c r="MH1082" s="53"/>
      <c r="MI1082" s="53"/>
      <c r="MJ1082" s="53"/>
      <c r="MK1082" s="53"/>
      <c r="ML1082" s="53"/>
      <c r="MM1082" s="53"/>
      <c r="MN1082" s="53"/>
      <c r="MO1082" s="53"/>
      <c r="MP1082" s="53"/>
      <c r="MQ1082" s="53"/>
      <c r="MR1082" s="53"/>
      <c r="MS1082" s="53"/>
      <c r="MT1082" s="53"/>
      <c r="MU1082" s="53"/>
      <c r="MV1082" s="53"/>
      <c r="MW1082" s="53"/>
      <c r="MX1082" s="53"/>
      <c r="MY1082" s="53"/>
      <c r="MZ1082" s="53"/>
      <c r="NA1082" s="53"/>
      <c r="NB1082" s="53"/>
      <c r="NC1082" s="53"/>
      <c r="ND1082" s="53"/>
      <c r="NE1082" s="53"/>
      <c r="NF1082" s="53"/>
      <c r="NG1082" s="53"/>
      <c r="NH1082" s="53"/>
      <c r="NI1082" s="53"/>
      <c r="NJ1082" s="53"/>
      <c r="NK1082" s="53"/>
      <c r="NL1082" s="53"/>
      <c r="NM1082" s="53"/>
      <c r="NN1082" s="53"/>
      <c r="NO1082" s="53"/>
      <c r="NP1082" s="53"/>
      <c r="NQ1082" s="53"/>
      <c r="NR1082" s="53"/>
      <c r="NS1082" s="53"/>
      <c r="NT1082" s="53"/>
      <c r="NU1082" s="53"/>
      <c r="NV1082" s="53"/>
      <c r="NW1082" s="53"/>
      <c r="NX1082" s="53"/>
      <c r="NY1082" s="53"/>
      <c r="NZ1082" s="53"/>
      <c r="OA1082" s="53"/>
      <c r="OB1082" s="53"/>
      <c r="OC1082" s="53"/>
      <c r="OD1082" s="53"/>
      <c r="OE1082" s="53"/>
      <c r="OF1082" s="53"/>
      <c r="OG1082" s="53"/>
      <c r="OH1082" s="53"/>
      <c r="OI1082" s="53"/>
      <c r="OJ1082" s="53"/>
      <c r="OK1082" s="53"/>
      <c r="OL1082" s="53"/>
      <c r="OM1082" s="53"/>
      <c r="ON1082" s="53"/>
      <c r="OO1082" s="53"/>
      <c r="OP1082" s="53"/>
      <c r="OQ1082" s="53"/>
      <c r="OR1082" s="53"/>
      <c r="OS1082" s="53"/>
      <c r="OT1082" s="53"/>
      <c r="OU1082" s="53"/>
      <c r="OV1082" s="53"/>
      <c r="OW1082" s="53"/>
      <c r="OX1082" s="53"/>
      <c r="OY1082" s="53"/>
      <c r="OZ1082" s="53"/>
      <c r="PA1082" s="53"/>
      <c r="PB1082" s="53"/>
      <c r="PC1082" s="53"/>
      <c r="PD1082" s="53"/>
      <c r="PE1082" s="53"/>
      <c r="PF1082" s="53"/>
      <c r="PG1082" s="53"/>
      <c r="PH1082" s="53"/>
      <c r="PI1082" s="53"/>
      <c r="PJ1082" s="53"/>
      <c r="PK1082" s="53"/>
      <c r="PL1082" s="53"/>
      <c r="PM1082" s="53"/>
      <c r="PN1082" s="53"/>
      <c r="PO1082" s="53"/>
      <c r="PP1082" s="53"/>
      <c r="PQ1082" s="53"/>
      <c r="PR1082" s="53"/>
      <c r="PS1082" s="53"/>
      <c r="PT1082" s="53"/>
      <c r="PU1082" s="53"/>
      <c r="PV1082" s="53"/>
      <c r="PW1082" s="53"/>
      <c r="PX1082" s="53"/>
      <c r="PY1082" s="53"/>
      <c r="PZ1082" s="53"/>
      <c r="QA1082" s="53"/>
      <c r="QB1082" s="53"/>
      <c r="QC1082" s="53"/>
      <c r="QD1082" s="53"/>
      <c r="QE1082" s="53"/>
      <c r="QF1082" s="53"/>
      <c r="QG1082" s="53"/>
      <c r="QH1082" s="53"/>
      <c r="QI1082" s="53"/>
      <c r="QJ1082" s="53"/>
      <c r="QK1082" s="53"/>
      <c r="QL1082" s="53"/>
      <c r="QM1082" s="53"/>
      <c r="QN1082" s="53"/>
      <c r="QO1082" s="53"/>
      <c r="QP1082" s="53"/>
      <c r="QQ1082" s="53"/>
      <c r="QR1082" s="53"/>
      <c r="QS1082" s="53"/>
      <c r="QT1082" s="53"/>
      <c r="QU1082" s="53"/>
      <c r="QV1082" s="53"/>
      <c r="QW1082" s="53"/>
      <c r="QX1082" s="53"/>
      <c r="QY1082" s="53"/>
      <c r="QZ1082" s="53"/>
      <c r="RA1082" s="53"/>
      <c r="RB1082" s="53"/>
      <c r="RC1082" s="53"/>
      <c r="RD1082" s="53"/>
      <c r="RE1082" s="53"/>
      <c r="RF1082" s="53"/>
      <c r="RG1082" s="53"/>
      <c r="RH1082" s="53"/>
      <c r="RI1082" s="53"/>
      <c r="RJ1082" s="53"/>
      <c r="RK1082" s="53"/>
      <c r="RL1082" s="53"/>
      <c r="RM1082" s="53"/>
      <c r="RN1082" s="53"/>
      <c r="RO1082" s="53"/>
      <c r="RP1082" s="53"/>
      <c r="RQ1082" s="53"/>
      <c r="RR1082" s="53"/>
      <c r="RS1082" s="53"/>
      <c r="RT1082" s="53"/>
      <c r="RU1082" s="53"/>
      <c r="RV1082" s="53"/>
      <c r="RW1082" s="53"/>
      <c r="RX1082" s="53"/>
      <c r="RY1082" s="53"/>
      <c r="RZ1082" s="53"/>
      <c r="SA1082" s="53"/>
      <c r="SB1082" s="53"/>
      <c r="SC1082" s="53"/>
      <c r="SD1082" s="53"/>
      <c r="SE1082" s="53"/>
      <c r="SF1082" s="53"/>
      <c r="SG1082" s="53"/>
      <c r="SH1082" s="53"/>
      <c r="SI1082" s="53"/>
      <c r="SJ1082" s="53"/>
      <c r="SK1082" s="53"/>
      <c r="SL1082" s="53"/>
      <c r="SM1082" s="53"/>
      <c r="SN1082" s="53"/>
      <c r="SO1082" s="53"/>
      <c r="SP1082" s="53"/>
      <c r="SQ1082" s="53"/>
      <c r="SR1082" s="53"/>
      <c r="SS1082" s="53"/>
      <c r="ST1082" s="53"/>
      <c r="SU1082" s="53"/>
      <c r="SV1082" s="53"/>
      <c r="SW1082" s="53"/>
      <c r="SX1082" s="53"/>
      <c r="SY1082" s="53"/>
      <c r="SZ1082" s="53"/>
      <c r="TA1082" s="53"/>
      <c r="TB1082" s="53"/>
      <c r="TC1082" s="53"/>
      <c r="TD1082" s="53"/>
      <c r="TE1082" s="53"/>
      <c r="TF1082" s="53"/>
      <c r="TG1082" s="53"/>
      <c r="TH1082" s="53"/>
      <c r="TI1082" s="53"/>
      <c r="TJ1082" s="53"/>
      <c r="TK1082" s="53"/>
      <c r="TL1082" s="53"/>
      <c r="TM1082" s="53"/>
      <c r="TN1082" s="53"/>
      <c r="TO1082" s="53"/>
      <c r="TP1082" s="53"/>
      <c r="TQ1082" s="53"/>
      <c r="TR1082" s="53"/>
      <c r="TS1082" s="53"/>
      <c r="TT1082" s="53"/>
      <c r="TU1082" s="53"/>
      <c r="TV1082" s="53"/>
      <c r="TW1082" s="53"/>
      <c r="TX1082" s="53"/>
      <c r="TY1082" s="53"/>
      <c r="TZ1082" s="53"/>
      <c r="UA1082" s="53"/>
      <c r="UB1082" s="53"/>
      <c r="UC1082" s="53"/>
      <c r="UD1082" s="53"/>
      <c r="UE1082" s="53"/>
      <c r="UF1082" s="53"/>
      <c r="UG1082" s="53"/>
    </row>
    <row r="1083" spans="12:553" s="19" customFormat="1" ht="15.75" customHeight="1" x14ac:dyDescent="0.2">
      <c r="L1083" s="66"/>
      <c r="M1083" s="66"/>
      <c r="N1083" s="52"/>
      <c r="O1083" s="53"/>
      <c r="P1083" s="53"/>
      <c r="Q1083" s="53"/>
      <c r="R1083" s="53"/>
      <c r="S1083" s="53"/>
      <c r="T1083" s="53"/>
      <c r="U1083" s="53"/>
      <c r="V1083" s="53"/>
      <c r="W1083" s="53"/>
      <c r="X1083" s="53"/>
      <c r="Y1083" s="53"/>
      <c r="Z1083" s="53"/>
      <c r="AA1083" s="53"/>
      <c r="AB1083" s="53"/>
      <c r="AC1083" s="53"/>
      <c r="AD1083" s="53"/>
      <c r="AE1083" s="53"/>
      <c r="AF1083" s="53"/>
      <c r="AG1083" s="53"/>
      <c r="AH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c r="BM1083" s="53"/>
      <c r="BN1083" s="53"/>
      <c r="BO1083" s="53"/>
      <c r="BP1083" s="53"/>
      <c r="BQ1083" s="53"/>
      <c r="BR1083" s="53"/>
      <c r="BS1083" s="53"/>
      <c r="BT1083" s="53"/>
      <c r="BU1083" s="53"/>
      <c r="BV1083" s="53"/>
      <c r="BW1083" s="53"/>
      <c r="BX1083" s="53"/>
      <c r="BY1083" s="53"/>
      <c r="BZ1083" s="53"/>
      <c r="CA1083" s="53"/>
      <c r="CB1083" s="53"/>
      <c r="CC1083" s="53"/>
      <c r="CD1083" s="53"/>
      <c r="CE1083" s="53"/>
      <c r="CF1083" s="53"/>
      <c r="CG1083" s="53"/>
      <c r="CH1083" s="53"/>
      <c r="CI1083" s="53"/>
      <c r="CJ1083" s="53"/>
      <c r="CK1083" s="53"/>
      <c r="CL1083" s="53"/>
      <c r="CM1083" s="53"/>
      <c r="CN1083" s="53"/>
      <c r="CO1083" s="53"/>
      <c r="CP1083" s="53"/>
      <c r="CQ1083" s="53"/>
      <c r="CR1083" s="53"/>
      <c r="CS1083" s="53"/>
      <c r="CT1083" s="53"/>
      <c r="CU1083" s="53"/>
      <c r="CV1083" s="53"/>
      <c r="CW1083" s="53"/>
      <c r="CX1083" s="53"/>
      <c r="CY1083" s="53"/>
      <c r="CZ1083" s="53"/>
      <c r="DA1083" s="53"/>
      <c r="DB1083" s="53"/>
      <c r="DC1083" s="53"/>
      <c r="DD1083" s="53"/>
      <c r="DE1083" s="53"/>
      <c r="DF1083" s="53"/>
      <c r="DG1083" s="53"/>
      <c r="DH1083" s="53"/>
      <c r="DI1083" s="53"/>
      <c r="DJ1083" s="53"/>
      <c r="DK1083" s="53"/>
      <c r="DL1083" s="53"/>
      <c r="DM1083" s="53"/>
      <c r="DN1083" s="53"/>
      <c r="DO1083" s="53"/>
      <c r="DP1083" s="53"/>
      <c r="DQ1083" s="53"/>
      <c r="DR1083" s="53"/>
      <c r="DS1083" s="53"/>
      <c r="DT1083" s="53"/>
      <c r="DU1083" s="53"/>
      <c r="DV1083" s="53"/>
      <c r="DW1083" s="53"/>
      <c r="DX1083" s="53"/>
      <c r="DY1083" s="53"/>
      <c r="DZ1083" s="53"/>
      <c r="EA1083" s="53"/>
      <c r="EB1083" s="53"/>
      <c r="EC1083" s="53"/>
      <c r="ED1083" s="53"/>
      <c r="EE1083" s="53"/>
      <c r="EF1083" s="53"/>
      <c r="EG1083" s="53"/>
      <c r="EH1083" s="53"/>
      <c r="EI1083" s="53"/>
      <c r="EJ1083" s="53"/>
      <c r="EK1083" s="53"/>
      <c r="EL1083" s="53"/>
      <c r="EM1083" s="53"/>
      <c r="EN1083" s="53"/>
      <c r="EO1083" s="53"/>
      <c r="EP1083" s="53"/>
      <c r="EQ1083" s="53"/>
      <c r="ER1083" s="53"/>
      <c r="ES1083" s="53"/>
      <c r="ET1083" s="53"/>
      <c r="EU1083" s="53"/>
      <c r="EV1083" s="53"/>
      <c r="EW1083" s="53"/>
      <c r="EX1083" s="53"/>
      <c r="EY1083" s="53"/>
      <c r="EZ1083" s="53"/>
      <c r="FA1083" s="53"/>
      <c r="FB1083" s="53"/>
      <c r="FC1083" s="53"/>
      <c r="FD1083" s="53"/>
      <c r="FE1083" s="53"/>
      <c r="FF1083" s="53"/>
      <c r="FG1083" s="53"/>
      <c r="FH1083" s="53"/>
      <c r="FI1083" s="53"/>
      <c r="FJ1083" s="53"/>
      <c r="FK1083" s="53"/>
      <c r="FL1083" s="53"/>
      <c r="FM1083" s="53"/>
      <c r="FN1083" s="53"/>
      <c r="FO1083" s="53"/>
      <c r="FP1083" s="53"/>
      <c r="FQ1083" s="53"/>
      <c r="FR1083" s="53"/>
      <c r="FS1083" s="53"/>
      <c r="FT1083" s="53"/>
      <c r="FU1083" s="53"/>
      <c r="FV1083" s="53"/>
      <c r="FW1083" s="53"/>
      <c r="FX1083" s="53"/>
      <c r="FY1083" s="53"/>
      <c r="FZ1083" s="53"/>
      <c r="GA1083" s="53"/>
      <c r="GB1083" s="53"/>
      <c r="GC1083" s="53"/>
      <c r="GD1083" s="53"/>
      <c r="GE1083" s="53"/>
      <c r="GF1083" s="53"/>
      <c r="GG1083" s="53"/>
      <c r="GH1083" s="53"/>
      <c r="GI1083" s="53"/>
      <c r="GJ1083" s="53"/>
      <c r="GK1083" s="53"/>
      <c r="GL1083" s="53"/>
      <c r="GM1083" s="53"/>
      <c r="GN1083" s="53"/>
      <c r="GO1083" s="53"/>
      <c r="GP1083" s="53"/>
      <c r="GQ1083" s="53"/>
      <c r="GR1083" s="53"/>
      <c r="GS1083" s="53"/>
      <c r="GT1083" s="53"/>
      <c r="GU1083" s="53"/>
      <c r="GV1083" s="53"/>
      <c r="GW1083" s="53"/>
      <c r="GX1083" s="53"/>
      <c r="GY1083" s="53"/>
      <c r="GZ1083" s="53"/>
      <c r="HA1083" s="53"/>
      <c r="HB1083" s="53"/>
      <c r="HC1083" s="53"/>
      <c r="HD1083" s="53"/>
      <c r="HE1083" s="53"/>
      <c r="HF1083" s="53"/>
      <c r="HG1083" s="53"/>
      <c r="HH1083" s="53"/>
      <c r="HI1083" s="53"/>
      <c r="HJ1083" s="53"/>
      <c r="HK1083" s="53"/>
      <c r="HL1083" s="53"/>
      <c r="HM1083" s="53"/>
      <c r="HN1083" s="53"/>
      <c r="HO1083" s="53"/>
      <c r="HP1083" s="53"/>
      <c r="HQ1083" s="53"/>
      <c r="HR1083" s="53"/>
      <c r="HS1083" s="53"/>
      <c r="HT1083" s="53"/>
      <c r="HU1083" s="53"/>
      <c r="HV1083" s="53"/>
      <c r="HW1083" s="53"/>
      <c r="HX1083" s="53"/>
      <c r="HY1083" s="53"/>
      <c r="HZ1083" s="53"/>
      <c r="IA1083" s="53"/>
      <c r="IB1083" s="53"/>
      <c r="IC1083" s="53"/>
      <c r="ID1083" s="53"/>
      <c r="IE1083" s="53"/>
      <c r="IF1083" s="53"/>
      <c r="IG1083" s="53"/>
      <c r="IH1083" s="53"/>
      <c r="II1083" s="53"/>
      <c r="IJ1083" s="53"/>
      <c r="IK1083" s="53"/>
      <c r="IL1083" s="53"/>
      <c r="IM1083" s="53"/>
      <c r="IN1083" s="53"/>
      <c r="IO1083" s="53"/>
      <c r="IP1083" s="53"/>
      <c r="IQ1083" s="53"/>
      <c r="IR1083" s="53"/>
      <c r="IS1083" s="53"/>
      <c r="IT1083" s="53"/>
      <c r="IU1083" s="53"/>
      <c r="IV1083" s="53"/>
      <c r="IW1083" s="53"/>
      <c r="IX1083" s="53"/>
      <c r="IY1083" s="53"/>
      <c r="IZ1083" s="53"/>
      <c r="JA1083" s="53"/>
      <c r="JB1083" s="53"/>
      <c r="JC1083" s="53"/>
      <c r="JD1083" s="53"/>
      <c r="JE1083" s="53"/>
      <c r="JF1083" s="53"/>
      <c r="JG1083" s="53"/>
      <c r="JH1083" s="53"/>
      <c r="JI1083" s="53"/>
      <c r="JJ1083" s="53"/>
      <c r="JK1083" s="53"/>
      <c r="JL1083" s="53"/>
      <c r="JM1083" s="53"/>
      <c r="JN1083" s="53"/>
      <c r="JO1083" s="53"/>
      <c r="JP1083" s="53"/>
      <c r="JQ1083" s="53"/>
      <c r="JR1083" s="53"/>
      <c r="JS1083" s="53"/>
      <c r="JT1083" s="53"/>
      <c r="JU1083" s="53"/>
      <c r="JV1083" s="53"/>
      <c r="JW1083" s="53"/>
      <c r="JX1083" s="53"/>
      <c r="JY1083" s="53"/>
      <c r="JZ1083" s="53"/>
      <c r="KA1083" s="53"/>
      <c r="KB1083" s="53"/>
      <c r="KC1083" s="53"/>
      <c r="KD1083" s="53"/>
      <c r="KE1083" s="53"/>
      <c r="KF1083" s="53"/>
      <c r="KG1083" s="53"/>
      <c r="KH1083" s="53"/>
      <c r="KI1083" s="53"/>
      <c r="KJ1083" s="53"/>
      <c r="KK1083" s="53"/>
      <c r="KL1083" s="53"/>
      <c r="KM1083" s="53"/>
      <c r="KN1083" s="53"/>
      <c r="KO1083" s="53"/>
      <c r="KP1083" s="53"/>
      <c r="KQ1083" s="53"/>
      <c r="KR1083" s="53"/>
      <c r="KS1083" s="53"/>
      <c r="KT1083" s="53"/>
      <c r="KU1083" s="53"/>
      <c r="KV1083" s="53"/>
      <c r="KW1083" s="53"/>
      <c r="KX1083" s="53"/>
      <c r="KY1083" s="53"/>
      <c r="KZ1083" s="53"/>
      <c r="LA1083" s="53"/>
      <c r="LB1083" s="53"/>
      <c r="LC1083" s="53"/>
      <c r="LD1083" s="53"/>
      <c r="LE1083" s="53"/>
      <c r="LF1083" s="53"/>
      <c r="LG1083" s="53"/>
      <c r="LH1083" s="53"/>
      <c r="LI1083" s="53"/>
      <c r="LJ1083" s="53"/>
      <c r="LK1083" s="53"/>
      <c r="LL1083" s="53"/>
      <c r="LM1083" s="53"/>
      <c r="LN1083" s="53"/>
      <c r="LO1083" s="53"/>
      <c r="LP1083" s="53"/>
      <c r="LQ1083" s="53"/>
      <c r="LR1083" s="53"/>
      <c r="LS1083" s="53"/>
      <c r="LT1083" s="53"/>
      <c r="LU1083" s="53"/>
      <c r="LV1083" s="53"/>
      <c r="LW1083" s="53"/>
      <c r="LX1083" s="53"/>
      <c r="LY1083" s="53"/>
      <c r="LZ1083" s="53"/>
      <c r="MA1083" s="53"/>
      <c r="MB1083" s="53"/>
      <c r="MC1083" s="53"/>
      <c r="MD1083" s="53"/>
      <c r="ME1083" s="53"/>
      <c r="MF1083" s="53"/>
      <c r="MG1083" s="53"/>
      <c r="MH1083" s="53"/>
      <c r="MI1083" s="53"/>
      <c r="MJ1083" s="53"/>
      <c r="MK1083" s="53"/>
      <c r="ML1083" s="53"/>
      <c r="MM1083" s="53"/>
      <c r="MN1083" s="53"/>
      <c r="MO1083" s="53"/>
      <c r="MP1083" s="53"/>
      <c r="MQ1083" s="53"/>
      <c r="MR1083" s="53"/>
      <c r="MS1083" s="53"/>
      <c r="MT1083" s="53"/>
      <c r="MU1083" s="53"/>
      <c r="MV1083" s="53"/>
      <c r="MW1083" s="53"/>
      <c r="MX1083" s="53"/>
      <c r="MY1083" s="53"/>
      <c r="MZ1083" s="53"/>
      <c r="NA1083" s="53"/>
      <c r="NB1083" s="53"/>
      <c r="NC1083" s="53"/>
      <c r="ND1083" s="53"/>
      <c r="NE1083" s="53"/>
      <c r="NF1083" s="53"/>
      <c r="NG1083" s="53"/>
      <c r="NH1083" s="53"/>
      <c r="NI1083" s="53"/>
      <c r="NJ1083" s="53"/>
      <c r="NK1083" s="53"/>
      <c r="NL1083" s="53"/>
      <c r="NM1083" s="53"/>
      <c r="NN1083" s="53"/>
      <c r="NO1083" s="53"/>
      <c r="NP1083" s="53"/>
      <c r="NQ1083" s="53"/>
      <c r="NR1083" s="53"/>
      <c r="NS1083" s="53"/>
      <c r="NT1083" s="53"/>
      <c r="NU1083" s="53"/>
      <c r="NV1083" s="53"/>
      <c r="NW1083" s="53"/>
      <c r="NX1083" s="53"/>
      <c r="NY1083" s="53"/>
      <c r="NZ1083" s="53"/>
      <c r="OA1083" s="53"/>
      <c r="OB1083" s="53"/>
      <c r="OC1083" s="53"/>
      <c r="OD1083" s="53"/>
      <c r="OE1083" s="53"/>
      <c r="OF1083" s="53"/>
      <c r="OG1083" s="53"/>
      <c r="OH1083" s="53"/>
      <c r="OI1083" s="53"/>
      <c r="OJ1083" s="53"/>
      <c r="OK1083" s="53"/>
      <c r="OL1083" s="53"/>
      <c r="OM1083" s="53"/>
      <c r="ON1083" s="53"/>
      <c r="OO1083" s="53"/>
      <c r="OP1083" s="53"/>
      <c r="OQ1083" s="53"/>
      <c r="OR1083" s="53"/>
      <c r="OS1083" s="53"/>
      <c r="OT1083" s="53"/>
      <c r="OU1083" s="53"/>
      <c r="OV1083" s="53"/>
      <c r="OW1083" s="53"/>
      <c r="OX1083" s="53"/>
      <c r="OY1083" s="53"/>
      <c r="OZ1083" s="53"/>
      <c r="PA1083" s="53"/>
      <c r="PB1083" s="53"/>
      <c r="PC1083" s="53"/>
      <c r="PD1083" s="53"/>
      <c r="PE1083" s="53"/>
      <c r="PF1083" s="53"/>
      <c r="PG1083" s="53"/>
      <c r="PH1083" s="53"/>
      <c r="PI1083" s="53"/>
      <c r="PJ1083" s="53"/>
      <c r="PK1083" s="53"/>
      <c r="PL1083" s="53"/>
      <c r="PM1083" s="53"/>
      <c r="PN1083" s="53"/>
      <c r="PO1083" s="53"/>
      <c r="PP1083" s="53"/>
      <c r="PQ1083" s="53"/>
      <c r="PR1083" s="53"/>
      <c r="PS1083" s="53"/>
      <c r="PT1083" s="53"/>
      <c r="PU1083" s="53"/>
      <c r="PV1083" s="53"/>
      <c r="PW1083" s="53"/>
      <c r="PX1083" s="53"/>
      <c r="PY1083" s="53"/>
      <c r="PZ1083" s="53"/>
      <c r="QA1083" s="53"/>
      <c r="QB1083" s="53"/>
      <c r="QC1083" s="53"/>
      <c r="QD1083" s="53"/>
      <c r="QE1083" s="53"/>
      <c r="QF1083" s="53"/>
      <c r="QG1083" s="53"/>
      <c r="QH1083" s="53"/>
      <c r="QI1083" s="53"/>
      <c r="QJ1083" s="53"/>
      <c r="QK1083" s="53"/>
      <c r="QL1083" s="53"/>
      <c r="QM1083" s="53"/>
      <c r="QN1083" s="53"/>
      <c r="QO1083" s="53"/>
      <c r="QP1083" s="53"/>
      <c r="QQ1083" s="53"/>
      <c r="QR1083" s="53"/>
      <c r="QS1083" s="53"/>
      <c r="QT1083" s="53"/>
      <c r="QU1083" s="53"/>
      <c r="QV1083" s="53"/>
      <c r="QW1083" s="53"/>
      <c r="QX1083" s="53"/>
      <c r="QY1083" s="53"/>
      <c r="QZ1083" s="53"/>
      <c r="RA1083" s="53"/>
      <c r="RB1083" s="53"/>
      <c r="RC1083" s="53"/>
      <c r="RD1083" s="53"/>
      <c r="RE1083" s="53"/>
      <c r="RF1083" s="53"/>
      <c r="RG1083" s="53"/>
      <c r="RH1083" s="53"/>
      <c r="RI1083" s="53"/>
      <c r="RJ1083" s="53"/>
      <c r="RK1083" s="53"/>
      <c r="RL1083" s="53"/>
      <c r="RM1083" s="53"/>
      <c r="RN1083" s="53"/>
      <c r="RO1083" s="53"/>
      <c r="RP1083" s="53"/>
      <c r="RQ1083" s="53"/>
      <c r="RR1083" s="53"/>
      <c r="RS1083" s="53"/>
      <c r="RT1083" s="53"/>
      <c r="RU1083" s="53"/>
      <c r="RV1083" s="53"/>
      <c r="RW1083" s="53"/>
      <c r="RX1083" s="53"/>
      <c r="RY1083" s="53"/>
      <c r="RZ1083" s="53"/>
      <c r="SA1083" s="53"/>
      <c r="SB1083" s="53"/>
      <c r="SC1083" s="53"/>
      <c r="SD1083" s="53"/>
      <c r="SE1083" s="53"/>
      <c r="SF1083" s="53"/>
      <c r="SG1083" s="53"/>
      <c r="SH1083" s="53"/>
      <c r="SI1083" s="53"/>
      <c r="SJ1083" s="53"/>
      <c r="SK1083" s="53"/>
      <c r="SL1083" s="53"/>
      <c r="SM1083" s="53"/>
      <c r="SN1083" s="53"/>
      <c r="SO1083" s="53"/>
      <c r="SP1083" s="53"/>
      <c r="SQ1083" s="53"/>
      <c r="SR1083" s="53"/>
      <c r="SS1083" s="53"/>
      <c r="ST1083" s="53"/>
      <c r="SU1083" s="53"/>
      <c r="SV1083" s="53"/>
      <c r="SW1083" s="53"/>
      <c r="SX1083" s="53"/>
      <c r="SY1083" s="53"/>
      <c r="SZ1083" s="53"/>
      <c r="TA1083" s="53"/>
      <c r="TB1083" s="53"/>
      <c r="TC1083" s="53"/>
      <c r="TD1083" s="53"/>
      <c r="TE1083" s="53"/>
      <c r="TF1083" s="53"/>
      <c r="TG1083" s="53"/>
      <c r="TH1083" s="53"/>
      <c r="TI1083" s="53"/>
      <c r="TJ1083" s="53"/>
      <c r="TK1083" s="53"/>
      <c r="TL1083" s="53"/>
      <c r="TM1083" s="53"/>
      <c r="TN1083" s="53"/>
      <c r="TO1083" s="53"/>
      <c r="TP1083" s="53"/>
      <c r="TQ1083" s="53"/>
      <c r="TR1083" s="53"/>
      <c r="TS1083" s="53"/>
      <c r="TT1083" s="53"/>
      <c r="TU1083" s="53"/>
      <c r="TV1083" s="53"/>
      <c r="TW1083" s="53"/>
      <c r="TX1083" s="53"/>
      <c r="TY1083" s="53"/>
      <c r="TZ1083" s="53"/>
      <c r="UA1083" s="53"/>
      <c r="UB1083" s="53"/>
      <c r="UC1083" s="53"/>
      <c r="UD1083" s="53"/>
      <c r="UE1083" s="53"/>
      <c r="UF1083" s="53"/>
      <c r="UG1083" s="53"/>
    </row>
    <row r="1084" spans="12:553" s="19" customFormat="1" ht="15.75" customHeight="1" x14ac:dyDescent="0.2">
      <c r="L1084" s="66"/>
      <c r="M1084" s="66"/>
      <c r="N1084" s="52"/>
      <c r="O1084" s="53"/>
      <c r="P1084" s="53"/>
      <c r="Q1084" s="53"/>
      <c r="R1084" s="53"/>
      <c r="S1084" s="53"/>
      <c r="T1084" s="53"/>
      <c r="U1084" s="53"/>
      <c r="V1084" s="53"/>
      <c r="W1084" s="53"/>
      <c r="X1084" s="53"/>
      <c r="Y1084" s="53"/>
      <c r="Z1084" s="53"/>
      <c r="AA1084" s="53"/>
      <c r="AB1084" s="53"/>
      <c r="AC1084" s="53"/>
      <c r="AD1084" s="53"/>
      <c r="AE1084" s="53"/>
      <c r="AF1084" s="53"/>
      <c r="AG1084" s="53"/>
      <c r="AH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c r="BM1084" s="53"/>
      <c r="BN1084" s="53"/>
      <c r="BO1084" s="53"/>
      <c r="BP1084" s="53"/>
      <c r="BQ1084" s="53"/>
      <c r="BR1084" s="53"/>
      <c r="BS1084" s="53"/>
      <c r="BT1084" s="53"/>
      <c r="BU1084" s="53"/>
      <c r="BV1084" s="53"/>
      <c r="BW1084" s="53"/>
      <c r="BX1084" s="53"/>
      <c r="BY1084" s="53"/>
      <c r="BZ1084" s="53"/>
      <c r="CA1084" s="53"/>
      <c r="CB1084" s="53"/>
      <c r="CC1084" s="53"/>
      <c r="CD1084" s="53"/>
      <c r="CE1084" s="53"/>
      <c r="CF1084" s="53"/>
      <c r="CG1084" s="53"/>
      <c r="CH1084" s="53"/>
      <c r="CI1084" s="53"/>
      <c r="CJ1084" s="53"/>
      <c r="CK1084" s="53"/>
      <c r="CL1084" s="53"/>
      <c r="CM1084" s="53"/>
      <c r="CN1084" s="53"/>
      <c r="CO1084" s="53"/>
      <c r="CP1084" s="53"/>
      <c r="CQ1084" s="53"/>
      <c r="CR1084" s="53"/>
      <c r="CS1084" s="53"/>
      <c r="CT1084" s="53"/>
      <c r="CU1084" s="53"/>
      <c r="CV1084" s="53"/>
      <c r="CW1084" s="53"/>
      <c r="CX1084" s="53"/>
      <c r="CY1084" s="53"/>
      <c r="CZ1084" s="53"/>
      <c r="DA1084" s="53"/>
      <c r="DB1084" s="53"/>
      <c r="DC1084" s="53"/>
      <c r="DD1084" s="53"/>
      <c r="DE1084" s="53"/>
      <c r="DF1084" s="53"/>
      <c r="DG1084" s="53"/>
      <c r="DH1084" s="53"/>
      <c r="DI1084" s="53"/>
      <c r="DJ1084" s="53"/>
      <c r="DK1084" s="53"/>
      <c r="DL1084" s="53"/>
      <c r="DM1084" s="53"/>
      <c r="DN1084" s="53"/>
      <c r="DO1084" s="53"/>
      <c r="DP1084" s="53"/>
      <c r="DQ1084" s="53"/>
      <c r="DR1084" s="53"/>
      <c r="DS1084" s="53"/>
      <c r="DT1084" s="53"/>
      <c r="DU1084" s="53"/>
      <c r="DV1084" s="53"/>
      <c r="DW1084" s="53"/>
      <c r="DX1084" s="53"/>
      <c r="DY1084" s="53"/>
      <c r="DZ1084" s="53"/>
      <c r="EA1084" s="53"/>
      <c r="EB1084" s="53"/>
      <c r="EC1084" s="53"/>
      <c r="ED1084" s="53"/>
      <c r="EE1084" s="53"/>
      <c r="EF1084" s="53"/>
      <c r="EG1084" s="53"/>
      <c r="EH1084" s="53"/>
      <c r="EI1084" s="53"/>
      <c r="EJ1084" s="53"/>
      <c r="EK1084" s="53"/>
      <c r="EL1084" s="53"/>
      <c r="EM1084" s="53"/>
      <c r="EN1084" s="53"/>
      <c r="EO1084" s="53"/>
      <c r="EP1084" s="53"/>
      <c r="EQ1084" s="53"/>
      <c r="ER1084" s="53"/>
      <c r="ES1084" s="53"/>
      <c r="ET1084" s="53"/>
      <c r="EU1084" s="53"/>
      <c r="EV1084" s="53"/>
      <c r="EW1084" s="53"/>
      <c r="EX1084" s="53"/>
      <c r="EY1084" s="53"/>
      <c r="EZ1084" s="53"/>
      <c r="FA1084" s="53"/>
      <c r="FB1084" s="53"/>
      <c r="FC1084" s="53"/>
      <c r="FD1084" s="53"/>
      <c r="FE1084" s="53"/>
      <c r="FF1084" s="53"/>
      <c r="FG1084" s="53"/>
      <c r="FH1084" s="53"/>
      <c r="FI1084" s="53"/>
      <c r="FJ1084" s="53"/>
      <c r="FK1084" s="53"/>
      <c r="FL1084" s="53"/>
      <c r="FM1084" s="53"/>
      <c r="FN1084" s="53"/>
      <c r="FO1084" s="53"/>
      <c r="FP1084" s="53"/>
      <c r="FQ1084" s="53"/>
      <c r="FR1084" s="53"/>
      <c r="FS1084" s="53"/>
      <c r="FT1084" s="53"/>
      <c r="FU1084" s="53"/>
      <c r="FV1084" s="53"/>
      <c r="FW1084" s="53"/>
      <c r="FX1084" s="53"/>
      <c r="FY1084" s="53"/>
      <c r="FZ1084" s="53"/>
      <c r="GA1084" s="53"/>
      <c r="GB1084" s="53"/>
      <c r="GC1084" s="53"/>
      <c r="GD1084" s="53"/>
      <c r="GE1084" s="53"/>
      <c r="GF1084" s="53"/>
      <c r="GG1084" s="53"/>
      <c r="GH1084" s="53"/>
      <c r="GI1084" s="53"/>
      <c r="GJ1084" s="53"/>
      <c r="GK1084" s="53"/>
      <c r="GL1084" s="53"/>
      <c r="GM1084" s="53"/>
      <c r="GN1084" s="53"/>
      <c r="GO1084" s="53"/>
      <c r="GP1084" s="53"/>
      <c r="GQ1084" s="53"/>
      <c r="GR1084" s="53"/>
      <c r="GS1084" s="53"/>
      <c r="GT1084" s="53"/>
      <c r="GU1084" s="53"/>
      <c r="GV1084" s="53"/>
      <c r="GW1084" s="53"/>
      <c r="GX1084" s="53"/>
      <c r="GY1084" s="53"/>
      <c r="GZ1084" s="53"/>
      <c r="HA1084" s="53"/>
      <c r="HB1084" s="53"/>
      <c r="HC1084" s="53"/>
      <c r="HD1084" s="53"/>
      <c r="HE1084" s="53"/>
      <c r="HF1084" s="53"/>
      <c r="HG1084" s="53"/>
      <c r="HH1084" s="53"/>
      <c r="HI1084" s="53"/>
      <c r="HJ1084" s="53"/>
      <c r="HK1084" s="53"/>
      <c r="HL1084" s="53"/>
      <c r="HM1084" s="53"/>
      <c r="HN1084" s="53"/>
      <c r="HO1084" s="53"/>
      <c r="HP1084" s="53"/>
      <c r="HQ1084" s="53"/>
      <c r="HR1084" s="53"/>
      <c r="HS1084" s="53"/>
      <c r="HT1084" s="53"/>
      <c r="HU1084" s="53"/>
      <c r="HV1084" s="53"/>
      <c r="HW1084" s="53"/>
      <c r="HX1084" s="53"/>
      <c r="HY1084" s="53"/>
      <c r="HZ1084" s="53"/>
      <c r="IA1084" s="53"/>
      <c r="IB1084" s="53"/>
      <c r="IC1084" s="53"/>
      <c r="ID1084" s="53"/>
      <c r="IE1084" s="53"/>
      <c r="IF1084" s="53"/>
      <c r="IG1084" s="53"/>
      <c r="IH1084" s="53"/>
      <c r="II1084" s="53"/>
      <c r="IJ1084" s="53"/>
      <c r="IK1084" s="53"/>
      <c r="IL1084" s="53"/>
      <c r="IM1084" s="53"/>
      <c r="IN1084" s="53"/>
      <c r="IO1084" s="53"/>
      <c r="IP1084" s="53"/>
      <c r="IQ1084" s="53"/>
      <c r="IR1084" s="53"/>
      <c r="IS1084" s="53"/>
      <c r="IT1084" s="53"/>
      <c r="IU1084" s="53"/>
      <c r="IV1084" s="53"/>
      <c r="IW1084" s="53"/>
      <c r="IX1084" s="53"/>
      <c r="IY1084" s="53"/>
      <c r="IZ1084" s="53"/>
      <c r="JA1084" s="53"/>
      <c r="JB1084" s="53"/>
      <c r="JC1084" s="53"/>
      <c r="JD1084" s="53"/>
      <c r="JE1084" s="53"/>
      <c r="JF1084" s="53"/>
      <c r="JG1084" s="53"/>
      <c r="JH1084" s="53"/>
      <c r="JI1084" s="53"/>
      <c r="JJ1084" s="53"/>
      <c r="JK1084" s="53"/>
      <c r="JL1084" s="53"/>
      <c r="JM1084" s="53"/>
      <c r="JN1084" s="53"/>
      <c r="JO1084" s="53"/>
      <c r="JP1084" s="53"/>
      <c r="JQ1084" s="53"/>
      <c r="JR1084" s="53"/>
      <c r="JS1084" s="53"/>
      <c r="JT1084" s="53"/>
      <c r="JU1084" s="53"/>
      <c r="JV1084" s="53"/>
      <c r="JW1084" s="53"/>
      <c r="JX1084" s="53"/>
      <c r="JY1084" s="53"/>
      <c r="JZ1084" s="53"/>
      <c r="KA1084" s="53"/>
      <c r="KB1084" s="53"/>
      <c r="KC1084" s="53"/>
      <c r="KD1084" s="53"/>
      <c r="KE1084" s="53"/>
      <c r="KF1084" s="53"/>
      <c r="KG1084" s="53"/>
      <c r="KH1084" s="53"/>
      <c r="KI1084" s="53"/>
      <c r="KJ1084" s="53"/>
      <c r="KK1084" s="53"/>
      <c r="KL1084" s="53"/>
      <c r="KM1084" s="53"/>
      <c r="KN1084" s="53"/>
      <c r="KO1084" s="53"/>
      <c r="KP1084" s="53"/>
      <c r="KQ1084" s="53"/>
      <c r="KR1084" s="53"/>
      <c r="KS1084" s="53"/>
      <c r="KT1084" s="53"/>
      <c r="KU1084" s="53"/>
      <c r="KV1084" s="53"/>
      <c r="KW1084" s="53"/>
      <c r="KX1084" s="53"/>
      <c r="KY1084" s="53"/>
      <c r="KZ1084" s="53"/>
      <c r="LA1084" s="53"/>
      <c r="LB1084" s="53"/>
      <c r="LC1084" s="53"/>
      <c r="LD1084" s="53"/>
      <c r="LE1084" s="53"/>
      <c r="LF1084" s="53"/>
      <c r="LG1084" s="53"/>
      <c r="LH1084" s="53"/>
      <c r="LI1084" s="53"/>
      <c r="LJ1084" s="53"/>
      <c r="LK1084" s="53"/>
      <c r="LL1084" s="53"/>
      <c r="LM1084" s="53"/>
      <c r="LN1084" s="53"/>
      <c r="LO1084" s="53"/>
      <c r="LP1084" s="53"/>
      <c r="LQ1084" s="53"/>
      <c r="LR1084" s="53"/>
      <c r="LS1084" s="53"/>
      <c r="LT1084" s="53"/>
      <c r="LU1084" s="53"/>
      <c r="LV1084" s="53"/>
      <c r="LW1084" s="53"/>
      <c r="LX1084" s="53"/>
      <c r="LY1084" s="53"/>
      <c r="LZ1084" s="53"/>
      <c r="MA1084" s="53"/>
      <c r="MB1084" s="53"/>
      <c r="MC1084" s="53"/>
      <c r="MD1084" s="53"/>
      <c r="ME1084" s="53"/>
      <c r="MF1084" s="53"/>
      <c r="MG1084" s="53"/>
      <c r="MH1084" s="53"/>
      <c r="MI1084" s="53"/>
      <c r="MJ1084" s="53"/>
      <c r="MK1084" s="53"/>
      <c r="ML1084" s="53"/>
      <c r="MM1084" s="53"/>
      <c r="MN1084" s="53"/>
      <c r="MO1084" s="53"/>
      <c r="MP1084" s="53"/>
      <c r="MQ1084" s="53"/>
      <c r="MR1084" s="53"/>
      <c r="MS1084" s="53"/>
      <c r="MT1084" s="53"/>
      <c r="MU1084" s="53"/>
      <c r="MV1084" s="53"/>
      <c r="MW1084" s="53"/>
      <c r="MX1084" s="53"/>
      <c r="MY1084" s="53"/>
      <c r="MZ1084" s="53"/>
      <c r="NA1084" s="53"/>
      <c r="NB1084" s="53"/>
      <c r="NC1084" s="53"/>
      <c r="ND1084" s="53"/>
      <c r="NE1084" s="53"/>
      <c r="NF1084" s="53"/>
      <c r="NG1084" s="53"/>
      <c r="NH1084" s="53"/>
      <c r="NI1084" s="53"/>
      <c r="NJ1084" s="53"/>
      <c r="NK1084" s="53"/>
      <c r="NL1084" s="53"/>
      <c r="NM1084" s="53"/>
      <c r="NN1084" s="53"/>
      <c r="NO1084" s="53"/>
      <c r="NP1084" s="53"/>
      <c r="NQ1084" s="53"/>
      <c r="NR1084" s="53"/>
      <c r="NS1084" s="53"/>
      <c r="NT1084" s="53"/>
      <c r="NU1084" s="53"/>
      <c r="NV1084" s="53"/>
      <c r="NW1084" s="53"/>
      <c r="NX1084" s="53"/>
      <c r="NY1084" s="53"/>
      <c r="NZ1084" s="53"/>
      <c r="OA1084" s="53"/>
      <c r="OB1084" s="53"/>
      <c r="OC1084" s="53"/>
      <c r="OD1084" s="53"/>
      <c r="OE1084" s="53"/>
      <c r="OF1084" s="53"/>
      <c r="OG1084" s="53"/>
      <c r="OH1084" s="53"/>
      <c r="OI1084" s="53"/>
      <c r="OJ1084" s="53"/>
      <c r="OK1084" s="53"/>
      <c r="OL1084" s="53"/>
      <c r="OM1084" s="53"/>
      <c r="ON1084" s="53"/>
      <c r="OO1084" s="53"/>
      <c r="OP1084" s="53"/>
      <c r="OQ1084" s="53"/>
      <c r="OR1084" s="53"/>
      <c r="OS1084" s="53"/>
      <c r="OT1084" s="53"/>
      <c r="OU1084" s="53"/>
      <c r="OV1084" s="53"/>
      <c r="OW1084" s="53"/>
      <c r="OX1084" s="53"/>
      <c r="OY1084" s="53"/>
      <c r="OZ1084" s="53"/>
      <c r="PA1084" s="53"/>
      <c r="PB1084" s="53"/>
      <c r="PC1084" s="53"/>
      <c r="PD1084" s="53"/>
      <c r="PE1084" s="53"/>
      <c r="PF1084" s="53"/>
      <c r="PG1084" s="53"/>
      <c r="PH1084" s="53"/>
      <c r="PI1084" s="53"/>
      <c r="PJ1084" s="53"/>
      <c r="PK1084" s="53"/>
      <c r="PL1084" s="53"/>
      <c r="PM1084" s="53"/>
      <c r="PN1084" s="53"/>
      <c r="PO1084" s="53"/>
      <c r="PP1084" s="53"/>
      <c r="PQ1084" s="53"/>
      <c r="PR1084" s="53"/>
      <c r="PS1084" s="53"/>
      <c r="PT1084" s="53"/>
      <c r="PU1084" s="53"/>
      <c r="PV1084" s="53"/>
      <c r="PW1084" s="53"/>
      <c r="PX1084" s="53"/>
      <c r="PY1084" s="53"/>
      <c r="PZ1084" s="53"/>
      <c r="QA1084" s="53"/>
      <c r="QB1084" s="53"/>
      <c r="QC1084" s="53"/>
      <c r="QD1084" s="53"/>
      <c r="QE1084" s="53"/>
      <c r="QF1084" s="53"/>
      <c r="QG1084" s="53"/>
      <c r="QH1084" s="53"/>
      <c r="QI1084" s="53"/>
      <c r="QJ1084" s="53"/>
      <c r="QK1084" s="53"/>
      <c r="QL1084" s="53"/>
      <c r="QM1084" s="53"/>
      <c r="QN1084" s="53"/>
      <c r="QO1084" s="53"/>
      <c r="QP1084" s="53"/>
      <c r="QQ1084" s="53"/>
      <c r="QR1084" s="53"/>
      <c r="QS1084" s="53"/>
      <c r="QT1084" s="53"/>
      <c r="QU1084" s="53"/>
      <c r="QV1084" s="53"/>
      <c r="QW1084" s="53"/>
      <c r="QX1084" s="53"/>
      <c r="QY1084" s="53"/>
      <c r="QZ1084" s="53"/>
      <c r="RA1084" s="53"/>
      <c r="RB1084" s="53"/>
      <c r="RC1084" s="53"/>
      <c r="RD1084" s="53"/>
      <c r="RE1084" s="53"/>
      <c r="RF1084" s="53"/>
      <c r="RG1084" s="53"/>
      <c r="RH1084" s="53"/>
      <c r="RI1084" s="53"/>
      <c r="RJ1084" s="53"/>
      <c r="RK1084" s="53"/>
      <c r="RL1084" s="53"/>
      <c r="RM1084" s="53"/>
      <c r="RN1084" s="53"/>
      <c r="RO1084" s="53"/>
      <c r="RP1084" s="53"/>
      <c r="RQ1084" s="53"/>
      <c r="RR1084" s="53"/>
      <c r="RS1084" s="53"/>
      <c r="RT1084" s="53"/>
      <c r="RU1084" s="53"/>
      <c r="RV1084" s="53"/>
      <c r="RW1084" s="53"/>
      <c r="RX1084" s="53"/>
      <c r="RY1084" s="53"/>
      <c r="RZ1084" s="53"/>
      <c r="SA1084" s="53"/>
      <c r="SB1084" s="53"/>
      <c r="SC1084" s="53"/>
      <c r="SD1084" s="53"/>
      <c r="SE1084" s="53"/>
      <c r="SF1084" s="53"/>
      <c r="SG1084" s="53"/>
      <c r="SH1084" s="53"/>
      <c r="SI1084" s="53"/>
      <c r="SJ1084" s="53"/>
      <c r="SK1084" s="53"/>
      <c r="SL1084" s="53"/>
      <c r="SM1084" s="53"/>
      <c r="SN1084" s="53"/>
      <c r="SO1084" s="53"/>
      <c r="SP1084" s="53"/>
      <c r="SQ1084" s="53"/>
      <c r="SR1084" s="53"/>
      <c r="SS1084" s="53"/>
      <c r="ST1084" s="53"/>
      <c r="SU1084" s="53"/>
      <c r="SV1084" s="53"/>
      <c r="SW1084" s="53"/>
      <c r="SX1084" s="53"/>
      <c r="SY1084" s="53"/>
      <c r="SZ1084" s="53"/>
      <c r="TA1084" s="53"/>
      <c r="TB1084" s="53"/>
      <c r="TC1084" s="53"/>
      <c r="TD1084" s="53"/>
      <c r="TE1084" s="53"/>
      <c r="TF1084" s="53"/>
      <c r="TG1084" s="53"/>
      <c r="TH1084" s="53"/>
      <c r="TI1084" s="53"/>
      <c r="TJ1084" s="53"/>
      <c r="TK1084" s="53"/>
      <c r="TL1084" s="53"/>
      <c r="TM1084" s="53"/>
      <c r="TN1084" s="53"/>
      <c r="TO1084" s="53"/>
      <c r="TP1084" s="53"/>
      <c r="TQ1084" s="53"/>
      <c r="TR1084" s="53"/>
      <c r="TS1084" s="53"/>
      <c r="TT1084" s="53"/>
      <c r="TU1084" s="53"/>
      <c r="TV1084" s="53"/>
      <c r="TW1084" s="53"/>
      <c r="TX1084" s="53"/>
      <c r="TY1084" s="53"/>
      <c r="TZ1084" s="53"/>
      <c r="UA1084" s="53"/>
      <c r="UB1084" s="53"/>
      <c r="UC1084" s="53"/>
      <c r="UD1084" s="53"/>
      <c r="UE1084" s="53"/>
      <c r="UF1084" s="53"/>
      <c r="UG1084" s="53"/>
    </row>
    <row r="1085" spans="12:553" s="19" customFormat="1" ht="15.75" customHeight="1" x14ac:dyDescent="0.2">
      <c r="L1085" s="66"/>
      <c r="M1085" s="66"/>
      <c r="N1085" s="52"/>
      <c r="O1085" s="53"/>
      <c r="P1085" s="53"/>
      <c r="Q1085" s="53"/>
      <c r="R1085" s="53"/>
      <c r="S1085" s="53"/>
      <c r="T1085" s="53"/>
      <c r="U1085" s="53"/>
      <c r="V1085" s="53"/>
      <c r="W1085" s="53"/>
      <c r="X1085" s="53"/>
      <c r="Y1085" s="53"/>
      <c r="Z1085" s="53"/>
      <c r="AA1085" s="53"/>
      <c r="AB1085" s="53"/>
      <c r="AC1085" s="53"/>
      <c r="AD1085" s="53"/>
      <c r="AE1085" s="53"/>
      <c r="AF1085" s="53"/>
      <c r="AG1085" s="53"/>
      <c r="AH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c r="BM1085" s="53"/>
      <c r="BN1085" s="53"/>
      <c r="BO1085" s="53"/>
      <c r="BP1085" s="53"/>
      <c r="BQ1085" s="53"/>
      <c r="BR1085" s="53"/>
      <c r="BS1085" s="53"/>
      <c r="BT1085" s="53"/>
      <c r="BU1085" s="53"/>
      <c r="BV1085" s="53"/>
      <c r="BW1085" s="53"/>
      <c r="BX1085" s="53"/>
      <c r="BY1085" s="53"/>
      <c r="BZ1085" s="53"/>
      <c r="CA1085" s="53"/>
      <c r="CB1085" s="53"/>
      <c r="CC1085" s="53"/>
      <c r="CD1085" s="53"/>
      <c r="CE1085" s="53"/>
      <c r="CF1085" s="53"/>
      <c r="CG1085" s="53"/>
      <c r="CH1085" s="53"/>
      <c r="CI1085" s="53"/>
      <c r="CJ1085" s="53"/>
      <c r="CK1085" s="53"/>
      <c r="CL1085" s="53"/>
      <c r="CM1085" s="53"/>
      <c r="CN1085" s="53"/>
      <c r="CO1085" s="53"/>
      <c r="CP1085" s="53"/>
      <c r="CQ1085" s="53"/>
      <c r="CR1085" s="53"/>
      <c r="CS1085" s="53"/>
      <c r="CT1085" s="53"/>
      <c r="CU1085" s="53"/>
      <c r="CV1085" s="53"/>
      <c r="CW1085" s="53"/>
      <c r="CX1085" s="53"/>
      <c r="CY1085" s="53"/>
      <c r="CZ1085" s="53"/>
      <c r="DA1085" s="53"/>
      <c r="DB1085" s="53"/>
      <c r="DC1085" s="53"/>
      <c r="DD1085" s="53"/>
      <c r="DE1085" s="53"/>
      <c r="DF1085" s="53"/>
      <c r="DG1085" s="53"/>
      <c r="DH1085" s="53"/>
      <c r="DI1085" s="53"/>
      <c r="DJ1085" s="53"/>
      <c r="DK1085" s="53"/>
      <c r="DL1085" s="53"/>
      <c r="DM1085" s="53"/>
      <c r="DN1085" s="53"/>
      <c r="DO1085" s="53"/>
      <c r="DP1085" s="53"/>
      <c r="DQ1085" s="53"/>
      <c r="DR1085" s="53"/>
      <c r="DS1085" s="53"/>
      <c r="DT1085" s="53"/>
      <c r="DU1085" s="53"/>
      <c r="DV1085" s="53"/>
      <c r="DW1085" s="53"/>
      <c r="DX1085" s="53"/>
      <c r="DY1085" s="53"/>
      <c r="DZ1085" s="53"/>
      <c r="EA1085" s="53"/>
      <c r="EB1085" s="53"/>
      <c r="EC1085" s="53"/>
      <c r="ED1085" s="53"/>
      <c r="EE1085" s="53"/>
      <c r="EF1085" s="53"/>
      <c r="EG1085" s="53"/>
      <c r="EH1085" s="53"/>
      <c r="EI1085" s="53"/>
      <c r="EJ1085" s="53"/>
      <c r="EK1085" s="53"/>
      <c r="EL1085" s="53"/>
      <c r="EM1085" s="53"/>
      <c r="EN1085" s="53"/>
      <c r="EO1085" s="53"/>
      <c r="EP1085" s="53"/>
      <c r="EQ1085" s="53"/>
      <c r="ER1085" s="53"/>
      <c r="ES1085" s="53"/>
      <c r="ET1085" s="53"/>
      <c r="EU1085" s="53"/>
      <c r="EV1085" s="53"/>
      <c r="EW1085" s="53"/>
      <c r="EX1085" s="53"/>
      <c r="EY1085" s="53"/>
      <c r="EZ1085" s="53"/>
      <c r="FA1085" s="53"/>
      <c r="FB1085" s="53"/>
      <c r="FC1085" s="53"/>
      <c r="FD1085" s="53"/>
      <c r="FE1085" s="53"/>
      <c r="FF1085" s="53"/>
      <c r="FG1085" s="53"/>
      <c r="FH1085" s="53"/>
      <c r="FI1085" s="53"/>
      <c r="FJ1085" s="53"/>
      <c r="FK1085" s="53"/>
      <c r="FL1085" s="53"/>
      <c r="FM1085" s="53"/>
      <c r="FN1085" s="53"/>
      <c r="FO1085" s="53"/>
      <c r="FP1085" s="53"/>
      <c r="FQ1085" s="53"/>
      <c r="FR1085" s="53"/>
      <c r="FS1085" s="53"/>
      <c r="FT1085" s="53"/>
      <c r="FU1085" s="53"/>
      <c r="FV1085" s="53"/>
      <c r="FW1085" s="53"/>
      <c r="FX1085" s="53"/>
      <c r="FY1085" s="53"/>
      <c r="FZ1085" s="53"/>
      <c r="GA1085" s="53"/>
      <c r="GB1085" s="53"/>
      <c r="GC1085" s="53"/>
      <c r="GD1085" s="53"/>
      <c r="GE1085" s="53"/>
      <c r="GF1085" s="53"/>
      <c r="GG1085" s="53"/>
      <c r="GH1085" s="53"/>
      <c r="GI1085" s="53"/>
      <c r="GJ1085" s="53"/>
      <c r="GK1085" s="53"/>
      <c r="GL1085" s="53"/>
      <c r="GM1085" s="53"/>
      <c r="GN1085" s="53"/>
      <c r="GO1085" s="53"/>
      <c r="GP1085" s="53"/>
      <c r="GQ1085" s="53"/>
      <c r="GR1085" s="53"/>
      <c r="GS1085" s="53"/>
      <c r="GT1085" s="53"/>
      <c r="GU1085" s="53"/>
      <c r="GV1085" s="53"/>
      <c r="GW1085" s="53"/>
      <c r="GX1085" s="53"/>
      <c r="GY1085" s="53"/>
      <c r="GZ1085" s="53"/>
      <c r="HA1085" s="53"/>
      <c r="HB1085" s="53"/>
      <c r="HC1085" s="53"/>
      <c r="HD1085" s="53"/>
      <c r="HE1085" s="53"/>
      <c r="HF1085" s="53"/>
      <c r="HG1085" s="53"/>
      <c r="HH1085" s="53"/>
      <c r="HI1085" s="53"/>
      <c r="HJ1085" s="53"/>
      <c r="HK1085" s="53"/>
      <c r="HL1085" s="53"/>
      <c r="HM1085" s="53"/>
      <c r="HN1085" s="53"/>
      <c r="HO1085" s="53"/>
      <c r="HP1085" s="53"/>
      <c r="HQ1085" s="53"/>
      <c r="HR1085" s="53"/>
      <c r="HS1085" s="53"/>
      <c r="HT1085" s="53"/>
      <c r="HU1085" s="53"/>
      <c r="HV1085" s="53"/>
      <c r="HW1085" s="53"/>
      <c r="HX1085" s="53"/>
      <c r="HY1085" s="53"/>
      <c r="HZ1085" s="53"/>
      <c r="IA1085" s="53"/>
      <c r="IB1085" s="53"/>
      <c r="IC1085" s="53"/>
      <c r="ID1085" s="53"/>
      <c r="IE1085" s="53"/>
      <c r="IF1085" s="53"/>
      <c r="IG1085" s="53"/>
      <c r="IH1085" s="53"/>
      <c r="II1085" s="53"/>
      <c r="IJ1085" s="53"/>
      <c r="IK1085" s="53"/>
      <c r="IL1085" s="53"/>
      <c r="IM1085" s="53"/>
      <c r="IN1085" s="53"/>
      <c r="IO1085" s="53"/>
      <c r="IP1085" s="53"/>
      <c r="IQ1085" s="53"/>
      <c r="IR1085" s="53"/>
      <c r="IS1085" s="53"/>
      <c r="IT1085" s="53"/>
      <c r="IU1085" s="53"/>
      <c r="IV1085" s="53"/>
      <c r="IW1085" s="53"/>
      <c r="IX1085" s="53"/>
      <c r="IY1085" s="53"/>
      <c r="IZ1085" s="53"/>
      <c r="JA1085" s="53"/>
      <c r="JB1085" s="53"/>
      <c r="JC1085" s="53"/>
      <c r="JD1085" s="53"/>
      <c r="JE1085" s="53"/>
      <c r="JF1085" s="53"/>
      <c r="JG1085" s="53"/>
      <c r="JH1085" s="53"/>
      <c r="JI1085" s="53"/>
      <c r="JJ1085" s="53"/>
      <c r="JK1085" s="53"/>
      <c r="JL1085" s="53"/>
      <c r="JM1085" s="53"/>
      <c r="JN1085" s="53"/>
      <c r="JO1085" s="53"/>
      <c r="JP1085" s="53"/>
      <c r="JQ1085" s="53"/>
      <c r="JR1085" s="53"/>
      <c r="JS1085" s="53"/>
      <c r="JT1085" s="53"/>
      <c r="JU1085" s="53"/>
      <c r="JV1085" s="53"/>
      <c r="JW1085" s="53"/>
      <c r="JX1085" s="53"/>
      <c r="JY1085" s="53"/>
      <c r="JZ1085" s="53"/>
      <c r="KA1085" s="53"/>
      <c r="KB1085" s="53"/>
      <c r="KC1085" s="53"/>
      <c r="KD1085" s="53"/>
      <c r="KE1085" s="53"/>
      <c r="KF1085" s="53"/>
      <c r="KG1085" s="53"/>
      <c r="KH1085" s="53"/>
      <c r="KI1085" s="53"/>
      <c r="KJ1085" s="53"/>
      <c r="KK1085" s="53"/>
      <c r="KL1085" s="53"/>
      <c r="KM1085" s="53"/>
      <c r="KN1085" s="53"/>
      <c r="KO1085" s="53"/>
      <c r="KP1085" s="53"/>
      <c r="KQ1085" s="53"/>
      <c r="KR1085" s="53"/>
      <c r="KS1085" s="53"/>
      <c r="KT1085" s="53"/>
      <c r="KU1085" s="53"/>
      <c r="KV1085" s="53"/>
      <c r="KW1085" s="53"/>
      <c r="KX1085" s="53"/>
      <c r="KY1085" s="53"/>
      <c r="KZ1085" s="53"/>
      <c r="LA1085" s="53"/>
      <c r="LB1085" s="53"/>
      <c r="LC1085" s="53"/>
      <c r="LD1085" s="53"/>
      <c r="LE1085" s="53"/>
      <c r="LF1085" s="53"/>
      <c r="LG1085" s="53"/>
      <c r="LH1085" s="53"/>
      <c r="LI1085" s="53"/>
      <c r="LJ1085" s="53"/>
      <c r="LK1085" s="53"/>
      <c r="LL1085" s="53"/>
      <c r="LM1085" s="53"/>
      <c r="LN1085" s="53"/>
      <c r="LO1085" s="53"/>
      <c r="LP1085" s="53"/>
      <c r="LQ1085" s="53"/>
      <c r="LR1085" s="53"/>
      <c r="LS1085" s="53"/>
      <c r="LT1085" s="53"/>
      <c r="LU1085" s="53"/>
      <c r="LV1085" s="53"/>
      <c r="LW1085" s="53"/>
      <c r="LX1085" s="53"/>
      <c r="LY1085" s="53"/>
      <c r="LZ1085" s="53"/>
      <c r="MA1085" s="53"/>
      <c r="MB1085" s="53"/>
      <c r="MC1085" s="53"/>
      <c r="MD1085" s="53"/>
      <c r="ME1085" s="53"/>
      <c r="MF1085" s="53"/>
      <c r="MG1085" s="53"/>
      <c r="MH1085" s="53"/>
      <c r="MI1085" s="53"/>
      <c r="MJ1085" s="53"/>
      <c r="MK1085" s="53"/>
      <c r="ML1085" s="53"/>
      <c r="MM1085" s="53"/>
      <c r="MN1085" s="53"/>
      <c r="MO1085" s="53"/>
      <c r="MP1085" s="53"/>
      <c r="MQ1085" s="53"/>
      <c r="MR1085" s="53"/>
      <c r="MS1085" s="53"/>
      <c r="MT1085" s="53"/>
      <c r="MU1085" s="53"/>
      <c r="MV1085" s="53"/>
      <c r="MW1085" s="53"/>
      <c r="MX1085" s="53"/>
      <c r="MY1085" s="53"/>
      <c r="MZ1085" s="53"/>
      <c r="NA1085" s="53"/>
      <c r="NB1085" s="53"/>
      <c r="NC1085" s="53"/>
      <c r="ND1085" s="53"/>
      <c r="NE1085" s="53"/>
      <c r="NF1085" s="53"/>
      <c r="NG1085" s="53"/>
      <c r="NH1085" s="53"/>
      <c r="NI1085" s="53"/>
      <c r="NJ1085" s="53"/>
      <c r="NK1085" s="53"/>
      <c r="NL1085" s="53"/>
      <c r="NM1085" s="53"/>
      <c r="NN1085" s="53"/>
      <c r="NO1085" s="53"/>
      <c r="NP1085" s="53"/>
      <c r="NQ1085" s="53"/>
      <c r="NR1085" s="53"/>
      <c r="NS1085" s="53"/>
      <c r="NT1085" s="53"/>
      <c r="NU1085" s="53"/>
      <c r="NV1085" s="53"/>
      <c r="NW1085" s="53"/>
      <c r="NX1085" s="53"/>
      <c r="NY1085" s="53"/>
      <c r="NZ1085" s="53"/>
      <c r="OA1085" s="53"/>
      <c r="OB1085" s="53"/>
      <c r="OC1085" s="53"/>
      <c r="OD1085" s="53"/>
      <c r="OE1085" s="53"/>
      <c r="OF1085" s="53"/>
      <c r="OG1085" s="53"/>
      <c r="OH1085" s="53"/>
      <c r="OI1085" s="53"/>
      <c r="OJ1085" s="53"/>
      <c r="OK1085" s="53"/>
      <c r="OL1085" s="53"/>
      <c r="OM1085" s="53"/>
      <c r="ON1085" s="53"/>
      <c r="OO1085" s="53"/>
      <c r="OP1085" s="53"/>
      <c r="OQ1085" s="53"/>
      <c r="OR1085" s="53"/>
      <c r="OS1085" s="53"/>
      <c r="OT1085" s="53"/>
      <c r="OU1085" s="53"/>
      <c r="OV1085" s="53"/>
      <c r="OW1085" s="53"/>
      <c r="OX1085" s="53"/>
      <c r="OY1085" s="53"/>
      <c r="OZ1085" s="53"/>
      <c r="PA1085" s="53"/>
      <c r="PB1085" s="53"/>
      <c r="PC1085" s="53"/>
      <c r="PD1085" s="53"/>
      <c r="PE1085" s="53"/>
      <c r="PF1085" s="53"/>
      <c r="PG1085" s="53"/>
      <c r="PH1085" s="53"/>
      <c r="PI1085" s="53"/>
      <c r="PJ1085" s="53"/>
      <c r="PK1085" s="53"/>
      <c r="PL1085" s="53"/>
      <c r="PM1085" s="53"/>
      <c r="PN1085" s="53"/>
      <c r="PO1085" s="53"/>
      <c r="PP1085" s="53"/>
      <c r="PQ1085" s="53"/>
      <c r="PR1085" s="53"/>
      <c r="PS1085" s="53"/>
      <c r="PT1085" s="53"/>
      <c r="PU1085" s="53"/>
      <c r="PV1085" s="53"/>
      <c r="PW1085" s="53"/>
      <c r="PX1085" s="53"/>
      <c r="PY1085" s="53"/>
      <c r="PZ1085" s="53"/>
      <c r="QA1085" s="53"/>
      <c r="QB1085" s="53"/>
      <c r="QC1085" s="53"/>
      <c r="QD1085" s="53"/>
      <c r="QE1085" s="53"/>
      <c r="QF1085" s="53"/>
      <c r="QG1085" s="53"/>
      <c r="QH1085" s="53"/>
      <c r="QI1085" s="53"/>
      <c r="QJ1085" s="53"/>
      <c r="QK1085" s="53"/>
      <c r="QL1085" s="53"/>
      <c r="QM1085" s="53"/>
      <c r="QN1085" s="53"/>
      <c r="QO1085" s="53"/>
      <c r="QP1085" s="53"/>
      <c r="QQ1085" s="53"/>
      <c r="QR1085" s="53"/>
      <c r="QS1085" s="53"/>
      <c r="QT1085" s="53"/>
      <c r="QU1085" s="53"/>
      <c r="QV1085" s="53"/>
      <c r="QW1085" s="53"/>
      <c r="QX1085" s="53"/>
      <c r="QY1085" s="53"/>
      <c r="QZ1085" s="53"/>
      <c r="RA1085" s="53"/>
      <c r="RB1085" s="53"/>
      <c r="RC1085" s="53"/>
      <c r="RD1085" s="53"/>
      <c r="RE1085" s="53"/>
      <c r="RF1085" s="53"/>
      <c r="RG1085" s="53"/>
      <c r="RH1085" s="53"/>
      <c r="RI1085" s="53"/>
      <c r="RJ1085" s="53"/>
      <c r="RK1085" s="53"/>
      <c r="RL1085" s="53"/>
      <c r="RM1085" s="53"/>
      <c r="RN1085" s="53"/>
      <c r="RO1085" s="53"/>
      <c r="RP1085" s="53"/>
      <c r="RQ1085" s="53"/>
      <c r="RR1085" s="53"/>
      <c r="RS1085" s="53"/>
      <c r="RT1085" s="53"/>
      <c r="RU1085" s="53"/>
      <c r="RV1085" s="53"/>
      <c r="RW1085" s="53"/>
      <c r="RX1085" s="53"/>
      <c r="RY1085" s="53"/>
      <c r="RZ1085" s="53"/>
      <c r="SA1085" s="53"/>
      <c r="SB1085" s="53"/>
      <c r="SC1085" s="53"/>
      <c r="SD1085" s="53"/>
      <c r="SE1085" s="53"/>
      <c r="SF1085" s="53"/>
      <c r="SG1085" s="53"/>
      <c r="SH1085" s="53"/>
      <c r="SI1085" s="53"/>
      <c r="SJ1085" s="53"/>
      <c r="SK1085" s="53"/>
      <c r="SL1085" s="53"/>
      <c r="SM1085" s="53"/>
      <c r="SN1085" s="53"/>
      <c r="SO1085" s="53"/>
      <c r="SP1085" s="53"/>
      <c r="SQ1085" s="53"/>
      <c r="SR1085" s="53"/>
      <c r="SS1085" s="53"/>
      <c r="ST1085" s="53"/>
      <c r="SU1085" s="53"/>
      <c r="SV1085" s="53"/>
      <c r="SW1085" s="53"/>
      <c r="SX1085" s="53"/>
      <c r="SY1085" s="53"/>
      <c r="SZ1085" s="53"/>
      <c r="TA1085" s="53"/>
      <c r="TB1085" s="53"/>
      <c r="TC1085" s="53"/>
      <c r="TD1085" s="53"/>
      <c r="TE1085" s="53"/>
      <c r="TF1085" s="53"/>
      <c r="TG1085" s="53"/>
      <c r="TH1085" s="53"/>
      <c r="TI1085" s="53"/>
      <c r="TJ1085" s="53"/>
      <c r="TK1085" s="53"/>
      <c r="TL1085" s="53"/>
      <c r="TM1085" s="53"/>
      <c r="TN1085" s="53"/>
      <c r="TO1085" s="53"/>
      <c r="TP1085" s="53"/>
      <c r="TQ1085" s="53"/>
      <c r="TR1085" s="53"/>
      <c r="TS1085" s="53"/>
      <c r="TT1085" s="53"/>
      <c r="TU1085" s="53"/>
      <c r="TV1085" s="53"/>
      <c r="TW1085" s="53"/>
      <c r="TX1085" s="53"/>
      <c r="TY1085" s="53"/>
      <c r="TZ1085" s="53"/>
      <c r="UA1085" s="53"/>
      <c r="UB1085" s="53"/>
      <c r="UC1085" s="53"/>
      <c r="UD1085" s="53"/>
      <c r="UE1085" s="53"/>
      <c r="UF1085" s="53"/>
      <c r="UG1085" s="53"/>
    </row>
    <row r="1086" spans="12:553" s="19" customFormat="1" ht="15.75" customHeight="1" x14ac:dyDescent="0.2">
      <c r="L1086" s="66"/>
      <c r="M1086" s="66"/>
      <c r="N1086" s="52"/>
      <c r="O1086" s="53"/>
      <c r="P1086" s="53"/>
      <c r="Q1086" s="53"/>
      <c r="R1086" s="53"/>
      <c r="S1086" s="53"/>
      <c r="T1086" s="53"/>
      <c r="U1086" s="53"/>
      <c r="V1086" s="53"/>
      <c r="W1086" s="53"/>
      <c r="X1086" s="53"/>
      <c r="Y1086" s="53"/>
      <c r="Z1086" s="53"/>
      <c r="AA1086" s="53"/>
      <c r="AB1086" s="53"/>
      <c r="AC1086" s="53"/>
      <c r="AD1086" s="53"/>
      <c r="AE1086" s="53"/>
      <c r="AF1086" s="53"/>
      <c r="AG1086" s="53"/>
      <c r="AH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c r="BM1086" s="53"/>
      <c r="BN1086" s="53"/>
      <c r="BO1086" s="53"/>
      <c r="BP1086" s="53"/>
      <c r="BQ1086" s="53"/>
      <c r="BR1086" s="53"/>
      <c r="BS1086" s="53"/>
      <c r="BT1086" s="53"/>
      <c r="BU1086" s="53"/>
      <c r="BV1086" s="53"/>
      <c r="BW1086" s="53"/>
      <c r="BX1086" s="53"/>
      <c r="BY1086" s="53"/>
      <c r="BZ1086" s="53"/>
      <c r="CA1086" s="53"/>
      <c r="CB1086" s="53"/>
      <c r="CC1086" s="53"/>
      <c r="CD1086" s="53"/>
      <c r="CE1086" s="53"/>
      <c r="CF1086" s="53"/>
      <c r="CG1086" s="53"/>
      <c r="CH1086" s="53"/>
      <c r="CI1086" s="53"/>
      <c r="CJ1086" s="53"/>
      <c r="CK1086" s="53"/>
      <c r="CL1086" s="53"/>
      <c r="CM1086" s="53"/>
      <c r="CN1086" s="53"/>
      <c r="CO1086" s="53"/>
      <c r="CP1086" s="53"/>
      <c r="CQ1086" s="53"/>
      <c r="CR1086" s="53"/>
      <c r="CS1086" s="53"/>
      <c r="CT1086" s="53"/>
      <c r="CU1086" s="53"/>
      <c r="CV1086" s="53"/>
      <c r="CW1086" s="53"/>
      <c r="CX1086" s="53"/>
      <c r="CY1086" s="53"/>
      <c r="CZ1086" s="53"/>
      <c r="DA1086" s="53"/>
      <c r="DB1086" s="53"/>
      <c r="DC1086" s="53"/>
      <c r="DD1086" s="53"/>
      <c r="DE1086" s="53"/>
      <c r="DF1086" s="53"/>
      <c r="DG1086" s="53"/>
      <c r="DH1086" s="53"/>
      <c r="DI1086" s="53"/>
      <c r="DJ1086" s="53"/>
      <c r="DK1086" s="53"/>
      <c r="DL1086" s="53"/>
      <c r="DM1086" s="53"/>
      <c r="DN1086" s="53"/>
      <c r="DO1086" s="53"/>
      <c r="DP1086" s="53"/>
      <c r="DQ1086" s="53"/>
      <c r="DR1086" s="53"/>
      <c r="DS1086" s="53"/>
      <c r="DT1086" s="53"/>
      <c r="DU1086" s="53"/>
      <c r="DV1086" s="53"/>
      <c r="DW1086" s="53"/>
      <c r="DX1086" s="53"/>
      <c r="DY1086" s="53"/>
      <c r="DZ1086" s="53"/>
      <c r="EA1086" s="53"/>
      <c r="EB1086" s="53"/>
      <c r="EC1086" s="53"/>
      <c r="ED1086" s="53"/>
      <c r="EE1086" s="53"/>
      <c r="EF1086" s="53"/>
      <c r="EG1086" s="53"/>
      <c r="EH1086" s="53"/>
      <c r="EI1086" s="53"/>
      <c r="EJ1086" s="53"/>
      <c r="EK1086" s="53"/>
      <c r="EL1086" s="53"/>
      <c r="EM1086" s="53"/>
      <c r="EN1086" s="53"/>
      <c r="EO1086" s="53"/>
      <c r="EP1086" s="53"/>
      <c r="EQ1086" s="53"/>
      <c r="ER1086" s="53"/>
      <c r="ES1086" s="53"/>
      <c r="ET1086" s="53"/>
      <c r="EU1086" s="53"/>
      <c r="EV1086" s="53"/>
      <c r="EW1086" s="53"/>
      <c r="EX1086" s="53"/>
      <c r="EY1086" s="53"/>
      <c r="EZ1086" s="53"/>
      <c r="FA1086" s="53"/>
      <c r="FB1086" s="53"/>
      <c r="FC1086" s="53"/>
      <c r="FD1086" s="53"/>
      <c r="FE1086" s="53"/>
      <c r="FF1086" s="53"/>
      <c r="FG1086" s="53"/>
      <c r="FH1086" s="53"/>
      <c r="FI1086" s="53"/>
      <c r="FJ1086" s="53"/>
      <c r="FK1086" s="53"/>
      <c r="FL1086" s="53"/>
      <c r="FM1086" s="53"/>
      <c r="FN1086" s="53"/>
      <c r="FO1086" s="53"/>
      <c r="FP1086" s="53"/>
      <c r="FQ1086" s="53"/>
      <c r="FR1086" s="53"/>
      <c r="FS1086" s="53"/>
      <c r="FT1086" s="53"/>
      <c r="FU1086" s="53"/>
      <c r="FV1086" s="53"/>
      <c r="FW1086" s="53"/>
      <c r="FX1086" s="53"/>
      <c r="FY1086" s="53"/>
      <c r="FZ1086" s="53"/>
      <c r="GA1086" s="53"/>
      <c r="GB1086" s="53"/>
      <c r="GC1086" s="53"/>
      <c r="GD1086" s="53"/>
      <c r="GE1086" s="53"/>
      <c r="GF1086" s="53"/>
      <c r="GG1086" s="53"/>
      <c r="GH1086" s="53"/>
      <c r="GI1086" s="53"/>
      <c r="GJ1086" s="53"/>
      <c r="GK1086" s="53"/>
      <c r="GL1086" s="53"/>
      <c r="GM1086" s="53"/>
      <c r="GN1086" s="53"/>
      <c r="GO1086" s="53"/>
      <c r="GP1086" s="53"/>
      <c r="GQ1086" s="53"/>
      <c r="GR1086" s="53"/>
      <c r="GS1086" s="53"/>
      <c r="GT1086" s="53"/>
      <c r="GU1086" s="53"/>
      <c r="GV1086" s="53"/>
      <c r="GW1086" s="53"/>
      <c r="GX1086" s="53"/>
      <c r="GY1086" s="53"/>
      <c r="GZ1086" s="53"/>
      <c r="HA1086" s="53"/>
      <c r="HB1086" s="53"/>
      <c r="HC1086" s="53"/>
      <c r="HD1086" s="53"/>
      <c r="HE1086" s="53"/>
      <c r="HF1086" s="53"/>
      <c r="HG1086" s="53"/>
      <c r="HH1086" s="53"/>
      <c r="HI1086" s="53"/>
      <c r="HJ1086" s="53"/>
      <c r="HK1086" s="53"/>
      <c r="HL1086" s="53"/>
      <c r="HM1086" s="53"/>
      <c r="HN1086" s="53"/>
      <c r="HO1086" s="53"/>
      <c r="HP1086" s="53"/>
      <c r="HQ1086" s="53"/>
      <c r="HR1086" s="53"/>
      <c r="HS1086" s="53"/>
      <c r="HT1086" s="53"/>
      <c r="HU1086" s="53"/>
      <c r="HV1086" s="53"/>
      <c r="HW1086" s="53"/>
      <c r="HX1086" s="53"/>
      <c r="HY1086" s="53"/>
      <c r="HZ1086" s="53"/>
      <c r="IA1086" s="53"/>
      <c r="IB1086" s="53"/>
      <c r="IC1086" s="53"/>
      <c r="ID1086" s="53"/>
      <c r="IE1086" s="53"/>
      <c r="IF1086" s="53"/>
      <c r="IG1086" s="53"/>
      <c r="IH1086" s="53"/>
      <c r="II1086" s="53"/>
      <c r="IJ1086" s="53"/>
      <c r="IK1086" s="53"/>
      <c r="IL1086" s="53"/>
      <c r="IM1086" s="53"/>
      <c r="IN1086" s="53"/>
      <c r="IO1086" s="53"/>
      <c r="IP1086" s="53"/>
      <c r="IQ1086" s="53"/>
      <c r="IR1086" s="53"/>
      <c r="IS1086" s="53"/>
      <c r="IT1086" s="53"/>
      <c r="IU1086" s="53"/>
      <c r="IV1086" s="53"/>
      <c r="IW1086" s="53"/>
      <c r="IX1086" s="53"/>
      <c r="IY1086" s="53"/>
      <c r="IZ1086" s="53"/>
      <c r="JA1086" s="53"/>
      <c r="JB1086" s="53"/>
      <c r="JC1086" s="53"/>
      <c r="JD1086" s="53"/>
      <c r="JE1086" s="53"/>
      <c r="JF1086" s="53"/>
      <c r="JG1086" s="53"/>
      <c r="JH1086" s="53"/>
      <c r="JI1086" s="53"/>
      <c r="JJ1086" s="53"/>
      <c r="JK1086" s="53"/>
      <c r="JL1086" s="53"/>
      <c r="JM1086" s="53"/>
      <c r="JN1086" s="53"/>
      <c r="JO1086" s="53"/>
      <c r="JP1086" s="53"/>
      <c r="JQ1086" s="53"/>
      <c r="JR1086" s="53"/>
      <c r="JS1086" s="53"/>
      <c r="JT1086" s="53"/>
      <c r="JU1086" s="53"/>
      <c r="JV1086" s="53"/>
      <c r="JW1086" s="53"/>
      <c r="JX1086" s="53"/>
      <c r="JY1086" s="53"/>
      <c r="JZ1086" s="53"/>
      <c r="KA1086" s="53"/>
      <c r="KB1086" s="53"/>
      <c r="KC1086" s="53"/>
      <c r="KD1086" s="53"/>
      <c r="KE1086" s="53"/>
      <c r="KF1086" s="53"/>
      <c r="KG1086" s="53"/>
      <c r="KH1086" s="53"/>
      <c r="KI1086" s="53"/>
      <c r="KJ1086" s="53"/>
      <c r="KK1086" s="53"/>
      <c r="KL1086" s="53"/>
      <c r="KM1086" s="53"/>
      <c r="KN1086" s="53"/>
      <c r="KO1086" s="53"/>
      <c r="KP1086" s="53"/>
      <c r="KQ1086" s="53"/>
      <c r="KR1086" s="53"/>
      <c r="KS1086" s="53"/>
      <c r="KT1086" s="53"/>
      <c r="KU1086" s="53"/>
      <c r="KV1086" s="53"/>
      <c r="KW1086" s="53"/>
      <c r="KX1086" s="53"/>
      <c r="KY1086" s="53"/>
      <c r="KZ1086" s="53"/>
      <c r="LA1086" s="53"/>
      <c r="LB1086" s="53"/>
      <c r="LC1086" s="53"/>
      <c r="LD1086" s="53"/>
      <c r="LE1086" s="53"/>
      <c r="LF1086" s="53"/>
      <c r="LG1086" s="53"/>
      <c r="LH1086" s="53"/>
      <c r="LI1086" s="53"/>
      <c r="LJ1086" s="53"/>
      <c r="LK1086" s="53"/>
      <c r="LL1086" s="53"/>
      <c r="LM1086" s="53"/>
      <c r="LN1086" s="53"/>
      <c r="LO1086" s="53"/>
      <c r="LP1086" s="53"/>
      <c r="LQ1086" s="53"/>
      <c r="LR1086" s="53"/>
      <c r="LS1086" s="53"/>
      <c r="LT1086" s="53"/>
      <c r="LU1086" s="53"/>
      <c r="LV1086" s="53"/>
      <c r="LW1086" s="53"/>
      <c r="LX1086" s="53"/>
      <c r="LY1086" s="53"/>
      <c r="LZ1086" s="53"/>
      <c r="MA1086" s="53"/>
      <c r="MB1086" s="53"/>
      <c r="MC1086" s="53"/>
      <c r="MD1086" s="53"/>
      <c r="ME1086" s="53"/>
      <c r="MF1086" s="53"/>
      <c r="MG1086" s="53"/>
      <c r="MH1086" s="53"/>
      <c r="MI1086" s="53"/>
      <c r="MJ1086" s="53"/>
      <c r="MK1086" s="53"/>
      <c r="ML1086" s="53"/>
      <c r="MM1086" s="53"/>
      <c r="MN1086" s="53"/>
      <c r="MO1086" s="53"/>
      <c r="MP1086" s="53"/>
      <c r="MQ1086" s="53"/>
      <c r="MR1086" s="53"/>
      <c r="MS1086" s="53"/>
      <c r="MT1086" s="53"/>
      <c r="MU1086" s="53"/>
      <c r="MV1086" s="53"/>
      <c r="MW1086" s="53"/>
      <c r="MX1086" s="53"/>
      <c r="MY1086" s="53"/>
      <c r="MZ1086" s="53"/>
      <c r="NA1086" s="53"/>
      <c r="NB1086" s="53"/>
      <c r="NC1086" s="53"/>
      <c r="ND1086" s="53"/>
      <c r="NE1086" s="53"/>
      <c r="NF1086" s="53"/>
      <c r="NG1086" s="53"/>
      <c r="NH1086" s="53"/>
      <c r="NI1086" s="53"/>
      <c r="NJ1086" s="53"/>
      <c r="NK1086" s="53"/>
      <c r="NL1086" s="53"/>
      <c r="NM1086" s="53"/>
      <c r="NN1086" s="53"/>
      <c r="NO1086" s="53"/>
      <c r="NP1086" s="53"/>
      <c r="NQ1086" s="53"/>
      <c r="NR1086" s="53"/>
      <c r="NS1086" s="53"/>
      <c r="NT1086" s="53"/>
      <c r="NU1086" s="53"/>
      <c r="NV1086" s="53"/>
      <c r="NW1086" s="53"/>
      <c r="NX1086" s="53"/>
      <c r="NY1086" s="53"/>
      <c r="NZ1086" s="53"/>
      <c r="OA1086" s="53"/>
      <c r="OB1086" s="53"/>
      <c r="OC1086" s="53"/>
      <c r="OD1086" s="53"/>
      <c r="OE1086" s="53"/>
      <c r="OF1086" s="53"/>
      <c r="OG1086" s="53"/>
      <c r="OH1086" s="53"/>
      <c r="OI1086" s="53"/>
      <c r="OJ1086" s="53"/>
      <c r="OK1086" s="53"/>
      <c r="OL1086" s="53"/>
      <c r="OM1086" s="53"/>
      <c r="ON1086" s="53"/>
      <c r="OO1086" s="53"/>
      <c r="OP1086" s="53"/>
      <c r="OQ1086" s="53"/>
      <c r="OR1086" s="53"/>
      <c r="OS1086" s="53"/>
      <c r="OT1086" s="53"/>
      <c r="OU1086" s="53"/>
      <c r="OV1086" s="53"/>
      <c r="OW1086" s="53"/>
      <c r="OX1086" s="53"/>
      <c r="OY1086" s="53"/>
      <c r="OZ1086" s="53"/>
      <c r="PA1086" s="53"/>
      <c r="PB1086" s="53"/>
      <c r="PC1086" s="53"/>
      <c r="PD1086" s="53"/>
      <c r="PE1086" s="53"/>
      <c r="PF1086" s="53"/>
      <c r="PG1086" s="53"/>
      <c r="PH1086" s="53"/>
      <c r="PI1086" s="53"/>
      <c r="PJ1086" s="53"/>
      <c r="PK1086" s="53"/>
      <c r="PL1086" s="53"/>
      <c r="PM1086" s="53"/>
      <c r="PN1086" s="53"/>
      <c r="PO1086" s="53"/>
      <c r="PP1086" s="53"/>
      <c r="PQ1086" s="53"/>
      <c r="PR1086" s="53"/>
      <c r="PS1086" s="53"/>
      <c r="PT1086" s="53"/>
      <c r="PU1086" s="53"/>
      <c r="PV1086" s="53"/>
      <c r="PW1086" s="53"/>
      <c r="PX1086" s="53"/>
      <c r="PY1086" s="53"/>
      <c r="PZ1086" s="53"/>
      <c r="QA1086" s="53"/>
      <c r="QB1086" s="53"/>
      <c r="QC1086" s="53"/>
      <c r="QD1086" s="53"/>
      <c r="QE1086" s="53"/>
      <c r="QF1086" s="53"/>
      <c r="QG1086" s="53"/>
      <c r="QH1086" s="53"/>
      <c r="QI1086" s="53"/>
      <c r="QJ1086" s="53"/>
      <c r="QK1086" s="53"/>
      <c r="QL1086" s="53"/>
      <c r="QM1086" s="53"/>
      <c r="QN1086" s="53"/>
      <c r="QO1086" s="53"/>
      <c r="QP1086" s="53"/>
      <c r="QQ1086" s="53"/>
      <c r="QR1086" s="53"/>
      <c r="QS1086" s="53"/>
      <c r="QT1086" s="53"/>
      <c r="QU1086" s="53"/>
      <c r="QV1086" s="53"/>
      <c r="QW1086" s="53"/>
      <c r="QX1086" s="53"/>
      <c r="QY1086" s="53"/>
      <c r="QZ1086" s="53"/>
      <c r="RA1086" s="53"/>
      <c r="RB1086" s="53"/>
      <c r="RC1086" s="53"/>
      <c r="RD1086" s="53"/>
      <c r="RE1086" s="53"/>
      <c r="RF1086" s="53"/>
      <c r="RG1086" s="53"/>
      <c r="RH1086" s="53"/>
      <c r="RI1086" s="53"/>
      <c r="RJ1086" s="53"/>
      <c r="RK1086" s="53"/>
      <c r="RL1086" s="53"/>
      <c r="RM1086" s="53"/>
      <c r="RN1086" s="53"/>
      <c r="RO1086" s="53"/>
      <c r="RP1086" s="53"/>
      <c r="RQ1086" s="53"/>
      <c r="RR1086" s="53"/>
      <c r="RS1086" s="53"/>
      <c r="RT1086" s="53"/>
      <c r="RU1086" s="53"/>
      <c r="RV1086" s="53"/>
      <c r="RW1086" s="53"/>
      <c r="RX1086" s="53"/>
      <c r="RY1086" s="53"/>
      <c r="RZ1086" s="53"/>
      <c r="SA1086" s="53"/>
      <c r="SB1086" s="53"/>
      <c r="SC1086" s="53"/>
      <c r="SD1086" s="53"/>
      <c r="SE1086" s="53"/>
      <c r="SF1086" s="53"/>
      <c r="SG1086" s="53"/>
      <c r="SH1086" s="53"/>
      <c r="SI1086" s="53"/>
      <c r="SJ1086" s="53"/>
      <c r="SK1086" s="53"/>
      <c r="SL1086" s="53"/>
      <c r="SM1086" s="53"/>
      <c r="SN1086" s="53"/>
      <c r="SO1086" s="53"/>
      <c r="SP1086" s="53"/>
      <c r="SQ1086" s="53"/>
      <c r="SR1086" s="53"/>
      <c r="SS1086" s="53"/>
      <c r="ST1086" s="53"/>
      <c r="SU1086" s="53"/>
      <c r="SV1086" s="53"/>
      <c r="SW1086" s="53"/>
      <c r="SX1086" s="53"/>
      <c r="SY1086" s="53"/>
      <c r="SZ1086" s="53"/>
      <c r="TA1086" s="53"/>
      <c r="TB1086" s="53"/>
      <c r="TC1086" s="53"/>
      <c r="TD1086" s="53"/>
      <c r="TE1086" s="53"/>
      <c r="TF1086" s="53"/>
      <c r="TG1086" s="53"/>
      <c r="TH1086" s="53"/>
      <c r="TI1086" s="53"/>
      <c r="TJ1086" s="53"/>
      <c r="TK1086" s="53"/>
      <c r="TL1086" s="53"/>
      <c r="TM1086" s="53"/>
      <c r="TN1086" s="53"/>
      <c r="TO1086" s="53"/>
      <c r="TP1086" s="53"/>
      <c r="TQ1086" s="53"/>
      <c r="TR1086" s="53"/>
      <c r="TS1086" s="53"/>
      <c r="TT1086" s="53"/>
      <c r="TU1086" s="53"/>
      <c r="TV1086" s="53"/>
      <c r="TW1086" s="53"/>
      <c r="TX1086" s="53"/>
      <c r="TY1086" s="53"/>
      <c r="TZ1086" s="53"/>
      <c r="UA1086" s="53"/>
      <c r="UB1086" s="53"/>
      <c r="UC1086" s="53"/>
      <c r="UD1086" s="53"/>
      <c r="UE1086" s="53"/>
      <c r="UF1086" s="53"/>
      <c r="UG1086" s="53"/>
    </row>
    <row r="1087" spans="12:553" s="19" customFormat="1" ht="15.75" customHeight="1" x14ac:dyDescent="0.2">
      <c r="L1087" s="66"/>
      <c r="M1087" s="66"/>
      <c r="N1087" s="52"/>
      <c r="O1087" s="53"/>
      <c r="P1087" s="53"/>
      <c r="Q1087" s="53"/>
      <c r="R1087" s="53"/>
      <c r="S1087" s="53"/>
      <c r="T1087" s="53"/>
      <c r="U1087" s="53"/>
      <c r="V1087" s="53"/>
      <c r="W1087" s="53"/>
      <c r="X1087" s="53"/>
      <c r="Y1087" s="53"/>
      <c r="Z1087" s="53"/>
      <c r="AA1087" s="53"/>
      <c r="AB1087" s="53"/>
      <c r="AC1087" s="53"/>
      <c r="AD1087" s="53"/>
      <c r="AE1087" s="53"/>
      <c r="AF1087" s="53"/>
      <c r="AG1087" s="53"/>
      <c r="AH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c r="BM1087" s="53"/>
      <c r="BN1087" s="53"/>
      <c r="BO1087" s="53"/>
      <c r="BP1087" s="53"/>
      <c r="BQ1087" s="53"/>
      <c r="BR1087" s="53"/>
      <c r="BS1087" s="53"/>
      <c r="BT1087" s="53"/>
      <c r="BU1087" s="53"/>
      <c r="BV1087" s="53"/>
      <c r="BW1087" s="53"/>
      <c r="BX1087" s="53"/>
      <c r="BY1087" s="53"/>
      <c r="BZ1087" s="53"/>
      <c r="CA1087" s="53"/>
      <c r="CB1087" s="53"/>
      <c r="CC1087" s="53"/>
      <c r="CD1087" s="53"/>
      <c r="CE1087" s="53"/>
      <c r="CF1087" s="53"/>
      <c r="CG1087" s="53"/>
      <c r="CH1087" s="53"/>
      <c r="CI1087" s="53"/>
      <c r="CJ1087" s="53"/>
      <c r="CK1087" s="53"/>
      <c r="CL1087" s="53"/>
      <c r="CM1087" s="53"/>
      <c r="CN1087" s="53"/>
      <c r="CO1087" s="53"/>
      <c r="CP1087" s="53"/>
      <c r="CQ1087" s="53"/>
      <c r="CR1087" s="53"/>
      <c r="CS1087" s="53"/>
      <c r="CT1087" s="53"/>
      <c r="CU1087" s="53"/>
      <c r="CV1087" s="53"/>
      <c r="CW1087" s="53"/>
      <c r="CX1087" s="53"/>
      <c r="CY1087" s="53"/>
      <c r="CZ1087" s="53"/>
      <c r="DA1087" s="53"/>
      <c r="DB1087" s="53"/>
      <c r="DC1087" s="53"/>
      <c r="DD1087" s="53"/>
      <c r="DE1087" s="53"/>
      <c r="DF1087" s="53"/>
      <c r="DG1087" s="53"/>
      <c r="DH1087" s="53"/>
      <c r="DI1087" s="53"/>
      <c r="DJ1087" s="53"/>
      <c r="DK1087" s="53"/>
      <c r="DL1087" s="53"/>
      <c r="DM1087" s="53"/>
      <c r="DN1087" s="53"/>
      <c r="DO1087" s="53"/>
      <c r="DP1087" s="53"/>
      <c r="DQ1087" s="53"/>
      <c r="DR1087" s="53"/>
      <c r="DS1087" s="53"/>
      <c r="DT1087" s="53"/>
      <c r="DU1087" s="53"/>
      <c r="DV1087" s="53"/>
      <c r="DW1087" s="53"/>
      <c r="DX1087" s="53"/>
      <c r="DY1087" s="53"/>
      <c r="DZ1087" s="53"/>
      <c r="EA1087" s="53"/>
      <c r="EB1087" s="53"/>
      <c r="EC1087" s="53"/>
      <c r="ED1087" s="53"/>
      <c r="EE1087" s="53"/>
      <c r="EF1087" s="53"/>
      <c r="EG1087" s="53"/>
      <c r="EH1087" s="53"/>
      <c r="EI1087" s="53"/>
      <c r="EJ1087" s="53"/>
      <c r="EK1087" s="53"/>
      <c r="EL1087" s="53"/>
      <c r="EM1087" s="53"/>
      <c r="EN1087" s="53"/>
      <c r="EO1087" s="53"/>
      <c r="EP1087" s="53"/>
      <c r="EQ1087" s="53"/>
      <c r="ER1087" s="53"/>
      <c r="ES1087" s="53"/>
      <c r="ET1087" s="53"/>
      <c r="EU1087" s="53"/>
      <c r="EV1087" s="53"/>
      <c r="EW1087" s="53"/>
      <c r="EX1087" s="53"/>
      <c r="EY1087" s="53"/>
      <c r="EZ1087" s="53"/>
      <c r="FA1087" s="53"/>
      <c r="FB1087" s="53"/>
      <c r="FC1087" s="53"/>
      <c r="FD1087" s="53"/>
      <c r="FE1087" s="53"/>
      <c r="FF1087" s="53"/>
      <c r="FG1087" s="53"/>
      <c r="FH1087" s="53"/>
      <c r="FI1087" s="53"/>
      <c r="FJ1087" s="53"/>
      <c r="FK1087" s="53"/>
      <c r="FL1087" s="53"/>
      <c r="FM1087" s="53"/>
      <c r="FN1087" s="53"/>
      <c r="FO1087" s="53"/>
      <c r="FP1087" s="53"/>
      <c r="FQ1087" s="53"/>
      <c r="FR1087" s="53"/>
      <c r="FS1087" s="53"/>
      <c r="FT1087" s="53"/>
      <c r="FU1087" s="53"/>
      <c r="FV1087" s="53"/>
      <c r="FW1087" s="53"/>
      <c r="FX1087" s="53"/>
      <c r="FY1087" s="53"/>
      <c r="FZ1087" s="53"/>
      <c r="GA1087" s="53"/>
      <c r="GB1087" s="53"/>
      <c r="GC1087" s="53"/>
      <c r="GD1087" s="53"/>
      <c r="GE1087" s="53"/>
      <c r="GF1087" s="53"/>
      <c r="GG1087" s="53"/>
      <c r="GH1087" s="53"/>
      <c r="GI1087" s="53"/>
      <c r="GJ1087" s="53"/>
      <c r="GK1087" s="53"/>
      <c r="GL1087" s="53"/>
      <c r="GM1087" s="53"/>
      <c r="GN1087" s="53"/>
      <c r="GO1087" s="53"/>
      <c r="GP1087" s="53"/>
      <c r="GQ1087" s="53"/>
      <c r="GR1087" s="53"/>
      <c r="GS1087" s="53"/>
      <c r="GT1087" s="53"/>
      <c r="GU1087" s="53"/>
      <c r="GV1087" s="53"/>
      <c r="GW1087" s="53"/>
      <c r="GX1087" s="53"/>
      <c r="GY1087" s="53"/>
      <c r="GZ1087" s="53"/>
      <c r="HA1087" s="53"/>
      <c r="HB1087" s="53"/>
      <c r="HC1087" s="53"/>
      <c r="HD1087" s="53"/>
      <c r="HE1087" s="53"/>
      <c r="HF1087" s="53"/>
      <c r="HG1087" s="53"/>
      <c r="HH1087" s="53"/>
      <c r="HI1087" s="53"/>
      <c r="HJ1087" s="53"/>
      <c r="HK1087" s="53"/>
      <c r="HL1087" s="53"/>
      <c r="HM1087" s="53"/>
      <c r="HN1087" s="53"/>
      <c r="HO1087" s="53"/>
      <c r="HP1087" s="53"/>
      <c r="HQ1087" s="53"/>
      <c r="HR1087" s="53"/>
      <c r="HS1087" s="53"/>
      <c r="HT1087" s="53"/>
      <c r="HU1087" s="53"/>
      <c r="HV1087" s="53"/>
      <c r="HW1087" s="53"/>
      <c r="HX1087" s="53"/>
      <c r="HY1087" s="53"/>
      <c r="HZ1087" s="53"/>
      <c r="IA1087" s="53"/>
      <c r="IB1087" s="53"/>
      <c r="IC1087" s="53"/>
      <c r="ID1087" s="53"/>
      <c r="IE1087" s="53"/>
      <c r="IF1087" s="53"/>
      <c r="IG1087" s="53"/>
      <c r="IH1087" s="53"/>
      <c r="II1087" s="53"/>
      <c r="IJ1087" s="53"/>
      <c r="IK1087" s="53"/>
      <c r="IL1087" s="53"/>
      <c r="IM1087" s="53"/>
      <c r="IN1087" s="53"/>
      <c r="IO1087" s="53"/>
      <c r="IP1087" s="53"/>
      <c r="IQ1087" s="53"/>
      <c r="IR1087" s="53"/>
      <c r="IS1087" s="53"/>
      <c r="IT1087" s="53"/>
      <c r="IU1087" s="53"/>
      <c r="IV1087" s="53"/>
      <c r="IW1087" s="53"/>
      <c r="IX1087" s="53"/>
      <c r="IY1087" s="53"/>
      <c r="IZ1087" s="53"/>
      <c r="JA1087" s="53"/>
      <c r="JB1087" s="53"/>
      <c r="JC1087" s="53"/>
      <c r="JD1087" s="53"/>
      <c r="JE1087" s="53"/>
      <c r="JF1087" s="53"/>
      <c r="JG1087" s="53"/>
      <c r="JH1087" s="53"/>
      <c r="JI1087" s="53"/>
      <c r="JJ1087" s="53"/>
      <c r="JK1087" s="53"/>
      <c r="JL1087" s="53"/>
      <c r="JM1087" s="53"/>
      <c r="JN1087" s="53"/>
      <c r="JO1087" s="53"/>
      <c r="JP1087" s="53"/>
      <c r="JQ1087" s="53"/>
      <c r="JR1087" s="53"/>
      <c r="JS1087" s="53"/>
      <c r="JT1087" s="53"/>
      <c r="JU1087" s="53"/>
      <c r="JV1087" s="53"/>
      <c r="JW1087" s="53"/>
      <c r="JX1087" s="53"/>
      <c r="JY1087" s="53"/>
      <c r="JZ1087" s="53"/>
      <c r="KA1087" s="53"/>
      <c r="KB1087" s="53"/>
      <c r="KC1087" s="53"/>
      <c r="KD1087" s="53"/>
      <c r="KE1087" s="53"/>
      <c r="KF1087" s="53"/>
      <c r="KG1087" s="53"/>
      <c r="KH1087" s="53"/>
      <c r="KI1087" s="53"/>
      <c r="KJ1087" s="53"/>
      <c r="KK1087" s="53"/>
      <c r="KL1087" s="53"/>
      <c r="KM1087" s="53"/>
      <c r="KN1087" s="53"/>
      <c r="KO1087" s="53"/>
      <c r="KP1087" s="53"/>
      <c r="KQ1087" s="53"/>
      <c r="KR1087" s="53"/>
      <c r="KS1087" s="53"/>
      <c r="KT1087" s="53"/>
      <c r="KU1087" s="53"/>
      <c r="KV1087" s="53"/>
      <c r="KW1087" s="53"/>
      <c r="KX1087" s="53"/>
      <c r="KY1087" s="53"/>
      <c r="KZ1087" s="53"/>
      <c r="LA1087" s="53"/>
      <c r="LB1087" s="53"/>
      <c r="LC1087" s="53"/>
      <c r="LD1087" s="53"/>
      <c r="LE1087" s="53"/>
      <c r="LF1087" s="53"/>
      <c r="LG1087" s="53"/>
      <c r="LH1087" s="53"/>
      <c r="LI1087" s="53"/>
      <c r="LJ1087" s="53"/>
      <c r="LK1087" s="53"/>
      <c r="LL1087" s="53"/>
      <c r="LM1087" s="53"/>
      <c r="LN1087" s="53"/>
      <c r="LO1087" s="53"/>
      <c r="LP1087" s="53"/>
      <c r="LQ1087" s="53"/>
      <c r="LR1087" s="53"/>
      <c r="LS1087" s="53"/>
      <c r="LT1087" s="53"/>
      <c r="LU1087" s="53"/>
      <c r="LV1087" s="53"/>
      <c r="LW1087" s="53"/>
      <c r="LX1087" s="53"/>
      <c r="LY1087" s="53"/>
      <c r="LZ1087" s="53"/>
      <c r="MA1087" s="53"/>
      <c r="MB1087" s="53"/>
      <c r="MC1087" s="53"/>
      <c r="MD1087" s="53"/>
      <c r="ME1087" s="53"/>
      <c r="MF1087" s="53"/>
      <c r="MG1087" s="53"/>
      <c r="MH1087" s="53"/>
      <c r="MI1087" s="53"/>
      <c r="MJ1087" s="53"/>
      <c r="MK1087" s="53"/>
      <c r="ML1087" s="53"/>
      <c r="MM1087" s="53"/>
      <c r="MN1087" s="53"/>
      <c r="MO1087" s="53"/>
      <c r="MP1087" s="53"/>
      <c r="MQ1087" s="53"/>
      <c r="MR1087" s="53"/>
      <c r="MS1087" s="53"/>
      <c r="MT1087" s="53"/>
      <c r="MU1087" s="53"/>
      <c r="MV1087" s="53"/>
      <c r="MW1087" s="53"/>
      <c r="MX1087" s="53"/>
      <c r="MY1087" s="53"/>
      <c r="MZ1087" s="53"/>
      <c r="NA1087" s="53"/>
      <c r="NB1087" s="53"/>
      <c r="NC1087" s="53"/>
      <c r="ND1087" s="53"/>
      <c r="NE1087" s="53"/>
      <c r="NF1087" s="53"/>
      <c r="NG1087" s="53"/>
      <c r="NH1087" s="53"/>
      <c r="NI1087" s="53"/>
      <c r="NJ1087" s="53"/>
      <c r="NK1087" s="53"/>
      <c r="NL1087" s="53"/>
      <c r="NM1087" s="53"/>
      <c r="NN1087" s="53"/>
      <c r="NO1087" s="53"/>
      <c r="NP1087" s="53"/>
      <c r="NQ1087" s="53"/>
      <c r="NR1087" s="53"/>
      <c r="NS1087" s="53"/>
      <c r="NT1087" s="53"/>
      <c r="NU1087" s="53"/>
      <c r="NV1087" s="53"/>
      <c r="NW1087" s="53"/>
      <c r="NX1087" s="53"/>
      <c r="NY1087" s="53"/>
      <c r="NZ1087" s="53"/>
      <c r="OA1087" s="53"/>
      <c r="OB1087" s="53"/>
      <c r="OC1087" s="53"/>
      <c r="OD1087" s="53"/>
      <c r="OE1087" s="53"/>
      <c r="OF1087" s="53"/>
      <c r="OG1087" s="53"/>
      <c r="OH1087" s="53"/>
      <c r="OI1087" s="53"/>
      <c r="OJ1087" s="53"/>
      <c r="OK1087" s="53"/>
      <c r="OL1087" s="53"/>
      <c r="OM1087" s="53"/>
      <c r="ON1087" s="53"/>
      <c r="OO1087" s="53"/>
      <c r="OP1087" s="53"/>
      <c r="OQ1087" s="53"/>
      <c r="OR1087" s="53"/>
      <c r="OS1087" s="53"/>
      <c r="OT1087" s="53"/>
      <c r="OU1087" s="53"/>
      <c r="OV1087" s="53"/>
      <c r="OW1087" s="53"/>
      <c r="OX1087" s="53"/>
      <c r="OY1087" s="53"/>
      <c r="OZ1087" s="53"/>
      <c r="PA1087" s="53"/>
      <c r="PB1087" s="53"/>
      <c r="PC1087" s="53"/>
      <c r="PD1087" s="53"/>
      <c r="PE1087" s="53"/>
      <c r="PF1087" s="53"/>
      <c r="PG1087" s="53"/>
      <c r="PH1087" s="53"/>
      <c r="PI1087" s="53"/>
      <c r="PJ1087" s="53"/>
      <c r="PK1087" s="53"/>
      <c r="PL1087" s="53"/>
      <c r="PM1087" s="53"/>
      <c r="PN1087" s="53"/>
      <c r="PO1087" s="53"/>
      <c r="PP1087" s="53"/>
      <c r="PQ1087" s="53"/>
      <c r="PR1087" s="53"/>
      <c r="PS1087" s="53"/>
      <c r="PT1087" s="53"/>
      <c r="PU1087" s="53"/>
      <c r="PV1087" s="53"/>
      <c r="PW1087" s="53"/>
      <c r="PX1087" s="53"/>
      <c r="PY1087" s="53"/>
      <c r="PZ1087" s="53"/>
      <c r="QA1087" s="53"/>
      <c r="QB1087" s="53"/>
      <c r="QC1087" s="53"/>
      <c r="QD1087" s="53"/>
      <c r="QE1087" s="53"/>
      <c r="QF1087" s="53"/>
      <c r="QG1087" s="53"/>
      <c r="QH1087" s="53"/>
      <c r="QI1087" s="53"/>
      <c r="QJ1087" s="53"/>
      <c r="QK1087" s="53"/>
      <c r="QL1087" s="53"/>
      <c r="QM1087" s="53"/>
      <c r="QN1087" s="53"/>
      <c r="QO1087" s="53"/>
      <c r="QP1087" s="53"/>
      <c r="QQ1087" s="53"/>
      <c r="QR1087" s="53"/>
      <c r="QS1087" s="53"/>
      <c r="QT1087" s="53"/>
      <c r="QU1087" s="53"/>
      <c r="QV1087" s="53"/>
      <c r="QW1087" s="53"/>
      <c r="QX1087" s="53"/>
      <c r="QY1087" s="53"/>
      <c r="QZ1087" s="53"/>
      <c r="RA1087" s="53"/>
      <c r="RB1087" s="53"/>
      <c r="RC1087" s="53"/>
      <c r="RD1087" s="53"/>
      <c r="RE1087" s="53"/>
      <c r="RF1087" s="53"/>
      <c r="RG1087" s="53"/>
      <c r="RH1087" s="53"/>
      <c r="RI1087" s="53"/>
      <c r="RJ1087" s="53"/>
      <c r="RK1087" s="53"/>
      <c r="RL1087" s="53"/>
      <c r="RM1087" s="53"/>
      <c r="RN1087" s="53"/>
      <c r="RO1087" s="53"/>
      <c r="RP1087" s="53"/>
      <c r="RQ1087" s="53"/>
      <c r="RR1087" s="53"/>
      <c r="RS1087" s="53"/>
      <c r="RT1087" s="53"/>
      <c r="RU1087" s="53"/>
      <c r="RV1087" s="53"/>
      <c r="RW1087" s="53"/>
      <c r="RX1087" s="53"/>
      <c r="RY1087" s="53"/>
      <c r="RZ1087" s="53"/>
      <c r="SA1087" s="53"/>
      <c r="SB1087" s="53"/>
      <c r="SC1087" s="53"/>
      <c r="SD1087" s="53"/>
      <c r="SE1087" s="53"/>
      <c r="SF1087" s="53"/>
      <c r="SG1087" s="53"/>
      <c r="SH1087" s="53"/>
      <c r="SI1087" s="53"/>
      <c r="SJ1087" s="53"/>
      <c r="SK1087" s="53"/>
      <c r="SL1087" s="53"/>
      <c r="SM1087" s="53"/>
      <c r="SN1087" s="53"/>
      <c r="SO1087" s="53"/>
      <c r="SP1087" s="53"/>
      <c r="SQ1087" s="53"/>
      <c r="SR1087" s="53"/>
      <c r="SS1087" s="53"/>
      <c r="ST1087" s="53"/>
      <c r="SU1087" s="53"/>
      <c r="SV1087" s="53"/>
      <c r="SW1087" s="53"/>
      <c r="SX1087" s="53"/>
      <c r="SY1087" s="53"/>
      <c r="SZ1087" s="53"/>
      <c r="TA1087" s="53"/>
      <c r="TB1087" s="53"/>
      <c r="TC1087" s="53"/>
      <c r="TD1087" s="53"/>
      <c r="TE1087" s="53"/>
      <c r="TF1087" s="53"/>
      <c r="TG1087" s="53"/>
      <c r="TH1087" s="53"/>
      <c r="TI1087" s="53"/>
      <c r="TJ1087" s="53"/>
      <c r="TK1087" s="53"/>
      <c r="TL1087" s="53"/>
      <c r="TM1087" s="53"/>
      <c r="TN1087" s="53"/>
      <c r="TO1087" s="53"/>
      <c r="TP1087" s="53"/>
      <c r="TQ1087" s="53"/>
      <c r="TR1087" s="53"/>
      <c r="TS1087" s="53"/>
      <c r="TT1087" s="53"/>
      <c r="TU1087" s="53"/>
      <c r="TV1087" s="53"/>
      <c r="TW1087" s="53"/>
      <c r="TX1087" s="53"/>
      <c r="TY1087" s="53"/>
      <c r="TZ1087" s="53"/>
      <c r="UA1087" s="53"/>
      <c r="UB1087" s="53"/>
      <c r="UC1087" s="53"/>
      <c r="UD1087" s="53"/>
      <c r="UE1087" s="53"/>
      <c r="UF1087" s="53"/>
      <c r="UG1087" s="53"/>
    </row>
    <row r="1088" spans="12:553" s="19" customFormat="1" ht="15.75" customHeight="1" x14ac:dyDescent="0.2">
      <c r="L1088" s="66"/>
      <c r="M1088" s="66"/>
      <c r="N1088" s="52"/>
      <c r="O1088" s="53"/>
      <c r="P1088" s="53"/>
      <c r="Q1088" s="53"/>
      <c r="R1088" s="53"/>
      <c r="S1088" s="53"/>
      <c r="T1088" s="53"/>
      <c r="U1088" s="53"/>
      <c r="V1088" s="53"/>
      <c r="W1088" s="53"/>
      <c r="X1088" s="53"/>
      <c r="Y1088" s="53"/>
      <c r="Z1088" s="53"/>
      <c r="AA1088" s="53"/>
      <c r="AB1088" s="53"/>
      <c r="AC1088" s="53"/>
      <c r="AD1088" s="53"/>
      <c r="AE1088" s="53"/>
      <c r="AF1088" s="53"/>
      <c r="AG1088" s="53"/>
      <c r="AH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c r="BM1088" s="53"/>
      <c r="BN1088" s="53"/>
      <c r="BO1088" s="53"/>
      <c r="BP1088" s="53"/>
      <c r="BQ1088" s="53"/>
      <c r="BR1088" s="53"/>
      <c r="BS1088" s="53"/>
      <c r="BT1088" s="53"/>
      <c r="BU1088" s="53"/>
      <c r="BV1088" s="53"/>
      <c r="BW1088" s="53"/>
      <c r="BX1088" s="53"/>
      <c r="BY1088" s="53"/>
      <c r="BZ1088" s="53"/>
      <c r="CA1088" s="53"/>
      <c r="CB1088" s="53"/>
      <c r="CC1088" s="53"/>
      <c r="CD1088" s="53"/>
      <c r="CE1088" s="53"/>
      <c r="CF1088" s="53"/>
      <c r="CG1088" s="53"/>
      <c r="CH1088" s="53"/>
      <c r="CI1088" s="53"/>
      <c r="CJ1088" s="53"/>
      <c r="CK1088" s="53"/>
      <c r="CL1088" s="53"/>
      <c r="CM1088" s="53"/>
      <c r="CN1088" s="53"/>
      <c r="CO1088" s="53"/>
      <c r="CP1088" s="53"/>
      <c r="CQ1088" s="53"/>
      <c r="CR1088" s="53"/>
      <c r="CS1088" s="53"/>
      <c r="CT1088" s="53"/>
      <c r="CU1088" s="53"/>
      <c r="CV1088" s="53"/>
      <c r="CW1088" s="53"/>
      <c r="CX1088" s="53"/>
      <c r="CY1088" s="53"/>
      <c r="CZ1088" s="53"/>
      <c r="DA1088" s="53"/>
      <c r="DB1088" s="53"/>
      <c r="DC1088" s="53"/>
      <c r="DD1088" s="53"/>
      <c r="DE1088" s="53"/>
      <c r="DF1088" s="53"/>
      <c r="DG1088" s="53"/>
      <c r="DH1088" s="53"/>
      <c r="DI1088" s="53"/>
      <c r="DJ1088" s="53"/>
      <c r="DK1088" s="53"/>
      <c r="DL1088" s="53"/>
      <c r="DM1088" s="53"/>
      <c r="DN1088" s="53"/>
      <c r="DO1088" s="53"/>
      <c r="DP1088" s="53"/>
      <c r="DQ1088" s="53"/>
      <c r="DR1088" s="53"/>
      <c r="DS1088" s="53"/>
      <c r="DT1088" s="53"/>
      <c r="DU1088" s="53"/>
      <c r="DV1088" s="53"/>
      <c r="DW1088" s="53"/>
      <c r="DX1088" s="53"/>
      <c r="DY1088" s="53"/>
      <c r="DZ1088" s="53"/>
      <c r="EA1088" s="53"/>
      <c r="EB1088" s="53"/>
      <c r="EC1088" s="53"/>
      <c r="ED1088" s="53"/>
      <c r="EE1088" s="53"/>
      <c r="EF1088" s="53"/>
      <c r="EG1088" s="53"/>
      <c r="EH1088" s="53"/>
      <c r="EI1088" s="53"/>
      <c r="EJ1088" s="53"/>
      <c r="EK1088" s="53"/>
      <c r="EL1088" s="53"/>
      <c r="EM1088" s="53"/>
      <c r="EN1088" s="53"/>
      <c r="EO1088" s="53"/>
      <c r="EP1088" s="53"/>
      <c r="EQ1088" s="53"/>
      <c r="ER1088" s="53"/>
      <c r="ES1088" s="53"/>
      <c r="ET1088" s="53"/>
      <c r="EU1088" s="53"/>
      <c r="EV1088" s="53"/>
      <c r="EW1088" s="53"/>
      <c r="EX1088" s="53"/>
      <c r="EY1088" s="53"/>
      <c r="EZ1088" s="53"/>
      <c r="FA1088" s="53"/>
      <c r="FB1088" s="53"/>
      <c r="FC1088" s="53"/>
      <c r="FD1088" s="53"/>
      <c r="FE1088" s="53"/>
      <c r="FF1088" s="53"/>
      <c r="FG1088" s="53"/>
      <c r="FH1088" s="53"/>
      <c r="FI1088" s="53"/>
      <c r="FJ1088" s="53"/>
      <c r="FK1088" s="53"/>
      <c r="FL1088" s="53"/>
      <c r="FM1088" s="53"/>
      <c r="FN1088" s="53"/>
      <c r="FO1088" s="53"/>
      <c r="FP1088" s="53"/>
      <c r="FQ1088" s="53"/>
      <c r="FR1088" s="53"/>
      <c r="FS1088" s="53"/>
      <c r="FT1088" s="53"/>
      <c r="FU1088" s="53"/>
      <c r="FV1088" s="53"/>
      <c r="FW1088" s="53"/>
      <c r="FX1088" s="53"/>
      <c r="FY1088" s="53"/>
      <c r="FZ1088" s="53"/>
      <c r="GA1088" s="53"/>
      <c r="GB1088" s="53"/>
      <c r="GC1088" s="53"/>
      <c r="GD1088" s="53"/>
      <c r="GE1088" s="53"/>
      <c r="GF1088" s="53"/>
      <c r="GG1088" s="53"/>
      <c r="GH1088" s="53"/>
      <c r="GI1088" s="53"/>
      <c r="GJ1088" s="53"/>
      <c r="GK1088" s="53"/>
      <c r="GL1088" s="53"/>
      <c r="GM1088" s="53"/>
      <c r="GN1088" s="53"/>
      <c r="GO1088" s="53"/>
      <c r="GP1088" s="53"/>
      <c r="GQ1088" s="53"/>
      <c r="GR1088" s="53"/>
      <c r="GS1088" s="53"/>
      <c r="GT1088" s="53"/>
      <c r="GU1088" s="53"/>
      <c r="GV1088" s="53"/>
      <c r="GW1088" s="53"/>
      <c r="GX1088" s="53"/>
      <c r="GY1088" s="53"/>
      <c r="GZ1088" s="53"/>
      <c r="HA1088" s="53"/>
      <c r="HB1088" s="53"/>
      <c r="HC1088" s="53"/>
      <c r="HD1088" s="53"/>
      <c r="HE1088" s="53"/>
      <c r="HF1088" s="53"/>
      <c r="HG1088" s="53"/>
      <c r="HH1088" s="53"/>
      <c r="HI1088" s="53"/>
      <c r="HJ1088" s="53"/>
      <c r="HK1088" s="53"/>
      <c r="HL1088" s="53"/>
      <c r="HM1088" s="53"/>
      <c r="HN1088" s="53"/>
      <c r="HO1088" s="53"/>
      <c r="HP1088" s="53"/>
      <c r="HQ1088" s="53"/>
      <c r="HR1088" s="53"/>
      <c r="HS1088" s="53"/>
      <c r="HT1088" s="53"/>
      <c r="HU1088" s="53"/>
      <c r="HV1088" s="53"/>
      <c r="HW1088" s="53"/>
      <c r="HX1088" s="53"/>
      <c r="HY1088" s="53"/>
      <c r="HZ1088" s="53"/>
      <c r="IA1088" s="53"/>
      <c r="IB1088" s="53"/>
      <c r="IC1088" s="53"/>
      <c r="ID1088" s="53"/>
      <c r="IE1088" s="53"/>
      <c r="IF1088" s="53"/>
      <c r="IG1088" s="53"/>
      <c r="IH1088" s="53"/>
      <c r="II1088" s="53"/>
      <c r="IJ1088" s="53"/>
      <c r="IK1088" s="53"/>
      <c r="IL1088" s="53"/>
      <c r="IM1088" s="53"/>
      <c r="IN1088" s="53"/>
      <c r="IO1088" s="53"/>
      <c r="IP1088" s="53"/>
      <c r="IQ1088" s="53"/>
      <c r="IR1088" s="53"/>
      <c r="IS1088" s="53"/>
      <c r="IT1088" s="53"/>
      <c r="IU1088" s="53"/>
      <c r="IV1088" s="53"/>
      <c r="IW1088" s="53"/>
      <c r="IX1088" s="53"/>
      <c r="IY1088" s="53"/>
      <c r="IZ1088" s="53"/>
      <c r="JA1088" s="53"/>
      <c r="JB1088" s="53"/>
      <c r="JC1088" s="53"/>
      <c r="JD1088" s="53"/>
      <c r="JE1088" s="53"/>
      <c r="JF1088" s="53"/>
      <c r="JG1088" s="53"/>
      <c r="JH1088" s="53"/>
      <c r="JI1088" s="53"/>
      <c r="JJ1088" s="53"/>
      <c r="JK1088" s="53"/>
      <c r="JL1088" s="53"/>
      <c r="JM1088" s="53"/>
      <c r="JN1088" s="53"/>
      <c r="JO1088" s="53"/>
      <c r="JP1088" s="53"/>
      <c r="JQ1088" s="53"/>
      <c r="JR1088" s="53"/>
      <c r="JS1088" s="53"/>
      <c r="JT1088" s="53"/>
      <c r="JU1088" s="53"/>
      <c r="JV1088" s="53"/>
      <c r="JW1088" s="53"/>
      <c r="JX1088" s="53"/>
      <c r="JY1088" s="53"/>
      <c r="JZ1088" s="53"/>
      <c r="KA1088" s="53"/>
      <c r="KB1088" s="53"/>
      <c r="KC1088" s="53"/>
      <c r="KD1088" s="53"/>
      <c r="KE1088" s="53"/>
      <c r="KF1088" s="53"/>
      <c r="KG1088" s="53"/>
      <c r="KH1088" s="53"/>
      <c r="KI1088" s="53"/>
      <c r="KJ1088" s="53"/>
      <c r="KK1088" s="53"/>
      <c r="KL1088" s="53"/>
      <c r="KM1088" s="53"/>
      <c r="KN1088" s="53"/>
      <c r="KO1088" s="53"/>
      <c r="KP1088" s="53"/>
      <c r="KQ1088" s="53"/>
      <c r="KR1088" s="53"/>
      <c r="KS1088" s="53"/>
      <c r="KT1088" s="53"/>
      <c r="KU1088" s="53"/>
      <c r="KV1088" s="53"/>
      <c r="KW1088" s="53"/>
      <c r="KX1088" s="53"/>
      <c r="KY1088" s="53"/>
      <c r="KZ1088" s="53"/>
      <c r="LA1088" s="53"/>
      <c r="LB1088" s="53"/>
      <c r="LC1088" s="53"/>
      <c r="LD1088" s="53"/>
      <c r="LE1088" s="53"/>
      <c r="LF1088" s="53"/>
      <c r="LG1088" s="53"/>
      <c r="LH1088" s="53"/>
      <c r="LI1088" s="53"/>
      <c r="LJ1088" s="53"/>
      <c r="LK1088" s="53"/>
      <c r="LL1088" s="53"/>
      <c r="LM1088" s="53"/>
      <c r="LN1088" s="53"/>
      <c r="LO1088" s="53"/>
      <c r="LP1088" s="53"/>
      <c r="LQ1088" s="53"/>
      <c r="LR1088" s="53"/>
      <c r="LS1088" s="53"/>
      <c r="LT1088" s="53"/>
      <c r="LU1088" s="53"/>
      <c r="LV1088" s="53"/>
      <c r="LW1088" s="53"/>
      <c r="LX1088" s="53"/>
      <c r="LY1088" s="53"/>
      <c r="LZ1088" s="53"/>
      <c r="MA1088" s="53"/>
      <c r="MB1088" s="53"/>
      <c r="MC1088" s="53"/>
      <c r="MD1088" s="53"/>
      <c r="ME1088" s="53"/>
      <c r="MF1088" s="53"/>
      <c r="MG1088" s="53"/>
      <c r="MH1088" s="53"/>
      <c r="MI1088" s="53"/>
      <c r="MJ1088" s="53"/>
      <c r="MK1088" s="53"/>
      <c r="ML1088" s="53"/>
      <c r="MM1088" s="53"/>
      <c r="MN1088" s="53"/>
      <c r="MO1088" s="53"/>
      <c r="MP1088" s="53"/>
      <c r="MQ1088" s="53"/>
      <c r="MR1088" s="53"/>
      <c r="MS1088" s="53"/>
      <c r="MT1088" s="53"/>
      <c r="MU1088" s="53"/>
      <c r="MV1088" s="53"/>
      <c r="MW1088" s="53"/>
      <c r="MX1088" s="53"/>
      <c r="MY1088" s="53"/>
      <c r="MZ1088" s="53"/>
      <c r="NA1088" s="53"/>
      <c r="NB1088" s="53"/>
      <c r="NC1088" s="53"/>
      <c r="ND1088" s="53"/>
      <c r="NE1088" s="53"/>
      <c r="NF1088" s="53"/>
      <c r="NG1088" s="53"/>
      <c r="NH1088" s="53"/>
      <c r="NI1088" s="53"/>
      <c r="NJ1088" s="53"/>
      <c r="NK1088" s="53"/>
      <c r="NL1088" s="53"/>
      <c r="NM1088" s="53"/>
      <c r="NN1088" s="53"/>
      <c r="NO1088" s="53"/>
      <c r="NP1088" s="53"/>
      <c r="NQ1088" s="53"/>
      <c r="NR1088" s="53"/>
      <c r="NS1088" s="53"/>
      <c r="NT1088" s="53"/>
      <c r="NU1088" s="53"/>
      <c r="NV1088" s="53"/>
      <c r="NW1088" s="53"/>
      <c r="NX1088" s="53"/>
      <c r="NY1088" s="53"/>
      <c r="NZ1088" s="53"/>
      <c r="OA1088" s="53"/>
      <c r="OB1088" s="53"/>
      <c r="OC1088" s="53"/>
      <c r="OD1088" s="53"/>
      <c r="OE1088" s="53"/>
      <c r="OF1088" s="53"/>
      <c r="OG1088" s="53"/>
      <c r="OH1088" s="53"/>
      <c r="OI1088" s="53"/>
      <c r="OJ1088" s="53"/>
      <c r="OK1088" s="53"/>
      <c r="OL1088" s="53"/>
      <c r="OM1088" s="53"/>
      <c r="ON1088" s="53"/>
      <c r="OO1088" s="53"/>
      <c r="OP1088" s="53"/>
      <c r="OQ1088" s="53"/>
      <c r="OR1088" s="53"/>
      <c r="OS1088" s="53"/>
      <c r="OT1088" s="53"/>
      <c r="OU1088" s="53"/>
      <c r="OV1088" s="53"/>
      <c r="OW1088" s="53"/>
      <c r="OX1088" s="53"/>
      <c r="OY1088" s="53"/>
      <c r="OZ1088" s="53"/>
      <c r="PA1088" s="53"/>
      <c r="PB1088" s="53"/>
      <c r="PC1088" s="53"/>
      <c r="PD1088" s="53"/>
      <c r="PE1088" s="53"/>
      <c r="PF1088" s="53"/>
      <c r="PG1088" s="53"/>
      <c r="PH1088" s="53"/>
      <c r="PI1088" s="53"/>
      <c r="PJ1088" s="53"/>
      <c r="PK1088" s="53"/>
      <c r="PL1088" s="53"/>
      <c r="PM1088" s="53"/>
      <c r="PN1088" s="53"/>
      <c r="PO1088" s="53"/>
      <c r="PP1088" s="53"/>
      <c r="PQ1088" s="53"/>
      <c r="PR1088" s="53"/>
      <c r="PS1088" s="53"/>
      <c r="PT1088" s="53"/>
      <c r="PU1088" s="53"/>
      <c r="PV1088" s="53"/>
      <c r="PW1088" s="53"/>
      <c r="PX1088" s="53"/>
      <c r="PY1088" s="53"/>
      <c r="PZ1088" s="53"/>
      <c r="QA1088" s="53"/>
      <c r="QB1088" s="53"/>
      <c r="QC1088" s="53"/>
      <c r="QD1088" s="53"/>
      <c r="QE1088" s="53"/>
      <c r="QF1088" s="53"/>
      <c r="QG1088" s="53"/>
      <c r="QH1088" s="53"/>
      <c r="QI1088" s="53"/>
      <c r="QJ1088" s="53"/>
      <c r="QK1088" s="53"/>
      <c r="QL1088" s="53"/>
      <c r="QM1088" s="53"/>
      <c r="QN1088" s="53"/>
      <c r="QO1088" s="53"/>
      <c r="QP1088" s="53"/>
      <c r="QQ1088" s="53"/>
      <c r="QR1088" s="53"/>
      <c r="QS1088" s="53"/>
      <c r="QT1088" s="53"/>
      <c r="QU1088" s="53"/>
      <c r="QV1088" s="53"/>
      <c r="QW1088" s="53"/>
      <c r="QX1088" s="53"/>
      <c r="QY1088" s="53"/>
      <c r="QZ1088" s="53"/>
      <c r="RA1088" s="53"/>
      <c r="RB1088" s="53"/>
      <c r="RC1088" s="53"/>
      <c r="RD1088" s="53"/>
      <c r="RE1088" s="53"/>
      <c r="RF1088" s="53"/>
      <c r="RG1088" s="53"/>
      <c r="RH1088" s="53"/>
      <c r="RI1088" s="53"/>
      <c r="RJ1088" s="53"/>
      <c r="RK1088" s="53"/>
      <c r="RL1088" s="53"/>
      <c r="RM1088" s="53"/>
      <c r="RN1088" s="53"/>
      <c r="RO1088" s="53"/>
      <c r="RP1088" s="53"/>
      <c r="RQ1088" s="53"/>
      <c r="RR1088" s="53"/>
      <c r="RS1088" s="53"/>
      <c r="RT1088" s="53"/>
      <c r="RU1088" s="53"/>
      <c r="RV1088" s="53"/>
      <c r="RW1088" s="53"/>
      <c r="RX1088" s="53"/>
      <c r="RY1088" s="53"/>
      <c r="RZ1088" s="53"/>
      <c r="SA1088" s="53"/>
      <c r="SB1088" s="53"/>
      <c r="SC1088" s="53"/>
      <c r="SD1088" s="53"/>
      <c r="SE1088" s="53"/>
      <c r="SF1088" s="53"/>
      <c r="SG1088" s="53"/>
      <c r="SH1088" s="53"/>
      <c r="SI1088" s="53"/>
      <c r="SJ1088" s="53"/>
      <c r="SK1088" s="53"/>
      <c r="SL1088" s="53"/>
      <c r="SM1088" s="53"/>
      <c r="SN1088" s="53"/>
      <c r="SO1088" s="53"/>
      <c r="SP1088" s="53"/>
      <c r="SQ1088" s="53"/>
      <c r="SR1088" s="53"/>
      <c r="SS1088" s="53"/>
      <c r="ST1088" s="53"/>
      <c r="SU1088" s="53"/>
      <c r="SV1088" s="53"/>
      <c r="SW1088" s="53"/>
      <c r="SX1088" s="53"/>
      <c r="SY1088" s="53"/>
      <c r="SZ1088" s="53"/>
      <c r="TA1088" s="53"/>
      <c r="TB1088" s="53"/>
      <c r="TC1088" s="53"/>
      <c r="TD1088" s="53"/>
      <c r="TE1088" s="53"/>
      <c r="TF1088" s="53"/>
      <c r="TG1088" s="53"/>
      <c r="TH1088" s="53"/>
      <c r="TI1088" s="53"/>
      <c r="TJ1088" s="53"/>
      <c r="TK1088" s="53"/>
      <c r="TL1088" s="53"/>
      <c r="TM1088" s="53"/>
      <c r="TN1088" s="53"/>
      <c r="TO1088" s="53"/>
      <c r="TP1088" s="53"/>
      <c r="TQ1088" s="53"/>
      <c r="TR1088" s="53"/>
      <c r="TS1088" s="53"/>
      <c r="TT1088" s="53"/>
      <c r="TU1088" s="53"/>
      <c r="TV1088" s="53"/>
      <c r="TW1088" s="53"/>
      <c r="TX1088" s="53"/>
      <c r="TY1088" s="53"/>
      <c r="TZ1088" s="53"/>
      <c r="UA1088" s="53"/>
      <c r="UB1088" s="53"/>
      <c r="UC1088" s="53"/>
      <c r="UD1088" s="53"/>
      <c r="UE1088" s="53"/>
      <c r="UF1088" s="53"/>
      <c r="UG1088" s="53"/>
    </row>
    <row r="1089" spans="12:553" s="19" customFormat="1" ht="15.75" customHeight="1" x14ac:dyDescent="0.2">
      <c r="L1089" s="66"/>
      <c r="M1089" s="66"/>
      <c r="N1089" s="52"/>
      <c r="O1089" s="53"/>
      <c r="P1089" s="53"/>
      <c r="Q1089" s="53"/>
      <c r="R1089" s="53"/>
      <c r="S1089" s="53"/>
      <c r="T1089" s="53"/>
      <c r="U1089" s="53"/>
      <c r="V1089" s="53"/>
      <c r="W1089" s="53"/>
      <c r="X1089" s="53"/>
      <c r="Y1089" s="53"/>
      <c r="Z1089" s="53"/>
      <c r="AA1089" s="53"/>
      <c r="AB1089" s="53"/>
      <c r="AC1089" s="53"/>
      <c r="AD1089" s="53"/>
      <c r="AE1089" s="53"/>
      <c r="AF1089" s="53"/>
      <c r="AG1089" s="53"/>
      <c r="AH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c r="BM1089" s="53"/>
      <c r="BN1089" s="53"/>
      <c r="BO1089" s="53"/>
      <c r="BP1089" s="53"/>
      <c r="BQ1089" s="53"/>
      <c r="BR1089" s="53"/>
      <c r="BS1089" s="53"/>
      <c r="BT1089" s="53"/>
      <c r="BU1089" s="53"/>
      <c r="BV1089" s="53"/>
      <c r="BW1089" s="53"/>
      <c r="BX1089" s="53"/>
      <c r="BY1089" s="53"/>
      <c r="BZ1089" s="53"/>
      <c r="CA1089" s="53"/>
      <c r="CB1089" s="53"/>
      <c r="CC1089" s="53"/>
      <c r="CD1089" s="53"/>
      <c r="CE1089" s="53"/>
      <c r="CF1089" s="53"/>
      <c r="CG1089" s="53"/>
      <c r="CH1089" s="53"/>
      <c r="CI1089" s="53"/>
      <c r="CJ1089" s="53"/>
      <c r="CK1089" s="53"/>
      <c r="CL1089" s="53"/>
      <c r="CM1089" s="53"/>
      <c r="CN1089" s="53"/>
      <c r="CO1089" s="53"/>
      <c r="CP1089" s="53"/>
      <c r="CQ1089" s="53"/>
      <c r="CR1089" s="53"/>
      <c r="CS1089" s="53"/>
      <c r="CT1089" s="53"/>
      <c r="CU1089" s="53"/>
      <c r="CV1089" s="53"/>
      <c r="CW1089" s="53"/>
      <c r="CX1089" s="53"/>
      <c r="CY1089" s="53"/>
      <c r="CZ1089" s="53"/>
      <c r="DA1089" s="53"/>
      <c r="DB1089" s="53"/>
      <c r="DC1089" s="53"/>
      <c r="DD1089" s="53"/>
      <c r="DE1089" s="53"/>
      <c r="DF1089" s="53"/>
      <c r="DG1089" s="53"/>
      <c r="DH1089" s="53"/>
      <c r="DI1089" s="53"/>
      <c r="DJ1089" s="53"/>
      <c r="DK1089" s="53"/>
      <c r="DL1089" s="53"/>
      <c r="DM1089" s="53"/>
      <c r="DN1089" s="53"/>
      <c r="DO1089" s="53"/>
      <c r="DP1089" s="53"/>
      <c r="DQ1089" s="53"/>
      <c r="DR1089" s="53"/>
      <c r="DS1089" s="53"/>
      <c r="DT1089" s="53"/>
      <c r="DU1089" s="53"/>
      <c r="DV1089" s="53"/>
      <c r="DW1089" s="53"/>
      <c r="DX1089" s="53"/>
      <c r="DY1089" s="53"/>
      <c r="DZ1089" s="53"/>
      <c r="EA1089" s="53"/>
      <c r="EB1089" s="53"/>
      <c r="EC1089" s="53"/>
      <c r="ED1089" s="53"/>
      <c r="EE1089" s="53"/>
      <c r="EF1089" s="53"/>
      <c r="EG1089" s="53"/>
      <c r="EH1089" s="53"/>
      <c r="EI1089" s="53"/>
      <c r="EJ1089" s="53"/>
      <c r="EK1089" s="53"/>
      <c r="EL1089" s="53"/>
      <c r="EM1089" s="53"/>
      <c r="EN1089" s="53"/>
      <c r="EO1089" s="53"/>
      <c r="EP1089" s="53"/>
      <c r="EQ1089" s="53"/>
      <c r="ER1089" s="53"/>
      <c r="ES1089" s="53"/>
      <c r="ET1089" s="53"/>
      <c r="EU1089" s="53"/>
      <c r="EV1089" s="53"/>
      <c r="EW1089" s="53"/>
      <c r="EX1089" s="53"/>
      <c r="EY1089" s="53"/>
      <c r="EZ1089" s="53"/>
      <c r="FA1089" s="53"/>
      <c r="FB1089" s="53"/>
      <c r="FC1089" s="53"/>
      <c r="FD1089" s="53"/>
      <c r="FE1089" s="53"/>
      <c r="FF1089" s="53"/>
      <c r="FG1089" s="53"/>
      <c r="FH1089" s="53"/>
      <c r="FI1089" s="53"/>
      <c r="FJ1089" s="53"/>
      <c r="FK1089" s="53"/>
      <c r="FL1089" s="53"/>
      <c r="FM1089" s="53"/>
      <c r="FN1089" s="53"/>
      <c r="FO1089" s="53"/>
      <c r="FP1089" s="53"/>
      <c r="FQ1089" s="53"/>
      <c r="FR1089" s="53"/>
      <c r="FS1089" s="53"/>
      <c r="FT1089" s="53"/>
      <c r="FU1089" s="53"/>
      <c r="FV1089" s="53"/>
      <c r="FW1089" s="53"/>
      <c r="FX1089" s="53"/>
      <c r="FY1089" s="53"/>
      <c r="FZ1089" s="53"/>
      <c r="GA1089" s="53"/>
      <c r="GB1089" s="53"/>
      <c r="GC1089" s="53"/>
      <c r="GD1089" s="53"/>
      <c r="GE1089" s="53"/>
      <c r="GF1089" s="53"/>
      <c r="GG1089" s="53"/>
      <c r="GH1089" s="53"/>
      <c r="GI1089" s="53"/>
      <c r="GJ1089" s="53"/>
      <c r="GK1089" s="53"/>
      <c r="GL1089" s="53"/>
      <c r="GM1089" s="53"/>
      <c r="GN1089" s="53"/>
      <c r="GO1089" s="53"/>
      <c r="GP1089" s="53"/>
      <c r="GQ1089" s="53"/>
      <c r="GR1089" s="53"/>
      <c r="GS1089" s="53"/>
      <c r="GT1089" s="53"/>
      <c r="GU1089" s="53"/>
      <c r="GV1089" s="53"/>
      <c r="GW1089" s="53"/>
      <c r="GX1089" s="53"/>
      <c r="GY1089" s="53"/>
      <c r="GZ1089" s="53"/>
      <c r="HA1089" s="53"/>
      <c r="HB1089" s="53"/>
      <c r="HC1089" s="53"/>
      <c r="HD1089" s="53"/>
      <c r="HE1089" s="53"/>
      <c r="HF1089" s="53"/>
      <c r="HG1089" s="53"/>
      <c r="HH1089" s="53"/>
      <c r="HI1089" s="53"/>
      <c r="HJ1089" s="53"/>
      <c r="HK1089" s="53"/>
      <c r="HL1089" s="53"/>
      <c r="HM1089" s="53"/>
      <c r="HN1089" s="53"/>
      <c r="HO1089" s="53"/>
      <c r="HP1089" s="53"/>
      <c r="HQ1089" s="53"/>
      <c r="HR1089" s="53"/>
      <c r="HS1089" s="53"/>
      <c r="HT1089" s="53"/>
      <c r="HU1089" s="53"/>
      <c r="HV1089" s="53"/>
      <c r="HW1089" s="53"/>
      <c r="HX1089" s="53"/>
      <c r="HY1089" s="53"/>
      <c r="HZ1089" s="53"/>
      <c r="IA1089" s="53"/>
      <c r="IB1089" s="53"/>
      <c r="IC1089" s="53"/>
      <c r="ID1089" s="53"/>
      <c r="IE1089" s="53"/>
      <c r="IF1089" s="53"/>
      <c r="IG1089" s="53"/>
      <c r="IH1089" s="53"/>
      <c r="II1089" s="53"/>
      <c r="IJ1089" s="53"/>
      <c r="IK1089" s="53"/>
      <c r="IL1089" s="53"/>
      <c r="IM1089" s="53"/>
      <c r="IN1089" s="53"/>
      <c r="IO1089" s="53"/>
      <c r="IP1089" s="53"/>
      <c r="IQ1089" s="53"/>
      <c r="IR1089" s="53"/>
      <c r="IS1089" s="53"/>
      <c r="IT1089" s="53"/>
      <c r="IU1089" s="53"/>
      <c r="IV1089" s="53"/>
      <c r="IW1089" s="53"/>
      <c r="IX1089" s="53"/>
      <c r="IY1089" s="53"/>
      <c r="IZ1089" s="53"/>
      <c r="JA1089" s="53"/>
      <c r="JB1089" s="53"/>
      <c r="JC1089" s="53"/>
      <c r="JD1089" s="53"/>
      <c r="JE1089" s="53"/>
      <c r="JF1089" s="53"/>
      <c r="JG1089" s="53"/>
      <c r="JH1089" s="53"/>
      <c r="JI1089" s="53"/>
      <c r="JJ1089" s="53"/>
      <c r="JK1089" s="53"/>
      <c r="JL1089" s="53"/>
      <c r="JM1089" s="53"/>
      <c r="JN1089" s="53"/>
      <c r="JO1089" s="53"/>
      <c r="JP1089" s="53"/>
      <c r="JQ1089" s="53"/>
      <c r="JR1089" s="53"/>
      <c r="JS1089" s="53"/>
      <c r="JT1089" s="53"/>
      <c r="JU1089" s="53"/>
      <c r="JV1089" s="53"/>
      <c r="JW1089" s="53"/>
      <c r="JX1089" s="53"/>
      <c r="JY1089" s="53"/>
      <c r="JZ1089" s="53"/>
      <c r="KA1089" s="53"/>
      <c r="KB1089" s="53"/>
      <c r="KC1089" s="53"/>
      <c r="KD1089" s="53"/>
      <c r="KE1089" s="53"/>
      <c r="KF1089" s="53"/>
      <c r="KG1089" s="53"/>
      <c r="KH1089" s="53"/>
      <c r="KI1089" s="53"/>
      <c r="KJ1089" s="53"/>
      <c r="KK1089" s="53"/>
      <c r="KL1089" s="53"/>
      <c r="KM1089" s="53"/>
      <c r="KN1089" s="53"/>
      <c r="KO1089" s="53"/>
      <c r="KP1089" s="53"/>
      <c r="KQ1089" s="53"/>
      <c r="KR1089" s="53"/>
      <c r="KS1089" s="53"/>
      <c r="KT1089" s="53"/>
      <c r="KU1089" s="53"/>
      <c r="KV1089" s="53"/>
      <c r="KW1089" s="53"/>
      <c r="KX1089" s="53"/>
      <c r="KY1089" s="53"/>
      <c r="KZ1089" s="53"/>
      <c r="LA1089" s="53"/>
      <c r="LB1089" s="53"/>
      <c r="LC1089" s="53"/>
      <c r="LD1089" s="53"/>
      <c r="LE1089" s="53"/>
      <c r="LF1089" s="53"/>
      <c r="LG1089" s="53"/>
      <c r="LH1089" s="53"/>
      <c r="LI1089" s="53"/>
      <c r="LJ1089" s="53"/>
      <c r="LK1089" s="53"/>
      <c r="LL1089" s="53"/>
      <c r="LM1089" s="53"/>
      <c r="LN1089" s="53"/>
      <c r="LO1089" s="53"/>
      <c r="LP1089" s="53"/>
      <c r="LQ1089" s="53"/>
      <c r="LR1089" s="53"/>
      <c r="LS1089" s="53"/>
      <c r="LT1089" s="53"/>
      <c r="LU1089" s="53"/>
      <c r="LV1089" s="53"/>
      <c r="LW1089" s="53"/>
      <c r="LX1089" s="53"/>
      <c r="LY1089" s="53"/>
      <c r="LZ1089" s="53"/>
      <c r="MA1089" s="53"/>
      <c r="MB1089" s="53"/>
      <c r="MC1089" s="53"/>
      <c r="MD1089" s="53"/>
      <c r="ME1089" s="53"/>
      <c r="MF1089" s="53"/>
      <c r="MG1089" s="53"/>
      <c r="MH1089" s="53"/>
      <c r="MI1089" s="53"/>
      <c r="MJ1089" s="53"/>
      <c r="MK1089" s="53"/>
      <c r="ML1089" s="53"/>
      <c r="MM1089" s="53"/>
      <c r="MN1089" s="53"/>
      <c r="MO1089" s="53"/>
      <c r="MP1089" s="53"/>
      <c r="MQ1089" s="53"/>
      <c r="MR1089" s="53"/>
      <c r="MS1089" s="53"/>
      <c r="MT1089" s="53"/>
      <c r="MU1089" s="53"/>
      <c r="MV1089" s="53"/>
      <c r="MW1089" s="53"/>
      <c r="MX1089" s="53"/>
      <c r="MY1089" s="53"/>
      <c r="MZ1089" s="53"/>
      <c r="NA1089" s="53"/>
      <c r="NB1089" s="53"/>
      <c r="NC1089" s="53"/>
      <c r="ND1089" s="53"/>
      <c r="NE1089" s="53"/>
      <c r="NF1089" s="53"/>
      <c r="NG1089" s="53"/>
      <c r="NH1089" s="53"/>
      <c r="NI1089" s="53"/>
      <c r="NJ1089" s="53"/>
      <c r="NK1089" s="53"/>
      <c r="NL1089" s="53"/>
      <c r="NM1089" s="53"/>
      <c r="NN1089" s="53"/>
      <c r="NO1089" s="53"/>
      <c r="NP1089" s="53"/>
      <c r="NQ1089" s="53"/>
      <c r="NR1089" s="53"/>
      <c r="NS1089" s="53"/>
      <c r="NT1089" s="53"/>
      <c r="NU1089" s="53"/>
      <c r="NV1089" s="53"/>
      <c r="NW1089" s="53"/>
      <c r="NX1089" s="53"/>
      <c r="NY1089" s="53"/>
      <c r="NZ1089" s="53"/>
      <c r="OA1089" s="53"/>
      <c r="OB1089" s="53"/>
      <c r="OC1089" s="53"/>
      <c r="OD1089" s="53"/>
      <c r="OE1089" s="53"/>
      <c r="OF1089" s="53"/>
      <c r="OG1089" s="53"/>
      <c r="OH1089" s="53"/>
      <c r="OI1089" s="53"/>
      <c r="OJ1089" s="53"/>
      <c r="OK1089" s="53"/>
      <c r="OL1089" s="53"/>
      <c r="OM1089" s="53"/>
      <c r="ON1089" s="53"/>
      <c r="OO1089" s="53"/>
      <c r="OP1089" s="53"/>
      <c r="OQ1089" s="53"/>
      <c r="OR1089" s="53"/>
      <c r="OS1089" s="53"/>
      <c r="OT1089" s="53"/>
      <c r="OU1089" s="53"/>
      <c r="OV1089" s="53"/>
      <c r="OW1089" s="53"/>
      <c r="OX1089" s="53"/>
      <c r="OY1089" s="53"/>
      <c r="OZ1089" s="53"/>
      <c r="PA1089" s="53"/>
      <c r="PB1089" s="53"/>
      <c r="PC1089" s="53"/>
      <c r="PD1089" s="53"/>
      <c r="PE1089" s="53"/>
      <c r="PF1089" s="53"/>
      <c r="PG1089" s="53"/>
      <c r="PH1089" s="53"/>
      <c r="PI1089" s="53"/>
      <c r="PJ1089" s="53"/>
      <c r="PK1089" s="53"/>
      <c r="PL1089" s="53"/>
      <c r="PM1089" s="53"/>
      <c r="PN1089" s="53"/>
      <c r="PO1089" s="53"/>
      <c r="PP1089" s="53"/>
      <c r="PQ1089" s="53"/>
      <c r="PR1089" s="53"/>
      <c r="PS1089" s="53"/>
      <c r="PT1089" s="53"/>
      <c r="PU1089" s="53"/>
      <c r="PV1089" s="53"/>
      <c r="PW1089" s="53"/>
      <c r="PX1089" s="53"/>
      <c r="PY1089" s="53"/>
      <c r="PZ1089" s="53"/>
      <c r="QA1089" s="53"/>
      <c r="QB1089" s="53"/>
      <c r="QC1089" s="53"/>
      <c r="QD1089" s="53"/>
      <c r="QE1089" s="53"/>
      <c r="QF1089" s="53"/>
      <c r="QG1089" s="53"/>
      <c r="QH1089" s="53"/>
      <c r="QI1089" s="53"/>
      <c r="QJ1089" s="53"/>
      <c r="QK1089" s="53"/>
      <c r="QL1089" s="53"/>
      <c r="QM1089" s="53"/>
      <c r="QN1089" s="53"/>
      <c r="QO1089" s="53"/>
      <c r="QP1089" s="53"/>
      <c r="QQ1089" s="53"/>
      <c r="QR1089" s="53"/>
      <c r="QS1089" s="53"/>
      <c r="QT1089" s="53"/>
      <c r="QU1089" s="53"/>
      <c r="QV1089" s="53"/>
      <c r="QW1089" s="53"/>
      <c r="QX1089" s="53"/>
      <c r="QY1089" s="53"/>
      <c r="QZ1089" s="53"/>
      <c r="RA1089" s="53"/>
      <c r="RB1089" s="53"/>
      <c r="RC1089" s="53"/>
      <c r="RD1089" s="53"/>
      <c r="RE1089" s="53"/>
      <c r="RF1089" s="53"/>
      <c r="RG1089" s="53"/>
      <c r="RH1089" s="53"/>
      <c r="RI1089" s="53"/>
      <c r="RJ1089" s="53"/>
      <c r="RK1089" s="53"/>
      <c r="RL1089" s="53"/>
      <c r="RM1089" s="53"/>
      <c r="RN1089" s="53"/>
      <c r="RO1089" s="53"/>
      <c r="RP1089" s="53"/>
      <c r="RQ1089" s="53"/>
      <c r="RR1089" s="53"/>
      <c r="RS1089" s="53"/>
      <c r="RT1089" s="53"/>
      <c r="RU1089" s="53"/>
      <c r="RV1089" s="53"/>
      <c r="RW1089" s="53"/>
      <c r="RX1089" s="53"/>
      <c r="RY1089" s="53"/>
      <c r="RZ1089" s="53"/>
      <c r="SA1089" s="53"/>
      <c r="SB1089" s="53"/>
      <c r="SC1089" s="53"/>
      <c r="SD1089" s="53"/>
      <c r="SE1089" s="53"/>
      <c r="SF1089" s="53"/>
      <c r="SG1089" s="53"/>
      <c r="SH1089" s="53"/>
      <c r="SI1089" s="53"/>
      <c r="SJ1089" s="53"/>
      <c r="SK1089" s="53"/>
      <c r="SL1089" s="53"/>
      <c r="SM1089" s="53"/>
      <c r="SN1089" s="53"/>
      <c r="SO1089" s="53"/>
      <c r="SP1089" s="53"/>
      <c r="SQ1089" s="53"/>
      <c r="SR1089" s="53"/>
      <c r="SS1089" s="53"/>
      <c r="ST1089" s="53"/>
      <c r="SU1089" s="53"/>
      <c r="SV1089" s="53"/>
      <c r="SW1089" s="53"/>
      <c r="SX1089" s="53"/>
      <c r="SY1089" s="53"/>
      <c r="SZ1089" s="53"/>
      <c r="TA1089" s="53"/>
      <c r="TB1089" s="53"/>
      <c r="TC1089" s="53"/>
      <c r="TD1089" s="53"/>
      <c r="TE1089" s="53"/>
      <c r="TF1089" s="53"/>
      <c r="TG1089" s="53"/>
      <c r="TH1089" s="53"/>
      <c r="TI1089" s="53"/>
      <c r="TJ1089" s="53"/>
      <c r="TK1089" s="53"/>
      <c r="TL1089" s="53"/>
      <c r="TM1089" s="53"/>
      <c r="TN1089" s="53"/>
      <c r="TO1089" s="53"/>
      <c r="TP1089" s="53"/>
      <c r="TQ1089" s="53"/>
      <c r="TR1089" s="53"/>
      <c r="TS1089" s="53"/>
      <c r="TT1089" s="53"/>
      <c r="TU1089" s="53"/>
      <c r="TV1089" s="53"/>
      <c r="TW1089" s="53"/>
      <c r="TX1089" s="53"/>
      <c r="TY1089" s="53"/>
      <c r="TZ1089" s="53"/>
      <c r="UA1089" s="53"/>
      <c r="UB1089" s="53"/>
      <c r="UC1089" s="53"/>
      <c r="UD1089" s="53"/>
      <c r="UE1089" s="53"/>
      <c r="UF1089" s="53"/>
      <c r="UG1089" s="53"/>
    </row>
    <row r="1090" spans="12:553" s="19" customFormat="1" ht="15.75" customHeight="1" x14ac:dyDescent="0.2">
      <c r="L1090" s="66"/>
      <c r="M1090" s="66"/>
      <c r="N1090" s="52"/>
      <c r="O1090" s="53"/>
      <c r="P1090" s="53"/>
      <c r="Q1090" s="53"/>
      <c r="R1090" s="53"/>
      <c r="S1090" s="53"/>
      <c r="T1090" s="53"/>
      <c r="U1090" s="53"/>
      <c r="V1090" s="53"/>
      <c r="W1090" s="53"/>
      <c r="X1090" s="53"/>
      <c r="Y1090" s="53"/>
      <c r="Z1090" s="53"/>
      <c r="AA1090" s="53"/>
      <c r="AB1090" s="53"/>
      <c r="AC1090" s="53"/>
      <c r="AD1090" s="53"/>
      <c r="AE1090" s="53"/>
      <c r="AF1090" s="53"/>
      <c r="AG1090" s="53"/>
      <c r="AH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c r="BM1090" s="53"/>
      <c r="BN1090" s="53"/>
      <c r="BO1090" s="53"/>
      <c r="BP1090" s="53"/>
      <c r="BQ1090" s="53"/>
      <c r="BR1090" s="53"/>
      <c r="BS1090" s="53"/>
      <c r="BT1090" s="53"/>
      <c r="BU1090" s="53"/>
      <c r="BV1090" s="53"/>
      <c r="BW1090" s="53"/>
      <c r="BX1090" s="53"/>
      <c r="BY1090" s="53"/>
      <c r="BZ1090" s="53"/>
      <c r="CA1090" s="53"/>
      <c r="CB1090" s="53"/>
      <c r="CC1090" s="53"/>
      <c r="CD1090" s="53"/>
      <c r="CE1090" s="53"/>
      <c r="CF1090" s="53"/>
      <c r="CG1090" s="53"/>
      <c r="CH1090" s="53"/>
      <c r="CI1090" s="53"/>
      <c r="CJ1090" s="53"/>
      <c r="CK1090" s="53"/>
      <c r="CL1090" s="53"/>
      <c r="CM1090" s="53"/>
      <c r="CN1090" s="53"/>
      <c r="CO1090" s="53"/>
      <c r="CP1090" s="53"/>
      <c r="CQ1090" s="53"/>
      <c r="CR1090" s="53"/>
      <c r="CS1090" s="53"/>
      <c r="CT1090" s="53"/>
      <c r="CU1090" s="53"/>
      <c r="CV1090" s="53"/>
      <c r="CW1090" s="53"/>
      <c r="CX1090" s="53"/>
      <c r="CY1090" s="53"/>
      <c r="CZ1090" s="53"/>
      <c r="DA1090" s="53"/>
      <c r="DB1090" s="53"/>
      <c r="DC1090" s="53"/>
      <c r="DD1090" s="53"/>
      <c r="DE1090" s="53"/>
      <c r="DF1090" s="53"/>
      <c r="DG1090" s="53"/>
      <c r="DH1090" s="53"/>
      <c r="DI1090" s="53"/>
      <c r="DJ1090" s="53"/>
      <c r="DK1090" s="53"/>
      <c r="DL1090" s="53"/>
      <c r="DM1090" s="53"/>
      <c r="DN1090" s="53"/>
      <c r="DO1090" s="53"/>
      <c r="DP1090" s="53"/>
      <c r="DQ1090" s="53"/>
      <c r="DR1090" s="53"/>
      <c r="DS1090" s="53"/>
      <c r="DT1090" s="53"/>
      <c r="DU1090" s="53"/>
      <c r="DV1090" s="53"/>
      <c r="DW1090" s="53"/>
      <c r="DX1090" s="53"/>
      <c r="DY1090" s="53"/>
      <c r="DZ1090" s="53"/>
      <c r="EA1090" s="53"/>
      <c r="EB1090" s="53"/>
      <c r="EC1090" s="53"/>
      <c r="ED1090" s="53"/>
      <c r="EE1090" s="53"/>
      <c r="EF1090" s="53"/>
      <c r="EG1090" s="53"/>
      <c r="EH1090" s="53"/>
      <c r="EI1090" s="53"/>
      <c r="EJ1090" s="53"/>
      <c r="EK1090" s="53"/>
      <c r="EL1090" s="53"/>
      <c r="EM1090" s="53"/>
      <c r="EN1090" s="53"/>
      <c r="EO1090" s="53"/>
      <c r="EP1090" s="53"/>
      <c r="EQ1090" s="53"/>
      <c r="ER1090" s="53"/>
      <c r="ES1090" s="53"/>
      <c r="ET1090" s="53"/>
      <c r="EU1090" s="53"/>
      <c r="EV1090" s="53"/>
      <c r="EW1090" s="53"/>
      <c r="EX1090" s="53"/>
      <c r="EY1090" s="53"/>
      <c r="EZ1090" s="53"/>
      <c r="FA1090" s="53"/>
      <c r="FB1090" s="53"/>
      <c r="FC1090" s="53"/>
      <c r="FD1090" s="53"/>
      <c r="FE1090" s="53"/>
      <c r="FF1090" s="53"/>
      <c r="FG1090" s="53"/>
      <c r="FH1090" s="53"/>
      <c r="FI1090" s="53"/>
      <c r="FJ1090" s="53"/>
      <c r="FK1090" s="53"/>
      <c r="FL1090" s="53"/>
      <c r="FM1090" s="53"/>
      <c r="FN1090" s="53"/>
      <c r="FO1090" s="53"/>
      <c r="FP1090" s="53"/>
      <c r="FQ1090" s="53"/>
      <c r="FR1090" s="53"/>
      <c r="FS1090" s="53"/>
      <c r="FT1090" s="53"/>
      <c r="FU1090" s="53"/>
      <c r="FV1090" s="53"/>
      <c r="FW1090" s="53"/>
      <c r="FX1090" s="53"/>
      <c r="FY1090" s="53"/>
      <c r="FZ1090" s="53"/>
      <c r="GA1090" s="53"/>
      <c r="GB1090" s="53"/>
      <c r="GC1090" s="53"/>
      <c r="GD1090" s="53"/>
      <c r="GE1090" s="53"/>
      <c r="GF1090" s="53"/>
      <c r="GG1090" s="53"/>
      <c r="GH1090" s="53"/>
      <c r="GI1090" s="53"/>
      <c r="GJ1090" s="53"/>
      <c r="GK1090" s="53"/>
      <c r="GL1090" s="53"/>
      <c r="GM1090" s="53"/>
      <c r="GN1090" s="53"/>
      <c r="GO1090" s="53"/>
      <c r="GP1090" s="53"/>
      <c r="GQ1090" s="53"/>
      <c r="GR1090" s="53"/>
      <c r="GS1090" s="53"/>
      <c r="GT1090" s="53"/>
      <c r="GU1090" s="53"/>
      <c r="GV1090" s="53"/>
      <c r="GW1090" s="53"/>
      <c r="GX1090" s="53"/>
      <c r="GY1090" s="53"/>
      <c r="GZ1090" s="53"/>
      <c r="HA1090" s="53"/>
      <c r="HB1090" s="53"/>
      <c r="HC1090" s="53"/>
      <c r="HD1090" s="53"/>
      <c r="HE1090" s="53"/>
      <c r="HF1090" s="53"/>
      <c r="HG1090" s="53"/>
      <c r="HH1090" s="53"/>
      <c r="HI1090" s="53"/>
      <c r="HJ1090" s="53"/>
      <c r="HK1090" s="53"/>
      <c r="HL1090" s="53"/>
      <c r="HM1090" s="53"/>
      <c r="HN1090" s="53"/>
      <c r="HO1090" s="53"/>
      <c r="HP1090" s="53"/>
      <c r="HQ1090" s="53"/>
      <c r="HR1090" s="53"/>
      <c r="HS1090" s="53"/>
      <c r="HT1090" s="53"/>
      <c r="HU1090" s="53"/>
      <c r="HV1090" s="53"/>
      <c r="HW1090" s="53"/>
      <c r="HX1090" s="53"/>
      <c r="HY1090" s="53"/>
      <c r="HZ1090" s="53"/>
      <c r="IA1090" s="53"/>
      <c r="IB1090" s="53"/>
      <c r="IC1090" s="53"/>
      <c r="ID1090" s="53"/>
      <c r="IE1090" s="53"/>
      <c r="IF1090" s="53"/>
      <c r="IG1090" s="53"/>
      <c r="IH1090" s="53"/>
      <c r="II1090" s="53"/>
      <c r="IJ1090" s="53"/>
      <c r="IK1090" s="53"/>
      <c r="IL1090" s="53"/>
      <c r="IM1090" s="53"/>
      <c r="IN1090" s="53"/>
      <c r="IO1090" s="53"/>
      <c r="IP1090" s="53"/>
      <c r="IQ1090" s="53"/>
      <c r="IR1090" s="53"/>
      <c r="IS1090" s="53"/>
      <c r="IT1090" s="53"/>
      <c r="IU1090" s="53"/>
      <c r="IV1090" s="53"/>
      <c r="IW1090" s="53"/>
      <c r="IX1090" s="53"/>
      <c r="IY1090" s="53"/>
      <c r="IZ1090" s="53"/>
      <c r="JA1090" s="53"/>
      <c r="JB1090" s="53"/>
      <c r="JC1090" s="53"/>
      <c r="JD1090" s="53"/>
      <c r="JE1090" s="53"/>
      <c r="JF1090" s="53"/>
      <c r="JG1090" s="53"/>
      <c r="JH1090" s="53"/>
      <c r="JI1090" s="53"/>
      <c r="JJ1090" s="53"/>
      <c r="JK1090" s="53"/>
      <c r="JL1090" s="53"/>
      <c r="JM1090" s="53"/>
      <c r="JN1090" s="53"/>
      <c r="JO1090" s="53"/>
      <c r="JP1090" s="53"/>
      <c r="JQ1090" s="53"/>
      <c r="JR1090" s="53"/>
      <c r="JS1090" s="53"/>
      <c r="JT1090" s="53"/>
      <c r="JU1090" s="53"/>
      <c r="JV1090" s="53"/>
      <c r="JW1090" s="53"/>
      <c r="JX1090" s="53"/>
      <c r="JY1090" s="53"/>
      <c r="JZ1090" s="53"/>
      <c r="KA1090" s="53"/>
      <c r="KB1090" s="53"/>
      <c r="KC1090" s="53"/>
      <c r="KD1090" s="53"/>
      <c r="KE1090" s="53"/>
      <c r="KF1090" s="53"/>
      <c r="KG1090" s="53"/>
      <c r="KH1090" s="53"/>
      <c r="KI1090" s="53"/>
      <c r="KJ1090" s="53"/>
      <c r="KK1090" s="53"/>
      <c r="KL1090" s="53"/>
      <c r="KM1090" s="53"/>
      <c r="KN1090" s="53"/>
      <c r="KO1090" s="53"/>
      <c r="KP1090" s="53"/>
      <c r="KQ1090" s="53"/>
      <c r="KR1090" s="53"/>
      <c r="KS1090" s="53"/>
      <c r="KT1090" s="53"/>
      <c r="KU1090" s="53"/>
      <c r="KV1090" s="53"/>
      <c r="KW1090" s="53"/>
      <c r="KX1090" s="53"/>
      <c r="KY1090" s="53"/>
      <c r="KZ1090" s="53"/>
      <c r="LA1090" s="53"/>
      <c r="LB1090" s="53"/>
      <c r="LC1090" s="53"/>
      <c r="LD1090" s="53"/>
      <c r="LE1090" s="53"/>
      <c r="LF1090" s="53"/>
      <c r="LG1090" s="53"/>
      <c r="LH1090" s="53"/>
      <c r="LI1090" s="53"/>
      <c r="LJ1090" s="53"/>
      <c r="LK1090" s="53"/>
      <c r="LL1090" s="53"/>
      <c r="LM1090" s="53"/>
      <c r="LN1090" s="53"/>
      <c r="LO1090" s="53"/>
      <c r="LP1090" s="53"/>
      <c r="LQ1090" s="53"/>
      <c r="LR1090" s="53"/>
      <c r="LS1090" s="53"/>
      <c r="LT1090" s="53"/>
      <c r="LU1090" s="53"/>
      <c r="LV1090" s="53"/>
      <c r="LW1090" s="53"/>
      <c r="LX1090" s="53"/>
      <c r="LY1090" s="53"/>
      <c r="LZ1090" s="53"/>
      <c r="MA1090" s="53"/>
      <c r="MB1090" s="53"/>
      <c r="MC1090" s="53"/>
      <c r="MD1090" s="53"/>
      <c r="ME1090" s="53"/>
      <c r="MF1090" s="53"/>
      <c r="MG1090" s="53"/>
      <c r="MH1090" s="53"/>
      <c r="MI1090" s="53"/>
      <c r="MJ1090" s="53"/>
      <c r="MK1090" s="53"/>
      <c r="ML1090" s="53"/>
      <c r="MM1090" s="53"/>
      <c r="MN1090" s="53"/>
      <c r="MO1090" s="53"/>
      <c r="MP1090" s="53"/>
      <c r="MQ1090" s="53"/>
      <c r="MR1090" s="53"/>
      <c r="MS1090" s="53"/>
      <c r="MT1090" s="53"/>
      <c r="MU1090" s="53"/>
      <c r="MV1090" s="53"/>
      <c r="MW1090" s="53"/>
      <c r="MX1090" s="53"/>
      <c r="MY1090" s="53"/>
      <c r="MZ1090" s="53"/>
      <c r="NA1090" s="53"/>
      <c r="NB1090" s="53"/>
      <c r="NC1090" s="53"/>
      <c r="ND1090" s="53"/>
      <c r="NE1090" s="53"/>
      <c r="NF1090" s="53"/>
      <c r="NG1090" s="53"/>
      <c r="NH1090" s="53"/>
      <c r="NI1090" s="53"/>
      <c r="NJ1090" s="53"/>
      <c r="NK1090" s="53"/>
      <c r="NL1090" s="53"/>
      <c r="NM1090" s="53"/>
      <c r="NN1090" s="53"/>
      <c r="NO1090" s="53"/>
      <c r="NP1090" s="53"/>
      <c r="NQ1090" s="53"/>
      <c r="NR1090" s="53"/>
      <c r="NS1090" s="53"/>
      <c r="NT1090" s="53"/>
      <c r="NU1090" s="53"/>
      <c r="NV1090" s="53"/>
      <c r="NW1090" s="53"/>
      <c r="NX1090" s="53"/>
      <c r="NY1090" s="53"/>
      <c r="NZ1090" s="53"/>
      <c r="OA1090" s="53"/>
      <c r="OB1090" s="53"/>
      <c r="OC1090" s="53"/>
      <c r="OD1090" s="53"/>
      <c r="OE1090" s="53"/>
      <c r="OF1090" s="53"/>
      <c r="OG1090" s="53"/>
      <c r="OH1090" s="53"/>
      <c r="OI1090" s="53"/>
      <c r="OJ1090" s="53"/>
      <c r="OK1090" s="53"/>
      <c r="OL1090" s="53"/>
      <c r="OM1090" s="53"/>
      <c r="ON1090" s="53"/>
      <c r="OO1090" s="53"/>
      <c r="OP1090" s="53"/>
      <c r="OQ1090" s="53"/>
      <c r="OR1090" s="53"/>
      <c r="OS1090" s="53"/>
      <c r="OT1090" s="53"/>
      <c r="OU1090" s="53"/>
      <c r="OV1090" s="53"/>
      <c r="OW1090" s="53"/>
      <c r="OX1090" s="53"/>
      <c r="OY1090" s="53"/>
      <c r="OZ1090" s="53"/>
      <c r="PA1090" s="53"/>
      <c r="PB1090" s="53"/>
      <c r="PC1090" s="53"/>
      <c r="PD1090" s="53"/>
      <c r="PE1090" s="53"/>
      <c r="PF1090" s="53"/>
      <c r="PG1090" s="53"/>
      <c r="PH1090" s="53"/>
      <c r="PI1090" s="53"/>
      <c r="PJ1090" s="53"/>
      <c r="PK1090" s="53"/>
      <c r="PL1090" s="53"/>
      <c r="PM1090" s="53"/>
      <c r="PN1090" s="53"/>
      <c r="PO1090" s="53"/>
      <c r="PP1090" s="53"/>
      <c r="PQ1090" s="53"/>
      <c r="PR1090" s="53"/>
      <c r="PS1090" s="53"/>
      <c r="PT1090" s="53"/>
      <c r="PU1090" s="53"/>
      <c r="PV1090" s="53"/>
      <c r="PW1090" s="53"/>
      <c r="PX1090" s="53"/>
      <c r="PY1090" s="53"/>
      <c r="PZ1090" s="53"/>
      <c r="QA1090" s="53"/>
      <c r="QB1090" s="53"/>
      <c r="QC1090" s="53"/>
      <c r="QD1090" s="53"/>
      <c r="QE1090" s="53"/>
      <c r="QF1090" s="53"/>
      <c r="QG1090" s="53"/>
      <c r="QH1090" s="53"/>
      <c r="QI1090" s="53"/>
      <c r="QJ1090" s="53"/>
      <c r="QK1090" s="53"/>
      <c r="QL1090" s="53"/>
      <c r="QM1090" s="53"/>
      <c r="QN1090" s="53"/>
      <c r="QO1090" s="53"/>
      <c r="QP1090" s="53"/>
      <c r="QQ1090" s="53"/>
      <c r="QR1090" s="53"/>
      <c r="QS1090" s="53"/>
      <c r="QT1090" s="53"/>
      <c r="QU1090" s="53"/>
      <c r="QV1090" s="53"/>
      <c r="QW1090" s="53"/>
      <c r="QX1090" s="53"/>
      <c r="QY1090" s="53"/>
      <c r="QZ1090" s="53"/>
      <c r="RA1090" s="53"/>
      <c r="RB1090" s="53"/>
      <c r="RC1090" s="53"/>
      <c r="RD1090" s="53"/>
      <c r="RE1090" s="53"/>
      <c r="RF1090" s="53"/>
      <c r="RG1090" s="53"/>
      <c r="RH1090" s="53"/>
      <c r="RI1090" s="53"/>
      <c r="RJ1090" s="53"/>
      <c r="RK1090" s="53"/>
      <c r="RL1090" s="53"/>
      <c r="RM1090" s="53"/>
      <c r="RN1090" s="53"/>
      <c r="RO1090" s="53"/>
      <c r="RP1090" s="53"/>
      <c r="RQ1090" s="53"/>
      <c r="RR1090" s="53"/>
      <c r="RS1090" s="53"/>
      <c r="RT1090" s="53"/>
      <c r="RU1090" s="53"/>
      <c r="RV1090" s="53"/>
      <c r="RW1090" s="53"/>
      <c r="RX1090" s="53"/>
      <c r="RY1090" s="53"/>
      <c r="RZ1090" s="53"/>
      <c r="SA1090" s="53"/>
      <c r="SB1090" s="53"/>
      <c r="SC1090" s="53"/>
      <c r="SD1090" s="53"/>
      <c r="SE1090" s="53"/>
      <c r="SF1090" s="53"/>
      <c r="SG1090" s="53"/>
      <c r="SH1090" s="53"/>
      <c r="SI1090" s="53"/>
      <c r="SJ1090" s="53"/>
      <c r="SK1090" s="53"/>
      <c r="SL1090" s="53"/>
      <c r="SM1090" s="53"/>
      <c r="SN1090" s="53"/>
      <c r="SO1090" s="53"/>
      <c r="SP1090" s="53"/>
      <c r="SQ1090" s="53"/>
      <c r="SR1090" s="53"/>
      <c r="SS1090" s="53"/>
      <c r="ST1090" s="53"/>
      <c r="SU1090" s="53"/>
      <c r="SV1090" s="53"/>
      <c r="SW1090" s="53"/>
      <c r="SX1090" s="53"/>
      <c r="SY1090" s="53"/>
      <c r="SZ1090" s="53"/>
      <c r="TA1090" s="53"/>
      <c r="TB1090" s="53"/>
      <c r="TC1090" s="53"/>
      <c r="TD1090" s="53"/>
      <c r="TE1090" s="53"/>
      <c r="TF1090" s="53"/>
      <c r="TG1090" s="53"/>
      <c r="TH1090" s="53"/>
      <c r="TI1090" s="53"/>
      <c r="TJ1090" s="53"/>
      <c r="TK1090" s="53"/>
      <c r="TL1090" s="53"/>
      <c r="TM1090" s="53"/>
      <c r="TN1090" s="53"/>
      <c r="TO1090" s="53"/>
      <c r="TP1090" s="53"/>
      <c r="TQ1090" s="53"/>
      <c r="TR1090" s="53"/>
      <c r="TS1090" s="53"/>
      <c r="TT1090" s="53"/>
      <c r="TU1090" s="53"/>
      <c r="TV1090" s="53"/>
      <c r="TW1090" s="53"/>
      <c r="TX1090" s="53"/>
      <c r="TY1090" s="53"/>
      <c r="TZ1090" s="53"/>
      <c r="UA1090" s="53"/>
      <c r="UB1090" s="53"/>
      <c r="UC1090" s="53"/>
      <c r="UD1090" s="53"/>
      <c r="UE1090" s="53"/>
      <c r="UF1090" s="53"/>
      <c r="UG1090" s="53"/>
    </row>
    <row r="1091" spans="12:553" s="19" customFormat="1" ht="15.75" customHeight="1" x14ac:dyDescent="0.2">
      <c r="L1091" s="66"/>
      <c r="M1091" s="66"/>
      <c r="N1091" s="52"/>
      <c r="O1091" s="53"/>
      <c r="P1091" s="53"/>
      <c r="Q1091" s="53"/>
      <c r="R1091" s="53"/>
      <c r="S1091" s="53"/>
      <c r="T1091" s="53"/>
      <c r="U1091" s="53"/>
      <c r="V1091" s="53"/>
      <c r="W1091" s="53"/>
      <c r="X1091" s="53"/>
      <c r="Y1091" s="53"/>
      <c r="Z1091" s="53"/>
      <c r="AA1091" s="53"/>
      <c r="AB1091" s="53"/>
      <c r="AC1091" s="53"/>
      <c r="AD1091" s="53"/>
      <c r="AE1091" s="53"/>
      <c r="AF1091" s="53"/>
      <c r="AG1091" s="53"/>
      <c r="AH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c r="BM1091" s="53"/>
      <c r="BN1091" s="53"/>
      <c r="BO1091" s="53"/>
      <c r="BP1091" s="53"/>
      <c r="BQ1091" s="53"/>
      <c r="BR1091" s="53"/>
      <c r="BS1091" s="53"/>
      <c r="BT1091" s="53"/>
      <c r="BU1091" s="53"/>
      <c r="BV1091" s="53"/>
      <c r="BW1091" s="53"/>
      <c r="BX1091" s="53"/>
      <c r="BY1091" s="53"/>
      <c r="BZ1091" s="53"/>
      <c r="CA1091" s="53"/>
      <c r="CB1091" s="53"/>
      <c r="CC1091" s="53"/>
      <c r="CD1091" s="53"/>
      <c r="CE1091" s="53"/>
      <c r="CF1091" s="53"/>
      <c r="CG1091" s="53"/>
      <c r="CH1091" s="53"/>
      <c r="CI1091" s="53"/>
      <c r="CJ1091" s="53"/>
      <c r="CK1091" s="53"/>
      <c r="CL1091" s="53"/>
      <c r="CM1091" s="53"/>
      <c r="CN1091" s="53"/>
      <c r="CO1091" s="53"/>
      <c r="CP1091" s="53"/>
      <c r="CQ1091" s="53"/>
      <c r="CR1091" s="53"/>
      <c r="CS1091" s="53"/>
      <c r="CT1091" s="53"/>
      <c r="CU1091" s="53"/>
      <c r="CV1091" s="53"/>
      <c r="CW1091" s="53"/>
      <c r="CX1091" s="53"/>
      <c r="CY1091" s="53"/>
      <c r="CZ1091" s="53"/>
      <c r="DA1091" s="53"/>
      <c r="DB1091" s="53"/>
      <c r="DC1091" s="53"/>
      <c r="DD1091" s="53"/>
      <c r="DE1091" s="53"/>
      <c r="DF1091" s="53"/>
      <c r="DG1091" s="53"/>
      <c r="DH1091" s="53"/>
      <c r="DI1091" s="53"/>
      <c r="DJ1091" s="53"/>
      <c r="DK1091" s="53"/>
      <c r="DL1091" s="53"/>
      <c r="DM1091" s="53"/>
      <c r="DN1091" s="53"/>
      <c r="DO1091" s="53"/>
      <c r="DP1091" s="53"/>
      <c r="DQ1091" s="53"/>
      <c r="DR1091" s="53"/>
      <c r="DS1091" s="53"/>
      <c r="DT1091" s="53"/>
      <c r="DU1091" s="53"/>
      <c r="DV1091" s="53"/>
      <c r="DW1091" s="53"/>
      <c r="DX1091" s="53"/>
      <c r="DY1091" s="53"/>
      <c r="DZ1091" s="53"/>
      <c r="EA1091" s="53"/>
      <c r="EB1091" s="53"/>
      <c r="EC1091" s="53"/>
      <c r="ED1091" s="53"/>
      <c r="EE1091" s="53"/>
      <c r="EF1091" s="53"/>
      <c r="EG1091" s="53"/>
      <c r="EH1091" s="53"/>
      <c r="EI1091" s="53"/>
      <c r="EJ1091" s="53"/>
      <c r="EK1091" s="53"/>
      <c r="EL1091" s="53"/>
      <c r="EM1091" s="53"/>
      <c r="EN1091" s="53"/>
      <c r="EO1091" s="53"/>
      <c r="EP1091" s="53"/>
      <c r="EQ1091" s="53"/>
      <c r="ER1091" s="53"/>
      <c r="ES1091" s="53"/>
      <c r="ET1091" s="53"/>
      <c r="EU1091" s="53"/>
      <c r="EV1091" s="53"/>
      <c r="EW1091" s="53"/>
      <c r="EX1091" s="53"/>
      <c r="EY1091" s="53"/>
      <c r="EZ1091" s="53"/>
      <c r="FA1091" s="53"/>
      <c r="FB1091" s="53"/>
      <c r="FC1091" s="53"/>
      <c r="FD1091" s="53"/>
      <c r="FE1091" s="53"/>
      <c r="FF1091" s="53"/>
      <c r="FG1091" s="53"/>
      <c r="FH1091" s="53"/>
      <c r="FI1091" s="53"/>
      <c r="FJ1091" s="53"/>
      <c r="FK1091" s="53"/>
      <c r="FL1091" s="53"/>
      <c r="FM1091" s="53"/>
      <c r="FN1091" s="53"/>
      <c r="FO1091" s="53"/>
      <c r="FP1091" s="53"/>
      <c r="FQ1091" s="53"/>
      <c r="FR1091" s="53"/>
      <c r="FS1091" s="53"/>
      <c r="FT1091" s="53"/>
      <c r="FU1091" s="53"/>
      <c r="FV1091" s="53"/>
      <c r="FW1091" s="53"/>
      <c r="FX1091" s="53"/>
      <c r="FY1091" s="53"/>
      <c r="FZ1091" s="53"/>
      <c r="GA1091" s="53"/>
      <c r="GB1091" s="53"/>
      <c r="GC1091" s="53"/>
      <c r="GD1091" s="53"/>
      <c r="GE1091" s="53"/>
      <c r="GF1091" s="53"/>
      <c r="GG1091" s="53"/>
      <c r="GH1091" s="53"/>
      <c r="GI1091" s="53"/>
      <c r="GJ1091" s="53"/>
      <c r="GK1091" s="53"/>
      <c r="GL1091" s="53"/>
      <c r="GM1091" s="53"/>
      <c r="GN1091" s="53"/>
      <c r="GO1091" s="53"/>
      <c r="GP1091" s="53"/>
      <c r="GQ1091" s="53"/>
      <c r="GR1091" s="53"/>
      <c r="GS1091" s="53"/>
      <c r="GT1091" s="53"/>
      <c r="GU1091" s="53"/>
      <c r="GV1091" s="53"/>
      <c r="GW1091" s="53"/>
      <c r="GX1091" s="53"/>
      <c r="GY1091" s="53"/>
      <c r="GZ1091" s="53"/>
      <c r="HA1091" s="53"/>
      <c r="HB1091" s="53"/>
      <c r="HC1091" s="53"/>
      <c r="HD1091" s="53"/>
      <c r="HE1091" s="53"/>
      <c r="HF1091" s="53"/>
      <c r="HG1091" s="53"/>
      <c r="HH1091" s="53"/>
      <c r="HI1091" s="53"/>
      <c r="HJ1091" s="53"/>
      <c r="HK1091" s="53"/>
      <c r="HL1091" s="53"/>
      <c r="HM1091" s="53"/>
      <c r="HN1091" s="53"/>
      <c r="HO1091" s="53"/>
      <c r="HP1091" s="53"/>
      <c r="HQ1091" s="53"/>
      <c r="HR1091" s="53"/>
      <c r="HS1091" s="53"/>
      <c r="HT1091" s="53"/>
      <c r="HU1091" s="53"/>
      <c r="HV1091" s="53"/>
      <c r="HW1091" s="53"/>
      <c r="HX1091" s="53"/>
      <c r="HY1091" s="53"/>
      <c r="HZ1091" s="53"/>
      <c r="IA1091" s="53"/>
      <c r="IB1091" s="53"/>
      <c r="IC1091" s="53"/>
      <c r="ID1091" s="53"/>
      <c r="IE1091" s="53"/>
      <c r="IF1091" s="53"/>
      <c r="IG1091" s="53"/>
      <c r="IH1091" s="53"/>
      <c r="II1091" s="53"/>
      <c r="IJ1091" s="53"/>
      <c r="IK1091" s="53"/>
      <c r="IL1091" s="53"/>
      <c r="IM1091" s="53"/>
      <c r="IN1091" s="53"/>
      <c r="IO1091" s="53"/>
      <c r="IP1091" s="53"/>
      <c r="IQ1091" s="53"/>
      <c r="IR1091" s="53"/>
      <c r="IS1091" s="53"/>
      <c r="IT1091" s="53"/>
      <c r="IU1091" s="53"/>
      <c r="IV1091" s="53"/>
      <c r="IW1091" s="53"/>
      <c r="IX1091" s="53"/>
      <c r="IY1091" s="53"/>
      <c r="IZ1091" s="53"/>
      <c r="JA1091" s="53"/>
      <c r="JB1091" s="53"/>
      <c r="JC1091" s="53"/>
      <c r="JD1091" s="53"/>
      <c r="JE1091" s="53"/>
      <c r="JF1091" s="53"/>
      <c r="JG1091" s="53"/>
      <c r="JH1091" s="53"/>
      <c r="JI1091" s="53"/>
      <c r="JJ1091" s="53"/>
      <c r="JK1091" s="53"/>
      <c r="JL1091" s="53"/>
      <c r="JM1091" s="53"/>
      <c r="JN1091" s="53"/>
      <c r="JO1091" s="53"/>
      <c r="JP1091" s="53"/>
      <c r="JQ1091" s="53"/>
      <c r="JR1091" s="53"/>
      <c r="JS1091" s="53"/>
      <c r="JT1091" s="53"/>
      <c r="JU1091" s="53"/>
      <c r="JV1091" s="53"/>
      <c r="JW1091" s="53"/>
      <c r="JX1091" s="53"/>
      <c r="JY1091" s="53"/>
      <c r="JZ1091" s="53"/>
      <c r="KA1091" s="53"/>
      <c r="KB1091" s="53"/>
      <c r="KC1091" s="53"/>
      <c r="KD1091" s="53"/>
      <c r="KE1091" s="53"/>
      <c r="KF1091" s="53"/>
      <c r="KG1091" s="53"/>
      <c r="KH1091" s="53"/>
      <c r="KI1091" s="53"/>
      <c r="KJ1091" s="53"/>
      <c r="KK1091" s="53"/>
      <c r="KL1091" s="53"/>
      <c r="KM1091" s="53"/>
      <c r="KN1091" s="53"/>
      <c r="KO1091" s="53"/>
      <c r="KP1091" s="53"/>
      <c r="KQ1091" s="53"/>
      <c r="KR1091" s="53"/>
      <c r="KS1091" s="53"/>
      <c r="KT1091" s="53"/>
      <c r="KU1091" s="53"/>
      <c r="KV1091" s="53"/>
      <c r="KW1091" s="53"/>
      <c r="KX1091" s="53"/>
      <c r="KY1091" s="53"/>
      <c r="KZ1091" s="53"/>
      <c r="LA1091" s="53"/>
      <c r="LB1091" s="53"/>
      <c r="LC1091" s="53"/>
      <c r="LD1091" s="53"/>
      <c r="LE1091" s="53"/>
      <c r="LF1091" s="53"/>
      <c r="LG1091" s="53"/>
      <c r="LH1091" s="53"/>
      <c r="LI1091" s="53"/>
      <c r="LJ1091" s="53"/>
      <c r="LK1091" s="53"/>
      <c r="LL1091" s="53"/>
      <c r="LM1091" s="53"/>
      <c r="LN1091" s="53"/>
      <c r="LO1091" s="53"/>
      <c r="LP1091" s="53"/>
      <c r="LQ1091" s="53"/>
      <c r="LR1091" s="53"/>
      <c r="LS1091" s="53"/>
      <c r="LT1091" s="53"/>
      <c r="LU1091" s="53"/>
      <c r="LV1091" s="53"/>
      <c r="LW1091" s="53"/>
      <c r="LX1091" s="53"/>
      <c r="LY1091" s="53"/>
      <c r="LZ1091" s="53"/>
      <c r="MA1091" s="53"/>
      <c r="MB1091" s="53"/>
      <c r="MC1091" s="53"/>
      <c r="MD1091" s="53"/>
      <c r="ME1091" s="53"/>
      <c r="MF1091" s="53"/>
      <c r="MG1091" s="53"/>
      <c r="MH1091" s="53"/>
      <c r="MI1091" s="53"/>
      <c r="MJ1091" s="53"/>
      <c r="MK1091" s="53"/>
      <c r="ML1091" s="53"/>
      <c r="MM1091" s="53"/>
      <c r="MN1091" s="53"/>
      <c r="MO1091" s="53"/>
      <c r="MP1091" s="53"/>
      <c r="MQ1091" s="53"/>
      <c r="MR1091" s="53"/>
      <c r="MS1091" s="53"/>
      <c r="MT1091" s="53"/>
      <c r="MU1091" s="53"/>
      <c r="MV1091" s="53"/>
      <c r="MW1091" s="53"/>
      <c r="MX1091" s="53"/>
      <c r="MY1091" s="53"/>
      <c r="MZ1091" s="53"/>
      <c r="NA1091" s="53"/>
      <c r="NB1091" s="53"/>
      <c r="NC1091" s="53"/>
      <c r="ND1091" s="53"/>
      <c r="NE1091" s="53"/>
      <c r="NF1091" s="53"/>
      <c r="NG1091" s="53"/>
      <c r="NH1091" s="53"/>
      <c r="NI1091" s="53"/>
      <c r="NJ1091" s="53"/>
      <c r="NK1091" s="53"/>
      <c r="NL1091" s="53"/>
      <c r="NM1091" s="53"/>
      <c r="NN1091" s="53"/>
      <c r="NO1091" s="53"/>
      <c r="NP1091" s="53"/>
      <c r="NQ1091" s="53"/>
      <c r="NR1091" s="53"/>
      <c r="NS1091" s="53"/>
      <c r="NT1091" s="53"/>
      <c r="NU1091" s="53"/>
      <c r="NV1091" s="53"/>
      <c r="NW1091" s="53"/>
      <c r="NX1091" s="53"/>
      <c r="NY1091" s="53"/>
      <c r="NZ1091" s="53"/>
      <c r="OA1091" s="53"/>
      <c r="OB1091" s="53"/>
      <c r="OC1091" s="53"/>
      <c r="OD1091" s="53"/>
      <c r="OE1091" s="53"/>
      <c r="OF1091" s="53"/>
      <c r="OG1091" s="53"/>
      <c r="OH1091" s="53"/>
      <c r="OI1091" s="53"/>
      <c r="OJ1091" s="53"/>
      <c r="OK1091" s="53"/>
      <c r="OL1091" s="53"/>
      <c r="OM1091" s="53"/>
      <c r="ON1091" s="53"/>
      <c r="OO1091" s="53"/>
      <c r="OP1091" s="53"/>
      <c r="OQ1091" s="53"/>
      <c r="OR1091" s="53"/>
      <c r="OS1091" s="53"/>
      <c r="OT1091" s="53"/>
      <c r="OU1091" s="53"/>
      <c r="OV1091" s="53"/>
      <c r="OW1091" s="53"/>
      <c r="OX1091" s="53"/>
      <c r="OY1091" s="53"/>
      <c r="OZ1091" s="53"/>
      <c r="PA1091" s="53"/>
      <c r="PB1091" s="53"/>
      <c r="PC1091" s="53"/>
      <c r="PD1091" s="53"/>
      <c r="PE1091" s="53"/>
      <c r="PF1091" s="53"/>
      <c r="PG1091" s="53"/>
      <c r="PH1091" s="53"/>
      <c r="PI1091" s="53"/>
      <c r="PJ1091" s="53"/>
      <c r="PK1091" s="53"/>
      <c r="PL1091" s="53"/>
      <c r="PM1091" s="53"/>
      <c r="PN1091" s="53"/>
      <c r="PO1091" s="53"/>
      <c r="PP1091" s="53"/>
      <c r="PQ1091" s="53"/>
      <c r="PR1091" s="53"/>
      <c r="PS1091" s="53"/>
      <c r="PT1091" s="53"/>
      <c r="PU1091" s="53"/>
      <c r="PV1091" s="53"/>
      <c r="PW1091" s="53"/>
      <c r="PX1091" s="53"/>
      <c r="PY1091" s="53"/>
      <c r="PZ1091" s="53"/>
      <c r="QA1091" s="53"/>
      <c r="QB1091" s="53"/>
      <c r="QC1091" s="53"/>
      <c r="QD1091" s="53"/>
      <c r="QE1091" s="53"/>
      <c r="QF1091" s="53"/>
      <c r="QG1091" s="53"/>
      <c r="QH1091" s="53"/>
      <c r="QI1091" s="53"/>
      <c r="QJ1091" s="53"/>
      <c r="QK1091" s="53"/>
      <c r="QL1091" s="53"/>
      <c r="QM1091" s="53"/>
      <c r="QN1091" s="53"/>
      <c r="QO1091" s="53"/>
      <c r="QP1091" s="53"/>
      <c r="QQ1091" s="53"/>
      <c r="QR1091" s="53"/>
      <c r="QS1091" s="53"/>
      <c r="QT1091" s="53"/>
      <c r="QU1091" s="53"/>
      <c r="QV1091" s="53"/>
      <c r="QW1091" s="53"/>
      <c r="QX1091" s="53"/>
      <c r="QY1091" s="53"/>
      <c r="QZ1091" s="53"/>
      <c r="RA1091" s="53"/>
      <c r="RB1091" s="53"/>
      <c r="RC1091" s="53"/>
      <c r="RD1091" s="53"/>
      <c r="RE1091" s="53"/>
      <c r="RF1091" s="53"/>
      <c r="RG1091" s="53"/>
      <c r="RH1091" s="53"/>
      <c r="RI1091" s="53"/>
      <c r="RJ1091" s="53"/>
      <c r="RK1091" s="53"/>
      <c r="RL1091" s="53"/>
      <c r="RM1091" s="53"/>
      <c r="RN1091" s="53"/>
      <c r="RO1091" s="53"/>
      <c r="RP1091" s="53"/>
      <c r="RQ1091" s="53"/>
      <c r="RR1091" s="53"/>
      <c r="RS1091" s="53"/>
      <c r="RT1091" s="53"/>
      <c r="RU1091" s="53"/>
      <c r="RV1091" s="53"/>
      <c r="RW1091" s="53"/>
      <c r="RX1091" s="53"/>
      <c r="RY1091" s="53"/>
      <c r="RZ1091" s="53"/>
      <c r="SA1091" s="53"/>
      <c r="SB1091" s="53"/>
      <c r="SC1091" s="53"/>
      <c r="SD1091" s="53"/>
      <c r="SE1091" s="53"/>
      <c r="SF1091" s="53"/>
      <c r="SG1091" s="53"/>
      <c r="SH1091" s="53"/>
      <c r="SI1091" s="53"/>
      <c r="SJ1091" s="53"/>
      <c r="SK1091" s="53"/>
      <c r="SL1091" s="53"/>
      <c r="SM1091" s="53"/>
      <c r="SN1091" s="53"/>
      <c r="SO1091" s="53"/>
      <c r="SP1091" s="53"/>
      <c r="SQ1091" s="53"/>
      <c r="SR1091" s="53"/>
      <c r="SS1091" s="53"/>
      <c r="ST1091" s="53"/>
      <c r="SU1091" s="53"/>
      <c r="SV1091" s="53"/>
      <c r="SW1091" s="53"/>
      <c r="SX1091" s="53"/>
      <c r="SY1091" s="53"/>
      <c r="SZ1091" s="53"/>
      <c r="TA1091" s="53"/>
      <c r="TB1091" s="53"/>
      <c r="TC1091" s="53"/>
      <c r="TD1091" s="53"/>
      <c r="TE1091" s="53"/>
      <c r="TF1091" s="53"/>
      <c r="TG1091" s="53"/>
      <c r="TH1091" s="53"/>
      <c r="TI1091" s="53"/>
      <c r="TJ1091" s="53"/>
      <c r="TK1091" s="53"/>
      <c r="TL1091" s="53"/>
      <c r="TM1091" s="53"/>
      <c r="TN1091" s="53"/>
      <c r="TO1091" s="53"/>
      <c r="TP1091" s="53"/>
      <c r="TQ1091" s="53"/>
      <c r="TR1091" s="53"/>
      <c r="TS1091" s="53"/>
      <c r="TT1091" s="53"/>
      <c r="TU1091" s="53"/>
      <c r="TV1091" s="53"/>
      <c r="TW1091" s="53"/>
      <c r="TX1091" s="53"/>
      <c r="TY1091" s="53"/>
      <c r="TZ1091" s="53"/>
      <c r="UA1091" s="53"/>
      <c r="UB1091" s="53"/>
      <c r="UC1091" s="53"/>
      <c r="UD1091" s="53"/>
      <c r="UE1091" s="53"/>
      <c r="UF1091" s="53"/>
      <c r="UG1091" s="53"/>
    </row>
    <row r="1092" spans="12:553" s="19" customFormat="1" ht="15.75" customHeight="1" x14ac:dyDescent="0.2">
      <c r="L1092" s="66"/>
      <c r="M1092" s="66"/>
      <c r="N1092" s="52"/>
      <c r="O1092" s="53"/>
      <c r="P1092" s="53"/>
      <c r="Q1092" s="53"/>
      <c r="R1092" s="53"/>
      <c r="S1092" s="53"/>
      <c r="T1092" s="53"/>
      <c r="U1092" s="53"/>
      <c r="V1092" s="53"/>
      <c r="W1092" s="53"/>
      <c r="X1092" s="53"/>
      <c r="Y1092" s="53"/>
      <c r="Z1092" s="53"/>
      <c r="AA1092" s="53"/>
      <c r="AB1092" s="53"/>
      <c r="AC1092" s="53"/>
      <c r="AD1092" s="53"/>
      <c r="AE1092" s="53"/>
      <c r="AF1092" s="53"/>
      <c r="AG1092" s="53"/>
      <c r="AH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c r="BM1092" s="53"/>
      <c r="BN1092" s="53"/>
      <c r="BO1092" s="53"/>
      <c r="BP1092" s="53"/>
      <c r="BQ1092" s="53"/>
      <c r="BR1092" s="53"/>
      <c r="BS1092" s="53"/>
      <c r="BT1092" s="53"/>
      <c r="BU1092" s="53"/>
      <c r="BV1092" s="53"/>
      <c r="BW1092" s="53"/>
      <c r="BX1092" s="53"/>
      <c r="BY1092" s="53"/>
      <c r="BZ1092" s="53"/>
      <c r="CA1092" s="53"/>
      <c r="CB1092" s="53"/>
      <c r="CC1092" s="53"/>
      <c r="CD1092" s="53"/>
      <c r="CE1092" s="53"/>
      <c r="CF1092" s="53"/>
      <c r="CG1092" s="53"/>
      <c r="CH1092" s="53"/>
      <c r="CI1092" s="53"/>
      <c r="CJ1092" s="53"/>
      <c r="CK1092" s="53"/>
      <c r="CL1092" s="53"/>
      <c r="CM1092" s="53"/>
      <c r="CN1092" s="53"/>
      <c r="CO1092" s="53"/>
      <c r="CP1092" s="53"/>
      <c r="CQ1092" s="53"/>
      <c r="CR1092" s="53"/>
      <c r="CS1092" s="53"/>
      <c r="CT1092" s="53"/>
      <c r="CU1092" s="53"/>
      <c r="CV1092" s="53"/>
      <c r="CW1092" s="53"/>
      <c r="CX1092" s="53"/>
      <c r="CY1092" s="53"/>
      <c r="CZ1092" s="53"/>
      <c r="DA1092" s="53"/>
      <c r="DB1092" s="53"/>
      <c r="DC1092" s="53"/>
      <c r="DD1092" s="53"/>
      <c r="DE1092" s="53"/>
      <c r="DF1092" s="53"/>
      <c r="DG1092" s="53"/>
      <c r="DH1092" s="53"/>
      <c r="DI1092" s="53"/>
      <c r="DJ1092" s="53"/>
      <c r="DK1092" s="53"/>
      <c r="DL1092" s="53"/>
      <c r="DM1092" s="53"/>
      <c r="DN1092" s="53"/>
      <c r="DO1092" s="53"/>
      <c r="DP1092" s="53"/>
      <c r="DQ1092" s="53"/>
      <c r="DR1092" s="53"/>
      <c r="DS1092" s="53"/>
      <c r="DT1092" s="53"/>
      <c r="DU1092" s="53"/>
      <c r="DV1092" s="53"/>
      <c r="DW1092" s="53"/>
      <c r="DX1092" s="53"/>
      <c r="DY1092" s="53"/>
      <c r="DZ1092" s="53"/>
      <c r="EA1092" s="53"/>
      <c r="EB1092" s="53"/>
      <c r="EC1092" s="53"/>
      <c r="ED1092" s="53"/>
      <c r="EE1092" s="53"/>
      <c r="EF1092" s="53"/>
      <c r="EG1092" s="53"/>
      <c r="EH1092" s="53"/>
      <c r="EI1092" s="53"/>
      <c r="EJ1092" s="53"/>
      <c r="EK1092" s="53"/>
      <c r="EL1092" s="53"/>
      <c r="EM1092" s="53"/>
      <c r="EN1092" s="53"/>
      <c r="EO1092" s="53"/>
      <c r="EP1092" s="53"/>
      <c r="EQ1092" s="53"/>
      <c r="ER1092" s="53"/>
      <c r="ES1092" s="53"/>
      <c r="ET1092" s="53"/>
      <c r="EU1092" s="53"/>
      <c r="EV1092" s="53"/>
      <c r="EW1092" s="53"/>
      <c r="EX1092" s="53"/>
      <c r="EY1092" s="53"/>
      <c r="EZ1092" s="53"/>
      <c r="FA1092" s="53"/>
      <c r="FB1092" s="53"/>
      <c r="FC1092" s="53"/>
      <c r="FD1092" s="53"/>
      <c r="FE1092" s="53"/>
      <c r="FF1092" s="53"/>
      <c r="FG1092" s="53"/>
      <c r="FH1092" s="53"/>
      <c r="FI1092" s="53"/>
      <c r="FJ1092" s="53"/>
      <c r="FK1092" s="53"/>
      <c r="FL1092" s="53"/>
      <c r="FM1092" s="53"/>
      <c r="FN1092" s="53"/>
      <c r="FO1092" s="53"/>
      <c r="FP1092" s="53"/>
      <c r="FQ1092" s="53"/>
      <c r="FR1092" s="53"/>
      <c r="FS1092" s="53"/>
      <c r="FT1092" s="53"/>
      <c r="FU1092" s="53"/>
      <c r="FV1092" s="53"/>
      <c r="FW1092" s="53"/>
      <c r="FX1092" s="53"/>
      <c r="FY1092" s="53"/>
      <c r="FZ1092" s="53"/>
      <c r="GA1092" s="53"/>
      <c r="GB1092" s="53"/>
      <c r="GC1092" s="53"/>
      <c r="GD1092" s="53"/>
      <c r="GE1092" s="53"/>
      <c r="GF1092" s="53"/>
      <c r="GG1092" s="53"/>
      <c r="GH1092" s="53"/>
      <c r="GI1092" s="53"/>
      <c r="GJ1092" s="53"/>
      <c r="GK1092" s="53"/>
      <c r="GL1092" s="53"/>
      <c r="GM1092" s="53"/>
      <c r="GN1092" s="53"/>
      <c r="GO1092" s="53"/>
      <c r="GP1092" s="53"/>
      <c r="GQ1092" s="53"/>
      <c r="GR1092" s="53"/>
      <c r="GS1092" s="53"/>
      <c r="GT1092" s="53"/>
      <c r="GU1092" s="53"/>
      <c r="GV1092" s="53"/>
      <c r="GW1092" s="53"/>
      <c r="GX1092" s="53"/>
      <c r="GY1092" s="53"/>
      <c r="GZ1092" s="53"/>
      <c r="HA1092" s="53"/>
      <c r="HB1092" s="53"/>
      <c r="HC1092" s="53"/>
      <c r="HD1092" s="53"/>
      <c r="HE1092" s="53"/>
      <c r="HF1092" s="53"/>
      <c r="HG1092" s="53"/>
      <c r="HH1092" s="53"/>
      <c r="HI1092" s="53"/>
      <c r="HJ1092" s="53"/>
      <c r="HK1092" s="53"/>
      <c r="HL1092" s="53"/>
      <c r="HM1092" s="53"/>
      <c r="HN1092" s="53"/>
      <c r="HO1092" s="53"/>
      <c r="HP1092" s="53"/>
      <c r="HQ1092" s="53"/>
      <c r="HR1092" s="53"/>
      <c r="HS1092" s="53"/>
      <c r="HT1092" s="53"/>
      <c r="HU1092" s="53"/>
      <c r="HV1092" s="53"/>
      <c r="HW1092" s="53"/>
      <c r="HX1092" s="53"/>
      <c r="HY1092" s="53"/>
      <c r="HZ1092" s="53"/>
      <c r="IA1092" s="53"/>
      <c r="IB1092" s="53"/>
      <c r="IC1092" s="53"/>
      <c r="ID1092" s="53"/>
      <c r="IE1092" s="53"/>
      <c r="IF1092" s="53"/>
      <c r="IG1092" s="53"/>
      <c r="IH1092" s="53"/>
      <c r="II1092" s="53"/>
      <c r="IJ1092" s="53"/>
      <c r="IK1092" s="53"/>
      <c r="IL1092" s="53"/>
      <c r="IM1092" s="53"/>
      <c r="IN1092" s="53"/>
      <c r="IO1092" s="53"/>
      <c r="IP1092" s="53"/>
      <c r="IQ1092" s="53"/>
      <c r="IR1092" s="53"/>
      <c r="IS1092" s="53"/>
      <c r="IT1092" s="53"/>
      <c r="IU1092" s="53"/>
      <c r="IV1092" s="53"/>
      <c r="IW1092" s="53"/>
      <c r="IX1092" s="53"/>
      <c r="IY1092" s="53"/>
      <c r="IZ1092" s="53"/>
      <c r="JA1092" s="53"/>
      <c r="JB1092" s="53"/>
      <c r="JC1092" s="53"/>
      <c r="JD1092" s="53"/>
      <c r="JE1092" s="53"/>
      <c r="JF1092" s="53"/>
      <c r="JG1092" s="53"/>
      <c r="JH1092" s="53"/>
      <c r="JI1092" s="53"/>
      <c r="JJ1092" s="53"/>
      <c r="JK1092" s="53"/>
      <c r="JL1092" s="53"/>
      <c r="JM1092" s="53"/>
      <c r="JN1092" s="53"/>
      <c r="JO1092" s="53"/>
      <c r="JP1092" s="53"/>
      <c r="JQ1092" s="53"/>
      <c r="JR1092" s="53"/>
      <c r="JS1092" s="53"/>
      <c r="JT1092" s="53"/>
      <c r="JU1092" s="53"/>
      <c r="JV1092" s="53"/>
      <c r="JW1092" s="53"/>
      <c r="JX1092" s="53"/>
      <c r="JY1092" s="53"/>
      <c r="JZ1092" s="53"/>
      <c r="KA1092" s="53"/>
      <c r="KB1092" s="53"/>
      <c r="KC1092" s="53"/>
      <c r="KD1092" s="53"/>
      <c r="KE1092" s="53"/>
      <c r="KF1092" s="53"/>
      <c r="KG1092" s="53"/>
      <c r="KH1092" s="53"/>
      <c r="KI1092" s="53"/>
      <c r="KJ1092" s="53"/>
      <c r="KK1092" s="53"/>
      <c r="KL1092" s="53"/>
      <c r="KM1092" s="53"/>
      <c r="KN1092" s="53"/>
      <c r="KO1092" s="53"/>
      <c r="KP1092" s="53"/>
      <c r="KQ1092" s="53"/>
      <c r="KR1092" s="53"/>
      <c r="KS1092" s="53"/>
      <c r="KT1092" s="53"/>
      <c r="KU1092" s="53"/>
      <c r="KV1092" s="53"/>
      <c r="KW1092" s="53"/>
      <c r="KX1092" s="53"/>
      <c r="KY1092" s="53"/>
      <c r="KZ1092" s="53"/>
      <c r="LA1092" s="53"/>
      <c r="LB1092" s="53"/>
      <c r="LC1092" s="53"/>
      <c r="LD1092" s="53"/>
      <c r="LE1092" s="53"/>
      <c r="LF1092" s="53"/>
      <c r="LG1092" s="53"/>
      <c r="LH1092" s="53"/>
      <c r="LI1092" s="53"/>
      <c r="LJ1092" s="53"/>
      <c r="LK1092" s="53"/>
      <c r="LL1092" s="53"/>
      <c r="LM1092" s="53"/>
      <c r="LN1092" s="53"/>
      <c r="LO1092" s="53"/>
      <c r="LP1092" s="53"/>
      <c r="LQ1092" s="53"/>
      <c r="LR1092" s="53"/>
      <c r="LS1092" s="53"/>
      <c r="LT1092" s="53"/>
      <c r="LU1092" s="53"/>
      <c r="LV1092" s="53"/>
      <c r="LW1092" s="53"/>
      <c r="LX1092" s="53"/>
      <c r="LY1092" s="53"/>
      <c r="LZ1092" s="53"/>
      <c r="MA1092" s="53"/>
      <c r="MB1092" s="53"/>
      <c r="MC1092" s="53"/>
      <c r="MD1092" s="53"/>
      <c r="ME1092" s="53"/>
      <c r="MF1092" s="53"/>
      <c r="MG1092" s="53"/>
      <c r="MH1092" s="53"/>
      <c r="MI1092" s="53"/>
      <c r="MJ1092" s="53"/>
      <c r="MK1092" s="53"/>
      <c r="ML1092" s="53"/>
      <c r="MM1092" s="53"/>
      <c r="MN1092" s="53"/>
      <c r="MO1092" s="53"/>
      <c r="MP1092" s="53"/>
      <c r="MQ1092" s="53"/>
      <c r="MR1092" s="53"/>
      <c r="MS1092" s="53"/>
      <c r="MT1092" s="53"/>
      <c r="MU1092" s="53"/>
      <c r="MV1092" s="53"/>
      <c r="MW1092" s="53"/>
      <c r="MX1092" s="53"/>
      <c r="MY1092" s="53"/>
      <c r="MZ1092" s="53"/>
      <c r="NA1092" s="53"/>
      <c r="NB1092" s="53"/>
      <c r="NC1092" s="53"/>
      <c r="ND1092" s="53"/>
      <c r="NE1092" s="53"/>
      <c r="NF1092" s="53"/>
      <c r="NG1092" s="53"/>
      <c r="NH1092" s="53"/>
      <c r="NI1092" s="53"/>
      <c r="NJ1092" s="53"/>
      <c r="NK1092" s="53"/>
      <c r="NL1092" s="53"/>
      <c r="NM1092" s="53"/>
      <c r="NN1092" s="53"/>
      <c r="NO1092" s="53"/>
      <c r="NP1092" s="53"/>
      <c r="NQ1092" s="53"/>
      <c r="NR1092" s="53"/>
      <c r="NS1092" s="53"/>
      <c r="NT1092" s="53"/>
      <c r="NU1092" s="53"/>
      <c r="NV1092" s="53"/>
      <c r="NW1092" s="53"/>
      <c r="NX1092" s="53"/>
      <c r="NY1092" s="53"/>
      <c r="NZ1092" s="53"/>
      <c r="OA1092" s="53"/>
      <c r="OB1092" s="53"/>
      <c r="OC1092" s="53"/>
      <c r="OD1092" s="53"/>
      <c r="OE1092" s="53"/>
      <c r="OF1092" s="53"/>
      <c r="OG1092" s="53"/>
      <c r="OH1092" s="53"/>
      <c r="OI1092" s="53"/>
      <c r="OJ1092" s="53"/>
      <c r="OK1092" s="53"/>
      <c r="OL1092" s="53"/>
      <c r="OM1092" s="53"/>
      <c r="ON1092" s="53"/>
      <c r="OO1092" s="53"/>
      <c r="OP1092" s="53"/>
      <c r="OQ1092" s="53"/>
      <c r="OR1092" s="53"/>
      <c r="OS1092" s="53"/>
      <c r="OT1092" s="53"/>
      <c r="OU1092" s="53"/>
      <c r="OV1092" s="53"/>
      <c r="OW1092" s="53"/>
      <c r="OX1092" s="53"/>
      <c r="OY1092" s="53"/>
      <c r="OZ1092" s="53"/>
      <c r="PA1092" s="53"/>
      <c r="PB1092" s="53"/>
      <c r="PC1092" s="53"/>
      <c r="PD1092" s="53"/>
      <c r="PE1092" s="53"/>
      <c r="PF1092" s="53"/>
      <c r="PG1092" s="53"/>
      <c r="PH1092" s="53"/>
      <c r="PI1092" s="53"/>
      <c r="PJ1092" s="53"/>
      <c r="PK1092" s="53"/>
      <c r="PL1092" s="53"/>
      <c r="PM1092" s="53"/>
      <c r="PN1092" s="53"/>
      <c r="PO1092" s="53"/>
      <c r="PP1092" s="53"/>
      <c r="PQ1092" s="53"/>
      <c r="PR1092" s="53"/>
      <c r="PS1092" s="53"/>
      <c r="PT1092" s="53"/>
      <c r="PU1092" s="53"/>
      <c r="PV1092" s="53"/>
      <c r="PW1092" s="53"/>
      <c r="PX1092" s="53"/>
      <c r="PY1092" s="53"/>
      <c r="PZ1092" s="53"/>
      <c r="QA1092" s="53"/>
      <c r="QB1092" s="53"/>
      <c r="QC1092" s="53"/>
      <c r="QD1092" s="53"/>
      <c r="QE1092" s="53"/>
      <c r="QF1092" s="53"/>
      <c r="QG1092" s="53"/>
      <c r="QH1092" s="53"/>
      <c r="QI1092" s="53"/>
      <c r="QJ1092" s="53"/>
      <c r="QK1092" s="53"/>
      <c r="QL1092" s="53"/>
      <c r="QM1092" s="53"/>
      <c r="QN1092" s="53"/>
      <c r="QO1092" s="53"/>
      <c r="QP1092" s="53"/>
      <c r="QQ1092" s="53"/>
      <c r="QR1092" s="53"/>
      <c r="QS1092" s="53"/>
      <c r="QT1092" s="53"/>
      <c r="QU1092" s="53"/>
      <c r="QV1092" s="53"/>
      <c r="QW1092" s="53"/>
      <c r="QX1092" s="53"/>
      <c r="QY1092" s="53"/>
      <c r="QZ1092" s="53"/>
      <c r="RA1092" s="53"/>
      <c r="RB1092" s="53"/>
      <c r="RC1092" s="53"/>
      <c r="RD1092" s="53"/>
      <c r="RE1092" s="53"/>
      <c r="RF1092" s="53"/>
      <c r="RG1092" s="53"/>
      <c r="RH1092" s="53"/>
      <c r="RI1092" s="53"/>
      <c r="RJ1092" s="53"/>
      <c r="RK1092" s="53"/>
      <c r="RL1092" s="53"/>
      <c r="RM1092" s="53"/>
      <c r="RN1092" s="53"/>
      <c r="RO1092" s="53"/>
      <c r="RP1092" s="53"/>
      <c r="RQ1092" s="53"/>
      <c r="RR1092" s="53"/>
      <c r="RS1092" s="53"/>
      <c r="RT1092" s="53"/>
      <c r="RU1092" s="53"/>
      <c r="RV1092" s="53"/>
      <c r="RW1092" s="53"/>
      <c r="RX1092" s="53"/>
      <c r="RY1092" s="53"/>
      <c r="RZ1092" s="53"/>
      <c r="SA1092" s="53"/>
      <c r="SB1092" s="53"/>
      <c r="SC1092" s="53"/>
      <c r="SD1092" s="53"/>
      <c r="SE1092" s="53"/>
      <c r="SF1092" s="53"/>
      <c r="SG1092" s="53"/>
      <c r="SH1092" s="53"/>
      <c r="SI1092" s="53"/>
      <c r="SJ1092" s="53"/>
      <c r="SK1092" s="53"/>
      <c r="SL1092" s="53"/>
      <c r="SM1092" s="53"/>
      <c r="SN1092" s="53"/>
      <c r="SO1092" s="53"/>
      <c r="SP1092" s="53"/>
      <c r="SQ1092" s="53"/>
      <c r="SR1092" s="53"/>
      <c r="SS1092" s="53"/>
      <c r="ST1092" s="53"/>
      <c r="SU1092" s="53"/>
      <c r="SV1092" s="53"/>
      <c r="SW1092" s="53"/>
      <c r="SX1092" s="53"/>
      <c r="SY1092" s="53"/>
      <c r="SZ1092" s="53"/>
      <c r="TA1092" s="53"/>
      <c r="TB1092" s="53"/>
      <c r="TC1092" s="53"/>
      <c r="TD1092" s="53"/>
      <c r="TE1092" s="53"/>
      <c r="TF1092" s="53"/>
      <c r="TG1092" s="53"/>
      <c r="TH1092" s="53"/>
      <c r="TI1092" s="53"/>
      <c r="TJ1092" s="53"/>
      <c r="TK1092" s="53"/>
      <c r="TL1092" s="53"/>
      <c r="TM1092" s="53"/>
      <c r="TN1092" s="53"/>
      <c r="TO1092" s="53"/>
      <c r="TP1092" s="53"/>
      <c r="TQ1092" s="53"/>
      <c r="TR1092" s="53"/>
      <c r="TS1092" s="53"/>
      <c r="TT1092" s="53"/>
      <c r="TU1092" s="53"/>
      <c r="TV1092" s="53"/>
      <c r="TW1092" s="53"/>
      <c r="TX1092" s="53"/>
      <c r="TY1092" s="53"/>
      <c r="TZ1092" s="53"/>
      <c r="UA1092" s="53"/>
      <c r="UB1092" s="53"/>
      <c r="UC1092" s="53"/>
      <c r="UD1092" s="53"/>
      <c r="UE1092" s="53"/>
      <c r="UF1092" s="53"/>
      <c r="UG1092" s="53"/>
    </row>
    <row r="1093" spans="12:553" s="19" customFormat="1" ht="15.75" customHeight="1" x14ac:dyDescent="0.2">
      <c r="L1093" s="66"/>
      <c r="M1093" s="66"/>
      <c r="N1093" s="52"/>
      <c r="O1093" s="53"/>
      <c r="P1093" s="53"/>
      <c r="Q1093" s="53"/>
      <c r="R1093" s="53"/>
      <c r="S1093" s="53"/>
      <c r="T1093" s="53"/>
      <c r="U1093" s="53"/>
      <c r="V1093" s="53"/>
      <c r="W1093" s="53"/>
      <c r="X1093" s="53"/>
      <c r="Y1093" s="53"/>
      <c r="Z1093" s="53"/>
      <c r="AA1093" s="53"/>
      <c r="AB1093" s="53"/>
      <c r="AC1093" s="53"/>
      <c r="AD1093" s="53"/>
      <c r="AE1093" s="53"/>
      <c r="AF1093" s="53"/>
      <c r="AG1093" s="53"/>
      <c r="AH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c r="BM1093" s="53"/>
      <c r="BN1093" s="53"/>
      <c r="BO1093" s="53"/>
      <c r="BP1093" s="53"/>
      <c r="BQ1093" s="53"/>
      <c r="BR1093" s="53"/>
      <c r="BS1093" s="53"/>
      <c r="BT1093" s="53"/>
      <c r="BU1093" s="53"/>
      <c r="BV1093" s="53"/>
      <c r="BW1093" s="53"/>
      <c r="BX1093" s="53"/>
      <c r="BY1093" s="53"/>
      <c r="BZ1093" s="53"/>
      <c r="CA1093" s="53"/>
      <c r="CB1093" s="53"/>
      <c r="CC1093" s="53"/>
      <c r="CD1093" s="53"/>
      <c r="CE1093" s="53"/>
      <c r="CF1093" s="53"/>
      <c r="CG1093" s="53"/>
      <c r="CH1093" s="53"/>
      <c r="CI1093" s="53"/>
      <c r="CJ1093" s="53"/>
      <c r="CK1093" s="53"/>
      <c r="CL1093" s="53"/>
      <c r="CM1093" s="53"/>
      <c r="CN1093" s="53"/>
      <c r="CO1093" s="53"/>
      <c r="CP1093" s="53"/>
      <c r="CQ1093" s="53"/>
      <c r="CR1093" s="53"/>
      <c r="CS1093" s="53"/>
      <c r="CT1093" s="53"/>
      <c r="CU1093" s="53"/>
      <c r="CV1093" s="53"/>
      <c r="CW1093" s="53"/>
      <c r="CX1093" s="53"/>
      <c r="CY1093" s="53"/>
      <c r="CZ1093" s="53"/>
      <c r="DA1093" s="53"/>
      <c r="DB1093" s="53"/>
      <c r="DC1093" s="53"/>
      <c r="DD1093" s="53"/>
      <c r="DE1093" s="53"/>
      <c r="DF1093" s="53"/>
      <c r="DG1093" s="53"/>
      <c r="DH1093" s="53"/>
      <c r="DI1093" s="53"/>
      <c r="DJ1093" s="53"/>
      <c r="DK1093" s="53"/>
      <c r="DL1093" s="53"/>
      <c r="DM1093" s="53"/>
      <c r="DN1093" s="53"/>
      <c r="DO1093" s="53"/>
      <c r="DP1093" s="53"/>
      <c r="DQ1093" s="53"/>
      <c r="DR1093" s="53"/>
      <c r="DS1093" s="53"/>
      <c r="DT1093" s="53"/>
      <c r="DU1093" s="53"/>
      <c r="DV1093" s="53"/>
      <c r="DW1093" s="53"/>
      <c r="DX1093" s="53"/>
      <c r="DY1093" s="53"/>
      <c r="DZ1093" s="53"/>
      <c r="EA1093" s="53"/>
      <c r="EB1093" s="53"/>
      <c r="EC1093" s="53"/>
      <c r="ED1093" s="53"/>
      <c r="EE1093" s="53"/>
      <c r="EF1093" s="53"/>
      <c r="EG1093" s="53"/>
      <c r="EH1093" s="53"/>
      <c r="EI1093" s="53"/>
      <c r="EJ1093" s="53"/>
      <c r="EK1093" s="53"/>
      <c r="EL1093" s="53"/>
      <c r="EM1093" s="53"/>
      <c r="EN1093" s="53"/>
      <c r="EO1093" s="53"/>
      <c r="EP1093" s="53"/>
      <c r="EQ1093" s="53"/>
      <c r="ER1093" s="53"/>
      <c r="ES1093" s="53"/>
      <c r="ET1093" s="53"/>
      <c r="EU1093" s="53"/>
      <c r="EV1093" s="53"/>
      <c r="EW1093" s="53"/>
      <c r="EX1093" s="53"/>
      <c r="EY1093" s="53"/>
      <c r="EZ1093" s="53"/>
      <c r="FA1093" s="53"/>
      <c r="FB1093" s="53"/>
      <c r="FC1093" s="53"/>
      <c r="FD1093" s="53"/>
      <c r="FE1093" s="53"/>
      <c r="FF1093" s="53"/>
      <c r="FG1093" s="53"/>
      <c r="FH1093" s="53"/>
      <c r="FI1093" s="53"/>
      <c r="FJ1093" s="53"/>
      <c r="FK1093" s="53"/>
      <c r="FL1093" s="53"/>
      <c r="FM1093" s="53"/>
      <c r="FN1093" s="53"/>
      <c r="FO1093" s="53"/>
      <c r="FP1093" s="53"/>
      <c r="FQ1093" s="53"/>
      <c r="FR1093" s="53"/>
      <c r="FS1093" s="53"/>
      <c r="FT1093" s="53"/>
      <c r="FU1093" s="53"/>
      <c r="FV1093" s="53"/>
      <c r="FW1093" s="53"/>
      <c r="FX1093" s="53"/>
      <c r="FY1093" s="53"/>
      <c r="FZ1093" s="53"/>
      <c r="GA1093" s="53"/>
      <c r="GB1093" s="53"/>
      <c r="GC1093" s="53"/>
      <c r="GD1093" s="53"/>
      <c r="GE1093" s="53"/>
      <c r="GF1093" s="53"/>
      <c r="GG1093" s="53"/>
      <c r="GH1093" s="53"/>
      <c r="GI1093" s="53"/>
      <c r="GJ1093" s="53"/>
      <c r="GK1093" s="53"/>
      <c r="GL1093" s="53"/>
      <c r="GM1093" s="53"/>
      <c r="GN1093" s="53"/>
      <c r="GO1093" s="53"/>
      <c r="GP1093" s="53"/>
      <c r="GQ1093" s="53"/>
      <c r="GR1093" s="53"/>
      <c r="GS1093" s="53"/>
      <c r="GT1093" s="53"/>
      <c r="GU1093" s="53"/>
      <c r="GV1093" s="53"/>
      <c r="GW1093" s="53"/>
      <c r="GX1093" s="53"/>
      <c r="GY1093" s="53"/>
      <c r="GZ1093" s="53"/>
      <c r="HA1093" s="53"/>
      <c r="HB1093" s="53"/>
      <c r="HC1093" s="53"/>
      <c r="HD1093" s="53"/>
      <c r="HE1093" s="53"/>
      <c r="HF1093" s="53"/>
      <c r="HG1093" s="53"/>
      <c r="HH1093" s="53"/>
      <c r="HI1093" s="53"/>
      <c r="HJ1093" s="53"/>
      <c r="HK1093" s="53"/>
      <c r="HL1093" s="53"/>
      <c r="HM1093" s="53"/>
      <c r="HN1093" s="53"/>
      <c r="HO1093" s="53"/>
      <c r="HP1093" s="53"/>
      <c r="HQ1093" s="53"/>
      <c r="HR1093" s="53"/>
      <c r="HS1093" s="53"/>
      <c r="HT1093" s="53"/>
      <c r="HU1093" s="53"/>
      <c r="HV1093" s="53"/>
      <c r="HW1093" s="53"/>
      <c r="HX1093" s="53"/>
      <c r="HY1093" s="53"/>
      <c r="HZ1093" s="53"/>
      <c r="IA1093" s="53"/>
      <c r="IB1093" s="53"/>
      <c r="IC1093" s="53"/>
      <c r="ID1093" s="53"/>
      <c r="IE1093" s="53"/>
      <c r="IF1093" s="53"/>
      <c r="IG1093" s="53"/>
      <c r="IH1093" s="53"/>
      <c r="II1093" s="53"/>
      <c r="IJ1093" s="53"/>
      <c r="IK1093" s="53"/>
      <c r="IL1093" s="53"/>
      <c r="IM1093" s="53"/>
      <c r="IN1093" s="53"/>
      <c r="IO1093" s="53"/>
      <c r="IP1093" s="53"/>
      <c r="IQ1093" s="53"/>
      <c r="IR1093" s="53"/>
      <c r="IS1093" s="53"/>
      <c r="IT1093" s="53"/>
      <c r="IU1093" s="53"/>
      <c r="IV1093" s="53"/>
      <c r="IW1093" s="53"/>
      <c r="IX1093" s="53"/>
      <c r="IY1093" s="53"/>
      <c r="IZ1093" s="53"/>
      <c r="JA1093" s="53"/>
      <c r="JB1093" s="53"/>
      <c r="JC1093" s="53"/>
      <c r="JD1093" s="53"/>
      <c r="JE1093" s="53"/>
      <c r="JF1093" s="53"/>
      <c r="JG1093" s="53"/>
      <c r="JH1093" s="53"/>
      <c r="JI1093" s="53"/>
      <c r="JJ1093" s="53"/>
      <c r="JK1093" s="53"/>
      <c r="JL1093" s="53"/>
      <c r="JM1093" s="53"/>
      <c r="JN1093" s="53"/>
      <c r="JO1093" s="53"/>
      <c r="JP1093" s="53"/>
      <c r="JQ1093" s="53"/>
      <c r="JR1093" s="53"/>
      <c r="JS1093" s="53"/>
      <c r="JT1093" s="53"/>
      <c r="JU1093" s="53"/>
      <c r="JV1093" s="53"/>
      <c r="JW1093" s="53"/>
      <c r="JX1093" s="53"/>
      <c r="JY1093" s="53"/>
      <c r="JZ1093" s="53"/>
      <c r="KA1093" s="53"/>
      <c r="KB1093" s="53"/>
      <c r="KC1093" s="53"/>
      <c r="KD1093" s="53"/>
      <c r="KE1093" s="53"/>
      <c r="KF1093" s="53"/>
      <c r="KG1093" s="53"/>
      <c r="KH1093" s="53"/>
      <c r="KI1093" s="53"/>
      <c r="KJ1093" s="53"/>
      <c r="KK1093" s="53"/>
      <c r="KL1093" s="53"/>
      <c r="KM1093" s="53"/>
      <c r="KN1093" s="53"/>
      <c r="KO1093" s="53"/>
      <c r="KP1093" s="53"/>
      <c r="KQ1093" s="53"/>
      <c r="KR1093" s="53"/>
      <c r="KS1093" s="53"/>
      <c r="KT1093" s="53"/>
      <c r="KU1093" s="53"/>
      <c r="KV1093" s="53"/>
      <c r="KW1093" s="53"/>
      <c r="KX1093" s="53"/>
      <c r="KY1093" s="53"/>
      <c r="KZ1093" s="53"/>
      <c r="LA1093" s="53"/>
      <c r="LB1093" s="53"/>
      <c r="LC1093" s="53"/>
      <c r="LD1093" s="53"/>
      <c r="LE1093" s="53"/>
      <c r="LF1093" s="53"/>
      <c r="LG1093" s="53"/>
      <c r="LH1093" s="53"/>
      <c r="LI1093" s="53"/>
      <c r="LJ1093" s="53"/>
      <c r="LK1093" s="53"/>
      <c r="LL1093" s="53"/>
      <c r="LM1093" s="53"/>
      <c r="LN1093" s="53"/>
      <c r="LO1093" s="53"/>
      <c r="LP1093" s="53"/>
      <c r="LQ1093" s="53"/>
      <c r="LR1093" s="53"/>
      <c r="LS1093" s="53"/>
      <c r="LT1093" s="53"/>
      <c r="LU1093" s="53"/>
      <c r="LV1093" s="53"/>
      <c r="LW1093" s="53"/>
      <c r="LX1093" s="53"/>
      <c r="LY1093" s="53"/>
      <c r="LZ1093" s="53"/>
      <c r="MA1093" s="53"/>
      <c r="MB1093" s="53"/>
      <c r="MC1093" s="53"/>
      <c r="MD1093" s="53"/>
      <c r="ME1093" s="53"/>
      <c r="MF1093" s="53"/>
      <c r="MG1093" s="53"/>
      <c r="MH1093" s="53"/>
      <c r="MI1093" s="53"/>
      <c r="MJ1093" s="53"/>
      <c r="MK1093" s="53"/>
      <c r="ML1093" s="53"/>
      <c r="MM1093" s="53"/>
      <c r="MN1093" s="53"/>
      <c r="MO1093" s="53"/>
      <c r="MP1093" s="53"/>
      <c r="MQ1093" s="53"/>
      <c r="MR1093" s="53"/>
      <c r="MS1093" s="53"/>
      <c r="MT1093" s="53"/>
      <c r="MU1093" s="53"/>
      <c r="MV1093" s="53"/>
      <c r="MW1093" s="53"/>
      <c r="MX1093" s="53"/>
      <c r="MY1093" s="53"/>
      <c r="MZ1093" s="53"/>
      <c r="NA1093" s="53"/>
      <c r="NB1093" s="53"/>
      <c r="NC1093" s="53"/>
      <c r="ND1093" s="53"/>
      <c r="NE1093" s="53"/>
      <c r="NF1093" s="53"/>
      <c r="NG1093" s="53"/>
      <c r="NH1093" s="53"/>
      <c r="NI1093" s="53"/>
      <c r="NJ1093" s="53"/>
      <c r="NK1093" s="53"/>
      <c r="NL1093" s="53"/>
      <c r="NM1093" s="53"/>
      <c r="NN1093" s="53"/>
      <c r="NO1093" s="53"/>
      <c r="NP1093" s="53"/>
      <c r="NQ1093" s="53"/>
      <c r="NR1093" s="53"/>
      <c r="NS1093" s="53"/>
      <c r="NT1093" s="53"/>
      <c r="NU1093" s="53"/>
      <c r="NV1093" s="53"/>
      <c r="NW1093" s="53"/>
      <c r="NX1093" s="53"/>
      <c r="NY1093" s="53"/>
      <c r="NZ1093" s="53"/>
      <c r="OA1093" s="53"/>
      <c r="OB1093" s="53"/>
      <c r="OC1093" s="53"/>
      <c r="OD1093" s="53"/>
      <c r="OE1093" s="53"/>
      <c r="OF1093" s="53"/>
      <c r="OG1093" s="53"/>
      <c r="OH1093" s="53"/>
      <c r="OI1093" s="53"/>
      <c r="OJ1093" s="53"/>
      <c r="OK1093" s="53"/>
      <c r="OL1093" s="53"/>
      <c r="OM1093" s="53"/>
      <c r="ON1093" s="53"/>
      <c r="OO1093" s="53"/>
      <c r="OP1093" s="53"/>
      <c r="OQ1093" s="53"/>
      <c r="OR1093" s="53"/>
      <c r="OS1093" s="53"/>
      <c r="OT1093" s="53"/>
      <c r="OU1093" s="53"/>
      <c r="OV1093" s="53"/>
      <c r="OW1093" s="53"/>
      <c r="OX1093" s="53"/>
      <c r="OY1093" s="53"/>
      <c r="OZ1093" s="53"/>
      <c r="PA1093" s="53"/>
      <c r="PB1093" s="53"/>
      <c r="PC1093" s="53"/>
      <c r="PD1093" s="53"/>
      <c r="PE1093" s="53"/>
      <c r="PF1093" s="53"/>
      <c r="PG1093" s="53"/>
      <c r="PH1093" s="53"/>
      <c r="PI1093" s="53"/>
      <c r="PJ1093" s="53"/>
      <c r="PK1093" s="53"/>
      <c r="PL1093" s="53"/>
      <c r="PM1093" s="53"/>
      <c r="PN1093" s="53"/>
      <c r="PO1093" s="53"/>
      <c r="PP1093" s="53"/>
      <c r="PQ1093" s="53"/>
      <c r="PR1093" s="53"/>
      <c r="PS1093" s="53"/>
      <c r="PT1093" s="53"/>
      <c r="PU1093" s="53"/>
      <c r="PV1093" s="53"/>
      <c r="PW1093" s="53"/>
      <c r="PX1093" s="53"/>
      <c r="PY1093" s="53"/>
      <c r="PZ1093" s="53"/>
      <c r="QA1093" s="53"/>
      <c r="QB1093" s="53"/>
      <c r="QC1093" s="53"/>
      <c r="QD1093" s="53"/>
      <c r="QE1093" s="53"/>
      <c r="QF1093" s="53"/>
      <c r="QG1093" s="53"/>
      <c r="QH1093" s="53"/>
      <c r="QI1093" s="53"/>
      <c r="QJ1093" s="53"/>
      <c r="QK1093" s="53"/>
      <c r="QL1093" s="53"/>
      <c r="QM1093" s="53"/>
      <c r="QN1093" s="53"/>
      <c r="QO1093" s="53"/>
      <c r="QP1093" s="53"/>
      <c r="QQ1093" s="53"/>
      <c r="QR1093" s="53"/>
      <c r="QS1093" s="53"/>
      <c r="QT1093" s="53"/>
      <c r="QU1093" s="53"/>
      <c r="QV1093" s="53"/>
      <c r="QW1093" s="53"/>
      <c r="QX1093" s="53"/>
      <c r="QY1093" s="53"/>
      <c r="QZ1093" s="53"/>
      <c r="RA1093" s="53"/>
      <c r="RB1093" s="53"/>
      <c r="RC1093" s="53"/>
      <c r="RD1093" s="53"/>
      <c r="RE1093" s="53"/>
      <c r="RF1093" s="53"/>
      <c r="RG1093" s="53"/>
      <c r="RH1093" s="53"/>
      <c r="RI1093" s="53"/>
      <c r="RJ1093" s="53"/>
      <c r="RK1093" s="53"/>
      <c r="RL1093" s="53"/>
      <c r="RM1093" s="53"/>
      <c r="RN1093" s="53"/>
      <c r="RO1093" s="53"/>
      <c r="RP1093" s="53"/>
      <c r="RQ1093" s="53"/>
      <c r="RR1093" s="53"/>
      <c r="RS1093" s="53"/>
      <c r="RT1093" s="53"/>
      <c r="RU1093" s="53"/>
      <c r="RV1093" s="53"/>
      <c r="RW1093" s="53"/>
      <c r="RX1093" s="53"/>
      <c r="RY1093" s="53"/>
      <c r="RZ1093" s="53"/>
      <c r="SA1093" s="53"/>
      <c r="SB1093" s="53"/>
      <c r="SC1093" s="53"/>
      <c r="SD1093" s="53"/>
      <c r="SE1093" s="53"/>
      <c r="SF1093" s="53"/>
      <c r="SG1093" s="53"/>
      <c r="SH1093" s="53"/>
      <c r="SI1093" s="53"/>
      <c r="SJ1093" s="53"/>
      <c r="SK1093" s="53"/>
      <c r="SL1093" s="53"/>
      <c r="SM1093" s="53"/>
      <c r="SN1093" s="53"/>
      <c r="SO1093" s="53"/>
      <c r="SP1093" s="53"/>
      <c r="SQ1093" s="53"/>
      <c r="SR1093" s="53"/>
      <c r="SS1093" s="53"/>
      <c r="ST1093" s="53"/>
      <c r="SU1093" s="53"/>
      <c r="SV1093" s="53"/>
      <c r="SW1093" s="53"/>
      <c r="SX1093" s="53"/>
      <c r="SY1093" s="53"/>
      <c r="SZ1093" s="53"/>
      <c r="TA1093" s="53"/>
      <c r="TB1093" s="53"/>
      <c r="TC1093" s="53"/>
      <c r="TD1093" s="53"/>
      <c r="TE1093" s="53"/>
      <c r="TF1093" s="53"/>
      <c r="TG1093" s="53"/>
      <c r="TH1093" s="53"/>
      <c r="TI1093" s="53"/>
      <c r="TJ1093" s="53"/>
      <c r="TK1093" s="53"/>
      <c r="TL1093" s="53"/>
      <c r="TM1093" s="53"/>
      <c r="TN1093" s="53"/>
      <c r="TO1093" s="53"/>
      <c r="TP1093" s="53"/>
      <c r="TQ1093" s="53"/>
      <c r="TR1093" s="53"/>
      <c r="TS1093" s="53"/>
      <c r="TT1093" s="53"/>
      <c r="TU1093" s="53"/>
      <c r="TV1093" s="53"/>
      <c r="TW1093" s="53"/>
      <c r="TX1093" s="53"/>
      <c r="TY1093" s="53"/>
      <c r="TZ1093" s="53"/>
      <c r="UA1093" s="53"/>
      <c r="UB1093" s="53"/>
      <c r="UC1093" s="53"/>
      <c r="UD1093" s="53"/>
      <c r="UE1093" s="53"/>
      <c r="UF1093" s="53"/>
      <c r="UG1093" s="53"/>
    </row>
    <row r="1094" spans="12:553" s="19" customFormat="1" ht="15.75" customHeight="1" x14ac:dyDescent="0.2">
      <c r="L1094" s="66"/>
      <c r="M1094" s="66"/>
      <c r="N1094" s="52"/>
      <c r="O1094" s="53"/>
      <c r="P1094" s="53"/>
      <c r="Q1094" s="53"/>
      <c r="R1094" s="53"/>
      <c r="S1094" s="53"/>
      <c r="T1094" s="53"/>
      <c r="U1094" s="53"/>
      <c r="V1094" s="53"/>
      <c r="W1094" s="53"/>
      <c r="X1094" s="53"/>
      <c r="Y1094" s="53"/>
      <c r="Z1094" s="53"/>
      <c r="AA1094" s="53"/>
      <c r="AB1094" s="53"/>
      <c r="AC1094" s="53"/>
      <c r="AD1094" s="53"/>
      <c r="AE1094" s="53"/>
      <c r="AF1094" s="53"/>
      <c r="AG1094" s="53"/>
      <c r="AH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c r="BM1094" s="53"/>
      <c r="BN1094" s="53"/>
      <c r="BO1094" s="53"/>
      <c r="BP1094" s="53"/>
      <c r="BQ1094" s="53"/>
      <c r="BR1094" s="53"/>
      <c r="BS1094" s="53"/>
      <c r="BT1094" s="53"/>
      <c r="BU1094" s="53"/>
      <c r="BV1094" s="53"/>
      <c r="BW1094" s="53"/>
      <c r="BX1094" s="53"/>
      <c r="BY1094" s="53"/>
      <c r="BZ1094" s="53"/>
      <c r="CA1094" s="53"/>
      <c r="CB1094" s="53"/>
      <c r="CC1094" s="53"/>
      <c r="CD1094" s="53"/>
      <c r="CE1094" s="53"/>
      <c r="CF1094" s="53"/>
      <c r="CG1094" s="53"/>
      <c r="CH1094" s="53"/>
      <c r="CI1094" s="53"/>
      <c r="CJ1094" s="53"/>
      <c r="CK1094" s="53"/>
      <c r="CL1094" s="53"/>
      <c r="CM1094" s="53"/>
      <c r="CN1094" s="53"/>
      <c r="CO1094" s="53"/>
      <c r="CP1094" s="53"/>
      <c r="CQ1094" s="53"/>
      <c r="CR1094" s="53"/>
      <c r="CS1094" s="53"/>
      <c r="CT1094" s="53"/>
      <c r="CU1094" s="53"/>
      <c r="CV1094" s="53"/>
      <c r="CW1094" s="53"/>
      <c r="CX1094" s="53"/>
      <c r="CY1094" s="53"/>
      <c r="CZ1094" s="53"/>
      <c r="DA1094" s="53"/>
      <c r="DB1094" s="53"/>
      <c r="DC1094" s="53"/>
      <c r="DD1094" s="53"/>
      <c r="DE1094" s="53"/>
      <c r="DF1094" s="53"/>
      <c r="DG1094" s="53"/>
      <c r="DH1094" s="53"/>
      <c r="DI1094" s="53"/>
      <c r="DJ1094" s="53"/>
      <c r="DK1094" s="53"/>
      <c r="DL1094" s="53"/>
      <c r="DM1094" s="53"/>
      <c r="DN1094" s="53"/>
      <c r="DO1094" s="53"/>
      <c r="DP1094" s="53"/>
      <c r="DQ1094" s="53"/>
      <c r="DR1094" s="53"/>
      <c r="DS1094" s="53"/>
      <c r="DT1094" s="53"/>
      <c r="DU1094" s="53"/>
      <c r="DV1094" s="53"/>
      <c r="DW1094" s="53"/>
      <c r="DX1094" s="53"/>
      <c r="DY1094" s="53"/>
      <c r="DZ1094" s="53"/>
      <c r="EA1094" s="53"/>
      <c r="EB1094" s="53"/>
      <c r="EC1094" s="53"/>
      <c r="ED1094" s="53"/>
      <c r="EE1094" s="53"/>
      <c r="EF1094" s="53"/>
      <c r="EG1094" s="53"/>
      <c r="EH1094" s="53"/>
      <c r="EI1094" s="53"/>
      <c r="EJ1094" s="53"/>
      <c r="EK1094" s="53"/>
      <c r="EL1094" s="53"/>
      <c r="EM1094" s="53"/>
      <c r="EN1094" s="53"/>
      <c r="EO1094" s="53"/>
      <c r="EP1094" s="53"/>
      <c r="EQ1094" s="53"/>
      <c r="ER1094" s="53"/>
      <c r="ES1094" s="53"/>
      <c r="ET1094" s="53"/>
      <c r="EU1094" s="53"/>
      <c r="EV1094" s="53"/>
      <c r="EW1094" s="53"/>
      <c r="EX1094" s="53"/>
      <c r="EY1094" s="53"/>
      <c r="EZ1094" s="53"/>
      <c r="FA1094" s="53"/>
      <c r="FB1094" s="53"/>
      <c r="FC1094" s="53"/>
      <c r="FD1094" s="53"/>
      <c r="FE1094" s="53"/>
      <c r="FF1094" s="53"/>
      <c r="FG1094" s="53"/>
      <c r="FH1094" s="53"/>
      <c r="FI1094" s="53"/>
      <c r="FJ1094" s="53"/>
      <c r="FK1094" s="53"/>
      <c r="FL1094" s="53"/>
      <c r="FM1094" s="53"/>
      <c r="FN1094" s="53"/>
      <c r="FO1094" s="53"/>
      <c r="FP1094" s="53"/>
      <c r="FQ1094" s="53"/>
      <c r="FR1094" s="53"/>
      <c r="FS1094" s="53"/>
      <c r="FT1094" s="53"/>
      <c r="FU1094" s="53"/>
      <c r="FV1094" s="53"/>
      <c r="FW1094" s="53"/>
      <c r="FX1094" s="53"/>
      <c r="FY1094" s="53"/>
      <c r="FZ1094" s="53"/>
      <c r="GA1094" s="53"/>
      <c r="GB1094" s="53"/>
      <c r="GC1094" s="53"/>
      <c r="GD1094" s="53"/>
      <c r="GE1094" s="53"/>
      <c r="GF1094" s="53"/>
      <c r="GG1094" s="53"/>
      <c r="GH1094" s="53"/>
      <c r="GI1094" s="53"/>
      <c r="GJ1094" s="53"/>
      <c r="GK1094" s="53"/>
      <c r="GL1094" s="53"/>
      <c r="GM1094" s="53"/>
      <c r="GN1094" s="53"/>
      <c r="GO1094" s="53"/>
      <c r="GP1094" s="53"/>
      <c r="GQ1094" s="53"/>
      <c r="GR1094" s="53"/>
      <c r="GS1094" s="53"/>
      <c r="GT1094" s="53"/>
      <c r="GU1094" s="53"/>
      <c r="GV1094" s="53"/>
      <c r="GW1094" s="53"/>
      <c r="GX1094" s="53"/>
      <c r="GY1094" s="53"/>
      <c r="GZ1094" s="53"/>
      <c r="HA1094" s="53"/>
      <c r="HB1094" s="53"/>
      <c r="HC1094" s="53"/>
      <c r="HD1094" s="53"/>
      <c r="HE1094" s="53"/>
      <c r="HF1094" s="53"/>
      <c r="HG1094" s="53"/>
      <c r="HH1094" s="53"/>
      <c r="HI1094" s="53"/>
      <c r="HJ1094" s="53"/>
      <c r="HK1094" s="53"/>
      <c r="HL1094" s="53"/>
      <c r="HM1094" s="53"/>
      <c r="HN1094" s="53"/>
      <c r="HO1094" s="53"/>
      <c r="HP1094" s="53"/>
      <c r="HQ1094" s="53"/>
      <c r="HR1094" s="53"/>
      <c r="HS1094" s="53"/>
      <c r="HT1094" s="53"/>
      <c r="HU1094" s="53"/>
      <c r="HV1094" s="53"/>
      <c r="HW1094" s="53"/>
      <c r="HX1094" s="53"/>
      <c r="HY1094" s="53"/>
      <c r="HZ1094" s="53"/>
      <c r="IA1094" s="53"/>
      <c r="IB1094" s="53"/>
      <c r="IC1094" s="53"/>
      <c r="ID1094" s="53"/>
      <c r="IE1094" s="53"/>
      <c r="IF1094" s="53"/>
      <c r="IG1094" s="53"/>
      <c r="IH1094" s="53"/>
      <c r="II1094" s="53"/>
      <c r="IJ1094" s="53"/>
      <c r="IK1094" s="53"/>
      <c r="IL1094" s="53"/>
      <c r="IM1094" s="53"/>
      <c r="IN1094" s="53"/>
      <c r="IO1094" s="53"/>
      <c r="IP1094" s="53"/>
      <c r="IQ1094" s="53"/>
      <c r="IR1094" s="53"/>
      <c r="IS1094" s="53"/>
      <c r="IT1094" s="53"/>
      <c r="IU1094" s="53"/>
      <c r="IV1094" s="53"/>
      <c r="IW1094" s="53"/>
      <c r="IX1094" s="53"/>
      <c r="IY1094" s="53"/>
      <c r="IZ1094" s="53"/>
      <c r="JA1094" s="53"/>
      <c r="JB1094" s="53"/>
      <c r="JC1094" s="53"/>
      <c r="JD1094" s="53"/>
      <c r="JE1094" s="53"/>
      <c r="JF1094" s="53"/>
      <c r="JG1094" s="53"/>
      <c r="JH1094" s="53"/>
      <c r="JI1094" s="53"/>
      <c r="JJ1094" s="53"/>
      <c r="JK1094" s="53"/>
      <c r="JL1094" s="53"/>
      <c r="JM1094" s="53"/>
      <c r="JN1094" s="53"/>
      <c r="JO1094" s="53"/>
      <c r="JP1094" s="53"/>
      <c r="JQ1094" s="53"/>
      <c r="JR1094" s="53"/>
      <c r="JS1094" s="53"/>
      <c r="JT1094" s="53"/>
      <c r="JU1094" s="53"/>
      <c r="JV1094" s="53"/>
      <c r="JW1094" s="53"/>
      <c r="JX1094" s="53"/>
      <c r="JY1094" s="53"/>
      <c r="JZ1094" s="53"/>
      <c r="KA1094" s="53"/>
      <c r="KB1094" s="53"/>
      <c r="KC1094" s="53"/>
      <c r="KD1094" s="53"/>
      <c r="KE1094" s="53"/>
      <c r="KF1094" s="53"/>
      <c r="KG1094" s="53"/>
      <c r="KH1094" s="53"/>
      <c r="KI1094" s="53"/>
      <c r="KJ1094" s="53"/>
      <c r="KK1094" s="53"/>
      <c r="KL1094" s="53"/>
      <c r="KM1094" s="53"/>
      <c r="KN1094" s="53"/>
      <c r="KO1094" s="53"/>
      <c r="KP1094" s="53"/>
      <c r="KQ1094" s="53"/>
      <c r="KR1094" s="53"/>
      <c r="KS1094" s="53"/>
      <c r="KT1094" s="53"/>
      <c r="KU1094" s="53"/>
      <c r="KV1094" s="53"/>
      <c r="KW1094" s="53"/>
      <c r="KX1094" s="53"/>
      <c r="KY1094" s="53"/>
      <c r="KZ1094" s="53"/>
      <c r="LA1094" s="53"/>
      <c r="LB1094" s="53"/>
      <c r="LC1094" s="53"/>
      <c r="LD1094" s="53"/>
      <c r="LE1094" s="53"/>
      <c r="LF1094" s="53"/>
      <c r="LG1094" s="53"/>
      <c r="LH1094" s="53"/>
      <c r="LI1094" s="53"/>
      <c r="LJ1094" s="53"/>
      <c r="LK1094" s="53"/>
      <c r="LL1094" s="53"/>
      <c r="LM1094" s="53"/>
      <c r="LN1094" s="53"/>
      <c r="LO1094" s="53"/>
      <c r="LP1094" s="53"/>
      <c r="LQ1094" s="53"/>
      <c r="LR1094" s="53"/>
      <c r="LS1094" s="53"/>
      <c r="LT1094" s="53"/>
      <c r="LU1094" s="53"/>
      <c r="LV1094" s="53"/>
      <c r="LW1094" s="53"/>
      <c r="LX1094" s="53"/>
      <c r="LY1094" s="53"/>
      <c r="LZ1094" s="53"/>
      <c r="MA1094" s="53"/>
      <c r="MB1094" s="53"/>
      <c r="MC1094" s="53"/>
      <c r="MD1094" s="53"/>
      <c r="ME1094" s="53"/>
      <c r="MF1094" s="53"/>
      <c r="MG1094" s="53"/>
      <c r="MH1094" s="53"/>
      <c r="MI1094" s="53"/>
      <c r="MJ1094" s="53"/>
      <c r="MK1094" s="53"/>
      <c r="ML1094" s="53"/>
      <c r="MM1094" s="53"/>
      <c r="MN1094" s="53"/>
      <c r="MO1094" s="53"/>
      <c r="MP1094" s="53"/>
      <c r="MQ1094" s="53"/>
      <c r="MR1094" s="53"/>
      <c r="MS1094" s="53"/>
      <c r="MT1094" s="53"/>
      <c r="MU1094" s="53"/>
      <c r="MV1094" s="53"/>
      <c r="MW1094" s="53"/>
      <c r="MX1094" s="53"/>
      <c r="MY1094" s="53"/>
      <c r="MZ1094" s="53"/>
      <c r="NA1094" s="53"/>
      <c r="NB1094" s="53"/>
      <c r="NC1094" s="53"/>
      <c r="ND1094" s="53"/>
      <c r="NE1094" s="53"/>
      <c r="NF1094" s="53"/>
      <c r="NG1094" s="53"/>
      <c r="NH1094" s="53"/>
      <c r="NI1094" s="53"/>
      <c r="NJ1094" s="53"/>
      <c r="NK1094" s="53"/>
      <c r="NL1094" s="53"/>
      <c r="NM1094" s="53"/>
      <c r="NN1094" s="53"/>
      <c r="NO1094" s="53"/>
      <c r="NP1094" s="53"/>
      <c r="NQ1094" s="53"/>
      <c r="NR1094" s="53"/>
      <c r="NS1094" s="53"/>
      <c r="NT1094" s="53"/>
      <c r="NU1094" s="53"/>
      <c r="NV1094" s="53"/>
      <c r="NW1094" s="53"/>
      <c r="NX1094" s="53"/>
      <c r="NY1094" s="53"/>
      <c r="NZ1094" s="53"/>
      <c r="OA1094" s="53"/>
      <c r="OB1094" s="53"/>
      <c r="OC1094" s="53"/>
      <c r="OD1094" s="53"/>
      <c r="OE1094" s="53"/>
      <c r="OF1094" s="53"/>
      <c r="OG1094" s="53"/>
      <c r="OH1094" s="53"/>
      <c r="OI1094" s="53"/>
      <c r="OJ1094" s="53"/>
      <c r="OK1094" s="53"/>
      <c r="OL1094" s="53"/>
      <c r="OM1094" s="53"/>
      <c r="ON1094" s="53"/>
      <c r="OO1094" s="53"/>
      <c r="OP1094" s="53"/>
      <c r="OQ1094" s="53"/>
      <c r="OR1094" s="53"/>
      <c r="OS1094" s="53"/>
      <c r="OT1094" s="53"/>
      <c r="OU1094" s="53"/>
      <c r="OV1094" s="53"/>
      <c r="OW1094" s="53"/>
      <c r="OX1094" s="53"/>
      <c r="OY1094" s="53"/>
      <c r="OZ1094" s="53"/>
      <c r="PA1094" s="53"/>
      <c r="PB1094" s="53"/>
      <c r="PC1094" s="53"/>
      <c r="PD1094" s="53"/>
      <c r="PE1094" s="53"/>
      <c r="PF1094" s="53"/>
      <c r="PG1094" s="53"/>
      <c r="PH1094" s="53"/>
      <c r="PI1094" s="53"/>
      <c r="PJ1094" s="53"/>
      <c r="PK1094" s="53"/>
      <c r="PL1094" s="53"/>
      <c r="PM1094" s="53"/>
      <c r="PN1094" s="53"/>
      <c r="PO1094" s="53"/>
      <c r="PP1094" s="53"/>
      <c r="PQ1094" s="53"/>
      <c r="PR1094" s="53"/>
      <c r="PS1094" s="53"/>
      <c r="PT1094" s="53"/>
      <c r="PU1094" s="53"/>
      <c r="PV1094" s="53"/>
      <c r="PW1094" s="53"/>
      <c r="PX1094" s="53"/>
      <c r="PY1094" s="53"/>
      <c r="PZ1094" s="53"/>
      <c r="QA1094" s="53"/>
      <c r="QB1094" s="53"/>
      <c r="QC1094" s="53"/>
      <c r="QD1094" s="53"/>
      <c r="QE1094" s="53"/>
      <c r="QF1094" s="53"/>
      <c r="QG1094" s="53"/>
      <c r="QH1094" s="53"/>
      <c r="QI1094" s="53"/>
      <c r="QJ1094" s="53"/>
      <c r="QK1094" s="53"/>
      <c r="QL1094" s="53"/>
      <c r="QM1094" s="53"/>
      <c r="QN1094" s="53"/>
      <c r="QO1094" s="53"/>
      <c r="QP1094" s="53"/>
      <c r="QQ1094" s="53"/>
      <c r="QR1094" s="53"/>
      <c r="QS1094" s="53"/>
      <c r="QT1094" s="53"/>
      <c r="QU1094" s="53"/>
      <c r="QV1094" s="53"/>
      <c r="QW1094" s="53"/>
      <c r="QX1094" s="53"/>
      <c r="QY1094" s="53"/>
      <c r="QZ1094" s="53"/>
      <c r="RA1094" s="53"/>
      <c r="RB1094" s="53"/>
      <c r="RC1094" s="53"/>
      <c r="RD1094" s="53"/>
      <c r="RE1094" s="53"/>
      <c r="RF1094" s="53"/>
      <c r="RG1094" s="53"/>
      <c r="RH1094" s="53"/>
      <c r="RI1094" s="53"/>
      <c r="RJ1094" s="53"/>
      <c r="RK1094" s="53"/>
      <c r="RL1094" s="53"/>
      <c r="RM1094" s="53"/>
      <c r="RN1094" s="53"/>
      <c r="RO1094" s="53"/>
      <c r="RP1094" s="53"/>
      <c r="RQ1094" s="53"/>
      <c r="RR1094" s="53"/>
      <c r="RS1094" s="53"/>
      <c r="RT1094" s="53"/>
      <c r="RU1094" s="53"/>
      <c r="RV1094" s="53"/>
      <c r="RW1094" s="53"/>
      <c r="RX1094" s="53"/>
      <c r="RY1094" s="53"/>
      <c r="RZ1094" s="53"/>
      <c r="SA1094" s="53"/>
      <c r="SB1094" s="53"/>
      <c r="SC1094" s="53"/>
      <c r="SD1094" s="53"/>
      <c r="SE1094" s="53"/>
      <c r="SF1094" s="53"/>
      <c r="SG1094" s="53"/>
      <c r="SH1094" s="53"/>
      <c r="SI1094" s="53"/>
      <c r="SJ1094" s="53"/>
      <c r="SK1094" s="53"/>
      <c r="SL1094" s="53"/>
      <c r="SM1094" s="53"/>
      <c r="SN1094" s="53"/>
      <c r="SO1094" s="53"/>
      <c r="SP1094" s="53"/>
      <c r="SQ1094" s="53"/>
      <c r="SR1094" s="53"/>
      <c r="SS1094" s="53"/>
      <c r="ST1094" s="53"/>
      <c r="SU1094" s="53"/>
      <c r="SV1094" s="53"/>
      <c r="SW1094" s="53"/>
      <c r="SX1094" s="53"/>
      <c r="SY1094" s="53"/>
      <c r="SZ1094" s="53"/>
      <c r="TA1094" s="53"/>
      <c r="TB1094" s="53"/>
      <c r="TC1094" s="53"/>
      <c r="TD1094" s="53"/>
      <c r="TE1094" s="53"/>
      <c r="TF1094" s="53"/>
      <c r="TG1094" s="53"/>
      <c r="TH1094" s="53"/>
      <c r="TI1094" s="53"/>
      <c r="TJ1094" s="53"/>
      <c r="TK1094" s="53"/>
      <c r="TL1094" s="53"/>
      <c r="TM1094" s="53"/>
      <c r="TN1094" s="53"/>
      <c r="TO1094" s="53"/>
      <c r="TP1094" s="53"/>
      <c r="TQ1094" s="53"/>
      <c r="TR1094" s="53"/>
      <c r="TS1094" s="53"/>
      <c r="TT1094" s="53"/>
      <c r="TU1094" s="53"/>
      <c r="TV1094" s="53"/>
      <c r="TW1094" s="53"/>
      <c r="TX1094" s="53"/>
      <c r="TY1094" s="53"/>
      <c r="TZ1094" s="53"/>
      <c r="UA1094" s="53"/>
      <c r="UB1094" s="53"/>
      <c r="UC1094" s="53"/>
      <c r="UD1094" s="53"/>
      <c r="UE1094" s="53"/>
      <c r="UF1094" s="53"/>
      <c r="UG1094" s="53"/>
    </row>
    <row r="1095" spans="12:553" s="19" customFormat="1" ht="15.75" customHeight="1" x14ac:dyDescent="0.2">
      <c r="L1095" s="66"/>
      <c r="M1095" s="66"/>
      <c r="N1095" s="52"/>
      <c r="O1095" s="53"/>
      <c r="P1095" s="53"/>
      <c r="Q1095" s="53"/>
      <c r="R1095" s="53"/>
      <c r="S1095" s="53"/>
      <c r="T1095" s="53"/>
      <c r="U1095" s="53"/>
      <c r="V1095" s="53"/>
      <c r="W1095" s="53"/>
      <c r="X1095" s="53"/>
      <c r="Y1095" s="53"/>
      <c r="Z1095" s="53"/>
      <c r="AA1095" s="53"/>
      <c r="AB1095" s="53"/>
      <c r="AC1095" s="53"/>
      <c r="AD1095" s="53"/>
      <c r="AE1095" s="53"/>
      <c r="AF1095" s="53"/>
      <c r="AG1095" s="53"/>
      <c r="AH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c r="BM1095" s="53"/>
      <c r="BN1095" s="53"/>
      <c r="BO1095" s="53"/>
      <c r="BP1095" s="53"/>
      <c r="BQ1095" s="53"/>
      <c r="BR1095" s="53"/>
      <c r="BS1095" s="53"/>
      <c r="BT1095" s="53"/>
      <c r="BU1095" s="53"/>
      <c r="BV1095" s="53"/>
      <c r="BW1095" s="53"/>
      <c r="BX1095" s="53"/>
      <c r="BY1095" s="53"/>
      <c r="BZ1095" s="53"/>
      <c r="CA1095" s="53"/>
      <c r="CB1095" s="53"/>
      <c r="CC1095" s="53"/>
      <c r="CD1095" s="53"/>
      <c r="CE1095" s="53"/>
      <c r="CF1095" s="53"/>
      <c r="CG1095" s="53"/>
      <c r="CH1095" s="53"/>
      <c r="CI1095" s="53"/>
      <c r="CJ1095" s="53"/>
      <c r="CK1095" s="53"/>
      <c r="CL1095" s="53"/>
      <c r="CM1095" s="53"/>
      <c r="CN1095" s="53"/>
      <c r="CO1095" s="53"/>
      <c r="CP1095" s="53"/>
      <c r="CQ1095" s="53"/>
      <c r="CR1095" s="53"/>
      <c r="CS1095" s="53"/>
      <c r="CT1095" s="53"/>
      <c r="CU1095" s="53"/>
      <c r="CV1095" s="53"/>
      <c r="CW1095" s="53"/>
      <c r="CX1095" s="53"/>
      <c r="CY1095" s="53"/>
      <c r="CZ1095" s="53"/>
      <c r="DA1095" s="53"/>
      <c r="DB1095" s="53"/>
      <c r="DC1095" s="53"/>
      <c r="DD1095" s="53"/>
      <c r="DE1095" s="53"/>
      <c r="DF1095" s="53"/>
      <c r="DG1095" s="53"/>
      <c r="DH1095" s="53"/>
      <c r="DI1095" s="53"/>
      <c r="DJ1095" s="53"/>
      <c r="DK1095" s="53"/>
      <c r="DL1095" s="53"/>
      <c r="DM1095" s="53"/>
      <c r="DN1095" s="53"/>
      <c r="DO1095" s="53"/>
      <c r="DP1095" s="53"/>
      <c r="DQ1095" s="53"/>
      <c r="DR1095" s="53"/>
      <c r="DS1095" s="53"/>
      <c r="DT1095" s="53"/>
      <c r="DU1095" s="53"/>
      <c r="DV1095" s="53"/>
      <c r="DW1095" s="53"/>
      <c r="DX1095" s="53"/>
      <c r="DY1095" s="53"/>
      <c r="DZ1095" s="53"/>
      <c r="EA1095" s="53"/>
      <c r="EB1095" s="53"/>
      <c r="EC1095" s="53"/>
      <c r="ED1095" s="53"/>
      <c r="EE1095" s="53"/>
      <c r="EF1095" s="53"/>
      <c r="EG1095" s="53"/>
      <c r="EH1095" s="53"/>
      <c r="EI1095" s="53"/>
      <c r="EJ1095" s="53"/>
      <c r="EK1095" s="53"/>
      <c r="EL1095" s="53"/>
      <c r="EM1095" s="53"/>
      <c r="EN1095" s="53"/>
      <c r="EO1095" s="53"/>
      <c r="EP1095" s="53"/>
      <c r="EQ1095" s="53"/>
      <c r="ER1095" s="53"/>
      <c r="ES1095" s="53"/>
      <c r="ET1095" s="53"/>
      <c r="EU1095" s="53"/>
      <c r="EV1095" s="53"/>
      <c r="EW1095" s="53"/>
      <c r="EX1095" s="53"/>
      <c r="EY1095" s="53"/>
      <c r="EZ1095" s="53"/>
      <c r="FA1095" s="53"/>
      <c r="FB1095" s="53"/>
      <c r="FC1095" s="53"/>
      <c r="FD1095" s="53"/>
      <c r="FE1095" s="53"/>
      <c r="FF1095" s="53"/>
      <c r="FG1095" s="53"/>
      <c r="FH1095" s="53"/>
      <c r="FI1095" s="53"/>
      <c r="FJ1095" s="53"/>
      <c r="FK1095" s="53"/>
      <c r="FL1095" s="53"/>
      <c r="FM1095" s="53"/>
      <c r="FN1095" s="53"/>
      <c r="FO1095" s="53"/>
      <c r="FP1095" s="53"/>
      <c r="FQ1095" s="53"/>
      <c r="FR1095" s="53"/>
      <c r="FS1095" s="53"/>
      <c r="FT1095" s="53"/>
      <c r="FU1095" s="53"/>
      <c r="FV1095" s="53"/>
      <c r="FW1095" s="53"/>
      <c r="FX1095" s="53"/>
      <c r="FY1095" s="53"/>
      <c r="FZ1095" s="53"/>
      <c r="GA1095" s="53"/>
      <c r="GB1095" s="53"/>
      <c r="GC1095" s="53"/>
      <c r="GD1095" s="53"/>
      <c r="GE1095" s="53"/>
      <c r="GF1095" s="53"/>
      <c r="GG1095" s="53"/>
      <c r="GH1095" s="53"/>
      <c r="GI1095" s="53"/>
      <c r="GJ1095" s="53"/>
      <c r="GK1095" s="53"/>
      <c r="GL1095" s="53"/>
      <c r="GM1095" s="53"/>
      <c r="GN1095" s="53"/>
      <c r="GO1095" s="53"/>
      <c r="GP1095" s="53"/>
      <c r="GQ1095" s="53"/>
      <c r="GR1095" s="53"/>
      <c r="GS1095" s="53"/>
      <c r="GT1095" s="53"/>
      <c r="GU1095" s="53"/>
      <c r="GV1095" s="53"/>
      <c r="GW1095" s="53"/>
      <c r="GX1095" s="53"/>
      <c r="GY1095" s="53"/>
      <c r="GZ1095" s="53"/>
      <c r="HA1095" s="53"/>
      <c r="HB1095" s="53"/>
      <c r="HC1095" s="53"/>
      <c r="HD1095" s="53"/>
      <c r="HE1095" s="53"/>
      <c r="HF1095" s="53"/>
      <c r="HG1095" s="53"/>
      <c r="HH1095" s="53"/>
      <c r="HI1095" s="53"/>
      <c r="HJ1095" s="53"/>
      <c r="HK1095" s="53"/>
      <c r="HL1095" s="53"/>
      <c r="HM1095" s="53"/>
      <c r="HN1095" s="53"/>
      <c r="HO1095" s="53"/>
      <c r="HP1095" s="53"/>
      <c r="HQ1095" s="53"/>
      <c r="HR1095" s="53"/>
      <c r="HS1095" s="53"/>
      <c r="HT1095" s="53"/>
      <c r="HU1095" s="53"/>
      <c r="HV1095" s="53"/>
      <c r="HW1095" s="53"/>
      <c r="HX1095" s="53"/>
      <c r="HY1095" s="53"/>
      <c r="HZ1095" s="53"/>
      <c r="IA1095" s="53"/>
      <c r="IB1095" s="53"/>
      <c r="IC1095" s="53"/>
      <c r="ID1095" s="53"/>
      <c r="IE1095" s="53"/>
      <c r="IF1095" s="53"/>
      <c r="IG1095" s="53"/>
      <c r="IH1095" s="53"/>
      <c r="II1095" s="53"/>
      <c r="IJ1095" s="53"/>
      <c r="IK1095" s="53"/>
      <c r="IL1095" s="53"/>
      <c r="IM1095" s="53"/>
      <c r="IN1095" s="53"/>
      <c r="IO1095" s="53"/>
      <c r="IP1095" s="53"/>
      <c r="IQ1095" s="53"/>
      <c r="IR1095" s="53"/>
      <c r="IS1095" s="53"/>
      <c r="IT1095" s="53"/>
      <c r="IU1095" s="53"/>
      <c r="IV1095" s="53"/>
      <c r="IW1095" s="53"/>
      <c r="IX1095" s="53"/>
      <c r="IY1095" s="53"/>
      <c r="IZ1095" s="53"/>
      <c r="JA1095" s="53"/>
      <c r="JB1095" s="53"/>
      <c r="JC1095" s="53"/>
      <c r="JD1095" s="53"/>
      <c r="JE1095" s="53"/>
      <c r="JF1095" s="53"/>
      <c r="JG1095" s="53"/>
      <c r="JH1095" s="53"/>
      <c r="JI1095" s="53"/>
      <c r="JJ1095" s="53"/>
      <c r="JK1095" s="53"/>
      <c r="JL1095" s="53"/>
      <c r="JM1095" s="53"/>
      <c r="JN1095" s="53"/>
      <c r="JO1095" s="53"/>
      <c r="JP1095" s="53"/>
      <c r="JQ1095" s="53"/>
      <c r="JR1095" s="53"/>
      <c r="JS1095" s="53"/>
      <c r="JT1095" s="53"/>
      <c r="JU1095" s="53"/>
      <c r="JV1095" s="53"/>
      <c r="JW1095" s="53"/>
      <c r="JX1095" s="53"/>
      <c r="JY1095" s="53"/>
      <c r="JZ1095" s="53"/>
      <c r="KA1095" s="53"/>
      <c r="KB1095" s="53"/>
      <c r="KC1095" s="53"/>
      <c r="KD1095" s="53"/>
      <c r="KE1095" s="53"/>
      <c r="KF1095" s="53"/>
      <c r="KG1095" s="53"/>
      <c r="KH1095" s="53"/>
      <c r="KI1095" s="53"/>
      <c r="KJ1095" s="53"/>
      <c r="KK1095" s="53"/>
      <c r="KL1095" s="53"/>
      <c r="KM1095" s="53"/>
      <c r="KN1095" s="53"/>
      <c r="KO1095" s="53"/>
      <c r="KP1095" s="53"/>
      <c r="KQ1095" s="53"/>
      <c r="KR1095" s="53"/>
      <c r="KS1095" s="53"/>
      <c r="KT1095" s="53"/>
      <c r="KU1095" s="53"/>
      <c r="KV1095" s="53"/>
      <c r="KW1095" s="53"/>
      <c r="KX1095" s="53"/>
      <c r="KY1095" s="53"/>
      <c r="KZ1095" s="53"/>
      <c r="LA1095" s="53"/>
      <c r="LB1095" s="53"/>
      <c r="LC1095" s="53"/>
      <c r="LD1095" s="53"/>
      <c r="LE1095" s="53"/>
      <c r="LF1095" s="53"/>
      <c r="LG1095" s="53"/>
      <c r="LH1095" s="53"/>
      <c r="LI1095" s="53"/>
      <c r="LJ1095" s="53"/>
      <c r="LK1095" s="53"/>
      <c r="LL1095" s="53"/>
      <c r="LM1095" s="53"/>
      <c r="LN1095" s="53"/>
      <c r="LO1095" s="53"/>
      <c r="LP1095" s="53"/>
      <c r="LQ1095" s="53"/>
      <c r="LR1095" s="53"/>
      <c r="LS1095" s="53"/>
      <c r="LT1095" s="53"/>
      <c r="LU1095" s="53"/>
      <c r="LV1095" s="53"/>
      <c r="LW1095" s="53"/>
      <c r="LX1095" s="53"/>
      <c r="LY1095" s="53"/>
      <c r="LZ1095" s="53"/>
      <c r="MA1095" s="53"/>
      <c r="MB1095" s="53"/>
      <c r="MC1095" s="53"/>
      <c r="MD1095" s="53"/>
      <c r="ME1095" s="53"/>
      <c r="MF1095" s="53"/>
      <c r="MG1095" s="53"/>
      <c r="MH1095" s="53"/>
      <c r="MI1095" s="53"/>
      <c r="MJ1095" s="53"/>
      <c r="MK1095" s="53"/>
      <c r="ML1095" s="53"/>
      <c r="MM1095" s="53"/>
      <c r="MN1095" s="53"/>
      <c r="MO1095" s="53"/>
      <c r="MP1095" s="53"/>
      <c r="MQ1095" s="53"/>
      <c r="MR1095" s="53"/>
      <c r="MS1095" s="53"/>
      <c r="MT1095" s="53"/>
      <c r="MU1095" s="53"/>
      <c r="MV1095" s="53"/>
      <c r="MW1095" s="53"/>
      <c r="MX1095" s="53"/>
      <c r="MY1095" s="53"/>
      <c r="MZ1095" s="53"/>
      <c r="NA1095" s="53"/>
      <c r="NB1095" s="53"/>
      <c r="NC1095" s="53"/>
      <c r="ND1095" s="53"/>
      <c r="NE1095" s="53"/>
      <c r="NF1095" s="53"/>
      <c r="NG1095" s="53"/>
      <c r="NH1095" s="53"/>
      <c r="NI1095" s="53"/>
      <c r="NJ1095" s="53"/>
      <c r="NK1095" s="53"/>
      <c r="NL1095" s="53"/>
      <c r="NM1095" s="53"/>
      <c r="NN1095" s="53"/>
      <c r="NO1095" s="53"/>
      <c r="NP1095" s="53"/>
      <c r="NQ1095" s="53"/>
      <c r="NR1095" s="53"/>
      <c r="NS1095" s="53"/>
      <c r="NT1095" s="53"/>
      <c r="NU1095" s="53"/>
      <c r="NV1095" s="53"/>
      <c r="NW1095" s="53"/>
      <c r="NX1095" s="53"/>
      <c r="NY1095" s="53"/>
      <c r="NZ1095" s="53"/>
      <c r="OA1095" s="53"/>
      <c r="OB1095" s="53"/>
      <c r="OC1095" s="53"/>
      <c r="OD1095" s="53"/>
      <c r="OE1095" s="53"/>
      <c r="OF1095" s="53"/>
      <c r="OG1095" s="53"/>
      <c r="OH1095" s="53"/>
      <c r="OI1095" s="53"/>
      <c r="OJ1095" s="53"/>
      <c r="OK1095" s="53"/>
      <c r="OL1095" s="53"/>
      <c r="OM1095" s="53"/>
      <c r="ON1095" s="53"/>
      <c r="OO1095" s="53"/>
      <c r="OP1095" s="53"/>
      <c r="OQ1095" s="53"/>
      <c r="OR1095" s="53"/>
      <c r="OS1095" s="53"/>
      <c r="OT1095" s="53"/>
      <c r="OU1095" s="53"/>
      <c r="OV1095" s="53"/>
      <c r="OW1095" s="53"/>
      <c r="OX1095" s="53"/>
      <c r="OY1095" s="53"/>
      <c r="OZ1095" s="53"/>
      <c r="PA1095" s="53"/>
      <c r="PB1095" s="53"/>
      <c r="PC1095" s="53"/>
      <c r="PD1095" s="53"/>
      <c r="PE1095" s="53"/>
      <c r="PF1095" s="53"/>
      <c r="PG1095" s="53"/>
      <c r="PH1095" s="53"/>
      <c r="PI1095" s="53"/>
      <c r="PJ1095" s="53"/>
      <c r="PK1095" s="53"/>
      <c r="PL1095" s="53"/>
      <c r="PM1095" s="53"/>
      <c r="PN1095" s="53"/>
      <c r="PO1095" s="53"/>
      <c r="PP1095" s="53"/>
      <c r="PQ1095" s="53"/>
      <c r="PR1095" s="53"/>
      <c r="PS1095" s="53"/>
      <c r="PT1095" s="53"/>
      <c r="PU1095" s="53"/>
      <c r="PV1095" s="53"/>
      <c r="PW1095" s="53"/>
      <c r="PX1095" s="53"/>
      <c r="PY1095" s="53"/>
      <c r="PZ1095" s="53"/>
      <c r="QA1095" s="53"/>
      <c r="QB1095" s="53"/>
      <c r="QC1095" s="53"/>
      <c r="QD1095" s="53"/>
      <c r="QE1095" s="53"/>
      <c r="QF1095" s="53"/>
      <c r="QG1095" s="53"/>
      <c r="QH1095" s="53"/>
      <c r="QI1095" s="53"/>
      <c r="QJ1095" s="53"/>
      <c r="QK1095" s="53"/>
      <c r="QL1095" s="53"/>
      <c r="QM1095" s="53"/>
      <c r="QN1095" s="53"/>
      <c r="QO1095" s="53"/>
      <c r="QP1095" s="53"/>
      <c r="QQ1095" s="53"/>
      <c r="QR1095" s="53"/>
      <c r="QS1095" s="53"/>
      <c r="QT1095" s="53"/>
      <c r="QU1095" s="53"/>
      <c r="QV1095" s="53"/>
      <c r="QW1095" s="53"/>
      <c r="QX1095" s="53"/>
      <c r="QY1095" s="53"/>
      <c r="QZ1095" s="53"/>
      <c r="RA1095" s="53"/>
      <c r="RB1095" s="53"/>
      <c r="RC1095" s="53"/>
      <c r="RD1095" s="53"/>
      <c r="RE1095" s="53"/>
      <c r="RF1095" s="53"/>
      <c r="RG1095" s="53"/>
      <c r="RH1095" s="53"/>
      <c r="RI1095" s="53"/>
      <c r="RJ1095" s="53"/>
      <c r="RK1095" s="53"/>
      <c r="RL1095" s="53"/>
      <c r="RM1095" s="53"/>
      <c r="RN1095" s="53"/>
      <c r="RO1095" s="53"/>
      <c r="RP1095" s="53"/>
      <c r="RQ1095" s="53"/>
      <c r="RR1095" s="53"/>
      <c r="RS1095" s="53"/>
      <c r="RT1095" s="53"/>
      <c r="RU1095" s="53"/>
      <c r="RV1095" s="53"/>
      <c r="RW1095" s="53"/>
      <c r="RX1095" s="53"/>
      <c r="RY1095" s="53"/>
      <c r="RZ1095" s="53"/>
      <c r="SA1095" s="53"/>
      <c r="SB1095" s="53"/>
      <c r="SC1095" s="53"/>
      <c r="SD1095" s="53"/>
      <c r="SE1095" s="53"/>
      <c r="SF1095" s="53"/>
      <c r="SG1095" s="53"/>
      <c r="SH1095" s="53"/>
      <c r="SI1095" s="53"/>
      <c r="SJ1095" s="53"/>
      <c r="SK1095" s="53"/>
      <c r="SL1095" s="53"/>
      <c r="SM1095" s="53"/>
      <c r="SN1095" s="53"/>
      <c r="SO1095" s="53"/>
      <c r="SP1095" s="53"/>
      <c r="SQ1095" s="53"/>
      <c r="SR1095" s="53"/>
      <c r="SS1095" s="53"/>
      <c r="ST1095" s="53"/>
      <c r="SU1095" s="53"/>
      <c r="SV1095" s="53"/>
      <c r="SW1095" s="53"/>
      <c r="SX1095" s="53"/>
      <c r="SY1095" s="53"/>
      <c r="SZ1095" s="53"/>
      <c r="TA1095" s="53"/>
      <c r="TB1095" s="53"/>
      <c r="TC1095" s="53"/>
      <c r="TD1095" s="53"/>
      <c r="TE1095" s="53"/>
      <c r="TF1095" s="53"/>
      <c r="TG1095" s="53"/>
      <c r="TH1095" s="53"/>
      <c r="TI1095" s="53"/>
      <c r="TJ1095" s="53"/>
      <c r="TK1095" s="53"/>
      <c r="TL1095" s="53"/>
      <c r="TM1095" s="53"/>
      <c r="TN1095" s="53"/>
      <c r="TO1095" s="53"/>
      <c r="TP1095" s="53"/>
      <c r="TQ1095" s="53"/>
      <c r="TR1095" s="53"/>
      <c r="TS1095" s="53"/>
      <c r="TT1095" s="53"/>
      <c r="TU1095" s="53"/>
      <c r="TV1095" s="53"/>
      <c r="TW1095" s="53"/>
      <c r="TX1095" s="53"/>
      <c r="TY1095" s="53"/>
      <c r="TZ1095" s="53"/>
      <c r="UA1095" s="53"/>
      <c r="UB1095" s="53"/>
      <c r="UC1095" s="53"/>
      <c r="UD1095" s="53"/>
      <c r="UE1095" s="53"/>
      <c r="UF1095" s="53"/>
      <c r="UG1095" s="53"/>
    </row>
    <row r="1096" spans="12:553" s="19" customFormat="1" ht="15.75" customHeight="1" x14ac:dyDescent="0.2">
      <c r="L1096" s="66"/>
      <c r="M1096" s="66"/>
      <c r="N1096" s="52"/>
      <c r="O1096" s="53"/>
      <c r="P1096" s="53"/>
      <c r="Q1096" s="53"/>
      <c r="R1096" s="53"/>
      <c r="S1096" s="53"/>
      <c r="T1096" s="53"/>
      <c r="U1096" s="53"/>
      <c r="V1096" s="53"/>
      <c r="W1096" s="53"/>
      <c r="X1096" s="53"/>
      <c r="Y1096" s="53"/>
      <c r="Z1096" s="53"/>
      <c r="AA1096" s="53"/>
      <c r="AB1096" s="53"/>
      <c r="AC1096" s="53"/>
      <c r="AD1096" s="53"/>
      <c r="AE1096" s="53"/>
      <c r="AF1096" s="53"/>
      <c r="AG1096" s="53"/>
      <c r="AH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c r="BM1096" s="53"/>
      <c r="BN1096" s="53"/>
      <c r="BO1096" s="53"/>
      <c r="BP1096" s="53"/>
      <c r="BQ1096" s="53"/>
      <c r="BR1096" s="53"/>
      <c r="BS1096" s="53"/>
      <c r="BT1096" s="53"/>
      <c r="BU1096" s="53"/>
      <c r="BV1096" s="53"/>
      <c r="BW1096" s="53"/>
      <c r="BX1096" s="53"/>
      <c r="BY1096" s="53"/>
      <c r="BZ1096" s="53"/>
      <c r="CA1096" s="53"/>
      <c r="CB1096" s="53"/>
      <c r="CC1096" s="53"/>
      <c r="CD1096" s="53"/>
      <c r="CE1096" s="53"/>
      <c r="CF1096" s="53"/>
      <c r="CG1096" s="53"/>
      <c r="CH1096" s="53"/>
      <c r="CI1096" s="53"/>
      <c r="CJ1096" s="53"/>
      <c r="CK1096" s="53"/>
      <c r="CL1096" s="53"/>
      <c r="CM1096" s="53"/>
      <c r="CN1096" s="53"/>
      <c r="CO1096" s="53"/>
      <c r="CP1096" s="53"/>
      <c r="CQ1096" s="53"/>
      <c r="CR1096" s="53"/>
      <c r="CS1096" s="53"/>
      <c r="CT1096" s="53"/>
      <c r="CU1096" s="53"/>
      <c r="CV1096" s="53"/>
      <c r="CW1096" s="53"/>
      <c r="CX1096" s="53"/>
      <c r="CY1096" s="53"/>
      <c r="CZ1096" s="53"/>
      <c r="DA1096" s="53"/>
      <c r="DB1096" s="53"/>
      <c r="DC1096" s="53"/>
      <c r="DD1096" s="53"/>
      <c r="DE1096" s="53"/>
      <c r="DF1096" s="53"/>
      <c r="DG1096" s="53"/>
      <c r="DH1096" s="53"/>
      <c r="DI1096" s="53"/>
      <c r="DJ1096" s="53"/>
      <c r="DK1096" s="53"/>
      <c r="DL1096" s="53"/>
      <c r="DM1096" s="53"/>
      <c r="DN1096" s="53"/>
      <c r="DO1096" s="53"/>
      <c r="DP1096" s="53"/>
      <c r="DQ1096" s="53"/>
      <c r="DR1096" s="53"/>
      <c r="DS1096" s="53"/>
      <c r="DT1096" s="53"/>
      <c r="DU1096" s="53"/>
      <c r="DV1096" s="53"/>
      <c r="DW1096" s="53"/>
      <c r="DX1096" s="53"/>
      <c r="DY1096" s="53"/>
      <c r="DZ1096" s="53"/>
      <c r="EA1096" s="53"/>
      <c r="EB1096" s="53"/>
      <c r="EC1096" s="53"/>
      <c r="ED1096" s="53"/>
      <c r="EE1096" s="53"/>
      <c r="EF1096" s="53"/>
      <c r="EG1096" s="53"/>
      <c r="EH1096" s="53"/>
      <c r="EI1096" s="53"/>
      <c r="EJ1096" s="53"/>
      <c r="EK1096" s="53"/>
      <c r="EL1096" s="53"/>
      <c r="EM1096" s="53"/>
      <c r="EN1096" s="53"/>
      <c r="EO1096" s="53"/>
      <c r="EP1096" s="53"/>
      <c r="EQ1096" s="53"/>
      <c r="ER1096" s="53"/>
      <c r="ES1096" s="53"/>
      <c r="ET1096" s="53"/>
      <c r="EU1096" s="53"/>
      <c r="EV1096" s="53"/>
      <c r="EW1096" s="53"/>
      <c r="EX1096" s="53"/>
      <c r="EY1096" s="53"/>
      <c r="EZ1096" s="53"/>
      <c r="FA1096" s="53"/>
      <c r="FB1096" s="53"/>
      <c r="FC1096" s="53"/>
      <c r="FD1096" s="53"/>
      <c r="FE1096" s="53"/>
      <c r="FF1096" s="53"/>
      <c r="FG1096" s="53"/>
      <c r="FH1096" s="53"/>
      <c r="FI1096" s="53"/>
      <c r="FJ1096" s="53"/>
      <c r="FK1096" s="53"/>
      <c r="FL1096" s="53"/>
      <c r="FM1096" s="53"/>
      <c r="FN1096" s="53"/>
      <c r="FO1096" s="53"/>
      <c r="FP1096" s="53"/>
      <c r="FQ1096" s="53"/>
      <c r="FR1096" s="53"/>
      <c r="FS1096" s="53"/>
      <c r="FT1096" s="53"/>
      <c r="FU1096" s="53"/>
      <c r="FV1096" s="53"/>
      <c r="FW1096" s="53"/>
      <c r="FX1096" s="53"/>
      <c r="FY1096" s="53"/>
      <c r="FZ1096" s="53"/>
      <c r="GA1096" s="53"/>
      <c r="GB1096" s="53"/>
      <c r="GC1096" s="53"/>
      <c r="GD1096" s="53"/>
      <c r="GE1096" s="53"/>
      <c r="GF1096" s="53"/>
      <c r="GG1096" s="53"/>
      <c r="GH1096" s="53"/>
      <c r="GI1096" s="53"/>
      <c r="GJ1096" s="53"/>
      <c r="GK1096" s="53"/>
      <c r="GL1096" s="53"/>
      <c r="GM1096" s="53"/>
      <c r="GN1096" s="53"/>
      <c r="GO1096" s="53"/>
      <c r="GP1096" s="53"/>
      <c r="GQ1096" s="53"/>
      <c r="GR1096" s="53"/>
      <c r="GS1096" s="53"/>
      <c r="GT1096" s="53"/>
      <c r="GU1096" s="53"/>
      <c r="GV1096" s="53"/>
      <c r="GW1096" s="53"/>
      <c r="GX1096" s="53"/>
      <c r="GY1096" s="53"/>
      <c r="GZ1096" s="53"/>
      <c r="HA1096" s="53"/>
      <c r="HB1096" s="53"/>
      <c r="HC1096" s="53"/>
      <c r="HD1096" s="53"/>
      <c r="HE1096" s="53"/>
      <c r="HF1096" s="53"/>
      <c r="HG1096" s="53"/>
      <c r="HH1096" s="53"/>
      <c r="HI1096" s="53"/>
      <c r="HJ1096" s="53"/>
      <c r="HK1096" s="53"/>
      <c r="HL1096" s="53"/>
      <c r="HM1096" s="53"/>
      <c r="HN1096" s="53"/>
      <c r="HO1096" s="53"/>
      <c r="HP1096" s="53"/>
      <c r="HQ1096" s="53"/>
      <c r="HR1096" s="53"/>
      <c r="HS1096" s="53"/>
      <c r="HT1096" s="53"/>
      <c r="HU1096" s="53"/>
      <c r="HV1096" s="53"/>
      <c r="HW1096" s="53"/>
      <c r="HX1096" s="53"/>
      <c r="HY1096" s="53"/>
      <c r="HZ1096" s="53"/>
      <c r="IA1096" s="53"/>
      <c r="IB1096" s="53"/>
      <c r="IC1096" s="53"/>
      <c r="ID1096" s="53"/>
      <c r="IE1096" s="53"/>
      <c r="IF1096" s="53"/>
      <c r="IG1096" s="53"/>
      <c r="IH1096" s="53"/>
      <c r="II1096" s="53"/>
      <c r="IJ1096" s="53"/>
      <c r="IK1096" s="53"/>
      <c r="IL1096" s="53"/>
      <c r="IM1096" s="53"/>
      <c r="IN1096" s="53"/>
      <c r="IO1096" s="53"/>
      <c r="IP1096" s="53"/>
      <c r="IQ1096" s="53"/>
      <c r="IR1096" s="53"/>
      <c r="IS1096" s="53"/>
      <c r="IT1096" s="53"/>
      <c r="IU1096" s="53"/>
      <c r="IV1096" s="53"/>
      <c r="IW1096" s="53"/>
      <c r="IX1096" s="53"/>
      <c r="IY1096" s="53"/>
      <c r="IZ1096" s="53"/>
      <c r="JA1096" s="53"/>
      <c r="JB1096" s="53"/>
      <c r="JC1096" s="53"/>
      <c r="JD1096" s="53"/>
      <c r="JE1096" s="53"/>
      <c r="JF1096" s="53"/>
      <c r="JG1096" s="53"/>
      <c r="JH1096" s="53"/>
      <c r="JI1096" s="53"/>
      <c r="JJ1096" s="53"/>
      <c r="JK1096" s="53"/>
      <c r="JL1096" s="53"/>
      <c r="JM1096" s="53"/>
      <c r="JN1096" s="53"/>
      <c r="JO1096" s="53"/>
      <c r="JP1096" s="53"/>
      <c r="JQ1096" s="53"/>
      <c r="JR1096" s="53"/>
      <c r="JS1096" s="53"/>
      <c r="JT1096" s="53"/>
      <c r="JU1096" s="53"/>
      <c r="JV1096" s="53"/>
      <c r="JW1096" s="53"/>
      <c r="JX1096" s="53"/>
      <c r="JY1096" s="53"/>
      <c r="JZ1096" s="53"/>
      <c r="KA1096" s="53"/>
      <c r="KB1096" s="53"/>
      <c r="KC1096" s="53"/>
      <c r="KD1096" s="53"/>
      <c r="KE1096" s="53"/>
      <c r="KF1096" s="53"/>
      <c r="KG1096" s="53"/>
      <c r="KH1096" s="53"/>
      <c r="KI1096" s="53"/>
      <c r="KJ1096" s="53"/>
      <c r="KK1096" s="53"/>
      <c r="KL1096" s="53"/>
      <c r="KM1096" s="53"/>
      <c r="KN1096" s="53"/>
      <c r="KO1096" s="53"/>
      <c r="KP1096" s="53"/>
      <c r="KQ1096" s="53"/>
      <c r="KR1096" s="53"/>
      <c r="KS1096" s="53"/>
      <c r="KT1096" s="53"/>
      <c r="KU1096" s="53"/>
      <c r="KV1096" s="53"/>
      <c r="KW1096" s="53"/>
      <c r="KX1096" s="53"/>
      <c r="KY1096" s="53"/>
      <c r="KZ1096" s="53"/>
      <c r="LA1096" s="53"/>
      <c r="LB1096" s="53"/>
      <c r="LC1096" s="53"/>
      <c r="LD1096" s="53"/>
      <c r="LE1096" s="53"/>
      <c r="LF1096" s="53"/>
      <c r="LG1096" s="53"/>
      <c r="LH1096" s="53"/>
      <c r="LI1096" s="53"/>
      <c r="LJ1096" s="53"/>
      <c r="LK1096" s="53"/>
      <c r="LL1096" s="53"/>
      <c r="LM1096" s="53"/>
      <c r="LN1096" s="53"/>
      <c r="LO1096" s="53"/>
      <c r="LP1096" s="53"/>
      <c r="LQ1096" s="53"/>
      <c r="LR1096" s="53"/>
      <c r="LS1096" s="53"/>
      <c r="LT1096" s="53"/>
      <c r="LU1096" s="53"/>
      <c r="LV1096" s="53"/>
      <c r="LW1096" s="53"/>
      <c r="LX1096" s="53"/>
      <c r="LY1096" s="53"/>
      <c r="LZ1096" s="53"/>
      <c r="MA1096" s="53"/>
      <c r="MB1096" s="53"/>
      <c r="MC1096" s="53"/>
      <c r="MD1096" s="53"/>
      <c r="ME1096" s="53"/>
      <c r="MF1096" s="53"/>
      <c r="MG1096" s="53"/>
      <c r="MH1096" s="53"/>
      <c r="MI1096" s="53"/>
      <c r="MJ1096" s="53"/>
      <c r="MK1096" s="53"/>
      <c r="ML1096" s="53"/>
      <c r="MM1096" s="53"/>
      <c r="MN1096" s="53"/>
      <c r="MO1096" s="53"/>
      <c r="MP1096" s="53"/>
      <c r="MQ1096" s="53"/>
      <c r="MR1096" s="53"/>
      <c r="MS1096" s="53"/>
      <c r="MT1096" s="53"/>
      <c r="MU1096" s="53"/>
      <c r="MV1096" s="53"/>
      <c r="MW1096" s="53"/>
      <c r="MX1096" s="53"/>
      <c r="MY1096" s="53"/>
      <c r="MZ1096" s="53"/>
      <c r="NA1096" s="53"/>
      <c r="NB1096" s="53"/>
      <c r="NC1096" s="53"/>
      <c r="ND1096" s="53"/>
      <c r="NE1096" s="53"/>
      <c r="NF1096" s="53"/>
      <c r="NG1096" s="53"/>
      <c r="NH1096" s="53"/>
      <c r="NI1096" s="53"/>
      <c r="NJ1096" s="53"/>
      <c r="NK1096" s="53"/>
      <c r="NL1096" s="53"/>
      <c r="NM1096" s="53"/>
      <c r="NN1096" s="53"/>
      <c r="NO1096" s="53"/>
      <c r="NP1096" s="53"/>
      <c r="NQ1096" s="53"/>
      <c r="NR1096" s="53"/>
      <c r="NS1096" s="53"/>
      <c r="NT1096" s="53"/>
      <c r="NU1096" s="53"/>
      <c r="NV1096" s="53"/>
      <c r="NW1096" s="53"/>
      <c r="NX1096" s="53"/>
      <c r="NY1096" s="53"/>
      <c r="NZ1096" s="53"/>
      <c r="OA1096" s="53"/>
      <c r="OB1096" s="53"/>
      <c r="OC1096" s="53"/>
      <c r="OD1096" s="53"/>
      <c r="OE1096" s="53"/>
      <c r="OF1096" s="53"/>
      <c r="OG1096" s="53"/>
      <c r="OH1096" s="53"/>
      <c r="OI1096" s="53"/>
      <c r="OJ1096" s="53"/>
      <c r="OK1096" s="53"/>
      <c r="OL1096" s="53"/>
      <c r="OM1096" s="53"/>
      <c r="ON1096" s="53"/>
      <c r="OO1096" s="53"/>
      <c r="OP1096" s="53"/>
      <c r="OQ1096" s="53"/>
      <c r="OR1096" s="53"/>
      <c r="OS1096" s="53"/>
      <c r="OT1096" s="53"/>
      <c r="OU1096" s="53"/>
      <c r="OV1096" s="53"/>
      <c r="OW1096" s="53"/>
      <c r="OX1096" s="53"/>
      <c r="OY1096" s="53"/>
      <c r="OZ1096" s="53"/>
      <c r="PA1096" s="53"/>
      <c r="PB1096" s="53"/>
      <c r="PC1096" s="53"/>
      <c r="PD1096" s="53"/>
      <c r="PE1096" s="53"/>
      <c r="PF1096" s="53"/>
      <c r="PG1096" s="53"/>
      <c r="PH1096" s="53"/>
      <c r="PI1096" s="53"/>
      <c r="PJ1096" s="53"/>
      <c r="PK1096" s="53"/>
      <c r="PL1096" s="53"/>
      <c r="PM1096" s="53"/>
      <c r="PN1096" s="53"/>
      <c r="PO1096" s="53"/>
      <c r="PP1096" s="53"/>
      <c r="PQ1096" s="53"/>
      <c r="PR1096" s="53"/>
      <c r="PS1096" s="53"/>
      <c r="PT1096" s="53"/>
      <c r="PU1096" s="53"/>
      <c r="PV1096" s="53"/>
      <c r="PW1096" s="53"/>
      <c r="PX1096" s="53"/>
      <c r="PY1096" s="53"/>
      <c r="PZ1096" s="53"/>
      <c r="QA1096" s="53"/>
      <c r="QB1096" s="53"/>
      <c r="QC1096" s="53"/>
      <c r="QD1096" s="53"/>
      <c r="QE1096" s="53"/>
      <c r="QF1096" s="53"/>
      <c r="QG1096" s="53"/>
      <c r="QH1096" s="53"/>
      <c r="QI1096" s="53"/>
      <c r="QJ1096" s="53"/>
      <c r="QK1096" s="53"/>
      <c r="QL1096" s="53"/>
      <c r="QM1096" s="53"/>
      <c r="QN1096" s="53"/>
      <c r="QO1096" s="53"/>
      <c r="QP1096" s="53"/>
      <c r="QQ1096" s="53"/>
      <c r="QR1096" s="53"/>
      <c r="QS1096" s="53"/>
      <c r="QT1096" s="53"/>
      <c r="QU1096" s="53"/>
      <c r="QV1096" s="53"/>
      <c r="QW1096" s="53"/>
      <c r="QX1096" s="53"/>
      <c r="QY1096" s="53"/>
      <c r="QZ1096" s="53"/>
      <c r="RA1096" s="53"/>
      <c r="RB1096" s="53"/>
      <c r="RC1096" s="53"/>
      <c r="RD1096" s="53"/>
      <c r="RE1096" s="53"/>
      <c r="RF1096" s="53"/>
      <c r="RG1096" s="53"/>
      <c r="RH1096" s="53"/>
      <c r="RI1096" s="53"/>
      <c r="RJ1096" s="53"/>
      <c r="RK1096" s="53"/>
      <c r="RL1096" s="53"/>
      <c r="RM1096" s="53"/>
      <c r="RN1096" s="53"/>
      <c r="RO1096" s="53"/>
      <c r="RP1096" s="53"/>
      <c r="RQ1096" s="53"/>
      <c r="RR1096" s="53"/>
      <c r="RS1096" s="53"/>
      <c r="RT1096" s="53"/>
      <c r="RU1096" s="53"/>
      <c r="RV1096" s="53"/>
      <c r="RW1096" s="53"/>
      <c r="RX1096" s="53"/>
      <c r="RY1096" s="53"/>
      <c r="RZ1096" s="53"/>
      <c r="SA1096" s="53"/>
      <c r="SB1096" s="53"/>
      <c r="SC1096" s="53"/>
      <c r="SD1096" s="53"/>
      <c r="SE1096" s="53"/>
      <c r="SF1096" s="53"/>
      <c r="SG1096" s="53"/>
      <c r="SH1096" s="53"/>
      <c r="SI1096" s="53"/>
      <c r="SJ1096" s="53"/>
      <c r="SK1096" s="53"/>
      <c r="SL1096" s="53"/>
      <c r="SM1096" s="53"/>
      <c r="SN1096" s="53"/>
      <c r="SO1096" s="53"/>
      <c r="SP1096" s="53"/>
      <c r="SQ1096" s="53"/>
      <c r="SR1096" s="53"/>
      <c r="SS1096" s="53"/>
      <c r="ST1096" s="53"/>
      <c r="SU1096" s="53"/>
      <c r="SV1096" s="53"/>
      <c r="SW1096" s="53"/>
      <c r="SX1096" s="53"/>
      <c r="SY1096" s="53"/>
      <c r="SZ1096" s="53"/>
      <c r="TA1096" s="53"/>
      <c r="TB1096" s="53"/>
      <c r="TC1096" s="53"/>
      <c r="TD1096" s="53"/>
      <c r="TE1096" s="53"/>
      <c r="TF1096" s="53"/>
      <c r="TG1096" s="53"/>
      <c r="TH1096" s="53"/>
      <c r="TI1096" s="53"/>
      <c r="TJ1096" s="53"/>
      <c r="TK1096" s="53"/>
      <c r="TL1096" s="53"/>
      <c r="TM1096" s="53"/>
      <c r="TN1096" s="53"/>
      <c r="TO1096" s="53"/>
      <c r="TP1096" s="53"/>
      <c r="TQ1096" s="53"/>
      <c r="TR1096" s="53"/>
      <c r="TS1096" s="53"/>
      <c r="TT1096" s="53"/>
      <c r="TU1096" s="53"/>
      <c r="TV1096" s="53"/>
      <c r="TW1096" s="53"/>
      <c r="TX1096" s="53"/>
      <c r="TY1096" s="53"/>
      <c r="TZ1096" s="53"/>
      <c r="UA1096" s="53"/>
      <c r="UB1096" s="53"/>
      <c r="UC1096" s="53"/>
      <c r="UD1096" s="53"/>
      <c r="UE1096" s="53"/>
      <c r="UF1096" s="53"/>
      <c r="UG1096" s="53"/>
    </row>
    <row r="1097" spans="12:553" s="19" customFormat="1" ht="15.75" customHeight="1" x14ac:dyDescent="0.2">
      <c r="L1097" s="66"/>
      <c r="M1097" s="66"/>
      <c r="N1097" s="52"/>
      <c r="O1097" s="53"/>
      <c r="P1097" s="53"/>
      <c r="Q1097" s="53"/>
      <c r="R1097" s="53"/>
      <c r="S1097" s="53"/>
      <c r="T1097" s="53"/>
      <c r="U1097" s="53"/>
      <c r="V1097" s="53"/>
      <c r="W1097" s="53"/>
      <c r="X1097" s="53"/>
      <c r="Y1097" s="53"/>
      <c r="Z1097" s="53"/>
      <c r="AA1097" s="53"/>
      <c r="AB1097" s="53"/>
      <c r="AC1097" s="53"/>
      <c r="AD1097" s="53"/>
      <c r="AE1097" s="53"/>
      <c r="AF1097" s="53"/>
      <c r="AG1097" s="53"/>
      <c r="AH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c r="BM1097" s="53"/>
      <c r="BN1097" s="53"/>
      <c r="BO1097" s="53"/>
      <c r="BP1097" s="53"/>
      <c r="BQ1097" s="53"/>
      <c r="BR1097" s="53"/>
      <c r="BS1097" s="53"/>
      <c r="BT1097" s="53"/>
      <c r="BU1097" s="53"/>
      <c r="BV1097" s="53"/>
      <c r="BW1097" s="53"/>
      <c r="BX1097" s="53"/>
      <c r="BY1097" s="53"/>
      <c r="BZ1097" s="53"/>
      <c r="CA1097" s="53"/>
      <c r="CB1097" s="53"/>
      <c r="CC1097" s="53"/>
      <c r="CD1097" s="53"/>
      <c r="CE1097" s="53"/>
      <c r="CF1097" s="53"/>
      <c r="CG1097" s="53"/>
      <c r="CH1097" s="53"/>
      <c r="CI1097" s="53"/>
      <c r="CJ1097" s="53"/>
      <c r="CK1097" s="53"/>
      <c r="CL1097" s="53"/>
      <c r="CM1097" s="53"/>
      <c r="CN1097" s="53"/>
      <c r="CO1097" s="53"/>
      <c r="CP1097" s="53"/>
      <c r="CQ1097" s="53"/>
      <c r="CR1097" s="53"/>
      <c r="CS1097" s="53"/>
      <c r="CT1097" s="53"/>
      <c r="CU1097" s="53"/>
      <c r="CV1097" s="53"/>
      <c r="CW1097" s="53"/>
      <c r="CX1097" s="53"/>
      <c r="CY1097" s="53"/>
      <c r="CZ1097" s="53"/>
      <c r="DA1097" s="53"/>
      <c r="DB1097" s="53"/>
      <c r="DC1097" s="53"/>
      <c r="DD1097" s="53"/>
      <c r="DE1097" s="53"/>
      <c r="DF1097" s="53"/>
      <c r="DG1097" s="53"/>
      <c r="DH1097" s="53"/>
      <c r="DI1097" s="53"/>
      <c r="DJ1097" s="53"/>
      <c r="DK1097" s="53"/>
      <c r="DL1097" s="53"/>
      <c r="DM1097" s="53"/>
      <c r="DN1097" s="53"/>
      <c r="DO1097" s="53"/>
      <c r="DP1097" s="53"/>
      <c r="DQ1097" s="53"/>
      <c r="DR1097" s="53"/>
      <c r="DS1097" s="53"/>
      <c r="DT1097" s="53"/>
      <c r="DU1097" s="53"/>
      <c r="DV1097" s="53"/>
      <c r="DW1097" s="53"/>
      <c r="DX1097" s="53"/>
      <c r="DY1097" s="53"/>
      <c r="DZ1097" s="53"/>
      <c r="EA1097" s="53"/>
      <c r="EB1097" s="53"/>
      <c r="EC1097" s="53"/>
      <c r="ED1097" s="53"/>
      <c r="EE1097" s="53"/>
      <c r="EF1097" s="53"/>
      <c r="EG1097" s="53"/>
      <c r="EH1097" s="53"/>
      <c r="EI1097" s="53"/>
      <c r="EJ1097" s="53"/>
      <c r="EK1097" s="53"/>
      <c r="EL1097" s="53"/>
      <c r="EM1097" s="53"/>
      <c r="EN1097" s="53"/>
      <c r="EO1097" s="53"/>
      <c r="EP1097" s="53"/>
      <c r="EQ1097" s="53"/>
      <c r="ER1097" s="53"/>
      <c r="ES1097" s="53"/>
      <c r="ET1097" s="53"/>
      <c r="EU1097" s="53"/>
      <c r="EV1097" s="53"/>
      <c r="EW1097" s="53"/>
      <c r="EX1097" s="53"/>
      <c r="EY1097" s="53"/>
      <c r="EZ1097" s="53"/>
      <c r="FA1097" s="53"/>
      <c r="FB1097" s="53"/>
      <c r="FC1097" s="53"/>
      <c r="FD1097" s="53"/>
      <c r="FE1097" s="53"/>
      <c r="FF1097" s="53"/>
      <c r="FG1097" s="53"/>
      <c r="FH1097" s="53"/>
      <c r="FI1097" s="53"/>
      <c r="FJ1097" s="53"/>
      <c r="FK1097" s="53"/>
      <c r="FL1097" s="53"/>
      <c r="FM1097" s="53"/>
      <c r="FN1097" s="53"/>
      <c r="FO1097" s="53"/>
      <c r="FP1097" s="53"/>
      <c r="FQ1097" s="53"/>
      <c r="FR1097" s="53"/>
      <c r="FS1097" s="53"/>
      <c r="FT1097" s="53"/>
      <c r="FU1097" s="53"/>
      <c r="FV1097" s="53"/>
      <c r="FW1097" s="53"/>
      <c r="FX1097" s="53"/>
      <c r="FY1097" s="53"/>
      <c r="FZ1097" s="53"/>
      <c r="GA1097" s="53"/>
      <c r="GB1097" s="53"/>
      <c r="GC1097" s="53"/>
      <c r="GD1097" s="53"/>
      <c r="GE1097" s="53"/>
      <c r="GF1097" s="53"/>
      <c r="GG1097" s="53"/>
      <c r="GH1097" s="53"/>
      <c r="GI1097" s="53"/>
      <c r="GJ1097" s="53"/>
      <c r="GK1097" s="53"/>
      <c r="GL1097" s="53"/>
      <c r="GM1097" s="53"/>
      <c r="GN1097" s="53"/>
      <c r="GO1097" s="53"/>
      <c r="GP1097" s="53"/>
      <c r="GQ1097" s="53"/>
      <c r="GR1097" s="53"/>
      <c r="GS1097" s="53"/>
      <c r="GT1097" s="53"/>
      <c r="GU1097" s="53"/>
      <c r="GV1097" s="53"/>
      <c r="GW1097" s="53"/>
      <c r="GX1097" s="53"/>
      <c r="GY1097" s="53"/>
      <c r="GZ1097" s="53"/>
      <c r="HA1097" s="53"/>
      <c r="HB1097" s="53"/>
      <c r="HC1097" s="53"/>
      <c r="HD1097" s="53"/>
      <c r="HE1097" s="53"/>
      <c r="HF1097" s="53"/>
      <c r="HG1097" s="53"/>
      <c r="HH1097" s="53"/>
      <c r="HI1097" s="53"/>
      <c r="HJ1097" s="53"/>
      <c r="HK1097" s="53"/>
      <c r="HL1097" s="53"/>
      <c r="HM1097" s="53"/>
      <c r="HN1097" s="53"/>
      <c r="HO1097" s="53"/>
      <c r="HP1097" s="53"/>
      <c r="HQ1097" s="53"/>
      <c r="HR1097" s="53"/>
      <c r="HS1097" s="53"/>
      <c r="HT1097" s="53"/>
      <c r="HU1097" s="53"/>
      <c r="HV1097" s="53"/>
      <c r="HW1097" s="53"/>
      <c r="HX1097" s="53"/>
      <c r="HY1097" s="53"/>
      <c r="HZ1097" s="53"/>
      <c r="IA1097" s="53"/>
      <c r="IB1097" s="53"/>
      <c r="IC1097" s="53"/>
      <c r="ID1097" s="53"/>
      <c r="IE1097" s="53"/>
      <c r="IF1097" s="53"/>
      <c r="IG1097" s="53"/>
      <c r="IH1097" s="53"/>
      <c r="II1097" s="53"/>
      <c r="IJ1097" s="53"/>
      <c r="IK1097" s="53"/>
      <c r="IL1097" s="53"/>
      <c r="IM1097" s="53"/>
      <c r="IN1097" s="53"/>
      <c r="IO1097" s="53"/>
      <c r="IP1097" s="53"/>
      <c r="IQ1097" s="53"/>
      <c r="IR1097" s="53"/>
      <c r="IS1097" s="53"/>
      <c r="IT1097" s="53"/>
      <c r="IU1097" s="53"/>
      <c r="IV1097" s="53"/>
      <c r="IW1097" s="53"/>
      <c r="IX1097" s="53"/>
      <c r="IY1097" s="53"/>
      <c r="IZ1097" s="53"/>
      <c r="JA1097" s="53"/>
      <c r="JB1097" s="53"/>
      <c r="JC1097" s="53"/>
      <c r="JD1097" s="53"/>
      <c r="JE1097" s="53"/>
      <c r="JF1097" s="53"/>
      <c r="JG1097" s="53"/>
      <c r="JH1097" s="53"/>
      <c r="JI1097" s="53"/>
      <c r="JJ1097" s="53"/>
      <c r="JK1097" s="53"/>
      <c r="JL1097" s="53"/>
      <c r="JM1097" s="53"/>
      <c r="JN1097" s="53"/>
      <c r="JO1097" s="53"/>
      <c r="JP1097" s="53"/>
      <c r="JQ1097" s="53"/>
      <c r="JR1097" s="53"/>
      <c r="JS1097" s="53"/>
      <c r="JT1097" s="53"/>
      <c r="JU1097" s="53"/>
      <c r="JV1097" s="53"/>
      <c r="JW1097" s="53"/>
      <c r="JX1097" s="53"/>
      <c r="JY1097" s="53"/>
      <c r="JZ1097" s="53"/>
      <c r="KA1097" s="53"/>
      <c r="KB1097" s="53"/>
      <c r="KC1097" s="53"/>
      <c r="KD1097" s="53"/>
      <c r="KE1097" s="53"/>
      <c r="KF1097" s="53"/>
      <c r="KG1097" s="53"/>
      <c r="KH1097" s="53"/>
      <c r="KI1097" s="53"/>
      <c r="KJ1097" s="53"/>
      <c r="KK1097" s="53"/>
      <c r="KL1097" s="53"/>
      <c r="KM1097" s="53"/>
      <c r="KN1097" s="53"/>
      <c r="KO1097" s="53"/>
      <c r="KP1097" s="53"/>
      <c r="KQ1097" s="53"/>
      <c r="KR1097" s="53"/>
      <c r="KS1097" s="53"/>
      <c r="KT1097" s="53"/>
      <c r="KU1097" s="53"/>
      <c r="KV1097" s="53"/>
      <c r="KW1097" s="53"/>
      <c r="KX1097" s="53"/>
      <c r="KY1097" s="53"/>
      <c r="KZ1097" s="53"/>
      <c r="LA1097" s="53"/>
      <c r="LB1097" s="53"/>
      <c r="LC1097" s="53"/>
      <c r="LD1097" s="53"/>
      <c r="LE1097" s="53"/>
      <c r="LF1097" s="53"/>
      <c r="LG1097" s="53"/>
      <c r="LH1097" s="53"/>
      <c r="LI1097" s="53"/>
      <c r="LJ1097" s="53"/>
      <c r="LK1097" s="53"/>
      <c r="LL1097" s="53"/>
      <c r="LM1097" s="53"/>
      <c r="LN1097" s="53"/>
      <c r="LO1097" s="53"/>
      <c r="LP1097" s="53"/>
      <c r="LQ1097" s="53"/>
      <c r="LR1097" s="53"/>
      <c r="LS1097" s="53"/>
      <c r="LT1097" s="53"/>
      <c r="LU1097" s="53"/>
      <c r="LV1097" s="53"/>
      <c r="LW1097" s="53"/>
      <c r="LX1097" s="53"/>
      <c r="LY1097" s="53"/>
      <c r="LZ1097" s="53"/>
      <c r="MA1097" s="53"/>
      <c r="MB1097" s="53"/>
      <c r="MC1097" s="53"/>
      <c r="MD1097" s="53"/>
      <c r="ME1097" s="53"/>
      <c r="MF1097" s="53"/>
      <c r="MG1097" s="53"/>
      <c r="MH1097" s="53"/>
      <c r="MI1097" s="53"/>
      <c r="MJ1097" s="53"/>
      <c r="MK1097" s="53"/>
      <c r="ML1097" s="53"/>
      <c r="MM1097" s="53"/>
      <c r="MN1097" s="53"/>
      <c r="MO1097" s="53"/>
      <c r="MP1097" s="53"/>
      <c r="MQ1097" s="53"/>
      <c r="MR1097" s="53"/>
      <c r="MS1097" s="53"/>
      <c r="MT1097" s="53"/>
      <c r="MU1097" s="53"/>
      <c r="MV1097" s="53"/>
      <c r="MW1097" s="53"/>
      <c r="MX1097" s="53"/>
      <c r="MY1097" s="53"/>
      <c r="MZ1097" s="53"/>
      <c r="NA1097" s="53"/>
      <c r="NB1097" s="53"/>
      <c r="NC1097" s="53"/>
      <c r="ND1097" s="53"/>
      <c r="NE1097" s="53"/>
      <c r="NF1097" s="53"/>
      <c r="NG1097" s="53"/>
      <c r="NH1097" s="53"/>
      <c r="NI1097" s="53"/>
      <c r="NJ1097" s="53"/>
      <c r="NK1097" s="53"/>
      <c r="NL1097" s="53"/>
      <c r="NM1097" s="53"/>
      <c r="NN1097" s="53"/>
      <c r="NO1097" s="53"/>
      <c r="NP1097" s="53"/>
      <c r="NQ1097" s="53"/>
      <c r="NR1097" s="53"/>
      <c r="NS1097" s="53"/>
      <c r="NT1097" s="53"/>
      <c r="NU1097" s="53"/>
      <c r="NV1097" s="53"/>
      <c r="NW1097" s="53"/>
      <c r="NX1097" s="53"/>
      <c r="NY1097" s="53"/>
      <c r="NZ1097" s="53"/>
      <c r="OA1097" s="53"/>
      <c r="OB1097" s="53"/>
      <c r="OC1097" s="53"/>
      <c r="OD1097" s="53"/>
      <c r="OE1097" s="53"/>
      <c r="OF1097" s="53"/>
      <c r="OG1097" s="53"/>
      <c r="OH1097" s="53"/>
      <c r="OI1097" s="53"/>
      <c r="OJ1097" s="53"/>
      <c r="OK1097" s="53"/>
      <c r="OL1097" s="53"/>
      <c r="OM1097" s="53"/>
      <c r="ON1097" s="53"/>
      <c r="OO1097" s="53"/>
      <c r="OP1097" s="53"/>
      <c r="OQ1097" s="53"/>
      <c r="OR1097" s="53"/>
      <c r="OS1097" s="53"/>
      <c r="OT1097" s="53"/>
      <c r="OU1097" s="53"/>
      <c r="OV1097" s="53"/>
      <c r="OW1097" s="53"/>
      <c r="OX1097" s="53"/>
      <c r="OY1097" s="53"/>
      <c r="OZ1097" s="53"/>
      <c r="PA1097" s="53"/>
      <c r="PB1097" s="53"/>
      <c r="PC1097" s="53"/>
      <c r="PD1097" s="53"/>
      <c r="PE1097" s="53"/>
      <c r="PF1097" s="53"/>
      <c r="PG1097" s="53"/>
      <c r="PH1097" s="53"/>
      <c r="PI1097" s="53"/>
      <c r="PJ1097" s="53"/>
      <c r="PK1097" s="53"/>
      <c r="PL1097" s="53"/>
      <c r="PM1097" s="53"/>
      <c r="PN1097" s="53"/>
      <c r="PO1097" s="53"/>
      <c r="PP1097" s="53"/>
      <c r="PQ1097" s="53"/>
      <c r="PR1097" s="53"/>
      <c r="PS1097" s="53"/>
      <c r="PT1097" s="53"/>
      <c r="PU1097" s="53"/>
      <c r="PV1097" s="53"/>
      <c r="PW1097" s="53"/>
      <c r="PX1097" s="53"/>
      <c r="PY1097" s="53"/>
      <c r="PZ1097" s="53"/>
      <c r="QA1097" s="53"/>
      <c r="QB1097" s="53"/>
      <c r="QC1097" s="53"/>
      <c r="QD1097" s="53"/>
      <c r="QE1097" s="53"/>
      <c r="QF1097" s="53"/>
      <c r="QG1097" s="53"/>
      <c r="QH1097" s="53"/>
      <c r="QI1097" s="53"/>
      <c r="QJ1097" s="53"/>
      <c r="QK1097" s="53"/>
      <c r="QL1097" s="53"/>
      <c r="QM1097" s="53"/>
      <c r="QN1097" s="53"/>
      <c r="QO1097" s="53"/>
      <c r="QP1097" s="53"/>
      <c r="QQ1097" s="53"/>
      <c r="QR1097" s="53"/>
      <c r="QS1097" s="53"/>
      <c r="QT1097" s="53"/>
      <c r="QU1097" s="53"/>
      <c r="QV1097" s="53"/>
      <c r="QW1097" s="53"/>
      <c r="QX1097" s="53"/>
      <c r="QY1097" s="53"/>
      <c r="QZ1097" s="53"/>
      <c r="RA1097" s="53"/>
      <c r="RB1097" s="53"/>
      <c r="RC1097" s="53"/>
      <c r="RD1097" s="53"/>
      <c r="RE1097" s="53"/>
      <c r="RF1097" s="53"/>
      <c r="RG1097" s="53"/>
      <c r="RH1097" s="53"/>
      <c r="RI1097" s="53"/>
      <c r="RJ1097" s="53"/>
      <c r="RK1097" s="53"/>
      <c r="RL1097" s="53"/>
      <c r="RM1097" s="53"/>
      <c r="RN1097" s="53"/>
      <c r="RO1097" s="53"/>
      <c r="RP1097" s="53"/>
      <c r="RQ1097" s="53"/>
      <c r="RR1097" s="53"/>
      <c r="RS1097" s="53"/>
      <c r="RT1097" s="53"/>
      <c r="RU1097" s="53"/>
      <c r="RV1097" s="53"/>
      <c r="RW1097" s="53"/>
      <c r="RX1097" s="53"/>
      <c r="RY1097" s="53"/>
      <c r="RZ1097" s="53"/>
      <c r="SA1097" s="53"/>
      <c r="SB1097" s="53"/>
      <c r="SC1097" s="53"/>
      <c r="SD1097" s="53"/>
      <c r="SE1097" s="53"/>
      <c r="SF1097" s="53"/>
      <c r="SG1097" s="53"/>
      <c r="SH1097" s="53"/>
      <c r="SI1097" s="53"/>
      <c r="SJ1097" s="53"/>
      <c r="SK1097" s="53"/>
      <c r="SL1097" s="53"/>
      <c r="SM1097" s="53"/>
      <c r="SN1097" s="53"/>
      <c r="SO1097" s="53"/>
      <c r="SP1097" s="53"/>
      <c r="SQ1097" s="53"/>
      <c r="SR1097" s="53"/>
      <c r="SS1097" s="53"/>
      <c r="ST1097" s="53"/>
      <c r="SU1097" s="53"/>
      <c r="SV1097" s="53"/>
      <c r="SW1097" s="53"/>
      <c r="SX1097" s="53"/>
      <c r="SY1097" s="53"/>
      <c r="SZ1097" s="53"/>
      <c r="TA1097" s="53"/>
      <c r="TB1097" s="53"/>
      <c r="TC1097" s="53"/>
      <c r="TD1097" s="53"/>
      <c r="TE1097" s="53"/>
      <c r="TF1097" s="53"/>
      <c r="TG1097" s="53"/>
      <c r="TH1097" s="53"/>
      <c r="TI1097" s="53"/>
      <c r="TJ1097" s="53"/>
      <c r="TK1097" s="53"/>
      <c r="TL1097" s="53"/>
      <c r="TM1097" s="53"/>
      <c r="TN1097" s="53"/>
      <c r="TO1097" s="53"/>
      <c r="TP1097" s="53"/>
      <c r="TQ1097" s="53"/>
      <c r="TR1097" s="53"/>
      <c r="TS1097" s="53"/>
      <c r="TT1097" s="53"/>
      <c r="TU1097" s="53"/>
      <c r="TV1097" s="53"/>
      <c r="TW1097" s="53"/>
      <c r="TX1097" s="53"/>
      <c r="TY1097" s="53"/>
      <c r="TZ1097" s="53"/>
      <c r="UA1097" s="53"/>
      <c r="UB1097" s="53"/>
      <c r="UC1097" s="53"/>
      <c r="UD1097" s="53"/>
      <c r="UE1097" s="53"/>
      <c r="UF1097" s="53"/>
      <c r="UG1097" s="53"/>
    </row>
    <row r="1098" spans="12:553" s="19" customFormat="1" ht="15.75" customHeight="1" x14ac:dyDescent="0.2">
      <c r="L1098" s="66"/>
      <c r="M1098" s="66"/>
      <c r="N1098" s="52"/>
      <c r="O1098" s="53"/>
      <c r="P1098" s="53"/>
      <c r="Q1098" s="53"/>
      <c r="R1098" s="53"/>
      <c r="S1098" s="53"/>
      <c r="T1098" s="53"/>
      <c r="U1098" s="53"/>
      <c r="V1098" s="53"/>
      <c r="W1098" s="53"/>
      <c r="X1098" s="53"/>
      <c r="Y1098" s="53"/>
      <c r="Z1098" s="53"/>
      <c r="AA1098" s="53"/>
      <c r="AB1098" s="53"/>
      <c r="AC1098" s="53"/>
      <c r="AD1098" s="53"/>
      <c r="AE1098" s="53"/>
      <c r="AF1098" s="53"/>
      <c r="AG1098" s="53"/>
      <c r="AH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c r="BM1098" s="53"/>
      <c r="BN1098" s="53"/>
      <c r="BO1098" s="53"/>
      <c r="BP1098" s="53"/>
      <c r="BQ1098" s="53"/>
      <c r="BR1098" s="53"/>
      <c r="BS1098" s="53"/>
      <c r="BT1098" s="53"/>
      <c r="BU1098" s="53"/>
      <c r="BV1098" s="53"/>
      <c r="BW1098" s="53"/>
      <c r="BX1098" s="53"/>
      <c r="BY1098" s="53"/>
      <c r="BZ1098" s="53"/>
      <c r="CA1098" s="53"/>
      <c r="CB1098" s="53"/>
      <c r="CC1098" s="53"/>
      <c r="CD1098" s="53"/>
      <c r="CE1098" s="53"/>
      <c r="CF1098" s="53"/>
      <c r="CG1098" s="53"/>
      <c r="CH1098" s="53"/>
      <c r="CI1098" s="53"/>
      <c r="CJ1098" s="53"/>
      <c r="CK1098" s="53"/>
      <c r="CL1098" s="53"/>
      <c r="CM1098" s="53"/>
      <c r="CN1098" s="53"/>
      <c r="CO1098" s="53"/>
      <c r="CP1098" s="53"/>
      <c r="CQ1098" s="53"/>
      <c r="CR1098" s="53"/>
      <c r="CS1098" s="53"/>
      <c r="CT1098" s="53"/>
      <c r="CU1098" s="53"/>
      <c r="CV1098" s="53"/>
      <c r="CW1098" s="53"/>
      <c r="CX1098" s="53"/>
      <c r="CY1098" s="53"/>
      <c r="CZ1098" s="53"/>
      <c r="DA1098" s="53"/>
      <c r="DB1098" s="53"/>
      <c r="DC1098" s="53"/>
      <c r="DD1098" s="53"/>
      <c r="DE1098" s="53"/>
      <c r="DF1098" s="53"/>
      <c r="DG1098" s="53"/>
      <c r="DH1098" s="53"/>
      <c r="DI1098" s="53"/>
      <c r="DJ1098" s="53"/>
      <c r="DK1098" s="53"/>
      <c r="DL1098" s="53"/>
      <c r="DM1098" s="53"/>
      <c r="DN1098" s="53"/>
      <c r="DO1098" s="53"/>
      <c r="DP1098" s="53"/>
      <c r="DQ1098" s="53"/>
      <c r="DR1098" s="53"/>
      <c r="DS1098" s="53"/>
      <c r="DT1098" s="53"/>
      <c r="DU1098" s="53"/>
      <c r="DV1098" s="53"/>
      <c r="DW1098" s="53"/>
      <c r="DX1098" s="53"/>
      <c r="DY1098" s="53"/>
      <c r="DZ1098" s="53"/>
      <c r="EA1098" s="53"/>
      <c r="EB1098" s="53"/>
      <c r="EC1098" s="53"/>
      <c r="ED1098" s="53"/>
      <c r="EE1098" s="53"/>
      <c r="EF1098" s="53"/>
      <c r="EG1098" s="53"/>
      <c r="EH1098" s="53"/>
      <c r="EI1098" s="53"/>
      <c r="EJ1098" s="53"/>
      <c r="EK1098" s="53"/>
      <c r="EL1098" s="53"/>
      <c r="EM1098" s="53"/>
      <c r="EN1098" s="53"/>
      <c r="EO1098" s="53"/>
      <c r="EP1098" s="53"/>
      <c r="EQ1098" s="53"/>
      <c r="ER1098" s="53"/>
      <c r="ES1098" s="53"/>
      <c r="ET1098" s="53"/>
      <c r="EU1098" s="53"/>
      <c r="EV1098" s="53"/>
      <c r="EW1098" s="53"/>
      <c r="EX1098" s="53"/>
      <c r="EY1098" s="53"/>
      <c r="EZ1098" s="53"/>
      <c r="FA1098" s="53"/>
      <c r="FB1098" s="53"/>
      <c r="FC1098" s="53"/>
      <c r="FD1098" s="53"/>
      <c r="FE1098" s="53"/>
      <c r="FF1098" s="53"/>
      <c r="FG1098" s="53"/>
      <c r="FH1098" s="53"/>
      <c r="FI1098" s="53"/>
      <c r="FJ1098" s="53"/>
      <c r="FK1098" s="53"/>
      <c r="FL1098" s="53"/>
      <c r="FM1098" s="53"/>
      <c r="FN1098" s="53"/>
      <c r="FO1098" s="53"/>
      <c r="FP1098" s="53"/>
      <c r="FQ1098" s="53"/>
      <c r="FR1098" s="53"/>
      <c r="FS1098" s="53"/>
      <c r="FT1098" s="53"/>
      <c r="FU1098" s="53"/>
      <c r="FV1098" s="53"/>
      <c r="FW1098" s="53"/>
      <c r="FX1098" s="53"/>
      <c r="FY1098" s="53"/>
      <c r="FZ1098" s="53"/>
      <c r="GA1098" s="53"/>
      <c r="GB1098" s="53"/>
      <c r="GC1098" s="53"/>
      <c r="GD1098" s="53"/>
      <c r="GE1098" s="53"/>
      <c r="GF1098" s="53"/>
      <c r="GG1098" s="53"/>
      <c r="GH1098" s="53"/>
      <c r="GI1098" s="53"/>
      <c r="GJ1098" s="53"/>
      <c r="GK1098" s="53"/>
      <c r="GL1098" s="53"/>
      <c r="GM1098" s="53"/>
      <c r="GN1098" s="53"/>
      <c r="GO1098" s="53"/>
      <c r="GP1098" s="53"/>
      <c r="GQ1098" s="53"/>
      <c r="GR1098" s="53"/>
      <c r="GS1098" s="53"/>
      <c r="GT1098" s="53"/>
      <c r="GU1098" s="53"/>
      <c r="GV1098" s="53"/>
      <c r="GW1098" s="53"/>
      <c r="GX1098" s="53"/>
      <c r="GY1098" s="53"/>
      <c r="GZ1098" s="53"/>
      <c r="HA1098" s="53"/>
      <c r="HB1098" s="53"/>
      <c r="HC1098" s="53"/>
      <c r="HD1098" s="53"/>
      <c r="HE1098" s="53"/>
      <c r="HF1098" s="53"/>
      <c r="HG1098" s="53"/>
      <c r="HH1098" s="53"/>
      <c r="HI1098" s="53"/>
      <c r="HJ1098" s="53"/>
      <c r="HK1098" s="53"/>
      <c r="HL1098" s="53"/>
      <c r="HM1098" s="53"/>
      <c r="HN1098" s="53"/>
      <c r="HO1098" s="53"/>
      <c r="HP1098" s="53"/>
      <c r="HQ1098" s="53"/>
      <c r="HR1098" s="53"/>
      <c r="HS1098" s="53"/>
      <c r="HT1098" s="53"/>
      <c r="HU1098" s="53"/>
      <c r="HV1098" s="53"/>
      <c r="HW1098" s="53"/>
      <c r="HX1098" s="53"/>
      <c r="HY1098" s="53"/>
      <c r="HZ1098" s="53"/>
      <c r="IA1098" s="53"/>
      <c r="IB1098" s="53"/>
      <c r="IC1098" s="53"/>
      <c r="ID1098" s="53"/>
      <c r="IE1098" s="53"/>
      <c r="IF1098" s="53"/>
      <c r="IG1098" s="53"/>
      <c r="IH1098" s="53"/>
      <c r="II1098" s="53"/>
      <c r="IJ1098" s="53"/>
      <c r="IK1098" s="53"/>
      <c r="IL1098" s="53"/>
      <c r="IM1098" s="53"/>
      <c r="IN1098" s="53"/>
      <c r="IO1098" s="53"/>
      <c r="IP1098" s="53"/>
      <c r="IQ1098" s="53"/>
      <c r="IR1098" s="53"/>
      <c r="IS1098" s="53"/>
      <c r="IT1098" s="53"/>
      <c r="IU1098" s="53"/>
      <c r="IV1098" s="53"/>
      <c r="IW1098" s="53"/>
      <c r="IX1098" s="53"/>
      <c r="IY1098" s="53"/>
      <c r="IZ1098" s="53"/>
      <c r="JA1098" s="53"/>
      <c r="JB1098" s="53"/>
      <c r="JC1098" s="53"/>
      <c r="JD1098" s="53"/>
      <c r="JE1098" s="53"/>
      <c r="JF1098" s="53"/>
      <c r="JG1098" s="53"/>
      <c r="JH1098" s="53"/>
      <c r="JI1098" s="53"/>
      <c r="JJ1098" s="53"/>
      <c r="JK1098" s="53"/>
      <c r="JL1098" s="53"/>
      <c r="JM1098" s="53"/>
      <c r="JN1098" s="53"/>
      <c r="JO1098" s="53"/>
      <c r="JP1098" s="53"/>
      <c r="JQ1098" s="53"/>
      <c r="JR1098" s="53"/>
      <c r="JS1098" s="53"/>
      <c r="JT1098" s="53"/>
      <c r="JU1098" s="53"/>
      <c r="JV1098" s="53"/>
      <c r="JW1098" s="53"/>
      <c r="JX1098" s="53"/>
      <c r="JY1098" s="53"/>
      <c r="JZ1098" s="53"/>
      <c r="KA1098" s="53"/>
      <c r="KB1098" s="53"/>
      <c r="KC1098" s="53"/>
      <c r="KD1098" s="53"/>
      <c r="KE1098" s="53"/>
      <c r="KF1098" s="53"/>
      <c r="KG1098" s="53"/>
      <c r="KH1098" s="53"/>
      <c r="KI1098" s="53"/>
      <c r="KJ1098" s="53"/>
      <c r="KK1098" s="53"/>
      <c r="KL1098" s="53"/>
      <c r="KM1098" s="53"/>
      <c r="KN1098" s="53"/>
      <c r="KO1098" s="53"/>
      <c r="KP1098" s="53"/>
      <c r="KQ1098" s="53"/>
      <c r="KR1098" s="53"/>
      <c r="KS1098" s="53"/>
      <c r="KT1098" s="53"/>
      <c r="KU1098" s="53"/>
      <c r="KV1098" s="53"/>
      <c r="KW1098" s="53"/>
      <c r="KX1098" s="53"/>
      <c r="KY1098" s="53"/>
      <c r="KZ1098" s="53"/>
      <c r="LA1098" s="53"/>
      <c r="LB1098" s="53"/>
      <c r="LC1098" s="53"/>
      <c r="LD1098" s="53"/>
      <c r="LE1098" s="53"/>
      <c r="LF1098" s="53"/>
      <c r="LG1098" s="53"/>
      <c r="LH1098" s="53"/>
      <c r="LI1098" s="53"/>
      <c r="LJ1098" s="53"/>
      <c r="LK1098" s="53"/>
      <c r="LL1098" s="53"/>
      <c r="LM1098" s="53"/>
      <c r="LN1098" s="53"/>
      <c r="LO1098" s="53"/>
      <c r="LP1098" s="53"/>
      <c r="LQ1098" s="53"/>
      <c r="LR1098" s="53"/>
      <c r="LS1098" s="53"/>
      <c r="LT1098" s="53"/>
      <c r="LU1098" s="53"/>
      <c r="LV1098" s="53"/>
      <c r="LW1098" s="53"/>
      <c r="LX1098" s="53"/>
      <c r="LY1098" s="53"/>
      <c r="LZ1098" s="53"/>
      <c r="MA1098" s="53"/>
      <c r="MB1098" s="53"/>
      <c r="MC1098" s="53"/>
      <c r="MD1098" s="53"/>
      <c r="ME1098" s="53"/>
      <c r="MF1098" s="53"/>
      <c r="MG1098" s="53"/>
      <c r="MH1098" s="53"/>
      <c r="MI1098" s="53"/>
      <c r="MJ1098" s="53"/>
      <c r="MK1098" s="53"/>
      <c r="ML1098" s="53"/>
      <c r="MM1098" s="53"/>
      <c r="MN1098" s="53"/>
      <c r="MO1098" s="53"/>
      <c r="MP1098" s="53"/>
      <c r="MQ1098" s="53"/>
      <c r="MR1098" s="53"/>
      <c r="MS1098" s="53"/>
      <c r="MT1098" s="53"/>
      <c r="MU1098" s="53"/>
      <c r="MV1098" s="53"/>
      <c r="MW1098" s="53"/>
      <c r="MX1098" s="53"/>
      <c r="MY1098" s="53"/>
      <c r="MZ1098" s="53"/>
      <c r="NA1098" s="53"/>
      <c r="NB1098" s="53"/>
      <c r="NC1098" s="53"/>
      <c r="ND1098" s="53"/>
      <c r="NE1098" s="53"/>
      <c r="NF1098" s="53"/>
      <c r="NG1098" s="53"/>
      <c r="NH1098" s="53"/>
      <c r="NI1098" s="53"/>
      <c r="NJ1098" s="53"/>
      <c r="NK1098" s="53"/>
      <c r="NL1098" s="53"/>
      <c r="NM1098" s="53"/>
      <c r="NN1098" s="53"/>
      <c r="NO1098" s="53"/>
      <c r="NP1098" s="53"/>
      <c r="NQ1098" s="53"/>
      <c r="NR1098" s="53"/>
      <c r="NS1098" s="53"/>
      <c r="NT1098" s="53"/>
      <c r="NU1098" s="53"/>
      <c r="NV1098" s="53"/>
      <c r="NW1098" s="53"/>
      <c r="NX1098" s="53"/>
      <c r="NY1098" s="53"/>
      <c r="NZ1098" s="53"/>
      <c r="OA1098" s="53"/>
      <c r="OB1098" s="53"/>
      <c r="OC1098" s="53"/>
      <c r="OD1098" s="53"/>
      <c r="OE1098" s="53"/>
      <c r="OF1098" s="53"/>
      <c r="OG1098" s="53"/>
      <c r="OH1098" s="53"/>
      <c r="OI1098" s="53"/>
      <c r="OJ1098" s="53"/>
      <c r="OK1098" s="53"/>
      <c r="OL1098" s="53"/>
      <c r="OM1098" s="53"/>
      <c r="ON1098" s="53"/>
      <c r="OO1098" s="53"/>
      <c r="OP1098" s="53"/>
      <c r="OQ1098" s="53"/>
      <c r="OR1098" s="53"/>
      <c r="OS1098" s="53"/>
      <c r="OT1098" s="53"/>
      <c r="OU1098" s="53"/>
      <c r="OV1098" s="53"/>
      <c r="OW1098" s="53"/>
      <c r="OX1098" s="53"/>
      <c r="OY1098" s="53"/>
      <c r="OZ1098" s="53"/>
      <c r="PA1098" s="53"/>
      <c r="PB1098" s="53"/>
      <c r="PC1098" s="53"/>
      <c r="PD1098" s="53"/>
      <c r="PE1098" s="53"/>
      <c r="PF1098" s="53"/>
      <c r="PG1098" s="53"/>
      <c r="PH1098" s="53"/>
      <c r="PI1098" s="53"/>
      <c r="PJ1098" s="53"/>
      <c r="PK1098" s="53"/>
      <c r="PL1098" s="53"/>
      <c r="PM1098" s="53"/>
      <c r="PN1098" s="53"/>
      <c r="PO1098" s="53"/>
      <c r="PP1098" s="53"/>
      <c r="PQ1098" s="53"/>
      <c r="PR1098" s="53"/>
      <c r="PS1098" s="53"/>
      <c r="PT1098" s="53"/>
      <c r="PU1098" s="53"/>
      <c r="PV1098" s="53"/>
      <c r="PW1098" s="53"/>
      <c r="PX1098" s="53"/>
      <c r="PY1098" s="53"/>
      <c r="PZ1098" s="53"/>
      <c r="QA1098" s="53"/>
      <c r="QB1098" s="53"/>
      <c r="QC1098" s="53"/>
      <c r="QD1098" s="53"/>
      <c r="QE1098" s="53"/>
      <c r="QF1098" s="53"/>
      <c r="QG1098" s="53"/>
      <c r="QH1098" s="53"/>
      <c r="QI1098" s="53"/>
      <c r="QJ1098" s="53"/>
      <c r="QK1098" s="53"/>
      <c r="QL1098" s="53"/>
      <c r="QM1098" s="53"/>
      <c r="QN1098" s="53"/>
      <c r="QO1098" s="53"/>
      <c r="QP1098" s="53"/>
      <c r="QQ1098" s="53"/>
      <c r="QR1098" s="53"/>
      <c r="QS1098" s="53"/>
      <c r="QT1098" s="53"/>
      <c r="QU1098" s="53"/>
      <c r="QV1098" s="53"/>
      <c r="QW1098" s="53"/>
      <c r="QX1098" s="53"/>
      <c r="QY1098" s="53"/>
      <c r="QZ1098" s="53"/>
      <c r="RA1098" s="53"/>
      <c r="RB1098" s="53"/>
      <c r="RC1098" s="53"/>
      <c r="RD1098" s="53"/>
      <c r="RE1098" s="53"/>
      <c r="RF1098" s="53"/>
      <c r="RG1098" s="53"/>
      <c r="RH1098" s="53"/>
      <c r="RI1098" s="53"/>
      <c r="RJ1098" s="53"/>
      <c r="RK1098" s="53"/>
      <c r="RL1098" s="53"/>
      <c r="RM1098" s="53"/>
      <c r="RN1098" s="53"/>
      <c r="RO1098" s="53"/>
      <c r="RP1098" s="53"/>
      <c r="RQ1098" s="53"/>
      <c r="RR1098" s="53"/>
      <c r="RS1098" s="53"/>
      <c r="RT1098" s="53"/>
      <c r="RU1098" s="53"/>
      <c r="RV1098" s="53"/>
      <c r="RW1098" s="53"/>
      <c r="RX1098" s="53"/>
      <c r="RY1098" s="53"/>
      <c r="RZ1098" s="53"/>
      <c r="SA1098" s="53"/>
      <c r="SB1098" s="53"/>
      <c r="SC1098" s="53"/>
      <c r="SD1098" s="53"/>
      <c r="SE1098" s="53"/>
      <c r="SF1098" s="53"/>
      <c r="SG1098" s="53"/>
      <c r="SH1098" s="53"/>
      <c r="SI1098" s="53"/>
      <c r="SJ1098" s="53"/>
      <c r="SK1098" s="53"/>
      <c r="SL1098" s="53"/>
      <c r="SM1098" s="53"/>
      <c r="SN1098" s="53"/>
      <c r="SO1098" s="53"/>
      <c r="SP1098" s="53"/>
      <c r="SQ1098" s="53"/>
      <c r="SR1098" s="53"/>
      <c r="SS1098" s="53"/>
      <c r="ST1098" s="53"/>
      <c r="SU1098" s="53"/>
      <c r="SV1098" s="53"/>
      <c r="SW1098" s="53"/>
      <c r="SX1098" s="53"/>
      <c r="SY1098" s="53"/>
      <c r="SZ1098" s="53"/>
      <c r="TA1098" s="53"/>
      <c r="TB1098" s="53"/>
      <c r="TC1098" s="53"/>
      <c r="TD1098" s="53"/>
      <c r="TE1098" s="53"/>
      <c r="TF1098" s="53"/>
      <c r="TG1098" s="53"/>
      <c r="TH1098" s="53"/>
      <c r="TI1098" s="53"/>
      <c r="TJ1098" s="53"/>
      <c r="TK1098" s="53"/>
      <c r="TL1098" s="53"/>
      <c r="TM1098" s="53"/>
      <c r="TN1098" s="53"/>
      <c r="TO1098" s="53"/>
      <c r="TP1098" s="53"/>
      <c r="TQ1098" s="53"/>
      <c r="TR1098" s="53"/>
      <c r="TS1098" s="53"/>
      <c r="TT1098" s="53"/>
      <c r="TU1098" s="53"/>
      <c r="TV1098" s="53"/>
      <c r="TW1098" s="53"/>
      <c r="TX1098" s="53"/>
      <c r="TY1098" s="53"/>
      <c r="TZ1098" s="53"/>
      <c r="UA1098" s="53"/>
      <c r="UB1098" s="53"/>
      <c r="UC1098" s="53"/>
      <c r="UD1098" s="53"/>
      <c r="UE1098" s="53"/>
      <c r="UF1098" s="53"/>
      <c r="UG1098" s="53"/>
    </row>
    <row r="1099" spans="12:553" s="19" customFormat="1" ht="15.75" customHeight="1" x14ac:dyDescent="0.2">
      <c r="L1099" s="66"/>
      <c r="M1099" s="66"/>
      <c r="N1099" s="52"/>
      <c r="O1099" s="53"/>
      <c r="P1099" s="53"/>
      <c r="Q1099" s="53"/>
      <c r="R1099" s="53"/>
      <c r="S1099" s="53"/>
      <c r="T1099" s="53"/>
      <c r="U1099" s="53"/>
      <c r="V1099" s="53"/>
      <c r="W1099" s="53"/>
      <c r="X1099" s="53"/>
      <c r="Y1099" s="53"/>
      <c r="Z1099" s="53"/>
      <c r="AA1099" s="53"/>
      <c r="AB1099" s="53"/>
      <c r="AC1099" s="53"/>
      <c r="AD1099" s="53"/>
      <c r="AE1099" s="53"/>
      <c r="AF1099" s="53"/>
      <c r="AG1099" s="53"/>
      <c r="AH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c r="BM1099" s="53"/>
      <c r="BN1099" s="53"/>
      <c r="BO1099" s="53"/>
      <c r="BP1099" s="53"/>
      <c r="BQ1099" s="53"/>
      <c r="BR1099" s="53"/>
      <c r="BS1099" s="53"/>
      <c r="BT1099" s="53"/>
      <c r="BU1099" s="53"/>
      <c r="BV1099" s="53"/>
      <c r="BW1099" s="53"/>
      <c r="BX1099" s="53"/>
      <c r="BY1099" s="53"/>
      <c r="BZ1099" s="53"/>
      <c r="CA1099" s="53"/>
      <c r="CB1099" s="53"/>
      <c r="CC1099" s="53"/>
      <c r="CD1099" s="53"/>
      <c r="CE1099" s="53"/>
      <c r="CF1099" s="53"/>
      <c r="CG1099" s="53"/>
      <c r="CH1099" s="53"/>
      <c r="CI1099" s="53"/>
      <c r="CJ1099" s="53"/>
      <c r="CK1099" s="53"/>
      <c r="CL1099" s="53"/>
      <c r="CM1099" s="53"/>
      <c r="CN1099" s="53"/>
      <c r="CO1099" s="53"/>
      <c r="CP1099" s="53"/>
      <c r="CQ1099" s="53"/>
      <c r="CR1099" s="53"/>
      <c r="CS1099" s="53"/>
      <c r="CT1099" s="53"/>
      <c r="CU1099" s="53"/>
      <c r="CV1099" s="53"/>
      <c r="CW1099" s="53"/>
      <c r="CX1099" s="53"/>
      <c r="CY1099" s="53"/>
      <c r="CZ1099" s="53"/>
      <c r="DA1099" s="53"/>
      <c r="DB1099" s="53"/>
      <c r="DC1099" s="53"/>
      <c r="DD1099" s="53"/>
      <c r="DE1099" s="53"/>
      <c r="DF1099" s="53"/>
      <c r="DG1099" s="53"/>
      <c r="DH1099" s="53"/>
      <c r="DI1099" s="53"/>
      <c r="DJ1099" s="53"/>
      <c r="DK1099" s="53"/>
      <c r="DL1099" s="53"/>
      <c r="DM1099" s="53"/>
      <c r="DN1099" s="53"/>
      <c r="DO1099" s="53"/>
      <c r="DP1099" s="53"/>
      <c r="DQ1099" s="53"/>
      <c r="DR1099" s="53"/>
      <c r="DS1099" s="53"/>
      <c r="DT1099" s="53"/>
      <c r="DU1099" s="53"/>
      <c r="DV1099" s="53"/>
      <c r="DW1099" s="53"/>
      <c r="DX1099" s="53"/>
      <c r="DY1099" s="53"/>
      <c r="DZ1099" s="53"/>
      <c r="EA1099" s="53"/>
      <c r="EB1099" s="53"/>
      <c r="EC1099" s="53"/>
      <c r="ED1099" s="53"/>
      <c r="EE1099" s="53"/>
      <c r="EF1099" s="53"/>
      <c r="EG1099" s="53"/>
      <c r="EH1099" s="53"/>
      <c r="EI1099" s="53"/>
      <c r="EJ1099" s="53"/>
      <c r="EK1099" s="53"/>
      <c r="EL1099" s="53"/>
      <c r="EM1099" s="53"/>
      <c r="EN1099" s="53"/>
      <c r="EO1099" s="53"/>
      <c r="EP1099" s="53"/>
      <c r="EQ1099" s="53"/>
      <c r="ER1099" s="53"/>
      <c r="ES1099" s="53"/>
      <c r="ET1099" s="53"/>
      <c r="EU1099" s="53"/>
      <c r="EV1099" s="53"/>
      <c r="EW1099" s="53"/>
      <c r="EX1099" s="53"/>
      <c r="EY1099" s="53"/>
      <c r="EZ1099" s="53"/>
      <c r="FA1099" s="53"/>
      <c r="FB1099" s="53"/>
      <c r="FC1099" s="53"/>
      <c r="FD1099" s="53"/>
      <c r="FE1099" s="53"/>
      <c r="FF1099" s="53"/>
      <c r="FG1099" s="53"/>
      <c r="FH1099" s="53"/>
      <c r="FI1099" s="53"/>
      <c r="FJ1099" s="53"/>
      <c r="FK1099" s="53"/>
      <c r="FL1099" s="53"/>
      <c r="FM1099" s="53"/>
      <c r="FN1099" s="53"/>
      <c r="FO1099" s="53"/>
      <c r="FP1099" s="53"/>
      <c r="FQ1099" s="53"/>
      <c r="FR1099" s="53"/>
      <c r="FS1099" s="53"/>
      <c r="FT1099" s="53"/>
      <c r="FU1099" s="53"/>
      <c r="FV1099" s="53"/>
      <c r="FW1099" s="53"/>
      <c r="FX1099" s="53"/>
      <c r="FY1099" s="53"/>
      <c r="FZ1099" s="53"/>
      <c r="GA1099" s="53"/>
      <c r="GB1099" s="53"/>
      <c r="GC1099" s="53"/>
      <c r="GD1099" s="53"/>
      <c r="GE1099" s="53"/>
      <c r="GF1099" s="53"/>
      <c r="GG1099" s="53"/>
      <c r="GH1099" s="53"/>
      <c r="GI1099" s="53"/>
      <c r="GJ1099" s="53"/>
      <c r="GK1099" s="53"/>
      <c r="GL1099" s="53"/>
      <c r="GM1099" s="53"/>
      <c r="GN1099" s="53"/>
      <c r="GO1099" s="53"/>
      <c r="GP1099" s="53"/>
      <c r="GQ1099" s="53"/>
      <c r="GR1099" s="53"/>
      <c r="GS1099" s="53"/>
      <c r="GT1099" s="53"/>
      <c r="GU1099" s="53"/>
      <c r="GV1099" s="53"/>
      <c r="GW1099" s="53"/>
      <c r="GX1099" s="53"/>
      <c r="GY1099" s="53"/>
      <c r="GZ1099" s="53"/>
      <c r="HA1099" s="53"/>
      <c r="HB1099" s="53"/>
      <c r="HC1099" s="53"/>
      <c r="HD1099" s="53"/>
      <c r="HE1099" s="53"/>
      <c r="HF1099" s="53"/>
      <c r="HG1099" s="53"/>
      <c r="HH1099" s="53"/>
      <c r="HI1099" s="53"/>
      <c r="HJ1099" s="53"/>
      <c r="HK1099" s="53"/>
      <c r="HL1099" s="53"/>
      <c r="HM1099" s="53"/>
      <c r="HN1099" s="53"/>
      <c r="HO1099" s="53"/>
      <c r="HP1099" s="53"/>
      <c r="HQ1099" s="53"/>
      <c r="HR1099" s="53"/>
      <c r="HS1099" s="53"/>
      <c r="HT1099" s="53"/>
      <c r="HU1099" s="53"/>
      <c r="HV1099" s="53"/>
      <c r="HW1099" s="53"/>
      <c r="HX1099" s="53"/>
      <c r="HY1099" s="53"/>
      <c r="HZ1099" s="53"/>
      <c r="IA1099" s="53"/>
      <c r="IB1099" s="53"/>
      <c r="IC1099" s="53"/>
      <c r="ID1099" s="53"/>
      <c r="IE1099" s="53"/>
      <c r="IF1099" s="53"/>
      <c r="IG1099" s="53"/>
      <c r="IH1099" s="53"/>
      <c r="II1099" s="53"/>
      <c r="IJ1099" s="53"/>
      <c r="IK1099" s="53"/>
      <c r="IL1099" s="53"/>
      <c r="IM1099" s="53"/>
      <c r="IN1099" s="53"/>
      <c r="IO1099" s="53"/>
      <c r="IP1099" s="53"/>
      <c r="IQ1099" s="53"/>
      <c r="IR1099" s="53"/>
      <c r="IS1099" s="53"/>
      <c r="IT1099" s="53"/>
      <c r="IU1099" s="53"/>
      <c r="IV1099" s="53"/>
      <c r="IW1099" s="53"/>
      <c r="IX1099" s="53"/>
      <c r="IY1099" s="53"/>
      <c r="IZ1099" s="53"/>
      <c r="JA1099" s="53"/>
      <c r="JB1099" s="53"/>
      <c r="JC1099" s="53"/>
      <c r="JD1099" s="53"/>
      <c r="JE1099" s="53"/>
      <c r="JF1099" s="53"/>
      <c r="JG1099" s="53"/>
      <c r="JH1099" s="53"/>
      <c r="JI1099" s="53"/>
      <c r="JJ1099" s="53"/>
      <c r="JK1099" s="53"/>
      <c r="JL1099" s="53"/>
      <c r="JM1099" s="53"/>
      <c r="JN1099" s="53"/>
      <c r="JO1099" s="53"/>
      <c r="JP1099" s="53"/>
      <c r="JQ1099" s="53"/>
      <c r="JR1099" s="53"/>
      <c r="JS1099" s="53"/>
      <c r="JT1099" s="53"/>
      <c r="JU1099" s="53"/>
      <c r="JV1099" s="53"/>
      <c r="JW1099" s="53"/>
      <c r="JX1099" s="53"/>
      <c r="JY1099" s="53"/>
      <c r="JZ1099" s="53"/>
      <c r="KA1099" s="53"/>
      <c r="KB1099" s="53"/>
      <c r="KC1099" s="53"/>
      <c r="KD1099" s="53"/>
      <c r="KE1099" s="53"/>
      <c r="KF1099" s="53"/>
      <c r="KG1099" s="53"/>
      <c r="KH1099" s="53"/>
      <c r="KI1099" s="53"/>
      <c r="KJ1099" s="53"/>
      <c r="KK1099" s="53"/>
      <c r="KL1099" s="53"/>
      <c r="KM1099" s="53"/>
      <c r="KN1099" s="53"/>
      <c r="KO1099" s="53"/>
      <c r="KP1099" s="53"/>
      <c r="KQ1099" s="53"/>
      <c r="KR1099" s="53"/>
      <c r="KS1099" s="53"/>
      <c r="KT1099" s="53"/>
      <c r="KU1099" s="53"/>
      <c r="KV1099" s="53"/>
      <c r="KW1099" s="53"/>
      <c r="KX1099" s="53"/>
      <c r="KY1099" s="53"/>
      <c r="KZ1099" s="53"/>
      <c r="LA1099" s="53"/>
      <c r="LB1099" s="53"/>
      <c r="LC1099" s="53"/>
      <c r="LD1099" s="53"/>
      <c r="LE1099" s="53"/>
      <c r="LF1099" s="53"/>
      <c r="LG1099" s="53"/>
      <c r="LH1099" s="53"/>
      <c r="LI1099" s="53"/>
      <c r="LJ1099" s="53"/>
      <c r="LK1099" s="53"/>
      <c r="LL1099" s="53"/>
      <c r="LM1099" s="53"/>
      <c r="LN1099" s="53"/>
      <c r="LO1099" s="53"/>
      <c r="LP1099" s="53"/>
      <c r="LQ1099" s="53"/>
      <c r="LR1099" s="53"/>
      <c r="LS1099" s="53"/>
      <c r="LT1099" s="53"/>
      <c r="LU1099" s="53"/>
      <c r="LV1099" s="53"/>
      <c r="LW1099" s="53"/>
      <c r="LX1099" s="53"/>
      <c r="LY1099" s="53"/>
      <c r="LZ1099" s="53"/>
      <c r="MA1099" s="53"/>
      <c r="MB1099" s="53"/>
      <c r="MC1099" s="53"/>
      <c r="MD1099" s="53"/>
      <c r="ME1099" s="53"/>
      <c r="MF1099" s="53"/>
      <c r="MG1099" s="53"/>
      <c r="MH1099" s="53"/>
      <c r="MI1099" s="53"/>
      <c r="MJ1099" s="53"/>
      <c r="MK1099" s="53"/>
      <c r="ML1099" s="53"/>
      <c r="MM1099" s="53"/>
      <c r="MN1099" s="53"/>
      <c r="MO1099" s="53"/>
      <c r="MP1099" s="53"/>
      <c r="MQ1099" s="53"/>
      <c r="MR1099" s="53"/>
      <c r="MS1099" s="53"/>
      <c r="MT1099" s="53"/>
      <c r="MU1099" s="53"/>
      <c r="MV1099" s="53"/>
      <c r="MW1099" s="53"/>
      <c r="MX1099" s="53"/>
      <c r="MY1099" s="53"/>
      <c r="MZ1099" s="53"/>
      <c r="NA1099" s="53"/>
      <c r="NB1099" s="53"/>
      <c r="NC1099" s="53"/>
      <c r="ND1099" s="53"/>
      <c r="NE1099" s="53"/>
      <c r="NF1099" s="53"/>
      <c r="NG1099" s="53"/>
      <c r="NH1099" s="53"/>
      <c r="NI1099" s="53"/>
      <c r="NJ1099" s="53"/>
      <c r="NK1099" s="53"/>
      <c r="NL1099" s="53"/>
      <c r="NM1099" s="53"/>
      <c r="NN1099" s="53"/>
      <c r="NO1099" s="53"/>
      <c r="NP1099" s="53"/>
      <c r="NQ1099" s="53"/>
      <c r="NR1099" s="53"/>
      <c r="NS1099" s="53"/>
      <c r="NT1099" s="53"/>
      <c r="NU1099" s="53"/>
      <c r="NV1099" s="53"/>
      <c r="NW1099" s="53"/>
      <c r="NX1099" s="53"/>
      <c r="NY1099" s="53"/>
      <c r="NZ1099" s="53"/>
      <c r="OA1099" s="53"/>
      <c r="OB1099" s="53"/>
      <c r="OC1099" s="53"/>
      <c r="OD1099" s="53"/>
      <c r="OE1099" s="53"/>
      <c r="OF1099" s="53"/>
      <c r="OG1099" s="53"/>
      <c r="OH1099" s="53"/>
      <c r="OI1099" s="53"/>
      <c r="OJ1099" s="53"/>
      <c r="OK1099" s="53"/>
      <c r="OL1099" s="53"/>
      <c r="OM1099" s="53"/>
      <c r="ON1099" s="53"/>
      <c r="OO1099" s="53"/>
      <c r="OP1099" s="53"/>
      <c r="OQ1099" s="53"/>
      <c r="OR1099" s="53"/>
      <c r="OS1099" s="53"/>
      <c r="OT1099" s="53"/>
      <c r="OU1099" s="53"/>
      <c r="OV1099" s="53"/>
      <c r="OW1099" s="53"/>
      <c r="OX1099" s="53"/>
      <c r="OY1099" s="53"/>
      <c r="OZ1099" s="53"/>
      <c r="PA1099" s="53"/>
      <c r="PB1099" s="53"/>
      <c r="PC1099" s="53"/>
      <c r="PD1099" s="53"/>
      <c r="PE1099" s="53"/>
      <c r="PF1099" s="53"/>
      <c r="PG1099" s="53"/>
      <c r="PH1099" s="53"/>
      <c r="PI1099" s="53"/>
      <c r="PJ1099" s="53"/>
      <c r="PK1099" s="53"/>
      <c r="PL1099" s="53"/>
      <c r="PM1099" s="53"/>
      <c r="PN1099" s="53"/>
      <c r="PO1099" s="53"/>
      <c r="PP1099" s="53"/>
      <c r="PQ1099" s="53"/>
      <c r="PR1099" s="53"/>
      <c r="PS1099" s="53"/>
      <c r="PT1099" s="53"/>
      <c r="PU1099" s="53"/>
      <c r="PV1099" s="53"/>
      <c r="PW1099" s="53"/>
      <c r="PX1099" s="53"/>
      <c r="PY1099" s="53"/>
      <c r="PZ1099" s="53"/>
      <c r="QA1099" s="53"/>
      <c r="QB1099" s="53"/>
      <c r="QC1099" s="53"/>
      <c r="QD1099" s="53"/>
      <c r="QE1099" s="53"/>
      <c r="QF1099" s="53"/>
      <c r="QG1099" s="53"/>
      <c r="QH1099" s="53"/>
      <c r="QI1099" s="53"/>
      <c r="QJ1099" s="53"/>
      <c r="QK1099" s="53"/>
      <c r="QL1099" s="53"/>
      <c r="QM1099" s="53"/>
      <c r="QN1099" s="53"/>
      <c r="QO1099" s="53"/>
      <c r="QP1099" s="53"/>
      <c r="QQ1099" s="53"/>
      <c r="QR1099" s="53"/>
      <c r="QS1099" s="53"/>
      <c r="QT1099" s="53"/>
      <c r="QU1099" s="53"/>
      <c r="QV1099" s="53"/>
      <c r="QW1099" s="53"/>
      <c r="QX1099" s="53"/>
      <c r="QY1099" s="53"/>
      <c r="QZ1099" s="53"/>
      <c r="RA1099" s="53"/>
      <c r="RB1099" s="53"/>
      <c r="RC1099" s="53"/>
      <c r="RD1099" s="53"/>
      <c r="RE1099" s="53"/>
      <c r="RF1099" s="53"/>
      <c r="RG1099" s="53"/>
      <c r="RH1099" s="53"/>
      <c r="RI1099" s="53"/>
      <c r="RJ1099" s="53"/>
      <c r="RK1099" s="53"/>
      <c r="RL1099" s="53"/>
      <c r="RM1099" s="53"/>
      <c r="RN1099" s="53"/>
      <c r="RO1099" s="53"/>
      <c r="RP1099" s="53"/>
      <c r="RQ1099" s="53"/>
      <c r="RR1099" s="53"/>
      <c r="RS1099" s="53"/>
      <c r="RT1099" s="53"/>
      <c r="RU1099" s="53"/>
      <c r="RV1099" s="53"/>
      <c r="RW1099" s="53"/>
      <c r="RX1099" s="53"/>
      <c r="RY1099" s="53"/>
      <c r="RZ1099" s="53"/>
      <c r="SA1099" s="53"/>
      <c r="SB1099" s="53"/>
      <c r="SC1099" s="53"/>
      <c r="SD1099" s="53"/>
      <c r="SE1099" s="53"/>
      <c r="SF1099" s="53"/>
      <c r="SG1099" s="53"/>
      <c r="SH1099" s="53"/>
      <c r="SI1099" s="53"/>
      <c r="SJ1099" s="53"/>
      <c r="SK1099" s="53"/>
      <c r="SL1099" s="53"/>
      <c r="SM1099" s="53"/>
      <c r="SN1099" s="53"/>
      <c r="SO1099" s="53"/>
      <c r="SP1099" s="53"/>
      <c r="SQ1099" s="53"/>
      <c r="SR1099" s="53"/>
      <c r="SS1099" s="53"/>
      <c r="ST1099" s="53"/>
      <c r="SU1099" s="53"/>
      <c r="SV1099" s="53"/>
      <c r="SW1099" s="53"/>
      <c r="SX1099" s="53"/>
      <c r="SY1099" s="53"/>
      <c r="SZ1099" s="53"/>
      <c r="TA1099" s="53"/>
      <c r="TB1099" s="53"/>
      <c r="TC1099" s="53"/>
      <c r="TD1099" s="53"/>
      <c r="TE1099" s="53"/>
      <c r="TF1099" s="53"/>
      <c r="TG1099" s="53"/>
      <c r="TH1099" s="53"/>
      <c r="TI1099" s="53"/>
      <c r="TJ1099" s="53"/>
      <c r="TK1099" s="53"/>
      <c r="TL1099" s="53"/>
      <c r="TM1099" s="53"/>
      <c r="TN1099" s="53"/>
      <c r="TO1099" s="53"/>
      <c r="TP1099" s="53"/>
      <c r="TQ1099" s="53"/>
      <c r="TR1099" s="53"/>
      <c r="TS1099" s="53"/>
      <c r="TT1099" s="53"/>
      <c r="TU1099" s="53"/>
      <c r="TV1099" s="53"/>
      <c r="TW1099" s="53"/>
      <c r="TX1099" s="53"/>
      <c r="TY1099" s="53"/>
      <c r="TZ1099" s="53"/>
      <c r="UA1099" s="53"/>
      <c r="UB1099" s="53"/>
      <c r="UC1099" s="53"/>
      <c r="UD1099" s="53"/>
      <c r="UE1099" s="53"/>
      <c r="UF1099" s="53"/>
      <c r="UG1099" s="53"/>
    </row>
    <row r="1100" spans="12:553" s="19" customFormat="1" ht="15.75" customHeight="1" x14ac:dyDescent="0.2">
      <c r="L1100" s="66"/>
      <c r="M1100" s="66"/>
      <c r="N1100" s="52"/>
      <c r="O1100" s="53"/>
      <c r="P1100" s="53"/>
      <c r="Q1100" s="53"/>
      <c r="R1100" s="53"/>
      <c r="S1100" s="53"/>
      <c r="T1100" s="53"/>
      <c r="U1100" s="53"/>
      <c r="V1100" s="53"/>
      <c r="W1100" s="53"/>
      <c r="X1100" s="53"/>
      <c r="Y1100" s="53"/>
      <c r="Z1100" s="53"/>
      <c r="AA1100" s="53"/>
      <c r="AB1100" s="53"/>
      <c r="AC1100" s="53"/>
      <c r="AD1100" s="53"/>
      <c r="AE1100" s="53"/>
      <c r="AF1100" s="53"/>
      <c r="AG1100" s="53"/>
      <c r="AH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c r="BM1100" s="53"/>
      <c r="BN1100" s="53"/>
      <c r="BO1100" s="53"/>
      <c r="BP1100" s="53"/>
      <c r="BQ1100" s="53"/>
      <c r="BR1100" s="53"/>
      <c r="BS1100" s="53"/>
      <c r="BT1100" s="53"/>
      <c r="BU1100" s="53"/>
      <c r="BV1100" s="53"/>
      <c r="BW1100" s="53"/>
      <c r="BX1100" s="53"/>
      <c r="BY1100" s="53"/>
      <c r="BZ1100" s="53"/>
      <c r="CA1100" s="53"/>
      <c r="CB1100" s="53"/>
      <c r="CC1100" s="53"/>
      <c r="CD1100" s="53"/>
      <c r="CE1100" s="53"/>
      <c r="CF1100" s="53"/>
      <c r="CG1100" s="53"/>
      <c r="CH1100" s="53"/>
      <c r="CI1100" s="53"/>
      <c r="CJ1100" s="53"/>
      <c r="CK1100" s="53"/>
      <c r="CL1100" s="53"/>
      <c r="CM1100" s="53"/>
      <c r="CN1100" s="53"/>
      <c r="CO1100" s="53"/>
      <c r="CP1100" s="53"/>
      <c r="CQ1100" s="53"/>
      <c r="CR1100" s="53"/>
      <c r="CS1100" s="53"/>
      <c r="CT1100" s="53"/>
      <c r="CU1100" s="53"/>
      <c r="CV1100" s="53"/>
      <c r="CW1100" s="53"/>
      <c r="CX1100" s="53"/>
      <c r="CY1100" s="53"/>
      <c r="CZ1100" s="53"/>
      <c r="DA1100" s="53"/>
      <c r="DB1100" s="53"/>
      <c r="DC1100" s="53"/>
      <c r="DD1100" s="53"/>
      <c r="DE1100" s="53"/>
      <c r="DF1100" s="53"/>
      <c r="DG1100" s="53"/>
      <c r="DH1100" s="53"/>
      <c r="DI1100" s="53"/>
      <c r="DJ1100" s="53"/>
      <c r="DK1100" s="53"/>
      <c r="DL1100" s="53"/>
      <c r="DM1100" s="53"/>
      <c r="DN1100" s="53"/>
      <c r="DO1100" s="53"/>
      <c r="DP1100" s="53"/>
      <c r="DQ1100" s="53"/>
      <c r="DR1100" s="53"/>
      <c r="DS1100" s="53"/>
      <c r="DT1100" s="53"/>
      <c r="DU1100" s="53"/>
      <c r="DV1100" s="53"/>
      <c r="DW1100" s="53"/>
      <c r="DX1100" s="53"/>
      <c r="DY1100" s="53"/>
      <c r="DZ1100" s="53"/>
      <c r="EA1100" s="53"/>
      <c r="EB1100" s="53"/>
      <c r="EC1100" s="53"/>
      <c r="ED1100" s="53"/>
      <c r="EE1100" s="53"/>
      <c r="EF1100" s="53"/>
      <c r="EG1100" s="53"/>
      <c r="EH1100" s="53"/>
      <c r="EI1100" s="53"/>
      <c r="EJ1100" s="53"/>
      <c r="EK1100" s="53"/>
      <c r="EL1100" s="53"/>
      <c r="EM1100" s="53"/>
      <c r="EN1100" s="53"/>
      <c r="EO1100" s="53"/>
      <c r="EP1100" s="53"/>
      <c r="EQ1100" s="53"/>
      <c r="ER1100" s="53"/>
      <c r="ES1100" s="53"/>
      <c r="ET1100" s="53"/>
      <c r="EU1100" s="53"/>
      <c r="EV1100" s="53"/>
      <c r="EW1100" s="53"/>
      <c r="EX1100" s="53"/>
      <c r="EY1100" s="53"/>
      <c r="EZ1100" s="53"/>
      <c r="FA1100" s="53"/>
      <c r="FB1100" s="53"/>
      <c r="FC1100" s="53"/>
      <c r="FD1100" s="53"/>
      <c r="FE1100" s="53"/>
      <c r="FF1100" s="53"/>
      <c r="FG1100" s="53"/>
      <c r="FH1100" s="53"/>
      <c r="FI1100" s="53"/>
      <c r="FJ1100" s="53"/>
      <c r="FK1100" s="53"/>
      <c r="FL1100" s="53"/>
      <c r="FM1100" s="53"/>
      <c r="FN1100" s="53"/>
      <c r="FO1100" s="53"/>
      <c r="FP1100" s="53"/>
      <c r="FQ1100" s="53"/>
      <c r="FR1100" s="53"/>
      <c r="FS1100" s="53"/>
      <c r="FT1100" s="53"/>
      <c r="FU1100" s="53"/>
      <c r="FV1100" s="53"/>
      <c r="FW1100" s="53"/>
      <c r="FX1100" s="53"/>
      <c r="FY1100" s="53"/>
      <c r="FZ1100" s="53"/>
      <c r="GA1100" s="53"/>
      <c r="GB1100" s="53"/>
      <c r="GC1100" s="53"/>
      <c r="GD1100" s="53"/>
      <c r="GE1100" s="53"/>
      <c r="GF1100" s="53"/>
      <c r="GG1100" s="53"/>
      <c r="GH1100" s="53"/>
      <c r="GI1100" s="53"/>
      <c r="GJ1100" s="53"/>
      <c r="GK1100" s="53"/>
      <c r="GL1100" s="53"/>
      <c r="GM1100" s="53"/>
      <c r="GN1100" s="53"/>
      <c r="GO1100" s="53"/>
      <c r="GP1100" s="53"/>
      <c r="GQ1100" s="53"/>
      <c r="GR1100" s="53"/>
      <c r="GS1100" s="53"/>
      <c r="GT1100" s="53"/>
      <c r="GU1100" s="53"/>
      <c r="GV1100" s="53"/>
      <c r="GW1100" s="53"/>
      <c r="GX1100" s="53"/>
      <c r="GY1100" s="53"/>
      <c r="GZ1100" s="53"/>
      <c r="HA1100" s="53"/>
      <c r="HB1100" s="53"/>
      <c r="HC1100" s="53"/>
      <c r="HD1100" s="53"/>
      <c r="HE1100" s="53"/>
      <c r="HF1100" s="53"/>
      <c r="HG1100" s="53"/>
      <c r="HH1100" s="53"/>
      <c r="HI1100" s="53"/>
      <c r="HJ1100" s="53"/>
      <c r="HK1100" s="53"/>
      <c r="HL1100" s="53"/>
      <c r="HM1100" s="53"/>
      <c r="HN1100" s="53"/>
      <c r="HO1100" s="53"/>
      <c r="HP1100" s="53"/>
      <c r="HQ1100" s="53"/>
      <c r="HR1100" s="53"/>
      <c r="HS1100" s="53"/>
      <c r="HT1100" s="53"/>
      <c r="HU1100" s="53"/>
      <c r="HV1100" s="53"/>
      <c r="HW1100" s="53"/>
      <c r="HX1100" s="53"/>
      <c r="HY1100" s="53"/>
      <c r="HZ1100" s="53"/>
      <c r="IA1100" s="53"/>
      <c r="IB1100" s="53"/>
      <c r="IC1100" s="53"/>
      <c r="ID1100" s="53"/>
      <c r="IE1100" s="53"/>
      <c r="IF1100" s="53"/>
      <c r="IG1100" s="53"/>
      <c r="IH1100" s="53"/>
      <c r="II1100" s="53"/>
      <c r="IJ1100" s="53"/>
      <c r="IK1100" s="53"/>
      <c r="IL1100" s="53"/>
      <c r="IM1100" s="53"/>
      <c r="IN1100" s="53"/>
      <c r="IO1100" s="53"/>
      <c r="IP1100" s="53"/>
      <c r="IQ1100" s="53"/>
      <c r="IR1100" s="53"/>
      <c r="IS1100" s="53"/>
      <c r="IT1100" s="53"/>
      <c r="IU1100" s="53"/>
      <c r="IV1100" s="53"/>
      <c r="IW1100" s="53"/>
      <c r="IX1100" s="53"/>
      <c r="IY1100" s="53"/>
      <c r="IZ1100" s="53"/>
      <c r="JA1100" s="53"/>
      <c r="JB1100" s="53"/>
      <c r="JC1100" s="53"/>
      <c r="JD1100" s="53"/>
      <c r="JE1100" s="53"/>
      <c r="JF1100" s="53"/>
      <c r="JG1100" s="53"/>
      <c r="JH1100" s="53"/>
      <c r="JI1100" s="53"/>
      <c r="JJ1100" s="53"/>
      <c r="JK1100" s="53"/>
      <c r="JL1100" s="53"/>
      <c r="JM1100" s="53"/>
      <c r="JN1100" s="53"/>
      <c r="JO1100" s="53"/>
      <c r="JP1100" s="53"/>
      <c r="JQ1100" s="53"/>
      <c r="JR1100" s="53"/>
      <c r="JS1100" s="53"/>
      <c r="JT1100" s="53"/>
      <c r="JU1100" s="53"/>
      <c r="JV1100" s="53"/>
      <c r="JW1100" s="53"/>
      <c r="JX1100" s="53"/>
      <c r="JY1100" s="53"/>
      <c r="JZ1100" s="53"/>
      <c r="KA1100" s="53"/>
      <c r="KB1100" s="53"/>
      <c r="KC1100" s="53"/>
      <c r="KD1100" s="53"/>
      <c r="KE1100" s="53"/>
      <c r="KF1100" s="53"/>
      <c r="KG1100" s="53"/>
      <c r="KH1100" s="53"/>
      <c r="KI1100" s="53"/>
      <c r="KJ1100" s="53"/>
      <c r="KK1100" s="53"/>
      <c r="KL1100" s="53"/>
      <c r="KM1100" s="53"/>
      <c r="KN1100" s="53"/>
      <c r="KO1100" s="53"/>
      <c r="KP1100" s="53"/>
      <c r="KQ1100" s="53"/>
      <c r="KR1100" s="53"/>
      <c r="KS1100" s="53"/>
      <c r="KT1100" s="53"/>
      <c r="KU1100" s="53"/>
      <c r="KV1100" s="53"/>
      <c r="KW1100" s="53"/>
      <c r="KX1100" s="53"/>
      <c r="KY1100" s="53"/>
      <c r="KZ1100" s="53"/>
      <c r="LA1100" s="53"/>
      <c r="LB1100" s="53"/>
      <c r="LC1100" s="53"/>
      <c r="LD1100" s="53"/>
      <c r="LE1100" s="53"/>
      <c r="LF1100" s="53"/>
      <c r="LG1100" s="53"/>
      <c r="LH1100" s="53"/>
      <c r="LI1100" s="53"/>
      <c r="LJ1100" s="53"/>
      <c r="LK1100" s="53"/>
      <c r="LL1100" s="53"/>
      <c r="LM1100" s="53"/>
      <c r="LN1100" s="53"/>
      <c r="LO1100" s="53"/>
      <c r="LP1100" s="53"/>
      <c r="LQ1100" s="53"/>
      <c r="LR1100" s="53"/>
      <c r="LS1100" s="53"/>
      <c r="LT1100" s="53"/>
      <c r="LU1100" s="53"/>
      <c r="LV1100" s="53"/>
      <c r="LW1100" s="53"/>
      <c r="LX1100" s="53"/>
      <c r="LY1100" s="53"/>
      <c r="LZ1100" s="53"/>
      <c r="MA1100" s="53"/>
      <c r="MB1100" s="53"/>
      <c r="MC1100" s="53"/>
      <c r="MD1100" s="53"/>
      <c r="ME1100" s="53"/>
      <c r="MF1100" s="53"/>
      <c r="MG1100" s="53"/>
      <c r="MH1100" s="53"/>
      <c r="MI1100" s="53"/>
      <c r="MJ1100" s="53"/>
      <c r="MK1100" s="53"/>
      <c r="ML1100" s="53"/>
      <c r="MM1100" s="53"/>
      <c r="MN1100" s="53"/>
      <c r="MO1100" s="53"/>
      <c r="MP1100" s="53"/>
      <c r="MQ1100" s="53"/>
      <c r="MR1100" s="53"/>
      <c r="MS1100" s="53"/>
      <c r="MT1100" s="53"/>
      <c r="MU1100" s="53"/>
      <c r="MV1100" s="53"/>
      <c r="MW1100" s="53"/>
      <c r="MX1100" s="53"/>
      <c r="MY1100" s="53"/>
      <c r="MZ1100" s="53"/>
      <c r="NA1100" s="53"/>
      <c r="NB1100" s="53"/>
      <c r="NC1100" s="53"/>
      <c r="ND1100" s="53"/>
      <c r="NE1100" s="53"/>
      <c r="NF1100" s="53"/>
      <c r="NG1100" s="53"/>
      <c r="NH1100" s="53"/>
      <c r="NI1100" s="53"/>
      <c r="NJ1100" s="53"/>
      <c r="NK1100" s="53"/>
      <c r="NL1100" s="53"/>
      <c r="NM1100" s="53"/>
      <c r="NN1100" s="53"/>
      <c r="NO1100" s="53"/>
      <c r="NP1100" s="53"/>
      <c r="NQ1100" s="53"/>
      <c r="NR1100" s="53"/>
      <c r="NS1100" s="53"/>
      <c r="NT1100" s="53"/>
      <c r="NU1100" s="53"/>
      <c r="NV1100" s="53"/>
      <c r="NW1100" s="53"/>
      <c r="NX1100" s="53"/>
      <c r="NY1100" s="53"/>
      <c r="NZ1100" s="53"/>
      <c r="OA1100" s="53"/>
      <c r="OB1100" s="53"/>
      <c r="OC1100" s="53"/>
      <c r="OD1100" s="53"/>
      <c r="OE1100" s="53"/>
      <c r="OF1100" s="53"/>
      <c r="OG1100" s="53"/>
      <c r="OH1100" s="53"/>
      <c r="OI1100" s="53"/>
      <c r="OJ1100" s="53"/>
      <c r="OK1100" s="53"/>
      <c r="OL1100" s="53"/>
      <c r="OM1100" s="53"/>
      <c r="ON1100" s="53"/>
      <c r="OO1100" s="53"/>
      <c r="OP1100" s="53"/>
      <c r="OQ1100" s="53"/>
      <c r="OR1100" s="53"/>
      <c r="OS1100" s="53"/>
      <c r="OT1100" s="53"/>
      <c r="OU1100" s="53"/>
      <c r="OV1100" s="53"/>
      <c r="OW1100" s="53"/>
      <c r="OX1100" s="53"/>
      <c r="OY1100" s="53"/>
      <c r="OZ1100" s="53"/>
      <c r="PA1100" s="53"/>
      <c r="PB1100" s="53"/>
      <c r="PC1100" s="53"/>
      <c r="PD1100" s="53"/>
      <c r="PE1100" s="53"/>
      <c r="PF1100" s="53"/>
      <c r="PG1100" s="53"/>
      <c r="PH1100" s="53"/>
      <c r="PI1100" s="53"/>
      <c r="PJ1100" s="53"/>
      <c r="PK1100" s="53"/>
      <c r="PL1100" s="53"/>
      <c r="PM1100" s="53"/>
      <c r="PN1100" s="53"/>
      <c r="PO1100" s="53"/>
      <c r="PP1100" s="53"/>
      <c r="PQ1100" s="53"/>
      <c r="PR1100" s="53"/>
      <c r="PS1100" s="53"/>
      <c r="PT1100" s="53"/>
      <c r="PU1100" s="53"/>
      <c r="PV1100" s="53"/>
      <c r="PW1100" s="53"/>
      <c r="PX1100" s="53"/>
      <c r="PY1100" s="53"/>
      <c r="PZ1100" s="53"/>
      <c r="QA1100" s="53"/>
      <c r="QB1100" s="53"/>
      <c r="QC1100" s="53"/>
      <c r="QD1100" s="53"/>
      <c r="QE1100" s="53"/>
      <c r="QF1100" s="53"/>
      <c r="QG1100" s="53"/>
      <c r="QH1100" s="53"/>
      <c r="QI1100" s="53"/>
      <c r="QJ1100" s="53"/>
      <c r="QK1100" s="53"/>
      <c r="QL1100" s="53"/>
      <c r="QM1100" s="53"/>
      <c r="QN1100" s="53"/>
      <c r="QO1100" s="53"/>
      <c r="QP1100" s="53"/>
      <c r="QQ1100" s="53"/>
      <c r="QR1100" s="53"/>
      <c r="QS1100" s="53"/>
      <c r="QT1100" s="53"/>
      <c r="QU1100" s="53"/>
      <c r="QV1100" s="53"/>
      <c r="QW1100" s="53"/>
      <c r="QX1100" s="53"/>
      <c r="QY1100" s="53"/>
      <c r="QZ1100" s="53"/>
      <c r="RA1100" s="53"/>
      <c r="RB1100" s="53"/>
      <c r="RC1100" s="53"/>
      <c r="RD1100" s="53"/>
      <c r="RE1100" s="53"/>
      <c r="RF1100" s="53"/>
      <c r="RG1100" s="53"/>
      <c r="RH1100" s="53"/>
      <c r="RI1100" s="53"/>
      <c r="RJ1100" s="53"/>
      <c r="RK1100" s="53"/>
      <c r="RL1100" s="53"/>
      <c r="RM1100" s="53"/>
      <c r="RN1100" s="53"/>
      <c r="RO1100" s="53"/>
      <c r="RP1100" s="53"/>
      <c r="RQ1100" s="53"/>
      <c r="RR1100" s="53"/>
      <c r="RS1100" s="53"/>
      <c r="RT1100" s="53"/>
      <c r="RU1100" s="53"/>
      <c r="RV1100" s="53"/>
      <c r="RW1100" s="53"/>
      <c r="RX1100" s="53"/>
      <c r="RY1100" s="53"/>
      <c r="RZ1100" s="53"/>
      <c r="SA1100" s="53"/>
      <c r="SB1100" s="53"/>
      <c r="SC1100" s="53"/>
      <c r="SD1100" s="53"/>
      <c r="SE1100" s="53"/>
      <c r="SF1100" s="53"/>
      <c r="SG1100" s="53"/>
      <c r="SH1100" s="53"/>
      <c r="SI1100" s="53"/>
      <c r="SJ1100" s="53"/>
      <c r="SK1100" s="53"/>
      <c r="SL1100" s="53"/>
      <c r="SM1100" s="53"/>
      <c r="SN1100" s="53"/>
      <c r="SO1100" s="53"/>
      <c r="SP1100" s="53"/>
      <c r="SQ1100" s="53"/>
      <c r="SR1100" s="53"/>
      <c r="SS1100" s="53"/>
      <c r="ST1100" s="53"/>
      <c r="SU1100" s="53"/>
      <c r="SV1100" s="53"/>
      <c r="SW1100" s="53"/>
      <c r="SX1100" s="53"/>
      <c r="SY1100" s="53"/>
      <c r="SZ1100" s="53"/>
      <c r="TA1100" s="53"/>
      <c r="TB1100" s="53"/>
      <c r="TC1100" s="53"/>
      <c r="TD1100" s="53"/>
      <c r="TE1100" s="53"/>
      <c r="TF1100" s="53"/>
      <c r="TG1100" s="53"/>
      <c r="TH1100" s="53"/>
      <c r="TI1100" s="53"/>
      <c r="TJ1100" s="53"/>
      <c r="TK1100" s="53"/>
      <c r="TL1100" s="53"/>
      <c r="TM1100" s="53"/>
      <c r="TN1100" s="53"/>
      <c r="TO1100" s="53"/>
      <c r="TP1100" s="53"/>
      <c r="TQ1100" s="53"/>
      <c r="TR1100" s="53"/>
      <c r="TS1100" s="53"/>
      <c r="TT1100" s="53"/>
      <c r="TU1100" s="53"/>
      <c r="TV1100" s="53"/>
      <c r="TW1100" s="53"/>
      <c r="TX1100" s="53"/>
      <c r="TY1100" s="53"/>
      <c r="TZ1100" s="53"/>
      <c r="UA1100" s="53"/>
      <c r="UB1100" s="53"/>
      <c r="UC1100" s="53"/>
      <c r="UD1100" s="53"/>
      <c r="UE1100" s="53"/>
      <c r="UF1100" s="53"/>
      <c r="UG1100" s="53"/>
    </row>
    <row r="1101" spans="12:553" s="19" customFormat="1" ht="15.75" customHeight="1" x14ac:dyDescent="0.2">
      <c r="L1101" s="66"/>
      <c r="M1101" s="66"/>
      <c r="N1101" s="52"/>
      <c r="O1101" s="53"/>
      <c r="P1101" s="53"/>
      <c r="Q1101" s="53"/>
      <c r="R1101" s="53"/>
      <c r="S1101" s="53"/>
      <c r="T1101" s="53"/>
      <c r="U1101" s="53"/>
      <c r="V1101" s="53"/>
      <c r="W1101" s="53"/>
      <c r="X1101" s="53"/>
      <c r="Y1101" s="53"/>
      <c r="Z1101" s="53"/>
      <c r="AA1101" s="53"/>
      <c r="AB1101" s="53"/>
      <c r="AC1101" s="53"/>
      <c r="AD1101" s="53"/>
      <c r="AE1101" s="53"/>
      <c r="AF1101" s="53"/>
      <c r="AG1101" s="53"/>
      <c r="AH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c r="BM1101" s="53"/>
      <c r="BN1101" s="53"/>
      <c r="BO1101" s="53"/>
      <c r="BP1101" s="53"/>
      <c r="BQ1101" s="53"/>
      <c r="BR1101" s="53"/>
      <c r="BS1101" s="53"/>
      <c r="BT1101" s="53"/>
      <c r="BU1101" s="53"/>
      <c r="BV1101" s="53"/>
      <c r="BW1101" s="53"/>
      <c r="BX1101" s="53"/>
      <c r="BY1101" s="53"/>
      <c r="BZ1101" s="53"/>
      <c r="CA1101" s="53"/>
      <c r="CB1101" s="53"/>
      <c r="CC1101" s="53"/>
      <c r="CD1101" s="53"/>
      <c r="CE1101" s="53"/>
      <c r="CF1101" s="53"/>
      <c r="CG1101" s="53"/>
      <c r="CH1101" s="53"/>
      <c r="CI1101" s="53"/>
      <c r="CJ1101" s="53"/>
      <c r="CK1101" s="53"/>
      <c r="CL1101" s="53"/>
      <c r="CM1101" s="53"/>
      <c r="CN1101" s="53"/>
      <c r="CO1101" s="53"/>
      <c r="CP1101" s="53"/>
      <c r="CQ1101" s="53"/>
      <c r="CR1101" s="53"/>
      <c r="CS1101" s="53"/>
      <c r="CT1101" s="53"/>
      <c r="CU1101" s="53"/>
      <c r="CV1101" s="53"/>
      <c r="CW1101" s="53"/>
      <c r="CX1101" s="53"/>
      <c r="CY1101" s="53"/>
      <c r="CZ1101" s="53"/>
      <c r="DA1101" s="53"/>
      <c r="DB1101" s="53"/>
      <c r="DC1101" s="53"/>
      <c r="DD1101" s="53"/>
      <c r="DE1101" s="53"/>
      <c r="DF1101" s="53"/>
      <c r="DG1101" s="53"/>
      <c r="DH1101" s="53"/>
      <c r="DI1101" s="53"/>
      <c r="DJ1101" s="53"/>
      <c r="DK1101" s="53"/>
      <c r="DL1101" s="53"/>
      <c r="DM1101" s="53"/>
      <c r="DN1101" s="53"/>
      <c r="DO1101" s="53"/>
      <c r="DP1101" s="53"/>
      <c r="DQ1101" s="53"/>
      <c r="DR1101" s="53"/>
      <c r="DS1101" s="53"/>
      <c r="DT1101" s="53"/>
      <c r="DU1101" s="53"/>
      <c r="DV1101" s="53"/>
      <c r="DW1101" s="53"/>
      <c r="DX1101" s="53"/>
      <c r="DY1101" s="53"/>
      <c r="DZ1101" s="53"/>
      <c r="EA1101" s="53"/>
      <c r="EB1101" s="53"/>
      <c r="EC1101" s="53"/>
      <c r="ED1101" s="53"/>
      <c r="EE1101" s="53"/>
      <c r="EF1101" s="53"/>
      <c r="EG1101" s="53"/>
      <c r="EH1101" s="53"/>
      <c r="EI1101" s="53"/>
      <c r="EJ1101" s="53"/>
      <c r="EK1101" s="53"/>
      <c r="EL1101" s="53"/>
      <c r="EM1101" s="53"/>
      <c r="EN1101" s="53"/>
      <c r="EO1101" s="53"/>
      <c r="EP1101" s="53"/>
      <c r="EQ1101" s="53"/>
      <c r="ER1101" s="53"/>
      <c r="ES1101" s="53"/>
      <c r="ET1101" s="53"/>
      <c r="EU1101" s="53"/>
      <c r="EV1101" s="53"/>
      <c r="EW1101" s="53"/>
      <c r="EX1101" s="53"/>
      <c r="EY1101" s="53"/>
      <c r="EZ1101" s="53"/>
      <c r="FA1101" s="53"/>
      <c r="FB1101" s="53"/>
      <c r="FC1101" s="53"/>
      <c r="FD1101" s="53"/>
      <c r="FE1101" s="53"/>
      <c r="FF1101" s="53"/>
      <c r="FG1101" s="53"/>
      <c r="FH1101" s="53"/>
      <c r="FI1101" s="53"/>
      <c r="FJ1101" s="53"/>
      <c r="FK1101" s="53"/>
      <c r="FL1101" s="53"/>
      <c r="FM1101" s="53"/>
      <c r="FN1101" s="53"/>
      <c r="FO1101" s="53"/>
      <c r="FP1101" s="53"/>
      <c r="FQ1101" s="53"/>
      <c r="FR1101" s="53"/>
      <c r="FS1101" s="53"/>
      <c r="FT1101" s="53"/>
      <c r="FU1101" s="53"/>
      <c r="FV1101" s="53"/>
      <c r="FW1101" s="53"/>
      <c r="FX1101" s="53"/>
      <c r="FY1101" s="53"/>
      <c r="FZ1101" s="53"/>
      <c r="GA1101" s="53"/>
      <c r="GB1101" s="53"/>
      <c r="GC1101" s="53"/>
      <c r="GD1101" s="53"/>
      <c r="GE1101" s="53"/>
      <c r="GF1101" s="53"/>
      <c r="GG1101" s="53"/>
      <c r="GH1101" s="53"/>
      <c r="GI1101" s="53"/>
      <c r="GJ1101" s="53"/>
      <c r="GK1101" s="53"/>
      <c r="GL1101" s="53"/>
      <c r="GM1101" s="53"/>
      <c r="GN1101" s="53"/>
      <c r="GO1101" s="53"/>
      <c r="GP1101" s="53"/>
      <c r="GQ1101" s="53"/>
      <c r="GR1101" s="53"/>
      <c r="GS1101" s="53"/>
      <c r="GT1101" s="53"/>
      <c r="GU1101" s="53"/>
      <c r="GV1101" s="53"/>
      <c r="GW1101" s="53"/>
      <c r="GX1101" s="53"/>
      <c r="GY1101" s="53"/>
      <c r="GZ1101" s="53"/>
      <c r="HA1101" s="53"/>
      <c r="HB1101" s="53"/>
      <c r="HC1101" s="53"/>
      <c r="HD1101" s="53"/>
      <c r="HE1101" s="53"/>
      <c r="HF1101" s="53"/>
      <c r="HG1101" s="53"/>
      <c r="HH1101" s="53"/>
      <c r="HI1101" s="53"/>
      <c r="HJ1101" s="53"/>
      <c r="HK1101" s="53"/>
      <c r="HL1101" s="53"/>
      <c r="HM1101" s="53"/>
      <c r="HN1101" s="53"/>
      <c r="HO1101" s="53"/>
      <c r="HP1101" s="53"/>
      <c r="HQ1101" s="53"/>
      <c r="HR1101" s="53"/>
      <c r="HS1101" s="53"/>
      <c r="HT1101" s="53"/>
      <c r="HU1101" s="53"/>
      <c r="HV1101" s="53"/>
      <c r="HW1101" s="53"/>
      <c r="HX1101" s="53"/>
      <c r="HY1101" s="53"/>
      <c r="HZ1101" s="53"/>
      <c r="IA1101" s="53"/>
      <c r="IB1101" s="53"/>
      <c r="IC1101" s="53"/>
      <c r="ID1101" s="53"/>
      <c r="IE1101" s="53"/>
      <c r="IF1101" s="53"/>
      <c r="IG1101" s="53"/>
      <c r="IH1101" s="53"/>
      <c r="II1101" s="53"/>
      <c r="IJ1101" s="53"/>
      <c r="IK1101" s="53"/>
      <c r="IL1101" s="53"/>
      <c r="IM1101" s="53"/>
      <c r="IN1101" s="53"/>
      <c r="IO1101" s="53"/>
      <c r="IP1101" s="53"/>
      <c r="IQ1101" s="53"/>
      <c r="IR1101" s="53"/>
      <c r="IS1101" s="53"/>
      <c r="IT1101" s="53"/>
      <c r="IU1101" s="53"/>
      <c r="IV1101" s="53"/>
      <c r="IW1101" s="53"/>
      <c r="IX1101" s="53"/>
      <c r="IY1101" s="53"/>
      <c r="IZ1101" s="53"/>
      <c r="JA1101" s="53"/>
      <c r="JB1101" s="53"/>
      <c r="JC1101" s="53"/>
      <c r="JD1101" s="53"/>
      <c r="JE1101" s="53"/>
      <c r="JF1101" s="53"/>
      <c r="JG1101" s="53"/>
      <c r="JH1101" s="53"/>
      <c r="JI1101" s="53"/>
      <c r="JJ1101" s="53"/>
      <c r="JK1101" s="53"/>
      <c r="JL1101" s="53"/>
      <c r="JM1101" s="53"/>
      <c r="JN1101" s="53"/>
      <c r="JO1101" s="53"/>
      <c r="JP1101" s="53"/>
      <c r="JQ1101" s="53"/>
      <c r="JR1101" s="53"/>
      <c r="JS1101" s="53"/>
      <c r="JT1101" s="53"/>
      <c r="JU1101" s="53"/>
      <c r="JV1101" s="53"/>
      <c r="JW1101" s="53"/>
      <c r="JX1101" s="53"/>
      <c r="JY1101" s="53"/>
      <c r="JZ1101" s="53"/>
      <c r="KA1101" s="53"/>
      <c r="KB1101" s="53"/>
      <c r="KC1101" s="53"/>
      <c r="KD1101" s="53"/>
      <c r="KE1101" s="53"/>
      <c r="KF1101" s="53"/>
      <c r="KG1101" s="53"/>
      <c r="KH1101" s="53"/>
      <c r="KI1101" s="53"/>
      <c r="KJ1101" s="53"/>
      <c r="KK1101" s="53"/>
      <c r="KL1101" s="53"/>
      <c r="KM1101" s="53"/>
      <c r="KN1101" s="53"/>
      <c r="KO1101" s="53"/>
      <c r="KP1101" s="53"/>
      <c r="KQ1101" s="53"/>
      <c r="KR1101" s="53"/>
      <c r="KS1101" s="53"/>
      <c r="KT1101" s="53"/>
      <c r="KU1101" s="53"/>
      <c r="KV1101" s="53"/>
      <c r="KW1101" s="53"/>
      <c r="KX1101" s="53"/>
      <c r="KY1101" s="53"/>
      <c r="KZ1101" s="53"/>
      <c r="LA1101" s="53"/>
      <c r="LB1101" s="53"/>
      <c r="LC1101" s="53"/>
      <c r="LD1101" s="53"/>
      <c r="LE1101" s="53"/>
      <c r="LF1101" s="53"/>
      <c r="LG1101" s="53"/>
      <c r="LH1101" s="53"/>
      <c r="LI1101" s="53"/>
      <c r="LJ1101" s="53"/>
      <c r="LK1101" s="53"/>
      <c r="LL1101" s="53"/>
      <c r="LM1101" s="53"/>
      <c r="LN1101" s="53"/>
      <c r="LO1101" s="53"/>
      <c r="LP1101" s="53"/>
      <c r="LQ1101" s="53"/>
      <c r="LR1101" s="53"/>
      <c r="LS1101" s="53"/>
      <c r="LT1101" s="53"/>
      <c r="LU1101" s="53"/>
      <c r="LV1101" s="53"/>
      <c r="LW1101" s="53"/>
      <c r="LX1101" s="53"/>
      <c r="LY1101" s="53"/>
      <c r="LZ1101" s="53"/>
      <c r="MA1101" s="53"/>
      <c r="MB1101" s="53"/>
      <c r="MC1101" s="53"/>
      <c r="MD1101" s="53"/>
      <c r="ME1101" s="53"/>
      <c r="MF1101" s="53"/>
      <c r="MG1101" s="53"/>
      <c r="MH1101" s="53"/>
      <c r="MI1101" s="53"/>
      <c r="MJ1101" s="53"/>
      <c r="MK1101" s="53"/>
      <c r="ML1101" s="53"/>
      <c r="MM1101" s="53"/>
      <c r="MN1101" s="53"/>
      <c r="MO1101" s="53"/>
      <c r="MP1101" s="53"/>
      <c r="MQ1101" s="53"/>
      <c r="MR1101" s="53"/>
      <c r="MS1101" s="53"/>
      <c r="MT1101" s="53"/>
      <c r="MU1101" s="53"/>
      <c r="MV1101" s="53"/>
      <c r="MW1101" s="53"/>
      <c r="MX1101" s="53"/>
      <c r="MY1101" s="53"/>
      <c r="MZ1101" s="53"/>
      <c r="NA1101" s="53"/>
      <c r="NB1101" s="53"/>
      <c r="NC1101" s="53"/>
      <c r="ND1101" s="53"/>
      <c r="NE1101" s="53"/>
      <c r="NF1101" s="53"/>
      <c r="NG1101" s="53"/>
      <c r="NH1101" s="53"/>
      <c r="NI1101" s="53"/>
      <c r="NJ1101" s="53"/>
      <c r="NK1101" s="53"/>
      <c r="NL1101" s="53"/>
      <c r="NM1101" s="53"/>
      <c r="NN1101" s="53"/>
      <c r="NO1101" s="53"/>
      <c r="NP1101" s="53"/>
      <c r="NQ1101" s="53"/>
      <c r="NR1101" s="53"/>
      <c r="NS1101" s="53"/>
      <c r="NT1101" s="53"/>
      <c r="NU1101" s="53"/>
      <c r="NV1101" s="53"/>
      <c r="NW1101" s="53"/>
      <c r="NX1101" s="53"/>
      <c r="NY1101" s="53"/>
      <c r="NZ1101" s="53"/>
      <c r="OA1101" s="53"/>
      <c r="OB1101" s="53"/>
      <c r="OC1101" s="53"/>
      <c r="OD1101" s="53"/>
      <c r="OE1101" s="53"/>
      <c r="OF1101" s="53"/>
      <c r="OG1101" s="53"/>
      <c r="OH1101" s="53"/>
      <c r="OI1101" s="53"/>
      <c r="OJ1101" s="53"/>
      <c r="OK1101" s="53"/>
      <c r="OL1101" s="53"/>
      <c r="OM1101" s="53"/>
      <c r="ON1101" s="53"/>
      <c r="OO1101" s="53"/>
      <c r="OP1101" s="53"/>
      <c r="OQ1101" s="53"/>
      <c r="OR1101" s="53"/>
      <c r="OS1101" s="53"/>
      <c r="OT1101" s="53"/>
      <c r="OU1101" s="53"/>
      <c r="OV1101" s="53"/>
      <c r="OW1101" s="53"/>
      <c r="OX1101" s="53"/>
      <c r="OY1101" s="53"/>
      <c r="OZ1101" s="53"/>
      <c r="PA1101" s="53"/>
      <c r="PB1101" s="53"/>
      <c r="PC1101" s="53"/>
      <c r="PD1101" s="53"/>
      <c r="PE1101" s="53"/>
      <c r="PF1101" s="53"/>
      <c r="PG1101" s="53"/>
      <c r="PH1101" s="53"/>
      <c r="PI1101" s="53"/>
      <c r="PJ1101" s="53"/>
      <c r="PK1101" s="53"/>
      <c r="PL1101" s="53"/>
      <c r="PM1101" s="53"/>
      <c r="PN1101" s="53"/>
      <c r="PO1101" s="53"/>
      <c r="PP1101" s="53"/>
      <c r="PQ1101" s="53"/>
      <c r="PR1101" s="53"/>
      <c r="PS1101" s="53"/>
      <c r="PT1101" s="53"/>
      <c r="PU1101" s="53"/>
      <c r="PV1101" s="53"/>
      <c r="PW1101" s="53"/>
      <c r="PX1101" s="53"/>
      <c r="PY1101" s="53"/>
      <c r="PZ1101" s="53"/>
      <c r="QA1101" s="53"/>
      <c r="QB1101" s="53"/>
      <c r="QC1101" s="53"/>
      <c r="QD1101" s="53"/>
      <c r="QE1101" s="53"/>
      <c r="QF1101" s="53"/>
      <c r="QG1101" s="53"/>
      <c r="QH1101" s="53"/>
      <c r="QI1101" s="53"/>
      <c r="QJ1101" s="53"/>
      <c r="QK1101" s="53"/>
      <c r="QL1101" s="53"/>
      <c r="QM1101" s="53"/>
      <c r="QN1101" s="53"/>
      <c r="QO1101" s="53"/>
      <c r="QP1101" s="53"/>
      <c r="QQ1101" s="53"/>
      <c r="QR1101" s="53"/>
      <c r="QS1101" s="53"/>
      <c r="QT1101" s="53"/>
      <c r="QU1101" s="53"/>
      <c r="QV1101" s="53"/>
      <c r="QW1101" s="53"/>
      <c r="QX1101" s="53"/>
      <c r="QY1101" s="53"/>
      <c r="QZ1101" s="53"/>
      <c r="RA1101" s="53"/>
      <c r="RB1101" s="53"/>
      <c r="RC1101" s="53"/>
      <c r="RD1101" s="53"/>
      <c r="RE1101" s="53"/>
      <c r="RF1101" s="53"/>
      <c r="RG1101" s="53"/>
      <c r="RH1101" s="53"/>
      <c r="RI1101" s="53"/>
      <c r="RJ1101" s="53"/>
      <c r="RK1101" s="53"/>
      <c r="RL1101" s="53"/>
      <c r="RM1101" s="53"/>
      <c r="RN1101" s="53"/>
      <c r="RO1101" s="53"/>
      <c r="RP1101" s="53"/>
      <c r="RQ1101" s="53"/>
      <c r="RR1101" s="53"/>
      <c r="RS1101" s="53"/>
      <c r="RT1101" s="53"/>
      <c r="RU1101" s="53"/>
      <c r="RV1101" s="53"/>
      <c r="RW1101" s="53"/>
      <c r="RX1101" s="53"/>
      <c r="RY1101" s="53"/>
      <c r="RZ1101" s="53"/>
      <c r="SA1101" s="53"/>
      <c r="SB1101" s="53"/>
      <c r="SC1101" s="53"/>
      <c r="SD1101" s="53"/>
      <c r="SE1101" s="53"/>
      <c r="SF1101" s="53"/>
      <c r="SG1101" s="53"/>
      <c r="SH1101" s="53"/>
      <c r="SI1101" s="53"/>
      <c r="SJ1101" s="53"/>
      <c r="SK1101" s="53"/>
      <c r="SL1101" s="53"/>
      <c r="SM1101" s="53"/>
      <c r="SN1101" s="53"/>
      <c r="SO1101" s="53"/>
      <c r="SP1101" s="53"/>
      <c r="SQ1101" s="53"/>
      <c r="SR1101" s="53"/>
      <c r="SS1101" s="53"/>
      <c r="ST1101" s="53"/>
      <c r="SU1101" s="53"/>
      <c r="SV1101" s="53"/>
      <c r="SW1101" s="53"/>
      <c r="SX1101" s="53"/>
      <c r="SY1101" s="53"/>
      <c r="SZ1101" s="53"/>
      <c r="TA1101" s="53"/>
      <c r="TB1101" s="53"/>
      <c r="TC1101" s="53"/>
      <c r="TD1101" s="53"/>
      <c r="TE1101" s="53"/>
      <c r="TF1101" s="53"/>
      <c r="TG1101" s="53"/>
      <c r="TH1101" s="53"/>
      <c r="TI1101" s="53"/>
      <c r="TJ1101" s="53"/>
      <c r="TK1101" s="53"/>
      <c r="TL1101" s="53"/>
      <c r="TM1101" s="53"/>
      <c r="TN1101" s="53"/>
      <c r="TO1101" s="53"/>
      <c r="TP1101" s="53"/>
      <c r="TQ1101" s="53"/>
      <c r="TR1101" s="53"/>
      <c r="TS1101" s="53"/>
      <c r="TT1101" s="53"/>
      <c r="TU1101" s="53"/>
      <c r="TV1101" s="53"/>
      <c r="TW1101" s="53"/>
      <c r="TX1101" s="53"/>
      <c r="TY1101" s="53"/>
      <c r="TZ1101" s="53"/>
      <c r="UA1101" s="53"/>
      <c r="UB1101" s="53"/>
      <c r="UC1101" s="53"/>
      <c r="UD1101" s="53"/>
      <c r="UE1101" s="53"/>
      <c r="UF1101" s="53"/>
      <c r="UG1101" s="53"/>
    </row>
    <row r="1102" spans="12:553" s="19" customFormat="1" ht="15.75" customHeight="1" x14ac:dyDescent="0.2">
      <c r="L1102" s="66"/>
      <c r="M1102" s="66"/>
      <c r="N1102" s="52"/>
      <c r="O1102" s="53"/>
      <c r="P1102" s="53"/>
      <c r="Q1102" s="53"/>
      <c r="R1102" s="53"/>
      <c r="S1102" s="53"/>
      <c r="T1102" s="53"/>
      <c r="U1102" s="53"/>
      <c r="V1102" s="53"/>
      <c r="W1102" s="53"/>
      <c r="X1102" s="53"/>
      <c r="Y1102" s="53"/>
      <c r="Z1102" s="53"/>
      <c r="AA1102" s="53"/>
      <c r="AB1102" s="53"/>
      <c r="AC1102" s="53"/>
      <c r="AD1102" s="53"/>
      <c r="AE1102" s="53"/>
      <c r="AF1102" s="53"/>
      <c r="AG1102" s="53"/>
      <c r="AH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c r="BM1102" s="53"/>
      <c r="BN1102" s="53"/>
      <c r="BO1102" s="53"/>
      <c r="BP1102" s="53"/>
      <c r="BQ1102" s="53"/>
      <c r="BR1102" s="53"/>
      <c r="BS1102" s="53"/>
      <c r="BT1102" s="53"/>
      <c r="BU1102" s="53"/>
      <c r="BV1102" s="53"/>
      <c r="BW1102" s="53"/>
      <c r="BX1102" s="53"/>
      <c r="BY1102" s="53"/>
      <c r="BZ1102" s="53"/>
      <c r="CA1102" s="53"/>
      <c r="CB1102" s="53"/>
      <c r="CC1102" s="53"/>
      <c r="CD1102" s="53"/>
      <c r="CE1102" s="53"/>
      <c r="CF1102" s="53"/>
      <c r="CG1102" s="53"/>
      <c r="CH1102" s="53"/>
      <c r="CI1102" s="53"/>
      <c r="CJ1102" s="53"/>
      <c r="CK1102" s="53"/>
      <c r="CL1102" s="53"/>
      <c r="CM1102" s="53"/>
      <c r="CN1102" s="53"/>
      <c r="CO1102" s="53"/>
      <c r="CP1102" s="53"/>
      <c r="CQ1102" s="53"/>
      <c r="CR1102" s="53"/>
      <c r="CS1102" s="53"/>
      <c r="CT1102" s="53"/>
      <c r="CU1102" s="53"/>
      <c r="CV1102" s="53"/>
      <c r="CW1102" s="53"/>
      <c r="CX1102" s="53"/>
      <c r="CY1102" s="53"/>
      <c r="CZ1102" s="53"/>
      <c r="DA1102" s="53"/>
      <c r="DB1102" s="53"/>
      <c r="DC1102" s="53"/>
      <c r="DD1102" s="53"/>
      <c r="DE1102" s="53"/>
      <c r="DF1102" s="53"/>
      <c r="DG1102" s="53"/>
      <c r="DH1102" s="53"/>
      <c r="DI1102" s="53"/>
      <c r="DJ1102" s="53"/>
      <c r="DK1102" s="53"/>
      <c r="DL1102" s="53"/>
      <c r="DM1102" s="53"/>
      <c r="DN1102" s="53"/>
      <c r="DO1102" s="53"/>
      <c r="DP1102" s="53"/>
      <c r="DQ1102" s="53"/>
      <c r="DR1102" s="53"/>
      <c r="DS1102" s="53"/>
      <c r="DT1102" s="53"/>
      <c r="DU1102" s="53"/>
      <c r="DV1102" s="53"/>
      <c r="DW1102" s="53"/>
      <c r="DX1102" s="53"/>
      <c r="DY1102" s="53"/>
      <c r="DZ1102" s="53"/>
      <c r="EA1102" s="53"/>
      <c r="EB1102" s="53"/>
      <c r="EC1102" s="53"/>
      <c r="ED1102" s="53"/>
      <c r="EE1102" s="53"/>
      <c r="EF1102" s="53"/>
      <c r="EG1102" s="53"/>
      <c r="EH1102" s="53"/>
      <c r="EI1102" s="53"/>
      <c r="EJ1102" s="53"/>
      <c r="EK1102" s="53"/>
      <c r="EL1102" s="53"/>
      <c r="EM1102" s="53"/>
      <c r="EN1102" s="53"/>
      <c r="EO1102" s="53"/>
      <c r="EP1102" s="53"/>
      <c r="EQ1102" s="53"/>
      <c r="ER1102" s="53"/>
      <c r="ES1102" s="53"/>
      <c r="ET1102" s="53"/>
      <c r="EU1102" s="53"/>
      <c r="EV1102" s="53"/>
      <c r="EW1102" s="53"/>
      <c r="EX1102" s="53"/>
      <c r="EY1102" s="53"/>
      <c r="EZ1102" s="53"/>
      <c r="FA1102" s="53"/>
      <c r="FB1102" s="53"/>
      <c r="FC1102" s="53"/>
      <c r="FD1102" s="53"/>
      <c r="FE1102" s="53"/>
      <c r="FF1102" s="53"/>
      <c r="FG1102" s="53"/>
      <c r="FH1102" s="53"/>
      <c r="FI1102" s="53"/>
      <c r="FJ1102" s="53"/>
      <c r="FK1102" s="53"/>
      <c r="FL1102" s="53"/>
      <c r="FM1102" s="53"/>
      <c r="FN1102" s="53"/>
      <c r="FO1102" s="53"/>
      <c r="FP1102" s="53"/>
      <c r="FQ1102" s="53"/>
      <c r="FR1102" s="53"/>
      <c r="FS1102" s="53"/>
      <c r="FT1102" s="53"/>
      <c r="FU1102" s="53"/>
      <c r="FV1102" s="53"/>
      <c r="FW1102" s="53"/>
      <c r="FX1102" s="53"/>
      <c r="FY1102" s="53"/>
      <c r="FZ1102" s="53"/>
      <c r="GA1102" s="53"/>
      <c r="GB1102" s="53"/>
      <c r="GC1102" s="53"/>
      <c r="GD1102" s="53"/>
      <c r="GE1102" s="53"/>
      <c r="GF1102" s="53"/>
      <c r="GG1102" s="53"/>
      <c r="GH1102" s="53"/>
      <c r="GI1102" s="53"/>
      <c r="GJ1102" s="53"/>
      <c r="GK1102" s="53"/>
      <c r="GL1102" s="53"/>
      <c r="GM1102" s="53"/>
      <c r="GN1102" s="53"/>
      <c r="GO1102" s="53"/>
      <c r="GP1102" s="53"/>
      <c r="GQ1102" s="53"/>
      <c r="GR1102" s="53"/>
      <c r="GS1102" s="53"/>
      <c r="GT1102" s="53"/>
      <c r="GU1102" s="53"/>
      <c r="GV1102" s="53"/>
      <c r="GW1102" s="53"/>
      <c r="GX1102" s="53"/>
      <c r="GY1102" s="53"/>
      <c r="GZ1102" s="53"/>
      <c r="HA1102" s="53"/>
      <c r="HB1102" s="53"/>
      <c r="HC1102" s="53"/>
      <c r="HD1102" s="53"/>
      <c r="HE1102" s="53"/>
      <c r="HF1102" s="53"/>
      <c r="HG1102" s="53"/>
      <c r="HH1102" s="53"/>
      <c r="HI1102" s="53"/>
      <c r="HJ1102" s="53"/>
      <c r="HK1102" s="53"/>
      <c r="HL1102" s="53"/>
      <c r="HM1102" s="53"/>
      <c r="HN1102" s="53"/>
      <c r="HO1102" s="53"/>
      <c r="HP1102" s="53"/>
      <c r="HQ1102" s="53"/>
      <c r="HR1102" s="53"/>
      <c r="HS1102" s="53"/>
      <c r="HT1102" s="53"/>
      <c r="HU1102" s="53"/>
      <c r="HV1102" s="53"/>
      <c r="HW1102" s="53"/>
      <c r="HX1102" s="53"/>
      <c r="HY1102" s="53"/>
      <c r="HZ1102" s="53"/>
      <c r="IA1102" s="53"/>
      <c r="IB1102" s="53"/>
      <c r="IC1102" s="53"/>
      <c r="ID1102" s="53"/>
      <c r="IE1102" s="53"/>
      <c r="IF1102" s="53"/>
      <c r="IG1102" s="53"/>
      <c r="IH1102" s="53"/>
      <c r="II1102" s="53"/>
      <c r="IJ1102" s="53"/>
      <c r="IK1102" s="53"/>
      <c r="IL1102" s="53"/>
      <c r="IM1102" s="53"/>
      <c r="IN1102" s="53"/>
      <c r="IO1102" s="53"/>
      <c r="IP1102" s="53"/>
      <c r="IQ1102" s="53"/>
      <c r="IR1102" s="53"/>
      <c r="IS1102" s="53"/>
      <c r="IT1102" s="53"/>
      <c r="IU1102" s="53"/>
      <c r="IV1102" s="53"/>
      <c r="IW1102" s="53"/>
      <c r="IX1102" s="53"/>
      <c r="IY1102" s="53"/>
      <c r="IZ1102" s="53"/>
      <c r="JA1102" s="53"/>
      <c r="JB1102" s="53"/>
      <c r="JC1102" s="53"/>
      <c r="JD1102" s="53"/>
      <c r="JE1102" s="53"/>
      <c r="JF1102" s="53"/>
      <c r="JG1102" s="53"/>
      <c r="JH1102" s="53"/>
      <c r="JI1102" s="53"/>
      <c r="JJ1102" s="53"/>
      <c r="JK1102" s="53"/>
      <c r="JL1102" s="53"/>
      <c r="JM1102" s="53"/>
      <c r="JN1102" s="53"/>
      <c r="JO1102" s="53"/>
      <c r="JP1102" s="53"/>
      <c r="JQ1102" s="53"/>
      <c r="JR1102" s="53"/>
      <c r="JS1102" s="53"/>
      <c r="JT1102" s="53"/>
      <c r="JU1102" s="53"/>
      <c r="JV1102" s="53"/>
      <c r="JW1102" s="53"/>
      <c r="JX1102" s="53"/>
      <c r="JY1102" s="53"/>
      <c r="JZ1102" s="53"/>
      <c r="KA1102" s="53"/>
      <c r="KB1102" s="53"/>
      <c r="KC1102" s="53"/>
      <c r="KD1102" s="53"/>
      <c r="KE1102" s="53"/>
      <c r="KF1102" s="53"/>
      <c r="KG1102" s="53"/>
      <c r="KH1102" s="53"/>
      <c r="KI1102" s="53"/>
      <c r="KJ1102" s="53"/>
      <c r="KK1102" s="53"/>
      <c r="KL1102" s="53"/>
      <c r="KM1102" s="53"/>
      <c r="KN1102" s="53"/>
      <c r="KO1102" s="53"/>
      <c r="KP1102" s="53"/>
      <c r="KQ1102" s="53"/>
      <c r="KR1102" s="53"/>
      <c r="KS1102" s="53"/>
      <c r="KT1102" s="53"/>
      <c r="KU1102" s="53"/>
      <c r="KV1102" s="53"/>
      <c r="KW1102" s="53"/>
      <c r="KX1102" s="53"/>
      <c r="KY1102" s="53"/>
      <c r="KZ1102" s="53"/>
      <c r="LA1102" s="53"/>
      <c r="LB1102" s="53"/>
      <c r="LC1102" s="53"/>
      <c r="LD1102" s="53"/>
      <c r="LE1102" s="53"/>
      <c r="LF1102" s="53"/>
      <c r="LG1102" s="53"/>
      <c r="LH1102" s="53"/>
      <c r="LI1102" s="53"/>
      <c r="LJ1102" s="53"/>
      <c r="LK1102" s="53"/>
      <c r="LL1102" s="53"/>
      <c r="LM1102" s="53"/>
      <c r="LN1102" s="53"/>
      <c r="LO1102" s="53"/>
      <c r="LP1102" s="53"/>
      <c r="LQ1102" s="53"/>
      <c r="LR1102" s="53"/>
      <c r="LS1102" s="53"/>
      <c r="LT1102" s="53"/>
      <c r="LU1102" s="53"/>
      <c r="LV1102" s="53"/>
      <c r="LW1102" s="53"/>
      <c r="LX1102" s="53"/>
      <c r="LY1102" s="53"/>
      <c r="LZ1102" s="53"/>
      <c r="MA1102" s="53"/>
      <c r="MB1102" s="53"/>
      <c r="MC1102" s="53"/>
      <c r="MD1102" s="53"/>
      <c r="ME1102" s="53"/>
      <c r="MF1102" s="53"/>
      <c r="MG1102" s="53"/>
      <c r="MH1102" s="53"/>
      <c r="MI1102" s="53"/>
      <c r="MJ1102" s="53"/>
      <c r="MK1102" s="53"/>
      <c r="ML1102" s="53"/>
      <c r="MM1102" s="53"/>
      <c r="MN1102" s="53"/>
      <c r="MO1102" s="53"/>
      <c r="MP1102" s="53"/>
      <c r="MQ1102" s="53"/>
      <c r="MR1102" s="53"/>
      <c r="MS1102" s="53"/>
      <c r="MT1102" s="53"/>
      <c r="MU1102" s="53"/>
      <c r="MV1102" s="53"/>
      <c r="MW1102" s="53"/>
      <c r="MX1102" s="53"/>
      <c r="MY1102" s="53"/>
      <c r="MZ1102" s="53"/>
      <c r="NA1102" s="53"/>
      <c r="NB1102" s="53"/>
      <c r="NC1102" s="53"/>
      <c r="ND1102" s="53"/>
      <c r="NE1102" s="53"/>
      <c r="NF1102" s="53"/>
      <c r="NG1102" s="53"/>
      <c r="NH1102" s="53"/>
      <c r="NI1102" s="53"/>
      <c r="NJ1102" s="53"/>
      <c r="NK1102" s="53"/>
      <c r="NL1102" s="53"/>
      <c r="NM1102" s="53"/>
      <c r="NN1102" s="53"/>
      <c r="NO1102" s="53"/>
      <c r="NP1102" s="53"/>
      <c r="NQ1102" s="53"/>
      <c r="NR1102" s="53"/>
      <c r="NS1102" s="53"/>
      <c r="NT1102" s="53"/>
      <c r="NU1102" s="53"/>
      <c r="NV1102" s="53"/>
      <c r="NW1102" s="53"/>
      <c r="NX1102" s="53"/>
      <c r="NY1102" s="53"/>
      <c r="NZ1102" s="53"/>
      <c r="OA1102" s="53"/>
      <c r="OB1102" s="53"/>
      <c r="OC1102" s="53"/>
      <c r="OD1102" s="53"/>
      <c r="OE1102" s="53"/>
      <c r="OF1102" s="53"/>
      <c r="OG1102" s="53"/>
      <c r="OH1102" s="53"/>
      <c r="OI1102" s="53"/>
      <c r="OJ1102" s="53"/>
      <c r="OK1102" s="53"/>
      <c r="OL1102" s="53"/>
      <c r="OM1102" s="53"/>
      <c r="ON1102" s="53"/>
      <c r="OO1102" s="53"/>
      <c r="OP1102" s="53"/>
      <c r="OQ1102" s="53"/>
      <c r="OR1102" s="53"/>
      <c r="OS1102" s="53"/>
      <c r="OT1102" s="53"/>
      <c r="OU1102" s="53"/>
      <c r="OV1102" s="53"/>
      <c r="OW1102" s="53"/>
      <c r="OX1102" s="53"/>
      <c r="OY1102" s="53"/>
      <c r="OZ1102" s="53"/>
      <c r="PA1102" s="53"/>
      <c r="PB1102" s="53"/>
      <c r="PC1102" s="53"/>
      <c r="PD1102" s="53"/>
      <c r="PE1102" s="53"/>
      <c r="PF1102" s="53"/>
      <c r="PG1102" s="53"/>
      <c r="PH1102" s="53"/>
      <c r="PI1102" s="53"/>
      <c r="PJ1102" s="53"/>
      <c r="PK1102" s="53"/>
      <c r="PL1102" s="53"/>
      <c r="PM1102" s="53"/>
      <c r="PN1102" s="53"/>
      <c r="PO1102" s="53"/>
      <c r="PP1102" s="53"/>
      <c r="PQ1102" s="53"/>
      <c r="PR1102" s="53"/>
      <c r="PS1102" s="53"/>
      <c r="PT1102" s="53"/>
      <c r="PU1102" s="53"/>
      <c r="PV1102" s="53"/>
      <c r="PW1102" s="53"/>
      <c r="PX1102" s="53"/>
      <c r="PY1102" s="53"/>
      <c r="PZ1102" s="53"/>
      <c r="QA1102" s="53"/>
      <c r="QB1102" s="53"/>
      <c r="QC1102" s="53"/>
      <c r="QD1102" s="53"/>
      <c r="QE1102" s="53"/>
      <c r="QF1102" s="53"/>
      <c r="QG1102" s="53"/>
      <c r="QH1102" s="53"/>
      <c r="QI1102" s="53"/>
      <c r="QJ1102" s="53"/>
      <c r="QK1102" s="53"/>
      <c r="QL1102" s="53"/>
      <c r="QM1102" s="53"/>
      <c r="QN1102" s="53"/>
      <c r="QO1102" s="53"/>
      <c r="QP1102" s="53"/>
      <c r="QQ1102" s="53"/>
      <c r="QR1102" s="53"/>
      <c r="QS1102" s="53"/>
      <c r="QT1102" s="53"/>
      <c r="QU1102" s="53"/>
      <c r="QV1102" s="53"/>
      <c r="QW1102" s="53"/>
      <c r="QX1102" s="53"/>
      <c r="QY1102" s="53"/>
      <c r="QZ1102" s="53"/>
      <c r="RA1102" s="53"/>
      <c r="RB1102" s="53"/>
      <c r="RC1102" s="53"/>
      <c r="RD1102" s="53"/>
      <c r="RE1102" s="53"/>
      <c r="RF1102" s="53"/>
      <c r="RG1102" s="53"/>
      <c r="RH1102" s="53"/>
      <c r="RI1102" s="53"/>
      <c r="RJ1102" s="53"/>
      <c r="RK1102" s="53"/>
      <c r="RL1102" s="53"/>
      <c r="RM1102" s="53"/>
      <c r="RN1102" s="53"/>
      <c r="RO1102" s="53"/>
      <c r="RP1102" s="53"/>
      <c r="RQ1102" s="53"/>
      <c r="RR1102" s="53"/>
      <c r="RS1102" s="53"/>
      <c r="RT1102" s="53"/>
      <c r="RU1102" s="53"/>
      <c r="RV1102" s="53"/>
      <c r="RW1102" s="53"/>
      <c r="RX1102" s="53"/>
      <c r="RY1102" s="53"/>
      <c r="RZ1102" s="53"/>
      <c r="SA1102" s="53"/>
      <c r="SB1102" s="53"/>
      <c r="SC1102" s="53"/>
      <c r="SD1102" s="53"/>
      <c r="SE1102" s="53"/>
      <c r="SF1102" s="53"/>
      <c r="SG1102" s="53"/>
      <c r="SH1102" s="53"/>
      <c r="SI1102" s="53"/>
      <c r="SJ1102" s="53"/>
      <c r="SK1102" s="53"/>
      <c r="SL1102" s="53"/>
      <c r="SM1102" s="53"/>
      <c r="SN1102" s="53"/>
      <c r="SO1102" s="53"/>
      <c r="SP1102" s="53"/>
      <c r="SQ1102" s="53"/>
      <c r="SR1102" s="53"/>
      <c r="SS1102" s="53"/>
      <c r="ST1102" s="53"/>
      <c r="SU1102" s="53"/>
      <c r="SV1102" s="53"/>
      <c r="SW1102" s="53"/>
      <c r="SX1102" s="53"/>
      <c r="SY1102" s="53"/>
      <c r="SZ1102" s="53"/>
      <c r="TA1102" s="53"/>
      <c r="TB1102" s="53"/>
      <c r="TC1102" s="53"/>
      <c r="TD1102" s="53"/>
      <c r="TE1102" s="53"/>
      <c r="TF1102" s="53"/>
      <c r="TG1102" s="53"/>
      <c r="TH1102" s="53"/>
      <c r="TI1102" s="53"/>
      <c r="TJ1102" s="53"/>
      <c r="TK1102" s="53"/>
      <c r="TL1102" s="53"/>
      <c r="TM1102" s="53"/>
      <c r="TN1102" s="53"/>
      <c r="TO1102" s="53"/>
      <c r="TP1102" s="53"/>
      <c r="TQ1102" s="53"/>
      <c r="TR1102" s="53"/>
      <c r="TS1102" s="53"/>
      <c r="TT1102" s="53"/>
      <c r="TU1102" s="53"/>
      <c r="TV1102" s="53"/>
      <c r="TW1102" s="53"/>
      <c r="TX1102" s="53"/>
      <c r="TY1102" s="53"/>
      <c r="TZ1102" s="53"/>
      <c r="UA1102" s="53"/>
      <c r="UB1102" s="53"/>
      <c r="UC1102" s="53"/>
      <c r="UD1102" s="53"/>
      <c r="UE1102" s="53"/>
      <c r="UF1102" s="53"/>
      <c r="UG1102" s="53"/>
    </row>
    <row r="1103" spans="12:553" s="19" customFormat="1" ht="15.75" customHeight="1" x14ac:dyDescent="0.2">
      <c r="L1103" s="66"/>
      <c r="M1103" s="66"/>
      <c r="N1103" s="52"/>
      <c r="O1103" s="53"/>
      <c r="P1103" s="53"/>
      <c r="Q1103" s="53"/>
      <c r="R1103" s="53"/>
      <c r="S1103" s="53"/>
      <c r="T1103" s="53"/>
      <c r="U1103" s="53"/>
      <c r="V1103" s="53"/>
      <c r="W1103" s="53"/>
      <c r="X1103" s="53"/>
      <c r="Y1103" s="53"/>
      <c r="Z1103" s="53"/>
      <c r="AA1103" s="53"/>
      <c r="AB1103" s="53"/>
      <c r="AC1103" s="53"/>
      <c r="AD1103" s="53"/>
      <c r="AE1103" s="53"/>
      <c r="AF1103" s="53"/>
      <c r="AG1103" s="53"/>
      <c r="AH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c r="BM1103" s="53"/>
      <c r="BN1103" s="53"/>
      <c r="BO1103" s="53"/>
      <c r="BP1103" s="53"/>
      <c r="BQ1103" s="53"/>
      <c r="BR1103" s="53"/>
      <c r="BS1103" s="53"/>
      <c r="BT1103" s="53"/>
      <c r="BU1103" s="53"/>
      <c r="BV1103" s="53"/>
      <c r="BW1103" s="53"/>
      <c r="BX1103" s="53"/>
      <c r="BY1103" s="53"/>
      <c r="BZ1103" s="53"/>
      <c r="CA1103" s="53"/>
      <c r="CB1103" s="53"/>
      <c r="CC1103" s="53"/>
      <c r="CD1103" s="53"/>
      <c r="CE1103" s="53"/>
      <c r="CF1103" s="53"/>
      <c r="CG1103" s="53"/>
      <c r="CH1103" s="53"/>
      <c r="CI1103" s="53"/>
      <c r="CJ1103" s="53"/>
      <c r="CK1103" s="53"/>
      <c r="CL1103" s="53"/>
      <c r="CM1103" s="53"/>
      <c r="CN1103" s="53"/>
      <c r="CO1103" s="53"/>
      <c r="CP1103" s="53"/>
      <c r="CQ1103" s="53"/>
      <c r="CR1103" s="53"/>
      <c r="CS1103" s="53"/>
      <c r="CT1103" s="53"/>
      <c r="CU1103" s="53"/>
      <c r="CV1103" s="53"/>
      <c r="CW1103" s="53"/>
      <c r="CX1103" s="53"/>
      <c r="CY1103" s="53"/>
      <c r="CZ1103" s="53"/>
      <c r="DA1103" s="53"/>
      <c r="DB1103" s="53"/>
      <c r="DC1103" s="53"/>
      <c r="DD1103" s="53"/>
      <c r="DE1103" s="53"/>
      <c r="DF1103" s="53"/>
      <c r="DG1103" s="53"/>
      <c r="DH1103" s="53"/>
      <c r="DI1103" s="53"/>
      <c r="DJ1103" s="53"/>
      <c r="DK1103" s="53"/>
      <c r="DL1103" s="53"/>
      <c r="DM1103" s="53"/>
      <c r="DN1103" s="53"/>
      <c r="DO1103" s="53"/>
      <c r="DP1103" s="53"/>
      <c r="DQ1103" s="53"/>
      <c r="DR1103" s="53"/>
      <c r="DS1103" s="53"/>
      <c r="DT1103" s="53"/>
      <c r="DU1103" s="53"/>
      <c r="DV1103" s="53"/>
      <c r="DW1103" s="53"/>
      <c r="DX1103" s="53"/>
      <c r="DY1103" s="53"/>
      <c r="DZ1103" s="53"/>
      <c r="EA1103" s="53"/>
      <c r="EB1103" s="53"/>
      <c r="EC1103" s="53"/>
      <c r="ED1103" s="53"/>
      <c r="EE1103" s="53"/>
      <c r="EF1103" s="53"/>
      <c r="EG1103" s="53"/>
      <c r="EH1103" s="53"/>
      <c r="EI1103" s="53"/>
      <c r="EJ1103" s="53"/>
      <c r="EK1103" s="53"/>
      <c r="EL1103" s="53"/>
      <c r="EM1103" s="53"/>
      <c r="EN1103" s="53"/>
      <c r="EO1103" s="53"/>
      <c r="EP1103" s="53"/>
      <c r="EQ1103" s="53"/>
      <c r="ER1103" s="53"/>
      <c r="ES1103" s="53"/>
      <c r="ET1103" s="53"/>
      <c r="EU1103" s="53"/>
      <c r="EV1103" s="53"/>
      <c r="EW1103" s="53"/>
      <c r="EX1103" s="53"/>
      <c r="EY1103" s="53"/>
      <c r="EZ1103" s="53"/>
      <c r="FA1103" s="53"/>
      <c r="FB1103" s="53"/>
      <c r="FC1103" s="53"/>
      <c r="FD1103" s="53"/>
      <c r="FE1103" s="53"/>
      <c r="FF1103" s="53"/>
      <c r="FG1103" s="53"/>
      <c r="FH1103" s="53"/>
      <c r="FI1103" s="53"/>
      <c r="FJ1103" s="53"/>
      <c r="FK1103" s="53"/>
      <c r="FL1103" s="53"/>
      <c r="FM1103" s="53"/>
      <c r="FN1103" s="53"/>
      <c r="FO1103" s="53"/>
      <c r="FP1103" s="53"/>
      <c r="FQ1103" s="53"/>
      <c r="FR1103" s="53"/>
      <c r="FS1103" s="53"/>
      <c r="FT1103" s="53"/>
      <c r="FU1103" s="53"/>
      <c r="FV1103" s="53"/>
      <c r="FW1103" s="53"/>
      <c r="FX1103" s="53"/>
      <c r="FY1103" s="53"/>
      <c r="FZ1103" s="53"/>
      <c r="GA1103" s="53"/>
      <c r="GB1103" s="53"/>
      <c r="GC1103" s="53"/>
      <c r="GD1103" s="53"/>
      <c r="GE1103" s="53"/>
      <c r="GF1103" s="53"/>
      <c r="GG1103" s="53"/>
      <c r="GH1103" s="53"/>
      <c r="GI1103" s="53"/>
      <c r="GJ1103" s="53"/>
      <c r="GK1103" s="53"/>
      <c r="GL1103" s="53"/>
      <c r="GM1103" s="53"/>
      <c r="GN1103" s="53"/>
      <c r="GO1103" s="53"/>
      <c r="GP1103" s="53"/>
      <c r="GQ1103" s="53"/>
      <c r="GR1103" s="53"/>
      <c r="GS1103" s="53"/>
      <c r="GT1103" s="53"/>
      <c r="GU1103" s="53"/>
      <c r="GV1103" s="53"/>
      <c r="GW1103" s="53"/>
      <c r="GX1103" s="53"/>
      <c r="GY1103" s="53"/>
      <c r="GZ1103" s="53"/>
      <c r="HA1103" s="53"/>
      <c r="HB1103" s="53"/>
      <c r="HC1103" s="53"/>
      <c r="HD1103" s="53"/>
      <c r="HE1103" s="53"/>
      <c r="HF1103" s="53"/>
      <c r="HG1103" s="53"/>
      <c r="HH1103" s="53"/>
      <c r="HI1103" s="53"/>
      <c r="HJ1103" s="53"/>
      <c r="HK1103" s="53"/>
      <c r="HL1103" s="53"/>
      <c r="HM1103" s="53"/>
      <c r="HN1103" s="53"/>
      <c r="HO1103" s="53"/>
      <c r="HP1103" s="53"/>
      <c r="HQ1103" s="53"/>
      <c r="HR1103" s="53"/>
      <c r="HS1103" s="53"/>
      <c r="HT1103" s="53"/>
      <c r="HU1103" s="53"/>
      <c r="HV1103" s="53"/>
      <c r="HW1103" s="53"/>
      <c r="HX1103" s="53"/>
      <c r="HY1103" s="53"/>
      <c r="HZ1103" s="53"/>
      <c r="IA1103" s="53"/>
      <c r="IB1103" s="53"/>
      <c r="IC1103" s="53"/>
      <c r="ID1103" s="53"/>
      <c r="IE1103" s="53"/>
      <c r="IF1103" s="53"/>
      <c r="IG1103" s="53"/>
      <c r="IH1103" s="53"/>
      <c r="II1103" s="53"/>
      <c r="IJ1103" s="53"/>
      <c r="IK1103" s="53"/>
      <c r="IL1103" s="53"/>
      <c r="IM1103" s="53"/>
      <c r="IN1103" s="53"/>
      <c r="IO1103" s="53"/>
      <c r="IP1103" s="53"/>
      <c r="IQ1103" s="53"/>
      <c r="IR1103" s="53"/>
      <c r="IS1103" s="53"/>
      <c r="IT1103" s="53"/>
      <c r="IU1103" s="53"/>
      <c r="IV1103" s="53"/>
      <c r="IW1103" s="53"/>
      <c r="IX1103" s="53"/>
      <c r="IY1103" s="53"/>
      <c r="IZ1103" s="53"/>
      <c r="JA1103" s="53"/>
      <c r="JB1103" s="53"/>
      <c r="JC1103" s="53"/>
      <c r="JD1103" s="53"/>
      <c r="JE1103" s="53"/>
      <c r="JF1103" s="53"/>
      <c r="JG1103" s="53"/>
      <c r="JH1103" s="53"/>
      <c r="JI1103" s="53"/>
      <c r="JJ1103" s="53"/>
      <c r="JK1103" s="53"/>
      <c r="JL1103" s="53"/>
      <c r="JM1103" s="53"/>
      <c r="JN1103" s="53"/>
      <c r="JO1103" s="53"/>
      <c r="JP1103" s="53"/>
      <c r="JQ1103" s="53"/>
      <c r="JR1103" s="53"/>
      <c r="JS1103" s="53"/>
      <c r="JT1103" s="53"/>
      <c r="JU1103" s="53"/>
      <c r="JV1103" s="53"/>
      <c r="JW1103" s="53"/>
      <c r="JX1103" s="53"/>
      <c r="JY1103" s="53"/>
      <c r="JZ1103" s="53"/>
      <c r="KA1103" s="53"/>
      <c r="KB1103" s="53"/>
      <c r="KC1103" s="53"/>
      <c r="KD1103" s="53"/>
      <c r="KE1103" s="53"/>
      <c r="KF1103" s="53"/>
      <c r="KG1103" s="53"/>
      <c r="KH1103" s="53"/>
      <c r="KI1103" s="53"/>
      <c r="KJ1103" s="53"/>
      <c r="KK1103" s="53"/>
      <c r="KL1103" s="53"/>
      <c r="KM1103" s="53"/>
      <c r="KN1103" s="53"/>
      <c r="KO1103" s="53"/>
      <c r="KP1103" s="53"/>
      <c r="KQ1103" s="53"/>
      <c r="KR1103" s="53"/>
      <c r="KS1103" s="53"/>
      <c r="KT1103" s="53"/>
      <c r="KU1103" s="53"/>
      <c r="KV1103" s="53"/>
      <c r="KW1103" s="53"/>
      <c r="KX1103" s="53"/>
      <c r="KY1103" s="53"/>
      <c r="KZ1103" s="53"/>
      <c r="LA1103" s="53"/>
      <c r="LB1103" s="53"/>
      <c r="LC1103" s="53"/>
      <c r="LD1103" s="53"/>
      <c r="LE1103" s="53"/>
      <c r="LF1103" s="53"/>
      <c r="LG1103" s="53"/>
      <c r="LH1103" s="53"/>
      <c r="LI1103" s="53"/>
      <c r="LJ1103" s="53"/>
      <c r="LK1103" s="53"/>
      <c r="LL1103" s="53"/>
      <c r="LM1103" s="53"/>
      <c r="LN1103" s="53"/>
      <c r="LO1103" s="53"/>
      <c r="LP1103" s="53"/>
      <c r="LQ1103" s="53"/>
      <c r="LR1103" s="53"/>
      <c r="LS1103" s="53"/>
      <c r="LT1103" s="53"/>
      <c r="LU1103" s="53"/>
      <c r="LV1103" s="53"/>
      <c r="LW1103" s="53"/>
      <c r="LX1103" s="53"/>
      <c r="LY1103" s="53"/>
      <c r="LZ1103" s="53"/>
      <c r="MA1103" s="53"/>
      <c r="MB1103" s="53"/>
      <c r="MC1103" s="53"/>
      <c r="MD1103" s="53"/>
      <c r="ME1103" s="53"/>
      <c r="MF1103" s="53"/>
      <c r="MG1103" s="53"/>
      <c r="MH1103" s="53"/>
      <c r="MI1103" s="53"/>
      <c r="MJ1103" s="53"/>
      <c r="MK1103" s="53"/>
      <c r="ML1103" s="53"/>
      <c r="MM1103" s="53"/>
      <c r="MN1103" s="53"/>
      <c r="MO1103" s="53"/>
      <c r="MP1103" s="53"/>
      <c r="MQ1103" s="53"/>
      <c r="MR1103" s="53"/>
      <c r="MS1103" s="53"/>
      <c r="MT1103" s="53"/>
      <c r="MU1103" s="53"/>
      <c r="MV1103" s="53"/>
      <c r="MW1103" s="53"/>
      <c r="MX1103" s="53"/>
      <c r="MY1103" s="53"/>
      <c r="MZ1103" s="53"/>
      <c r="NA1103" s="53"/>
      <c r="NB1103" s="53"/>
      <c r="NC1103" s="53"/>
      <c r="ND1103" s="53"/>
      <c r="NE1103" s="53"/>
      <c r="NF1103" s="53"/>
      <c r="NG1103" s="53"/>
      <c r="NH1103" s="53"/>
      <c r="NI1103" s="53"/>
      <c r="NJ1103" s="53"/>
      <c r="NK1103" s="53"/>
      <c r="NL1103" s="53"/>
      <c r="NM1103" s="53"/>
      <c r="NN1103" s="53"/>
      <c r="NO1103" s="53"/>
      <c r="NP1103" s="53"/>
      <c r="NQ1103" s="53"/>
      <c r="NR1103" s="53"/>
      <c r="NS1103" s="53"/>
      <c r="NT1103" s="53"/>
      <c r="NU1103" s="53"/>
      <c r="NV1103" s="53"/>
      <c r="NW1103" s="53"/>
      <c r="NX1103" s="53"/>
      <c r="NY1103" s="53"/>
      <c r="NZ1103" s="53"/>
      <c r="OA1103" s="53"/>
      <c r="OB1103" s="53"/>
      <c r="OC1103" s="53"/>
      <c r="OD1103" s="53"/>
      <c r="OE1103" s="53"/>
      <c r="OF1103" s="53"/>
      <c r="OG1103" s="53"/>
      <c r="OH1103" s="53"/>
      <c r="OI1103" s="53"/>
      <c r="OJ1103" s="53"/>
      <c r="OK1103" s="53"/>
      <c r="OL1103" s="53"/>
      <c r="OM1103" s="53"/>
      <c r="ON1103" s="53"/>
      <c r="OO1103" s="53"/>
      <c r="OP1103" s="53"/>
      <c r="OQ1103" s="53"/>
      <c r="OR1103" s="53"/>
      <c r="OS1103" s="53"/>
      <c r="OT1103" s="53"/>
      <c r="OU1103" s="53"/>
      <c r="OV1103" s="53"/>
      <c r="OW1103" s="53"/>
      <c r="OX1103" s="53"/>
      <c r="OY1103" s="53"/>
      <c r="OZ1103" s="53"/>
      <c r="PA1103" s="53"/>
      <c r="PB1103" s="53"/>
      <c r="PC1103" s="53"/>
      <c r="PD1103" s="53"/>
      <c r="PE1103" s="53"/>
      <c r="PF1103" s="53"/>
      <c r="PG1103" s="53"/>
      <c r="PH1103" s="53"/>
      <c r="PI1103" s="53"/>
      <c r="PJ1103" s="53"/>
      <c r="PK1103" s="53"/>
      <c r="PL1103" s="53"/>
      <c r="PM1103" s="53"/>
      <c r="PN1103" s="53"/>
      <c r="PO1103" s="53"/>
      <c r="PP1103" s="53"/>
      <c r="PQ1103" s="53"/>
      <c r="PR1103" s="53"/>
      <c r="PS1103" s="53"/>
      <c r="PT1103" s="53"/>
      <c r="PU1103" s="53"/>
      <c r="PV1103" s="53"/>
      <c r="PW1103" s="53"/>
      <c r="PX1103" s="53"/>
      <c r="PY1103" s="53"/>
      <c r="PZ1103" s="53"/>
      <c r="QA1103" s="53"/>
      <c r="QB1103" s="53"/>
      <c r="QC1103" s="53"/>
      <c r="QD1103" s="53"/>
      <c r="QE1103" s="53"/>
      <c r="QF1103" s="53"/>
      <c r="QG1103" s="53"/>
      <c r="QH1103" s="53"/>
      <c r="QI1103" s="53"/>
      <c r="QJ1103" s="53"/>
      <c r="QK1103" s="53"/>
      <c r="QL1103" s="53"/>
      <c r="QM1103" s="53"/>
      <c r="QN1103" s="53"/>
      <c r="QO1103" s="53"/>
      <c r="QP1103" s="53"/>
      <c r="QQ1103" s="53"/>
      <c r="QR1103" s="53"/>
      <c r="QS1103" s="53"/>
      <c r="QT1103" s="53"/>
      <c r="QU1103" s="53"/>
      <c r="QV1103" s="53"/>
      <c r="QW1103" s="53"/>
      <c r="QX1103" s="53"/>
      <c r="QY1103" s="53"/>
      <c r="QZ1103" s="53"/>
      <c r="RA1103" s="53"/>
      <c r="RB1103" s="53"/>
      <c r="RC1103" s="53"/>
      <c r="RD1103" s="53"/>
      <c r="RE1103" s="53"/>
      <c r="RF1103" s="53"/>
      <c r="RG1103" s="53"/>
      <c r="RH1103" s="53"/>
      <c r="RI1103" s="53"/>
      <c r="RJ1103" s="53"/>
      <c r="RK1103" s="53"/>
      <c r="RL1103" s="53"/>
      <c r="RM1103" s="53"/>
      <c r="RN1103" s="53"/>
      <c r="RO1103" s="53"/>
      <c r="RP1103" s="53"/>
      <c r="RQ1103" s="53"/>
      <c r="RR1103" s="53"/>
      <c r="RS1103" s="53"/>
      <c r="RT1103" s="53"/>
      <c r="RU1103" s="53"/>
      <c r="RV1103" s="53"/>
      <c r="RW1103" s="53"/>
      <c r="RX1103" s="53"/>
      <c r="RY1103" s="53"/>
      <c r="RZ1103" s="53"/>
      <c r="SA1103" s="53"/>
      <c r="SB1103" s="53"/>
      <c r="SC1103" s="53"/>
      <c r="SD1103" s="53"/>
      <c r="SE1103" s="53"/>
      <c r="SF1103" s="53"/>
      <c r="SG1103" s="53"/>
      <c r="SH1103" s="53"/>
      <c r="SI1103" s="53"/>
      <c r="SJ1103" s="53"/>
      <c r="SK1103" s="53"/>
      <c r="SL1103" s="53"/>
      <c r="SM1103" s="53"/>
      <c r="SN1103" s="53"/>
      <c r="SO1103" s="53"/>
      <c r="SP1103" s="53"/>
      <c r="SQ1103" s="53"/>
      <c r="SR1103" s="53"/>
      <c r="SS1103" s="53"/>
      <c r="ST1103" s="53"/>
      <c r="SU1103" s="53"/>
      <c r="SV1103" s="53"/>
      <c r="SW1103" s="53"/>
      <c r="SX1103" s="53"/>
      <c r="SY1103" s="53"/>
      <c r="SZ1103" s="53"/>
      <c r="TA1103" s="53"/>
      <c r="TB1103" s="53"/>
      <c r="TC1103" s="53"/>
      <c r="TD1103" s="53"/>
      <c r="TE1103" s="53"/>
      <c r="TF1103" s="53"/>
      <c r="TG1103" s="53"/>
      <c r="TH1103" s="53"/>
      <c r="TI1103" s="53"/>
      <c r="TJ1103" s="53"/>
      <c r="TK1103" s="53"/>
      <c r="TL1103" s="53"/>
      <c r="TM1103" s="53"/>
      <c r="TN1103" s="53"/>
      <c r="TO1103" s="53"/>
      <c r="TP1103" s="53"/>
      <c r="TQ1103" s="53"/>
      <c r="TR1103" s="53"/>
      <c r="TS1103" s="53"/>
      <c r="TT1103" s="53"/>
      <c r="TU1103" s="53"/>
      <c r="TV1103" s="53"/>
      <c r="TW1103" s="53"/>
      <c r="TX1103" s="53"/>
      <c r="TY1103" s="53"/>
      <c r="TZ1103" s="53"/>
      <c r="UA1103" s="53"/>
      <c r="UB1103" s="53"/>
      <c r="UC1103" s="53"/>
      <c r="UD1103" s="53"/>
      <c r="UE1103" s="53"/>
      <c r="UF1103" s="53"/>
      <c r="UG1103" s="53"/>
    </row>
    <row r="1104" spans="12:553" s="19" customFormat="1" ht="15.75" customHeight="1" x14ac:dyDescent="0.2">
      <c r="L1104" s="66"/>
      <c r="M1104" s="66"/>
      <c r="N1104" s="52"/>
      <c r="O1104" s="53"/>
      <c r="P1104" s="53"/>
      <c r="Q1104" s="53"/>
      <c r="R1104" s="53"/>
      <c r="S1104" s="53"/>
      <c r="T1104" s="53"/>
      <c r="U1104" s="53"/>
      <c r="V1104" s="53"/>
      <c r="W1104" s="53"/>
      <c r="X1104" s="53"/>
      <c r="Y1104" s="53"/>
      <c r="Z1104" s="53"/>
      <c r="AA1104" s="53"/>
      <c r="AB1104" s="53"/>
      <c r="AC1104" s="53"/>
      <c r="AD1104" s="53"/>
      <c r="AE1104" s="53"/>
      <c r="AF1104" s="53"/>
      <c r="AG1104" s="53"/>
      <c r="AH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c r="BM1104" s="53"/>
      <c r="BN1104" s="53"/>
      <c r="BO1104" s="53"/>
      <c r="BP1104" s="53"/>
      <c r="BQ1104" s="53"/>
      <c r="BR1104" s="53"/>
      <c r="BS1104" s="53"/>
      <c r="BT1104" s="53"/>
      <c r="BU1104" s="53"/>
      <c r="BV1104" s="53"/>
      <c r="BW1104" s="53"/>
      <c r="BX1104" s="53"/>
      <c r="BY1104" s="53"/>
      <c r="BZ1104" s="53"/>
      <c r="CA1104" s="53"/>
      <c r="CB1104" s="53"/>
      <c r="CC1104" s="53"/>
      <c r="CD1104" s="53"/>
      <c r="CE1104" s="53"/>
      <c r="CF1104" s="53"/>
      <c r="CG1104" s="53"/>
      <c r="CH1104" s="53"/>
      <c r="CI1104" s="53"/>
      <c r="CJ1104" s="53"/>
      <c r="CK1104" s="53"/>
      <c r="CL1104" s="53"/>
      <c r="CM1104" s="53"/>
      <c r="CN1104" s="53"/>
      <c r="CO1104" s="53"/>
      <c r="CP1104" s="53"/>
      <c r="CQ1104" s="53"/>
      <c r="CR1104" s="53"/>
      <c r="CS1104" s="53"/>
      <c r="CT1104" s="53"/>
      <c r="CU1104" s="53"/>
      <c r="CV1104" s="53"/>
      <c r="CW1104" s="53"/>
      <c r="CX1104" s="53"/>
      <c r="CY1104" s="53"/>
      <c r="CZ1104" s="53"/>
      <c r="DA1104" s="53"/>
      <c r="DB1104" s="53"/>
      <c r="DC1104" s="53"/>
      <c r="DD1104" s="53"/>
      <c r="DE1104" s="53"/>
      <c r="DF1104" s="53"/>
      <c r="DG1104" s="53"/>
      <c r="DH1104" s="53"/>
      <c r="DI1104" s="53"/>
      <c r="DJ1104" s="53"/>
      <c r="DK1104" s="53"/>
      <c r="DL1104" s="53"/>
      <c r="DM1104" s="53"/>
      <c r="DN1104" s="53"/>
      <c r="DO1104" s="53"/>
      <c r="DP1104" s="53"/>
      <c r="DQ1104" s="53"/>
      <c r="DR1104" s="53"/>
      <c r="DS1104" s="53"/>
      <c r="DT1104" s="53"/>
      <c r="DU1104" s="53"/>
      <c r="DV1104" s="53"/>
      <c r="DW1104" s="53"/>
      <c r="DX1104" s="53"/>
      <c r="DY1104" s="53"/>
      <c r="DZ1104" s="53"/>
      <c r="EA1104" s="53"/>
      <c r="EB1104" s="53"/>
      <c r="EC1104" s="53"/>
      <c r="ED1104" s="53"/>
      <c r="EE1104" s="53"/>
      <c r="EF1104" s="53"/>
      <c r="EG1104" s="53"/>
      <c r="EH1104" s="53"/>
      <c r="EI1104" s="53"/>
      <c r="EJ1104" s="53"/>
      <c r="EK1104" s="53"/>
      <c r="EL1104" s="53"/>
      <c r="EM1104" s="53"/>
      <c r="EN1104" s="53"/>
      <c r="EO1104" s="53"/>
      <c r="EP1104" s="53"/>
      <c r="EQ1104" s="53"/>
      <c r="ER1104" s="53"/>
      <c r="ES1104" s="53"/>
      <c r="ET1104" s="53"/>
      <c r="EU1104" s="53"/>
      <c r="EV1104" s="53"/>
      <c r="EW1104" s="53"/>
      <c r="EX1104" s="53"/>
      <c r="EY1104" s="53"/>
      <c r="EZ1104" s="53"/>
      <c r="FA1104" s="53"/>
      <c r="FB1104" s="53"/>
      <c r="FC1104" s="53"/>
      <c r="FD1104" s="53"/>
      <c r="FE1104" s="53"/>
      <c r="FF1104" s="53"/>
      <c r="FG1104" s="53"/>
      <c r="FH1104" s="53"/>
      <c r="FI1104" s="53"/>
      <c r="FJ1104" s="53"/>
      <c r="FK1104" s="53"/>
      <c r="FL1104" s="53"/>
      <c r="FM1104" s="53"/>
      <c r="FN1104" s="53"/>
      <c r="FO1104" s="53"/>
      <c r="FP1104" s="53"/>
      <c r="FQ1104" s="53"/>
      <c r="FR1104" s="53"/>
      <c r="FS1104" s="53"/>
      <c r="FT1104" s="53"/>
      <c r="FU1104" s="53"/>
      <c r="FV1104" s="53"/>
      <c r="FW1104" s="53"/>
      <c r="FX1104" s="53"/>
      <c r="FY1104" s="53"/>
      <c r="FZ1104" s="53"/>
      <c r="GA1104" s="53"/>
      <c r="GB1104" s="53"/>
      <c r="GC1104" s="53"/>
      <c r="GD1104" s="53"/>
      <c r="GE1104" s="53"/>
      <c r="GF1104" s="53"/>
      <c r="GG1104" s="53"/>
      <c r="GH1104" s="53"/>
      <c r="GI1104" s="53"/>
      <c r="GJ1104" s="53"/>
      <c r="GK1104" s="53"/>
      <c r="GL1104" s="53"/>
      <c r="GM1104" s="53"/>
      <c r="GN1104" s="53"/>
      <c r="GO1104" s="53"/>
      <c r="GP1104" s="53"/>
      <c r="GQ1104" s="53"/>
      <c r="GR1104" s="53"/>
      <c r="GS1104" s="53"/>
      <c r="GT1104" s="53"/>
      <c r="GU1104" s="53"/>
      <c r="GV1104" s="53"/>
      <c r="GW1104" s="53"/>
      <c r="GX1104" s="53"/>
      <c r="GY1104" s="53"/>
      <c r="GZ1104" s="53"/>
      <c r="HA1104" s="53"/>
      <c r="HB1104" s="53"/>
      <c r="HC1104" s="53"/>
      <c r="HD1104" s="53"/>
      <c r="HE1104" s="53"/>
      <c r="HF1104" s="53"/>
      <c r="HG1104" s="53"/>
      <c r="HH1104" s="53"/>
      <c r="HI1104" s="53"/>
      <c r="HJ1104" s="53"/>
      <c r="HK1104" s="53"/>
      <c r="HL1104" s="53"/>
      <c r="HM1104" s="53"/>
      <c r="HN1104" s="53"/>
      <c r="HO1104" s="53"/>
      <c r="HP1104" s="53"/>
      <c r="HQ1104" s="53"/>
      <c r="HR1104" s="53"/>
      <c r="HS1104" s="53"/>
      <c r="HT1104" s="53"/>
      <c r="HU1104" s="53"/>
      <c r="HV1104" s="53"/>
      <c r="HW1104" s="53"/>
      <c r="HX1104" s="53"/>
      <c r="HY1104" s="53"/>
      <c r="HZ1104" s="53"/>
      <c r="IA1104" s="53"/>
      <c r="IB1104" s="53"/>
      <c r="IC1104" s="53"/>
      <c r="ID1104" s="53"/>
      <c r="IE1104" s="53"/>
      <c r="IF1104" s="53"/>
      <c r="IG1104" s="53"/>
      <c r="IH1104" s="53"/>
      <c r="II1104" s="53"/>
      <c r="IJ1104" s="53"/>
      <c r="IK1104" s="53"/>
      <c r="IL1104" s="53"/>
      <c r="IM1104" s="53"/>
      <c r="IN1104" s="53"/>
      <c r="IO1104" s="53"/>
      <c r="IP1104" s="53"/>
      <c r="IQ1104" s="53"/>
      <c r="IR1104" s="53"/>
      <c r="IS1104" s="53"/>
      <c r="IT1104" s="53"/>
      <c r="IU1104" s="53"/>
      <c r="IV1104" s="53"/>
      <c r="IW1104" s="53"/>
      <c r="IX1104" s="53"/>
      <c r="IY1104" s="53"/>
      <c r="IZ1104" s="53"/>
      <c r="JA1104" s="53"/>
      <c r="JB1104" s="53"/>
      <c r="JC1104" s="53"/>
      <c r="JD1104" s="53"/>
      <c r="JE1104" s="53"/>
      <c r="JF1104" s="53"/>
      <c r="JG1104" s="53"/>
      <c r="JH1104" s="53"/>
      <c r="JI1104" s="53"/>
      <c r="JJ1104" s="53"/>
      <c r="JK1104" s="53"/>
      <c r="JL1104" s="53"/>
      <c r="JM1104" s="53"/>
      <c r="JN1104" s="53"/>
      <c r="JO1104" s="53"/>
      <c r="JP1104" s="53"/>
      <c r="JQ1104" s="53"/>
      <c r="JR1104" s="53"/>
      <c r="JS1104" s="53"/>
      <c r="JT1104" s="53"/>
      <c r="JU1104" s="53"/>
      <c r="JV1104" s="53"/>
      <c r="JW1104" s="53"/>
      <c r="JX1104" s="53"/>
      <c r="JY1104" s="53"/>
      <c r="JZ1104" s="53"/>
      <c r="KA1104" s="53"/>
      <c r="KB1104" s="53"/>
      <c r="KC1104" s="53"/>
      <c r="KD1104" s="53"/>
      <c r="KE1104" s="53"/>
      <c r="KF1104" s="53"/>
      <c r="KG1104" s="53"/>
      <c r="KH1104" s="53"/>
      <c r="KI1104" s="53"/>
      <c r="KJ1104" s="53"/>
      <c r="KK1104" s="53"/>
      <c r="KL1104" s="53"/>
      <c r="KM1104" s="53"/>
      <c r="KN1104" s="53"/>
      <c r="KO1104" s="53"/>
      <c r="KP1104" s="53"/>
      <c r="KQ1104" s="53"/>
      <c r="KR1104" s="53"/>
      <c r="KS1104" s="53"/>
      <c r="KT1104" s="53"/>
      <c r="KU1104" s="53"/>
      <c r="KV1104" s="53"/>
      <c r="KW1104" s="53"/>
      <c r="KX1104" s="53"/>
      <c r="KY1104" s="53"/>
      <c r="KZ1104" s="53"/>
      <c r="LA1104" s="53"/>
      <c r="LB1104" s="53"/>
      <c r="LC1104" s="53"/>
      <c r="LD1104" s="53"/>
      <c r="LE1104" s="53"/>
      <c r="LF1104" s="53"/>
      <c r="LG1104" s="53"/>
      <c r="LH1104" s="53"/>
      <c r="LI1104" s="53"/>
      <c r="LJ1104" s="53"/>
      <c r="LK1104" s="53"/>
      <c r="LL1104" s="53"/>
      <c r="LM1104" s="53"/>
      <c r="LN1104" s="53"/>
      <c r="LO1104" s="53"/>
      <c r="LP1104" s="53"/>
      <c r="LQ1104" s="53"/>
      <c r="LR1104" s="53"/>
      <c r="LS1104" s="53"/>
      <c r="LT1104" s="53"/>
      <c r="LU1104" s="53"/>
      <c r="LV1104" s="53"/>
      <c r="LW1104" s="53"/>
      <c r="LX1104" s="53"/>
      <c r="LY1104" s="53"/>
      <c r="LZ1104" s="53"/>
      <c r="MA1104" s="53"/>
      <c r="MB1104" s="53"/>
      <c r="MC1104" s="53"/>
      <c r="MD1104" s="53"/>
      <c r="ME1104" s="53"/>
      <c r="MF1104" s="53"/>
      <c r="MG1104" s="53"/>
      <c r="MH1104" s="53"/>
      <c r="MI1104" s="53"/>
      <c r="MJ1104" s="53"/>
      <c r="MK1104" s="53"/>
      <c r="ML1104" s="53"/>
      <c r="MM1104" s="53"/>
      <c r="MN1104" s="53"/>
      <c r="MO1104" s="53"/>
      <c r="MP1104" s="53"/>
      <c r="MQ1104" s="53"/>
      <c r="MR1104" s="53"/>
      <c r="MS1104" s="53"/>
      <c r="MT1104" s="53"/>
      <c r="MU1104" s="53"/>
      <c r="MV1104" s="53"/>
      <c r="MW1104" s="53"/>
      <c r="MX1104" s="53"/>
      <c r="MY1104" s="53"/>
      <c r="MZ1104" s="53"/>
      <c r="NA1104" s="53"/>
      <c r="NB1104" s="53"/>
      <c r="NC1104" s="53"/>
      <c r="ND1104" s="53"/>
      <c r="NE1104" s="53"/>
      <c r="NF1104" s="53"/>
      <c r="NG1104" s="53"/>
      <c r="NH1104" s="53"/>
      <c r="NI1104" s="53"/>
      <c r="NJ1104" s="53"/>
      <c r="NK1104" s="53"/>
      <c r="NL1104" s="53"/>
      <c r="NM1104" s="53"/>
      <c r="NN1104" s="53"/>
      <c r="NO1104" s="53"/>
      <c r="NP1104" s="53"/>
      <c r="NQ1104" s="53"/>
      <c r="NR1104" s="53"/>
      <c r="NS1104" s="53"/>
      <c r="NT1104" s="53"/>
      <c r="NU1104" s="53"/>
      <c r="NV1104" s="53"/>
      <c r="NW1104" s="53"/>
      <c r="NX1104" s="53"/>
      <c r="NY1104" s="53"/>
      <c r="NZ1104" s="53"/>
      <c r="OA1104" s="53"/>
      <c r="OB1104" s="53"/>
      <c r="OC1104" s="53"/>
      <c r="OD1104" s="53"/>
      <c r="OE1104" s="53"/>
      <c r="OF1104" s="53"/>
      <c r="OG1104" s="53"/>
      <c r="OH1104" s="53"/>
      <c r="OI1104" s="53"/>
      <c r="OJ1104" s="53"/>
      <c r="OK1104" s="53"/>
      <c r="OL1104" s="53"/>
      <c r="OM1104" s="53"/>
      <c r="ON1104" s="53"/>
      <c r="OO1104" s="53"/>
      <c r="OP1104" s="53"/>
      <c r="OQ1104" s="53"/>
      <c r="OR1104" s="53"/>
      <c r="OS1104" s="53"/>
      <c r="OT1104" s="53"/>
      <c r="OU1104" s="53"/>
      <c r="OV1104" s="53"/>
      <c r="OW1104" s="53"/>
      <c r="OX1104" s="53"/>
      <c r="OY1104" s="53"/>
      <c r="OZ1104" s="53"/>
      <c r="PA1104" s="53"/>
      <c r="PB1104" s="53"/>
      <c r="PC1104" s="53"/>
      <c r="PD1104" s="53"/>
      <c r="PE1104" s="53"/>
      <c r="PF1104" s="53"/>
      <c r="PG1104" s="53"/>
      <c r="PH1104" s="53"/>
      <c r="PI1104" s="53"/>
      <c r="PJ1104" s="53"/>
      <c r="PK1104" s="53"/>
      <c r="PL1104" s="53"/>
      <c r="PM1104" s="53"/>
      <c r="PN1104" s="53"/>
      <c r="PO1104" s="53"/>
      <c r="PP1104" s="53"/>
      <c r="PQ1104" s="53"/>
      <c r="PR1104" s="53"/>
      <c r="PS1104" s="53"/>
      <c r="PT1104" s="53"/>
      <c r="PU1104" s="53"/>
      <c r="PV1104" s="53"/>
      <c r="PW1104" s="53"/>
      <c r="PX1104" s="53"/>
      <c r="PY1104" s="53"/>
      <c r="PZ1104" s="53"/>
      <c r="QA1104" s="53"/>
      <c r="QB1104" s="53"/>
      <c r="QC1104" s="53"/>
      <c r="QD1104" s="53"/>
      <c r="QE1104" s="53"/>
      <c r="QF1104" s="53"/>
      <c r="QG1104" s="53"/>
      <c r="QH1104" s="53"/>
      <c r="QI1104" s="53"/>
      <c r="QJ1104" s="53"/>
      <c r="QK1104" s="53"/>
      <c r="QL1104" s="53"/>
      <c r="QM1104" s="53"/>
      <c r="QN1104" s="53"/>
      <c r="QO1104" s="53"/>
      <c r="QP1104" s="53"/>
      <c r="QQ1104" s="53"/>
      <c r="QR1104" s="53"/>
      <c r="QS1104" s="53"/>
      <c r="QT1104" s="53"/>
      <c r="QU1104" s="53"/>
      <c r="QV1104" s="53"/>
      <c r="QW1104" s="53"/>
      <c r="QX1104" s="53"/>
      <c r="QY1104" s="53"/>
      <c r="QZ1104" s="53"/>
      <c r="RA1104" s="53"/>
      <c r="RB1104" s="53"/>
      <c r="RC1104" s="53"/>
      <c r="RD1104" s="53"/>
      <c r="RE1104" s="53"/>
      <c r="RF1104" s="53"/>
      <c r="RG1104" s="53"/>
      <c r="RH1104" s="53"/>
      <c r="RI1104" s="53"/>
      <c r="RJ1104" s="53"/>
      <c r="RK1104" s="53"/>
      <c r="RL1104" s="53"/>
      <c r="RM1104" s="53"/>
      <c r="RN1104" s="53"/>
      <c r="RO1104" s="53"/>
      <c r="RP1104" s="53"/>
      <c r="RQ1104" s="53"/>
      <c r="RR1104" s="53"/>
      <c r="RS1104" s="53"/>
      <c r="RT1104" s="53"/>
      <c r="RU1104" s="53"/>
      <c r="RV1104" s="53"/>
      <c r="RW1104" s="53"/>
      <c r="RX1104" s="53"/>
      <c r="RY1104" s="53"/>
      <c r="RZ1104" s="53"/>
      <c r="SA1104" s="53"/>
      <c r="SB1104" s="53"/>
      <c r="SC1104" s="53"/>
      <c r="SD1104" s="53"/>
      <c r="SE1104" s="53"/>
      <c r="SF1104" s="53"/>
      <c r="SG1104" s="53"/>
      <c r="SH1104" s="53"/>
      <c r="SI1104" s="53"/>
      <c r="SJ1104" s="53"/>
      <c r="SK1104" s="53"/>
      <c r="SL1104" s="53"/>
      <c r="SM1104" s="53"/>
      <c r="SN1104" s="53"/>
      <c r="SO1104" s="53"/>
      <c r="SP1104" s="53"/>
      <c r="SQ1104" s="53"/>
      <c r="SR1104" s="53"/>
      <c r="SS1104" s="53"/>
      <c r="ST1104" s="53"/>
      <c r="SU1104" s="53"/>
      <c r="SV1104" s="53"/>
      <c r="SW1104" s="53"/>
      <c r="SX1104" s="53"/>
      <c r="SY1104" s="53"/>
      <c r="SZ1104" s="53"/>
      <c r="TA1104" s="53"/>
      <c r="TB1104" s="53"/>
      <c r="TC1104" s="53"/>
      <c r="TD1104" s="53"/>
      <c r="TE1104" s="53"/>
      <c r="TF1104" s="53"/>
      <c r="TG1104" s="53"/>
      <c r="TH1104" s="53"/>
      <c r="TI1104" s="53"/>
      <c r="TJ1104" s="53"/>
      <c r="TK1104" s="53"/>
      <c r="TL1104" s="53"/>
      <c r="TM1104" s="53"/>
      <c r="TN1104" s="53"/>
      <c r="TO1104" s="53"/>
      <c r="TP1104" s="53"/>
      <c r="TQ1104" s="53"/>
      <c r="TR1104" s="53"/>
      <c r="TS1104" s="53"/>
      <c r="TT1104" s="53"/>
      <c r="TU1104" s="53"/>
      <c r="TV1104" s="53"/>
      <c r="TW1104" s="53"/>
      <c r="TX1104" s="53"/>
      <c r="TY1104" s="53"/>
      <c r="TZ1104" s="53"/>
      <c r="UA1104" s="53"/>
      <c r="UB1104" s="53"/>
      <c r="UC1104" s="53"/>
      <c r="UD1104" s="53"/>
      <c r="UE1104" s="53"/>
      <c r="UF1104" s="53"/>
      <c r="UG1104" s="53"/>
    </row>
    <row r="1105" spans="12:553" s="19" customFormat="1" ht="15.75" customHeight="1" x14ac:dyDescent="0.2">
      <c r="L1105" s="66"/>
      <c r="M1105" s="66"/>
      <c r="N1105" s="52"/>
      <c r="O1105" s="53"/>
      <c r="P1105" s="53"/>
      <c r="Q1105" s="53"/>
      <c r="R1105" s="53"/>
      <c r="S1105" s="53"/>
      <c r="T1105" s="53"/>
      <c r="U1105" s="53"/>
      <c r="V1105" s="53"/>
      <c r="W1105" s="53"/>
      <c r="X1105" s="53"/>
      <c r="Y1105" s="53"/>
      <c r="Z1105" s="53"/>
      <c r="AA1105" s="53"/>
      <c r="AB1105" s="53"/>
      <c r="AC1105" s="53"/>
      <c r="AD1105" s="53"/>
      <c r="AE1105" s="53"/>
      <c r="AF1105" s="53"/>
      <c r="AG1105" s="53"/>
      <c r="AH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c r="BM1105" s="53"/>
      <c r="BN1105" s="53"/>
      <c r="BO1105" s="53"/>
      <c r="BP1105" s="53"/>
      <c r="BQ1105" s="53"/>
      <c r="BR1105" s="53"/>
      <c r="BS1105" s="53"/>
      <c r="BT1105" s="53"/>
      <c r="BU1105" s="53"/>
      <c r="BV1105" s="53"/>
      <c r="BW1105" s="53"/>
      <c r="BX1105" s="53"/>
      <c r="BY1105" s="53"/>
      <c r="BZ1105" s="53"/>
      <c r="CA1105" s="53"/>
      <c r="CB1105" s="53"/>
      <c r="CC1105" s="53"/>
      <c r="CD1105" s="53"/>
      <c r="CE1105" s="53"/>
      <c r="CF1105" s="53"/>
      <c r="CG1105" s="53"/>
      <c r="CH1105" s="53"/>
      <c r="CI1105" s="53"/>
      <c r="CJ1105" s="53"/>
      <c r="CK1105" s="53"/>
      <c r="CL1105" s="53"/>
      <c r="CM1105" s="53"/>
      <c r="CN1105" s="53"/>
      <c r="CO1105" s="53"/>
      <c r="CP1105" s="53"/>
      <c r="CQ1105" s="53"/>
      <c r="CR1105" s="53"/>
      <c r="CS1105" s="53"/>
      <c r="CT1105" s="53"/>
      <c r="CU1105" s="53"/>
      <c r="CV1105" s="53"/>
      <c r="CW1105" s="53"/>
      <c r="CX1105" s="53"/>
      <c r="CY1105" s="53"/>
      <c r="CZ1105" s="53"/>
      <c r="DA1105" s="53"/>
      <c r="DB1105" s="53"/>
      <c r="DC1105" s="53"/>
      <c r="DD1105" s="53"/>
      <c r="DE1105" s="53"/>
      <c r="DF1105" s="53"/>
      <c r="DG1105" s="53"/>
      <c r="DH1105" s="53"/>
      <c r="DI1105" s="53"/>
      <c r="DJ1105" s="53"/>
      <c r="DK1105" s="53"/>
      <c r="DL1105" s="53"/>
      <c r="DM1105" s="53"/>
      <c r="DN1105" s="53"/>
      <c r="DO1105" s="53"/>
      <c r="DP1105" s="53"/>
      <c r="DQ1105" s="53"/>
      <c r="DR1105" s="53"/>
      <c r="DS1105" s="53"/>
      <c r="DT1105" s="53"/>
      <c r="DU1105" s="53"/>
      <c r="DV1105" s="53"/>
      <c r="DW1105" s="53"/>
      <c r="DX1105" s="53"/>
      <c r="DY1105" s="53"/>
      <c r="DZ1105" s="53"/>
      <c r="EA1105" s="53"/>
      <c r="EB1105" s="53"/>
      <c r="EC1105" s="53"/>
      <c r="ED1105" s="53"/>
      <c r="EE1105" s="53"/>
      <c r="EF1105" s="53"/>
      <c r="EG1105" s="53"/>
      <c r="EH1105" s="53"/>
      <c r="EI1105" s="53"/>
      <c r="EJ1105" s="53"/>
      <c r="EK1105" s="53"/>
      <c r="EL1105" s="53"/>
      <c r="EM1105" s="53"/>
      <c r="EN1105" s="53"/>
      <c r="EO1105" s="53"/>
      <c r="EP1105" s="53"/>
      <c r="EQ1105" s="53"/>
      <c r="ER1105" s="53"/>
      <c r="ES1105" s="53"/>
      <c r="ET1105" s="53"/>
      <c r="EU1105" s="53"/>
      <c r="EV1105" s="53"/>
      <c r="EW1105" s="53"/>
      <c r="EX1105" s="53"/>
      <c r="EY1105" s="53"/>
      <c r="EZ1105" s="53"/>
      <c r="FA1105" s="53"/>
      <c r="FB1105" s="53"/>
      <c r="FC1105" s="53"/>
      <c r="FD1105" s="53"/>
      <c r="FE1105" s="53"/>
      <c r="FF1105" s="53"/>
      <c r="FG1105" s="53"/>
      <c r="FH1105" s="53"/>
      <c r="FI1105" s="53"/>
      <c r="FJ1105" s="53"/>
      <c r="FK1105" s="53"/>
      <c r="FL1105" s="53"/>
      <c r="FM1105" s="53"/>
      <c r="FN1105" s="53"/>
      <c r="FO1105" s="53"/>
      <c r="FP1105" s="53"/>
      <c r="FQ1105" s="53"/>
      <c r="FR1105" s="53"/>
      <c r="FS1105" s="53"/>
      <c r="FT1105" s="53"/>
      <c r="FU1105" s="53"/>
      <c r="FV1105" s="53"/>
      <c r="FW1105" s="53"/>
      <c r="FX1105" s="53"/>
      <c r="FY1105" s="53"/>
      <c r="FZ1105" s="53"/>
      <c r="GA1105" s="53"/>
      <c r="GB1105" s="53"/>
      <c r="GC1105" s="53"/>
      <c r="GD1105" s="53"/>
      <c r="GE1105" s="53"/>
      <c r="GF1105" s="53"/>
      <c r="GG1105" s="53"/>
      <c r="GH1105" s="53"/>
      <c r="GI1105" s="53"/>
      <c r="GJ1105" s="53"/>
      <c r="GK1105" s="53"/>
      <c r="GL1105" s="53"/>
      <c r="GM1105" s="53"/>
      <c r="GN1105" s="53"/>
      <c r="GO1105" s="53"/>
      <c r="GP1105" s="53"/>
      <c r="GQ1105" s="53"/>
      <c r="GR1105" s="53"/>
      <c r="GS1105" s="53"/>
      <c r="GT1105" s="53"/>
      <c r="GU1105" s="53"/>
      <c r="GV1105" s="53"/>
      <c r="GW1105" s="53"/>
      <c r="GX1105" s="53"/>
      <c r="GY1105" s="53"/>
      <c r="GZ1105" s="53"/>
      <c r="HA1105" s="53"/>
      <c r="HB1105" s="53"/>
      <c r="HC1105" s="53"/>
      <c r="HD1105" s="53"/>
      <c r="HE1105" s="53"/>
      <c r="HF1105" s="53"/>
      <c r="HG1105" s="53"/>
      <c r="HH1105" s="53"/>
      <c r="HI1105" s="53"/>
      <c r="HJ1105" s="53"/>
      <c r="HK1105" s="53"/>
      <c r="HL1105" s="53"/>
      <c r="HM1105" s="53"/>
      <c r="HN1105" s="53"/>
      <c r="HO1105" s="53"/>
      <c r="HP1105" s="53"/>
      <c r="HQ1105" s="53"/>
      <c r="HR1105" s="53"/>
      <c r="HS1105" s="53"/>
      <c r="HT1105" s="53"/>
      <c r="HU1105" s="53"/>
      <c r="HV1105" s="53"/>
      <c r="HW1105" s="53"/>
      <c r="HX1105" s="53"/>
      <c r="HY1105" s="53"/>
      <c r="HZ1105" s="53"/>
      <c r="IA1105" s="53"/>
      <c r="IB1105" s="53"/>
      <c r="IC1105" s="53"/>
      <c r="ID1105" s="53"/>
      <c r="IE1105" s="53"/>
      <c r="IF1105" s="53"/>
      <c r="IG1105" s="53"/>
      <c r="IH1105" s="53"/>
      <c r="II1105" s="53"/>
      <c r="IJ1105" s="53"/>
      <c r="IK1105" s="53"/>
      <c r="IL1105" s="53"/>
      <c r="IM1105" s="53"/>
      <c r="IN1105" s="53"/>
      <c r="IO1105" s="53"/>
      <c r="IP1105" s="53"/>
      <c r="IQ1105" s="53"/>
      <c r="IR1105" s="53"/>
      <c r="IS1105" s="53"/>
      <c r="IT1105" s="53"/>
      <c r="IU1105" s="53"/>
      <c r="IV1105" s="53"/>
      <c r="IW1105" s="53"/>
      <c r="IX1105" s="53"/>
      <c r="IY1105" s="53"/>
      <c r="IZ1105" s="53"/>
      <c r="JA1105" s="53"/>
      <c r="JB1105" s="53"/>
      <c r="JC1105" s="53"/>
      <c r="JD1105" s="53"/>
      <c r="JE1105" s="53"/>
      <c r="JF1105" s="53"/>
      <c r="JG1105" s="53"/>
      <c r="JH1105" s="53"/>
      <c r="JI1105" s="53"/>
      <c r="JJ1105" s="53"/>
      <c r="JK1105" s="53"/>
      <c r="JL1105" s="53"/>
      <c r="JM1105" s="53"/>
      <c r="JN1105" s="53"/>
      <c r="JO1105" s="53"/>
      <c r="JP1105" s="53"/>
      <c r="JQ1105" s="53"/>
      <c r="JR1105" s="53"/>
      <c r="JS1105" s="53"/>
      <c r="JT1105" s="53"/>
      <c r="JU1105" s="53"/>
      <c r="JV1105" s="53"/>
      <c r="JW1105" s="53"/>
      <c r="JX1105" s="53"/>
      <c r="JY1105" s="53"/>
      <c r="JZ1105" s="53"/>
      <c r="KA1105" s="53"/>
      <c r="KB1105" s="53"/>
      <c r="KC1105" s="53"/>
      <c r="KD1105" s="53"/>
      <c r="KE1105" s="53"/>
      <c r="KF1105" s="53"/>
      <c r="KG1105" s="53"/>
      <c r="KH1105" s="53"/>
      <c r="KI1105" s="53"/>
      <c r="KJ1105" s="53"/>
      <c r="KK1105" s="53"/>
      <c r="KL1105" s="53"/>
      <c r="KM1105" s="53"/>
      <c r="KN1105" s="53"/>
      <c r="KO1105" s="53"/>
      <c r="KP1105" s="53"/>
      <c r="KQ1105" s="53"/>
      <c r="KR1105" s="53"/>
      <c r="KS1105" s="53"/>
      <c r="KT1105" s="53"/>
      <c r="KU1105" s="53"/>
      <c r="KV1105" s="53"/>
      <c r="KW1105" s="53"/>
      <c r="KX1105" s="53"/>
      <c r="KY1105" s="53"/>
      <c r="KZ1105" s="53"/>
      <c r="LA1105" s="53"/>
      <c r="LB1105" s="53"/>
      <c r="LC1105" s="53"/>
      <c r="LD1105" s="53"/>
      <c r="LE1105" s="53"/>
      <c r="LF1105" s="53"/>
      <c r="LG1105" s="53"/>
      <c r="LH1105" s="53"/>
      <c r="LI1105" s="53"/>
      <c r="LJ1105" s="53"/>
      <c r="LK1105" s="53"/>
      <c r="LL1105" s="53"/>
      <c r="LM1105" s="53"/>
      <c r="LN1105" s="53"/>
      <c r="LO1105" s="53"/>
      <c r="LP1105" s="53"/>
      <c r="LQ1105" s="53"/>
      <c r="LR1105" s="53"/>
      <c r="LS1105" s="53"/>
      <c r="LT1105" s="53"/>
      <c r="LU1105" s="53"/>
      <c r="LV1105" s="53"/>
      <c r="LW1105" s="53"/>
      <c r="LX1105" s="53"/>
      <c r="LY1105" s="53"/>
      <c r="LZ1105" s="53"/>
      <c r="MA1105" s="53"/>
      <c r="MB1105" s="53"/>
      <c r="MC1105" s="53"/>
      <c r="MD1105" s="53"/>
      <c r="ME1105" s="53"/>
      <c r="MF1105" s="53"/>
      <c r="MG1105" s="53"/>
      <c r="MH1105" s="53"/>
      <c r="MI1105" s="53"/>
      <c r="MJ1105" s="53"/>
      <c r="MK1105" s="53"/>
      <c r="ML1105" s="53"/>
      <c r="MM1105" s="53"/>
      <c r="MN1105" s="53"/>
      <c r="MO1105" s="53"/>
      <c r="MP1105" s="53"/>
      <c r="MQ1105" s="53"/>
      <c r="MR1105" s="53"/>
      <c r="MS1105" s="53"/>
      <c r="MT1105" s="53"/>
      <c r="MU1105" s="53"/>
      <c r="MV1105" s="53"/>
      <c r="MW1105" s="53"/>
      <c r="MX1105" s="53"/>
      <c r="MY1105" s="53"/>
      <c r="MZ1105" s="53"/>
      <c r="NA1105" s="53"/>
      <c r="NB1105" s="53"/>
      <c r="NC1105" s="53"/>
      <c r="ND1105" s="53"/>
      <c r="NE1105" s="53"/>
      <c r="NF1105" s="53"/>
      <c r="NG1105" s="53"/>
      <c r="NH1105" s="53"/>
      <c r="NI1105" s="53"/>
      <c r="NJ1105" s="53"/>
      <c r="NK1105" s="53"/>
      <c r="NL1105" s="53"/>
      <c r="NM1105" s="53"/>
      <c r="NN1105" s="53"/>
      <c r="NO1105" s="53"/>
      <c r="NP1105" s="53"/>
      <c r="NQ1105" s="53"/>
      <c r="NR1105" s="53"/>
      <c r="NS1105" s="53"/>
      <c r="NT1105" s="53"/>
      <c r="NU1105" s="53"/>
      <c r="NV1105" s="53"/>
      <c r="NW1105" s="53"/>
      <c r="NX1105" s="53"/>
      <c r="NY1105" s="53"/>
      <c r="NZ1105" s="53"/>
      <c r="OA1105" s="53"/>
      <c r="OB1105" s="53"/>
      <c r="OC1105" s="53"/>
      <c r="OD1105" s="53"/>
      <c r="OE1105" s="53"/>
      <c r="OF1105" s="53"/>
      <c r="OG1105" s="53"/>
      <c r="OH1105" s="53"/>
      <c r="OI1105" s="53"/>
      <c r="OJ1105" s="53"/>
      <c r="OK1105" s="53"/>
      <c r="OL1105" s="53"/>
      <c r="OM1105" s="53"/>
      <c r="ON1105" s="53"/>
      <c r="OO1105" s="53"/>
      <c r="OP1105" s="53"/>
      <c r="OQ1105" s="53"/>
      <c r="OR1105" s="53"/>
      <c r="OS1105" s="53"/>
      <c r="OT1105" s="53"/>
      <c r="OU1105" s="53"/>
      <c r="OV1105" s="53"/>
      <c r="OW1105" s="53"/>
      <c r="OX1105" s="53"/>
      <c r="OY1105" s="53"/>
      <c r="OZ1105" s="53"/>
      <c r="PA1105" s="53"/>
      <c r="PB1105" s="53"/>
      <c r="PC1105" s="53"/>
      <c r="PD1105" s="53"/>
      <c r="PE1105" s="53"/>
      <c r="PF1105" s="53"/>
      <c r="PG1105" s="53"/>
      <c r="PH1105" s="53"/>
      <c r="PI1105" s="53"/>
      <c r="PJ1105" s="53"/>
      <c r="PK1105" s="53"/>
      <c r="PL1105" s="53"/>
      <c r="PM1105" s="53"/>
      <c r="PN1105" s="53"/>
      <c r="PO1105" s="53"/>
      <c r="PP1105" s="53"/>
      <c r="PQ1105" s="53"/>
      <c r="PR1105" s="53"/>
      <c r="PS1105" s="53"/>
      <c r="PT1105" s="53"/>
      <c r="PU1105" s="53"/>
      <c r="PV1105" s="53"/>
      <c r="PW1105" s="53"/>
      <c r="PX1105" s="53"/>
      <c r="PY1105" s="53"/>
      <c r="PZ1105" s="53"/>
      <c r="QA1105" s="53"/>
      <c r="QB1105" s="53"/>
      <c r="QC1105" s="53"/>
      <c r="QD1105" s="53"/>
      <c r="QE1105" s="53"/>
      <c r="QF1105" s="53"/>
      <c r="QG1105" s="53"/>
      <c r="QH1105" s="53"/>
      <c r="QI1105" s="53"/>
      <c r="QJ1105" s="53"/>
      <c r="QK1105" s="53"/>
      <c r="QL1105" s="53"/>
      <c r="QM1105" s="53"/>
      <c r="QN1105" s="53"/>
      <c r="QO1105" s="53"/>
      <c r="QP1105" s="53"/>
      <c r="QQ1105" s="53"/>
      <c r="QR1105" s="53"/>
      <c r="QS1105" s="53"/>
      <c r="QT1105" s="53"/>
      <c r="QU1105" s="53"/>
      <c r="QV1105" s="53"/>
      <c r="QW1105" s="53"/>
      <c r="QX1105" s="53"/>
      <c r="QY1105" s="53"/>
      <c r="QZ1105" s="53"/>
      <c r="RA1105" s="53"/>
      <c r="RB1105" s="53"/>
      <c r="RC1105" s="53"/>
      <c r="RD1105" s="53"/>
      <c r="RE1105" s="53"/>
      <c r="RF1105" s="53"/>
      <c r="RG1105" s="53"/>
      <c r="RH1105" s="53"/>
      <c r="RI1105" s="53"/>
      <c r="RJ1105" s="53"/>
      <c r="RK1105" s="53"/>
      <c r="RL1105" s="53"/>
      <c r="RM1105" s="53"/>
      <c r="RN1105" s="53"/>
      <c r="RO1105" s="53"/>
      <c r="RP1105" s="53"/>
      <c r="RQ1105" s="53"/>
      <c r="RR1105" s="53"/>
      <c r="RS1105" s="53"/>
      <c r="RT1105" s="53"/>
      <c r="RU1105" s="53"/>
      <c r="RV1105" s="53"/>
      <c r="RW1105" s="53"/>
      <c r="RX1105" s="53"/>
      <c r="RY1105" s="53"/>
      <c r="RZ1105" s="53"/>
      <c r="SA1105" s="53"/>
      <c r="SB1105" s="53"/>
      <c r="SC1105" s="53"/>
      <c r="SD1105" s="53"/>
      <c r="SE1105" s="53"/>
      <c r="SF1105" s="53"/>
      <c r="SG1105" s="53"/>
      <c r="SH1105" s="53"/>
      <c r="SI1105" s="53"/>
      <c r="SJ1105" s="53"/>
      <c r="SK1105" s="53"/>
      <c r="SL1105" s="53"/>
      <c r="SM1105" s="53"/>
      <c r="SN1105" s="53"/>
      <c r="SO1105" s="53"/>
      <c r="SP1105" s="53"/>
      <c r="SQ1105" s="53"/>
      <c r="SR1105" s="53"/>
      <c r="SS1105" s="53"/>
      <c r="ST1105" s="53"/>
      <c r="SU1105" s="53"/>
      <c r="SV1105" s="53"/>
      <c r="SW1105" s="53"/>
      <c r="SX1105" s="53"/>
      <c r="SY1105" s="53"/>
      <c r="SZ1105" s="53"/>
      <c r="TA1105" s="53"/>
      <c r="TB1105" s="53"/>
      <c r="TC1105" s="53"/>
      <c r="TD1105" s="53"/>
      <c r="TE1105" s="53"/>
      <c r="TF1105" s="53"/>
      <c r="TG1105" s="53"/>
      <c r="TH1105" s="53"/>
      <c r="TI1105" s="53"/>
      <c r="TJ1105" s="53"/>
      <c r="TK1105" s="53"/>
      <c r="TL1105" s="53"/>
      <c r="TM1105" s="53"/>
      <c r="TN1105" s="53"/>
      <c r="TO1105" s="53"/>
      <c r="TP1105" s="53"/>
      <c r="TQ1105" s="53"/>
      <c r="TR1105" s="53"/>
      <c r="TS1105" s="53"/>
      <c r="TT1105" s="53"/>
      <c r="TU1105" s="53"/>
      <c r="TV1105" s="53"/>
      <c r="TW1105" s="53"/>
      <c r="TX1105" s="53"/>
      <c r="TY1105" s="53"/>
      <c r="TZ1105" s="53"/>
      <c r="UA1105" s="53"/>
      <c r="UB1105" s="53"/>
      <c r="UC1105" s="53"/>
      <c r="UD1105" s="53"/>
      <c r="UE1105" s="53"/>
      <c r="UF1105" s="53"/>
      <c r="UG1105" s="53"/>
    </row>
    <row r="1106" spans="12:553" s="19" customFormat="1" ht="15.75" customHeight="1" x14ac:dyDescent="0.2">
      <c r="L1106" s="66"/>
      <c r="M1106" s="66"/>
      <c r="N1106" s="52"/>
      <c r="O1106" s="53"/>
      <c r="P1106" s="53"/>
      <c r="Q1106" s="53"/>
      <c r="R1106" s="53"/>
      <c r="S1106" s="53"/>
      <c r="T1106" s="53"/>
      <c r="U1106" s="53"/>
      <c r="V1106" s="53"/>
      <c r="W1106" s="53"/>
      <c r="X1106" s="53"/>
      <c r="Y1106" s="53"/>
      <c r="Z1106" s="53"/>
      <c r="AA1106" s="53"/>
      <c r="AB1106" s="53"/>
      <c r="AC1106" s="53"/>
      <c r="AD1106" s="53"/>
      <c r="AE1106" s="53"/>
      <c r="AF1106" s="53"/>
      <c r="AG1106" s="53"/>
      <c r="AH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c r="BM1106" s="53"/>
      <c r="BN1106" s="53"/>
      <c r="BO1106" s="53"/>
      <c r="BP1106" s="53"/>
      <c r="BQ1106" s="53"/>
      <c r="BR1106" s="53"/>
      <c r="BS1106" s="53"/>
      <c r="BT1106" s="53"/>
      <c r="BU1106" s="53"/>
      <c r="BV1106" s="53"/>
      <c r="BW1106" s="53"/>
      <c r="BX1106" s="53"/>
      <c r="BY1106" s="53"/>
      <c r="BZ1106" s="53"/>
      <c r="CA1106" s="53"/>
      <c r="CB1106" s="53"/>
      <c r="CC1106" s="53"/>
      <c r="CD1106" s="53"/>
      <c r="CE1106" s="53"/>
      <c r="CF1106" s="53"/>
      <c r="CG1106" s="53"/>
      <c r="CH1106" s="53"/>
      <c r="CI1106" s="53"/>
      <c r="CJ1106" s="53"/>
      <c r="CK1106" s="53"/>
      <c r="CL1106" s="53"/>
      <c r="CM1106" s="53"/>
      <c r="CN1106" s="53"/>
      <c r="CO1106" s="53"/>
      <c r="CP1106" s="53"/>
      <c r="CQ1106" s="53"/>
      <c r="CR1106" s="53"/>
      <c r="CS1106" s="53"/>
      <c r="CT1106" s="53"/>
      <c r="CU1106" s="53"/>
      <c r="CV1106" s="53"/>
      <c r="CW1106" s="53"/>
      <c r="CX1106" s="53"/>
      <c r="CY1106" s="53"/>
      <c r="CZ1106" s="53"/>
      <c r="DA1106" s="53"/>
      <c r="DB1106" s="53"/>
      <c r="DC1106" s="53"/>
      <c r="DD1106" s="53"/>
      <c r="DE1106" s="53"/>
      <c r="DF1106" s="53"/>
      <c r="DG1106" s="53"/>
      <c r="DH1106" s="53"/>
      <c r="DI1106" s="53"/>
      <c r="DJ1106" s="53"/>
      <c r="DK1106" s="53"/>
      <c r="DL1106" s="53"/>
      <c r="DM1106" s="53"/>
      <c r="DN1106" s="53"/>
      <c r="DO1106" s="53"/>
      <c r="DP1106" s="53"/>
      <c r="DQ1106" s="53"/>
      <c r="DR1106" s="53"/>
      <c r="DS1106" s="53"/>
      <c r="DT1106" s="53"/>
      <c r="DU1106" s="53"/>
      <c r="DV1106" s="53"/>
      <c r="DW1106" s="53"/>
      <c r="DX1106" s="53"/>
      <c r="DY1106" s="53"/>
      <c r="DZ1106" s="53"/>
      <c r="EA1106" s="53"/>
      <c r="EB1106" s="53"/>
      <c r="EC1106" s="53"/>
      <c r="ED1106" s="53"/>
      <c r="EE1106" s="53"/>
      <c r="EF1106" s="53"/>
      <c r="EG1106" s="53"/>
      <c r="EH1106" s="53"/>
      <c r="EI1106" s="53"/>
      <c r="EJ1106" s="53"/>
      <c r="EK1106" s="53"/>
      <c r="EL1106" s="53"/>
      <c r="EM1106" s="53"/>
      <c r="EN1106" s="53"/>
      <c r="EO1106" s="53"/>
      <c r="EP1106" s="53"/>
      <c r="EQ1106" s="53"/>
      <c r="ER1106" s="53"/>
      <c r="ES1106" s="53"/>
      <c r="ET1106" s="53"/>
      <c r="EU1106" s="53"/>
      <c r="EV1106" s="53"/>
      <c r="EW1106" s="53"/>
      <c r="EX1106" s="53"/>
      <c r="EY1106" s="53"/>
      <c r="EZ1106" s="53"/>
      <c r="FA1106" s="53"/>
      <c r="FB1106" s="53"/>
      <c r="FC1106" s="53"/>
      <c r="FD1106" s="53"/>
      <c r="FE1106" s="53"/>
      <c r="FF1106" s="53"/>
      <c r="FG1106" s="53"/>
      <c r="FH1106" s="53"/>
      <c r="FI1106" s="53"/>
      <c r="FJ1106" s="53"/>
      <c r="FK1106" s="53"/>
      <c r="FL1106" s="53"/>
      <c r="FM1106" s="53"/>
      <c r="FN1106" s="53"/>
      <c r="FO1106" s="53"/>
      <c r="FP1106" s="53"/>
      <c r="FQ1106" s="53"/>
      <c r="FR1106" s="53"/>
      <c r="FS1106" s="53"/>
      <c r="FT1106" s="53"/>
      <c r="FU1106" s="53"/>
      <c r="FV1106" s="53"/>
      <c r="FW1106" s="53"/>
      <c r="FX1106" s="53"/>
      <c r="FY1106" s="53"/>
      <c r="FZ1106" s="53"/>
      <c r="GA1106" s="53"/>
      <c r="GB1106" s="53"/>
      <c r="GC1106" s="53"/>
      <c r="GD1106" s="53"/>
      <c r="GE1106" s="53"/>
      <c r="GF1106" s="53"/>
      <c r="GG1106" s="53"/>
      <c r="GH1106" s="53"/>
      <c r="GI1106" s="53"/>
      <c r="GJ1106" s="53"/>
      <c r="GK1106" s="53"/>
      <c r="GL1106" s="53"/>
      <c r="GM1106" s="53"/>
      <c r="GN1106" s="53"/>
      <c r="GO1106" s="53"/>
      <c r="GP1106" s="53"/>
      <c r="GQ1106" s="53"/>
      <c r="GR1106" s="53"/>
      <c r="GS1106" s="53"/>
      <c r="GT1106" s="53"/>
      <c r="GU1106" s="53"/>
      <c r="GV1106" s="53"/>
      <c r="GW1106" s="53"/>
      <c r="GX1106" s="53"/>
      <c r="GY1106" s="53"/>
      <c r="GZ1106" s="53"/>
      <c r="HA1106" s="53"/>
      <c r="HB1106" s="53"/>
      <c r="HC1106" s="53"/>
      <c r="HD1106" s="53"/>
      <c r="HE1106" s="53"/>
      <c r="HF1106" s="53"/>
      <c r="HG1106" s="53"/>
      <c r="HH1106" s="53"/>
      <c r="HI1106" s="53"/>
      <c r="HJ1106" s="53"/>
      <c r="HK1106" s="53"/>
      <c r="HL1106" s="53"/>
      <c r="HM1106" s="53"/>
      <c r="HN1106" s="53"/>
      <c r="HO1106" s="53"/>
      <c r="HP1106" s="53"/>
      <c r="HQ1106" s="53"/>
      <c r="HR1106" s="53"/>
      <c r="HS1106" s="53"/>
      <c r="HT1106" s="53"/>
      <c r="HU1106" s="53"/>
      <c r="HV1106" s="53"/>
      <c r="HW1106" s="53"/>
      <c r="HX1106" s="53"/>
      <c r="HY1106" s="53"/>
      <c r="HZ1106" s="53"/>
      <c r="IA1106" s="53"/>
      <c r="IB1106" s="53"/>
      <c r="IC1106" s="53"/>
      <c r="ID1106" s="53"/>
      <c r="IE1106" s="53"/>
      <c r="IF1106" s="53"/>
      <c r="IG1106" s="53"/>
      <c r="IH1106" s="53"/>
      <c r="II1106" s="53"/>
      <c r="IJ1106" s="53"/>
      <c r="IK1106" s="53"/>
      <c r="IL1106" s="53"/>
      <c r="IM1106" s="53"/>
      <c r="IN1106" s="53"/>
      <c r="IO1106" s="53"/>
      <c r="IP1106" s="53"/>
      <c r="IQ1106" s="53"/>
      <c r="IR1106" s="53"/>
      <c r="IS1106" s="53"/>
      <c r="IT1106" s="53"/>
      <c r="IU1106" s="53"/>
      <c r="IV1106" s="53"/>
      <c r="IW1106" s="53"/>
      <c r="IX1106" s="53"/>
      <c r="IY1106" s="53"/>
      <c r="IZ1106" s="53"/>
      <c r="JA1106" s="53"/>
      <c r="JB1106" s="53"/>
      <c r="JC1106" s="53"/>
      <c r="JD1106" s="53"/>
      <c r="JE1106" s="53"/>
      <c r="JF1106" s="53"/>
      <c r="JG1106" s="53"/>
      <c r="JH1106" s="53"/>
      <c r="JI1106" s="53"/>
      <c r="JJ1106" s="53"/>
      <c r="JK1106" s="53"/>
      <c r="JL1106" s="53"/>
      <c r="JM1106" s="53"/>
      <c r="JN1106" s="53"/>
      <c r="JO1106" s="53"/>
      <c r="JP1106" s="53"/>
      <c r="JQ1106" s="53"/>
      <c r="JR1106" s="53"/>
      <c r="JS1106" s="53"/>
      <c r="JT1106" s="53"/>
      <c r="JU1106" s="53"/>
      <c r="JV1106" s="53"/>
      <c r="JW1106" s="53"/>
      <c r="JX1106" s="53"/>
      <c r="JY1106" s="53"/>
      <c r="JZ1106" s="53"/>
      <c r="KA1106" s="53"/>
      <c r="KB1106" s="53"/>
      <c r="KC1106" s="53"/>
      <c r="KD1106" s="53"/>
      <c r="KE1106" s="53"/>
      <c r="KF1106" s="53"/>
      <c r="KG1106" s="53"/>
      <c r="KH1106" s="53"/>
      <c r="KI1106" s="53"/>
      <c r="KJ1106" s="53"/>
      <c r="KK1106" s="53"/>
      <c r="KL1106" s="53"/>
      <c r="KM1106" s="53"/>
      <c r="KN1106" s="53"/>
      <c r="KO1106" s="53"/>
      <c r="KP1106" s="53"/>
      <c r="KQ1106" s="53"/>
      <c r="KR1106" s="53"/>
      <c r="KS1106" s="53"/>
      <c r="KT1106" s="53"/>
      <c r="KU1106" s="53"/>
      <c r="KV1106" s="53"/>
      <c r="KW1106" s="53"/>
      <c r="KX1106" s="53"/>
      <c r="KY1106" s="53"/>
      <c r="KZ1106" s="53"/>
      <c r="LA1106" s="53"/>
      <c r="LB1106" s="53"/>
      <c r="LC1106" s="53"/>
      <c r="LD1106" s="53"/>
      <c r="LE1106" s="53"/>
      <c r="LF1106" s="53"/>
      <c r="LG1106" s="53"/>
      <c r="LH1106" s="53"/>
      <c r="LI1106" s="53"/>
      <c r="LJ1106" s="53"/>
      <c r="LK1106" s="53"/>
      <c r="LL1106" s="53"/>
      <c r="LM1106" s="53"/>
      <c r="LN1106" s="53"/>
      <c r="LO1106" s="53"/>
      <c r="LP1106" s="53"/>
      <c r="LQ1106" s="53"/>
      <c r="LR1106" s="53"/>
      <c r="LS1106" s="53"/>
      <c r="LT1106" s="53"/>
      <c r="LU1106" s="53"/>
      <c r="LV1106" s="53"/>
      <c r="LW1106" s="53"/>
      <c r="LX1106" s="53"/>
      <c r="LY1106" s="53"/>
      <c r="LZ1106" s="53"/>
      <c r="MA1106" s="53"/>
      <c r="MB1106" s="53"/>
      <c r="MC1106" s="53"/>
      <c r="MD1106" s="53"/>
      <c r="ME1106" s="53"/>
      <c r="MF1106" s="53"/>
      <c r="MG1106" s="53"/>
      <c r="MH1106" s="53"/>
      <c r="MI1106" s="53"/>
      <c r="MJ1106" s="53"/>
      <c r="MK1106" s="53"/>
      <c r="ML1106" s="53"/>
      <c r="MM1106" s="53"/>
      <c r="MN1106" s="53"/>
      <c r="MO1106" s="53"/>
      <c r="MP1106" s="53"/>
      <c r="MQ1106" s="53"/>
      <c r="MR1106" s="53"/>
      <c r="MS1106" s="53"/>
      <c r="MT1106" s="53"/>
      <c r="MU1106" s="53"/>
      <c r="MV1106" s="53"/>
      <c r="MW1106" s="53"/>
      <c r="MX1106" s="53"/>
      <c r="MY1106" s="53"/>
      <c r="MZ1106" s="53"/>
      <c r="NA1106" s="53"/>
      <c r="NB1106" s="53"/>
      <c r="NC1106" s="53"/>
      <c r="ND1106" s="53"/>
      <c r="NE1106" s="53"/>
      <c r="NF1106" s="53"/>
      <c r="NG1106" s="53"/>
      <c r="NH1106" s="53"/>
      <c r="NI1106" s="53"/>
      <c r="NJ1106" s="53"/>
      <c r="NK1106" s="53"/>
      <c r="NL1106" s="53"/>
      <c r="NM1106" s="53"/>
      <c r="NN1106" s="53"/>
      <c r="NO1106" s="53"/>
      <c r="NP1106" s="53"/>
      <c r="NQ1106" s="53"/>
      <c r="NR1106" s="53"/>
      <c r="NS1106" s="53"/>
      <c r="NT1106" s="53"/>
      <c r="NU1106" s="53"/>
      <c r="NV1106" s="53"/>
      <c r="NW1106" s="53"/>
      <c r="NX1106" s="53"/>
      <c r="NY1106" s="53"/>
      <c r="NZ1106" s="53"/>
      <c r="OA1106" s="53"/>
      <c r="OB1106" s="53"/>
      <c r="OC1106" s="53"/>
      <c r="OD1106" s="53"/>
      <c r="OE1106" s="53"/>
      <c r="OF1106" s="53"/>
      <c r="OG1106" s="53"/>
      <c r="OH1106" s="53"/>
      <c r="OI1106" s="53"/>
      <c r="OJ1106" s="53"/>
      <c r="OK1106" s="53"/>
      <c r="OL1106" s="53"/>
      <c r="OM1106" s="53"/>
      <c r="ON1106" s="53"/>
      <c r="OO1106" s="53"/>
      <c r="OP1106" s="53"/>
      <c r="OQ1106" s="53"/>
      <c r="OR1106" s="53"/>
      <c r="OS1106" s="53"/>
      <c r="OT1106" s="53"/>
      <c r="OU1106" s="53"/>
      <c r="OV1106" s="53"/>
      <c r="OW1106" s="53"/>
      <c r="OX1106" s="53"/>
      <c r="OY1106" s="53"/>
      <c r="OZ1106" s="53"/>
      <c r="PA1106" s="53"/>
      <c r="PB1106" s="53"/>
      <c r="PC1106" s="53"/>
      <c r="PD1106" s="53"/>
      <c r="PE1106" s="53"/>
      <c r="PF1106" s="53"/>
      <c r="PG1106" s="53"/>
      <c r="PH1106" s="53"/>
      <c r="PI1106" s="53"/>
      <c r="PJ1106" s="53"/>
      <c r="PK1106" s="53"/>
      <c r="PL1106" s="53"/>
      <c r="PM1106" s="53"/>
      <c r="PN1106" s="53"/>
      <c r="PO1106" s="53"/>
      <c r="PP1106" s="53"/>
      <c r="PQ1106" s="53"/>
      <c r="PR1106" s="53"/>
      <c r="PS1106" s="53"/>
      <c r="PT1106" s="53"/>
      <c r="PU1106" s="53"/>
      <c r="PV1106" s="53"/>
      <c r="PW1106" s="53"/>
      <c r="PX1106" s="53"/>
      <c r="PY1106" s="53"/>
      <c r="PZ1106" s="53"/>
      <c r="QA1106" s="53"/>
      <c r="QB1106" s="53"/>
      <c r="QC1106" s="53"/>
      <c r="QD1106" s="53"/>
      <c r="QE1106" s="53"/>
      <c r="QF1106" s="53"/>
      <c r="QG1106" s="53"/>
      <c r="QH1106" s="53"/>
      <c r="QI1106" s="53"/>
      <c r="QJ1106" s="53"/>
      <c r="QK1106" s="53"/>
      <c r="QL1106" s="53"/>
      <c r="QM1106" s="53"/>
      <c r="QN1106" s="53"/>
      <c r="QO1106" s="53"/>
      <c r="QP1106" s="53"/>
      <c r="QQ1106" s="53"/>
      <c r="QR1106" s="53"/>
      <c r="QS1106" s="53"/>
      <c r="QT1106" s="53"/>
      <c r="QU1106" s="53"/>
      <c r="QV1106" s="53"/>
      <c r="QW1106" s="53"/>
      <c r="QX1106" s="53"/>
      <c r="QY1106" s="53"/>
      <c r="QZ1106" s="53"/>
      <c r="RA1106" s="53"/>
      <c r="RB1106" s="53"/>
      <c r="RC1106" s="53"/>
      <c r="RD1106" s="53"/>
      <c r="RE1106" s="53"/>
      <c r="RF1106" s="53"/>
      <c r="RG1106" s="53"/>
      <c r="RH1106" s="53"/>
      <c r="RI1106" s="53"/>
      <c r="RJ1106" s="53"/>
      <c r="RK1106" s="53"/>
      <c r="RL1106" s="53"/>
      <c r="RM1106" s="53"/>
      <c r="RN1106" s="53"/>
      <c r="RO1106" s="53"/>
      <c r="RP1106" s="53"/>
      <c r="RQ1106" s="53"/>
      <c r="RR1106" s="53"/>
      <c r="RS1106" s="53"/>
      <c r="RT1106" s="53"/>
      <c r="RU1106" s="53"/>
      <c r="RV1106" s="53"/>
      <c r="RW1106" s="53"/>
      <c r="RX1106" s="53"/>
      <c r="RY1106" s="53"/>
      <c r="RZ1106" s="53"/>
      <c r="SA1106" s="53"/>
      <c r="SB1106" s="53"/>
      <c r="SC1106" s="53"/>
      <c r="SD1106" s="53"/>
      <c r="SE1106" s="53"/>
      <c r="SF1106" s="53"/>
      <c r="SG1106" s="53"/>
      <c r="SH1106" s="53"/>
      <c r="SI1106" s="53"/>
      <c r="SJ1106" s="53"/>
      <c r="SK1106" s="53"/>
      <c r="SL1106" s="53"/>
      <c r="SM1106" s="53"/>
      <c r="SN1106" s="53"/>
      <c r="SO1106" s="53"/>
      <c r="SP1106" s="53"/>
      <c r="SQ1106" s="53"/>
      <c r="SR1106" s="53"/>
      <c r="SS1106" s="53"/>
      <c r="ST1106" s="53"/>
      <c r="SU1106" s="53"/>
      <c r="SV1106" s="53"/>
      <c r="SW1106" s="53"/>
      <c r="SX1106" s="53"/>
      <c r="SY1106" s="53"/>
      <c r="SZ1106" s="53"/>
      <c r="TA1106" s="53"/>
      <c r="TB1106" s="53"/>
      <c r="TC1106" s="53"/>
      <c r="TD1106" s="53"/>
      <c r="TE1106" s="53"/>
      <c r="TF1106" s="53"/>
      <c r="TG1106" s="53"/>
      <c r="TH1106" s="53"/>
      <c r="TI1106" s="53"/>
      <c r="TJ1106" s="53"/>
      <c r="TK1106" s="53"/>
      <c r="TL1106" s="53"/>
      <c r="TM1106" s="53"/>
      <c r="TN1106" s="53"/>
      <c r="TO1106" s="53"/>
      <c r="TP1106" s="53"/>
      <c r="TQ1106" s="53"/>
      <c r="TR1106" s="53"/>
      <c r="TS1106" s="53"/>
      <c r="TT1106" s="53"/>
      <c r="TU1106" s="53"/>
      <c r="TV1106" s="53"/>
      <c r="TW1106" s="53"/>
      <c r="TX1106" s="53"/>
      <c r="TY1106" s="53"/>
      <c r="TZ1106" s="53"/>
      <c r="UA1106" s="53"/>
      <c r="UB1106" s="53"/>
      <c r="UC1106" s="53"/>
      <c r="UD1106" s="53"/>
      <c r="UE1106" s="53"/>
      <c r="UF1106" s="53"/>
      <c r="UG1106" s="53"/>
    </row>
    <row r="1107" spans="12:553" s="19" customFormat="1" ht="15.75" customHeight="1" x14ac:dyDescent="0.2">
      <c r="L1107" s="66"/>
      <c r="M1107" s="66"/>
      <c r="N1107" s="52"/>
      <c r="O1107" s="53"/>
      <c r="P1107" s="53"/>
      <c r="Q1107" s="53"/>
      <c r="R1107" s="53"/>
      <c r="S1107" s="53"/>
      <c r="T1107" s="53"/>
      <c r="U1107" s="53"/>
      <c r="V1107" s="53"/>
      <c r="W1107" s="53"/>
      <c r="X1107" s="53"/>
      <c r="Y1107" s="53"/>
      <c r="Z1107" s="53"/>
      <c r="AA1107" s="53"/>
      <c r="AB1107" s="53"/>
      <c r="AC1107" s="53"/>
      <c r="AD1107" s="53"/>
      <c r="AE1107" s="53"/>
      <c r="AF1107" s="53"/>
      <c r="AG1107" s="53"/>
      <c r="AH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c r="BM1107" s="53"/>
      <c r="BN1107" s="53"/>
      <c r="BO1107" s="53"/>
      <c r="BP1107" s="53"/>
      <c r="BQ1107" s="53"/>
      <c r="BR1107" s="53"/>
      <c r="BS1107" s="53"/>
      <c r="BT1107" s="53"/>
      <c r="BU1107" s="53"/>
      <c r="BV1107" s="53"/>
      <c r="BW1107" s="53"/>
      <c r="BX1107" s="53"/>
      <c r="BY1107" s="53"/>
      <c r="BZ1107" s="53"/>
      <c r="CA1107" s="53"/>
      <c r="CB1107" s="53"/>
      <c r="CC1107" s="53"/>
      <c r="CD1107" s="53"/>
      <c r="CE1107" s="53"/>
      <c r="CF1107" s="53"/>
      <c r="CG1107" s="53"/>
      <c r="CH1107" s="53"/>
      <c r="CI1107" s="53"/>
      <c r="CJ1107" s="53"/>
      <c r="CK1107" s="53"/>
      <c r="CL1107" s="53"/>
      <c r="CM1107" s="53"/>
      <c r="CN1107" s="53"/>
      <c r="CO1107" s="53"/>
      <c r="CP1107" s="53"/>
      <c r="CQ1107" s="53"/>
      <c r="CR1107" s="53"/>
      <c r="CS1107" s="53"/>
      <c r="CT1107" s="53"/>
      <c r="CU1107" s="53"/>
      <c r="CV1107" s="53"/>
      <c r="CW1107" s="53"/>
      <c r="CX1107" s="53"/>
      <c r="CY1107" s="53"/>
      <c r="CZ1107" s="53"/>
      <c r="DA1107" s="53"/>
      <c r="DB1107" s="53"/>
      <c r="DC1107" s="53"/>
      <c r="DD1107" s="53"/>
      <c r="DE1107" s="53"/>
      <c r="DF1107" s="53"/>
      <c r="DG1107" s="53"/>
      <c r="DH1107" s="53"/>
      <c r="DI1107" s="53"/>
      <c r="DJ1107" s="53"/>
      <c r="DK1107" s="53"/>
      <c r="DL1107" s="53"/>
      <c r="DM1107" s="53"/>
      <c r="DN1107" s="53"/>
      <c r="DO1107" s="53"/>
      <c r="DP1107" s="53"/>
      <c r="DQ1107" s="53"/>
      <c r="DR1107" s="53"/>
      <c r="DS1107" s="53"/>
      <c r="DT1107" s="53"/>
      <c r="DU1107" s="53"/>
      <c r="DV1107" s="53"/>
      <c r="DW1107" s="53"/>
      <c r="DX1107" s="53"/>
      <c r="DY1107" s="53"/>
      <c r="DZ1107" s="53"/>
      <c r="EA1107" s="53"/>
      <c r="EB1107" s="53"/>
      <c r="EC1107" s="53"/>
      <c r="ED1107" s="53"/>
      <c r="EE1107" s="53"/>
      <c r="EF1107" s="53"/>
      <c r="EG1107" s="53"/>
      <c r="EH1107" s="53"/>
      <c r="EI1107" s="53"/>
      <c r="EJ1107" s="53"/>
      <c r="EK1107" s="53"/>
      <c r="EL1107" s="53"/>
      <c r="EM1107" s="53"/>
      <c r="EN1107" s="53"/>
      <c r="EO1107" s="53"/>
      <c r="EP1107" s="53"/>
      <c r="EQ1107" s="53"/>
      <c r="ER1107" s="53"/>
      <c r="ES1107" s="53"/>
      <c r="ET1107" s="53"/>
      <c r="EU1107" s="53"/>
      <c r="EV1107" s="53"/>
      <c r="EW1107" s="53"/>
      <c r="EX1107" s="53"/>
      <c r="EY1107" s="53"/>
      <c r="EZ1107" s="53"/>
      <c r="FA1107" s="53"/>
      <c r="FB1107" s="53"/>
      <c r="FC1107" s="53"/>
      <c r="FD1107" s="53"/>
      <c r="FE1107" s="53"/>
      <c r="FF1107" s="53"/>
      <c r="FG1107" s="53"/>
      <c r="FH1107" s="53"/>
      <c r="FI1107" s="53"/>
      <c r="FJ1107" s="53"/>
      <c r="FK1107" s="53"/>
      <c r="FL1107" s="53"/>
      <c r="FM1107" s="53"/>
      <c r="FN1107" s="53"/>
      <c r="FO1107" s="53"/>
      <c r="FP1107" s="53"/>
      <c r="FQ1107" s="53"/>
      <c r="FR1107" s="53"/>
      <c r="FS1107" s="53"/>
      <c r="FT1107" s="53"/>
      <c r="FU1107" s="53"/>
      <c r="FV1107" s="53"/>
      <c r="FW1107" s="53"/>
      <c r="FX1107" s="53"/>
      <c r="FY1107" s="53"/>
      <c r="FZ1107" s="53"/>
      <c r="GA1107" s="53"/>
      <c r="GB1107" s="53"/>
      <c r="GC1107" s="53"/>
      <c r="GD1107" s="53"/>
      <c r="GE1107" s="53"/>
      <c r="GF1107" s="53"/>
      <c r="GG1107" s="53"/>
      <c r="GH1107" s="53"/>
      <c r="GI1107" s="53"/>
      <c r="GJ1107" s="53"/>
      <c r="GK1107" s="53"/>
      <c r="GL1107" s="53"/>
      <c r="GM1107" s="53"/>
      <c r="GN1107" s="53"/>
      <c r="GO1107" s="53"/>
      <c r="GP1107" s="53"/>
      <c r="GQ1107" s="53"/>
      <c r="GR1107" s="53"/>
      <c r="GS1107" s="53"/>
      <c r="GT1107" s="53"/>
      <c r="GU1107" s="53"/>
      <c r="GV1107" s="53"/>
      <c r="GW1107" s="53"/>
      <c r="GX1107" s="53"/>
      <c r="GY1107" s="53"/>
      <c r="GZ1107" s="53"/>
      <c r="HA1107" s="53"/>
      <c r="HB1107" s="53"/>
      <c r="HC1107" s="53"/>
      <c r="HD1107" s="53"/>
      <c r="HE1107" s="53"/>
      <c r="HF1107" s="53"/>
      <c r="HG1107" s="53"/>
      <c r="HH1107" s="53"/>
      <c r="HI1107" s="53"/>
      <c r="HJ1107" s="53"/>
      <c r="HK1107" s="53"/>
      <c r="HL1107" s="53"/>
      <c r="HM1107" s="53"/>
      <c r="HN1107" s="53"/>
      <c r="HO1107" s="53"/>
      <c r="HP1107" s="53"/>
      <c r="HQ1107" s="53"/>
      <c r="HR1107" s="53"/>
      <c r="HS1107" s="53"/>
      <c r="HT1107" s="53"/>
      <c r="HU1107" s="53"/>
      <c r="HV1107" s="53"/>
      <c r="HW1107" s="53"/>
      <c r="HX1107" s="53"/>
      <c r="HY1107" s="53"/>
      <c r="HZ1107" s="53"/>
      <c r="IA1107" s="53"/>
      <c r="IB1107" s="53"/>
      <c r="IC1107" s="53"/>
      <c r="ID1107" s="53"/>
      <c r="IE1107" s="53"/>
      <c r="IF1107" s="53"/>
      <c r="IG1107" s="53"/>
      <c r="IH1107" s="53"/>
      <c r="II1107" s="53"/>
      <c r="IJ1107" s="53"/>
      <c r="IK1107" s="53"/>
      <c r="IL1107" s="53"/>
      <c r="IM1107" s="53"/>
      <c r="IN1107" s="53"/>
      <c r="IO1107" s="53"/>
      <c r="IP1107" s="53"/>
      <c r="IQ1107" s="53"/>
      <c r="IR1107" s="53"/>
      <c r="IS1107" s="53"/>
      <c r="IT1107" s="53"/>
      <c r="IU1107" s="53"/>
      <c r="IV1107" s="53"/>
      <c r="IW1107" s="53"/>
      <c r="IX1107" s="53"/>
      <c r="IY1107" s="53"/>
      <c r="IZ1107" s="53"/>
      <c r="JA1107" s="53"/>
      <c r="JB1107" s="53"/>
      <c r="JC1107" s="53"/>
      <c r="JD1107" s="53"/>
      <c r="JE1107" s="53"/>
      <c r="JF1107" s="53"/>
      <c r="JG1107" s="53"/>
      <c r="JH1107" s="53"/>
      <c r="JI1107" s="53"/>
      <c r="JJ1107" s="53"/>
      <c r="JK1107" s="53"/>
      <c r="JL1107" s="53"/>
      <c r="JM1107" s="53"/>
      <c r="JN1107" s="53"/>
      <c r="JO1107" s="53"/>
      <c r="JP1107" s="53"/>
      <c r="JQ1107" s="53"/>
      <c r="JR1107" s="53"/>
      <c r="JS1107" s="53"/>
      <c r="JT1107" s="53"/>
      <c r="JU1107" s="53"/>
      <c r="JV1107" s="53"/>
      <c r="JW1107" s="53"/>
      <c r="JX1107" s="53"/>
      <c r="JY1107" s="53"/>
      <c r="JZ1107" s="53"/>
      <c r="KA1107" s="53"/>
      <c r="KB1107" s="53"/>
      <c r="KC1107" s="53"/>
      <c r="KD1107" s="53"/>
      <c r="KE1107" s="53"/>
      <c r="KF1107" s="53"/>
      <c r="KG1107" s="53"/>
      <c r="KH1107" s="53"/>
      <c r="KI1107" s="53"/>
      <c r="KJ1107" s="53"/>
      <c r="KK1107" s="53"/>
      <c r="KL1107" s="53"/>
      <c r="KM1107" s="53"/>
      <c r="KN1107" s="53"/>
      <c r="KO1107" s="53"/>
      <c r="KP1107" s="53"/>
      <c r="KQ1107" s="53"/>
      <c r="KR1107" s="53"/>
      <c r="KS1107" s="53"/>
      <c r="KT1107" s="53"/>
      <c r="KU1107" s="53"/>
      <c r="KV1107" s="53"/>
      <c r="KW1107" s="53"/>
      <c r="KX1107" s="53"/>
      <c r="KY1107" s="53"/>
      <c r="KZ1107" s="53"/>
      <c r="LA1107" s="53"/>
      <c r="LB1107" s="53"/>
      <c r="LC1107" s="53"/>
      <c r="LD1107" s="53"/>
      <c r="LE1107" s="53"/>
      <c r="LF1107" s="53"/>
      <c r="LG1107" s="53"/>
      <c r="LH1107" s="53"/>
      <c r="LI1107" s="53"/>
      <c r="LJ1107" s="53"/>
      <c r="LK1107" s="53"/>
      <c r="LL1107" s="53"/>
      <c r="LM1107" s="53"/>
      <c r="LN1107" s="53"/>
      <c r="LO1107" s="53"/>
      <c r="LP1107" s="53"/>
      <c r="LQ1107" s="53"/>
      <c r="LR1107" s="53"/>
      <c r="LS1107" s="53"/>
      <c r="LT1107" s="53"/>
      <c r="LU1107" s="53"/>
      <c r="LV1107" s="53"/>
      <c r="LW1107" s="53"/>
      <c r="LX1107" s="53"/>
      <c r="LY1107" s="53"/>
      <c r="LZ1107" s="53"/>
      <c r="MA1107" s="53"/>
      <c r="MB1107" s="53"/>
      <c r="MC1107" s="53"/>
      <c r="MD1107" s="53"/>
      <c r="ME1107" s="53"/>
      <c r="MF1107" s="53"/>
      <c r="MG1107" s="53"/>
      <c r="MH1107" s="53"/>
      <c r="MI1107" s="53"/>
      <c r="MJ1107" s="53"/>
      <c r="MK1107" s="53"/>
      <c r="ML1107" s="53"/>
      <c r="MM1107" s="53"/>
      <c r="MN1107" s="53"/>
      <c r="MO1107" s="53"/>
      <c r="MP1107" s="53"/>
      <c r="MQ1107" s="53"/>
      <c r="MR1107" s="53"/>
      <c r="MS1107" s="53"/>
      <c r="MT1107" s="53"/>
      <c r="MU1107" s="53"/>
      <c r="MV1107" s="53"/>
      <c r="MW1107" s="53"/>
      <c r="MX1107" s="53"/>
      <c r="MY1107" s="53"/>
      <c r="MZ1107" s="53"/>
      <c r="NA1107" s="53"/>
      <c r="NB1107" s="53"/>
      <c r="NC1107" s="53"/>
      <c r="ND1107" s="53"/>
      <c r="NE1107" s="53"/>
      <c r="NF1107" s="53"/>
      <c r="NG1107" s="53"/>
      <c r="NH1107" s="53"/>
      <c r="NI1107" s="53"/>
      <c r="NJ1107" s="53"/>
      <c r="NK1107" s="53"/>
      <c r="NL1107" s="53"/>
      <c r="NM1107" s="53"/>
      <c r="NN1107" s="53"/>
      <c r="NO1107" s="53"/>
      <c r="NP1107" s="53"/>
      <c r="NQ1107" s="53"/>
      <c r="NR1107" s="53"/>
      <c r="NS1107" s="53"/>
      <c r="NT1107" s="53"/>
      <c r="NU1107" s="53"/>
      <c r="NV1107" s="53"/>
      <c r="NW1107" s="53"/>
      <c r="NX1107" s="53"/>
      <c r="NY1107" s="53"/>
      <c r="NZ1107" s="53"/>
      <c r="OA1107" s="53"/>
      <c r="OB1107" s="53"/>
      <c r="OC1107" s="53"/>
      <c r="OD1107" s="53"/>
      <c r="OE1107" s="53"/>
      <c r="OF1107" s="53"/>
      <c r="OG1107" s="53"/>
      <c r="OH1107" s="53"/>
      <c r="OI1107" s="53"/>
      <c r="OJ1107" s="53"/>
      <c r="OK1107" s="53"/>
      <c r="OL1107" s="53"/>
      <c r="OM1107" s="53"/>
      <c r="ON1107" s="53"/>
      <c r="OO1107" s="53"/>
      <c r="OP1107" s="53"/>
      <c r="OQ1107" s="53"/>
      <c r="OR1107" s="53"/>
      <c r="OS1107" s="53"/>
      <c r="OT1107" s="53"/>
      <c r="OU1107" s="53"/>
      <c r="OV1107" s="53"/>
      <c r="OW1107" s="53"/>
      <c r="OX1107" s="53"/>
      <c r="OY1107" s="53"/>
      <c r="OZ1107" s="53"/>
      <c r="PA1107" s="53"/>
      <c r="PB1107" s="53"/>
      <c r="PC1107" s="53"/>
      <c r="PD1107" s="53"/>
      <c r="PE1107" s="53"/>
      <c r="PF1107" s="53"/>
      <c r="PG1107" s="53"/>
      <c r="PH1107" s="53"/>
      <c r="PI1107" s="53"/>
      <c r="PJ1107" s="53"/>
      <c r="PK1107" s="53"/>
      <c r="PL1107" s="53"/>
      <c r="PM1107" s="53"/>
      <c r="PN1107" s="53"/>
      <c r="PO1107" s="53"/>
      <c r="PP1107" s="53"/>
      <c r="PQ1107" s="53"/>
      <c r="PR1107" s="53"/>
      <c r="PS1107" s="53"/>
      <c r="PT1107" s="53"/>
      <c r="PU1107" s="53"/>
      <c r="PV1107" s="53"/>
      <c r="PW1107" s="53"/>
      <c r="PX1107" s="53"/>
      <c r="PY1107" s="53"/>
      <c r="PZ1107" s="53"/>
      <c r="QA1107" s="53"/>
      <c r="QB1107" s="53"/>
      <c r="QC1107" s="53"/>
      <c r="QD1107" s="53"/>
      <c r="QE1107" s="53"/>
      <c r="QF1107" s="53"/>
      <c r="QG1107" s="53"/>
      <c r="QH1107" s="53"/>
      <c r="QI1107" s="53"/>
      <c r="QJ1107" s="53"/>
      <c r="QK1107" s="53"/>
      <c r="QL1107" s="53"/>
      <c r="QM1107" s="53"/>
      <c r="QN1107" s="53"/>
      <c r="QO1107" s="53"/>
      <c r="QP1107" s="53"/>
      <c r="QQ1107" s="53"/>
      <c r="QR1107" s="53"/>
      <c r="QS1107" s="53"/>
      <c r="QT1107" s="53"/>
      <c r="QU1107" s="53"/>
      <c r="QV1107" s="53"/>
      <c r="QW1107" s="53"/>
      <c r="QX1107" s="53"/>
      <c r="QY1107" s="53"/>
      <c r="QZ1107" s="53"/>
      <c r="RA1107" s="53"/>
      <c r="RB1107" s="53"/>
      <c r="RC1107" s="53"/>
      <c r="RD1107" s="53"/>
      <c r="RE1107" s="53"/>
      <c r="RF1107" s="53"/>
      <c r="RG1107" s="53"/>
      <c r="RH1107" s="53"/>
      <c r="RI1107" s="53"/>
      <c r="RJ1107" s="53"/>
      <c r="RK1107" s="53"/>
      <c r="RL1107" s="53"/>
      <c r="RM1107" s="53"/>
      <c r="RN1107" s="53"/>
      <c r="RO1107" s="53"/>
      <c r="RP1107" s="53"/>
      <c r="RQ1107" s="53"/>
      <c r="RR1107" s="53"/>
      <c r="RS1107" s="53"/>
      <c r="RT1107" s="53"/>
      <c r="RU1107" s="53"/>
      <c r="RV1107" s="53"/>
      <c r="RW1107" s="53"/>
      <c r="RX1107" s="53"/>
      <c r="RY1107" s="53"/>
      <c r="RZ1107" s="53"/>
      <c r="SA1107" s="53"/>
      <c r="SB1107" s="53"/>
      <c r="SC1107" s="53"/>
      <c r="SD1107" s="53"/>
      <c r="SE1107" s="53"/>
      <c r="SF1107" s="53"/>
      <c r="SG1107" s="53"/>
      <c r="SH1107" s="53"/>
      <c r="SI1107" s="53"/>
      <c r="SJ1107" s="53"/>
      <c r="SK1107" s="53"/>
      <c r="SL1107" s="53"/>
      <c r="SM1107" s="53"/>
      <c r="SN1107" s="53"/>
      <c r="SO1107" s="53"/>
      <c r="SP1107" s="53"/>
      <c r="SQ1107" s="53"/>
      <c r="SR1107" s="53"/>
      <c r="SS1107" s="53"/>
      <c r="ST1107" s="53"/>
      <c r="SU1107" s="53"/>
      <c r="SV1107" s="53"/>
      <c r="SW1107" s="53"/>
      <c r="SX1107" s="53"/>
      <c r="SY1107" s="53"/>
      <c r="SZ1107" s="53"/>
      <c r="TA1107" s="53"/>
      <c r="TB1107" s="53"/>
      <c r="TC1107" s="53"/>
      <c r="TD1107" s="53"/>
      <c r="TE1107" s="53"/>
      <c r="TF1107" s="53"/>
      <c r="TG1107" s="53"/>
      <c r="TH1107" s="53"/>
      <c r="TI1107" s="53"/>
      <c r="TJ1107" s="53"/>
      <c r="TK1107" s="53"/>
      <c r="TL1107" s="53"/>
      <c r="TM1107" s="53"/>
      <c r="TN1107" s="53"/>
      <c r="TO1107" s="53"/>
      <c r="TP1107" s="53"/>
      <c r="TQ1107" s="53"/>
      <c r="TR1107" s="53"/>
      <c r="TS1107" s="53"/>
      <c r="TT1107" s="53"/>
      <c r="TU1107" s="53"/>
      <c r="TV1107" s="53"/>
      <c r="TW1107" s="53"/>
      <c r="TX1107" s="53"/>
      <c r="TY1107" s="53"/>
      <c r="TZ1107" s="53"/>
      <c r="UA1107" s="53"/>
      <c r="UB1107" s="53"/>
      <c r="UC1107" s="53"/>
      <c r="UD1107" s="53"/>
      <c r="UE1107" s="53"/>
      <c r="UF1107" s="53"/>
      <c r="UG1107" s="53"/>
    </row>
    <row r="1108" spans="12:553" s="19" customFormat="1" ht="15.75" customHeight="1" x14ac:dyDescent="0.2">
      <c r="L1108" s="66"/>
      <c r="M1108" s="66"/>
      <c r="N1108" s="52"/>
      <c r="O1108" s="53"/>
      <c r="P1108" s="53"/>
      <c r="Q1108" s="53"/>
      <c r="R1108" s="53"/>
      <c r="S1108" s="53"/>
      <c r="T1108" s="53"/>
      <c r="U1108" s="53"/>
      <c r="V1108" s="53"/>
      <c r="W1108" s="53"/>
      <c r="X1108" s="53"/>
      <c r="Y1108" s="53"/>
      <c r="Z1108" s="53"/>
      <c r="AA1108" s="53"/>
      <c r="AB1108" s="53"/>
      <c r="AC1108" s="53"/>
      <c r="AD1108" s="53"/>
      <c r="AE1108" s="53"/>
      <c r="AF1108" s="53"/>
      <c r="AG1108" s="53"/>
      <c r="AH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c r="BM1108" s="53"/>
      <c r="BN1108" s="53"/>
      <c r="BO1108" s="53"/>
      <c r="BP1108" s="53"/>
      <c r="BQ1108" s="53"/>
      <c r="BR1108" s="53"/>
      <c r="BS1108" s="53"/>
      <c r="BT1108" s="53"/>
      <c r="BU1108" s="53"/>
      <c r="BV1108" s="53"/>
      <c r="BW1108" s="53"/>
      <c r="BX1108" s="53"/>
      <c r="BY1108" s="53"/>
      <c r="BZ1108" s="53"/>
      <c r="CA1108" s="53"/>
      <c r="CB1108" s="53"/>
      <c r="CC1108" s="53"/>
      <c r="CD1108" s="53"/>
      <c r="CE1108" s="53"/>
      <c r="CF1108" s="53"/>
      <c r="CG1108" s="53"/>
      <c r="CH1108" s="53"/>
      <c r="CI1108" s="53"/>
      <c r="CJ1108" s="53"/>
      <c r="CK1108" s="53"/>
      <c r="CL1108" s="53"/>
      <c r="CM1108" s="53"/>
      <c r="CN1108" s="53"/>
      <c r="CO1108" s="53"/>
      <c r="CP1108" s="53"/>
      <c r="CQ1108" s="53"/>
      <c r="CR1108" s="53"/>
      <c r="CS1108" s="53"/>
      <c r="CT1108" s="53"/>
      <c r="CU1108" s="53"/>
      <c r="CV1108" s="53"/>
      <c r="CW1108" s="53"/>
      <c r="CX1108" s="53"/>
      <c r="CY1108" s="53"/>
      <c r="CZ1108" s="53"/>
      <c r="DA1108" s="53"/>
      <c r="DB1108" s="53"/>
      <c r="DC1108" s="53"/>
      <c r="DD1108" s="53"/>
      <c r="DE1108" s="53"/>
      <c r="DF1108" s="53"/>
      <c r="DG1108" s="53"/>
      <c r="DH1108" s="53"/>
      <c r="DI1108" s="53"/>
      <c r="DJ1108" s="53"/>
      <c r="DK1108" s="53"/>
      <c r="DL1108" s="53"/>
      <c r="DM1108" s="53"/>
      <c r="DN1108" s="53"/>
      <c r="DO1108" s="53"/>
      <c r="DP1108" s="53"/>
      <c r="DQ1108" s="53"/>
      <c r="DR1108" s="53"/>
      <c r="DS1108" s="53"/>
      <c r="DT1108" s="53"/>
      <c r="DU1108" s="53"/>
      <c r="DV1108" s="53"/>
      <c r="DW1108" s="53"/>
      <c r="DX1108" s="53"/>
      <c r="DY1108" s="53"/>
      <c r="DZ1108" s="53"/>
      <c r="EA1108" s="53"/>
      <c r="EB1108" s="53"/>
      <c r="EC1108" s="53"/>
      <c r="ED1108" s="53"/>
      <c r="EE1108" s="53"/>
      <c r="EF1108" s="53"/>
      <c r="EG1108" s="53"/>
      <c r="EH1108" s="53"/>
      <c r="EI1108" s="53"/>
      <c r="EJ1108" s="53"/>
      <c r="EK1108" s="53"/>
      <c r="EL1108" s="53"/>
      <c r="EM1108" s="53"/>
      <c r="EN1108" s="53"/>
      <c r="EO1108" s="53"/>
      <c r="EP1108" s="53"/>
      <c r="EQ1108" s="53"/>
      <c r="ER1108" s="53"/>
      <c r="ES1108" s="53"/>
      <c r="ET1108" s="53"/>
      <c r="EU1108" s="53"/>
      <c r="EV1108" s="53"/>
      <c r="EW1108" s="53"/>
      <c r="EX1108" s="53"/>
      <c r="EY1108" s="53"/>
      <c r="EZ1108" s="53"/>
      <c r="FA1108" s="53"/>
      <c r="FB1108" s="53"/>
      <c r="FC1108" s="53"/>
      <c r="FD1108" s="53"/>
      <c r="FE1108" s="53"/>
      <c r="FF1108" s="53"/>
      <c r="FG1108" s="53"/>
      <c r="FH1108" s="53"/>
      <c r="FI1108" s="53"/>
      <c r="FJ1108" s="53"/>
      <c r="FK1108" s="53"/>
      <c r="FL1108" s="53"/>
      <c r="FM1108" s="53"/>
      <c r="FN1108" s="53"/>
      <c r="FO1108" s="53"/>
      <c r="FP1108" s="53"/>
      <c r="FQ1108" s="53"/>
      <c r="FR1108" s="53"/>
      <c r="FS1108" s="53"/>
      <c r="FT1108" s="53"/>
      <c r="FU1108" s="53"/>
      <c r="FV1108" s="53"/>
      <c r="FW1108" s="53"/>
      <c r="FX1108" s="53"/>
      <c r="FY1108" s="53"/>
      <c r="FZ1108" s="53"/>
      <c r="GA1108" s="53"/>
      <c r="GB1108" s="53"/>
      <c r="GC1108" s="53"/>
      <c r="GD1108" s="53"/>
      <c r="GE1108" s="53"/>
      <c r="GF1108" s="53"/>
      <c r="GG1108" s="53"/>
      <c r="GH1108" s="53"/>
      <c r="GI1108" s="53"/>
      <c r="GJ1108" s="53"/>
      <c r="GK1108" s="53"/>
      <c r="GL1108" s="53"/>
      <c r="GM1108" s="53"/>
      <c r="GN1108" s="53"/>
      <c r="GO1108" s="53"/>
      <c r="GP1108" s="53"/>
      <c r="GQ1108" s="53"/>
      <c r="GR1108" s="53"/>
      <c r="GS1108" s="53"/>
      <c r="GT1108" s="53"/>
      <c r="GU1108" s="53"/>
      <c r="GV1108" s="53"/>
      <c r="GW1108" s="53"/>
      <c r="GX1108" s="53"/>
      <c r="GY1108" s="53"/>
      <c r="GZ1108" s="53"/>
      <c r="HA1108" s="53"/>
      <c r="HB1108" s="53"/>
      <c r="HC1108" s="53"/>
      <c r="HD1108" s="53"/>
      <c r="HE1108" s="53"/>
      <c r="HF1108" s="53"/>
      <c r="HG1108" s="53"/>
      <c r="HH1108" s="53"/>
      <c r="HI1108" s="53"/>
      <c r="HJ1108" s="53"/>
      <c r="HK1108" s="53"/>
      <c r="HL1108" s="53"/>
      <c r="HM1108" s="53"/>
      <c r="HN1108" s="53"/>
      <c r="HO1108" s="53"/>
      <c r="HP1108" s="53"/>
      <c r="HQ1108" s="53"/>
      <c r="HR1108" s="53"/>
      <c r="HS1108" s="53"/>
      <c r="HT1108" s="53"/>
      <c r="HU1108" s="53"/>
      <c r="HV1108" s="53"/>
      <c r="HW1108" s="53"/>
      <c r="HX1108" s="53"/>
      <c r="HY1108" s="53"/>
      <c r="HZ1108" s="53"/>
      <c r="IA1108" s="53"/>
      <c r="IB1108" s="53"/>
      <c r="IC1108" s="53"/>
      <c r="ID1108" s="53"/>
      <c r="IE1108" s="53"/>
      <c r="IF1108" s="53"/>
      <c r="IG1108" s="53"/>
      <c r="IH1108" s="53"/>
      <c r="II1108" s="53"/>
      <c r="IJ1108" s="53"/>
      <c r="IK1108" s="53"/>
      <c r="IL1108" s="53"/>
      <c r="IM1108" s="53"/>
      <c r="IN1108" s="53"/>
      <c r="IO1108" s="53"/>
      <c r="IP1108" s="53"/>
      <c r="IQ1108" s="53"/>
      <c r="IR1108" s="53"/>
      <c r="IS1108" s="53"/>
      <c r="IT1108" s="53"/>
      <c r="IU1108" s="53"/>
      <c r="IV1108" s="53"/>
      <c r="IW1108" s="53"/>
      <c r="IX1108" s="53"/>
      <c r="IY1108" s="53"/>
      <c r="IZ1108" s="53"/>
      <c r="JA1108" s="53"/>
      <c r="JB1108" s="53"/>
      <c r="JC1108" s="53"/>
      <c r="JD1108" s="53"/>
      <c r="JE1108" s="53"/>
      <c r="JF1108" s="53"/>
      <c r="JG1108" s="53"/>
      <c r="JH1108" s="53"/>
      <c r="JI1108" s="53"/>
      <c r="JJ1108" s="53"/>
      <c r="JK1108" s="53"/>
      <c r="JL1108" s="53"/>
      <c r="JM1108" s="53"/>
      <c r="JN1108" s="53"/>
      <c r="JO1108" s="53"/>
      <c r="JP1108" s="53"/>
      <c r="JQ1108" s="53"/>
      <c r="JR1108" s="53"/>
      <c r="JS1108" s="53"/>
      <c r="JT1108" s="53"/>
      <c r="JU1108" s="53"/>
      <c r="JV1108" s="53"/>
      <c r="JW1108" s="53"/>
      <c r="JX1108" s="53"/>
      <c r="JY1108" s="53"/>
      <c r="JZ1108" s="53"/>
      <c r="KA1108" s="53"/>
      <c r="KB1108" s="53"/>
      <c r="KC1108" s="53"/>
      <c r="KD1108" s="53"/>
      <c r="KE1108" s="53"/>
      <c r="KF1108" s="53"/>
      <c r="KG1108" s="53"/>
      <c r="KH1108" s="53"/>
      <c r="KI1108" s="53"/>
      <c r="KJ1108" s="53"/>
      <c r="KK1108" s="53"/>
      <c r="KL1108" s="53"/>
      <c r="KM1108" s="53"/>
      <c r="KN1108" s="53"/>
      <c r="KO1108" s="53"/>
      <c r="KP1108" s="53"/>
      <c r="KQ1108" s="53"/>
      <c r="KR1108" s="53"/>
      <c r="KS1108" s="53"/>
      <c r="KT1108" s="53"/>
      <c r="KU1108" s="53"/>
      <c r="KV1108" s="53"/>
      <c r="KW1108" s="53"/>
      <c r="KX1108" s="53"/>
      <c r="KY1108" s="53"/>
      <c r="KZ1108" s="53"/>
      <c r="LA1108" s="53"/>
      <c r="LB1108" s="53"/>
      <c r="LC1108" s="53"/>
      <c r="LD1108" s="53"/>
      <c r="LE1108" s="53"/>
      <c r="LF1108" s="53"/>
      <c r="LG1108" s="53"/>
      <c r="LH1108" s="53"/>
      <c r="LI1108" s="53"/>
      <c r="LJ1108" s="53"/>
      <c r="LK1108" s="53"/>
      <c r="LL1108" s="53"/>
      <c r="LM1108" s="53"/>
      <c r="LN1108" s="53"/>
      <c r="LO1108" s="53"/>
      <c r="LP1108" s="53"/>
      <c r="LQ1108" s="53"/>
      <c r="LR1108" s="53"/>
      <c r="LS1108" s="53"/>
      <c r="LT1108" s="53"/>
      <c r="LU1108" s="53"/>
      <c r="LV1108" s="53"/>
      <c r="LW1108" s="53"/>
      <c r="LX1108" s="53"/>
      <c r="LY1108" s="53"/>
      <c r="LZ1108" s="53"/>
      <c r="MA1108" s="53"/>
      <c r="MB1108" s="53"/>
      <c r="MC1108" s="53"/>
      <c r="MD1108" s="53"/>
      <c r="ME1108" s="53"/>
      <c r="MF1108" s="53"/>
      <c r="MG1108" s="53"/>
      <c r="MH1108" s="53"/>
      <c r="MI1108" s="53"/>
      <c r="MJ1108" s="53"/>
      <c r="MK1108" s="53"/>
      <c r="ML1108" s="53"/>
      <c r="MM1108" s="53"/>
      <c r="MN1108" s="53"/>
      <c r="MO1108" s="53"/>
      <c r="MP1108" s="53"/>
      <c r="MQ1108" s="53"/>
      <c r="MR1108" s="53"/>
      <c r="MS1108" s="53"/>
      <c r="MT1108" s="53"/>
      <c r="MU1108" s="53"/>
      <c r="MV1108" s="53"/>
      <c r="MW1108" s="53"/>
      <c r="MX1108" s="53"/>
      <c r="MY1108" s="53"/>
      <c r="MZ1108" s="53"/>
      <c r="NA1108" s="53"/>
      <c r="NB1108" s="53"/>
      <c r="NC1108" s="53"/>
      <c r="ND1108" s="53"/>
      <c r="NE1108" s="53"/>
      <c r="NF1108" s="53"/>
      <c r="NG1108" s="53"/>
      <c r="NH1108" s="53"/>
      <c r="NI1108" s="53"/>
      <c r="NJ1108" s="53"/>
      <c r="NK1108" s="53"/>
      <c r="NL1108" s="53"/>
      <c r="NM1108" s="53"/>
      <c r="NN1108" s="53"/>
      <c r="NO1108" s="53"/>
      <c r="NP1108" s="53"/>
      <c r="NQ1108" s="53"/>
      <c r="NR1108" s="53"/>
      <c r="NS1108" s="53"/>
      <c r="NT1108" s="53"/>
      <c r="NU1108" s="53"/>
      <c r="NV1108" s="53"/>
      <c r="NW1108" s="53"/>
      <c r="NX1108" s="53"/>
      <c r="NY1108" s="53"/>
      <c r="NZ1108" s="53"/>
      <c r="OA1108" s="53"/>
      <c r="OB1108" s="53"/>
      <c r="OC1108" s="53"/>
      <c r="OD1108" s="53"/>
      <c r="OE1108" s="53"/>
      <c r="OF1108" s="53"/>
      <c r="OG1108" s="53"/>
      <c r="OH1108" s="53"/>
      <c r="OI1108" s="53"/>
      <c r="OJ1108" s="53"/>
      <c r="OK1108" s="53"/>
      <c r="OL1108" s="53"/>
      <c r="OM1108" s="53"/>
      <c r="ON1108" s="53"/>
      <c r="OO1108" s="53"/>
      <c r="OP1108" s="53"/>
      <c r="OQ1108" s="53"/>
      <c r="OR1108" s="53"/>
      <c r="OS1108" s="53"/>
      <c r="OT1108" s="53"/>
      <c r="OU1108" s="53"/>
      <c r="OV1108" s="53"/>
      <c r="OW1108" s="53"/>
      <c r="OX1108" s="53"/>
      <c r="OY1108" s="53"/>
      <c r="OZ1108" s="53"/>
      <c r="PA1108" s="53"/>
      <c r="PB1108" s="53"/>
      <c r="PC1108" s="53"/>
      <c r="PD1108" s="53"/>
      <c r="PE1108" s="53"/>
      <c r="PF1108" s="53"/>
      <c r="PG1108" s="53"/>
      <c r="PH1108" s="53"/>
      <c r="PI1108" s="53"/>
      <c r="PJ1108" s="53"/>
      <c r="PK1108" s="53"/>
      <c r="PL1108" s="53"/>
      <c r="PM1108" s="53"/>
      <c r="PN1108" s="53"/>
      <c r="PO1108" s="53"/>
      <c r="PP1108" s="53"/>
      <c r="PQ1108" s="53"/>
      <c r="PR1108" s="53"/>
      <c r="PS1108" s="53"/>
      <c r="PT1108" s="53"/>
      <c r="PU1108" s="53"/>
      <c r="PV1108" s="53"/>
      <c r="PW1108" s="53"/>
      <c r="PX1108" s="53"/>
      <c r="PY1108" s="53"/>
      <c r="PZ1108" s="53"/>
      <c r="QA1108" s="53"/>
      <c r="QB1108" s="53"/>
      <c r="QC1108" s="53"/>
      <c r="QD1108" s="53"/>
      <c r="QE1108" s="53"/>
      <c r="QF1108" s="53"/>
      <c r="QG1108" s="53"/>
      <c r="QH1108" s="53"/>
      <c r="QI1108" s="53"/>
      <c r="QJ1108" s="53"/>
      <c r="QK1108" s="53"/>
      <c r="QL1108" s="53"/>
      <c r="QM1108" s="53"/>
      <c r="QN1108" s="53"/>
      <c r="QO1108" s="53"/>
      <c r="QP1108" s="53"/>
      <c r="QQ1108" s="53"/>
      <c r="QR1108" s="53"/>
      <c r="QS1108" s="53"/>
      <c r="QT1108" s="53"/>
      <c r="QU1108" s="53"/>
      <c r="QV1108" s="53"/>
      <c r="QW1108" s="53"/>
      <c r="QX1108" s="53"/>
      <c r="QY1108" s="53"/>
      <c r="QZ1108" s="53"/>
      <c r="RA1108" s="53"/>
      <c r="RB1108" s="53"/>
      <c r="RC1108" s="53"/>
      <c r="RD1108" s="53"/>
      <c r="RE1108" s="53"/>
      <c r="RF1108" s="53"/>
      <c r="RG1108" s="53"/>
      <c r="RH1108" s="53"/>
      <c r="RI1108" s="53"/>
      <c r="RJ1108" s="53"/>
      <c r="RK1108" s="53"/>
      <c r="RL1108" s="53"/>
      <c r="RM1108" s="53"/>
      <c r="RN1108" s="53"/>
      <c r="RO1108" s="53"/>
      <c r="RP1108" s="53"/>
      <c r="RQ1108" s="53"/>
      <c r="RR1108" s="53"/>
      <c r="RS1108" s="53"/>
      <c r="RT1108" s="53"/>
      <c r="RU1108" s="53"/>
      <c r="RV1108" s="53"/>
      <c r="RW1108" s="53"/>
      <c r="RX1108" s="53"/>
      <c r="RY1108" s="53"/>
      <c r="RZ1108" s="53"/>
      <c r="SA1108" s="53"/>
      <c r="SB1108" s="53"/>
      <c r="SC1108" s="53"/>
      <c r="SD1108" s="53"/>
      <c r="SE1108" s="53"/>
      <c r="SF1108" s="53"/>
      <c r="SG1108" s="53"/>
      <c r="SH1108" s="53"/>
      <c r="SI1108" s="53"/>
      <c r="SJ1108" s="53"/>
      <c r="SK1108" s="53"/>
      <c r="SL1108" s="53"/>
      <c r="SM1108" s="53"/>
      <c r="SN1108" s="53"/>
      <c r="SO1108" s="53"/>
      <c r="SP1108" s="53"/>
      <c r="SQ1108" s="53"/>
      <c r="SR1108" s="53"/>
      <c r="SS1108" s="53"/>
      <c r="ST1108" s="53"/>
      <c r="SU1108" s="53"/>
      <c r="SV1108" s="53"/>
      <c r="SW1108" s="53"/>
      <c r="SX1108" s="53"/>
      <c r="SY1108" s="53"/>
      <c r="SZ1108" s="53"/>
      <c r="TA1108" s="53"/>
      <c r="TB1108" s="53"/>
      <c r="TC1108" s="53"/>
      <c r="TD1108" s="53"/>
      <c r="TE1108" s="53"/>
      <c r="TF1108" s="53"/>
      <c r="TG1108" s="53"/>
      <c r="TH1108" s="53"/>
      <c r="TI1108" s="53"/>
      <c r="TJ1108" s="53"/>
      <c r="TK1108" s="53"/>
      <c r="TL1108" s="53"/>
      <c r="TM1108" s="53"/>
      <c r="TN1108" s="53"/>
      <c r="TO1108" s="53"/>
      <c r="TP1108" s="53"/>
      <c r="TQ1108" s="53"/>
      <c r="TR1108" s="53"/>
      <c r="TS1108" s="53"/>
      <c r="TT1108" s="53"/>
      <c r="TU1108" s="53"/>
      <c r="TV1108" s="53"/>
      <c r="TW1108" s="53"/>
      <c r="TX1108" s="53"/>
      <c r="TY1108" s="53"/>
      <c r="TZ1108" s="53"/>
      <c r="UA1108" s="53"/>
      <c r="UB1108" s="53"/>
      <c r="UC1108" s="53"/>
      <c r="UD1108" s="53"/>
      <c r="UE1108" s="53"/>
      <c r="UF1108" s="53"/>
      <c r="UG1108" s="53"/>
    </row>
    <row r="1109" spans="12:553" s="19" customFormat="1" ht="15.75" customHeight="1" x14ac:dyDescent="0.2">
      <c r="L1109" s="66"/>
      <c r="M1109" s="66"/>
      <c r="N1109" s="52"/>
      <c r="O1109" s="53"/>
      <c r="P1109" s="53"/>
      <c r="Q1109" s="53"/>
      <c r="R1109" s="53"/>
      <c r="S1109" s="53"/>
      <c r="T1109" s="53"/>
      <c r="U1109" s="53"/>
      <c r="V1109" s="53"/>
      <c r="W1109" s="53"/>
      <c r="X1109" s="53"/>
      <c r="Y1109" s="53"/>
      <c r="Z1109" s="53"/>
      <c r="AA1109" s="53"/>
      <c r="AB1109" s="53"/>
      <c r="AC1109" s="53"/>
      <c r="AD1109" s="53"/>
      <c r="AE1109" s="53"/>
      <c r="AF1109" s="53"/>
      <c r="AG1109" s="53"/>
      <c r="AH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c r="BM1109" s="53"/>
      <c r="BN1109" s="53"/>
      <c r="BO1109" s="53"/>
      <c r="BP1109" s="53"/>
      <c r="BQ1109" s="53"/>
      <c r="BR1109" s="53"/>
      <c r="BS1109" s="53"/>
      <c r="BT1109" s="53"/>
      <c r="BU1109" s="53"/>
      <c r="BV1109" s="53"/>
      <c r="BW1109" s="53"/>
      <c r="BX1109" s="53"/>
      <c r="BY1109" s="53"/>
      <c r="BZ1109" s="53"/>
      <c r="CA1109" s="53"/>
      <c r="CB1109" s="53"/>
      <c r="CC1109" s="53"/>
      <c r="CD1109" s="53"/>
      <c r="CE1109" s="53"/>
      <c r="CF1109" s="53"/>
      <c r="CG1109" s="53"/>
      <c r="CH1109" s="53"/>
      <c r="CI1109" s="53"/>
      <c r="CJ1109" s="53"/>
      <c r="CK1109" s="53"/>
      <c r="CL1109" s="53"/>
      <c r="CM1109" s="53"/>
      <c r="CN1109" s="53"/>
      <c r="CO1109" s="53"/>
      <c r="CP1109" s="53"/>
      <c r="CQ1109" s="53"/>
      <c r="CR1109" s="53"/>
      <c r="CS1109" s="53"/>
      <c r="CT1109" s="53"/>
      <c r="CU1109" s="53"/>
      <c r="CV1109" s="53"/>
      <c r="CW1109" s="53"/>
      <c r="CX1109" s="53"/>
      <c r="CY1109" s="53"/>
      <c r="CZ1109" s="53"/>
      <c r="DA1109" s="53"/>
      <c r="DB1109" s="53"/>
      <c r="DC1109" s="53"/>
      <c r="DD1109" s="53"/>
      <c r="DE1109" s="53"/>
      <c r="DF1109" s="53"/>
      <c r="DG1109" s="53"/>
      <c r="DH1109" s="53"/>
      <c r="DI1109" s="53"/>
      <c r="DJ1109" s="53"/>
      <c r="DK1109" s="53"/>
      <c r="DL1109" s="53"/>
      <c r="DM1109" s="53"/>
      <c r="DN1109" s="53"/>
      <c r="DO1109" s="53"/>
      <c r="DP1109" s="53"/>
      <c r="DQ1109" s="53"/>
      <c r="DR1109" s="53"/>
      <c r="DS1109" s="53"/>
      <c r="DT1109" s="53"/>
      <c r="DU1109" s="53"/>
      <c r="DV1109" s="53"/>
      <c r="DW1109" s="53"/>
      <c r="DX1109" s="53"/>
      <c r="DY1109" s="53"/>
      <c r="DZ1109" s="53"/>
      <c r="EA1109" s="53"/>
      <c r="EB1109" s="53"/>
      <c r="EC1109" s="53"/>
      <c r="ED1109" s="53"/>
      <c r="EE1109" s="53"/>
      <c r="EF1109" s="53"/>
      <c r="EG1109" s="53"/>
      <c r="EH1109" s="53"/>
      <c r="EI1109" s="53"/>
      <c r="EJ1109" s="53"/>
      <c r="EK1109" s="53"/>
      <c r="EL1109" s="53"/>
      <c r="EM1109" s="53"/>
      <c r="EN1109" s="53"/>
      <c r="EO1109" s="53"/>
      <c r="EP1109" s="53"/>
      <c r="EQ1109" s="53"/>
      <c r="ER1109" s="53"/>
      <c r="ES1109" s="53"/>
      <c r="ET1109" s="53"/>
      <c r="EU1109" s="53"/>
      <c r="EV1109" s="53"/>
      <c r="EW1109" s="53"/>
      <c r="EX1109" s="53"/>
      <c r="EY1109" s="53"/>
      <c r="EZ1109" s="53"/>
      <c r="FA1109" s="53"/>
      <c r="FB1109" s="53"/>
      <c r="FC1109" s="53"/>
      <c r="FD1109" s="53"/>
      <c r="FE1109" s="53"/>
      <c r="FF1109" s="53"/>
      <c r="FG1109" s="53"/>
      <c r="FH1109" s="53"/>
      <c r="FI1109" s="53"/>
      <c r="FJ1109" s="53"/>
      <c r="FK1109" s="53"/>
      <c r="FL1109" s="53"/>
      <c r="FM1109" s="53"/>
      <c r="FN1109" s="53"/>
      <c r="FO1109" s="53"/>
      <c r="FP1109" s="53"/>
      <c r="FQ1109" s="53"/>
      <c r="FR1109" s="53"/>
      <c r="FS1109" s="53"/>
      <c r="FT1109" s="53"/>
      <c r="FU1109" s="53"/>
      <c r="FV1109" s="53"/>
      <c r="FW1109" s="53"/>
      <c r="FX1109" s="53"/>
      <c r="FY1109" s="53"/>
      <c r="FZ1109" s="53"/>
      <c r="GA1109" s="53"/>
      <c r="GB1109" s="53"/>
      <c r="GC1109" s="53"/>
      <c r="GD1109" s="53"/>
      <c r="GE1109" s="53"/>
      <c r="GF1109" s="53"/>
      <c r="GG1109" s="53"/>
      <c r="GH1109" s="53"/>
      <c r="GI1109" s="53"/>
      <c r="GJ1109" s="53"/>
      <c r="GK1109" s="53"/>
      <c r="GL1109" s="53"/>
      <c r="GM1109" s="53"/>
      <c r="GN1109" s="53"/>
      <c r="GO1109" s="53"/>
      <c r="GP1109" s="53"/>
      <c r="GQ1109" s="53"/>
      <c r="GR1109" s="53"/>
      <c r="GS1109" s="53"/>
      <c r="GT1109" s="53"/>
      <c r="GU1109" s="53"/>
      <c r="GV1109" s="53"/>
      <c r="GW1109" s="53"/>
      <c r="GX1109" s="53"/>
      <c r="GY1109" s="53"/>
      <c r="GZ1109" s="53"/>
      <c r="HA1109" s="53"/>
      <c r="HB1109" s="53"/>
      <c r="HC1109" s="53"/>
      <c r="HD1109" s="53"/>
      <c r="HE1109" s="53"/>
      <c r="HF1109" s="53"/>
      <c r="HG1109" s="53"/>
      <c r="HH1109" s="53"/>
      <c r="HI1109" s="53"/>
      <c r="HJ1109" s="53"/>
      <c r="HK1109" s="53"/>
      <c r="HL1109" s="53"/>
      <c r="HM1109" s="53"/>
      <c r="HN1109" s="53"/>
      <c r="HO1109" s="53"/>
      <c r="HP1109" s="53"/>
      <c r="HQ1109" s="53"/>
      <c r="HR1109" s="53"/>
      <c r="HS1109" s="53"/>
      <c r="HT1109" s="53"/>
      <c r="HU1109" s="53"/>
      <c r="HV1109" s="53"/>
      <c r="HW1109" s="53"/>
      <c r="HX1109" s="53"/>
      <c r="HY1109" s="53"/>
      <c r="HZ1109" s="53"/>
      <c r="IA1109" s="53"/>
      <c r="IB1109" s="53"/>
      <c r="IC1109" s="53"/>
      <c r="ID1109" s="53"/>
      <c r="IE1109" s="53"/>
      <c r="IF1109" s="53"/>
      <c r="IG1109" s="53"/>
      <c r="IH1109" s="53"/>
      <c r="II1109" s="53"/>
      <c r="IJ1109" s="53"/>
      <c r="IK1109" s="53"/>
      <c r="IL1109" s="53"/>
      <c r="IM1109" s="53"/>
      <c r="IN1109" s="53"/>
      <c r="IO1109" s="53"/>
      <c r="IP1109" s="53"/>
      <c r="IQ1109" s="53"/>
      <c r="IR1109" s="53"/>
      <c r="IS1109" s="53"/>
      <c r="IT1109" s="53"/>
      <c r="IU1109" s="53"/>
      <c r="IV1109" s="53"/>
      <c r="IW1109" s="53"/>
      <c r="IX1109" s="53"/>
      <c r="IY1109" s="53"/>
      <c r="IZ1109" s="53"/>
      <c r="JA1109" s="53"/>
      <c r="JB1109" s="53"/>
      <c r="JC1109" s="53"/>
      <c r="JD1109" s="53"/>
      <c r="JE1109" s="53"/>
      <c r="JF1109" s="53"/>
      <c r="JG1109" s="53"/>
      <c r="JH1109" s="53"/>
      <c r="JI1109" s="53"/>
      <c r="JJ1109" s="53"/>
      <c r="JK1109" s="53"/>
      <c r="JL1109" s="53"/>
      <c r="JM1109" s="53"/>
      <c r="JN1109" s="53"/>
      <c r="JO1109" s="53"/>
      <c r="JP1109" s="53"/>
      <c r="JQ1109" s="53"/>
      <c r="JR1109" s="53"/>
      <c r="JS1109" s="53"/>
      <c r="JT1109" s="53"/>
      <c r="JU1109" s="53"/>
      <c r="JV1109" s="53"/>
      <c r="JW1109" s="53"/>
      <c r="JX1109" s="53"/>
      <c r="JY1109" s="53"/>
      <c r="JZ1109" s="53"/>
      <c r="KA1109" s="53"/>
      <c r="KB1109" s="53"/>
      <c r="KC1109" s="53"/>
      <c r="KD1109" s="53"/>
      <c r="KE1109" s="53"/>
      <c r="KF1109" s="53"/>
      <c r="KG1109" s="53"/>
      <c r="KH1109" s="53"/>
      <c r="KI1109" s="53"/>
      <c r="KJ1109" s="53"/>
      <c r="KK1109" s="53"/>
      <c r="KL1109" s="53"/>
      <c r="KM1109" s="53"/>
      <c r="KN1109" s="53"/>
      <c r="KO1109" s="53"/>
      <c r="KP1109" s="53"/>
      <c r="KQ1109" s="53"/>
      <c r="KR1109" s="53"/>
      <c r="KS1109" s="53"/>
      <c r="KT1109" s="53"/>
      <c r="KU1109" s="53"/>
      <c r="KV1109" s="53"/>
      <c r="KW1109" s="53"/>
      <c r="KX1109" s="53"/>
      <c r="KY1109" s="53"/>
      <c r="KZ1109" s="53"/>
      <c r="LA1109" s="53"/>
      <c r="LB1109" s="53"/>
      <c r="LC1109" s="53"/>
      <c r="LD1109" s="53"/>
      <c r="LE1109" s="53"/>
      <c r="LF1109" s="53"/>
      <c r="LG1109" s="53"/>
      <c r="LH1109" s="53"/>
      <c r="LI1109" s="53"/>
      <c r="LJ1109" s="53"/>
      <c r="LK1109" s="53"/>
      <c r="LL1109" s="53"/>
      <c r="LM1109" s="53"/>
      <c r="LN1109" s="53"/>
      <c r="LO1109" s="53"/>
      <c r="LP1109" s="53"/>
      <c r="LQ1109" s="53"/>
      <c r="LR1109" s="53"/>
      <c r="LS1109" s="53"/>
      <c r="LT1109" s="53"/>
      <c r="LU1109" s="53"/>
      <c r="LV1109" s="53"/>
      <c r="LW1109" s="53"/>
      <c r="LX1109" s="53"/>
      <c r="LY1109" s="53"/>
      <c r="LZ1109" s="53"/>
      <c r="MA1109" s="53"/>
      <c r="MB1109" s="53"/>
      <c r="MC1109" s="53"/>
      <c r="MD1109" s="53"/>
      <c r="ME1109" s="53"/>
      <c r="MF1109" s="53"/>
      <c r="MG1109" s="53"/>
      <c r="MH1109" s="53"/>
      <c r="MI1109" s="53"/>
      <c r="MJ1109" s="53"/>
      <c r="MK1109" s="53"/>
      <c r="ML1109" s="53"/>
      <c r="MM1109" s="53"/>
      <c r="MN1109" s="53"/>
      <c r="MO1109" s="53"/>
      <c r="MP1109" s="53"/>
      <c r="MQ1109" s="53"/>
      <c r="MR1109" s="53"/>
      <c r="MS1109" s="53"/>
      <c r="MT1109" s="53"/>
      <c r="MU1109" s="53"/>
      <c r="MV1109" s="53"/>
      <c r="MW1109" s="53"/>
      <c r="MX1109" s="53"/>
      <c r="MY1109" s="53"/>
      <c r="MZ1109" s="53"/>
      <c r="NA1109" s="53"/>
      <c r="NB1109" s="53"/>
      <c r="NC1109" s="53"/>
      <c r="ND1109" s="53"/>
      <c r="NE1109" s="53"/>
      <c r="NF1109" s="53"/>
      <c r="NG1109" s="53"/>
      <c r="NH1109" s="53"/>
      <c r="NI1109" s="53"/>
      <c r="NJ1109" s="53"/>
      <c r="NK1109" s="53"/>
      <c r="NL1109" s="53"/>
      <c r="NM1109" s="53"/>
      <c r="NN1109" s="53"/>
      <c r="NO1109" s="53"/>
      <c r="NP1109" s="53"/>
      <c r="NQ1109" s="53"/>
      <c r="NR1109" s="53"/>
      <c r="NS1109" s="53"/>
      <c r="NT1109" s="53"/>
      <c r="NU1109" s="53"/>
      <c r="NV1109" s="53"/>
      <c r="NW1109" s="53"/>
      <c r="NX1109" s="53"/>
      <c r="NY1109" s="53"/>
      <c r="NZ1109" s="53"/>
      <c r="OA1109" s="53"/>
      <c r="OB1109" s="53"/>
      <c r="OC1109" s="53"/>
      <c r="OD1109" s="53"/>
      <c r="OE1109" s="53"/>
      <c r="OF1109" s="53"/>
      <c r="OG1109" s="53"/>
      <c r="OH1109" s="53"/>
      <c r="OI1109" s="53"/>
      <c r="OJ1109" s="53"/>
      <c r="OK1109" s="53"/>
      <c r="OL1109" s="53"/>
      <c r="OM1109" s="53"/>
      <c r="ON1109" s="53"/>
      <c r="OO1109" s="53"/>
      <c r="OP1109" s="53"/>
      <c r="OQ1109" s="53"/>
      <c r="OR1109" s="53"/>
      <c r="OS1109" s="53"/>
      <c r="OT1109" s="53"/>
      <c r="OU1109" s="53"/>
      <c r="OV1109" s="53"/>
      <c r="OW1109" s="53"/>
      <c r="OX1109" s="53"/>
      <c r="OY1109" s="53"/>
      <c r="OZ1109" s="53"/>
      <c r="PA1109" s="53"/>
      <c r="PB1109" s="53"/>
      <c r="PC1109" s="53"/>
      <c r="PD1109" s="53"/>
      <c r="PE1109" s="53"/>
      <c r="PF1109" s="53"/>
      <c r="PG1109" s="53"/>
      <c r="PH1109" s="53"/>
      <c r="PI1109" s="53"/>
      <c r="PJ1109" s="53"/>
      <c r="PK1109" s="53"/>
      <c r="PL1109" s="53"/>
      <c r="PM1109" s="53"/>
      <c r="PN1109" s="53"/>
      <c r="PO1109" s="53"/>
      <c r="PP1109" s="53"/>
      <c r="PQ1109" s="53"/>
      <c r="PR1109" s="53"/>
      <c r="PS1109" s="53"/>
      <c r="PT1109" s="53"/>
      <c r="PU1109" s="53"/>
      <c r="PV1109" s="53"/>
      <c r="PW1109" s="53"/>
      <c r="PX1109" s="53"/>
      <c r="PY1109" s="53"/>
      <c r="PZ1109" s="53"/>
      <c r="QA1109" s="53"/>
      <c r="QB1109" s="53"/>
      <c r="QC1109" s="53"/>
      <c r="QD1109" s="53"/>
      <c r="QE1109" s="53"/>
      <c r="QF1109" s="53"/>
      <c r="QG1109" s="53"/>
      <c r="QH1109" s="53"/>
      <c r="QI1109" s="53"/>
      <c r="QJ1109" s="53"/>
      <c r="QK1109" s="53"/>
      <c r="QL1109" s="53"/>
      <c r="QM1109" s="53"/>
      <c r="QN1109" s="53"/>
      <c r="QO1109" s="53"/>
      <c r="QP1109" s="53"/>
      <c r="QQ1109" s="53"/>
      <c r="QR1109" s="53"/>
      <c r="QS1109" s="53"/>
      <c r="QT1109" s="53"/>
      <c r="QU1109" s="53"/>
      <c r="QV1109" s="53"/>
      <c r="QW1109" s="53"/>
      <c r="QX1109" s="53"/>
      <c r="QY1109" s="53"/>
      <c r="QZ1109" s="53"/>
      <c r="RA1109" s="53"/>
      <c r="RB1109" s="53"/>
      <c r="RC1109" s="53"/>
      <c r="RD1109" s="53"/>
      <c r="RE1109" s="53"/>
      <c r="RF1109" s="53"/>
      <c r="RG1109" s="53"/>
      <c r="RH1109" s="53"/>
      <c r="RI1109" s="53"/>
      <c r="RJ1109" s="53"/>
      <c r="RK1109" s="53"/>
      <c r="RL1109" s="53"/>
      <c r="RM1109" s="53"/>
      <c r="RN1109" s="53"/>
      <c r="RO1109" s="53"/>
      <c r="RP1109" s="53"/>
      <c r="RQ1109" s="53"/>
      <c r="RR1109" s="53"/>
      <c r="RS1109" s="53"/>
      <c r="RT1109" s="53"/>
      <c r="RU1109" s="53"/>
      <c r="RV1109" s="53"/>
      <c r="RW1109" s="53"/>
      <c r="RX1109" s="53"/>
      <c r="RY1109" s="53"/>
      <c r="RZ1109" s="53"/>
      <c r="SA1109" s="53"/>
      <c r="SB1109" s="53"/>
      <c r="SC1109" s="53"/>
      <c r="SD1109" s="53"/>
      <c r="SE1109" s="53"/>
      <c r="SF1109" s="53"/>
      <c r="SG1109" s="53"/>
      <c r="SH1109" s="53"/>
      <c r="SI1109" s="53"/>
      <c r="SJ1109" s="53"/>
      <c r="SK1109" s="53"/>
      <c r="SL1109" s="53"/>
      <c r="SM1109" s="53"/>
      <c r="SN1109" s="53"/>
      <c r="SO1109" s="53"/>
      <c r="SP1109" s="53"/>
      <c r="SQ1109" s="53"/>
      <c r="SR1109" s="53"/>
      <c r="SS1109" s="53"/>
      <c r="ST1109" s="53"/>
      <c r="SU1109" s="53"/>
      <c r="SV1109" s="53"/>
      <c r="SW1109" s="53"/>
      <c r="SX1109" s="53"/>
      <c r="SY1109" s="53"/>
      <c r="SZ1109" s="53"/>
      <c r="TA1109" s="53"/>
      <c r="TB1109" s="53"/>
      <c r="TC1109" s="53"/>
      <c r="TD1109" s="53"/>
      <c r="TE1109" s="53"/>
      <c r="TF1109" s="53"/>
      <c r="TG1109" s="53"/>
      <c r="TH1109" s="53"/>
      <c r="TI1109" s="53"/>
      <c r="TJ1109" s="53"/>
      <c r="TK1109" s="53"/>
      <c r="TL1109" s="53"/>
      <c r="TM1109" s="53"/>
      <c r="TN1109" s="53"/>
      <c r="TO1109" s="53"/>
      <c r="TP1109" s="53"/>
      <c r="TQ1109" s="53"/>
      <c r="TR1109" s="53"/>
      <c r="TS1109" s="53"/>
      <c r="TT1109" s="53"/>
      <c r="TU1109" s="53"/>
      <c r="TV1109" s="53"/>
      <c r="TW1109" s="53"/>
      <c r="TX1109" s="53"/>
      <c r="TY1109" s="53"/>
      <c r="TZ1109" s="53"/>
      <c r="UA1109" s="53"/>
      <c r="UB1109" s="53"/>
      <c r="UC1109" s="53"/>
      <c r="UD1109" s="53"/>
      <c r="UE1109" s="53"/>
      <c r="UF1109" s="53"/>
      <c r="UG1109" s="53"/>
    </row>
    <row r="1110" spans="12:553" s="19" customFormat="1" ht="15.75" customHeight="1" x14ac:dyDescent="0.2">
      <c r="L1110" s="66"/>
      <c r="M1110" s="66"/>
      <c r="N1110" s="52"/>
      <c r="O1110" s="53"/>
      <c r="P1110" s="53"/>
      <c r="Q1110" s="53"/>
      <c r="R1110" s="53"/>
      <c r="S1110" s="53"/>
      <c r="T1110" s="53"/>
      <c r="U1110" s="53"/>
      <c r="V1110" s="53"/>
      <c r="W1110" s="53"/>
      <c r="X1110" s="53"/>
      <c r="Y1110" s="53"/>
      <c r="Z1110" s="53"/>
      <c r="AA1110" s="53"/>
      <c r="AB1110" s="53"/>
      <c r="AC1110" s="53"/>
      <c r="AD1110" s="53"/>
      <c r="AE1110" s="53"/>
      <c r="AF1110" s="53"/>
      <c r="AG1110" s="53"/>
      <c r="AH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c r="BM1110" s="53"/>
      <c r="BN1110" s="53"/>
      <c r="BO1110" s="53"/>
      <c r="BP1110" s="53"/>
      <c r="BQ1110" s="53"/>
      <c r="BR1110" s="53"/>
      <c r="BS1110" s="53"/>
      <c r="BT1110" s="53"/>
      <c r="BU1110" s="53"/>
      <c r="BV1110" s="53"/>
      <c r="BW1110" s="53"/>
      <c r="BX1110" s="53"/>
      <c r="BY1110" s="53"/>
      <c r="BZ1110" s="53"/>
      <c r="CA1110" s="53"/>
      <c r="CB1110" s="53"/>
      <c r="CC1110" s="53"/>
      <c r="CD1110" s="53"/>
      <c r="CE1110" s="53"/>
      <c r="CF1110" s="53"/>
      <c r="CG1110" s="53"/>
      <c r="CH1110" s="53"/>
      <c r="CI1110" s="53"/>
      <c r="CJ1110" s="53"/>
      <c r="CK1110" s="53"/>
      <c r="CL1110" s="53"/>
      <c r="CM1110" s="53"/>
      <c r="CN1110" s="53"/>
      <c r="CO1110" s="53"/>
      <c r="CP1110" s="53"/>
      <c r="CQ1110" s="53"/>
      <c r="CR1110" s="53"/>
      <c r="CS1110" s="53"/>
      <c r="CT1110" s="53"/>
      <c r="CU1110" s="53"/>
      <c r="CV1110" s="53"/>
      <c r="CW1110" s="53"/>
      <c r="CX1110" s="53"/>
      <c r="CY1110" s="53"/>
      <c r="CZ1110" s="53"/>
      <c r="DA1110" s="53"/>
      <c r="DB1110" s="53"/>
      <c r="DC1110" s="53"/>
      <c r="DD1110" s="53"/>
      <c r="DE1110" s="53"/>
      <c r="DF1110" s="53"/>
      <c r="DG1110" s="53"/>
      <c r="DH1110" s="53"/>
      <c r="DI1110" s="53"/>
      <c r="DJ1110" s="53"/>
      <c r="DK1110" s="53"/>
      <c r="DL1110" s="53"/>
      <c r="DM1110" s="53"/>
      <c r="DN1110" s="53"/>
      <c r="DO1110" s="53"/>
      <c r="DP1110" s="53"/>
      <c r="DQ1110" s="53"/>
      <c r="DR1110" s="53"/>
      <c r="DS1110" s="53"/>
      <c r="DT1110" s="53"/>
      <c r="DU1110" s="53"/>
      <c r="DV1110" s="53"/>
      <c r="DW1110" s="53"/>
      <c r="DX1110" s="53"/>
      <c r="DY1110" s="53"/>
      <c r="DZ1110" s="53"/>
      <c r="EA1110" s="53"/>
      <c r="EB1110" s="53"/>
      <c r="EC1110" s="53"/>
      <c r="ED1110" s="53"/>
      <c r="EE1110" s="53"/>
      <c r="EF1110" s="53"/>
      <c r="EG1110" s="53"/>
      <c r="EH1110" s="53"/>
      <c r="EI1110" s="53"/>
      <c r="EJ1110" s="53"/>
      <c r="EK1110" s="53"/>
      <c r="EL1110" s="53"/>
      <c r="EM1110" s="53"/>
      <c r="EN1110" s="53"/>
      <c r="EO1110" s="53"/>
      <c r="EP1110" s="53"/>
      <c r="EQ1110" s="53"/>
      <c r="ER1110" s="53"/>
      <c r="ES1110" s="53"/>
      <c r="ET1110" s="53"/>
      <c r="EU1110" s="53"/>
      <c r="EV1110" s="53"/>
      <c r="EW1110" s="53"/>
      <c r="EX1110" s="53"/>
      <c r="EY1110" s="53"/>
      <c r="EZ1110" s="53"/>
      <c r="FA1110" s="53"/>
      <c r="FB1110" s="53"/>
      <c r="FC1110" s="53"/>
      <c r="FD1110" s="53"/>
      <c r="FE1110" s="53"/>
      <c r="FF1110" s="53"/>
      <c r="FG1110" s="53"/>
      <c r="FH1110" s="53"/>
      <c r="FI1110" s="53"/>
      <c r="FJ1110" s="53"/>
      <c r="FK1110" s="53"/>
      <c r="FL1110" s="53"/>
      <c r="FM1110" s="53"/>
      <c r="FN1110" s="53"/>
      <c r="FO1110" s="53"/>
      <c r="FP1110" s="53"/>
      <c r="FQ1110" s="53"/>
      <c r="FR1110" s="53"/>
      <c r="FS1110" s="53"/>
      <c r="FT1110" s="53"/>
      <c r="FU1110" s="53"/>
      <c r="FV1110" s="53"/>
      <c r="FW1110" s="53"/>
      <c r="FX1110" s="53"/>
      <c r="FY1110" s="53"/>
      <c r="FZ1110" s="53"/>
      <c r="GA1110" s="53"/>
      <c r="GB1110" s="53"/>
      <c r="GC1110" s="53"/>
      <c r="GD1110" s="53"/>
      <c r="GE1110" s="53"/>
      <c r="GF1110" s="53"/>
      <c r="GG1110" s="53"/>
      <c r="GH1110" s="53"/>
      <c r="GI1110" s="53"/>
      <c r="GJ1110" s="53"/>
      <c r="GK1110" s="53"/>
      <c r="GL1110" s="53"/>
      <c r="GM1110" s="53"/>
      <c r="GN1110" s="53"/>
      <c r="GO1110" s="53"/>
      <c r="GP1110" s="53"/>
      <c r="GQ1110" s="53"/>
      <c r="GR1110" s="53"/>
      <c r="GS1110" s="53"/>
      <c r="GT1110" s="53"/>
      <c r="GU1110" s="53"/>
      <c r="GV1110" s="53"/>
      <c r="GW1110" s="53"/>
      <c r="GX1110" s="53"/>
      <c r="GY1110" s="53"/>
      <c r="GZ1110" s="53"/>
      <c r="HA1110" s="53"/>
      <c r="HB1110" s="53"/>
      <c r="HC1110" s="53"/>
      <c r="HD1110" s="53"/>
      <c r="HE1110" s="53"/>
      <c r="HF1110" s="53"/>
      <c r="HG1110" s="53"/>
      <c r="HH1110" s="53"/>
      <c r="HI1110" s="53"/>
      <c r="HJ1110" s="53"/>
      <c r="HK1110" s="53"/>
      <c r="HL1110" s="53"/>
      <c r="HM1110" s="53"/>
      <c r="HN1110" s="53"/>
      <c r="HO1110" s="53"/>
      <c r="HP1110" s="53"/>
      <c r="HQ1110" s="53"/>
      <c r="HR1110" s="53"/>
      <c r="HS1110" s="53"/>
      <c r="HT1110" s="53"/>
      <c r="HU1110" s="53"/>
      <c r="HV1110" s="53"/>
      <c r="HW1110" s="53"/>
      <c r="HX1110" s="53"/>
      <c r="HY1110" s="53"/>
      <c r="HZ1110" s="53"/>
      <c r="IA1110" s="53"/>
      <c r="IB1110" s="53"/>
      <c r="IC1110" s="53"/>
      <c r="ID1110" s="53"/>
      <c r="IE1110" s="53"/>
      <c r="IF1110" s="53"/>
      <c r="IG1110" s="53"/>
      <c r="IH1110" s="53"/>
      <c r="II1110" s="53"/>
      <c r="IJ1110" s="53"/>
      <c r="IK1110" s="53"/>
      <c r="IL1110" s="53"/>
      <c r="IM1110" s="53"/>
      <c r="IN1110" s="53"/>
      <c r="IO1110" s="53"/>
      <c r="IP1110" s="53"/>
      <c r="IQ1110" s="53"/>
      <c r="IR1110" s="53"/>
      <c r="IS1110" s="53"/>
      <c r="IT1110" s="53"/>
      <c r="IU1110" s="53"/>
      <c r="IV1110" s="53"/>
      <c r="IW1110" s="53"/>
      <c r="IX1110" s="53"/>
      <c r="IY1110" s="53"/>
      <c r="IZ1110" s="53"/>
      <c r="JA1110" s="53"/>
      <c r="JB1110" s="53"/>
      <c r="JC1110" s="53"/>
      <c r="JD1110" s="53"/>
      <c r="JE1110" s="53"/>
      <c r="JF1110" s="53"/>
      <c r="JG1110" s="53"/>
      <c r="JH1110" s="53"/>
      <c r="JI1110" s="53"/>
      <c r="JJ1110" s="53"/>
      <c r="JK1110" s="53"/>
      <c r="JL1110" s="53"/>
      <c r="JM1110" s="53"/>
      <c r="JN1110" s="53"/>
      <c r="JO1110" s="53"/>
      <c r="JP1110" s="53"/>
      <c r="JQ1110" s="53"/>
      <c r="JR1110" s="53"/>
      <c r="JS1110" s="53"/>
      <c r="JT1110" s="53"/>
      <c r="JU1110" s="53"/>
      <c r="JV1110" s="53"/>
      <c r="JW1110" s="53"/>
      <c r="JX1110" s="53"/>
      <c r="JY1110" s="53"/>
      <c r="JZ1110" s="53"/>
      <c r="KA1110" s="53"/>
      <c r="KB1110" s="53"/>
      <c r="KC1110" s="53"/>
      <c r="KD1110" s="53"/>
      <c r="KE1110" s="53"/>
      <c r="KF1110" s="53"/>
      <c r="KG1110" s="53"/>
      <c r="KH1110" s="53"/>
      <c r="KI1110" s="53"/>
      <c r="KJ1110" s="53"/>
      <c r="KK1110" s="53"/>
      <c r="KL1110" s="53"/>
      <c r="KM1110" s="53"/>
      <c r="KN1110" s="53"/>
      <c r="KO1110" s="53"/>
      <c r="KP1110" s="53"/>
      <c r="KQ1110" s="53"/>
      <c r="KR1110" s="53"/>
      <c r="KS1110" s="53"/>
      <c r="KT1110" s="53"/>
      <c r="KU1110" s="53"/>
      <c r="KV1110" s="53"/>
      <c r="KW1110" s="53"/>
      <c r="KX1110" s="53"/>
      <c r="KY1110" s="53"/>
      <c r="KZ1110" s="53"/>
      <c r="LA1110" s="53"/>
      <c r="LB1110" s="53"/>
      <c r="LC1110" s="53"/>
      <c r="LD1110" s="53"/>
      <c r="LE1110" s="53"/>
      <c r="LF1110" s="53"/>
      <c r="LG1110" s="53"/>
      <c r="LH1110" s="53"/>
      <c r="LI1110" s="53"/>
      <c r="LJ1110" s="53"/>
      <c r="LK1110" s="53"/>
      <c r="LL1110" s="53"/>
      <c r="LM1110" s="53"/>
      <c r="LN1110" s="53"/>
      <c r="LO1110" s="53"/>
      <c r="LP1110" s="53"/>
      <c r="LQ1110" s="53"/>
      <c r="LR1110" s="53"/>
      <c r="LS1110" s="53"/>
      <c r="LT1110" s="53"/>
      <c r="LU1110" s="53"/>
      <c r="LV1110" s="53"/>
      <c r="LW1110" s="53"/>
      <c r="LX1110" s="53"/>
      <c r="LY1110" s="53"/>
      <c r="LZ1110" s="53"/>
      <c r="MA1110" s="53"/>
      <c r="MB1110" s="53"/>
      <c r="MC1110" s="53"/>
      <c r="MD1110" s="53"/>
      <c r="ME1110" s="53"/>
      <c r="MF1110" s="53"/>
      <c r="MG1110" s="53"/>
      <c r="MH1110" s="53"/>
      <c r="MI1110" s="53"/>
      <c r="MJ1110" s="53"/>
      <c r="MK1110" s="53"/>
      <c r="ML1110" s="53"/>
      <c r="MM1110" s="53"/>
      <c r="MN1110" s="53"/>
      <c r="MO1110" s="53"/>
      <c r="MP1110" s="53"/>
      <c r="MQ1110" s="53"/>
      <c r="MR1110" s="53"/>
      <c r="MS1110" s="53"/>
      <c r="MT1110" s="53"/>
      <c r="MU1110" s="53"/>
      <c r="MV1110" s="53"/>
      <c r="MW1110" s="53"/>
      <c r="MX1110" s="53"/>
      <c r="MY1110" s="53"/>
      <c r="MZ1110" s="53"/>
      <c r="NA1110" s="53"/>
      <c r="NB1110" s="53"/>
      <c r="NC1110" s="53"/>
      <c r="ND1110" s="53"/>
      <c r="NE1110" s="53"/>
      <c r="NF1110" s="53"/>
      <c r="NG1110" s="53"/>
      <c r="NH1110" s="53"/>
      <c r="NI1110" s="53"/>
      <c r="NJ1110" s="53"/>
      <c r="NK1110" s="53"/>
      <c r="NL1110" s="53"/>
      <c r="NM1110" s="53"/>
      <c r="NN1110" s="53"/>
      <c r="NO1110" s="53"/>
      <c r="NP1110" s="53"/>
      <c r="NQ1110" s="53"/>
      <c r="NR1110" s="53"/>
      <c r="NS1110" s="53"/>
      <c r="NT1110" s="53"/>
      <c r="NU1110" s="53"/>
      <c r="NV1110" s="53"/>
      <c r="NW1110" s="53"/>
      <c r="NX1110" s="53"/>
      <c r="NY1110" s="53"/>
      <c r="NZ1110" s="53"/>
      <c r="OA1110" s="53"/>
      <c r="OB1110" s="53"/>
      <c r="OC1110" s="53"/>
      <c r="OD1110" s="53"/>
      <c r="OE1110" s="53"/>
      <c r="OF1110" s="53"/>
      <c r="OG1110" s="53"/>
      <c r="OH1110" s="53"/>
      <c r="OI1110" s="53"/>
      <c r="OJ1110" s="53"/>
      <c r="OK1110" s="53"/>
      <c r="OL1110" s="53"/>
      <c r="OM1110" s="53"/>
      <c r="ON1110" s="53"/>
      <c r="OO1110" s="53"/>
      <c r="OP1110" s="53"/>
      <c r="OQ1110" s="53"/>
      <c r="OR1110" s="53"/>
      <c r="OS1110" s="53"/>
      <c r="OT1110" s="53"/>
      <c r="OU1110" s="53"/>
      <c r="OV1110" s="53"/>
      <c r="OW1110" s="53"/>
      <c r="OX1110" s="53"/>
      <c r="OY1110" s="53"/>
      <c r="OZ1110" s="53"/>
      <c r="PA1110" s="53"/>
      <c r="PB1110" s="53"/>
      <c r="PC1110" s="53"/>
      <c r="PD1110" s="53"/>
      <c r="PE1110" s="53"/>
      <c r="PF1110" s="53"/>
      <c r="PG1110" s="53"/>
      <c r="PH1110" s="53"/>
      <c r="PI1110" s="53"/>
      <c r="PJ1110" s="53"/>
      <c r="PK1110" s="53"/>
      <c r="PL1110" s="53"/>
      <c r="PM1110" s="53"/>
      <c r="PN1110" s="53"/>
      <c r="PO1110" s="53"/>
      <c r="PP1110" s="53"/>
      <c r="PQ1110" s="53"/>
      <c r="PR1110" s="53"/>
      <c r="PS1110" s="53"/>
      <c r="PT1110" s="53"/>
      <c r="PU1110" s="53"/>
      <c r="PV1110" s="53"/>
      <c r="PW1110" s="53"/>
      <c r="PX1110" s="53"/>
      <c r="PY1110" s="53"/>
      <c r="PZ1110" s="53"/>
      <c r="QA1110" s="53"/>
      <c r="QB1110" s="53"/>
      <c r="QC1110" s="53"/>
      <c r="QD1110" s="53"/>
      <c r="QE1110" s="53"/>
      <c r="QF1110" s="53"/>
      <c r="QG1110" s="53"/>
      <c r="QH1110" s="53"/>
      <c r="QI1110" s="53"/>
      <c r="QJ1110" s="53"/>
      <c r="QK1110" s="53"/>
      <c r="QL1110" s="53"/>
      <c r="QM1110" s="53"/>
      <c r="QN1110" s="53"/>
      <c r="QO1110" s="53"/>
      <c r="QP1110" s="53"/>
      <c r="QQ1110" s="53"/>
      <c r="QR1110" s="53"/>
      <c r="QS1110" s="53"/>
      <c r="QT1110" s="53"/>
      <c r="QU1110" s="53"/>
      <c r="QV1110" s="53"/>
      <c r="QW1110" s="53"/>
      <c r="QX1110" s="53"/>
      <c r="QY1110" s="53"/>
      <c r="QZ1110" s="53"/>
      <c r="RA1110" s="53"/>
      <c r="RB1110" s="53"/>
      <c r="RC1110" s="53"/>
      <c r="RD1110" s="53"/>
      <c r="RE1110" s="53"/>
      <c r="RF1110" s="53"/>
      <c r="RG1110" s="53"/>
      <c r="RH1110" s="53"/>
      <c r="RI1110" s="53"/>
      <c r="RJ1110" s="53"/>
      <c r="RK1110" s="53"/>
      <c r="RL1110" s="53"/>
      <c r="RM1110" s="53"/>
      <c r="RN1110" s="53"/>
      <c r="RO1110" s="53"/>
      <c r="RP1110" s="53"/>
      <c r="RQ1110" s="53"/>
      <c r="RR1110" s="53"/>
      <c r="RS1110" s="53"/>
      <c r="RT1110" s="53"/>
      <c r="RU1110" s="53"/>
      <c r="RV1110" s="53"/>
      <c r="RW1110" s="53"/>
      <c r="RX1110" s="53"/>
      <c r="RY1110" s="53"/>
      <c r="RZ1110" s="53"/>
      <c r="SA1110" s="53"/>
      <c r="SB1110" s="53"/>
      <c r="SC1110" s="53"/>
      <c r="SD1110" s="53"/>
      <c r="SE1110" s="53"/>
      <c r="SF1110" s="53"/>
      <c r="SG1110" s="53"/>
      <c r="SH1110" s="53"/>
      <c r="SI1110" s="53"/>
      <c r="SJ1110" s="53"/>
      <c r="SK1110" s="53"/>
      <c r="SL1110" s="53"/>
      <c r="SM1110" s="53"/>
      <c r="SN1110" s="53"/>
      <c r="SO1110" s="53"/>
      <c r="SP1110" s="53"/>
      <c r="SQ1110" s="53"/>
      <c r="SR1110" s="53"/>
      <c r="SS1110" s="53"/>
      <c r="ST1110" s="53"/>
      <c r="SU1110" s="53"/>
      <c r="SV1110" s="53"/>
      <c r="SW1110" s="53"/>
      <c r="SX1110" s="53"/>
      <c r="SY1110" s="53"/>
      <c r="SZ1110" s="53"/>
      <c r="TA1110" s="53"/>
      <c r="TB1110" s="53"/>
      <c r="TC1110" s="53"/>
      <c r="TD1110" s="53"/>
      <c r="TE1110" s="53"/>
      <c r="TF1110" s="53"/>
      <c r="TG1110" s="53"/>
      <c r="TH1110" s="53"/>
      <c r="TI1110" s="53"/>
      <c r="TJ1110" s="53"/>
      <c r="TK1110" s="53"/>
      <c r="TL1110" s="53"/>
      <c r="TM1110" s="53"/>
      <c r="TN1110" s="53"/>
      <c r="TO1110" s="53"/>
      <c r="TP1110" s="53"/>
      <c r="TQ1110" s="53"/>
      <c r="TR1110" s="53"/>
      <c r="TS1110" s="53"/>
      <c r="TT1110" s="53"/>
      <c r="TU1110" s="53"/>
      <c r="TV1110" s="53"/>
      <c r="TW1110" s="53"/>
      <c r="TX1110" s="53"/>
      <c r="TY1110" s="53"/>
      <c r="TZ1110" s="53"/>
      <c r="UA1110" s="53"/>
      <c r="UB1110" s="53"/>
      <c r="UC1110" s="53"/>
      <c r="UD1110" s="53"/>
      <c r="UE1110" s="53"/>
      <c r="UF1110" s="53"/>
      <c r="UG1110" s="53"/>
    </row>
    <row r="1111" spans="12:553" s="19" customFormat="1" ht="15.75" customHeight="1" x14ac:dyDescent="0.2">
      <c r="L1111" s="66"/>
      <c r="M1111" s="66"/>
      <c r="N1111" s="52"/>
      <c r="O1111" s="53"/>
      <c r="P1111" s="53"/>
      <c r="Q1111" s="53"/>
      <c r="R1111" s="53"/>
      <c r="S1111" s="53"/>
      <c r="T1111" s="53"/>
      <c r="U1111" s="53"/>
      <c r="V1111" s="53"/>
      <c r="W1111" s="53"/>
      <c r="X1111" s="53"/>
      <c r="Y1111" s="53"/>
      <c r="Z1111" s="53"/>
      <c r="AA1111" s="53"/>
      <c r="AB1111" s="53"/>
      <c r="AC1111" s="53"/>
      <c r="AD1111" s="53"/>
      <c r="AE1111" s="53"/>
      <c r="AF1111" s="53"/>
      <c r="AG1111" s="53"/>
      <c r="AH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c r="BM1111" s="53"/>
      <c r="BN1111" s="53"/>
      <c r="BO1111" s="53"/>
      <c r="BP1111" s="53"/>
      <c r="BQ1111" s="53"/>
      <c r="BR1111" s="53"/>
      <c r="BS1111" s="53"/>
      <c r="BT1111" s="53"/>
      <c r="BU1111" s="53"/>
      <c r="BV1111" s="53"/>
      <c r="BW1111" s="53"/>
      <c r="BX1111" s="53"/>
      <c r="BY1111" s="53"/>
      <c r="BZ1111" s="53"/>
      <c r="CA1111" s="53"/>
      <c r="CB1111" s="53"/>
      <c r="CC1111" s="53"/>
      <c r="CD1111" s="53"/>
      <c r="CE1111" s="53"/>
      <c r="CF1111" s="53"/>
      <c r="CG1111" s="53"/>
      <c r="CH1111" s="53"/>
      <c r="CI1111" s="53"/>
      <c r="CJ1111" s="53"/>
      <c r="CK1111" s="53"/>
      <c r="CL1111" s="53"/>
      <c r="CM1111" s="53"/>
      <c r="CN1111" s="53"/>
      <c r="CO1111" s="53"/>
      <c r="CP1111" s="53"/>
      <c r="CQ1111" s="53"/>
      <c r="CR1111" s="53"/>
      <c r="CS1111" s="53"/>
      <c r="CT1111" s="53"/>
      <c r="CU1111" s="53"/>
      <c r="CV1111" s="53"/>
      <c r="CW1111" s="53"/>
      <c r="CX1111" s="53"/>
      <c r="CY1111" s="53"/>
      <c r="CZ1111" s="53"/>
      <c r="DA1111" s="53"/>
      <c r="DB1111" s="53"/>
      <c r="DC1111" s="53"/>
      <c r="DD1111" s="53"/>
      <c r="DE1111" s="53"/>
      <c r="DF1111" s="53"/>
      <c r="DG1111" s="53"/>
      <c r="DH1111" s="53"/>
      <c r="DI1111" s="53"/>
      <c r="DJ1111" s="53"/>
      <c r="DK1111" s="53"/>
      <c r="DL1111" s="53"/>
      <c r="DM1111" s="53"/>
      <c r="DN1111" s="53"/>
      <c r="DO1111" s="53"/>
      <c r="DP1111" s="53"/>
      <c r="DQ1111" s="53"/>
      <c r="DR1111" s="53"/>
      <c r="DS1111" s="53"/>
      <c r="DT1111" s="53"/>
      <c r="DU1111" s="53"/>
      <c r="DV1111" s="53"/>
      <c r="DW1111" s="53"/>
      <c r="DX1111" s="53"/>
      <c r="DY1111" s="53"/>
      <c r="DZ1111" s="53"/>
      <c r="EA1111" s="53"/>
      <c r="EB1111" s="53"/>
      <c r="EC1111" s="53"/>
      <c r="ED1111" s="53"/>
      <c r="EE1111" s="53"/>
      <c r="EF1111" s="53"/>
      <c r="EG1111" s="53"/>
      <c r="EH1111" s="53"/>
      <c r="EI1111" s="53"/>
      <c r="EJ1111" s="53"/>
      <c r="EK1111" s="53"/>
      <c r="EL1111" s="53"/>
      <c r="EM1111" s="53"/>
      <c r="EN1111" s="53"/>
      <c r="EO1111" s="53"/>
      <c r="EP1111" s="53"/>
      <c r="EQ1111" s="53"/>
      <c r="ER1111" s="53"/>
      <c r="ES1111" s="53"/>
      <c r="ET1111" s="53"/>
      <c r="EU1111" s="53"/>
      <c r="EV1111" s="53"/>
      <c r="EW1111" s="53"/>
      <c r="EX1111" s="53"/>
      <c r="EY1111" s="53"/>
      <c r="EZ1111" s="53"/>
      <c r="FA1111" s="53"/>
      <c r="FB1111" s="53"/>
      <c r="FC1111" s="53"/>
      <c r="FD1111" s="53"/>
      <c r="FE1111" s="53"/>
      <c r="FF1111" s="53"/>
      <c r="FG1111" s="53"/>
      <c r="FH1111" s="53"/>
      <c r="FI1111" s="53"/>
      <c r="FJ1111" s="53"/>
      <c r="FK1111" s="53"/>
      <c r="FL1111" s="53"/>
      <c r="FM1111" s="53"/>
      <c r="FN1111" s="53"/>
      <c r="FO1111" s="53"/>
      <c r="FP1111" s="53"/>
      <c r="FQ1111" s="53"/>
      <c r="FR1111" s="53"/>
      <c r="FS1111" s="53"/>
      <c r="FT1111" s="53"/>
      <c r="FU1111" s="53"/>
      <c r="FV1111" s="53"/>
      <c r="FW1111" s="53"/>
      <c r="FX1111" s="53"/>
      <c r="FY1111" s="53"/>
      <c r="FZ1111" s="53"/>
      <c r="GA1111" s="53"/>
      <c r="GB1111" s="53"/>
      <c r="GC1111" s="53"/>
      <c r="GD1111" s="53"/>
      <c r="GE1111" s="53"/>
      <c r="GF1111" s="53"/>
      <c r="GG1111" s="53"/>
      <c r="GH1111" s="53"/>
      <c r="GI1111" s="53"/>
      <c r="GJ1111" s="53"/>
      <c r="GK1111" s="53"/>
      <c r="GL1111" s="53"/>
      <c r="GM1111" s="53"/>
      <c r="GN1111" s="53"/>
      <c r="GO1111" s="53"/>
      <c r="GP1111" s="53"/>
      <c r="GQ1111" s="53"/>
      <c r="GR1111" s="53"/>
      <c r="GS1111" s="53"/>
      <c r="GT1111" s="53"/>
      <c r="GU1111" s="53"/>
      <c r="GV1111" s="53"/>
      <c r="GW1111" s="53"/>
      <c r="GX1111" s="53"/>
      <c r="GY1111" s="53"/>
      <c r="GZ1111" s="53"/>
      <c r="HA1111" s="53"/>
      <c r="HB1111" s="53"/>
      <c r="HC1111" s="53"/>
      <c r="HD1111" s="53"/>
      <c r="HE1111" s="53"/>
      <c r="HF1111" s="53"/>
      <c r="HG1111" s="53"/>
      <c r="HH1111" s="53"/>
      <c r="HI1111" s="53"/>
      <c r="HJ1111" s="53"/>
      <c r="HK1111" s="53"/>
      <c r="HL1111" s="53"/>
      <c r="HM1111" s="53"/>
      <c r="HN1111" s="53"/>
      <c r="HO1111" s="53"/>
      <c r="HP1111" s="53"/>
      <c r="HQ1111" s="53"/>
      <c r="HR1111" s="53"/>
      <c r="HS1111" s="53"/>
      <c r="HT1111" s="53"/>
      <c r="HU1111" s="53"/>
      <c r="HV1111" s="53"/>
      <c r="HW1111" s="53"/>
      <c r="HX1111" s="53"/>
      <c r="HY1111" s="53"/>
      <c r="HZ1111" s="53"/>
      <c r="IA1111" s="53"/>
      <c r="IB1111" s="53"/>
      <c r="IC1111" s="53"/>
      <c r="ID1111" s="53"/>
      <c r="IE1111" s="53"/>
      <c r="IF1111" s="53"/>
      <c r="IG1111" s="53"/>
      <c r="IH1111" s="53"/>
      <c r="II1111" s="53"/>
      <c r="IJ1111" s="53"/>
      <c r="IK1111" s="53"/>
      <c r="IL1111" s="53"/>
      <c r="IM1111" s="53"/>
      <c r="IN1111" s="53"/>
      <c r="IO1111" s="53"/>
      <c r="IP1111" s="53"/>
      <c r="IQ1111" s="53"/>
      <c r="IR1111" s="53"/>
      <c r="IS1111" s="53"/>
      <c r="IT1111" s="53"/>
      <c r="IU1111" s="53"/>
      <c r="IV1111" s="53"/>
      <c r="IW1111" s="53"/>
      <c r="IX1111" s="53"/>
      <c r="IY1111" s="53"/>
      <c r="IZ1111" s="53"/>
      <c r="JA1111" s="53"/>
      <c r="JB1111" s="53"/>
      <c r="JC1111" s="53"/>
      <c r="JD1111" s="53"/>
      <c r="JE1111" s="53"/>
      <c r="JF1111" s="53"/>
      <c r="JG1111" s="53"/>
      <c r="JH1111" s="53"/>
      <c r="JI1111" s="53"/>
      <c r="JJ1111" s="53"/>
      <c r="JK1111" s="53"/>
      <c r="JL1111" s="53"/>
      <c r="JM1111" s="53"/>
      <c r="JN1111" s="53"/>
      <c r="JO1111" s="53"/>
      <c r="JP1111" s="53"/>
      <c r="JQ1111" s="53"/>
      <c r="JR1111" s="53"/>
      <c r="JS1111" s="53"/>
      <c r="JT1111" s="53"/>
      <c r="JU1111" s="53"/>
      <c r="JV1111" s="53"/>
      <c r="JW1111" s="53"/>
      <c r="JX1111" s="53"/>
      <c r="JY1111" s="53"/>
      <c r="JZ1111" s="53"/>
      <c r="KA1111" s="53"/>
      <c r="KB1111" s="53"/>
      <c r="KC1111" s="53"/>
      <c r="KD1111" s="53"/>
      <c r="KE1111" s="53"/>
      <c r="KF1111" s="53"/>
      <c r="KG1111" s="53"/>
      <c r="KH1111" s="53"/>
      <c r="KI1111" s="53"/>
      <c r="KJ1111" s="53"/>
      <c r="KK1111" s="53"/>
      <c r="KL1111" s="53"/>
      <c r="KM1111" s="53"/>
      <c r="KN1111" s="53"/>
      <c r="KO1111" s="53"/>
      <c r="KP1111" s="53"/>
      <c r="KQ1111" s="53"/>
      <c r="KR1111" s="53"/>
      <c r="KS1111" s="53"/>
      <c r="KT1111" s="53"/>
      <c r="KU1111" s="53"/>
      <c r="KV1111" s="53"/>
      <c r="KW1111" s="53"/>
      <c r="KX1111" s="53"/>
      <c r="KY1111" s="53"/>
      <c r="KZ1111" s="53"/>
      <c r="LA1111" s="53"/>
      <c r="LB1111" s="53"/>
      <c r="LC1111" s="53"/>
      <c r="LD1111" s="53"/>
      <c r="LE1111" s="53"/>
      <c r="LF1111" s="53"/>
      <c r="LG1111" s="53"/>
      <c r="LH1111" s="53"/>
      <c r="LI1111" s="53"/>
      <c r="LJ1111" s="53"/>
      <c r="LK1111" s="53"/>
      <c r="LL1111" s="53"/>
      <c r="LM1111" s="53"/>
      <c r="LN1111" s="53"/>
      <c r="LO1111" s="53"/>
      <c r="LP1111" s="53"/>
      <c r="LQ1111" s="53"/>
      <c r="LR1111" s="53"/>
      <c r="LS1111" s="53"/>
      <c r="LT1111" s="53"/>
      <c r="LU1111" s="53"/>
      <c r="LV1111" s="53"/>
      <c r="LW1111" s="53"/>
      <c r="LX1111" s="53"/>
      <c r="LY1111" s="53"/>
      <c r="LZ1111" s="53"/>
      <c r="MA1111" s="53"/>
      <c r="MB1111" s="53"/>
      <c r="MC1111" s="53"/>
      <c r="MD1111" s="53"/>
      <c r="ME1111" s="53"/>
      <c r="MF1111" s="53"/>
      <c r="MG1111" s="53"/>
      <c r="MH1111" s="53"/>
      <c r="MI1111" s="53"/>
      <c r="MJ1111" s="53"/>
      <c r="MK1111" s="53"/>
      <c r="ML1111" s="53"/>
      <c r="MM1111" s="53"/>
      <c r="MN1111" s="53"/>
      <c r="MO1111" s="53"/>
      <c r="MP1111" s="53"/>
      <c r="MQ1111" s="53"/>
      <c r="MR1111" s="53"/>
      <c r="MS1111" s="53"/>
      <c r="MT1111" s="53"/>
      <c r="MU1111" s="53"/>
      <c r="MV1111" s="53"/>
      <c r="MW1111" s="53"/>
      <c r="MX1111" s="53"/>
      <c r="MY1111" s="53"/>
      <c r="MZ1111" s="53"/>
      <c r="NA1111" s="53"/>
      <c r="NB1111" s="53"/>
      <c r="NC1111" s="53"/>
      <c r="ND1111" s="53"/>
      <c r="NE1111" s="53"/>
      <c r="NF1111" s="53"/>
      <c r="NG1111" s="53"/>
      <c r="NH1111" s="53"/>
      <c r="NI1111" s="53"/>
      <c r="NJ1111" s="53"/>
      <c r="NK1111" s="53"/>
      <c r="NL1111" s="53"/>
      <c r="NM1111" s="53"/>
      <c r="NN1111" s="53"/>
      <c r="NO1111" s="53"/>
      <c r="NP1111" s="53"/>
      <c r="NQ1111" s="53"/>
      <c r="NR1111" s="53"/>
      <c r="NS1111" s="53"/>
      <c r="NT1111" s="53"/>
      <c r="NU1111" s="53"/>
      <c r="NV1111" s="53"/>
      <c r="NW1111" s="53"/>
      <c r="NX1111" s="53"/>
      <c r="NY1111" s="53"/>
      <c r="NZ1111" s="53"/>
      <c r="OA1111" s="53"/>
      <c r="OB1111" s="53"/>
      <c r="OC1111" s="53"/>
      <c r="OD1111" s="53"/>
      <c r="OE1111" s="53"/>
      <c r="OF1111" s="53"/>
      <c r="OG1111" s="53"/>
      <c r="OH1111" s="53"/>
      <c r="OI1111" s="53"/>
      <c r="OJ1111" s="53"/>
      <c r="OK1111" s="53"/>
      <c r="OL1111" s="53"/>
      <c r="OM1111" s="53"/>
      <c r="ON1111" s="53"/>
      <c r="OO1111" s="53"/>
      <c r="OP1111" s="53"/>
      <c r="OQ1111" s="53"/>
      <c r="OR1111" s="53"/>
      <c r="OS1111" s="53"/>
      <c r="OT1111" s="53"/>
      <c r="OU1111" s="53"/>
      <c r="OV1111" s="53"/>
      <c r="OW1111" s="53"/>
      <c r="OX1111" s="53"/>
      <c r="OY1111" s="53"/>
      <c r="OZ1111" s="53"/>
      <c r="PA1111" s="53"/>
      <c r="PB1111" s="53"/>
      <c r="PC1111" s="53"/>
      <c r="PD1111" s="53"/>
      <c r="PE1111" s="53"/>
      <c r="PF1111" s="53"/>
      <c r="PG1111" s="53"/>
      <c r="PH1111" s="53"/>
      <c r="PI1111" s="53"/>
      <c r="PJ1111" s="53"/>
      <c r="PK1111" s="53"/>
      <c r="PL1111" s="53"/>
      <c r="PM1111" s="53"/>
      <c r="PN1111" s="53"/>
      <c r="PO1111" s="53"/>
      <c r="PP1111" s="53"/>
      <c r="PQ1111" s="53"/>
      <c r="PR1111" s="53"/>
      <c r="PS1111" s="53"/>
      <c r="PT1111" s="53"/>
      <c r="PU1111" s="53"/>
      <c r="PV1111" s="53"/>
      <c r="PW1111" s="53"/>
      <c r="PX1111" s="53"/>
      <c r="PY1111" s="53"/>
      <c r="PZ1111" s="53"/>
      <c r="QA1111" s="53"/>
      <c r="QB1111" s="53"/>
      <c r="QC1111" s="53"/>
      <c r="QD1111" s="53"/>
      <c r="QE1111" s="53"/>
      <c r="QF1111" s="53"/>
      <c r="QG1111" s="53"/>
      <c r="QH1111" s="53"/>
      <c r="QI1111" s="53"/>
      <c r="QJ1111" s="53"/>
      <c r="QK1111" s="53"/>
      <c r="QL1111" s="53"/>
      <c r="QM1111" s="53"/>
      <c r="QN1111" s="53"/>
      <c r="QO1111" s="53"/>
      <c r="QP1111" s="53"/>
      <c r="QQ1111" s="53"/>
      <c r="QR1111" s="53"/>
      <c r="QS1111" s="53"/>
      <c r="QT1111" s="53"/>
      <c r="QU1111" s="53"/>
      <c r="QV1111" s="53"/>
      <c r="QW1111" s="53"/>
      <c r="QX1111" s="53"/>
      <c r="QY1111" s="53"/>
      <c r="QZ1111" s="53"/>
      <c r="RA1111" s="53"/>
      <c r="RB1111" s="53"/>
      <c r="RC1111" s="53"/>
      <c r="RD1111" s="53"/>
      <c r="RE1111" s="53"/>
      <c r="RF1111" s="53"/>
      <c r="RG1111" s="53"/>
      <c r="RH1111" s="53"/>
      <c r="RI1111" s="53"/>
      <c r="RJ1111" s="53"/>
      <c r="RK1111" s="53"/>
      <c r="RL1111" s="53"/>
      <c r="RM1111" s="53"/>
      <c r="RN1111" s="53"/>
      <c r="RO1111" s="53"/>
      <c r="RP1111" s="53"/>
      <c r="RQ1111" s="53"/>
      <c r="RR1111" s="53"/>
      <c r="RS1111" s="53"/>
      <c r="RT1111" s="53"/>
      <c r="RU1111" s="53"/>
      <c r="RV1111" s="53"/>
      <c r="RW1111" s="53"/>
      <c r="RX1111" s="53"/>
      <c r="RY1111" s="53"/>
      <c r="RZ1111" s="53"/>
      <c r="SA1111" s="53"/>
      <c r="SB1111" s="53"/>
      <c r="SC1111" s="53"/>
      <c r="SD1111" s="53"/>
      <c r="SE1111" s="53"/>
      <c r="SF1111" s="53"/>
      <c r="SG1111" s="53"/>
      <c r="SH1111" s="53"/>
      <c r="SI1111" s="53"/>
      <c r="SJ1111" s="53"/>
      <c r="SK1111" s="53"/>
      <c r="SL1111" s="53"/>
      <c r="SM1111" s="53"/>
      <c r="SN1111" s="53"/>
      <c r="SO1111" s="53"/>
      <c r="SP1111" s="53"/>
      <c r="SQ1111" s="53"/>
      <c r="SR1111" s="53"/>
      <c r="SS1111" s="53"/>
      <c r="ST1111" s="53"/>
      <c r="SU1111" s="53"/>
      <c r="SV1111" s="53"/>
      <c r="SW1111" s="53"/>
      <c r="SX1111" s="53"/>
      <c r="SY1111" s="53"/>
      <c r="SZ1111" s="53"/>
      <c r="TA1111" s="53"/>
      <c r="TB1111" s="53"/>
      <c r="TC1111" s="53"/>
      <c r="TD1111" s="53"/>
      <c r="TE1111" s="53"/>
      <c r="TF1111" s="53"/>
      <c r="TG1111" s="53"/>
      <c r="TH1111" s="53"/>
      <c r="TI1111" s="53"/>
      <c r="TJ1111" s="53"/>
      <c r="TK1111" s="53"/>
      <c r="TL1111" s="53"/>
      <c r="TM1111" s="53"/>
      <c r="TN1111" s="53"/>
      <c r="TO1111" s="53"/>
      <c r="TP1111" s="53"/>
      <c r="TQ1111" s="53"/>
      <c r="TR1111" s="53"/>
      <c r="TS1111" s="53"/>
      <c r="TT1111" s="53"/>
      <c r="TU1111" s="53"/>
      <c r="TV1111" s="53"/>
      <c r="TW1111" s="53"/>
      <c r="TX1111" s="53"/>
      <c r="TY1111" s="53"/>
      <c r="TZ1111" s="53"/>
      <c r="UA1111" s="53"/>
      <c r="UB1111" s="53"/>
      <c r="UC1111" s="53"/>
      <c r="UD1111" s="53"/>
      <c r="UE1111" s="53"/>
      <c r="UF1111" s="53"/>
      <c r="UG1111" s="53"/>
    </row>
    <row r="1112" spans="12:553" s="19" customFormat="1" ht="15.75" customHeight="1" x14ac:dyDescent="0.2">
      <c r="L1112" s="66"/>
      <c r="M1112" s="66"/>
      <c r="N1112" s="52"/>
      <c r="O1112" s="53"/>
      <c r="P1112" s="53"/>
      <c r="Q1112" s="53"/>
      <c r="R1112" s="53"/>
      <c r="S1112" s="53"/>
      <c r="T1112" s="53"/>
      <c r="U1112" s="53"/>
      <c r="V1112" s="53"/>
      <c r="W1112" s="53"/>
      <c r="X1112" s="53"/>
      <c r="Y1112" s="53"/>
      <c r="Z1112" s="53"/>
      <c r="AA1112" s="53"/>
      <c r="AB1112" s="53"/>
      <c r="AC1112" s="53"/>
      <c r="AD1112" s="53"/>
      <c r="AE1112" s="53"/>
      <c r="AF1112" s="53"/>
      <c r="AG1112" s="53"/>
      <c r="AH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c r="BM1112" s="53"/>
      <c r="BN1112" s="53"/>
      <c r="BO1112" s="53"/>
      <c r="BP1112" s="53"/>
      <c r="BQ1112" s="53"/>
      <c r="BR1112" s="53"/>
      <c r="BS1112" s="53"/>
      <c r="BT1112" s="53"/>
      <c r="BU1112" s="53"/>
      <c r="BV1112" s="53"/>
      <c r="BW1112" s="53"/>
      <c r="BX1112" s="53"/>
      <c r="BY1112" s="53"/>
      <c r="BZ1112" s="53"/>
      <c r="CA1112" s="53"/>
      <c r="CB1112" s="53"/>
      <c r="CC1112" s="53"/>
      <c r="CD1112" s="53"/>
      <c r="CE1112" s="53"/>
      <c r="CF1112" s="53"/>
      <c r="CG1112" s="53"/>
      <c r="CH1112" s="53"/>
      <c r="CI1112" s="53"/>
      <c r="CJ1112" s="53"/>
      <c r="CK1112" s="53"/>
      <c r="CL1112" s="53"/>
      <c r="CM1112" s="53"/>
      <c r="CN1112" s="53"/>
      <c r="CO1112" s="53"/>
      <c r="CP1112" s="53"/>
      <c r="CQ1112" s="53"/>
      <c r="CR1112" s="53"/>
      <c r="CS1112" s="53"/>
      <c r="CT1112" s="53"/>
      <c r="CU1112" s="53"/>
      <c r="CV1112" s="53"/>
      <c r="CW1112" s="53"/>
      <c r="CX1112" s="53"/>
      <c r="CY1112" s="53"/>
      <c r="CZ1112" s="53"/>
      <c r="DA1112" s="53"/>
      <c r="DB1112" s="53"/>
      <c r="DC1112" s="53"/>
      <c r="DD1112" s="53"/>
      <c r="DE1112" s="53"/>
      <c r="DF1112" s="53"/>
      <c r="DG1112" s="53"/>
      <c r="DH1112" s="53"/>
      <c r="DI1112" s="53"/>
      <c r="DJ1112" s="53"/>
      <c r="DK1112" s="53"/>
      <c r="DL1112" s="53"/>
      <c r="DM1112" s="53"/>
      <c r="DN1112" s="53"/>
      <c r="DO1112" s="53"/>
      <c r="DP1112" s="53"/>
      <c r="DQ1112" s="53"/>
      <c r="DR1112" s="53"/>
      <c r="DS1112" s="53"/>
      <c r="DT1112" s="53"/>
      <c r="DU1112" s="53"/>
      <c r="DV1112" s="53"/>
      <c r="DW1112" s="53"/>
      <c r="DX1112" s="53"/>
      <c r="DY1112" s="53"/>
      <c r="DZ1112" s="53"/>
      <c r="EA1112" s="53"/>
      <c r="EB1112" s="53"/>
      <c r="EC1112" s="53"/>
      <c r="ED1112" s="53"/>
      <c r="EE1112" s="53"/>
      <c r="EF1112" s="53"/>
      <c r="EG1112" s="53"/>
      <c r="EH1112" s="53"/>
      <c r="EI1112" s="53"/>
      <c r="EJ1112" s="53"/>
      <c r="EK1112" s="53"/>
      <c r="EL1112" s="53"/>
      <c r="EM1112" s="53"/>
      <c r="EN1112" s="53"/>
      <c r="EO1112" s="53"/>
      <c r="EP1112" s="53"/>
      <c r="EQ1112" s="53"/>
      <c r="ER1112" s="53"/>
      <c r="ES1112" s="53"/>
      <c r="ET1112" s="53"/>
      <c r="EU1112" s="53"/>
      <c r="EV1112" s="53"/>
      <c r="EW1112" s="53"/>
      <c r="EX1112" s="53"/>
      <c r="EY1112" s="53"/>
      <c r="EZ1112" s="53"/>
      <c r="FA1112" s="53"/>
      <c r="FB1112" s="53"/>
      <c r="FC1112" s="53"/>
      <c r="FD1112" s="53"/>
      <c r="FE1112" s="53"/>
      <c r="FF1112" s="53"/>
      <c r="FG1112" s="53"/>
      <c r="FH1112" s="53"/>
      <c r="FI1112" s="53"/>
      <c r="FJ1112" s="53"/>
      <c r="FK1112" s="53"/>
      <c r="FL1112" s="53"/>
      <c r="FM1112" s="53"/>
      <c r="FN1112" s="53"/>
      <c r="FO1112" s="53"/>
      <c r="FP1112" s="53"/>
      <c r="FQ1112" s="53"/>
      <c r="FR1112" s="53"/>
      <c r="FS1112" s="53"/>
      <c r="FT1112" s="53"/>
      <c r="FU1112" s="53"/>
      <c r="FV1112" s="53"/>
      <c r="FW1112" s="53"/>
      <c r="FX1112" s="53"/>
      <c r="FY1112" s="53"/>
      <c r="FZ1112" s="53"/>
      <c r="GA1112" s="53"/>
      <c r="GB1112" s="53"/>
      <c r="GC1112" s="53"/>
      <c r="GD1112" s="53"/>
      <c r="GE1112" s="53"/>
      <c r="GF1112" s="53"/>
      <c r="GG1112" s="53"/>
      <c r="GH1112" s="53"/>
      <c r="GI1112" s="53"/>
      <c r="GJ1112" s="53"/>
      <c r="GK1112" s="53"/>
      <c r="GL1112" s="53"/>
      <c r="GM1112" s="53"/>
      <c r="GN1112" s="53"/>
      <c r="GO1112" s="53"/>
      <c r="GP1112" s="53"/>
      <c r="GQ1112" s="53"/>
      <c r="GR1112" s="53"/>
      <c r="GS1112" s="53"/>
      <c r="GT1112" s="53"/>
      <c r="GU1112" s="53"/>
      <c r="GV1112" s="53"/>
      <c r="GW1112" s="53"/>
      <c r="GX1112" s="53"/>
      <c r="GY1112" s="53"/>
      <c r="GZ1112" s="53"/>
      <c r="HA1112" s="53"/>
      <c r="HB1112" s="53"/>
      <c r="HC1112" s="53"/>
      <c r="HD1112" s="53"/>
      <c r="HE1112" s="53"/>
      <c r="HF1112" s="53"/>
      <c r="HG1112" s="53"/>
      <c r="HH1112" s="53"/>
      <c r="HI1112" s="53"/>
      <c r="HJ1112" s="53"/>
      <c r="HK1112" s="53"/>
      <c r="HL1112" s="53"/>
      <c r="HM1112" s="53"/>
      <c r="HN1112" s="53"/>
      <c r="HO1112" s="53"/>
      <c r="HP1112" s="53"/>
      <c r="HQ1112" s="53"/>
      <c r="HR1112" s="53"/>
      <c r="HS1112" s="53"/>
      <c r="HT1112" s="53"/>
      <c r="HU1112" s="53"/>
      <c r="HV1112" s="53"/>
      <c r="HW1112" s="53"/>
      <c r="HX1112" s="53"/>
      <c r="HY1112" s="53"/>
      <c r="HZ1112" s="53"/>
      <c r="IA1112" s="53"/>
      <c r="IB1112" s="53"/>
      <c r="IC1112" s="53"/>
      <c r="ID1112" s="53"/>
      <c r="IE1112" s="53"/>
      <c r="IF1112" s="53"/>
      <c r="IG1112" s="53"/>
      <c r="IH1112" s="53"/>
      <c r="II1112" s="53"/>
      <c r="IJ1112" s="53"/>
      <c r="IK1112" s="53"/>
      <c r="IL1112" s="53"/>
      <c r="IM1112" s="53"/>
      <c r="IN1112" s="53"/>
      <c r="IO1112" s="53"/>
      <c r="IP1112" s="53"/>
      <c r="IQ1112" s="53"/>
      <c r="IR1112" s="53"/>
      <c r="IS1112" s="53"/>
      <c r="IT1112" s="53"/>
      <c r="IU1112" s="53"/>
      <c r="IV1112" s="53"/>
      <c r="IW1112" s="53"/>
      <c r="IX1112" s="53"/>
      <c r="IY1112" s="53"/>
      <c r="IZ1112" s="53"/>
      <c r="JA1112" s="53"/>
      <c r="JB1112" s="53"/>
      <c r="JC1112" s="53"/>
      <c r="JD1112" s="53"/>
      <c r="JE1112" s="53"/>
      <c r="JF1112" s="53"/>
      <c r="JG1112" s="53"/>
      <c r="JH1112" s="53"/>
      <c r="JI1112" s="53"/>
      <c r="JJ1112" s="53"/>
      <c r="JK1112" s="53"/>
      <c r="JL1112" s="53"/>
      <c r="JM1112" s="53"/>
      <c r="JN1112" s="53"/>
      <c r="JO1112" s="53"/>
      <c r="JP1112" s="53"/>
      <c r="JQ1112" s="53"/>
      <c r="JR1112" s="53"/>
      <c r="JS1112" s="53"/>
      <c r="JT1112" s="53"/>
      <c r="JU1112" s="53"/>
      <c r="JV1112" s="53"/>
      <c r="JW1112" s="53"/>
      <c r="JX1112" s="53"/>
      <c r="JY1112" s="53"/>
      <c r="JZ1112" s="53"/>
      <c r="KA1112" s="53"/>
      <c r="KB1112" s="53"/>
      <c r="KC1112" s="53"/>
      <c r="KD1112" s="53"/>
      <c r="KE1112" s="53"/>
      <c r="KF1112" s="53"/>
      <c r="KG1112" s="53"/>
      <c r="KH1112" s="53"/>
      <c r="KI1112" s="53"/>
      <c r="KJ1112" s="53"/>
      <c r="KK1112" s="53"/>
      <c r="KL1112" s="53"/>
      <c r="KM1112" s="53"/>
      <c r="KN1112" s="53"/>
      <c r="KO1112" s="53"/>
      <c r="KP1112" s="53"/>
      <c r="KQ1112" s="53"/>
      <c r="KR1112" s="53"/>
      <c r="KS1112" s="53"/>
      <c r="KT1112" s="53"/>
      <c r="KU1112" s="53"/>
      <c r="KV1112" s="53"/>
      <c r="KW1112" s="53"/>
      <c r="KX1112" s="53"/>
      <c r="KY1112" s="53"/>
      <c r="KZ1112" s="53"/>
      <c r="LA1112" s="53"/>
      <c r="LB1112" s="53"/>
      <c r="LC1112" s="53"/>
      <c r="LD1112" s="53"/>
      <c r="LE1112" s="53"/>
      <c r="LF1112" s="53"/>
      <c r="LG1112" s="53"/>
      <c r="LH1112" s="53"/>
      <c r="LI1112" s="53"/>
      <c r="LJ1112" s="53"/>
      <c r="LK1112" s="53"/>
      <c r="LL1112" s="53"/>
      <c r="LM1112" s="53"/>
      <c r="LN1112" s="53"/>
      <c r="LO1112" s="53"/>
      <c r="LP1112" s="53"/>
      <c r="LQ1112" s="53"/>
      <c r="LR1112" s="53"/>
      <c r="LS1112" s="53"/>
      <c r="LT1112" s="53"/>
      <c r="LU1112" s="53"/>
      <c r="LV1112" s="53"/>
      <c r="LW1112" s="53"/>
      <c r="LX1112" s="53"/>
      <c r="LY1112" s="53"/>
      <c r="LZ1112" s="53"/>
      <c r="MA1112" s="53"/>
      <c r="MB1112" s="53"/>
      <c r="MC1112" s="53"/>
      <c r="MD1112" s="53"/>
      <c r="ME1112" s="53"/>
      <c r="MF1112" s="53"/>
      <c r="MG1112" s="53"/>
      <c r="MH1112" s="53"/>
      <c r="MI1112" s="53"/>
      <c r="MJ1112" s="53"/>
      <c r="MK1112" s="53"/>
      <c r="ML1112" s="53"/>
      <c r="MM1112" s="53"/>
      <c r="MN1112" s="53"/>
      <c r="MO1112" s="53"/>
      <c r="MP1112" s="53"/>
      <c r="MQ1112" s="53"/>
      <c r="MR1112" s="53"/>
      <c r="MS1112" s="53"/>
      <c r="MT1112" s="53"/>
      <c r="MU1112" s="53"/>
      <c r="MV1112" s="53"/>
      <c r="MW1112" s="53"/>
      <c r="MX1112" s="53"/>
      <c r="MY1112" s="53"/>
      <c r="MZ1112" s="53"/>
      <c r="NA1112" s="53"/>
      <c r="NB1112" s="53"/>
      <c r="NC1112" s="53"/>
      <c r="ND1112" s="53"/>
      <c r="NE1112" s="53"/>
      <c r="NF1112" s="53"/>
      <c r="NG1112" s="53"/>
      <c r="NH1112" s="53"/>
      <c r="NI1112" s="53"/>
      <c r="NJ1112" s="53"/>
      <c r="NK1112" s="53"/>
      <c r="NL1112" s="53"/>
      <c r="NM1112" s="53"/>
      <c r="NN1112" s="53"/>
      <c r="NO1112" s="53"/>
      <c r="NP1112" s="53"/>
      <c r="NQ1112" s="53"/>
      <c r="NR1112" s="53"/>
      <c r="NS1112" s="53"/>
      <c r="NT1112" s="53"/>
      <c r="NU1112" s="53"/>
      <c r="NV1112" s="53"/>
      <c r="NW1112" s="53"/>
      <c r="NX1112" s="53"/>
      <c r="NY1112" s="53"/>
      <c r="NZ1112" s="53"/>
      <c r="OA1112" s="53"/>
      <c r="OB1112" s="53"/>
      <c r="OC1112" s="53"/>
      <c r="OD1112" s="53"/>
      <c r="OE1112" s="53"/>
      <c r="OF1112" s="53"/>
      <c r="OG1112" s="53"/>
      <c r="OH1112" s="53"/>
      <c r="OI1112" s="53"/>
      <c r="OJ1112" s="53"/>
      <c r="OK1112" s="53"/>
      <c r="OL1112" s="53"/>
      <c r="OM1112" s="53"/>
      <c r="ON1112" s="53"/>
      <c r="OO1112" s="53"/>
      <c r="OP1112" s="53"/>
      <c r="OQ1112" s="53"/>
      <c r="OR1112" s="53"/>
      <c r="OS1112" s="53"/>
      <c r="OT1112" s="53"/>
      <c r="OU1112" s="53"/>
      <c r="OV1112" s="53"/>
      <c r="OW1112" s="53"/>
      <c r="OX1112" s="53"/>
      <c r="OY1112" s="53"/>
      <c r="OZ1112" s="53"/>
      <c r="PA1112" s="53"/>
      <c r="PB1112" s="53"/>
      <c r="PC1112" s="53"/>
      <c r="PD1112" s="53"/>
      <c r="PE1112" s="53"/>
      <c r="PF1112" s="53"/>
      <c r="PG1112" s="53"/>
      <c r="PH1112" s="53"/>
      <c r="PI1112" s="53"/>
      <c r="PJ1112" s="53"/>
      <c r="PK1112" s="53"/>
      <c r="PL1112" s="53"/>
      <c r="PM1112" s="53"/>
      <c r="PN1112" s="53"/>
      <c r="PO1112" s="53"/>
      <c r="PP1112" s="53"/>
      <c r="PQ1112" s="53"/>
      <c r="PR1112" s="53"/>
      <c r="PS1112" s="53"/>
      <c r="PT1112" s="53"/>
      <c r="PU1112" s="53"/>
      <c r="PV1112" s="53"/>
      <c r="PW1112" s="53"/>
      <c r="PX1112" s="53"/>
      <c r="PY1112" s="53"/>
      <c r="PZ1112" s="53"/>
      <c r="QA1112" s="53"/>
      <c r="QB1112" s="53"/>
      <c r="QC1112" s="53"/>
      <c r="QD1112" s="53"/>
      <c r="QE1112" s="53"/>
      <c r="QF1112" s="53"/>
      <c r="QG1112" s="53"/>
      <c r="QH1112" s="53"/>
      <c r="QI1112" s="53"/>
      <c r="QJ1112" s="53"/>
      <c r="QK1112" s="53"/>
      <c r="QL1112" s="53"/>
      <c r="QM1112" s="53"/>
      <c r="QN1112" s="53"/>
      <c r="QO1112" s="53"/>
      <c r="QP1112" s="53"/>
      <c r="QQ1112" s="53"/>
      <c r="QR1112" s="53"/>
      <c r="QS1112" s="53"/>
      <c r="QT1112" s="53"/>
      <c r="QU1112" s="53"/>
      <c r="QV1112" s="53"/>
      <c r="QW1112" s="53"/>
      <c r="QX1112" s="53"/>
      <c r="QY1112" s="53"/>
      <c r="QZ1112" s="53"/>
      <c r="RA1112" s="53"/>
      <c r="RB1112" s="53"/>
      <c r="RC1112" s="53"/>
      <c r="RD1112" s="53"/>
      <c r="RE1112" s="53"/>
      <c r="RF1112" s="53"/>
      <c r="RG1112" s="53"/>
      <c r="RH1112" s="53"/>
      <c r="RI1112" s="53"/>
      <c r="RJ1112" s="53"/>
      <c r="RK1112" s="53"/>
      <c r="RL1112" s="53"/>
      <c r="RM1112" s="53"/>
      <c r="RN1112" s="53"/>
      <c r="RO1112" s="53"/>
      <c r="RP1112" s="53"/>
      <c r="RQ1112" s="53"/>
      <c r="RR1112" s="53"/>
      <c r="RS1112" s="53"/>
      <c r="RT1112" s="53"/>
      <c r="RU1112" s="53"/>
      <c r="RV1112" s="53"/>
      <c r="RW1112" s="53"/>
      <c r="RX1112" s="53"/>
      <c r="RY1112" s="53"/>
      <c r="RZ1112" s="53"/>
      <c r="SA1112" s="53"/>
      <c r="SB1112" s="53"/>
      <c r="SC1112" s="53"/>
      <c r="SD1112" s="53"/>
      <c r="SE1112" s="53"/>
      <c r="SF1112" s="53"/>
      <c r="SG1112" s="53"/>
      <c r="SH1112" s="53"/>
      <c r="SI1112" s="53"/>
      <c r="SJ1112" s="53"/>
      <c r="SK1112" s="53"/>
      <c r="SL1112" s="53"/>
      <c r="SM1112" s="53"/>
      <c r="SN1112" s="53"/>
      <c r="SO1112" s="53"/>
      <c r="SP1112" s="53"/>
      <c r="SQ1112" s="53"/>
      <c r="SR1112" s="53"/>
      <c r="SS1112" s="53"/>
      <c r="ST1112" s="53"/>
      <c r="SU1112" s="53"/>
      <c r="SV1112" s="53"/>
      <c r="SW1112" s="53"/>
      <c r="SX1112" s="53"/>
      <c r="SY1112" s="53"/>
      <c r="SZ1112" s="53"/>
      <c r="TA1112" s="53"/>
      <c r="TB1112" s="53"/>
      <c r="TC1112" s="53"/>
      <c r="TD1112" s="53"/>
      <c r="TE1112" s="53"/>
      <c r="TF1112" s="53"/>
      <c r="TG1112" s="53"/>
      <c r="TH1112" s="53"/>
      <c r="TI1112" s="53"/>
      <c r="TJ1112" s="53"/>
      <c r="TK1112" s="53"/>
      <c r="TL1112" s="53"/>
      <c r="TM1112" s="53"/>
      <c r="TN1112" s="53"/>
      <c r="TO1112" s="53"/>
      <c r="TP1112" s="53"/>
      <c r="TQ1112" s="53"/>
      <c r="TR1112" s="53"/>
      <c r="TS1112" s="53"/>
      <c r="TT1112" s="53"/>
      <c r="TU1112" s="53"/>
      <c r="TV1112" s="53"/>
      <c r="TW1112" s="53"/>
      <c r="TX1112" s="53"/>
      <c r="TY1112" s="53"/>
      <c r="TZ1112" s="53"/>
      <c r="UA1112" s="53"/>
      <c r="UB1112" s="53"/>
      <c r="UC1112" s="53"/>
      <c r="UD1112" s="53"/>
      <c r="UE1112" s="53"/>
      <c r="UF1112" s="53"/>
      <c r="UG1112" s="53"/>
    </row>
    <row r="1113" spans="12:553" s="19" customFormat="1" ht="15.75" customHeight="1" x14ac:dyDescent="0.2">
      <c r="L1113" s="66"/>
      <c r="M1113" s="66"/>
      <c r="N1113" s="52"/>
      <c r="O1113" s="53"/>
      <c r="P1113" s="53"/>
      <c r="Q1113" s="53"/>
      <c r="R1113" s="53"/>
      <c r="S1113" s="53"/>
      <c r="T1113" s="53"/>
      <c r="U1113" s="53"/>
      <c r="V1113" s="53"/>
      <c r="W1113" s="53"/>
      <c r="X1113" s="53"/>
      <c r="Y1113" s="53"/>
      <c r="Z1113" s="53"/>
      <c r="AA1113" s="53"/>
      <c r="AB1113" s="53"/>
      <c r="AC1113" s="53"/>
      <c r="AD1113" s="53"/>
      <c r="AE1113" s="53"/>
      <c r="AF1113" s="53"/>
      <c r="AG1113" s="53"/>
      <c r="AH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c r="BM1113" s="53"/>
      <c r="BN1113" s="53"/>
      <c r="BO1113" s="53"/>
      <c r="BP1113" s="53"/>
      <c r="BQ1113" s="53"/>
      <c r="BR1113" s="53"/>
      <c r="BS1113" s="53"/>
      <c r="BT1113" s="53"/>
      <c r="BU1113" s="53"/>
      <c r="BV1113" s="53"/>
      <c r="BW1113" s="53"/>
      <c r="BX1113" s="53"/>
      <c r="BY1113" s="53"/>
      <c r="BZ1113" s="53"/>
      <c r="CA1113" s="53"/>
      <c r="CB1113" s="53"/>
      <c r="CC1113" s="53"/>
      <c r="CD1113" s="53"/>
      <c r="CE1113" s="53"/>
      <c r="CF1113" s="53"/>
      <c r="CG1113" s="53"/>
      <c r="CH1113" s="53"/>
      <c r="CI1113" s="53"/>
      <c r="CJ1113" s="53"/>
      <c r="CK1113" s="53"/>
      <c r="CL1113" s="53"/>
      <c r="CM1113" s="53"/>
      <c r="CN1113" s="53"/>
      <c r="CO1113" s="53"/>
      <c r="CP1113" s="53"/>
      <c r="CQ1113" s="53"/>
      <c r="CR1113" s="53"/>
      <c r="CS1113" s="53"/>
      <c r="CT1113" s="53"/>
      <c r="CU1113" s="53"/>
      <c r="CV1113" s="53"/>
      <c r="CW1113" s="53"/>
      <c r="CX1113" s="53"/>
      <c r="CY1113" s="53"/>
      <c r="CZ1113" s="53"/>
      <c r="DA1113" s="53"/>
      <c r="DB1113" s="53"/>
      <c r="DC1113" s="53"/>
      <c r="DD1113" s="53"/>
      <c r="DE1113" s="53"/>
      <c r="DF1113" s="53"/>
      <c r="DG1113" s="53"/>
      <c r="DH1113" s="53"/>
      <c r="DI1113" s="53"/>
      <c r="DJ1113" s="53"/>
      <c r="DK1113" s="53"/>
      <c r="DL1113" s="53"/>
      <c r="DM1113" s="53"/>
      <c r="DN1113" s="53"/>
      <c r="DO1113" s="53"/>
      <c r="DP1113" s="53"/>
      <c r="DQ1113" s="53"/>
      <c r="DR1113" s="53"/>
      <c r="DS1113" s="53"/>
      <c r="DT1113" s="53"/>
      <c r="DU1113" s="53"/>
      <c r="DV1113" s="53"/>
      <c r="DW1113" s="53"/>
      <c r="DX1113" s="53"/>
      <c r="DY1113" s="53"/>
      <c r="DZ1113" s="53"/>
      <c r="EA1113" s="53"/>
      <c r="EB1113" s="53"/>
      <c r="EC1113" s="53"/>
      <c r="ED1113" s="53"/>
      <c r="EE1113" s="53"/>
      <c r="EF1113" s="53"/>
      <c r="EG1113" s="53"/>
      <c r="EH1113" s="53"/>
      <c r="EI1113" s="53"/>
      <c r="EJ1113" s="53"/>
      <c r="EK1113" s="53"/>
      <c r="EL1113" s="53"/>
      <c r="EM1113" s="53"/>
      <c r="EN1113" s="53"/>
      <c r="EO1113" s="53"/>
      <c r="EP1113" s="53"/>
      <c r="EQ1113" s="53"/>
      <c r="ER1113" s="53"/>
      <c r="ES1113" s="53"/>
      <c r="ET1113" s="53"/>
      <c r="EU1113" s="53"/>
      <c r="EV1113" s="53"/>
      <c r="EW1113" s="53"/>
      <c r="EX1113" s="53"/>
      <c r="EY1113" s="53"/>
      <c r="EZ1113" s="53"/>
      <c r="FA1113" s="53"/>
      <c r="FB1113" s="53"/>
      <c r="FC1113" s="53"/>
      <c r="FD1113" s="53"/>
      <c r="FE1113" s="53"/>
      <c r="FF1113" s="53"/>
      <c r="FG1113" s="53"/>
      <c r="FH1113" s="53"/>
      <c r="FI1113" s="53"/>
      <c r="FJ1113" s="53"/>
      <c r="FK1113" s="53"/>
      <c r="FL1113" s="53"/>
      <c r="FM1113" s="53"/>
      <c r="FN1113" s="53"/>
      <c r="FO1113" s="53"/>
      <c r="FP1113" s="53"/>
      <c r="FQ1113" s="53"/>
      <c r="FR1113" s="53"/>
      <c r="FS1113" s="53"/>
      <c r="FT1113" s="53"/>
      <c r="FU1113" s="53"/>
      <c r="FV1113" s="53"/>
      <c r="FW1113" s="53"/>
      <c r="FX1113" s="53"/>
      <c r="FY1113" s="53"/>
      <c r="FZ1113" s="53"/>
      <c r="GA1113" s="53"/>
      <c r="GB1113" s="53"/>
      <c r="GC1113" s="53"/>
      <c r="GD1113" s="53"/>
      <c r="GE1113" s="53"/>
      <c r="GF1113" s="53"/>
      <c r="GG1113" s="53"/>
      <c r="GH1113" s="53"/>
      <c r="GI1113" s="53"/>
      <c r="GJ1113" s="53"/>
      <c r="GK1113" s="53"/>
      <c r="GL1113" s="53"/>
      <c r="GM1113" s="53"/>
      <c r="GN1113" s="53"/>
      <c r="GO1113" s="53"/>
      <c r="GP1113" s="53"/>
      <c r="GQ1113" s="53"/>
      <c r="GR1113" s="53"/>
      <c r="GS1113" s="53"/>
      <c r="GT1113" s="53"/>
      <c r="GU1113" s="53"/>
      <c r="GV1113" s="53"/>
      <c r="GW1113" s="53"/>
      <c r="GX1113" s="53"/>
      <c r="GY1113" s="53"/>
      <c r="GZ1113" s="53"/>
      <c r="HA1113" s="53"/>
      <c r="HB1113" s="53"/>
      <c r="HC1113" s="53"/>
      <c r="HD1113" s="53"/>
      <c r="HE1113" s="53"/>
      <c r="HF1113" s="53"/>
      <c r="HG1113" s="53"/>
      <c r="HH1113" s="53"/>
      <c r="HI1113" s="53"/>
      <c r="HJ1113" s="53"/>
      <c r="HK1113" s="53"/>
      <c r="HL1113" s="53"/>
      <c r="HM1113" s="53"/>
      <c r="HN1113" s="53"/>
      <c r="HO1113" s="53"/>
      <c r="HP1113" s="53"/>
      <c r="HQ1113" s="53"/>
      <c r="HR1113" s="53"/>
      <c r="HS1113" s="53"/>
      <c r="HT1113" s="53"/>
      <c r="HU1113" s="53"/>
      <c r="HV1113" s="53"/>
      <c r="HW1113" s="53"/>
      <c r="HX1113" s="53"/>
      <c r="HY1113" s="53"/>
      <c r="HZ1113" s="53"/>
      <c r="IA1113" s="53"/>
      <c r="IB1113" s="53"/>
      <c r="IC1113" s="53"/>
      <c r="ID1113" s="53"/>
      <c r="IE1113" s="53"/>
      <c r="IF1113" s="53"/>
      <c r="IG1113" s="53"/>
      <c r="IH1113" s="53"/>
      <c r="II1113" s="53"/>
      <c r="IJ1113" s="53"/>
      <c r="IK1113" s="53"/>
      <c r="IL1113" s="53"/>
      <c r="IM1113" s="53"/>
      <c r="IN1113" s="53"/>
      <c r="IO1113" s="53"/>
      <c r="IP1113" s="53"/>
      <c r="IQ1113" s="53"/>
      <c r="IR1113" s="53"/>
      <c r="IS1113" s="53"/>
      <c r="IT1113" s="53"/>
      <c r="IU1113" s="53"/>
      <c r="IV1113" s="53"/>
      <c r="IW1113" s="53"/>
      <c r="IX1113" s="53"/>
      <c r="IY1113" s="53"/>
      <c r="IZ1113" s="53"/>
      <c r="JA1113" s="53"/>
      <c r="JB1113" s="53"/>
      <c r="JC1113" s="53"/>
      <c r="JD1113" s="53"/>
      <c r="JE1113" s="53"/>
      <c r="JF1113" s="53"/>
      <c r="JG1113" s="53"/>
      <c r="JH1113" s="53"/>
      <c r="JI1113" s="53"/>
      <c r="JJ1113" s="53"/>
      <c r="JK1113" s="53"/>
      <c r="JL1113" s="53"/>
      <c r="JM1113" s="53"/>
      <c r="JN1113" s="53"/>
      <c r="JO1113" s="53"/>
      <c r="JP1113" s="53"/>
      <c r="JQ1113" s="53"/>
      <c r="JR1113" s="53"/>
      <c r="JS1113" s="53"/>
      <c r="JT1113" s="53"/>
      <c r="JU1113" s="53"/>
      <c r="JV1113" s="53"/>
      <c r="JW1113" s="53"/>
      <c r="JX1113" s="53"/>
      <c r="JY1113" s="53"/>
      <c r="JZ1113" s="53"/>
      <c r="KA1113" s="53"/>
      <c r="KB1113" s="53"/>
      <c r="KC1113" s="53"/>
      <c r="KD1113" s="53"/>
      <c r="KE1113" s="53"/>
      <c r="KF1113" s="53"/>
      <c r="KG1113" s="53"/>
      <c r="KH1113" s="53"/>
      <c r="KI1113" s="53"/>
      <c r="KJ1113" s="53"/>
      <c r="KK1113" s="53"/>
      <c r="KL1113" s="53"/>
      <c r="KM1113" s="53"/>
      <c r="KN1113" s="53"/>
      <c r="KO1113" s="53"/>
      <c r="KP1113" s="53"/>
      <c r="KQ1113" s="53"/>
      <c r="KR1113" s="53"/>
      <c r="KS1113" s="53"/>
      <c r="KT1113" s="53"/>
      <c r="KU1113" s="53"/>
      <c r="KV1113" s="53"/>
      <c r="KW1113" s="53"/>
      <c r="KX1113" s="53"/>
      <c r="KY1113" s="53"/>
      <c r="KZ1113" s="53"/>
      <c r="LA1113" s="53"/>
      <c r="LB1113" s="53"/>
      <c r="LC1113" s="53"/>
      <c r="LD1113" s="53"/>
      <c r="LE1113" s="53"/>
      <c r="LF1113" s="53"/>
      <c r="LG1113" s="53"/>
      <c r="LH1113" s="53"/>
      <c r="LI1113" s="53"/>
      <c r="LJ1113" s="53"/>
      <c r="LK1113" s="53"/>
      <c r="LL1113" s="53"/>
      <c r="LM1113" s="53"/>
      <c r="LN1113" s="53"/>
      <c r="LO1113" s="53"/>
      <c r="LP1113" s="53"/>
      <c r="LQ1113" s="53"/>
      <c r="LR1113" s="53"/>
      <c r="LS1113" s="53"/>
      <c r="LT1113" s="53"/>
      <c r="LU1113" s="53"/>
      <c r="LV1113" s="53"/>
      <c r="LW1113" s="53"/>
      <c r="LX1113" s="53"/>
      <c r="LY1113" s="53"/>
      <c r="LZ1113" s="53"/>
      <c r="MA1113" s="53"/>
      <c r="MB1113" s="53"/>
      <c r="MC1113" s="53"/>
      <c r="MD1113" s="53"/>
      <c r="ME1113" s="53"/>
      <c r="MF1113" s="53"/>
      <c r="MG1113" s="53"/>
      <c r="MH1113" s="53"/>
      <c r="MI1113" s="53"/>
      <c r="MJ1113" s="53"/>
      <c r="MK1113" s="53"/>
      <c r="ML1113" s="53"/>
      <c r="MM1113" s="53"/>
      <c r="MN1113" s="53"/>
      <c r="MO1113" s="53"/>
      <c r="MP1113" s="53"/>
      <c r="MQ1113" s="53"/>
      <c r="MR1113" s="53"/>
      <c r="MS1113" s="53"/>
      <c r="MT1113" s="53"/>
      <c r="MU1113" s="53"/>
      <c r="MV1113" s="53"/>
      <c r="MW1113" s="53"/>
      <c r="MX1113" s="53"/>
      <c r="MY1113" s="53"/>
      <c r="MZ1113" s="53"/>
      <c r="NA1113" s="53"/>
      <c r="NB1113" s="53"/>
      <c r="NC1113" s="53"/>
      <c r="ND1113" s="53"/>
      <c r="NE1113" s="53"/>
      <c r="NF1113" s="53"/>
      <c r="NG1113" s="53"/>
      <c r="NH1113" s="53"/>
      <c r="NI1113" s="53"/>
      <c r="NJ1113" s="53"/>
      <c r="NK1113" s="53"/>
      <c r="NL1113" s="53"/>
      <c r="NM1113" s="53"/>
      <c r="NN1113" s="53"/>
      <c r="NO1113" s="53"/>
      <c r="NP1113" s="53"/>
      <c r="NQ1113" s="53"/>
      <c r="NR1113" s="53"/>
      <c r="NS1113" s="53"/>
      <c r="NT1113" s="53"/>
      <c r="NU1113" s="53"/>
      <c r="NV1113" s="53"/>
      <c r="NW1113" s="53"/>
      <c r="NX1113" s="53"/>
      <c r="NY1113" s="53"/>
      <c r="NZ1113" s="53"/>
      <c r="OA1113" s="53"/>
      <c r="OB1113" s="53"/>
      <c r="OC1113" s="53"/>
      <c r="OD1113" s="53"/>
      <c r="OE1113" s="53"/>
      <c r="OF1113" s="53"/>
      <c r="OG1113" s="53"/>
      <c r="OH1113" s="53"/>
      <c r="OI1113" s="53"/>
      <c r="OJ1113" s="53"/>
      <c r="OK1113" s="53"/>
      <c r="OL1113" s="53"/>
      <c r="OM1113" s="53"/>
      <c r="ON1113" s="53"/>
      <c r="OO1113" s="53"/>
      <c r="OP1113" s="53"/>
      <c r="OQ1113" s="53"/>
      <c r="OR1113" s="53"/>
      <c r="OS1113" s="53"/>
      <c r="OT1113" s="53"/>
      <c r="OU1113" s="53"/>
      <c r="OV1113" s="53"/>
      <c r="OW1113" s="53"/>
      <c r="OX1113" s="53"/>
      <c r="OY1113" s="53"/>
      <c r="OZ1113" s="53"/>
      <c r="PA1113" s="53"/>
      <c r="PB1113" s="53"/>
      <c r="PC1113" s="53"/>
      <c r="PD1113" s="53"/>
      <c r="PE1113" s="53"/>
      <c r="PF1113" s="53"/>
      <c r="PG1113" s="53"/>
      <c r="PH1113" s="53"/>
      <c r="PI1113" s="53"/>
      <c r="PJ1113" s="53"/>
      <c r="PK1113" s="53"/>
      <c r="PL1113" s="53"/>
      <c r="PM1113" s="53"/>
      <c r="PN1113" s="53"/>
      <c r="PO1113" s="53"/>
      <c r="PP1113" s="53"/>
      <c r="PQ1113" s="53"/>
      <c r="PR1113" s="53"/>
      <c r="PS1113" s="53"/>
      <c r="PT1113" s="53"/>
      <c r="PU1113" s="53"/>
      <c r="PV1113" s="53"/>
      <c r="PW1113" s="53"/>
      <c r="PX1113" s="53"/>
      <c r="PY1113" s="53"/>
      <c r="PZ1113" s="53"/>
      <c r="QA1113" s="53"/>
      <c r="QB1113" s="53"/>
      <c r="QC1113" s="53"/>
      <c r="QD1113" s="53"/>
      <c r="QE1113" s="53"/>
      <c r="QF1113" s="53"/>
      <c r="QG1113" s="53"/>
      <c r="QH1113" s="53"/>
      <c r="QI1113" s="53"/>
      <c r="QJ1113" s="53"/>
      <c r="QK1113" s="53"/>
      <c r="QL1113" s="53"/>
      <c r="QM1113" s="53"/>
      <c r="QN1113" s="53"/>
      <c r="QO1113" s="53"/>
      <c r="QP1113" s="53"/>
      <c r="QQ1113" s="53"/>
      <c r="QR1113" s="53"/>
      <c r="QS1113" s="53"/>
      <c r="QT1113" s="53"/>
      <c r="QU1113" s="53"/>
      <c r="QV1113" s="53"/>
      <c r="QW1113" s="53"/>
      <c r="QX1113" s="53"/>
      <c r="QY1113" s="53"/>
      <c r="QZ1113" s="53"/>
      <c r="RA1113" s="53"/>
      <c r="RB1113" s="53"/>
      <c r="RC1113" s="53"/>
      <c r="RD1113" s="53"/>
      <c r="RE1113" s="53"/>
      <c r="RF1113" s="53"/>
      <c r="RG1113" s="53"/>
      <c r="RH1113" s="53"/>
      <c r="RI1113" s="53"/>
      <c r="RJ1113" s="53"/>
      <c r="RK1113" s="53"/>
      <c r="RL1113" s="53"/>
      <c r="RM1113" s="53"/>
      <c r="RN1113" s="53"/>
      <c r="RO1113" s="53"/>
      <c r="RP1113" s="53"/>
      <c r="RQ1113" s="53"/>
      <c r="RR1113" s="53"/>
      <c r="RS1113" s="53"/>
      <c r="RT1113" s="53"/>
      <c r="RU1113" s="53"/>
      <c r="RV1113" s="53"/>
      <c r="RW1113" s="53"/>
      <c r="RX1113" s="53"/>
      <c r="RY1113" s="53"/>
      <c r="RZ1113" s="53"/>
      <c r="SA1113" s="53"/>
      <c r="SB1113" s="53"/>
      <c r="SC1113" s="53"/>
      <c r="SD1113" s="53"/>
      <c r="SE1113" s="53"/>
      <c r="SF1113" s="53"/>
      <c r="SG1113" s="53"/>
      <c r="SH1113" s="53"/>
      <c r="SI1113" s="53"/>
      <c r="SJ1113" s="53"/>
      <c r="SK1113" s="53"/>
      <c r="SL1113" s="53"/>
      <c r="SM1113" s="53"/>
      <c r="SN1113" s="53"/>
      <c r="SO1113" s="53"/>
      <c r="SP1113" s="53"/>
      <c r="SQ1113" s="53"/>
      <c r="SR1113" s="53"/>
      <c r="SS1113" s="53"/>
      <c r="ST1113" s="53"/>
      <c r="SU1113" s="53"/>
      <c r="SV1113" s="53"/>
      <c r="SW1113" s="53"/>
      <c r="SX1113" s="53"/>
      <c r="SY1113" s="53"/>
      <c r="SZ1113" s="53"/>
      <c r="TA1113" s="53"/>
      <c r="TB1113" s="53"/>
      <c r="TC1113" s="53"/>
      <c r="TD1113" s="53"/>
      <c r="TE1113" s="53"/>
      <c r="TF1113" s="53"/>
      <c r="TG1113" s="53"/>
      <c r="TH1113" s="53"/>
      <c r="TI1113" s="53"/>
      <c r="TJ1113" s="53"/>
      <c r="TK1113" s="53"/>
      <c r="TL1113" s="53"/>
      <c r="TM1113" s="53"/>
      <c r="TN1113" s="53"/>
      <c r="TO1113" s="53"/>
      <c r="TP1113" s="53"/>
      <c r="TQ1113" s="53"/>
      <c r="TR1113" s="53"/>
      <c r="TS1113" s="53"/>
      <c r="TT1113" s="53"/>
      <c r="TU1113" s="53"/>
      <c r="TV1113" s="53"/>
      <c r="TW1113" s="53"/>
      <c r="TX1113" s="53"/>
      <c r="TY1113" s="53"/>
      <c r="TZ1113" s="53"/>
      <c r="UA1113" s="53"/>
      <c r="UB1113" s="53"/>
      <c r="UC1113" s="53"/>
      <c r="UD1113" s="53"/>
      <c r="UE1113" s="53"/>
      <c r="UF1113" s="53"/>
      <c r="UG1113" s="53"/>
    </row>
    <row r="1114" spans="12:553" s="19" customFormat="1" ht="15.75" customHeight="1" x14ac:dyDescent="0.2">
      <c r="L1114" s="66"/>
      <c r="M1114" s="66"/>
      <c r="N1114" s="52"/>
      <c r="O1114" s="53"/>
      <c r="P1114" s="53"/>
      <c r="Q1114" s="53"/>
      <c r="R1114" s="53"/>
      <c r="S1114" s="53"/>
      <c r="T1114" s="53"/>
      <c r="U1114" s="53"/>
      <c r="V1114" s="53"/>
      <c r="W1114" s="53"/>
      <c r="X1114" s="53"/>
      <c r="Y1114" s="53"/>
      <c r="Z1114" s="53"/>
      <c r="AA1114" s="53"/>
      <c r="AB1114" s="53"/>
      <c r="AC1114" s="53"/>
      <c r="AD1114" s="53"/>
      <c r="AE1114" s="53"/>
      <c r="AF1114" s="53"/>
      <c r="AG1114" s="53"/>
      <c r="AH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c r="BM1114" s="53"/>
      <c r="BN1114" s="53"/>
      <c r="BO1114" s="53"/>
      <c r="BP1114" s="53"/>
      <c r="BQ1114" s="53"/>
      <c r="BR1114" s="53"/>
      <c r="BS1114" s="53"/>
      <c r="BT1114" s="53"/>
      <c r="BU1114" s="53"/>
      <c r="BV1114" s="53"/>
      <c r="BW1114" s="53"/>
      <c r="BX1114" s="53"/>
      <c r="BY1114" s="53"/>
      <c r="BZ1114" s="53"/>
      <c r="CA1114" s="53"/>
      <c r="CB1114" s="53"/>
      <c r="CC1114" s="53"/>
      <c r="CD1114" s="53"/>
      <c r="CE1114" s="53"/>
      <c r="CF1114" s="53"/>
      <c r="CG1114" s="53"/>
      <c r="CH1114" s="53"/>
      <c r="CI1114" s="53"/>
      <c r="CJ1114" s="53"/>
      <c r="CK1114" s="53"/>
      <c r="CL1114" s="53"/>
      <c r="CM1114" s="53"/>
      <c r="CN1114" s="53"/>
      <c r="CO1114" s="53"/>
      <c r="CP1114" s="53"/>
      <c r="CQ1114" s="53"/>
      <c r="CR1114" s="53"/>
      <c r="CS1114" s="53"/>
      <c r="CT1114" s="53"/>
      <c r="CU1114" s="53"/>
      <c r="CV1114" s="53"/>
      <c r="CW1114" s="53"/>
      <c r="CX1114" s="53"/>
      <c r="CY1114" s="53"/>
      <c r="CZ1114" s="53"/>
      <c r="DA1114" s="53"/>
      <c r="DB1114" s="53"/>
      <c r="DC1114" s="53"/>
      <c r="DD1114" s="53"/>
      <c r="DE1114" s="53"/>
      <c r="DF1114" s="53"/>
      <c r="DG1114" s="53"/>
      <c r="DH1114" s="53"/>
      <c r="DI1114" s="53"/>
      <c r="DJ1114" s="53"/>
      <c r="DK1114" s="53"/>
      <c r="DL1114" s="53"/>
      <c r="DM1114" s="53"/>
      <c r="DN1114" s="53"/>
      <c r="DO1114" s="53"/>
      <c r="DP1114" s="53"/>
      <c r="DQ1114" s="53"/>
      <c r="DR1114" s="53"/>
      <c r="DS1114" s="53"/>
      <c r="DT1114" s="53"/>
      <c r="DU1114" s="53"/>
      <c r="DV1114" s="53"/>
      <c r="DW1114" s="53"/>
      <c r="DX1114" s="53"/>
      <c r="DY1114" s="53"/>
      <c r="DZ1114" s="53"/>
      <c r="EA1114" s="53"/>
      <c r="EB1114" s="53"/>
      <c r="EC1114" s="53"/>
      <c r="ED1114" s="53"/>
      <c r="EE1114" s="53"/>
      <c r="EF1114" s="53"/>
      <c r="EG1114" s="53"/>
      <c r="EH1114" s="53"/>
      <c r="EI1114" s="53"/>
      <c r="EJ1114" s="53"/>
      <c r="EK1114" s="53"/>
      <c r="EL1114" s="53"/>
      <c r="EM1114" s="53"/>
      <c r="EN1114" s="53"/>
      <c r="EO1114" s="53"/>
      <c r="EP1114" s="53"/>
      <c r="EQ1114" s="53"/>
      <c r="ER1114" s="53"/>
      <c r="ES1114" s="53"/>
      <c r="ET1114" s="53"/>
      <c r="EU1114" s="53"/>
      <c r="EV1114" s="53"/>
      <c r="EW1114" s="53"/>
      <c r="EX1114" s="53"/>
      <c r="EY1114" s="53"/>
      <c r="EZ1114" s="53"/>
      <c r="FA1114" s="53"/>
      <c r="FB1114" s="53"/>
      <c r="FC1114" s="53"/>
      <c r="FD1114" s="53"/>
      <c r="FE1114" s="53"/>
      <c r="FF1114" s="53"/>
      <c r="FG1114" s="53"/>
      <c r="FH1114" s="53"/>
      <c r="FI1114" s="53"/>
      <c r="FJ1114" s="53"/>
      <c r="FK1114" s="53"/>
      <c r="FL1114" s="53"/>
      <c r="FM1114" s="53"/>
      <c r="FN1114" s="53"/>
      <c r="FO1114" s="53"/>
      <c r="FP1114" s="53"/>
      <c r="FQ1114" s="53"/>
      <c r="FR1114" s="53"/>
      <c r="FS1114" s="53"/>
      <c r="FT1114" s="53"/>
      <c r="FU1114" s="53"/>
      <c r="FV1114" s="53"/>
      <c r="FW1114" s="53"/>
      <c r="FX1114" s="53"/>
      <c r="FY1114" s="53"/>
      <c r="FZ1114" s="53"/>
      <c r="GA1114" s="53"/>
      <c r="GB1114" s="53"/>
      <c r="GC1114" s="53"/>
      <c r="GD1114" s="53"/>
      <c r="GE1114" s="53"/>
      <c r="GF1114" s="53"/>
      <c r="GG1114" s="53"/>
      <c r="GH1114" s="53"/>
      <c r="GI1114" s="53"/>
      <c r="GJ1114" s="53"/>
      <c r="GK1114" s="53"/>
      <c r="GL1114" s="53"/>
      <c r="GM1114" s="53"/>
      <c r="GN1114" s="53"/>
      <c r="GO1114" s="53"/>
      <c r="GP1114" s="53"/>
      <c r="GQ1114" s="53"/>
      <c r="GR1114" s="53"/>
      <c r="GS1114" s="53"/>
      <c r="GT1114" s="53"/>
      <c r="GU1114" s="53"/>
      <c r="GV1114" s="53"/>
      <c r="GW1114" s="53"/>
      <c r="GX1114" s="53"/>
      <c r="GY1114" s="53"/>
      <c r="GZ1114" s="53"/>
      <c r="HA1114" s="53"/>
      <c r="HB1114" s="53"/>
      <c r="HC1114" s="53"/>
      <c r="HD1114" s="53"/>
      <c r="HE1114" s="53"/>
      <c r="HF1114" s="53"/>
      <c r="HG1114" s="53"/>
      <c r="HH1114" s="53"/>
      <c r="HI1114" s="53"/>
      <c r="HJ1114" s="53"/>
      <c r="HK1114" s="53"/>
      <c r="HL1114" s="53"/>
      <c r="HM1114" s="53"/>
      <c r="HN1114" s="53"/>
      <c r="HO1114" s="53"/>
      <c r="HP1114" s="53"/>
      <c r="HQ1114" s="53"/>
      <c r="HR1114" s="53"/>
      <c r="HS1114" s="53"/>
      <c r="HT1114" s="53"/>
      <c r="HU1114" s="53"/>
      <c r="HV1114" s="53"/>
      <c r="HW1114" s="53"/>
      <c r="HX1114" s="53"/>
      <c r="HY1114" s="53"/>
      <c r="HZ1114" s="53"/>
      <c r="IA1114" s="53"/>
      <c r="IB1114" s="53"/>
      <c r="IC1114" s="53"/>
      <c r="ID1114" s="53"/>
      <c r="IE1114" s="53"/>
      <c r="IF1114" s="53"/>
      <c r="IG1114" s="53"/>
      <c r="IH1114" s="53"/>
      <c r="II1114" s="53"/>
      <c r="IJ1114" s="53"/>
      <c r="IK1114" s="53"/>
      <c r="IL1114" s="53"/>
      <c r="IM1114" s="53"/>
      <c r="IN1114" s="53"/>
      <c r="IO1114" s="53"/>
      <c r="IP1114" s="53"/>
      <c r="IQ1114" s="53"/>
      <c r="IR1114" s="53"/>
      <c r="IS1114" s="53"/>
      <c r="IT1114" s="53"/>
      <c r="IU1114" s="53"/>
      <c r="IV1114" s="53"/>
      <c r="IW1114" s="53"/>
      <c r="IX1114" s="53"/>
      <c r="IY1114" s="53"/>
      <c r="IZ1114" s="53"/>
      <c r="JA1114" s="53"/>
      <c r="JB1114" s="53"/>
      <c r="JC1114" s="53"/>
      <c r="JD1114" s="53"/>
      <c r="JE1114" s="53"/>
      <c r="JF1114" s="53"/>
      <c r="JG1114" s="53"/>
      <c r="JH1114" s="53"/>
      <c r="JI1114" s="53"/>
      <c r="JJ1114" s="53"/>
      <c r="JK1114" s="53"/>
      <c r="JL1114" s="53"/>
      <c r="JM1114" s="53"/>
      <c r="JN1114" s="53"/>
      <c r="JO1114" s="53"/>
      <c r="JP1114" s="53"/>
      <c r="JQ1114" s="53"/>
      <c r="JR1114" s="53"/>
      <c r="JS1114" s="53"/>
      <c r="JT1114" s="53"/>
      <c r="JU1114" s="53"/>
      <c r="JV1114" s="53"/>
      <c r="JW1114" s="53"/>
      <c r="JX1114" s="53"/>
      <c r="JY1114" s="53"/>
      <c r="JZ1114" s="53"/>
      <c r="KA1114" s="53"/>
      <c r="KB1114" s="53"/>
      <c r="KC1114" s="53"/>
      <c r="KD1114" s="53"/>
      <c r="KE1114" s="53"/>
      <c r="KF1114" s="53"/>
      <c r="KG1114" s="53"/>
      <c r="KH1114" s="53"/>
      <c r="KI1114" s="53"/>
      <c r="KJ1114" s="53"/>
      <c r="KK1114" s="53"/>
      <c r="KL1114" s="53"/>
      <c r="KM1114" s="53"/>
      <c r="KN1114" s="53"/>
      <c r="KO1114" s="53"/>
      <c r="KP1114" s="53"/>
      <c r="KQ1114" s="53"/>
      <c r="KR1114" s="53"/>
      <c r="KS1114" s="53"/>
      <c r="KT1114" s="53"/>
      <c r="KU1114" s="53"/>
      <c r="KV1114" s="53"/>
      <c r="KW1114" s="53"/>
      <c r="KX1114" s="53"/>
      <c r="KY1114" s="53"/>
      <c r="KZ1114" s="53"/>
      <c r="LA1114" s="53"/>
      <c r="LB1114" s="53"/>
      <c r="LC1114" s="53"/>
      <c r="LD1114" s="53"/>
      <c r="LE1114" s="53"/>
      <c r="LF1114" s="53"/>
      <c r="LG1114" s="53"/>
      <c r="LH1114" s="53"/>
      <c r="LI1114" s="53"/>
      <c r="LJ1114" s="53"/>
      <c r="LK1114" s="53"/>
      <c r="LL1114" s="53"/>
      <c r="LM1114" s="53"/>
      <c r="LN1114" s="53"/>
      <c r="LO1114" s="53"/>
      <c r="LP1114" s="53"/>
      <c r="LQ1114" s="53"/>
      <c r="LR1114" s="53"/>
      <c r="LS1114" s="53"/>
      <c r="LT1114" s="53"/>
      <c r="LU1114" s="53"/>
      <c r="LV1114" s="53"/>
      <c r="LW1114" s="53"/>
      <c r="LX1114" s="53"/>
      <c r="LY1114" s="53"/>
      <c r="LZ1114" s="53"/>
      <c r="MA1114" s="53"/>
      <c r="MB1114" s="53"/>
      <c r="MC1114" s="53"/>
      <c r="MD1114" s="53"/>
      <c r="ME1114" s="53"/>
      <c r="MF1114" s="53"/>
      <c r="MG1114" s="53"/>
      <c r="MH1114" s="53"/>
      <c r="MI1114" s="53"/>
      <c r="MJ1114" s="53"/>
      <c r="MK1114" s="53"/>
      <c r="ML1114" s="53"/>
      <c r="MM1114" s="53"/>
      <c r="MN1114" s="53"/>
      <c r="MO1114" s="53"/>
      <c r="MP1114" s="53"/>
      <c r="MQ1114" s="53"/>
      <c r="MR1114" s="53"/>
      <c r="MS1114" s="53"/>
      <c r="MT1114" s="53"/>
      <c r="MU1114" s="53"/>
      <c r="MV1114" s="53"/>
      <c r="MW1114" s="53"/>
      <c r="MX1114" s="53"/>
      <c r="MY1114" s="53"/>
      <c r="MZ1114" s="53"/>
      <c r="NA1114" s="53"/>
      <c r="NB1114" s="53"/>
      <c r="NC1114" s="53"/>
      <c r="ND1114" s="53"/>
      <c r="NE1114" s="53"/>
      <c r="NF1114" s="53"/>
      <c r="NG1114" s="53"/>
      <c r="NH1114" s="53"/>
      <c r="NI1114" s="53"/>
      <c r="NJ1114" s="53"/>
      <c r="NK1114" s="53"/>
      <c r="NL1114" s="53"/>
      <c r="NM1114" s="53"/>
      <c r="NN1114" s="53"/>
      <c r="NO1114" s="53"/>
      <c r="NP1114" s="53"/>
      <c r="NQ1114" s="53"/>
      <c r="NR1114" s="53"/>
      <c r="NS1114" s="53"/>
      <c r="NT1114" s="53"/>
      <c r="NU1114" s="53"/>
      <c r="NV1114" s="53"/>
      <c r="NW1114" s="53"/>
      <c r="NX1114" s="53"/>
      <c r="NY1114" s="53"/>
      <c r="NZ1114" s="53"/>
      <c r="OA1114" s="53"/>
      <c r="OB1114" s="53"/>
      <c r="OC1114" s="53"/>
      <c r="OD1114" s="53"/>
      <c r="OE1114" s="53"/>
      <c r="OF1114" s="53"/>
      <c r="OG1114" s="53"/>
      <c r="OH1114" s="53"/>
      <c r="OI1114" s="53"/>
      <c r="OJ1114" s="53"/>
      <c r="OK1114" s="53"/>
      <c r="OL1114" s="53"/>
      <c r="OM1114" s="53"/>
      <c r="ON1114" s="53"/>
      <c r="OO1114" s="53"/>
      <c r="OP1114" s="53"/>
      <c r="OQ1114" s="53"/>
      <c r="OR1114" s="53"/>
      <c r="OS1114" s="53"/>
      <c r="OT1114" s="53"/>
      <c r="OU1114" s="53"/>
      <c r="OV1114" s="53"/>
      <c r="OW1114" s="53"/>
      <c r="OX1114" s="53"/>
      <c r="OY1114" s="53"/>
      <c r="OZ1114" s="53"/>
      <c r="PA1114" s="53"/>
      <c r="PB1114" s="53"/>
      <c r="PC1114" s="53"/>
      <c r="PD1114" s="53"/>
      <c r="PE1114" s="53"/>
      <c r="PF1114" s="53"/>
      <c r="PG1114" s="53"/>
      <c r="PH1114" s="53"/>
      <c r="PI1114" s="53"/>
      <c r="PJ1114" s="53"/>
      <c r="PK1114" s="53"/>
      <c r="PL1114" s="53"/>
      <c r="PM1114" s="53"/>
      <c r="PN1114" s="53"/>
      <c r="PO1114" s="53"/>
      <c r="PP1114" s="53"/>
      <c r="PQ1114" s="53"/>
      <c r="PR1114" s="53"/>
      <c r="PS1114" s="53"/>
      <c r="PT1114" s="53"/>
      <c r="PU1114" s="53"/>
      <c r="PV1114" s="53"/>
      <c r="PW1114" s="53"/>
      <c r="PX1114" s="53"/>
      <c r="PY1114" s="53"/>
      <c r="PZ1114" s="53"/>
      <c r="QA1114" s="53"/>
      <c r="QB1114" s="53"/>
      <c r="QC1114" s="53"/>
      <c r="QD1114" s="53"/>
      <c r="QE1114" s="53"/>
      <c r="QF1114" s="53"/>
      <c r="QG1114" s="53"/>
      <c r="QH1114" s="53"/>
      <c r="QI1114" s="53"/>
      <c r="QJ1114" s="53"/>
      <c r="QK1114" s="53"/>
      <c r="QL1114" s="53"/>
      <c r="QM1114" s="53"/>
      <c r="QN1114" s="53"/>
      <c r="QO1114" s="53"/>
      <c r="QP1114" s="53"/>
      <c r="QQ1114" s="53"/>
      <c r="QR1114" s="53"/>
      <c r="QS1114" s="53"/>
      <c r="QT1114" s="53"/>
      <c r="QU1114" s="53"/>
      <c r="QV1114" s="53"/>
      <c r="QW1114" s="53"/>
      <c r="QX1114" s="53"/>
      <c r="QY1114" s="53"/>
      <c r="QZ1114" s="53"/>
      <c r="RA1114" s="53"/>
      <c r="RB1114" s="53"/>
      <c r="RC1114" s="53"/>
      <c r="RD1114" s="53"/>
      <c r="RE1114" s="53"/>
      <c r="RF1114" s="53"/>
      <c r="RG1114" s="53"/>
      <c r="RH1114" s="53"/>
      <c r="RI1114" s="53"/>
      <c r="RJ1114" s="53"/>
      <c r="RK1114" s="53"/>
      <c r="RL1114" s="53"/>
      <c r="RM1114" s="53"/>
      <c r="RN1114" s="53"/>
      <c r="RO1114" s="53"/>
      <c r="RP1114" s="53"/>
      <c r="RQ1114" s="53"/>
      <c r="RR1114" s="53"/>
      <c r="RS1114" s="53"/>
      <c r="RT1114" s="53"/>
      <c r="RU1114" s="53"/>
      <c r="RV1114" s="53"/>
      <c r="RW1114" s="53"/>
      <c r="RX1114" s="53"/>
      <c r="RY1114" s="53"/>
      <c r="RZ1114" s="53"/>
      <c r="SA1114" s="53"/>
      <c r="SB1114" s="53"/>
      <c r="SC1114" s="53"/>
      <c r="SD1114" s="53"/>
      <c r="SE1114" s="53"/>
      <c r="SF1114" s="53"/>
      <c r="SG1114" s="53"/>
      <c r="SH1114" s="53"/>
      <c r="SI1114" s="53"/>
      <c r="SJ1114" s="53"/>
      <c r="SK1114" s="53"/>
      <c r="SL1114" s="53"/>
      <c r="SM1114" s="53"/>
      <c r="SN1114" s="53"/>
      <c r="SO1114" s="53"/>
      <c r="SP1114" s="53"/>
      <c r="SQ1114" s="53"/>
      <c r="SR1114" s="53"/>
      <c r="SS1114" s="53"/>
      <c r="ST1114" s="53"/>
      <c r="SU1114" s="53"/>
      <c r="SV1114" s="53"/>
      <c r="SW1114" s="53"/>
      <c r="SX1114" s="53"/>
      <c r="SY1114" s="53"/>
      <c r="SZ1114" s="53"/>
      <c r="TA1114" s="53"/>
      <c r="TB1114" s="53"/>
      <c r="TC1114" s="53"/>
      <c r="TD1114" s="53"/>
      <c r="TE1114" s="53"/>
      <c r="TF1114" s="53"/>
      <c r="TG1114" s="53"/>
      <c r="TH1114" s="53"/>
      <c r="TI1114" s="53"/>
      <c r="TJ1114" s="53"/>
      <c r="TK1114" s="53"/>
      <c r="TL1114" s="53"/>
      <c r="TM1114" s="53"/>
      <c r="TN1114" s="53"/>
      <c r="TO1114" s="53"/>
      <c r="TP1114" s="53"/>
      <c r="TQ1114" s="53"/>
      <c r="TR1114" s="53"/>
      <c r="TS1114" s="53"/>
      <c r="TT1114" s="53"/>
      <c r="TU1114" s="53"/>
      <c r="TV1114" s="53"/>
      <c r="TW1114" s="53"/>
      <c r="TX1114" s="53"/>
      <c r="TY1114" s="53"/>
      <c r="TZ1114" s="53"/>
      <c r="UA1114" s="53"/>
      <c r="UB1114" s="53"/>
      <c r="UC1114" s="53"/>
      <c r="UD1114" s="53"/>
      <c r="UE1114" s="53"/>
      <c r="UF1114" s="53"/>
      <c r="UG1114" s="53"/>
    </row>
    <row r="1115" spans="12:553" s="19" customFormat="1" ht="15.75" customHeight="1" x14ac:dyDescent="0.2">
      <c r="L1115" s="66"/>
      <c r="M1115" s="66"/>
      <c r="N1115" s="52"/>
      <c r="O1115" s="53"/>
      <c r="P1115" s="53"/>
      <c r="Q1115" s="53"/>
      <c r="R1115" s="53"/>
      <c r="S1115" s="53"/>
      <c r="T1115" s="53"/>
      <c r="U1115" s="53"/>
      <c r="V1115" s="53"/>
      <c r="W1115" s="53"/>
      <c r="X1115" s="53"/>
      <c r="Y1115" s="53"/>
      <c r="Z1115" s="53"/>
      <c r="AA1115" s="53"/>
      <c r="AB1115" s="53"/>
      <c r="AC1115" s="53"/>
      <c r="AD1115" s="53"/>
      <c r="AE1115" s="53"/>
      <c r="AF1115" s="53"/>
      <c r="AG1115" s="53"/>
      <c r="AH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c r="BM1115" s="53"/>
      <c r="BN1115" s="53"/>
      <c r="BO1115" s="53"/>
      <c r="BP1115" s="53"/>
      <c r="BQ1115" s="53"/>
      <c r="BR1115" s="53"/>
      <c r="BS1115" s="53"/>
      <c r="BT1115" s="53"/>
      <c r="BU1115" s="53"/>
      <c r="BV1115" s="53"/>
      <c r="BW1115" s="53"/>
      <c r="BX1115" s="53"/>
      <c r="BY1115" s="53"/>
      <c r="BZ1115" s="53"/>
      <c r="CA1115" s="53"/>
      <c r="CB1115" s="53"/>
      <c r="CC1115" s="53"/>
      <c r="CD1115" s="53"/>
      <c r="CE1115" s="53"/>
      <c r="CF1115" s="53"/>
      <c r="CG1115" s="53"/>
      <c r="CH1115" s="53"/>
      <c r="CI1115" s="53"/>
      <c r="CJ1115" s="53"/>
      <c r="CK1115" s="53"/>
      <c r="CL1115" s="53"/>
      <c r="CM1115" s="53"/>
      <c r="CN1115" s="53"/>
      <c r="CO1115" s="53"/>
      <c r="CP1115" s="53"/>
      <c r="CQ1115" s="53"/>
      <c r="CR1115" s="53"/>
      <c r="CS1115" s="53"/>
      <c r="CT1115" s="53"/>
      <c r="CU1115" s="53"/>
      <c r="CV1115" s="53"/>
      <c r="CW1115" s="53"/>
      <c r="CX1115" s="53"/>
      <c r="CY1115" s="53"/>
      <c r="CZ1115" s="53"/>
      <c r="DA1115" s="53"/>
      <c r="DB1115" s="53"/>
      <c r="DC1115" s="53"/>
      <c r="DD1115" s="53"/>
      <c r="DE1115" s="53"/>
      <c r="DF1115" s="53"/>
      <c r="DG1115" s="53"/>
      <c r="DH1115" s="53"/>
      <c r="DI1115" s="53"/>
      <c r="DJ1115" s="53"/>
      <c r="DK1115" s="53"/>
      <c r="DL1115" s="53"/>
      <c r="DM1115" s="53"/>
      <c r="DN1115" s="53"/>
      <c r="DO1115" s="53"/>
      <c r="DP1115" s="53"/>
      <c r="DQ1115" s="53"/>
      <c r="DR1115" s="53"/>
      <c r="DS1115" s="53"/>
      <c r="DT1115" s="53"/>
      <c r="DU1115" s="53"/>
      <c r="DV1115" s="53"/>
      <c r="DW1115" s="53"/>
      <c r="DX1115" s="53"/>
      <c r="DY1115" s="53"/>
      <c r="DZ1115" s="53"/>
      <c r="EA1115" s="53"/>
      <c r="EB1115" s="53"/>
      <c r="EC1115" s="53"/>
      <c r="ED1115" s="53"/>
      <c r="EE1115" s="53"/>
      <c r="EF1115" s="53"/>
      <c r="EG1115" s="53"/>
      <c r="EH1115" s="53"/>
      <c r="EI1115" s="53"/>
      <c r="EJ1115" s="53"/>
      <c r="EK1115" s="53"/>
      <c r="EL1115" s="53"/>
      <c r="EM1115" s="53"/>
      <c r="EN1115" s="53"/>
      <c r="EO1115" s="53"/>
      <c r="EP1115" s="53"/>
      <c r="EQ1115" s="53"/>
      <c r="ER1115" s="53"/>
      <c r="ES1115" s="53"/>
      <c r="ET1115" s="53"/>
      <c r="EU1115" s="53"/>
      <c r="EV1115" s="53"/>
      <c r="EW1115" s="53"/>
      <c r="EX1115" s="53"/>
      <c r="EY1115" s="53"/>
      <c r="EZ1115" s="53"/>
      <c r="FA1115" s="53"/>
      <c r="FB1115" s="53"/>
      <c r="FC1115" s="53"/>
      <c r="FD1115" s="53"/>
      <c r="FE1115" s="53"/>
      <c r="FF1115" s="53"/>
      <c r="FG1115" s="53"/>
      <c r="FH1115" s="53"/>
      <c r="FI1115" s="53"/>
      <c r="FJ1115" s="53"/>
      <c r="FK1115" s="53"/>
      <c r="FL1115" s="53"/>
      <c r="FM1115" s="53"/>
      <c r="FN1115" s="53"/>
      <c r="FO1115" s="53"/>
      <c r="FP1115" s="53"/>
      <c r="FQ1115" s="53"/>
      <c r="FR1115" s="53"/>
      <c r="FS1115" s="53"/>
      <c r="FT1115" s="53"/>
      <c r="FU1115" s="53"/>
      <c r="FV1115" s="53"/>
      <c r="FW1115" s="53"/>
      <c r="FX1115" s="53"/>
      <c r="FY1115" s="53"/>
      <c r="FZ1115" s="53"/>
      <c r="GA1115" s="53"/>
      <c r="GB1115" s="53"/>
      <c r="GC1115" s="53"/>
      <c r="GD1115" s="53"/>
      <c r="GE1115" s="53"/>
      <c r="GF1115" s="53"/>
      <c r="GG1115" s="53"/>
      <c r="GH1115" s="53"/>
      <c r="GI1115" s="53"/>
      <c r="GJ1115" s="53"/>
      <c r="GK1115" s="53"/>
      <c r="GL1115" s="53"/>
      <c r="GM1115" s="53"/>
      <c r="GN1115" s="53"/>
      <c r="GO1115" s="53"/>
      <c r="GP1115" s="53"/>
      <c r="GQ1115" s="53"/>
      <c r="GR1115" s="53"/>
      <c r="GS1115" s="53"/>
      <c r="GT1115" s="53"/>
      <c r="GU1115" s="53"/>
      <c r="GV1115" s="53"/>
      <c r="GW1115" s="53"/>
      <c r="GX1115" s="53"/>
      <c r="GY1115" s="53"/>
      <c r="GZ1115" s="53"/>
      <c r="HA1115" s="53"/>
      <c r="HB1115" s="53"/>
      <c r="HC1115" s="53"/>
      <c r="HD1115" s="53"/>
      <c r="HE1115" s="53"/>
      <c r="HF1115" s="53"/>
      <c r="HG1115" s="53"/>
      <c r="HH1115" s="53"/>
      <c r="HI1115" s="53"/>
      <c r="HJ1115" s="53"/>
      <c r="HK1115" s="53"/>
      <c r="HL1115" s="53"/>
      <c r="HM1115" s="53"/>
      <c r="HN1115" s="53"/>
      <c r="HO1115" s="53"/>
      <c r="HP1115" s="53"/>
      <c r="HQ1115" s="53"/>
      <c r="HR1115" s="53"/>
      <c r="HS1115" s="53"/>
      <c r="HT1115" s="53"/>
      <c r="HU1115" s="53"/>
      <c r="HV1115" s="53"/>
      <c r="HW1115" s="53"/>
      <c r="HX1115" s="53"/>
      <c r="HY1115" s="53"/>
      <c r="HZ1115" s="53"/>
      <c r="IA1115" s="53"/>
      <c r="IB1115" s="53"/>
      <c r="IC1115" s="53"/>
      <c r="ID1115" s="53"/>
      <c r="IE1115" s="53"/>
      <c r="IF1115" s="53"/>
      <c r="IG1115" s="53"/>
      <c r="IH1115" s="53"/>
      <c r="II1115" s="53"/>
      <c r="IJ1115" s="53"/>
      <c r="IK1115" s="53"/>
      <c r="IL1115" s="53"/>
      <c r="IM1115" s="53"/>
      <c r="IN1115" s="53"/>
      <c r="IO1115" s="53"/>
      <c r="IP1115" s="53"/>
      <c r="IQ1115" s="53"/>
      <c r="IR1115" s="53"/>
      <c r="IS1115" s="53"/>
      <c r="IT1115" s="53"/>
      <c r="IU1115" s="53"/>
      <c r="IV1115" s="53"/>
      <c r="IW1115" s="53"/>
      <c r="IX1115" s="53"/>
      <c r="IY1115" s="53"/>
      <c r="IZ1115" s="53"/>
      <c r="JA1115" s="53"/>
      <c r="JB1115" s="53"/>
      <c r="JC1115" s="53"/>
      <c r="JD1115" s="53"/>
      <c r="JE1115" s="53"/>
      <c r="JF1115" s="53"/>
      <c r="JG1115" s="53"/>
      <c r="JH1115" s="53"/>
      <c r="JI1115" s="53"/>
      <c r="JJ1115" s="53"/>
      <c r="JK1115" s="53"/>
      <c r="JL1115" s="53"/>
      <c r="JM1115" s="53"/>
      <c r="JN1115" s="53"/>
      <c r="JO1115" s="53"/>
      <c r="JP1115" s="53"/>
      <c r="JQ1115" s="53"/>
      <c r="JR1115" s="53"/>
      <c r="JS1115" s="53"/>
      <c r="JT1115" s="53"/>
      <c r="JU1115" s="53"/>
      <c r="JV1115" s="53"/>
      <c r="JW1115" s="53"/>
      <c r="JX1115" s="53"/>
      <c r="JY1115" s="53"/>
      <c r="JZ1115" s="53"/>
      <c r="KA1115" s="53"/>
      <c r="KB1115" s="53"/>
      <c r="KC1115" s="53"/>
      <c r="KD1115" s="53"/>
      <c r="KE1115" s="53"/>
      <c r="KF1115" s="53"/>
      <c r="KG1115" s="53"/>
      <c r="KH1115" s="53"/>
      <c r="KI1115" s="53"/>
      <c r="KJ1115" s="53"/>
      <c r="KK1115" s="53"/>
      <c r="KL1115" s="53"/>
      <c r="KM1115" s="53"/>
      <c r="KN1115" s="53"/>
      <c r="KO1115" s="53"/>
      <c r="KP1115" s="53"/>
      <c r="KQ1115" s="53"/>
      <c r="KR1115" s="53"/>
      <c r="KS1115" s="53"/>
      <c r="KT1115" s="53"/>
      <c r="KU1115" s="53"/>
      <c r="KV1115" s="53"/>
      <c r="KW1115" s="53"/>
      <c r="KX1115" s="53"/>
      <c r="KY1115" s="53"/>
      <c r="KZ1115" s="53"/>
      <c r="LA1115" s="53"/>
      <c r="LB1115" s="53"/>
      <c r="LC1115" s="53"/>
      <c r="LD1115" s="53"/>
      <c r="LE1115" s="53"/>
      <c r="LF1115" s="53"/>
      <c r="LG1115" s="53"/>
      <c r="LH1115" s="53"/>
      <c r="LI1115" s="53"/>
      <c r="LJ1115" s="53"/>
      <c r="LK1115" s="53"/>
      <c r="LL1115" s="53"/>
      <c r="LM1115" s="53"/>
      <c r="LN1115" s="53"/>
      <c r="LO1115" s="53"/>
      <c r="LP1115" s="53"/>
      <c r="LQ1115" s="53"/>
      <c r="LR1115" s="53"/>
      <c r="LS1115" s="53"/>
      <c r="LT1115" s="53"/>
      <c r="LU1115" s="53"/>
      <c r="LV1115" s="53"/>
      <c r="LW1115" s="53"/>
      <c r="LX1115" s="53"/>
      <c r="LY1115" s="53"/>
      <c r="LZ1115" s="53"/>
      <c r="MA1115" s="53"/>
      <c r="MB1115" s="53"/>
      <c r="MC1115" s="53"/>
      <c r="MD1115" s="53"/>
      <c r="ME1115" s="53"/>
      <c r="MF1115" s="53"/>
      <c r="MG1115" s="53"/>
      <c r="MH1115" s="53"/>
      <c r="MI1115" s="53"/>
      <c r="MJ1115" s="53"/>
      <c r="MK1115" s="53"/>
      <c r="ML1115" s="53"/>
      <c r="MM1115" s="53"/>
      <c r="MN1115" s="53"/>
      <c r="MO1115" s="53"/>
      <c r="MP1115" s="53"/>
      <c r="MQ1115" s="53"/>
      <c r="MR1115" s="53"/>
      <c r="MS1115" s="53"/>
      <c r="MT1115" s="53"/>
      <c r="MU1115" s="53"/>
      <c r="MV1115" s="53"/>
      <c r="MW1115" s="53"/>
      <c r="MX1115" s="53"/>
      <c r="MY1115" s="53"/>
      <c r="MZ1115" s="53"/>
      <c r="NA1115" s="53"/>
      <c r="NB1115" s="53"/>
      <c r="NC1115" s="53"/>
      <c r="ND1115" s="53"/>
      <c r="NE1115" s="53"/>
      <c r="NF1115" s="53"/>
      <c r="NG1115" s="53"/>
      <c r="NH1115" s="53"/>
      <c r="NI1115" s="53"/>
      <c r="NJ1115" s="53"/>
      <c r="NK1115" s="53"/>
      <c r="NL1115" s="53"/>
      <c r="NM1115" s="53"/>
      <c r="NN1115" s="53"/>
      <c r="NO1115" s="53"/>
      <c r="NP1115" s="53"/>
      <c r="NQ1115" s="53"/>
      <c r="NR1115" s="53"/>
      <c r="NS1115" s="53"/>
      <c r="NT1115" s="53"/>
      <c r="NU1115" s="53"/>
      <c r="NV1115" s="53"/>
      <c r="NW1115" s="53"/>
      <c r="NX1115" s="53"/>
      <c r="NY1115" s="53"/>
      <c r="NZ1115" s="53"/>
      <c r="OA1115" s="53"/>
      <c r="OB1115" s="53"/>
      <c r="OC1115" s="53"/>
      <c r="OD1115" s="53"/>
      <c r="OE1115" s="53"/>
      <c r="OF1115" s="53"/>
      <c r="OG1115" s="53"/>
      <c r="OH1115" s="53"/>
      <c r="OI1115" s="53"/>
      <c r="OJ1115" s="53"/>
      <c r="OK1115" s="53"/>
      <c r="OL1115" s="53"/>
      <c r="OM1115" s="53"/>
      <c r="ON1115" s="53"/>
      <c r="OO1115" s="53"/>
      <c r="OP1115" s="53"/>
      <c r="OQ1115" s="53"/>
      <c r="OR1115" s="53"/>
      <c r="OS1115" s="53"/>
      <c r="OT1115" s="53"/>
      <c r="OU1115" s="53"/>
      <c r="OV1115" s="53"/>
      <c r="OW1115" s="53"/>
      <c r="OX1115" s="53"/>
      <c r="OY1115" s="53"/>
      <c r="OZ1115" s="53"/>
      <c r="PA1115" s="53"/>
      <c r="PB1115" s="53"/>
      <c r="PC1115" s="53"/>
      <c r="PD1115" s="53"/>
      <c r="PE1115" s="53"/>
      <c r="PF1115" s="53"/>
      <c r="PG1115" s="53"/>
      <c r="PH1115" s="53"/>
      <c r="PI1115" s="53"/>
      <c r="PJ1115" s="53"/>
      <c r="PK1115" s="53"/>
      <c r="PL1115" s="53"/>
      <c r="PM1115" s="53"/>
      <c r="PN1115" s="53"/>
      <c r="PO1115" s="53"/>
      <c r="PP1115" s="53"/>
      <c r="PQ1115" s="53"/>
      <c r="PR1115" s="53"/>
      <c r="PS1115" s="53"/>
      <c r="PT1115" s="53"/>
      <c r="PU1115" s="53"/>
      <c r="PV1115" s="53"/>
      <c r="PW1115" s="53"/>
      <c r="PX1115" s="53"/>
      <c r="PY1115" s="53"/>
      <c r="PZ1115" s="53"/>
      <c r="QA1115" s="53"/>
      <c r="QB1115" s="53"/>
      <c r="QC1115" s="53"/>
      <c r="QD1115" s="53"/>
      <c r="QE1115" s="53"/>
      <c r="QF1115" s="53"/>
      <c r="QG1115" s="53"/>
      <c r="QH1115" s="53"/>
      <c r="QI1115" s="53"/>
      <c r="QJ1115" s="53"/>
      <c r="QK1115" s="53"/>
      <c r="QL1115" s="53"/>
      <c r="QM1115" s="53"/>
      <c r="QN1115" s="53"/>
      <c r="QO1115" s="53"/>
      <c r="QP1115" s="53"/>
      <c r="QQ1115" s="53"/>
      <c r="QR1115" s="53"/>
      <c r="QS1115" s="53"/>
      <c r="QT1115" s="53"/>
      <c r="QU1115" s="53"/>
      <c r="QV1115" s="53"/>
      <c r="QW1115" s="53"/>
      <c r="QX1115" s="53"/>
      <c r="QY1115" s="53"/>
      <c r="QZ1115" s="53"/>
      <c r="RA1115" s="53"/>
      <c r="RB1115" s="53"/>
      <c r="RC1115" s="53"/>
      <c r="RD1115" s="53"/>
      <c r="RE1115" s="53"/>
      <c r="RF1115" s="53"/>
      <c r="RG1115" s="53"/>
      <c r="RH1115" s="53"/>
      <c r="RI1115" s="53"/>
      <c r="RJ1115" s="53"/>
      <c r="RK1115" s="53"/>
      <c r="RL1115" s="53"/>
      <c r="RM1115" s="53"/>
      <c r="RN1115" s="53"/>
      <c r="RO1115" s="53"/>
      <c r="RP1115" s="53"/>
      <c r="RQ1115" s="53"/>
      <c r="RR1115" s="53"/>
      <c r="RS1115" s="53"/>
      <c r="RT1115" s="53"/>
      <c r="RU1115" s="53"/>
      <c r="RV1115" s="53"/>
      <c r="RW1115" s="53"/>
      <c r="RX1115" s="53"/>
      <c r="RY1115" s="53"/>
      <c r="RZ1115" s="53"/>
      <c r="SA1115" s="53"/>
      <c r="SB1115" s="53"/>
      <c r="SC1115" s="53"/>
      <c r="SD1115" s="53"/>
      <c r="SE1115" s="53"/>
      <c r="SF1115" s="53"/>
      <c r="SG1115" s="53"/>
      <c r="SH1115" s="53"/>
      <c r="SI1115" s="53"/>
      <c r="SJ1115" s="53"/>
      <c r="SK1115" s="53"/>
      <c r="SL1115" s="53"/>
      <c r="SM1115" s="53"/>
      <c r="SN1115" s="53"/>
      <c r="SO1115" s="53"/>
      <c r="SP1115" s="53"/>
      <c r="SQ1115" s="53"/>
      <c r="SR1115" s="53"/>
      <c r="SS1115" s="53"/>
      <c r="ST1115" s="53"/>
      <c r="SU1115" s="53"/>
      <c r="SV1115" s="53"/>
      <c r="SW1115" s="53"/>
      <c r="SX1115" s="53"/>
      <c r="SY1115" s="53"/>
      <c r="SZ1115" s="53"/>
      <c r="TA1115" s="53"/>
      <c r="TB1115" s="53"/>
      <c r="TC1115" s="53"/>
      <c r="TD1115" s="53"/>
      <c r="TE1115" s="53"/>
      <c r="TF1115" s="53"/>
      <c r="TG1115" s="53"/>
      <c r="TH1115" s="53"/>
      <c r="TI1115" s="53"/>
      <c r="TJ1115" s="53"/>
      <c r="TK1115" s="53"/>
      <c r="TL1115" s="53"/>
      <c r="TM1115" s="53"/>
      <c r="TN1115" s="53"/>
      <c r="TO1115" s="53"/>
      <c r="TP1115" s="53"/>
      <c r="TQ1115" s="53"/>
      <c r="TR1115" s="53"/>
      <c r="TS1115" s="53"/>
      <c r="TT1115" s="53"/>
      <c r="TU1115" s="53"/>
      <c r="TV1115" s="53"/>
      <c r="TW1115" s="53"/>
      <c r="TX1115" s="53"/>
      <c r="TY1115" s="53"/>
      <c r="TZ1115" s="53"/>
      <c r="UA1115" s="53"/>
      <c r="UB1115" s="53"/>
      <c r="UC1115" s="53"/>
      <c r="UD1115" s="53"/>
      <c r="UE1115" s="53"/>
      <c r="UF1115" s="53"/>
      <c r="UG1115" s="53"/>
    </row>
    <row r="1116" spans="12:553" s="19" customFormat="1" ht="15.75" customHeight="1" x14ac:dyDescent="0.2">
      <c r="L1116" s="66"/>
      <c r="M1116" s="66"/>
      <c r="N1116" s="52"/>
      <c r="O1116" s="53"/>
      <c r="P1116" s="53"/>
      <c r="Q1116" s="53"/>
      <c r="R1116" s="53"/>
      <c r="S1116" s="53"/>
      <c r="T1116" s="53"/>
      <c r="U1116" s="53"/>
      <c r="V1116" s="53"/>
      <c r="W1116" s="53"/>
      <c r="X1116" s="53"/>
      <c r="Y1116" s="53"/>
      <c r="Z1116" s="53"/>
      <c r="AA1116" s="53"/>
      <c r="AB1116" s="53"/>
      <c r="AC1116" s="53"/>
      <c r="AD1116" s="53"/>
      <c r="AE1116" s="53"/>
      <c r="AF1116" s="53"/>
      <c r="AG1116" s="53"/>
      <c r="AH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c r="BM1116" s="53"/>
      <c r="BN1116" s="53"/>
      <c r="BO1116" s="53"/>
      <c r="BP1116" s="53"/>
      <c r="BQ1116" s="53"/>
      <c r="BR1116" s="53"/>
      <c r="BS1116" s="53"/>
      <c r="BT1116" s="53"/>
      <c r="BU1116" s="53"/>
      <c r="BV1116" s="53"/>
      <c r="BW1116" s="53"/>
      <c r="BX1116" s="53"/>
      <c r="BY1116" s="53"/>
      <c r="BZ1116" s="53"/>
      <c r="CA1116" s="53"/>
      <c r="CB1116" s="53"/>
      <c r="CC1116" s="53"/>
      <c r="CD1116" s="53"/>
      <c r="CE1116" s="53"/>
      <c r="CF1116" s="53"/>
      <c r="CG1116" s="53"/>
      <c r="CH1116" s="53"/>
      <c r="CI1116" s="53"/>
      <c r="CJ1116" s="53"/>
      <c r="CK1116" s="53"/>
      <c r="CL1116" s="53"/>
      <c r="CM1116" s="53"/>
      <c r="CN1116" s="53"/>
      <c r="CO1116" s="53"/>
      <c r="CP1116" s="53"/>
      <c r="CQ1116" s="53"/>
      <c r="CR1116" s="53"/>
      <c r="CS1116" s="53"/>
      <c r="CT1116" s="53"/>
      <c r="CU1116" s="53"/>
      <c r="CV1116" s="53"/>
      <c r="CW1116" s="53"/>
      <c r="CX1116" s="53"/>
      <c r="CY1116" s="53"/>
      <c r="CZ1116" s="53"/>
      <c r="DA1116" s="53"/>
      <c r="DB1116" s="53"/>
      <c r="DC1116" s="53"/>
      <c r="DD1116" s="53"/>
      <c r="DE1116" s="53"/>
      <c r="DF1116" s="53"/>
      <c r="DG1116" s="53"/>
      <c r="DH1116" s="53"/>
      <c r="DI1116" s="53"/>
      <c r="DJ1116" s="53"/>
      <c r="DK1116" s="53"/>
      <c r="DL1116" s="53"/>
      <c r="DM1116" s="53"/>
      <c r="DN1116" s="53"/>
      <c r="DO1116" s="53"/>
      <c r="DP1116" s="53"/>
      <c r="DQ1116" s="53"/>
      <c r="DR1116" s="53"/>
      <c r="DS1116" s="53"/>
      <c r="DT1116" s="53"/>
      <c r="DU1116" s="53"/>
      <c r="DV1116" s="53"/>
      <c r="DW1116" s="53"/>
      <c r="DX1116" s="53"/>
      <c r="DY1116" s="53"/>
      <c r="DZ1116" s="53"/>
      <c r="EA1116" s="53"/>
      <c r="EB1116" s="53"/>
      <c r="EC1116" s="53"/>
      <c r="ED1116" s="53"/>
      <c r="EE1116" s="53"/>
      <c r="EF1116" s="53"/>
      <c r="EG1116" s="53"/>
      <c r="EH1116" s="53"/>
      <c r="EI1116" s="53"/>
      <c r="EJ1116" s="53"/>
      <c r="EK1116" s="53"/>
      <c r="EL1116" s="53"/>
      <c r="EM1116" s="53"/>
      <c r="EN1116" s="53"/>
      <c r="EO1116" s="53"/>
      <c r="EP1116" s="53"/>
      <c r="EQ1116" s="53"/>
      <c r="ER1116" s="53"/>
      <c r="ES1116" s="53"/>
      <c r="ET1116" s="53"/>
      <c r="EU1116" s="53"/>
      <c r="EV1116" s="53"/>
      <c r="EW1116" s="53"/>
      <c r="EX1116" s="53"/>
      <c r="EY1116" s="53"/>
      <c r="EZ1116" s="53"/>
      <c r="FA1116" s="53"/>
      <c r="FB1116" s="53"/>
      <c r="FC1116" s="53"/>
      <c r="FD1116" s="53"/>
      <c r="FE1116" s="53"/>
      <c r="FF1116" s="53"/>
      <c r="FG1116" s="53"/>
      <c r="FH1116" s="53"/>
      <c r="FI1116" s="53"/>
      <c r="FJ1116" s="53"/>
      <c r="FK1116" s="53"/>
      <c r="FL1116" s="53"/>
      <c r="FM1116" s="53"/>
      <c r="FN1116" s="53"/>
      <c r="FO1116" s="53"/>
      <c r="FP1116" s="53"/>
      <c r="FQ1116" s="53"/>
      <c r="FR1116" s="53"/>
      <c r="FS1116" s="53"/>
      <c r="FT1116" s="53"/>
      <c r="FU1116" s="53"/>
      <c r="FV1116" s="53"/>
      <c r="FW1116" s="53"/>
      <c r="FX1116" s="53"/>
      <c r="FY1116" s="53"/>
      <c r="FZ1116" s="53"/>
      <c r="GA1116" s="53"/>
      <c r="GB1116" s="53"/>
      <c r="GC1116" s="53"/>
      <c r="GD1116" s="53"/>
      <c r="GE1116" s="53"/>
      <c r="GF1116" s="53"/>
      <c r="GG1116" s="53"/>
      <c r="GH1116" s="53"/>
      <c r="GI1116" s="53"/>
      <c r="GJ1116" s="53"/>
      <c r="GK1116" s="53"/>
      <c r="GL1116" s="53"/>
      <c r="GM1116" s="53"/>
      <c r="GN1116" s="53"/>
      <c r="GO1116" s="53"/>
      <c r="GP1116" s="53"/>
      <c r="GQ1116" s="53"/>
      <c r="GR1116" s="53"/>
      <c r="GS1116" s="53"/>
      <c r="GT1116" s="53"/>
      <c r="GU1116" s="53"/>
      <c r="GV1116" s="53"/>
      <c r="GW1116" s="53"/>
      <c r="GX1116" s="53"/>
      <c r="GY1116" s="53"/>
      <c r="GZ1116" s="53"/>
      <c r="HA1116" s="53"/>
      <c r="HB1116" s="53"/>
      <c r="HC1116" s="53"/>
      <c r="HD1116" s="53"/>
      <c r="HE1116" s="53"/>
      <c r="HF1116" s="53"/>
      <c r="HG1116" s="53"/>
      <c r="HH1116" s="53"/>
      <c r="HI1116" s="53"/>
      <c r="HJ1116" s="53"/>
      <c r="HK1116" s="53"/>
      <c r="HL1116" s="53"/>
      <c r="HM1116" s="53"/>
      <c r="HN1116" s="53"/>
      <c r="HO1116" s="53"/>
      <c r="HP1116" s="53"/>
      <c r="HQ1116" s="53"/>
      <c r="HR1116" s="53"/>
      <c r="HS1116" s="53"/>
      <c r="HT1116" s="53"/>
      <c r="HU1116" s="53"/>
      <c r="HV1116" s="53"/>
      <c r="HW1116" s="53"/>
      <c r="HX1116" s="53"/>
      <c r="HY1116" s="53"/>
      <c r="HZ1116" s="53"/>
      <c r="IA1116" s="53"/>
      <c r="IB1116" s="53"/>
      <c r="IC1116" s="53"/>
      <c r="ID1116" s="53"/>
      <c r="IE1116" s="53"/>
      <c r="IF1116" s="53"/>
      <c r="IG1116" s="53"/>
      <c r="IH1116" s="53"/>
      <c r="II1116" s="53"/>
      <c r="IJ1116" s="53"/>
      <c r="IK1116" s="53"/>
      <c r="IL1116" s="53"/>
      <c r="IM1116" s="53"/>
      <c r="IN1116" s="53"/>
      <c r="IO1116" s="53"/>
      <c r="IP1116" s="53"/>
      <c r="IQ1116" s="53"/>
      <c r="IR1116" s="53"/>
      <c r="IS1116" s="53"/>
      <c r="IT1116" s="53"/>
      <c r="IU1116" s="53"/>
      <c r="IV1116" s="53"/>
      <c r="IW1116" s="53"/>
      <c r="IX1116" s="53"/>
      <c r="IY1116" s="53"/>
      <c r="IZ1116" s="53"/>
      <c r="JA1116" s="53"/>
      <c r="JB1116" s="53"/>
      <c r="JC1116" s="53"/>
      <c r="JD1116" s="53"/>
      <c r="JE1116" s="53"/>
      <c r="JF1116" s="53"/>
      <c r="JG1116" s="53"/>
      <c r="JH1116" s="53"/>
      <c r="JI1116" s="53"/>
      <c r="JJ1116" s="53"/>
      <c r="JK1116" s="53"/>
      <c r="JL1116" s="53"/>
      <c r="JM1116" s="53"/>
      <c r="JN1116" s="53"/>
      <c r="JO1116" s="53"/>
      <c r="JP1116" s="53"/>
      <c r="JQ1116" s="53"/>
      <c r="JR1116" s="53"/>
      <c r="JS1116" s="53"/>
      <c r="JT1116" s="53"/>
      <c r="JU1116" s="53"/>
      <c r="JV1116" s="53"/>
      <c r="JW1116" s="53"/>
      <c r="JX1116" s="53"/>
      <c r="JY1116" s="53"/>
      <c r="JZ1116" s="53"/>
      <c r="KA1116" s="53"/>
      <c r="KB1116" s="53"/>
      <c r="KC1116" s="53"/>
      <c r="KD1116" s="53"/>
      <c r="KE1116" s="53"/>
      <c r="KF1116" s="53"/>
      <c r="KG1116" s="53"/>
      <c r="KH1116" s="53"/>
      <c r="KI1116" s="53"/>
      <c r="KJ1116" s="53"/>
      <c r="KK1116" s="53"/>
      <c r="KL1116" s="53"/>
      <c r="KM1116" s="53"/>
      <c r="KN1116" s="53"/>
      <c r="KO1116" s="53"/>
      <c r="KP1116" s="53"/>
      <c r="KQ1116" s="53"/>
      <c r="KR1116" s="53"/>
      <c r="KS1116" s="53"/>
      <c r="KT1116" s="53"/>
      <c r="KU1116" s="53"/>
      <c r="KV1116" s="53"/>
      <c r="KW1116" s="53"/>
      <c r="KX1116" s="53"/>
      <c r="KY1116" s="53"/>
      <c r="KZ1116" s="53"/>
      <c r="LA1116" s="53"/>
      <c r="LB1116" s="53"/>
      <c r="LC1116" s="53"/>
      <c r="LD1116" s="53"/>
      <c r="LE1116" s="53"/>
      <c r="LF1116" s="53"/>
      <c r="LG1116" s="53"/>
      <c r="LH1116" s="53"/>
      <c r="LI1116" s="53"/>
      <c r="LJ1116" s="53"/>
      <c r="LK1116" s="53"/>
      <c r="LL1116" s="53"/>
      <c r="LM1116" s="53"/>
      <c r="LN1116" s="53"/>
      <c r="LO1116" s="53"/>
      <c r="LP1116" s="53"/>
      <c r="LQ1116" s="53"/>
      <c r="LR1116" s="53"/>
      <c r="LS1116" s="53"/>
      <c r="LT1116" s="53"/>
      <c r="LU1116" s="53"/>
      <c r="LV1116" s="53"/>
      <c r="LW1116" s="53"/>
      <c r="LX1116" s="53"/>
      <c r="LY1116" s="53"/>
      <c r="LZ1116" s="53"/>
      <c r="MA1116" s="53"/>
      <c r="MB1116" s="53"/>
      <c r="MC1116" s="53"/>
      <c r="MD1116" s="53"/>
      <c r="ME1116" s="53"/>
      <c r="MF1116" s="53"/>
      <c r="MG1116" s="53"/>
      <c r="MH1116" s="53"/>
      <c r="MI1116" s="53"/>
      <c r="MJ1116" s="53"/>
      <c r="MK1116" s="53"/>
      <c r="ML1116" s="53"/>
      <c r="MM1116" s="53"/>
      <c r="MN1116" s="53"/>
      <c r="MO1116" s="53"/>
      <c r="MP1116" s="53"/>
      <c r="MQ1116" s="53"/>
      <c r="MR1116" s="53"/>
      <c r="MS1116" s="53"/>
      <c r="MT1116" s="53"/>
      <c r="MU1116" s="53"/>
      <c r="MV1116" s="53"/>
      <c r="MW1116" s="53"/>
      <c r="MX1116" s="53"/>
      <c r="MY1116" s="53"/>
      <c r="MZ1116" s="53"/>
      <c r="NA1116" s="53"/>
      <c r="NB1116" s="53"/>
      <c r="NC1116" s="53"/>
      <c r="ND1116" s="53"/>
      <c r="NE1116" s="53"/>
      <c r="NF1116" s="53"/>
      <c r="NG1116" s="53"/>
      <c r="NH1116" s="53"/>
      <c r="NI1116" s="53"/>
      <c r="NJ1116" s="53"/>
      <c r="NK1116" s="53"/>
      <c r="NL1116" s="53"/>
      <c r="NM1116" s="53"/>
      <c r="NN1116" s="53"/>
      <c r="NO1116" s="53"/>
      <c r="NP1116" s="53"/>
      <c r="NQ1116" s="53"/>
      <c r="NR1116" s="53"/>
      <c r="NS1116" s="53"/>
      <c r="NT1116" s="53"/>
      <c r="NU1116" s="53"/>
      <c r="NV1116" s="53"/>
      <c r="NW1116" s="53"/>
      <c r="NX1116" s="53"/>
      <c r="NY1116" s="53"/>
      <c r="NZ1116" s="53"/>
      <c r="OA1116" s="53"/>
      <c r="OB1116" s="53"/>
      <c r="OC1116" s="53"/>
      <c r="OD1116" s="53"/>
      <c r="OE1116" s="53"/>
      <c r="OF1116" s="53"/>
      <c r="OG1116" s="53"/>
      <c r="OH1116" s="53"/>
      <c r="OI1116" s="53"/>
      <c r="OJ1116" s="53"/>
      <c r="OK1116" s="53"/>
      <c r="OL1116" s="53"/>
      <c r="OM1116" s="53"/>
      <c r="ON1116" s="53"/>
      <c r="OO1116" s="53"/>
      <c r="OP1116" s="53"/>
      <c r="OQ1116" s="53"/>
      <c r="OR1116" s="53"/>
      <c r="OS1116" s="53"/>
      <c r="OT1116" s="53"/>
      <c r="OU1116" s="53"/>
      <c r="OV1116" s="53"/>
      <c r="OW1116" s="53"/>
      <c r="OX1116" s="53"/>
      <c r="OY1116" s="53"/>
      <c r="OZ1116" s="53"/>
      <c r="PA1116" s="53"/>
      <c r="PB1116" s="53"/>
      <c r="PC1116" s="53"/>
      <c r="PD1116" s="53"/>
      <c r="PE1116" s="53"/>
      <c r="PF1116" s="53"/>
      <c r="PG1116" s="53"/>
      <c r="PH1116" s="53"/>
      <c r="PI1116" s="53"/>
      <c r="PJ1116" s="53"/>
      <c r="PK1116" s="53"/>
      <c r="PL1116" s="53"/>
      <c r="PM1116" s="53"/>
      <c r="PN1116" s="53"/>
      <c r="PO1116" s="53"/>
      <c r="PP1116" s="53"/>
      <c r="PQ1116" s="53"/>
      <c r="PR1116" s="53"/>
      <c r="PS1116" s="53"/>
      <c r="PT1116" s="53"/>
      <c r="PU1116" s="53"/>
      <c r="PV1116" s="53"/>
      <c r="PW1116" s="53"/>
      <c r="PX1116" s="53"/>
      <c r="PY1116" s="53"/>
      <c r="PZ1116" s="53"/>
      <c r="QA1116" s="53"/>
      <c r="QB1116" s="53"/>
      <c r="QC1116" s="53"/>
      <c r="QD1116" s="53"/>
      <c r="QE1116" s="53"/>
      <c r="QF1116" s="53"/>
      <c r="QG1116" s="53"/>
      <c r="QH1116" s="53"/>
      <c r="QI1116" s="53"/>
      <c r="QJ1116" s="53"/>
      <c r="QK1116" s="53"/>
      <c r="QL1116" s="53"/>
      <c r="QM1116" s="53"/>
      <c r="QN1116" s="53"/>
      <c r="QO1116" s="53"/>
      <c r="QP1116" s="53"/>
      <c r="QQ1116" s="53"/>
      <c r="QR1116" s="53"/>
      <c r="QS1116" s="53"/>
      <c r="QT1116" s="53"/>
      <c r="QU1116" s="53"/>
      <c r="QV1116" s="53"/>
      <c r="QW1116" s="53"/>
      <c r="QX1116" s="53"/>
      <c r="QY1116" s="53"/>
      <c r="QZ1116" s="53"/>
      <c r="RA1116" s="53"/>
      <c r="RB1116" s="53"/>
      <c r="RC1116" s="53"/>
      <c r="RD1116" s="53"/>
      <c r="RE1116" s="53"/>
      <c r="RF1116" s="53"/>
      <c r="RG1116" s="53"/>
      <c r="RH1116" s="53"/>
      <c r="RI1116" s="53"/>
      <c r="RJ1116" s="53"/>
      <c r="RK1116" s="53"/>
      <c r="RL1116" s="53"/>
      <c r="RM1116" s="53"/>
      <c r="RN1116" s="53"/>
      <c r="RO1116" s="53"/>
      <c r="RP1116" s="53"/>
      <c r="RQ1116" s="53"/>
      <c r="RR1116" s="53"/>
      <c r="RS1116" s="53"/>
      <c r="RT1116" s="53"/>
      <c r="RU1116" s="53"/>
      <c r="RV1116" s="53"/>
      <c r="RW1116" s="53"/>
      <c r="RX1116" s="53"/>
      <c r="RY1116" s="53"/>
      <c r="RZ1116" s="53"/>
      <c r="SA1116" s="53"/>
      <c r="SB1116" s="53"/>
      <c r="SC1116" s="53"/>
      <c r="SD1116" s="53"/>
      <c r="SE1116" s="53"/>
      <c r="SF1116" s="53"/>
      <c r="SG1116" s="53"/>
      <c r="SH1116" s="53"/>
      <c r="SI1116" s="53"/>
      <c r="SJ1116" s="53"/>
      <c r="SK1116" s="53"/>
      <c r="SL1116" s="53"/>
      <c r="SM1116" s="53"/>
      <c r="SN1116" s="53"/>
      <c r="SO1116" s="53"/>
      <c r="SP1116" s="53"/>
      <c r="SQ1116" s="53"/>
      <c r="SR1116" s="53"/>
      <c r="SS1116" s="53"/>
      <c r="ST1116" s="53"/>
      <c r="SU1116" s="53"/>
      <c r="SV1116" s="53"/>
      <c r="SW1116" s="53"/>
      <c r="SX1116" s="53"/>
      <c r="SY1116" s="53"/>
      <c r="SZ1116" s="53"/>
      <c r="TA1116" s="53"/>
      <c r="TB1116" s="53"/>
      <c r="TC1116" s="53"/>
      <c r="TD1116" s="53"/>
      <c r="TE1116" s="53"/>
      <c r="TF1116" s="53"/>
      <c r="TG1116" s="53"/>
      <c r="TH1116" s="53"/>
      <c r="TI1116" s="53"/>
      <c r="TJ1116" s="53"/>
      <c r="TK1116" s="53"/>
      <c r="TL1116" s="53"/>
      <c r="TM1116" s="53"/>
      <c r="TN1116" s="53"/>
      <c r="TO1116" s="53"/>
      <c r="TP1116" s="53"/>
      <c r="TQ1116" s="53"/>
      <c r="TR1116" s="53"/>
      <c r="TS1116" s="53"/>
      <c r="TT1116" s="53"/>
      <c r="TU1116" s="53"/>
      <c r="TV1116" s="53"/>
      <c r="TW1116" s="53"/>
      <c r="TX1116" s="53"/>
      <c r="TY1116" s="53"/>
      <c r="TZ1116" s="53"/>
      <c r="UA1116" s="53"/>
      <c r="UB1116" s="53"/>
      <c r="UC1116" s="53"/>
      <c r="UD1116" s="53"/>
      <c r="UE1116" s="53"/>
      <c r="UF1116" s="53"/>
      <c r="UG1116" s="53"/>
    </row>
    <row r="1117" spans="12:553" s="19" customFormat="1" ht="15.75" customHeight="1" x14ac:dyDescent="0.2">
      <c r="L1117" s="66"/>
      <c r="M1117" s="66"/>
      <c r="N1117" s="52"/>
      <c r="O1117" s="53"/>
      <c r="P1117" s="53"/>
      <c r="Q1117" s="53"/>
      <c r="R1117" s="53"/>
      <c r="S1117" s="53"/>
      <c r="T1117" s="53"/>
      <c r="U1117" s="53"/>
      <c r="V1117" s="53"/>
      <c r="W1117" s="53"/>
      <c r="X1117" s="53"/>
      <c r="Y1117" s="53"/>
      <c r="Z1117" s="53"/>
      <c r="AA1117" s="53"/>
      <c r="AB1117" s="53"/>
      <c r="AC1117" s="53"/>
      <c r="AD1117" s="53"/>
      <c r="AE1117" s="53"/>
      <c r="AF1117" s="53"/>
      <c r="AG1117" s="53"/>
      <c r="AH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c r="BM1117" s="53"/>
      <c r="BN1117" s="53"/>
      <c r="BO1117" s="53"/>
      <c r="BP1117" s="53"/>
      <c r="BQ1117" s="53"/>
      <c r="BR1117" s="53"/>
      <c r="BS1117" s="53"/>
      <c r="BT1117" s="53"/>
      <c r="BU1117" s="53"/>
      <c r="BV1117" s="53"/>
      <c r="BW1117" s="53"/>
      <c r="BX1117" s="53"/>
      <c r="BY1117" s="53"/>
      <c r="BZ1117" s="53"/>
      <c r="CA1117" s="53"/>
      <c r="CB1117" s="53"/>
      <c r="CC1117" s="53"/>
      <c r="CD1117" s="53"/>
      <c r="CE1117" s="53"/>
      <c r="CF1117" s="53"/>
      <c r="CG1117" s="53"/>
      <c r="CH1117" s="53"/>
      <c r="CI1117" s="53"/>
      <c r="CJ1117" s="53"/>
      <c r="CK1117" s="53"/>
      <c r="CL1117" s="53"/>
      <c r="CM1117" s="53"/>
      <c r="CN1117" s="53"/>
      <c r="CO1117" s="53"/>
      <c r="CP1117" s="53"/>
      <c r="CQ1117" s="53"/>
      <c r="CR1117" s="53"/>
      <c r="CS1117" s="53"/>
      <c r="CT1117" s="53"/>
      <c r="CU1117" s="53"/>
      <c r="CV1117" s="53"/>
      <c r="CW1117" s="53"/>
      <c r="CX1117" s="53"/>
      <c r="CY1117" s="53"/>
      <c r="CZ1117" s="53"/>
      <c r="DA1117" s="53"/>
      <c r="DB1117" s="53"/>
      <c r="DC1117" s="53"/>
      <c r="DD1117" s="53"/>
      <c r="DE1117" s="53"/>
      <c r="DF1117" s="53"/>
      <c r="DG1117" s="53"/>
      <c r="DH1117" s="53"/>
      <c r="DI1117" s="53"/>
      <c r="DJ1117" s="53"/>
      <c r="DK1117" s="53"/>
      <c r="DL1117" s="53"/>
      <c r="DM1117" s="53"/>
      <c r="DN1117" s="53"/>
      <c r="DO1117" s="53"/>
      <c r="DP1117" s="53"/>
      <c r="DQ1117" s="53"/>
      <c r="DR1117" s="53"/>
      <c r="DS1117" s="53"/>
      <c r="DT1117" s="53"/>
      <c r="DU1117" s="53"/>
      <c r="DV1117" s="53"/>
      <c r="DW1117" s="53"/>
      <c r="DX1117" s="53"/>
      <c r="DY1117" s="53"/>
      <c r="DZ1117" s="53"/>
      <c r="EA1117" s="53"/>
      <c r="EB1117" s="53"/>
      <c r="EC1117" s="53"/>
      <c r="ED1117" s="53"/>
      <c r="EE1117" s="53"/>
      <c r="EF1117" s="53"/>
      <c r="EG1117" s="53"/>
      <c r="EH1117" s="53"/>
      <c r="EI1117" s="53"/>
      <c r="EJ1117" s="53"/>
      <c r="EK1117" s="53"/>
      <c r="EL1117" s="53"/>
      <c r="EM1117" s="53"/>
      <c r="EN1117" s="53"/>
      <c r="EO1117" s="53"/>
      <c r="EP1117" s="53"/>
      <c r="EQ1117" s="53"/>
      <c r="ER1117" s="53"/>
      <c r="ES1117" s="53"/>
      <c r="ET1117" s="53"/>
      <c r="EU1117" s="53"/>
      <c r="EV1117" s="53"/>
      <c r="EW1117" s="53"/>
      <c r="EX1117" s="53"/>
      <c r="EY1117" s="53"/>
      <c r="EZ1117" s="53"/>
      <c r="FA1117" s="53"/>
      <c r="FB1117" s="53"/>
      <c r="FC1117" s="53"/>
      <c r="FD1117" s="53"/>
      <c r="FE1117" s="53"/>
      <c r="FF1117" s="53"/>
      <c r="FG1117" s="53"/>
      <c r="FH1117" s="53"/>
      <c r="FI1117" s="53"/>
      <c r="FJ1117" s="53"/>
      <c r="FK1117" s="53"/>
      <c r="FL1117" s="53"/>
      <c r="FM1117" s="53"/>
      <c r="FN1117" s="53"/>
      <c r="FO1117" s="53"/>
      <c r="FP1117" s="53"/>
      <c r="FQ1117" s="53"/>
      <c r="FR1117" s="53"/>
      <c r="FS1117" s="53"/>
      <c r="FT1117" s="53"/>
      <c r="FU1117" s="53"/>
      <c r="FV1117" s="53"/>
      <c r="FW1117" s="53"/>
      <c r="FX1117" s="53"/>
      <c r="FY1117" s="53"/>
      <c r="FZ1117" s="53"/>
      <c r="GA1117" s="53"/>
      <c r="GB1117" s="53"/>
      <c r="GC1117" s="53"/>
      <c r="GD1117" s="53"/>
      <c r="GE1117" s="53"/>
      <c r="GF1117" s="53"/>
      <c r="GG1117" s="53"/>
      <c r="GH1117" s="53"/>
      <c r="GI1117" s="53"/>
      <c r="GJ1117" s="53"/>
      <c r="GK1117" s="53"/>
      <c r="GL1117" s="53"/>
      <c r="GM1117" s="53"/>
      <c r="GN1117" s="53"/>
      <c r="GO1117" s="53"/>
      <c r="GP1117" s="53"/>
      <c r="GQ1117" s="53"/>
      <c r="GR1117" s="53"/>
      <c r="GS1117" s="53"/>
      <c r="GT1117" s="53"/>
      <c r="GU1117" s="53"/>
      <c r="GV1117" s="53"/>
      <c r="GW1117" s="53"/>
      <c r="GX1117" s="53"/>
      <c r="GY1117" s="53"/>
      <c r="GZ1117" s="53"/>
      <c r="HA1117" s="53"/>
      <c r="HB1117" s="53"/>
      <c r="HC1117" s="53"/>
      <c r="HD1117" s="53"/>
      <c r="HE1117" s="53"/>
      <c r="HF1117" s="53"/>
      <c r="HG1117" s="53"/>
      <c r="HH1117" s="53"/>
      <c r="HI1117" s="53"/>
      <c r="HJ1117" s="53"/>
      <c r="HK1117" s="53"/>
      <c r="HL1117" s="53"/>
      <c r="HM1117" s="53"/>
      <c r="HN1117" s="53"/>
      <c r="HO1117" s="53"/>
      <c r="HP1117" s="53"/>
      <c r="HQ1117" s="53"/>
      <c r="HR1117" s="53"/>
      <c r="HS1117" s="53"/>
      <c r="HT1117" s="53"/>
      <c r="HU1117" s="53"/>
      <c r="HV1117" s="53"/>
      <c r="HW1117" s="53"/>
      <c r="HX1117" s="53"/>
      <c r="HY1117" s="53"/>
      <c r="HZ1117" s="53"/>
      <c r="IA1117" s="53"/>
      <c r="IB1117" s="53"/>
      <c r="IC1117" s="53"/>
      <c r="ID1117" s="53"/>
      <c r="IE1117" s="53"/>
      <c r="IF1117" s="53"/>
      <c r="IG1117" s="53"/>
      <c r="IH1117" s="53"/>
      <c r="II1117" s="53"/>
      <c r="IJ1117" s="53"/>
      <c r="IK1117" s="53"/>
      <c r="IL1117" s="53"/>
      <c r="IM1117" s="53"/>
      <c r="IN1117" s="53"/>
      <c r="IO1117" s="53"/>
      <c r="IP1117" s="53"/>
      <c r="IQ1117" s="53"/>
      <c r="IR1117" s="53"/>
      <c r="IS1117" s="53"/>
      <c r="IT1117" s="53"/>
      <c r="IU1117" s="53"/>
      <c r="IV1117" s="53"/>
      <c r="IW1117" s="53"/>
      <c r="IX1117" s="53"/>
      <c r="IY1117" s="53"/>
      <c r="IZ1117" s="53"/>
      <c r="JA1117" s="53"/>
      <c r="JB1117" s="53"/>
      <c r="JC1117" s="53"/>
      <c r="JD1117" s="53"/>
      <c r="JE1117" s="53"/>
      <c r="JF1117" s="53"/>
      <c r="JG1117" s="53"/>
      <c r="JH1117" s="53"/>
      <c r="JI1117" s="53"/>
      <c r="JJ1117" s="53"/>
      <c r="JK1117" s="53"/>
      <c r="JL1117" s="53"/>
      <c r="JM1117" s="53"/>
      <c r="JN1117" s="53"/>
      <c r="JO1117" s="53"/>
      <c r="JP1117" s="53"/>
      <c r="JQ1117" s="53"/>
      <c r="JR1117" s="53"/>
      <c r="JS1117" s="53"/>
      <c r="JT1117" s="53"/>
      <c r="JU1117" s="53"/>
      <c r="JV1117" s="53"/>
      <c r="JW1117" s="53"/>
      <c r="JX1117" s="53"/>
      <c r="JY1117" s="53"/>
      <c r="JZ1117" s="53"/>
      <c r="KA1117" s="53"/>
      <c r="KB1117" s="53"/>
      <c r="KC1117" s="53"/>
      <c r="KD1117" s="53"/>
      <c r="KE1117" s="53"/>
      <c r="KF1117" s="53"/>
      <c r="KG1117" s="53"/>
      <c r="KH1117" s="53"/>
      <c r="KI1117" s="53"/>
      <c r="KJ1117" s="53"/>
      <c r="KK1117" s="53"/>
      <c r="KL1117" s="53"/>
      <c r="KM1117" s="53"/>
      <c r="KN1117" s="53"/>
      <c r="KO1117" s="53"/>
      <c r="KP1117" s="53"/>
      <c r="KQ1117" s="53"/>
      <c r="KR1117" s="53"/>
      <c r="KS1117" s="53"/>
      <c r="KT1117" s="53"/>
      <c r="KU1117" s="53"/>
      <c r="KV1117" s="53"/>
      <c r="KW1117" s="53"/>
      <c r="KX1117" s="53"/>
      <c r="KY1117" s="53"/>
      <c r="KZ1117" s="53"/>
      <c r="LA1117" s="53"/>
      <c r="LB1117" s="53"/>
      <c r="LC1117" s="53"/>
      <c r="LD1117" s="53"/>
      <c r="LE1117" s="53"/>
      <c r="LF1117" s="53"/>
      <c r="LG1117" s="53"/>
      <c r="LH1117" s="53"/>
      <c r="LI1117" s="53"/>
      <c r="LJ1117" s="53"/>
      <c r="LK1117" s="53"/>
      <c r="LL1117" s="53"/>
      <c r="LM1117" s="53"/>
      <c r="LN1117" s="53"/>
      <c r="LO1117" s="53"/>
      <c r="LP1117" s="53"/>
      <c r="LQ1117" s="53"/>
      <c r="LR1117" s="53"/>
      <c r="LS1117" s="53"/>
      <c r="LT1117" s="53"/>
      <c r="LU1117" s="53"/>
      <c r="LV1117" s="53"/>
      <c r="LW1117" s="53"/>
      <c r="LX1117" s="53"/>
      <c r="LY1117" s="53"/>
      <c r="LZ1117" s="53"/>
      <c r="MA1117" s="53"/>
      <c r="MB1117" s="53"/>
      <c r="MC1117" s="53"/>
      <c r="MD1117" s="53"/>
      <c r="ME1117" s="53"/>
      <c r="MF1117" s="53"/>
      <c r="MG1117" s="53"/>
      <c r="MH1117" s="53"/>
      <c r="MI1117" s="53"/>
      <c r="MJ1117" s="53"/>
      <c r="MK1117" s="53"/>
      <c r="ML1117" s="53"/>
      <c r="MM1117" s="53"/>
      <c r="MN1117" s="53"/>
      <c r="MO1117" s="53"/>
      <c r="MP1117" s="53"/>
      <c r="MQ1117" s="53"/>
      <c r="MR1117" s="53"/>
      <c r="MS1117" s="53"/>
      <c r="MT1117" s="53"/>
      <c r="MU1117" s="53"/>
      <c r="MV1117" s="53"/>
      <c r="MW1117" s="53"/>
      <c r="MX1117" s="53"/>
      <c r="MY1117" s="53"/>
      <c r="MZ1117" s="53"/>
      <c r="NA1117" s="53"/>
      <c r="NB1117" s="53"/>
      <c r="NC1117" s="53"/>
      <c r="ND1117" s="53"/>
      <c r="NE1117" s="53"/>
      <c r="NF1117" s="53"/>
      <c r="NG1117" s="53"/>
      <c r="NH1117" s="53"/>
      <c r="NI1117" s="53"/>
      <c r="NJ1117" s="53"/>
      <c r="NK1117" s="53"/>
      <c r="NL1117" s="53"/>
      <c r="NM1117" s="53"/>
      <c r="NN1117" s="53"/>
      <c r="NO1117" s="53"/>
      <c r="NP1117" s="53"/>
      <c r="NQ1117" s="53"/>
      <c r="NR1117" s="53"/>
      <c r="NS1117" s="53"/>
      <c r="NT1117" s="53"/>
      <c r="NU1117" s="53"/>
      <c r="NV1117" s="53"/>
      <c r="NW1117" s="53"/>
      <c r="NX1117" s="53"/>
      <c r="NY1117" s="53"/>
      <c r="NZ1117" s="53"/>
      <c r="OA1117" s="53"/>
      <c r="OB1117" s="53"/>
      <c r="OC1117" s="53"/>
      <c r="OD1117" s="53"/>
      <c r="OE1117" s="53"/>
      <c r="OF1117" s="53"/>
      <c r="OG1117" s="53"/>
      <c r="OH1117" s="53"/>
      <c r="OI1117" s="53"/>
      <c r="OJ1117" s="53"/>
      <c r="OK1117" s="53"/>
      <c r="OL1117" s="53"/>
      <c r="OM1117" s="53"/>
      <c r="ON1117" s="53"/>
      <c r="OO1117" s="53"/>
      <c r="OP1117" s="53"/>
      <c r="OQ1117" s="53"/>
      <c r="OR1117" s="53"/>
      <c r="OS1117" s="53"/>
      <c r="OT1117" s="53"/>
      <c r="OU1117" s="53"/>
      <c r="OV1117" s="53"/>
      <c r="OW1117" s="53"/>
      <c r="OX1117" s="53"/>
      <c r="OY1117" s="53"/>
      <c r="OZ1117" s="53"/>
      <c r="PA1117" s="53"/>
      <c r="PB1117" s="53"/>
      <c r="PC1117" s="53"/>
      <c r="PD1117" s="53"/>
      <c r="PE1117" s="53"/>
      <c r="PF1117" s="53"/>
      <c r="PG1117" s="53"/>
      <c r="PH1117" s="53"/>
      <c r="PI1117" s="53"/>
      <c r="PJ1117" s="53"/>
      <c r="PK1117" s="53"/>
      <c r="PL1117" s="53"/>
      <c r="PM1117" s="53"/>
      <c r="PN1117" s="53"/>
      <c r="PO1117" s="53"/>
      <c r="PP1117" s="53"/>
      <c r="PQ1117" s="53"/>
      <c r="PR1117" s="53"/>
      <c r="PS1117" s="53"/>
      <c r="PT1117" s="53"/>
      <c r="PU1117" s="53"/>
      <c r="PV1117" s="53"/>
      <c r="PW1117" s="53"/>
      <c r="PX1117" s="53"/>
      <c r="PY1117" s="53"/>
      <c r="PZ1117" s="53"/>
      <c r="QA1117" s="53"/>
      <c r="QB1117" s="53"/>
      <c r="QC1117" s="53"/>
      <c r="QD1117" s="53"/>
      <c r="QE1117" s="53"/>
      <c r="QF1117" s="53"/>
      <c r="QG1117" s="53"/>
      <c r="QH1117" s="53"/>
      <c r="QI1117" s="53"/>
      <c r="QJ1117" s="53"/>
      <c r="QK1117" s="53"/>
      <c r="QL1117" s="53"/>
      <c r="QM1117" s="53"/>
      <c r="QN1117" s="53"/>
      <c r="QO1117" s="53"/>
      <c r="QP1117" s="53"/>
      <c r="QQ1117" s="53"/>
      <c r="QR1117" s="53"/>
      <c r="QS1117" s="53"/>
      <c r="QT1117" s="53"/>
      <c r="QU1117" s="53"/>
      <c r="QV1117" s="53"/>
      <c r="QW1117" s="53"/>
      <c r="QX1117" s="53"/>
      <c r="QY1117" s="53"/>
      <c r="QZ1117" s="53"/>
      <c r="RA1117" s="53"/>
      <c r="RB1117" s="53"/>
      <c r="RC1117" s="53"/>
      <c r="RD1117" s="53"/>
      <c r="RE1117" s="53"/>
      <c r="RF1117" s="53"/>
      <c r="RG1117" s="53"/>
      <c r="RH1117" s="53"/>
      <c r="RI1117" s="53"/>
      <c r="RJ1117" s="53"/>
      <c r="RK1117" s="53"/>
      <c r="RL1117" s="53"/>
      <c r="RM1117" s="53"/>
      <c r="RN1117" s="53"/>
      <c r="RO1117" s="53"/>
      <c r="RP1117" s="53"/>
      <c r="RQ1117" s="53"/>
      <c r="RR1117" s="53"/>
      <c r="RS1117" s="53"/>
      <c r="RT1117" s="53"/>
      <c r="RU1117" s="53"/>
      <c r="RV1117" s="53"/>
      <c r="RW1117" s="53"/>
      <c r="RX1117" s="53"/>
      <c r="RY1117" s="53"/>
      <c r="RZ1117" s="53"/>
      <c r="SA1117" s="53"/>
      <c r="SB1117" s="53"/>
      <c r="SC1117" s="53"/>
      <c r="SD1117" s="53"/>
      <c r="SE1117" s="53"/>
      <c r="SF1117" s="53"/>
      <c r="SG1117" s="53"/>
      <c r="SH1117" s="53"/>
      <c r="SI1117" s="53"/>
      <c r="SJ1117" s="53"/>
      <c r="SK1117" s="53"/>
      <c r="SL1117" s="53"/>
      <c r="SM1117" s="53"/>
      <c r="SN1117" s="53"/>
      <c r="SO1117" s="53"/>
      <c r="SP1117" s="53"/>
      <c r="SQ1117" s="53"/>
      <c r="SR1117" s="53"/>
      <c r="SS1117" s="53"/>
      <c r="ST1117" s="53"/>
      <c r="SU1117" s="53"/>
      <c r="SV1117" s="53"/>
      <c r="SW1117" s="53"/>
      <c r="SX1117" s="53"/>
      <c r="SY1117" s="53"/>
      <c r="SZ1117" s="53"/>
      <c r="TA1117" s="53"/>
      <c r="TB1117" s="53"/>
      <c r="TC1117" s="53"/>
      <c r="TD1117" s="53"/>
      <c r="TE1117" s="53"/>
      <c r="TF1117" s="53"/>
      <c r="TG1117" s="53"/>
      <c r="TH1117" s="53"/>
      <c r="TI1117" s="53"/>
      <c r="TJ1117" s="53"/>
      <c r="TK1117" s="53"/>
      <c r="TL1117" s="53"/>
      <c r="TM1117" s="53"/>
      <c r="TN1117" s="53"/>
      <c r="TO1117" s="53"/>
      <c r="TP1117" s="53"/>
      <c r="TQ1117" s="53"/>
      <c r="TR1117" s="53"/>
      <c r="TS1117" s="53"/>
      <c r="TT1117" s="53"/>
      <c r="TU1117" s="53"/>
      <c r="TV1117" s="53"/>
      <c r="TW1117" s="53"/>
      <c r="TX1117" s="53"/>
      <c r="TY1117" s="53"/>
      <c r="TZ1117" s="53"/>
      <c r="UA1117" s="53"/>
      <c r="UB1117" s="53"/>
      <c r="UC1117" s="53"/>
      <c r="UD1117" s="53"/>
      <c r="UE1117" s="53"/>
      <c r="UF1117" s="53"/>
      <c r="UG1117" s="53"/>
    </row>
    <row r="1118" spans="12:553" s="19" customFormat="1" ht="15.75" customHeight="1" x14ac:dyDescent="0.2">
      <c r="L1118" s="66"/>
      <c r="M1118" s="66"/>
      <c r="N1118" s="52"/>
      <c r="O1118" s="53"/>
      <c r="P1118" s="53"/>
      <c r="Q1118" s="53"/>
      <c r="R1118" s="53"/>
      <c r="S1118" s="53"/>
      <c r="T1118" s="53"/>
      <c r="U1118" s="53"/>
      <c r="V1118" s="53"/>
      <c r="W1118" s="53"/>
      <c r="X1118" s="53"/>
      <c r="Y1118" s="53"/>
      <c r="Z1118" s="53"/>
      <c r="AA1118" s="53"/>
      <c r="AB1118" s="53"/>
      <c r="AC1118" s="53"/>
      <c r="AD1118" s="53"/>
      <c r="AE1118" s="53"/>
      <c r="AF1118" s="53"/>
      <c r="AG1118" s="53"/>
      <c r="AH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c r="BM1118" s="53"/>
      <c r="BN1118" s="53"/>
      <c r="BO1118" s="53"/>
      <c r="BP1118" s="53"/>
      <c r="BQ1118" s="53"/>
      <c r="BR1118" s="53"/>
      <c r="BS1118" s="53"/>
      <c r="BT1118" s="53"/>
      <c r="BU1118" s="53"/>
      <c r="BV1118" s="53"/>
      <c r="BW1118" s="53"/>
      <c r="BX1118" s="53"/>
      <c r="BY1118" s="53"/>
      <c r="BZ1118" s="53"/>
      <c r="CA1118" s="53"/>
      <c r="CB1118" s="53"/>
      <c r="CC1118" s="53"/>
      <c r="CD1118" s="53"/>
      <c r="CE1118" s="53"/>
      <c r="CF1118" s="53"/>
      <c r="CG1118" s="53"/>
      <c r="CH1118" s="53"/>
      <c r="CI1118" s="53"/>
      <c r="CJ1118" s="53"/>
      <c r="CK1118" s="53"/>
      <c r="CL1118" s="53"/>
      <c r="CM1118" s="53"/>
      <c r="CN1118" s="53"/>
      <c r="CO1118" s="53"/>
      <c r="CP1118" s="53"/>
      <c r="CQ1118" s="53"/>
      <c r="CR1118" s="53"/>
      <c r="CS1118" s="53"/>
      <c r="CT1118" s="53"/>
      <c r="CU1118" s="53"/>
      <c r="CV1118" s="53"/>
      <c r="CW1118" s="53"/>
      <c r="CX1118" s="53"/>
      <c r="CY1118" s="53"/>
      <c r="CZ1118" s="53"/>
      <c r="DA1118" s="53"/>
      <c r="DB1118" s="53"/>
      <c r="DC1118" s="53"/>
      <c r="DD1118" s="53"/>
      <c r="DE1118" s="53"/>
      <c r="DF1118" s="53"/>
      <c r="DG1118" s="53"/>
      <c r="DH1118" s="53"/>
      <c r="DI1118" s="53"/>
      <c r="DJ1118" s="53"/>
      <c r="DK1118" s="53"/>
      <c r="DL1118" s="53"/>
      <c r="DM1118" s="53"/>
      <c r="DN1118" s="53"/>
      <c r="DO1118" s="53"/>
      <c r="DP1118" s="53"/>
      <c r="DQ1118" s="53"/>
      <c r="DR1118" s="53"/>
      <c r="DS1118" s="53"/>
      <c r="DT1118" s="53"/>
      <c r="DU1118" s="53"/>
      <c r="DV1118" s="53"/>
      <c r="DW1118" s="53"/>
      <c r="DX1118" s="53"/>
      <c r="DY1118" s="53"/>
      <c r="DZ1118" s="53"/>
      <c r="EA1118" s="53"/>
      <c r="EB1118" s="53"/>
      <c r="EC1118" s="53"/>
      <c r="ED1118" s="53"/>
      <c r="EE1118" s="53"/>
      <c r="EF1118" s="53"/>
      <c r="EG1118" s="53"/>
      <c r="EH1118" s="53"/>
      <c r="EI1118" s="53"/>
      <c r="EJ1118" s="53"/>
      <c r="EK1118" s="53"/>
      <c r="EL1118" s="53"/>
      <c r="EM1118" s="53"/>
      <c r="EN1118" s="53"/>
      <c r="EO1118" s="53"/>
      <c r="EP1118" s="53"/>
      <c r="EQ1118" s="53"/>
      <c r="ER1118" s="53"/>
      <c r="ES1118" s="53"/>
      <c r="ET1118" s="53"/>
      <c r="EU1118" s="53"/>
      <c r="EV1118" s="53"/>
      <c r="EW1118" s="53"/>
      <c r="EX1118" s="53"/>
      <c r="EY1118" s="53"/>
      <c r="EZ1118" s="53"/>
      <c r="FA1118" s="53"/>
      <c r="FB1118" s="53"/>
      <c r="FC1118" s="53"/>
      <c r="FD1118" s="53"/>
      <c r="FE1118" s="53"/>
      <c r="FF1118" s="53"/>
      <c r="FG1118" s="53"/>
      <c r="FH1118" s="53"/>
      <c r="FI1118" s="53"/>
      <c r="FJ1118" s="53"/>
      <c r="FK1118" s="53"/>
      <c r="FL1118" s="53"/>
      <c r="FM1118" s="53"/>
      <c r="FN1118" s="53"/>
      <c r="FO1118" s="53"/>
      <c r="FP1118" s="53"/>
      <c r="FQ1118" s="53"/>
      <c r="FR1118" s="53"/>
      <c r="FS1118" s="53"/>
      <c r="FT1118" s="53"/>
      <c r="FU1118" s="53"/>
      <c r="FV1118" s="53"/>
      <c r="FW1118" s="53"/>
      <c r="FX1118" s="53"/>
      <c r="FY1118" s="53"/>
      <c r="FZ1118" s="53"/>
      <c r="GA1118" s="53"/>
      <c r="GB1118" s="53"/>
      <c r="GC1118" s="53"/>
      <c r="GD1118" s="53"/>
      <c r="GE1118" s="53"/>
      <c r="GF1118" s="53"/>
      <c r="GG1118" s="53"/>
      <c r="GH1118" s="53"/>
      <c r="GI1118" s="53"/>
      <c r="GJ1118" s="53"/>
      <c r="GK1118" s="53"/>
      <c r="GL1118" s="53"/>
      <c r="GM1118" s="53"/>
      <c r="GN1118" s="53"/>
      <c r="GO1118" s="53"/>
      <c r="GP1118" s="53"/>
      <c r="GQ1118" s="53"/>
      <c r="GR1118" s="53"/>
      <c r="GS1118" s="53"/>
      <c r="GT1118" s="53"/>
      <c r="GU1118" s="53"/>
      <c r="GV1118" s="53"/>
      <c r="GW1118" s="53"/>
      <c r="GX1118" s="53"/>
      <c r="GY1118" s="53"/>
      <c r="GZ1118" s="53"/>
      <c r="HA1118" s="53"/>
      <c r="HB1118" s="53"/>
      <c r="HC1118" s="53"/>
      <c r="HD1118" s="53"/>
      <c r="HE1118" s="53"/>
      <c r="HF1118" s="53"/>
      <c r="HG1118" s="53"/>
      <c r="HH1118" s="53"/>
      <c r="HI1118" s="53"/>
      <c r="HJ1118" s="53"/>
      <c r="HK1118" s="53"/>
      <c r="HL1118" s="53"/>
      <c r="HM1118" s="53"/>
      <c r="HN1118" s="53"/>
      <c r="HO1118" s="53"/>
      <c r="HP1118" s="53"/>
      <c r="HQ1118" s="53"/>
      <c r="HR1118" s="53"/>
      <c r="HS1118" s="53"/>
      <c r="HT1118" s="53"/>
      <c r="HU1118" s="53"/>
      <c r="HV1118" s="53"/>
      <c r="HW1118" s="53"/>
      <c r="HX1118" s="53"/>
      <c r="HY1118" s="53"/>
      <c r="HZ1118" s="53"/>
      <c r="IA1118" s="53"/>
      <c r="IB1118" s="53"/>
      <c r="IC1118" s="53"/>
      <c r="ID1118" s="53"/>
      <c r="IE1118" s="53"/>
      <c r="IF1118" s="53"/>
      <c r="IG1118" s="53"/>
      <c r="IH1118" s="53"/>
      <c r="II1118" s="53"/>
      <c r="IJ1118" s="53"/>
      <c r="IK1118" s="53"/>
      <c r="IL1118" s="53"/>
      <c r="IM1118" s="53"/>
      <c r="IN1118" s="53"/>
      <c r="IO1118" s="53"/>
      <c r="IP1118" s="53"/>
      <c r="IQ1118" s="53"/>
      <c r="IR1118" s="53"/>
      <c r="IS1118" s="53"/>
      <c r="IT1118" s="53"/>
      <c r="IU1118" s="53"/>
      <c r="IV1118" s="53"/>
      <c r="IW1118" s="53"/>
      <c r="IX1118" s="53"/>
      <c r="IY1118" s="53"/>
      <c r="IZ1118" s="53"/>
      <c r="JA1118" s="53"/>
      <c r="JB1118" s="53"/>
      <c r="JC1118" s="53"/>
      <c r="JD1118" s="53"/>
      <c r="JE1118" s="53"/>
      <c r="JF1118" s="53"/>
      <c r="JG1118" s="53"/>
      <c r="JH1118" s="53"/>
      <c r="JI1118" s="53"/>
      <c r="JJ1118" s="53"/>
      <c r="JK1118" s="53"/>
      <c r="JL1118" s="53"/>
      <c r="JM1118" s="53"/>
      <c r="JN1118" s="53"/>
      <c r="JO1118" s="53"/>
      <c r="JP1118" s="53"/>
      <c r="JQ1118" s="53"/>
      <c r="JR1118" s="53"/>
      <c r="JS1118" s="53"/>
      <c r="JT1118" s="53"/>
      <c r="JU1118" s="53"/>
      <c r="JV1118" s="53"/>
      <c r="JW1118" s="53"/>
      <c r="JX1118" s="53"/>
      <c r="JY1118" s="53"/>
      <c r="JZ1118" s="53"/>
      <c r="KA1118" s="53"/>
      <c r="KB1118" s="53"/>
      <c r="KC1118" s="53"/>
      <c r="KD1118" s="53"/>
      <c r="KE1118" s="53"/>
      <c r="KF1118" s="53"/>
      <c r="KG1118" s="53"/>
      <c r="KH1118" s="53"/>
      <c r="KI1118" s="53"/>
      <c r="KJ1118" s="53"/>
      <c r="KK1118" s="53"/>
      <c r="KL1118" s="53"/>
      <c r="KM1118" s="53"/>
      <c r="KN1118" s="53"/>
      <c r="KO1118" s="53"/>
      <c r="KP1118" s="53"/>
      <c r="KQ1118" s="53"/>
      <c r="KR1118" s="53"/>
      <c r="KS1118" s="53"/>
      <c r="KT1118" s="53"/>
      <c r="KU1118" s="53"/>
      <c r="KV1118" s="53"/>
      <c r="KW1118" s="53"/>
      <c r="KX1118" s="53"/>
      <c r="KY1118" s="53"/>
      <c r="KZ1118" s="53"/>
      <c r="LA1118" s="53"/>
      <c r="LB1118" s="53"/>
      <c r="LC1118" s="53"/>
      <c r="LD1118" s="53"/>
      <c r="LE1118" s="53"/>
      <c r="LF1118" s="53"/>
      <c r="LG1118" s="53"/>
      <c r="LH1118" s="53"/>
      <c r="LI1118" s="53"/>
      <c r="LJ1118" s="53"/>
      <c r="LK1118" s="53"/>
      <c r="LL1118" s="53"/>
      <c r="LM1118" s="53"/>
      <c r="LN1118" s="53"/>
      <c r="LO1118" s="53"/>
      <c r="LP1118" s="53"/>
      <c r="LQ1118" s="53"/>
      <c r="LR1118" s="53"/>
      <c r="LS1118" s="53"/>
      <c r="LT1118" s="53"/>
      <c r="LU1118" s="53"/>
      <c r="LV1118" s="53"/>
      <c r="LW1118" s="53"/>
      <c r="LX1118" s="53"/>
      <c r="LY1118" s="53"/>
      <c r="LZ1118" s="53"/>
      <c r="MA1118" s="53"/>
      <c r="MB1118" s="53"/>
      <c r="MC1118" s="53"/>
      <c r="MD1118" s="53"/>
      <c r="ME1118" s="53"/>
      <c r="MF1118" s="53"/>
      <c r="MG1118" s="53"/>
      <c r="MH1118" s="53"/>
      <c r="MI1118" s="53"/>
      <c r="MJ1118" s="53"/>
      <c r="MK1118" s="53"/>
      <c r="ML1118" s="53"/>
      <c r="MM1118" s="53"/>
      <c r="MN1118" s="53"/>
      <c r="MO1118" s="53"/>
      <c r="MP1118" s="53"/>
      <c r="MQ1118" s="53"/>
      <c r="MR1118" s="53"/>
      <c r="MS1118" s="53"/>
      <c r="MT1118" s="53"/>
      <c r="MU1118" s="53"/>
      <c r="MV1118" s="53"/>
      <c r="MW1118" s="53"/>
      <c r="MX1118" s="53"/>
      <c r="MY1118" s="53"/>
      <c r="MZ1118" s="53"/>
      <c r="NA1118" s="53"/>
      <c r="NB1118" s="53"/>
      <c r="NC1118" s="53"/>
      <c r="ND1118" s="53"/>
      <c r="NE1118" s="53"/>
      <c r="NF1118" s="53"/>
      <c r="NG1118" s="53"/>
      <c r="NH1118" s="53"/>
      <c r="NI1118" s="53"/>
      <c r="NJ1118" s="53"/>
      <c r="NK1118" s="53"/>
      <c r="NL1118" s="53"/>
      <c r="NM1118" s="53"/>
      <c r="NN1118" s="53"/>
      <c r="NO1118" s="53"/>
      <c r="NP1118" s="53"/>
      <c r="NQ1118" s="53"/>
      <c r="NR1118" s="53"/>
      <c r="NS1118" s="53"/>
      <c r="NT1118" s="53"/>
      <c r="NU1118" s="53"/>
      <c r="NV1118" s="53"/>
      <c r="NW1118" s="53"/>
      <c r="NX1118" s="53"/>
      <c r="NY1118" s="53"/>
      <c r="NZ1118" s="53"/>
      <c r="OA1118" s="53"/>
      <c r="OB1118" s="53"/>
      <c r="OC1118" s="53"/>
      <c r="OD1118" s="53"/>
      <c r="OE1118" s="53"/>
      <c r="OF1118" s="53"/>
      <c r="OG1118" s="53"/>
      <c r="OH1118" s="53"/>
      <c r="OI1118" s="53"/>
      <c r="OJ1118" s="53"/>
      <c r="OK1118" s="53"/>
      <c r="OL1118" s="53"/>
      <c r="OM1118" s="53"/>
      <c r="ON1118" s="53"/>
      <c r="OO1118" s="53"/>
      <c r="OP1118" s="53"/>
      <c r="OQ1118" s="53"/>
      <c r="OR1118" s="53"/>
      <c r="OS1118" s="53"/>
      <c r="OT1118" s="53"/>
      <c r="OU1118" s="53"/>
      <c r="OV1118" s="53"/>
      <c r="OW1118" s="53"/>
      <c r="OX1118" s="53"/>
      <c r="OY1118" s="53"/>
      <c r="OZ1118" s="53"/>
      <c r="PA1118" s="53"/>
      <c r="PB1118" s="53"/>
      <c r="PC1118" s="53"/>
      <c r="PD1118" s="53"/>
      <c r="PE1118" s="53"/>
      <c r="PF1118" s="53"/>
      <c r="PG1118" s="53"/>
      <c r="PH1118" s="53"/>
      <c r="PI1118" s="53"/>
      <c r="PJ1118" s="53"/>
      <c r="PK1118" s="53"/>
      <c r="PL1118" s="53"/>
      <c r="PM1118" s="53"/>
      <c r="PN1118" s="53"/>
      <c r="PO1118" s="53"/>
      <c r="PP1118" s="53"/>
      <c r="PQ1118" s="53"/>
      <c r="PR1118" s="53"/>
      <c r="PS1118" s="53"/>
      <c r="PT1118" s="53"/>
      <c r="PU1118" s="53"/>
      <c r="PV1118" s="53"/>
      <c r="PW1118" s="53"/>
      <c r="PX1118" s="53"/>
      <c r="PY1118" s="53"/>
      <c r="PZ1118" s="53"/>
      <c r="QA1118" s="53"/>
      <c r="QB1118" s="53"/>
      <c r="QC1118" s="53"/>
      <c r="QD1118" s="53"/>
      <c r="QE1118" s="53"/>
      <c r="QF1118" s="53"/>
      <c r="QG1118" s="53"/>
      <c r="QH1118" s="53"/>
      <c r="QI1118" s="53"/>
      <c r="QJ1118" s="53"/>
      <c r="QK1118" s="53"/>
      <c r="QL1118" s="53"/>
      <c r="QM1118" s="53"/>
      <c r="QN1118" s="53"/>
      <c r="QO1118" s="53"/>
      <c r="QP1118" s="53"/>
      <c r="QQ1118" s="53"/>
      <c r="QR1118" s="53"/>
      <c r="QS1118" s="53"/>
      <c r="QT1118" s="53"/>
      <c r="QU1118" s="53"/>
      <c r="QV1118" s="53"/>
      <c r="QW1118" s="53"/>
      <c r="QX1118" s="53"/>
      <c r="QY1118" s="53"/>
      <c r="QZ1118" s="53"/>
      <c r="RA1118" s="53"/>
      <c r="RB1118" s="53"/>
      <c r="RC1118" s="53"/>
      <c r="RD1118" s="53"/>
      <c r="RE1118" s="53"/>
      <c r="RF1118" s="53"/>
      <c r="RG1118" s="53"/>
      <c r="RH1118" s="53"/>
      <c r="RI1118" s="53"/>
      <c r="RJ1118" s="53"/>
      <c r="RK1118" s="53"/>
      <c r="RL1118" s="53"/>
      <c r="RM1118" s="53"/>
      <c r="RN1118" s="53"/>
      <c r="RO1118" s="53"/>
      <c r="RP1118" s="53"/>
      <c r="RQ1118" s="53"/>
      <c r="RR1118" s="53"/>
      <c r="RS1118" s="53"/>
      <c r="RT1118" s="53"/>
      <c r="RU1118" s="53"/>
      <c r="RV1118" s="53"/>
      <c r="RW1118" s="53"/>
      <c r="RX1118" s="53"/>
      <c r="RY1118" s="53"/>
      <c r="RZ1118" s="53"/>
      <c r="SA1118" s="53"/>
      <c r="SB1118" s="53"/>
      <c r="SC1118" s="53"/>
      <c r="SD1118" s="53"/>
      <c r="SE1118" s="53"/>
      <c r="SF1118" s="53"/>
      <c r="SG1118" s="53"/>
      <c r="SH1118" s="53"/>
      <c r="SI1118" s="53"/>
      <c r="SJ1118" s="53"/>
      <c r="SK1118" s="53"/>
      <c r="SL1118" s="53"/>
      <c r="SM1118" s="53"/>
      <c r="SN1118" s="53"/>
      <c r="SO1118" s="53"/>
      <c r="SP1118" s="53"/>
      <c r="SQ1118" s="53"/>
      <c r="SR1118" s="53"/>
      <c r="SS1118" s="53"/>
      <c r="ST1118" s="53"/>
      <c r="SU1118" s="53"/>
      <c r="SV1118" s="53"/>
      <c r="SW1118" s="53"/>
      <c r="SX1118" s="53"/>
      <c r="SY1118" s="53"/>
      <c r="SZ1118" s="53"/>
      <c r="TA1118" s="53"/>
      <c r="TB1118" s="53"/>
      <c r="TC1118" s="53"/>
      <c r="TD1118" s="53"/>
      <c r="TE1118" s="53"/>
      <c r="TF1118" s="53"/>
      <c r="TG1118" s="53"/>
      <c r="TH1118" s="53"/>
      <c r="TI1118" s="53"/>
      <c r="TJ1118" s="53"/>
      <c r="TK1118" s="53"/>
      <c r="TL1118" s="53"/>
      <c r="TM1118" s="53"/>
      <c r="TN1118" s="53"/>
      <c r="TO1118" s="53"/>
      <c r="TP1118" s="53"/>
      <c r="TQ1118" s="53"/>
      <c r="TR1118" s="53"/>
      <c r="TS1118" s="53"/>
      <c r="TT1118" s="53"/>
      <c r="TU1118" s="53"/>
      <c r="TV1118" s="53"/>
      <c r="TW1118" s="53"/>
      <c r="TX1118" s="53"/>
      <c r="TY1118" s="53"/>
      <c r="TZ1118" s="53"/>
      <c r="UA1118" s="53"/>
      <c r="UB1118" s="53"/>
      <c r="UC1118" s="53"/>
      <c r="UD1118" s="53"/>
      <c r="UE1118" s="53"/>
      <c r="UF1118" s="53"/>
      <c r="UG1118" s="53"/>
    </row>
    <row r="1119" spans="12:553" s="19" customFormat="1" ht="15.75" customHeight="1" x14ac:dyDescent="0.2">
      <c r="L1119" s="66"/>
      <c r="M1119" s="66"/>
      <c r="N1119" s="52"/>
      <c r="O1119" s="53"/>
      <c r="P1119" s="53"/>
      <c r="Q1119" s="53"/>
      <c r="R1119" s="53"/>
      <c r="S1119" s="53"/>
      <c r="T1119" s="53"/>
      <c r="U1119" s="53"/>
      <c r="V1119" s="53"/>
      <c r="W1119" s="53"/>
      <c r="X1119" s="53"/>
      <c r="Y1119" s="53"/>
      <c r="Z1119" s="53"/>
      <c r="AA1119" s="53"/>
      <c r="AB1119" s="53"/>
      <c r="AC1119" s="53"/>
      <c r="AD1119" s="53"/>
      <c r="AE1119" s="53"/>
      <c r="AF1119" s="53"/>
      <c r="AG1119" s="53"/>
      <c r="AH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c r="BM1119" s="53"/>
      <c r="BN1119" s="53"/>
      <c r="BO1119" s="53"/>
      <c r="BP1119" s="53"/>
      <c r="BQ1119" s="53"/>
      <c r="BR1119" s="53"/>
      <c r="BS1119" s="53"/>
      <c r="BT1119" s="53"/>
      <c r="BU1119" s="53"/>
      <c r="BV1119" s="53"/>
      <c r="BW1119" s="53"/>
      <c r="BX1119" s="53"/>
      <c r="BY1119" s="53"/>
      <c r="BZ1119" s="53"/>
      <c r="CA1119" s="53"/>
      <c r="CB1119" s="53"/>
      <c r="CC1119" s="53"/>
      <c r="CD1119" s="53"/>
      <c r="CE1119" s="53"/>
      <c r="CF1119" s="53"/>
      <c r="CG1119" s="53"/>
      <c r="CH1119" s="53"/>
      <c r="CI1119" s="53"/>
      <c r="CJ1119" s="53"/>
      <c r="CK1119" s="53"/>
      <c r="CL1119" s="53"/>
      <c r="CM1119" s="53"/>
      <c r="CN1119" s="53"/>
      <c r="CO1119" s="53"/>
      <c r="CP1119" s="53"/>
      <c r="CQ1119" s="53"/>
      <c r="CR1119" s="53"/>
      <c r="CS1119" s="53"/>
      <c r="CT1119" s="53"/>
      <c r="CU1119" s="53"/>
      <c r="CV1119" s="53"/>
      <c r="CW1119" s="53"/>
      <c r="CX1119" s="53"/>
      <c r="CY1119" s="53"/>
      <c r="CZ1119" s="53"/>
      <c r="DA1119" s="53"/>
      <c r="DB1119" s="53"/>
      <c r="DC1119" s="53"/>
      <c r="DD1119" s="53"/>
      <c r="DE1119" s="53"/>
      <c r="DF1119" s="53"/>
      <c r="DG1119" s="53"/>
      <c r="DH1119" s="53"/>
      <c r="DI1119" s="53"/>
      <c r="DJ1119" s="53"/>
      <c r="DK1119" s="53"/>
      <c r="DL1119" s="53"/>
      <c r="DM1119" s="53"/>
      <c r="DN1119" s="53"/>
      <c r="DO1119" s="53"/>
      <c r="DP1119" s="53"/>
      <c r="DQ1119" s="53"/>
      <c r="DR1119" s="53"/>
      <c r="DS1119" s="53"/>
      <c r="DT1119" s="53"/>
      <c r="DU1119" s="53"/>
      <c r="DV1119" s="53"/>
      <c r="DW1119" s="53"/>
      <c r="DX1119" s="53"/>
      <c r="DY1119" s="53"/>
      <c r="DZ1119" s="53"/>
      <c r="EA1119" s="53"/>
      <c r="EB1119" s="53"/>
      <c r="EC1119" s="53"/>
      <c r="ED1119" s="53"/>
      <c r="EE1119" s="53"/>
      <c r="EF1119" s="53"/>
      <c r="EG1119" s="53"/>
      <c r="EH1119" s="53"/>
      <c r="EI1119" s="53"/>
      <c r="EJ1119" s="53"/>
      <c r="EK1119" s="53"/>
      <c r="EL1119" s="53"/>
      <c r="EM1119" s="53"/>
      <c r="EN1119" s="53"/>
      <c r="EO1119" s="53"/>
      <c r="EP1119" s="53"/>
      <c r="EQ1119" s="53"/>
      <c r="ER1119" s="53"/>
      <c r="ES1119" s="53"/>
      <c r="ET1119" s="53"/>
      <c r="EU1119" s="53"/>
      <c r="EV1119" s="53"/>
      <c r="EW1119" s="53"/>
      <c r="EX1119" s="53"/>
      <c r="EY1119" s="53"/>
      <c r="EZ1119" s="53"/>
      <c r="FA1119" s="53"/>
      <c r="FB1119" s="53"/>
      <c r="FC1119" s="53"/>
      <c r="FD1119" s="53"/>
      <c r="FE1119" s="53"/>
      <c r="FF1119" s="53"/>
      <c r="FG1119" s="53"/>
      <c r="FH1119" s="53"/>
      <c r="FI1119" s="53"/>
      <c r="FJ1119" s="53"/>
      <c r="FK1119" s="53"/>
      <c r="FL1119" s="53"/>
      <c r="FM1119" s="53"/>
      <c r="FN1119" s="53"/>
      <c r="FO1119" s="53"/>
      <c r="FP1119" s="53"/>
      <c r="FQ1119" s="53"/>
      <c r="FR1119" s="53"/>
      <c r="FS1119" s="53"/>
      <c r="FT1119" s="53"/>
      <c r="FU1119" s="53"/>
      <c r="FV1119" s="53"/>
      <c r="FW1119" s="53"/>
      <c r="FX1119" s="53"/>
      <c r="FY1119" s="53"/>
      <c r="FZ1119" s="53"/>
      <c r="GA1119" s="53"/>
      <c r="GB1119" s="53"/>
      <c r="GC1119" s="53"/>
      <c r="GD1119" s="53"/>
      <c r="GE1119" s="53"/>
      <c r="GF1119" s="53"/>
      <c r="GG1119" s="53"/>
      <c r="GH1119" s="53"/>
      <c r="GI1119" s="53"/>
      <c r="GJ1119" s="53"/>
      <c r="GK1119" s="53"/>
      <c r="GL1119" s="53"/>
      <c r="GM1119" s="53"/>
      <c r="GN1119" s="53"/>
      <c r="GO1119" s="53"/>
      <c r="GP1119" s="53"/>
      <c r="GQ1119" s="53"/>
      <c r="GR1119" s="53"/>
      <c r="GS1119" s="53"/>
      <c r="GT1119" s="53"/>
      <c r="GU1119" s="53"/>
      <c r="GV1119" s="53"/>
      <c r="GW1119" s="53"/>
      <c r="GX1119" s="53"/>
      <c r="GY1119" s="53"/>
      <c r="GZ1119" s="53"/>
      <c r="HA1119" s="53"/>
      <c r="HB1119" s="53"/>
      <c r="HC1119" s="53"/>
      <c r="HD1119" s="53"/>
      <c r="HE1119" s="53"/>
      <c r="HF1119" s="53"/>
      <c r="HG1119" s="53"/>
      <c r="HH1119" s="53"/>
      <c r="HI1119" s="53"/>
      <c r="HJ1119" s="53"/>
      <c r="HK1119" s="53"/>
      <c r="HL1119" s="53"/>
      <c r="HM1119" s="53"/>
      <c r="HN1119" s="53"/>
      <c r="HO1119" s="53"/>
      <c r="HP1119" s="53"/>
      <c r="HQ1119" s="53"/>
      <c r="HR1119" s="53"/>
      <c r="HS1119" s="53"/>
      <c r="HT1119" s="53"/>
      <c r="HU1119" s="53"/>
      <c r="HV1119" s="53"/>
      <c r="HW1119" s="53"/>
      <c r="HX1119" s="53"/>
      <c r="HY1119" s="53"/>
      <c r="HZ1119" s="53"/>
      <c r="IA1119" s="53"/>
      <c r="IB1119" s="53"/>
      <c r="IC1119" s="53"/>
      <c r="ID1119" s="53"/>
      <c r="IE1119" s="53"/>
      <c r="IF1119" s="53"/>
      <c r="IG1119" s="53"/>
      <c r="IH1119" s="53"/>
      <c r="II1119" s="53"/>
      <c r="IJ1119" s="53"/>
      <c r="IK1119" s="53"/>
      <c r="IL1119" s="53"/>
      <c r="IM1119" s="53"/>
      <c r="IN1119" s="53"/>
      <c r="IO1119" s="53"/>
      <c r="IP1119" s="53"/>
      <c r="IQ1119" s="53"/>
      <c r="IR1119" s="53"/>
      <c r="IS1119" s="53"/>
      <c r="IT1119" s="53"/>
      <c r="IU1119" s="53"/>
      <c r="IV1119" s="53"/>
      <c r="IW1119" s="53"/>
      <c r="IX1119" s="53"/>
      <c r="IY1119" s="53"/>
      <c r="IZ1119" s="53"/>
      <c r="JA1119" s="53"/>
      <c r="JB1119" s="53"/>
      <c r="JC1119" s="53"/>
      <c r="JD1119" s="53"/>
      <c r="JE1119" s="53"/>
      <c r="JF1119" s="53"/>
      <c r="JG1119" s="53"/>
      <c r="JH1119" s="53"/>
      <c r="JI1119" s="53"/>
      <c r="JJ1119" s="53"/>
      <c r="JK1119" s="53"/>
      <c r="JL1119" s="53"/>
      <c r="JM1119" s="53"/>
      <c r="JN1119" s="53"/>
      <c r="JO1119" s="53"/>
      <c r="JP1119" s="53"/>
      <c r="JQ1119" s="53"/>
      <c r="JR1119" s="53"/>
      <c r="JS1119" s="53"/>
      <c r="JT1119" s="53"/>
      <c r="JU1119" s="53"/>
      <c r="JV1119" s="53"/>
      <c r="JW1119" s="53"/>
      <c r="JX1119" s="53"/>
      <c r="JY1119" s="53"/>
      <c r="JZ1119" s="53"/>
      <c r="KA1119" s="53"/>
      <c r="KB1119" s="53"/>
      <c r="KC1119" s="53"/>
      <c r="KD1119" s="53"/>
      <c r="KE1119" s="53"/>
      <c r="KF1119" s="53"/>
      <c r="KG1119" s="53"/>
      <c r="KH1119" s="53"/>
      <c r="KI1119" s="53"/>
      <c r="KJ1119" s="53"/>
      <c r="KK1119" s="53"/>
      <c r="KL1119" s="53"/>
      <c r="KM1119" s="53"/>
      <c r="KN1119" s="53"/>
      <c r="KO1119" s="53"/>
      <c r="KP1119" s="53"/>
      <c r="KQ1119" s="53"/>
      <c r="KR1119" s="53"/>
      <c r="KS1119" s="53"/>
      <c r="KT1119" s="53"/>
      <c r="KU1119" s="53"/>
      <c r="KV1119" s="53"/>
      <c r="KW1119" s="53"/>
      <c r="KX1119" s="53"/>
      <c r="KY1119" s="53"/>
      <c r="KZ1119" s="53"/>
      <c r="LA1119" s="53"/>
      <c r="LB1119" s="53"/>
      <c r="LC1119" s="53"/>
      <c r="LD1119" s="53"/>
      <c r="LE1119" s="53"/>
      <c r="LF1119" s="53"/>
      <c r="LG1119" s="53"/>
      <c r="LH1119" s="53"/>
      <c r="LI1119" s="53"/>
      <c r="LJ1119" s="53"/>
      <c r="LK1119" s="53"/>
      <c r="LL1119" s="53"/>
      <c r="LM1119" s="53"/>
      <c r="LN1119" s="53"/>
      <c r="LO1119" s="53"/>
      <c r="LP1119" s="53"/>
      <c r="LQ1119" s="53"/>
      <c r="LR1119" s="53"/>
      <c r="LS1119" s="53"/>
      <c r="LT1119" s="53"/>
      <c r="LU1119" s="53"/>
      <c r="LV1119" s="53"/>
      <c r="LW1119" s="53"/>
      <c r="LX1119" s="53"/>
      <c r="LY1119" s="53"/>
      <c r="LZ1119" s="53"/>
      <c r="MA1119" s="53"/>
      <c r="MB1119" s="53"/>
      <c r="MC1119" s="53"/>
      <c r="MD1119" s="53"/>
      <c r="ME1119" s="53"/>
      <c r="MF1119" s="53"/>
      <c r="MG1119" s="53"/>
      <c r="MH1119" s="53"/>
      <c r="MI1119" s="53"/>
      <c r="MJ1119" s="53"/>
      <c r="MK1119" s="53"/>
      <c r="ML1119" s="53"/>
      <c r="MM1119" s="53"/>
      <c r="MN1119" s="53"/>
      <c r="MO1119" s="53"/>
      <c r="MP1119" s="53"/>
      <c r="MQ1119" s="53"/>
      <c r="MR1119" s="53"/>
      <c r="MS1119" s="53"/>
      <c r="MT1119" s="53"/>
      <c r="MU1119" s="53"/>
      <c r="MV1119" s="53"/>
      <c r="MW1119" s="53"/>
      <c r="MX1119" s="53"/>
      <c r="MY1119" s="53"/>
      <c r="MZ1119" s="53"/>
      <c r="NA1119" s="53"/>
      <c r="NB1119" s="53"/>
      <c r="NC1119" s="53"/>
      <c r="ND1119" s="53"/>
      <c r="NE1119" s="53"/>
      <c r="NF1119" s="53"/>
      <c r="NG1119" s="53"/>
      <c r="NH1119" s="53"/>
      <c r="NI1119" s="53"/>
      <c r="NJ1119" s="53"/>
      <c r="NK1119" s="53"/>
      <c r="NL1119" s="53"/>
      <c r="NM1119" s="53"/>
      <c r="NN1119" s="53"/>
      <c r="NO1119" s="53"/>
      <c r="NP1119" s="53"/>
      <c r="NQ1119" s="53"/>
      <c r="NR1119" s="53"/>
      <c r="NS1119" s="53"/>
      <c r="NT1119" s="53"/>
      <c r="NU1119" s="53"/>
      <c r="NV1119" s="53"/>
      <c r="NW1119" s="53"/>
      <c r="NX1119" s="53"/>
      <c r="NY1119" s="53"/>
      <c r="NZ1119" s="53"/>
      <c r="OA1119" s="53"/>
      <c r="OB1119" s="53"/>
      <c r="OC1119" s="53"/>
      <c r="OD1119" s="53"/>
      <c r="OE1119" s="53"/>
      <c r="OF1119" s="53"/>
      <c r="OG1119" s="53"/>
      <c r="OH1119" s="53"/>
      <c r="OI1119" s="53"/>
      <c r="OJ1119" s="53"/>
      <c r="OK1119" s="53"/>
      <c r="OL1119" s="53"/>
      <c r="OM1119" s="53"/>
      <c r="ON1119" s="53"/>
      <c r="OO1119" s="53"/>
      <c r="OP1119" s="53"/>
      <c r="OQ1119" s="53"/>
      <c r="OR1119" s="53"/>
      <c r="OS1119" s="53"/>
      <c r="OT1119" s="53"/>
      <c r="OU1119" s="53"/>
      <c r="OV1119" s="53"/>
      <c r="OW1119" s="53"/>
      <c r="OX1119" s="53"/>
      <c r="OY1119" s="53"/>
      <c r="OZ1119" s="53"/>
      <c r="PA1119" s="53"/>
      <c r="PB1119" s="53"/>
      <c r="PC1119" s="53"/>
      <c r="PD1119" s="53"/>
      <c r="PE1119" s="53"/>
      <c r="PF1119" s="53"/>
      <c r="PG1119" s="53"/>
      <c r="PH1119" s="53"/>
      <c r="PI1119" s="53"/>
      <c r="PJ1119" s="53"/>
      <c r="PK1119" s="53"/>
      <c r="PL1119" s="53"/>
      <c r="PM1119" s="53"/>
      <c r="PN1119" s="53"/>
      <c r="PO1119" s="53"/>
      <c r="PP1119" s="53"/>
      <c r="PQ1119" s="53"/>
      <c r="PR1119" s="53"/>
      <c r="PS1119" s="53"/>
      <c r="PT1119" s="53"/>
      <c r="PU1119" s="53"/>
      <c r="PV1119" s="53"/>
      <c r="PW1119" s="53"/>
      <c r="PX1119" s="53"/>
      <c r="PY1119" s="53"/>
      <c r="PZ1119" s="53"/>
      <c r="QA1119" s="53"/>
      <c r="QB1119" s="53"/>
      <c r="QC1119" s="53"/>
      <c r="QD1119" s="53"/>
      <c r="QE1119" s="53"/>
      <c r="QF1119" s="53"/>
      <c r="QG1119" s="53"/>
      <c r="QH1119" s="53"/>
      <c r="QI1119" s="53"/>
      <c r="QJ1119" s="53"/>
      <c r="QK1119" s="53"/>
      <c r="QL1119" s="53"/>
      <c r="QM1119" s="53"/>
      <c r="QN1119" s="53"/>
      <c r="QO1119" s="53"/>
      <c r="QP1119" s="53"/>
      <c r="QQ1119" s="53"/>
      <c r="QR1119" s="53"/>
      <c r="QS1119" s="53"/>
      <c r="QT1119" s="53"/>
      <c r="QU1119" s="53"/>
      <c r="QV1119" s="53"/>
      <c r="QW1119" s="53"/>
      <c r="QX1119" s="53"/>
      <c r="QY1119" s="53"/>
      <c r="QZ1119" s="53"/>
      <c r="RA1119" s="53"/>
      <c r="RB1119" s="53"/>
      <c r="RC1119" s="53"/>
      <c r="RD1119" s="53"/>
      <c r="RE1119" s="53"/>
      <c r="RF1119" s="53"/>
      <c r="RG1119" s="53"/>
      <c r="RH1119" s="53"/>
      <c r="RI1119" s="53"/>
      <c r="RJ1119" s="53"/>
      <c r="RK1119" s="53"/>
      <c r="RL1119" s="53"/>
      <c r="RM1119" s="53"/>
      <c r="RN1119" s="53"/>
      <c r="RO1119" s="53"/>
      <c r="RP1119" s="53"/>
      <c r="RQ1119" s="53"/>
      <c r="RR1119" s="53"/>
      <c r="RS1119" s="53"/>
      <c r="RT1119" s="53"/>
      <c r="RU1119" s="53"/>
      <c r="RV1119" s="53"/>
      <c r="RW1119" s="53"/>
      <c r="RX1119" s="53"/>
      <c r="RY1119" s="53"/>
      <c r="RZ1119" s="53"/>
      <c r="SA1119" s="53"/>
      <c r="SB1119" s="53"/>
      <c r="SC1119" s="53"/>
      <c r="SD1119" s="53"/>
      <c r="SE1119" s="53"/>
      <c r="SF1119" s="53"/>
      <c r="SG1119" s="53"/>
      <c r="SH1119" s="53"/>
      <c r="SI1119" s="53"/>
      <c r="SJ1119" s="53"/>
      <c r="SK1119" s="53"/>
      <c r="SL1119" s="53"/>
      <c r="SM1119" s="53"/>
      <c r="SN1119" s="53"/>
      <c r="SO1119" s="53"/>
      <c r="SP1119" s="53"/>
      <c r="SQ1119" s="53"/>
      <c r="SR1119" s="53"/>
      <c r="SS1119" s="53"/>
      <c r="ST1119" s="53"/>
      <c r="SU1119" s="53"/>
      <c r="SV1119" s="53"/>
      <c r="SW1119" s="53"/>
      <c r="SX1119" s="53"/>
      <c r="SY1119" s="53"/>
      <c r="SZ1119" s="53"/>
      <c r="TA1119" s="53"/>
      <c r="TB1119" s="53"/>
      <c r="TC1119" s="53"/>
      <c r="TD1119" s="53"/>
      <c r="TE1119" s="53"/>
      <c r="TF1119" s="53"/>
      <c r="TG1119" s="53"/>
      <c r="TH1119" s="53"/>
      <c r="TI1119" s="53"/>
      <c r="TJ1119" s="53"/>
      <c r="TK1119" s="53"/>
      <c r="TL1119" s="53"/>
      <c r="TM1119" s="53"/>
      <c r="TN1119" s="53"/>
      <c r="TO1119" s="53"/>
      <c r="TP1119" s="53"/>
      <c r="TQ1119" s="53"/>
      <c r="TR1119" s="53"/>
      <c r="TS1119" s="53"/>
      <c r="TT1119" s="53"/>
      <c r="TU1119" s="53"/>
      <c r="TV1119" s="53"/>
      <c r="TW1119" s="53"/>
      <c r="TX1119" s="53"/>
      <c r="TY1119" s="53"/>
      <c r="TZ1119" s="53"/>
      <c r="UA1119" s="53"/>
      <c r="UB1119" s="53"/>
      <c r="UC1119" s="53"/>
      <c r="UD1119" s="53"/>
      <c r="UE1119" s="53"/>
      <c r="UF1119" s="53"/>
      <c r="UG1119" s="53"/>
    </row>
    <row r="1120" spans="12:553" s="19" customFormat="1" ht="15.75" customHeight="1" x14ac:dyDescent="0.2">
      <c r="L1120" s="66"/>
      <c r="M1120" s="66"/>
      <c r="N1120" s="52"/>
      <c r="O1120" s="53"/>
      <c r="P1120" s="53"/>
      <c r="Q1120" s="53"/>
      <c r="R1120" s="53"/>
      <c r="S1120" s="53"/>
      <c r="T1120" s="53"/>
      <c r="U1120" s="53"/>
      <c r="V1120" s="53"/>
      <c r="W1120" s="53"/>
      <c r="X1120" s="53"/>
      <c r="Y1120" s="53"/>
      <c r="Z1120" s="53"/>
      <c r="AA1120" s="53"/>
      <c r="AB1120" s="53"/>
      <c r="AC1120" s="53"/>
      <c r="AD1120" s="53"/>
      <c r="AE1120" s="53"/>
      <c r="AF1120" s="53"/>
      <c r="AG1120" s="53"/>
      <c r="AH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c r="BM1120" s="53"/>
      <c r="BN1120" s="53"/>
      <c r="BO1120" s="53"/>
      <c r="BP1120" s="53"/>
      <c r="BQ1120" s="53"/>
      <c r="BR1120" s="53"/>
      <c r="BS1120" s="53"/>
      <c r="BT1120" s="53"/>
      <c r="BU1120" s="53"/>
      <c r="BV1120" s="53"/>
      <c r="BW1120" s="53"/>
      <c r="BX1120" s="53"/>
      <c r="BY1120" s="53"/>
      <c r="BZ1120" s="53"/>
      <c r="CA1120" s="53"/>
      <c r="CB1120" s="53"/>
      <c r="CC1120" s="53"/>
      <c r="CD1120" s="53"/>
      <c r="CE1120" s="53"/>
      <c r="CF1120" s="53"/>
      <c r="CG1120" s="53"/>
      <c r="CH1120" s="53"/>
      <c r="CI1120" s="53"/>
      <c r="CJ1120" s="53"/>
      <c r="CK1120" s="53"/>
      <c r="CL1120" s="53"/>
      <c r="CM1120" s="53"/>
      <c r="CN1120" s="53"/>
      <c r="CO1120" s="53"/>
      <c r="CP1120" s="53"/>
      <c r="CQ1120" s="53"/>
      <c r="CR1120" s="53"/>
      <c r="CS1120" s="53"/>
      <c r="CT1120" s="53"/>
      <c r="CU1120" s="53"/>
      <c r="CV1120" s="53"/>
      <c r="CW1120" s="53"/>
      <c r="CX1120" s="53"/>
      <c r="CY1120" s="53"/>
      <c r="CZ1120" s="53"/>
      <c r="DA1120" s="53"/>
      <c r="DB1120" s="53"/>
      <c r="DC1120" s="53"/>
      <c r="DD1120" s="53"/>
      <c r="DE1120" s="53"/>
      <c r="DF1120" s="53"/>
      <c r="DG1120" s="53"/>
      <c r="DH1120" s="53"/>
      <c r="DI1120" s="53"/>
      <c r="DJ1120" s="53"/>
      <c r="DK1120" s="53"/>
      <c r="DL1120" s="53"/>
      <c r="DM1120" s="53"/>
      <c r="DN1120" s="53"/>
      <c r="DO1120" s="53"/>
      <c r="DP1120" s="53"/>
      <c r="DQ1120" s="53"/>
      <c r="DR1120" s="53"/>
      <c r="DS1120" s="53"/>
      <c r="DT1120" s="53"/>
      <c r="DU1120" s="53"/>
      <c r="DV1120" s="53"/>
      <c r="DW1120" s="53"/>
      <c r="DX1120" s="53"/>
      <c r="DY1120" s="53"/>
      <c r="DZ1120" s="53"/>
      <c r="EA1120" s="53"/>
      <c r="EB1120" s="53"/>
      <c r="EC1120" s="53"/>
      <c r="ED1120" s="53"/>
      <c r="EE1120" s="53"/>
      <c r="EF1120" s="53"/>
      <c r="EG1120" s="53"/>
      <c r="EH1120" s="53"/>
      <c r="EI1120" s="53"/>
      <c r="EJ1120" s="53"/>
      <c r="EK1120" s="53"/>
      <c r="EL1120" s="53"/>
      <c r="EM1120" s="53"/>
      <c r="EN1120" s="53"/>
      <c r="EO1120" s="53"/>
      <c r="EP1120" s="53"/>
      <c r="EQ1120" s="53"/>
      <c r="ER1120" s="53"/>
      <c r="ES1120" s="53"/>
      <c r="ET1120" s="53"/>
      <c r="EU1120" s="53"/>
      <c r="EV1120" s="53"/>
      <c r="EW1120" s="53"/>
      <c r="EX1120" s="53"/>
      <c r="EY1120" s="53"/>
      <c r="EZ1120" s="53"/>
      <c r="FA1120" s="53"/>
      <c r="FB1120" s="53"/>
      <c r="FC1120" s="53"/>
      <c r="FD1120" s="53"/>
      <c r="FE1120" s="53"/>
      <c r="FF1120" s="53"/>
      <c r="FG1120" s="53"/>
      <c r="FH1120" s="53"/>
      <c r="FI1120" s="53"/>
      <c r="FJ1120" s="53"/>
      <c r="FK1120" s="53"/>
      <c r="FL1120" s="53"/>
      <c r="FM1120" s="53"/>
      <c r="FN1120" s="53"/>
      <c r="FO1120" s="53"/>
      <c r="FP1120" s="53"/>
      <c r="FQ1120" s="53"/>
      <c r="FR1120" s="53"/>
      <c r="FS1120" s="53"/>
      <c r="FT1120" s="53"/>
      <c r="FU1120" s="53"/>
      <c r="FV1120" s="53"/>
      <c r="FW1120" s="53"/>
      <c r="FX1120" s="53"/>
      <c r="FY1120" s="53"/>
      <c r="FZ1120" s="53"/>
      <c r="GA1120" s="53"/>
      <c r="GB1120" s="53"/>
      <c r="GC1120" s="53"/>
      <c r="GD1120" s="53"/>
      <c r="GE1120" s="53"/>
      <c r="GF1120" s="53"/>
      <c r="GG1120" s="53"/>
      <c r="GH1120" s="53"/>
      <c r="GI1120" s="53"/>
      <c r="GJ1120" s="53"/>
      <c r="GK1120" s="53"/>
      <c r="GL1120" s="53"/>
      <c r="GM1120" s="53"/>
      <c r="GN1120" s="53"/>
      <c r="GO1120" s="53"/>
      <c r="GP1120" s="53"/>
      <c r="GQ1120" s="53"/>
      <c r="GR1120" s="53"/>
      <c r="GS1120" s="53"/>
      <c r="GT1120" s="53"/>
      <c r="GU1120" s="53"/>
      <c r="GV1120" s="53"/>
      <c r="GW1120" s="53"/>
      <c r="GX1120" s="53"/>
      <c r="GY1120" s="53"/>
      <c r="GZ1120" s="53"/>
      <c r="HA1120" s="53"/>
      <c r="HB1120" s="53"/>
      <c r="HC1120" s="53"/>
      <c r="HD1120" s="53"/>
      <c r="HE1120" s="53"/>
      <c r="HF1120" s="53"/>
      <c r="HG1120" s="53"/>
      <c r="HH1120" s="53"/>
      <c r="HI1120" s="53"/>
      <c r="HJ1120" s="53"/>
      <c r="HK1120" s="53"/>
      <c r="HL1120" s="53"/>
      <c r="HM1120" s="53"/>
      <c r="HN1120" s="53"/>
      <c r="HO1120" s="53"/>
      <c r="HP1120" s="53"/>
      <c r="HQ1120" s="53"/>
      <c r="HR1120" s="53"/>
      <c r="HS1120" s="53"/>
      <c r="HT1120" s="53"/>
      <c r="HU1120" s="53"/>
      <c r="HV1120" s="53"/>
      <c r="HW1120" s="53"/>
      <c r="HX1120" s="53"/>
      <c r="HY1120" s="53"/>
      <c r="HZ1120" s="53"/>
      <c r="IA1120" s="53"/>
      <c r="IB1120" s="53"/>
      <c r="IC1120" s="53"/>
      <c r="ID1120" s="53"/>
      <c r="IE1120" s="53"/>
      <c r="IF1120" s="53"/>
      <c r="IG1120" s="53"/>
      <c r="IH1120" s="53"/>
      <c r="II1120" s="53"/>
      <c r="IJ1120" s="53"/>
      <c r="IK1120" s="53"/>
      <c r="IL1120" s="53"/>
      <c r="IM1120" s="53"/>
      <c r="IN1120" s="53"/>
      <c r="IO1120" s="53"/>
      <c r="IP1120" s="53"/>
      <c r="IQ1120" s="53"/>
      <c r="IR1120" s="53"/>
      <c r="IS1120" s="53"/>
      <c r="IT1120" s="53"/>
      <c r="IU1120" s="53"/>
      <c r="IV1120" s="53"/>
      <c r="IW1120" s="53"/>
      <c r="IX1120" s="53"/>
      <c r="IY1120" s="53"/>
      <c r="IZ1120" s="53"/>
      <c r="JA1120" s="53"/>
      <c r="JB1120" s="53"/>
      <c r="JC1120" s="53"/>
      <c r="JD1120" s="53"/>
      <c r="JE1120" s="53"/>
      <c r="JF1120" s="53"/>
      <c r="JG1120" s="53"/>
      <c r="JH1120" s="53"/>
      <c r="JI1120" s="53"/>
      <c r="JJ1120" s="53"/>
      <c r="JK1120" s="53"/>
      <c r="JL1120" s="53"/>
      <c r="JM1120" s="53"/>
      <c r="JN1120" s="53"/>
      <c r="JO1120" s="53"/>
      <c r="JP1120" s="53"/>
      <c r="JQ1120" s="53"/>
      <c r="JR1120" s="53"/>
      <c r="JS1120" s="53"/>
      <c r="JT1120" s="53"/>
      <c r="JU1120" s="53"/>
      <c r="JV1120" s="53"/>
      <c r="JW1120" s="53"/>
      <c r="JX1120" s="53"/>
      <c r="JY1120" s="53"/>
      <c r="JZ1120" s="53"/>
      <c r="KA1120" s="53"/>
      <c r="KB1120" s="53"/>
      <c r="KC1120" s="53"/>
      <c r="KD1120" s="53"/>
      <c r="KE1120" s="53"/>
      <c r="KF1120" s="53"/>
      <c r="KG1120" s="53"/>
      <c r="KH1120" s="53"/>
      <c r="KI1120" s="53"/>
      <c r="KJ1120" s="53"/>
      <c r="KK1120" s="53"/>
      <c r="KL1120" s="53"/>
      <c r="KM1120" s="53"/>
      <c r="KN1120" s="53"/>
      <c r="KO1120" s="53"/>
      <c r="KP1120" s="53"/>
      <c r="KQ1120" s="53"/>
      <c r="KR1120" s="53"/>
      <c r="KS1120" s="53"/>
      <c r="KT1120" s="53"/>
      <c r="KU1120" s="53"/>
      <c r="KV1120" s="53"/>
      <c r="KW1120" s="53"/>
      <c r="KX1120" s="53"/>
      <c r="KY1120" s="53"/>
      <c r="KZ1120" s="53"/>
      <c r="LA1120" s="53"/>
      <c r="LB1120" s="53"/>
      <c r="LC1120" s="53"/>
      <c r="LD1120" s="53"/>
      <c r="LE1120" s="53"/>
      <c r="LF1120" s="53"/>
      <c r="LG1120" s="53"/>
      <c r="LH1120" s="53"/>
      <c r="LI1120" s="53"/>
      <c r="LJ1120" s="53"/>
      <c r="LK1120" s="53"/>
      <c r="LL1120" s="53"/>
      <c r="LM1120" s="53"/>
      <c r="LN1120" s="53"/>
      <c r="LO1120" s="53"/>
      <c r="LP1120" s="53"/>
      <c r="LQ1120" s="53"/>
      <c r="LR1120" s="53"/>
      <c r="LS1120" s="53"/>
      <c r="LT1120" s="53"/>
      <c r="LU1120" s="53"/>
      <c r="LV1120" s="53"/>
      <c r="LW1120" s="53"/>
      <c r="LX1120" s="53"/>
      <c r="LY1120" s="53"/>
      <c r="LZ1120" s="53"/>
      <c r="MA1120" s="53"/>
      <c r="MB1120" s="53"/>
      <c r="MC1120" s="53"/>
      <c r="MD1120" s="53"/>
      <c r="ME1120" s="53"/>
      <c r="MF1120" s="53"/>
      <c r="MG1120" s="53"/>
      <c r="MH1120" s="53"/>
      <c r="MI1120" s="53"/>
      <c r="MJ1120" s="53"/>
      <c r="MK1120" s="53"/>
      <c r="ML1120" s="53"/>
      <c r="MM1120" s="53"/>
      <c r="MN1120" s="53"/>
      <c r="MO1120" s="53"/>
      <c r="MP1120" s="53"/>
      <c r="MQ1120" s="53"/>
      <c r="MR1120" s="53"/>
      <c r="MS1120" s="53"/>
      <c r="MT1120" s="53"/>
      <c r="MU1120" s="53"/>
      <c r="MV1120" s="53"/>
      <c r="MW1120" s="53"/>
      <c r="MX1120" s="53"/>
      <c r="MY1120" s="53"/>
      <c r="MZ1120" s="53"/>
      <c r="NA1120" s="53"/>
      <c r="NB1120" s="53"/>
      <c r="NC1120" s="53"/>
      <c r="ND1120" s="53"/>
      <c r="NE1120" s="53"/>
      <c r="NF1120" s="53"/>
      <c r="NG1120" s="53"/>
      <c r="NH1120" s="53"/>
      <c r="NI1120" s="53"/>
      <c r="NJ1120" s="53"/>
      <c r="NK1120" s="53"/>
      <c r="NL1120" s="53"/>
      <c r="NM1120" s="53"/>
      <c r="NN1120" s="53"/>
      <c r="NO1120" s="53"/>
      <c r="NP1120" s="53"/>
      <c r="NQ1120" s="53"/>
      <c r="NR1120" s="53"/>
      <c r="NS1120" s="53"/>
      <c r="NT1120" s="53"/>
      <c r="NU1120" s="53"/>
      <c r="NV1120" s="53"/>
      <c r="NW1120" s="53"/>
      <c r="NX1120" s="53"/>
      <c r="NY1120" s="53"/>
      <c r="NZ1120" s="53"/>
      <c r="OA1120" s="53"/>
      <c r="OB1120" s="53"/>
      <c r="OC1120" s="53"/>
      <c r="OD1120" s="53"/>
      <c r="OE1120" s="53"/>
      <c r="OF1120" s="53"/>
      <c r="OG1120" s="53"/>
      <c r="OH1120" s="53"/>
      <c r="OI1120" s="53"/>
      <c r="OJ1120" s="53"/>
      <c r="OK1120" s="53"/>
      <c r="OL1120" s="53"/>
      <c r="OM1120" s="53"/>
      <c r="ON1120" s="53"/>
      <c r="OO1120" s="53"/>
      <c r="OP1120" s="53"/>
      <c r="OQ1120" s="53"/>
      <c r="OR1120" s="53"/>
      <c r="OS1120" s="53"/>
      <c r="OT1120" s="53"/>
      <c r="OU1120" s="53"/>
      <c r="OV1120" s="53"/>
      <c r="OW1120" s="53"/>
      <c r="OX1120" s="53"/>
      <c r="OY1120" s="53"/>
      <c r="OZ1120" s="53"/>
      <c r="PA1120" s="53"/>
      <c r="PB1120" s="53"/>
      <c r="PC1120" s="53"/>
      <c r="PD1120" s="53"/>
      <c r="PE1120" s="53"/>
      <c r="PF1120" s="53"/>
      <c r="PG1120" s="53"/>
      <c r="PH1120" s="53"/>
      <c r="PI1120" s="53"/>
      <c r="PJ1120" s="53"/>
      <c r="PK1120" s="53"/>
      <c r="PL1120" s="53"/>
      <c r="PM1120" s="53"/>
      <c r="PN1120" s="53"/>
      <c r="PO1120" s="53"/>
      <c r="PP1120" s="53"/>
      <c r="PQ1120" s="53"/>
      <c r="PR1120" s="53"/>
      <c r="PS1120" s="53"/>
      <c r="PT1120" s="53"/>
      <c r="PU1120" s="53"/>
      <c r="PV1120" s="53"/>
      <c r="PW1120" s="53"/>
      <c r="PX1120" s="53"/>
      <c r="PY1120" s="53"/>
      <c r="PZ1120" s="53"/>
      <c r="QA1120" s="53"/>
      <c r="QB1120" s="53"/>
      <c r="QC1120" s="53"/>
      <c r="QD1120" s="53"/>
      <c r="QE1120" s="53"/>
      <c r="QF1120" s="53"/>
      <c r="QG1120" s="53"/>
      <c r="QH1120" s="53"/>
      <c r="QI1120" s="53"/>
      <c r="QJ1120" s="53"/>
      <c r="QK1120" s="53"/>
      <c r="QL1120" s="53"/>
      <c r="QM1120" s="53"/>
      <c r="QN1120" s="53"/>
      <c r="QO1120" s="53"/>
      <c r="QP1120" s="53"/>
      <c r="QQ1120" s="53"/>
      <c r="QR1120" s="53"/>
      <c r="QS1120" s="53"/>
      <c r="QT1120" s="53"/>
      <c r="QU1120" s="53"/>
      <c r="QV1120" s="53"/>
      <c r="QW1120" s="53"/>
      <c r="QX1120" s="53"/>
      <c r="QY1120" s="53"/>
      <c r="QZ1120" s="53"/>
      <c r="RA1120" s="53"/>
      <c r="RB1120" s="53"/>
      <c r="RC1120" s="53"/>
      <c r="RD1120" s="53"/>
      <c r="RE1120" s="53"/>
      <c r="RF1120" s="53"/>
      <c r="RG1120" s="53"/>
      <c r="RH1120" s="53"/>
      <c r="RI1120" s="53"/>
      <c r="RJ1120" s="53"/>
      <c r="RK1120" s="53"/>
      <c r="RL1120" s="53"/>
      <c r="RM1120" s="53"/>
      <c r="RN1120" s="53"/>
      <c r="RO1120" s="53"/>
      <c r="RP1120" s="53"/>
      <c r="RQ1120" s="53"/>
      <c r="RR1120" s="53"/>
      <c r="RS1120" s="53"/>
      <c r="RT1120" s="53"/>
      <c r="RU1120" s="53"/>
      <c r="RV1120" s="53"/>
      <c r="RW1120" s="53"/>
      <c r="RX1120" s="53"/>
      <c r="RY1120" s="53"/>
      <c r="RZ1120" s="53"/>
      <c r="SA1120" s="53"/>
      <c r="SB1120" s="53"/>
      <c r="SC1120" s="53"/>
      <c r="SD1120" s="53"/>
      <c r="SE1120" s="53"/>
      <c r="SF1120" s="53"/>
      <c r="SG1120" s="53"/>
      <c r="SH1120" s="53"/>
      <c r="SI1120" s="53"/>
      <c r="SJ1120" s="53"/>
      <c r="SK1120" s="53"/>
      <c r="SL1120" s="53"/>
      <c r="SM1120" s="53"/>
      <c r="SN1120" s="53"/>
      <c r="SO1120" s="53"/>
      <c r="SP1120" s="53"/>
      <c r="SQ1120" s="53"/>
      <c r="SR1120" s="53"/>
      <c r="SS1120" s="53"/>
      <c r="ST1120" s="53"/>
      <c r="SU1120" s="53"/>
      <c r="SV1120" s="53"/>
      <c r="SW1120" s="53"/>
      <c r="SX1120" s="53"/>
      <c r="SY1120" s="53"/>
      <c r="SZ1120" s="53"/>
      <c r="TA1120" s="53"/>
      <c r="TB1120" s="53"/>
      <c r="TC1120" s="53"/>
      <c r="TD1120" s="53"/>
      <c r="TE1120" s="53"/>
      <c r="TF1120" s="53"/>
      <c r="TG1120" s="53"/>
      <c r="TH1120" s="53"/>
      <c r="TI1120" s="53"/>
      <c r="TJ1120" s="53"/>
      <c r="TK1120" s="53"/>
      <c r="TL1120" s="53"/>
      <c r="TM1120" s="53"/>
      <c r="TN1120" s="53"/>
      <c r="TO1120" s="53"/>
      <c r="TP1120" s="53"/>
      <c r="TQ1120" s="53"/>
      <c r="TR1120" s="53"/>
      <c r="TS1120" s="53"/>
      <c r="TT1120" s="53"/>
      <c r="TU1120" s="53"/>
      <c r="TV1120" s="53"/>
      <c r="TW1120" s="53"/>
      <c r="TX1120" s="53"/>
      <c r="TY1120" s="53"/>
      <c r="TZ1120" s="53"/>
      <c r="UA1120" s="53"/>
      <c r="UB1120" s="53"/>
      <c r="UC1120" s="53"/>
      <c r="UD1120" s="53"/>
      <c r="UE1120" s="53"/>
      <c r="UF1120" s="53"/>
      <c r="UG1120" s="53"/>
    </row>
    <row r="1121" spans="12:553" s="19" customFormat="1" ht="15.75" customHeight="1" x14ac:dyDescent="0.2">
      <c r="L1121" s="66"/>
      <c r="M1121" s="66"/>
      <c r="N1121" s="52"/>
      <c r="O1121" s="53"/>
      <c r="P1121" s="53"/>
      <c r="Q1121" s="53"/>
      <c r="R1121" s="53"/>
      <c r="S1121" s="53"/>
      <c r="T1121" s="53"/>
      <c r="U1121" s="53"/>
      <c r="V1121" s="53"/>
      <c r="W1121" s="53"/>
      <c r="X1121" s="53"/>
      <c r="Y1121" s="53"/>
      <c r="Z1121" s="53"/>
      <c r="AA1121" s="53"/>
      <c r="AB1121" s="53"/>
      <c r="AC1121" s="53"/>
      <c r="AD1121" s="53"/>
      <c r="AE1121" s="53"/>
      <c r="AF1121" s="53"/>
      <c r="AG1121" s="53"/>
      <c r="AH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c r="BM1121" s="53"/>
      <c r="BN1121" s="53"/>
      <c r="BO1121" s="53"/>
      <c r="BP1121" s="53"/>
      <c r="BQ1121" s="53"/>
      <c r="BR1121" s="53"/>
      <c r="BS1121" s="53"/>
      <c r="BT1121" s="53"/>
      <c r="BU1121" s="53"/>
      <c r="BV1121" s="53"/>
      <c r="BW1121" s="53"/>
      <c r="BX1121" s="53"/>
      <c r="BY1121" s="53"/>
      <c r="BZ1121" s="53"/>
      <c r="CA1121" s="53"/>
      <c r="CB1121" s="53"/>
      <c r="CC1121" s="53"/>
      <c r="CD1121" s="53"/>
      <c r="CE1121" s="53"/>
      <c r="CF1121" s="53"/>
      <c r="CG1121" s="53"/>
      <c r="CH1121" s="53"/>
      <c r="CI1121" s="53"/>
      <c r="CJ1121" s="53"/>
      <c r="CK1121" s="53"/>
      <c r="CL1121" s="53"/>
      <c r="CM1121" s="53"/>
      <c r="CN1121" s="53"/>
      <c r="CO1121" s="53"/>
      <c r="CP1121" s="53"/>
      <c r="CQ1121" s="53"/>
      <c r="CR1121" s="53"/>
      <c r="CS1121" s="53"/>
      <c r="CT1121" s="53"/>
      <c r="CU1121" s="53"/>
      <c r="CV1121" s="53"/>
      <c r="CW1121" s="53"/>
      <c r="CX1121" s="53"/>
      <c r="CY1121" s="53"/>
      <c r="CZ1121" s="53"/>
      <c r="DA1121" s="53"/>
      <c r="DB1121" s="53"/>
      <c r="DC1121" s="53"/>
      <c r="DD1121" s="53"/>
      <c r="DE1121" s="53"/>
      <c r="DF1121" s="53"/>
      <c r="DG1121" s="53"/>
      <c r="DH1121" s="53"/>
      <c r="DI1121" s="53"/>
      <c r="DJ1121" s="53"/>
      <c r="DK1121" s="53"/>
      <c r="DL1121" s="53"/>
      <c r="DM1121" s="53"/>
      <c r="DN1121" s="53"/>
      <c r="DO1121" s="53"/>
      <c r="DP1121" s="53"/>
      <c r="DQ1121" s="53"/>
      <c r="DR1121" s="53"/>
      <c r="DS1121" s="53"/>
      <c r="DT1121" s="53"/>
      <c r="DU1121" s="53"/>
      <c r="DV1121" s="53"/>
      <c r="DW1121" s="53"/>
      <c r="DX1121" s="53"/>
      <c r="DY1121" s="53"/>
      <c r="DZ1121" s="53"/>
      <c r="EA1121" s="53"/>
      <c r="EB1121" s="53"/>
      <c r="EC1121" s="53"/>
      <c r="ED1121" s="53"/>
      <c r="EE1121" s="53"/>
      <c r="EF1121" s="53"/>
      <c r="EG1121" s="53"/>
      <c r="EH1121" s="53"/>
      <c r="EI1121" s="53"/>
      <c r="EJ1121" s="53"/>
      <c r="EK1121" s="53"/>
      <c r="EL1121" s="53"/>
      <c r="EM1121" s="53"/>
      <c r="EN1121" s="53"/>
      <c r="EO1121" s="53"/>
      <c r="EP1121" s="53"/>
      <c r="EQ1121" s="53"/>
      <c r="ER1121" s="53"/>
      <c r="ES1121" s="53"/>
      <c r="ET1121" s="53"/>
      <c r="EU1121" s="53"/>
      <c r="EV1121" s="53"/>
      <c r="EW1121" s="53"/>
      <c r="EX1121" s="53"/>
      <c r="EY1121" s="53"/>
      <c r="EZ1121" s="53"/>
      <c r="FA1121" s="53"/>
      <c r="FB1121" s="53"/>
      <c r="FC1121" s="53"/>
      <c r="FD1121" s="53"/>
      <c r="FE1121" s="53"/>
      <c r="FF1121" s="53"/>
      <c r="FG1121" s="53"/>
      <c r="FH1121" s="53"/>
      <c r="FI1121" s="53"/>
      <c r="FJ1121" s="53"/>
      <c r="FK1121" s="53"/>
      <c r="FL1121" s="53"/>
      <c r="FM1121" s="53"/>
      <c r="FN1121" s="53"/>
      <c r="FO1121" s="53"/>
      <c r="FP1121" s="53"/>
      <c r="FQ1121" s="53"/>
      <c r="FR1121" s="53"/>
      <c r="FS1121" s="53"/>
      <c r="FT1121" s="53"/>
      <c r="FU1121" s="53"/>
      <c r="FV1121" s="53"/>
      <c r="FW1121" s="53"/>
      <c r="FX1121" s="53"/>
      <c r="FY1121" s="53"/>
      <c r="FZ1121" s="53"/>
      <c r="GA1121" s="53"/>
      <c r="GB1121" s="53"/>
      <c r="GC1121" s="53"/>
      <c r="GD1121" s="53"/>
      <c r="GE1121" s="53"/>
      <c r="GF1121" s="53"/>
      <c r="GG1121" s="53"/>
      <c r="GH1121" s="53"/>
      <c r="GI1121" s="53"/>
      <c r="GJ1121" s="53"/>
      <c r="GK1121" s="53"/>
      <c r="GL1121" s="53"/>
      <c r="GM1121" s="53"/>
      <c r="GN1121" s="53"/>
      <c r="GO1121" s="53"/>
      <c r="GP1121" s="53"/>
      <c r="GQ1121" s="53"/>
      <c r="GR1121" s="53"/>
      <c r="GS1121" s="53"/>
      <c r="GT1121" s="53"/>
      <c r="GU1121" s="53"/>
      <c r="GV1121" s="53"/>
      <c r="GW1121" s="53"/>
      <c r="GX1121" s="53"/>
      <c r="GY1121" s="53"/>
      <c r="GZ1121" s="53"/>
      <c r="HA1121" s="53"/>
      <c r="HB1121" s="53"/>
      <c r="HC1121" s="53"/>
      <c r="HD1121" s="53"/>
      <c r="HE1121" s="53"/>
      <c r="HF1121" s="53"/>
      <c r="HG1121" s="53"/>
      <c r="HH1121" s="53"/>
      <c r="HI1121" s="53"/>
      <c r="HJ1121" s="53"/>
      <c r="HK1121" s="53"/>
      <c r="HL1121" s="53"/>
      <c r="HM1121" s="53"/>
      <c r="HN1121" s="53"/>
      <c r="HO1121" s="53"/>
      <c r="HP1121" s="53"/>
      <c r="HQ1121" s="53"/>
      <c r="HR1121" s="53"/>
      <c r="HS1121" s="53"/>
      <c r="HT1121" s="53"/>
      <c r="HU1121" s="53"/>
      <c r="HV1121" s="53"/>
      <c r="HW1121" s="53"/>
      <c r="HX1121" s="53"/>
      <c r="HY1121" s="53"/>
      <c r="HZ1121" s="53"/>
      <c r="IA1121" s="53"/>
      <c r="IB1121" s="53"/>
      <c r="IC1121" s="53"/>
      <c r="ID1121" s="53"/>
      <c r="IE1121" s="53"/>
      <c r="IF1121" s="53"/>
      <c r="IG1121" s="53"/>
      <c r="IH1121" s="53"/>
      <c r="II1121" s="53"/>
      <c r="IJ1121" s="53"/>
      <c r="IK1121" s="53"/>
      <c r="IL1121" s="53"/>
      <c r="IM1121" s="53"/>
      <c r="IN1121" s="53"/>
      <c r="IO1121" s="53"/>
      <c r="IP1121" s="53"/>
      <c r="IQ1121" s="53"/>
      <c r="IR1121" s="53"/>
      <c r="IS1121" s="53"/>
      <c r="IT1121" s="53"/>
      <c r="IU1121" s="53"/>
      <c r="IV1121" s="53"/>
      <c r="IW1121" s="53"/>
      <c r="IX1121" s="53"/>
      <c r="IY1121" s="53"/>
      <c r="IZ1121" s="53"/>
      <c r="JA1121" s="53"/>
      <c r="JB1121" s="53"/>
      <c r="JC1121" s="53"/>
      <c r="JD1121" s="53"/>
      <c r="JE1121" s="53"/>
      <c r="JF1121" s="53"/>
      <c r="JG1121" s="53"/>
      <c r="JH1121" s="53"/>
      <c r="JI1121" s="53"/>
      <c r="JJ1121" s="53"/>
      <c r="JK1121" s="53"/>
      <c r="JL1121" s="53"/>
      <c r="JM1121" s="53"/>
      <c r="JN1121" s="53"/>
      <c r="JO1121" s="53"/>
      <c r="JP1121" s="53"/>
      <c r="JQ1121" s="53"/>
      <c r="JR1121" s="53"/>
      <c r="JS1121" s="53"/>
      <c r="JT1121" s="53"/>
      <c r="JU1121" s="53"/>
      <c r="JV1121" s="53"/>
      <c r="JW1121" s="53"/>
      <c r="JX1121" s="53"/>
      <c r="JY1121" s="53"/>
      <c r="JZ1121" s="53"/>
      <c r="KA1121" s="53"/>
      <c r="KB1121" s="53"/>
      <c r="KC1121" s="53"/>
      <c r="KD1121" s="53"/>
      <c r="KE1121" s="53"/>
      <c r="KF1121" s="53"/>
      <c r="KG1121" s="53"/>
      <c r="KH1121" s="53"/>
      <c r="KI1121" s="53"/>
      <c r="KJ1121" s="53"/>
      <c r="KK1121" s="53"/>
      <c r="KL1121" s="53"/>
      <c r="KM1121" s="53"/>
      <c r="KN1121" s="53"/>
      <c r="KO1121" s="53"/>
      <c r="KP1121" s="53"/>
      <c r="KQ1121" s="53"/>
      <c r="KR1121" s="53"/>
      <c r="KS1121" s="53"/>
      <c r="KT1121" s="53"/>
      <c r="KU1121" s="53"/>
      <c r="KV1121" s="53"/>
      <c r="KW1121" s="53"/>
      <c r="KX1121" s="53"/>
      <c r="KY1121" s="53"/>
      <c r="KZ1121" s="53"/>
      <c r="LA1121" s="53"/>
      <c r="LB1121" s="53"/>
      <c r="LC1121" s="53"/>
      <c r="LD1121" s="53"/>
      <c r="LE1121" s="53"/>
      <c r="LF1121" s="53"/>
      <c r="LG1121" s="53"/>
      <c r="LH1121" s="53"/>
      <c r="LI1121" s="53"/>
      <c r="LJ1121" s="53"/>
      <c r="LK1121" s="53"/>
      <c r="LL1121" s="53"/>
      <c r="LM1121" s="53"/>
      <c r="LN1121" s="53"/>
      <c r="LO1121" s="53"/>
      <c r="LP1121" s="53"/>
      <c r="LQ1121" s="53"/>
      <c r="LR1121" s="53"/>
      <c r="LS1121" s="53"/>
      <c r="LT1121" s="53"/>
      <c r="LU1121" s="53"/>
      <c r="LV1121" s="53"/>
      <c r="LW1121" s="53"/>
      <c r="LX1121" s="53"/>
      <c r="LY1121" s="53"/>
      <c r="LZ1121" s="53"/>
      <c r="MA1121" s="53"/>
      <c r="MB1121" s="53"/>
      <c r="MC1121" s="53"/>
      <c r="MD1121" s="53"/>
      <c r="ME1121" s="53"/>
      <c r="MF1121" s="53"/>
      <c r="MG1121" s="53"/>
      <c r="MH1121" s="53"/>
      <c r="MI1121" s="53"/>
      <c r="MJ1121" s="53"/>
      <c r="MK1121" s="53"/>
      <c r="ML1121" s="53"/>
      <c r="MM1121" s="53"/>
      <c r="MN1121" s="53"/>
      <c r="MO1121" s="53"/>
      <c r="MP1121" s="53"/>
      <c r="MQ1121" s="53"/>
      <c r="MR1121" s="53"/>
      <c r="MS1121" s="53"/>
      <c r="MT1121" s="53"/>
      <c r="MU1121" s="53"/>
      <c r="MV1121" s="53"/>
      <c r="MW1121" s="53"/>
      <c r="MX1121" s="53"/>
      <c r="MY1121" s="53"/>
      <c r="MZ1121" s="53"/>
      <c r="NA1121" s="53"/>
      <c r="NB1121" s="53"/>
      <c r="NC1121" s="53"/>
      <c r="ND1121" s="53"/>
      <c r="NE1121" s="53"/>
      <c r="NF1121" s="53"/>
      <c r="NG1121" s="53"/>
      <c r="NH1121" s="53"/>
      <c r="NI1121" s="53"/>
      <c r="NJ1121" s="53"/>
      <c r="NK1121" s="53"/>
      <c r="NL1121" s="53"/>
      <c r="NM1121" s="53"/>
      <c r="NN1121" s="53"/>
      <c r="NO1121" s="53"/>
      <c r="NP1121" s="53"/>
      <c r="NQ1121" s="53"/>
      <c r="NR1121" s="53"/>
      <c r="NS1121" s="53"/>
      <c r="NT1121" s="53"/>
      <c r="NU1121" s="53"/>
      <c r="NV1121" s="53"/>
      <c r="NW1121" s="53"/>
      <c r="NX1121" s="53"/>
      <c r="NY1121" s="53"/>
      <c r="NZ1121" s="53"/>
      <c r="OA1121" s="53"/>
      <c r="OB1121" s="53"/>
      <c r="OC1121" s="53"/>
      <c r="OD1121" s="53"/>
      <c r="OE1121" s="53"/>
      <c r="OF1121" s="53"/>
      <c r="OG1121" s="53"/>
      <c r="OH1121" s="53"/>
      <c r="OI1121" s="53"/>
      <c r="OJ1121" s="53"/>
      <c r="OK1121" s="53"/>
      <c r="OL1121" s="53"/>
      <c r="OM1121" s="53"/>
      <c r="ON1121" s="53"/>
      <c r="OO1121" s="53"/>
      <c r="OP1121" s="53"/>
      <c r="OQ1121" s="53"/>
      <c r="OR1121" s="53"/>
      <c r="OS1121" s="53"/>
      <c r="OT1121" s="53"/>
      <c r="OU1121" s="53"/>
      <c r="OV1121" s="53"/>
      <c r="OW1121" s="53"/>
      <c r="OX1121" s="53"/>
      <c r="OY1121" s="53"/>
      <c r="OZ1121" s="53"/>
      <c r="PA1121" s="53"/>
      <c r="PB1121" s="53"/>
      <c r="PC1121" s="53"/>
      <c r="PD1121" s="53"/>
      <c r="PE1121" s="53"/>
      <c r="PF1121" s="53"/>
      <c r="PG1121" s="53"/>
      <c r="PH1121" s="53"/>
      <c r="PI1121" s="53"/>
      <c r="PJ1121" s="53"/>
      <c r="PK1121" s="53"/>
      <c r="PL1121" s="53"/>
      <c r="PM1121" s="53"/>
      <c r="PN1121" s="53"/>
      <c r="PO1121" s="53"/>
      <c r="PP1121" s="53"/>
      <c r="PQ1121" s="53"/>
      <c r="PR1121" s="53"/>
      <c r="PS1121" s="53"/>
      <c r="PT1121" s="53"/>
      <c r="PU1121" s="53"/>
      <c r="PV1121" s="53"/>
      <c r="PW1121" s="53"/>
      <c r="PX1121" s="53"/>
      <c r="PY1121" s="53"/>
      <c r="PZ1121" s="53"/>
      <c r="QA1121" s="53"/>
      <c r="QB1121" s="53"/>
      <c r="QC1121" s="53"/>
      <c r="QD1121" s="53"/>
      <c r="QE1121" s="53"/>
      <c r="QF1121" s="53"/>
      <c r="QG1121" s="53"/>
      <c r="QH1121" s="53"/>
      <c r="QI1121" s="53"/>
      <c r="QJ1121" s="53"/>
      <c r="QK1121" s="53"/>
      <c r="QL1121" s="53"/>
      <c r="QM1121" s="53"/>
      <c r="QN1121" s="53"/>
      <c r="QO1121" s="53"/>
      <c r="QP1121" s="53"/>
      <c r="QQ1121" s="53"/>
      <c r="QR1121" s="53"/>
      <c r="QS1121" s="53"/>
      <c r="QT1121" s="53"/>
      <c r="QU1121" s="53"/>
      <c r="QV1121" s="53"/>
      <c r="QW1121" s="53"/>
      <c r="QX1121" s="53"/>
      <c r="QY1121" s="53"/>
      <c r="QZ1121" s="53"/>
      <c r="RA1121" s="53"/>
      <c r="RB1121" s="53"/>
      <c r="RC1121" s="53"/>
      <c r="RD1121" s="53"/>
      <c r="RE1121" s="53"/>
      <c r="RF1121" s="53"/>
      <c r="RG1121" s="53"/>
      <c r="RH1121" s="53"/>
      <c r="RI1121" s="53"/>
      <c r="RJ1121" s="53"/>
      <c r="RK1121" s="53"/>
      <c r="RL1121" s="53"/>
      <c r="RM1121" s="53"/>
      <c r="RN1121" s="53"/>
      <c r="RO1121" s="53"/>
      <c r="RP1121" s="53"/>
      <c r="RQ1121" s="53"/>
      <c r="RR1121" s="53"/>
      <c r="RS1121" s="53"/>
      <c r="RT1121" s="53"/>
      <c r="RU1121" s="53"/>
      <c r="RV1121" s="53"/>
      <c r="RW1121" s="53"/>
      <c r="RX1121" s="53"/>
      <c r="RY1121" s="53"/>
      <c r="RZ1121" s="53"/>
      <c r="SA1121" s="53"/>
      <c r="SB1121" s="53"/>
      <c r="SC1121" s="53"/>
      <c r="SD1121" s="53"/>
      <c r="SE1121" s="53"/>
      <c r="SF1121" s="53"/>
      <c r="SG1121" s="53"/>
      <c r="SH1121" s="53"/>
      <c r="SI1121" s="53"/>
      <c r="SJ1121" s="53"/>
      <c r="SK1121" s="53"/>
      <c r="SL1121" s="53"/>
      <c r="SM1121" s="53"/>
      <c r="SN1121" s="53"/>
      <c r="SO1121" s="53"/>
      <c r="SP1121" s="53"/>
      <c r="SQ1121" s="53"/>
      <c r="SR1121" s="53"/>
      <c r="SS1121" s="53"/>
      <c r="ST1121" s="53"/>
      <c r="SU1121" s="53"/>
      <c r="SV1121" s="53"/>
      <c r="SW1121" s="53"/>
      <c r="SX1121" s="53"/>
      <c r="SY1121" s="53"/>
      <c r="SZ1121" s="53"/>
      <c r="TA1121" s="53"/>
      <c r="TB1121" s="53"/>
      <c r="TC1121" s="53"/>
      <c r="TD1121" s="53"/>
      <c r="TE1121" s="53"/>
      <c r="TF1121" s="53"/>
      <c r="TG1121" s="53"/>
      <c r="TH1121" s="53"/>
      <c r="TI1121" s="53"/>
      <c r="TJ1121" s="53"/>
      <c r="TK1121" s="53"/>
      <c r="TL1121" s="53"/>
      <c r="TM1121" s="53"/>
      <c r="TN1121" s="53"/>
      <c r="TO1121" s="53"/>
      <c r="TP1121" s="53"/>
      <c r="TQ1121" s="53"/>
      <c r="TR1121" s="53"/>
      <c r="TS1121" s="53"/>
      <c r="TT1121" s="53"/>
      <c r="TU1121" s="53"/>
      <c r="TV1121" s="53"/>
      <c r="TW1121" s="53"/>
      <c r="TX1121" s="53"/>
      <c r="TY1121" s="53"/>
      <c r="TZ1121" s="53"/>
      <c r="UA1121" s="53"/>
      <c r="UB1121" s="53"/>
      <c r="UC1121" s="53"/>
      <c r="UD1121" s="53"/>
      <c r="UE1121" s="53"/>
      <c r="UF1121" s="53"/>
      <c r="UG1121" s="53"/>
    </row>
    <row r="1122" spans="12:553" s="19" customFormat="1" ht="15.75" customHeight="1" x14ac:dyDescent="0.2">
      <c r="L1122" s="66"/>
      <c r="M1122" s="66"/>
      <c r="N1122" s="52"/>
      <c r="O1122" s="53"/>
      <c r="P1122" s="53"/>
      <c r="Q1122" s="53"/>
      <c r="R1122" s="53"/>
      <c r="S1122" s="53"/>
      <c r="T1122" s="53"/>
      <c r="U1122" s="53"/>
      <c r="V1122" s="53"/>
      <c r="W1122" s="53"/>
      <c r="X1122" s="53"/>
      <c r="Y1122" s="53"/>
      <c r="Z1122" s="53"/>
      <c r="AA1122" s="53"/>
      <c r="AB1122" s="53"/>
      <c r="AC1122" s="53"/>
      <c r="AD1122" s="53"/>
      <c r="AE1122" s="53"/>
      <c r="AF1122" s="53"/>
      <c r="AG1122" s="53"/>
      <c r="AH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c r="BM1122" s="53"/>
      <c r="BN1122" s="53"/>
      <c r="BO1122" s="53"/>
      <c r="BP1122" s="53"/>
      <c r="BQ1122" s="53"/>
      <c r="BR1122" s="53"/>
      <c r="BS1122" s="53"/>
      <c r="BT1122" s="53"/>
      <c r="BU1122" s="53"/>
      <c r="BV1122" s="53"/>
      <c r="BW1122" s="53"/>
      <c r="BX1122" s="53"/>
      <c r="BY1122" s="53"/>
      <c r="BZ1122" s="53"/>
      <c r="CA1122" s="53"/>
      <c r="CB1122" s="53"/>
      <c r="CC1122" s="53"/>
      <c r="CD1122" s="53"/>
      <c r="CE1122" s="53"/>
      <c r="CF1122" s="53"/>
      <c r="CG1122" s="53"/>
      <c r="CH1122" s="53"/>
      <c r="CI1122" s="53"/>
      <c r="CJ1122" s="53"/>
      <c r="CK1122" s="53"/>
      <c r="CL1122" s="53"/>
      <c r="CM1122" s="53"/>
      <c r="CN1122" s="53"/>
      <c r="CO1122" s="53"/>
      <c r="CP1122" s="53"/>
      <c r="CQ1122" s="53"/>
      <c r="CR1122" s="53"/>
      <c r="CS1122" s="53"/>
      <c r="CT1122" s="53"/>
      <c r="CU1122" s="53"/>
      <c r="CV1122" s="53"/>
      <c r="CW1122" s="53"/>
      <c r="CX1122" s="53"/>
      <c r="CY1122" s="53"/>
      <c r="CZ1122" s="53"/>
      <c r="DA1122" s="53"/>
      <c r="DB1122" s="53"/>
      <c r="DC1122" s="53"/>
      <c r="DD1122" s="53"/>
      <c r="DE1122" s="53"/>
      <c r="DF1122" s="53"/>
      <c r="DG1122" s="53"/>
      <c r="DH1122" s="53"/>
      <c r="DI1122" s="53"/>
      <c r="DJ1122" s="53"/>
      <c r="DK1122" s="53"/>
      <c r="DL1122" s="53"/>
      <c r="DM1122" s="53"/>
      <c r="DN1122" s="53"/>
      <c r="DO1122" s="53"/>
      <c r="DP1122" s="53"/>
      <c r="DQ1122" s="53"/>
      <c r="DR1122" s="53"/>
      <c r="DS1122" s="53"/>
      <c r="DT1122" s="53"/>
      <c r="DU1122" s="53"/>
      <c r="DV1122" s="53"/>
      <c r="DW1122" s="53"/>
      <c r="DX1122" s="53"/>
      <c r="DY1122" s="53"/>
      <c r="DZ1122" s="53"/>
      <c r="EA1122" s="53"/>
      <c r="EB1122" s="53"/>
      <c r="EC1122" s="53"/>
      <c r="ED1122" s="53"/>
      <c r="EE1122" s="53"/>
      <c r="EF1122" s="53"/>
      <c r="EG1122" s="53"/>
      <c r="EH1122" s="53"/>
      <c r="EI1122" s="53"/>
      <c r="EJ1122" s="53"/>
      <c r="EK1122" s="53"/>
      <c r="EL1122" s="53"/>
      <c r="EM1122" s="53"/>
      <c r="EN1122" s="53"/>
      <c r="EO1122" s="53"/>
      <c r="EP1122" s="53"/>
      <c r="EQ1122" s="53"/>
      <c r="ER1122" s="53"/>
      <c r="ES1122" s="53"/>
      <c r="ET1122" s="53"/>
      <c r="EU1122" s="53"/>
      <c r="EV1122" s="53"/>
      <c r="EW1122" s="53"/>
      <c r="EX1122" s="53"/>
      <c r="EY1122" s="53"/>
      <c r="EZ1122" s="53"/>
      <c r="FA1122" s="53"/>
      <c r="FB1122" s="53"/>
      <c r="FC1122" s="53"/>
      <c r="FD1122" s="53"/>
      <c r="FE1122" s="53"/>
      <c r="FF1122" s="53"/>
      <c r="FG1122" s="53"/>
      <c r="FH1122" s="53"/>
      <c r="FI1122" s="53"/>
      <c r="FJ1122" s="53"/>
      <c r="FK1122" s="53"/>
      <c r="FL1122" s="53"/>
      <c r="FM1122" s="53"/>
      <c r="FN1122" s="53"/>
      <c r="FO1122" s="53"/>
      <c r="FP1122" s="53"/>
      <c r="FQ1122" s="53"/>
      <c r="FR1122" s="53"/>
      <c r="FS1122" s="53"/>
      <c r="FT1122" s="53"/>
      <c r="FU1122" s="53"/>
      <c r="FV1122" s="53"/>
      <c r="FW1122" s="53"/>
      <c r="FX1122" s="53"/>
      <c r="FY1122" s="53"/>
      <c r="FZ1122" s="53"/>
      <c r="GA1122" s="53"/>
      <c r="GB1122" s="53"/>
      <c r="GC1122" s="53"/>
      <c r="GD1122" s="53"/>
      <c r="GE1122" s="53"/>
      <c r="GF1122" s="53"/>
      <c r="GG1122" s="53"/>
      <c r="GH1122" s="53"/>
      <c r="GI1122" s="53"/>
      <c r="GJ1122" s="53"/>
      <c r="GK1122" s="53"/>
      <c r="GL1122" s="53"/>
      <c r="GM1122" s="53"/>
      <c r="GN1122" s="53"/>
      <c r="GO1122" s="53"/>
      <c r="GP1122" s="53"/>
      <c r="GQ1122" s="53"/>
      <c r="GR1122" s="53"/>
      <c r="GS1122" s="53"/>
      <c r="GT1122" s="53"/>
      <c r="GU1122" s="53"/>
      <c r="GV1122" s="53"/>
      <c r="GW1122" s="53"/>
      <c r="GX1122" s="53"/>
      <c r="GY1122" s="53"/>
      <c r="GZ1122" s="53"/>
      <c r="HA1122" s="53"/>
      <c r="HB1122" s="53"/>
      <c r="HC1122" s="53"/>
      <c r="HD1122" s="53"/>
      <c r="HE1122" s="53"/>
      <c r="HF1122" s="53"/>
      <c r="HG1122" s="53"/>
      <c r="HH1122" s="53"/>
      <c r="HI1122" s="53"/>
      <c r="HJ1122" s="53"/>
      <c r="HK1122" s="53"/>
      <c r="HL1122" s="53"/>
      <c r="HM1122" s="53"/>
      <c r="HN1122" s="53"/>
      <c r="HO1122" s="53"/>
      <c r="HP1122" s="53"/>
      <c r="HQ1122" s="53"/>
      <c r="HR1122" s="53"/>
      <c r="HS1122" s="53"/>
      <c r="HT1122" s="53"/>
      <c r="HU1122" s="53"/>
      <c r="HV1122" s="53"/>
      <c r="HW1122" s="53"/>
      <c r="HX1122" s="53"/>
      <c r="HY1122" s="53"/>
      <c r="HZ1122" s="53"/>
      <c r="IA1122" s="53"/>
      <c r="IB1122" s="53"/>
      <c r="IC1122" s="53"/>
      <c r="ID1122" s="53"/>
      <c r="IE1122" s="53"/>
      <c r="IF1122" s="53"/>
      <c r="IG1122" s="53"/>
      <c r="IH1122" s="53"/>
      <c r="II1122" s="53"/>
      <c r="IJ1122" s="53"/>
      <c r="IK1122" s="53"/>
      <c r="IL1122" s="53"/>
      <c r="IM1122" s="53"/>
      <c r="IN1122" s="53"/>
      <c r="IO1122" s="53"/>
      <c r="IP1122" s="53"/>
      <c r="IQ1122" s="53"/>
      <c r="IR1122" s="53"/>
      <c r="IS1122" s="53"/>
      <c r="IT1122" s="53"/>
      <c r="IU1122" s="53"/>
      <c r="IV1122" s="53"/>
      <c r="IW1122" s="53"/>
      <c r="IX1122" s="53"/>
      <c r="IY1122" s="53"/>
      <c r="IZ1122" s="53"/>
      <c r="JA1122" s="53"/>
      <c r="JB1122" s="53"/>
      <c r="JC1122" s="53"/>
      <c r="JD1122" s="53"/>
      <c r="JE1122" s="53"/>
      <c r="JF1122" s="53"/>
      <c r="JG1122" s="53"/>
      <c r="JH1122" s="53"/>
      <c r="JI1122" s="53"/>
      <c r="JJ1122" s="53"/>
      <c r="JK1122" s="53"/>
      <c r="JL1122" s="53"/>
      <c r="JM1122" s="53"/>
      <c r="JN1122" s="53"/>
      <c r="JO1122" s="53"/>
      <c r="JP1122" s="53"/>
      <c r="JQ1122" s="53"/>
      <c r="JR1122" s="53"/>
      <c r="JS1122" s="53"/>
      <c r="JT1122" s="53"/>
      <c r="JU1122" s="53"/>
      <c r="JV1122" s="53"/>
      <c r="JW1122" s="53"/>
      <c r="JX1122" s="53"/>
      <c r="JY1122" s="53"/>
      <c r="JZ1122" s="53"/>
      <c r="KA1122" s="53"/>
      <c r="KB1122" s="53"/>
      <c r="KC1122" s="53"/>
      <c r="KD1122" s="53"/>
      <c r="KE1122" s="53"/>
      <c r="KF1122" s="53"/>
      <c r="KG1122" s="53"/>
      <c r="KH1122" s="53"/>
      <c r="KI1122" s="53"/>
      <c r="KJ1122" s="53"/>
      <c r="KK1122" s="53"/>
      <c r="KL1122" s="53"/>
      <c r="KM1122" s="53"/>
      <c r="KN1122" s="53"/>
      <c r="KO1122" s="53"/>
      <c r="KP1122" s="53"/>
      <c r="KQ1122" s="53"/>
      <c r="KR1122" s="53"/>
      <c r="KS1122" s="53"/>
      <c r="KT1122" s="53"/>
      <c r="KU1122" s="53"/>
      <c r="KV1122" s="53"/>
      <c r="KW1122" s="53"/>
      <c r="KX1122" s="53"/>
      <c r="KY1122" s="53"/>
      <c r="KZ1122" s="53"/>
      <c r="LA1122" s="53"/>
      <c r="LB1122" s="53"/>
      <c r="LC1122" s="53"/>
      <c r="LD1122" s="53"/>
      <c r="LE1122" s="53"/>
      <c r="LF1122" s="53"/>
      <c r="LG1122" s="53"/>
      <c r="LH1122" s="53"/>
      <c r="LI1122" s="53"/>
      <c r="LJ1122" s="53"/>
      <c r="LK1122" s="53"/>
      <c r="LL1122" s="53"/>
      <c r="LM1122" s="53"/>
      <c r="LN1122" s="53"/>
      <c r="LO1122" s="53"/>
      <c r="LP1122" s="53"/>
      <c r="LQ1122" s="53"/>
      <c r="LR1122" s="53"/>
      <c r="LS1122" s="53"/>
      <c r="LT1122" s="53"/>
      <c r="LU1122" s="53"/>
      <c r="LV1122" s="53"/>
      <c r="LW1122" s="53"/>
      <c r="LX1122" s="53"/>
      <c r="LY1122" s="53"/>
      <c r="LZ1122" s="53"/>
      <c r="MA1122" s="53"/>
      <c r="MB1122" s="53"/>
      <c r="MC1122" s="53"/>
      <c r="MD1122" s="53"/>
      <c r="ME1122" s="53"/>
      <c r="MF1122" s="53"/>
      <c r="MG1122" s="53"/>
      <c r="MH1122" s="53"/>
      <c r="MI1122" s="53"/>
      <c r="MJ1122" s="53"/>
      <c r="MK1122" s="53"/>
      <c r="ML1122" s="53"/>
      <c r="MM1122" s="53"/>
      <c r="MN1122" s="53"/>
      <c r="MO1122" s="53"/>
      <c r="MP1122" s="53"/>
      <c r="MQ1122" s="53"/>
      <c r="MR1122" s="53"/>
      <c r="MS1122" s="53"/>
      <c r="MT1122" s="53"/>
      <c r="MU1122" s="53"/>
      <c r="MV1122" s="53"/>
      <c r="MW1122" s="53"/>
      <c r="MX1122" s="53"/>
      <c r="MY1122" s="53"/>
      <c r="MZ1122" s="53"/>
      <c r="NA1122" s="53"/>
      <c r="NB1122" s="53"/>
      <c r="NC1122" s="53"/>
      <c r="ND1122" s="53"/>
      <c r="NE1122" s="53"/>
      <c r="NF1122" s="53"/>
      <c r="NG1122" s="53"/>
      <c r="NH1122" s="53"/>
      <c r="NI1122" s="53"/>
      <c r="NJ1122" s="53"/>
      <c r="NK1122" s="53"/>
      <c r="NL1122" s="53"/>
      <c r="NM1122" s="53"/>
      <c r="NN1122" s="53"/>
      <c r="NO1122" s="53"/>
      <c r="NP1122" s="53"/>
      <c r="NQ1122" s="53"/>
      <c r="NR1122" s="53"/>
      <c r="NS1122" s="53"/>
      <c r="NT1122" s="53"/>
      <c r="NU1122" s="53"/>
      <c r="NV1122" s="53"/>
      <c r="NW1122" s="53"/>
      <c r="NX1122" s="53"/>
      <c r="NY1122" s="53"/>
      <c r="NZ1122" s="53"/>
      <c r="OA1122" s="53"/>
      <c r="OB1122" s="53"/>
      <c r="OC1122" s="53"/>
      <c r="OD1122" s="53"/>
      <c r="OE1122" s="53"/>
      <c r="OF1122" s="53"/>
      <c r="OG1122" s="53"/>
      <c r="OH1122" s="53"/>
      <c r="OI1122" s="53"/>
      <c r="OJ1122" s="53"/>
      <c r="OK1122" s="53"/>
      <c r="OL1122" s="53"/>
      <c r="OM1122" s="53"/>
      <c r="ON1122" s="53"/>
      <c r="OO1122" s="53"/>
      <c r="OP1122" s="53"/>
      <c r="OQ1122" s="53"/>
      <c r="OR1122" s="53"/>
      <c r="OS1122" s="53"/>
      <c r="OT1122" s="53"/>
      <c r="OU1122" s="53"/>
      <c r="OV1122" s="53"/>
      <c r="OW1122" s="53"/>
      <c r="OX1122" s="53"/>
      <c r="OY1122" s="53"/>
      <c r="OZ1122" s="53"/>
      <c r="PA1122" s="53"/>
      <c r="PB1122" s="53"/>
      <c r="PC1122" s="53"/>
      <c r="PD1122" s="53"/>
      <c r="PE1122" s="53"/>
      <c r="PF1122" s="53"/>
      <c r="PG1122" s="53"/>
      <c r="PH1122" s="53"/>
      <c r="PI1122" s="53"/>
      <c r="PJ1122" s="53"/>
      <c r="PK1122" s="53"/>
      <c r="PL1122" s="53"/>
      <c r="PM1122" s="53"/>
      <c r="PN1122" s="53"/>
      <c r="PO1122" s="53"/>
      <c r="PP1122" s="53"/>
      <c r="PQ1122" s="53"/>
      <c r="PR1122" s="53"/>
      <c r="PS1122" s="53"/>
      <c r="PT1122" s="53"/>
      <c r="PU1122" s="53"/>
      <c r="PV1122" s="53"/>
      <c r="PW1122" s="53"/>
      <c r="PX1122" s="53"/>
      <c r="PY1122" s="53"/>
      <c r="PZ1122" s="53"/>
      <c r="QA1122" s="53"/>
      <c r="QB1122" s="53"/>
      <c r="QC1122" s="53"/>
      <c r="QD1122" s="53"/>
      <c r="QE1122" s="53"/>
      <c r="QF1122" s="53"/>
      <c r="QG1122" s="53"/>
      <c r="QH1122" s="53"/>
      <c r="QI1122" s="53"/>
      <c r="QJ1122" s="53"/>
      <c r="QK1122" s="53"/>
      <c r="QL1122" s="53"/>
      <c r="QM1122" s="53"/>
      <c r="QN1122" s="53"/>
      <c r="QO1122" s="53"/>
      <c r="QP1122" s="53"/>
      <c r="QQ1122" s="53"/>
      <c r="QR1122" s="53"/>
      <c r="QS1122" s="53"/>
      <c r="QT1122" s="53"/>
      <c r="QU1122" s="53"/>
      <c r="QV1122" s="53"/>
      <c r="QW1122" s="53"/>
      <c r="QX1122" s="53"/>
      <c r="QY1122" s="53"/>
      <c r="QZ1122" s="53"/>
      <c r="RA1122" s="53"/>
      <c r="RB1122" s="53"/>
      <c r="RC1122" s="53"/>
      <c r="RD1122" s="53"/>
      <c r="RE1122" s="53"/>
      <c r="RF1122" s="53"/>
      <c r="RG1122" s="53"/>
      <c r="RH1122" s="53"/>
      <c r="RI1122" s="53"/>
      <c r="RJ1122" s="53"/>
      <c r="RK1122" s="53"/>
      <c r="RL1122" s="53"/>
      <c r="RM1122" s="53"/>
      <c r="RN1122" s="53"/>
      <c r="RO1122" s="53"/>
      <c r="RP1122" s="53"/>
      <c r="RQ1122" s="53"/>
      <c r="RR1122" s="53"/>
      <c r="RS1122" s="53"/>
      <c r="RT1122" s="53"/>
      <c r="RU1122" s="53"/>
      <c r="RV1122" s="53"/>
      <c r="RW1122" s="53"/>
      <c r="RX1122" s="53"/>
      <c r="RY1122" s="53"/>
      <c r="RZ1122" s="53"/>
      <c r="SA1122" s="53"/>
      <c r="SB1122" s="53"/>
      <c r="SC1122" s="53"/>
      <c r="SD1122" s="53"/>
      <c r="SE1122" s="53"/>
      <c r="SF1122" s="53"/>
      <c r="SG1122" s="53"/>
      <c r="SH1122" s="53"/>
      <c r="SI1122" s="53"/>
      <c r="SJ1122" s="53"/>
      <c r="SK1122" s="53"/>
      <c r="SL1122" s="53"/>
      <c r="SM1122" s="53"/>
      <c r="SN1122" s="53"/>
      <c r="SO1122" s="53"/>
      <c r="SP1122" s="53"/>
      <c r="SQ1122" s="53"/>
      <c r="SR1122" s="53"/>
      <c r="SS1122" s="53"/>
      <c r="ST1122" s="53"/>
      <c r="SU1122" s="53"/>
      <c r="SV1122" s="53"/>
      <c r="SW1122" s="53"/>
      <c r="SX1122" s="53"/>
      <c r="SY1122" s="53"/>
      <c r="SZ1122" s="53"/>
      <c r="TA1122" s="53"/>
      <c r="TB1122" s="53"/>
      <c r="TC1122" s="53"/>
      <c r="TD1122" s="53"/>
      <c r="TE1122" s="53"/>
      <c r="TF1122" s="53"/>
      <c r="TG1122" s="53"/>
      <c r="TH1122" s="53"/>
      <c r="TI1122" s="53"/>
      <c r="TJ1122" s="53"/>
      <c r="TK1122" s="53"/>
      <c r="TL1122" s="53"/>
      <c r="TM1122" s="53"/>
      <c r="TN1122" s="53"/>
      <c r="TO1122" s="53"/>
      <c r="TP1122" s="53"/>
      <c r="TQ1122" s="53"/>
      <c r="TR1122" s="53"/>
      <c r="TS1122" s="53"/>
      <c r="TT1122" s="53"/>
      <c r="TU1122" s="53"/>
      <c r="TV1122" s="53"/>
      <c r="TW1122" s="53"/>
      <c r="TX1122" s="53"/>
      <c r="TY1122" s="53"/>
      <c r="TZ1122" s="53"/>
      <c r="UA1122" s="53"/>
      <c r="UB1122" s="53"/>
      <c r="UC1122" s="53"/>
      <c r="UD1122" s="53"/>
      <c r="UE1122" s="53"/>
      <c r="UF1122" s="53"/>
      <c r="UG1122" s="53"/>
    </row>
    <row r="1123" spans="12:553" s="19" customFormat="1" ht="15.75" customHeight="1" x14ac:dyDescent="0.2">
      <c r="L1123" s="66"/>
      <c r="M1123" s="66"/>
      <c r="N1123" s="52"/>
      <c r="O1123" s="53"/>
      <c r="P1123" s="53"/>
      <c r="Q1123" s="53"/>
      <c r="R1123" s="53"/>
      <c r="S1123" s="53"/>
      <c r="T1123" s="53"/>
      <c r="U1123" s="53"/>
      <c r="V1123" s="53"/>
      <c r="W1123" s="53"/>
      <c r="X1123" s="53"/>
      <c r="Y1123" s="53"/>
      <c r="Z1123" s="53"/>
      <c r="AA1123" s="53"/>
      <c r="AB1123" s="53"/>
      <c r="AC1123" s="53"/>
      <c r="AD1123" s="53"/>
      <c r="AE1123" s="53"/>
      <c r="AF1123" s="53"/>
      <c r="AG1123" s="53"/>
      <c r="AH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c r="BM1123" s="53"/>
      <c r="BN1123" s="53"/>
      <c r="BO1123" s="53"/>
      <c r="BP1123" s="53"/>
      <c r="BQ1123" s="53"/>
      <c r="BR1123" s="53"/>
      <c r="BS1123" s="53"/>
      <c r="BT1123" s="53"/>
      <c r="BU1123" s="53"/>
      <c r="BV1123" s="53"/>
      <c r="BW1123" s="53"/>
      <c r="BX1123" s="53"/>
      <c r="BY1123" s="53"/>
      <c r="BZ1123" s="53"/>
      <c r="CA1123" s="53"/>
      <c r="CB1123" s="53"/>
      <c r="CC1123" s="53"/>
      <c r="CD1123" s="53"/>
      <c r="CE1123" s="53"/>
      <c r="CF1123" s="53"/>
      <c r="CG1123" s="53"/>
      <c r="CH1123" s="53"/>
      <c r="CI1123" s="53"/>
      <c r="CJ1123" s="53"/>
      <c r="CK1123" s="53"/>
      <c r="CL1123" s="53"/>
      <c r="CM1123" s="53"/>
      <c r="CN1123" s="53"/>
      <c r="CO1123" s="53"/>
      <c r="CP1123" s="53"/>
      <c r="CQ1123" s="53"/>
      <c r="CR1123" s="53"/>
      <c r="CS1123" s="53"/>
      <c r="CT1123" s="53"/>
      <c r="CU1123" s="53"/>
      <c r="CV1123" s="53"/>
      <c r="CW1123" s="53"/>
      <c r="CX1123" s="53"/>
      <c r="CY1123" s="53"/>
      <c r="CZ1123" s="53"/>
      <c r="DA1123" s="53"/>
      <c r="DB1123" s="53"/>
      <c r="DC1123" s="53"/>
      <c r="DD1123" s="53"/>
      <c r="DE1123" s="53"/>
      <c r="DF1123" s="53"/>
      <c r="DG1123" s="53"/>
      <c r="DH1123" s="53"/>
      <c r="DI1123" s="53"/>
      <c r="DJ1123" s="53"/>
      <c r="DK1123" s="53"/>
      <c r="DL1123" s="53"/>
      <c r="DM1123" s="53"/>
      <c r="DN1123" s="53"/>
      <c r="DO1123" s="53"/>
      <c r="DP1123" s="53"/>
      <c r="DQ1123" s="53"/>
      <c r="DR1123" s="53"/>
      <c r="DS1123" s="53"/>
      <c r="DT1123" s="53"/>
      <c r="DU1123" s="53"/>
      <c r="DV1123" s="53"/>
      <c r="DW1123" s="53"/>
      <c r="DX1123" s="53"/>
      <c r="DY1123" s="53"/>
      <c r="DZ1123" s="53"/>
      <c r="EA1123" s="53"/>
      <c r="EB1123" s="53"/>
      <c r="EC1123" s="53"/>
      <c r="ED1123" s="53"/>
      <c r="EE1123" s="53"/>
      <c r="EF1123" s="53"/>
      <c r="EG1123" s="53"/>
      <c r="EH1123" s="53"/>
      <c r="EI1123" s="53"/>
      <c r="EJ1123" s="53"/>
      <c r="EK1123" s="53"/>
      <c r="EL1123" s="53"/>
      <c r="EM1123" s="53"/>
      <c r="EN1123" s="53"/>
      <c r="EO1123" s="53"/>
      <c r="EP1123" s="53"/>
      <c r="EQ1123" s="53"/>
      <c r="ER1123" s="53"/>
      <c r="ES1123" s="53"/>
      <c r="ET1123" s="53"/>
      <c r="EU1123" s="53"/>
      <c r="EV1123" s="53"/>
      <c r="EW1123" s="53"/>
      <c r="EX1123" s="53"/>
      <c r="EY1123" s="53"/>
      <c r="EZ1123" s="53"/>
      <c r="FA1123" s="53"/>
      <c r="FB1123" s="53"/>
      <c r="FC1123" s="53"/>
      <c r="FD1123" s="53"/>
      <c r="FE1123" s="53"/>
      <c r="FF1123" s="53"/>
      <c r="FG1123" s="53"/>
      <c r="FH1123" s="53"/>
      <c r="FI1123" s="53"/>
      <c r="FJ1123" s="53"/>
      <c r="FK1123" s="53"/>
      <c r="FL1123" s="53"/>
      <c r="FM1123" s="53"/>
      <c r="FN1123" s="53"/>
      <c r="FO1123" s="53"/>
      <c r="FP1123" s="53"/>
      <c r="FQ1123" s="53"/>
      <c r="FR1123" s="53"/>
      <c r="FS1123" s="53"/>
      <c r="FT1123" s="53"/>
      <c r="FU1123" s="53"/>
      <c r="FV1123" s="53"/>
      <c r="FW1123" s="53"/>
      <c r="FX1123" s="53"/>
      <c r="FY1123" s="53"/>
      <c r="FZ1123" s="53"/>
      <c r="GA1123" s="53"/>
      <c r="GB1123" s="53"/>
      <c r="GC1123" s="53"/>
      <c r="GD1123" s="53"/>
      <c r="GE1123" s="53"/>
      <c r="GF1123" s="53"/>
      <c r="GG1123" s="53"/>
      <c r="GH1123" s="53"/>
      <c r="GI1123" s="53"/>
      <c r="GJ1123" s="53"/>
      <c r="GK1123" s="53"/>
      <c r="GL1123" s="53"/>
      <c r="GM1123" s="53"/>
      <c r="GN1123" s="53"/>
      <c r="GO1123" s="53"/>
      <c r="GP1123" s="53"/>
      <c r="GQ1123" s="53"/>
      <c r="GR1123" s="53"/>
      <c r="GS1123" s="53"/>
      <c r="GT1123" s="53"/>
      <c r="GU1123" s="53"/>
      <c r="GV1123" s="53"/>
      <c r="GW1123" s="53"/>
      <c r="GX1123" s="53"/>
      <c r="GY1123" s="53"/>
      <c r="GZ1123" s="53"/>
      <c r="HA1123" s="53"/>
      <c r="HB1123" s="53"/>
      <c r="HC1123" s="53"/>
      <c r="HD1123" s="53"/>
      <c r="HE1123" s="53"/>
      <c r="HF1123" s="53"/>
      <c r="HG1123" s="53"/>
      <c r="HH1123" s="53"/>
      <c r="HI1123" s="53"/>
      <c r="HJ1123" s="53"/>
      <c r="HK1123" s="53"/>
      <c r="HL1123" s="53"/>
      <c r="HM1123" s="53"/>
      <c r="HN1123" s="53"/>
      <c r="HO1123" s="53"/>
      <c r="HP1123" s="53"/>
      <c r="HQ1123" s="53"/>
      <c r="HR1123" s="53"/>
      <c r="HS1123" s="53"/>
      <c r="HT1123" s="53"/>
      <c r="HU1123" s="53"/>
      <c r="HV1123" s="53"/>
      <c r="HW1123" s="53"/>
      <c r="HX1123" s="53"/>
      <c r="HY1123" s="53"/>
      <c r="HZ1123" s="53"/>
      <c r="IA1123" s="53"/>
      <c r="IB1123" s="53"/>
      <c r="IC1123" s="53"/>
      <c r="ID1123" s="53"/>
      <c r="IE1123" s="53"/>
      <c r="IF1123" s="53"/>
      <c r="IG1123" s="53"/>
      <c r="IH1123" s="53"/>
      <c r="II1123" s="53"/>
      <c r="IJ1123" s="53"/>
      <c r="IK1123" s="53"/>
      <c r="IL1123" s="53"/>
      <c r="IM1123" s="53"/>
      <c r="IN1123" s="53"/>
      <c r="IO1123" s="53"/>
      <c r="IP1123" s="53"/>
      <c r="IQ1123" s="53"/>
      <c r="IR1123" s="53"/>
      <c r="IS1123" s="53"/>
      <c r="IT1123" s="53"/>
      <c r="IU1123" s="53"/>
      <c r="IV1123" s="53"/>
      <c r="IW1123" s="53"/>
      <c r="IX1123" s="53"/>
      <c r="IY1123" s="53"/>
      <c r="IZ1123" s="53"/>
      <c r="JA1123" s="53"/>
      <c r="JB1123" s="53"/>
      <c r="JC1123" s="53"/>
      <c r="JD1123" s="53"/>
      <c r="JE1123" s="53"/>
      <c r="JF1123" s="53"/>
      <c r="JG1123" s="53"/>
      <c r="JH1123" s="53"/>
      <c r="JI1123" s="53"/>
      <c r="JJ1123" s="53"/>
      <c r="JK1123" s="53"/>
      <c r="JL1123" s="53"/>
      <c r="JM1123" s="53"/>
      <c r="JN1123" s="53"/>
      <c r="JO1123" s="53"/>
      <c r="JP1123" s="53"/>
      <c r="JQ1123" s="53"/>
      <c r="JR1123" s="53"/>
      <c r="JS1123" s="53"/>
      <c r="JT1123" s="53"/>
      <c r="JU1123" s="53"/>
      <c r="JV1123" s="53"/>
      <c r="JW1123" s="53"/>
      <c r="JX1123" s="53"/>
      <c r="JY1123" s="53"/>
      <c r="JZ1123" s="53"/>
      <c r="KA1123" s="53"/>
      <c r="KB1123" s="53"/>
      <c r="KC1123" s="53"/>
      <c r="KD1123" s="53"/>
      <c r="KE1123" s="53"/>
      <c r="KF1123" s="53"/>
      <c r="KG1123" s="53"/>
      <c r="KH1123" s="53"/>
      <c r="KI1123" s="53"/>
      <c r="KJ1123" s="53"/>
      <c r="KK1123" s="53"/>
      <c r="KL1123" s="53"/>
      <c r="KM1123" s="53"/>
      <c r="KN1123" s="53"/>
      <c r="KO1123" s="53"/>
      <c r="KP1123" s="53"/>
      <c r="KQ1123" s="53"/>
      <c r="KR1123" s="53"/>
      <c r="KS1123" s="53"/>
      <c r="KT1123" s="53"/>
      <c r="KU1123" s="53"/>
      <c r="KV1123" s="53"/>
      <c r="KW1123" s="53"/>
      <c r="KX1123" s="53"/>
      <c r="KY1123" s="53"/>
      <c r="KZ1123" s="53"/>
      <c r="LA1123" s="53"/>
      <c r="LB1123" s="53"/>
      <c r="LC1123" s="53"/>
      <c r="LD1123" s="53"/>
      <c r="LE1123" s="53"/>
      <c r="LF1123" s="53"/>
      <c r="LG1123" s="53"/>
      <c r="LH1123" s="53"/>
      <c r="LI1123" s="53"/>
      <c r="LJ1123" s="53"/>
      <c r="LK1123" s="53"/>
      <c r="LL1123" s="53"/>
      <c r="LM1123" s="53"/>
      <c r="LN1123" s="53"/>
      <c r="LO1123" s="53"/>
      <c r="LP1123" s="53"/>
      <c r="LQ1123" s="53"/>
      <c r="LR1123" s="53"/>
      <c r="LS1123" s="53"/>
      <c r="LT1123" s="53"/>
      <c r="LU1123" s="53"/>
      <c r="LV1123" s="53"/>
      <c r="LW1123" s="53"/>
      <c r="LX1123" s="53"/>
      <c r="LY1123" s="53"/>
      <c r="LZ1123" s="53"/>
      <c r="MA1123" s="53"/>
      <c r="MB1123" s="53"/>
      <c r="MC1123" s="53"/>
      <c r="MD1123" s="53"/>
      <c r="ME1123" s="53"/>
      <c r="MF1123" s="53"/>
      <c r="MG1123" s="53"/>
      <c r="MH1123" s="53"/>
      <c r="MI1123" s="53"/>
      <c r="MJ1123" s="53"/>
      <c r="MK1123" s="53"/>
      <c r="ML1123" s="53"/>
      <c r="MM1123" s="53"/>
      <c r="MN1123" s="53"/>
      <c r="MO1123" s="53"/>
      <c r="MP1123" s="53"/>
      <c r="MQ1123" s="53"/>
      <c r="MR1123" s="53"/>
      <c r="MS1123" s="53"/>
      <c r="MT1123" s="53"/>
      <c r="MU1123" s="53"/>
      <c r="MV1123" s="53"/>
      <c r="MW1123" s="53"/>
      <c r="MX1123" s="53"/>
      <c r="MY1123" s="53"/>
      <c r="MZ1123" s="53"/>
      <c r="NA1123" s="53"/>
      <c r="NB1123" s="53"/>
      <c r="NC1123" s="53"/>
      <c r="ND1123" s="53"/>
      <c r="NE1123" s="53"/>
      <c r="NF1123" s="53"/>
      <c r="NG1123" s="53"/>
      <c r="NH1123" s="53"/>
      <c r="NI1123" s="53"/>
      <c r="NJ1123" s="53"/>
      <c r="NK1123" s="53"/>
      <c r="NL1123" s="53"/>
      <c r="NM1123" s="53"/>
      <c r="NN1123" s="53"/>
      <c r="NO1123" s="53"/>
      <c r="NP1123" s="53"/>
      <c r="NQ1123" s="53"/>
      <c r="NR1123" s="53"/>
      <c r="NS1123" s="53"/>
      <c r="NT1123" s="53"/>
      <c r="NU1123" s="53"/>
      <c r="NV1123" s="53"/>
      <c r="NW1123" s="53"/>
      <c r="NX1123" s="53"/>
      <c r="NY1123" s="53"/>
      <c r="NZ1123" s="53"/>
      <c r="OA1123" s="53"/>
      <c r="OB1123" s="53"/>
      <c r="OC1123" s="53"/>
      <c r="OD1123" s="53"/>
      <c r="OE1123" s="53"/>
      <c r="OF1123" s="53"/>
      <c r="OG1123" s="53"/>
      <c r="OH1123" s="53"/>
      <c r="OI1123" s="53"/>
      <c r="OJ1123" s="53"/>
      <c r="OK1123" s="53"/>
      <c r="OL1123" s="53"/>
      <c r="OM1123" s="53"/>
      <c r="ON1123" s="53"/>
      <c r="OO1123" s="53"/>
      <c r="OP1123" s="53"/>
      <c r="OQ1123" s="53"/>
      <c r="OR1123" s="53"/>
      <c r="OS1123" s="53"/>
      <c r="OT1123" s="53"/>
      <c r="OU1123" s="53"/>
      <c r="OV1123" s="53"/>
      <c r="OW1123" s="53"/>
      <c r="OX1123" s="53"/>
      <c r="OY1123" s="53"/>
      <c r="OZ1123" s="53"/>
      <c r="PA1123" s="53"/>
      <c r="PB1123" s="53"/>
      <c r="PC1123" s="53"/>
      <c r="PD1123" s="53"/>
      <c r="PE1123" s="53"/>
      <c r="PF1123" s="53"/>
      <c r="PG1123" s="53"/>
      <c r="PH1123" s="53"/>
      <c r="PI1123" s="53"/>
      <c r="PJ1123" s="53"/>
      <c r="PK1123" s="53"/>
      <c r="PL1123" s="53"/>
      <c r="PM1123" s="53"/>
      <c r="PN1123" s="53"/>
      <c r="PO1123" s="53"/>
      <c r="PP1123" s="53"/>
      <c r="PQ1123" s="53"/>
      <c r="PR1123" s="53"/>
      <c r="PS1123" s="53"/>
      <c r="PT1123" s="53"/>
      <c r="PU1123" s="53"/>
      <c r="PV1123" s="53"/>
      <c r="PW1123" s="53"/>
      <c r="PX1123" s="53"/>
      <c r="PY1123" s="53"/>
      <c r="PZ1123" s="53"/>
      <c r="QA1123" s="53"/>
      <c r="QB1123" s="53"/>
      <c r="QC1123" s="53"/>
      <c r="QD1123" s="53"/>
      <c r="QE1123" s="53"/>
      <c r="QF1123" s="53"/>
      <c r="QG1123" s="53"/>
      <c r="QH1123" s="53"/>
      <c r="QI1123" s="53"/>
      <c r="QJ1123" s="53"/>
      <c r="QK1123" s="53"/>
      <c r="QL1123" s="53"/>
      <c r="QM1123" s="53"/>
      <c r="QN1123" s="53"/>
      <c r="QO1123" s="53"/>
      <c r="QP1123" s="53"/>
      <c r="QQ1123" s="53"/>
      <c r="QR1123" s="53"/>
      <c r="QS1123" s="53"/>
      <c r="QT1123" s="53"/>
      <c r="QU1123" s="53"/>
      <c r="QV1123" s="53"/>
      <c r="QW1123" s="53"/>
      <c r="QX1123" s="53"/>
      <c r="QY1123" s="53"/>
      <c r="QZ1123" s="53"/>
      <c r="RA1123" s="53"/>
      <c r="RB1123" s="53"/>
      <c r="RC1123" s="53"/>
      <c r="RD1123" s="53"/>
      <c r="RE1123" s="53"/>
      <c r="RF1123" s="53"/>
      <c r="RG1123" s="53"/>
      <c r="RH1123" s="53"/>
      <c r="RI1123" s="53"/>
      <c r="RJ1123" s="53"/>
      <c r="RK1123" s="53"/>
      <c r="RL1123" s="53"/>
      <c r="RM1123" s="53"/>
      <c r="RN1123" s="53"/>
      <c r="RO1123" s="53"/>
      <c r="RP1123" s="53"/>
      <c r="RQ1123" s="53"/>
      <c r="RR1123" s="53"/>
      <c r="RS1123" s="53"/>
      <c r="RT1123" s="53"/>
      <c r="RU1123" s="53"/>
      <c r="RV1123" s="53"/>
      <c r="RW1123" s="53"/>
      <c r="RX1123" s="53"/>
      <c r="RY1123" s="53"/>
      <c r="RZ1123" s="53"/>
      <c r="SA1123" s="53"/>
      <c r="SB1123" s="53"/>
      <c r="SC1123" s="53"/>
      <c r="SD1123" s="53"/>
      <c r="SE1123" s="53"/>
      <c r="SF1123" s="53"/>
      <c r="SG1123" s="53"/>
      <c r="SH1123" s="53"/>
      <c r="SI1123" s="53"/>
      <c r="SJ1123" s="53"/>
      <c r="SK1123" s="53"/>
      <c r="SL1123" s="53"/>
      <c r="SM1123" s="53"/>
      <c r="SN1123" s="53"/>
      <c r="SO1123" s="53"/>
      <c r="SP1123" s="53"/>
      <c r="SQ1123" s="53"/>
      <c r="SR1123" s="53"/>
      <c r="SS1123" s="53"/>
      <c r="ST1123" s="53"/>
      <c r="SU1123" s="53"/>
      <c r="SV1123" s="53"/>
      <c r="SW1123" s="53"/>
      <c r="SX1123" s="53"/>
      <c r="SY1123" s="53"/>
      <c r="SZ1123" s="53"/>
      <c r="TA1123" s="53"/>
      <c r="TB1123" s="53"/>
      <c r="TC1123" s="53"/>
      <c r="TD1123" s="53"/>
      <c r="TE1123" s="53"/>
      <c r="TF1123" s="53"/>
      <c r="TG1123" s="53"/>
      <c r="TH1123" s="53"/>
      <c r="TI1123" s="53"/>
      <c r="TJ1123" s="53"/>
      <c r="TK1123" s="53"/>
      <c r="TL1123" s="53"/>
      <c r="TM1123" s="53"/>
      <c r="TN1123" s="53"/>
      <c r="TO1123" s="53"/>
      <c r="TP1123" s="53"/>
      <c r="TQ1123" s="53"/>
      <c r="TR1123" s="53"/>
      <c r="TS1123" s="53"/>
      <c r="TT1123" s="53"/>
      <c r="TU1123" s="53"/>
      <c r="TV1123" s="53"/>
      <c r="TW1123" s="53"/>
      <c r="TX1123" s="53"/>
      <c r="TY1123" s="53"/>
      <c r="TZ1123" s="53"/>
      <c r="UA1123" s="53"/>
      <c r="UB1123" s="53"/>
      <c r="UC1123" s="53"/>
      <c r="UD1123" s="53"/>
      <c r="UE1123" s="53"/>
      <c r="UF1123" s="53"/>
      <c r="UG1123" s="53"/>
    </row>
    <row r="1124" spans="12:553" s="19" customFormat="1" ht="15.75" customHeight="1" x14ac:dyDescent="0.2">
      <c r="L1124" s="66"/>
      <c r="M1124" s="66"/>
      <c r="N1124" s="52"/>
      <c r="O1124" s="53"/>
      <c r="P1124" s="53"/>
      <c r="Q1124" s="53"/>
      <c r="R1124" s="53"/>
      <c r="S1124" s="53"/>
      <c r="T1124" s="53"/>
      <c r="U1124" s="53"/>
      <c r="V1124" s="53"/>
      <c r="W1124" s="53"/>
      <c r="X1124" s="53"/>
      <c r="Y1124" s="53"/>
      <c r="Z1124" s="53"/>
      <c r="AA1124" s="53"/>
      <c r="AB1124" s="53"/>
      <c r="AC1124" s="53"/>
      <c r="AD1124" s="53"/>
      <c r="AE1124" s="53"/>
      <c r="AF1124" s="53"/>
      <c r="AG1124" s="53"/>
      <c r="AH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c r="BM1124" s="53"/>
      <c r="BN1124" s="53"/>
      <c r="BO1124" s="53"/>
      <c r="BP1124" s="53"/>
      <c r="BQ1124" s="53"/>
      <c r="BR1124" s="53"/>
      <c r="BS1124" s="53"/>
      <c r="BT1124" s="53"/>
      <c r="BU1124" s="53"/>
      <c r="BV1124" s="53"/>
      <c r="BW1124" s="53"/>
      <c r="BX1124" s="53"/>
      <c r="BY1124" s="53"/>
      <c r="BZ1124" s="53"/>
      <c r="CA1124" s="53"/>
      <c r="CB1124" s="53"/>
      <c r="CC1124" s="53"/>
      <c r="CD1124" s="53"/>
      <c r="CE1124" s="53"/>
      <c r="CF1124" s="53"/>
      <c r="CG1124" s="53"/>
      <c r="CH1124" s="53"/>
      <c r="CI1124" s="53"/>
      <c r="CJ1124" s="53"/>
      <c r="CK1124" s="53"/>
      <c r="CL1124" s="53"/>
      <c r="CM1124" s="53"/>
      <c r="CN1124" s="53"/>
      <c r="CO1124" s="53"/>
      <c r="CP1124" s="53"/>
      <c r="CQ1124" s="53"/>
      <c r="CR1124" s="53"/>
      <c r="CS1124" s="53"/>
      <c r="CT1124" s="53"/>
      <c r="CU1124" s="53"/>
      <c r="CV1124" s="53"/>
      <c r="CW1124" s="53"/>
      <c r="CX1124" s="53"/>
      <c r="CY1124" s="53"/>
      <c r="CZ1124" s="53"/>
      <c r="DA1124" s="53"/>
      <c r="DB1124" s="53"/>
      <c r="DC1124" s="53"/>
      <c r="DD1124" s="53"/>
      <c r="DE1124" s="53"/>
      <c r="DF1124" s="53"/>
      <c r="DG1124" s="53"/>
      <c r="DH1124" s="53"/>
      <c r="DI1124" s="53"/>
      <c r="DJ1124" s="53"/>
      <c r="DK1124" s="53"/>
      <c r="DL1124" s="53"/>
      <c r="DM1124" s="53"/>
      <c r="DN1124" s="53"/>
      <c r="DO1124" s="53"/>
      <c r="DP1124" s="53"/>
      <c r="DQ1124" s="53"/>
      <c r="DR1124" s="53"/>
      <c r="DS1124" s="53"/>
      <c r="DT1124" s="53"/>
      <c r="DU1124" s="53"/>
      <c r="DV1124" s="53"/>
      <c r="DW1124" s="53"/>
      <c r="DX1124" s="53"/>
      <c r="DY1124" s="53"/>
      <c r="DZ1124" s="53"/>
      <c r="EA1124" s="53"/>
      <c r="EB1124" s="53"/>
      <c r="EC1124" s="53"/>
      <c r="ED1124" s="53"/>
      <c r="EE1124" s="53"/>
      <c r="EF1124" s="53"/>
      <c r="EG1124" s="53"/>
      <c r="EH1124" s="53"/>
      <c r="EI1124" s="53"/>
      <c r="EJ1124" s="53"/>
      <c r="EK1124" s="53"/>
      <c r="EL1124" s="53"/>
      <c r="EM1124" s="53"/>
      <c r="EN1124" s="53"/>
      <c r="EO1124" s="53"/>
      <c r="EP1124" s="53"/>
      <c r="EQ1124" s="53"/>
      <c r="ER1124" s="53"/>
      <c r="ES1124" s="53"/>
      <c r="ET1124" s="53"/>
      <c r="EU1124" s="53"/>
      <c r="EV1124" s="53"/>
      <c r="EW1124" s="53"/>
      <c r="EX1124" s="53"/>
      <c r="EY1124" s="53"/>
      <c r="EZ1124" s="53"/>
      <c r="FA1124" s="53"/>
      <c r="FB1124" s="53"/>
      <c r="FC1124" s="53"/>
      <c r="FD1124" s="53"/>
      <c r="FE1124" s="53"/>
      <c r="FF1124" s="53"/>
      <c r="FG1124" s="53"/>
      <c r="FH1124" s="53"/>
      <c r="FI1124" s="53"/>
      <c r="FJ1124" s="53"/>
      <c r="FK1124" s="53"/>
      <c r="FL1124" s="53"/>
      <c r="FM1124" s="53"/>
      <c r="FN1124" s="53"/>
      <c r="FO1124" s="53"/>
      <c r="FP1124" s="53"/>
      <c r="FQ1124" s="53"/>
      <c r="FR1124" s="53"/>
      <c r="FS1124" s="53"/>
      <c r="FT1124" s="53"/>
      <c r="FU1124" s="53"/>
      <c r="FV1124" s="53"/>
      <c r="FW1124" s="53"/>
      <c r="FX1124" s="53"/>
      <c r="FY1124" s="53"/>
      <c r="FZ1124" s="53"/>
      <c r="GA1124" s="53"/>
      <c r="GB1124" s="53"/>
      <c r="GC1124" s="53"/>
      <c r="GD1124" s="53"/>
      <c r="GE1124" s="53"/>
      <c r="GF1124" s="53"/>
      <c r="GG1124" s="53"/>
      <c r="GH1124" s="53"/>
      <c r="GI1124" s="53"/>
      <c r="GJ1124" s="53"/>
      <c r="GK1124" s="53"/>
      <c r="GL1124" s="53"/>
      <c r="GM1124" s="53"/>
      <c r="GN1124" s="53"/>
      <c r="GO1124" s="53"/>
      <c r="GP1124" s="53"/>
      <c r="GQ1124" s="53"/>
      <c r="GR1124" s="53"/>
      <c r="GS1124" s="53"/>
      <c r="GT1124" s="53"/>
      <c r="GU1124" s="53"/>
      <c r="GV1124" s="53"/>
      <c r="GW1124" s="53"/>
      <c r="GX1124" s="53"/>
      <c r="GY1124" s="53"/>
      <c r="GZ1124" s="53"/>
      <c r="HA1124" s="53"/>
      <c r="HB1124" s="53"/>
      <c r="HC1124" s="53"/>
      <c r="HD1124" s="53"/>
      <c r="HE1124" s="53"/>
      <c r="HF1124" s="53"/>
      <c r="HG1124" s="53"/>
      <c r="HH1124" s="53"/>
      <c r="HI1124" s="53"/>
      <c r="HJ1124" s="53"/>
      <c r="HK1124" s="53"/>
      <c r="HL1124" s="53"/>
      <c r="HM1124" s="53"/>
      <c r="HN1124" s="53"/>
      <c r="HO1124" s="53"/>
      <c r="HP1124" s="53"/>
      <c r="HQ1124" s="53"/>
      <c r="HR1124" s="53"/>
      <c r="HS1124" s="53"/>
      <c r="HT1124" s="53"/>
      <c r="HU1124" s="53"/>
      <c r="HV1124" s="53"/>
      <c r="HW1124" s="53"/>
      <c r="HX1124" s="53"/>
      <c r="HY1124" s="53"/>
      <c r="HZ1124" s="53"/>
      <c r="IA1124" s="53"/>
      <c r="IB1124" s="53"/>
      <c r="IC1124" s="53"/>
      <c r="ID1124" s="53"/>
      <c r="IE1124" s="53"/>
      <c r="IF1124" s="53"/>
      <c r="IG1124" s="53"/>
      <c r="IH1124" s="53"/>
      <c r="II1124" s="53"/>
      <c r="IJ1124" s="53"/>
      <c r="IK1124" s="53"/>
      <c r="IL1124" s="53"/>
      <c r="IM1124" s="53"/>
      <c r="IN1124" s="53"/>
      <c r="IO1124" s="53"/>
      <c r="IP1124" s="53"/>
      <c r="IQ1124" s="53"/>
      <c r="IR1124" s="53"/>
      <c r="IS1124" s="53"/>
      <c r="IT1124" s="53"/>
      <c r="IU1124" s="53"/>
      <c r="IV1124" s="53"/>
      <c r="IW1124" s="53"/>
      <c r="IX1124" s="53"/>
      <c r="IY1124" s="53"/>
      <c r="IZ1124" s="53"/>
      <c r="JA1124" s="53"/>
      <c r="JB1124" s="53"/>
      <c r="JC1124" s="53"/>
      <c r="JD1124" s="53"/>
      <c r="JE1124" s="53"/>
      <c r="JF1124" s="53"/>
      <c r="JG1124" s="53"/>
      <c r="JH1124" s="53"/>
      <c r="JI1124" s="53"/>
      <c r="JJ1124" s="53"/>
      <c r="JK1124" s="53"/>
      <c r="JL1124" s="53"/>
      <c r="JM1124" s="53"/>
      <c r="JN1124" s="53"/>
      <c r="JO1124" s="53"/>
      <c r="JP1124" s="53"/>
      <c r="JQ1124" s="53"/>
      <c r="JR1124" s="53"/>
      <c r="JS1124" s="53"/>
      <c r="JT1124" s="53"/>
      <c r="JU1124" s="53"/>
      <c r="JV1124" s="53"/>
      <c r="JW1124" s="53"/>
      <c r="JX1124" s="53"/>
      <c r="JY1124" s="53"/>
      <c r="JZ1124" s="53"/>
      <c r="KA1124" s="53"/>
      <c r="KB1124" s="53"/>
      <c r="KC1124" s="53"/>
      <c r="KD1124" s="53"/>
      <c r="KE1124" s="53"/>
      <c r="KF1124" s="53"/>
      <c r="KG1124" s="53"/>
      <c r="KH1124" s="53"/>
      <c r="KI1124" s="53"/>
      <c r="KJ1124" s="53"/>
      <c r="KK1124" s="53"/>
      <c r="KL1124" s="53"/>
      <c r="KM1124" s="53"/>
      <c r="KN1124" s="53"/>
      <c r="KO1124" s="53"/>
      <c r="KP1124" s="53"/>
      <c r="KQ1124" s="53"/>
      <c r="KR1124" s="53"/>
      <c r="KS1124" s="53"/>
      <c r="KT1124" s="53"/>
      <c r="KU1124" s="53"/>
      <c r="KV1124" s="53"/>
      <c r="KW1124" s="53"/>
      <c r="KX1124" s="53"/>
      <c r="KY1124" s="53"/>
      <c r="KZ1124" s="53"/>
      <c r="LA1124" s="53"/>
      <c r="LB1124" s="53"/>
      <c r="LC1124" s="53"/>
      <c r="LD1124" s="53"/>
      <c r="LE1124" s="53"/>
      <c r="LF1124" s="53"/>
      <c r="LG1124" s="53"/>
      <c r="LH1124" s="53"/>
      <c r="LI1124" s="53"/>
      <c r="LJ1124" s="53"/>
      <c r="LK1124" s="53"/>
      <c r="LL1124" s="53"/>
      <c r="LM1124" s="53"/>
      <c r="LN1124" s="53"/>
      <c r="LO1124" s="53"/>
      <c r="LP1124" s="53"/>
      <c r="LQ1124" s="53"/>
      <c r="LR1124" s="53"/>
      <c r="LS1124" s="53"/>
      <c r="LT1124" s="53"/>
      <c r="LU1124" s="53"/>
      <c r="LV1124" s="53"/>
      <c r="LW1124" s="53"/>
      <c r="LX1124" s="53"/>
      <c r="LY1124" s="53"/>
      <c r="LZ1124" s="53"/>
      <c r="MA1124" s="53"/>
      <c r="MB1124" s="53"/>
      <c r="MC1124" s="53"/>
      <c r="MD1124" s="53"/>
      <c r="ME1124" s="53"/>
      <c r="MF1124" s="53"/>
      <c r="MG1124" s="53"/>
      <c r="MH1124" s="53"/>
      <c r="MI1124" s="53"/>
      <c r="MJ1124" s="53"/>
      <c r="MK1124" s="53"/>
      <c r="ML1124" s="53"/>
      <c r="MM1124" s="53"/>
      <c r="MN1124" s="53"/>
      <c r="MO1124" s="53"/>
      <c r="MP1124" s="53"/>
      <c r="MQ1124" s="53"/>
      <c r="MR1124" s="53"/>
      <c r="MS1124" s="53"/>
      <c r="MT1124" s="53"/>
      <c r="MU1124" s="53"/>
      <c r="MV1124" s="53"/>
      <c r="MW1124" s="53"/>
      <c r="MX1124" s="53"/>
      <c r="MY1124" s="53"/>
      <c r="MZ1124" s="53"/>
      <c r="NA1124" s="53"/>
      <c r="NB1124" s="53"/>
      <c r="NC1124" s="53"/>
      <c r="ND1124" s="53"/>
      <c r="NE1124" s="53"/>
      <c r="NF1124" s="53"/>
      <c r="NG1124" s="53"/>
      <c r="NH1124" s="53"/>
      <c r="NI1124" s="53"/>
      <c r="NJ1124" s="53"/>
      <c r="NK1124" s="53"/>
      <c r="NL1124" s="53"/>
      <c r="NM1124" s="53"/>
      <c r="NN1124" s="53"/>
      <c r="NO1124" s="53"/>
      <c r="NP1124" s="53"/>
      <c r="NQ1124" s="53"/>
      <c r="NR1124" s="53"/>
      <c r="NS1124" s="53"/>
      <c r="NT1124" s="53"/>
      <c r="NU1124" s="53"/>
      <c r="NV1124" s="53"/>
      <c r="NW1124" s="53"/>
      <c r="NX1124" s="53"/>
      <c r="NY1124" s="53"/>
      <c r="NZ1124" s="53"/>
      <c r="OA1124" s="53"/>
      <c r="OB1124" s="53"/>
      <c r="OC1124" s="53"/>
      <c r="OD1124" s="53"/>
      <c r="OE1124" s="53"/>
      <c r="OF1124" s="53"/>
      <c r="OG1124" s="53"/>
      <c r="OH1124" s="53"/>
      <c r="OI1124" s="53"/>
      <c r="OJ1124" s="53"/>
      <c r="OK1124" s="53"/>
      <c r="OL1124" s="53"/>
      <c r="OM1124" s="53"/>
      <c r="ON1124" s="53"/>
      <c r="OO1124" s="53"/>
      <c r="OP1124" s="53"/>
      <c r="OQ1124" s="53"/>
      <c r="OR1124" s="53"/>
      <c r="OS1124" s="53"/>
      <c r="OT1124" s="53"/>
      <c r="OU1124" s="53"/>
      <c r="OV1124" s="53"/>
      <c r="OW1124" s="53"/>
      <c r="OX1124" s="53"/>
      <c r="OY1124" s="53"/>
      <c r="OZ1124" s="53"/>
      <c r="PA1124" s="53"/>
      <c r="PB1124" s="53"/>
      <c r="PC1124" s="53"/>
      <c r="PD1124" s="53"/>
      <c r="PE1124" s="53"/>
      <c r="PF1124" s="53"/>
      <c r="PG1124" s="53"/>
      <c r="PH1124" s="53"/>
      <c r="PI1124" s="53"/>
      <c r="PJ1124" s="53"/>
      <c r="PK1124" s="53"/>
      <c r="PL1124" s="53"/>
      <c r="PM1124" s="53"/>
      <c r="PN1124" s="53"/>
      <c r="PO1124" s="53"/>
      <c r="PP1124" s="53"/>
      <c r="PQ1124" s="53"/>
      <c r="PR1124" s="53"/>
      <c r="PS1124" s="53"/>
      <c r="PT1124" s="53"/>
      <c r="PU1124" s="53"/>
      <c r="PV1124" s="53"/>
      <c r="PW1124" s="53"/>
      <c r="PX1124" s="53"/>
      <c r="PY1124" s="53"/>
      <c r="PZ1124" s="53"/>
      <c r="QA1124" s="53"/>
      <c r="QB1124" s="53"/>
      <c r="QC1124" s="53"/>
      <c r="QD1124" s="53"/>
      <c r="QE1124" s="53"/>
      <c r="QF1124" s="53"/>
      <c r="QG1124" s="53"/>
      <c r="QH1124" s="53"/>
      <c r="QI1124" s="53"/>
      <c r="QJ1124" s="53"/>
      <c r="QK1124" s="53"/>
      <c r="QL1124" s="53"/>
      <c r="QM1124" s="53"/>
      <c r="QN1124" s="53"/>
      <c r="QO1124" s="53"/>
      <c r="QP1124" s="53"/>
      <c r="QQ1124" s="53"/>
      <c r="QR1124" s="53"/>
      <c r="QS1124" s="53"/>
      <c r="QT1124" s="53"/>
      <c r="QU1124" s="53"/>
      <c r="QV1124" s="53"/>
      <c r="QW1124" s="53"/>
      <c r="QX1124" s="53"/>
      <c r="QY1124" s="53"/>
      <c r="QZ1124" s="53"/>
      <c r="RA1124" s="53"/>
      <c r="RB1124" s="53"/>
      <c r="RC1124" s="53"/>
      <c r="RD1124" s="53"/>
      <c r="RE1124" s="53"/>
      <c r="RF1124" s="53"/>
      <c r="RG1124" s="53"/>
      <c r="RH1124" s="53"/>
      <c r="RI1124" s="53"/>
      <c r="RJ1124" s="53"/>
      <c r="RK1124" s="53"/>
      <c r="RL1124" s="53"/>
      <c r="RM1124" s="53"/>
      <c r="RN1124" s="53"/>
      <c r="RO1124" s="53"/>
      <c r="RP1124" s="53"/>
      <c r="RQ1124" s="53"/>
      <c r="RR1124" s="53"/>
      <c r="RS1124" s="53"/>
      <c r="RT1124" s="53"/>
      <c r="RU1124" s="53"/>
      <c r="RV1124" s="53"/>
      <c r="RW1124" s="53"/>
      <c r="RX1124" s="53"/>
      <c r="RY1124" s="53"/>
      <c r="RZ1124" s="53"/>
      <c r="SA1124" s="53"/>
      <c r="SB1124" s="53"/>
      <c r="SC1124" s="53"/>
      <c r="SD1124" s="53"/>
      <c r="SE1124" s="53"/>
      <c r="SF1124" s="53"/>
      <c r="SG1124" s="53"/>
      <c r="SH1124" s="53"/>
      <c r="SI1124" s="53"/>
      <c r="SJ1124" s="53"/>
      <c r="SK1124" s="53"/>
      <c r="SL1124" s="53"/>
      <c r="SM1124" s="53"/>
      <c r="SN1124" s="53"/>
      <c r="SO1124" s="53"/>
      <c r="SP1124" s="53"/>
      <c r="SQ1124" s="53"/>
      <c r="SR1124" s="53"/>
      <c r="SS1124" s="53"/>
      <c r="ST1124" s="53"/>
      <c r="SU1124" s="53"/>
      <c r="SV1124" s="53"/>
      <c r="SW1124" s="53"/>
      <c r="SX1124" s="53"/>
      <c r="SY1124" s="53"/>
      <c r="SZ1124" s="53"/>
      <c r="TA1124" s="53"/>
      <c r="TB1124" s="53"/>
      <c r="TC1124" s="53"/>
      <c r="TD1124" s="53"/>
      <c r="TE1124" s="53"/>
      <c r="TF1124" s="53"/>
      <c r="TG1124" s="53"/>
      <c r="TH1124" s="53"/>
      <c r="TI1124" s="53"/>
      <c r="TJ1124" s="53"/>
      <c r="TK1124" s="53"/>
      <c r="TL1124" s="53"/>
      <c r="TM1124" s="53"/>
      <c r="TN1124" s="53"/>
      <c r="TO1124" s="53"/>
      <c r="TP1124" s="53"/>
      <c r="TQ1124" s="53"/>
      <c r="TR1124" s="53"/>
      <c r="TS1124" s="53"/>
      <c r="TT1124" s="53"/>
      <c r="TU1124" s="53"/>
      <c r="TV1124" s="53"/>
      <c r="TW1124" s="53"/>
      <c r="TX1124" s="53"/>
      <c r="TY1124" s="53"/>
      <c r="TZ1124" s="53"/>
      <c r="UA1124" s="53"/>
      <c r="UB1124" s="53"/>
      <c r="UC1124" s="53"/>
      <c r="UD1124" s="53"/>
      <c r="UE1124" s="53"/>
      <c r="UF1124" s="53"/>
      <c r="UG1124" s="53"/>
    </row>
    <row r="1125" spans="12:553" s="19" customFormat="1" ht="15.75" customHeight="1" x14ac:dyDescent="0.2">
      <c r="L1125" s="66"/>
      <c r="M1125" s="66"/>
      <c r="N1125" s="52"/>
      <c r="O1125" s="53"/>
      <c r="P1125" s="53"/>
      <c r="Q1125" s="53"/>
      <c r="R1125" s="53"/>
      <c r="S1125" s="53"/>
      <c r="T1125" s="53"/>
      <c r="U1125" s="53"/>
      <c r="V1125" s="53"/>
      <c r="W1125" s="53"/>
      <c r="X1125" s="53"/>
      <c r="Y1125" s="53"/>
      <c r="Z1125" s="53"/>
      <c r="AA1125" s="53"/>
      <c r="AB1125" s="53"/>
      <c r="AC1125" s="53"/>
      <c r="AD1125" s="53"/>
      <c r="AE1125" s="53"/>
      <c r="AF1125" s="53"/>
      <c r="AG1125" s="53"/>
      <c r="AH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c r="BM1125" s="53"/>
      <c r="BN1125" s="53"/>
      <c r="BO1125" s="53"/>
      <c r="BP1125" s="53"/>
      <c r="BQ1125" s="53"/>
      <c r="BR1125" s="53"/>
      <c r="BS1125" s="53"/>
      <c r="BT1125" s="53"/>
      <c r="BU1125" s="53"/>
      <c r="BV1125" s="53"/>
      <c r="BW1125" s="53"/>
      <c r="BX1125" s="53"/>
      <c r="BY1125" s="53"/>
      <c r="BZ1125" s="53"/>
      <c r="CA1125" s="53"/>
      <c r="CB1125" s="53"/>
      <c r="CC1125" s="53"/>
      <c r="CD1125" s="53"/>
      <c r="CE1125" s="53"/>
      <c r="CF1125" s="53"/>
      <c r="CG1125" s="53"/>
      <c r="CH1125" s="53"/>
      <c r="CI1125" s="53"/>
      <c r="CJ1125" s="53"/>
      <c r="CK1125" s="53"/>
      <c r="CL1125" s="53"/>
      <c r="CM1125" s="53"/>
      <c r="CN1125" s="53"/>
      <c r="CO1125" s="53"/>
      <c r="CP1125" s="53"/>
      <c r="CQ1125" s="53"/>
      <c r="CR1125" s="53"/>
      <c r="CS1125" s="53"/>
      <c r="CT1125" s="53"/>
      <c r="CU1125" s="53"/>
      <c r="CV1125" s="53"/>
      <c r="CW1125" s="53"/>
      <c r="CX1125" s="53"/>
      <c r="CY1125" s="53"/>
      <c r="CZ1125" s="53"/>
      <c r="DA1125" s="53"/>
      <c r="DB1125" s="53"/>
      <c r="DC1125" s="53"/>
      <c r="DD1125" s="53"/>
      <c r="DE1125" s="53"/>
      <c r="DF1125" s="53"/>
      <c r="DG1125" s="53"/>
      <c r="DH1125" s="53"/>
      <c r="DI1125" s="53"/>
      <c r="DJ1125" s="53"/>
      <c r="DK1125" s="53"/>
      <c r="DL1125" s="53"/>
      <c r="DM1125" s="53"/>
      <c r="DN1125" s="53"/>
      <c r="DO1125" s="53"/>
      <c r="DP1125" s="53"/>
      <c r="DQ1125" s="53"/>
      <c r="DR1125" s="53"/>
      <c r="DS1125" s="53"/>
      <c r="DT1125" s="53"/>
      <c r="DU1125" s="53"/>
      <c r="DV1125" s="53"/>
      <c r="DW1125" s="53"/>
      <c r="DX1125" s="53"/>
      <c r="DY1125" s="53"/>
      <c r="DZ1125" s="53"/>
      <c r="EA1125" s="53"/>
      <c r="EB1125" s="53"/>
      <c r="EC1125" s="53"/>
      <c r="ED1125" s="53"/>
      <c r="EE1125" s="53"/>
      <c r="EF1125" s="53"/>
      <c r="EG1125" s="53"/>
      <c r="EH1125" s="53"/>
      <c r="EI1125" s="53"/>
      <c r="EJ1125" s="53"/>
      <c r="EK1125" s="53"/>
      <c r="EL1125" s="53"/>
      <c r="EM1125" s="53"/>
      <c r="EN1125" s="53"/>
      <c r="EO1125" s="53"/>
      <c r="EP1125" s="53"/>
      <c r="EQ1125" s="53"/>
      <c r="ER1125" s="53"/>
      <c r="ES1125" s="53"/>
      <c r="ET1125" s="53"/>
      <c r="EU1125" s="53"/>
      <c r="EV1125" s="53"/>
      <c r="EW1125" s="53"/>
      <c r="EX1125" s="53"/>
      <c r="EY1125" s="53"/>
      <c r="EZ1125" s="53"/>
      <c r="FA1125" s="53"/>
      <c r="FB1125" s="53"/>
      <c r="FC1125" s="53"/>
      <c r="FD1125" s="53"/>
      <c r="FE1125" s="53"/>
      <c r="FF1125" s="53"/>
      <c r="FG1125" s="53"/>
      <c r="FH1125" s="53"/>
      <c r="FI1125" s="53"/>
      <c r="FJ1125" s="53"/>
      <c r="FK1125" s="53"/>
      <c r="FL1125" s="53"/>
      <c r="FM1125" s="53"/>
      <c r="FN1125" s="53"/>
      <c r="FO1125" s="53"/>
      <c r="FP1125" s="53"/>
      <c r="FQ1125" s="53"/>
      <c r="FR1125" s="53"/>
      <c r="FS1125" s="53"/>
      <c r="FT1125" s="53"/>
      <c r="FU1125" s="53"/>
      <c r="FV1125" s="53"/>
      <c r="FW1125" s="53"/>
      <c r="FX1125" s="53"/>
      <c r="FY1125" s="53"/>
      <c r="FZ1125" s="53"/>
      <c r="GA1125" s="53"/>
      <c r="GB1125" s="53"/>
      <c r="GC1125" s="53"/>
      <c r="GD1125" s="53"/>
      <c r="GE1125" s="53"/>
      <c r="GF1125" s="53"/>
      <c r="GG1125" s="53"/>
      <c r="GH1125" s="53"/>
      <c r="GI1125" s="53"/>
      <c r="GJ1125" s="53"/>
      <c r="GK1125" s="53"/>
      <c r="GL1125" s="53"/>
      <c r="GM1125" s="53"/>
      <c r="GN1125" s="53"/>
      <c r="GO1125" s="53"/>
      <c r="GP1125" s="53"/>
      <c r="GQ1125" s="53"/>
      <c r="GR1125" s="53"/>
      <c r="GS1125" s="53"/>
      <c r="GT1125" s="53"/>
      <c r="GU1125" s="53"/>
      <c r="GV1125" s="53"/>
      <c r="GW1125" s="53"/>
      <c r="GX1125" s="53"/>
      <c r="GY1125" s="53"/>
      <c r="GZ1125" s="53"/>
      <c r="HA1125" s="53"/>
      <c r="HB1125" s="53"/>
      <c r="HC1125" s="53"/>
      <c r="HD1125" s="53"/>
      <c r="HE1125" s="53"/>
      <c r="HF1125" s="53"/>
      <c r="HG1125" s="53"/>
      <c r="HH1125" s="53"/>
      <c r="HI1125" s="53"/>
      <c r="HJ1125" s="53"/>
      <c r="HK1125" s="53"/>
      <c r="HL1125" s="53"/>
      <c r="HM1125" s="53"/>
      <c r="HN1125" s="53"/>
      <c r="HO1125" s="53"/>
      <c r="HP1125" s="53"/>
      <c r="HQ1125" s="53"/>
      <c r="HR1125" s="53"/>
      <c r="HS1125" s="53"/>
      <c r="HT1125" s="53"/>
      <c r="HU1125" s="53"/>
      <c r="HV1125" s="53"/>
      <c r="HW1125" s="53"/>
      <c r="HX1125" s="53"/>
      <c r="HY1125" s="53"/>
      <c r="HZ1125" s="53"/>
      <c r="IA1125" s="53"/>
      <c r="IB1125" s="53"/>
      <c r="IC1125" s="53"/>
      <c r="ID1125" s="53"/>
      <c r="IE1125" s="53"/>
      <c r="IF1125" s="53"/>
      <c r="IG1125" s="53"/>
      <c r="IH1125" s="53"/>
      <c r="II1125" s="53"/>
      <c r="IJ1125" s="53"/>
      <c r="IK1125" s="53"/>
      <c r="IL1125" s="53"/>
      <c r="IM1125" s="53"/>
      <c r="IN1125" s="53"/>
      <c r="IO1125" s="53"/>
      <c r="IP1125" s="53"/>
      <c r="IQ1125" s="53"/>
      <c r="IR1125" s="53"/>
      <c r="IS1125" s="53"/>
      <c r="IT1125" s="53"/>
      <c r="IU1125" s="53"/>
      <c r="IV1125" s="53"/>
      <c r="IW1125" s="53"/>
      <c r="IX1125" s="53"/>
      <c r="IY1125" s="53"/>
      <c r="IZ1125" s="53"/>
      <c r="JA1125" s="53"/>
      <c r="JB1125" s="53"/>
      <c r="JC1125" s="53"/>
      <c r="JD1125" s="53"/>
      <c r="JE1125" s="53"/>
      <c r="JF1125" s="53"/>
      <c r="JG1125" s="53"/>
      <c r="JH1125" s="53"/>
      <c r="JI1125" s="53"/>
      <c r="JJ1125" s="53"/>
      <c r="JK1125" s="53"/>
      <c r="JL1125" s="53"/>
      <c r="JM1125" s="53"/>
      <c r="JN1125" s="53"/>
      <c r="JO1125" s="53"/>
      <c r="JP1125" s="53"/>
      <c r="JQ1125" s="53"/>
      <c r="JR1125" s="53"/>
      <c r="JS1125" s="53"/>
      <c r="JT1125" s="53"/>
      <c r="JU1125" s="53"/>
      <c r="JV1125" s="53"/>
      <c r="JW1125" s="53"/>
      <c r="JX1125" s="53"/>
      <c r="JY1125" s="53"/>
      <c r="JZ1125" s="53"/>
      <c r="KA1125" s="53"/>
      <c r="KB1125" s="53"/>
      <c r="KC1125" s="53"/>
      <c r="KD1125" s="53"/>
      <c r="KE1125" s="53"/>
      <c r="KF1125" s="53"/>
      <c r="KG1125" s="53"/>
      <c r="KH1125" s="53"/>
      <c r="KI1125" s="53"/>
      <c r="KJ1125" s="53"/>
      <c r="KK1125" s="53"/>
      <c r="KL1125" s="53"/>
      <c r="KM1125" s="53"/>
      <c r="KN1125" s="53"/>
      <c r="KO1125" s="53"/>
      <c r="KP1125" s="53"/>
      <c r="KQ1125" s="53"/>
      <c r="KR1125" s="53"/>
      <c r="KS1125" s="53"/>
      <c r="KT1125" s="53"/>
      <c r="KU1125" s="53"/>
      <c r="KV1125" s="53"/>
      <c r="KW1125" s="53"/>
      <c r="KX1125" s="53"/>
      <c r="KY1125" s="53"/>
      <c r="KZ1125" s="53"/>
      <c r="LA1125" s="53"/>
      <c r="LB1125" s="53"/>
      <c r="LC1125" s="53"/>
      <c r="LD1125" s="53"/>
      <c r="LE1125" s="53"/>
      <c r="LF1125" s="53"/>
      <c r="LG1125" s="53"/>
      <c r="LH1125" s="53"/>
      <c r="LI1125" s="53"/>
      <c r="LJ1125" s="53"/>
      <c r="LK1125" s="53"/>
      <c r="LL1125" s="53"/>
      <c r="LM1125" s="53"/>
      <c r="LN1125" s="53"/>
      <c r="LO1125" s="53"/>
      <c r="LP1125" s="53"/>
      <c r="LQ1125" s="53"/>
      <c r="LR1125" s="53"/>
      <c r="LS1125" s="53"/>
      <c r="LT1125" s="53"/>
      <c r="LU1125" s="53"/>
      <c r="LV1125" s="53"/>
      <c r="LW1125" s="53"/>
      <c r="LX1125" s="53"/>
      <c r="LY1125" s="53"/>
      <c r="LZ1125" s="53"/>
      <c r="MA1125" s="53"/>
      <c r="MB1125" s="53"/>
      <c r="MC1125" s="53"/>
      <c r="MD1125" s="53"/>
      <c r="ME1125" s="53"/>
      <c r="MF1125" s="53"/>
      <c r="MG1125" s="53"/>
      <c r="MH1125" s="53"/>
      <c r="MI1125" s="53"/>
      <c r="MJ1125" s="53"/>
      <c r="MK1125" s="53"/>
      <c r="ML1125" s="53"/>
      <c r="MM1125" s="53"/>
      <c r="MN1125" s="53"/>
      <c r="MO1125" s="53"/>
      <c r="MP1125" s="53"/>
      <c r="MQ1125" s="53"/>
      <c r="MR1125" s="53"/>
      <c r="MS1125" s="53"/>
      <c r="MT1125" s="53"/>
      <c r="MU1125" s="53"/>
      <c r="MV1125" s="53"/>
      <c r="MW1125" s="53"/>
      <c r="MX1125" s="53"/>
      <c r="MY1125" s="53"/>
      <c r="MZ1125" s="53"/>
      <c r="NA1125" s="53"/>
      <c r="NB1125" s="53"/>
      <c r="NC1125" s="53"/>
      <c r="ND1125" s="53"/>
      <c r="NE1125" s="53"/>
      <c r="NF1125" s="53"/>
      <c r="NG1125" s="53"/>
      <c r="NH1125" s="53"/>
      <c r="NI1125" s="53"/>
      <c r="NJ1125" s="53"/>
      <c r="NK1125" s="53"/>
      <c r="NL1125" s="53"/>
      <c r="NM1125" s="53"/>
      <c r="NN1125" s="53"/>
      <c r="NO1125" s="53"/>
      <c r="NP1125" s="53"/>
      <c r="NQ1125" s="53"/>
      <c r="NR1125" s="53"/>
      <c r="NS1125" s="53"/>
      <c r="NT1125" s="53"/>
      <c r="NU1125" s="53"/>
      <c r="NV1125" s="53"/>
      <c r="NW1125" s="53"/>
      <c r="NX1125" s="53"/>
      <c r="NY1125" s="53"/>
      <c r="NZ1125" s="53"/>
      <c r="OA1125" s="53"/>
      <c r="OB1125" s="53"/>
      <c r="OC1125" s="53"/>
      <c r="OD1125" s="53"/>
      <c r="OE1125" s="53"/>
      <c r="OF1125" s="53"/>
      <c r="OG1125" s="53"/>
      <c r="OH1125" s="53"/>
      <c r="OI1125" s="53"/>
      <c r="OJ1125" s="53"/>
      <c r="OK1125" s="53"/>
      <c r="OL1125" s="53"/>
      <c r="OM1125" s="53"/>
      <c r="ON1125" s="53"/>
      <c r="OO1125" s="53"/>
      <c r="OP1125" s="53"/>
      <c r="OQ1125" s="53"/>
      <c r="OR1125" s="53"/>
      <c r="OS1125" s="53"/>
      <c r="OT1125" s="53"/>
      <c r="OU1125" s="53"/>
      <c r="OV1125" s="53"/>
      <c r="OW1125" s="53"/>
      <c r="OX1125" s="53"/>
      <c r="OY1125" s="53"/>
      <c r="OZ1125" s="53"/>
      <c r="PA1125" s="53"/>
      <c r="PB1125" s="53"/>
      <c r="PC1125" s="53"/>
      <c r="PD1125" s="53"/>
      <c r="PE1125" s="53"/>
      <c r="PF1125" s="53"/>
      <c r="PG1125" s="53"/>
      <c r="PH1125" s="53"/>
      <c r="PI1125" s="53"/>
      <c r="PJ1125" s="53"/>
      <c r="PK1125" s="53"/>
      <c r="PL1125" s="53"/>
      <c r="PM1125" s="53"/>
      <c r="PN1125" s="53"/>
      <c r="PO1125" s="53"/>
      <c r="PP1125" s="53"/>
      <c r="PQ1125" s="53"/>
      <c r="PR1125" s="53"/>
      <c r="PS1125" s="53"/>
      <c r="PT1125" s="53"/>
      <c r="PU1125" s="53"/>
      <c r="PV1125" s="53"/>
      <c r="PW1125" s="53"/>
      <c r="PX1125" s="53"/>
      <c r="PY1125" s="53"/>
      <c r="PZ1125" s="53"/>
      <c r="QA1125" s="53"/>
      <c r="QB1125" s="53"/>
      <c r="QC1125" s="53"/>
      <c r="QD1125" s="53"/>
      <c r="QE1125" s="53"/>
      <c r="QF1125" s="53"/>
      <c r="QG1125" s="53"/>
      <c r="QH1125" s="53"/>
      <c r="QI1125" s="53"/>
      <c r="QJ1125" s="53"/>
      <c r="QK1125" s="53"/>
      <c r="QL1125" s="53"/>
      <c r="QM1125" s="53"/>
      <c r="QN1125" s="53"/>
      <c r="QO1125" s="53"/>
      <c r="QP1125" s="53"/>
      <c r="QQ1125" s="53"/>
      <c r="QR1125" s="53"/>
      <c r="QS1125" s="53"/>
      <c r="QT1125" s="53"/>
      <c r="QU1125" s="53"/>
      <c r="QV1125" s="53"/>
      <c r="QW1125" s="53"/>
      <c r="QX1125" s="53"/>
      <c r="QY1125" s="53"/>
      <c r="QZ1125" s="53"/>
      <c r="RA1125" s="53"/>
      <c r="RB1125" s="53"/>
      <c r="RC1125" s="53"/>
      <c r="RD1125" s="53"/>
      <c r="RE1125" s="53"/>
      <c r="RF1125" s="53"/>
      <c r="RG1125" s="53"/>
      <c r="RH1125" s="53"/>
      <c r="RI1125" s="53"/>
      <c r="RJ1125" s="53"/>
      <c r="RK1125" s="53"/>
      <c r="RL1125" s="53"/>
      <c r="RM1125" s="53"/>
      <c r="RN1125" s="53"/>
      <c r="RO1125" s="53"/>
      <c r="RP1125" s="53"/>
      <c r="RQ1125" s="53"/>
      <c r="RR1125" s="53"/>
      <c r="RS1125" s="53"/>
      <c r="RT1125" s="53"/>
      <c r="RU1125" s="53"/>
      <c r="RV1125" s="53"/>
      <c r="RW1125" s="53"/>
      <c r="RX1125" s="53"/>
      <c r="RY1125" s="53"/>
      <c r="RZ1125" s="53"/>
      <c r="SA1125" s="53"/>
      <c r="SB1125" s="53"/>
      <c r="SC1125" s="53"/>
      <c r="SD1125" s="53"/>
      <c r="SE1125" s="53"/>
      <c r="SF1125" s="53"/>
      <c r="SG1125" s="53"/>
      <c r="SH1125" s="53"/>
      <c r="SI1125" s="53"/>
      <c r="SJ1125" s="53"/>
      <c r="SK1125" s="53"/>
      <c r="SL1125" s="53"/>
      <c r="SM1125" s="53"/>
      <c r="SN1125" s="53"/>
      <c r="SO1125" s="53"/>
      <c r="SP1125" s="53"/>
      <c r="SQ1125" s="53"/>
      <c r="SR1125" s="53"/>
      <c r="SS1125" s="53"/>
      <c r="ST1125" s="53"/>
      <c r="SU1125" s="53"/>
      <c r="SV1125" s="53"/>
      <c r="SW1125" s="53"/>
      <c r="SX1125" s="53"/>
      <c r="SY1125" s="53"/>
      <c r="SZ1125" s="53"/>
      <c r="TA1125" s="53"/>
      <c r="TB1125" s="53"/>
      <c r="TC1125" s="53"/>
      <c r="TD1125" s="53"/>
      <c r="TE1125" s="53"/>
      <c r="TF1125" s="53"/>
      <c r="TG1125" s="53"/>
      <c r="TH1125" s="53"/>
      <c r="TI1125" s="53"/>
      <c r="TJ1125" s="53"/>
      <c r="TK1125" s="53"/>
      <c r="TL1125" s="53"/>
      <c r="TM1125" s="53"/>
      <c r="TN1125" s="53"/>
      <c r="TO1125" s="53"/>
      <c r="TP1125" s="53"/>
      <c r="TQ1125" s="53"/>
      <c r="TR1125" s="53"/>
      <c r="TS1125" s="53"/>
      <c r="TT1125" s="53"/>
      <c r="TU1125" s="53"/>
      <c r="TV1125" s="53"/>
      <c r="TW1125" s="53"/>
      <c r="TX1125" s="53"/>
      <c r="TY1125" s="53"/>
      <c r="TZ1125" s="53"/>
      <c r="UA1125" s="53"/>
      <c r="UB1125" s="53"/>
      <c r="UC1125" s="53"/>
      <c r="UD1125" s="53"/>
      <c r="UE1125" s="53"/>
      <c r="UF1125" s="53"/>
      <c r="UG1125" s="53"/>
    </row>
    <row r="1126" spans="12:553" s="19" customFormat="1" ht="15.75" customHeight="1" x14ac:dyDescent="0.2">
      <c r="L1126" s="66"/>
      <c r="M1126" s="66"/>
      <c r="N1126" s="52"/>
      <c r="O1126" s="53"/>
      <c r="P1126" s="53"/>
      <c r="Q1126" s="53"/>
      <c r="R1126" s="53"/>
      <c r="S1126" s="53"/>
      <c r="T1126" s="53"/>
      <c r="U1126" s="53"/>
      <c r="V1126" s="53"/>
      <c r="W1126" s="53"/>
      <c r="X1126" s="53"/>
      <c r="Y1126" s="53"/>
      <c r="Z1126" s="53"/>
      <c r="AA1126" s="53"/>
      <c r="AB1126" s="53"/>
      <c r="AC1126" s="53"/>
      <c r="AD1126" s="53"/>
      <c r="AE1126" s="53"/>
      <c r="AF1126" s="53"/>
      <c r="AG1126" s="53"/>
      <c r="AH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c r="BM1126" s="53"/>
      <c r="BN1126" s="53"/>
      <c r="BO1126" s="53"/>
      <c r="BP1126" s="53"/>
      <c r="BQ1126" s="53"/>
      <c r="BR1126" s="53"/>
      <c r="BS1126" s="53"/>
      <c r="BT1126" s="53"/>
      <c r="BU1126" s="53"/>
      <c r="BV1126" s="53"/>
      <c r="BW1126" s="53"/>
      <c r="BX1126" s="53"/>
      <c r="BY1126" s="53"/>
      <c r="BZ1126" s="53"/>
      <c r="CA1126" s="53"/>
      <c r="CB1126" s="53"/>
      <c r="CC1126" s="53"/>
      <c r="CD1126" s="53"/>
      <c r="CE1126" s="53"/>
      <c r="CF1126" s="53"/>
      <c r="CG1126" s="53"/>
      <c r="CH1126" s="53"/>
      <c r="CI1126" s="53"/>
      <c r="CJ1126" s="53"/>
      <c r="CK1126" s="53"/>
      <c r="CL1126" s="53"/>
      <c r="CM1126" s="53"/>
      <c r="CN1126" s="53"/>
      <c r="CO1126" s="53"/>
      <c r="CP1126" s="53"/>
      <c r="CQ1126" s="53"/>
      <c r="CR1126" s="53"/>
      <c r="CS1126" s="53"/>
      <c r="CT1126" s="53"/>
      <c r="CU1126" s="53"/>
      <c r="CV1126" s="53"/>
      <c r="CW1126" s="53"/>
      <c r="CX1126" s="53"/>
      <c r="CY1126" s="53"/>
      <c r="CZ1126" s="53"/>
      <c r="DA1126" s="53"/>
      <c r="DB1126" s="53"/>
      <c r="DC1126" s="53"/>
      <c r="DD1126" s="53"/>
      <c r="DE1126" s="53"/>
      <c r="DF1126" s="53"/>
      <c r="DG1126" s="53"/>
      <c r="DH1126" s="53"/>
      <c r="DI1126" s="53"/>
      <c r="DJ1126" s="53"/>
      <c r="DK1126" s="53"/>
      <c r="DL1126" s="53"/>
      <c r="DM1126" s="53"/>
      <c r="DN1126" s="53"/>
      <c r="DO1126" s="53"/>
      <c r="DP1126" s="53"/>
      <c r="DQ1126" s="53"/>
      <c r="DR1126" s="53"/>
      <c r="DS1126" s="53"/>
      <c r="DT1126" s="53"/>
      <c r="DU1126" s="53"/>
      <c r="DV1126" s="53"/>
      <c r="DW1126" s="53"/>
      <c r="DX1126" s="53"/>
      <c r="DY1126" s="53"/>
      <c r="DZ1126" s="53"/>
      <c r="EA1126" s="53"/>
      <c r="EB1126" s="53"/>
      <c r="EC1126" s="53"/>
      <c r="ED1126" s="53"/>
      <c r="EE1126" s="53"/>
      <c r="EF1126" s="53"/>
      <c r="EG1126" s="53"/>
      <c r="EH1126" s="53"/>
      <c r="EI1126" s="53"/>
      <c r="EJ1126" s="53"/>
      <c r="EK1126" s="53"/>
      <c r="EL1126" s="53"/>
      <c r="EM1126" s="53"/>
      <c r="EN1126" s="53"/>
      <c r="EO1126" s="53"/>
      <c r="EP1126" s="53"/>
      <c r="EQ1126" s="53"/>
      <c r="ER1126" s="53"/>
      <c r="ES1126" s="53"/>
      <c r="ET1126" s="53"/>
      <c r="EU1126" s="53"/>
      <c r="EV1126" s="53"/>
      <c r="EW1126" s="53"/>
      <c r="EX1126" s="53"/>
      <c r="EY1126" s="53"/>
      <c r="EZ1126" s="53"/>
      <c r="FA1126" s="53"/>
      <c r="FB1126" s="53"/>
      <c r="FC1126" s="53"/>
      <c r="FD1126" s="53"/>
      <c r="FE1126" s="53"/>
      <c r="FF1126" s="53"/>
      <c r="FG1126" s="53"/>
      <c r="FH1126" s="53"/>
      <c r="FI1126" s="53"/>
      <c r="FJ1126" s="53"/>
      <c r="FK1126" s="53"/>
      <c r="FL1126" s="53"/>
      <c r="FM1126" s="53"/>
      <c r="FN1126" s="53"/>
      <c r="FO1126" s="53"/>
      <c r="FP1126" s="53"/>
      <c r="FQ1126" s="53"/>
      <c r="FR1126" s="53"/>
      <c r="FS1126" s="53"/>
      <c r="FT1126" s="53"/>
      <c r="FU1126" s="53"/>
      <c r="FV1126" s="53"/>
      <c r="FW1126" s="53"/>
      <c r="FX1126" s="53"/>
      <c r="FY1126" s="53"/>
      <c r="FZ1126" s="53"/>
      <c r="GA1126" s="53"/>
      <c r="GB1126" s="53"/>
      <c r="GC1126" s="53"/>
      <c r="GD1126" s="53"/>
      <c r="GE1126" s="53"/>
      <c r="GF1126" s="53"/>
      <c r="GG1126" s="53"/>
      <c r="GH1126" s="53"/>
      <c r="GI1126" s="53"/>
      <c r="GJ1126" s="53"/>
      <c r="GK1126" s="53"/>
      <c r="GL1126" s="53"/>
      <c r="GM1126" s="53"/>
      <c r="GN1126" s="53"/>
      <c r="GO1126" s="53"/>
      <c r="GP1126" s="53"/>
      <c r="GQ1126" s="53"/>
      <c r="GR1126" s="53"/>
      <c r="GS1126" s="53"/>
      <c r="GT1126" s="53"/>
      <c r="GU1126" s="53"/>
      <c r="GV1126" s="53"/>
      <c r="GW1126" s="53"/>
      <c r="GX1126" s="53"/>
      <c r="GY1126" s="53"/>
      <c r="GZ1126" s="53"/>
      <c r="HA1126" s="53"/>
      <c r="HB1126" s="53"/>
      <c r="HC1126" s="53"/>
      <c r="HD1126" s="53"/>
      <c r="HE1126" s="53"/>
      <c r="HF1126" s="53"/>
      <c r="HG1126" s="53"/>
      <c r="HH1126" s="53"/>
      <c r="HI1126" s="53"/>
      <c r="HJ1126" s="53"/>
      <c r="HK1126" s="53"/>
      <c r="HL1126" s="53"/>
      <c r="HM1126" s="53"/>
      <c r="HN1126" s="53"/>
      <c r="HO1126" s="53"/>
      <c r="HP1126" s="53"/>
      <c r="HQ1126" s="53"/>
      <c r="HR1126" s="53"/>
      <c r="HS1126" s="53"/>
      <c r="HT1126" s="53"/>
      <c r="HU1126" s="53"/>
      <c r="HV1126" s="53"/>
      <c r="HW1126" s="53"/>
      <c r="HX1126" s="53"/>
      <c r="HY1126" s="53"/>
      <c r="HZ1126" s="53"/>
      <c r="IA1126" s="53"/>
      <c r="IB1126" s="53"/>
      <c r="IC1126" s="53"/>
      <c r="ID1126" s="53"/>
      <c r="IE1126" s="53"/>
      <c r="IF1126" s="53"/>
      <c r="IG1126" s="53"/>
      <c r="IH1126" s="53"/>
      <c r="II1126" s="53"/>
      <c r="IJ1126" s="53"/>
      <c r="IK1126" s="53"/>
      <c r="IL1126" s="53"/>
      <c r="IM1126" s="53"/>
      <c r="IN1126" s="53"/>
      <c r="IO1126" s="53"/>
      <c r="IP1126" s="53"/>
      <c r="IQ1126" s="53"/>
      <c r="IR1126" s="53"/>
      <c r="IS1126" s="53"/>
      <c r="IT1126" s="53"/>
      <c r="IU1126" s="53"/>
      <c r="IV1126" s="53"/>
      <c r="IW1126" s="53"/>
      <c r="IX1126" s="53"/>
      <c r="IY1126" s="53"/>
      <c r="IZ1126" s="53"/>
      <c r="JA1126" s="53"/>
      <c r="JB1126" s="53"/>
      <c r="JC1126" s="53"/>
      <c r="JD1126" s="53"/>
      <c r="JE1126" s="53"/>
      <c r="JF1126" s="53"/>
      <c r="JG1126" s="53"/>
      <c r="JH1126" s="53"/>
      <c r="JI1126" s="53"/>
      <c r="JJ1126" s="53"/>
      <c r="JK1126" s="53"/>
      <c r="JL1126" s="53"/>
      <c r="JM1126" s="53"/>
      <c r="JN1126" s="53"/>
      <c r="JO1126" s="53"/>
      <c r="JP1126" s="53"/>
      <c r="JQ1126" s="53"/>
      <c r="JR1126" s="53"/>
      <c r="JS1126" s="53"/>
      <c r="JT1126" s="53"/>
      <c r="JU1126" s="53"/>
      <c r="JV1126" s="53"/>
      <c r="JW1126" s="53"/>
      <c r="JX1126" s="53"/>
      <c r="JY1126" s="53"/>
      <c r="JZ1126" s="53"/>
      <c r="KA1126" s="53"/>
      <c r="KB1126" s="53"/>
      <c r="KC1126" s="53"/>
      <c r="KD1126" s="53"/>
      <c r="KE1126" s="53"/>
      <c r="KF1126" s="53"/>
      <c r="KG1126" s="53"/>
      <c r="KH1126" s="53"/>
      <c r="KI1126" s="53"/>
      <c r="KJ1126" s="53"/>
      <c r="KK1126" s="53"/>
      <c r="KL1126" s="53"/>
      <c r="KM1126" s="53"/>
      <c r="KN1126" s="53"/>
      <c r="KO1126" s="53"/>
      <c r="KP1126" s="53"/>
      <c r="KQ1126" s="53"/>
      <c r="KR1126" s="53"/>
      <c r="KS1126" s="53"/>
      <c r="KT1126" s="53"/>
      <c r="KU1126" s="53"/>
      <c r="KV1126" s="53"/>
      <c r="KW1126" s="53"/>
      <c r="KX1126" s="53"/>
      <c r="KY1126" s="53"/>
      <c r="KZ1126" s="53"/>
      <c r="LA1126" s="53"/>
      <c r="LB1126" s="53"/>
      <c r="LC1126" s="53"/>
      <c r="LD1126" s="53"/>
      <c r="LE1126" s="53"/>
      <c r="LF1126" s="53"/>
      <c r="LG1126" s="53"/>
      <c r="LH1126" s="53"/>
      <c r="LI1126" s="53"/>
      <c r="LJ1126" s="53"/>
      <c r="LK1126" s="53"/>
      <c r="LL1126" s="53"/>
      <c r="LM1126" s="53"/>
      <c r="LN1126" s="53"/>
      <c r="LO1126" s="53"/>
      <c r="LP1126" s="53"/>
      <c r="LQ1126" s="53"/>
      <c r="LR1126" s="53"/>
      <c r="LS1126" s="53"/>
      <c r="LT1126" s="53"/>
      <c r="LU1126" s="53"/>
      <c r="LV1126" s="53"/>
      <c r="LW1126" s="53"/>
      <c r="LX1126" s="53"/>
      <c r="LY1126" s="53"/>
      <c r="LZ1126" s="53"/>
      <c r="MA1126" s="53"/>
      <c r="MB1126" s="53"/>
      <c r="MC1126" s="53"/>
      <c r="MD1126" s="53"/>
      <c r="ME1126" s="53"/>
      <c r="MF1126" s="53"/>
      <c r="MG1126" s="53"/>
      <c r="MH1126" s="53"/>
      <c r="MI1126" s="53"/>
      <c r="MJ1126" s="53"/>
      <c r="MK1126" s="53"/>
      <c r="ML1126" s="53"/>
      <c r="MM1126" s="53"/>
      <c r="MN1126" s="53"/>
      <c r="MO1126" s="53"/>
      <c r="MP1126" s="53"/>
      <c r="MQ1126" s="53"/>
      <c r="MR1126" s="53"/>
      <c r="MS1126" s="53"/>
      <c r="MT1126" s="53"/>
      <c r="MU1126" s="53"/>
      <c r="MV1126" s="53"/>
      <c r="MW1126" s="53"/>
      <c r="MX1126" s="53"/>
      <c r="MY1126" s="53"/>
      <c r="MZ1126" s="53"/>
      <c r="NA1126" s="53"/>
      <c r="NB1126" s="53"/>
      <c r="NC1126" s="53"/>
      <c r="ND1126" s="53"/>
      <c r="NE1126" s="53"/>
      <c r="NF1126" s="53"/>
      <c r="NG1126" s="53"/>
      <c r="NH1126" s="53"/>
      <c r="NI1126" s="53"/>
      <c r="NJ1126" s="53"/>
      <c r="NK1126" s="53"/>
      <c r="NL1126" s="53"/>
      <c r="NM1126" s="53"/>
      <c r="NN1126" s="53"/>
      <c r="NO1126" s="53"/>
      <c r="NP1126" s="53"/>
      <c r="NQ1126" s="53"/>
      <c r="NR1126" s="53"/>
      <c r="NS1126" s="53"/>
      <c r="NT1126" s="53"/>
      <c r="NU1126" s="53"/>
      <c r="NV1126" s="53"/>
      <c r="NW1126" s="53"/>
      <c r="NX1126" s="53"/>
      <c r="NY1126" s="53"/>
      <c r="NZ1126" s="53"/>
      <c r="OA1126" s="53"/>
      <c r="OB1126" s="53"/>
      <c r="OC1126" s="53"/>
      <c r="OD1126" s="53"/>
      <c r="OE1126" s="53"/>
      <c r="OF1126" s="53"/>
      <c r="OG1126" s="53"/>
      <c r="OH1126" s="53"/>
      <c r="OI1126" s="53"/>
      <c r="OJ1126" s="53"/>
      <c r="OK1126" s="53"/>
      <c r="OL1126" s="53"/>
      <c r="OM1126" s="53"/>
      <c r="ON1126" s="53"/>
      <c r="OO1126" s="53"/>
      <c r="OP1126" s="53"/>
      <c r="OQ1126" s="53"/>
      <c r="OR1126" s="53"/>
      <c r="OS1126" s="53"/>
      <c r="OT1126" s="53"/>
      <c r="OU1126" s="53"/>
      <c r="OV1126" s="53"/>
      <c r="OW1126" s="53"/>
      <c r="OX1126" s="53"/>
      <c r="OY1126" s="53"/>
      <c r="OZ1126" s="53"/>
      <c r="PA1126" s="53"/>
      <c r="PB1126" s="53"/>
      <c r="PC1126" s="53"/>
      <c r="PD1126" s="53"/>
      <c r="PE1126" s="53"/>
      <c r="PF1126" s="53"/>
      <c r="PG1126" s="53"/>
      <c r="PH1126" s="53"/>
      <c r="PI1126" s="53"/>
      <c r="PJ1126" s="53"/>
      <c r="PK1126" s="53"/>
      <c r="PL1126" s="53"/>
      <c r="PM1126" s="53"/>
      <c r="PN1126" s="53"/>
      <c r="PO1126" s="53"/>
      <c r="PP1126" s="53"/>
      <c r="PQ1126" s="53"/>
      <c r="PR1126" s="53"/>
      <c r="PS1126" s="53"/>
      <c r="PT1126" s="53"/>
      <c r="PU1126" s="53"/>
      <c r="PV1126" s="53"/>
      <c r="PW1126" s="53"/>
      <c r="PX1126" s="53"/>
      <c r="PY1126" s="53"/>
      <c r="PZ1126" s="53"/>
      <c r="QA1126" s="53"/>
      <c r="QB1126" s="53"/>
      <c r="QC1126" s="53"/>
      <c r="QD1126" s="53"/>
      <c r="QE1126" s="53"/>
      <c r="QF1126" s="53"/>
      <c r="QG1126" s="53"/>
      <c r="QH1126" s="53"/>
      <c r="QI1126" s="53"/>
      <c r="QJ1126" s="53"/>
      <c r="QK1126" s="53"/>
      <c r="QL1126" s="53"/>
      <c r="QM1126" s="53"/>
      <c r="QN1126" s="53"/>
      <c r="QO1126" s="53"/>
      <c r="QP1126" s="53"/>
      <c r="QQ1126" s="53"/>
      <c r="QR1126" s="53"/>
      <c r="QS1126" s="53"/>
      <c r="QT1126" s="53"/>
      <c r="QU1126" s="53"/>
      <c r="QV1126" s="53"/>
      <c r="QW1126" s="53"/>
      <c r="QX1126" s="53"/>
      <c r="QY1126" s="53"/>
      <c r="QZ1126" s="53"/>
      <c r="RA1126" s="53"/>
      <c r="RB1126" s="53"/>
      <c r="RC1126" s="53"/>
      <c r="RD1126" s="53"/>
      <c r="RE1126" s="53"/>
      <c r="RF1126" s="53"/>
      <c r="RG1126" s="53"/>
      <c r="RH1126" s="53"/>
      <c r="RI1126" s="53"/>
      <c r="RJ1126" s="53"/>
      <c r="RK1126" s="53"/>
      <c r="RL1126" s="53"/>
      <c r="RM1126" s="53"/>
      <c r="RN1126" s="53"/>
      <c r="RO1126" s="53"/>
      <c r="RP1126" s="53"/>
      <c r="RQ1126" s="53"/>
      <c r="RR1126" s="53"/>
      <c r="RS1126" s="53"/>
      <c r="RT1126" s="53"/>
      <c r="RU1126" s="53"/>
      <c r="RV1126" s="53"/>
      <c r="RW1126" s="53"/>
      <c r="RX1126" s="53"/>
      <c r="RY1126" s="53"/>
      <c r="RZ1126" s="53"/>
      <c r="SA1126" s="53"/>
      <c r="SB1126" s="53"/>
      <c r="SC1126" s="53"/>
      <c r="SD1126" s="53"/>
      <c r="SE1126" s="53"/>
      <c r="SF1126" s="53"/>
      <c r="SG1126" s="53"/>
      <c r="SH1126" s="53"/>
      <c r="SI1126" s="53"/>
      <c r="SJ1126" s="53"/>
      <c r="SK1126" s="53"/>
      <c r="SL1126" s="53"/>
      <c r="SM1126" s="53"/>
      <c r="SN1126" s="53"/>
      <c r="SO1126" s="53"/>
      <c r="SP1126" s="53"/>
      <c r="SQ1126" s="53"/>
      <c r="SR1126" s="53"/>
      <c r="SS1126" s="53"/>
      <c r="ST1126" s="53"/>
      <c r="SU1126" s="53"/>
      <c r="SV1126" s="53"/>
      <c r="SW1126" s="53"/>
      <c r="SX1126" s="53"/>
      <c r="SY1126" s="53"/>
      <c r="SZ1126" s="53"/>
      <c r="TA1126" s="53"/>
      <c r="TB1126" s="53"/>
      <c r="TC1126" s="53"/>
      <c r="TD1126" s="53"/>
      <c r="TE1126" s="53"/>
      <c r="TF1126" s="53"/>
      <c r="TG1126" s="53"/>
      <c r="TH1126" s="53"/>
      <c r="TI1126" s="53"/>
      <c r="TJ1126" s="53"/>
      <c r="TK1126" s="53"/>
      <c r="TL1126" s="53"/>
      <c r="TM1126" s="53"/>
      <c r="TN1126" s="53"/>
      <c r="TO1126" s="53"/>
      <c r="TP1126" s="53"/>
      <c r="TQ1126" s="53"/>
      <c r="TR1126" s="53"/>
      <c r="TS1126" s="53"/>
      <c r="TT1126" s="53"/>
      <c r="TU1126" s="53"/>
      <c r="TV1126" s="53"/>
      <c r="TW1126" s="53"/>
      <c r="TX1126" s="53"/>
      <c r="TY1126" s="53"/>
      <c r="TZ1126" s="53"/>
      <c r="UA1126" s="53"/>
      <c r="UB1126" s="53"/>
      <c r="UC1126" s="53"/>
      <c r="UD1126" s="53"/>
      <c r="UE1126" s="53"/>
      <c r="UF1126" s="53"/>
      <c r="UG1126" s="53"/>
    </row>
    <row r="1127" spans="12:553" s="19" customFormat="1" ht="15.75" customHeight="1" x14ac:dyDescent="0.2">
      <c r="L1127" s="66"/>
      <c r="M1127" s="66"/>
      <c r="N1127" s="52"/>
      <c r="O1127" s="53"/>
      <c r="P1127" s="53"/>
      <c r="Q1127" s="53"/>
      <c r="R1127" s="53"/>
      <c r="S1127" s="53"/>
      <c r="T1127" s="53"/>
      <c r="U1127" s="53"/>
      <c r="V1127" s="53"/>
      <c r="W1127" s="53"/>
      <c r="X1127" s="53"/>
      <c r="Y1127" s="53"/>
      <c r="Z1127" s="53"/>
      <c r="AA1127" s="53"/>
      <c r="AB1127" s="53"/>
      <c r="AC1127" s="53"/>
      <c r="AD1127" s="53"/>
      <c r="AE1127" s="53"/>
      <c r="AF1127" s="53"/>
      <c r="AG1127" s="53"/>
      <c r="AH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c r="BM1127" s="53"/>
      <c r="BN1127" s="53"/>
      <c r="BO1127" s="53"/>
      <c r="BP1127" s="53"/>
      <c r="BQ1127" s="53"/>
      <c r="BR1127" s="53"/>
      <c r="BS1127" s="53"/>
      <c r="BT1127" s="53"/>
      <c r="BU1127" s="53"/>
      <c r="BV1127" s="53"/>
      <c r="BW1127" s="53"/>
      <c r="BX1127" s="53"/>
      <c r="BY1127" s="53"/>
      <c r="BZ1127" s="53"/>
      <c r="CA1127" s="53"/>
      <c r="CB1127" s="53"/>
      <c r="CC1127" s="53"/>
      <c r="CD1127" s="53"/>
      <c r="CE1127" s="53"/>
      <c r="CF1127" s="53"/>
      <c r="CG1127" s="53"/>
      <c r="CH1127" s="53"/>
      <c r="CI1127" s="53"/>
      <c r="CJ1127" s="53"/>
      <c r="CK1127" s="53"/>
      <c r="CL1127" s="53"/>
      <c r="CM1127" s="53"/>
      <c r="CN1127" s="53"/>
      <c r="CO1127" s="53"/>
      <c r="CP1127" s="53"/>
      <c r="CQ1127" s="53"/>
      <c r="CR1127" s="53"/>
      <c r="CS1127" s="53"/>
      <c r="CT1127" s="53"/>
      <c r="CU1127" s="53"/>
      <c r="CV1127" s="53"/>
      <c r="CW1127" s="53"/>
      <c r="CX1127" s="53"/>
      <c r="CY1127" s="53"/>
      <c r="CZ1127" s="53"/>
      <c r="DA1127" s="53"/>
      <c r="DB1127" s="53"/>
      <c r="DC1127" s="53"/>
      <c r="DD1127" s="53"/>
      <c r="DE1127" s="53"/>
      <c r="DF1127" s="53"/>
      <c r="DG1127" s="53"/>
      <c r="DH1127" s="53"/>
      <c r="DI1127" s="53"/>
      <c r="DJ1127" s="53"/>
      <c r="DK1127" s="53"/>
      <c r="DL1127" s="53"/>
      <c r="DM1127" s="53"/>
      <c r="DN1127" s="53"/>
      <c r="DO1127" s="53"/>
      <c r="DP1127" s="53"/>
      <c r="DQ1127" s="53"/>
      <c r="DR1127" s="53"/>
      <c r="DS1127" s="53"/>
      <c r="DT1127" s="53"/>
      <c r="DU1127" s="53"/>
      <c r="DV1127" s="53"/>
      <c r="DW1127" s="53"/>
      <c r="DX1127" s="53"/>
      <c r="DY1127" s="53"/>
      <c r="DZ1127" s="53"/>
      <c r="EA1127" s="53"/>
      <c r="EB1127" s="53"/>
      <c r="EC1127" s="53"/>
      <c r="ED1127" s="53"/>
      <c r="EE1127" s="53"/>
      <c r="EF1127" s="53"/>
      <c r="EG1127" s="53"/>
      <c r="EH1127" s="53"/>
      <c r="EI1127" s="53"/>
      <c r="EJ1127" s="53"/>
      <c r="EK1127" s="53"/>
      <c r="EL1127" s="53"/>
      <c r="EM1127" s="53"/>
      <c r="EN1127" s="53"/>
      <c r="EO1127" s="53"/>
      <c r="EP1127" s="53"/>
      <c r="EQ1127" s="53"/>
      <c r="ER1127" s="53"/>
      <c r="ES1127" s="53"/>
      <c r="ET1127" s="53"/>
      <c r="EU1127" s="53"/>
      <c r="EV1127" s="53"/>
      <c r="EW1127" s="53"/>
      <c r="EX1127" s="53"/>
      <c r="EY1127" s="53"/>
      <c r="EZ1127" s="53"/>
      <c r="FA1127" s="53"/>
      <c r="FB1127" s="53"/>
      <c r="FC1127" s="53"/>
      <c r="FD1127" s="53"/>
      <c r="FE1127" s="53"/>
      <c r="FF1127" s="53"/>
      <c r="FG1127" s="53"/>
      <c r="FH1127" s="53"/>
      <c r="FI1127" s="53"/>
      <c r="FJ1127" s="53"/>
      <c r="FK1127" s="53"/>
      <c r="FL1127" s="53"/>
      <c r="FM1127" s="53"/>
      <c r="FN1127" s="53"/>
      <c r="FO1127" s="53"/>
      <c r="FP1127" s="53"/>
      <c r="FQ1127" s="53"/>
      <c r="FR1127" s="53"/>
      <c r="FS1127" s="53"/>
      <c r="FT1127" s="53"/>
      <c r="FU1127" s="53"/>
      <c r="FV1127" s="53"/>
      <c r="FW1127" s="53"/>
      <c r="FX1127" s="53"/>
      <c r="FY1127" s="53"/>
      <c r="FZ1127" s="53"/>
      <c r="GA1127" s="53"/>
      <c r="GB1127" s="53"/>
      <c r="GC1127" s="53"/>
      <c r="GD1127" s="53"/>
      <c r="GE1127" s="53"/>
      <c r="GF1127" s="53"/>
      <c r="GG1127" s="53"/>
      <c r="GH1127" s="53"/>
      <c r="GI1127" s="53"/>
      <c r="GJ1127" s="53"/>
      <c r="GK1127" s="53"/>
      <c r="GL1127" s="53"/>
      <c r="GM1127" s="53"/>
      <c r="GN1127" s="53"/>
      <c r="GO1127" s="53"/>
      <c r="GP1127" s="53"/>
      <c r="GQ1127" s="53"/>
      <c r="GR1127" s="53"/>
      <c r="GS1127" s="53"/>
      <c r="GT1127" s="53"/>
      <c r="GU1127" s="53"/>
      <c r="GV1127" s="53"/>
      <c r="GW1127" s="53"/>
      <c r="GX1127" s="53"/>
      <c r="GY1127" s="53"/>
      <c r="GZ1127" s="53"/>
      <c r="HA1127" s="53"/>
      <c r="HB1127" s="53"/>
      <c r="HC1127" s="53"/>
      <c r="HD1127" s="53"/>
      <c r="HE1127" s="53"/>
      <c r="HF1127" s="53"/>
      <c r="HG1127" s="53"/>
      <c r="HH1127" s="53"/>
      <c r="HI1127" s="53"/>
      <c r="HJ1127" s="53"/>
      <c r="HK1127" s="53"/>
      <c r="HL1127" s="53"/>
      <c r="HM1127" s="53"/>
      <c r="HN1127" s="53"/>
      <c r="HO1127" s="53"/>
      <c r="HP1127" s="53"/>
      <c r="HQ1127" s="53"/>
      <c r="HR1127" s="53"/>
      <c r="HS1127" s="53"/>
      <c r="HT1127" s="53"/>
      <c r="HU1127" s="53"/>
      <c r="HV1127" s="53"/>
      <c r="HW1127" s="53"/>
      <c r="HX1127" s="53"/>
      <c r="HY1127" s="53"/>
      <c r="HZ1127" s="53"/>
      <c r="IA1127" s="53"/>
      <c r="IB1127" s="53"/>
      <c r="IC1127" s="53"/>
      <c r="ID1127" s="53"/>
      <c r="IE1127" s="53"/>
      <c r="IF1127" s="53"/>
      <c r="IG1127" s="53"/>
      <c r="IH1127" s="53"/>
      <c r="II1127" s="53"/>
      <c r="IJ1127" s="53"/>
      <c r="IK1127" s="53"/>
      <c r="IL1127" s="53"/>
      <c r="IM1127" s="53"/>
      <c r="IN1127" s="53"/>
      <c r="IO1127" s="53"/>
      <c r="IP1127" s="53"/>
      <c r="IQ1127" s="53"/>
      <c r="IR1127" s="53"/>
      <c r="IS1127" s="53"/>
      <c r="IT1127" s="53"/>
      <c r="IU1127" s="53"/>
      <c r="IV1127" s="53"/>
      <c r="IW1127" s="53"/>
      <c r="IX1127" s="53"/>
      <c r="IY1127" s="53"/>
      <c r="IZ1127" s="53"/>
      <c r="JA1127" s="53"/>
      <c r="JB1127" s="53"/>
      <c r="JC1127" s="53"/>
      <c r="JD1127" s="53"/>
      <c r="JE1127" s="53"/>
      <c r="JF1127" s="53"/>
      <c r="JG1127" s="53"/>
      <c r="JH1127" s="53"/>
      <c r="JI1127" s="53"/>
      <c r="JJ1127" s="53"/>
      <c r="JK1127" s="53"/>
      <c r="JL1127" s="53"/>
      <c r="JM1127" s="53"/>
      <c r="JN1127" s="53"/>
      <c r="JO1127" s="53"/>
      <c r="JP1127" s="53"/>
      <c r="JQ1127" s="53"/>
      <c r="JR1127" s="53"/>
      <c r="JS1127" s="53"/>
      <c r="JT1127" s="53"/>
      <c r="JU1127" s="53"/>
      <c r="JV1127" s="53"/>
      <c r="JW1127" s="53"/>
      <c r="JX1127" s="53"/>
      <c r="JY1127" s="53"/>
      <c r="JZ1127" s="53"/>
      <c r="KA1127" s="53"/>
      <c r="KB1127" s="53"/>
      <c r="KC1127" s="53"/>
      <c r="KD1127" s="53"/>
      <c r="KE1127" s="53"/>
      <c r="KF1127" s="53"/>
      <c r="KG1127" s="53"/>
      <c r="KH1127" s="53"/>
      <c r="KI1127" s="53"/>
      <c r="KJ1127" s="53"/>
      <c r="KK1127" s="53"/>
      <c r="KL1127" s="53"/>
      <c r="KM1127" s="53"/>
      <c r="KN1127" s="53"/>
      <c r="KO1127" s="53"/>
      <c r="KP1127" s="53"/>
      <c r="KQ1127" s="53"/>
      <c r="KR1127" s="53"/>
      <c r="KS1127" s="53"/>
      <c r="KT1127" s="53"/>
      <c r="KU1127" s="53"/>
      <c r="KV1127" s="53"/>
      <c r="KW1127" s="53"/>
      <c r="KX1127" s="53"/>
      <c r="KY1127" s="53"/>
      <c r="KZ1127" s="53"/>
      <c r="LA1127" s="53"/>
      <c r="LB1127" s="53"/>
      <c r="LC1127" s="53"/>
      <c r="LD1127" s="53"/>
      <c r="LE1127" s="53"/>
      <c r="LF1127" s="53"/>
      <c r="LG1127" s="53"/>
      <c r="LH1127" s="53"/>
      <c r="LI1127" s="53"/>
      <c r="LJ1127" s="53"/>
      <c r="LK1127" s="53"/>
      <c r="LL1127" s="53"/>
      <c r="LM1127" s="53"/>
      <c r="LN1127" s="53"/>
      <c r="LO1127" s="53"/>
      <c r="LP1127" s="53"/>
      <c r="LQ1127" s="53"/>
      <c r="LR1127" s="53"/>
      <c r="LS1127" s="53"/>
      <c r="LT1127" s="53"/>
      <c r="LU1127" s="53"/>
      <c r="LV1127" s="53"/>
      <c r="LW1127" s="53"/>
      <c r="LX1127" s="53"/>
      <c r="LY1127" s="53"/>
      <c r="LZ1127" s="53"/>
      <c r="MA1127" s="53"/>
      <c r="MB1127" s="53"/>
      <c r="MC1127" s="53"/>
      <c r="MD1127" s="53"/>
      <c r="ME1127" s="53"/>
      <c r="MF1127" s="53"/>
      <c r="MG1127" s="53"/>
      <c r="MH1127" s="53"/>
      <c r="MI1127" s="53"/>
      <c r="MJ1127" s="53"/>
      <c r="MK1127" s="53"/>
      <c r="ML1127" s="53"/>
      <c r="MM1127" s="53"/>
      <c r="MN1127" s="53"/>
      <c r="MO1127" s="53"/>
      <c r="MP1127" s="53"/>
      <c r="MQ1127" s="53"/>
      <c r="MR1127" s="53"/>
      <c r="MS1127" s="53"/>
      <c r="MT1127" s="53"/>
      <c r="MU1127" s="53"/>
      <c r="MV1127" s="53"/>
      <c r="MW1127" s="53"/>
      <c r="MX1127" s="53"/>
      <c r="MY1127" s="53"/>
      <c r="MZ1127" s="53"/>
      <c r="NA1127" s="53"/>
      <c r="NB1127" s="53"/>
      <c r="NC1127" s="53"/>
      <c r="ND1127" s="53"/>
      <c r="NE1127" s="53"/>
      <c r="NF1127" s="53"/>
      <c r="NG1127" s="53"/>
      <c r="NH1127" s="53"/>
      <c r="NI1127" s="53"/>
      <c r="NJ1127" s="53"/>
      <c r="NK1127" s="53"/>
      <c r="NL1127" s="53"/>
      <c r="NM1127" s="53"/>
      <c r="NN1127" s="53"/>
      <c r="NO1127" s="53"/>
      <c r="NP1127" s="53"/>
      <c r="NQ1127" s="53"/>
      <c r="NR1127" s="53"/>
      <c r="NS1127" s="53"/>
      <c r="NT1127" s="53"/>
      <c r="NU1127" s="53"/>
      <c r="NV1127" s="53"/>
      <c r="NW1127" s="53"/>
      <c r="NX1127" s="53"/>
      <c r="NY1127" s="53"/>
      <c r="NZ1127" s="53"/>
      <c r="OA1127" s="53"/>
      <c r="OB1127" s="53"/>
      <c r="OC1127" s="53"/>
      <c r="OD1127" s="53"/>
      <c r="OE1127" s="53"/>
      <c r="OF1127" s="53"/>
      <c r="OG1127" s="53"/>
      <c r="OH1127" s="53"/>
      <c r="OI1127" s="53"/>
      <c r="OJ1127" s="53"/>
      <c r="OK1127" s="53"/>
      <c r="OL1127" s="53"/>
      <c r="OM1127" s="53"/>
      <c r="ON1127" s="53"/>
      <c r="OO1127" s="53"/>
      <c r="OP1127" s="53"/>
      <c r="OQ1127" s="53"/>
      <c r="OR1127" s="53"/>
      <c r="OS1127" s="53"/>
      <c r="OT1127" s="53"/>
      <c r="OU1127" s="53"/>
      <c r="OV1127" s="53"/>
      <c r="OW1127" s="53"/>
      <c r="OX1127" s="53"/>
      <c r="OY1127" s="53"/>
      <c r="OZ1127" s="53"/>
      <c r="PA1127" s="53"/>
      <c r="PB1127" s="53"/>
      <c r="PC1127" s="53"/>
      <c r="PD1127" s="53"/>
      <c r="PE1127" s="53"/>
      <c r="PF1127" s="53"/>
      <c r="PG1127" s="53"/>
      <c r="PH1127" s="53"/>
      <c r="PI1127" s="53"/>
      <c r="PJ1127" s="53"/>
      <c r="PK1127" s="53"/>
      <c r="PL1127" s="53"/>
      <c r="PM1127" s="53"/>
      <c r="PN1127" s="53"/>
      <c r="PO1127" s="53"/>
      <c r="PP1127" s="53"/>
      <c r="PQ1127" s="53"/>
      <c r="PR1127" s="53"/>
      <c r="PS1127" s="53"/>
      <c r="PT1127" s="53"/>
      <c r="PU1127" s="53"/>
      <c r="PV1127" s="53"/>
      <c r="PW1127" s="53"/>
      <c r="PX1127" s="53"/>
      <c r="PY1127" s="53"/>
      <c r="PZ1127" s="53"/>
      <c r="QA1127" s="53"/>
      <c r="QB1127" s="53"/>
      <c r="QC1127" s="53"/>
      <c r="QD1127" s="53"/>
      <c r="QE1127" s="53"/>
      <c r="QF1127" s="53"/>
      <c r="QG1127" s="53"/>
      <c r="QH1127" s="53"/>
      <c r="QI1127" s="53"/>
      <c r="QJ1127" s="53"/>
      <c r="QK1127" s="53"/>
      <c r="QL1127" s="53"/>
      <c r="QM1127" s="53"/>
      <c r="QN1127" s="53"/>
      <c r="QO1127" s="53"/>
      <c r="QP1127" s="53"/>
      <c r="QQ1127" s="53"/>
      <c r="QR1127" s="53"/>
      <c r="QS1127" s="53"/>
      <c r="QT1127" s="53"/>
      <c r="QU1127" s="53"/>
      <c r="QV1127" s="53"/>
      <c r="QW1127" s="53"/>
      <c r="QX1127" s="53"/>
      <c r="QY1127" s="53"/>
      <c r="QZ1127" s="53"/>
      <c r="RA1127" s="53"/>
      <c r="RB1127" s="53"/>
      <c r="RC1127" s="53"/>
      <c r="RD1127" s="53"/>
      <c r="RE1127" s="53"/>
      <c r="RF1127" s="53"/>
      <c r="RG1127" s="53"/>
      <c r="RH1127" s="53"/>
      <c r="RI1127" s="53"/>
      <c r="RJ1127" s="53"/>
      <c r="RK1127" s="53"/>
      <c r="RL1127" s="53"/>
      <c r="RM1127" s="53"/>
      <c r="RN1127" s="53"/>
      <c r="RO1127" s="53"/>
      <c r="RP1127" s="53"/>
      <c r="RQ1127" s="53"/>
      <c r="RR1127" s="53"/>
      <c r="RS1127" s="53"/>
      <c r="RT1127" s="53"/>
      <c r="RU1127" s="53"/>
      <c r="RV1127" s="53"/>
      <c r="RW1127" s="53"/>
      <c r="RX1127" s="53"/>
      <c r="RY1127" s="53"/>
      <c r="RZ1127" s="53"/>
      <c r="SA1127" s="53"/>
      <c r="SB1127" s="53"/>
      <c r="SC1127" s="53"/>
      <c r="SD1127" s="53"/>
      <c r="SE1127" s="53"/>
      <c r="SF1127" s="53"/>
      <c r="SG1127" s="53"/>
      <c r="SH1127" s="53"/>
      <c r="SI1127" s="53"/>
      <c r="SJ1127" s="53"/>
      <c r="SK1127" s="53"/>
      <c r="SL1127" s="53"/>
      <c r="SM1127" s="53"/>
      <c r="SN1127" s="53"/>
      <c r="SO1127" s="53"/>
      <c r="SP1127" s="53"/>
      <c r="SQ1127" s="53"/>
      <c r="SR1127" s="53"/>
      <c r="SS1127" s="53"/>
      <c r="ST1127" s="53"/>
      <c r="SU1127" s="53"/>
      <c r="SV1127" s="53"/>
      <c r="SW1127" s="53"/>
      <c r="SX1127" s="53"/>
      <c r="SY1127" s="53"/>
      <c r="SZ1127" s="53"/>
      <c r="TA1127" s="53"/>
      <c r="TB1127" s="53"/>
      <c r="TC1127" s="53"/>
      <c r="TD1127" s="53"/>
      <c r="TE1127" s="53"/>
      <c r="TF1127" s="53"/>
      <c r="TG1127" s="53"/>
      <c r="TH1127" s="53"/>
      <c r="TI1127" s="53"/>
      <c r="TJ1127" s="53"/>
      <c r="TK1127" s="53"/>
      <c r="TL1127" s="53"/>
      <c r="TM1127" s="53"/>
      <c r="TN1127" s="53"/>
      <c r="TO1127" s="53"/>
      <c r="TP1127" s="53"/>
      <c r="TQ1127" s="53"/>
      <c r="TR1127" s="53"/>
      <c r="TS1127" s="53"/>
      <c r="TT1127" s="53"/>
      <c r="TU1127" s="53"/>
      <c r="TV1127" s="53"/>
      <c r="TW1127" s="53"/>
      <c r="TX1127" s="53"/>
      <c r="TY1127" s="53"/>
      <c r="TZ1127" s="53"/>
      <c r="UA1127" s="53"/>
      <c r="UB1127" s="53"/>
      <c r="UC1127" s="53"/>
      <c r="UD1127" s="53"/>
      <c r="UE1127" s="53"/>
      <c r="UF1127" s="53"/>
      <c r="UG1127" s="53"/>
    </row>
    <row r="1128" spans="12:553" s="19" customFormat="1" ht="15.75" customHeight="1" x14ac:dyDescent="0.2">
      <c r="L1128" s="66"/>
      <c r="M1128" s="66"/>
      <c r="N1128" s="52"/>
      <c r="O1128" s="53"/>
      <c r="P1128" s="53"/>
      <c r="Q1128" s="53"/>
      <c r="R1128" s="53"/>
      <c r="S1128" s="53"/>
      <c r="T1128" s="53"/>
      <c r="U1128" s="53"/>
      <c r="V1128" s="53"/>
      <c r="W1128" s="53"/>
      <c r="X1128" s="53"/>
      <c r="Y1128" s="53"/>
      <c r="Z1128" s="53"/>
      <c r="AA1128" s="53"/>
      <c r="AB1128" s="53"/>
      <c r="AC1128" s="53"/>
      <c r="AD1128" s="53"/>
      <c r="AE1128" s="53"/>
      <c r="AF1128" s="53"/>
      <c r="AG1128" s="53"/>
      <c r="AH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c r="BM1128" s="53"/>
      <c r="BN1128" s="53"/>
      <c r="BO1128" s="53"/>
      <c r="BP1128" s="53"/>
      <c r="BQ1128" s="53"/>
      <c r="BR1128" s="53"/>
      <c r="BS1128" s="53"/>
      <c r="BT1128" s="53"/>
      <c r="BU1128" s="53"/>
      <c r="BV1128" s="53"/>
      <c r="BW1128" s="53"/>
      <c r="BX1128" s="53"/>
      <c r="BY1128" s="53"/>
      <c r="BZ1128" s="53"/>
      <c r="CA1128" s="53"/>
      <c r="CB1128" s="53"/>
      <c r="CC1128" s="53"/>
      <c r="CD1128" s="53"/>
      <c r="CE1128" s="53"/>
      <c r="CF1128" s="53"/>
      <c r="CG1128" s="53"/>
      <c r="CH1128" s="53"/>
      <c r="CI1128" s="53"/>
      <c r="CJ1128" s="53"/>
      <c r="CK1128" s="53"/>
      <c r="CL1128" s="53"/>
      <c r="CM1128" s="53"/>
      <c r="CN1128" s="53"/>
      <c r="CO1128" s="53"/>
      <c r="CP1128" s="53"/>
      <c r="CQ1128" s="53"/>
      <c r="CR1128" s="53"/>
      <c r="CS1128" s="53"/>
      <c r="CT1128" s="53"/>
      <c r="CU1128" s="53"/>
      <c r="CV1128" s="53"/>
      <c r="CW1128" s="53"/>
      <c r="CX1128" s="53"/>
      <c r="CY1128" s="53"/>
      <c r="CZ1128" s="53"/>
      <c r="DA1128" s="53"/>
      <c r="DB1128" s="53"/>
      <c r="DC1128" s="53"/>
      <c r="DD1128" s="53"/>
      <c r="DE1128" s="53"/>
      <c r="DF1128" s="53"/>
      <c r="DG1128" s="53"/>
      <c r="DH1128" s="53"/>
      <c r="DI1128" s="53"/>
      <c r="DJ1128" s="53"/>
      <c r="DK1128" s="53"/>
      <c r="DL1128" s="53"/>
      <c r="DM1128" s="53"/>
      <c r="DN1128" s="53"/>
      <c r="DO1128" s="53"/>
      <c r="DP1128" s="53"/>
      <c r="DQ1128" s="53"/>
      <c r="DR1128" s="53"/>
      <c r="DS1128" s="53"/>
      <c r="DT1128" s="53"/>
      <c r="DU1128" s="53"/>
      <c r="DV1128" s="53"/>
      <c r="DW1128" s="53"/>
      <c r="DX1128" s="53"/>
      <c r="DY1128" s="53"/>
      <c r="DZ1128" s="53"/>
      <c r="EA1128" s="53"/>
      <c r="EB1128" s="53"/>
      <c r="EC1128" s="53"/>
      <c r="ED1128" s="53"/>
      <c r="EE1128" s="53"/>
      <c r="EF1128" s="53"/>
      <c r="EG1128" s="53"/>
      <c r="EH1128" s="53"/>
      <c r="EI1128" s="53"/>
      <c r="EJ1128" s="53"/>
      <c r="EK1128" s="53"/>
      <c r="EL1128" s="53"/>
      <c r="EM1128" s="53"/>
      <c r="EN1128" s="53"/>
      <c r="EO1128" s="53"/>
      <c r="EP1128" s="53"/>
      <c r="EQ1128" s="53"/>
      <c r="ER1128" s="53"/>
      <c r="ES1128" s="53"/>
      <c r="ET1128" s="53"/>
      <c r="EU1128" s="53"/>
      <c r="EV1128" s="53"/>
      <c r="EW1128" s="53"/>
      <c r="EX1128" s="53"/>
      <c r="EY1128" s="53"/>
      <c r="EZ1128" s="53"/>
      <c r="FA1128" s="53"/>
      <c r="FB1128" s="53"/>
      <c r="FC1128" s="53"/>
      <c r="FD1128" s="53"/>
      <c r="FE1128" s="53"/>
      <c r="FF1128" s="53"/>
      <c r="FG1128" s="53"/>
      <c r="FH1128" s="53"/>
      <c r="FI1128" s="53"/>
      <c r="FJ1128" s="53"/>
      <c r="FK1128" s="53"/>
      <c r="FL1128" s="53"/>
      <c r="FM1128" s="53"/>
      <c r="FN1128" s="53"/>
      <c r="FO1128" s="53"/>
      <c r="FP1128" s="53"/>
      <c r="FQ1128" s="53"/>
      <c r="FR1128" s="53"/>
      <c r="FS1128" s="53"/>
      <c r="FT1128" s="53"/>
      <c r="FU1128" s="53"/>
      <c r="FV1128" s="53"/>
      <c r="FW1128" s="53"/>
      <c r="FX1128" s="53"/>
      <c r="FY1128" s="53"/>
      <c r="FZ1128" s="53"/>
      <c r="GA1128" s="53"/>
      <c r="GB1128" s="53"/>
      <c r="GC1128" s="53"/>
      <c r="GD1128" s="53"/>
      <c r="GE1128" s="53"/>
      <c r="GF1128" s="53"/>
      <c r="GG1128" s="53"/>
      <c r="GH1128" s="53"/>
      <c r="GI1128" s="53"/>
      <c r="GJ1128" s="53"/>
      <c r="GK1128" s="53"/>
      <c r="GL1128" s="53"/>
      <c r="GM1128" s="53"/>
      <c r="GN1128" s="53"/>
      <c r="GO1128" s="53"/>
      <c r="GP1128" s="53"/>
      <c r="GQ1128" s="53"/>
      <c r="GR1128" s="53"/>
      <c r="GS1128" s="53"/>
      <c r="GT1128" s="53"/>
      <c r="GU1128" s="53"/>
      <c r="GV1128" s="53"/>
      <c r="GW1128" s="53"/>
      <c r="GX1128" s="53"/>
      <c r="GY1128" s="53"/>
      <c r="GZ1128" s="53"/>
      <c r="HA1128" s="53"/>
      <c r="HB1128" s="53"/>
      <c r="HC1128" s="53"/>
      <c r="HD1128" s="53"/>
      <c r="HE1128" s="53"/>
      <c r="HF1128" s="53"/>
      <c r="HG1128" s="53"/>
      <c r="HH1128" s="53"/>
      <c r="HI1128" s="53"/>
      <c r="HJ1128" s="53"/>
      <c r="HK1128" s="53"/>
      <c r="HL1128" s="53"/>
      <c r="HM1128" s="53"/>
      <c r="HN1128" s="53"/>
      <c r="HO1128" s="53"/>
      <c r="HP1128" s="53"/>
      <c r="HQ1128" s="53"/>
      <c r="HR1128" s="53"/>
      <c r="HS1128" s="53"/>
      <c r="HT1128" s="53"/>
      <c r="HU1128" s="53"/>
      <c r="HV1128" s="53"/>
      <c r="HW1128" s="53"/>
      <c r="HX1128" s="53"/>
      <c r="HY1128" s="53"/>
      <c r="HZ1128" s="53"/>
      <c r="IA1128" s="53"/>
      <c r="IB1128" s="53"/>
      <c r="IC1128" s="53"/>
      <c r="ID1128" s="53"/>
      <c r="IE1128" s="53"/>
      <c r="IF1128" s="53"/>
      <c r="IG1128" s="53"/>
      <c r="IH1128" s="53"/>
      <c r="II1128" s="53"/>
      <c r="IJ1128" s="53"/>
      <c r="IK1128" s="53"/>
      <c r="IL1128" s="53"/>
      <c r="IM1128" s="53"/>
      <c r="IN1128" s="53"/>
      <c r="IO1128" s="53"/>
      <c r="IP1128" s="53"/>
      <c r="IQ1128" s="53"/>
      <c r="IR1128" s="53"/>
      <c r="IS1128" s="53"/>
      <c r="IT1128" s="53"/>
      <c r="IU1128" s="53"/>
      <c r="IV1128" s="53"/>
      <c r="IW1128" s="53"/>
      <c r="IX1128" s="53"/>
      <c r="IY1128" s="53"/>
      <c r="IZ1128" s="53"/>
      <c r="JA1128" s="53"/>
      <c r="JB1128" s="53"/>
      <c r="JC1128" s="53"/>
      <c r="JD1128" s="53"/>
      <c r="JE1128" s="53"/>
      <c r="JF1128" s="53"/>
      <c r="JG1128" s="53"/>
      <c r="JH1128" s="53"/>
      <c r="JI1128" s="53"/>
      <c r="JJ1128" s="53"/>
      <c r="JK1128" s="53"/>
      <c r="JL1128" s="53"/>
      <c r="JM1128" s="53"/>
      <c r="JN1128" s="53"/>
      <c r="JO1128" s="53"/>
      <c r="JP1128" s="53"/>
      <c r="JQ1128" s="53"/>
      <c r="JR1128" s="53"/>
      <c r="JS1128" s="53"/>
      <c r="JT1128" s="53"/>
      <c r="JU1128" s="53"/>
      <c r="JV1128" s="53"/>
      <c r="JW1128" s="53"/>
      <c r="JX1128" s="53"/>
      <c r="JY1128" s="53"/>
      <c r="JZ1128" s="53"/>
      <c r="KA1128" s="53"/>
      <c r="KB1128" s="53"/>
      <c r="KC1128" s="53"/>
      <c r="KD1128" s="53"/>
      <c r="KE1128" s="53"/>
      <c r="KF1128" s="53"/>
      <c r="KG1128" s="53"/>
      <c r="KH1128" s="53"/>
      <c r="KI1128" s="53"/>
      <c r="KJ1128" s="53"/>
      <c r="KK1128" s="53"/>
      <c r="KL1128" s="53"/>
      <c r="KM1128" s="53"/>
      <c r="KN1128" s="53"/>
      <c r="KO1128" s="53"/>
      <c r="KP1128" s="53"/>
      <c r="KQ1128" s="53"/>
      <c r="KR1128" s="53"/>
      <c r="KS1128" s="53"/>
      <c r="KT1128" s="53"/>
      <c r="KU1128" s="53"/>
      <c r="KV1128" s="53"/>
      <c r="KW1128" s="53"/>
      <c r="KX1128" s="53"/>
      <c r="KY1128" s="53"/>
      <c r="KZ1128" s="53"/>
      <c r="LA1128" s="53"/>
      <c r="LB1128" s="53"/>
      <c r="LC1128" s="53"/>
      <c r="LD1128" s="53"/>
      <c r="LE1128" s="53"/>
      <c r="LF1128" s="53"/>
      <c r="LG1128" s="53"/>
      <c r="LH1128" s="53"/>
      <c r="LI1128" s="53"/>
      <c r="LJ1128" s="53"/>
      <c r="LK1128" s="53"/>
      <c r="LL1128" s="53"/>
      <c r="LM1128" s="53"/>
      <c r="LN1128" s="53"/>
      <c r="LO1128" s="53"/>
      <c r="LP1128" s="53"/>
      <c r="LQ1128" s="53"/>
      <c r="LR1128" s="53"/>
      <c r="LS1128" s="53"/>
      <c r="LT1128" s="53"/>
      <c r="LU1128" s="53"/>
      <c r="LV1128" s="53"/>
      <c r="LW1128" s="53"/>
      <c r="LX1128" s="53"/>
      <c r="LY1128" s="53"/>
      <c r="LZ1128" s="53"/>
      <c r="MA1128" s="53"/>
      <c r="MB1128" s="53"/>
      <c r="MC1128" s="53"/>
      <c r="MD1128" s="53"/>
      <c r="ME1128" s="53"/>
      <c r="MF1128" s="53"/>
      <c r="MG1128" s="53"/>
      <c r="MH1128" s="53"/>
      <c r="MI1128" s="53"/>
      <c r="MJ1128" s="53"/>
      <c r="MK1128" s="53"/>
      <c r="ML1128" s="53"/>
      <c r="MM1128" s="53"/>
      <c r="MN1128" s="53"/>
      <c r="MO1128" s="53"/>
      <c r="MP1128" s="53"/>
      <c r="MQ1128" s="53"/>
      <c r="MR1128" s="53"/>
      <c r="MS1128" s="53"/>
      <c r="MT1128" s="53"/>
      <c r="MU1128" s="53"/>
      <c r="MV1128" s="53"/>
      <c r="MW1128" s="53"/>
      <c r="MX1128" s="53"/>
      <c r="MY1128" s="53"/>
      <c r="MZ1128" s="53"/>
      <c r="NA1128" s="53"/>
      <c r="NB1128" s="53"/>
      <c r="NC1128" s="53"/>
      <c r="ND1128" s="53"/>
      <c r="NE1128" s="53"/>
      <c r="NF1128" s="53"/>
      <c r="NG1128" s="53"/>
      <c r="NH1128" s="53"/>
      <c r="NI1128" s="53"/>
      <c r="NJ1128" s="53"/>
      <c r="NK1128" s="53"/>
      <c r="NL1128" s="53"/>
      <c r="NM1128" s="53"/>
      <c r="NN1128" s="53"/>
      <c r="NO1128" s="53"/>
      <c r="NP1128" s="53"/>
      <c r="NQ1128" s="53"/>
      <c r="NR1128" s="53"/>
      <c r="NS1128" s="53"/>
      <c r="NT1128" s="53"/>
      <c r="NU1128" s="53"/>
      <c r="NV1128" s="53"/>
      <c r="NW1128" s="53"/>
      <c r="NX1128" s="53"/>
      <c r="NY1128" s="53"/>
      <c r="NZ1128" s="53"/>
      <c r="OA1128" s="53"/>
      <c r="OB1128" s="53"/>
      <c r="OC1128" s="53"/>
      <c r="OD1128" s="53"/>
      <c r="OE1128" s="53"/>
      <c r="OF1128" s="53"/>
      <c r="OG1128" s="53"/>
      <c r="OH1128" s="53"/>
      <c r="OI1128" s="53"/>
      <c r="OJ1128" s="53"/>
      <c r="OK1128" s="53"/>
      <c r="OL1128" s="53"/>
      <c r="OM1128" s="53"/>
      <c r="ON1128" s="53"/>
      <c r="OO1128" s="53"/>
      <c r="OP1128" s="53"/>
      <c r="OQ1128" s="53"/>
      <c r="OR1128" s="53"/>
      <c r="OS1128" s="53"/>
      <c r="OT1128" s="53"/>
      <c r="OU1128" s="53"/>
      <c r="OV1128" s="53"/>
      <c r="OW1128" s="53"/>
      <c r="OX1128" s="53"/>
      <c r="OY1128" s="53"/>
      <c r="OZ1128" s="53"/>
      <c r="PA1128" s="53"/>
      <c r="PB1128" s="53"/>
      <c r="PC1128" s="53"/>
      <c r="PD1128" s="53"/>
      <c r="PE1128" s="53"/>
      <c r="PF1128" s="53"/>
      <c r="PG1128" s="53"/>
      <c r="PH1128" s="53"/>
      <c r="PI1128" s="53"/>
      <c r="PJ1128" s="53"/>
      <c r="PK1128" s="53"/>
      <c r="PL1128" s="53"/>
      <c r="PM1128" s="53"/>
      <c r="PN1128" s="53"/>
      <c r="PO1128" s="53"/>
      <c r="PP1128" s="53"/>
      <c r="PQ1128" s="53"/>
      <c r="PR1128" s="53"/>
      <c r="PS1128" s="53"/>
      <c r="PT1128" s="53"/>
      <c r="PU1128" s="53"/>
      <c r="PV1128" s="53"/>
      <c r="PW1128" s="53"/>
      <c r="PX1128" s="53"/>
      <c r="PY1128" s="53"/>
      <c r="PZ1128" s="53"/>
      <c r="QA1128" s="53"/>
      <c r="QB1128" s="53"/>
      <c r="QC1128" s="53"/>
      <c r="QD1128" s="53"/>
      <c r="QE1128" s="53"/>
      <c r="QF1128" s="53"/>
      <c r="QG1128" s="53"/>
      <c r="QH1128" s="53"/>
      <c r="QI1128" s="53"/>
      <c r="QJ1128" s="53"/>
      <c r="QK1128" s="53"/>
      <c r="QL1128" s="53"/>
      <c r="QM1128" s="53"/>
      <c r="QN1128" s="53"/>
      <c r="QO1128" s="53"/>
      <c r="QP1128" s="53"/>
      <c r="QQ1128" s="53"/>
      <c r="QR1128" s="53"/>
      <c r="QS1128" s="53"/>
      <c r="QT1128" s="53"/>
      <c r="QU1128" s="53"/>
      <c r="QV1128" s="53"/>
      <c r="QW1128" s="53"/>
      <c r="QX1128" s="53"/>
      <c r="QY1128" s="53"/>
      <c r="QZ1128" s="53"/>
      <c r="RA1128" s="53"/>
      <c r="RB1128" s="53"/>
      <c r="RC1128" s="53"/>
      <c r="RD1128" s="53"/>
      <c r="RE1128" s="53"/>
      <c r="RF1128" s="53"/>
      <c r="RG1128" s="53"/>
      <c r="RH1128" s="53"/>
      <c r="RI1128" s="53"/>
      <c r="RJ1128" s="53"/>
      <c r="RK1128" s="53"/>
      <c r="RL1128" s="53"/>
      <c r="RM1128" s="53"/>
      <c r="RN1128" s="53"/>
      <c r="RO1128" s="53"/>
      <c r="RP1128" s="53"/>
      <c r="RQ1128" s="53"/>
      <c r="RR1128" s="53"/>
      <c r="RS1128" s="53"/>
      <c r="RT1128" s="53"/>
      <c r="RU1128" s="53"/>
      <c r="RV1128" s="53"/>
      <c r="RW1128" s="53"/>
      <c r="RX1128" s="53"/>
      <c r="RY1128" s="53"/>
      <c r="RZ1128" s="53"/>
      <c r="SA1128" s="53"/>
      <c r="SB1128" s="53"/>
      <c r="SC1128" s="53"/>
      <c r="SD1128" s="53"/>
      <c r="SE1128" s="53"/>
      <c r="SF1128" s="53"/>
      <c r="SG1128" s="53"/>
      <c r="SH1128" s="53"/>
      <c r="SI1128" s="53"/>
      <c r="SJ1128" s="53"/>
      <c r="SK1128" s="53"/>
      <c r="SL1128" s="53"/>
      <c r="SM1128" s="53"/>
      <c r="SN1128" s="53"/>
      <c r="SO1128" s="53"/>
      <c r="SP1128" s="53"/>
      <c r="SQ1128" s="53"/>
      <c r="SR1128" s="53"/>
      <c r="SS1128" s="53"/>
      <c r="ST1128" s="53"/>
      <c r="SU1128" s="53"/>
      <c r="SV1128" s="53"/>
      <c r="SW1128" s="53"/>
      <c r="SX1128" s="53"/>
      <c r="SY1128" s="53"/>
      <c r="SZ1128" s="53"/>
      <c r="TA1128" s="53"/>
      <c r="TB1128" s="53"/>
      <c r="TC1128" s="53"/>
      <c r="TD1128" s="53"/>
      <c r="TE1128" s="53"/>
      <c r="TF1128" s="53"/>
      <c r="TG1128" s="53"/>
      <c r="TH1128" s="53"/>
      <c r="TI1128" s="53"/>
      <c r="TJ1128" s="53"/>
      <c r="TK1128" s="53"/>
      <c r="TL1128" s="53"/>
      <c r="TM1128" s="53"/>
      <c r="TN1128" s="53"/>
      <c r="TO1128" s="53"/>
      <c r="TP1128" s="53"/>
      <c r="TQ1128" s="53"/>
      <c r="TR1128" s="53"/>
      <c r="TS1128" s="53"/>
      <c r="TT1128" s="53"/>
      <c r="TU1128" s="53"/>
      <c r="TV1128" s="53"/>
      <c r="TW1128" s="53"/>
      <c r="TX1128" s="53"/>
      <c r="TY1128" s="53"/>
      <c r="TZ1128" s="53"/>
      <c r="UA1128" s="53"/>
      <c r="UB1128" s="53"/>
      <c r="UC1128" s="53"/>
      <c r="UD1128" s="53"/>
      <c r="UE1128" s="53"/>
      <c r="UF1128" s="53"/>
      <c r="UG1128" s="53"/>
    </row>
    <row r="1129" spans="12:553" s="19" customFormat="1" ht="15.75" customHeight="1" x14ac:dyDescent="0.2">
      <c r="L1129" s="66"/>
      <c r="M1129" s="66"/>
      <c r="N1129" s="52"/>
      <c r="O1129" s="53"/>
      <c r="P1129" s="53"/>
      <c r="Q1129" s="53"/>
      <c r="R1129" s="53"/>
      <c r="S1129" s="53"/>
      <c r="T1129" s="53"/>
      <c r="U1129" s="53"/>
      <c r="V1129" s="53"/>
      <c r="W1129" s="53"/>
      <c r="X1129" s="53"/>
      <c r="Y1129" s="53"/>
      <c r="Z1129" s="53"/>
      <c r="AA1129" s="53"/>
      <c r="AB1129" s="53"/>
      <c r="AC1129" s="53"/>
      <c r="AD1129" s="53"/>
      <c r="AE1129" s="53"/>
      <c r="AF1129" s="53"/>
      <c r="AG1129" s="53"/>
      <c r="AH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c r="BM1129" s="53"/>
      <c r="BN1129" s="53"/>
      <c r="BO1129" s="53"/>
      <c r="BP1129" s="53"/>
      <c r="BQ1129" s="53"/>
      <c r="BR1129" s="53"/>
      <c r="BS1129" s="53"/>
      <c r="BT1129" s="53"/>
      <c r="BU1129" s="53"/>
      <c r="BV1129" s="53"/>
      <c r="BW1129" s="53"/>
      <c r="BX1129" s="53"/>
      <c r="BY1129" s="53"/>
      <c r="BZ1129" s="53"/>
      <c r="CA1129" s="53"/>
      <c r="CB1129" s="53"/>
      <c r="CC1129" s="53"/>
      <c r="CD1129" s="53"/>
      <c r="CE1129" s="53"/>
      <c r="CF1129" s="53"/>
      <c r="CG1129" s="53"/>
      <c r="CH1129" s="53"/>
      <c r="CI1129" s="53"/>
      <c r="CJ1129" s="53"/>
      <c r="CK1129" s="53"/>
      <c r="CL1129" s="53"/>
      <c r="CM1129" s="53"/>
      <c r="CN1129" s="53"/>
      <c r="CO1129" s="53"/>
      <c r="CP1129" s="53"/>
      <c r="CQ1129" s="53"/>
      <c r="CR1129" s="53"/>
      <c r="CS1129" s="53"/>
      <c r="CT1129" s="53"/>
      <c r="CU1129" s="53"/>
      <c r="CV1129" s="53"/>
      <c r="CW1129" s="53"/>
      <c r="CX1129" s="53"/>
      <c r="CY1129" s="53"/>
      <c r="CZ1129" s="53"/>
      <c r="DA1129" s="53"/>
      <c r="DB1129" s="53"/>
      <c r="DC1129" s="53"/>
      <c r="DD1129" s="53"/>
      <c r="DE1129" s="53"/>
      <c r="DF1129" s="53"/>
      <c r="DG1129" s="53"/>
      <c r="DH1129" s="53"/>
      <c r="DI1129" s="53"/>
      <c r="DJ1129" s="53"/>
      <c r="DK1129" s="53"/>
      <c r="DL1129" s="53"/>
      <c r="DM1129" s="53"/>
      <c r="DN1129" s="53"/>
      <c r="DO1129" s="53"/>
      <c r="DP1129" s="53"/>
      <c r="DQ1129" s="53"/>
      <c r="DR1129" s="53"/>
      <c r="DS1129" s="53"/>
      <c r="DT1129" s="53"/>
      <c r="DU1129" s="53"/>
      <c r="DV1129" s="53"/>
      <c r="DW1129" s="53"/>
      <c r="DX1129" s="53"/>
      <c r="DY1129" s="53"/>
      <c r="DZ1129" s="53"/>
      <c r="EA1129" s="53"/>
      <c r="EB1129" s="53"/>
      <c r="EC1129" s="53"/>
      <c r="ED1129" s="53"/>
      <c r="EE1129" s="53"/>
      <c r="EF1129" s="53"/>
      <c r="EG1129" s="53"/>
      <c r="EH1129" s="53"/>
      <c r="EI1129" s="53"/>
      <c r="EJ1129" s="53"/>
      <c r="EK1129" s="53"/>
      <c r="EL1129" s="53"/>
      <c r="EM1129" s="53"/>
      <c r="EN1129" s="53"/>
      <c r="EO1129" s="53"/>
      <c r="EP1129" s="53"/>
      <c r="EQ1129" s="53"/>
      <c r="ER1129" s="53"/>
      <c r="ES1129" s="53"/>
      <c r="ET1129" s="53"/>
      <c r="EU1129" s="53"/>
      <c r="EV1129" s="53"/>
      <c r="EW1129" s="53"/>
      <c r="EX1129" s="53"/>
      <c r="EY1129" s="53"/>
      <c r="EZ1129" s="53"/>
      <c r="FA1129" s="53"/>
      <c r="FB1129" s="53"/>
      <c r="FC1129" s="53"/>
      <c r="FD1129" s="53"/>
      <c r="FE1129" s="53"/>
      <c r="FF1129" s="53"/>
      <c r="FG1129" s="53"/>
      <c r="FH1129" s="53"/>
      <c r="FI1129" s="53"/>
      <c r="FJ1129" s="53"/>
      <c r="FK1129" s="53"/>
      <c r="FL1129" s="53"/>
      <c r="FM1129" s="53"/>
      <c r="FN1129" s="53"/>
      <c r="FO1129" s="53"/>
      <c r="FP1129" s="53"/>
      <c r="FQ1129" s="53"/>
      <c r="FR1129" s="53"/>
      <c r="FS1129" s="53"/>
      <c r="FT1129" s="53"/>
      <c r="FU1129" s="53"/>
      <c r="FV1129" s="53"/>
      <c r="FW1129" s="53"/>
      <c r="FX1129" s="53"/>
      <c r="FY1129" s="53"/>
      <c r="FZ1129" s="53"/>
      <c r="GA1129" s="53"/>
      <c r="GB1129" s="53"/>
      <c r="GC1129" s="53"/>
      <c r="GD1129" s="53"/>
      <c r="GE1129" s="53"/>
      <c r="GF1129" s="53"/>
      <c r="GG1129" s="53"/>
      <c r="GH1129" s="53"/>
      <c r="GI1129" s="53"/>
      <c r="GJ1129" s="53"/>
      <c r="GK1129" s="53"/>
      <c r="GL1129" s="53"/>
      <c r="GM1129" s="53"/>
      <c r="GN1129" s="53"/>
      <c r="GO1129" s="53"/>
      <c r="GP1129" s="53"/>
      <c r="GQ1129" s="53"/>
      <c r="GR1129" s="53"/>
      <c r="GS1129" s="53"/>
      <c r="GT1129" s="53"/>
      <c r="GU1129" s="53"/>
      <c r="GV1129" s="53"/>
      <c r="GW1129" s="53"/>
      <c r="GX1129" s="53"/>
      <c r="GY1129" s="53"/>
      <c r="GZ1129" s="53"/>
      <c r="HA1129" s="53"/>
      <c r="HB1129" s="53"/>
      <c r="HC1129" s="53"/>
      <c r="HD1129" s="53"/>
      <c r="HE1129" s="53"/>
      <c r="HF1129" s="53"/>
      <c r="HG1129" s="53"/>
      <c r="HH1129" s="53"/>
      <c r="HI1129" s="53"/>
      <c r="HJ1129" s="53"/>
      <c r="HK1129" s="53"/>
      <c r="HL1129" s="53"/>
      <c r="HM1129" s="53"/>
      <c r="HN1129" s="53"/>
      <c r="HO1129" s="53"/>
      <c r="HP1129" s="53"/>
      <c r="HQ1129" s="53"/>
      <c r="HR1129" s="53"/>
      <c r="HS1129" s="53"/>
      <c r="HT1129" s="53"/>
      <c r="HU1129" s="53"/>
      <c r="HV1129" s="53"/>
      <c r="HW1129" s="53"/>
      <c r="HX1129" s="53"/>
      <c r="HY1129" s="53"/>
      <c r="HZ1129" s="53"/>
      <c r="IA1129" s="53"/>
      <c r="IB1129" s="53"/>
      <c r="IC1129" s="53"/>
      <c r="ID1129" s="53"/>
      <c r="IE1129" s="53"/>
      <c r="IF1129" s="53"/>
      <c r="IG1129" s="53"/>
      <c r="IH1129" s="53"/>
      <c r="II1129" s="53"/>
      <c r="IJ1129" s="53"/>
      <c r="IK1129" s="53"/>
      <c r="IL1129" s="53"/>
      <c r="IM1129" s="53"/>
      <c r="IN1129" s="53"/>
      <c r="IO1129" s="53"/>
      <c r="IP1129" s="53"/>
      <c r="IQ1129" s="53"/>
      <c r="IR1129" s="53"/>
      <c r="IS1129" s="53"/>
      <c r="IT1129" s="53"/>
      <c r="IU1129" s="53"/>
      <c r="IV1129" s="53"/>
      <c r="IW1129" s="53"/>
      <c r="IX1129" s="53"/>
      <c r="IY1129" s="53"/>
      <c r="IZ1129" s="53"/>
      <c r="JA1129" s="53"/>
      <c r="JB1129" s="53"/>
      <c r="JC1129" s="53"/>
      <c r="JD1129" s="53"/>
      <c r="JE1129" s="53"/>
      <c r="JF1129" s="53"/>
      <c r="JG1129" s="53"/>
      <c r="JH1129" s="53"/>
      <c r="JI1129" s="53"/>
      <c r="JJ1129" s="53"/>
      <c r="JK1129" s="53"/>
      <c r="JL1129" s="53"/>
      <c r="JM1129" s="53"/>
      <c r="JN1129" s="53"/>
      <c r="JO1129" s="53"/>
      <c r="JP1129" s="53"/>
      <c r="JQ1129" s="53"/>
      <c r="JR1129" s="53"/>
      <c r="JS1129" s="53"/>
      <c r="JT1129" s="53"/>
      <c r="JU1129" s="53"/>
      <c r="JV1129" s="53"/>
      <c r="JW1129" s="53"/>
      <c r="JX1129" s="53"/>
      <c r="JY1129" s="53"/>
      <c r="JZ1129" s="53"/>
      <c r="KA1129" s="53"/>
      <c r="KB1129" s="53"/>
      <c r="KC1129" s="53"/>
      <c r="KD1129" s="53"/>
      <c r="KE1129" s="53"/>
      <c r="KF1129" s="53"/>
      <c r="KG1129" s="53"/>
      <c r="KH1129" s="53"/>
      <c r="KI1129" s="53"/>
      <c r="KJ1129" s="53"/>
      <c r="KK1129" s="53"/>
      <c r="KL1129" s="53"/>
      <c r="KM1129" s="53"/>
      <c r="KN1129" s="53"/>
      <c r="KO1129" s="53"/>
      <c r="KP1129" s="53"/>
      <c r="KQ1129" s="53"/>
      <c r="KR1129" s="53"/>
      <c r="KS1129" s="53"/>
      <c r="KT1129" s="53"/>
      <c r="KU1129" s="53"/>
      <c r="KV1129" s="53"/>
      <c r="KW1129" s="53"/>
      <c r="KX1129" s="53"/>
      <c r="KY1129" s="53"/>
      <c r="KZ1129" s="53"/>
      <c r="LA1129" s="53"/>
      <c r="LB1129" s="53"/>
      <c r="LC1129" s="53"/>
      <c r="LD1129" s="53"/>
      <c r="LE1129" s="53"/>
      <c r="LF1129" s="53"/>
      <c r="LG1129" s="53"/>
      <c r="LH1129" s="53"/>
      <c r="LI1129" s="53"/>
      <c r="LJ1129" s="53"/>
      <c r="LK1129" s="53"/>
      <c r="LL1129" s="53"/>
      <c r="LM1129" s="53"/>
      <c r="LN1129" s="53"/>
      <c r="LO1129" s="53"/>
      <c r="LP1129" s="53"/>
      <c r="LQ1129" s="53"/>
      <c r="LR1129" s="53"/>
      <c r="LS1129" s="53"/>
      <c r="LT1129" s="53"/>
      <c r="LU1129" s="53"/>
      <c r="LV1129" s="53"/>
      <c r="LW1129" s="53"/>
      <c r="LX1129" s="53"/>
      <c r="LY1129" s="53"/>
      <c r="LZ1129" s="53"/>
      <c r="MA1129" s="53"/>
      <c r="MB1129" s="53"/>
      <c r="MC1129" s="53"/>
      <c r="MD1129" s="53"/>
      <c r="ME1129" s="53"/>
      <c r="MF1129" s="53"/>
      <c r="MG1129" s="53"/>
      <c r="MH1129" s="53"/>
      <c r="MI1129" s="53"/>
      <c r="MJ1129" s="53"/>
      <c r="MK1129" s="53"/>
      <c r="ML1129" s="53"/>
      <c r="MM1129" s="53"/>
      <c r="MN1129" s="53"/>
      <c r="MO1129" s="53"/>
      <c r="MP1129" s="53"/>
      <c r="MQ1129" s="53"/>
      <c r="MR1129" s="53"/>
      <c r="MS1129" s="53"/>
      <c r="MT1129" s="53"/>
      <c r="MU1129" s="53"/>
      <c r="MV1129" s="53"/>
      <c r="MW1129" s="53"/>
      <c r="MX1129" s="53"/>
      <c r="MY1129" s="53"/>
      <c r="MZ1129" s="53"/>
      <c r="NA1129" s="53"/>
      <c r="NB1129" s="53"/>
      <c r="NC1129" s="53"/>
      <c r="ND1129" s="53"/>
      <c r="NE1129" s="53"/>
      <c r="NF1129" s="53"/>
      <c r="NG1129" s="53"/>
      <c r="NH1129" s="53"/>
      <c r="NI1129" s="53"/>
      <c r="NJ1129" s="53"/>
      <c r="NK1129" s="53"/>
      <c r="NL1129" s="53"/>
      <c r="NM1129" s="53"/>
      <c r="NN1129" s="53"/>
      <c r="NO1129" s="53"/>
      <c r="NP1129" s="53"/>
      <c r="NQ1129" s="53"/>
      <c r="NR1129" s="53"/>
      <c r="NS1129" s="53"/>
      <c r="NT1129" s="53"/>
      <c r="NU1129" s="53"/>
      <c r="NV1129" s="53"/>
      <c r="NW1129" s="53"/>
      <c r="NX1129" s="53"/>
      <c r="NY1129" s="53"/>
      <c r="NZ1129" s="53"/>
      <c r="OA1129" s="53"/>
      <c r="OB1129" s="53"/>
      <c r="OC1129" s="53"/>
      <c r="OD1129" s="53"/>
      <c r="OE1129" s="53"/>
      <c r="OF1129" s="53"/>
      <c r="OG1129" s="53"/>
      <c r="OH1129" s="53"/>
      <c r="OI1129" s="53"/>
      <c r="OJ1129" s="53"/>
      <c r="OK1129" s="53"/>
      <c r="OL1129" s="53"/>
      <c r="OM1129" s="53"/>
      <c r="ON1129" s="53"/>
      <c r="OO1129" s="53"/>
      <c r="OP1129" s="53"/>
      <c r="OQ1129" s="53"/>
      <c r="OR1129" s="53"/>
      <c r="OS1129" s="53"/>
      <c r="OT1129" s="53"/>
      <c r="OU1129" s="53"/>
      <c r="OV1129" s="53"/>
      <c r="OW1129" s="53"/>
      <c r="OX1129" s="53"/>
      <c r="OY1129" s="53"/>
      <c r="OZ1129" s="53"/>
      <c r="PA1129" s="53"/>
      <c r="PB1129" s="53"/>
      <c r="PC1129" s="53"/>
      <c r="PD1129" s="53"/>
      <c r="PE1129" s="53"/>
      <c r="PF1129" s="53"/>
      <c r="PG1129" s="53"/>
      <c r="PH1129" s="53"/>
      <c r="PI1129" s="53"/>
      <c r="PJ1129" s="53"/>
      <c r="PK1129" s="53"/>
      <c r="PL1129" s="53"/>
      <c r="PM1129" s="53"/>
      <c r="PN1129" s="53"/>
      <c r="PO1129" s="53"/>
      <c r="PP1129" s="53"/>
      <c r="PQ1129" s="53"/>
      <c r="PR1129" s="53"/>
      <c r="PS1129" s="53"/>
      <c r="PT1129" s="53"/>
      <c r="PU1129" s="53"/>
      <c r="PV1129" s="53"/>
      <c r="PW1129" s="53"/>
      <c r="PX1129" s="53"/>
      <c r="PY1129" s="53"/>
      <c r="PZ1129" s="53"/>
      <c r="QA1129" s="53"/>
      <c r="QB1129" s="53"/>
      <c r="QC1129" s="53"/>
      <c r="QD1129" s="53"/>
      <c r="QE1129" s="53"/>
      <c r="QF1129" s="53"/>
      <c r="QG1129" s="53"/>
      <c r="QH1129" s="53"/>
      <c r="QI1129" s="53"/>
      <c r="QJ1129" s="53"/>
      <c r="QK1129" s="53"/>
      <c r="QL1129" s="53"/>
      <c r="QM1129" s="53"/>
      <c r="QN1129" s="53"/>
      <c r="QO1129" s="53"/>
      <c r="QP1129" s="53"/>
      <c r="QQ1129" s="53"/>
      <c r="QR1129" s="53"/>
      <c r="QS1129" s="53"/>
      <c r="QT1129" s="53"/>
      <c r="QU1129" s="53"/>
      <c r="QV1129" s="53"/>
      <c r="QW1129" s="53"/>
      <c r="QX1129" s="53"/>
      <c r="QY1129" s="53"/>
      <c r="QZ1129" s="53"/>
      <c r="RA1129" s="53"/>
      <c r="RB1129" s="53"/>
      <c r="RC1129" s="53"/>
      <c r="RD1129" s="53"/>
      <c r="RE1129" s="53"/>
      <c r="RF1129" s="53"/>
      <c r="RG1129" s="53"/>
      <c r="RH1129" s="53"/>
      <c r="RI1129" s="53"/>
      <c r="RJ1129" s="53"/>
      <c r="RK1129" s="53"/>
      <c r="RL1129" s="53"/>
      <c r="RM1129" s="53"/>
      <c r="RN1129" s="53"/>
      <c r="RO1129" s="53"/>
      <c r="RP1129" s="53"/>
      <c r="RQ1129" s="53"/>
      <c r="RR1129" s="53"/>
      <c r="RS1129" s="53"/>
      <c r="RT1129" s="53"/>
      <c r="RU1129" s="53"/>
      <c r="RV1129" s="53"/>
      <c r="RW1129" s="53"/>
      <c r="RX1129" s="53"/>
      <c r="RY1129" s="53"/>
      <c r="RZ1129" s="53"/>
      <c r="SA1129" s="53"/>
      <c r="SB1129" s="53"/>
      <c r="SC1129" s="53"/>
      <c r="SD1129" s="53"/>
      <c r="SE1129" s="53"/>
      <c r="SF1129" s="53"/>
      <c r="SG1129" s="53"/>
      <c r="SH1129" s="53"/>
      <c r="SI1129" s="53"/>
      <c r="SJ1129" s="53"/>
      <c r="SK1129" s="53"/>
      <c r="SL1129" s="53"/>
      <c r="SM1129" s="53"/>
      <c r="SN1129" s="53"/>
      <c r="SO1129" s="53"/>
      <c r="SP1129" s="53"/>
      <c r="SQ1129" s="53"/>
      <c r="SR1129" s="53"/>
      <c r="SS1129" s="53"/>
      <c r="ST1129" s="53"/>
      <c r="SU1129" s="53"/>
      <c r="SV1129" s="53"/>
      <c r="SW1129" s="53"/>
      <c r="SX1129" s="53"/>
      <c r="SY1129" s="53"/>
      <c r="SZ1129" s="53"/>
      <c r="TA1129" s="53"/>
      <c r="TB1129" s="53"/>
      <c r="TC1129" s="53"/>
      <c r="TD1129" s="53"/>
      <c r="TE1129" s="53"/>
      <c r="TF1129" s="53"/>
      <c r="TG1129" s="53"/>
      <c r="TH1129" s="53"/>
      <c r="TI1129" s="53"/>
      <c r="TJ1129" s="53"/>
      <c r="TK1129" s="53"/>
      <c r="TL1129" s="53"/>
      <c r="TM1129" s="53"/>
      <c r="TN1129" s="53"/>
      <c r="TO1129" s="53"/>
      <c r="TP1129" s="53"/>
      <c r="TQ1129" s="53"/>
      <c r="TR1129" s="53"/>
      <c r="TS1129" s="53"/>
      <c r="TT1129" s="53"/>
      <c r="TU1129" s="53"/>
      <c r="TV1129" s="53"/>
      <c r="TW1129" s="53"/>
      <c r="TX1129" s="53"/>
      <c r="TY1129" s="53"/>
      <c r="TZ1129" s="53"/>
      <c r="UA1129" s="53"/>
      <c r="UB1129" s="53"/>
      <c r="UC1129" s="53"/>
      <c r="UD1129" s="53"/>
      <c r="UE1129" s="53"/>
      <c r="UF1129" s="53"/>
      <c r="UG1129" s="53"/>
    </row>
    <row r="1130" spans="12:553" s="19" customFormat="1" ht="15.75" customHeight="1" x14ac:dyDescent="0.2">
      <c r="L1130" s="66"/>
      <c r="M1130" s="66"/>
      <c r="N1130" s="52"/>
      <c r="O1130" s="53"/>
      <c r="P1130" s="53"/>
      <c r="Q1130" s="53"/>
      <c r="R1130" s="53"/>
      <c r="S1130" s="53"/>
      <c r="T1130" s="53"/>
      <c r="U1130" s="53"/>
      <c r="V1130" s="53"/>
      <c r="W1130" s="53"/>
      <c r="X1130" s="53"/>
      <c r="Y1130" s="53"/>
      <c r="Z1130" s="53"/>
      <c r="AA1130" s="53"/>
      <c r="AB1130" s="53"/>
      <c r="AC1130" s="53"/>
      <c r="AD1130" s="53"/>
      <c r="AE1130" s="53"/>
      <c r="AF1130" s="53"/>
      <c r="AG1130" s="53"/>
      <c r="AH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c r="BM1130" s="53"/>
      <c r="BN1130" s="53"/>
      <c r="BO1130" s="53"/>
      <c r="BP1130" s="53"/>
      <c r="BQ1130" s="53"/>
      <c r="BR1130" s="53"/>
      <c r="BS1130" s="53"/>
      <c r="BT1130" s="53"/>
      <c r="BU1130" s="53"/>
      <c r="BV1130" s="53"/>
      <c r="BW1130" s="53"/>
      <c r="BX1130" s="53"/>
      <c r="BY1130" s="53"/>
      <c r="BZ1130" s="53"/>
      <c r="CA1130" s="53"/>
      <c r="CB1130" s="53"/>
      <c r="CC1130" s="53"/>
      <c r="CD1130" s="53"/>
      <c r="CE1130" s="53"/>
      <c r="CF1130" s="53"/>
      <c r="CG1130" s="53"/>
      <c r="CH1130" s="53"/>
      <c r="CI1130" s="53"/>
      <c r="CJ1130" s="53"/>
      <c r="CK1130" s="53"/>
      <c r="CL1130" s="53"/>
      <c r="CM1130" s="53"/>
      <c r="CN1130" s="53"/>
      <c r="CO1130" s="53"/>
      <c r="CP1130" s="53"/>
      <c r="CQ1130" s="53"/>
      <c r="CR1130" s="53"/>
      <c r="CS1130" s="53"/>
      <c r="CT1130" s="53"/>
      <c r="CU1130" s="53"/>
      <c r="CV1130" s="53"/>
      <c r="CW1130" s="53"/>
      <c r="CX1130" s="53"/>
      <c r="CY1130" s="53"/>
      <c r="CZ1130" s="53"/>
      <c r="DA1130" s="53"/>
      <c r="DB1130" s="53"/>
      <c r="DC1130" s="53"/>
      <c r="DD1130" s="53"/>
      <c r="DE1130" s="53"/>
      <c r="DF1130" s="53"/>
      <c r="DG1130" s="53"/>
      <c r="DH1130" s="53"/>
      <c r="DI1130" s="53"/>
      <c r="DJ1130" s="53"/>
      <c r="DK1130" s="53"/>
      <c r="DL1130" s="53"/>
      <c r="DM1130" s="53"/>
      <c r="DN1130" s="53"/>
      <c r="DO1130" s="53"/>
      <c r="DP1130" s="53"/>
      <c r="DQ1130" s="53"/>
      <c r="DR1130" s="53"/>
      <c r="DS1130" s="53"/>
      <c r="DT1130" s="53"/>
      <c r="DU1130" s="53"/>
      <c r="DV1130" s="53"/>
      <c r="DW1130" s="53"/>
      <c r="DX1130" s="53"/>
      <c r="DY1130" s="53"/>
      <c r="DZ1130" s="53"/>
      <c r="EA1130" s="53"/>
      <c r="EB1130" s="53"/>
      <c r="EC1130" s="53"/>
      <c r="ED1130" s="53"/>
      <c r="EE1130" s="53"/>
      <c r="EF1130" s="53"/>
      <c r="EG1130" s="53"/>
      <c r="EH1130" s="53"/>
      <c r="EI1130" s="53"/>
      <c r="EJ1130" s="53"/>
      <c r="EK1130" s="53"/>
      <c r="EL1130" s="53"/>
      <c r="EM1130" s="53"/>
      <c r="EN1130" s="53"/>
      <c r="EO1130" s="53"/>
      <c r="EP1130" s="53"/>
      <c r="EQ1130" s="53"/>
      <c r="ER1130" s="53"/>
      <c r="ES1130" s="53"/>
      <c r="ET1130" s="53"/>
      <c r="EU1130" s="53"/>
      <c r="EV1130" s="53"/>
      <c r="EW1130" s="53"/>
      <c r="EX1130" s="53"/>
      <c r="EY1130" s="53"/>
      <c r="EZ1130" s="53"/>
      <c r="FA1130" s="53"/>
      <c r="FB1130" s="53"/>
      <c r="FC1130" s="53"/>
      <c r="FD1130" s="53"/>
      <c r="FE1130" s="53"/>
      <c r="FF1130" s="53"/>
      <c r="FG1130" s="53"/>
      <c r="FH1130" s="53"/>
      <c r="FI1130" s="53"/>
      <c r="FJ1130" s="53"/>
      <c r="FK1130" s="53"/>
      <c r="FL1130" s="53"/>
      <c r="FM1130" s="53"/>
      <c r="FN1130" s="53"/>
      <c r="FO1130" s="53"/>
      <c r="FP1130" s="53"/>
      <c r="FQ1130" s="53"/>
      <c r="FR1130" s="53"/>
      <c r="FS1130" s="53"/>
      <c r="FT1130" s="53"/>
      <c r="FU1130" s="53"/>
      <c r="FV1130" s="53"/>
      <c r="FW1130" s="53"/>
      <c r="FX1130" s="53"/>
      <c r="FY1130" s="53"/>
      <c r="FZ1130" s="53"/>
      <c r="GA1130" s="53"/>
      <c r="GB1130" s="53"/>
      <c r="GC1130" s="53"/>
      <c r="GD1130" s="53"/>
      <c r="GE1130" s="53"/>
      <c r="GF1130" s="53"/>
      <c r="GG1130" s="53"/>
      <c r="GH1130" s="53"/>
      <c r="GI1130" s="53"/>
      <c r="GJ1130" s="53"/>
      <c r="GK1130" s="53"/>
      <c r="GL1130" s="53"/>
      <c r="GM1130" s="53"/>
      <c r="GN1130" s="53"/>
      <c r="GO1130" s="53"/>
      <c r="GP1130" s="53"/>
      <c r="GQ1130" s="53"/>
      <c r="GR1130" s="53"/>
      <c r="GS1130" s="53"/>
      <c r="GT1130" s="53"/>
      <c r="GU1130" s="53"/>
      <c r="GV1130" s="53"/>
      <c r="GW1130" s="53"/>
      <c r="GX1130" s="53"/>
      <c r="GY1130" s="53"/>
      <c r="GZ1130" s="53"/>
      <c r="HA1130" s="53"/>
      <c r="HB1130" s="53"/>
      <c r="HC1130" s="53"/>
      <c r="HD1130" s="53"/>
      <c r="HE1130" s="53"/>
      <c r="HF1130" s="53"/>
      <c r="HG1130" s="53"/>
      <c r="HH1130" s="53"/>
      <c r="HI1130" s="53"/>
      <c r="HJ1130" s="53"/>
      <c r="HK1130" s="53"/>
      <c r="HL1130" s="53"/>
      <c r="HM1130" s="53"/>
      <c r="HN1130" s="53"/>
      <c r="HO1130" s="53"/>
      <c r="HP1130" s="53"/>
      <c r="HQ1130" s="53"/>
      <c r="HR1130" s="53"/>
      <c r="HS1130" s="53"/>
      <c r="HT1130" s="53"/>
      <c r="HU1130" s="53"/>
      <c r="HV1130" s="53"/>
      <c r="HW1130" s="53"/>
      <c r="HX1130" s="53"/>
      <c r="HY1130" s="53"/>
      <c r="HZ1130" s="53"/>
      <c r="IA1130" s="53"/>
      <c r="IB1130" s="53"/>
      <c r="IC1130" s="53"/>
      <c r="ID1130" s="53"/>
      <c r="IE1130" s="53"/>
      <c r="IF1130" s="53"/>
      <c r="IG1130" s="53"/>
      <c r="IH1130" s="53"/>
      <c r="II1130" s="53"/>
      <c r="IJ1130" s="53"/>
      <c r="IK1130" s="53"/>
      <c r="IL1130" s="53"/>
      <c r="IM1130" s="53"/>
      <c r="IN1130" s="53"/>
      <c r="IO1130" s="53"/>
      <c r="IP1130" s="53"/>
      <c r="IQ1130" s="53"/>
      <c r="IR1130" s="53"/>
      <c r="IS1130" s="53"/>
      <c r="IT1130" s="53"/>
      <c r="IU1130" s="53"/>
      <c r="IV1130" s="53"/>
      <c r="IW1130" s="53"/>
      <c r="IX1130" s="53"/>
      <c r="IY1130" s="53"/>
      <c r="IZ1130" s="53"/>
      <c r="JA1130" s="53"/>
      <c r="JB1130" s="53"/>
      <c r="JC1130" s="53"/>
      <c r="JD1130" s="53"/>
      <c r="JE1130" s="53"/>
      <c r="JF1130" s="53"/>
      <c r="JG1130" s="53"/>
      <c r="JH1130" s="53"/>
      <c r="JI1130" s="53"/>
      <c r="JJ1130" s="53"/>
      <c r="JK1130" s="53"/>
      <c r="JL1130" s="53"/>
      <c r="JM1130" s="53"/>
      <c r="JN1130" s="53"/>
      <c r="JO1130" s="53"/>
      <c r="JP1130" s="53"/>
      <c r="JQ1130" s="53"/>
      <c r="JR1130" s="53"/>
      <c r="JS1130" s="53"/>
      <c r="JT1130" s="53"/>
      <c r="JU1130" s="53"/>
      <c r="JV1130" s="53"/>
      <c r="JW1130" s="53"/>
      <c r="JX1130" s="53"/>
      <c r="JY1130" s="53"/>
      <c r="JZ1130" s="53"/>
      <c r="KA1130" s="53"/>
      <c r="KB1130" s="53"/>
      <c r="KC1130" s="53"/>
      <c r="KD1130" s="53"/>
      <c r="KE1130" s="53"/>
      <c r="KF1130" s="53"/>
      <c r="KG1130" s="53"/>
      <c r="KH1130" s="53"/>
      <c r="KI1130" s="53"/>
      <c r="KJ1130" s="53"/>
      <c r="KK1130" s="53"/>
      <c r="KL1130" s="53"/>
      <c r="KM1130" s="53"/>
      <c r="KN1130" s="53"/>
      <c r="KO1130" s="53"/>
      <c r="KP1130" s="53"/>
      <c r="KQ1130" s="53"/>
      <c r="KR1130" s="53"/>
      <c r="KS1130" s="53"/>
      <c r="KT1130" s="53"/>
      <c r="KU1130" s="53"/>
      <c r="KV1130" s="53"/>
      <c r="KW1130" s="53"/>
      <c r="KX1130" s="53"/>
      <c r="KY1130" s="53"/>
      <c r="KZ1130" s="53"/>
      <c r="LA1130" s="53"/>
      <c r="LB1130" s="53"/>
      <c r="LC1130" s="53"/>
      <c r="LD1130" s="53"/>
      <c r="LE1130" s="53"/>
      <c r="LF1130" s="53"/>
      <c r="LG1130" s="53"/>
      <c r="LH1130" s="53"/>
      <c r="LI1130" s="53"/>
      <c r="LJ1130" s="53"/>
      <c r="LK1130" s="53"/>
      <c r="LL1130" s="53"/>
      <c r="LM1130" s="53"/>
      <c r="LN1130" s="53"/>
      <c r="LO1130" s="53"/>
      <c r="LP1130" s="53"/>
      <c r="LQ1130" s="53"/>
      <c r="LR1130" s="53"/>
      <c r="LS1130" s="53"/>
      <c r="LT1130" s="53"/>
      <c r="LU1130" s="53"/>
      <c r="LV1130" s="53"/>
      <c r="LW1130" s="53"/>
      <c r="LX1130" s="53"/>
      <c r="LY1130" s="53"/>
      <c r="LZ1130" s="53"/>
      <c r="MA1130" s="53"/>
      <c r="MB1130" s="53"/>
      <c r="MC1130" s="53"/>
      <c r="MD1130" s="53"/>
      <c r="ME1130" s="53"/>
      <c r="MF1130" s="53"/>
      <c r="MG1130" s="53"/>
      <c r="MH1130" s="53"/>
      <c r="MI1130" s="53"/>
      <c r="MJ1130" s="53"/>
      <c r="MK1130" s="53"/>
      <c r="ML1130" s="53"/>
      <c r="MM1130" s="53"/>
      <c r="MN1130" s="53"/>
      <c r="MO1130" s="53"/>
      <c r="MP1130" s="53"/>
      <c r="MQ1130" s="53"/>
      <c r="MR1130" s="53"/>
      <c r="MS1130" s="53"/>
      <c r="MT1130" s="53"/>
      <c r="MU1130" s="53"/>
      <c r="MV1130" s="53"/>
      <c r="MW1130" s="53"/>
      <c r="MX1130" s="53"/>
      <c r="MY1130" s="53"/>
      <c r="MZ1130" s="53"/>
      <c r="NA1130" s="53"/>
      <c r="NB1130" s="53"/>
      <c r="NC1130" s="53"/>
      <c r="ND1130" s="53"/>
      <c r="NE1130" s="53"/>
      <c r="NF1130" s="53"/>
      <c r="NG1130" s="53"/>
      <c r="NH1130" s="53"/>
      <c r="NI1130" s="53"/>
      <c r="NJ1130" s="53"/>
      <c r="NK1130" s="53"/>
      <c r="NL1130" s="53"/>
      <c r="NM1130" s="53"/>
      <c r="NN1130" s="53"/>
      <c r="NO1130" s="53"/>
      <c r="NP1130" s="53"/>
      <c r="NQ1130" s="53"/>
      <c r="NR1130" s="53"/>
      <c r="NS1130" s="53"/>
      <c r="NT1130" s="53"/>
      <c r="NU1130" s="53"/>
      <c r="NV1130" s="53"/>
      <c r="NW1130" s="53"/>
      <c r="NX1130" s="53"/>
      <c r="NY1130" s="53"/>
      <c r="NZ1130" s="53"/>
      <c r="OA1130" s="53"/>
      <c r="OB1130" s="53"/>
      <c r="OC1130" s="53"/>
      <c r="OD1130" s="53"/>
      <c r="OE1130" s="53"/>
      <c r="OF1130" s="53"/>
      <c r="OG1130" s="53"/>
      <c r="OH1130" s="53"/>
      <c r="OI1130" s="53"/>
      <c r="OJ1130" s="53"/>
      <c r="OK1130" s="53"/>
      <c r="OL1130" s="53"/>
      <c r="OM1130" s="53"/>
      <c r="ON1130" s="53"/>
      <c r="OO1130" s="53"/>
      <c r="OP1130" s="53"/>
      <c r="OQ1130" s="53"/>
      <c r="OR1130" s="53"/>
      <c r="OS1130" s="53"/>
      <c r="OT1130" s="53"/>
      <c r="OU1130" s="53"/>
      <c r="OV1130" s="53"/>
      <c r="OW1130" s="53"/>
      <c r="OX1130" s="53"/>
      <c r="OY1130" s="53"/>
      <c r="OZ1130" s="53"/>
      <c r="PA1130" s="53"/>
      <c r="PB1130" s="53"/>
      <c r="PC1130" s="53"/>
      <c r="PD1130" s="53"/>
      <c r="PE1130" s="53"/>
      <c r="PF1130" s="53"/>
      <c r="PG1130" s="53"/>
      <c r="PH1130" s="53"/>
      <c r="PI1130" s="53"/>
      <c r="PJ1130" s="53"/>
      <c r="PK1130" s="53"/>
      <c r="PL1130" s="53"/>
      <c r="PM1130" s="53"/>
      <c r="PN1130" s="53"/>
      <c r="PO1130" s="53"/>
      <c r="PP1130" s="53"/>
      <c r="PQ1130" s="53"/>
      <c r="PR1130" s="53"/>
      <c r="PS1130" s="53"/>
      <c r="PT1130" s="53"/>
      <c r="PU1130" s="53"/>
      <c r="PV1130" s="53"/>
      <c r="PW1130" s="53"/>
      <c r="PX1130" s="53"/>
      <c r="PY1130" s="53"/>
      <c r="PZ1130" s="53"/>
      <c r="QA1130" s="53"/>
      <c r="QB1130" s="53"/>
      <c r="QC1130" s="53"/>
      <c r="QD1130" s="53"/>
      <c r="QE1130" s="53"/>
      <c r="QF1130" s="53"/>
      <c r="QG1130" s="53"/>
      <c r="QH1130" s="53"/>
      <c r="QI1130" s="53"/>
      <c r="QJ1130" s="53"/>
      <c r="QK1130" s="53"/>
      <c r="QL1130" s="53"/>
      <c r="QM1130" s="53"/>
      <c r="QN1130" s="53"/>
      <c r="QO1130" s="53"/>
      <c r="QP1130" s="53"/>
      <c r="QQ1130" s="53"/>
      <c r="QR1130" s="53"/>
      <c r="QS1130" s="53"/>
      <c r="QT1130" s="53"/>
      <c r="QU1130" s="53"/>
      <c r="QV1130" s="53"/>
      <c r="QW1130" s="53"/>
      <c r="QX1130" s="53"/>
      <c r="QY1130" s="53"/>
      <c r="QZ1130" s="53"/>
      <c r="RA1130" s="53"/>
      <c r="RB1130" s="53"/>
      <c r="RC1130" s="53"/>
      <c r="RD1130" s="53"/>
      <c r="RE1130" s="53"/>
      <c r="RF1130" s="53"/>
      <c r="RG1130" s="53"/>
      <c r="RH1130" s="53"/>
      <c r="RI1130" s="53"/>
      <c r="RJ1130" s="53"/>
      <c r="RK1130" s="53"/>
      <c r="RL1130" s="53"/>
      <c r="RM1130" s="53"/>
      <c r="RN1130" s="53"/>
      <c r="RO1130" s="53"/>
      <c r="RP1130" s="53"/>
      <c r="RQ1130" s="53"/>
      <c r="RR1130" s="53"/>
      <c r="RS1130" s="53"/>
      <c r="RT1130" s="53"/>
      <c r="RU1130" s="53"/>
      <c r="RV1130" s="53"/>
      <c r="RW1130" s="53"/>
      <c r="RX1130" s="53"/>
      <c r="RY1130" s="53"/>
      <c r="RZ1130" s="53"/>
      <c r="SA1130" s="53"/>
      <c r="SB1130" s="53"/>
      <c r="SC1130" s="53"/>
      <c r="SD1130" s="53"/>
      <c r="SE1130" s="53"/>
      <c r="SF1130" s="53"/>
      <c r="SG1130" s="53"/>
      <c r="SH1130" s="53"/>
      <c r="SI1130" s="53"/>
      <c r="SJ1130" s="53"/>
      <c r="SK1130" s="53"/>
      <c r="SL1130" s="53"/>
      <c r="SM1130" s="53"/>
      <c r="SN1130" s="53"/>
      <c r="SO1130" s="53"/>
      <c r="SP1130" s="53"/>
      <c r="SQ1130" s="53"/>
      <c r="SR1130" s="53"/>
      <c r="SS1130" s="53"/>
      <c r="ST1130" s="53"/>
      <c r="SU1130" s="53"/>
      <c r="SV1130" s="53"/>
      <c r="SW1130" s="53"/>
      <c r="SX1130" s="53"/>
      <c r="SY1130" s="53"/>
      <c r="SZ1130" s="53"/>
      <c r="TA1130" s="53"/>
      <c r="TB1130" s="53"/>
      <c r="TC1130" s="53"/>
      <c r="TD1130" s="53"/>
      <c r="TE1130" s="53"/>
      <c r="TF1130" s="53"/>
      <c r="TG1130" s="53"/>
      <c r="TH1130" s="53"/>
      <c r="TI1130" s="53"/>
      <c r="TJ1130" s="53"/>
      <c r="TK1130" s="53"/>
      <c r="TL1130" s="53"/>
      <c r="TM1130" s="53"/>
      <c r="TN1130" s="53"/>
      <c r="TO1130" s="53"/>
      <c r="TP1130" s="53"/>
      <c r="TQ1130" s="53"/>
      <c r="TR1130" s="53"/>
      <c r="TS1130" s="53"/>
      <c r="TT1130" s="53"/>
      <c r="TU1130" s="53"/>
      <c r="TV1130" s="53"/>
      <c r="TW1130" s="53"/>
      <c r="TX1130" s="53"/>
      <c r="TY1130" s="53"/>
      <c r="TZ1130" s="53"/>
      <c r="UA1130" s="53"/>
      <c r="UB1130" s="53"/>
      <c r="UC1130" s="53"/>
      <c r="UD1130" s="53"/>
      <c r="UE1130" s="53"/>
      <c r="UF1130" s="53"/>
      <c r="UG1130" s="53"/>
    </row>
    <row r="1131" spans="12:553" s="19" customFormat="1" ht="15.75" customHeight="1" x14ac:dyDescent="0.2">
      <c r="L1131" s="66"/>
      <c r="M1131" s="66"/>
      <c r="N1131" s="52"/>
      <c r="O1131" s="53"/>
      <c r="P1131" s="53"/>
      <c r="Q1131" s="53"/>
      <c r="R1131" s="53"/>
      <c r="S1131" s="53"/>
      <c r="T1131" s="53"/>
      <c r="U1131" s="53"/>
      <c r="V1131" s="53"/>
      <c r="W1131" s="53"/>
      <c r="X1131" s="53"/>
      <c r="Y1131" s="53"/>
      <c r="Z1131" s="53"/>
      <c r="AA1131" s="53"/>
      <c r="AB1131" s="53"/>
      <c r="AC1131" s="53"/>
      <c r="AD1131" s="53"/>
      <c r="AE1131" s="53"/>
      <c r="AF1131" s="53"/>
      <c r="AG1131" s="53"/>
      <c r="AH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c r="BM1131" s="53"/>
      <c r="BN1131" s="53"/>
      <c r="BO1131" s="53"/>
      <c r="BP1131" s="53"/>
      <c r="BQ1131" s="53"/>
      <c r="BR1131" s="53"/>
      <c r="BS1131" s="53"/>
      <c r="BT1131" s="53"/>
      <c r="BU1131" s="53"/>
      <c r="BV1131" s="53"/>
      <c r="BW1131" s="53"/>
      <c r="BX1131" s="53"/>
      <c r="BY1131" s="53"/>
      <c r="BZ1131" s="53"/>
      <c r="CA1131" s="53"/>
      <c r="CB1131" s="53"/>
      <c r="CC1131" s="53"/>
      <c r="CD1131" s="53"/>
      <c r="CE1131" s="53"/>
      <c r="CF1131" s="53"/>
      <c r="CG1131" s="53"/>
      <c r="CH1131" s="53"/>
      <c r="CI1131" s="53"/>
      <c r="CJ1131" s="53"/>
      <c r="CK1131" s="53"/>
      <c r="CL1131" s="53"/>
      <c r="CM1131" s="53"/>
      <c r="CN1131" s="53"/>
      <c r="CO1131" s="53"/>
      <c r="CP1131" s="53"/>
      <c r="CQ1131" s="53"/>
      <c r="CR1131" s="53"/>
      <c r="CS1131" s="53"/>
      <c r="CT1131" s="53"/>
      <c r="CU1131" s="53"/>
      <c r="CV1131" s="53"/>
      <c r="CW1131" s="53"/>
      <c r="CX1131" s="53"/>
      <c r="CY1131" s="53"/>
      <c r="CZ1131" s="53"/>
      <c r="DA1131" s="53"/>
      <c r="DB1131" s="53"/>
      <c r="DC1131" s="53"/>
      <c r="DD1131" s="53"/>
      <c r="DE1131" s="53"/>
      <c r="DF1131" s="53"/>
      <c r="DG1131" s="53"/>
      <c r="DH1131" s="53"/>
      <c r="DI1131" s="53"/>
      <c r="DJ1131" s="53"/>
      <c r="DK1131" s="53"/>
      <c r="DL1131" s="53"/>
      <c r="DM1131" s="53"/>
      <c r="DN1131" s="53"/>
      <c r="DO1131" s="53"/>
      <c r="DP1131" s="53"/>
      <c r="DQ1131" s="53"/>
      <c r="DR1131" s="53"/>
      <c r="DS1131" s="53"/>
      <c r="DT1131" s="53"/>
      <c r="DU1131" s="53"/>
      <c r="DV1131" s="53"/>
      <c r="DW1131" s="53"/>
      <c r="DX1131" s="53"/>
      <c r="DY1131" s="53"/>
      <c r="DZ1131" s="53"/>
      <c r="EA1131" s="53"/>
      <c r="EB1131" s="53"/>
      <c r="EC1131" s="53"/>
      <c r="ED1131" s="53"/>
      <c r="EE1131" s="53"/>
      <c r="EF1131" s="53"/>
      <c r="EG1131" s="53"/>
      <c r="EH1131" s="53"/>
      <c r="EI1131" s="53"/>
      <c r="EJ1131" s="53"/>
      <c r="EK1131" s="53"/>
      <c r="EL1131" s="53"/>
      <c r="EM1131" s="53"/>
      <c r="EN1131" s="53"/>
      <c r="EO1131" s="53"/>
      <c r="EP1131" s="53"/>
      <c r="EQ1131" s="53"/>
      <c r="ER1131" s="53"/>
      <c r="ES1131" s="53"/>
      <c r="ET1131" s="53"/>
      <c r="EU1131" s="53"/>
      <c r="EV1131" s="53"/>
      <c r="EW1131" s="53"/>
      <c r="EX1131" s="53"/>
      <c r="EY1131" s="53"/>
      <c r="EZ1131" s="53"/>
      <c r="FA1131" s="53"/>
      <c r="FB1131" s="53"/>
      <c r="FC1131" s="53"/>
      <c r="FD1131" s="53"/>
      <c r="FE1131" s="53"/>
      <c r="FF1131" s="53"/>
      <c r="FG1131" s="53"/>
      <c r="FH1131" s="53"/>
      <c r="FI1131" s="53"/>
      <c r="FJ1131" s="53"/>
      <c r="FK1131" s="53"/>
      <c r="FL1131" s="53"/>
      <c r="FM1131" s="53"/>
      <c r="FN1131" s="53"/>
      <c r="FO1131" s="53"/>
      <c r="FP1131" s="53"/>
      <c r="FQ1131" s="53"/>
      <c r="FR1131" s="53"/>
      <c r="FS1131" s="53"/>
      <c r="FT1131" s="53"/>
      <c r="FU1131" s="53"/>
      <c r="FV1131" s="53"/>
      <c r="FW1131" s="53"/>
      <c r="FX1131" s="53"/>
      <c r="FY1131" s="53"/>
      <c r="FZ1131" s="53"/>
      <c r="GA1131" s="53"/>
      <c r="GB1131" s="53"/>
      <c r="GC1131" s="53"/>
      <c r="GD1131" s="53"/>
      <c r="GE1131" s="53"/>
      <c r="GF1131" s="53"/>
      <c r="GG1131" s="53"/>
      <c r="GH1131" s="53"/>
      <c r="GI1131" s="53"/>
      <c r="GJ1131" s="53"/>
      <c r="GK1131" s="53"/>
      <c r="GL1131" s="53"/>
      <c r="GM1131" s="53"/>
      <c r="GN1131" s="53"/>
      <c r="GO1131" s="53"/>
      <c r="GP1131" s="53"/>
      <c r="GQ1131" s="53"/>
      <c r="GR1131" s="53"/>
      <c r="GS1131" s="53"/>
      <c r="GT1131" s="53"/>
      <c r="GU1131" s="53"/>
      <c r="GV1131" s="53"/>
      <c r="GW1131" s="53"/>
      <c r="GX1131" s="53"/>
      <c r="GY1131" s="53"/>
      <c r="GZ1131" s="53"/>
      <c r="HA1131" s="53"/>
      <c r="HB1131" s="53"/>
      <c r="HC1131" s="53"/>
      <c r="HD1131" s="53"/>
      <c r="HE1131" s="53"/>
      <c r="HF1131" s="53"/>
      <c r="HG1131" s="53"/>
      <c r="HH1131" s="53"/>
      <c r="HI1131" s="53"/>
      <c r="HJ1131" s="53"/>
      <c r="HK1131" s="53"/>
      <c r="HL1131" s="53"/>
      <c r="HM1131" s="53"/>
      <c r="HN1131" s="53"/>
      <c r="HO1131" s="53"/>
      <c r="HP1131" s="53"/>
      <c r="HQ1131" s="53"/>
      <c r="HR1131" s="53"/>
      <c r="HS1131" s="53"/>
      <c r="HT1131" s="53"/>
      <c r="HU1131" s="53"/>
      <c r="HV1131" s="53"/>
      <c r="HW1131" s="53"/>
      <c r="HX1131" s="53"/>
      <c r="HY1131" s="53"/>
      <c r="HZ1131" s="53"/>
      <c r="IA1131" s="53"/>
      <c r="IB1131" s="53"/>
      <c r="IC1131" s="53"/>
      <c r="ID1131" s="53"/>
      <c r="IE1131" s="53"/>
      <c r="IF1131" s="53"/>
      <c r="IG1131" s="53"/>
      <c r="IH1131" s="53"/>
      <c r="II1131" s="53"/>
      <c r="IJ1131" s="53"/>
      <c r="IK1131" s="53"/>
      <c r="IL1131" s="53"/>
      <c r="IM1131" s="53"/>
      <c r="IN1131" s="53"/>
      <c r="IO1131" s="53"/>
      <c r="IP1131" s="53"/>
      <c r="IQ1131" s="53"/>
      <c r="IR1131" s="53"/>
      <c r="IS1131" s="53"/>
      <c r="IT1131" s="53"/>
      <c r="IU1131" s="53"/>
      <c r="IV1131" s="53"/>
      <c r="IW1131" s="53"/>
      <c r="IX1131" s="53"/>
      <c r="IY1131" s="53"/>
      <c r="IZ1131" s="53"/>
      <c r="JA1131" s="53"/>
      <c r="JB1131" s="53"/>
      <c r="JC1131" s="53"/>
      <c r="JD1131" s="53"/>
      <c r="JE1131" s="53"/>
      <c r="JF1131" s="53"/>
      <c r="JG1131" s="53"/>
      <c r="JH1131" s="53"/>
      <c r="JI1131" s="53"/>
      <c r="JJ1131" s="53"/>
      <c r="JK1131" s="53"/>
      <c r="JL1131" s="53"/>
      <c r="JM1131" s="53"/>
      <c r="JN1131" s="53"/>
      <c r="JO1131" s="53"/>
      <c r="JP1131" s="53"/>
      <c r="JQ1131" s="53"/>
      <c r="JR1131" s="53"/>
      <c r="JS1131" s="53"/>
      <c r="JT1131" s="53"/>
      <c r="JU1131" s="53"/>
      <c r="JV1131" s="53"/>
      <c r="JW1131" s="53"/>
      <c r="JX1131" s="53"/>
      <c r="JY1131" s="53"/>
      <c r="JZ1131" s="53"/>
      <c r="KA1131" s="53"/>
      <c r="KB1131" s="53"/>
      <c r="KC1131" s="53"/>
      <c r="KD1131" s="53"/>
      <c r="KE1131" s="53"/>
      <c r="KF1131" s="53"/>
      <c r="KG1131" s="53"/>
      <c r="KH1131" s="53"/>
      <c r="KI1131" s="53"/>
      <c r="KJ1131" s="53"/>
      <c r="KK1131" s="53"/>
      <c r="KL1131" s="53"/>
      <c r="KM1131" s="53"/>
      <c r="KN1131" s="53"/>
      <c r="KO1131" s="53"/>
      <c r="KP1131" s="53"/>
      <c r="KQ1131" s="53"/>
      <c r="KR1131" s="53"/>
      <c r="KS1131" s="53"/>
      <c r="KT1131" s="53"/>
      <c r="KU1131" s="53"/>
      <c r="KV1131" s="53"/>
      <c r="KW1131" s="53"/>
      <c r="KX1131" s="53"/>
      <c r="KY1131" s="53"/>
      <c r="KZ1131" s="53"/>
      <c r="LA1131" s="53"/>
      <c r="LB1131" s="53"/>
      <c r="LC1131" s="53"/>
      <c r="LD1131" s="53"/>
      <c r="LE1131" s="53"/>
      <c r="LF1131" s="53"/>
      <c r="LG1131" s="53"/>
      <c r="LH1131" s="53"/>
      <c r="LI1131" s="53"/>
      <c r="LJ1131" s="53"/>
      <c r="LK1131" s="53"/>
      <c r="LL1131" s="53"/>
      <c r="LM1131" s="53"/>
      <c r="LN1131" s="53"/>
      <c r="LO1131" s="53"/>
      <c r="LP1131" s="53"/>
      <c r="LQ1131" s="53"/>
      <c r="LR1131" s="53"/>
      <c r="LS1131" s="53"/>
      <c r="LT1131" s="53"/>
      <c r="LU1131" s="53"/>
      <c r="LV1131" s="53"/>
      <c r="LW1131" s="53"/>
      <c r="LX1131" s="53"/>
      <c r="LY1131" s="53"/>
      <c r="LZ1131" s="53"/>
      <c r="MA1131" s="53"/>
      <c r="MB1131" s="53"/>
      <c r="MC1131" s="53"/>
      <c r="MD1131" s="53"/>
      <c r="ME1131" s="53"/>
      <c r="MF1131" s="53"/>
      <c r="MG1131" s="53"/>
      <c r="MH1131" s="53"/>
      <c r="MI1131" s="53"/>
      <c r="MJ1131" s="53"/>
      <c r="MK1131" s="53"/>
      <c r="ML1131" s="53"/>
      <c r="MM1131" s="53"/>
      <c r="MN1131" s="53"/>
      <c r="MO1131" s="53"/>
      <c r="MP1131" s="53"/>
      <c r="MQ1131" s="53"/>
      <c r="MR1131" s="53"/>
      <c r="MS1131" s="53"/>
      <c r="MT1131" s="53"/>
      <c r="MU1131" s="53"/>
      <c r="MV1131" s="53"/>
      <c r="MW1131" s="53"/>
      <c r="MX1131" s="53"/>
      <c r="MY1131" s="53"/>
      <c r="MZ1131" s="53"/>
      <c r="NA1131" s="53"/>
      <c r="NB1131" s="53"/>
      <c r="NC1131" s="53"/>
      <c r="ND1131" s="53"/>
      <c r="NE1131" s="53"/>
      <c r="NF1131" s="53"/>
      <c r="NG1131" s="53"/>
      <c r="NH1131" s="53"/>
      <c r="NI1131" s="53"/>
      <c r="NJ1131" s="53"/>
      <c r="NK1131" s="53"/>
      <c r="NL1131" s="53"/>
      <c r="NM1131" s="53"/>
      <c r="NN1131" s="53"/>
      <c r="NO1131" s="53"/>
      <c r="NP1131" s="53"/>
      <c r="NQ1131" s="53"/>
      <c r="NR1131" s="53"/>
      <c r="NS1131" s="53"/>
      <c r="NT1131" s="53"/>
      <c r="NU1131" s="53"/>
      <c r="NV1131" s="53"/>
      <c r="NW1131" s="53"/>
      <c r="NX1131" s="53"/>
      <c r="NY1131" s="53"/>
      <c r="NZ1131" s="53"/>
      <c r="OA1131" s="53"/>
      <c r="OB1131" s="53"/>
      <c r="OC1131" s="53"/>
      <c r="OD1131" s="53"/>
      <c r="OE1131" s="53"/>
      <c r="OF1131" s="53"/>
      <c r="OG1131" s="53"/>
      <c r="OH1131" s="53"/>
      <c r="OI1131" s="53"/>
      <c r="OJ1131" s="53"/>
      <c r="OK1131" s="53"/>
      <c r="OL1131" s="53"/>
      <c r="OM1131" s="53"/>
      <c r="ON1131" s="53"/>
      <c r="OO1131" s="53"/>
      <c r="OP1131" s="53"/>
      <c r="OQ1131" s="53"/>
      <c r="OR1131" s="53"/>
      <c r="OS1131" s="53"/>
      <c r="OT1131" s="53"/>
      <c r="OU1131" s="53"/>
      <c r="OV1131" s="53"/>
      <c r="OW1131" s="53"/>
      <c r="OX1131" s="53"/>
      <c r="OY1131" s="53"/>
      <c r="OZ1131" s="53"/>
      <c r="PA1131" s="53"/>
      <c r="PB1131" s="53"/>
      <c r="PC1131" s="53"/>
      <c r="PD1131" s="53"/>
      <c r="PE1131" s="53"/>
      <c r="PF1131" s="53"/>
      <c r="PG1131" s="53"/>
      <c r="PH1131" s="53"/>
      <c r="PI1131" s="53"/>
      <c r="PJ1131" s="53"/>
      <c r="PK1131" s="53"/>
      <c r="PL1131" s="53"/>
      <c r="PM1131" s="53"/>
      <c r="PN1131" s="53"/>
      <c r="PO1131" s="53"/>
      <c r="PP1131" s="53"/>
      <c r="PQ1131" s="53"/>
      <c r="PR1131" s="53"/>
      <c r="PS1131" s="53"/>
      <c r="PT1131" s="53"/>
      <c r="PU1131" s="53"/>
      <c r="PV1131" s="53"/>
      <c r="PW1131" s="53"/>
      <c r="PX1131" s="53"/>
      <c r="PY1131" s="53"/>
      <c r="PZ1131" s="53"/>
      <c r="QA1131" s="53"/>
      <c r="QB1131" s="53"/>
      <c r="QC1131" s="53"/>
      <c r="QD1131" s="53"/>
      <c r="QE1131" s="53"/>
      <c r="QF1131" s="53"/>
      <c r="QG1131" s="53"/>
      <c r="QH1131" s="53"/>
      <c r="QI1131" s="53"/>
      <c r="QJ1131" s="53"/>
      <c r="QK1131" s="53"/>
      <c r="QL1131" s="53"/>
      <c r="QM1131" s="53"/>
      <c r="QN1131" s="53"/>
      <c r="QO1131" s="53"/>
      <c r="QP1131" s="53"/>
      <c r="QQ1131" s="53"/>
      <c r="QR1131" s="53"/>
      <c r="QS1131" s="53"/>
      <c r="QT1131" s="53"/>
      <c r="QU1131" s="53"/>
      <c r="QV1131" s="53"/>
      <c r="QW1131" s="53"/>
      <c r="QX1131" s="53"/>
      <c r="QY1131" s="53"/>
      <c r="QZ1131" s="53"/>
      <c r="RA1131" s="53"/>
      <c r="RB1131" s="53"/>
      <c r="RC1131" s="53"/>
      <c r="RD1131" s="53"/>
      <c r="RE1131" s="53"/>
      <c r="RF1131" s="53"/>
      <c r="RG1131" s="53"/>
      <c r="RH1131" s="53"/>
      <c r="RI1131" s="53"/>
      <c r="RJ1131" s="53"/>
      <c r="RK1131" s="53"/>
      <c r="RL1131" s="53"/>
      <c r="RM1131" s="53"/>
      <c r="RN1131" s="53"/>
      <c r="RO1131" s="53"/>
      <c r="RP1131" s="53"/>
      <c r="RQ1131" s="53"/>
      <c r="RR1131" s="53"/>
      <c r="RS1131" s="53"/>
      <c r="RT1131" s="53"/>
      <c r="RU1131" s="53"/>
      <c r="RV1131" s="53"/>
      <c r="RW1131" s="53"/>
      <c r="RX1131" s="53"/>
      <c r="RY1131" s="53"/>
      <c r="RZ1131" s="53"/>
      <c r="SA1131" s="53"/>
      <c r="SB1131" s="53"/>
      <c r="SC1131" s="53"/>
      <c r="SD1131" s="53"/>
      <c r="SE1131" s="53"/>
      <c r="SF1131" s="53"/>
      <c r="SG1131" s="53"/>
      <c r="SH1131" s="53"/>
      <c r="SI1131" s="53"/>
      <c r="SJ1131" s="53"/>
      <c r="SK1131" s="53"/>
      <c r="SL1131" s="53"/>
      <c r="SM1131" s="53"/>
      <c r="SN1131" s="53"/>
      <c r="SO1131" s="53"/>
      <c r="SP1131" s="53"/>
      <c r="SQ1131" s="53"/>
      <c r="SR1131" s="53"/>
      <c r="SS1131" s="53"/>
      <c r="ST1131" s="53"/>
      <c r="SU1131" s="53"/>
      <c r="SV1131" s="53"/>
      <c r="SW1131" s="53"/>
      <c r="SX1131" s="53"/>
      <c r="SY1131" s="53"/>
      <c r="SZ1131" s="53"/>
      <c r="TA1131" s="53"/>
      <c r="TB1131" s="53"/>
      <c r="TC1131" s="53"/>
      <c r="TD1131" s="53"/>
      <c r="TE1131" s="53"/>
      <c r="TF1131" s="53"/>
      <c r="TG1131" s="53"/>
      <c r="TH1131" s="53"/>
      <c r="TI1131" s="53"/>
      <c r="TJ1131" s="53"/>
      <c r="TK1131" s="53"/>
      <c r="TL1131" s="53"/>
      <c r="TM1131" s="53"/>
      <c r="TN1131" s="53"/>
      <c r="TO1131" s="53"/>
      <c r="TP1131" s="53"/>
      <c r="TQ1131" s="53"/>
      <c r="TR1131" s="53"/>
      <c r="TS1131" s="53"/>
      <c r="TT1131" s="53"/>
      <c r="TU1131" s="53"/>
      <c r="TV1131" s="53"/>
      <c r="TW1131" s="53"/>
      <c r="TX1131" s="53"/>
      <c r="TY1131" s="53"/>
      <c r="TZ1131" s="53"/>
      <c r="UA1131" s="53"/>
      <c r="UB1131" s="53"/>
      <c r="UC1131" s="53"/>
      <c r="UD1131" s="53"/>
      <c r="UE1131" s="53"/>
      <c r="UF1131" s="53"/>
      <c r="UG1131" s="53"/>
    </row>
    <row r="1132" spans="12:553" s="19" customFormat="1" ht="15.75" customHeight="1" x14ac:dyDescent="0.2">
      <c r="L1132" s="66"/>
      <c r="M1132" s="66"/>
      <c r="N1132" s="52"/>
      <c r="O1132" s="53"/>
      <c r="P1132" s="53"/>
      <c r="Q1132" s="53"/>
      <c r="R1132" s="53"/>
      <c r="S1132" s="53"/>
      <c r="T1132" s="53"/>
      <c r="U1132" s="53"/>
      <c r="V1132" s="53"/>
      <c r="W1132" s="53"/>
      <c r="X1132" s="53"/>
      <c r="Y1132" s="53"/>
      <c r="Z1132" s="53"/>
      <c r="AA1132" s="53"/>
      <c r="AB1132" s="53"/>
      <c r="AC1132" s="53"/>
      <c r="AD1132" s="53"/>
      <c r="AE1132" s="53"/>
      <c r="AF1132" s="53"/>
      <c r="AG1132" s="53"/>
      <c r="AH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c r="BM1132" s="53"/>
      <c r="BN1132" s="53"/>
      <c r="BO1132" s="53"/>
      <c r="BP1132" s="53"/>
      <c r="BQ1132" s="53"/>
      <c r="BR1132" s="53"/>
      <c r="BS1132" s="53"/>
      <c r="BT1132" s="53"/>
      <c r="BU1132" s="53"/>
      <c r="BV1132" s="53"/>
      <c r="BW1132" s="53"/>
      <c r="BX1132" s="53"/>
      <c r="BY1132" s="53"/>
      <c r="BZ1132" s="53"/>
      <c r="CA1132" s="53"/>
      <c r="CB1132" s="53"/>
      <c r="CC1132" s="53"/>
      <c r="CD1132" s="53"/>
      <c r="CE1132" s="53"/>
      <c r="CF1132" s="53"/>
      <c r="CG1132" s="53"/>
      <c r="CH1132" s="53"/>
      <c r="CI1132" s="53"/>
      <c r="CJ1132" s="53"/>
      <c r="CK1132" s="53"/>
      <c r="CL1132" s="53"/>
      <c r="CM1132" s="53"/>
      <c r="CN1132" s="53"/>
      <c r="CO1132" s="53"/>
      <c r="CP1132" s="53"/>
      <c r="CQ1132" s="53"/>
      <c r="CR1132" s="53"/>
      <c r="CS1132" s="53"/>
      <c r="CT1132" s="53"/>
      <c r="CU1132" s="53"/>
      <c r="CV1132" s="53"/>
      <c r="CW1132" s="53"/>
      <c r="CX1132" s="53"/>
      <c r="CY1132" s="53"/>
      <c r="CZ1132" s="53"/>
      <c r="DA1132" s="53"/>
      <c r="DB1132" s="53"/>
      <c r="DC1132" s="53"/>
      <c r="DD1132" s="53"/>
      <c r="DE1132" s="53"/>
      <c r="DF1132" s="53"/>
      <c r="DG1132" s="53"/>
      <c r="DH1132" s="53"/>
      <c r="DI1132" s="53"/>
      <c r="DJ1132" s="53"/>
      <c r="DK1132" s="53"/>
      <c r="DL1132" s="53"/>
      <c r="DM1132" s="53"/>
      <c r="DN1132" s="53"/>
      <c r="DO1132" s="53"/>
      <c r="DP1132" s="53"/>
      <c r="DQ1132" s="53"/>
      <c r="DR1132" s="53"/>
      <c r="DS1132" s="53"/>
      <c r="DT1132" s="53"/>
      <c r="DU1132" s="53"/>
      <c r="DV1132" s="53"/>
      <c r="DW1132" s="53"/>
      <c r="DX1132" s="53"/>
      <c r="DY1132" s="53"/>
      <c r="DZ1132" s="53"/>
      <c r="EA1132" s="53"/>
      <c r="EB1132" s="53"/>
      <c r="EC1132" s="53"/>
      <c r="ED1132" s="53"/>
      <c r="EE1132" s="53"/>
      <c r="EF1132" s="53"/>
      <c r="EG1132" s="53"/>
      <c r="EH1132" s="53"/>
      <c r="EI1132" s="53"/>
      <c r="EJ1132" s="53"/>
      <c r="EK1132" s="53"/>
      <c r="EL1132" s="53"/>
      <c r="EM1132" s="53"/>
      <c r="EN1132" s="53"/>
      <c r="EO1132" s="53"/>
      <c r="EP1132" s="53"/>
      <c r="EQ1132" s="53"/>
      <c r="ER1132" s="53"/>
      <c r="ES1132" s="53"/>
      <c r="ET1132" s="53"/>
      <c r="EU1132" s="53"/>
      <c r="EV1132" s="53"/>
      <c r="EW1132" s="53"/>
      <c r="EX1132" s="53"/>
      <c r="EY1132" s="53"/>
      <c r="EZ1132" s="53"/>
      <c r="FA1132" s="53"/>
      <c r="FB1132" s="53"/>
      <c r="FC1132" s="53"/>
      <c r="FD1132" s="53"/>
      <c r="FE1132" s="53"/>
      <c r="FF1132" s="53"/>
      <c r="FG1132" s="53"/>
      <c r="FH1132" s="53"/>
      <c r="FI1132" s="53"/>
      <c r="FJ1132" s="53"/>
      <c r="FK1132" s="53"/>
      <c r="FL1132" s="53"/>
      <c r="FM1132" s="53"/>
      <c r="FN1132" s="53"/>
      <c r="FO1132" s="53"/>
      <c r="FP1132" s="53"/>
      <c r="FQ1132" s="53"/>
      <c r="FR1132" s="53"/>
      <c r="FS1132" s="53"/>
      <c r="FT1132" s="53"/>
      <c r="FU1132" s="53"/>
      <c r="FV1132" s="53"/>
      <c r="FW1132" s="53"/>
      <c r="FX1132" s="53"/>
      <c r="FY1132" s="53"/>
      <c r="FZ1132" s="53"/>
      <c r="GA1132" s="53"/>
      <c r="GB1132" s="53"/>
      <c r="GC1132" s="53"/>
      <c r="GD1132" s="53"/>
      <c r="GE1132" s="53"/>
      <c r="GF1132" s="53"/>
      <c r="GG1132" s="53"/>
      <c r="GH1132" s="53"/>
      <c r="GI1132" s="53"/>
      <c r="GJ1132" s="53"/>
      <c r="GK1132" s="53"/>
      <c r="GL1132" s="53"/>
      <c r="GM1132" s="53"/>
      <c r="GN1132" s="53"/>
      <c r="GO1132" s="53"/>
      <c r="GP1132" s="53"/>
      <c r="GQ1132" s="53"/>
      <c r="GR1132" s="53"/>
      <c r="GS1132" s="53"/>
      <c r="GT1132" s="53"/>
      <c r="GU1132" s="53"/>
      <c r="GV1132" s="53"/>
      <c r="GW1132" s="53"/>
      <c r="GX1132" s="53"/>
      <c r="GY1132" s="53"/>
      <c r="GZ1132" s="53"/>
      <c r="HA1132" s="53"/>
      <c r="HB1132" s="53"/>
      <c r="HC1132" s="53"/>
      <c r="HD1132" s="53"/>
      <c r="HE1132" s="53"/>
      <c r="HF1132" s="53"/>
      <c r="HG1132" s="53"/>
      <c r="HH1132" s="53"/>
      <c r="HI1132" s="53"/>
      <c r="HJ1132" s="53"/>
      <c r="HK1132" s="53"/>
      <c r="HL1132" s="53"/>
      <c r="HM1132" s="53"/>
      <c r="HN1132" s="53"/>
      <c r="HO1132" s="53"/>
      <c r="HP1132" s="53"/>
      <c r="HQ1132" s="53"/>
      <c r="HR1132" s="53"/>
      <c r="HS1132" s="53"/>
      <c r="HT1132" s="53"/>
      <c r="HU1132" s="53"/>
      <c r="HV1132" s="53"/>
      <c r="HW1132" s="53"/>
      <c r="HX1132" s="53"/>
      <c r="HY1132" s="53"/>
      <c r="HZ1132" s="53"/>
      <c r="IA1132" s="53"/>
      <c r="IB1132" s="53"/>
      <c r="IC1132" s="53"/>
      <c r="ID1132" s="53"/>
      <c r="IE1132" s="53"/>
      <c r="IF1132" s="53"/>
      <c r="IG1132" s="53"/>
      <c r="IH1132" s="53"/>
      <c r="II1132" s="53"/>
      <c r="IJ1132" s="53"/>
      <c r="IK1132" s="53"/>
      <c r="IL1132" s="53"/>
      <c r="IM1132" s="53"/>
      <c r="IN1132" s="53"/>
      <c r="IO1132" s="53"/>
      <c r="IP1132" s="53"/>
      <c r="IQ1132" s="53"/>
      <c r="IR1132" s="53"/>
      <c r="IS1132" s="53"/>
      <c r="IT1132" s="53"/>
      <c r="IU1132" s="53"/>
      <c r="IV1132" s="53"/>
      <c r="IW1132" s="53"/>
      <c r="IX1132" s="53"/>
      <c r="IY1132" s="53"/>
      <c r="IZ1132" s="53"/>
      <c r="JA1132" s="53"/>
      <c r="JB1132" s="53"/>
      <c r="JC1132" s="53"/>
      <c r="JD1132" s="53"/>
      <c r="JE1132" s="53"/>
      <c r="JF1132" s="53"/>
      <c r="JG1132" s="53"/>
      <c r="JH1132" s="53"/>
      <c r="JI1132" s="53"/>
      <c r="JJ1132" s="53"/>
      <c r="JK1132" s="53"/>
      <c r="JL1132" s="53"/>
      <c r="JM1132" s="53"/>
      <c r="JN1132" s="53"/>
      <c r="JO1132" s="53"/>
      <c r="JP1132" s="53"/>
      <c r="JQ1132" s="53"/>
      <c r="JR1132" s="53"/>
      <c r="JS1132" s="53"/>
      <c r="JT1132" s="53"/>
      <c r="JU1132" s="53"/>
      <c r="JV1132" s="53"/>
      <c r="JW1132" s="53"/>
      <c r="JX1132" s="53"/>
      <c r="JY1132" s="53"/>
      <c r="JZ1132" s="53"/>
      <c r="KA1132" s="53"/>
      <c r="KB1132" s="53"/>
      <c r="KC1132" s="53"/>
      <c r="KD1132" s="53"/>
      <c r="KE1132" s="53"/>
      <c r="KF1132" s="53"/>
      <c r="KG1132" s="53"/>
      <c r="KH1132" s="53"/>
      <c r="KI1132" s="53"/>
      <c r="KJ1132" s="53"/>
      <c r="KK1132" s="53"/>
      <c r="KL1132" s="53"/>
      <c r="KM1132" s="53"/>
      <c r="KN1132" s="53"/>
      <c r="KO1132" s="53"/>
      <c r="KP1132" s="53"/>
      <c r="KQ1132" s="53"/>
      <c r="KR1132" s="53"/>
      <c r="KS1132" s="53"/>
      <c r="KT1132" s="53"/>
      <c r="KU1132" s="53"/>
      <c r="KV1132" s="53"/>
      <c r="KW1132" s="53"/>
      <c r="KX1132" s="53"/>
      <c r="KY1132" s="53"/>
      <c r="KZ1132" s="53"/>
      <c r="LA1132" s="53"/>
      <c r="LB1132" s="53"/>
      <c r="LC1132" s="53"/>
      <c r="LD1132" s="53"/>
      <c r="LE1132" s="53"/>
      <c r="LF1132" s="53"/>
      <c r="LG1132" s="53"/>
      <c r="LH1132" s="53"/>
      <c r="LI1132" s="53"/>
      <c r="LJ1132" s="53"/>
      <c r="LK1132" s="53"/>
      <c r="LL1132" s="53"/>
      <c r="LM1132" s="53"/>
      <c r="LN1132" s="53"/>
      <c r="LO1132" s="53"/>
      <c r="LP1132" s="53"/>
      <c r="LQ1132" s="53"/>
      <c r="LR1132" s="53"/>
      <c r="LS1132" s="53"/>
      <c r="LT1132" s="53"/>
      <c r="LU1132" s="53"/>
      <c r="LV1132" s="53"/>
      <c r="LW1132" s="53"/>
      <c r="LX1132" s="53"/>
      <c r="LY1132" s="53"/>
      <c r="LZ1132" s="53"/>
      <c r="MA1132" s="53"/>
      <c r="MB1132" s="53"/>
      <c r="MC1132" s="53"/>
      <c r="MD1132" s="53"/>
      <c r="ME1132" s="53"/>
      <c r="MF1132" s="53"/>
      <c r="MG1132" s="53"/>
      <c r="MH1132" s="53"/>
      <c r="MI1132" s="53"/>
      <c r="MJ1132" s="53"/>
      <c r="MK1132" s="53"/>
      <c r="ML1132" s="53"/>
      <c r="MM1132" s="53"/>
      <c r="MN1132" s="53"/>
      <c r="MO1132" s="53"/>
      <c r="MP1132" s="53"/>
      <c r="MQ1132" s="53"/>
      <c r="MR1132" s="53"/>
      <c r="MS1132" s="53"/>
      <c r="MT1132" s="53"/>
      <c r="MU1132" s="53"/>
      <c r="MV1132" s="53"/>
      <c r="MW1132" s="53"/>
      <c r="MX1132" s="53"/>
      <c r="MY1132" s="53"/>
      <c r="MZ1132" s="53"/>
      <c r="NA1132" s="53"/>
      <c r="NB1132" s="53"/>
      <c r="NC1132" s="53"/>
      <c r="ND1132" s="53"/>
      <c r="NE1132" s="53"/>
      <c r="NF1132" s="53"/>
      <c r="NG1132" s="53"/>
      <c r="NH1132" s="53"/>
      <c r="NI1132" s="53"/>
      <c r="NJ1132" s="53"/>
      <c r="NK1132" s="53"/>
      <c r="NL1132" s="53"/>
      <c r="NM1132" s="53"/>
      <c r="NN1132" s="53"/>
      <c r="NO1132" s="53"/>
      <c r="NP1132" s="53"/>
      <c r="NQ1132" s="53"/>
      <c r="NR1132" s="53"/>
      <c r="NS1132" s="53"/>
      <c r="NT1132" s="53"/>
      <c r="NU1132" s="53"/>
      <c r="NV1132" s="53"/>
      <c r="NW1132" s="53"/>
      <c r="NX1132" s="53"/>
      <c r="NY1132" s="53"/>
      <c r="NZ1132" s="53"/>
      <c r="OA1132" s="53"/>
      <c r="OB1132" s="53"/>
      <c r="OC1132" s="53"/>
      <c r="OD1132" s="53"/>
      <c r="OE1132" s="53"/>
      <c r="OF1132" s="53"/>
      <c r="OG1132" s="53"/>
      <c r="OH1132" s="53"/>
      <c r="OI1132" s="53"/>
      <c r="OJ1132" s="53"/>
      <c r="OK1132" s="53"/>
      <c r="OL1132" s="53"/>
      <c r="OM1132" s="53"/>
      <c r="ON1132" s="53"/>
      <c r="OO1132" s="53"/>
      <c r="OP1132" s="53"/>
      <c r="OQ1132" s="53"/>
      <c r="OR1132" s="53"/>
      <c r="OS1132" s="53"/>
      <c r="OT1132" s="53"/>
      <c r="OU1132" s="53"/>
      <c r="OV1132" s="53"/>
      <c r="OW1132" s="53"/>
      <c r="OX1132" s="53"/>
      <c r="OY1132" s="53"/>
      <c r="OZ1132" s="53"/>
      <c r="PA1132" s="53"/>
      <c r="PB1132" s="53"/>
      <c r="PC1132" s="53"/>
      <c r="PD1132" s="53"/>
      <c r="PE1132" s="53"/>
      <c r="PF1132" s="53"/>
      <c r="PG1132" s="53"/>
      <c r="PH1132" s="53"/>
      <c r="PI1132" s="53"/>
      <c r="PJ1132" s="53"/>
      <c r="PK1132" s="53"/>
      <c r="PL1132" s="53"/>
      <c r="PM1132" s="53"/>
      <c r="PN1132" s="53"/>
      <c r="PO1132" s="53"/>
      <c r="PP1132" s="53"/>
      <c r="PQ1132" s="53"/>
      <c r="PR1132" s="53"/>
      <c r="PS1132" s="53"/>
      <c r="PT1132" s="53"/>
      <c r="PU1132" s="53"/>
      <c r="PV1132" s="53"/>
      <c r="PW1132" s="53"/>
      <c r="PX1132" s="53"/>
      <c r="PY1132" s="53"/>
      <c r="PZ1132" s="53"/>
      <c r="QA1132" s="53"/>
      <c r="QB1132" s="53"/>
      <c r="QC1132" s="53"/>
      <c r="QD1132" s="53"/>
      <c r="QE1132" s="53"/>
      <c r="QF1132" s="53"/>
      <c r="QG1132" s="53"/>
      <c r="QH1132" s="53"/>
      <c r="QI1132" s="53"/>
      <c r="QJ1132" s="53"/>
      <c r="QK1132" s="53"/>
      <c r="QL1132" s="53"/>
      <c r="QM1132" s="53"/>
      <c r="QN1132" s="53"/>
      <c r="QO1132" s="53"/>
      <c r="QP1132" s="53"/>
      <c r="QQ1132" s="53"/>
      <c r="QR1132" s="53"/>
      <c r="QS1132" s="53"/>
      <c r="QT1132" s="53"/>
      <c r="QU1132" s="53"/>
      <c r="QV1132" s="53"/>
      <c r="QW1132" s="53"/>
      <c r="QX1132" s="53"/>
      <c r="QY1132" s="53"/>
      <c r="QZ1132" s="53"/>
      <c r="RA1132" s="53"/>
      <c r="RB1132" s="53"/>
      <c r="RC1132" s="53"/>
      <c r="RD1132" s="53"/>
      <c r="RE1132" s="53"/>
      <c r="RF1132" s="53"/>
      <c r="RG1132" s="53"/>
      <c r="RH1132" s="53"/>
      <c r="RI1132" s="53"/>
      <c r="RJ1132" s="53"/>
      <c r="RK1132" s="53"/>
      <c r="RL1132" s="53"/>
      <c r="RM1132" s="53"/>
      <c r="RN1132" s="53"/>
      <c r="RO1132" s="53"/>
      <c r="RP1132" s="53"/>
      <c r="RQ1132" s="53"/>
      <c r="RR1132" s="53"/>
      <c r="RS1132" s="53"/>
      <c r="RT1132" s="53"/>
      <c r="RU1132" s="53"/>
      <c r="RV1132" s="53"/>
      <c r="RW1132" s="53"/>
      <c r="RX1132" s="53"/>
      <c r="RY1132" s="53"/>
      <c r="RZ1132" s="53"/>
      <c r="SA1132" s="53"/>
      <c r="SB1132" s="53"/>
      <c r="SC1132" s="53"/>
      <c r="SD1132" s="53"/>
      <c r="SE1132" s="53"/>
      <c r="SF1132" s="53"/>
      <c r="SG1132" s="53"/>
      <c r="SH1132" s="53"/>
      <c r="SI1132" s="53"/>
      <c r="SJ1132" s="53"/>
      <c r="SK1132" s="53"/>
      <c r="SL1132" s="53"/>
      <c r="SM1132" s="53"/>
      <c r="SN1132" s="53"/>
      <c r="SO1132" s="53"/>
      <c r="SP1132" s="53"/>
      <c r="SQ1132" s="53"/>
      <c r="SR1132" s="53"/>
      <c r="SS1132" s="53"/>
      <c r="ST1132" s="53"/>
      <c r="SU1132" s="53"/>
      <c r="SV1132" s="53"/>
      <c r="SW1132" s="53"/>
      <c r="SX1132" s="53"/>
      <c r="SY1132" s="53"/>
      <c r="SZ1132" s="53"/>
      <c r="TA1132" s="53"/>
      <c r="TB1132" s="53"/>
      <c r="TC1132" s="53"/>
      <c r="TD1132" s="53"/>
      <c r="TE1132" s="53"/>
      <c r="TF1132" s="53"/>
      <c r="TG1132" s="53"/>
      <c r="TH1132" s="53"/>
      <c r="TI1132" s="53"/>
      <c r="TJ1132" s="53"/>
      <c r="TK1132" s="53"/>
      <c r="TL1132" s="53"/>
      <c r="TM1132" s="53"/>
      <c r="TN1132" s="53"/>
      <c r="TO1132" s="53"/>
      <c r="TP1132" s="53"/>
      <c r="TQ1132" s="53"/>
      <c r="TR1132" s="53"/>
      <c r="TS1132" s="53"/>
      <c r="TT1132" s="53"/>
      <c r="TU1132" s="53"/>
      <c r="TV1132" s="53"/>
      <c r="TW1132" s="53"/>
      <c r="TX1132" s="53"/>
      <c r="TY1132" s="53"/>
      <c r="TZ1132" s="53"/>
      <c r="UA1132" s="53"/>
      <c r="UB1132" s="53"/>
      <c r="UC1132" s="53"/>
      <c r="UD1132" s="53"/>
      <c r="UE1132" s="53"/>
      <c r="UF1132" s="53"/>
      <c r="UG1132" s="53"/>
    </row>
    <row r="1133" spans="12:553" s="19" customFormat="1" ht="15.75" customHeight="1" x14ac:dyDescent="0.2">
      <c r="L1133" s="66"/>
      <c r="M1133" s="66"/>
      <c r="N1133" s="52"/>
      <c r="O1133" s="53"/>
      <c r="P1133" s="53"/>
      <c r="Q1133" s="53"/>
      <c r="R1133" s="53"/>
      <c r="S1133" s="53"/>
      <c r="T1133" s="53"/>
      <c r="U1133" s="53"/>
      <c r="V1133" s="53"/>
      <c r="W1133" s="53"/>
      <c r="X1133" s="53"/>
      <c r="Y1133" s="53"/>
      <c r="Z1133" s="53"/>
      <c r="AA1133" s="53"/>
      <c r="AB1133" s="53"/>
      <c r="AC1133" s="53"/>
      <c r="AD1133" s="53"/>
      <c r="AE1133" s="53"/>
      <c r="AF1133" s="53"/>
      <c r="AG1133" s="53"/>
      <c r="AH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c r="BM1133" s="53"/>
      <c r="BN1133" s="53"/>
      <c r="BO1133" s="53"/>
      <c r="BP1133" s="53"/>
      <c r="BQ1133" s="53"/>
      <c r="BR1133" s="53"/>
      <c r="BS1133" s="53"/>
      <c r="BT1133" s="53"/>
      <c r="BU1133" s="53"/>
      <c r="BV1133" s="53"/>
      <c r="BW1133" s="53"/>
      <c r="BX1133" s="53"/>
      <c r="BY1133" s="53"/>
      <c r="BZ1133" s="53"/>
      <c r="CA1133" s="53"/>
      <c r="CB1133" s="53"/>
      <c r="CC1133" s="53"/>
      <c r="CD1133" s="53"/>
      <c r="CE1133" s="53"/>
      <c r="CF1133" s="53"/>
      <c r="CG1133" s="53"/>
      <c r="CH1133" s="53"/>
      <c r="CI1133" s="53"/>
      <c r="CJ1133" s="53"/>
      <c r="CK1133" s="53"/>
      <c r="CL1133" s="53"/>
      <c r="CM1133" s="53"/>
      <c r="CN1133" s="53"/>
      <c r="CO1133" s="53"/>
      <c r="CP1133" s="53"/>
      <c r="CQ1133" s="53"/>
      <c r="CR1133" s="53"/>
      <c r="CS1133" s="53"/>
      <c r="CT1133" s="53"/>
      <c r="CU1133" s="53"/>
      <c r="CV1133" s="53"/>
      <c r="CW1133" s="53"/>
      <c r="CX1133" s="53"/>
      <c r="CY1133" s="53"/>
      <c r="CZ1133" s="53"/>
      <c r="DA1133" s="53"/>
      <c r="DB1133" s="53"/>
      <c r="DC1133" s="53"/>
      <c r="DD1133" s="53"/>
      <c r="DE1133" s="53"/>
      <c r="DF1133" s="53"/>
      <c r="DG1133" s="53"/>
      <c r="DH1133" s="53"/>
      <c r="DI1133" s="53"/>
      <c r="DJ1133" s="53"/>
      <c r="DK1133" s="53"/>
      <c r="DL1133" s="53"/>
      <c r="DM1133" s="53"/>
      <c r="DN1133" s="53"/>
      <c r="DO1133" s="53"/>
      <c r="DP1133" s="53"/>
      <c r="DQ1133" s="53"/>
      <c r="DR1133" s="53"/>
      <c r="DS1133" s="53"/>
      <c r="DT1133" s="53"/>
      <c r="DU1133" s="53"/>
      <c r="DV1133" s="53"/>
      <c r="DW1133" s="53"/>
      <c r="DX1133" s="53"/>
      <c r="DY1133" s="53"/>
      <c r="DZ1133" s="53"/>
      <c r="EA1133" s="53"/>
      <c r="EB1133" s="53"/>
      <c r="EC1133" s="53"/>
      <c r="ED1133" s="53"/>
      <c r="EE1133" s="53"/>
      <c r="EF1133" s="53"/>
      <c r="EG1133" s="53"/>
      <c r="EH1133" s="53"/>
      <c r="EI1133" s="53"/>
      <c r="EJ1133" s="53"/>
      <c r="EK1133" s="53"/>
      <c r="EL1133" s="53"/>
      <c r="EM1133" s="53"/>
      <c r="EN1133" s="53"/>
      <c r="EO1133" s="53"/>
      <c r="EP1133" s="53"/>
      <c r="EQ1133" s="53"/>
      <c r="ER1133" s="53"/>
      <c r="ES1133" s="53"/>
      <c r="ET1133" s="53"/>
      <c r="EU1133" s="53"/>
      <c r="EV1133" s="53"/>
      <c r="EW1133" s="53"/>
      <c r="EX1133" s="53"/>
      <c r="EY1133" s="53"/>
      <c r="EZ1133" s="53"/>
      <c r="FA1133" s="53"/>
      <c r="FB1133" s="53"/>
      <c r="FC1133" s="53"/>
      <c r="FD1133" s="53"/>
      <c r="FE1133" s="53"/>
      <c r="FF1133" s="53"/>
      <c r="FG1133" s="53"/>
      <c r="FH1133" s="53"/>
      <c r="FI1133" s="53"/>
      <c r="FJ1133" s="53"/>
      <c r="FK1133" s="53"/>
      <c r="FL1133" s="53"/>
      <c r="FM1133" s="53"/>
      <c r="FN1133" s="53"/>
      <c r="FO1133" s="53"/>
      <c r="FP1133" s="53"/>
      <c r="FQ1133" s="53"/>
      <c r="FR1133" s="53"/>
      <c r="FS1133" s="53"/>
      <c r="FT1133" s="53"/>
      <c r="FU1133" s="53"/>
      <c r="FV1133" s="53"/>
      <c r="FW1133" s="53"/>
      <c r="FX1133" s="53"/>
      <c r="FY1133" s="53"/>
      <c r="FZ1133" s="53"/>
      <c r="GA1133" s="53"/>
      <c r="GB1133" s="53"/>
      <c r="GC1133" s="53"/>
      <c r="GD1133" s="53"/>
      <c r="GE1133" s="53"/>
      <c r="GF1133" s="53"/>
      <c r="GG1133" s="53"/>
      <c r="GH1133" s="53"/>
      <c r="GI1133" s="53"/>
      <c r="GJ1133" s="53"/>
      <c r="GK1133" s="53"/>
      <c r="GL1133" s="53"/>
      <c r="GM1133" s="53"/>
      <c r="GN1133" s="53"/>
      <c r="GO1133" s="53"/>
      <c r="GP1133" s="53"/>
      <c r="GQ1133" s="53"/>
      <c r="GR1133" s="53"/>
      <c r="GS1133" s="53"/>
      <c r="GT1133" s="53"/>
      <c r="GU1133" s="53"/>
      <c r="GV1133" s="53"/>
      <c r="GW1133" s="53"/>
      <c r="GX1133" s="53"/>
      <c r="GY1133" s="53"/>
      <c r="GZ1133" s="53"/>
      <c r="HA1133" s="53"/>
      <c r="HB1133" s="53"/>
      <c r="HC1133" s="53"/>
      <c r="HD1133" s="53"/>
      <c r="HE1133" s="53"/>
      <c r="HF1133" s="53"/>
      <c r="HG1133" s="53"/>
      <c r="HH1133" s="53"/>
      <c r="HI1133" s="53"/>
      <c r="HJ1133" s="53"/>
      <c r="HK1133" s="53"/>
      <c r="HL1133" s="53"/>
      <c r="HM1133" s="53"/>
      <c r="HN1133" s="53"/>
      <c r="HO1133" s="53"/>
      <c r="HP1133" s="53"/>
      <c r="HQ1133" s="53"/>
      <c r="HR1133" s="53"/>
      <c r="HS1133" s="53"/>
      <c r="HT1133" s="53"/>
      <c r="HU1133" s="53"/>
      <c r="HV1133" s="53"/>
      <c r="HW1133" s="53"/>
      <c r="HX1133" s="53"/>
      <c r="HY1133" s="53"/>
      <c r="HZ1133" s="53"/>
      <c r="IA1133" s="53"/>
      <c r="IB1133" s="53"/>
      <c r="IC1133" s="53"/>
      <c r="ID1133" s="53"/>
      <c r="IE1133" s="53"/>
      <c r="IF1133" s="53"/>
      <c r="IG1133" s="53"/>
      <c r="IH1133" s="53"/>
      <c r="II1133" s="53"/>
      <c r="IJ1133" s="53"/>
      <c r="IK1133" s="53"/>
      <c r="IL1133" s="53"/>
      <c r="IM1133" s="53"/>
      <c r="IN1133" s="53"/>
      <c r="IO1133" s="53"/>
      <c r="IP1133" s="53"/>
      <c r="IQ1133" s="53"/>
      <c r="IR1133" s="53"/>
      <c r="IS1133" s="53"/>
      <c r="IT1133" s="53"/>
      <c r="IU1133" s="53"/>
      <c r="IV1133" s="53"/>
      <c r="IW1133" s="53"/>
      <c r="IX1133" s="53"/>
      <c r="IY1133" s="53"/>
      <c r="IZ1133" s="53"/>
      <c r="JA1133" s="53"/>
      <c r="JB1133" s="53"/>
      <c r="JC1133" s="53"/>
      <c r="JD1133" s="53"/>
      <c r="JE1133" s="53"/>
      <c r="JF1133" s="53"/>
      <c r="JG1133" s="53"/>
      <c r="JH1133" s="53"/>
      <c r="JI1133" s="53"/>
      <c r="JJ1133" s="53"/>
      <c r="JK1133" s="53"/>
      <c r="JL1133" s="53"/>
      <c r="JM1133" s="53"/>
      <c r="JN1133" s="53"/>
      <c r="JO1133" s="53"/>
      <c r="JP1133" s="53"/>
      <c r="JQ1133" s="53"/>
      <c r="JR1133" s="53"/>
      <c r="JS1133" s="53"/>
      <c r="JT1133" s="53"/>
      <c r="JU1133" s="53"/>
      <c r="JV1133" s="53"/>
      <c r="JW1133" s="53"/>
      <c r="JX1133" s="53"/>
      <c r="JY1133" s="53"/>
      <c r="JZ1133" s="53"/>
      <c r="KA1133" s="53"/>
      <c r="KB1133" s="53"/>
      <c r="KC1133" s="53"/>
      <c r="KD1133" s="53"/>
      <c r="KE1133" s="53"/>
      <c r="KF1133" s="53"/>
      <c r="KG1133" s="53"/>
      <c r="KH1133" s="53"/>
      <c r="KI1133" s="53"/>
      <c r="KJ1133" s="53"/>
      <c r="KK1133" s="53"/>
      <c r="KL1133" s="53"/>
      <c r="KM1133" s="53"/>
      <c r="KN1133" s="53"/>
      <c r="KO1133" s="53"/>
      <c r="KP1133" s="53"/>
      <c r="KQ1133" s="53"/>
      <c r="KR1133" s="53"/>
      <c r="KS1133" s="53"/>
      <c r="KT1133" s="53"/>
      <c r="KU1133" s="53"/>
      <c r="KV1133" s="53"/>
      <c r="KW1133" s="53"/>
      <c r="KX1133" s="53"/>
      <c r="KY1133" s="53"/>
      <c r="KZ1133" s="53"/>
      <c r="LA1133" s="53"/>
      <c r="LB1133" s="53"/>
      <c r="LC1133" s="53"/>
      <c r="LD1133" s="53"/>
      <c r="LE1133" s="53"/>
      <c r="LF1133" s="53"/>
      <c r="LG1133" s="53"/>
      <c r="LH1133" s="53"/>
      <c r="LI1133" s="53"/>
      <c r="LJ1133" s="53"/>
      <c r="LK1133" s="53"/>
      <c r="LL1133" s="53"/>
      <c r="LM1133" s="53"/>
      <c r="LN1133" s="53"/>
      <c r="LO1133" s="53"/>
      <c r="LP1133" s="53"/>
      <c r="LQ1133" s="53"/>
      <c r="LR1133" s="53"/>
      <c r="LS1133" s="53"/>
      <c r="LT1133" s="53"/>
      <c r="LU1133" s="53"/>
      <c r="LV1133" s="53"/>
      <c r="LW1133" s="53"/>
      <c r="LX1133" s="53"/>
      <c r="LY1133" s="53"/>
      <c r="LZ1133" s="53"/>
      <c r="MA1133" s="53"/>
      <c r="MB1133" s="53"/>
      <c r="MC1133" s="53"/>
      <c r="MD1133" s="53"/>
      <c r="ME1133" s="53"/>
      <c r="MF1133" s="53"/>
      <c r="MG1133" s="53"/>
      <c r="MH1133" s="53"/>
      <c r="MI1133" s="53"/>
      <c r="MJ1133" s="53"/>
      <c r="MK1133" s="53"/>
      <c r="ML1133" s="53"/>
      <c r="MM1133" s="53"/>
      <c r="MN1133" s="53"/>
      <c r="MO1133" s="53"/>
      <c r="MP1133" s="53"/>
      <c r="MQ1133" s="53"/>
      <c r="MR1133" s="53"/>
      <c r="MS1133" s="53"/>
      <c r="MT1133" s="53"/>
      <c r="MU1133" s="53"/>
      <c r="MV1133" s="53"/>
      <c r="MW1133" s="53"/>
      <c r="MX1133" s="53"/>
      <c r="MY1133" s="53"/>
      <c r="MZ1133" s="53"/>
      <c r="NA1133" s="53"/>
      <c r="NB1133" s="53"/>
      <c r="NC1133" s="53"/>
      <c r="ND1133" s="53"/>
      <c r="NE1133" s="53"/>
      <c r="NF1133" s="53"/>
      <c r="NG1133" s="53"/>
      <c r="NH1133" s="53"/>
      <c r="NI1133" s="53"/>
      <c r="NJ1133" s="53"/>
      <c r="NK1133" s="53"/>
      <c r="NL1133" s="53"/>
      <c r="NM1133" s="53"/>
      <c r="NN1133" s="53"/>
      <c r="NO1133" s="53"/>
      <c r="NP1133" s="53"/>
      <c r="NQ1133" s="53"/>
      <c r="NR1133" s="53"/>
      <c r="NS1133" s="53"/>
      <c r="NT1133" s="53"/>
      <c r="NU1133" s="53"/>
      <c r="NV1133" s="53"/>
      <c r="NW1133" s="53"/>
      <c r="NX1133" s="53"/>
      <c r="NY1133" s="53"/>
      <c r="NZ1133" s="53"/>
      <c r="OA1133" s="53"/>
      <c r="OB1133" s="53"/>
      <c r="OC1133" s="53"/>
      <c r="OD1133" s="53"/>
      <c r="OE1133" s="53"/>
      <c r="OF1133" s="53"/>
      <c r="OG1133" s="53"/>
      <c r="OH1133" s="53"/>
      <c r="OI1133" s="53"/>
      <c r="OJ1133" s="53"/>
      <c r="OK1133" s="53"/>
      <c r="OL1133" s="53"/>
      <c r="OM1133" s="53"/>
      <c r="ON1133" s="53"/>
      <c r="OO1133" s="53"/>
      <c r="OP1133" s="53"/>
      <c r="OQ1133" s="53"/>
      <c r="OR1133" s="53"/>
      <c r="OS1133" s="53"/>
      <c r="OT1133" s="53"/>
      <c r="OU1133" s="53"/>
      <c r="OV1133" s="53"/>
      <c r="OW1133" s="53"/>
      <c r="OX1133" s="53"/>
      <c r="OY1133" s="53"/>
      <c r="OZ1133" s="53"/>
      <c r="PA1133" s="53"/>
      <c r="PB1133" s="53"/>
      <c r="PC1133" s="53"/>
      <c r="PD1133" s="53"/>
      <c r="PE1133" s="53"/>
      <c r="PF1133" s="53"/>
      <c r="PG1133" s="53"/>
      <c r="PH1133" s="53"/>
      <c r="PI1133" s="53"/>
      <c r="PJ1133" s="53"/>
      <c r="PK1133" s="53"/>
      <c r="PL1133" s="53"/>
      <c r="PM1133" s="53"/>
      <c r="PN1133" s="53"/>
      <c r="PO1133" s="53"/>
      <c r="PP1133" s="53"/>
      <c r="PQ1133" s="53"/>
      <c r="PR1133" s="53"/>
      <c r="PS1133" s="53"/>
      <c r="PT1133" s="53"/>
      <c r="PU1133" s="53"/>
      <c r="PV1133" s="53"/>
      <c r="PW1133" s="53"/>
      <c r="PX1133" s="53"/>
      <c r="PY1133" s="53"/>
      <c r="PZ1133" s="53"/>
      <c r="QA1133" s="53"/>
      <c r="QB1133" s="53"/>
      <c r="QC1133" s="53"/>
      <c r="QD1133" s="53"/>
      <c r="QE1133" s="53"/>
      <c r="QF1133" s="53"/>
      <c r="QG1133" s="53"/>
      <c r="QH1133" s="53"/>
      <c r="QI1133" s="53"/>
      <c r="QJ1133" s="53"/>
      <c r="QK1133" s="53"/>
      <c r="QL1133" s="53"/>
      <c r="QM1133" s="53"/>
      <c r="QN1133" s="53"/>
      <c r="QO1133" s="53"/>
      <c r="QP1133" s="53"/>
      <c r="QQ1133" s="53"/>
      <c r="QR1133" s="53"/>
      <c r="QS1133" s="53"/>
      <c r="QT1133" s="53"/>
      <c r="QU1133" s="53"/>
      <c r="QV1133" s="53"/>
      <c r="QW1133" s="53"/>
      <c r="QX1133" s="53"/>
      <c r="QY1133" s="53"/>
      <c r="QZ1133" s="53"/>
      <c r="RA1133" s="53"/>
      <c r="RB1133" s="53"/>
      <c r="RC1133" s="53"/>
      <c r="RD1133" s="53"/>
      <c r="RE1133" s="53"/>
      <c r="RF1133" s="53"/>
      <c r="RG1133" s="53"/>
      <c r="RH1133" s="53"/>
      <c r="RI1133" s="53"/>
      <c r="RJ1133" s="53"/>
      <c r="RK1133" s="53"/>
      <c r="RL1133" s="53"/>
      <c r="RM1133" s="53"/>
      <c r="RN1133" s="53"/>
      <c r="RO1133" s="53"/>
      <c r="RP1133" s="53"/>
      <c r="RQ1133" s="53"/>
      <c r="RR1133" s="53"/>
      <c r="RS1133" s="53"/>
      <c r="RT1133" s="53"/>
      <c r="RU1133" s="53"/>
      <c r="RV1133" s="53"/>
      <c r="RW1133" s="53"/>
      <c r="RX1133" s="53"/>
      <c r="RY1133" s="53"/>
      <c r="RZ1133" s="53"/>
      <c r="SA1133" s="53"/>
      <c r="SB1133" s="53"/>
      <c r="SC1133" s="53"/>
      <c r="SD1133" s="53"/>
      <c r="SE1133" s="53"/>
      <c r="SF1133" s="53"/>
      <c r="SG1133" s="53"/>
      <c r="SH1133" s="53"/>
      <c r="SI1133" s="53"/>
      <c r="SJ1133" s="53"/>
      <c r="SK1133" s="53"/>
      <c r="SL1133" s="53"/>
      <c r="SM1133" s="53"/>
      <c r="SN1133" s="53"/>
      <c r="SO1133" s="53"/>
      <c r="SP1133" s="53"/>
      <c r="SQ1133" s="53"/>
      <c r="SR1133" s="53"/>
      <c r="SS1133" s="53"/>
      <c r="ST1133" s="53"/>
      <c r="SU1133" s="53"/>
      <c r="SV1133" s="53"/>
      <c r="SW1133" s="53"/>
      <c r="SX1133" s="53"/>
      <c r="SY1133" s="53"/>
      <c r="SZ1133" s="53"/>
      <c r="TA1133" s="53"/>
      <c r="TB1133" s="53"/>
      <c r="TC1133" s="53"/>
      <c r="TD1133" s="53"/>
      <c r="TE1133" s="53"/>
      <c r="TF1133" s="53"/>
      <c r="TG1133" s="53"/>
      <c r="TH1133" s="53"/>
      <c r="TI1133" s="53"/>
      <c r="TJ1133" s="53"/>
      <c r="TK1133" s="53"/>
      <c r="TL1133" s="53"/>
      <c r="TM1133" s="53"/>
      <c r="TN1133" s="53"/>
      <c r="TO1133" s="53"/>
      <c r="TP1133" s="53"/>
      <c r="TQ1133" s="53"/>
      <c r="TR1133" s="53"/>
      <c r="TS1133" s="53"/>
      <c r="TT1133" s="53"/>
      <c r="TU1133" s="53"/>
      <c r="TV1133" s="53"/>
      <c r="TW1133" s="53"/>
      <c r="TX1133" s="53"/>
      <c r="TY1133" s="53"/>
      <c r="TZ1133" s="53"/>
      <c r="UA1133" s="53"/>
      <c r="UB1133" s="53"/>
      <c r="UC1133" s="53"/>
      <c r="UD1133" s="53"/>
      <c r="UE1133" s="53"/>
      <c r="UF1133" s="53"/>
      <c r="UG1133" s="53"/>
    </row>
    <row r="1134" spans="12:553" s="19" customFormat="1" ht="15.75" customHeight="1" x14ac:dyDescent="0.2">
      <c r="L1134" s="66"/>
      <c r="M1134" s="66"/>
      <c r="N1134" s="52"/>
      <c r="O1134" s="53"/>
      <c r="P1134" s="53"/>
      <c r="Q1134" s="53"/>
      <c r="R1134" s="53"/>
      <c r="S1134" s="53"/>
      <c r="T1134" s="53"/>
      <c r="U1134" s="53"/>
      <c r="V1134" s="53"/>
      <c r="W1134" s="53"/>
      <c r="X1134" s="53"/>
      <c r="Y1134" s="53"/>
      <c r="Z1134" s="53"/>
      <c r="AA1134" s="53"/>
      <c r="AB1134" s="53"/>
      <c r="AC1134" s="53"/>
      <c r="AD1134" s="53"/>
      <c r="AE1134" s="53"/>
      <c r="AF1134" s="53"/>
      <c r="AG1134" s="53"/>
      <c r="AH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c r="BM1134" s="53"/>
      <c r="BN1134" s="53"/>
      <c r="BO1134" s="53"/>
      <c r="BP1134" s="53"/>
      <c r="BQ1134" s="53"/>
      <c r="BR1134" s="53"/>
      <c r="BS1134" s="53"/>
      <c r="BT1134" s="53"/>
      <c r="BU1134" s="53"/>
      <c r="BV1134" s="53"/>
      <c r="BW1134" s="53"/>
      <c r="BX1134" s="53"/>
      <c r="BY1134" s="53"/>
      <c r="BZ1134" s="53"/>
      <c r="CA1134" s="53"/>
      <c r="CB1134" s="53"/>
      <c r="CC1134" s="53"/>
      <c r="CD1134" s="53"/>
      <c r="CE1134" s="53"/>
      <c r="CF1134" s="53"/>
      <c r="CG1134" s="53"/>
      <c r="CH1134" s="53"/>
      <c r="CI1134" s="53"/>
      <c r="CJ1134" s="53"/>
      <c r="CK1134" s="53"/>
      <c r="CL1134" s="53"/>
      <c r="CM1134" s="53"/>
      <c r="CN1134" s="53"/>
      <c r="CO1134" s="53"/>
      <c r="CP1134" s="53"/>
      <c r="CQ1134" s="53"/>
      <c r="CR1134" s="53"/>
      <c r="CS1134" s="53"/>
      <c r="CT1134" s="53"/>
      <c r="CU1134" s="53"/>
      <c r="CV1134" s="53"/>
      <c r="CW1134" s="53"/>
      <c r="CX1134" s="53"/>
      <c r="CY1134" s="53"/>
      <c r="CZ1134" s="53"/>
      <c r="DA1134" s="53"/>
      <c r="DB1134" s="53"/>
      <c r="DC1134" s="53"/>
      <c r="DD1134" s="53"/>
      <c r="DE1134" s="53"/>
      <c r="DF1134" s="53"/>
      <c r="DG1134" s="53"/>
      <c r="DH1134" s="53"/>
      <c r="DI1134" s="53"/>
      <c r="DJ1134" s="53"/>
      <c r="DK1134" s="53"/>
      <c r="DL1134" s="53"/>
      <c r="DM1134" s="53"/>
      <c r="DN1134" s="53"/>
      <c r="DO1134" s="53"/>
      <c r="DP1134" s="53"/>
      <c r="DQ1134" s="53"/>
      <c r="DR1134" s="53"/>
      <c r="DS1134" s="53"/>
      <c r="DT1134" s="53"/>
      <c r="DU1134" s="53"/>
      <c r="DV1134" s="53"/>
      <c r="DW1134" s="53"/>
      <c r="DX1134" s="53"/>
      <c r="DY1134" s="53"/>
      <c r="DZ1134" s="53"/>
      <c r="EA1134" s="53"/>
      <c r="EB1134" s="53"/>
      <c r="EC1134" s="53"/>
      <c r="ED1134" s="53"/>
      <c r="EE1134" s="53"/>
      <c r="EF1134" s="53"/>
      <c r="EG1134" s="53"/>
      <c r="EH1134" s="53"/>
      <c r="EI1134" s="53"/>
      <c r="EJ1134" s="53"/>
      <c r="EK1134" s="53"/>
      <c r="EL1134" s="53"/>
      <c r="EM1134" s="53"/>
      <c r="EN1134" s="53"/>
      <c r="EO1134" s="53"/>
      <c r="EP1134" s="53"/>
      <c r="EQ1134" s="53"/>
      <c r="ER1134" s="53"/>
      <c r="ES1134" s="53"/>
      <c r="ET1134" s="53"/>
      <c r="EU1134" s="53"/>
      <c r="EV1134" s="53"/>
      <c r="EW1134" s="53"/>
      <c r="EX1134" s="53"/>
      <c r="EY1134" s="53"/>
      <c r="EZ1134" s="53"/>
      <c r="FA1134" s="53"/>
      <c r="FB1134" s="53"/>
      <c r="FC1134" s="53"/>
      <c r="FD1134" s="53"/>
      <c r="FE1134" s="53"/>
      <c r="FF1134" s="53"/>
      <c r="FG1134" s="53"/>
      <c r="FH1134" s="53"/>
      <c r="FI1134" s="53"/>
      <c r="FJ1134" s="53"/>
      <c r="FK1134" s="53"/>
      <c r="FL1134" s="53"/>
      <c r="FM1134" s="53"/>
      <c r="FN1134" s="53"/>
      <c r="FO1134" s="53"/>
      <c r="FP1134" s="53"/>
      <c r="FQ1134" s="53"/>
      <c r="FR1134" s="53"/>
      <c r="FS1134" s="53"/>
      <c r="FT1134" s="53"/>
      <c r="FU1134" s="53"/>
      <c r="FV1134" s="53"/>
      <c r="FW1134" s="53"/>
      <c r="FX1134" s="53"/>
      <c r="FY1134" s="53"/>
      <c r="FZ1134" s="53"/>
      <c r="GA1134" s="53"/>
      <c r="GB1134" s="53"/>
      <c r="GC1134" s="53"/>
      <c r="GD1134" s="53"/>
      <c r="GE1134" s="53"/>
      <c r="GF1134" s="53"/>
      <c r="GG1134" s="53"/>
      <c r="GH1134" s="53"/>
      <c r="GI1134" s="53"/>
      <c r="GJ1134" s="53"/>
      <c r="GK1134" s="53"/>
      <c r="GL1134" s="53"/>
      <c r="GM1134" s="53"/>
      <c r="GN1134" s="53"/>
      <c r="GO1134" s="53"/>
      <c r="GP1134" s="53"/>
      <c r="GQ1134" s="53"/>
      <c r="GR1134" s="53"/>
      <c r="GS1134" s="53"/>
      <c r="GT1134" s="53"/>
      <c r="GU1134" s="53"/>
      <c r="GV1134" s="53"/>
      <c r="GW1134" s="53"/>
      <c r="GX1134" s="53"/>
      <c r="GY1134" s="53"/>
      <c r="GZ1134" s="53"/>
      <c r="HA1134" s="53"/>
      <c r="HB1134" s="53"/>
      <c r="HC1134" s="53"/>
      <c r="HD1134" s="53"/>
      <c r="HE1134" s="53"/>
      <c r="HF1134" s="53"/>
      <c r="HG1134" s="53"/>
      <c r="HH1134" s="53"/>
      <c r="HI1134" s="53"/>
      <c r="HJ1134" s="53"/>
      <c r="HK1134" s="53"/>
      <c r="HL1134" s="53"/>
      <c r="HM1134" s="53"/>
      <c r="HN1134" s="53"/>
      <c r="HO1134" s="53"/>
      <c r="HP1134" s="53"/>
      <c r="HQ1134" s="53"/>
      <c r="HR1134" s="53"/>
      <c r="HS1134" s="53"/>
      <c r="HT1134" s="53"/>
      <c r="HU1134" s="53"/>
      <c r="HV1134" s="53"/>
      <c r="HW1134" s="53"/>
      <c r="HX1134" s="53"/>
      <c r="HY1134" s="53"/>
      <c r="HZ1134" s="53"/>
      <c r="IA1134" s="53"/>
      <c r="IB1134" s="53"/>
      <c r="IC1134" s="53"/>
      <c r="ID1134" s="53"/>
      <c r="IE1134" s="53"/>
      <c r="IF1134" s="53"/>
      <c r="IG1134" s="53"/>
      <c r="IH1134" s="53"/>
      <c r="II1134" s="53"/>
      <c r="IJ1134" s="53"/>
      <c r="IK1134" s="53"/>
      <c r="IL1134" s="53"/>
      <c r="IM1134" s="53"/>
      <c r="IN1134" s="53"/>
      <c r="IO1134" s="53"/>
      <c r="IP1134" s="53"/>
      <c r="IQ1134" s="53"/>
      <c r="IR1134" s="53"/>
      <c r="IS1134" s="53"/>
      <c r="IT1134" s="53"/>
      <c r="IU1134" s="53"/>
      <c r="IV1134" s="53"/>
      <c r="IW1134" s="53"/>
      <c r="IX1134" s="53"/>
      <c r="IY1134" s="53"/>
      <c r="IZ1134" s="53"/>
      <c r="JA1134" s="53"/>
      <c r="JB1134" s="53"/>
      <c r="JC1134" s="53"/>
      <c r="JD1134" s="53"/>
      <c r="JE1134" s="53"/>
      <c r="JF1134" s="53"/>
      <c r="JG1134" s="53"/>
      <c r="JH1134" s="53"/>
      <c r="JI1134" s="53"/>
      <c r="JJ1134" s="53"/>
      <c r="JK1134" s="53"/>
      <c r="JL1134" s="53"/>
      <c r="JM1134" s="53"/>
      <c r="JN1134" s="53"/>
      <c r="JO1134" s="53"/>
      <c r="JP1134" s="53"/>
      <c r="JQ1134" s="53"/>
      <c r="JR1134" s="53"/>
      <c r="JS1134" s="53"/>
      <c r="JT1134" s="53"/>
      <c r="JU1134" s="53"/>
      <c r="JV1134" s="53"/>
      <c r="JW1134" s="53"/>
      <c r="JX1134" s="53"/>
      <c r="JY1134" s="53"/>
      <c r="JZ1134" s="53"/>
      <c r="KA1134" s="53"/>
      <c r="KB1134" s="53"/>
      <c r="KC1134" s="53"/>
      <c r="KD1134" s="53"/>
      <c r="KE1134" s="53"/>
      <c r="KF1134" s="53"/>
      <c r="KG1134" s="53"/>
      <c r="KH1134" s="53"/>
      <c r="KI1134" s="53"/>
      <c r="KJ1134" s="53"/>
      <c r="KK1134" s="53"/>
      <c r="KL1134" s="53"/>
      <c r="KM1134" s="53"/>
      <c r="KN1134" s="53"/>
      <c r="KO1134" s="53"/>
      <c r="KP1134" s="53"/>
      <c r="KQ1134" s="53"/>
      <c r="KR1134" s="53"/>
      <c r="KS1134" s="53"/>
      <c r="KT1134" s="53"/>
      <c r="KU1134" s="53"/>
      <c r="KV1134" s="53"/>
      <c r="KW1134" s="53"/>
      <c r="KX1134" s="53"/>
      <c r="KY1134" s="53"/>
      <c r="KZ1134" s="53"/>
      <c r="LA1134" s="53"/>
      <c r="LB1134" s="53"/>
      <c r="LC1134" s="53"/>
      <c r="LD1134" s="53"/>
      <c r="LE1134" s="53"/>
      <c r="LF1134" s="53"/>
      <c r="LG1134" s="53"/>
      <c r="LH1134" s="53"/>
      <c r="LI1134" s="53"/>
      <c r="LJ1134" s="53"/>
      <c r="LK1134" s="53"/>
      <c r="LL1134" s="53"/>
      <c r="LM1134" s="53"/>
      <c r="LN1134" s="53"/>
      <c r="LO1134" s="53"/>
      <c r="LP1134" s="53"/>
      <c r="LQ1134" s="53"/>
      <c r="LR1134" s="53"/>
      <c r="LS1134" s="53"/>
      <c r="LT1134" s="53"/>
      <c r="LU1134" s="53"/>
      <c r="LV1134" s="53"/>
      <c r="LW1134" s="53"/>
      <c r="LX1134" s="53"/>
      <c r="LY1134" s="53"/>
      <c r="LZ1134" s="53"/>
      <c r="MA1134" s="53"/>
      <c r="MB1134" s="53"/>
      <c r="MC1134" s="53"/>
      <c r="MD1134" s="53"/>
      <c r="ME1134" s="53"/>
      <c r="MF1134" s="53"/>
      <c r="MG1134" s="53"/>
      <c r="MH1134" s="53"/>
      <c r="MI1134" s="53"/>
      <c r="MJ1134" s="53"/>
      <c r="MK1134" s="53"/>
      <c r="ML1134" s="53"/>
      <c r="MM1134" s="53"/>
      <c r="MN1134" s="53"/>
      <c r="MO1134" s="53"/>
      <c r="MP1134" s="53"/>
      <c r="MQ1134" s="53"/>
      <c r="MR1134" s="53"/>
      <c r="MS1134" s="53"/>
      <c r="MT1134" s="53"/>
      <c r="MU1134" s="53"/>
      <c r="MV1134" s="53"/>
      <c r="MW1134" s="53"/>
      <c r="MX1134" s="53"/>
      <c r="MY1134" s="53"/>
      <c r="MZ1134" s="53"/>
      <c r="NA1134" s="53"/>
      <c r="NB1134" s="53"/>
      <c r="NC1134" s="53"/>
      <c r="ND1134" s="53"/>
      <c r="NE1134" s="53"/>
      <c r="NF1134" s="53"/>
      <c r="NG1134" s="53"/>
      <c r="NH1134" s="53"/>
      <c r="NI1134" s="53"/>
      <c r="NJ1134" s="53"/>
      <c r="NK1134" s="53"/>
      <c r="NL1134" s="53"/>
      <c r="NM1134" s="53"/>
      <c r="NN1134" s="53"/>
      <c r="NO1134" s="53"/>
      <c r="NP1134" s="53"/>
      <c r="NQ1134" s="53"/>
      <c r="NR1134" s="53"/>
      <c r="NS1134" s="53"/>
      <c r="NT1134" s="53"/>
      <c r="NU1134" s="53"/>
      <c r="NV1134" s="53"/>
      <c r="NW1134" s="53"/>
      <c r="NX1134" s="53"/>
      <c r="NY1134" s="53"/>
      <c r="NZ1134" s="53"/>
      <c r="OA1134" s="53"/>
      <c r="OB1134" s="53"/>
      <c r="OC1134" s="53"/>
      <c r="OD1134" s="53"/>
      <c r="OE1134" s="53"/>
      <c r="OF1134" s="53"/>
      <c r="OG1134" s="53"/>
      <c r="OH1134" s="53"/>
      <c r="OI1134" s="53"/>
      <c r="OJ1134" s="53"/>
      <c r="OK1134" s="53"/>
      <c r="OL1134" s="53"/>
      <c r="OM1134" s="53"/>
      <c r="ON1134" s="53"/>
      <c r="OO1134" s="53"/>
      <c r="OP1134" s="53"/>
      <c r="OQ1134" s="53"/>
      <c r="OR1134" s="53"/>
      <c r="OS1134" s="53"/>
      <c r="OT1134" s="53"/>
      <c r="OU1134" s="53"/>
      <c r="OV1134" s="53"/>
      <c r="OW1134" s="53"/>
      <c r="OX1134" s="53"/>
      <c r="OY1134" s="53"/>
      <c r="OZ1134" s="53"/>
      <c r="PA1134" s="53"/>
      <c r="PB1134" s="53"/>
      <c r="PC1134" s="53"/>
      <c r="PD1134" s="53"/>
      <c r="PE1134" s="53"/>
      <c r="PF1134" s="53"/>
      <c r="PG1134" s="53"/>
      <c r="PH1134" s="53"/>
      <c r="PI1134" s="53"/>
      <c r="PJ1134" s="53"/>
      <c r="PK1134" s="53"/>
      <c r="PL1134" s="53"/>
      <c r="PM1134" s="53"/>
      <c r="PN1134" s="53"/>
      <c r="PO1134" s="53"/>
      <c r="PP1134" s="53"/>
      <c r="PQ1134" s="53"/>
      <c r="PR1134" s="53"/>
      <c r="PS1134" s="53"/>
      <c r="PT1134" s="53"/>
      <c r="PU1134" s="53"/>
      <c r="PV1134" s="53"/>
      <c r="PW1134" s="53"/>
      <c r="PX1134" s="53"/>
      <c r="PY1134" s="53"/>
      <c r="PZ1134" s="53"/>
      <c r="QA1134" s="53"/>
      <c r="QB1134" s="53"/>
      <c r="QC1134" s="53"/>
      <c r="QD1134" s="53"/>
      <c r="QE1134" s="53"/>
      <c r="QF1134" s="53"/>
      <c r="QG1134" s="53"/>
      <c r="QH1134" s="53"/>
      <c r="QI1134" s="53"/>
      <c r="QJ1134" s="53"/>
      <c r="QK1134" s="53"/>
      <c r="QL1134" s="53"/>
      <c r="QM1134" s="53"/>
      <c r="QN1134" s="53"/>
      <c r="QO1134" s="53"/>
      <c r="QP1134" s="53"/>
      <c r="QQ1134" s="53"/>
      <c r="QR1134" s="53"/>
      <c r="QS1134" s="53"/>
      <c r="QT1134" s="53"/>
      <c r="QU1134" s="53"/>
      <c r="QV1134" s="53"/>
      <c r="QW1134" s="53"/>
      <c r="QX1134" s="53"/>
      <c r="QY1134" s="53"/>
      <c r="QZ1134" s="53"/>
      <c r="RA1134" s="53"/>
      <c r="RB1134" s="53"/>
      <c r="RC1134" s="53"/>
      <c r="RD1134" s="53"/>
      <c r="RE1134" s="53"/>
      <c r="RF1134" s="53"/>
      <c r="RG1134" s="53"/>
      <c r="RH1134" s="53"/>
      <c r="RI1134" s="53"/>
      <c r="RJ1134" s="53"/>
      <c r="RK1134" s="53"/>
      <c r="RL1134" s="53"/>
      <c r="RM1134" s="53"/>
      <c r="RN1134" s="53"/>
      <c r="RO1134" s="53"/>
      <c r="RP1134" s="53"/>
      <c r="RQ1134" s="53"/>
      <c r="RR1134" s="53"/>
      <c r="RS1134" s="53"/>
      <c r="RT1134" s="53"/>
      <c r="RU1134" s="53"/>
      <c r="RV1134" s="53"/>
      <c r="RW1134" s="53"/>
      <c r="RX1134" s="53"/>
      <c r="RY1134" s="53"/>
      <c r="RZ1134" s="53"/>
      <c r="SA1134" s="53"/>
      <c r="SB1134" s="53"/>
      <c r="SC1134" s="53"/>
      <c r="SD1134" s="53"/>
      <c r="SE1134" s="53"/>
      <c r="SF1134" s="53"/>
      <c r="SG1134" s="53"/>
      <c r="SH1134" s="53"/>
      <c r="SI1134" s="53"/>
      <c r="SJ1134" s="53"/>
      <c r="SK1134" s="53"/>
      <c r="SL1134" s="53"/>
      <c r="SM1134" s="53"/>
      <c r="SN1134" s="53"/>
      <c r="SO1134" s="53"/>
      <c r="SP1134" s="53"/>
      <c r="SQ1134" s="53"/>
      <c r="SR1134" s="53"/>
      <c r="SS1134" s="53"/>
      <c r="ST1134" s="53"/>
      <c r="SU1134" s="53"/>
      <c r="SV1134" s="53"/>
      <c r="SW1134" s="53"/>
      <c r="SX1134" s="53"/>
      <c r="SY1134" s="53"/>
      <c r="SZ1134" s="53"/>
      <c r="TA1134" s="53"/>
      <c r="TB1134" s="53"/>
      <c r="TC1134" s="53"/>
      <c r="TD1134" s="53"/>
      <c r="TE1134" s="53"/>
      <c r="TF1134" s="53"/>
      <c r="TG1134" s="53"/>
      <c r="TH1134" s="53"/>
      <c r="TI1134" s="53"/>
      <c r="TJ1134" s="53"/>
      <c r="TK1134" s="53"/>
      <c r="TL1134" s="53"/>
      <c r="TM1134" s="53"/>
      <c r="TN1134" s="53"/>
      <c r="TO1134" s="53"/>
      <c r="TP1134" s="53"/>
      <c r="TQ1134" s="53"/>
      <c r="TR1134" s="53"/>
      <c r="TS1134" s="53"/>
      <c r="TT1134" s="53"/>
      <c r="TU1134" s="53"/>
      <c r="TV1134" s="53"/>
      <c r="TW1134" s="53"/>
      <c r="TX1134" s="53"/>
      <c r="TY1134" s="53"/>
      <c r="TZ1134" s="53"/>
      <c r="UA1134" s="53"/>
      <c r="UB1134" s="53"/>
      <c r="UC1134" s="53"/>
      <c r="UD1134" s="53"/>
      <c r="UE1134" s="53"/>
      <c r="UF1134" s="53"/>
      <c r="UG1134" s="53"/>
    </row>
    <row r="1135" spans="12:553" s="19" customFormat="1" ht="15.75" customHeight="1" x14ac:dyDescent="0.2">
      <c r="L1135" s="66"/>
      <c r="M1135" s="66"/>
      <c r="N1135" s="52"/>
      <c r="O1135" s="53"/>
      <c r="P1135" s="53"/>
      <c r="Q1135" s="53"/>
      <c r="R1135" s="53"/>
      <c r="S1135" s="53"/>
      <c r="T1135" s="53"/>
      <c r="U1135" s="53"/>
      <c r="V1135" s="53"/>
      <c r="W1135" s="53"/>
      <c r="X1135" s="53"/>
      <c r="Y1135" s="53"/>
      <c r="Z1135" s="53"/>
      <c r="AA1135" s="53"/>
      <c r="AB1135" s="53"/>
      <c r="AC1135" s="53"/>
      <c r="AD1135" s="53"/>
      <c r="AE1135" s="53"/>
      <c r="AF1135" s="53"/>
      <c r="AG1135" s="53"/>
      <c r="AH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c r="BM1135" s="53"/>
      <c r="BN1135" s="53"/>
      <c r="BO1135" s="53"/>
      <c r="BP1135" s="53"/>
      <c r="BQ1135" s="53"/>
      <c r="BR1135" s="53"/>
      <c r="BS1135" s="53"/>
      <c r="BT1135" s="53"/>
      <c r="BU1135" s="53"/>
      <c r="BV1135" s="53"/>
      <c r="BW1135" s="53"/>
      <c r="BX1135" s="53"/>
      <c r="BY1135" s="53"/>
      <c r="BZ1135" s="53"/>
      <c r="CA1135" s="53"/>
      <c r="CB1135" s="53"/>
      <c r="CC1135" s="53"/>
      <c r="CD1135" s="53"/>
      <c r="CE1135" s="53"/>
      <c r="CF1135" s="53"/>
      <c r="CG1135" s="53"/>
      <c r="CH1135" s="53"/>
      <c r="CI1135" s="53"/>
      <c r="CJ1135" s="53"/>
      <c r="CK1135" s="53"/>
      <c r="CL1135" s="53"/>
      <c r="CM1135" s="53"/>
      <c r="CN1135" s="53"/>
      <c r="CO1135" s="53"/>
      <c r="CP1135" s="53"/>
      <c r="CQ1135" s="53"/>
      <c r="CR1135" s="53"/>
      <c r="CS1135" s="53"/>
      <c r="CT1135" s="53"/>
      <c r="CU1135" s="53"/>
      <c r="CV1135" s="53"/>
      <c r="CW1135" s="53"/>
      <c r="CX1135" s="53"/>
      <c r="CY1135" s="53"/>
      <c r="CZ1135" s="53"/>
      <c r="DA1135" s="53"/>
      <c r="DB1135" s="53"/>
      <c r="DC1135" s="53"/>
      <c r="DD1135" s="53"/>
      <c r="DE1135" s="53"/>
      <c r="DF1135" s="53"/>
      <c r="DG1135" s="53"/>
      <c r="DH1135" s="53"/>
      <c r="DI1135" s="53"/>
      <c r="DJ1135" s="53"/>
      <c r="DK1135" s="53"/>
      <c r="DL1135" s="53"/>
      <c r="DM1135" s="53"/>
      <c r="DN1135" s="53"/>
      <c r="DO1135" s="53"/>
      <c r="DP1135" s="53"/>
      <c r="DQ1135" s="53"/>
      <c r="DR1135" s="53"/>
      <c r="DS1135" s="53"/>
      <c r="DT1135" s="53"/>
      <c r="DU1135" s="53"/>
      <c r="DV1135" s="53"/>
      <c r="DW1135" s="53"/>
      <c r="DX1135" s="53"/>
      <c r="DY1135" s="53"/>
      <c r="DZ1135" s="53"/>
      <c r="EA1135" s="53"/>
      <c r="EB1135" s="53"/>
      <c r="EC1135" s="53"/>
      <c r="ED1135" s="53"/>
      <c r="EE1135" s="53"/>
      <c r="EF1135" s="53"/>
      <c r="EG1135" s="53"/>
      <c r="EH1135" s="53"/>
      <c r="EI1135" s="53"/>
      <c r="EJ1135" s="53"/>
      <c r="EK1135" s="53"/>
      <c r="EL1135" s="53"/>
      <c r="EM1135" s="53"/>
      <c r="EN1135" s="53"/>
      <c r="EO1135" s="53"/>
      <c r="EP1135" s="53"/>
      <c r="EQ1135" s="53"/>
      <c r="ER1135" s="53"/>
      <c r="ES1135" s="53"/>
      <c r="ET1135" s="53"/>
      <c r="EU1135" s="53"/>
      <c r="EV1135" s="53"/>
      <c r="EW1135" s="53"/>
      <c r="EX1135" s="53"/>
      <c r="EY1135" s="53"/>
      <c r="EZ1135" s="53"/>
      <c r="FA1135" s="53"/>
      <c r="FB1135" s="53"/>
      <c r="FC1135" s="53"/>
      <c r="FD1135" s="53"/>
      <c r="FE1135" s="53"/>
      <c r="FF1135" s="53"/>
      <c r="FG1135" s="53"/>
      <c r="FH1135" s="53"/>
      <c r="FI1135" s="53"/>
      <c r="FJ1135" s="53"/>
      <c r="FK1135" s="53"/>
      <c r="FL1135" s="53"/>
      <c r="FM1135" s="53"/>
      <c r="FN1135" s="53"/>
      <c r="FO1135" s="53"/>
      <c r="FP1135" s="53"/>
      <c r="FQ1135" s="53"/>
      <c r="FR1135" s="53"/>
      <c r="FS1135" s="53"/>
      <c r="FT1135" s="53"/>
      <c r="FU1135" s="53"/>
      <c r="FV1135" s="53"/>
      <c r="FW1135" s="53"/>
      <c r="FX1135" s="53"/>
      <c r="FY1135" s="53"/>
      <c r="FZ1135" s="53"/>
      <c r="GA1135" s="53"/>
      <c r="GB1135" s="53"/>
      <c r="GC1135" s="53"/>
      <c r="GD1135" s="53"/>
      <c r="GE1135" s="53"/>
      <c r="GF1135" s="53"/>
      <c r="GG1135" s="53"/>
      <c r="GH1135" s="53"/>
      <c r="GI1135" s="53"/>
      <c r="GJ1135" s="53"/>
      <c r="GK1135" s="53"/>
      <c r="GL1135" s="53"/>
      <c r="GM1135" s="53"/>
      <c r="GN1135" s="53"/>
      <c r="GO1135" s="53"/>
      <c r="GP1135" s="53"/>
      <c r="GQ1135" s="53"/>
      <c r="GR1135" s="53"/>
      <c r="GS1135" s="53"/>
      <c r="GT1135" s="53"/>
      <c r="GU1135" s="53"/>
      <c r="GV1135" s="53"/>
      <c r="GW1135" s="53"/>
      <c r="GX1135" s="53"/>
      <c r="GY1135" s="53"/>
      <c r="GZ1135" s="53"/>
      <c r="HA1135" s="53"/>
      <c r="HB1135" s="53"/>
      <c r="HC1135" s="53"/>
      <c r="HD1135" s="53"/>
      <c r="HE1135" s="53"/>
      <c r="HF1135" s="53"/>
      <c r="HG1135" s="53"/>
      <c r="HH1135" s="53"/>
      <c r="HI1135" s="53"/>
      <c r="HJ1135" s="53"/>
      <c r="HK1135" s="53"/>
      <c r="HL1135" s="53"/>
      <c r="HM1135" s="53"/>
      <c r="HN1135" s="53"/>
      <c r="HO1135" s="53"/>
      <c r="HP1135" s="53"/>
      <c r="HQ1135" s="53"/>
      <c r="HR1135" s="53"/>
      <c r="HS1135" s="53"/>
      <c r="HT1135" s="53"/>
      <c r="HU1135" s="53"/>
      <c r="HV1135" s="53"/>
      <c r="HW1135" s="53"/>
      <c r="HX1135" s="53"/>
      <c r="HY1135" s="53"/>
      <c r="HZ1135" s="53"/>
      <c r="IA1135" s="53"/>
      <c r="IB1135" s="53"/>
      <c r="IC1135" s="53"/>
      <c r="ID1135" s="53"/>
      <c r="IE1135" s="53"/>
      <c r="IF1135" s="53"/>
      <c r="IG1135" s="53"/>
      <c r="IH1135" s="53"/>
      <c r="II1135" s="53"/>
      <c r="IJ1135" s="53"/>
      <c r="IK1135" s="53"/>
      <c r="IL1135" s="53"/>
      <c r="IM1135" s="53"/>
      <c r="IN1135" s="53"/>
      <c r="IO1135" s="53"/>
      <c r="IP1135" s="53"/>
      <c r="IQ1135" s="53"/>
      <c r="IR1135" s="53"/>
      <c r="IS1135" s="53"/>
      <c r="IT1135" s="53"/>
      <c r="IU1135" s="53"/>
      <c r="IV1135" s="53"/>
      <c r="IW1135" s="53"/>
      <c r="IX1135" s="53"/>
      <c r="IY1135" s="53"/>
      <c r="IZ1135" s="53"/>
      <c r="JA1135" s="53"/>
      <c r="JB1135" s="53"/>
      <c r="JC1135" s="53"/>
      <c r="JD1135" s="53"/>
      <c r="JE1135" s="53"/>
      <c r="JF1135" s="53"/>
      <c r="JG1135" s="53"/>
      <c r="JH1135" s="53"/>
      <c r="JI1135" s="53"/>
      <c r="JJ1135" s="53"/>
      <c r="JK1135" s="53"/>
      <c r="JL1135" s="53"/>
      <c r="JM1135" s="53"/>
      <c r="JN1135" s="53"/>
      <c r="JO1135" s="53"/>
      <c r="JP1135" s="53"/>
      <c r="JQ1135" s="53"/>
      <c r="JR1135" s="53"/>
      <c r="JS1135" s="53"/>
      <c r="JT1135" s="53"/>
      <c r="JU1135" s="53"/>
      <c r="JV1135" s="53"/>
      <c r="JW1135" s="53"/>
      <c r="JX1135" s="53"/>
      <c r="JY1135" s="53"/>
      <c r="JZ1135" s="53"/>
      <c r="KA1135" s="53"/>
      <c r="KB1135" s="53"/>
      <c r="KC1135" s="53"/>
      <c r="KD1135" s="53"/>
      <c r="KE1135" s="53"/>
      <c r="KF1135" s="53"/>
      <c r="KG1135" s="53"/>
      <c r="KH1135" s="53"/>
      <c r="KI1135" s="53"/>
      <c r="KJ1135" s="53"/>
      <c r="KK1135" s="53"/>
      <c r="KL1135" s="53"/>
      <c r="KM1135" s="53"/>
      <c r="KN1135" s="53"/>
      <c r="KO1135" s="53"/>
      <c r="KP1135" s="53"/>
      <c r="KQ1135" s="53"/>
      <c r="KR1135" s="53"/>
      <c r="KS1135" s="53"/>
      <c r="KT1135" s="53"/>
      <c r="KU1135" s="53"/>
      <c r="KV1135" s="53"/>
      <c r="KW1135" s="53"/>
      <c r="KX1135" s="53"/>
      <c r="KY1135" s="53"/>
      <c r="KZ1135" s="53"/>
      <c r="LA1135" s="53"/>
      <c r="LB1135" s="53"/>
      <c r="LC1135" s="53"/>
      <c r="LD1135" s="53"/>
      <c r="LE1135" s="53"/>
      <c r="LF1135" s="53"/>
      <c r="LG1135" s="53"/>
      <c r="LH1135" s="53"/>
      <c r="LI1135" s="53"/>
      <c r="LJ1135" s="53"/>
      <c r="LK1135" s="53"/>
      <c r="LL1135" s="53"/>
      <c r="LM1135" s="53"/>
      <c r="LN1135" s="53"/>
      <c r="LO1135" s="53"/>
      <c r="LP1135" s="53"/>
      <c r="LQ1135" s="53"/>
      <c r="LR1135" s="53"/>
      <c r="LS1135" s="53"/>
      <c r="LT1135" s="53"/>
      <c r="LU1135" s="53"/>
      <c r="LV1135" s="53"/>
      <c r="LW1135" s="53"/>
      <c r="LX1135" s="53"/>
      <c r="LY1135" s="53"/>
      <c r="LZ1135" s="53"/>
      <c r="MA1135" s="53"/>
      <c r="MB1135" s="53"/>
      <c r="MC1135" s="53"/>
      <c r="MD1135" s="53"/>
      <c r="ME1135" s="53"/>
      <c r="MF1135" s="53"/>
      <c r="MG1135" s="53"/>
      <c r="MH1135" s="53"/>
      <c r="MI1135" s="53"/>
      <c r="MJ1135" s="53"/>
      <c r="MK1135" s="53"/>
      <c r="ML1135" s="53"/>
      <c r="MM1135" s="53"/>
      <c r="MN1135" s="53"/>
      <c r="MO1135" s="53"/>
      <c r="MP1135" s="53"/>
      <c r="MQ1135" s="53"/>
      <c r="MR1135" s="53"/>
      <c r="MS1135" s="53"/>
      <c r="MT1135" s="53"/>
      <c r="MU1135" s="53"/>
      <c r="MV1135" s="53"/>
      <c r="MW1135" s="53"/>
      <c r="MX1135" s="53"/>
      <c r="MY1135" s="53"/>
      <c r="MZ1135" s="53"/>
      <c r="NA1135" s="53"/>
      <c r="NB1135" s="53"/>
      <c r="NC1135" s="53"/>
      <c r="ND1135" s="53"/>
      <c r="NE1135" s="53"/>
      <c r="NF1135" s="53"/>
      <c r="NG1135" s="53"/>
      <c r="NH1135" s="53"/>
      <c r="NI1135" s="53"/>
      <c r="NJ1135" s="53"/>
      <c r="NK1135" s="53"/>
      <c r="NL1135" s="53"/>
      <c r="NM1135" s="53"/>
      <c r="NN1135" s="53"/>
      <c r="NO1135" s="53"/>
      <c r="NP1135" s="53"/>
      <c r="NQ1135" s="53"/>
      <c r="NR1135" s="53"/>
      <c r="NS1135" s="53"/>
      <c r="NT1135" s="53"/>
      <c r="NU1135" s="53"/>
      <c r="NV1135" s="53"/>
      <c r="NW1135" s="53"/>
      <c r="NX1135" s="53"/>
      <c r="NY1135" s="53"/>
      <c r="NZ1135" s="53"/>
      <c r="OA1135" s="53"/>
      <c r="OB1135" s="53"/>
      <c r="OC1135" s="53"/>
      <c r="OD1135" s="53"/>
      <c r="OE1135" s="53"/>
      <c r="OF1135" s="53"/>
      <c r="OG1135" s="53"/>
      <c r="OH1135" s="53"/>
      <c r="OI1135" s="53"/>
      <c r="OJ1135" s="53"/>
      <c r="OK1135" s="53"/>
      <c r="OL1135" s="53"/>
      <c r="OM1135" s="53"/>
      <c r="ON1135" s="53"/>
      <c r="OO1135" s="53"/>
      <c r="OP1135" s="53"/>
      <c r="OQ1135" s="53"/>
      <c r="OR1135" s="53"/>
      <c r="OS1135" s="53"/>
      <c r="OT1135" s="53"/>
      <c r="OU1135" s="53"/>
      <c r="OV1135" s="53"/>
      <c r="OW1135" s="53"/>
      <c r="OX1135" s="53"/>
      <c r="OY1135" s="53"/>
      <c r="OZ1135" s="53"/>
      <c r="PA1135" s="53"/>
      <c r="PB1135" s="53"/>
      <c r="PC1135" s="53"/>
      <c r="PD1135" s="53"/>
      <c r="PE1135" s="53"/>
      <c r="PF1135" s="53"/>
      <c r="PG1135" s="53"/>
      <c r="PH1135" s="53"/>
      <c r="PI1135" s="53"/>
      <c r="PJ1135" s="53"/>
      <c r="PK1135" s="53"/>
      <c r="PL1135" s="53"/>
      <c r="PM1135" s="53"/>
      <c r="PN1135" s="53"/>
      <c r="PO1135" s="53"/>
      <c r="PP1135" s="53"/>
      <c r="PQ1135" s="53"/>
      <c r="PR1135" s="53"/>
      <c r="PS1135" s="53"/>
      <c r="PT1135" s="53"/>
      <c r="PU1135" s="53"/>
      <c r="PV1135" s="53"/>
      <c r="PW1135" s="53"/>
      <c r="PX1135" s="53"/>
      <c r="PY1135" s="53"/>
      <c r="PZ1135" s="53"/>
      <c r="QA1135" s="53"/>
      <c r="QB1135" s="53"/>
      <c r="QC1135" s="53"/>
      <c r="QD1135" s="53"/>
      <c r="QE1135" s="53"/>
      <c r="QF1135" s="53"/>
      <c r="QG1135" s="53"/>
      <c r="QH1135" s="53"/>
      <c r="QI1135" s="53"/>
      <c r="QJ1135" s="53"/>
      <c r="QK1135" s="53"/>
      <c r="QL1135" s="53"/>
      <c r="QM1135" s="53"/>
      <c r="QN1135" s="53"/>
      <c r="QO1135" s="53"/>
      <c r="QP1135" s="53"/>
      <c r="QQ1135" s="53"/>
      <c r="QR1135" s="53"/>
      <c r="QS1135" s="53"/>
      <c r="QT1135" s="53"/>
      <c r="QU1135" s="53"/>
      <c r="QV1135" s="53"/>
      <c r="QW1135" s="53"/>
      <c r="QX1135" s="53"/>
      <c r="QY1135" s="53"/>
      <c r="QZ1135" s="53"/>
      <c r="RA1135" s="53"/>
      <c r="RB1135" s="53"/>
      <c r="RC1135" s="53"/>
      <c r="RD1135" s="53"/>
      <c r="RE1135" s="53"/>
      <c r="RF1135" s="53"/>
      <c r="RG1135" s="53"/>
      <c r="RH1135" s="53"/>
      <c r="RI1135" s="53"/>
      <c r="RJ1135" s="53"/>
      <c r="RK1135" s="53"/>
      <c r="RL1135" s="53"/>
      <c r="RM1135" s="53"/>
      <c r="RN1135" s="53"/>
      <c r="RO1135" s="53"/>
      <c r="RP1135" s="53"/>
      <c r="RQ1135" s="53"/>
      <c r="RR1135" s="53"/>
      <c r="RS1135" s="53"/>
      <c r="RT1135" s="53"/>
      <c r="RU1135" s="53"/>
      <c r="RV1135" s="53"/>
      <c r="RW1135" s="53"/>
      <c r="RX1135" s="53"/>
      <c r="RY1135" s="53"/>
      <c r="RZ1135" s="53"/>
      <c r="SA1135" s="53"/>
      <c r="SB1135" s="53"/>
      <c r="SC1135" s="53"/>
      <c r="SD1135" s="53"/>
      <c r="SE1135" s="53"/>
      <c r="SF1135" s="53"/>
      <c r="SG1135" s="53"/>
      <c r="SH1135" s="53"/>
      <c r="SI1135" s="53"/>
      <c r="SJ1135" s="53"/>
      <c r="SK1135" s="53"/>
      <c r="SL1135" s="53"/>
      <c r="SM1135" s="53"/>
      <c r="SN1135" s="53"/>
      <c r="SO1135" s="53"/>
      <c r="SP1135" s="53"/>
      <c r="SQ1135" s="53"/>
      <c r="SR1135" s="53"/>
      <c r="SS1135" s="53"/>
      <c r="ST1135" s="53"/>
      <c r="SU1135" s="53"/>
      <c r="SV1135" s="53"/>
      <c r="SW1135" s="53"/>
      <c r="SX1135" s="53"/>
      <c r="SY1135" s="53"/>
      <c r="SZ1135" s="53"/>
      <c r="TA1135" s="53"/>
      <c r="TB1135" s="53"/>
      <c r="TC1135" s="53"/>
      <c r="TD1135" s="53"/>
      <c r="TE1135" s="53"/>
      <c r="TF1135" s="53"/>
      <c r="TG1135" s="53"/>
      <c r="TH1135" s="53"/>
      <c r="TI1135" s="53"/>
      <c r="TJ1135" s="53"/>
      <c r="TK1135" s="53"/>
      <c r="TL1135" s="53"/>
      <c r="TM1135" s="53"/>
      <c r="TN1135" s="53"/>
      <c r="TO1135" s="53"/>
      <c r="TP1135" s="53"/>
      <c r="TQ1135" s="53"/>
      <c r="TR1135" s="53"/>
      <c r="TS1135" s="53"/>
      <c r="TT1135" s="53"/>
      <c r="TU1135" s="53"/>
      <c r="TV1135" s="53"/>
      <c r="TW1135" s="53"/>
      <c r="TX1135" s="53"/>
      <c r="TY1135" s="53"/>
      <c r="TZ1135" s="53"/>
      <c r="UA1135" s="53"/>
      <c r="UB1135" s="53"/>
      <c r="UC1135" s="53"/>
      <c r="UD1135" s="53"/>
      <c r="UE1135" s="53"/>
      <c r="UF1135" s="53"/>
      <c r="UG1135" s="53"/>
    </row>
    <row r="1136" spans="12:553" s="19" customFormat="1" ht="15.75" customHeight="1" x14ac:dyDescent="0.2">
      <c r="L1136" s="66"/>
      <c r="M1136" s="66"/>
      <c r="N1136" s="52"/>
      <c r="O1136" s="53"/>
      <c r="P1136" s="53"/>
      <c r="Q1136" s="53"/>
      <c r="R1136" s="53"/>
      <c r="S1136" s="53"/>
      <c r="T1136" s="53"/>
      <c r="U1136" s="53"/>
      <c r="V1136" s="53"/>
      <c r="W1136" s="53"/>
      <c r="X1136" s="53"/>
      <c r="Y1136" s="53"/>
      <c r="Z1136" s="53"/>
      <c r="AA1136" s="53"/>
      <c r="AB1136" s="53"/>
      <c r="AC1136" s="53"/>
      <c r="AD1136" s="53"/>
      <c r="AE1136" s="53"/>
      <c r="AF1136" s="53"/>
      <c r="AG1136" s="53"/>
      <c r="AH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c r="BM1136" s="53"/>
      <c r="BN1136" s="53"/>
      <c r="BO1136" s="53"/>
      <c r="BP1136" s="53"/>
      <c r="BQ1136" s="53"/>
      <c r="BR1136" s="53"/>
      <c r="BS1136" s="53"/>
      <c r="BT1136" s="53"/>
      <c r="BU1136" s="53"/>
      <c r="BV1136" s="53"/>
      <c r="BW1136" s="53"/>
      <c r="BX1136" s="53"/>
      <c r="BY1136" s="53"/>
      <c r="BZ1136" s="53"/>
      <c r="CA1136" s="53"/>
      <c r="CB1136" s="53"/>
      <c r="CC1136" s="53"/>
      <c r="CD1136" s="53"/>
      <c r="CE1136" s="53"/>
      <c r="CF1136" s="53"/>
      <c r="CG1136" s="53"/>
      <c r="CH1136" s="53"/>
      <c r="CI1136" s="53"/>
      <c r="CJ1136" s="53"/>
      <c r="CK1136" s="53"/>
      <c r="CL1136" s="53"/>
      <c r="CM1136" s="53"/>
      <c r="CN1136" s="53"/>
      <c r="CO1136" s="53"/>
      <c r="CP1136" s="53"/>
      <c r="CQ1136" s="53"/>
      <c r="CR1136" s="53"/>
      <c r="CS1136" s="53"/>
      <c r="CT1136" s="53"/>
      <c r="CU1136" s="53"/>
      <c r="CV1136" s="53"/>
      <c r="CW1136" s="53"/>
      <c r="CX1136" s="53"/>
      <c r="CY1136" s="53"/>
      <c r="CZ1136" s="53"/>
      <c r="DA1136" s="53"/>
      <c r="DB1136" s="53"/>
      <c r="DC1136" s="53"/>
      <c r="DD1136" s="53"/>
      <c r="DE1136" s="53"/>
      <c r="DF1136" s="53"/>
      <c r="DG1136" s="53"/>
      <c r="DH1136" s="53"/>
      <c r="DI1136" s="53"/>
      <c r="DJ1136" s="53"/>
      <c r="DK1136" s="53"/>
      <c r="DL1136" s="53"/>
      <c r="DM1136" s="53"/>
      <c r="DN1136" s="53"/>
      <c r="DO1136" s="53"/>
      <c r="DP1136" s="53"/>
      <c r="DQ1136" s="53"/>
      <c r="DR1136" s="53"/>
      <c r="DS1136" s="53"/>
      <c r="DT1136" s="53"/>
      <c r="DU1136" s="53"/>
      <c r="DV1136" s="53"/>
      <c r="DW1136" s="53"/>
      <c r="DX1136" s="53"/>
      <c r="DY1136" s="53"/>
      <c r="DZ1136" s="53"/>
      <c r="EA1136" s="53"/>
      <c r="EB1136" s="53"/>
      <c r="EC1136" s="53"/>
      <c r="ED1136" s="53"/>
      <c r="EE1136" s="53"/>
      <c r="EF1136" s="53"/>
      <c r="EG1136" s="53"/>
      <c r="EH1136" s="53"/>
      <c r="EI1136" s="53"/>
      <c r="EJ1136" s="53"/>
      <c r="EK1136" s="53"/>
      <c r="EL1136" s="53"/>
      <c r="EM1136" s="53"/>
      <c r="EN1136" s="53"/>
      <c r="EO1136" s="53"/>
      <c r="EP1136" s="53"/>
      <c r="EQ1136" s="53"/>
      <c r="ER1136" s="53"/>
      <c r="ES1136" s="53"/>
      <c r="ET1136" s="53"/>
      <c r="EU1136" s="53"/>
      <c r="EV1136" s="53"/>
      <c r="EW1136" s="53"/>
      <c r="EX1136" s="53"/>
      <c r="EY1136" s="53"/>
      <c r="EZ1136" s="53"/>
      <c r="FA1136" s="53"/>
      <c r="FB1136" s="53"/>
      <c r="FC1136" s="53"/>
      <c r="FD1136" s="53"/>
      <c r="FE1136" s="53"/>
      <c r="FF1136" s="53"/>
      <c r="FG1136" s="53"/>
      <c r="FH1136" s="53"/>
      <c r="FI1136" s="53"/>
      <c r="FJ1136" s="53"/>
      <c r="FK1136" s="53"/>
      <c r="FL1136" s="53"/>
      <c r="FM1136" s="53"/>
      <c r="FN1136" s="53"/>
      <c r="FO1136" s="53"/>
      <c r="FP1136" s="53"/>
      <c r="FQ1136" s="53"/>
      <c r="FR1136" s="53"/>
      <c r="FS1136" s="53"/>
      <c r="FT1136" s="53"/>
      <c r="FU1136" s="53"/>
      <c r="FV1136" s="53"/>
      <c r="FW1136" s="53"/>
      <c r="FX1136" s="53"/>
      <c r="FY1136" s="53"/>
      <c r="FZ1136" s="53"/>
      <c r="GA1136" s="53"/>
      <c r="GB1136" s="53"/>
      <c r="GC1136" s="53"/>
      <c r="GD1136" s="53"/>
      <c r="GE1136" s="53"/>
      <c r="GF1136" s="53"/>
      <c r="GG1136" s="53"/>
      <c r="GH1136" s="53"/>
      <c r="GI1136" s="53"/>
      <c r="GJ1136" s="53"/>
      <c r="GK1136" s="53"/>
      <c r="GL1136" s="53"/>
      <c r="GM1136" s="53"/>
      <c r="GN1136" s="53"/>
      <c r="GO1136" s="53"/>
      <c r="GP1136" s="53"/>
      <c r="GQ1136" s="53"/>
      <c r="GR1136" s="53"/>
      <c r="GS1136" s="53"/>
      <c r="GT1136" s="53"/>
      <c r="GU1136" s="53"/>
      <c r="GV1136" s="53"/>
      <c r="GW1136" s="53"/>
      <c r="GX1136" s="53"/>
      <c r="GY1136" s="53"/>
      <c r="GZ1136" s="53"/>
      <c r="HA1136" s="53"/>
      <c r="HB1136" s="53"/>
      <c r="HC1136" s="53"/>
      <c r="HD1136" s="53"/>
      <c r="HE1136" s="53"/>
      <c r="HF1136" s="53"/>
      <c r="HG1136" s="53"/>
      <c r="HH1136" s="53"/>
      <c r="HI1136" s="53"/>
      <c r="HJ1136" s="53"/>
      <c r="HK1136" s="53"/>
      <c r="HL1136" s="53"/>
      <c r="HM1136" s="53"/>
      <c r="HN1136" s="53"/>
      <c r="HO1136" s="53"/>
      <c r="HP1136" s="53"/>
      <c r="HQ1136" s="53"/>
      <c r="HR1136" s="53"/>
      <c r="HS1136" s="53"/>
      <c r="HT1136" s="53"/>
      <c r="HU1136" s="53"/>
      <c r="HV1136" s="53"/>
      <c r="HW1136" s="53"/>
      <c r="HX1136" s="53"/>
      <c r="HY1136" s="53"/>
      <c r="HZ1136" s="53"/>
      <c r="IA1136" s="53"/>
      <c r="IB1136" s="53"/>
      <c r="IC1136" s="53"/>
      <c r="ID1136" s="53"/>
      <c r="IE1136" s="53"/>
      <c r="IF1136" s="53"/>
      <c r="IG1136" s="53"/>
      <c r="IH1136" s="53"/>
      <c r="II1136" s="53"/>
      <c r="IJ1136" s="53"/>
      <c r="IK1136" s="53"/>
      <c r="IL1136" s="53"/>
      <c r="IM1136" s="53"/>
      <c r="IN1136" s="53"/>
      <c r="IO1136" s="53"/>
      <c r="IP1136" s="53"/>
      <c r="IQ1136" s="53"/>
      <c r="IR1136" s="53"/>
      <c r="IS1136" s="53"/>
      <c r="IT1136" s="53"/>
      <c r="IU1136" s="53"/>
      <c r="IV1136" s="53"/>
      <c r="IW1136" s="53"/>
      <c r="IX1136" s="53"/>
      <c r="IY1136" s="53"/>
      <c r="IZ1136" s="53"/>
      <c r="JA1136" s="53"/>
      <c r="JB1136" s="53"/>
      <c r="JC1136" s="53"/>
      <c r="JD1136" s="53"/>
      <c r="JE1136" s="53"/>
      <c r="JF1136" s="53"/>
      <c r="JG1136" s="53"/>
      <c r="JH1136" s="53"/>
      <c r="JI1136" s="53"/>
      <c r="JJ1136" s="53"/>
      <c r="JK1136" s="53"/>
      <c r="JL1136" s="53"/>
      <c r="JM1136" s="53"/>
      <c r="JN1136" s="53"/>
      <c r="JO1136" s="53"/>
      <c r="JP1136" s="53"/>
      <c r="JQ1136" s="53"/>
      <c r="JR1136" s="53"/>
      <c r="JS1136" s="53"/>
      <c r="JT1136" s="53"/>
      <c r="JU1136" s="53"/>
      <c r="JV1136" s="53"/>
      <c r="JW1136" s="53"/>
      <c r="JX1136" s="53"/>
      <c r="JY1136" s="53"/>
      <c r="JZ1136" s="53"/>
      <c r="KA1136" s="53"/>
      <c r="KB1136" s="53"/>
      <c r="KC1136" s="53"/>
      <c r="KD1136" s="53"/>
      <c r="KE1136" s="53"/>
      <c r="KF1136" s="53"/>
      <c r="KG1136" s="53"/>
      <c r="KH1136" s="53"/>
      <c r="KI1136" s="53"/>
      <c r="KJ1136" s="53"/>
      <c r="KK1136" s="53"/>
      <c r="KL1136" s="53"/>
      <c r="KM1136" s="53"/>
      <c r="KN1136" s="53"/>
      <c r="KO1136" s="53"/>
      <c r="KP1136" s="53"/>
      <c r="KQ1136" s="53"/>
      <c r="KR1136" s="53"/>
      <c r="KS1136" s="53"/>
      <c r="KT1136" s="53"/>
      <c r="KU1136" s="53"/>
      <c r="KV1136" s="53"/>
      <c r="KW1136" s="53"/>
      <c r="KX1136" s="53"/>
      <c r="KY1136" s="53"/>
      <c r="KZ1136" s="53"/>
      <c r="LA1136" s="53"/>
      <c r="LB1136" s="53"/>
      <c r="LC1136" s="53"/>
      <c r="LD1136" s="53"/>
      <c r="LE1136" s="53"/>
      <c r="LF1136" s="53"/>
      <c r="LG1136" s="53"/>
      <c r="LH1136" s="53"/>
      <c r="LI1136" s="53"/>
      <c r="LJ1136" s="53"/>
      <c r="LK1136" s="53"/>
      <c r="LL1136" s="53"/>
      <c r="LM1136" s="53"/>
      <c r="LN1136" s="53"/>
      <c r="LO1136" s="53"/>
      <c r="LP1136" s="53"/>
      <c r="LQ1136" s="53"/>
      <c r="LR1136" s="53"/>
      <c r="LS1136" s="53"/>
      <c r="LT1136" s="53"/>
      <c r="LU1136" s="53"/>
      <c r="LV1136" s="53"/>
      <c r="LW1136" s="53"/>
      <c r="LX1136" s="53"/>
      <c r="LY1136" s="53"/>
      <c r="LZ1136" s="53"/>
      <c r="MA1136" s="53"/>
      <c r="MB1136" s="53"/>
      <c r="MC1136" s="53"/>
      <c r="MD1136" s="53"/>
      <c r="ME1136" s="53"/>
      <c r="MF1136" s="53"/>
      <c r="MG1136" s="53"/>
      <c r="MH1136" s="53"/>
      <c r="MI1136" s="53"/>
      <c r="MJ1136" s="53"/>
      <c r="MK1136" s="53"/>
      <c r="ML1136" s="53"/>
      <c r="MM1136" s="53"/>
      <c r="MN1136" s="53"/>
      <c r="MO1136" s="53"/>
      <c r="MP1136" s="53"/>
      <c r="MQ1136" s="53"/>
      <c r="MR1136" s="53"/>
      <c r="MS1136" s="53"/>
      <c r="MT1136" s="53"/>
      <c r="MU1136" s="53"/>
      <c r="MV1136" s="53"/>
      <c r="MW1136" s="53"/>
      <c r="MX1136" s="53"/>
      <c r="MY1136" s="53"/>
      <c r="MZ1136" s="53"/>
      <c r="NA1136" s="53"/>
      <c r="NB1136" s="53"/>
      <c r="NC1136" s="53"/>
      <c r="ND1136" s="53"/>
      <c r="NE1136" s="53"/>
      <c r="NF1136" s="53"/>
      <c r="NG1136" s="53"/>
      <c r="NH1136" s="53"/>
      <c r="NI1136" s="53"/>
      <c r="NJ1136" s="53"/>
      <c r="NK1136" s="53"/>
      <c r="NL1136" s="53"/>
      <c r="NM1136" s="53"/>
      <c r="NN1136" s="53"/>
      <c r="NO1136" s="53"/>
      <c r="NP1136" s="53"/>
      <c r="NQ1136" s="53"/>
      <c r="NR1136" s="53"/>
      <c r="NS1136" s="53"/>
      <c r="NT1136" s="53"/>
      <c r="NU1136" s="53"/>
      <c r="NV1136" s="53"/>
      <c r="NW1136" s="53"/>
      <c r="NX1136" s="53"/>
      <c r="NY1136" s="53"/>
      <c r="NZ1136" s="53"/>
      <c r="OA1136" s="53"/>
      <c r="OB1136" s="53"/>
      <c r="OC1136" s="53"/>
      <c r="OD1136" s="53"/>
      <c r="OE1136" s="53"/>
      <c r="OF1136" s="53"/>
      <c r="OG1136" s="53"/>
      <c r="OH1136" s="53"/>
      <c r="OI1136" s="53"/>
      <c r="OJ1136" s="53"/>
      <c r="OK1136" s="53"/>
      <c r="OL1136" s="53"/>
      <c r="OM1136" s="53"/>
      <c r="ON1136" s="53"/>
      <c r="OO1136" s="53"/>
      <c r="OP1136" s="53"/>
      <c r="OQ1136" s="53"/>
      <c r="OR1136" s="53"/>
      <c r="OS1136" s="53"/>
      <c r="OT1136" s="53"/>
      <c r="OU1136" s="53"/>
      <c r="OV1136" s="53"/>
      <c r="OW1136" s="53"/>
      <c r="OX1136" s="53"/>
      <c r="OY1136" s="53"/>
      <c r="OZ1136" s="53"/>
      <c r="PA1136" s="53"/>
      <c r="PB1136" s="53"/>
      <c r="PC1136" s="53"/>
      <c r="PD1136" s="53"/>
      <c r="PE1136" s="53"/>
      <c r="PF1136" s="53"/>
      <c r="PG1136" s="53"/>
      <c r="PH1136" s="53"/>
      <c r="PI1136" s="53"/>
      <c r="PJ1136" s="53"/>
      <c r="PK1136" s="53"/>
      <c r="PL1136" s="53"/>
      <c r="PM1136" s="53"/>
      <c r="PN1136" s="53"/>
      <c r="PO1136" s="53"/>
      <c r="PP1136" s="53"/>
      <c r="PQ1136" s="53"/>
      <c r="PR1136" s="53"/>
      <c r="PS1136" s="53"/>
      <c r="PT1136" s="53"/>
      <c r="PU1136" s="53"/>
      <c r="PV1136" s="53"/>
      <c r="PW1136" s="53"/>
      <c r="PX1136" s="53"/>
      <c r="PY1136" s="53"/>
      <c r="PZ1136" s="53"/>
      <c r="QA1136" s="53"/>
      <c r="QB1136" s="53"/>
      <c r="QC1136" s="53"/>
      <c r="QD1136" s="53"/>
      <c r="QE1136" s="53"/>
      <c r="QF1136" s="53"/>
      <c r="QG1136" s="53"/>
      <c r="QH1136" s="53"/>
      <c r="QI1136" s="53"/>
      <c r="QJ1136" s="53"/>
      <c r="QK1136" s="53"/>
      <c r="QL1136" s="53"/>
      <c r="QM1136" s="53"/>
      <c r="QN1136" s="53"/>
      <c r="QO1136" s="53"/>
      <c r="QP1136" s="53"/>
      <c r="QQ1136" s="53"/>
      <c r="QR1136" s="53"/>
      <c r="QS1136" s="53"/>
      <c r="QT1136" s="53"/>
      <c r="QU1136" s="53"/>
      <c r="QV1136" s="53"/>
      <c r="QW1136" s="53"/>
      <c r="QX1136" s="53"/>
      <c r="QY1136" s="53"/>
      <c r="QZ1136" s="53"/>
      <c r="RA1136" s="53"/>
      <c r="RB1136" s="53"/>
      <c r="RC1136" s="53"/>
      <c r="RD1136" s="53"/>
      <c r="RE1136" s="53"/>
      <c r="RF1136" s="53"/>
      <c r="RG1136" s="53"/>
      <c r="RH1136" s="53"/>
      <c r="RI1136" s="53"/>
      <c r="RJ1136" s="53"/>
      <c r="RK1136" s="53"/>
      <c r="RL1136" s="53"/>
      <c r="RM1136" s="53"/>
      <c r="RN1136" s="53"/>
      <c r="RO1136" s="53"/>
      <c r="RP1136" s="53"/>
      <c r="RQ1136" s="53"/>
      <c r="RR1136" s="53"/>
      <c r="RS1136" s="53"/>
      <c r="RT1136" s="53"/>
      <c r="RU1136" s="53"/>
      <c r="RV1136" s="53"/>
      <c r="RW1136" s="53"/>
      <c r="RX1136" s="53"/>
      <c r="RY1136" s="53"/>
      <c r="RZ1136" s="53"/>
      <c r="SA1136" s="53"/>
      <c r="SB1136" s="53"/>
      <c r="SC1136" s="53"/>
      <c r="SD1136" s="53"/>
      <c r="SE1136" s="53"/>
      <c r="SF1136" s="53"/>
      <c r="SG1136" s="53"/>
      <c r="SH1136" s="53"/>
      <c r="SI1136" s="53"/>
      <c r="SJ1136" s="53"/>
      <c r="SK1136" s="53"/>
      <c r="SL1136" s="53"/>
      <c r="SM1136" s="53"/>
      <c r="SN1136" s="53"/>
      <c r="SO1136" s="53"/>
      <c r="SP1136" s="53"/>
      <c r="SQ1136" s="53"/>
      <c r="SR1136" s="53"/>
      <c r="SS1136" s="53"/>
      <c r="ST1136" s="53"/>
      <c r="SU1136" s="53"/>
      <c r="SV1136" s="53"/>
      <c r="SW1136" s="53"/>
      <c r="SX1136" s="53"/>
      <c r="SY1136" s="53"/>
      <c r="SZ1136" s="53"/>
      <c r="TA1136" s="53"/>
      <c r="TB1136" s="53"/>
      <c r="TC1136" s="53"/>
      <c r="TD1136" s="53"/>
      <c r="TE1136" s="53"/>
      <c r="TF1136" s="53"/>
      <c r="TG1136" s="53"/>
      <c r="TH1136" s="53"/>
      <c r="TI1136" s="53"/>
      <c r="TJ1136" s="53"/>
      <c r="TK1136" s="53"/>
      <c r="TL1136" s="53"/>
      <c r="TM1136" s="53"/>
      <c r="TN1136" s="53"/>
      <c r="TO1136" s="53"/>
      <c r="TP1136" s="53"/>
      <c r="TQ1136" s="53"/>
      <c r="TR1136" s="53"/>
      <c r="TS1136" s="53"/>
      <c r="TT1136" s="53"/>
      <c r="TU1136" s="53"/>
      <c r="TV1136" s="53"/>
      <c r="TW1136" s="53"/>
      <c r="TX1136" s="53"/>
      <c r="TY1136" s="53"/>
      <c r="TZ1136" s="53"/>
      <c r="UA1136" s="53"/>
      <c r="UB1136" s="53"/>
      <c r="UC1136" s="53"/>
      <c r="UD1136" s="53"/>
      <c r="UE1136" s="53"/>
      <c r="UF1136" s="53"/>
      <c r="UG1136" s="53"/>
    </row>
    <row r="1137" spans="12:553" s="19" customFormat="1" ht="15.75" customHeight="1" x14ac:dyDescent="0.2">
      <c r="L1137" s="66"/>
      <c r="M1137" s="66"/>
      <c r="N1137" s="52"/>
      <c r="O1137" s="53"/>
      <c r="P1137" s="53"/>
      <c r="Q1137" s="53"/>
      <c r="R1137" s="53"/>
      <c r="S1137" s="53"/>
      <c r="T1137" s="53"/>
      <c r="U1137" s="53"/>
      <c r="V1137" s="53"/>
      <c r="W1137" s="53"/>
      <c r="X1137" s="53"/>
      <c r="Y1137" s="53"/>
      <c r="Z1137" s="53"/>
      <c r="AA1137" s="53"/>
      <c r="AB1137" s="53"/>
      <c r="AC1137" s="53"/>
      <c r="AD1137" s="53"/>
      <c r="AE1137" s="53"/>
      <c r="AF1137" s="53"/>
      <c r="AG1137" s="53"/>
      <c r="AH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c r="BM1137" s="53"/>
      <c r="BN1137" s="53"/>
      <c r="BO1137" s="53"/>
      <c r="BP1137" s="53"/>
      <c r="BQ1137" s="53"/>
      <c r="BR1137" s="53"/>
      <c r="BS1137" s="53"/>
      <c r="BT1137" s="53"/>
      <c r="BU1137" s="53"/>
      <c r="BV1137" s="53"/>
      <c r="BW1137" s="53"/>
      <c r="BX1137" s="53"/>
      <c r="BY1137" s="53"/>
      <c r="BZ1137" s="53"/>
      <c r="CA1137" s="53"/>
      <c r="CB1137" s="53"/>
      <c r="CC1137" s="53"/>
      <c r="CD1137" s="53"/>
      <c r="CE1137" s="53"/>
      <c r="CF1137" s="53"/>
      <c r="CG1137" s="53"/>
      <c r="CH1137" s="53"/>
      <c r="CI1137" s="53"/>
      <c r="CJ1137" s="53"/>
      <c r="CK1137" s="53"/>
      <c r="CL1137" s="53"/>
      <c r="CM1137" s="53"/>
      <c r="CN1137" s="53"/>
      <c r="CO1137" s="53"/>
      <c r="CP1137" s="53"/>
      <c r="CQ1137" s="53"/>
      <c r="CR1137" s="53"/>
      <c r="CS1137" s="53"/>
      <c r="CT1137" s="53"/>
      <c r="CU1137" s="53"/>
      <c r="CV1137" s="53"/>
      <c r="CW1137" s="53"/>
      <c r="CX1137" s="53"/>
      <c r="CY1137" s="53"/>
      <c r="CZ1137" s="53"/>
      <c r="DA1137" s="53"/>
      <c r="DB1137" s="53"/>
      <c r="DC1137" s="53"/>
      <c r="DD1137" s="53"/>
      <c r="DE1137" s="53"/>
      <c r="DF1137" s="53"/>
      <c r="DG1137" s="53"/>
      <c r="DH1137" s="53"/>
      <c r="DI1137" s="53"/>
      <c r="DJ1137" s="53"/>
      <c r="DK1137" s="53"/>
      <c r="DL1137" s="53"/>
      <c r="DM1137" s="53"/>
      <c r="DN1137" s="53"/>
      <c r="DO1137" s="53"/>
      <c r="DP1137" s="53"/>
      <c r="DQ1137" s="53"/>
      <c r="DR1137" s="53"/>
      <c r="DS1137" s="53"/>
      <c r="DT1137" s="53"/>
      <c r="DU1137" s="53"/>
      <c r="DV1137" s="53"/>
      <c r="DW1137" s="53"/>
      <c r="DX1137" s="53"/>
      <c r="DY1137" s="53"/>
      <c r="DZ1137" s="53"/>
      <c r="EA1137" s="53"/>
      <c r="EB1137" s="53"/>
      <c r="EC1137" s="53"/>
      <c r="ED1137" s="53"/>
      <c r="EE1137" s="53"/>
      <c r="EF1137" s="53"/>
      <c r="EG1137" s="53"/>
      <c r="EH1137" s="53"/>
      <c r="EI1137" s="53"/>
      <c r="EJ1137" s="53"/>
      <c r="EK1137" s="53"/>
      <c r="EL1137" s="53"/>
      <c r="EM1137" s="53"/>
      <c r="EN1137" s="53"/>
      <c r="EO1137" s="53"/>
      <c r="EP1137" s="53"/>
      <c r="EQ1137" s="53"/>
      <c r="ER1137" s="53"/>
      <c r="ES1137" s="53"/>
      <c r="ET1137" s="53"/>
      <c r="EU1137" s="53"/>
      <c r="EV1137" s="53"/>
      <c r="EW1137" s="53"/>
      <c r="EX1137" s="53"/>
      <c r="EY1137" s="53"/>
      <c r="EZ1137" s="53"/>
      <c r="FA1137" s="53"/>
      <c r="FB1137" s="53"/>
      <c r="FC1137" s="53"/>
      <c r="FD1137" s="53"/>
      <c r="FE1137" s="53"/>
      <c r="FF1137" s="53"/>
      <c r="FG1137" s="53"/>
      <c r="FH1137" s="53"/>
      <c r="FI1137" s="53"/>
      <c r="FJ1137" s="53"/>
      <c r="FK1137" s="53"/>
      <c r="FL1137" s="53"/>
      <c r="FM1137" s="53"/>
      <c r="FN1137" s="53"/>
      <c r="FO1137" s="53"/>
      <c r="FP1137" s="53"/>
      <c r="FQ1137" s="53"/>
      <c r="FR1137" s="53"/>
      <c r="FS1137" s="53"/>
      <c r="FT1137" s="53"/>
      <c r="FU1137" s="53"/>
      <c r="FV1137" s="53"/>
      <c r="FW1137" s="53"/>
      <c r="FX1137" s="53"/>
      <c r="FY1137" s="53"/>
      <c r="FZ1137" s="53"/>
      <c r="GA1137" s="53"/>
      <c r="GB1137" s="53"/>
      <c r="GC1137" s="53"/>
      <c r="GD1137" s="53"/>
      <c r="GE1137" s="53"/>
      <c r="GF1137" s="53"/>
      <c r="GG1137" s="53"/>
      <c r="GH1137" s="53"/>
      <c r="GI1137" s="53"/>
      <c r="GJ1137" s="53"/>
      <c r="GK1137" s="53"/>
      <c r="GL1137" s="53"/>
      <c r="GM1137" s="53"/>
      <c r="GN1137" s="53"/>
      <c r="GO1137" s="53"/>
      <c r="GP1137" s="53"/>
      <c r="GQ1137" s="53"/>
      <c r="GR1137" s="53"/>
      <c r="GS1137" s="53"/>
      <c r="GT1137" s="53"/>
      <c r="GU1137" s="53"/>
      <c r="GV1137" s="53"/>
      <c r="GW1137" s="53"/>
      <c r="GX1137" s="53"/>
      <c r="GY1137" s="53"/>
      <c r="GZ1137" s="53"/>
      <c r="HA1137" s="53"/>
      <c r="HB1137" s="53"/>
      <c r="HC1137" s="53"/>
      <c r="HD1137" s="53"/>
      <c r="HE1137" s="53"/>
      <c r="HF1137" s="53"/>
      <c r="HG1137" s="53"/>
      <c r="HH1137" s="53"/>
      <c r="HI1137" s="53"/>
      <c r="HJ1137" s="53"/>
      <c r="HK1137" s="53"/>
      <c r="HL1137" s="53"/>
      <c r="HM1137" s="53"/>
      <c r="HN1137" s="53"/>
      <c r="HO1137" s="53"/>
      <c r="HP1137" s="53"/>
      <c r="HQ1137" s="53"/>
      <c r="HR1137" s="53"/>
      <c r="HS1137" s="53"/>
      <c r="HT1137" s="53"/>
      <c r="HU1137" s="53"/>
      <c r="HV1137" s="53"/>
      <c r="HW1137" s="53"/>
      <c r="HX1137" s="53"/>
      <c r="HY1137" s="53"/>
      <c r="HZ1137" s="53"/>
      <c r="IA1137" s="53"/>
      <c r="IB1137" s="53"/>
      <c r="IC1137" s="53"/>
      <c r="ID1137" s="53"/>
      <c r="IE1137" s="53"/>
      <c r="IF1137" s="53"/>
      <c r="IG1137" s="53"/>
      <c r="IH1137" s="53"/>
      <c r="II1137" s="53"/>
      <c r="IJ1137" s="53"/>
      <c r="IK1137" s="53"/>
      <c r="IL1137" s="53"/>
      <c r="IM1137" s="53"/>
      <c r="IN1137" s="53"/>
      <c r="IO1137" s="53"/>
      <c r="IP1137" s="53"/>
      <c r="IQ1137" s="53"/>
      <c r="IR1137" s="53"/>
      <c r="IS1137" s="53"/>
      <c r="IT1137" s="53"/>
      <c r="IU1137" s="53"/>
      <c r="IV1137" s="53"/>
      <c r="IW1137" s="53"/>
      <c r="IX1137" s="53"/>
      <c r="IY1137" s="53"/>
      <c r="IZ1137" s="53"/>
      <c r="JA1137" s="53"/>
      <c r="JB1137" s="53"/>
      <c r="JC1137" s="53"/>
      <c r="JD1137" s="53"/>
      <c r="JE1137" s="53"/>
      <c r="JF1137" s="53"/>
      <c r="JG1137" s="53"/>
      <c r="JH1137" s="53"/>
      <c r="JI1137" s="53"/>
      <c r="JJ1137" s="53"/>
      <c r="JK1137" s="53"/>
      <c r="JL1137" s="53"/>
      <c r="JM1137" s="53"/>
      <c r="JN1137" s="53"/>
      <c r="JO1137" s="53"/>
      <c r="JP1137" s="53"/>
      <c r="JQ1137" s="53"/>
      <c r="JR1137" s="53"/>
      <c r="JS1137" s="53"/>
      <c r="JT1137" s="53"/>
      <c r="JU1137" s="53"/>
      <c r="JV1137" s="53"/>
      <c r="JW1137" s="53"/>
      <c r="JX1137" s="53"/>
      <c r="JY1137" s="53"/>
      <c r="JZ1137" s="53"/>
      <c r="KA1137" s="53"/>
      <c r="KB1137" s="53"/>
      <c r="KC1137" s="53"/>
      <c r="KD1137" s="53"/>
      <c r="KE1137" s="53"/>
      <c r="KF1137" s="53"/>
      <c r="KG1137" s="53"/>
      <c r="KH1137" s="53"/>
      <c r="KI1137" s="53"/>
      <c r="KJ1137" s="53"/>
      <c r="KK1137" s="53"/>
      <c r="KL1137" s="53"/>
      <c r="KM1137" s="53"/>
      <c r="KN1137" s="53"/>
      <c r="KO1137" s="53"/>
      <c r="KP1137" s="53"/>
      <c r="KQ1137" s="53"/>
      <c r="KR1137" s="53"/>
      <c r="KS1137" s="53"/>
      <c r="KT1137" s="53"/>
      <c r="KU1137" s="53"/>
      <c r="KV1137" s="53"/>
      <c r="KW1137" s="53"/>
      <c r="KX1137" s="53"/>
      <c r="KY1137" s="53"/>
      <c r="KZ1137" s="53"/>
      <c r="LA1137" s="53"/>
      <c r="LB1137" s="53"/>
      <c r="LC1137" s="53"/>
      <c r="LD1137" s="53"/>
      <c r="LE1137" s="53"/>
      <c r="LF1137" s="53"/>
      <c r="LG1137" s="53"/>
      <c r="LH1137" s="53"/>
      <c r="LI1137" s="53"/>
      <c r="LJ1137" s="53"/>
      <c r="LK1137" s="53"/>
      <c r="LL1137" s="53"/>
      <c r="LM1137" s="53"/>
      <c r="LN1137" s="53"/>
      <c r="LO1137" s="53"/>
      <c r="LP1137" s="53"/>
      <c r="LQ1137" s="53"/>
      <c r="LR1137" s="53"/>
      <c r="LS1137" s="53"/>
      <c r="LT1137" s="53"/>
      <c r="LU1137" s="53"/>
      <c r="LV1137" s="53"/>
      <c r="LW1137" s="53"/>
      <c r="LX1137" s="53"/>
      <c r="LY1137" s="53"/>
      <c r="LZ1137" s="53"/>
      <c r="MA1137" s="53"/>
      <c r="MB1137" s="53"/>
      <c r="MC1137" s="53"/>
      <c r="MD1137" s="53"/>
      <c r="ME1137" s="53"/>
      <c r="MF1137" s="53"/>
      <c r="MG1137" s="53"/>
      <c r="MH1137" s="53"/>
      <c r="MI1137" s="53"/>
      <c r="MJ1137" s="53"/>
      <c r="MK1137" s="53"/>
      <c r="ML1137" s="53"/>
      <c r="MM1137" s="53"/>
      <c r="MN1137" s="53"/>
      <c r="MO1137" s="53"/>
      <c r="MP1137" s="53"/>
      <c r="MQ1137" s="53"/>
      <c r="MR1137" s="53"/>
      <c r="MS1137" s="53"/>
      <c r="MT1137" s="53"/>
      <c r="MU1137" s="53"/>
      <c r="MV1137" s="53"/>
      <c r="MW1137" s="53"/>
      <c r="MX1137" s="53"/>
      <c r="MY1137" s="53"/>
      <c r="MZ1137" s="53"/>
      <c r="NA1137" s="53"/>
      <c r="NB1137" s="53"/>
      <c r="NC1137" s="53"/>
      <c r="ND1137" s="53"/>
      <c r="NE1137" s="53"/>
      <c r="NF1137" s="53"/>
      <c r="NG1137" s="53"/>
      <c r="NH1137" s="53"/>
      <c r="NI1137" s="53"/>
      <c r="NJ1137" s="53"/>
      <c r="NK1137" s="53"/>
      <c r="NL1137" s="53"/>
      <c r="NM1137" s="53"/>
      <c r="NN1137" s="53"/>
      <c r="NO1137" s="53"/>
      <c r="NP1137" s="53"/>
      <c r="NQ1137" s="53"/>
      <c r="NR1137" s="53"/>
      <c r="NS1137" s="53"/>
      <c r="NT1137" s="53"/>
      <c r="NU1137" s="53"/>
      <c r="NV1137" s="53"/>
      <c r="NW1137" s="53"/>
      <c r="NX1137" s="53"/>
      <c r="NY1137" s="53"/>
      <c r="NZ1137" s="53"/>
      <c r="OA1137" s="53"/>
      <c r="OB1137" s="53"/>
      <c r="OC1137" s="53"/>
      <c r="OD1137" s="53"/>
      <c r="OE1137" s="53"/>
      <c r="OF1137" s="53"/>
      <c r="OG1137" s="53"/>
      <c r="OH1137" s="53"/>
      <c r="OI1137" s="53"/>
      <c r="OJ1137" s="53"/>
      <c r="OK1137" s="53"/>
      <c r="OL1137" s="53"/>
      <c r="OM1137" s="53"/>
      <c r="ON1137" s="53"/>
      <c r="OO1137" s="53"/>
      <c r="OP1137" s="53"/>
      <c r="OQ1137" s="53"/>
      <c r="OR1137" s="53"/>
      <c r="OS1137" s="53"/>
      <c r="OT1137" s="53"/>
      <c r="OU1137" s="53"/>
      <c r="OV1137" s="53"/>
      <c r="OW1137" s="53"/>
      <c r="OX1137" s="53"/>
      <c r="OY1137" s="53"/>
      <c r="OZ1137" s="53"/>
      <c r="PA1137" s="53"/>
      <c r="PB1137" s="53"/>
      <c r="PC1137" s="53"/>
      <c r="PD1137" s="53"/>
      <c r="PE1137" s="53"/>
      <c r="PF1137" s="53"/>
      <c r="PG1137" s="53"/>
      <c r="PH1137" s="53"/>
      <c r="PI1137" s="53"/>
      <c r="PJ1137" s="53"/>
      <c r="PK1137" s="53"/>
      <c r="PL1137" s="53"/>
      <c r="PM1137" s="53"/>
      <c r="PN1137" s="53"/>
      <c r="PO1137" s="53"/>
      <c r="PP1137" s="53"/>
      <c r="PQ1137" s="53"/>
      <c r="PR1137" s="53"/>
      <c r="PS1137" s="53"/>
      <c r="PT1137" s="53"/>
      <c r="PU1137" s="53"/>
      <c r="PV1137" s="53"/>
      <c r="PW1137" s="53"/>
      <c r="PX1137" s="53"/>
      <c r="PY1137" s="53"/>
      <c r="PZ1137" s="53"/>
      <c r="QA1137" s="53"/>
      <c r="QB1137" s="53"/>
      <c r="QC1137" s="53"/>
      <c r="QD1137" s="53"/>
      <c r="QE1137" s="53"/>
      <c r="QF1137" s="53"/>
      <c r="QG1137" s="53"/>
      <c r="QH1137" s="53"/>
      <c r="QI1137" s="53"/>
      <c r="QJ1137" s="53"/>
      <c r="QK1137" s="53"/>
      <c r="QL1137" s="53"/>
      <c r="QM1137" s="53"/>
      <c r="QN1137" s="53"/>
      <c r="QO1137" s="53"/>
      <c r="QP1137" s="53"/>
      <c r="QQ1137" s="53"/>
      <c r="QR1137" s="53"/>
      <c r="QS1137" s="53"/>
      <c r="QT1137" s="53"/>
      <c r="QU1137" s="53"/>
      <c r="QV1137" s="53"/>
      <c r="QW1137" s="53"/>
      <c r="QX1137" s="53"/>
      <c r="QY1137" s="53"/>
      <c r="QZ1137" s="53"/>
      <c r="RA1137" s="53"/>
      <c r="RB1137" s="53"/>
      <c r="RC1137" s="53"/>
      <c r="RD1137" s="53"/>
      <c r="RE1137" s="53"/>
      <c r="RF1137" s="53"/>
      <c r="RG1137" s="53"/>
      <c r="RH1137" s="53"/>
      <c r="RI1137" s="53"/>
      <c r="RJ1137" s="53"/>
      <c r="RK1137" s="53"/>
      <c r="RL1137" s="53"/>
      <c r="RM1137" s="53"/>
      <c r="RN1137" s="53"/>
      <c r="RO1137" s="53"/>
      <c r="RP1137" s="53"/>
      <c r="RQ1137" s="53"/>
      <c r="RR1137" s="53"/>
      <c r="RS1137" s="53"/>
      <c r="RT1137" s="53"/>
      <c r="RU1137" s="53"/>
      <c r="RV1137" s="53"/>
      <c r="RW1137" s="53"/>
      <c r="RX1137" s="53"/>
      <c r="RY1137" s="53"/>
      <c r="RZ1137" s="53"/>
      <c r="SA1137" s="53"/>
      <c r="SB1137" s="53"/>
      <c r="SC1137" s="53"/>
      <c r="SD1137" s="53"/>
      <c r="SE1137" s="53"/>
      <c r="SF1137" s="53"/>
      <c r="SG1137" s="53"/>
      <c r="SH1137" s="53"/>
      <c r="SI1137" s="53"/>
      <c r="SJ1137" s="53"/>
      <c r="SK1137" s="53"/>
      <c r="SL1137" s="53"/>
      <c r="SM1137" s="53"/>
      <c r="SN1137" s="53"/>
      <c r="SO1137" s="53"/>
      <c r="SP1137" s="53"/>
      <c r="SQ1137" s="53"/>
      <c r="SR1137" s="53"/>
      <c r="SS1137" s="53"/>
      <c r="ST1137" s="53"/>
      <c r="SU1137" s="53"/>
      <c r="SV1137" s="53"/>
      <c r="SW1137" s="53"/>
      <c r="SX1137" s="53"/>
      <c r="SY1137" s="53"/>
      <c r="SZ1137" s="53"/>
      <c r="TA1137" s="53"/>
      <c r="TB1137" s="53"/>
      <c r="TC1137" s="53"/>
      <c r="TD1137" s="53"/>
      <c r="TE1137" s="53"/>
      <c r="TF1137" s="53"/>
      <c r="TG1137" s="53"/>
      <c r="TH1137" s="53"/>
      <c r="TI1137" s="53"/>
      <c r="TJ1137" s="53"/>
      <c r="TK1137" s="53"/>
      <c r="TL1137" s="53"/>
      <c r="TM1137" s="53"/>
      <c r="TN1137" s="53"/>
      <c r="TO1137" s="53"/>
      <c r="TP1137" s="53"/>
      <c r="TQ1137" s="53"/>
      <c r="TR1137" s="53"/>
      <c r="TS1137" s="53"/>
      <c r="TT1137" s="53"/>
      <c r="TU1137" s="53"/>
      <c r="TV1137" s="53"/>
      <c r="TW1137" s="53"/>
      <c r="TX1137" s="53"/>
      <c r="TY1137" s="53"/>
      <c r="TZ1137" s="53"/>
      <c r="UA1137" s="53"/>
      <c r="UB1137" s="53"/>
      <c r="UC1137" s="53"/>
      <c r="UD1137" s="53"/>
      <c r="UE1137" s="53"/>
      <c r="UF1137" s="53"/>
      <c r="UG1137" s="53"/>
    </row>
    <row r="1138" spans="12:553" s="19" customFormat="1" ht="15.75" customHeight="1" x14ac:dyDescent="0.2">
      <c r="L1138" s="66"/>
      <c r="M1138" s="66"/>
      <c r="N1138" s="52"/>
      <c r="O1138" s="53"/>
      <c r="P1138" s="53"/>
      <c r="Q1138" s="53"/>
      <c r="R1138" s="53"/>
      <c r="S1138" s="53"/>
      <c r="T1138" s="53"/>
      <c r="U1138" s="53"/>
      <c r="V1138" s="53"/>
      <c r="W1138" s="53"/>
      <c r="X1138" s="53"/>
      <c r="Y1138" s="53"/>
      <c r="Z1138" s="53"/>
      <c r="AA1138" s="53"/>
      <c r="AB1138" s="53"/>
      <c r="AC1138" s="53"/>
      <c r="AD1138" s="53"/>
      <c r="AE1138" s="53"/>
      <c r="AF1138" s="53"/>
      <c r="AG1138" s="53"/>
      <c r="AH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c r="BM1138" s="53"/>
      <c r="BN1138" s="53"/>
      <c r="BO1138" s="53"/>
      <c r="BP1138" s="53"/>
      <c r="BQ1138" s="53"/>
      <c r="BR1138" s="53"/>
      <c r="BS1138" s="53"/>
      <c r="BT1138" s="53"/>
      <c r="BU1138" s="53"/>
      <c r="BV1138" s="53"/>
      <c r="BW1138" s="53"/>
      <c r="BX1138" s="53"/>
      <c r="BY1138" s="53"/>
      <c r="BZ1138" s="53"/>
      <c r="CA1138" s="53"/>
      <c r="CB1138" s="53"/>
      <c r="CC1138" s="53"/>
      <c r="CD1138" s="53"/>
      <c r="CE1138" s="53"/>
      <c r="CF1138" s="53"/>
      <c r="CG1138" s="53"/>
      <c r="CH1138" s="53"/>
      <c r="CI1138" s="53"/>
      <c r="CJ1138" s="53"/>
      <c r="CK1138" s="53"/>
      <c r="CL1138" s="53"/>
      <c r="CM1138" s="53"/>
      <c r="CN1138" s="53"/>
      <c r="CO1138" s="53"/>
      <c r="CP1138" s="53"/>
      <c r="CQ1138" s="53"/>
      <c r="CR1138" s="53"/>
      <c r="CS1138" s="53"/>
      <c r="CT1138" s="53"/>
      <c r="CU1138" s="53"/>
      <c r="CV1138" s="53"/>
      <c r="CW1138" s="53"/>
      <c r="CX1138" s="53"/>
      <c r="CY1138" s="53"/>
      <c r="CZ1138" s="53"/>
      <c r="DA1138" s="53"/>
      <c r="DB1138" s="53"/>
      <c r="DC1138" s="53"/>
      <c r="DD1138" s="53"/>
      <c r="DE1138" s="53"/>
      <c r="DF1138" s="53"/>
      <c r="DG1138" s="53"/>
      <c r="DH1138" s="53"/>
      <c r="DI1138" s="53"/>
      <c r="DJ1138" s="53"/>
      <c r="DK1138" s="53"/>
      <c r="DL1138" s="53"/>
      <c r="DM1138" s="53"/>
      <c r="DN1138" s="53"/>
      <c r="DO1138" s="53"/>
      <c r="DP1138" s="53"/>
      <c r="DQ1138" s="53"/>
      <c r="DR1138" s="53"/>
      <c r="DS1138" s="53"/>
      <c r="DT1138" s="53"/>
      <c r="DU1138" s="53"/>
      <c r="DV1138" s="53"/>
      <c r="DW1138" s="53"/>
      <c r="DX1138" s="53"/>
      <c r="DY1138" s="53"/>
      <c r="DZ1138" s="53"/>
      <c r="EA1138" s="53"/>
      <c r="EB1138" s="53"/>
      <c r="EC1138" s="53"/>
      <c r="ED1138" s="53"/>
      <c r="EE1138" s="53"/>
      <c r="EF1138" s="53"/>
      <c r="EG1138" s="53"/>
      <c r="EH1138" s="53"/>
      <c r="EI1138" s="53"/>
      <c r="EJ1138" s="53"/>
      <c r="EK1138" s="53"/>
      <c r="EL1138" s="53"/>
      <c r="EM1138" s="53"/>
      <c r="EN1138" s="53"/>
      <c r="EO1138" s="53"/>
      <c r="EP1138" s="53"/>
      <c r="EQ1138" s="53"/>
      <c r="ER1138" s="53"/>
      <c r="ES1138" s="53"/>
      <c r="ET1138" s="53"/>
      <c r="EU1138" s="53"/>
      <c r="EV1138" s="53"/>
      <c r="EW1138" s="53"/>
      <c r="EX1138" s="53"/>
      <c r="EY1138" s="53"/>
      <c r="EZ1138" s="53"/>
      <c r="FA1138" s="53"/>
      <c r="FB1138" s="53"/>
      <c r="FC1138" s="53"/>
      <c r="FD1138" s="53"/>
      <c r="FE1138" s="53"/>
      <c r="FF1138" s="53"/>
      <c r="FG1138" s="53"/>
      <c r="FH1138" s="53"/>
      <c r="FI1138" s="53"/>
      <c r="FJ1138" s="53"/>
      <c r="FK1138" s="53"/>
      <c r="FL1138" s="53"/>
      <c r="FM1138" s="53"/>
      <c r="FN1138" s="53"/>
      <c r="FO1138" s="53"/>
      <c r="FP1138" s="53"/>
      <c r="FQ1138" s="53"/>
      <c r="FR1138" s="53"/>
      <c r="FS1138" s="53"/>
      <c r="FT1138" s="53"/>
      <c r="FU1138" s="53"/>
      <c r="FV1138" s="53"/>
      <c r="FW1138" s="53"/>
      <c r="FX1138" s="53"/>
      <c r="FY1138" s="53"/>
      <c r="FZ1138" s="53"/>
      <c r="GA1138" s="53"/>
      <c r="GB1138" s="53"/>
      <c r="GC1138" s="53"/>
      <c r="GD1138" s="53"/>
      <c r="GE1138" s="53"/>
      <c r="GF1138" s="53"/>
      <c r="GG1138" s="53"/>
      <c r="GH1138" s="53"/>
      <c r="GI1138" s="53"/>
      <c r="GJ1138" s="53"/>
      <c r="GK1138" s="53"/>
      <c r="GL1138" s="53"/>
      <c r="GM1138" s="53"/>
      <c r="GN1138" s="53"/>
      <c r="GO1138" s="53"/>
      <c r="GP1138" s="53"/>
      <c r="GQ1138" s="53"/>
      <c r="GR1138" s="53"/>
      <c r="GS1138" s="53"/>
      <c r="GT1138" s="53"/>
      <c r="GU1138" s="53"/>
      <c r="GV1138" s="53"/>
      <c r="GW1138" s="53"/>
      <c r="GX1138" s="53"/>
      <c r="GY1138" s="53"/>
      <c r="GZ1138" s="53"/>
      <c r="HA1138" s="53"/>
      <c r="HB1138" s="53"/>
      <c r="HC1138" s="53"/>
      <c r="HD1138" s="53"/>
      <c r="HE1138" s="53"/>
      <c r="HF1138" s="53"/>
      <c r="HG1138" s="53"/>
      <c r="HH1138" s="53"/>
      <c r="HI1138" s="53"/>
      <c r="HJ1138" s="53"/>
      <c r="HK1138" s="53"/>
      <c r="HL1138" s="53"/>
      <c r="HM1138" s="53"/>
      <c r="HN1138" s="53"/>
      <c r="HO1138" s="53"/>
      <c r="HP1138" s="53"/>
      <c r="HQ1138" s="53"/>
      <c r="HR1138" s="53"/>
      <c r="HS1138" s="53"/>
      <c r="HT1138" s="53"/>
      <c r="HU1138" s="53"/>
      <c r="HV1138" s="53"/>
      <c r="HW1138" s="53"/>
      <c r="HX1138" s="53"/>
      <c r="HY1138" s="53"/>
      <c r="HZ1138" s="53"/>
      <c r="IA1138" s="53"/>
      <c r="IB1138" s="53"/>
      <c r="IC1138" s="53"/>
      <c r="ID1138" s="53"/>
      <c r="IE1138" s="53"/>
      <c r="IF1138" s="53"/>
      <c r="IG1138" s="53"/>
      <c r="IH1138" s="53"/>
      <c r="II1138" s="53"/>
      <c r="IJ1138" s="53"/>
      <c r="IK1138" s="53"/>
      <c r="IL1138" s="53"/>
      <c r="IM1138" s="53"/>
      <c r="IN1138" s="53"/>
      <c r="IO1138" s="53"/>
      <c r="IP1138" s="53"/>
      <c r="IQ1138" s="53"/>
      <c r="IR1138" s="53"/>
      <c r="IS1138" s="53"/>
      <c r="IT1138" s="53"/>
      <c r="IU1138" s="53"/>
      <c r="IV1138" s="53"/>
      <c r="IW1138" s="53"/>
      <c r="IX1138" s="53"/>
      <c r="IY1138" s="53"/>
      <c r="IZ1138" s="53"/>
      <c r="JA1138" s="53"/>
      <c r="JB1138" s="53"/>
      <c r="JC1138" s="53"/>
      <c r="JD1138" s="53"/>
      <c r="JE1138" s="53"/>
      <c r="JF1138" s="53"/>
      <c r="JG1138" s="53"/>
      <c r="JH1138" s="53"/>
      <c r="JI1138" s="53"/>
      <c r="JJ1138" s="53"/>
      <c r="JK1138" s="53"/>
      <c r="JL1138" s="53"/>
      <c r="JM1138" s="53"/>
      <c r="JN1138" s="53"/>
      <c r="JO1138" s="53"/>
      <c r="JP1138" s="53"/>
      <c r="JQ1138" s="53"/>
      <c r="JR1138" s="53"/>
      <c r="JS1138" s="53"/>
      <c r="JT1138" s="53"/>
      <c r="JU1138" s="53"/>
      <c r="JV1138" s="53"/>
      <c r="JW1138" s="53"/>
      <c r="JX1138" s="53"/>
      <c r="JY1138" s="53"/>
      <c r="JZ1138" s="53"/>
      <c r="KA1138" s="53"/>
      <c r="KB1138" s="53"/>
      <c r="KC1138" s="53"/>
      <c r="KD1138" s="53"/>
      <c r="KE1138" s="53"/>
      <c r="KF1138" s="53"/>
      <c r="KG1138" s="53"/>
      <c r="KH1138" s="53"/>
      <c r="KI1138" s="53"/>
      <c r="KJ1138" s="53"/>
      <c r="KK1138" s="53"/>
      <c r="KL1138" s="53"/>
      <c r="KM1138" s="53"/>
      <c r="KN1138" s="53"/>
      <c r="KO1138" s="53"/>
      <c r="KP1138" s="53"/>
      <c r="KQ1138" s="53"/>
      <c r="KR1138" s="53"/>
      <c r="KS1138" s="53"/>
      <c r="KT1138" s="53"/>
      <c r="KU1138" s="53"/>
      <c r="KV1138" s="53"/>
      <c r="KW1138" s="53"/>
      <c r="KX1138" s="53"/>
      <c r="KY1138" s="53"/>
      <c r="KZ1138" s="53"/>
      <c r="LA1138" s="53"/>
      <c r="LB1138" s="53"/>
      <c r="LC1138" s="53"/>
      <c r="LD1138" s="53"/>
      <c r="LE1138" s="53"/>
      <c r="LF1138" s="53"/>
      <c r="LG1138" s="53"/>
      <c r="LH1138" s="53"/>
      <c r="LI1138" s="53"/>
      <c r="LJ1138" s="53"/>
      <c r="LK1138" s="53"/>
      <c r="LL1138" s="53"/>
      <c r="LM1138" s="53"/>
      <c r="LN1138" s="53"/>
      <c r="LO1138" s="53"/>
      <c r="LP1138" s="53"/>
      <c r="LQ1138" s="53"/>
      <c r="LR1138" s="53"/>
      <c r="LS1138" s="53"/>
      <c r="LT1138" s="53"/>
      <c r="LU1138" s="53"/>
      <c r="LV1138" s="53"/>
      <c r="LW1138" s="53"/>
      <c r="LX1138" s="53"/>
      <c r="LY1138" s="53"/>
      <c r="LZ1138" s="53"/>
      <c r="MA1138" s="53"/>
      <c r="MB1138" s="53"/>
      <c r="MC1138" s="53"/>
      <c r="MD1138" s="53"/>
      <c r="ME1138" s="53"/>
      <c r="MF1138" s="53"/>
      <c r="MG1138" s="53"/>
      <c r="MH1138" s="53"/>
      <c r="MI1138" s="53"/>
      <c r="MJ1138" s="53"/>
      <c r="MK1138" s="53"/>
      <c r="ML1138" s="53"/>
      <c r="MM1138" s="53"/>
      <c r="MN1138" s="53"/>
      <c r="MO1138" s="53"/>
      <c r="MP1138" s="53"/>
      <c r="MQ1138" s="53"/>
      <c r="MR1138" s="53"/>
      <c r="MS1138" s="53"/>
      <c r="MT1138" s="53"/>
      <c r="MU1138" s="53"/>
      <c r="MV1138" s="53"/>
      <c r="MW1138" s="53"/>
      <c r="MX1138" s="53"/>
      <c r="MY1138" s="53"/>
      <c r="MZ1138" s="53"/>
      <c r="NA1138" s="53"/>
      <c r="NB1138" s="53"/>
      <c r="NC1138" s="53"/>
      <c r="ND1138" s="53"/>
      <c r="NE1138" s="53"/>
      <c r="NF1138" s="53"/>
      <c r="NG1138" s="53"/>
      <c r="NH1138" s="53"/>
      <c r="NI1138" s="53"/>
      <c r="NJ1138" s="53"/>
      <c r="NK1138" s="53"/>
      <c r="NL1138" s="53"/>
      <c r="NM1138" s="53"/>
      <c r="NN1138" s="53"/>
      <c r="NO1138" s="53"/>
      <c r="NP1138" s="53"/>
      <c r="NQ1138" s="53"/>
      <c r="NR1138" s="53"/>
      <c r="NS1138" s="53"/>
      <c r="NT1138" s="53"/>
      <c r="NU1138" s="53"/>
      <c r="NV1138" s="53"/>
      <c r="NW1138" s="53"/>
      <c r="NX1138" s="53"/>
      <c r="NY1138" s="53"/>
      <c r="NZ1138" s="53"/>
      <c r="OA1138" s="53"/>
      <c r="OB1138" s="53"/>
      <c r="OC1138" s="53"/>
      <c r="OD1138" s="53"/>
      <c r="OE1138" s="53"/>
      <c r="OF1138" s="53"/>
      <c r="OG1138" s="53"/>
      <c r="OH1138" s="53"/>
      <c r="OI1138" s="53"/>
      <c r="OJ1138" s="53"/>
      <c r="OK1138" s="53"/>
      <c r="OL1138" s="53"/>
      <c r="OM1138" s="53"/>
      <c r="ON1138" s="53"/>
      <c r="OO1138" s="53"/>
      <c r="OP1138" s="53"/>
      <c r="OQ1138" s="53"/>
      <c r="OR1138" s="53"/>
      <c r="OS1138" s="53"/>
      <c r="OT1138" s="53"/>
      <c r="OU1138" s="53"/>
      <c r="OV1138" s="53"/>
      <c r="OW1138" s="53"/>
      <c r="OX1138" s="53"/>
      <c r="OY1138" s="53"/>
      <c r="OZ1138" s="53"/>
      <c r="PA1138" s="53"/>
      <c r="PB1138" s="53"/>
      <c r="PC1138" s="53"/>
      <c r="PD1138" s="53"/>
      <c r="PE1138" s="53"/>
      <c r="PF1138" s="53"/>
      <c r="PG1138" s="53"/>
      <c r="PH1138" s="53"/>
      <c r="PI1138" s="53"/>
      <c r="PJ1138" s="53"/>
      <c r="PK1138" s="53"/>
      <c r="PL1138" s="53"/>
      <c r="PM1138" s="53"/>
      <c r="PN1138" s="53"/>
      <c r="PO1138" s="53"/>
      <c r="PP1138" s="53"/>
      <c r="PQ1138" s="53"/>
      <c r="PR1138" s="53"/>
      <c r="PS1138" s="53"/>
      <c r="PT1138" s="53"/>
      <c r="PU1138" s="53"/>
      <c r="PV1138" s="53"/>
      <c r="PW1138" s="53"/>
      <c r="PX1138" s="53"/>
      <c r="PY1138" s="53"/>
      <c r="PZ1138" s="53"/>
      <c r="QA1138" s="53"/>
      <c r="QB1138" s="53"/>
      <c r="QC1138" s="53"/>
      <c r="QD1138" s="53"/>
      <c r="QE1138" s="53"/>
      <c r="QF1138" s="53"/>
      <c r="QG1138" s="53"/>
      <c r="QH1138" s="53"/>
      <c r="QI1138" s="53"/>
      <c r="QJ1138" s="53"/>
      <c r="QK1138" s="53"/>
      <c r="QL1138" s="53"/>
      <c r="QM1138" s="53"/>
      <c r="QN1138" s="53"/>
      <c r="QO1138" s="53"/>
      <c r="QP1138" s="53"/>
      <c r="QQ1138" s="53"/>
      <c r="QR1138" s="53"/>
      <c r="QS1138" s="53"/>
      <c r="QT1138" s="53"/>
      <c r="QU1138" s="53"/>
      <c r="QV1138" s="53"/>
      <c r="QW1138" s="53"/>
      <c r="QX1138" s="53"/>
      <c r="QY1138" s="53"/>
      <c r="QZ1138" s="53"/>
      <c r="RA1138" s="53"/>
      <c r="RB1138" s="53"/>
      <c r="RC1138" s="53"/>
      <c r="RD1138" s="53"/>
      <c r="RE1138" s="53"/>
      <c r="RF1138" s="53"/>
      <c r="RG1138" s="53"/>
      <c r="RH1138" s="53"/>
      <c r="RI1138" s="53"/>
      <c r="RJ1138" s="53"/>
      <c r="RK1138" s="53"/>
      <c r="RL1138" s="53"/>
      <c r="RM1138" s="53"/>
      <c r="RN1138" s="53"/>
      <c r="RO1138" s="53"/>
      <c r="RP1138" s="53"/>
      <c r="RQ1138" s="53"/>
      <c r="RR1138" s="53"/>
      <c r="RS1138" s="53"/>
      <c r="RT1138" s="53"/>
      <c r="RU1138" s="53"/>
      <c r="RV1138" s="53"/>
      <c r="RW1138" s="53"/>
      <c r="RX1138" s="53"/>
      <c r="RY1138" s="53"/>
      <c r="RZ1138" s="53"/>
      <c r="SA1138" s="53"/>
      <c r="SB1138" s="53"/>
      <c r="SC1138" s="53"/>
      <c r="SD1138" s="53"/>
      <c r="SE1138" s="53"/>
      <c r="SF1138" s="53"/>
      <c r="SG1138" s="53"/>
      <c r="SH1138" s="53"/>
      <c r="SI1138" s="53"/>
      <c r="SJ1138" s="53"/>
      <c r="SK1138" s="53"/>
      <c r="SL1138" s="53"/>
      <c r="SM1138" s="53"/>
      <c r="SN1138" s="53"/>
      <c r="SO1138" s="53"/>
      <c r="SP1138" s="53"/>
      <c r="SQ1138" s="53"/>
      <c r="SR1138" s="53"/>
      <c r="SS1138" s="53"/>
      <c r="ST1138" s="53"/>
      <c r="SU1138" s="53"/>
      <c r="SV1138" s="53"/>
      <c r="SW1138" s="53"/>
      <c r="SX1138" s="53"/>
      <c r="SY1138" s="53"/>
      <c r="SZ1138" s="53"/>
      <c r="TA1138" s="53"/>
      <c r="TB1138" s="53"/>
      <c r="TC1138" s="53"/>
      <c r="TD1138" s="53"/>
      <c r="TE1138" s="53"/>
      <c r="TF1138" s="53"/>
      <c r="TG1138" s="53"/>
      <c r="TH1138" s="53"/>
      <c r="TI1138" s="53"/>
      <c r="TJ1138" s="53"/>
      <c r="TK1138" s="53"/>
      <c r="TL1138" s="53"/>
      <c r="TM1138" s="53"/>
      <c r="TN1138" s="53"/>
      <c r="TO1138" s="53"/>
      <c r="TP1138" s="53"/>
      <c r="TQ1138" s="53"/>
      <c r="TR1138" s="53"/>
      <c r="TS1138" s="53"/>
      <c r="TT1138" s="53"/>
      <c r="TU1138" s="53"/>
      <c r="TV1138" s="53"/>
      <c r="TW1138" s="53"/>
      <c r="TX1138" s="53"/>
      <c r="TY1138" s="53"/>
      <c r="TZ1138" s="53"/>
      <c r="UA1138" s="53"/>
      <c r="UB1138" s="53"/>
      <c r="UC1138" s="53"/>
      <c r="UD1138" s="53"/>
      <c r="UE1138" s="53"/>
      <c r="UF1138" s="53"/>
      <c r="UG1138" s="53"/>
    </row>
    <row r="1139" spans="12:553" s="19" customFormat="1" ht="15.75" customHeight="1" x14ac:dyDescent="0.2">
      <c r="L1139" s="66"/>
      <c r="M1139" s="66"/>
      <c r="N1139" s="52"/>
      <c r="O1139" s="53"/>
      <c r="P1139" s="53"/>
      <c r="Q1139" s="53"/>
      <c r="R1139" s="53"/>
      <c r="S1139" s="53"/>
      <c r="T1139" s="53"/>
      <c r="U1139" s="53"/>
      <c r="V1139" s="53"/>
      <c r="W1139" s="53"/>
      <c r="X1139" s="53"/>
      <c r="Y1139" s="53"/>
      <c r="Z1139" s="53"/>
      <c r="AA1139" s="53"/>
      <c r="AB1139" s="53"/>
      <c r="AC1139" s="53"/>
      <c r="AD1139" s="53"/>
      <c r="AE1139" s="53"/>
      <c r="AF1139" s="53"/>
      <c r="AG1139" s="53"/>
      <c r="AH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c r="BM1139" s="53"/>
      <c r="BN1139" s="53"/>
      <c r="BO1139" s="53"/>
      <c r="BP1139" s="53"/>
      <c r="BQ1139" s="53"/>
      <c r="BR1139" s="53"/>
      <c r="BS1139" s="53"/>
      <c r="BT1139" s="53"/>
      <c r="BU1139" s="53"/>
      <c r="BV1139" s="53"/>
      <c r="BW1139" s="53"/>
      <c r="BX1139" s="53"/>
      <c r="BY1139" s="53"/>
      <c r="BZ1139" s="53"/>
      <c r="CA1139" s="53"/>
      <c r="CB1139" s="53"/>
      <c r="CC1139" s="53"/>
      <c r="CD1139" s="53"/>
      <c r="CE1139" s="53"/>
      <c r="CF1139" s="53"/>
      <c r="CG1139" s="53"/>
      <c r="CH1139" s="53"/>
      <c r="CI1139" s="53"/>
      <c r="CJ1139" s="53"/>
      <c r="CK1139" s="53"/>
      <c r="CL1139" s="53"/>
      <c r="CM1139" s="53"/>
      <c r="CN1139" s="53"/>
      <c r="CO1139" s="53"/>
      <c r="CP1139" s="53"/>
      <c r="CQ1139" s="53"/>
      <c r="CR1139" s="53"/>
      <c r="CS1139" s="53"/>
      <c r="CT1139" s="53"/>
      <c r="CU1139" s="53"/>
      <c r="CV1139" s="53"/>
      <c r="CW1139" s="53"/>
      <c r="CX1139" s="53"/>
      <c r="CY1139" s="53"/>
      <c r="CZ1139" s="53"/>
      <c r="DA1139" s="53"/>
      <c r="DB1139" s="53"/>
      <c r="DC1139" s="53"/>
      <c r="DD1139" s="53"/>
      <c r="DE1139" s="53"/>
      <c r="DF1139" s="53"/>
      <c r="DG1139" s="53"/>
      <c r="DH1139" s="53"/>
      <c r="DI1139" s="53"/>
      <c r="DJ1139" s="53"/>
      <c r="DK1139" s="53"/>
      <c r="DL1139" s="53"/>
      <c r="DM1139" s="53"/>
      <c r="DN1139" s="53"/>
      <c r="DO1139" s="53"/>
      <c r="DP1139" s="53"/>
      <c r="DQ1139" s="53"/>
      <c r="DR1139" s="53"/>
      <c r="DS1139" s="53"/>
      <c r="DT1139" s="53"/>
      <c r="DU1139" s="53"/>
      <c r="DV1139" s="53"/>
      <c r="DW1139" s="53"/>
      <c r="DX1139" s="53"/>
      <c r="DY1139" s="53"/>
      <c r="DZ1139" s="53"/>
      <c r="EA1139" s="53"/>
      <c r="EB1139" s="53"/>
      <c r="EC1139" s="53"/>
      <c r="ED1139" s="53"/>
      <c r="EE1139" s="53"/>
      <c r="EF1139" s="53"/>
      <c r="EG1139" s="53"/>
      <c r="EH1139" s="53"/>
      <c r="EI1139" s="53"/>
      <c r="EJ1139" s="53"/>
      <c r="EK1139" s="53"/>
      <c r="EL1139" s="53"/>
      <c r="EM1139" s="53"/>
      <c r="EN1139" s="53"/>
      <c r="EO1139" s="53"/>
      <c r="EP1139" s="53"/>
      <c r="EQ1139" s="53"/>
      <c r="ER1139" s="53"/>
      <c r="ES1139" s="53"/>
      <c r="ET1139" s="53"/>
      <c r="EU1139" s="53"/>
      <c r="EV1139" s="53"/>
      <c r="EW1139" s="53"/>
      <c r="EX1139" s="53"/>
      <c r="EY1139" s="53"/>
      <c r="EZ1139" s="53"/>
      <c r="FA1139" s="53"/>
      <c r="FB1139" s="53"/>
      <c r="FC1139" s="53"/>
      <c r="FD1139" s="53"/>
      <c r="FE1139" s="53"/>
      <c r="FF1139" s="53"/>
      <c r="FG1139" s="53"/>
      <c r="FH1139" s="53"/>
      <c r="FI1139" s="53"/>
      <c r="FJ1139" s="53"/>
      <c r="FK1139" s="53"/>
      <c r="FL1139" s="53"/>
      <c r="FM1139" s="53"/>
      <c r="FN1139" s="53"/>
      <c r="FO1139" s="53"/>
      <c r="FP1139" s="53"/>
      <c r="FQ1139" s="53"/>
      <c r="FR1139" s="53"/>
      <c r="FS1139" s="53"/>
      <c r="FT1139" s="53"/>
      <c r="FU1139" s="53"/>
      <c r="FV1139" s="53"/>
      <c r="FW1139" s="53"/>
      <c r="FX1139" s="53"/>
      <c r="FY1139" s="53"/>
      <c r="FZ1139" s="53"/>
      <c r="GA1139" s="53"/>
      <c r="GB1139" s="53"/>
      <c r="GC1139" s="53"/>
      <c r="GD1139" s="53"/>
      <c r="GE1139" s="53"/>
      <c r="GF1139" s="53"/>
      <c r="GG1139" s="53"/>
      <c r="GH1139" s="53"/>
      <c r="GI1139" s="53"/>
      <c r="GJ1139" s="53"/>
      <c r="GK1139" s="53"/>
      <c r="GL1139" s="53"/>
      <c r="GM1139" s="53"/>
      <c r="GN1139" s="53"/>
      <c r="GO1139" s="53"/>
      <c r="GP1139" s="53"/>
      <c r="GQ1139" s="53"/>
      <c r="GR1139" s="53"/>
      <c r="GS1139" s="53"/>
      <c r="GT1139" s="53"/>
      <c r="GU1139" s="53"/>
      <c r="GV1139" s="53"/>
      <c r="GW1139" s="53"/>
      <c r="GX1139" s="53"/>
      <c r="GY1139" s="53"/>
      <c r="GZ1139" s="53"/>
      <c r="HA1139" s="53"/>
      <c r="HB1139" s="53"/>
      <c r="HC1139" s="53"/>
      <c r="HD1139" s="53"/>
      <c r="HE1139" s="53"/>
      <c r="HF1139" s="53"/>
      <c r="HG1139" s="53"/>
      <c r="HH1139" s="53"/>
      <c r="HI1139" s="53"/>
      <c r="HJ1139" s="53"/>
      <c r="HK1139" s="53"/>
      <c r="HL1139" s="53"/>
      <c r="HM1139" s="53"/>
      <c r="HN1139" s="53"/>
      <c r="HO1139" s="53"/>
      <c r="HP1139" s="53"/>
      <c r="HQ1139" s="53"/>
      <c r="HR1139" s="53"/>
      <c r="HS1139" s="53"/>
      <c r="HT1139" s="53"/>
      <c r="HU1139" s="53"/>
      <c r="HV1139" s="53"/>
      <c r="HW1139" s="53"/>
      <c r="HX1139" s="53"/>
      <c r="HY1139" s="53"/>
      <c r="HZ1139" s="53"/>
      <c r="IA1139" s="53"/>
      <c r="IB1139" s="53"/>
      <c r="IC1139" s="53"/>
      <c r="ID1139" s="53"/>
      <c r="IE1139" s="53"/>
      <c r="IF1139" s="53"/>
      <c r="IG1139" s="53"/>
      <c r="IH1139" s="53"/>
      <c r="II1139" s="53"/>
      <c r="IJ1139" s="53"/>
      <c r="IK1139" s="53"/>
      <c r="IL1139" s="53"/>
      <c r="IM1139" s="53"/>
      <c r="IN1139" s="53"/>
      <c r="IO1139" s="53"/>
      <c r="IP1139" s="53"/>
      <c r="IQ1139" s="53"/>
      <c r="IR1139" s="53"/>
      <c r="IS1139" s="53"/>
      <c r="IT1139" s="53"/>
      <c r="IU1139" s="53"/>
      <c r="IV1139" s="53"/>
      <c r="IW1139" s="53"/>
      <c r="IX1139" s="53"/>
      <c r="IY1139" s="53"/>
      <c r="IZ1139" s="53"/>
      <c r="JA1139" s="53"/>
      <c r="JB1139" s="53"/>
      <c r="JC1139" s="53"/>
      <c r="JD1139" s="53"/>
      <c r="JE1139" s="53"/>
      <c r="JF1139" s="53"/>
      <c r="JG1139" s="53"/>
      <c r="JH1139" s="53"/>
      <c r="JI1139" s="53"/>
      <c r="JJ1139" s="53"/>
      <c r="JK1139" s="53"/>
      <c r="JL1139" s="53"/>
      <c r="JM1139" s="53"/>
      <c r="JN1139" s="53"/>
      <c r="JO1139" s="53"/>
      <c r="JP1139" s="53"/>
      <c r="JQ1139" s="53"/>
      <c r="JR1139" s="53"/>
      <c r="JS1139" s="53"/>
      <c r="JT1139" s="53"/>
      <c r="JU1139" s="53"/>
      <c r="JV1139" s="53"/>
      <c r="JW1139" s="53"/>
      <c r="JX1139" s="53"/>
      <c r="JY1139" s="53"/>
      <c r="JZ1139" s="53"/>
      <c r="KA1139" s="53"/>
      <c r="KB1139" s="53"/>
      <c r="KC1139" s="53"/>
      <c r="KD1139" s="53"/>
      <c r="KE1139" s="53"/>
      <c r="KF1139" s="53"/>
      <c r="KG1139" s="53"/>
      <c r="KH1139" s="53"/>
      <c r="KI1139" s="53"/>
      <c r="KJ1139" s="53"/>
      <c r="KK1139" s="53"/>
      <c r="KL1139" s="53"/>
      <c r="KM1139" s="53"/>
      <c r="KN1139" s="53"/>
      <c r="KO1139" s="53"/>
      <c r="KP1139" s="53"/>
      <c r="KQ1139" s="53"/>
      <c r="KR1139" s="53"/>
      <c r="KS1139" s="53"/>
      <c r="KT1139" s="53"/>
      <c r="KU1139" s="53"/>
      <c r="KV1139" s="53"/>
      <c r="KW1139" s="53"/>
      <c r="KX1139" s="53"/>
      <c r="KY1139" s="53"/>
      <c r="KZ1139" s="53"/>
      <c r="LA1139" s="53"/>
      <c r="LB1139" s="53"/>
      <c r="LC1139" s="53"/>
      <c r="LD1139" s="53"/>
      <c r="LE1139" s="53"/>
      <c r="LF1139" s="53"/>
      <c r="LG1139" s="53"/>
      <c r="LH1139" s="53"/>
      <c r="LI1139" s="53"/>
      <c r="LJ1139" s="53"/>
      <c r="LK1139" s="53"/>
      <c r="LL1139" s="53"/>
      <c r="LM1139" s="53"/>
      <c r="LN1139" s="53"/>
      <c r="LO1139" s="53"/>
      <c r="LP1139" s="53"/>
      <c r="LQ1139" s="53"/>
      <c r="LR1139" s="53"/>
      <c r="LS1139" s="53"/>
      <c r="LT1139" s="53"/>
      <c r="LU1139" s="53"/>
      <c r="LV1139" s="53"/>
      <c r="LW1139" s="53"/>
      <c r="LX1139" s="53"/>
      <c r="LY1139" s="53"/>
      <c r="LZ1139" s="53"/>
      <c r="MA1139" s="53"/>
      <c r="MB1139" s="53"/>
      <c r="MC1139" s="53"/>
      <c r="MD1139" s="53"/>
      <c r="ME1139" s="53"/>
      <c r="MF1139" s="53"/>
      <c r="MG1139" s="53"/>
      <c r="MH1139" s="53"/>
      <c r="MI1139" s="53"/>
      <c r="MJ1139" s="53"/>
      <c r="MK1139" s="53"/>
      <c r="ML1139" s="53"/>
      <c r="MM1139" s="53"/>
      <c r="MN1139" s="53"/>
      <c r="MO1139" s="53"/>
      <c r="MP1139" s="53"/>
      <c r="MQ1139" s="53"/>
      <c r="MR1139" s="53"/>
      <c r="MS1139" s="53"/>
      <c r="MT1139" s="53"/>
      <c r="MU1139" s="53"/>
      <c r="MV1139" s="53"/>
      <c r="MW1139" s="53"/>
      <c r="MX1139" s="53"/>
      <c r="MY1139" s="53"/>
      <c r="MZ1139" s="53"/>
      <c r="NA1139" s="53"/>
      <c r="NB1139" s="53"/>
      <c r="NC1139" s="53"/>
      <c r="ND1139" s="53"/>
      <c r="NE1139" s="53"/>
      <c r="NF1139" s="53"/>
      <c r="NG1139" s="53"/>
      <c r="NH1139" s="53"/>
      <c r="NI1139" s="53"/>
      <c r="NJ1139" s="53"/>
      <c r="NK1139" s="53"/>
      <c r="NL1139" s="53"/>
      <c r="NM1139" s="53"/>
      <c r="NN1139" s="53"/>
      <c r="NO1139" s="53"/>
      <c r="NP1139" s="53"/>
      <c r="NQ1139" s="53"/>
      <c r="NR1139" s="53"/>
      <c r="NS1139" s="53"/>
      <c r="NT1139" s="53"/>
      <c r="NU1139" s="53"/>
      <c r="NV1139" s="53"/>
      <c r="NW1139" s="53"/>
      <c r="NX1139" s="53"/>
      <c r="NY1139" s="53"/>
      <c r="NZ1139" s="53"/>
      <c r="OA1139" s="53"/>
      <c r="OB1139" s="53"/>
      <c r="OC1139" s="53"/>
      <c r="OD1139" s="53"/>
      <c r="OE1139" s="53"/>
      <c r="OF1139" s="53"/>
      <c r="OG1139" s="53"/>
      <c r="OH1139" s="53"/>
      <c r="OI1139" s="53"/>
      <c r="OJ1139" s="53"/>
      <c r="OK1139" s="53"/>
      <c r="OL1139" s="53"/>
      <c r="OM1139" s="53"/>
      <c r="ON1139" s="53"/>
      <c r="OO1139" s="53"/>
      <c r="OP1139" s="53"/>
      <c r="OQ1139" s="53"/>
      <c r="OR1139" s="53"/>
      <c r="OS1139" s="53"/>
      <c r="OT1139" s="53"/>
      <c r="OU1139" s="53"/>
      <c r="OV1139" s="53"/>
      <c r="OW1139" s="53"/>
      <c r="OX1139" s="53"/>
      <c r="OY1139" s="53"/>
      <c r="OZ1139" s="53"/>
      <c r="PA1139" s="53"/>
      <c r="PB1139" s="53"/>
      <c r="PC1139" s="53"/>
      <c r="PD1139" s="53"/>
      <c r="PE1139" s="53"/>
      <c r="PF1139" s="53"/>
      <c r="PG1139" s="53"/>
      <c r="PH1139" s="53"/>
      <c r="PI1139" s="53"/>
      <c r="PJ1139" s="53"/>
      <c r="PK1139" s="53"/>
      <c r="PL1139" s="53"/>
      <c r="PM1139" s="53"/>
      <c r="PN1139" s="53"/>
      <c r="PO1139" s="53"/>
      <c r="PP1139" s="53"/>
      <c r="PQ1139" s="53"/>
      <c r="PR1139" s="53"/>
      <c r="PS1139" s="53"/>
      <c r="PT1139" s="53"/>
      <c r="PU1139" s="53"/>
      <c r="PV1139" s="53"/>
      <c r="PW1139" s="53"/>
      <c r="PX1139" s="53"/>
      <c r="PY1139" s="53"/>
      <c r="PZ1139" s="53"/>
      <c r="QA1139" s="53"/>
      <c r="QB1139" s="53"/>
      <c r="QC1139" s="53"/>
      <c r="QD1139" s="53"/>
      <c r="QE1139" s="53"/>
      <c r="QF1139" s="53"/>
      <c r="QG1139" s="53"/>
      <c r="QH1139" s="53"/>
      <c r="QI1139" s="53"/>
      <c r="QJ1139" s="53"/>
      <c r="QK1139" s="53"/>
      <c r="QL1139" s="53"/>
      <c r="QM1139" s="53"/>
      <c r="QN1139" s="53"/>
      <c r="QO1139" s="53"/>
      <c r="QP1139" s="53"/>
      <c r="QQ1139" s="53"/>
      <c r="QR1139" s="53"/>
      <c r="QS1139" s="53"/>
      <c r="QT1139" s="53"/>
      <c r="QU1139" s="53"/>
      <c r="QV1139" s="53"/>
      <c r="QW1139" s="53"/>
      <c r="QX1139" s="53"/>
      <c r="QY1139" s="53"/>
      <c r="QZ1139" s="53"/>
      <c r="RA1139" s="53"/>
      <c r="RB1139" s="53"/>
      <c r="RC1139" s="53"/>
      <c r="RD1139" s="53"/>
      <c r="RE1139" s="53"/>
      <c r="RF1139" s="53"/>
      <c r="RG1139" s="53"/>
      <c r="RH1139" s="53"/>
      <c r="RI1139" s="53"/>
      <c r="RJ1139" s="53"/>
      <c r="RK1139" s="53"/>
      <c r="RL1139" s="53"/>
      <c r="RM1139" s="53"/>
      <c r="RN1139" s="53"/>
      <c r="RO1139" s="53"/>
      <c r="RP1139" s="53"/>
      <c r="RQ1139" s="53"/>
      <c r="RR1139" s="53"/>
      <c r="RS1139" s="53"/>
      <c r="RT1139" s="53"/>
      <c r="RU1139" s="53"/>
      <c r="RV1139" s="53"/>
      <c r="RW1139" s="53"/>
      <c r="RX1139" s="53"/>
      <c r="RY1139" s="53"/>
      <c r="RZ1139" s="53"/>
      <c r="SA1139" s="53"/>
      <c r="SB1139" s="53"/>
      <c r="SC1139" s="53"/>
      <c r="SD1139" s="53"/>
      <c r="SE1139" s="53"/>
      <c r="SF1139" s="53"/>
      <c r="SG1139" s="53"/>
      <c r="SH1139" s="53"/>
      <c r="SI1139" s="53"/>
      <c r="SJ1139" s="53"/>
      <c r="SK1139" s="53"/>
      <c r="SL1139" s="53"/>
      <c r="SM1139" s="53"/>
      <c r="SN1139" s="53"/>
      <c r="SO1139" s="53"/>
      <c r="SP1139" s="53"/>
      <c r="SQ1139" s="53"/>
      <c r="SR1139" s="53"/>
      <c r="SS1139" s="53"/>
      <c r="ST1139" s="53"/>
      <c r="SU1139" s="53"/>
      <c r="SV1139" s="53"/>
      <c r="SW1139" s="53"/>
      <c r="SX1139" s="53"/>
      <c r="SY1139" s="53"/>
      <c r="SZ1139" s="53"/>
      <c r="TA1139" s="53"/>
      <c r="TB1139" s="53"/>
      <c r="TC1139" s="53"/>
      <c r="TD1139" s="53"/>
      <c r="TE1139" s="53"/>
      <c r="TF1139" s="53"/>
      <c r="TG1139" s="53"/>
      <c r="TH1139" s="53"/>
      <c r="TI1139" s="53"/>
      <c r="TJ1139" s="53"/>
      <c r="TK1139" s="53"/>
      <c r="TL1139" s="53"/>
      <c r="TM1139" s="53"/>
      <c r="TN1139" s="53"/>
      <c r="TO1139" s="53"/>
      <c r="TP1139" s="53"/>
      <c r="TQ1139" s="53"/>
      <c r="TR1139" s="53"/>
      <c r="TS1139" s="53"/>
      <c r="TT1139" s="53"/>
      <c r="TU1139" s="53"/>
      <c r="TV1139" s="53"/>
      <c r="TW1139" s="53"/>
      <c r="TX1139" s="53"/>
      <c r="TY1139" s="53"/>
      <c r="TZ1139" s="53"/>
      <c r="UA1139" s="53"/>
      <c r="UB1139" s="53"/>
      <c r="UC1139" s="53"/>
      <c r="UD1139" s="53"/>
      <c r="UE1139" s="53"/>
      <c r="UF1139" s="53"/>
      <c r="UG1139" s="53"/>
    </row>
    <row r="1140" spans="12:553" s="19" customFormat="1" ht="15.75" customHeight="1" x14ac:dyDescent="0.2">
      <c r="L1140" s="66"/>
      <c r="M1140" s="66"/>
      <c r="N1140" s="52"/>
      <c r="O1140" s="53"/>
      <c r="P1140" s="53"/>
      <c r="Q1140" s="53"/>
      <c r="R1140" s="53"/>
      <c r="S1140" s="53"/>
      <c r="T1140" s="53"/>
      <c r="U1140" s="53"/>
      <c r="V1140" s="53"/>
      <c r="W1140" s="53"/>
      <c r="X1140" s="53"/>
      <c r="Y1140" s="53"/>
      <c r="Z1140" s="53"/>
      <c r="AA1140" s="53"/>
      <c r="AB1140" s="53"/>
      <c r="AC1140" s="53"/>
      <c r="AD1140" s="53"/>
      <c r="AE1140" s="53"/>
      <c r="AF1140" s="53"/>
      <c r="AG1140" s="53"/>
      <c r="AH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c r="BM1140" s="53"/>
      <c r="BN1140" s="53"/>
      <c r="BO1140" s="53"/>
      <c r="BP1140" s="53"/>
      <c r="BQ1140" s="53"/>
      <c r="BR1140" s="53"/>
      <c r="BS1140" s="53"/>
      <c r="BT1140" s="53"/>
      <c r="BU1140" s="53"/>
      <c r="BV1140" s="53"/>
      <c r="BW1140" s="53"/>
      <c r="BX1140" s="53"/>
      <c r="BY1140" s="53"/>
      <c r="BZ1140" s="53"/>
      <c r="CA1140" s="53"/>
      <c r="CB1140" s="53"/>
      <c r="CC1140" s="53"/>
      <c r="CD1140" s="53"/>
      <c r="CE1140" s="53"/>
      <c r="CF1140" s="53"/>
      <c r="CG1140" s="53"/>
      <c r="CH1140" s="53"/>
      <c r="CI1140" s="53"/>
      <c r="CJ1140" s="53"/>
      <c r="CK1140" s="53"/>
      <c r="CL1140" s="53"/>
      <c r="CM1140" s="53"/>
      <c r="CN1140" s="53"/>
      <c r="CO1140" s="53"/>
      <c r="CP1140" s="53"/>
      <c r="CQ1140" s="53"/>
      <c r="CR1140" s="53"/>
      <c r="CS1140" s="53"/>
      <c r="CT1140" s="53"/>
      <c r="CU1140" s="53"/>
      <c r="CV1140" s="53"/>
      <c r="CW1140" s="53"/>
      <c r="CX1140" s="53"/>
      <c r="CY1140" s="53"/>
      <c r="CZ1140" s="53"/>
      <c r="DA1140" s="53"/>
      <c r="DB1140" s="53"/>
      <c r="DC1140" s="53"/>
      <c r="DD1140" s="53"/>
      <c r="DE1140" s="53"/>
      <c r="DF1140" s="53"/>
      <c r="DG1140" s="53"/>
      <c r="DH1140" s="53"/>
      <c r="DI1140" s="53"/>
      <c r="DJ1140" s="53"/>
      <c r="DK1140" s="53"/>
      <c r="DL1140" s="53"/>
      <c r="DM1140" s="53"/>
      <c r="DN1140" s="53"/>
      <c r="DO1140" s="53"/>
      <c r="DP1140" s="53"/>
      <c r="DQ1140" s="53"/>
      <c r="DR1140" s="53"/>
      <c r="DS1140" s="53"/>
      <c r="DT1140" s="53"/>
      <c r="DU1140" s="53"/>
      <c r="DV1140" s="53"/>
      <c r="DW1140" s="53"/>
      <c r="DX1140" s="53"/>
      <c r="DY1140" s="53"/>
      <c r="DZ1140" s="53"/>
      <c r="EA1140" s="53"/>
      <c r="EB1140" s="53"/>
      <c r="EC1140" s="53"/>
      <c r="ED1140" s="53"/>
      <c r="EE1140" s="53"/>
      <c r="EF1140" s="53"/>
      <c r="EG1140" s="53"/>
      <c r="EH1140" s="53"/>
      <c r="EI1140" s="53"/>
      <c r="EJ1140" s="53"/>
      <c r="EK1140" s="53"/>
      <c r="EL1140" s="53"/>
      <c r="EM1140" s="53"/>
      <c r="EN1140" s="53"/>
      <c r="EO1140" s="53"/>
      <c r="EP1140" s="53"/>
      <c r="EQ1140" s="53"/>
      <c r="ER1140" s="53"/>
      <c r="ES1140" s="53"/>
      <c r="ET1140" s="53"/>
      <c r="EU1140" s="53"/>
      <c r="EV1140" s="53"/>
      <c r="EW1140" s="53"/>
      <c r="EX1140" s="53"/>
      <c r="EY1140" s="53"/>
      <c r="EZ1140" s="53"/>
      <c r="FA1140" s="53"/>
      <c r="FB1140" s="53"/>
      <c r="FC1140" s="53"/>
      <c r="FD1140" s="53"/>
      <c r="FE1140" s="53"/>
      <c r="FF1140" s="53"/>
      <c r="FG1140" s="53"/>
      <c r="FH1140" s="53"/>
      <c r="FI1140" s="53"/>
      <c r="FJ1140" s="53"/>
      <c r="FK1140" s="53"/>
      <c r="FL1140" s="53"/>
      <c r="FM1140" s="53"/>
      <c r="FN1140" s="53"/>
      <c r="FO1140" s="53"/>
      <c r="FP1140" s="53"/>
      <c r="FQ1140" s="53"/>
      <c r="FR1140" s="53"/>
      <c r="FS1140" s="53"/>
      <c r="FT1140" s="53"/>
      <c r="FU1140" s="53"/>
      <c r="FV1140" s="53"/>
      <c r="FW1140" s="53"/>
      <c r="FX1140" s="53"/>
      <c r="FY1140" s="53"/>
      <c r="FZ1140" s="53"/>
      <c r="GA1140" s="53"/>
      <c r="GB1140" s="53"/>
      <c r="GC1140" s="53"/>
      <c r="GD1140" s="53"/>
      <c r="GE1140" s="53"/>
      <c r="GF1140" s="53"/>
      <c r="GG1140" s="53"/>
      <c r="GH1140" s="53"/>
      <c r="GI1140" s="53"/>
      <c r="GJ1140" s="53"/>
      <c r="GK1140" s="53"/>
      <c r="GL1140" s="53"/>
      <c r="GM1140" s="53"/>
      <c r="GN1140" s="53"/>
      <c r="GO1140" s="53"/>
      <c r="GP1140" s="53"/>
      <c r="GQ1140" s="53"/>
      <c r="GR1140" s="53"/>
      <c r="GS1140" s="53"/>
      <c r="GT1140" s="53"/>
      <c r="GU1140" s="53"/>
      <c r="GV1140" s="53"/>
      <c r="GW1140" s="53"/>
      <c r="GX1140" s="53"/>
      <c r="GY1140" s="53"/>
      <c r="GZ1140" s="53"/>
      <c r="HA1140" s="53"/>
      <c r="HB1140" s="53"/>
      <c r="HC1140" s="53"/>
      <c r="HD1140" s="53"/>
      <c r="HE1140" s="53"/>
      <c r="HF1140" s="53"/>
      <c r="HG1140" s="53"/>
      <c r="HH1140" s="53"/>
      <c r="HI1140" s="53"/>
      <c r="HJ1140" s="53"/>
      <c r="HK1140" s="53"/>
      <c r="HL1140" s="53"/>
      <c r="HM1140" s="53"/>
      <c r="HN1140" s="53"/>
      <c r="HO1140" s="53"/>
      <c r="HP1140" s="53"/>
      <c r="HQ1140" s="53"/>
      <c r="HR1140" s="53"/>
      <c r="HS1140" s="53"/>
      <c r="HT1140" s="53"/>
      <c r="HU1140" s="53"/>
      <c r="HV1140" s="53"/>
      <c r="HW1140" s="53"/>
      <c r="HX1140" s="53"/>
      <c r="HY1140" s="53"/>
      <c r="HZ1140" s="53"/>
      <c r="IA1140" s="53"/>
      <c r="IB1140" s="53"/>
      <c r="IC1140" s="53"/>
      <c r="ID1140" s="53"/>
      <c r="IE1140" s="53"/>
      <c r="IF1140" s="53"/>
      <c r="IG1140" s="53"/>
      <c r="IH1140" s="53"/>
      <c r="II1140" s="53"/>
      <c r="IJ1140" s="53"/>
      <c r="IK1140" s="53"/>
      <c r="IL1140" s="53"/>
      <c r="IM1140" s="53"/>
      <c r="IN1140" s="53"/>
      <c r="IO1140" s="53"/>
      <c r="IP1140" s="53"/>
      <c r="IQ1140" s="53"/>
      <c r="IR1140" s="53"/>
      <c r="IS1140" s="53"/>
      <c r="IT1140" s="53"/>
      <c r="IU1140" s="53"/>
      <c r="IV1140" s="53"/>
      <c r="IW1140" s="53"/>
      <c r="IX1140" s="53"/>
      <c r="IY1140" s="53"/>
      <c r="IZ1140" s="53"/>
      <c r="JA1140" s="53"/>
      <c r="JB1140" s="53"/>
      <c r="JC1140" s="53"/>
      <c r="JD1140" s="53"/>
      <c r="JE1140" s="53"/>
      <c r="JF1140" s="53"/>
      <c r="JG1140" s="53"/>
      <c r="JH1140" s="53"/>
      <c r="JI1140" s="53"/>
      <c r="JJ1140" s="53"/>
      <c r="JK1140" s="53"/>
      <c r="JL1140" s="53"/>
      <c r="JM1140" s="53"/>
      <c r="JN1140" s="53"/>
      <c r="JO1140" s="53"/>
      <c r="JP1140" s="53"/>
      <c r="JQ1140" s="53"/>
      <c r="JR1140" s="53"/>
      <c r="JS1140" s="53"/>
      <c r="JT1140" s="53"/>
      <c r="JU1140" s="53"/>
      <c r="JV1140" s="53"/>
      <c r="JW1140" s="53"/>
      <c r="JX1140" s="53"/>
      <c r="JY1140" s="53"/>
      <c r="JZ1140" s="53"/>
      <c r="KA1140" s="53"/>
      <c r="KB1140" s="53"/>
      <c r="KC1140" s="53"/>
      <c r="KD1140" s="53"/>
      <c r="KE1140" s="53"/>
      <c r="KF1140" s="53"/>
      <c r="KG1140" s="53"/>
      <c r="KH1140" s="53"/>
      <c r="KI1140" s="53"/>
      <c r="KJ1140" s="53"/>
      <c r="KK1140" s="53"/>
      <c r="KL1140" s="53"/>
      <c r="KM1140" s="53"/>
      <c r="KN1140" s="53"/>
      <c r="KO1140" s="53"/>
      <c r="KP1140" s="53"/>
      <c r="KQ1140" s="53"/>
      <c r="KR1140" s="53"/>
      <c r="KS1140" s="53"/>
      <c r="KT1140" s="53"/>
      <c r="KU1140" s="53"/>
      <c r="KV1140" s="53"/>
      <c r="KW1140" s="53"/>
      <c r="KX1140" s="53"/>
      <c r="KY1140" s="53"/>
      <c r="KZ1140" s="53"/>
      <c r="LA1140" s="53"/>
      <c r="LB1140" s="53"/>
      <c r="LC1140" s="53"/>
      <c r="LD1140" s="53"/>
      <c r="LE1140" s="53"/>
      <c r="LF1140" s="53"/>
      <c r="LG1140" s="53"/>
      <c r="LH1140" s="53"/>
      <c r="LI1140" s="53"/>
      <c r="LJ1140" s="53"/>
      <c r="LK1140" s="53"/>
      <c r="LL1140" s="53"/>
      <c r="LM1140" s="53"/>
      <c r="LN1140" s="53"/>
      <c r="LO1140" s="53"/>
      <c r="LP1140" s="53"/>
      <c r="LQ1140" s="53"/>
      <c r="LR1140" s="53"/>
      <c r="LS1140" s="53"/>
      <c r="LT1140" s="53"/>
      <c r="LU1140" s="53"/>
      <c r="LV1140" s="53"/>
      <c r="LW1140" s="53"/>
      <c r="LX1140" s="53"/>
      <c r="LY1140" s="53"/>
      <c r="LZ1140" s="53"/>
      <c r="MA1140" s="53"/>
      <c r="MB1140" s="53"/>
      <c r="MC1140" s="53"/>
      <c r="MD1140" s="53"/>
      <c r="ME1140" s="53"/>
      <c r="MF1140" s="53"/>
      <c r="MG1140" s="53"/>
      <c r="MH1140" s="53"/>
      <c r="MI1140" s="53"/>
      <c r="MJ1140" s="53"/>
      <c r="MK1140" s="53"/>
      <c r="ML1140" s="53"/>
      <c r="MM1140" s="53"/>
      <c r="MN1140" s="53"/>
      <c r="MO1140" s="53"/>
      <c r="MP1140" s="53"/>
      <c r="MQ1140" s="53"/>
      <c r="MR1140" s="53"/>
      <c r="MS1140" s="53"/>
      <c r="MT1140" s="53"/>
      <c r="MU1140" s="53"/>
      <c r="MV1140" s="53"/>
      <c r="MW1140" s="53"/>
      <c r="MX1140" s="53"/>
      <c r="MY1140" s="53"/>
      <c r="MZ1140" s="53"/>
      <c r="NA1140" s="53"/>
      <c r="NB1140" s="53"/>
      <c r="NC1140" s="53"/>
      <c r="ND1140" s="53"/>
      <c r="NE1140" s="53"/>
      <c r="NF1140" s="53"/>
      <c r="NG1140" s="53"/>
      <c r="NH1140" s="53"/>
      <c r="NI1140" s="53"/>
      <c r="NJ1140" s="53"/>
      <c r="NK1140" s="53"/>
      <c r="NL1140" s="53"/>
      <c r="NM1140" s="53"/>
      <c r="NN1140" s="53"/>
      <c r="NO1140" s="53"/>
      <c r="NP1140" s="53"/>
      <c r="NQ1140" s="53"/>
      <c r="NR1140" s="53"/>
      <c r="NS1140" s="53"/>
      <c r="NT1140" s="53"/>
      <c r="NU1140" s="53"/>
      <c r="NV1140" s="53"/>
      <c r="NW1140" s="53"/>
      <c r="NX1140" s="53"/>
      <c r="NY1140" s="53"/>
      <c r="NZ1140" s="53"/>
      <c r="OA1140" s="53"/>
      <c r="OB1140" s="53"/>
      <c r="OC1140" s="53"/>
      <c r="OD1140" s="53"/>
      <c r="OE1140" s="53"/>
      <c r="OF1140" s="53"/>
      <c r="OG1140" s="53"/>
      <c r="OH1140" s="53"/>
      <c r="OI1140" s="53"/>
      <c r="OJ1140" s="53"/>
      <c r="OK1140" s="53"/>
      <c r="OL1140" s="53"/>
      <c r="OM1140" s="53"/>
      <c r="ON1140" s="53"/>
      <c r="OO1140" s="53"/>
      <c r="OP1140" s="53"/>
      <c r="OQ1140" s="53"/>
      <c r="OR1140" s="53"/>
      <c r="OS1140" s="53"/>
      <c r="OT1140" s="53"/>
      <c r="OU1140" s="53"/>
      <c r="OV1140" s="53"/>
      <c r="OW1140" s="53"/>
      <c r="OX1140" s="53"/>
      <c r="OY1140" s="53"/>
      <c r="OZ1140" s="53"/>
      <c r="PA1140" s="53"/>
      <c r="PB1140" s="53"/>
      <c r="PC1140" s="53"/>
      <c r="PD1140" s="53"/>
      <c r="PE1140" s="53"/>
      <c r="PF1140" s="53"/>
      <c r="PG1140" s="53"/>
      <c r="PH1140" s="53"/>
      <c r="PI1140" s="53"/>
      <c r="PJ1140" s="53"/>
      <c r="PK1140" s="53"/>
      <c r="PL1140" s="53"/>
      <c r="PM1140" s="53"/>
      <c r="PN1140" s="53"/>
      <c r="PO1140" s="53"/>
      <c r="PP1140" s="53"/>
      <c r="PQ1140" s="53"/>
      <c r="PR1140" s="53"/>
      <c r="PS1140" s="53"/>
      <c r="PT1140" s="53"/>
      <c r="PU1140" s="53"/>
      <c r="PV1140" s="53"/>
      <c r="PW1140" s="53"/>
      <c r="PX1140" s="53"/>
      <c r="PY1140" s="53"/>
      <c r="PZ1140" s="53"/>
      <c r="QA1140" s="53"/>
      <c r="QB1140" s="53"/>
      <c r="QC1140" s="53"/>
      <c r="QD1140" s="53"/>
      <c r="QE1140" s="53"/>
      <c r="QF1140" s="53"/>
      <c r="QG1140" s="53"/>
      <c r="QH1140" s="53"/>
      <c r="QI1140" s="53"/>
      <c r="QJ1140" s="53"/>
      <c r="QK1140" s="53"/>
      <c r="QL1140" s="53"/>
      <c r="QM1140" s="53"/>
      <c r="QN1140" s="53"/>
      <c r="QO1140" s="53"/>
      <c r="QP1140" s="53"/>
      <c r="QQ1140" s="53"/>
      <c r="QR1140" s="53"/>
      <c r="QS1140" s="53"/>
      <c r="QT1140" s="53"/>
      <c r="QU1140" s="53"/>
      <c r="QV1140" s="53"/>
      <c r="QW1140" s="53"/>
      <c r="QX1140" s="53"/>
      <c r="QY1140" s="53"/>
      <c r="QZ1140" s="53"/>
      <c r="RA1140" s="53"/>
      <c r="RB1140" s="53"/>
      <c r="RC1140" s="53"/>
      <c r="RD1140" s="53"/>
      <c r="RE1140" s="53"/>
      <c r="RF1140" s="53"/>
      <c r="RG1140" s="53"/>
      <c r="RH1140" s="53"/>
      <c r="RI1140" s="53"/>
      <c r="RJ1140" s="53"/>
      <c r="RK1140" s="53"/>
      <c r="RL1140" s="53"/>
      <c r="RM1140" s="53"/>
      <c r="RN1140" s="53"/>
      <c r="RO1140" s="53"/>
      <c r="RP1140" s="53"/>
      <c r="RQ1140" s="53"/>
      <c r="RR1140" s="53"/>
      <c r="RS1140" s="53"/>
      <c r="RT1140" s="53"/>
      <c r="RU1140" s="53"/>
      <c r="RV1140" s="53"/>
      <c r="RW1140" s="53"/>
      <c r="RX1140" s="53"/>
      <c r="RY1140" s="53"/>
      <c r="RZ1140" s="53"/>
      <c r="SA1140" s="53"/>
      <c r="SB1140" s="53"/>
      <c r="SC1140" s="53"/>
      <c r="SD1140" s="53"/>
      <c r="SE1140" s="53"/>
      <c r="SF1140" s="53"/>
      <c r="SG1140" s="53"/>
      <c r="SH1140" s="53"/>
      <c r="SI1140" s="53"/>
      <c r="SJ1140" s="53"/>
      <c r="SK1140" s="53"/>
      <c r="SL1140" s="53"/>
      <c r="SM1140" s="53"/>
      <c r="SN1140" s="53"/>
      <c r="SO1140" s="53"/>
      <c r="SP1140" s="53"/>
      <c r="SQ1140" s="53"/>
      <c r="SR1140" s="53"/>
      <c r="SS1140" s="53"/>
      <c r="ST1140" s="53"/>
      <c r="SU1140" s="53"/>
      <c r="SV1140" s="53"/>
      <c r="SW1140" s="53"/>
      <c r="SX1140" s="53"/>
      <c r="SY1140" s="53"/>
      <c r="SZ1140" s="53"/>
      <c r="TA1140" s="53"/>
      <c r="TB1140" s="53"/>
      <c r="TC1140" s="53"/>
      <c r="TD1140" s="53"/>
      <c r="TE1140" s="53"/>
      <c r="TF1140" s="53"/>
      <c r="TG1140" s="53"/>
      <c r="TH1140" s="53"/>
      <c r="TI1140" s="53"/>
      <c r="TJ1140" s="53"/>
      <c r="TK1140" s="53"/>
      <c r="TL1140" s="53"/>
      <c r="TM1140" s="53"/>
      <c r="TN1140" s="53"/>
      <c r="TO1140" s="53"/>
      <c r="TP1140" s="53"/>
      <c r="TQ1140" s="53"/>
      <c r="TR1140" s="53"/>
      <c r="TS1140" s="53"/>
      <c r="TT1140" s="53"/>
      <c r="TU1140" s="53"/>
      <c r="TV1140" s="53"/>
      <c r="TW1140" s="53"/>
      <c r="TX1140" s="53"/>
      <c r="TY1140" s="53"/>
      <c r="TZ1140" s="53"/>
      <c r="UA1140" s="53"/>
      <c r="UB1140" s="53"/>
      <c r="UC1140" s="53"/>
      <c r="UD1140" s="53"/>
      <c r="UE1140" s="53"/>
      <c r="UF1140" s="53"/>
      <c r="UG1140" s="53"/>
    </row>
    <row r="1141" spans="12:553" s="19" customFormat="1" ht="15.75" customHeight="1" x14ac:dyDescent="0.2">
      <c r="L1141" s="66"/>
      <c r="M1141" s="66"/>
      <c r="N1141" s="52"/>
      <c r="O1141" s="53"/>
      <c r="P1141" s="53"/>
      <c r="Q1141" s="53"/>
      <c r="R1141" s="53"/>
      <c r="S1141" s="53"/>
      <c r="T1141" s="53"/>
      <c r="U1141" s="53"/>
      <c r="V1141" s="53"/>
      <c r="W1141" s="53"/>
      <c r="X1141" s="53"/>
      <c r="Y1141" s="53"/>
      <c r="Z1141" s="53"/>
      <c r="AA1141" s="53"/>
      <c r="AB1141" s="53"/>
      <c r="AC1141" s="53"/>
      <c r="AD1141" s="53"/>
      <c r="AE1141" s="53"/>
      <c r="AF1141" s="53"/>
      <c r="AG1141" s="53"/>
      <c r="AH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c r="BM1141" s="53"/>
      <c r="BN1141" s="53"/>
      <c r="BO1141" s="53"/>
      <c r="BP1141" s="53"/>
      <c r="BQ1141" s="53"/>
      <c r="BR1141" s="53"/>
      <c r="BS1141" s="53"/>
      <c r="BT1141" s="53"/>
      <c r="BU1141" s="53"/>
      <c r="BV1141" s="53"/>
      <c r="BW1141" s="53"/>
      <c r="BX1141" s="53"/>
      <c r="BY1141" s="53"/>
      <c r="BZ1141" s="53"/>
      <c r="CA1141" s="53"/>
      <c r="CB1141" s="53"/>
      <c r="CC1141" s="53"/>
      <c r="CD1141" s="53"/>
      <c r="CE1141" s="53"/>
      <c r="CF1141" s="53"/>
      <c r="CG1141" s="53"/>
      <c r="CH1141" s="53"/>
      <c r="CI1141" s="53"/>
      <c r="CJ1141" s="53"/>
      <c r="CK1141" s="53"/>
      <c r="CL1141" s="53"/>
      <c r="CM1141" s="53"/>
      <c r="CN1141" s="53"/>
      <c r="CO1141" s="53"/>
      <c r="CP1141" s="53"/>
      <c r="CQ1141" s="53"/>
      <c r="CR1141" s="53"/>
      <c r="CS1141" s="53"/>
      <c r="CT1141" s="53"/>
      <c r="CU1141" s="53"/>
      <c r="CV1141" s="53"/>
      <c r="CW1141" s="53"/>
      <c r="CX1141" s="53"/>
      <c r="CY1141" s="53"/>
      <c r="CZ1141" s="53"/>
      <c r="DA1141" s="53"/>
      <c r="DB1141" s="53"/>
      <c r="DC1141" s="53"/>
      <c r="DD1141" s="53"/>
      <c r="DE1141" s="53"/>
      <c r="DF1141" s="53"/>
      <c r="DG1141" s="53"/>
      <c r="DH1141" s="53"/>
      <c r="DI1141" s="53"/>
      <c r="DJ1141" s="53"/>
      <c r="DK1141" s="53"/>
      <c r="DL1141" s="53"/>
      <c r="DM1141" s="53"/>
      <c r="DN1141" s="53"/>
      <c r="DO1141" s="53"/>
      <c r="DP1141" s="53"/>
      <c r="DQ1141" s="53"/>
      <c r="DR1141" s="53"/>
      <c r="DS1141" s="53"/>
      <c r="DT1141" s="53"/>
      <c r="DU1141" s="53"/>
      <c r="DV1141" s="53"/>
      <c r="DW1141" s="53"/>
      <c r="DX1141" s="53"/>
      <c r="DY1141" s="53"/>
      <c r="DZ1141" s="53"/>
      <c r="EA1141" s="53"/>
      <c r="EB1141" s="53"/>
      <c r="EC1141" s="53"/>
      <c r="ED1141" s="53"/>
      <c r="EE1141" s="53"/>
      <c r="EF1141" s="53"/>
      <c r="EG1141" s="53"/>
      <c r="EH1141" s="53"/>
      <c r="EI1141" s="53"/>
      <c r="EJ1141" s="53"/>
      <c r="EK1141" s="53"/>
      <c r="EL1141" s="53"/>
      <c r="EM1141" s="53"/>
      <c r="EN1141" s="53"/>
      <c r="EO1141" s="53"/>
      <c r="EP1141" s="53"/>
      <c r="EQ1141" s="53"/>
      <c r="ER1141" s="53"/>
      <c r="ES1141" s="53"/>
      <c r="ET1141" s="53"/>
      <c r="EU1141" s="53"/>
      <c r="EV1141" s="53"/>
      <c r="EW1141" s="53"/>
      <c r="EX1141" s="53"/>
      <c r="EY1141" s="53"/>
      <c r="EZ1141" s="53"/>
      <c r="FA1141" s="53"/>
      <c r="FB1141" s="53"/>
      <c r="FC1141" s="53"/>
      <c r="FD1141" s="53"/>
      <c r="FE1141" s="53"/>
      <c r="FF1141" s="53"/>
      <c r="FG1141" s="53"/>
      <c r="FH1141" s="53"/>
      <c r="FI1141" s="53"/>
      <c r="FJ1141" s="53"/>
      <c r="FK1141" s="53"/>
      <c r="FL1141" s="53"/>
      <c r="FM1141" s="53"/>
      <c r="FN1141" s="53"/>
      <c r="FO1141" s="53"/>
      <c r="FP1141" s="53"/>
      <c r="FQ1141" s="53"/>
      <c r="FR1141" s="53"/>
      <c r="FS1141" s="53"/>
      <c r="FT1141" s="53"/>
      <c r="FU1141" s="53"/>
      <c r="FV1141" s="53"/>
      <c r="FW1141" s="53"/>
      <c r="FX1141" s="53"/>
      <c r="FY1141" s="53"/>
      <c r="FZ1141" s="53"/>
      <c r="GA1141" s="53"/>
      <c r="GB1141" s="53"/>
      <c r="GC1141" s="53"/>
      <c r="GD1141" s="53"/>
      <c r="GE1141" s="53"/>
      <c r="GF1141" s="53"/>
      <c r="GG1141" s="53"/>
      <c r="GH1141" s="53"/>
      <c r="GI1141" s="53"/>
      <c r="GJ1141" s="53"/>
      <c r="GK1141" s="53"/>
      <c r="GL1141" s="53"/>
      <c r="GM1141" s="53"/>
      <c r="GN1141" s="53"/>
      <c r="GO1141" s="53"/>
      <c r="GP1141" s="53"/>
      <c r="GQ1141" s="53"/>
      <c r="GR1141" s="53"/>
      <c r="GS1141" s="53"/>
      <c r="GT1141" s="53"/>
      <c r="GU1141" s="53"/>
      <c r="GV1141" s="53"/>
      <c r="GW1141" s="53"/>
      <c r="GX1141" s="53"/>
      <c r="GY1141" s="53"/>
      <c r="GZ1141" s="53"/>
      <c r="HA1141" s="53"/>
      <c r="HB1141" s="53"/>
      <c r="HC1141" s="53"/>
      <c r="HD1141" s="53"/>
      <c r="HE1141" s="53"/>
      <c r="HF1141" s="53"/>
      <c r="HG1141" s="53"/>
      <c r="HH1141" s="53"/>
      <c r="HI1141" s="53"/>
      <c r="HJ1141" s="53"/>
      <c r="HK1141" s="53"/>
      <c r="HL1141" s="53"/>
      <c r="HM1141" s="53"/>
      <c r="HN1141" s="53"/>
      <c r="HO1141" s="53"/>
      <c r="HP1141" s="53"/>
      <c r="HQ1141" s="53"/>
      <c r="HR1141" s="53"/>
      <c r="HS1141" s="53"/>
      <c r="HT1141" s="53"/>
      <c r="HU1141" s="53"/>
      <c r="HV1141" s="53"/>
      <c r="HW1141" s="53"/>
      <c r="HX1141" s="53"/>
      <c r="HY1141" s="53"/>
      <c r="HZ1141" s="53"/>
      <c r="IA1141" s="53"/>
      <c r="IB1141" s="53"/>
      <c r="IC1141" s="53"/>
      <c r="ID1141" s="53"/>
      <c r="IE1141" s="53"/>
      <c r="IF1141" s="53"/>
      <c r="IG1141" s="53"/>
      <c r="IH1141" s="53"/>
      <c r="II1141" s="53"/>
      <c r="IJ1141" s="53"/>
      <c r="IK1141" s="53"/>
      <c r="IL1141" s="53"/>
      <c r="IM1141" s="53"/>
      <c r="IN1141" s="53"/>
      <c r="IO1141" s="53"/>
      <c r="IP1141" s="53"/>
      <c r="IQ1141" s="53"/>
      <c r="IR1141" s="53"/>
      <c r="IS1141" s="53"/>
      <c r="IT1141" s="53"/>
      <c r="IU1141" s="53"/>
      <c r="IV1141" s="53"/>
      <c r="IW1141" s="53"/>
      <c r="IX1141" s="53"/>
      <c r="IY1141" s="53"/>
      <c r="IZ1141" s="53"/>
      <c r="JA1141" s="53"/>
      <c r="JB1141" s="53"/>
      <c r="JC1141" s="53"/>
      <c r="JD1141" s="53"/>
      <c r="JE1141" s="53"/>
      <c r="JF1141" s="53"/>
      <c r="JG1141" s="53"/>
      <c r="JH1141" s="53"/>
      <c r="JI1141" s="53"/>
      <c r="JJ1141" s="53"/>
      <c r="JK1141" s="53"/>
      <c r="JL1141" s="53"/>
      <c r="JM1141" s="53"/>
      <c r="JN1141" s="53"/>
      <c r="JO1141" s="53"/>
      <c r="JP1141" s="53"/>
      <c r="JQ1141" s="53"/>
      <c r="JR1141" s="53"/>
      <c r="JS1141" s="53"/>
      <c r="JT1141" s="53"/>
      <c r="JU1141" s="53"/>
      <c r="JV1141" s="53"/>
      <c r="JW1141" s="53"/>
      <c r="JX1141" s="53"/>
      <c r="JY1141" s="53"/>
      <c r="JZ1141" s="53"/>
      <c r="KA1141" s="53"/>
      <c r="KB1141" s="53"/>
      <c r="KC1141" s="53"/>
      <c r="KD1141" s="53"/>
      <c r="KE1141" s="53"/>
      <c r="KF1141" s="53"/>
      <c r="KG1141" s="53"/>
      <c r="KH1141" s="53"/>
      <c r="KI1141" s="53"/>
      <c r="KJ1141" s="53"/>
      <c r="KK1141" s="53"/>
      <c r="KL1141" s="53"/>
      <c r="KM1141" s="53"/>
      <c r="KN1141" s="53"/>
      <c r="KO1141" s="53"/>
      <c r="KP1141" s="53"/>
      <c r="KQ1141" s="53"/>
      <c r="KR1141" s="53"/>
      <c r="KS1141" s="53"/>
      <c r="KT1141" s="53"/>
      <c r="KU1141" s="53"/>
      <c r="KV1141" s="53"/>
      <c r="KW1141" s="53"/>
      <c r="KX1141" s="53"/>
      <c r="KY1141" s="53"/>
      <c r="KZ1141" s="53"/>
      <c r="LA1141" s="53"/>
      <c r="LB1141" s="53"/>
      <c r="LC1141" s="53"/>
      <c r="LD1141" s="53"/>
      <c r="LE1141" s="53"/>
      <c r="LF1141" s="53"/>
      <c r="LG1141" s="53"/>
      <c r="LH1141" s="53"/>
      <c r="LI1141" s="53"/>
      <c r="LJ1141" s="53"/>
      <c r="LK1141" s="53"/>
      <c r="LL1141" s="53"/>
      <c r="LM1141" s="53"/>
      <c r="LN1141" s="53"/>
      <c r="LO1141" s="53"/>
      <c r="LP1141" s="53"/>
      <c r="LQ1141" s="53"/>
      <c r="LR1141" s="53"/>
      <c r="LS1141" s="53"/>
      <c r="LT1141" s="53"/>
      <c r="LU1141" s="53"/>
      <c r="LV1141" s="53"/>
      <c r="LW1141" s="53"/>
      <c r="LX1141" s="53"/>
      <c r="LY1141" s="53"/>
      <c r="LZ1141" s="53"/>
      <c r="MA1141" s="53"/>
      <c r="MB1141" s="53"/>
      <c r="MC1141" s="53"/>
      <c r="MD1141" s="53"/>
      <c r="ME1141" s="53"/>
      <c r="MF1141" s="53"/>
      <c r="MG1141" s="53"/>
      <c r="MH1141" s="53"/>
      <c r="MI1141" s="53"/>
      <c r="MJ1141" s="53"/>
      <c r="MK1141" s="53"/>
      <c r="ML1141" s="53"/>
      <c r="MM1141" s="53"/>
      <c r="MN1141" s="53"/>
      <c r="MO1141" s="53"/>
      <c r="MP1141" s="53"/>
      <c r="MQ1141" s="53"/>
      <c r="MR1141" s="53"/>
      <c r="MS1141" s="53"/>
      <c r="MT1141" s="53"/>
      <c r="MU1141" s="53"/>
      <c r="MV1141" s="53"/>
      <c r="MW1141" s="53"/>
      <c r="MX1141" s="53"/>
      <c r="MY1141" s="53"/>
      <c r="MZ1141" s="53"/>
      <c r="NA1141" s="53"/>
      <c r="NB1141" s="53"/>
      <c r="NC1141" s="53"/>
      <c r="ND1141" s="53"/>
      <c r="NE1141" s="53"/>
      <c r="NF1141" s="53"/>
      <c r="NG1141" s="53"/>
      <c r="NH1141" s="53"/>
      <c r="NI1141" s="53"/>
      <c r="NJ1141" s="53"/>
      <c r="NK1141" s="53"/>
      <c r="NL1141" s="53"/>
      <c r="NM1141" s="53"/>
      <c r="NN1141" s="53"/>
      <c r="NO1141" s="53"/>
      <c r="NP1141" s="53"/>
      <c r="NQ1141" s="53"/>
      <c r="NR1141" s="53"/>
      <c r="NS1141" s="53"/>
      <c r="NT1141" s="53"/>
      <c r="NU1141" s="53"/>
      <c r="NV1141" s="53"/>
      <c r="NW1141" s="53"/>
      <c r="NX1141" s="53"/>
      <c r="NY1141" s="53"/>
      <c r="NZ1141" s="53"/>
      <c r="OA1141" s="53"/>
      <c r="OB1141" s="53"/>
      <c r="OC1141" s="53"/>
      <c r="OD1141" s="53"/>
      <c r="OE1141" s="53"/>
      <c r="OF1141" s="53"/>
      <c r="OG1141" s="53"/>
      <c r="OH1141" s="53"/>
      <c r="OI1141" s="53"/>
      <c r="OJ1141" s="53"/>
      <c r="OK1141" s="53"/>
      <c r="OL1141" s="53"/>
      <c r="OM1141" s="53"/>
      <c r="ON1141" s="53"/>
      <c r="OO1141" s="53"/>
      <c r="OP1141" s="53"/>
      <c r="OQ1141" s="53"/>
      <c r="OR1141" s="53"/>
      <c r="OS1141" s="53"/>
      <c r="OT1141" s="53"/>
      <c r="OU1141" s="53"/>
      <c r="OV1141" s="53"/>
      <c r="OW1141" s="53"/>
      <c r="OX1141" s="53"/>
      <c r="OY1141" s="53"/>
      <c r="OZ1141" s="53"/>
      <c r="PA1141" s="53"/>
      <c r="PB1141" s="53"/>
      <c r="PC1141" s="53"/>
      <c r="PD1141" s="53"/>
      <c r="PE1141" s="53"/>
      <c r="PF1141" s="53"/>
      <c r="PG1141" s="53"/>
      <c r="PH1141" s="53"/>
      <c r="PI1141" s="53"/>
      <c r="PJ1141" s="53"/>
      <c r="PK1141" s="53"/>
      <c r="PL1141" s="53"/>
      <c r="PM1141" s="53"/>
      <c r="PN1141" s="53"/>
      <c r="PO1141" s="53"/>
      <c r="PP1141" s="53"/>
      <c r="PQ1141" s="53"/>
      <c r="PR1141" s="53"/>
      <c r="PS1141" s="53"/>
      <c r="PT1141" s="53"/>
      <c r="PU1141" s="53"/>
      <c r="PV1141" s="53"/>
      <c r="PW1141" s="53"/>
      <c r="PX1141" s="53"/>
      <c r="PY1141" s="53"/>
      <c r="PZ1141" s="53"/>
      <c r="QA1141" s="53"/>
      <c r="QB1141" s="53"/>
      <c r="QC1141" s="53"/>
      <c r="QD1141" s="53"/>
      <c r="QE1141" s="53"/>
      <c r="QF1141" s="53"/>
      <c r="QG1141" s="53"/>
      <c r="QH1141" s="53"/>
      <c r="QI1141" s="53"/>
      <c r="QJ1141" s="53"/>
      <c r="QK1141" s="53"/>
      <c r="QL1141" s="53"/>
      <c r="QM1141" s="53"/>
      <c r="QN1141" s="53"/>
      <c r="QO1141" s="53"/>
      <c r="QP1141" s="53"/>
      <c r="QQ1141" s="53"/>
      <c r="QR1141" s="53"/>
      <c r="QS1141" s="53"/>
      <c r="QT1141" s="53"/>
      <c r="QU1141" s="53"/>
      <c r="QV1141" s="53"/>
      <c r="QW1141" s="53"/>
      <c r="QX1141" s="53"/>
      <c r="QY1141" s="53"/>
      <c r="QZ1141" s="53"/>
      <c r="RA1141" s="53"/>
      <c r="RB1141" s="53"/>
      <c r="RC1141" s="53"/>
      <c r="RD1141" s="53"/>
      <c r="RE1141" s="53"/>
      <c r="RF1141" s="53"/>
      <c r="RG1141" s="53"/>
      <c r="RH1141" s="53"/>
      <c r="RI1141" s="53"/>
      <c r="RJ1141" s="53"/>
      <c r="RK1141" s="53"/>
      <c r="RL1141" s="53"/>
      <c r="RM1141" s="53"/>
      <c r="RN1141" s="53"/>
      <c r="RO1141" s="53"/>
      <c r="RP1141" s="53"/>
      <c r="RQ1141" s="53"/>
      <c r="RR1141" s="53"/>
      <c r="RS1141" s="53"/>
      <c r="RT1141" s="53"/>
      <c r="RU1141" s="53"/>
      <c r="RV1141" s="53"/>
      <c r="RW1141" s="53"/>
      <c r="RX1141" s="53"/>
      <c r="RY1141" s="53"/>
      <c r="RZ1141" s="53"/>
      <c r="SA1141" s="53"/>
      <c r="SB1141" s="53"/>
      <c r="SC1141" s="53"/>
      <c r="SD1141" s="53"/>
      <c r="SE1141" s="53"/>
      <c r="SF1141" s="53"/>
      <c r="SG1141" s="53"/>
      <c r="SH1141" s="53"/>
      <c r="SI1141" s="53"/>
      <c r="SJ1141" s="53"/>
      <c r="SK1141" s="53"/>
      <c r="SL1141" s="53"/>
      <c r="SM1141" s="53"/>
      <c r="SN1141" s="53"/>
      <c r="SO1141" s="53"/>
      <c r="SP1141" s="53"/>
      <c r="SQ1141" s="53"/>
      <c r="SR1141" s="53"/>
      <c r="SS1141" s="53"/>
      <c r="ST1141" s="53"/>
      <c r="SU1141" s="53"/>
      <c r="SV1141" s="53"/>
      <c r="SW1141" s="53"/>
      <c r="SX1141" s="53"/>
      <c r="SY1141" s="53"/>
      <c r="SZ1141" s="53"/>
      <c r="TA1141" s="53"/>
      <c r="TB1141" s="53"/>
      <c r="TC1141" s="53"/>
      <c r="TD1141" s="53"/>
      <c r="TE1141" s="53"/>
      <c r="TF1141" s="53"/>
      <c r="TG1141" s="53"/>
      <c r="TH1141" s="53"/>
      <c r="TI1141" s="53"/>
      <c r="TJ1141" s="53"/>
      <c r="TK1141" s="53"/>
      <c r="TL1141" s="53"/>
      <c r="TM1141" s="53"/>
      <c r="TN1141" s="53"/>
      <c r="TO1141" s="53"/>
      <c r="TP1141" s="53"/>
      <c r="TQ1141" s="53"/>
      <c r="TR1141" s="53"/>
      <c r="TS1141" s="53"/>
      <c r="TT1141" s="53"/>
      <c r="TU1141" s="53"/>
      <c r="TV1141" s="53"/>
      <c r="TW1141" s="53"/>
      <c r="TX1141" s="53"/>
      <c r="TY1141" s="53"/>
      <c r="TZ1141" s="53"/>
      <c r="UA1141" s="53"/>
      <c r="UB1141" s="53"/>
      <c r="UC1141" s="53"/>
      <c r="UD1141" s="53"/>
      <c r="UE1141" s="53"/>
      <c r="UF1141" s="53"/>
      <c r="UG1141" s="53"/>
    </row>
    <row r="1142" spans="12:553" s="19" customFormat="1" ht="15.75" customHeight="1" x14ac:dyDescent="0.2">
      <c r="L1142" s="66"/>
      <c r="M1142" s="66"/>
      <c r="N1142" s="52"/>
      <c r="O1142" s="53"/>
      <c r="P1142" s="53"/>
      <c r="Q1142" s="53"/>
      <c r="R1142" s="53"/>
      <c r="S1142" s="53"/>
      <c r="T1142" s="53"/>
      <c r="U1142" s="53"/>
      <c r="V1142" s="53"/>
      <c r="W1142" s="53"/>
      <c r="X1142" s="53"/>
      <c r="Y1142" s="53"/>
      <c r="Z1142" s="53"/>
      <c r="AA1142" s="53"/>
      <c r="AB1142" s="53"/>
      <c r="AC1142" s="53"/>
      <c r="AD1142" s="53"/>
      <c r="AE1142" s="53"/>
      <c r="AF1142" s="53"/>
      <c r="AG1142" s="53"/>
      <c r="AH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c r="BM1142" s="53"/>
      <c r="BN1142" s="53"/>
      <c r="BO1142" s="53"/>
      <c r="BP1142" s="53"/>
      <c r="BQ1142" s="53"/>
      <c r="BR1142" s="53"/>
      <c r="BS1142" s="53"/>
      <c r="BT1142" s="53"/>
      <c r="BU1142" s="53"/>
      <c r="BV1142" s="53"/>
      <c r="BW1142" s="53"/>
      <c r="BX1142" s="53"/>
      <c r="BY1142" s="53"/>
      <c r="BZ1142" s="53"/>
      <c r="CA1142" s="53"/>
      <c r="CB1142" s="53"/>
      <c r="CC1142" s="53"/>
      <c r="CD1142" s="53"/>
      <c r="CE1142" s="53"/>
      <c r="CF1142" s="53"/>
      <c r="CG1142" s="53"/>
      <c r="CH1142" s="53"/>
      <c r="CI1142" s="53"/>
      <c r="CJ1142" s="53"/>
      <c r="CK1142" s="53"/>
      <c r="CL1142" s="53"/>
      <c r="CM1142" s="53"/>
      <c r="CN1142" s="53"/>
      <c r="CO1142" s="53"/>
      <c r="CP1142" s="53"/>
      <c r="CQ1142" s="53"/>
      <c r="CR1142" s="53"/>
      <c r="CS1142" s="53"/>
      <c r="CT1142" s="53"/>
      <c r="CU1142" s="53"/>
      <c r="CV1142" s="53"/>
      <c r="CW1142" s="53"/>
      <c r="CX1142" s="53"/>
      <c r="CY1142" s="53"/>
      <c r="CZ1142" s="53"/>
      <c r="DA1142" s="53"/>
      <c r="DB1142" s="53"/>
      <c r="DC1142" s="53"/>
      <c r="DD1142" s="53"/>
      <c r="DE1142" s="53"/>
      <c r="DF1142" s="53"/>
      <c r="DG1142" s="53"/>
      <c r="DH1142" s="53"/>
      <c r="DI1142" s="53"/>
      <c r="DJ1142" s="53"/>
      <c r="DK1142" s="53"/>
      <c r="DL1142" s="53"/>
      <c r="DM1142" s="53"/>
      <c r="DN1142" s="53"/>
      <c r="DO1142" s="53"/>
      <c r="DP1142" s="53"/>
      <c r="DQ1142" s="53"/>
      <c r="DR1142" s="53"/>
      <c r="DS1142" s="53"/>
      <c r="DT1142" s="53"/>
      <c r="DU1142" s="53"/>
      <c r="DV1142" s="53"/>
      <c r="DW1142" s="53"/>
      <c r="DX1142" s="53"/>
      <c r="DY1142" s="53"/>
      <c r="DZ1142" s="53"/>
      <c r="EA1142" s="53"/>
      <c r="EB1142" s="53"/>
      <c r="EC1142" s="53"/>
      <c r="ED1142" s="53"/>
      <c r="EE1142" s="53"/>
      <c r="EF1142" s="53"/>
      <c r="EG1142" s="53"/>
      <c r="EH1142" s="53"/>
      <c r="EI1142" s="53"/>
      <c r="EJ1142" s="53"/>
      <c r="EK1142" s="53"/>
      <c r="EL1142" s="53"/>
      <c r="EM1142" s="53"/>
      <c r="EN1142" s="53"/>
      <c r="EO1142" s="53"/>
      <c r="EP1142" s="53"/>
      <c r="EQ1142" s="53"/>
      <c r="ER1142" s="53"/>
      <c r="ES1142" s="53"/>
      <c r="ET1142" s="53"/>
      <c r="EU1142" s="53"/>
      <c r="EV1142" s="53"/>
      <c r="EW1142" s="53"/>
      <c r="EX1142" s="53"/>
      <c r="EY1142" s="53"/>
      <c r="EZ1142" s="53"/>
      <c r="FA1142" s="53"/>
      <c r="FB1142" s="53"/>
      <c r="FC1142" s="53"/>
      <c r="FD1142" s="53"/>
      <c r="FE1142" s="53"/>
      <c r="FF1142" s="53"/>
      <c r="FG1142" s="53"/>
      <c r="FH1142" s="53"/>
      <c r="FI1142" s="53"/>
      <c r="FJ1142" s="53"/>
      <c r="FK1142" s="53"/>
      <c r="FL1142" s="53"/>
      <c r="FM1142" s="53"/>
      <c r="FN1142" s="53"/>
      <c r="FO1142" s="53"/>
      <c r="FP1142" s="53"/>
      <c r="FQ1142" s="53"/>
      <c r="FR1142" s="53"/>
      <c r="FS1142" s="53"/>
      <c r="FT1142" s="53"/>
      <c r="FU1142" s="53"/>
      <c r="FV1142" s="53"/>
      <c r="FW1142" s="53"/>
      <c r="FX1142" s="53"/>
      <c r="FY1142" s="53"/>
      <c r="FZ1142" s="53"/>
      <c r="GA1142" s="53"/>
      <c r="GB1142" s="53"/>
      <c r="GC1142" s="53"/>
      <c r="GD1142" s="53"/>
      <c r="GE1142" s="53"/>
      <c r="GF1142" s="53"/>
      <c r="GG1142" s="53"/>
      <c r="GH1142" s="53"/>
      <c r="GI1142" s="53"/>
      <c r="GJ1142" s="53"/>
      <c r="GK1142" s="53"/>
      <c r="GL1142" s="53"/>
      <c r="GM1142" s="53"/>
      <c r="GN1142" s="53"/>
      <c r="GO1142" s="53"/>
      <c r="GP1142" s="53"/>
      <c r="GQ1142" s="53"/>
      <c r="GR1142" s="53"/>
      <c r="GS1142" s="53"/>
      <c r="GT1142" s="53"/>
      <c r="GU1142" s="53"/>
      <c r="GV1142" s="53"/>
      <c r="GW1142" s="53"/>
      <c r="GX1142" s="53"/>
      <c r="GY1142" s="53"/>
      <c r="GZ1142" s="53"/>
      <c r="HA1142" s="53"/>
      <c r="HB1142" s="53"/>
      <c r="HC1142" s="53"/>
      <c r="HD1142" s="53"/>
      <c r="HE1142" s="53"/>
      <c r="HF1142" s="53"/>
      <c r="HG1142" s="53"/>
      <c r="HH1142" s="53"/>
      <c r="HI1142" s="53"/>
      <c r="HJ1142" s="53"/>
      <c r="HK1142" s="53"/>
      <c r="HL1142" s="53"/>
      <c r="HM1142" s="53"/>
      <c r="HN1142" s="53"/>
      <c r="HO1142" s="53"/>
      <c r="HP1142" s="53"/>
      <c r="HQ1142" s="53"/>
      <c r="HR1142" s="53"/>
      <c r="HS1142" s="53"/>
      <c r="HT1142" s="53"/>
      <c r="HU1142" s="53"/>
      <c r="HV1142" s="53"/>
      <c r="HW1142" s="53"/>
      <c r="HX1142" s="53"/>
      <c r="HY1142" s="53"/>
      <c r="HZ1142" s="53"/>
      <c r="IA1142" s="53"/>
      <c r="IB1142" s="53"/>
      <c r="IC1142" s="53"/>
      <c r="ID1142" s="53"/>
      <c r="IE1142" s="53"/>
      <c r="IF1142" s="53"/>
      <c r="IG1142" s="53"/>
      <c r="IH1142" s="53"/>
      <c r="II1142" s="53"/>
      <c r="IJ1142" s="53"/>
      <c r="IK1142" s="53"/>
      <c r="IL1142" s="53"/>
      <c r="IM1142" s="53"/>
      <c r="IN1142" s="53"/>
      <c r="IO1142" s="53"/>
      <c r="IP1142" s="53"/>
      <c r="IQ1142" s="53"/>
      <c r="IR1142" s="53"/>
      <c r="IS1142" s="53"/>
      <c r="IT1142" s="53"/>
      <c r="IU1142" s="53"/>
      <c r="IV1142" s="53"/>
      <c r="IW1142" s="53"/>
      <c r="IX1142" s="53"/>
      <c r="IY1142" s="53"/>
      <c r="IZ1142" s="53"/>
      <c r="JA1142" s="53"/>
      <c r="JB1142" s="53"/>
      <c r="JC1142" s="53"/>
      <c r="JD1142" s="53"/>
      <c r="JE1142" s="53"/>
      <c r="JF1142" s="53"/>
      <c r="JG1142" s="53"/>
      <c r="JH1142" s="53"/>
      <c r="JI1142" s="53"/>
      <c r="JJ1142" s="53"/>
      <c r="JK1142" s="53"/>
      <c r="JL1142" s="53"/>
      <c r="JM1142" s="53"/>
      <c r="JN1142" s="53"/>
      <c r="JO1142" s="53"/>
      <c r="JP1142" s="53"/>
      <c r="JQ1142" s="53"/>
      <c r="JR1142" s="53"/>
      <c r="JS1142" s="53"/>
      <c r="JT1142" s="53"/>
      <c r="JU1142" s="53"/>
      <c r="JV1142" s="53"/>
      <c r="JW1142" s="53"/>
      <c r="JX1142" s="53"/>
      <c r="JY1142" s="53"/>
      <c r="JZ1142" s="53"/>
      <c r="KA1142" s="53"/>
      <c r="KB1142" s="53"/>
      <c r="KC1142" s="53"/>
      <c r="KD1142" s="53"/>
      <c r="KE1142" s="53"/>
      <c r="KF1142" s="53"/>
      <c r="KG1142" s="53"/>
      <c r="KH1142" s="53"/>
      <c r="KI1142" s="53"/>
      <c r="KJ1142" s="53"/>
      <c r="KK1142" s="53"/>
      <c r="KL1142" s="53"/>
      <c r="KM1142" s="53"/>
      <c r="KN1142" s="53"/>
      <c r="KO1142" s="53"/>
      <c r="KP1142" s="53"/>
      <c r="KQ1142" s="53"/>
      <c r="KR1142" s="53"/>
      <c r="KS1142" s="53"/>
      <c r="KT1142" s="53"/>
      <c r="KU1142" s="53"/>
      <c r="KV1142" s="53"/>
      <c r="KW1142" s="53"/>
      <c r="KX1142" s="53"/>
      <c r="KY1142" s="53"/>
      <c r="KZ1142" s="53"/>
      <c r="LA1142" s="53"/>
      <c r="LB1142" s="53"/>
      <c r="LC1142" s="53"/>
      <c r="LD1142" s="53"/>
      <c r="LE1142" s="53"/>
      <c r="LF1142" s="53"/>
      <c r="LG1142" s="53"/>
      <c r="LH1142" s="53"/>
      <c r="LI1142" s="53"/>
      <c r="LJ1142" s="53"/>
      <c r="LK1142" s="53"/>
      <c r="LL1142" s="53"/>
      <c r="LM1142" s="53"/>
      <c r="LN1142" s="53"/>
      <c r="LO1142" s="53"/>
      <c r="LP1142" s="53"/>
      <c r="LQ1142" s="53"/>
      <c r="LR1142" s="53"/>
      <c r="LS1142" s="53"/>
      <c r="LT1142" s="53"/>
      <c r="LU1142" s="53"/>
      <c r="LV1142" s="53"/>
      <c r="LW1142" s="53"/>
      <c r="LX1142" s="53"/>
      <c r="LY1142" s="53"/>
      <c r="LZ1142" s="53"/>
      <c r="MA1142" s="53"/>
      <c r="MB1142" s="53"/>
      <c r="MC1142" s="53"/>
      <c r="MD1142" s="53"/>
      <c r="ME1142" s="53"/>
      <c r="MF1142" s="53"/>
      <c r="MG1142" s="53"/>
      <c r="MH1142" s="53"/>
      <c r="MI1142" s="53"/>
      <c r="MJ1142" s="53"/>
      <c r="MK1142" s="53"/>
      <c r="ML1142" s="53"/>
      <c r="MM1142" s="53"/>
      <c r="MN1142" s="53"/>
      <c r="MO1142" s="53"/>
      <c r="MP1142" s="53"/>
      <c r="MQ1142" s="53"/>
      <c r="MR1142" s="53"/>
      <c r="MS1142" s="53"/>
      <c r="MT1142" s="53"/>
      <c r="MU1142" s="53"/>
      <c r="MV1142" s="53"/>
      <c r="MW1142" s="53"/>
      <c r="MX1142" s="53"/>
      <c r="MY1142" s="53"/>
      <c r="MZ1142" s="53"/>
      <c r="NA1142" s="53"/>
      <c r="NB1142" s="53"/>
      <c r="NC1142" s="53"/>
      <c r="ND1142" s="53"/>
      <c r="NE1142" s="53"/>
      <c r="NF1142" s="53"/>
      <c r="NG1142" s="53"/>
      <c r="NH1142" s="53"/>
      <c r="NI1142" s="53"/>
      <c r="NJ1142" s="53"/>
      <c r="NK1142" s="53"/>
      <c r="NL1142" s="53"/>
      <c r="NM1142" s="53"/>
      <c r="NN1142" s="53"/>
      <c r="NO1142" s="53"/>
      <c r="NP1142" s="53"/>
      <c r="NQ1142" s="53"/>
      <c r="NR1142" s="53"/>
      <c r="NS1142" s="53"/>
      <c r="NT1142" s="53"/>
      <c r="NU1142" s="53"/>
      <c r="NV1142" s="53"/>
      <c r="NW1142" s="53"/>
      <c r="NX1142" s="53"/>
      <c r="NY1142" s="53"/>
      <c r="NZ1142" s="53"/>
      <c r="OA1142" s="53"/>
      <c r="OB1142" s="53"/>
      <c r="OC1142" s="53"/>
      <c r="OD1142" s="53"/>
      <c r="OE1142" s="53"/>
      <c r="OF1142" s="53"/>
      <c r="OG1142" s="53"/>
      <c r="OH1142" s="53"/>
      <c r="OI1142" s="53"/>
      <c r="OJ1142" s="53"/>
      <c r="OK1142" s="53"/>
      <c r="OL1142" s="53"/>
      <c r="OM1142" s="53"/>
      <c r="ON1142" s="53"/>
      <c r="OO1142" s="53"/>
      <c r="OP1142" s="53"/>
      <c r="OQ1142" s="53"/>
      <c r="OR1142" s="53"/>
      <c r="OS1142" s="53"/>
      <c r="OT1142" s="53"/>
      <c r="OU1142" s="53"/>
      <c r="OV1142" s="53"/>
      <c r="OW1142" s="53"/>
      <c r="OX1142" s="53"/>
      <c r="OY1142" s="53"/>
      <c r="OZ1142" s="53"/>
      <c r="PA1142" s="53"/>
      <c r="PB1142" s="53"/>
      <c r="PC1142" s="53"/>
      <c r="PD1142" s="53"/>
      <c r="PE1142" s="53"/>
      <c r="PF1142" s="53"/>
      <c r="PG1142" s="53"/>
      <c r="PH1142" s="53"/>
      <c r="PI1142" s="53"/>
      <c r="PJ1142" s="53"/>
      <c r="PK1142" s="53"/>
      <c r="PL1142" s="53"/>
      <c r="PM1142" s="53"/>
      <c r="PN1142" s="53"/>
      <c r="PO1142" s="53"/>
      <c r="PP1142" s="53"/>
      <c r="PQ1142" s="53"/>
      <c r="PR1142" s="53"/>
      <c r="PS1142" s="53"/>
      <c r="PT1142" s="53"/>
      <c r="PU1142" s="53"/>
      <c r="PV1142" s="53"/>
      <c r="PW1142" s="53"/>
      <c r="PX1142" s="53"/>
      <c r="PY1142" s="53"/>
      <c r="PZ1142" s="53"/>
      <c r="QA1142" s="53"/>
      <c r="QB1142" s="53"/>
      <c r="QC1142" s="53"/>
      <c r="QD1142" s="53"/>
      <c r="QE1142" s="53"/>
      <c r="QF1142" s="53"/>
      <c r="QG1142" s="53"/>
      <c r="QH1142" s="53"/>
      <c r="QI1142" s="53"/>
      <c r="QJ1142" s="53"/>
      <c r="QK1142" s="53"/>
      <c r="QL1142" s="53"/>
      <c r="QM1142" s="53"/>
      <c r="QN1142" s="53"/>
      <c r="QO1142" s="53"/>
      <c r="QP1142" s="53"/>
      <c r="QQ1142" s="53"/>
      <c r="QR1142" s="53"/>
      <c r="QS1142" s="53"/>
      <c r="QT1142" s="53"/>
      <c r="QU1142" s="53"/>
      <c r="QV1142" s="53"/>
      <c r="QW1142" s="53"/>
      <c r="QX1142" s="53"/>
      <c r="QY1142" s="53"/>
      <c r="QZ1142" s="53"/>
      <c r="RA1142" s="53"/>
      <c r="RB1142" s="53"/>
      <c r="RC1142" s="53"/>
      <c r="RD1142" s="53"/>
      <c r="RE1142" s="53"/>
      <c r="RF1142" s="53"/>
      <c r="RG1142" s="53"/>
      <c r="RH1142" s="53"/>
      <c r="RI1142" s="53"/>
      <c r="RJ1142" s="53"/>
      <c r="RK1142" s="53"/>
      <c r="RL1142" s="53"/>
      <c r="RM1142" s="53"/>
      <c r="RN1142" s="53"/>
      <c r="RO1142" s="53"/>
      <c r="RP1142" s="53"/>
      <c r="RQ1142" s="53"/>
      <c r="RR1142" s="53"/>
      <c r="RS1142" s="53"/>
      <c r="RT1142" s="53"/>
      <c r="RU1142" s="53"/>
      <c r="RV1142" s="53"/>
      <c r="RW1142" s="53"/>
      <c r="RX1142" s="53"/>
      <c r="RY1142" s="53"/>
      <c r="RZ1142" s="53"/>
      <c r="SA1142" s="53"/>
      <c r="SB1142" s="53"/>
      <c r="SC1142" s="53"/>
      <c r="SD1142" s="53"/>
      <c r="SE1142" s="53"/>
      <c r="SF1142" s="53"/>
      <c r="SG1142" s="53"/>
      <c r="SH1142" s="53"/>
      <c r="SI1142" s="53"/>
      <c r="SJ1142" s="53"/>
      <c r="SK1142" s="53"/>
      <c r="SL1142" s="53"/>
      <c r="SM1142" s="53"/>
      <c r="SN1142" s="53"/>
      <c r="SO1142" s="53"/>
      <c r="SP1142" s="53"/>
      <c r="SQ1142" s="53"/>
      <c r="SR1142" s="53"/>
      <c r="SS1142" s="53"/>
      <c r="ST1142" s="53"/>
      <c r="SU1142" s="53"/>
      <c r="SV1142" s="53"/>
      <c r="SW1142" s="53"/>
      <c r="SX1142" s="53"/>
      <c r="SY1142" s="53"/>
      <c r="SZ1142" s="53"/>
      <c r="TA1142" s="53"/>
      <c r="TB1142" s="53"/>
      <c r="TC1142" s="53"/>
      <c r="TD1142" s="53"/>
      <c r="TE1142" s="53"/>
      <c r="TF1142" s="53"/>
      <c r="TG1142" s="53"/>
      <c r="TH1142" s="53"/>
      <c r="TI1142" s="53"/>
      <c r="TJ1142" s="53"/>
      <c r="TK1142" s="53"/>
      <c r="TL1142" s="53"/>
      <c r="TM1142" s="53"/>
      <c r="TN1142" s="53"/>
      <c r="TO1142" s="53"/>
      <c r="TP1142" s="53"/>
      <c r="TQ1142" s="53"/>
      <c r="TR1142" s="53"/>
      <c r="TS1142" s="53"/>
      <c r="TT1142" s="53"/>
      <c r="TU1142" s="53"/>
      <c r="TV1142" s="53"/>
      <c r="TW1142" s="53"/>
      <c r="TX1142" s="53"/>
      <c r="TY1142" s="53"/>
      <c r="TZ1142" s="53"/>
      <c r="UA1142" s="53"/>
      <c r="UB1142" s="53"/>
      <c r="UC1142" s="53"/>
      <c r="UD1142" s="53"/>
      <c r="UE1142" s="53"/>
      <c r="UF1142" s="53"/>
      <c r="UG1142" s="53"/>
    </row>
    <row r="1143" spans="12:553" s="19" customFormat="1" ht="15.75" customHeight="1" x14ac:dyDescent="0.2">
      <c r="L1143" s="66"/>
      <c r="M1143" s="66"/>
      <c r="N1143" s="52"/>
      <c r="O1143" s="53"/>
      <c r="P1143" s="53"/>
      <c r="Q1143" s="53"/>
      <c r="R1143" s="53"/>
      <c r="S1143" s="53"/>
      <c r="T1143" s="53"/>
      <c r="U1143" s="53"/>
      <c r="V1143" s="53"/>
      <c r="W1143" s="53"/>
      <c r="X1143" s="53"/>
      <c r="Y1143" s="53"/>
      <c r="Z1143" s="53"/>
      <c r="AA1143" s="53"/>
      <c r="AB1143" s="53"/>
      <c r="AC1143" s="53"/>
      <c r="AD1143" s="53"/>
      <c r="AE1143" s="53"/>
      <c r="AF1143" s="53"/>
      <c r="AG1143" s="53"/>
      <c r="AH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c r="BM1143" s="53"/>
      <c r="BN1143" s="53"/>
      <c r="BO1143" s="53"/>
      <c r="BP1143" s="53"/>
      <c r="BQ1143" s="53"/>
      <c r="BR1143" s="53"/>
      <c r="BS1143" s="53"/>
      <c r="BT1143" s="53"/>
      <c r="BU1143" s="53"/>
      <c r="BV1143" s="53"/>
      <c r="BW1143" s="53"/>
      <c r="BX1143" s="53"/>
      <c r="BY1143" s="53"/>
      <c r="BZ1143" s="53"/>
      <c r="CA1143" s="53"/>
      <c r="CB1143" s="53"/>
      <c r="CC1143" s="53"/>
      <c r="CD1143" s="53"/>
      <c r="CE1143" s="53"/>
      <c r="CF1143" s="53"/>
      <c r="CG1143" s="53"/>
      <c r="CH1143" s="53"/>
      <c r="CI1143" s="53"/>
      <c r="CJ1143" s="53"/>
      <c r="CK1143" s="53"/>
      <c r="CL1143" s="53"/>
      <c r="CM1143" s="53"/>
      <c r="CN1143" s="53"/>
      <c r="CO1143" s="53"/>
      <c r="CP1143" s="53"/>
      <c r="CQ1143" s="53"/>
      <c r="CR1143" s="53"/>
      <c r="CS1143" s="53"/>
      <c r="CT1143" s="53"/>
      <c r="CU1143" s="53"/>
      <c r="CV1143" s="53"/>
      <c r="CW1143" s="53"/>
      <c r="CX1143" s="53"/>
      <c r="CY1143" s="53"/>
      <c r="CZ1143" s="53"/>
      <c r="DA1143" s="53"/>
      <c r="DB1143" s="53"/>
      <c r="DC1143" s="53"/>
      <c r="DD1143" s="53"/>
      <c r="DE1143" s="53"/>
      <c r="DF1143" s="53"/>
      <c r="DG1143" s="53"/>
      <c r="DH1143" s="53"/>
      <c r="DI1143" s="53"/>
      <c r="DJ1143" s="53"/>
      <c r="DK1143" s="53"/>
      <c r="DL1143" s="53"/>
      <c r="DM1143" s="53"/>
      <c r="DN1143" s="53"/>
      <c r="DO1143" s="53"/>
      <c r="DP1143" s="53"/>
      <c r="DQ1143" s="53"/>
      <c r="DR1143" s="53"/>
      <c r="DS1143" s="53"/>
      <c r="DT1143" s="53"/>
      <c r="DU1143" s="53"/>
      <c r="DV1143" s="53"/>
      <c r="DW1143" s="53"/>
      <c r="DX1143" s="53"/>
      <c r="DY1143" s="53"/>
      <c r="DZ1143" s="53"/>
      <c r="EA1143" s="53"/>
      <c r="EB1143" s="53"/>
      <c r="EC1143" s="53"/>
      <c r="ED1143" s="53"/>
      <c r="EE1143" s="53"/>
      <c r="EF1143" s="53"/>
      <c r="EG1143" s="53"/>
      <c r="EH1143" s="53"/>
      <c r="EI1143" s="53"/>
      <c r="EJ1143" s="53"/>
      <c r="EK1143" s="53"/>
      <c r="EL1143" s="53"/>
      <c r="EM1143" s="53"/>
      <c r="EN1143" s="53"/>
      <c r="EO1143" s="53"/>
      <c r="EP1143" s="53"/>
      <c r="EQ1143" s="53"/>
      <c r="ER1143" s="53"/>
      <c r="ES1143" s="53"/>
      <c r="ET1143" s="53"/>
      <c r="EU1143" s="53"/>
      <c r="EV1143" s="53"/>
      <c r="EW1143" s="53"/>
      <c r="EX1143" s="53"/>
      <c r="EY1143" s="53"/>
      <c r="EZ1143" s="53"/>
      <c r="FA1143" s="53"/>
      <c r="FB1143" s="53"/>
      <c r="FC1143" s="53"/>
      <c r="FD1143" s="53"/>
      <c r="FE1143" s="53"/>
      <c r="FF1143" s="53"/>
      <c r="FG1143" s="53"/>
      <c r="FH1143" s="53"/>
      <c r="FI1143" s="53"/>
      <c r="FJ1143" s="53"/>
      <c r="FK1143" s="53"/>
      <c r="FL1143" s="53"/>
      <c r="FM1143" s="53"/>
      <c r="FN1143" s="53"/>
      <c r="FO1143" s="53"/>
      <c r="FP1143" s="53"/>
      <c r="FQ1143" s="53"/>
      <c r="FR1143" s="53"/>
      <c r="FS1143" s="53"/>
      <c r="FT1143" s="53"/>
      <c r="FU1143" s="53"/>
      <c r="FV1143" s="53"/>
      <c r="FW1143" s="53"/>
      <c r="FX1143" s="53"/>
      <c r="FY1143" s="53"/>
      <c r="FZ1143" s="53"/>
      <c r="GA1143" s="53"/>
      <c r="GB1143" s="53"/>
      <c r="GC1143" s="53"/>
      <c r="GD1143" s="53"/>
      <c r="GE1143" s="53"/>
      <c r="GF1143" s="53"/>
      <c r="GG1143" s="53"/>
      <c r="GH1143" s="53"/>
      <c r="GI1143" s="53"/>
      <c r="GJ1143" s="53"/>
      <c r="GK1143" s="53"/>
      <c r="GL1143" s="53"/>
      <c r="GM1143" s="53"/>
      <c r="GN1143" s="53"/>
      <c r="GO1143" s="53"/>
      <c r="GP1143" s="53"/>
      <c r="GQ1143" s="53"/>
      <c r="GR1143" s="53"/>
      <c r="GS1143" s="53"/>
      <c r="GT1143" s="53"/>
      <c r="GU1143" s="53"/>
      <c r="GV1143" s="53"/>
      <c r="GW1143" s="53"/>
      <c r="GX1143" s="53"/>
      <c r="GY1143" s="53"/>
      <c r="GZ1143" s="53"/>
      <c r="HA1143" s="53"/>
      <c r="HB1143" s="53"/>
      <c r="HC1143" s="53"/>
      <c r="HD1143" s="53"/>
      <c r="HE1143" s="53"/>
      <c r="HF1143" s="53"/>
      <c r="HG1143" s="53"/>
      <c r="HH1143" s="53"/>
      <c r="HI1143" s="53"/>
      <c r="HJ1143" s="53"/>
      <c r="HK1143" s="53"/>
      <c r="HL1143" s="53"/>
      <c r="HM1143" s="53"/>
      <c r="HN1143" s="53"/>
      <c r="HO1143" s="53"/>
      <c r="HP1143" s="53"/>
      <c r="HQ1143" s="53"/>
      <c r="HR1143" s="53"/>
      <c r="HS1143" s="53"/>
      <c r="HT1143" s="53"/>
      <c r="HU1143" s="53"/>
      <c r="HV1143" s="53"/>
      <c r="HW1143" s="53"/>
      <c r="HX1143" s="53"/>
      <c r="HY1143" s="53"/>
      <c r="HZ1143" s="53"/>
      <c r="IA1143" s="53"/>
      <c r="IB1143" s="53"/>
      <c r="IC1143" s="53"/>
      <c r="ID1143" s="53"/>
      <c r="IE1143" s="53"/>
      <c r="IF1143" s="53"/>
      <c r="IG1143" s="53"/>
      <c r="IH1143" s="53"/>
      <c r="II1143" s="53"/>
      <c r="IJ1143" s="53"/>
      <c r="IK1143" s="53"/>
      <c r="IL1143" s="53"/>
      <c r="IM1143" s="53"/>
      <c r="IN1143" s="53"/>
      <c r="IO1143" s="53"/>
      <c r="IP1143" s="53"/>
      <c r="IQ1143" s="53"/>
      <c r="IR1143" s="53"/>
      <c r="IS1143" s="53"/>
      <c r="IT1143" s="53"/>
      <c r="IU1143" s="53"/>
      <c r="IV1143" s="53"/>
      <c r="IW1143" s="53"/>
      <c r="IX1143" s="53"/>
      <c r="IY1143" s="53"/>
      <c r="IZ1143" s="53"/>
      <c r="JA1143" s="53"/>
      <c r="JB1143" s="53"/>
      <c r="JC1143" s="53"/>
      <c r="JD1143" s="53"/>
      <c r="JE1143" s="53"/>
      <c r="JF1143" s="53"/>
      <c r="JG1143" s="53"/>
      <c r="JH1143" s="53"/>
      <c r="JI1143" s="53"/>
      <c r="JJ1143" s="53"/>
      <c r="JK1143" s="53"/>
      <c r="JL1143" s="53"/>
      <c r="JM1143" s="53"/>
      <c r="JN1143" s="53"/>
      <c r="JO1143" s="53"/>
      <c r="JP1143" s="53"/>
      <c r="JQ1143" s="53"/>
      <c r="JR1143" s="53"/>
      <c r="JS1143" s="53"/>
      <c r="JT1143" s="53"/>
      <c r="JU1143" s="53"/>
      <c r="JV1143" s="53"/>
      <c r="JW1143" s="53"/>
      <c r="JX1143" s="53"/>
      <c r="JY1143" s="53"/>
      <c r="JZ1143" s="53"/>
      <c r="KA1143" s="53"/>
      <c r="KB1143" s="53"/>
      <c r="KC1143" s="53"/>
      <c r="KD1143" s="53"/>
      <c r="KE1143" s="53"/>
      <c r="KF1143" s="53"/>
      <c r="KG1143" s="53"/>
      <c r="KH1143" s="53"/>
      <c r="KI1143" s="53"/>
      <c r="KJ1143" s="53"/>
      <c r="KK1143" s="53"/>
      <c r="KL1143" s="53"/>
      <c r="KM1143" s="53"/>
      <c r="KN1143" s="53"/>
      <c r="KO1143" s="53"/>
      <c r="KP1143" s="53"/>
      <c r="KQ1143" s="53"/>
      <c r="KR1143" s="53"/>
      <c r="KS1143" s="53"/>
      <c r="KT1143" s="53"/>
      <c r="KU1143" s="53"/>
      <c r="KV1143" s="53"/>
      <c r="KW1143" s="53"/>
      <c r="KX1143" s="53"/>
      <c r="KY1143" s="53"/>
      <c r="KZ1143" s="53"/>
      <c r="LA1143" s="53"/>
      <c r="LB1143" s="53"/>
      <c r="LC1143" s="53"/>
      <c r="LD1143" s="53"/>
      <c r="LE1143" s="53"/>
      <c r="LF1143" s="53"/>
      <c r="LG1143" s="53"/>
      <c r="LH1143" s="53"/>
      <c r="LI1143" s="53"/>
      <c r="LJ1143" s="53"/>
      <c r="LK1143" s="53"/>
      <c r="LL1143" s="53"/>
      <c r="LM1143" s="53"/>
      <c r="LN1143" s="53"/>
      <c r="LO1143" s="53"/>
      <c r="LP1143" s="53"/>
      <c r="LQ1143" s="53"/>
      <c r="LR1143" s="53"/>
      <c r="LS1143" s="53"/>
      <c r="LT1143" s="53"/>
      <c r="LU1143" s="53"/>
      <c r="LV1143" s="53"/>
      <c r="LW1143" s="53"/>
      <c r="LX1143" s="53"/>
      <c r="LY1143" s="53"/>
      <c r="LZ1143" s="53"/>
      <c r="MA1143" s="53"/>
      <c r="MB1143" s="53"/>
      <c r="MC1143" s="53"/>
      <c r="MD1143" s="53"/>
      <c r="ME1143" s="53"/>
      <c r="MF1143" s="53"/>
      <c r="MG1143" s="53"/>
      <c r="MH1143" s="53"/>
      <c r="MI1143" s="53"/>
      <c r="MJ1143" s="53"/>
      <c r="MK1143" s="53"/>
      <c r="ML1143" s="53"/>
      <c r="MM1143" s="53"/>
      <c r="MN1143" s="53"/>
      <c r="MO1143" s="53"/>
      <c r="MP1143" s="53"/>
      <c r="MQ1143" s="53"/>
      <c r="MR1143" s="53"/>
      <c r="MS1143" s="53"/>
      <c r="MT1143" s="53"/>
      <c r="MU1143" s="53"/>
      <c r="MV1143" s="53"/>
      <c r="MW1143" s="53"/>
      <c r="MX1143" s="53"/>
      <c r="MY1143" s="53"/>
      <c r="MZ1143" s="53"/>
      <c r="NA1143" s="53"/>
      <c r="NB1143" s="53"/>
      <c r="NC1143" s="53"/>
      <c r="ND1143" s="53"/>
      <c r="NE1143" s="53"/>
      <c r="NF1143" s="53"/>
      <c r="NG1143" s="53"/>
      <c r="NH1143" s="53"/>
      <c r="NI1143" s="53"/>
      <c r="NJ1143" s="53"/>
      <c r="NK1143" s="53"/>
      <c r="NL1143" s="53"/>
      <c r="NM1143" s="53"/>
      <c r="NN1143" s="53"/>
      <c r="NO1143" s="53"/>
      <c r="NP1143" s="53"/>
      <c r="NQ1143" s="53"/>
      <c r="NR1143" s="53"/>
      <c r="NS1143" s="53"/>
      <c r="NT1143" s="53"/>
      <c r="NU1143" s="53"/>
      <c r="NV1143" s="53"/>
      <c r="NW1143" s="53"/>
      <c r="NX1143" s="53"/>
      <c r="NY1143" s="53"/>
      <c r="NZ1143" s="53"/>
      <c r="OA1143" s="53"/>
      <c r="OB1143" s="53"/>
      <c r="OC1143" s="53"/>
      <c r="OD1143" s="53"/>
      <c r="OE1143" s="53"/>
      <c r="OF1143" s="53"/>
      <c r="OG1143" s="53"/>
      <c r="OH1143" s="53"/>
      <c r="OI1143" s="53"/>
      <c r="OJ1143" s="53"/>
      <c r="OK1143" s="53"/>
      <c r="OL1143" s="53"/>
      <c r="OM1143" s="53"/>
      <c r="ON1143" s="53"/>
      <c r="OO1143" s="53"/>
      <c r="OP1143" s="53"/>
      <c r="OQ1143" s="53"/>
      <c r="OR1143" s="53"/>
      <c r="OS1143" s="53"/>
      <c r="OT1143" s="53"/>
      <c r="OU1143" s="53"/>
      <c r="OV1143" s="53"/>
      <c r="OW1143" s="53"/>
      <c r="OX1143" s="53"/>
      <c r="OY1143" s="53"/>
      <c r="OZ1143" s="53"/>
      <c r="PA1143" s="53"/>
      <c r="PB1143" s="53"/>
      <c r="PC1143" s="53"/>
      <c r="PD1143" s="53"/>
      <c r="PE1143" s="53"/>
      <c r="PF1143" s="53"/>
      <c r="PG1143" s="53"/>
      <c r="PH1143" s="53"/>
      <c r="PI1143" s="53"/>
      <c r="PJ1143" s="53"/>
      <c r="PK1143" s="53"/>
      <c r="PL1143" s="53"/>
      <c r="PM1143" s="53"/>
      <c r="PN1143" s="53"/>
      <c r="PO1143" s="53"/>
      <c r="PP1143" s="53"/>
      <c r="PQ1143" s="53"/>
      <c r="PR1143" s="53"/>
      <c r="PS1143" s="53"/>
      <c r="PT1143" s="53"/>
      <c r="PU1143" s="53"/>
      <c r="PV1143" s="53"/>
      <c r="PW1143" s="53"/>
      <c r="PX1143" s="53"/>
      <c r="PY1143" s="53"/>
      <c r="PZ1143" s="53"/>
      <c r="QA1143" s="53"/>
      <c r="QB1143" s="53"/>
      <c r="QC1143" s="53"/>
      <c r="QD1143" s="53"/>
      <c r="QE1143" s="53"/>
      <c r="QF1143" s="53"/>
      <c r="QG1143" s="53"/>
      <c r="QH1143" s="53"/>
      <c r="QI1143" s="53"/>
      <c r="QJ1143" s="53"/>
      <c r="QK1143" s="53"/>
      <c r="QL1143" s="53"/>
      <c r="QM1143" s="53"/>
      <c r="QN1143" s="53"/>
      <c r="QO1143" s="53"/>
      <c r="QP1143" s="53"/>
      <c r="QQ1143" s="53"/>
      <c r="QR1143" s="53"/>
      <c r="QS1143" s="53"/>
      <c r="QT1143" s="53"/>
      <c r="QU1143" s="53"/>
      <c r="QV1143" s="53"/>
      <c r="QW1143" s="53"/>
      <c r="QX1143" s="53"/>
      <c r="QY1143" s="53"/>
      <c r="QZ1143" s="53"/>
      <c r="RA1143" s="53"/>
      <c r="RB1143" s="53"/>
      <c r="RC1143" s="53"/>
      <c r="RD1143" s="53"/>
      <c r="RE1143" s="53"/>
      <c r="RF1143" s="53"/>
      <c r="RG1143" s="53"/>
      <c r="RH1143" s="53"/>
      <c r="RI1143" s="53"/>
      <c r="RJ1143" s="53"/>
      <c r="RK1143" s="53"/>
      <c r="RL1143" s="53"/>
      <c r="RM1143" s="53"/>
      <c r="RN1143" s="53"/>
      <c r="RO1143" s="53"/>
      <c r="RP1143" s="53"/>
      <c r="RQ1143" s="53"/>
      <c r="RR1143" s="53"/>
      <c r="RS1143" s="53"/>
      <c r="RT1143" s="53"/>
      <c r="RU1143" s="53"/>
      <c r="RV1143" s="53"/>
      <c r="RW1143" s="53"/>
      <c r="RX1143" s="53"/>
      <c r="RY1143" s="53"/>
      <c r="RZ1143" s="53"/>
      <c r="SA1143" s="53"/>
      <c r="SB1143" s="53"/>
      <c r="SC1143" s="53"/>
      <c r="SD1143" s="53"/>
      <c r="SE1143" s="53"/>
      <c r="SF1143" s="53"/>
      <c r="SG1143" s="53"/>
      <c r="SH1143" s="53"/>
      <c r="SI1143" s="53"/>
      <c r="SJ1143" s="53"/>
      <c r="SK1143" s="53"/>
      <c r="SL1143" s="53"/>
      <c r="SM1143" s="53"/>
      <c r="SN1143" s="53"/>
      <c r="SO1143" s="53"/>
      <c r="SP1143" s="53"/>
      <c r="SQ1143" s="53"/>
      <c r="SR1143" s="53"/>
      <c r="SS1143" s="53"/>
      <c r="ST1143" s="53"/>
      <c r="SU1143" s="53"/>
      <c r="SV1143" s="53"/>
      <c r="SW1143" s="53"/>
      <c r="SX1143" s="53"/>
      <c r="SY1143" s="53"/>
      <c r="SZ1143" s="53"/>
      <c r="TA1143" s="53"/>
      <c r="TB1143" s="53"/>
      <c r="TC1143" s="53"/>
      <c r="TD1143" s="53"/>
      <c r="TE1143" s="53"/>
      <c r="TF1143" s="53"/>
      <c r="TG1143" s="53"/>
      <c r="TH1143" s="53"/>
      <c r="TI1143" s="53"/>
      <c r="TJ1143" s="53"/>
      <c r="TK1143" s="53"/>
      <c r="TL1143" s="53"/>
      <c r="TM1143" s="53"/>
      <c r="TN1143" s="53"/>
      <c r="TO1143" s="53"/>
      <c r="TP1143" s="53"/>
      <c r="TQ1143" s="53"/>
      <c r="TR1143" s="53"/>
      <c r="TS1143" s="53"/>
      <c r="TT1143" s="53"/>
      <c r="TU1143" s="53"/>
      <c r="TV1143" s="53"/>
      <c r="TW1143" s="53"/>
      <c r="TX1143" s="53"/>
      <c r="TY1143" s="53"/>
      <c r="TZ1143" s="53"/>
      <c r="UA1143" s="53"/>
      <c r="UB1143" s="53"/>
      <c r="UC1143" s="53"/>
      <c r="UD1143" s="53"/>
      <c r="UE1143" s="53"/>
      <c r="UF1143" s="53"/>
      <c r="UG1143" s="53"/>
    </row>
    <row r="1144" spans="12:553" s="19" customFormat="1" ht="15.75" customHeight="1" x14ac:dyDescent="0.2">
      <c r="L1144" s="66"/>
      <c r="M1144" s="66"/>
      <c r="N1144" s="52"/>
      <c r="O1144" s="53"/>
      <c r="P1144" s="53"/>
      <c r="Q1144" s="53"/>
      <c r="R1144" s="53"/>
      <c r="S1144" s="53"/>
      <c r="T1144" s="53"/>
      <c r="U1144" s="53"/>
      <c r="V1144" s="53"/>
      <c r="W1144" s="53"/>
      <c r="X1144" s="53"/>
      <c r="Y1144" s="53"/>
      <c r="Z1144" s="53"/>
      <c r="AA1144" s="53"/>
      <c r="AB1144" s="53"/>
      <c r="AC1144" s="53"/>
      <c r="AD1144" s="53"/>
      <c r="AE1144" s="53"/>
      <c r="AF1144" s="53"/>
      <c r="AG1144" s="53"/>
      <c r="AH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c r="BM1144" s="53"/>
      <c r="BN1144" s="53"/>
      <c r="BO1144" s="53"/>
      <c r="BP1144" s="53"/>
      <c r="BQ1144" s="53"/>
      <c r="BR1144" s="53"/>
      <c r="BS1144" s="53"/>
      <c r="BT1144" s="53"/>
      <c r="BU1144" s="53"/>
      <c r="BV1144" s="53"/>
      <c r="BW1144" s="53"/>
      <c r="BX1144" s="53"/>
      <c r="BY1144" s="53"/>
      <c r="BZ1144" s="53"/>
      <c r="CA1144" s="53"/>
      <c r="CB1144" s="53"/>
      <c r="CC1144" s="53"/>
      <c r="CD1144" s="53"/>
      <c r="CE1144" s="53"/>
      <c r="CF1144" s="53"/>
      <c r="CG1144" s="53"/>
      <c r="CH1144" s="53"/>
      <c r="CI1144" s="53"/>
      <c r="CJ1144" s="53"/>
      <c r="CK1144" s="53"/>
      <c r="CL1144" s="53"/>
      <c r="CM1144" s="53"/>
      <c r="CN1144" s="53"/>
      <c r="CO1144" s="53"/>
      <c r="CP1144" s="53"/>
      <c r="CQ1144" s="53"/>
      <c r="CR1144" s="53"/>
      <c r="CS1144" s="53"/>
      <c r="CT1144" s="53"/>
      <c r="CU1144" s="53"/>
      <c r="CV1144" s="53"/>
      <c r="CW1144" s="53"/>
      <c r="CX1144" s="53"/>
      <c r="CY1144" s="53"/>
      <c r="CZ1144" s="53"/>
      <c r="DA1144" s="53"/>
      <c r="DB1144" s="53"/>
      <c r="DC1144" s="53"/>
      <c r="DD1144" s="53"/>
      <c r="DE1144" s="53"/>
      <c r="DF1144" s="53"/>
      <c r="DG1144" s="53"/>
      <c r="DH1144" s="53"/>
      <c r="DI1144" s="53"/>
      <c r="DJ1144" s="53"/>
      <c r="DK1144" s="53"/>
      <c r="DL1144" s="53"/>
      <c r="DM1144" s="53"/>
      <c r="DN1144" s="53"/>
      <c r="DO1144" s="53"/>
      <c r="DP1144" s="53"/>
      <c r="DQ1144" s="53"/>
      <c r="DR1144" s="53"/>
      <c r="DS1144" s="53"/>
      <c r="DT1144" s="53"/>
      <c r="DU1144" s="53"/>
      <c r="DV1144" s="53"/>
      <c r="DW1144" s="53"/>
      <c r="DX1144" s="53"/>
      <c r="DY1144" s="53"/>
      <c r="DZ1144" s="53"/>
      <c r="EA1144" s="53"/>
      <c r="EB1144" s="53"/>
      <c r="EC1144" s="53"/>
      <c r="ED1144" s="53"/>
      <c r="EE1144" s="53"/>
      <c r="EF1144" s="53"/>
      <c r="EG1144" s="53"/>
      <c r="EH1144" s="53"/>
      <c r="EI1144" s="53"/>
      <c r="EJ1144" s="53"/>
      <c r="EK1144" s="53"/>
      <c r="EL1144" s="53"/>
      <c r="EM1144" s="53"/>
      <c r="EN1144" s="53"/>
      <c r="EO1144" s="53"/>
      <c r="EP1144" s="53"/>
      <c r="EQ1144" s="53"/>
      <c r="ER1144" s="53"/>
      <c r="ES1144" s="53"/>
      <c r="ET1144" s="53"/>
      <c r="EU1144" s="53"/>
      <c r="EV1144" s="53"/>
      <c r="EW1144" s="53"/>
      <c r="EX1144" s="53"/>
      <c r="EY1144" s="53"/>
      <c r="EZ1144" s="53"/>
      <c r="FA1144" s="53"/>
      <c r="FB1144" s="53"/>
      <c r="FC1144" s="53"/>
      <c r="FD1144" s="53"/>
      <c r="FE1144" s="53"/>
      <c r="FF1144" s="53"/>
      <c r="FG1144" s="53"/>
      <c r="FH1144" s="53"/>
      <c r="FI1144" s="53"/>
      <c r="FJ1144" s="53"/>
      <c r="FK1144" s="53"/>
      <c r="FL1144" s="53"/>
      <c r="FM1144" s="53"/>
      <c r="FN1144" s="53"/>
      <c r="FO1144" s="53"/>
      <c r="FP1144" s="53"/>
      <c r="FQ1144" s="53"/>
      <c r="FR1144" s="53"/>
      <c r="FS1144" s="53"/>
      <c r="FT1144" s="53"/>
      <c r="FU1144" s="53"/>
      <c r="FV1144" s="53"/>
      <c r="FW1144" s="53"/>
      <c r="FX1144" s="53"/>
      <c r="FY1144" s="53"/>
      <c r="FZ1144" s="53"/>
      <c r="GA1144" s="53"/>
      <c r="GB1144" s="53"/>
      <c r="GC1144" s="53"/>
      <c r="GD1144" s="53"/>
      <c r="GE1144" s="53"/>
      <c r="GF1144" s="53"/>
      <c r="GG1144" s="53"/>
      <c r="GH1144" s="53"/>
      <c r="GI1144" s="53"/>
      <c r="GJ1144" s="53"/>
      <c r="GK1144" s="53"/>
      <c r="GL1144" s="53"/>
      <c r="GM1144" s="53"/>
      <c r="GN1144" s="53"/>
      <c r="GO1144" s="53"/>
      <c r="GP1144" s="53"/>
      <c r="GQ1144" s="53"/>
      <c r="GR1144" s="53"/>
      <c r="GS1144" s="53"/>
      <c r="GT1144" s="53"/>
      <c r="GU1144" s="53"/>
      <c r="GV1144" s="53"/>
      <c r="GW1144" s="53"/>
      <c r="GX1144" s="53"/>
      <c r="GY1144" s="53"/>
      <c r="GZ1144" s="53"/>
      <c r="HA1144" s="53"/>
      <c r="HB1144" s="53"/>
      <c r="HC1144" s="53"/>
      <c r="HD1144" s="53"/>
      <c r="HE1144" s="53"/>
      <c r="HF1144" s="53"/>
      <c r="HG1144" s="53"/>
      <c r="HH1144" s="53"/>
      <c r="HI1144" s="53"/>
      <c r="HJ1144" s="53"/>
      <c r="HK1144" s="53"/>
      <c r="HL1144" s="53"/>
      <c r="HM1144" s="53"/>
      <c r="HN1144" s="53"/>
      <c r="HO1144" s="53"/>
      <c r="HP1144" s="53"/>
      <c r="HQ1144" s="53"/>
      <c r="HR1144" s="53"/>
      <c r="HS1144" s="53"/>
      <c r="HT1144" s="53"/>
      <c r="HU1144" s="53"/>
      <c r="HV1144" s="53"/>
      <c r="HW1144" s="53"/>
      <c r="HX1144" s="53"/>
      <c r="HY1144" s="53"/>
      <c r="HZ1144" s="53"/>
      <c r="IA1144" s="53"/>
      <c r="IB1144" s="53"/>
      <c r="IC1144" s="53"/>
      <c r="ID1144" s="53"/>
      <c r="IE1144" s="53"/>
      <c r="IF1144" s="53"/>
      <c r="IG1144" s="53"/>
      <c r="IH1144" s="53"/>
      <c r="II1144" s="53"/>
      <c r="IJ1144" s="53"/>
      <c r="IK1144" s="53"/>
      <c r="IL1144" s="53"/>
      <c r="IM1144" s="53"/>
      <c r="IN1144" s="53"/>
      <c r="IO1144" s="53"/>
      <c r="IP1144" s="53"/>
      <c r="IQ1144" s="53"/>
      <c r="IR1144" s="53"/>
      <c r="IS1144" s="53"/>
      <c r="IT1144" s="53"/>
      <c r="IU1144" s="53"/>
      <c r="IV1144" s="53"/>
      <c r="IW1144" s="53"/>
      <c r="IX1144" s="53"/>
      <c r="IY1144" s="53"/>
      <c r="IZ1144" s="53"/>
      <c r="JA1144" s="53"/>
      <c r="JB1144" s="53"/>
      <c r="JC1144" s="53"/>
      <c r="JD1144" s="53"/>
      <c r="JE1144" s="53"/>
      <c r="JF1144" s="53"/>
      <c r="JG1144" s="53"/>
      <c r="JH1144" s="53"/>
      <c r="JI1144" s="53"/>
      <c r="JJ1144" s="53"/>
      <c r="JK1144" s="53"/>
      <c r="JL1144" s="53"/>
      <c r="JM1144" s="53"/>
      <c r="JN1144" s="53"/>
      <c r="JO1144" s="53"/>
      <c r="JP1144" s="53"/>
      <c r="JQ1144" s="53"/>
      <c r="JR1144" s="53"/>
      <c r="JS1144" s="53"/>
      <c r="JT1144" s="53"/>
      <c r="JU1144" s="53"/>
      <c r="JV1144" s="53"/>
      <c r="JW1144" s="53"/>
      <c r="JX1144" s="53"/>
      <c r="JY1144" s="53"/>
      <c r="JZ1144" s="53"/>
      <c r="KA1144" s="53"/>
      <c r="KB1144" s="53"/>
      <c r="KC1144" s="53"/>
      <c r="KD1144" s="53"/>
      <c r="KE1144" s="53"/>
      <c r="KF1144" s="53"/>
      <c r="KG1144" s="53"/>
      <c r="KH1144" s="53"/>
      <c r="KI1144" s="53"/>
      <c r="KJ1144" s="53"/>
      <c r="KK1144" s="53"/>
      <c r="KL1144" s="53"/>
      <c r="KM1144" s="53"/>
      <c r="KN1144" s="53"/>
      <c r="KO1144" s="53"/>
      <c r="KP1144" s="53"/>
      <c r="KQ1144" s="53"/>
      <c r="KR1144" s="53"/>
      <c r="KS1144" s="53"/>
      <c r="KT1144" s="53"/>
      <c r="KU1144" s="53"/>
      <c r="KV1144" s="53"/>
      <c r="KW1144" s="53"/>
      <c r="KX1144" s="53"/>
      <c r="KY1144" s="53"/>
      <c r="KZ1144" s="53"/>
      <c r="LA1144" s="53"/>
      <c r="LB1144" s="53"/>
      <c r="LC1144" s="53"/>
      <c r="LD1144" s="53"/>
      <c r="LE1144" s="53"/>
      <c r="LF1144" s="53"/>
      <c r="LG1144" s="53"/>
      <c r="LH1144" s="53"/>
      <c r="LI1144" s="53"/>
      <c r="LJ1144" s="53"/>
      <c r="LK1144" s="53"/>
      <c r="LL1144" s="53"/>
      <c r="LM1144" s="53"/>
      <c r="LN1144" s="53"/>
      <c r="LO1144" s="53"/>
      <c r="LP1144" s="53"/>
      <c r="LQ1144" s="53"/>
      <c r="LR1144" s="53"/>
      <c r="LS1144" s="53"/>
      <c r="LT1144" s="53"/>
      <c r="LU1144" s="53"/>
      <c r="LV1144" s="53"/>
      <c r="LW1144" s="53"/>
      <c r="LX1144" s="53"/>
      <c r="LY1144" s="53"/>
      <c r="LZ1144" s="53"/>
      <c r="MA1144" s="53"/>
      <c r="MB1144" s="53"/>
      <c r="MC1144" s="53"/>
      <c r="MD1144" s="53"/>
      <c r="ME1144" s="53"/>
      <c r="MF1144" s="53"/>
      <c r="MG1144" s="53"/>
      <c r="MH1144" s="53"/>
      <c r="MI1144" s="53"/>
      <c r="MJ1144" s="53"/>
      <c r="MK1144" s="53"/>
      <c r="ML1144" s="53"/>
      <c r="MM1144" s="53"/>
      <c r="MN1144" s="53"/>
      <c r="MO1144" s="53"/>
      <c r="MP1144" s="53"/>
      <c r="MQ1144" s="53"/>
      <c r="MR1144" s="53"/>
      <c r="MS1144" s="53"/>
      <c r="MT1144" s="53"/>
      <c r="MU1144" s="53"/>
      <c r="MV1144" s="53"/>
      <c r="MW1144" s="53"/>
      <c r="MX1144" s="53"/>
      <c r="MY1144" s="53"/>
      <c r="MZ1144" s="53"/>
      <c r="NA1144" s="53"/>
      <c r="NB1144" s="53"/>
      <c r="NC1144" s="53"/>
      <c r="ND1144" s="53"/>
      <c r="NE1144" s="53"/>
      <c r="NF1144" s="53"/>
      <c r="NG1144" s="53"/>
      <c r="NH1144" s="53"/>
      <c r="NI1144" s="53"/>
      <c r="NJ1144" s="53"/>
      <c r="NK1144" s="53"/>
      <c r="NL1144" s="53"/>
      <c r="NM1144" s="53"/>
      <c r="NN1144" s="53"/>
      <c r="NO1144" s="53"/>
      <c r="NP1144" s="53"/>
      <c r="NQ1144" s="53"/>
      <c r="NR1144" s="53"/>
      <c r="NS1144" s="53"/>
      <c r="NT1144" s="53"/>
      <c r="NU1144" s="53"/>
      <c r="NV1144" s="53"/>
      <c r="NW1144" s="53"/>
      <c r="NX1144" s="53"/>
      <c r="NY1144" s="53"/>
      <c r="NZ1144" s="53"/>
      <c r="OA1144" s="53"/>
      <c r="OB1144" s="53"/>
      <c r="OC1144" s="53"/>
      <c r="OD1144" s="53"/>
      <c r="OE1144" s="53"/>
      <c r="OF1144" s="53"/>
      <c r="OG1144" s="53"/>
      <c r="OH1144" s="53"/>
      <c r="OI1144" s="53"/>
      <c r="OJ1144" s="53"/>
      <c r="OK1144" s="53"/>
      <c r="OL1144" s="53"/>
      <c r="OM1144" s="53"/>
      <c r="ON1144" s="53"/>
      <c r="OO1144" s="53"/>
      <c r="OP1144" s="53"/>
      <c r="OQ1144" s="53"/>
      <c r="OR1144" s="53"/>
      <c r="OS1144" s="53"/>
      <c r="OT1144" s="53"/>
      <c r="OU1144" s="53"/>
      <c r="OV1144" s="53"/>
      <c r="OW1144" s="53"/>
      <c r="OX1144" s="53"/>
      <c r="OY1144" s="53"/>
      <c r="OZ1144" s="53"/>
      <c r="PA1144" s="53"/>
      <c r="PB1144" s="53"/>
      <c r="PC1144" s="53"/>
      <c r="PD1144" s="53"/>
      <c r="PE1144" s="53"/>
      <c r="PF1144" s="53"/>
      <c r="PG1144" s="53"/>
      <c r="PH1144" s="53"/>
      <c r="PI1144" s="53"/>
      <c r="PJ1144" s="53"/>
      <c r="PK1144" s="53"/>
      <c r="PL1144" s="53"/>
      <c r="PM1144" s="53"/>
      <c r="PN1144" s="53"/>
      <c r="PO1144" s="53"/>
      <c r="PP1144" s="53"/>
      <c r="PQ1144" s="53"/>
      <c r="PR1144" s="53"/>
      <c r="PS1144" s="53"/>
      <c r="PT1144" s="53"/>
      <c r="PU1144" s="53"/>
      <c r="PV1144" s="53"/>
      <c r="PW1144" s="53"/>
      <c r="PX1144" s="53"/>
      <c r="PY1144" s="53"/>
      <c r="PZ1144" s="53"/>
      <c r="QA1144" s="53"/>
      <c r="QB1144" s="53"/>
      <c r="QC1144" s="53"/>
      <c r="QD1144" s="53"/>
      <c r="QE1144" s="53"/>
      <c r="QF1144" s="53"/>
      <c r="QG1144" s="53"/>
      <c r="QH1144" s="53"/>
      <c r="QI1144" s="53"/>
      <c r="QJ1144" s="53"/>
      <c r="QK1144" s="53"/>
      <c r="QL1144" s="53"/>
      <c r="QM1144" s="53"/>
      <c r="QN1144" s="53"/>
      <c r="QO1144" s="53"/>
      <c r="QP1144" s="53"/>
      <c r="QQ1144" s="53"/>
      <c r="QR1144" s="53"/>
      <c r="QS1144" s="53"/>
      <c r="QT1144" s="53"/>
      <c r="QU1144" s="53"/>
      <c r="QV1144" s="53"/>
      <c r="QW1144" s="53"/>
      <c r="QX1144" s="53"/>
      <c r="QY1144" s="53"/>
      <c r="QZ1144" s="53"/>
      <c r="RA1144" s="53"/>
      <c r="RB1144" s="53"/>
      <c r="RC1144" s="53"/>
      <c r="RD1144" s="53"/>
      <c r="RE1144" s="53"/>
      <c r="RF1144" s="53"/>
      <c r="RG1144" s="53"/>
      <c r="RH1144" s="53"/>
      <c r="RI1144" s="53"/>
      <c r="RJ1144" s="53"/>
      <c r="RK1144" s="53"/>
      <c r="RL1144" s="53"/>
      <c r="RM1144" s="53"/>
      <c r="RN1144" s="53"/>
      <c r="RO1144" s="53"/>
      <c r="RP1144" s="53"/>
      <c r="RQ1144" s="53"/>
      <c r="RR1144" s="53"/>
      <c r="RS1144" s="53"/>
      <c r="RT1144" s="53"/>
      <c r="RU1144" s="53"/>
      <c r="RV1144" s="53"/>
      <c r="RW1144" s="53"/>
      <c r="RX1144" s="53"/>
      <c r="RY1144" s="53"/>
      <c r="RZ1144" s="53"/>
      <c r="SA1144" s="53"/>
      <c r="SB1144" s="53"/>
      <c r="SC1144" s="53"/>
      <c r="SD1144" s="53"/>
      <c r="SE1144" s="53"/>
      <c r="SF1144" s="53"/>
      <c r="SG1144" s="53"/>
      <c r="SH1144" s="53"/>
      <c r="SI1144" s="53"/>
      <c r="SJ1144" s="53"/>
      <c r="SK1144" s="53"/>
      <c r="SL1144" s="53"/>
      <c r="SM1144" s="53"/>
      <c r="SN1144" s="53"/>
      <c r="SO1144" s="53"/>
      <c r="SP1144" s="53"/>
      <c r="SQ1144" s="53"/>
      <c r="SR1144" s="53"/>
      <c r="SS1144" s="53"/>
      <c r="ST1144" s="53"/>
      <c r="SU1144" s="53"/>
      <c r="SV1144" s="53"/>
      <c r="SW1144" s="53"/>
      <c r="SX1144" s="53"/>
      <c r="SY1144" s="53"/>
      <c r="SZ1144" s="53"/>
      <c r="TA1144" s="53"/>
      <c r="TB1144" s="53"/>
      <c r="TC1144" s="53"/>
      <c r="TD1144" s="53"/>
      <c r="TE1144" s="53"/>
      <c r="TF1144" s="53"/>
      <c r="TG1144" s="53"/>
      <c r="TH1144" s="53"/>
      <c r="TI1144" s="53"/>
      <c r="TJ1144" s="53"/>
      <c r="TK1144" s="53"/>
      <c r="TL1144" s="53"/>
      <c r="TM1144" s="53"/>
      <c r="TN1144" s="53"/>
      <c r="TO1144" s="53"/>
      <c r="TP1144" s="53"/>
      <c r="TQ1144" s="53"/>
      <c r="TR1144" s="53"/>
      <c r="TS1144" s="53"/>
      <c r="TT1144" s="53"/>
      <c r="TU1144" s="53"/>
      <c r="TV1144" s="53"/>
      <c r="TW1144" s="53"/>
      <c r="TX1144" s="53"/>
      <c r="TY1144" s="53"/>
      <c r="TZ1144" s="53"/>
      <c r="UA1144" s="53"/>
      <c r="UB1144" s="53"/>
      <c r="UC1144" s="53"/>
      <c r="UD1144" s="53"/>
      <c r="UE1144" s="53"/>
      <c r="UF1144" s="53"/>
      <c r="UG1144" s="53"/>
    </row>
    <row r="1145" spans="12:553" s="19" customFormat="1" x14ac:dyDescent="0.2">
      <c r="L1145" s="66"/>
      <c r="M1145" s="66"/>
      <c r="N1145" s="52"/>
      <c r="O1145" s="53"/>
      <c r="P1145" s="53"/>
      <c r="Q1145" s="53"/>
      <c r="R1145" s="53"/>
      <c r="S1145" s="53"/>
      <c r="T1145" s="53"/>
      <c r="U1145" s="53"/>
      <c r="V1145" s="53"/>
      <c r="W1145" s="53"/>
      <c r="X1145" s="53"/>
      <c r="Y1145" s="53"/>
      <c r="Z1145" s="53"/>
      <c r="AA1145" s="53"/>
      <c r="AB1145" s="53"/>
      <c r="AC1145" s="53"/>
      <c r="AD1145" s="53"/>
      <c r="AE1145" s="53"/>
      <c r="AF1145" s="53"/>
      <c r="AG1145" s="53"/>
      <c r="AH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c r="BM1145" s="53"/>
      <c r="BN1145" s="53"/>
      <c r="BO1145" s="53"/>
      <c r="BP1145" s="53"/>
      <c r="BQ1145" s="53"/>
      <c r="BR1145" s="53"/>
      <c r="BS1145" s="53"/>
      <c r="BT1145" s="53"/>
      <c r="BU1145" s="53"/>
      <c r="BV1145" s="53"/>
      <c r="BW1145" s="53"/>
      <c r="BX1145" s="53"/>
      <c r="BY1145" s="53"/>
      <c r="BZ1145" s="53"/>
      <c r="CA1145" s="53"/>
      <c r="CB1145" s="53"/>
      <c r="CC1145" s="53"/>
      <c r="CD1145" s="53"/>
      <c r="CE1145" s="53"/>
      <c r="CF1145" s="53"/>
      <c r="CG1145" s="53"/>
      <c r="CH1145" s="53"/>
      <c r="CI1145" s="53"/>
      <c r="CJ1145" s="53"/>
      <c r="CK1145" s="53"/>
      <c r="CL1145" s="53"/>
      <c r="CM1145" s="53"/>
      <c r="CN1145" s="53"/>
      <c r="CO1145" s="53"/>
      <c r="CP1145" s="53"/>
      <c r="CQ1145" s="53"/>
      <c r="CR1145" s="53"/>
      <c r="CS1145" s="53"/>
      <c r="CT1145" s="53"/>
      <c r="CU1145" s="53"/>
      <c r="CV1145" s="53"/>
      <c r="CW1145" s="53"/>
      <c r="CX1145" s="53"/>
      <c r="CY1145" s="53"/>
      <c r="CZ1145" s="53"/>
      <c r="DA1145" s="53"/>
      <c r="DB1145" s="53"/>
      <c r="DC1145" s="53"/>
      <c r="DD1145" s="53"/>
      <c r="DE1145" s="53"/>
      <c r="DF1145" s="53"/>
      <c r="DG1145" s="53"/>
      <c r="DH1145" s="53"/>
      <c r="DI1145" s="53"/>
      <c r="DJ1145" s="53"/>
      <c r="DK1145" s="53"/>
      <c r="DL1145" s="53"/>
      <c r="DM1145" s="53"/>
      <c r="DN1145" s="53"/>
      <c r="DO1145" s="53"/>
      <c r="DP1145" s="53"/>
      <c r="DQ1145" s="53"/>
      <c r="DR1145" s="53"/>
      <c r="DS1145" s="53"/>
      <c r="DT1145" s="53"/>
      <c r="DU1145" s="53"/>
      <c r="DV1145" s="53"/>
      <c r="DW1145" s="53"/>
      <c r="DX1145" s="53"/>
      <c r="DY1145" s="53"/>
      <c r="DZ1145" s="53"/>
      <c r="EA1145" s="53"/>
      <c r="EB1145" s="53"/>
      <c r="EC1145" s="53"/>
      <c r="ED1145" s="53"/>
      <c r="EE1145" s="53"/>
      <c r="EF1145" s="53"/>
      <c r="EG1145" s="53"/>
      <c r="EH1145" s="53"/>
      <c r="EI1145" s="53"/>
      <c r="EJ1145" s="53"/>
      <c r="EK1145" s="53"/>
      <c r="EL1145" s="53"/>
      <c r="EM1145" s="53"/>
      <c r="EN1145" s="53"/>
      <c r="EO1145" s="53"/>
      <c r="EP1145" s="53"/>
      <c r="EQ1145" s="53"/>
      <c r="ER1145" s="53"/>
      <c r="ES1145" s="53"/>
      <c r="ET1145" s="53"/>
      <c r="EU1145" s="53"/>
      <c r="EV1145" s="53"/>
      <c r="EW1145" s="53"/>
      <c r="EX1145" s="53"/>
      <c r="EY1145" s="53"/>
      <c r="EZ1145" s="53"/>
      <c r="FA1145" s="53"/>
      <c r="FB1145" s="53"/>
      <c r="FC1145" s="53"/>
      <c r="FD1145" s="53"/>
      <c r="FE1145" s="53"/>
      <c r="FF1145" s="53"/>
      <c r="FG1145" s="53"/>
      <c r="FH1145" s="53"/>
      <c r="FI1145" s="53"/>
      <c r="FJ1145" s="53"/>
      <c r="FK1145" s="53"/>
      <c r="FL1145" s="53"/>
      <c r="FM1145" s="53"/>
      <c r="FN1145" s="53"/>
      <c r="FO1145" s="53"/>
      <c r="FP1145" s="53"/>
      <c r="FQ1145" s="53"/>
      <c r="FR1145" s="53"/>
      <c r="FS1145" s="53"/>
      <c r="FT1145" s="53"/>
      <c r="FU1145" s="53"/>
      <c r="FV1145" s="53"/>
      <c r="FW1145" s="53"/>
      <c r="FX1145" s="53"/>
      <c r="FY1145" s="53"/>
      <c r="FZ1145" s="53"/>
      <c r="GA1145" s="53"/>
      <c r="GB1145" s="53"/>
      <c r="GC1145" s="53"/>
      <c r="GD1145" s="53"/>
      <c r="GE1145" s="53"/>
      <c r="GF1145" s="53"/>
      <c r="GG1145" s="53"/>
      <c r="GH1145" s="53"/>
      <c r="GI1145" s="53"/>
      <c r="GJ1145" s="53"/>
      <c r="GK1145" s="53"/>
      <c r="GL1145" s="53"/>
      <c r="GM1145" s="53"/>
      <c r="GN1145" s="53"/>
      <c r="GO1145" s="53"/>
      <c r="GP1145" s="53"/>
      <c r="GQ1145" s="53"/>
      <c r="GR1145" s="53"/>
      <c r="GS1145" s="53"/>
      <c r="GT1145" s="53"/>
      <c r="GU1145" s="53"/>
      <c r="GV1145" s="53"/>
      <c r="GW1145" s="53"/>
      <c r="GX1145" s="53"/>
      <c r="GY1145" s="53"/>
      <c r="GZ1145" s="53"/>
      <c r="HA1145" s="53"/>
      <c r="HB1145" s="53"/>
      <c r="HC1145" s="53"/>
      <c r="HD1145" s="53"/>
      <c r="HE1145" s="53"/>
      <c r="HF1145" s="53"/>
      <c r="HG1145" s="53"/>
      <c r="HH1145" s="53"/>
      <c r="HI1145" s="53"/>
      <c r="HJ1145" s="53"/>
      <c r="HK1145" s="53"/>
      <c r="HL1145" s="53"/>
      <c r="HM1145" s="53"/>
      <c r="HN1145" s="53"/>
      <c r="HO1145" s="53"/>
      <c r="HP1145" s="53"/>
      <c r="HQ1145" s="53"/>
      <c r="HR1145" s="53"/>
      <c r="HS1145" s="53"/>
      <c r="HT1145" s="53"/>
      <c r="HU1145" s="53"/>
      <c r="HV1145" s="53"/>
      <c r="HW1145" s="53"/>
      <c r="HX1145" s="53"/>
      <c r="HY1145" s="53"/>
      <c r="HZ1145" s="53"/>
      <c r="IA1145" s="53"/>
      <c r="IB1145" s="53"/>
      <c r="IC1145" s="53"/>
      <c r="ID1145" s="53"/>
      <c r="IE1145" s="53"/>
      <c r="IF1145" s="53"/>
      <c r="IG1145" s="53"/>
      <c r="IH1145" s="53"/>
      <c r="II1145" s="53"/>
      <c r="IJ1145" s="53"/>
      <c r="IK1145" s="53"/>
      <c r="IL1145" s="53"/>
      <c r="IM1145" s="53"/>
      <c r="IN1145" s="53"/>
      <c r="IO1145" s="53"/>
      <c r="IP1145" s="53"/>
      <c r="IQ1145" s="53"/>
      <c r="IR1145" s="53"/>
      <c r="IS1145" s="53"/>
      <c r="IT1145" s="53"/>
      <c r="IU1145" s="53"/>
      <c r="IV1145" s="53"/>
      <c r="IW1145" s="53"/>
      <c r="IX1145" s="53"/>
      <c r="IY1145" s="53"/>
      <c r="IZ1145" s="53"/>
      <c r="JA1145" s="53"/>
      <c r="JB1145" s="53"/>
      <c r="JC1145" s="53"/>
      <c r="JD1145" s="53"/>
      <c r="JE1145" s="53"/>
      <c r="JF1145" s="53"/>
      <c r="JG1145" s="53"/>
      <c r="JH1145" s="53"/>
      <c r="JI1145" s="53"/>
      <c r="JJ1145" s="53"/>
      <c r="JK1145" s="53"/>
      <c r="JL1145" s="53"/>
      <c r="JM1145" s="53"/>
      <c r="JN1145" s="53"/>
      <c r="JO1145" s="53"/>
      <c r="JP1145" s="53"/>
      <c r="JQ1145" s="53"/>
      <c r="JR1145" s="53"/>
      <c r="JS1145" s="53"/>
      <c r="JT1145" s="53"/>
      <c r="JU1145" s="53"/>
      <c r="JV1145" s="53"/>
      <c r="JW1145" s="53"/>
      <c r="JX1145" s="53"/>
      <c r="JY1145" s="53"/>
      <c r="JZ1145" s="53"/>
      <c r="KA1145" s="53"/>
      <c r="KB1145" s="53"/>
      <c r="KC1145" s="53"/>
      <c r="KD1145" s="53"/>
      <c r="KE1145" s="53"/>
      <c r="KF1145" s="53"/>
      <c r="KG1145" s="53"/>
      <c r="KH1145" s="53"/>
      <c r="KI1145" s="53"/>
      <c r="KJ1145" s="53"/>
      <c r="KK1145" s="53"/>
      <c r="KL1145" s="53"/>
      <c r="KM1145" s="53"/>
      <c r="KN1145" s="53"/>
      <c r="KO1145" s="53"/>
      <c r="KP1145" s="53"/>
      <c r="KQ1145" s="53"/>
      <c r="KR1145" s="53"/>
      <c r="KS1145" s="53"/>
      <c r="KT1145" s="53"/>
      <c r="KU1145" s="53"/>
      <c r="KV1145" s="53"/>
      <c r="KW1145" s="53"/>
      <c r="KX1145" s="53"/>
      <c r="KY1145" s="53"/>
      <c r="KZ1145" s="53"/>
      <c r="LA1145" s="53"/>
      <c r="LB1145" s="53"/>
      <c r="LC1145" s="53"/>
      <c r="LD1145" s="53"/>
      <c r="LE1145" s="53"/>
      <c r="LF1145" s="53"/>
      <c r="LG1145" s="53"/>
      <c r="LH1145" s="53"/>
      <c r="LI1145" s="53"/>
      <c r="LJ1145" s="53"/>
      <c r="LK1145" s="53"/>
      <c r="LL1145" s="53"/>
      <c r="LM1145" s="53"/>
      <c r="LN1145" s="53"/>
      <c r="LO1145" s="53"/>
      <c r="LP1145" s="53"/>
      <c r="LQ1145" s="53"/>
      <c r="LR1145" s="53"/>
      <c r="LS1145" s="53"/>
      <c r="LT1145" s="53"/>
      <c r="LU1145" s="53"/>
      <c r="LV1145" s="53"/>
      <c r="LW1145" s="53"/>
      <c r="LX1145" s="53"/>
      <c r="LY1145" s="53"/>
      <c r="LZ1145" s="53"/>
      <c r="MA1145" s="53"/>
      <c r="MB1145" s="53"/>
      <c r="MC1145" s="53"/>
      <c r="MD1145" s="53"/>
      <c r="ME1145" s="53"/>
      <c r="MF1145" s="53"/>
      <c r="MG1145" s="53"/>
      <c r="MH1145" s="53"/>
      <c r="MI1145" s="53"/>
      <c r="MJ1145" s="53"/>
      <c r="MK1145" s="53"/>
      <c r="ML1145" s="53"/>
      <c r="MM1145" s="53"/>
      <c r="MN1145" s="53"/>
      <c r="MO1145" s="53"/>
      <c r="MP1145" s="53"/>
      <c r="MQ1145" s="53"/>
      <c r="MR1145" s="53"/>
      <c r="MS1145" s="53"/>
      <c r="MT1145" s="53"/>
      <c r="MU1145" s="53"/>
      <c r="MV1145" s="53"/>
      <c r="MW1145" s="53"/>
      <c r="MX1145" s="53"/>
      <c r="MY1145" s="53"/>
      <c r="MZ1145" s="53"/>
      <c r="NA1145" s="53"/>
      <c r="NB1145" s="53"/>
      <c r="NC1145" s="53"/>
      <c r="ND1145" s="53"/>
      <c r="NE1145" s="53"/>
      <c r="NF1145" s="53"/>
      <c r="NG1145" s="53"/>
      <c r="NH1145" s="53"/>
      <c r="NI1145" s="53"/>
      <c r="NJ1145" s="53"/>
      <c r="NK1145" s="53"/>
      <c r="NL1145" s="53"/>
      <c r="NM1145" s="53"/>
      <c r="NN1145" s="53"/>
      <c r="NO1145" s="53"/>
      <c r="NP1145" s="53"/>
      <c r="NQ1145" s="53"/>
      <c r="NR1145" s="53"/>
      <c r="NS1145" s="53"/>
      <c r="NT1145" s="53"/>
      <c r="NU1145" s="53"/>
      <c r="NV1145" s="53"/>
      <c r="NW1145" s="53"/>
      <c r="NX1145" s="53"/>
      <c r="NY1145" s="53"/>
      <c r="NZ1145" s="53"/>
      <c r="OA1145" s="53"/>
      <c r="OB1145" s="53"/>
      <c r="OC1145" s="53"/>
      <c r="OD1145" s="53"/>
      <c r="OE1145" s="53"/>
      <c r="OF1145" s="53"/>
      <c r="OG1145" s="53"/>
      <c r="OH1145" s="53"/>
      <c r="OI1145" s="53"/>
      <c r="OJ1145" s="53"/>
      <c r="OK1145" s="53"/>
      <c r="OL1145" s="53"/>
      <c r="OM1145" s="53"/>
      <c r="ON1145" s="53"/>
      <c r="OO1145" s="53"/>
      <c r="OP1145" s="53"/>
      <c r="OQ1145" s="53"/>
      <c r="OR1145" s="53"/>
      <c r="OS1145" s="53"/>
      <c r="OT1145" s="53"/>
      <c r="OU1145" s="53"/>
      <c r="OV1145" s="53"/>
      <c r="OW1145" s="53"/>
      <c r="OX1145" s="53"/>
      <c r="OY1145" s="53"/>
      <c r="OZ1145" s="53"/>
      <c r="PA1145" s="53"/>
      <c r="PB1145" s="53"/>
      <c r="PC1145" s="53"/>
      <c r="PD1145" s="53"/>
      <c r="PE1145" s="53"/>
      <c r="PF1145" s="53"/>
      <c r="PG1145" s="53"/>
      <c r="PH1145" s="53"/>
      <c r="PI1145" s="53"/>
      <c r="PJ1145" s="53"/>
      <c r="PK1145" s="53"/>
      <c r="PL1145" s="53"/>
      <c r="PM1145" s="53"/>
      <c r="PN1145" s="53"/>
      <c r="PO1145" s="53"/>
      <c r="PP1145" s="53"/>
      <c r="PQ1145" s="53"/>
      <c r="PR1145" s="53"/>
      <c r="PS1145" s="53"/>
      <c r="PT1145" s="53"/>
      <c r="PU1145" s="53"/>
      <c r="PV1145" s="53"/>
      <c r="PW1145" s="53"/>
      <c r="PX1145" s="53"/>
      <c r="PY1145" s="53"/>
      <c r="PZ1145" s="53"/>
      <c r="QA1145" s="53"/>
      <c r="QB1145" s="53"/>
      <c r="QC1145" s="53"/>
      <c r="QD1145" s="53"/>
      <c r="QE1145" s="53"/>
      <c r="QF1145" s="53"/>
      <c r="QG1145" s="53"/>
      <c r="QH1145" s="53"/>
      <c r="QI1145" s="53"/>
      <c r="QJ1145" s="53"/>
      <c r="QK1145" s="53"/>
      <c r="QL1145" s="53"/>
      <c r="QM1145" s="53"/>
      <c r="QN1145" s="53"/>
      <c r="QO1145" s="53"/>
      <c r="QP1145" s="53"/>
      <c r="QQ1145" s="53"/>
      <c r="QR1145" s="53"/>
      <c r="QS1145" s="53"/>
      <c r="QT1145" s="53"/>
      <c r="QU1145" s="53"/>
      <c r="QV1145" s="53"/>
      <c r="QW1145" s="53"/>
      <c r="QX1145" s="53"/>
      <c r="QY1145" s="53"/>
      <c r="QZ1145" s="53"/>
      <c r="RA1145" s="53"/>
      <c r="RB1145" s="53"/>
      <c r="RC1145" s="53"/>
      <c r="RD1145" s="53"/>
      <c r="RE1145" s="53"/>
      <c r="RF1145" s="53"/>
      <c r="RG1145" s="53"/>
      <c r="RH1145" s="53"/>
      <c r="RI1145" s="53"/>
      <c r="RJ1145" s="53"/>
      <c r="RK1145" s="53"/>
      <c r="RL1145" s="53"/>
      <c r="RM1145" s="53"/>
      <c r="RN1145" s="53"/>
      <c r="RO1145" s="53"/>
      <c r="RP1145" s="53"/>
      <c r="RQ1145" s="53"/>
      <c r="RR1145" s="53"/>
      <c r="RS1145" s="53"/>
      <c r="RT1145" s="53"/>
      <c r="RU1145" s="53"/>
      <c r="RV1145" s="53"/>
      <c r="RW1145" s="53"/>
      <c r="RX1145" s="53"/>
      <c r="RY1145" s="53"/>
      <c r="RZ1145" s="53"/>
      <c r="SA1145" s="53"/>
      <c r="SB1145" s="53"/>
      <c r="SC1145" s="53"/>
      <c r="SD1145" s="53"/>
      <c r="SE1145" s="53"/>
      <c r="SF1145" s="53"/>
      <c r="SG1145" s="53"/>
      <c r="SH1145" s="53"/>
      <c r="SI1145" s="53"/>
      <c r="SJ1145" s="53"/>
      <c r="SK1145" s="53"/>
      <c r="SL1145" s="53"/>
      <c r="SM1145" s="53"/>
      <c r="SN1145" s="53"/>
      <c r="SO1145" s="53"/>
      <c r="SP1145" s="53"/>
      <c r="SQ1145" s="53"/>
      <c r="SR1145" s="53"/>
      <c r="SS1145" s="53"/>
      <c r="ST1145" s="53"/>
      <c r="SU1145" s="53"/>
      <c r="SV1145" s="53"/>
      <c r="SW1145" s="53"/>
      <c r="SX1145" s="53"/>
      <c r="SY1145" s="53"/>
      <c r="SZ1145" s="53"/>
      <c r="TA1145" s="53"/>
      <c r="TB1145" s="53"/>
      <c r="TC1145" s="53"/>
      <c r="TD1145" s="53"/>
      <c r="TE1145" s="53"/>
      <c r="TF1145" s="53"/>
      <c r="TG1145" s="53"/>
      <c r="TH1145" s="53"/>
      <c r="TI1145" s="53"/>
      <c r="TJ1145" s="53"/>
      <c r="TK1145" s="53"/>
      <c r="TL1145" s="53"/>
      <c r="TM1145" s="53"/>
      <c r="TN1145" s="53"/>
      <c r="TO1145" s="53"/>
      <c r="TP1145" s="53"/>
      <c r="TQ1145" s="53"/>
      <c r="TR1145" s="53"/>
      <c r="TS1145" s="53"/>
      <c r="TT1145" s="53"/>
      <c r="TU1145" s="53"/>
      <c r="TV1145" s="53"/>
      <c r="TW1145" s="53"/>
      <c r="TX1145" s="53"/>
      <c r="TY1145" s="53"/>
      <c r="TZ1145" s="53"/>
      <c r="UA1145" s="53"/>
      <c r="UB1145" s="53"/>
      <c r="UC1145" s="53"/>
      <c r="UD1145" s="53"/>
      <c r="UE1145" s="53"/>
      <c r="UF1145" s="53"/>
      <c r="UG1145" s="53"/>
    </row>
  </sheetData>
  <mergeCells count="427">
    <mergeCell ref="D337:E338"/>
    <mergeCell ref="D339:E339"/>
    <mergeCell ref="D340:E340"/>
    <mergeCell ref="F337:L338"/>
    <mergeCell ref="F339:L339"/>
    <mergeCell ref="F340:L340"/>
    <mergeCell ref="E199:F199"/>
    <mergeCell ref="E200:F200"/>
    <mergeCell ref="E201:F201"/>
    <mergeCell ref="E202:F202"/>
    <mergeCell ref="E203:F203"/>
    <mergeCell ref="E204:F204"/>
    <mergeCell ref="E205:F205"/>
    <mergeCell ref="C228:G229"/>
    <mergeCell ref="H228:L229"/>
    <mergeCell ref="I212:L212"/>
    <mergeCell ref="I213:L213"/>
    <mergeCell ref="B207:L207"/>
    <mergeCell ref="B216:L216"/>
    <mergeCell ref="C222:G223"/>
    <mergeCell ref="H218:L219"/>
    <mergeCell ref="B228:B229"/>
    <mergeCell ref="H220:L221"/>
    <mergeCell ref="H222:L223"/>
    <mergeCell ref="B210:G210"/>
    <mergeCell ref="B211:G211"/>
    <mergeCell ref="B212:G212"/>
    <mergeCell ref="B213:G213"/>
    <mergeCell ref="C230:G231"/>
    <mergeCell ref="H230:L231"/>
    <mergeCell ref="B236:L236"/>
    <mergeCell ref="B218:B219"/>
    <mergeCell ref="B220:B221"/>
    <mergeCell ref="B222:B223"/>
    <mergeCell ref="C218:G219"/>
    <mergeCell ref="C220:G221"/>
    <mergeCell ref="B230:B231"/>
    <mergeCell ref="B226:L226"/>
    <mergeCell ref="B323:C323"/>
    <mergeCell ref="D323:K323"/>
    <mergeCell ref="B317:L317"/>
    <mergeCell ref="B319:C319"/>
    <mergeCell ref="D319:K319"/>
    <mergeCell ref="F311:G311"/>
    <mergeCell ref="F312:G312"/>
    <mergeCell ref="C163:E163"/>
    <mergeCell ref="I163:L163"/>
    <mergeCell ref="C165:E165"/>
    <mergeCell ref="I165:L165"/>
    <mergeCell ref="C167:E167"/>
    <mergeCell ref="I167:L167"/>
    <mergeCell ref="B185:C185"/>
    <mergeCell ref="B186:C186"/>
    <mergeCell ref="D185:E185"/>
    <mergeCell ref="D186:E186"/>
    <mergeCell ref="F185:L185"/>
    <mergeCell ref="F186:L186"/>
    <mergeCell ref="I210:L210"/>
    <mergeCell ref="I211:L211"/>
    <mergeCell ref="B232:B233"/>
    <mergeCell ref="C232:G233"/>
    <mergeCell ref="H232:L233"/>
    <mergeCell ref="B2:L2"/>
    <mergeCell ref="A1:M1"/>
    <mergeCell ref="D285:E285"/>
    <mergeCell ref="D286:E286"/>
    <mergeCell ref="F286:L286"/>
    <mergeCell ref="D292:E292"/>
    <mergeCell ref="C125:E125"/>
    <mergeCell ref="C127:E127"/>
    <mergeCell ref="I127:L127"/>
    <mergeCell ref="C129:E129"/>
    <mergeCell ref="I129:L129"/>
    <mergeCell ref="C131:E131"/>
    <mergeCell ref="I131:L131"/>
    <mergeCell ref="C133:E133"/>
    <mergeCell ref="I133:L133"/>
    <mergeCell ref="I241:J241"/>
    <mergeCell ref="I242:J242"/>
    <mergeCell ref="I243:J243"/>
    <mergeCell ref="K239:L239"/>
    <mergeCell ref="K240:L240"/>
    <mergeCell ref="K241:L241"/>
    <mergeCell ref="K243:L243"/>
    <mergeCell ref="B241:C241"/>
    <mergeCell ref="B242:C242"/>
    <mergeCell ref="B427:G427"/>
    <mergeCell ref="B428:G428"/>
    <mergeCell ref="B429:G429"/>
    <mergeCell ref="B430:G430"/>
    <mergeCell ref="B432:G432"/>
    <mergeCell ref="B433:G433"/>
    <mergeCell ref="B409:G409"/>
    <mergeCell ref="B410:G410"/>
    <mergeCell ref="B411:G411"/>
    <mergeCell ref="B412:G412"/>
    <mergeCell ref="B413:G413"/>
    <mergeCell ref="B415:G415"/>
    <mergeCell ref="B422:G422"/>
    <mergeCell ref="B423:G423"/>
    <mergeCell ref="B424:G424"/>
    <mergeCell ref="B425:G425"/>
    <mergeCell ref="B416:G416"/>
    <mergeCell ref="B417:G417"/>
    <mergeCell ref="B418:G418"/>
    <mergeCell ref="B419:G419"/>
    <mergeCell ref="B414:G414"/>
    <mergeCell ref="B420:G420"/>
    <mergeCell ref="B385:L385"/>
    <mergeCell ref="B388:C388"/>
    <mergeCell ref="D388:K388"/>
    <mergeCell ref="B389:C389"/>
    <mergeCell ref="D389:K389"/>
    <mergeCell ref="B390:C390"/>
    <mergeCell ref="D390:K390"/>
    <mergeCell ref="B382:C382"/>
    <mergeCell ref="D382:K382"/>
    <mergeCell ref="B383:C383"/>
    <mergeCell ref="D383:K383"/>
    <mergeCell ref="B387:C387"/>
    <mergeCell ref="D387:K387"/>
    <mergeCell ref="B401:G401"/>
    <mergeCell ref="B403:G403"/>
    <mergeCell ref="B395:L395"/>
    <mergeCell ref="G397:H398"/>
    <mergeCell ref="B402:G402"/>
    <mergeCell ref="B351:L351"/>
    <mergeCell ref="B238:C238"/>
    <mergeCell ref="D238:G238"/>
    <mergeCell ref="I238:J238"/>
    <mergeCell ref="K238:L238"/>
    <mergeCell ref="B239:C239"/>
    <mergeCell ref="B240:C240"/>
    <mergeCell ref="I239:J239"/>
    <mergeCell ref="I240:J240"/>
    <mergeCell ref="I310:L310"/>
    <mergeCell ref="I311:L311"/>
    <mergeCell ref="I312:L312"/>
    <mergeCell ref="I313:L313"/>
    <mergeCell ref="I314:L314"/>
    <mergeCell ref="B344:C345"/>
    <mergeCell ref="B346:C347"/>
    <mergeCell ref="D293:E293"/>
    <mergeCell ref="F293:L293"/>
    <mergeCell ref="D300:E300"/>
    <mergeCell ref="B354:C354"/>
    <mergeCell ref="D354:K354"/>
    <mergeCell ref="B355:C355"/>
    <mergeCell ref="D355:K355"/>
    <mergeCell ref="B356:C356"/>
    <mergeCell ref="D356:K356"/>
    <mergeCell ref="B357:C357"/>
    <mergeCell ref="B444:E444"/>
    <mergeCell ref="B445:E445"/>
    <mergeCell ref="B434:G434"/>
    <mergeCell ref="B435:G435"/>
    <mergeCell ref="B437:G437"/>
    <mergeCell ref="B438:G438"/>
    <mergeCell ref="B439:G439"/>
    <mergeCell ref="B440:G440"/>
    <mergeCell ref="B441:G441"/>
    <mergeCell ref="B442:G442"/>
    <mergeCell ref="B404:G404"/>
    <mergeCell ref="B405:G405"/>
    <mergeCell ref="B406:G406"/>
    <mergeCell ref="B407:G407"/>
    <mergeCell ref="B392:C392"/>
    <mergeCell ref="D392:K392"/>
    <mergeCell ref="H400:L400"/>
    <mergeCell ref="B380:C380"/>
    <mergeCell ref="D380:K380"/>
    <mergeCell ref="B381:C381"/>
    <mergeCell ref="D381:K381"/>
    <mergeCell ref="B373:C373"/>
    <mergeCell ref="D373:K373"/>
    <mergeCell ref="B374:C374"/>
    <mergeCell ref="D374:K374"/>
    <mergeCell ref="B375:C375"/>
    <mergeCell ref="D375:K375"/>
    <mergeCell ref="B377:L377"/>
    <mergeCell ref="B379:C379"/>
    <mergeCell ref="D379:K379"/>
    <mergeCell ref="B367:C367"/>
    <mergeCell ref="D367:K367"/>
    <mergeCell ref="B371:C371"/>
    <mergeCell ref="D371:K371"/>
    <mergeCell ref="B372:C372"/>
    <mergeCell ref="D372:K372"/>
    <mergeCell ref="B364:C364"/>
    <mergeCell ref="D364:K364"/>
    <mergeCell ref="B365:C365"/>
    <mergeCell ref="D365:K365"/>
    <mergeCell ref="B366:C366"/>
    <mergeCell ref="D366:K366"/>
    <mergeCell ref="B369:L369"/>
    <mergeCell ref="B363:C363"/>
    <mergeCell ref="D363:K363"/>
    <mergeCell ref="B320:C320"/>
    <mergeCell ref="D320:K320"/>
    <mergeCell ref="B321:C321"/>
    <mergeCell ref="D321:K321"/>
    <mergeCell ref="B322:C322"/>
    <mergeCell ref="D322:K322"/>
    <mergeCell ref="B333:L333"/>
    <mergeCell ref="B335:L335"/>
    <mergeCell ref="B342:L342"/>
    <mergeCell ref="B359:L359"/>
    <mergeCell ref="B361:L361"/>
    <mergeCell ref="D357:K357"/>
    <mergeCell ref="B348:C349"/>
    <mergeCell ref="D344:L345"/>
    <mergeCell ref="D346:L347"/>
    <mergeCell ref="D348:L349"/>
    <mergeCell ref="B337:C338"/>
    <mergeCell ref="B339:C340"/>
    <mergeCell ref="B330:C330"/>
    <mergeCell ref="D330:K330"/>
    <mergeCell ref="B353:C353"/>
    <mergeCell ref="D353:K353"/>
    <mergeCell ref="B316:L316"/>
    <mergeCell ref="D299:E299"/>
    <mergeCell ref="F302:H302"/>
    <mergeCell ref="F313:G313"/>
    <mergeCell ref="F314:G314"/>
    <mergeCell ref="B311:E311"/>
    <mergeCell ref="B312:E312"/>
    <mergeCell ref="B313:E313"/>
    <mergeCell ref="B314:E314"/>
    <mergeCell ref="F299:L299"/>
    <mergeCell ref="D301:E302"/>
    <mergeCell ref="F301:H301"/>
    <mergeCell ref="I301:L301"/>
    <mergeCell ref="I302:L302"/>
    <mergeCell ref="B308:L308"/>
    <mergeCell ref="B305:L305"/>
    <mergeCell ref="B297:C302"/>
    <mergeCell ref="D297:E297"/>
    <mergeCell ref="F297:L297"/>
    <mergeCell ref="D298:E298"/>
    <mergeCell ref="F298:L298"/>
    <mergeCell ref="F300:L300"/>
    <mergeCell ref="F310:G310"/>
    <mergeCell ref="B310:E310"/>
    <mergeCell ref="B290:C295"/>
    <mergeCell ref="D290:E290"/>
    <mergeCell ref="F290:L290"/>
    <mergeCell ref="D291:E291"/>
    <mergeCell ref="F291:L291"/>
    <mergeCell ref="F292:L292"/>
    <mergeCell ref="D294:E295"/>
    <mergeCell ref="F294:H294"/>
    <mergeCell ref="I294:L294"/>
    <mergeCell ref="I295:L295"/>
    <mergeCell ref="F295:H295"/>
    <mergeCell ref="F283:L283"/>
    <mergeCell ref="D284:E284"/>
    <mergeCell ref="F284:L284"/>
    <mergeCell ref="F285:L285"/>
    <mergeCell ref="D287:E288"/>
    <mergeCell ref="F287:H287"/>
    <mergeCell ref="I287:L287"/>
    <mergeCell ref="I288:L288"/>
    <mergeCell ref="F288:H288"/>
    <mergeCell ref="C174:L174"/>
    <mergeCell ref="D176:L176"/>
    <mergeCell ref="C178:L178"/>
    <mergeCell ref="C180:L180"/>
    <mergeCell ref="F281:H281"/>
    <mergeCell ref="D279:E279"/>
    <mergeCell ref="F279:L279"/>
    <mergeCell ref="B276:C281"/>
    <mergeCell ref="D276:E276"/>
    <mergeCell ref="F276:L276"/>
    <mergeCell ref="D277:E277"/>
    <mergeCell ref="F277:L277"/>
    <mergeCell ref="D278:E278"/>
    <mergeCell ref="F278:L278"/>
    <mergeCell ref="D280:E281"/>
    <mergeCell ref="F280:H280"/>
    <mergeCell ref="I281:L281"/>
    <mergeCell ref="D240:G240"/>
    <mergeCell ref="D241:G241"/>
    <mergeCell ref="D242:G242"/>
    <mergeCell ref="D243:G243"/>
    <mergeCell ref="K242:L242"/>
    <mergeCell ref="B209:G209"/>
    <mergeCell ref="I209:L209"/>
    <mergeCell ref="C161:E161"/>
    <mergeCell ref="I161:L161"/>
    <mergeCell ref="B243:C243"/>
    <mergeCell ref="D239:G239"/>
    <mergeCell ref="B274:L274"/>
    <mergeCell ref="C153:E153"/>
    <mergeCell ref="I153:L153"/>
    <mergeCell ref="C155:E155"/>
    <mergeCell ref="I155:L155"/>
    <mergeCell ref="C157:E157"/>
    <mergeCell ref="I157:L157"/>
    <mergeCell ref="E198:F198"/>
    <mergeCell ref="B197:B198"/>
    <mergeCell ref="C197:C198"/>
    <mergeCell ref="D197:D198"/>
    <mergeCell ref="E197:G197"/>
    <mergeCell ref="G266:H266"/>
    <mergeCell ref="G267:H267"/>
    <mergeCell ref="B268:C268"/>
    <mergeCell ref="I268:J268"/>
    <mergeCell ref="B269:C269"/>
    <mergeCell ref="B193:L193"/>
    <mergeCell ref="B170:L170"/>
    <mergeCell ref="B172:L172"/>
    <mergeCell ref="B408:G408"/>
    <mergeCell ref="B27:E27"/>
    <mergeCell ref="F27:L27"/>
    <mergeCell ref="B325:L325"/>
    <mergeCell ref="B327:C327"/>
    <mergeCell ref="D327:K327"/>
    <mergeCell ref="B328:C328"/>
    <mergeCell ref="D328:K328"/>
    <mergeCell ref="B329:C329"/>
    <mergeCell ref="D329:K329"/>
    <mergeCell ref="B71:L74"/>
    <mergeCell ref="B76:L76"/>
    <mergeCell ref="B77:L80"/>
    <mergeCell ref="B82:L82"/>
    <mergeCell ref="B83:L86"/>
    <mergeCell ref="B88:L88"/>
    <mergeCell ref="C113:E113"/>
    <mergeCell ref="C145:E145"/>
    <mergeCell ref="I145:L145"/>
    <mergeCell ref="C147:E147"/>
    <mergeCell ref="I147:L147"/>
    <mergeCell ref="C149:E149"/>
    <mergeCell ref="B188:L188"/>
    <mergeCell ref="C159:E159"/>
    <mergeCell ref="B5:L5"/>
    <mergeCell ref="B7:L7"/>
    <mergeCell ref="B9:L9"/>
    <mergeCell ref="B11:L14"/>
    <mergeCell ref="B16:L16"/>
    <mergeCell ref="B23:L23"/>
    <mergeCell ref="B25:E25"/>
    <mergeCell ref="F25:L25"/>
    <mergeCell ref="B101:L101"/>
    <mergeCell ref="B29:L29"/>
    <mergeCell ref="B31:L36"/>
    <mergeCell ref="B38:L38"/>
    <mergeCell ref="B40:L45"/>
    <mergeCell ref="B68:L68"/>
    <mergeCell ref="B18:L21"/>
    <mergeCell ref="B70:L70"/>
    <mergeCell ref="B54:F54"/>
    <mergeCell ref="B89:L92"/>
    <mergeCell ref="B94:L94"/>
    <mergeCell ref="B95:L98"/>
    <mergeCell ref="B283:C288"/>
    <mergeCell ref="D283:E283"/>
    <mergeCell ref="C107:E107"/>
    <mergeCell ref="I107:L107"/>
    <mergeCell ref="C115:E115"/>
    <mergeCell ref="C117:E117"/>
    <mergeCell ref="I117:L117"/>
    <mergeCell ref="H54:L54"/>
    <mergeCell ref="B47:L47"/>
    <mergeCell ref="B60:L66"/>
    <mergeCell ref="B59:L59"/>
    <mergeCell ref="B49:F49"/>
    <mergeCell ref="H49:L49"/>
    <mergeCell ref="C109:E109"/>
    <mergeCell ref="I109:L109"/>
    <mergeCell ref="C111:E111"/>
    <mergeCell ref="I111:L111"/>
    <mergeCell ref="B103:L103"/>
    <mergeCell ref="C119:E119"/>
    <mergeCell ref="I119:L119"/>
    <mergeCell ref="I113:L113"/>
    <mergeCell ref="C105:E105"/>
    <mergeCell ref="C121:E121"/>
    <mergeCell ref="I121:L121"/>
    <mergeCell ref="B191:C191"/>
    <mergeCell ref="D191:E191"/>
    <mergeCell ref="F191:L191"/>
    <mergeCell ref="B183:L183"/>
    <mergeCell ref="B331:C331"/>
    <mergeCell ref="D331:K331"/>
    <mergeCell ref="B247:L247"/>
    <mergeCell ref="B249:L257"/>
    <mergeCell ref="B263:C264"/>
    <mergeCell ref="D263:F263"/>
    <mergeCell ref="I263:J264"/>
    <mergeCell ref="K263:K264"/>
    <mergeCell ref="L263:L264"/>
    <mergeCell ref="B260:L260"/>
    <mergeCell ref="G263:H264"/>
    <mergeCell ref="B265:C265"/>
    <mergeCell ref="I269:J269"/>
    <mergeCell ref="B266:C266"/>
    <mergeCell ref="I266:J266"/>
    <mergeCell ref="B267:C267"/>
    <mergeCell ref="I267:J267"/>
    <mergeCell ref="G269:H269"/>
    <mergeCell ref="G268:H268"/>
    <mergeCell ref="B272:L272"/>
    <mergeCell ref="B391:C391"/>
    <mergeCell ref="D391:K391"/>
    <mergeCell ref="G265:H265"/>
    <mergeCell ref="I265:J265"/>
    <mergeCell ref="B306:L306"/>
    <mergeCell ref="B194:L194"/>
    <mergeCell ref="B195:L195"/>
    <mergeCell ref="I280:L280"/>
    <mergeCell ref="C123:E123"/>
    <mergeCell ref="I123:L123"/>
    <mergeCell ref="C139:E139"/>
    <mergeCell ref="C141:E141"/>
    <mergeCell ref="I141:L141"/>
    <mergeCell ref="C143:E143"/>
    <mergeCell ref="C151:E151"/>
    <mergeCell ref="I151:L151"/>
    <mergeCell ref="I143:L143"/>
    <mergeCell ref="B136:L136"/>
    <mergeCell ref="I197:I198"/>
    <mergeCell ref="J197:K197"/>
    <mergeCell ref="B176:C176"/>
    <mergeCell ref="B190:C190"/>
    <mergeCell ref="D190:E190"/>
    <mergeCell ref="F190:L190"/>
  </mergeCells>
  <phoneticPr fontId="31" type="noConversion"/>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P1589"/>
  <sheetViews>
    <sheetView showGridLines="0" tabSelected="1" topLeftCell="A258" zoomScale="80" zoomScaleNormal="80" workbookViewId="0">
      <selection activeCell="Y271" sqref="Y271"/>
    </sheetView>
  </sheetViews>
  <sheetFormatPr baseColWidth="10" defaultColWidth="12.625" defaultRowHeight="15" customHeight="1" x14ac:dyDescent="0.2"/>
  <cols>
    <col min="1" max="1" width="6.875" style="56" customWidth="1"/>
    <col min="2" max="2" width="6.5" style="98" customWidth="1"/>
    <col min="3" max="4" width="11.875" style="98" customWidth="1"/>
    <col min="5" max="5" width="11.5" style="98" customWidth="1"/>
    <col min="6" max="6" width="9.375" style="98" customWidth="1"/>
    <col min="7" max="8" width="6.875" style="98" customWidth="1"/>
    <col min="9" max="9" width="15" style="98" customWidth="1"/>
    <col min="10" max="10" width="16.375" style="98" customWidth="1"/>
    <col min="11" max="12" width="15.125" style="98" customWidth="1"/>
    <col min="13" max="13" width="7.75" style="98" customWidth="1"/>
    <col min="14" max="14" width="8.25" style="98" customWidth="1"/>
    <col min="15" max="15" width="7.125" style="98" customWidth="1"/>
    <col min="16" max="16" width="7.75" style="98" customWidth="1"/>
    <col min="17" max="17" width="6.625" style="98" customWidth="1"/>
    <col min="18" max="18" width="7.125" style="98" customWidth="1"/>
    <col min="19" max="19" width="8.875" style="98" customWidth="1"/>
    <col min="20" max="20" width="16.375" style="98" customWidth="1"/>
    <col min="21" max="21" width="12.125" style="99" customWidth="1"/>
    <col min="22" max="22" width="13.5" style="98" customWidth="1"/>
    <col min="23" max="26" width="12.125" style="98" customWidth="1"/>
    <col min="27" max="29" width="6.625" style="58" customWidth="1"/>
    <col min="30" max="30" width="16.875" style="58" customWidth="1"/>
    <col min="31" max="32" width="10.5" style="58" customWidth="1"/>
    <col min="33" max="33" width="15.125" style="58" customWidth="1"/>
    <col min="34" max="34" width="14.125" style="58" bestFit="1" customWidth="1"/>
    <col min="35" max="35" width="15.625" style="58" bestFit="1" customWidth="1"/>
    <col min="36" max="16384" width="12.625" style="58"/>
  </cols>
  <sheetData>
    <row r="1" spans="2:33" ht="15" customHeight="1" x14ac:dyDescent="0.2">
      <c r="B1" s="56"/>
      <c r="C1" s="56"/>
      <c r="D1" s="56"/>
      <c r="E1" s="56"/>
      <c r="F1" s="56"/>
      <c r="G1" s="56"/>
      <c r="H1" s="56"/>
      <c r="I1" s="56"/>
      <c r="J1" s="56"/>
      <c r="K1" s="56"/>
      <c r="L1" s="56"/>
      <c r="M1" s="56"/>
      <c r="N1" s="56"/>
      <c r="O1" s="56"/>
      <c r="P1" s="56"/>
      <c r="Q1" s="56"/>
      <c r="R1" s="56"/>
      <c r="S1" s="56"/>
      <c r="T1" s="56"/>
      <c r="U1" s="71"/>
      <c r="V1" s="56"/>
      <c r="W1" s="56"/>
      <c r="X1" s="56"/>
      <c r="Y1" s="56"/>
      <c r="Z1" s="56"/>
    </row>
    <row r="2" spans="2:33" ht="409.6" customHeight="1" x14ac:dyDescent="0.2">
      <c r="B2" s="1388"/>
      <c r="C2" s="1389"/>
      <c r="D2" s="1389"/>
      <c r="E2" s="1389"/>
      <c r="F2" s="1389"/>
      <c r="G2" s="1389"/>
      <c r="H2" s="1389"/>
      <c r="I2" s="1389"/>
      <c r="J2" s="1389"/>
      <c r="K2" s="1389"/>
      <c r="L2" s="1389"/>
      <c r="M2" s="1389"/>
      <c r="N2" s="1389"/>
      <c r="O2" s="1389"/>
      <c r="P2" s="1389"/>
      <c r="Q2" s="1389"/>
      <c r="R2" s="1389"/>
      <c r="S2" s="1389"/>
      <c r="T2" s="1389"/>
      <c r="U2" s="72"/>
      <c r="V2" s="20"/>
      <c r="W2" s="20"/>
      <c r="X2" s="20"/>
      <c r="Y2" s="20"/>
      <c r="Z2" s="20"/>
      <c r="AA2" s="19"/>
      <c r="AB2" s="19"/>
      <c r="AC2" s="19"/>
      <c r="AD2" s="19"/>
      <c r="AE2" s="19"/>
      <c r="AF2" s="19"/>
      <c r="AG2" s="19"/>
    </row>
    <row r="3" spans="2:33" ht="15" customHeight="1" x14ac:dyDescent="0.2">
      <c r="B3" s="20"/>
      <c r="C3" s="20"/>
      <c r="D3" s="20"/>
      <c r="E3" s="20"/>
      <c r="F3" s="20"/>
      <c r="G3" s="20"/>
      <c r="H3" s="20"/>
      <c r="I3" s="20"/>
      <c r="J3" s="20"/>
      <c r="K3" s="20"/>
      <c r="L3" s="20"/>
      <c r="M3" s="20"/>
      <c r="N3" s="20"/>
      <c r="O3" s="20"/>
      <c r="P3" s="20"/>
      <c r="Q3" s="20"/>
      <c r="R3" s="20"/>
      <c r="S3" s="20"/>
      <c r="T3" s="20"/>
      <c r="U3" s="72"/>
      <c r="V3" s="20"/>
      <c r="W3" s="20"/>
      <c r="X3" s="20"/>
      <c r="Y3" s="20"/>
      <c r="Z3" s="20"/>
      <c r="AA3" s="19"/>
      <c r="AB3" s="19"/>
      <c r="AC3" s="19"/>
      <c r="AD3" s="19"/>
      <c r="AE3" s="19"/>
      <c r="AF3" s="19"/>
      <c r="AG3" s="19"/>
    </row>
    <row r="4" spans="2:33" ht="15" customHeight="1" x14ac:dyDescent="0.2">
      <c r="B4" s="20"/>
      <c r="C4" s="20"/>
      <c r="D4" s="20"/>
      <c r="E4" s="20"/>
      <c r="F4" s="20"/>
      <c r="G4" s="20"/>
      <c r="H4" s="20"/>
      <c r="I4" s="20"/>
      <c r="J4" s="20"/>
      <c r="K4" s="20"/>
      <c r="L4" s="20"/>
      <c r="M4" s="20"/>
      <c r="N4" s="20"/>
      <c r="O4" s="20"/>
      <c r="P4" s="20"/>
      <c r="Q4" s="20"/>
      <c r="R4" s="20"/>
      <c r="S4" s="20"/>
      <c r="T4" s="20"/>
      <c r="U4" s="72"/>
      <c r="V4" s="20"/>
      <c r="W4" s="20"/>
      <c r="X4" s="20"/>
      <c r="Y4" s="20"/>
      <c r="Z4" s="20"/>
      <c r="AA4" s="19"/>
      <c r="AB4" s="19"/>
      <c r="AC4" s="19"/>
      <c r="AD4" s="19"/>
      <c r="AE4" s="19"/>
      <c r="AF4" s="19"/>
      <c r="AG4" s="19"/>
    </row>
    <row r="5" spans="2:33" ht="24" customHeight="1" x14ac:dyDescent="0.2">
      <c r="B5" s="682" t="s">
        <v>258</v>
      </c>
      <c r="C5" s="682"/>
      <c r="D5" s="682"/>
      <c r="E5" s="682"/>
      <c r="F5" s="682"/>
      <c r="G5" s="682"/>
      <c r="H5" s="682"/>
      <c r="I5" s="682"/>
      <c r="J5" s="682"/>
      <c r="K5" s="682"/>
      <c r="L5" s="682"/>
      <c r="M5" s="682"/>
      <c r="N5" s="682"/>
      <c r="O5" s="682"/>
      <c r="P5" s="682"/>
      <c r="Q5" s="682"/>
      <c r="R5" s="682"/>
      <c r="S5" s="682"/>
      <c r="T5" s="682"/>
      <c r="U5" s="72"/>
      <c r="V5" s="20"/>
      <c r="W5" s="20"/>
      <c r="X5" s="20"/>
      <c r="Y5" s="20"/>
      <c r="Z5" s="20"/>
      <c r="AA5" s="19"/>
      <c r="AB5" s="19"/>
      <c r="AC5" s="19"/>
      <c r="AD5" s="19"/>
      <c r="AE5" s="19"/>
      <c r="AF5" s="19"/>
      <c r="AG5" s="19"/>
    </row>
    <row r="6" spans="2:33" ht="15" customHeight="1" thickBot="1" x14ac:dyDescent="0.25">
      <c r="B6" s="20"/>
      <c r="C6" s="20"/>
      <c r="D6" s="20"/>
      <c r="E6" s="20"/>
      <c r="F6" s="20"/>
      <c r="G6" s="20"/>
      <c r="H6" s="20"/>
      <c r="I6" s="20"/>
      <c r="J6" s="20"/>
      <c r="K6" s="20"/>
      <c r="L6" s="20"/>
      <c r="M6" s="20"/>
      <c r="N6" s="20"/>
      <c r="O6" s="20"/>
      <c r="P6" s="20"/>
      <c r="Q6" s="20"/>
      <c r="R6" s="20"/>
      <c r="S6" s="20"/>
      <c r="T6" s="20"/>
      <c r="U6" s="72"/>
      <c r="V6" s="20"/>
      <c r="W6" s="20"/>
      <c r="X6" s="20"/>
      <c r="Y6" s="20"/>
      <c r="Z6" s="20"/>
      <c r="AA6" s="19"/>
      <c r="AB6" s="19"/>
      <c r="AC6" s="19"/>
      <c r="AD6" s="19"/>
      <c r="AE6" s="19"/>
      <c r="AF6" s="19"/>
      <c r="AG6" s="19"/>
    </row>
    <row r="7" spans="2:33" ht="24" customHeight="1" x14ac:dyDescent="0.2">
      <c r="B7" s="1390" t="s">
        <v>259</v>
      </c>
      <c r="C7" s="1198"/>
      <c r="D7" s="1198"/>
      <c r="E7" s="1198"/>
      <c r="F7" s="1198"/>
      <c r="G7" s="716"/>
      <c r="H7" s="1391" t="s">
        <v>260</v>
      </c>
      <c r="I7" s="1198"/>
      <c r="J7" s="1198"/>
      <c r="K7" s="1198"/>
      <c r="L7" s="1198"/>
      <c r="M7" s="1198"/>
      <c r="N7" s="1198"/>
      <c r="O7" s="1198"/>
      <c r="P7" s="1198"/>
      <c r="Q7" s="1198"/>
      <c r="R7" s="1198"/>
      <c r="S7" s="1198"/>
      <c r="T7" s="1392"/>
      <c r="U7" s="72"/>
      <c r="V7" s="20"/>
      <c r="W7" s="20"/>
      <c r="X7" s="20"/>
      <c r="Y7" s="20"/>
      <c r="Z7" s="20"/>
      <c r="AA7" s="19"/>
      <c r="AB7" s="19"/>
      <c r="AC7" s="19"/>
      <c r="AD7" s="19"/>
      <c r="AE7" s="19"/>
      <c r="AF7" s="19"/>
      <c r="AG7" s="19"/>
    </row>
    <row r="8" spans="2:33" ht="33" customHeight="1" x14ac:dyDescent="0.2">
      <c r="B8" s="858" t="s">
        <v>261</v>
      </c>
      <c r="C8" s="995"/>
      <c r="D8" s="995"/>
      <c r="E8" s="995"/>
      <c r="F8" s="995"/>
      <c r="G8" s="995"/>
      <c r="H8" s="973" t="s">
        <v>1097</v>
      </c>
      <c r="I8" s="794"/>
      <c r="J8" s="794"/>
      <c r="K8" s="794"/>
      <c r="L8" s="794"/>
      <c r="M8" s="794"/>
      <c r="N8" s="794"/>
      <c r="O8" s="794"/>
      <c r="P8" s="794"/>
      <c r="Q8" s="794"/>
      <c r="R8" s="794"/>
      <c r="S8" s="794"/>
      <c r="T8" s="996"/>
      <c r="U8" s="72"/>
      <c r="V8" s="20"/>
      <c r="W8" s="20"/>
      <c r="X8" s="20"/>
      <c r="Y8" s="20"/>
      <c r="Z8" s="20"/>
      <c r="AA8" s="19"/>
      <c r="AB8" s="19"/>
      <c r="AC8" s="19"/>
      <c r="AD8" s="19"/>
      <c r="AE8" s="19"/>
      <c r="AF8" s="19"/>
      <c r="AG8" s="19"/>
    </row>
    <row r="9" spans="2:33" ht="33" customHeight="1" x14ac:dyDescent="0.2">
      <c r="B9" s="858" t="s">
        <v>262</v>
      </c>
      <c r="C9" s="995"/>
      <c r="D9" s="995"/>
      <c r="E9" s="995"/>
      <c r="F9" s="995"/>
      <c r="G9" s="995"/>
      <c r="H9" s="973" t="s">
        <v>1098</v>
      </c>
      <c r="I9" s="794"/>
      <c r="J9" s="794"/>
      <c r="K9" s="794"/>
      <c r="L9" s="794"/>
      <c r="M9" s="794"/>
      <c r="N9" s="794"/>
      <c r="O9" s="794"/>
      <c r="P9" s="794"/>
      <c r="Q9" s="794"/>
      <c r="R9" s="794"/>
      <c r="S9" s="794"/>
      <c r="T9" s="996"/>
      <c r="U9" s="72"/>
      <c r="V9" s="20"/>
      <c r="W9" s="20"/>
      <c r="X9" s="20"/>
      <c r="Y9" s="20"/>
      <c r="Z9" s="20"/>
      <c r="AA9" s="19"/>
      <c r="AB9" s="19"/>
      <c r="AC9" s="19"/>
      <c r="AD9" s="19"/>
      <c r="AE9" s="19"/>
      <c r="AF9" s="19"/>
      <c r="AG9" s="19"/>
    </row>
    <row r="10" spans="2:33" ht="33" customHeight="1" x14ac:dyDescent="0.2">
      <c r="B10" s="858" t="s">
        <v>263</v>
      </c>
      <c r="C10" s="995"/>
      <c r="D10" s="995"/>
      <c r="E10" s="995"/>
      <c r="F10" s="995"/>
      <c r="G10" s="995"/>
      <c r="H10" s="973" t="s">
        <v>1099</v>
      </c>
      <c r="I10" s="794"/>
      <c r="J10" s="794"/>
      <c r="K10" s="794"/>
      <c r="L10" s="794"/>
      <c r="M10" s="794"/>
      <c r="N10" s="794"/>
      <c r="O10" s="794"/>
      <c r="P10" s="794"/>
      <c r="Q10" s="794"/>
      <c r="R10" s="794"/>
      <c r="S10" s="794"/>
      <c r="T10" s="996"/>
      <c r="U10" s="72"/>
      <c r="V10" s="20"/>
      <c r="W10" s="20"/>
      <c r="X10" s="20"/>
      <c r="Y10" s="20"/>
      <c r="Z10" s="20"/>
      <c r="AA10" s="19"/>
      <c r="AB10" s="19"/>
      <c r="AC10" s="19"/>
      <c r="AD10" s="19"/>
      <c r="AE10" s="19"/>
      <c r="AF10" s="19"/>
      <c r="AG10" s="19"/>
    </row>
    <row r="11" spans="2:33" ht="33.75" customHeight="1" x14ac:dyDescent="0.2">
      <c r="B11" s="695" t="s">
        <v>264</v>
      </c>
      <c r="C11" s="1039"/>
      <c r="D11" s="1039"/>
      <c r="E11" s="1039"/>
      <c r="F11" s="1039"/>
      <c r="G11" s="1039"/>
      <c r="H11" s="1393" t="s">
        <v>1100</v>
      </c>
      <c r="I11" s="704"/>
      <c r="J11" s="704"/>
      <c r="K11" s="704"/>
      <c r="L11" s="704"/>
      <c r="M11" s="704"/>
      <c r="N11" s="704"/>
      <c r="O11" s="704"/>
      <c r="P11" s="704"/>
      <c r="Q11" s="704"/>
      <c r="R11" s="704"/>
      <c r="S11" s="704"/>
      <c r="T11" s="1394"/>
      <c r="U11" s="72"/>
      <c r="V11" s="20"/>
      <c r="W11" s="20"/>
      <c r="X11" s="20"/>
      <c r="Y11" s="20"/>
      <c r="Z11" s="20"/>
      <c r="AA11" s="19"/>
      <c r="AB11" s="19"/>
      <c r="AC11" s="19"/>
      <c r="AD11" s="19"/>
      <c r="AE11" s="19"/>
      <c r="AF11" s="19"/>
      <c r="AG11" s="19"/>
    </row>
    <row r="12" spans="2:33" ht="15" customHeight="1" x14ac:dyDescent="0.2">
      <c r="B12" s="20"/>
      <c r="C12" s="20"/>
      <c r="D12" s="20"/>
      <c r="E12" s="20"/>
      <c r="F12" s="20"/>
      <c r="G12" s="20"/>
      <c r="H12" s="20"/>
      <c r="I12" s="20"/>
      <c r="J12" s="20"/>
      <c r="K12" s="20"/>
      <c r="L12" s="20"/>
      <c r="M12" s="20"/>
      <c r="N12" s="20"/>
      <c r="O12" s="20"/>
      <c r="P12" s="20"/>
      <c r="Q12" s="20"/>
      <c r="R12" s="20"/>
      <c r="S12" s="20"/>
      <c r="T12" s="20"/>
      <c r="U12" s="72"/>
      <c r="V12" s="20"/>
      <c r="W12" s="20"/>
      <c r="X12" s="20"/>
      <c r="Y12" s="20"/>
      <c r="Z12" s="20"/>
      <c r="AA12" s="19"/>
      <c r="AB12" s="19"/>
      <c r="AC12" s="19"/>
      <c r="AD12" s="19"/>
      <c r="AE12" s="19"/>
      <c r="AF12" s="19"/>
      <c r="AG12" s="19"/>
    </row>
    <row r="13" spans="2:33" ht="15" customHeight="1" x14ac:dyDescent="0.2">
      <c r="B13" s="20"/>
      <c r="C13" s="20"/>
      <c r="D13" s="20"/>
      <c r="E13" s="20"/>
      <c r="F13" s="20"/>
      <c r="G13" s="20"/>
      <c r="H13" s="20"/>
      <c r="I13" s="20"/>
      <c r="J13" s="20"/>
      <c r="K13" s="20"/>
      <c r="L13" s="20"/>
      <c r="M13" s="20"/>
      <c r="N13" s="20"/>
      <c r="O13" s="20"/>
      <c r="P13" s="20"/>
      <c r="Q13" s="20"/>
      <c r="R13" s="20"/>
      <c r="S13" s="20"/>
      <c r="T13" s="20"/>
      <c r="U13" s="72"/>
      <c r="V13" s="20"/>
      <c r="W13" s="20"/>
      <c r="X13" s="20"/>
      <c r="Y13" s="20"/>
      <c r="Z13" s="20"/>
      <c r="AA13" s="19"/>
      <c r="AB13" s="19"/>
      <c r="AC13" s="19"/>
      <c r="AD13" s="19"/>
      <c r="AE13" s="19"/>
      <c r="AF13" s="19"/>
      <c r="AG13" s="19"/>
    </row>
    <row r="14" spans="2:33" ht="24" customHeight="1" x14ac:dyDescent="0.2">
      <c r="B14" s="682" t="s">
        <v>265</v>
      </c>
      <c r="C14" s="790"/>
      <c r="D14" s="790"/>
      <c r="E14" s="790"/>
      <c r="F14" s="790"/>
      <c r="G14" s="790"/>
      <c r="H14" s="790"/>
      <c r="I14" s="790"/>
      <c r="J14" s="790"/>
      <c r="K14" s="790"/>
      <c r="L14" s="790"/>
      <c r="M14" s="790"/>
      <c r="N14" s="790"/>
      <c r="O14" s="790"/>
      <c r="P14" s="790"/>
      <c r="Q14" s="790"/>
      <c r="R14" s="790"/>
      <c r="S14" s="790"/>
      <c r="T14" s="790"/>
      <c r="U14" s="72"/>
      <c r="V14" s="20"/>
      <c r="W14" s="20"/>
      <c r="X14" s="20"/>
      <c r="Y14" s="20"/>
      <c r="Z14" s="20"/>
      <c r="AA14" s="19"/>
      <c r="AB14" s="19"/>
      <c r="AC14" s="19"/>
      <c r="AD14" s="19"/>
      <c r="AE14" s="19"/>
      <c r="AF14" s="19"/>
      <c r="AG14" s="19"/>
    </row>
    <row r="15" spans="2:33" ht="15" customHeight="1" thickBot="1" x14ac:dyDescent="0.25">
      <c r="B15" s="20"/>
      <c r="C15" s="20"/>
      <c r="D15" s="20"/>
      <c r="E15" s="20"/>
      <c r="F15" s="20"/>
      <c r="G15" s="20"/>
      <c r="H15" s="20"/>
      <c r="I15" s="20"/>
      <c r="J15" s="20"/>
      <c r="K15" s="20"/>
      <c r="L15" s="20"/>
      <c r="M15" s="20"/>
      <c r="N15" s="20"/>
      <c r="O15" s="20"/>
      <c r="P15" s="20"/>
      <c r="Q15" s="20"/>
      <c r="R15" s="20"/>
      <c r="S15" s="20"/>
      <c r="T15" s="20"/>
      <c r="U15" s="72"/>
      <c r="V15" s="20"/>
      <c r="W15" s="20"/>
      <c r="X15" s="20"/>
      <c r="Y15" s="20"/>
      <c r="Z15" s="20"/>
      <c r="AA15" s="19"/>
      <c r="AB15" s="19"/>
      <c r="AC15" s="19"/>
      <c r="AD15" s="19"/>
      <c r="AE15" s="19"/>
      <c r="AF15" s="19"/>
      <c r="AG15" s="19"/>
    </row>
    <row r="16" spans="2:33" ht="24" customHeight="1" x14ac:dyDescent="0.2">
      <c r="B16" s="1395" t="s">
        <v>266</v>
      </c>
      <c r="C16" s="1396"/>
      <c r="D16" s="1396"/>
      <c r="E16" s="1396"/>
      <c r="F16" s="1396"/>
      <c r="G16" s="1396"/>
      <c r="H16" s="1396"/>
      <c r="I16" s="1396"/>
      <c r="J16" s="1396"/>
      <c r="K16" s="1396"/>
      <c r="L16" s="1396"/>
      <c r="M16" s="1396"/>
      <c r="N16" s="1396"/>
      <c r="O16" s="1396"/>
      <c r="P16" s="1396"/>
      <c r="Q16" s="1396"/>
      <c r="R16" s="1396"/>
      <c r="S16" s="1396"/>
      <c r="T16" s="1397"/>
      <c r="U16" s="72"/>
      <c r="V16" s="20"/>
      <c r="W16" s="20"/>
      <c r="X16" s="20"/>
      <c r="Y16" s="20"/>
      <c r="Z16" s="20"/>
      <c r="AA16" s="19"/>
      <c r="AB16" s="19"/>
      <c r="AC16" s="19"/>
      <c r="AD16" s="19"/>
      <c r="AE16" s="19"/>
      <c r="AF16" s="19"/>
      <c r="AG16" s="19"/>
    </row>
    <row r="17" spans="2:33" ht="15.75" x14ac:dyDescent="0.2">
      <c r="B17" s="1398"/>
      <c r="C17" s="1399"/>
      <c r="D17" s="1399"/>
      <c r="E17" s="1399"/>
      <c r="F17" s="1399"/>
      <c r="G17" s="1399"/>
      <c r="H17" s="1399"/>
      <c r="I17" s="1399"/>
      <c r="J17" s="1399"/>
      <c r="K17" s="1399"/>
      <c r="L17" s="1399"/>
      <c r="M17" s="1399"/>
      <c r="N17" s="1399"/>
      <c r="O17" s="1399"/>
      <c r="P17" s="1399"/>
      <c r="Q17" s="1399"/>
      <c r="R17" s="1399"/>
      <c r="S17" s="1399"/>
      <c r="T17" s="1400"/>
      <c r="U17" s="72"/>
      <c r="V17" s="20"/>
      <c r="W17" s="20"/>
      <c r="X17" s="20"/>
      <c r="Y17" s="20"/>
      <c r="Z17" s="20"/>
      <c r="AA17" s="19"/>
      <c r="AB17" s="19"/>
      <c r="AC17" s="19"/>
      <c r="AD17" s="19"/>
      <c r="AE17" s="19"/>
      <c r="AF17" s="19"/>
      <c r="AG17" s="19"/>
    </row>
    <row r="18" spans="2:33" ht="27" customHeight="1" x14ac:dyDescent="0.2">
      <c r="B18" s="1292" t="s">
        <v>267</v>
      </c>
      <c r="C18" s="1180"/>
      <c r="D18" s="1180"/>
      <c r="E18" s="1180"/>
      <c r="F18" s="941"/>
      <c r="G18" s="1293" t="s">
        <v>268</v>
      </c>
      <c r="H18" s="1351"/>
      <c r="I18" s="1351"/>
      <c r="J18" s="1351"/>
      <c r="K18" s="1351"/>
      <c r="L18" s="1351"/>
      <c r="M18" s="1351"/>
      <c r="N18" s="1352"/>
      <c r="O18" s="1296" t="s">
        <v>269</v>
      </c>
      <c r="P18" s="1365"/>
      <c r="Q18" s="1365"/>
      <c r="R18" s="1365"/>
      <c r="S18" s="1365"/>
      <c r="T18" s="1366"/>
      <c r="U18" s="72"/>
      <c r="V18" s="20"/>
      <c r="W18" s="20"/>
      <c r="X18" s="20"/>
      <c r="Y18" s="20"/>
      <c r="Z18" s="20"/>
      <c r="AA18" s="19"/>
      <c r="AB18" s="19"/>
      <c r="AC18" s="19"/>
      <c r="AD18" s="19"/>
      <c r="AE18" s="19"/>
      <c r="AF18" s="19"/>
      <c r="AG18" s="19"/>
    </row>
    <row r="19" spans="2:33" ht="27" customHeight="1" x14ac:dyDescent="0.2">
      <c r="B19" s="1292" t="s">
        <v>270</v>
      </c>
      <c r="C19" s="1180"/>
      <c r="D19" s="1180"/>
      <c r="E19" s="1180"/>
      <c r="F19" s="941"/>
      <c r="G19" s="1305"/>
      <c r="H19" s="675"/>
      <c r="I19" s="675"/>
      <c r="J19" s="675"/>
      <c r="K19" s="675"/>
      <c r="L19" s="675"/>
      <c r="M19" s="675"/>
      <c r="N19" s="676"/>
      <c r="O19" s="1367"/>
      <c r="P19" s="1368"/>
      <c r="Q19" s="1368"/>
      <c r="R19" s="1368"/>
      <c r="S19" s="1368"/>
      <c r="T19" s="1369"/>
      <c r="U19" s="72"/>
      <c r="V19" s="20"/>
      <c r="W19" s="20"/>
      <c r="X19" s="20"/>
      <c r="Y19" s="20"/>
      <c r="Z19" s="20"/>
      <c r="AA19" s="19"/>
      <c r="AB19" s="19"/>
      <c r="AC19" s="19"/>
      <c r="AD19" s="19"/>
      <c r="AE19" s="19"/>
      <c r="AF19" s="19"/>
      <c r="AG19" s="19"/>
    </row>
    <row r="20" spans="2:33" ht="15" customHeight="1" x14ac:dyDescent="0.2">
      <c r="B20" s="1353" t="s">
        <v>271</v>
      </c>
      <c r="C20" s="1309"/>
      <c r="D20" s="1309"/>
      <c r="E20" s="1309"/>
      <c r="F20" s="1310"/>
      <c r="G20" s="1324"/>
      <c r="H20" s="1355"/>
      <c r="I20" s="1355"/>
      <c r="J20" s="1355"/>
      <c r="K20" s="1355"/>
      <c r="L20" s="1355"/>
      <c r="M20" s="1355"/>
      <c r="N20" s="1356"/>
      <c r="O20" s="1367"/>
      <c r="P20" s="1368"/>
      <c r="Q20" s="1368"/>
      <c r="R20" s="1368"/>
      <c r="S20" s="1368"/>
      <c r="T20" s="1369"/>
      <c r="U20" s="72"/>
      <c r="V20" s="20"/>
      <c r="W20" s="20"/>
      <c r="X20" s="20"/>
      <c r="Y20" s="20"/>
      <c r="Z20" s="20"/>
      <c r="AA20" s="19"/>
      <c r="AB20" s="19"/>
      <c r="AC20" s="19"/>
      <c r="AD20" s="19"/>
      <c r="AE20" s="19"/>
      <c r="AF20" s="19"/>
      <c r="AG20" s="19"/>
    </row>
    <row r="21" spans="2:33" ht="15.75" x14ac:dyDescent="0.2">
      <c r="B21" s="1354"/>
      <c r="C21" s="1266"/>
      <c r="D21" s="1266"/>
      <c r="E21" s="1266"/>
      <c r="F21" s="1248"/>
      <c r="G21" s="1357"/>
      <c r="H21" s="1358"/>
      <c r="I21" s="1358"/>
      <c r="J21" s="1358"/>
      <c r="K21" s="1358"/>
      <c r="L21" s="1358"/>
      <c r="M21" s="1358"/>
      <c r="N21" s="1359"/>
      <c r="O21" s="1367"/>
      <c r="P21" s="1368"/>
      <c r="Q21" s="1368"/>
      <c r="R21" s="1368"/>
      <c r="S21" s="1368"/>
      <c r="T21" s="1369"/>
      <c r="U21" s="72"/>
      <c r="V21" s="20"/>
      <c r="W21" s="20"/>
      <c r="X21" s="20"/>
      <c r="Y21" s="20"/>
      <c r="Z21" s="20"/>
      <c r="AA21" s="19"/>
      <c r="AB21" s="19"/>
      <c r="AC21" s="19"/>
      <c r="AD21" s="19"/>
      <c r="AE21" s="19"/>
      <c r="AF21" s="19"/>
      <c r="AG21" s="19"/>
    </row>
    <row r="22" spans="2:33" ht="15.75" x14ac:dyDescent="0.2">
      <c r="B22" s="1354"/>
      <c r="C22" s="1266"/>
      <c r="D22" s="1266"/>
      <c r="E22" s="1266"/>
      <c r="F22" s="1248"/>
      <c r="G22" s="1357"/>
      <c r="H22" s="1358"/>
      <c r="I22" s="1358"/>
      <c r="J22" s="1358"/>
      <c r="K22" s="1358"/>
      <c r="L22" s="1358"/>
      <c r="M22" s="1358"/>
      <c r="N22" s="1359"/>
      <c r="O22" s="1367"/>
      <c r="P22" s="1368"/>
      <c r="Q22" s="1368"/>
      <c r="R22" s="1368"/>
      <c r="S22" s="1368"/>
      <c r="T22" s="1369"/>
      <c r="U22" s="72"/>
      <c r="V22" s="20"/>
      <c r="W22" s="20"/>
      <c r="X22" s="20"/>
      <c r="Y22" s="20"/>
      <c r="Z22" s="20"/>
      <c r="AA22" s="19"/>
      <c r="AB22" s="19"/>
      <c r="AC22" s="19"/>
      <c r="AD22" s="19"/>
      <c r="AE22" s="19"/>
      <c r="AF22" s="19"/>
      <c r="AG22" s="19"/>
    </row>
    <row r="23" spans="2:33" ht="15.75" x14ac:dyDescent="0.2">
      <c r="B23" s="717"/>
      <c r="C23" s="1193"/>
      <c r="D23" s="1193"/>
      <c r="E23" s="1193"/>
      <c r="F23" s="718"/>
      <c r="G23" s="1360"/>
      <c r="H23" s="1207"/>
      <c r="I23" s="1207"/>
      <c r="J23" s="1207"/>
      <c r="K23" s="1207"/>
      <c r="L23" s="1207"/>
      <c r="M23" s="1207"/>
      <c r="N23" s="1361"/>
      <c r="O23" s="1367"/>
      <c r="P23" s="1368"/>
      <c r="Q23" s="1368"/>
      <c r="R23" s="1368"/>
      <c r="S23" s="1368"/>
      <c r="T23" s="1369"/>
      <c r="U23" s="72"/>
      <c r="V23" s="20"/>
      <c r="W23" s="20"/>
      <c r="X23" s="20"/>
      <c r="Y23" s="20"/>
      <c r="Z23" s="20"/>
      <c r="AA23" s="19"/>
      <c r="AB23" s="19"/>
      <c r="AC23" s="19"/>
      <c r="AD23" s="19"/>
      <c r="AE23" s="19"/>
      <c r="AF23" s="19"/>
      <c r="AG23" s="19"/>
    </row>
    <row r="24" spans="2:33" ht="34.5" customHeight="1" x14ac:dyDescent="0.2">
      <c r="B24" s="1292" t="s">
        <v>272</v>
      </c>
      <c r="C24" s="1180"/>
      <c r="D24" s="1180"/>
      <c r="E24" s="1180"/>
      <c r="F24" s="941"/>
      <c r="G24" s="1305"/>
      <c r="H24" s="675"/>
      <c r="I24" s="675"/>
      <c r="J24" s="675"/>
      <c r="K24" s="675"/>
      <c r="L24" s="675"/>
      <c r="M24" s="675"/>
      <c r="N24" s="676"/>
      <c r="O24" s="1367"/>
      <c r="P24" s="1368"/>
      <c r="Q24" s="1368"/>
      <c r="R24" s="1368"/>
      <c r="S24" s="1368"/>
      <c r="T24" s="1369"/>
      <c r="U24" s="72"/>
      <c r="V24" s="20"/>
      <c r="W24" s="20"/>
      <c r="X24" s="20"/>
      <c r="Y24" s="20"/>
      <c r="Z24" s="20"/>
      <c r="AA24" s="19"/>
      <c r="AB24" s="19"/>
      <c r="AC24" s="19"/>
      <c r="AD24" s="19"/>
      <c r="AE24" s="19"/>
      <c r="AF24" s="19"/>
      <c r="AG24" s="19"/>
    </row>
    <row r="25" spans="2:33" ht="27" customHeight="1" x14ac:dyDescent="0.2">
      <c r="B25" s="1292" t="s">
        <v>273</v>
      </c>
      <c r="C25" s="1180"/>
      <c r="D25" s="1180"/>
      <c r="E25" s="1180"/>
      <c r="F25" s="941"/>
      <c r="G25" s="1305"/>
      <c r="H25" s="675"/>
      <c r="I25" s="675"/>
      <c r="J25" s="675"/>
      <c r="K25" s="675"/>
      <c r="L25" s="675"/>
      <c r="M25" s="675"/>
      <c r="N25" s="676"/>
      <c r="O25" s="1367"/>
      <c r="P25" s="1368"/>
      <c r="Q25" s="1368"/>
      <c r="R25" s="1368"/>
      <c r="S25" s="1368"/>
      <c r="T25" s="1369"/>
      <c r="U25" s="72"/>
      <c r="V25" s="20"/>
      <c r="W25" s="20"/>
      <c r="X25" s="20"/>
      <c r="Y25" s="20"/>
      <c r="Z25" s="20"/>
      <c r="AA25" s="19"/>
      <c r="AB25" s="19"/>
      <c r="AC25" s="19"/>
      <c r="AD25" s="19"/>
      <c r="AE25" s="19"/>
      <c r="AF25" s="19"/>
      <c r="AG25" s="19"/>
    </row>
    <row r="26" spans="2:33" ht="63.75" customHeight="1" x14ac:dyDescent="0.2">
      <c r="B26" s="1292" t="s">
        <v>274</v>
      </c>
      <c r="C26" s="1180"/>
      <c r="D26" s="1180"/>
      <c r="E26" s="1180"/>
      <c r="F26" s="941"/>
      <c r="G26" s="1305"/>
      <c r="H26" s="675"/>
      <c r="I26" s="675"/>
      <c r="J26" s="675"/>
      <c r="K26" s="675"/>
      <c r="L26" s="675"/>
      <c r="M26" s="675"/>
      <c r="N26" s="676"/>
      <c r="O26" s="1367"/>
      <c r="P26" s="1368"/>
      <c r="Q26" s="1368"/>
      <c r="R26" s="1368"/>
      <c r="S26" s="1368"/>
      <c r="T26" s="1369"/>
      <c r="U26" s="72"/>
      <c r="V26" s="20"/>
      <c r="W26" s="20"/>
      <c r="X26" s="20"/>
      <c r="Y26" s="20"/>
      <c r="Z26" s="20"/>
      <c r="AA26" s="19"/>
      <c r="AB26" s="19"/>
      <c r="AC26" s="19"/>
      <c r="AD26" s="19"/>
      <c r="AE26" s="19"/>
      <c r="AF26" s="19"/>
      <c r="AG26" s="19"/>
    </row>
    <row r="27" spans="2:33" ht="27" customHeight="1" x14ac:dyDescent="0.2">
      <c r="B27" s="1377" t="s">
        <v>275</v>
      </c>
      <c r="C27" s="1314"/>
      <c r="D27" s="1314"/>
      <c r="E27" s="1314"/>
      <c r="F27" s="1315"/>
      <c r="G27" s="1321"/>
      <c r="H27" s="675"/>
      <c r="I27" s="675"/>
      <c r="J27" s="675"/>
      <c r="K27" s="675"/>
      <c r="L27" s="675"/>
      <c r="M27" s="675"/>
      <c r="N27" s="676"/>
      <c r="O27" s="1367"/>
      <c r="P27" s="1368"/>
      <c r="Q27" s="1368"/>
      <c r="R27" s="1368"/>
      <c r="S27" s="1368"/>
      <c r="T27" s="1369"/>
      <c r="U27" s="72"/>
      <c r="V27" s="20"/>
      <c r="W27" s="20"/>
      <c r="X27" s="20"/>
      <c r="Y27" s="20"/>
      <c r="Z27" s="20"/>
      <c r="AA27" s="19"/>
      <c r="AB27" s="19"/>
      <c r="AC27" s="19"/>
      <c r="AD27" s="19"/>
      <c r="AE27" s="19"/>
      <c r="AF27" s="19"/>
      <c r="AG27" s="19"/>
    </row>
    <row r="28" spans="2:33" ht="27" customHeight="1" x14ac:dyDescent="0.2">
      <c r="B28" s="1382" t="s">
        <v>276</v>
      </c>
      <c r="C28" s="1383"/>
      <c r="D28" s="1383"/>
      <c r="E28" s="1314"/>
      <c r="F28" s="1315"/>
      <c r="G28" s="1384"/>
      <c r="H28" s="1355"/>
      <c r="I28" s="1355"/>
      <c r="J28" s="1355"/>
      <c r="K28" s="675"/>
      <c r="L28" s="675"/>
      <c r="M28" s="675"/>
      <c r="N28" s="676"/>
      <c r="O28" s="1367"/>
      <c r="P28" s="1368"/>
      <c r="Q28" s="1368"/>
      <c r="R28" s="1368"/>
      <c r="S28" s="1368"/>
      <c r="T28" s="1369"/>
      <c r="U28" s="72"/>
      <c r="V28" s="20"/>
      <c r="W28" s="20"/>
      <c r="X28" s="20"/>
      <c r="Y28" s="20"/>
      <c r="Z28" s="20"/>
      <c r="AA28" s="19"/>
      <c r="AB28" s="19"/>
      <c r="AC28" s="19"/>
      <c r="AD28" s="19"/>
      <c r="AE28" s="19"/>
      <c r="AF28" s="19"/>
      <c r="AG28" s="19"/>
    </row>
    <row r="29" spans="2:33" ht="27" customHeight="1" x14ac:dyDescent="0.2">
      <c r="B29" s="1346" t="s">
        <v>277</v>
      </c>
      <c r="C29" s="1347"/>
      <c r="D29" s="1347"/>
      <c r="E29" s="1362"/>
      <c r="F29" s="1376"/>
      <c r="G29" s="1387" t="s">
        <v>278</v>
      </c>
      <c r="H29" s="1387"/>
      <c r="I29" s="1387"/>
      <c r="J29" s="1387"/>
      <c r="K29" s="1362"/>
      <c r="L29" s="1363"/>
      <c r="M29" s="1363"/>
      <c r="N29" s="1364"/>
      <c r="O29" s="1367"/>
      <c r="P29" s="1368"/>
      <c r="Q29" s="1368"/>
      <c r="R29" s="1368"/>
      <c r="S29" s="1368"/>
      <c r="T29" s="1369"/>
      <c r="U29" s="72"/>
      <c r="V29" s="20"/>
      <c r="W29" s="20"/>
      <c r="X29" s="20"/>
      <c r="Y29" s="20"/>
      <c r="Z29" s="20"/>
      <c r="AA29" s="19"/>
      <c r="AB29" s="19"/>
      <c r="AC29" s="19"/>
      <c r="AD29" s="19"/>
      <c r="AE29" s="19"/>
      <c r="AF29" s="19"/>
      <c r="AG29" s="19"/>
    </row>
    <row r="30" spans="2:33" ht="27.75" customHeight="1" x14ac:dyDescent="0.2">
      <c r="B30" s="1378" t="s">
        <v>279</v>
      </c>
      <c r="C30" s="1379"/>
      <c r="D30" s="1379"/>
      <c r="E30" s="1380"/>
      <c r="F30" s="1381"/>
      <c r="G30" s="1385"/>
      <c r="H30" s="1386"/>
      <c r="I30" s="1386"/>
      <c r="J30" s="1386"/>
      <c r="K30" s="1191"/>
      <c r="L30" s="1191"/>
      <c r="M30" s="1191"/>
      <c r="N30" s="863"/>
      <c r="O30" s="1370"/>
      <c r="P30" s="1371"/>
      <c r="Q30" s="1371"/>
      <c r="R30" s="1371"/>
      <c r="S30" s="1371"/>
      <c r="T30" s="1372"/>
      <c r="U30" s="72"/>
      <c r="V30" s="20"/>
      <c r="W30" s="20"/>
      <c r="X30" s="20"/>
      <c r="Y30" s="20"/>
      <c r="Z30" s="20"/>
      <c r="AA30" s="19"/>
      <c r="AB30" s="19"/>
      <c r="AC30" s="19"/>
      <c r="AD30" s="19"/>
      <c r="AE30" s="19"/>
      <c r="AF30" s="19"/>
      <c r="AG30" s="19"/>
    </row>
    <row r="31" spans="2:33" ht="15" customHeight="1" x14ac:dyDescent="0.2">
      <c r="B31" s="385"/>
      <c r="C31" s="385"/>
      <c r="D31" s="385"/>
      <c r="E31" s="385"/>
      <c r="F31" s="385"/>
      <c r="G31" s="385"/>
      <c r="H31" s="385"/>
      <c r="I31" s="385"/>
      <c r="J31" s="385"/>
      <c r="K31" s="385"/>
      <c r="L31" s="385"/>
      <c r="M31" s="385"/>
      <c r="N31" s="385"/>
      <c r="O31" s="385"/>
      <c r="P31" s="385"/>
      <c r="Q31" s="385"/>
      <c r="R31" s="385"/>
      <c r="S31" s="385"/>
      <c r="T31" s="385"/>
      <c r="U31" s="72"/>
      <c r="V31" s="20"/>
      <c r="W31" s="20"/>
      <c r="X31" s="20"/>
      <c r="Y31" s="20"/>
      <c r="Z31" s="20"/>
      <c r="AA31" s="19"/>
      <c r="AB31" s="19"/>
      <c r="AC31" s="19"/>
      <c r="AD31" s="19"/>
      <c r="AE31" s="19"/>
      <c r="AF31" s="19"/>
      <c r="AG31" s="19"/>
    </row>
    <row r="32" spans="2:33" ht="24" customHeight="1" x14ac:dyDescent="0.2">
      <c r="B32" s="1286" t="s">
        <v>280</v>
      </c>
      <c r="C32" s="1175"/>
      <c r="D32" s="1175"/>
      <c r="E32" s="1175"/>
      <c r="F32" s="1175"/>
      <c r="G32" s="1175"/>
      <c r="H32" s="1175"/>
      <c r="I32" s="1175"/>
      <c r="J32" s="1175"/>
      <c r="K32" s="1175"/>
      <c r="L32" s="1175"/>
      <c r="M32" s="1175"/>
      <c r="N32" s="1175"/>
      <c r="O32" s="1175"/>
      <c r="P32" s="1175"/>
      <c r="Q32" s="1175"/>
      <c r="R32" s="1175"/>
      <c r="S32" s="1175"/>
      <c r="T32" s="1348"/>
      <c r="U32" s="72"/>
      <c r="V32" s="20"/>
      <c r="W32" s="20"/>
      <c r="X32" s="20"/>
      <c r="Y32" s="20"/>
      <c r="Z32" s="20"/>
      <c r="AA32" s="19"/>
      <c r="AB32" s="19"/>
      <c r="AC32" s="19"/>
      <c r="AD32" s="19"/>
      <c r="AE32" s="19"/>
      <c r="AF32" s="19"/>
      <c r="AG32" s="19"/>
    </row>
    <row r="33" spans="2:33" ht="15.75" x14ac:dyDescent="0.2">
      <c r="B33" s="1289"/>
      <c r="C33" s="1349"/>
      <c r="D33" s="1349"/>
      <c r="E33" s="1349"/>
      <c r="F33" s="1349"/>
      <c r="G33" s="1349"/>
      <c r="H33" s="1349"/>
      <c r="I33" s="1349"/>
      <c r="J33" s="1349"/>
      <c r="K33" s="1349"/>
      <c r="L33" s="1349"/>
      <c r="M33" s="1349"/>
      <c r="N33" s="1349"/>
      <c r="O33" s="1349"/>
      <c r="P33" s="1349"/>
      <c r="Q33" s="1349"/>
      <c r="R33" s="1349"/>
      <c r="S33" s="1349"/>
      <c r="T33" s="1350"/>
      <c r="U33" s="72"/>
      <c r="V33" s="20"/>
      <c r="W33" s="20"/>
      <c r="X33" s="20"/>
      <c r="Y33" s="20"/>
      <c r="Z33" s="20"/>
      <c r="AA33" s="19"/>
      <c r="AB33" s="19"/>
      <c r="AC33" s="19"/>
      <c r="AD33" s="19"/>
      <c r="AE33" s="19"/>
      <c r="AF33" s="19"/>
      <c r="AG33" s="19"/>
    </row>
    <row r="34" spans="2:33" ht="27" customHeight="1" x14ac:dyDescent="0.2">
      <c r="B34" s="1292" t="s">
        <v>267</v>
      </c>
      <c r="C34" s="1180"/>
      <c r="D34" s="1180"/>
      <c r="E34" s="1180"/>
      <c r="F34" s="941"/>
      <c r="G34" s="1293" t="s">
        <v>281</v>
      </c>
      <c r="H34" s="1351"/>
      <c r="I34" s="1351"/>
      <c r="J34" s="1351"/>
      <c r="K34" s="1351"/>
      <c r="L34" s="1351"/>
      <c r="M34" s="1351"/>
      <c r="N34" s="1352"/>
      <c r="O34" s="1296" t="s">
        <v>269</v>
      </c>
      <c r="P34" s="1365"/>
      <c r="Q34" s="1365"/>
      <c r="R34" s="1365"/>
      <c r="S34" s="1365"/>
      <c r="T34" s="1366"/>
      <c r="U34" s="72"/>
      <c r="V34" s="20"/>
      <c r="W34" s="20"/>
      <c r="X34" s="20"/>
      <c r="Y34" s="20"/>
      <c r="Z34" s="20"/>
      <c r="AA34" s="19"/>
      <c r="AB34" s="19"/>
      <c r="AC34" s="19"/>
      <c r="AD34" s="19"/>
      <c r="AE34" s="19"/>
      <c r="AF34" s="19"/>
      <c r="AG34" s="19"/>
    </row>
    <row r="35" spans="2:33" ht="27" customHeight="1" x14ac:dyDescent="0.2">
      <c r="B35" s="1292" t="s">
        <v>270</v>
      </c>
      <c r="C35" s="1180"/>
      <c r="D35" s="1180"/>
      <c r="E35" s="1180"/>
      <c r="F35" s="941"/>
      <c r="G35" s="1305"/>
      <c r="H35" s="675"/>
      <c r="I35" s="675"/>
      <c r="J35" s="675"/>
      <c r="K35" s="675"/>
      <c r="L35" s="675"/>
      <c r="M35" s="675"/>
      <c r="N35" s="676"/>
      <c r="O35" s="1367"/>
      <c r="P35" s="1368"/>
      <c r="Q35" s="1368"/>
      <c r="R35" s="1368"/>
      <c r="S35" s="1368"/>
      <c r="T35" s="1369"/>
      <c r="U35" s="72"/>
      <c r="V35" s="20"/>
      <c r="W35" s="20"/>
      <c r="X35" s="20"/>
      <c r="Y35" s="20"/>
      <c r="Z35" s="20"/>
      <c r="AA35" s="19"/>
      <c r="AB35" s="19"/>
      <c r="AC35" s="19"/>
      <c r="AD35" s="19"/>
      <c r="AE35" s="19"/>
      <c r="AF35" s="19"/>
      <c r="AG35" s="19"/>
    </row>
    <row r="36" spans="2:33" ht="15" customHeight="1" x14ac:dyDescent="0.2">
      <c r="B36" s="1353" t="s">
        <v>271</v>
      </c>
      <c r="C36" s="1309"/>
      <c r="D36" s="1309"/>
      <c r="E36" s="1309"/>
      <c r="F36" s="1310"/>
      <c r="G36" s="1324"/>
      <c r="H36" s="1355"/>
      <c r="I36" s="1355"/>
      <c r="J36" s="1355"/>
      <c r="K36" s="1355"/>
      <c r="L36" s="1355"/>
      <c r="M36" s="1355"/>
      <c r="N36" s="1356"/>
      <c r="O36" s="1367"/>
      <c r="P36" s="1368"/>
      <c r="Q36" s="1368"/>
      <c r="R36" s="1368"/>
      <c r="S36" s="1368"/>
      <c r="T36" s="1369"/>
      <c r="U36" s="72"/>
      <c r="V36" s="20"/>
      <c r="W36" s="20"/>
      <c r="X36" s="20"/>
      <c r="Y36" s="20"/>
      <c r="Z36" s="20"/>
      <c r="AA36" s="19"/>
      <c r="AB36" s="19"/>
      <c r="AC36" s="19"/>
      <c r="AD36" s="19"/>
      <c r="AE36" s="19"/>
      <c r="AF36" s="19"/>
      <c r="AG36" s="19"/>
    </row>
    <row r="37" spans="2:33" ht="15" customHeight="1" x14ac:dyDescent="0.2">
      <c r="B37" s="1354"/>
      <c r="C37" s="1266"/>
      <c r="D37" s="1266"/>
      <c r="E37" s="1266"/>
      <c r="F37" s="1248"/>
      <c r="G37" s="1357"/>
      <c r="H37" s="1358"/>
      <c r="I37" s="1358"/>
      <c r="J37" s="1358"/>
      <c r="K37" s="1358"/>
      <c r="L37" s="1358"/>
      <c r="M37" s="1358"/>
      <c r="N37" s="1359"/>
      <c r="O37" s="1367"/>
      <c r="P37" s="1368"/>
      <c r="Q37" s="1368"/>
      <c r="R37" s="1368"/>
      <c r="S37" s="1368"/>
      <c r="T37" s="1369"/>
      <c r="U37" s="72"/>
      <c r="V37" s="20"/>
      <c r="W37" s="20"/>
      <c r="X37" s="20"/>
      <c r="Y37" s="20"/>
      <c r="Z37" s="20"/>
      <c r="AA37" s="19"/>
      <c r="AB37" s="19"/>
      <c r="AC37" s="19"/>
      <c r="AD37" s="19"/>
      <c r="AE37" s="19"/>
      <c r="AF37" s="19"/>
      <c r="AG37" s="19"/>
    </row>
    <row r="38" spans="2:33" ht="15" customHeight="1" x14ac:dyDescent="0.2">
      <c r="B38" s="1354"/>
      <c r="C38" s="1266"/>
      <c r="D38" s="1266"/>
      <c r="E38" s="1266"/>
      <c r="F38" s="1248"/>
      <c r="G38" s="1357"/>
      <c r="H38" s="1358"/>
      <c r="I38" s="1358"/>
      <c r="J38" s="1358"/>
      <c r="K38" s="1358"/>
      <c r="L38" s="1358"/>
      <c r="M38" s="1358"/>
      <c r="N38" s="1359"/>
      <c r="O38" s="1367"/>
      <c r="P38" s="1368"/>
      <c r="Q38" s="1368"/>
      <c r="R38" s="1368"/>
      <c r="S38" s="1368"/>
      <c r="T38" s="1369"/>
      <c r="U38" s="72"/>
      <c r="V38" s="20"/>
      <c r="W38" s="20"/>
      <c r="X38" s="20"/>
      <c r="Y38" s="20"/>
      <c r="Z38" s="20"/>
      <c r="AA38" s="19"/>
      <c r="AB38" s="19"/>
      <c r="AC38" s="19"/>
      <c r="AD38" s="19"/>
      <c r="AE38" s="19"/>
      <c r="AF38" s="19"/>
      <c r="AG38" s="19"/>
    </row>
    <row r="39" spans="2:33" ht="15" customHeight="1" x14ac:dyDescent="0.2">
      <c r="B39" s="717"/>
      <c r="C39" s="1193"/>
      <c r="D39" s="1193"/>
      <c r="E39" s="1193"/>
      <c r="F39" s="718"/>
      <c r="G39" s="1360"/>
      <c r="H39" s="1207"/>
      <c r="I39" s="1207"/>
      <c r="J39" s="1207"/>
      <c r="K39" s="1207"/>
      <c r="L39" s="1207"/>
      <c r="M39" s="1207"/>
      <c r="N39" s="1361"/>
      <c r="O39" s="1367"/>
      <c r="P39" s="1368"/>
      <c r="Q39" s="1368"/>
      <c r="R39" s="1368"/>
      <c r="S39" s="1368"/>
      <c r="T39" s="1369"/>
      <c r="U39" s="72"/>
      <c r="V39" s="20"/>
      <c r="W39" s="20"/>
      <c r="X39" s="20"/>
      <c r="Y39" s="20"/>
      <c r="Z39" s="20"/>
      <c r="AA39" s="19"/>
      <c r="AB39" s="19"/>
      <c r="AC39" s="19"/>
      <c r="AD39" s="19"/>
      <c r="AE39" s="19"/>
      <c r="AF39" s="19"/>
      <c r="AG39" s="19"/>
    </row>
    <row r="40" spans="2:33" ht="33.75" customHeight="1" x14ac:dyDescent="0.2">
      <c r="B40" s="1292" t="s">
        <v>272</v>
      </c>
      <c r="C40" s="1180"/>
      <c r="D40" s="1180"/>
      <c r="E40" s="1180"/>
      <c r="F40" s="941"/>
      <c r="G40" s="1305"/>
      <c r="H40" s="675"/>
      <c r="I40" s="675"/>
      <c r="J40" s="675"/>
      <c r="K40" s="675"/>
      <c r="L40" s="675"/>
      <c r="M40" s="675"/>
      <c r="N40" s="676"/>
      <c r="O40" s="1367"/>
      <c r="P40" s="1368"/>
      <c r="Q40" s="1368"/>
      <c r="R40" s="1368"/>
      <c r="S40" s="1368"/>
      <c r="T40" s="1369"/>
      <c r="U40" s="72"/>
      <c r="V40" s="20"/>
      <c r="W40" s="20"/>
      <c r="X40" s="20"/>
      <c r="Y40" s="20"/>
      <c r="Z40" s="20"/>
      <c r="AA40" s="19"/>
      <c r="AB40" s="19"/>
      <c r="AC40" s="19"/>
      <c r="AD40" s="19"/>
      <c r="AE40" s="19"/>
      <c r="AF40" s="19"/>
      <c r="AG40" s="19"/>
    </row>
    <row r="41" spans="2:33" ht="27" customHeight="1" x14ac:dyDescent="0.2">
      <c r="B41" s="1292" t="s">
        <v>282</v>
      </c>
      <c r="C41" s="1180"/>
      <c r="D41" s="1180"/>
      <c r="E41" s="1180"/>
      <c r="F41" s="941"/>
      <c r="G41" s="1305"/>
      <c r="H41" s="675"/>
      <c r="I41" s="675"/>
      <c r="J41" s="675"/>
      <c r="K41" s="675"/>
      <c r="L41" s="675"/>
      <c r="M41" s="675"/>
      <c r="N41" s="676"/>
      <c r="O41" s="1367"/>
      <c r="P41" s="1368"/>
      <c r="Q41" s="1368"/>
      <c r="R41" s="1368"/>
      <c r="S41" s="1368"/>
      <c r="T41" s="1369"/>
      <c r="U41" s="72"/>
      <c r="V41" s="20"/>
      <c r="W41" s="20"/>
      <c r="X41" s="20"/>
      <c r="Y41" s="20"/>
      <c r="Z41" s="20"/>
      <c r="AA41" s="19"/>
      <c r="AB41" s="19"/>
      <c r="AC41" s="19"/>
      <c r="AD41" s="19"/>
      <c r="AE41" s="19"/>
      <c r="AF41" s="19"/>
      <c r="AG41" s="19"/>
    </row>
    <row r="42" spans="2:33" ht="64.5" customHeight="1" x14ac:dyDescent="0.2">
      <c r="B42" s="1292" t="s">
        <v>274</v>
      </c>
      <c r="C42" s="1180"/>
      <c r="D42" s="1180"/>
      <c r="E42" s="1180"/>
      <c r="F42" s="941"/>
      <c r="G42" s="1305"/>
      <c r="H42" s="675"/>
      <c r="I42" s="675"/>
      <c r="J42" s="675"/>
      <c r="K42" s="675"/>
      <c r="L42" s="675"/>
      <c r="M42" s="675"/>
      <c r="N42" s="676"/>
      <c r="O42" s="1367"/>
      <c r="P42" s="1368"/>
      <c r="Q42" s="1368"/>
      <c r="R42" s="1368"/>
      <c r="S42" s="1368"/>
      <c r="T42" s="1369"/>
      <c r="U42" s="72"/>
      <c r="V42" s="20"/>
      <c r="W42" s="20"/>
      <c r="X42" s="20"/>
      <c r="Y42" s="20"/>
      <c r="Z42" s="20"/>
      <c r="AA42" s="19"/>
      <c r="AB42" s="19"/>
      <c r="AC42" s="19"/>
      <c r="AD42" s="19"/>
      <c r="AE42" s="19"/>
      <c r="AF42" s="19"/>
      <c r="AG42" s="19"/>
    </row>
    <row r="43" spans="2:33" ht="27" customHeight="1" x14ac:dyDescent="0.2">
      <c r="B43" s="1377" t="s">
        <v>275</v>
      </c>
      <c r="C43" s="1314"/>
      <c r="D43" s="1314"/>
      <c r="E43" s="1314"/>
      <c r="F43" s="1315"/>
      <c r="G43" s="1321"/>
      <c r="H43" s="675"/>
      <c r="I43" s="675"/>
      <c r="J43" s="675"/>
      <c r="K43" s="675"/>
      <c r="L43" s="675"/>
      <c r="M43" s="675"/>
      <c r="N43" s="676"/>
      <c r="O43" s="1367"/>
      <c r="P43" s="1368"/>
      <c r="Q43" s="1368"/>
      <c r="R43" s="1368"/>
      <c r="S43" s="1368"/>
      <c r="T43" s="1369"/>
      <c r="U43" s="72"/>
      <c r="V43" s="20"/>
      <c r="W43" s="20"/>
      <c r="X43" s="20"/>
      <c r="Y43" s="20"/>
      <c r="Z43" s="20"/>
      <c r="AA43" s="19"/>
      <c r="AB43" s="19"/>
      <c r="AC43" s="19"/>
      <c r="AD43" s="19"/>
      <c r="AE43" s="19"/>
      <c r="AF43" s="19"/>
      <c r="AG43" s="19"/>
    </row>
    <row r="44" spans="2:33" ht="27" customHeight="1" x14ac:dyDescent="0.2">
      <c r="B44" s="1382" t="s">
        <v>276</v>
      </c>
      <c r="C44" s="1383"/>
      <c r="D44" s="1383"/>
      <c r="E44" s="1314"/>
      <c r="F44" s="1315"/>
      <c r="G44" s="1384"/>
      <c r="H44" s="1355"/>
      <c r="I44" s="1355"/>
      <c r="J44" s="1355"/>
      <c r="K44" s="675"/>
      <c r="L44" s="675"/>
      <c r="M44" s="675"/>
      <c r="N44" s="676"/>
      <c r="O44" s="1367"/>
      <c r="P44" s="1368"/>
      <c r="Q44" s="1368"/>
      <c r="R44" s="1368"/>
      <c r="S44" s="1368"/>
      <c r="T44" s="1369"/>
      <c r="U44" s="72"/>
      <c r="V44" s="20"/>
      <c r="W44" s="20"/>
      <c r="X44" s="20"/>
      <c r="Y44" s="20"/>
      <c r="Z44" s="20"/>
      <c r="AA44" s="19"/>
      <c r="AB44" s="19"/>
      <c r="AC44" s="19"/>
      <c r="AD44" s="19"/>
      <c r="AE44" s="19"/>
      <c r="AF44" s="19"/>
      <c r="AG44" s="19"/>
    </row>
    <row r="45" spans="2:33" ht="27" customHeight="1" x14ac:dyDescent="0.2">
      <c r="B45" s="1346" t="s">
        <v>277</v>
      </c>
      <c r="C45" s="1347"/>
      <c r="D45" s="1347"/>
      <c r="E45" s="1362"/>
      <c r="F45" s="1376"/>
      <c r="G45" s="1375" t="s">
        <v>278</v>
      </c>
      <c r="H45" s="1375"/>
      <c r="I45" s="1375"/>
      <c r="J45" s="1375"/>
      <c r="K45" s="1362"/>
      <c r="L45" s="1363"/>
      <c r="M45" s="1363"/>
      <c r="N45" s="1364"/>
      <c r="O45" s="1367"/>
      <c r="P45" s="1368"/>
      <c r="Q45" s="1368"/>
      <c r="R45" s="1368"/>
      <c r="S45" s="1368"/>
      <c r="T45" s="1369"/>
      <c r="U45" s="72"/>
      <c r="V45" s="20"/>
      <c r="W45" s="20"/>
      <c r="X45" s="20"/>
      <c r="Y45" s="20"/>
      <c r="Z45" s="20"/>
      <c r="AA45" s="19"/>
      <c r="AB45" s="19"/>
      <c r="AC45" s="19"/>
      <c r="AD45" s="19"/>
      <c r="AE45" s="19"/>
      <c r="AF45" s="19"/>
      <c r="AG45" s="19"/>
    </row>
    <row r="46" spans="2:33" ht="27" customHeight="1" x14ac:dyDescent="0.2">
      <c r="B46" s="1378" t="s">
        <v>279</v>
      </c>
      <c r="C46" s="1379"/>
      <c r="D46" s="1379"/>
      <c r="E46" s="1380"/>
      <c r="F46" s="1381"/>
      <c r="G46" s="1385"/>
      <c r="H46" s="1386"/>
      <c r="I46" s="1386"/>
      <c r="J46" s="1386"/>
      <c r="K46" s="1191"/>
      <c r="L46" s="1191"/>
      <c r="M46" s="1191"/>
      <c r="N46" s="863"/>
      <c r="O46" s="1370"/>
      <c r="P46" s="1371"/>
      <c r="Q46" s="1371"/>
      <c r="R46" s="1371"/>
      <c r="S46" s="1371"/>
      <c r="T46" s="1372"/>
      <c r="U46" s="72"/>
      <c r="V46" s="20"/>
      <c r="W46" s="20"/>
      <c r="X46" s="20"/>
      <c r="Y46" s="20"/>
      <c r="Z46" s="20"/>
      <c r="AA46" s="19"/>
      <c r="AB46" s="19"/>
      <c r="AC46" s="19"/>
      <c r="AD46" s="19"/>
      <c r="AE46" s="19"/>
      <c r="AF46" s="19"/>
      <c r="AG46" s="19"/>
    </row>
    <row r="47" spans="2:33" ht="15" customHeight="1" x14ac:dyDescent="0.2">
      <c r="B47" s="385"/>
      <c r="C47" s="385"/>
      <c r="D47" s="385"/>
      <c r="E47" s="385"/>
      <c r="F47" s="385"/>
      <c r="G47" s="385"/>
      <c r="H47" s="385"/>
      <c r="I47" s="385"/>
      <c r="J47" s="385"/>
      <c r="K47" s="385"/>
      <c r="L47" s="385"/>
      <c r="M47" s="385"/>
      <c r="N47" s="385"/>
      <c r="O47" s="385"/>
      <c r="P47" s="385"/>
      <c r="Q47" s="385"/>
      <c r="R47" s="385"/>
      <c r="S47" s="385"/>
      <c r="T47" s="385"/>
      <c r="U47" s="72"/>
      <c r="V47" s="20"/>
      <c r="W47" s="20"/>
      <c r="X47" s="20"/>
      <c r="Y47" s="20"/>
      <c r="Z47" s="20"/>
      <c r="AA47" s="19"/>
      <c r="AB47" s="19"/>
      <c r="AC47" s="19"/>
      <c r="AD47" s="19"/>
      <c r="AE47" s="19"/>
      <c r="AF47" s="19"/>
      <c r="AG47" s="19"/>
    </row>
    <row r="48" spans="2:33" ht="24" customHeight="1" x14ac:dyDescent="0.2">
      <c r="B48" s="1286" t="s">
        <v>283</v>
      </c>
      <c r="C48" s="1175"/>
      <c r="D48" s="1175"/>
      <c r="E48" s="1175"/>
      <c r="F48" s="1175"/>
      <c r="G48" s="1175"/>
      <c r="H48" s="1175"/>
      <c r="I48" s="1175"/>
      <c r="J48" s="1175"/>
      <c r="K48" s="1175"/>
      <c r="L48" s="1175"/>
      <c r="M48" s="1175"/>
      <c r="N48" s="1175"/>
      <c r="O48" s="1175"/>
      <c r="P48" s="1175"/>
      <c r="Q48" s="1175"/>
      <c r="R48" s="1175"/>
      <c r="S48" s="1175"/>
      <c r="T48" s="1348"/>
      <c r="U48" s="72"/>
      <c r="V48" s="20"/>
      <c r="W48" s="20"/>
      <c r="X48" s="20"/>
      <c r="Y48" s="20"/>
      <c r="Z48" s="20"/>
      <c r="AA48" s="19"/>
      <c r="AB48" s="19"/>
      <c r="AC48" s="19"/>
      <c r="AD48" s="19"/>
      <c r="AE48" s="19"/>
      <c r="AF48" s="19"/>
      <c r="AG48" s="19"/>
    </row>
    <row r="49" spans="2:33" ht="15.75" x14ac:dyDescent="0.2">
      <c r="B49" s="1289"/>
      <c r="C49" s="1349"/>
      <c r="D49" s="1349"/>
      <c r="E49" s="1349"/>
      <c r="F49" s="1349"/>
      <c r="G49" s="1349"/>
      <c r="H49" s="1349"/>
      <c r="I49" s="1349"/>
      <c r="J49" s="1349"/>
      <c r="K49" s="1349"/>
      <c r="L49" s="1349"/>
      <c r="M49" s="1349"/>
      <c r="N49" s="1349"/>
      <c r="O49" s="1349"/>
      <c r="P49" s="1349"/>
      <c r="Q49" s="1349"/>
      <c r="R49" s="1349"/>
      <c r="S49" s="1349"/>
      <c r="T49" s="1350"/>
      <c r="U49" s="72"/>
      <c r="V49" s="20"/>
      <c r="W49" s="20"/>
      <c r="X49" s="20"/>
      <c r="Y49" s="20"/>
      <c r="Z49" s="20"/>
      <c r="AA49" s="19"/>
      <c r="AB49" s="19"/>
      <c r="AC49" s="19"/>
      <c r="AD49" s="19"/>
      <c r="AE49" s="19"/>
      <c r="AF49" s="19"/>
      <c r="AG49" s="19"/>
    </row>
    <row r="50" spans="2:33" ht="27" customHeight="1" x14ac:dyDescent="0.2">
      <c r="B50" s="1292" t="s">
        <v>267</v>
      </c>
      <c r="C50" s="1180"/>
      <c r="D50" s="1180"/>
      <c r="E50" s="1180"/>
      <c r="F50" s="941"/>
      <c r="G50" s="1293" t="s">
        <v>284</v>
      </c>
      <c r="H50" s="1351"/>
      <c r="I50" s="1351"/>
      <c r="J50" s="1351"/>
      <c r="K50" s="1351"/>
      <c r="L50" s="1351"/>
      <c r="M50" s="1351"/>
      <c r="N50" s="1352"/>
      <c r="O50" s="1296" t="s">
        <v>269</v>
      </c>
      <c r="P50" s="1365"/>
      <c r="Q50" s="1365"/>
      <c r="R50" s="1365"/>
      <c r="S50" s="1365"/>
      <c r="T50" s="1366"/>
      <c r="U50" s="72"/>
      <c r="V50" s="20"/>
      <c r="W50" s="20"/>
      <c r="X50" s="20"/>
      <c r="Y50" s="20"/>
      <c r="Z50" s="20"/>
      <c r="AA50" s="19"/>
      <c r="AB50" s="19"/>
      <c r="AC50" s="19"/>
      <c r="AD50" s="19"/>
      <c r="AE50" s="19"/>
      <c r="AF50" s="19"/>
      <c r="AG50" s="19"/>
    </row>
    <row r="51" spans="2:33" ht="27" customHeight="1" x14ac:dyDescent="0.2">
      <c r="B51" s="1292" t="s">
        <v>270</v>
      </c>
      <c r="C51" s="1180"/>
      <c r="D51" s="1180"/>
      <c r="E51" s="1180"/>
      <c r="F51" s="941"/>
      <c r="G51" s="1305"/>
      <c r="H51" s="675"/>
      <c r="I51" s="675"/>
      <c r="J51" s="675"/>
      <c r="K51" s="675"/>
      <c r="L51" s="675"/>
      <c r="M51" s="675"/>
      <c r="N51" s="676"/>
      <c r="O51" s="1367"/>
      <c r="P51" s="1368"/>
      <c r="Q51" s="1368"/>
      <c r="R51" s="1368"/>
      <c r="S51" s="1368"/>
      <c r="T51" s="1369"/>
      <c r="U51" s="72"/>
      <c r="V51" s="20"/>
      <c r="W51" s="20"/>
      <c r="X51" s="20"/>
      <c r="Y51" s="20"/>
      <c r="Z51" s="20"/>
      <c r="AA51" s="19"/>
      <c r="AB51" s="19"/>
      <c r="AC51" s="19"/>
      <c r="AD51" s="19"/>
      <c r="AE51" s="19"/>
      <c r="AF51" s="19"/>
      <c r="AG51" s="19"/>
    </row>
    <row r="52" spans="2:33" ht="15" customHeight="1" x14ac:dyDescent="0.2">
      <c r="B52" s="1353" t="s">
        <v>271</v>
      </c>
      <c r="C52" s="1309"/>
      <c r="D52" s="1309"/>
      <c r="E52" s="1309"/>
      <c r="F52" s="1310"/>
      <c r="G52" s="1324"/>
      <c r="H52" s="1355"/>
      <c r="I52" s="1355"/>
      <c r="J52" s="1355"/>
      <c r="K52" s="1355"/>
      <c r="L52" s="1355"/>
      <c r="M52" s="1355"/>
      <c r="N52" s="1356"/>
      <c r="O52" s="1367"/>
      <c r="P52" s="1368"/>
      <c r="Q52" s="1368"/>
      <c r="R52" s="1368"/>
      <c r="S52" s="1368"/>
      <c r="T52" s="1369"/>
      <c r="U52" s="72"/>
      <c r="V52" s="20"/>
      <c r="W52" s="20"/>
      <c r="X52" s="20"/>
      <c r="Y52" s="20"/>
      <c r="Z52" s="20"/>
      <c r="AA52" s="19"/>
      <c r="AB52" s="19"/>
      <c r="AC52" s="19"/>
      <c r="AD52" s="19"/>
      <c r="AE52" s="19"/>
      <c r="AF52" s="19"/>
      <c r="AG52" s="19"/>
    </row>
    <row r="53" spans="2:33" ht="15" customHeight="1" x14ac:dyDescent="0.2">
      <c r="B53" s="1354"/>
      <c r="C53" s="1266"/>
      <c r="D53" s="1266"/>
      <c r="E53" s="1266"/>
      <c r="F53" s="1248"/>
      <c r="G53" s="1357"/>
      <c r="H53" s="1358"/>
      <c r="I53" s="1358"/>
      <c r="J53" s="1358"/>
      <c r="K53" s="1358"/>
      <c r="L53" s="1358"/>
      <c r="M53" s="1358"/>
      <c r="N53" s="1359"/>
      <c r="O53" s="1367"/>
      <c r="P53" s="1368"/>
      <c r="Q53" s="1368"/>
      <c r="R53" s="1368"/>
      <c r="S53" s="1368"/>
      <c r="T53" s="1369"/>
      <c r="U53" s="72"/>
      <c r="V53" s="20"/>
      <c r="W53" s="20"/>
      <c r="X53" s="20"/>
      <c r="Y53" s="20"/>
      <c r="Z53" s="20"/>
      <c r="AA53" s="19"/>
      <c r="AB53" s="19"/>
      <c r="AC53" s="19"/>
      <c r="AD53" s="19"/>
      <c r="AE53" s="19"/>
      <c r="AF53" s="19"/>
      <c r="AG53" s="19"/>
    </row>
    <row r="54" spans="2:33" ht="15" customHeight="1" x14ac:dyDescent="0.2">
      <c r="B54" s="1354"/>
      <c r="C54" s="1266"/>
      <c r="D54" s="1266"/>
      <c r="E54" s="1266"/>
      <c r="F54" s="1248"/>
      <c r="G54" s="1357"/>
      <c r="H54" s="1358"/>
      <c r="I54" s="1358"/>
      <c r="J54" s="1358"/>
      <c r="K54" s="1358"/>
      <c r="L54" s="1358"/>
      <c r="M54" s="1358"/>
      <c r="N54" s="1359"/>
      <c r="O54" s="1367"/>
      <c r="P54" s="1368"/>
      <c r="Q54" s="1368"/>
      <c r="R54" s="1368"/>
      <c r="S54" s="1368"/>
      <c r="T54" s="1369"/>
      <c r="U54" s="72"/>
      <c r="V54" s="20"/>
      <c r="W54" s="20"/>
      <c r="X54" s="20"/>
      <c r="Y54" s="20"/>
      <c r="Z54" s="20"/>
      <c r="AA54" s="19"/>
      <c r="AB54" s="19"/>
      <c r="AC54" s="19"/>
      <c r="AD54" s="19"/>
      <c r="AE54" s="19"/>
      <c r="AF54" s="19"/>
      <c r="AG54" s="19"/>
    </row>
    <row r="55" spans="2:33" ht="15" customHeight="1" x14ac:dyDescent="0.2">
      <c r="B55" s="717"/>
      <c r="C55" s="1193"/>
      <c r="D55" s="1193"/>
      <c r="E55" s="1193"/>
      <c r="F55" s="718"/>
      <c r="G55" s="1360"/>
      <c r="H55" s="1207"/>
      <c r="I55" s="1207"/>
      <c r="J55" s="1207"/>
      <c r="K55" s="1207"/>
      <c r="L55" s="1207"/>
      <c r="M55" s="1207"/>
      <c r="N55" s="1361"/>
      <c r="O55" s="1367"/>
      <c r="P55" s="1368"/>
      <c r="Q55" s="1368"/>
      <c r="R55" s="1368"/>
      <c r="S55" s="1368"/>
      <c r="T55" s="1369"/>
      <c r="U55" s="72"/>
      <c r="V55" s="20"/>
      <c r="W55" s="20"/>
      <c r="X55" s="20"/>
      <c r="Y55" s="20"/>
      <c r="Z55" s="20"/>
      <c r="AA55" s="19"/>
      <c r="AB55" s="19"/>
      <c r="AC55" s="19"/>
      <c r="AD55" s="19"/>
      <c r="AE55" s="19"/>
      <c r="AF55" s="19"/>
      <c r="AG55" s="19"/>
    </row>
    <row r="56" spans="2:33" ht="33.75" customHeight="1" x14ac:dyDescent="0.2">
      <c r="B56" s="1292" t="s">
        <v>272</v>
      </c>
      <c r="C56" s="1180"/>
      <c r="D56" s="1180"/>
      <c r="E56" s="1180"/>
      <c r="F56" s="941"/>
      <c r="G56" s="1305"/>
      <c r="H56" s="675"/>
      <c r="I56" s="675"/>
      <c r="J56" s="675"/>
      <c r="K56" s="675"/>
      <c r="L56" s="675"/>
      <c r="M56" s="675"/>
      <c r="N56" s="676"/>
      <c r="O56" s="1367"/>
      <c r="P56" s="1368"/>
      <c r="Q56" s="1368"/>
      <c r="R56" s="1368"/>
      <c r="S56" s="1368"/>
      <c r="T56" s="1369"/>
      <c r="U56" s="72"/>
      <c r="V56" s="20"/>
      <c r="W56" s="20"/>
      <c r="X56" s="20"/>
      <c r="Y56" s="20"/>
      <c r="Z56" s="20"/>
      <c r="AA56" s="19"/>
      <c r="AB56" s="19"/>
      <c r="AC56" s="19"/>
      <c r="AD56" s="19"/>
      <c r="AE56" s="19"/>
      <c r="AF56" s="19"/>
      <c r="AG56" s="19"/>
    </row>
    <row r="57" spans="2:33" ht="27" customHeight="1" x14ac:dyDescent="0.2">
      <c r="B57" s="1292" t="s">
        <v>282</v>
      </c>
      <c r="C57" s="1180"/>
      <c r="D57" s="1180"/>
      <c r="E57" s="1180"/>
      <c r="F57" s="941"/>
      <c r="G57" s="1305"/>
      <c r="H57" s="675"/>
      <c r="I57" s="675"/>
      <c r="J57" s="675"/>
      <c r="K57" s="675"/>
      <c r="L57" s="675"/>
      <c r="M57" s="675"/>
      <c r="N57" s="676"/>
      <c r="O57" s="1367"/>
      <c r="P57" s="1368"/>
      <c r="Q57" s="1368"/>
      <c r="R57" s="1368"/>
      <c r="S57" s="1368"/>
      <c r="T57" s="1369"/>
      <c r="U57" s="72"/>
      <c r="V57" s="20"/>
      <c r="W57" s="20"/>
      <c r="X57" s="20"/>
      <c r="Y57" s="20"/>
      <c r="Z57" s="20"/>
      <c r="AA57" s="19"/>
      <c r="AB57" s="19"/>
      <c r="AC57" s="19"/>
      <c r="AD57" s="19"/>
      <c r="AE57" s="19"/>
      <c r="AF57" s="19"/>
      <c r="AG57" s="19"/>
    </row>
    <row r="58" spans="2:33" ht="63.75" customHeight="1" x14ac:dyDescent="0.2">
      <c r="B58" s="1292" t="s">
        <v>274</v>
      </c>
      <c r="C58" s="1180"/>
      <c r="D58" s="1180"/>
      <c r="E58" s="1180"/>
      <c r="F58" s="941"/>
      <c r="G58" s="1305"/>
      <c r="H58" s="675"/>
      <c r="I58" s="675"/>
      <c r="J58" s="675"/>
      <c r="K58" s="675"/>
      <c r="L58" s="675"/>
      <c r="M58" s="675"/>
      <c r="N58" s="676"/>
      <c r="O58" s="1367"/>
      <c r="P58" s="1368"/>
      <c r="Q58" s="1368"/>
      <c r="R58" s="1368"/>
      <c r="S58" s="1368"/>
      <c r="T58" s="1369"/>
      <c r="U58" s="72"/>
      <c r="V58" s="20"/>
      <c r="W58" s="20"/>
      <c r="X58" s="20"/>
      <c r="Y58" s="20"/>
      <c r="Z58" s="20"/>
      <c r="AA58" s="19"/>
      <c r="AB58" s="19"/>
      <c r="AC58" s="19"/>
      <c r="AD58" s="19"/>
      <c r="AE58" s="19"/>
      <c r="AF58" s="19"/>
      <c r="AG58" s="19"/>
    </row>
    <row r="59" spans="2:33" ht="27" customHeight="1" x14ac:dyDescent="0.2">
      <c r="B59" s="1377" t="s">
        <v>275</v>
      </c>
      <c r="C59" s="1314"/>
      <c r="D59" s="1314"/>
      <c r="E59" s="1314"/>
      <c r="F59" s="1315"/>
      <c r="G59" s="1321"/>
      <c r="H59" s="675"/>
      <c r="I59" s="675"/>
      <c r="J59" s="675"/>
      <c r="K59" s="675"/>
      <c r="L59" s="675"/>
      <c r="M59" s="675"/>
      <c r="N59" s="676"/>
      <c r="O59" s="1367"/>
      <c r="P59" s="1368"/>
      <c r="Q59" s="1368"/>
      <c r="R59" s="1368"/>
      <c r="S59" s="1368"/>
      <c r="T59" s="1369"/>
      <c r="U59" s="72"/>
      <c r="V59" s="20"/>
      <c r="W59" s="20"/>
      <c r="X59" s="20"/>
      <c r="Y59" s="20"/>
      <c r="Z59" s="20"/>
      <c r="AA59" s="19"/>
      <c r="AB59" s="19"/>
      <c r="AC59" s="19"/>
      <c r="AD59" s="19"/>
      <c r="AE59" s="19"/>
      <c r="AF59" s="19"/>
      <c r="AG59" s="19"/>
    </row>
    <row r="60" spans="2:33" ht="27" customHeight="1" x14ac:dyDescent="0.2">
      <c r="B60" s="1382" t="s">
        <v>276</v>
      </c>
      <c r="C60" s="1383"/>
      <c r="D60" s="1383"/>
      <c r="E60" s="1314"/>
      <c r="F60" s="1315"/>
      <c r="G60" s="1384"/>
      <c r="H60" s="1355"/>
      <c r="I60" s="1355"/>
      <c r="J60" s="1355"/>
      <c r="K60" s="675"/>
      <c r="L60" s="675"/>
      <c r="M60" s="675"/>
      <c r="N60" s="676"/>
      <c r="O60" s="1367"/>
      <c r="P60" s="1368"/>
      <c r="Q60" s="1368"/>
      <c r="R60" s="1368"/>
      <c r="S60" s="1368"/>
      <c r="T60" s="1369"/>
      <c r="U60" s="72"/>
      <c r="V60" s="20"/>
      <c r="W60" s="20"/>
      <c r="X60" s="20"/>
      <c r="Y60" s="20"/>
      <c r="Z60" s="20"/>
      <c r="AA60" s="19"/>
      <c r="AB60" s="19"/>
      <c r="AC60" s="19"/>
      <c r="AD60" s="19"/>
      <c r="AE60" s="19"/>
      <c r="AF60" s="19"/>
      <c r="AG60" s="19"/>
    </row>
    <row r="61" spans="2:33" ht="27" customHeight="1" x14ac:dyDescent="0.2">
      <c r="B61" s="1346" t="s">
        <v>277</v>
      </c>
      <c r="C61" s="1347"/>
      <c r="D61" s="1347"/>
      <c r="E61" s="1373"/>
      <c r="F61" s="1374"/>
      <c r="G61" s="1375" t="s">
        <v>278</v>
      </c>
      <c r="H61" s="1375"/>
      <c r="I61" s="1375"/>
      <c r="J61" s="1375"/>
      <c r="K61" s="1362"/>
      <c r="L61" s="1363"/>
      <c r="M61" s="1363"/>
      <c r="N61" s="1364"/>
      <c r="O61" s="1367"/>
      <c r="P61" s="1368"/>
      <c r="Q61" s="1368"/>
      <c r="R61" s="1368"/>
      <c r="S61" s="1368"/>
      <c r="T61" s="1369"/>
      <c r="U61" s="72"/>
      <c r="V61" s="20"/>
      <c r="W61" s="20"/>
      <c r="X61" s="20"/>
      <c r="Y61" s="20"/>
      <c r="Z61" s="20"/>
      <c r="AA61" s="19"/>
      <c r="AB61" s="19"/>
      <c r="AC61" s="19"/>
      <c r="AD61" s="19"/>
      <c r="AE61" s="19"/>
      <c r="AF61" s="19"/>
      <c r="AG61" s="19"/>
    </row>
    <row r="62" spans="2:33" ht="27" customHeight="1" x14ac:dyDescent="0.2">
      <c r="B62" s="1378" t="s">
        <v>279</v>
      </c>
      <c r="C62" s="1379"/>
      <c r="D62" s="1379"/>
      <c r="E62" s="1380"/>
      <c r="F62" s="1381"/>
      <c r="G62" s="1385"/>
      <c r="H62" s="1386"/>
      <c r="I62" s="1386"/>
      <c r="J62" s="1386"/>
      <c r="K62" s="1191"/>
      <c r="L62" s="1191"/>
      <c r="M62" s="1191"/>
      <c r="N62" s="863"/>
      <c r="O62" s="1370"/>
      <c r="P62" s="1371"/>
      <c r="Q62" s="1371"/>
      <c r="R62" s="1371"/>
      <c r="S62" s="1371"/>
      <c r="T62" s="1372"/>
      <c r="U62" s="72"/>
      <c r="V62" s="20"/>
      <c r="W62" s="20"/>
      <c r="X62" s="20"/>
      <c r="Y62" s="20"/>
      <c r="Z62" s="20"/>
      <c r="AA62" s="19"/>
      <c r="AB62" s="19"/>
      <c r="AC62" s="19"/>
      <c r="AD62" s="19"/>
      <c r="AE62" s="19"/>
      <c r="AF62" s="19"/>
      <c r="AG62" s="19"/>
    </row>
    <row r="63" spans="2:33" ht="15" customHeight="1" x14ac:dyDescent="0.2">
      <c r="B63" s="385"/>
      <c r="C63" s="385"/>
      <c r="D63" s="385"/>
      <c r="E63" s="385"/>
      <c r="F63" s="385"/>
      <c r="G63" s="385"/>
      <c r="H63" s="385"/>
      <c r="I63" s="385"/>
      <c r="J63" s="385"/>
      <c r="K63" s="385"/>
      <c r="L63" s="385"/>
      <c r="M63" s="385"/>
      <c r="N63" s="385"/>
      <c r="O63" s="385"/>
      <c r="P63" s="385"/>
      <c r="Q63" s="385"/>
      <c r="R63" s="385"/>
      <c r="S63" s="385"/>
      <c r="T63" s="385"/>
      <c r="U63" s="72"/>
      <c r="V63" s="20"/>
      <c r="W63" s="20"/>
      <c r="X63" s="20"/>
      <c r="Y63" s="20"/>
      <c r="Z63" s="20"/>
      <c r="AA63" s="19"/>
      <c r="AB63" s="19"/>
      <c r="AC63" s="19"/>
      <c r="AD63" s="19"/>
      <c r="AE63" s="19"/>
      <c r="AF63" s="19"/>
      <c r="AG63" s="19"/>
    </row>
    <row r="64" spans="2:33" ht="24" customHeight="1" x14ac:dyDescent="0.2">
      <c r="B64" s="1286" t="s">
        <v>285</v>
      </c>
      <c r="C64" s="1287"/>
      <c r="D64" s="1287"/>
      <c r="E64" s="1287"/>
      <c r="F64" s="1287"/>
      <c r="G64" s="1287"/>
      <c r="H64" s="1287"/>
      <c r="I64" s="1287"/>
      <c r="J64" s="1287"/>
      <c r="K64" s="1287"/>
      <c r="L64" s="1287"/>
      <c r="M64" s="1287"/>
      <c r="N64" s="1287"/>
      <c r="O64" s="1287"/>
      <c r="P64" s="1287"/>
      <c r="Q64" s="1287"/>
      <c r="R64" s="1287"/>
      <c r="S64" s="1287"/>
      <c r="T64" s="1288"/>
      <c r="U64" s="72"/>
      <c r="V64" s="20"/>
      <c r="W64" s="20"/>
      <c r="X64" s="20"/>
      <c r="Y64" s="20"/>
      <c r="Z64" s="20"/>
      <c r="AA64" s="19"/>
      <c r="AB64" s="19"/>
      <c r="AC64" s="19"/>
      <c r="AD64" s="19"/>
      <c r="AE64" s="19"/>
      <c r="AF64" s="19"/>
      <c r="AG64" s="19"/>
    </row>
    <row r="65" spans="2:33" ht="15.75" x14ac:dyDescent="0.2">
      <c r="B65" s="1289"/>
      <c r="C65" s="1290"/>
      <c r="D65" s="1290"/>
      <c r="E65" s="1290"/>
      <c r="F65" s="1290"/>
      <c r="G65" s="1290"/>
      <c r="H65" s="1290"/>
      <c r="I65" s="1290"/>
      <c r="J65" s="1290"/>
      <c r="K65" s="1290"/>
      <c r="L65" s="1290"/>
      <c r="M65" s="1290"/>
      <c r="N65" s="1290"/>
      <c r="O65" s="1290"/>
      <c r="P65" s="1290"/>
      <c r="Q65" s="1290"/>
      <c r="R65" s="1290"/>
      <c r="S65" s="1290"/>
      <c r="T65" s="1291"/>
      <c r="U65" s="72"/>
      <c r="V65" s="20"/>
      <c r="W65" s="20"/>
      <c r="X65" s="20"/>
      <c r="Y65" s="20"/>
      <c r="Z65" s="20"/>
      <c r="AA65" s="19"/>
      <c r="AB65" s="19"/>
      <c r="AC65" s="19"/>
      <c r="AD65" s="19"/>
      <c r="AE65" s="19"/>
      <c r="AF65" s="19"/>
      <c r="AG65" s="19"/>
    </row>
    <row r="66" spans="2:33" ht="27" customHeight="1" x14ac:dyDescent="0.2">
      <c r="B66" s="1292" t="s">
        <v>267</v>
      </c>
      <c r="C66" s="1180"/>
      <c r="D66" s="1180"/>
      <c r="E66" s="1180"/>
      <c r="F66" s="941"/>
      <c r="G66" s="1293" t="s">
        <v>286</v>
      </c>
      <c r="H66" s="1351"/>
      <c r="I66" s="1351"/>
      <c r="J66" s="1351"/>
      <c r="K66" s="1351"/>
      <c r="L66" s="1351"/>
      <c r="M66" s="1351"/>
      <c r="N66" s="1352"/>
      <c r="O66" s="1296" t="s">
        <v>269</v>
      </c>
      <c r="P66" s="1365"/>
      <c r="Q66" s="1365"/>
      <c r="R66" s="1365"/>
      <c r="S66" s="1365"/>
      <c r="T66" s="1366"/>
      <c r="U66" s="72"/>
      <c r="V66" s="20"/>
      <c r="W66" s="20"/>
      <c r="X66" s="20"/>
      <c r="Y66" s="20"/>
      <c r="Z66" s="20"/>
      <c r="AA66" s="19"/>
      <c r="AB66" s="19"/>
      <c r="AC66" s="19"/>
      <c r="AD66" s="19"/>
      <c r="AE66" s="19"/>
      <c r="AF66" s="19"/>
      <c r="AG66" s="19"/>
    </row>
    <row r="67" spans="2:33" ht="27" customHeight="1" x14ac:dyDescent="0.2">
      <c r="B67" s="1292" t="s">
        <v>270</v>
      </c>
      <c r="C67" s="1180"/>
      <c r="D67" s="1180"/>
      <c r="E67" s="1180"/>
      <c r="F67" s="941"/>
      <c r="G67" s="1305"/>
      <c r="H67" s="675"/>
      <c r="I67" s="675"/>
      <c r="J67" s="675"/>
      <c r="K67" s="675"/>
      <c r="L67" s="675"/>
      <c r="M67" s="675"/>
      <c r="N67" s="676"/>
      <c r="O67" s="1367"/>
      <c r="P67" s="1368"/>
      <c r="Q67" s="1368"/>
      <c r="R67" s="1368"/>
      <c r="S67" s="1368"/>
      <c r="T67" s="1369"/>
      <c r="U67" s="72"/>
      <c r="V67" s="20"/>
      <c r="W67" s="20"/>
      <c r="X67" s="20"/>
      <c r="Y67" s="20"/>
      <c r="Z67" s="20"/>
      <c r="AA67" s="19"/>
      <c r="AB67" s="19"/>
      <c r="AC67" s="19"/>
      <c r="AD67" s="19"/>
      <c r="AE67" s="19"/>
      <c r="AF67" s="19"/>
      <c r="AG67" s="19"/>
    </row>
    <row r="68" spans="2:33" ht="15" customHeight="1" x14ac:dyDescent="0.2">
      <c r="B68" s="1353" t="s">
        <v>271</v>
      </c>
      <c r="C68" s="1309"/>
      <c r="D68" s="1309"/>
      <c r="E68" s="1309"/>
      <c r="F68" s="1310"/>
      <c r="G68" s="1324"/>
      <c r="H68" s="1355"/>
      <c r="I68" s="1355"/>
      <c r="J68" s="1355"/>
      <c r="K68" s="1355"/>
      <c r="L68" s="1355"/>
      <c r="M68" s="1355"/>
      <c r="N68" s="1356"/>
      <c r="O68" s="1367"/>
      <c r="P68" s="1368"/>
      <c r="Q68" s="1368"/>
      <c r="R68" s="1368"/>
      <c r="S68" s="1368"/>
      <c r="T68" s="1369"/>
      <c r="U68" s="72"/>
      <c r="V68" s="20"/>
      <c r="W68" s="20"/>
      <c r="X68" s="20"/>
      <c r="Y68" s="20"/>
      <c r="Z68" s="20"/>
      <c r="AA68" s="19"/>
      <c r="AB68" s="19"/>
      <c r="AC68" s="19"/>
      <c r="AD68" s="19"/>
      <c r="AE68" s="19"/>
      <c r="AF68" s="19"/>
      <c r="AG68" s="19"/>
    </row>
    <row r="69" spans="2:33" ht="15.75" x14ac:dyDescent="0.2">
      <c r="B69" s="1354"/>
      <c r="C69" s="1266"/>
      <c r="D69" s="1266"/>
      <c r="E69" s="1266"/>
      <c r="F69" s="1248"/>
      <c r="G69" s="1357"/>
      <c r="H69" s="1358"/>
      <c r="I69" s="1358"/>
      <c r="J69" s="1358"/>
      <c r="K69" s="1358"/>
      <c r="L69" s="1358"/>
      <c r="M69" s="1358"/>
      <c r="N69" s="1359"/>
      <c r="O69" s="1367"/>
      <c r="P69" s="1368"/>
      <c r="Q69" s="1368"/>
      <c r="R69" s="1368"/>
      <c r="S69" s="1368"/>
      <c r="T69" s="1369"/>
      <c r="U69" s="72"/>
      <c r="V69" s="20"/>
      <c r="W69" s="20"/>
      <c r="X69" s="20"/>
      <c r="Y69" s="20"/>
      <c r="Z69" s="20"/>
      <c r="AA69" s="19"/>
      <c r="AB69" s="19"/>
      <c r="AC69" s="19"/>
      <c r="AD69" s="19"/>
      <c r="AE69" s="19"/>
      <c r="AF69" s="19"/>
      <c r="AG69" s="19"/>
    </row>
    <row r="70" spans="2:33" ht="15.75" x14ac:dyDescent="0.2">
      <c r="B70" s="1354"/>
      <c r="C70" s="1266"/>
      <c r="D70" s="1266"/>
      <c r="E70" s="1266"/>
      <c r="F70" s="1248"/>
      <c r="G70" s="1357"/>
      <c r="H70" s="1358"/>
      <c r="I70" s="1358"/>
      <c r="J70" s="1358"/>
      <c r="K70" s="1358"/>
      <c r="L70" s="1358"/>
      <c r="M70" s="1358"/>
      <c r="N70" s="1359"/>
      <c r="O70" s="1367"/>
      <c r="P70" s="1368"/>
      <c r="Q70" s="1368"/>
      <c r="R70" s="1368"/>
      <c r="S70" s="1368"/>
      <c r="T70" s="1369"/>
      <c r="U70" s="72"/>
      <c r="V70" s="20"/>
      <c r="W70" s="20"/>
      <c r="X70" s="20"/>
      <c r="Y70" s="20"/>
      <c r="Z70" s="20"/>
      <c r="AA70" s="19"/>
      <c r="AB70" s="19"/>
      <c r="AC70" s="19"/>
      <c r="AD70" s="19"/>
      <c r="AE70" s="19"/>
      <c r="AF70" s="19"/>
      <c r="AG70" s="19"/>
    </row>
    <row r="71" spans="2:33" ht="15.75" x14ac:dyDescent="0.2">
      <c r="B71" s="717"/>
      <c r="C71" s="1193"/>
      <c r="D71" s="1193"/>
      <c r="E71" s="1193"/>
      <c r="F71" s="718"/>
      <c r="G71" s="1360"/>
      <c r="H71" s="1207"/>
      <c r="I71" s="1207"/>
      <c r="J71" s="1207"/>
      <c r="K71" s="1207"/>
      <c r="L71" s="1207"/>
      <c r="M71" s="1207"/>
      <c r="N71" s="1361"/>
      <c r="O71" s="1367"/>
      <c r="P71" s="1368"/>
      <c r="Q71" s="1368"/>
      <c r="R71" s="1368"/>
      <c r="S71" s="1368"/>
      <c r="T71" s="1369"/>
      <c r="U71" s="72"/>
      <c r="V71" s="20"/>
      <c r="W71" s="20"/>
      <c r="X71" s="20"/>
      <c r="Y71" s="20"/>
      <c r="Z71" s="20"/>
      <c r="AA71" s="19"/>
      <c r="AB71" s="19"/>
      <c r="AC71" s="19"/>
      <c r="AD71" s="19"/>
      <c r="AE71" s="19"/>
      <c r="AF71" s="19"/>
      <c r="AG71" s="19"/>
    </row>
    <row r="72" spans="2:33" ht="33.75" customHeight="1" x14ac:dyDescent="0.2">
      <c r="B72" s="1292" t="s">
        <v>272</v>
      </c>
      <c r="C72" s="1180"/>
      <c r="D72" s="1180"/>
      <c r="E72" s="1180"/>
      <c r="F72" s="941"/>
      <c r="G72" s="1305"/>
      <c r="H72" s="675"/>
      <c r="I72" s="675"/>
      <c r="J72" s="675"/>
      <c r="K72" s="675"/>
      <c r="L72" s="675"/>
      <c r="M72" s="675"/>
      <c r="N72" s="676"/>
      <c r="O72" s="1367"/>
      <c r="P72" s="1368"/>
      <c r="Q72" s="1368"/>
      <c r="R72" s="1368"/>
      <c r="S72" s="1368"/>
      <c r="T72" s="1369"/>
      <c r="U72" s="72"/>
      <c r="V72" s="20"/>
      <c r="W72" s="20"/>
      <c r="X72" s="20"/>
      <c r="Y72" s="20"/>
      <c r="Z72" s="20"/>
      <c r="AA72" s="19"/>
      <c r="AB72" s="19"/>
      <c r="AC72" s="19"/>
      <c r="AD72" s="19"/>
      <c r="AE72" s="19"/>
      <c r="AF72" s="19"/>
      <c r="AG72" s="19"/>
    </row>
    <row r="73" spans="2:33" ht="27" customHeight="1" x14ac:dyDescent="0.2">
      <c r="B73" s="1292" t="s">
        <v>282</v>
      </c>
      <c r="C73" s="1180"/>
      <c r="D73" s="1180"/>
      <c r="E73" s="1180"/>
      <c r="F73" s="941"/>
      <c r="G73" s="1305"/>
      <c r="H73" s="675"/>
      <c r="I73" s="675"/>
      <c r="J73" s="675"/>
      <c r="K73" s="675"/>
      <c r="L73" s="675"/>
      <c r="M73" s="675"/>
      <c r="N73" s="676"/>
      <c r="O73" s="1367"/>
      <c r="P73" s="1368"/>
      <c r="Q73" s="1368"/>
      <c r="R73" s="1368"/>
      <c r="S73" s="1368"/>
      <c r="T73" s="1369"/>
      <c r="U73" s="72"/>
      <c r="V73" s="20"/>
      <c r="W73" s="20"/>
      <c r="X73" s="20"/>
      <c r="Y73" s="20"/>
      <c r="Z73" s="20"/>
      <c r="AA73" s="19"/>
      <c r="AB73" s="19"/>
      <c r="AC73" s="19"/>
      <c r="AD73" s="19"/>
      <c r="AE73" s="19"/>
      <c r="AF73" s="19"/>
      <c r="AG73" s="19"/>
    </row>
    <row r="74" spans="2:33" ht="64.5" customHeight="1" x14ac:dyDescent="0.2">
      <c r="B74" s="1292" t="s">
        <v>274</v>
      </c>
      <c r="C74" s="1180"/>
      <c r="D74" s="1180"/>
      <c r="E74" s="1180"/>
      <c r="F74" s="941"/>
      <c r="G74" s="1305"/>
      <c r="H74" s="675"/>
      <c r="I74" s="675"/>
      <c r="J74" s="675"/>
      <c r="K74" s="675"/>
      <c r="L74" s="675"/>
      <c r="M74" s="675"/>
      <c r="N74" s="676"/>
      <c r="O74" s="1367"/>
      <c r="P74" s="1368"/>
      <c r="Q74" s="1368"/>
      <c r="R74" s="1368"/>
      <c r="S74" s="1368"/>
      <c r="T74" s="1369"/>
      <c r="U74" s="72"/>
      <c r="V74" s="20"/>
      <c r="W74" s="20"/>
      <c r="X74" s="20"/>
      <c r="Y74" s="20"/>
      <c r="Z74" s="20"/>
      <c r="AA74" s="19"/>
      <c r="AB74" s="19"/>
      <c r="AC74" s="19"/>
      <c r="AD74" s="19"/>
      <c r="AE74" s="19"/>
      <c r="AF74" s="19"/>
      <c r="AG74" s="19"/>
    </row>
    <row r="75" spans="2:33" ht="27" customHeight="1" x14ac:dyDescent="0.2">
      <c r="B75" s="1377" t="s">
        <v>275</v>
      </c>
      <c r="C75" s="1314"/>
      <c r="D75" s="1314"/>
      <c r="E75" s="1314"/>
      <c r="F75" s="1315"/>
      <c r="G75" s="1321"/>
      <c r="H75" s="675"/>
      <c r="I75" s="675"/>
      <c r="J75" s="675"/>
      <c r="K75" s="675"/>
      <c r="L75" s="675"/>
      <c r="M75" s="675"/>
      <c r="N75" s="676"/>
      <c r="O75" s="1367"/>
      <c r="P75" s="1368"/>
      <c r="Q75" s="1368"/>
      <c r="R75" s="1368"/>
      <c r="S75" s="1368"/>
      <c r="T75" s="1369"/>
      <c r="U75" s="72"/>
      <c r="V75" s="20"/>
      <c r="W75" s="20"/>
      <c r="X75" s="20"/>
      <c r="Y75" s="20"/>
      <c r="Z75" s="20"/>
      <c r="AA75" s="19"/>
      <c r="AB75" s="19"/>
      <c r="AC75" s="19"/>
      <c r="AD75" s="19"/>
      <c r="AE75" s="19"/>
      <c r="AF75" s="19"/>
      <c r="AG75" s="19"/>
    </row>
    <row r="76" spans="2:33" ht="27" customHeight="1" x14ac:dyDescent="0.2">
      <c r="B76" s="1382" t="s">
        <v>276</v>
      </c>
      <c r="C76" s="1383"/>
      <c r="D76" s="1383"/>
      <c r="E76" s="1314"/>
      <c r="F76" s="1315"/>
      <c r="G76" s="1384"/>
      <c r="H76" s="1355"/>
      <c r="I76" s="1355"/>
      <c r="J76" s="1355"/>
      <c r="K76" s="675"/>
      <c r="L76" s="675"/>
      <c r="M76" s="675"/>
      <c r="N76" s="676"/>
      <c r="O76" s="1367"/>
      <c r="P76" s="1368"/>
      <c r="Q76" s="1368"/>
      <c r="R76" s="1368"/>
      <c r="S76" s="1368"/>
      <c r="T76" s="1369"/>
      <c r="U76" s="72"/>
      <c r="V76" s="20"/>
      <c r="W76" s="20"/>
      <c r="X76" s="20"/>
      <c r="Y76" s="20"/>
      <c r="Z76" s="20"/>
      <c r="AA76" s="19"/>
      <c r="AB76" s="19"/>
      <c r="AC76" s="19"/>
      <c r="AD76" s="19"/>
      <c r="AE76" s="19"/>
      <c r="AF76" s="19"/>
      <c r="AG76" s="19"/>
    </row>
    <row r="77" spans="2:33" ht="27" customHeight="1" x14ac:dyDescent="0.2">
      <c r="B77" s="1346" t="s">
        <v>277</v>
      </c>
      <c r="C77" s="1347"/>
      <c r="D77" s="1347"/>
      <c r="E77" s="1362"/>
      <c r="F77" s="1376"/>
      <c r="G77" s="1375" t="s">
        <v>278</v>
      </c>
      <c r="H77" s="1375"/>
      <c r="I77" s="1375"/>
      <c r="J77" s="1375"/>
      <c r="K77" s="1362"/>
      <c r="L77" s="1363"/>
      <c r="M77" s="1363"/>
      <c r="N77" s="1364"/>
      <c r="O77" s="1367"/>
      <c r="P77" s="1368"/>
      <c r="Q77" s="1368"/>
      <c r="R77" s="1368"/>
      <c r="S77" s="1368"/>
      <c r="T77" s="1369"/>
      <c r="U77" s="72"/>
      <c r="V77" s="20"/>
      <c r="W77" s="20"/>
      <c r="X77" s="20"/>
      <c r="Y77" s="20"/>
      <c r="Z77" s="20"/>
      <c r="AA77" s="19"/>
      <c r="AB77" s="19"/>
      <c r="AC77" s="19"/>
      <c r="AD77" s="19"/>
      <c r="AE77" s="19"/>
      <c r="AF77" s="19"/>
      <c r="AG77" s="19"/>
    </row>
    <row r="78" spans="2:33" ht="27" customHeight="1" x14ac:dyDescent="0.2">
      <c r="B78" s="1378" t="s">
        <v>279</v>
      </c>
      <c r="C78" s="1379"/>
      <c r="D78" s="1379"/>
      <c r="E78" s="1380"/>
      <c r="F78" s="1381"/>
      <c r="G78" s="1385"/>
      <c r="H78" s="1386"/>
      <c r="I78" s="1386"/>
      <c r="J78" s="1386"/>
      <c r="K78" s="1191"/>
      <c r="L78" s="1191"/>
      <c r="M78" s="1191"/>
      <c r="N78" s="863"/>
      <c r="O78" s="1370"/>
      <c r="P78" s="1371"/>
      <c r="Q78" s="1371"/>
      <c r="R78" s="1371"/>
      <c r="S78" s="1371"/>
      <c r="T78" s="1372"/>
      <c r="U78" s="72"/>
      <c r="V78" s="20"/>
      <c r="W78" s="20"/>
      <c r="X78" s="20"/>
      <c r="Y78" s="20"/>
      <c r="Z78" s="20"/>
      <c r="AA78" s="19"/>
      <c r="AB78" s="19"/>
      <c r="AC78" s="19"/>
      <c r="AD78" s="19"/>
      <c r="AE78" s="19"/>
      <c r="AF78" s="19"/>
      <c r="AG78" s="19"/>
    </row>
    <row r="79" spans="2:33" ht="15" customHeight="1" x14ac:dyDescent="0.2">
      <c r="B79" s="385"/>
      <c r="C79" s="385"/>
      <c r="D79" s="385"/>
      <c r="E79" s="385"/>
      <c r="F79" s="385"/>
      <c r="G79" s="385"/>
      <c r="H79" s="385"/>
      <c r="I79" s="385"/>
      <c r="J79" s="385"/>
      <c r="K79" s="385"/>
      <c r="L79" s="385"/>
      <c r="M79" s="385"/>
      <c r="N79" s="385"/>
      <c r="O79" s="385"/>
      <c r="P79" s="385"/>
      <c r="Q79" s="385"/>
      <c r="R79" s="385"/>
      <c r="S79" s="385"/>
      <c r="T79" s="385"/>
      <c r="U79" s="72"/>
      <c r="V79" s="20"/>
      <c r="W79" s="20"/>
      <c r="X79" s="20"/>
      <c r="Y79" s="20"/>
      <c r="Z79" s="20"/>
      <c r="AA79" s="19"/>
      <c r="AB79" s="19"/>
      <c r="AC79" s="19"/>
      <c r="AD79" s="19"/>
      <c r="AE79" s="19"/>
      <c r="AF79" s="19"/>
      <c r="AG79" s="19"/>
    </row>
    <row r="80" spans="2:33" ht="15" customHeight="1" x14ac:dyDescent="0.2">
      <c r="B80" s="385"/>
      <c r="C80" s="385"/>
      <c r="D80" s="385"/>
      <c r="E80" s="385"/>
      <c r="F80" s="385"/>
      <c r="G80" s="385"/>
      <c r="H80" s="385"/>
      <c r="I80" s="385"/>
      <c r="J80" s="385"/>
      <c r="K80" s="385"/>
      <c r="L80" s="385"/>
      <c r="M80" s="385"/>
      <c r="N80" s="385"/>
      <c r="O80" s="385"/>
      <c r="P80" s="385"/>
      <c r="Q80" s="385"/>
      <c r="R80" s="385"/>
      <c r="S80" s="385"/>
      <c r="T80" s="385"/>
      <c r="U80" s="72"/>
      <c r="V80" s="20"/>
      <c r="W80" s="20"/>
      <c r="X80" s="20"/>
      <c r="Y80" s="20"/>
      <c r="Z80" s="20"/>
      <c r="AA80" s="19"/>
      <c r="AB80" s="19"/>
      <c r="AC80" s="19"/>
      <c r="AD80" s="19"/>
      <c r="AE80" s="19"/>
      <c r="AF80" s="19"/>
      <c r="AG80" s="19"/>
    </row>
    <row r="81" spans="2:33" ht="24" customHeight="1" x14ac:dyDescent="0.2">
      <c r="B81" s="682" t="s">
        <v>287</v>
      </c>
      <c r="C81" s="682"/>
      <c r="D81" s="682"/>
      <c r="E81" s="682"/>
      <c r="F81" s="682"/>
      <c r="G81" s="682"/>
      <c r="H81" s="682"/>
      <c r="I81" s="682"/>
      <c r="J81" s="682"/>
      <c r="K81" s="682"/>
      <c r="L81" s="682"/>
      <c r="M81" s="682"/>
      <c r="N81" s="682"/>
      <c r="O81" s="682"/>
      <c r="P81" s="682"/>
      <c r="Q81" s="682"/>
      <c r="R81" s="682"/>
      <c r="S81" s="682"/>
      <c r="T81" s="682"/>
      <c r="U81" s="72"/>
      <c r="V81" s="20"/>
      <c r="W81" s="20"/>
      <c r="X81" s="20"/>
      <c r="Y81" s="20"/>
      <c r="Z81" s="20"/>
      <c r="AA81" s="19"/>
      <c r="AB81" s="19"/>
      <c r="AC81" s="19"/>
      <c r="AD81" s="19"/>
      <c r="AE81" s="19"/>
      <c r="AF81" s="19"/>
      <c r="AG81" s="19"/>
    </row>
    <row r="82" spans="2:33" ht="15" customHeight="1" x14ac:dyDescent="0.2">
      <c r="B82" s="385"/>
      <c r="C82" s="385"/>
      <c r="D82" s="385"/>
      <c r="E82" s="385"/>
      <c r="F82" s="385"/>
      <c r="G82" s="385"/>
      <c r="H82" s="385"/>
      <c r="I82" s="385"/>
      <c r="J82" s="385"/>
      <c r="K82" s="385"/>
      <c r="L82" s="385"/>
      <c r="M82" s="385"/>
      <c r="N82" s="385"/>
      <c r="O82" s="385"/>
      <c r="P82" s="385"/>
      <c r="Q82" s="385"/>
      <c r="R82" s="385"/>
      <c r="S82" s="385"/>
      <c r="T82" s="385"/>
      <c r="U82" s="72"/>
      <c r="V82" s="20"/>
      <c r="W82" s="20"/>
      <c r="X82" s="20"/>
      <c r="Y82" s="20"/>
      <c r="Z82" s="20"/>
      <c r="AA82" s="19"/>
      <c r="AB82" s="19"/>
      <c r="AC82" s="19"/>
      <c r="AD82" s="19"/>
      <c r="AE82" s="19"/>
      <c r="AF82" s="19"/>
      <c r="AG82" s="19"/>
    </row>
    <row r="83" spans="2:33" ht="24" customHeight="1" x14ac:dyDescent="0.2">
      <c r="B83" s="1286" t="s">
        <v>288</v>
      </c>
      <c r="C83" s="1287"/>
      <c r="D83" s="1287"/>
      <c r="E83" s="1287"/>
      <c r="F83" s="1287"/>
      <c r="G83" s="1287"/>
      <c r="H83" s="1287"/>
      <c r="I83" s="1287"/>
      <c r="J83" s="1287"/>
      <c r="K83" s="1287"/>
      <c r="L83" s="1287"/>
      <c r="M83" s="1287"/>
      <c r="N83" s="1287"/>
      <c r="O83" s="1287"/>
      <c r="P83" s="1287"/>
      <c r="Q83" s="1287"/>
      <c r="R83" s="1287"/>
      <c r="S83" s="1287"/>
      <c r="T83" s="1288"/>
      <c r="U83" s="72"/>
      <c r="V83" s="20"/>
      <c r="W83" s="20"/>
      <c r="X83" s="20"/>
      <c r="Y83" s="20"/>
      <c r="Z83" s="20"/>
      <c r="AA83" s="19"/>
      <c r="AB83" s="19"/>
      <c r="AC83" s="19"/>
      <c r="AD83" s="19"/>
      <c r="AE83" s="19"/>
      <c r="AF83" s="19"/>
      <c r="AG83" s="19"/>
    </row>
    <row r="84" spans="2:33" ht="15.75" x14ac:dyDescent="0.2">
      <c r="B84" s="1289"/>
      <c r="C84" s="1290"/>
      <c r="D84" s="1290"/>
      <c r="E84" s="1290"/>
      <c r="F84" s="1290"/>
      <c r="G84" s="1290"/>
      <c r="H84" s="1290"/>
      <c r="I84" s="1290"/>
      <c r="J84" s="1290"/>
      <c r="K84" s="1290"/>
      <c r="L84" s="1290"/>
      <c r="M84" s="1290"/>
      <c r="N84" s="1290"/>
      <c r="O84" s="1290"/>
      <c r="P84" s="1290"/>
      <c r="Q84" s="1290"/>
      <c r="R84" s="1290"/>
      <c r="S84" s="1290"/>
      <c r="T84" s="1291"/>
      <c r="U84" s="72"/>
      <c r="V84" s="20"/>
      <c r="W84" s="20"/>
      <c r="X84" s="20"/>
      <c r="Y84" s="20"/>
      <c r="Z84" s="20"/>
      <c r="AA84" s="19"/>
      <c r="AB84" s="19"/>
      <c r="AC84" s="19"/>
      <c r="AD84" s="19"/>
      <c r="AE84" s="19"/>
      <c r="AF84" s="19"/>
      <c r="AG84" s="19"/>
    </row>
    <row r="85" spans="2:33" ht="27" customHeight="1" x14ac:dyDescent="0.2">
      <c r="B85" s="1292" t="s">
        <v>289</v>
      </c>
      <c r="C85" s="1180"/>
      <c r="D85" s="1180"/>
      <c r="E85" s="1180"/>
      <c r="F85" s="941"/>
      <c r="G85" s="1293" t="s">
        <v>1102</v>
      </c>
      <c r="H85" s="1294"/>
      <c r="I85" s="1294"/>
      <c r="J85" s="1294"/>
      <c r="K85" s="1294"/>
      <c r="L85" s="1294"/>
      <c r="M85" s="1294"/>
      <c r="N85" s="1295"/>
      <c r="O85" s="1296" t="s">
        <v>290</v>
      </c>
      <c r="P85" s="1297"/>
      <c r="Q85" s="1297"/>
      <c r="R85" s="1297"/>
      <c r="S85" s="1297"/>
      <c r="T85" s="1298"/>
      <c r="U85" s="72"/>
      <c r="V85" s="20"/>
      <c r="W85" s="20"/>
      <c r="X85" s="20"/>
      <c r="Y85" s="20"/>
      <c r="Z85" s="20"/>
      <c r="AA85" s="19"/>
      <c r="AB85" s="19"/>
      <c r="AC85" s="19"/>
      <c r="AD85" s="19"/>
      <c r="AE85" s="19"/>
      <c r="AF85" s="19"/>
      <c r="AG85" s="19"/>
    </row>
    <row r="86" spans="2:33" ht="27" customHeight="1" x14ac:dyDescent="0.2">
      <c r="B86" s="1292" t="s">
        <v>270</v>
      </c>
      <c r="C86" s="1180"/>
      <c r="D86" s="1180"/>
      <c r="E86" s="1180"/>
      <c r="F86" s="941"/>
      <c r="G86" s="1305" t="s">
        <v>1103</v>
      </c>
      <c r="H86" s="1306"/>
      <c r="I86" s="1306"/>
      <c r="J86" s="1306"/>
      <c r="K86" s="1306"/>
      <c r="L86" s="1306"/>
      <c r="M86" s="1306"/>
      <c r="N86" s="1307"/>
      <c r="O86" s="1299"/>
      <c r="P86" s="1300"/>
      <c r="Q86" s="1300"/>
      <c r="R86" s="1300"/>
      <c r="S86" s="1300"/>
      <c r="T86" s="1301"/>
      <c r="U86" s="72"/>
      <c r="V86" s="20"/>
      <c r="W86" s="20"/>
      <c r="X86" s="20"/>
      <c r="Y86" s="20"/>
      <c r="Z86" s="20"/>
      <c r="AA86" s="19"/>
      <c r="AB86" s="19"/>
      <c r="AC86" s="19"/>
      <c r="AD86" s="19"/>
      <c r="AE86" s="19"/>
      <c r="AF86" s="19"/>
      <c r="AG86" s="19"/>
    </row>
    <row r="87" spans="2:33" ht="15" customHeight="1" x14ac:dyDescent="0.2">
      <c r="B87" s="1308" t="s">
        <v>291</v>
      </c>
      <c r="C87" s="1309"/>
      <c r="D87" s="1309"/>
      <c r="E87" s="1309"/>
      <c r="F87" s="1310"/>
      <c r="G87" s="1324" t="s">
        <v>1107</v>
      </c>
      <c r="H87" s="1325"/>
      <c r="I87" s="1325"/>
      <c r="J87" s="1325"/>
      <c r="K87" s="1325"/>
      <c r="L87" s="1325"/>
      <c r="M87" s="1325"/>
      <c r="N87" s="1326"/>
      <c r="O87" s="1299"/>
      <c r="P87" s="1300"/>
      <c r="Q87" s="1300"/>
      <c r="R87" s="1300"/>
      <c r="S87" s="1300"/>
      <c r="T87" s="1301"/>
      <c r="U87" s="72"/>
      <c r="V87" s="20"/>
      <c r="W87" s="20"/>
      <c r="X87" s="20"/>
      <c r="Y87" s="20"/>
      <c r="Z87" s="20"/>
      <c r="AA87" s="19"/>
      <c r="AB87" s="19"/>
      <c r="AC87" s="19"/>
      <c r="AD87" s="19"/>
      <c r="AE87" s="19"/>
      <c r="AF87" s="19"/>
      <c r="AG87" s="19"/>
    </row>
    <row r="88" spans="2:33" ht="15" customHeight="1" x14ac:dyDescent="0.2">
      <c r="B88" s="1247"/>
      <c r="C88" s="800"/>
      <c r="D88" s="800"/>
      <c r="E88" s="800"/>
      <c r="F88" s="1248"/>
      <c r="G88" s="1327"/>
      <c r="H88" s="1328"/>
      <c r="I88" s="1328"/>
      <c r="J88" s="1328"/>
      <c r="K88" s="1328"/>
      <c r="L88" s="1328"/>
      <c r="M88" s="1328"/>
      <c r="N88" s="1329"/>
      <c r="O88" s="1299"/>
      <c r="P88" s="1300"/>
      <c r="Q88" s="1300"/>
      <c r="R88" s="1300"/>
      <c r="S88" s="1300"/>
      <c r="T88" s="1301"/>
      <c r="U88" s="72"/>
      <c r="V88" s="20"/>
      <c r="W88" s="20"/>
      <c r="X88" s="20"/>
      <c r="Y88" s="20"/>
      <c r="Z88" s="20"/>
      <c r="AA88" s="19"/>
      <c r="AB88" s="19"/>
      <c r="AC88" s="19"/>
      <c r="AD88" s="19"/>
      <c r="AE88" s="19"/>
      <c r="AF88" s="19"/>
      <c r="AG88" s="19"/>
    </row>
    <row r="89" spans="2:33" ht="15" customHeight="1" x14ac:dyDescent="0.2">
      <c r="B89" s="1247"/>
      <c r="C89" s="800"/>
      <c r="D89" s="800"/>
      <c r="E89" s="800"/>
      <c r="F89" s="1248"/>
      <c r="G89" s="1327"/>
      <c r="H89" s="1328"/>
      <c r="I89" s="1328"/>
      <c r="J89" s="1328"/>
      <c r="K89" s="1328"/>
      <c r="L89" s="1328"/>
      <c r="M89" s="1328"/>
      <c r="N89" s="1329"/>
      <c r="O89" s="1299"/>
      <c r="P89" s="1300"/>
      <c r="Q89" s="1300"/>
      <c r="R89" s="1300"/>
      <c r="S89" s="1300"/>
      <c r="T89" s="1301"/>
      <c r="U89" s="72"/>
      <c r="V89" s="20"/>
      <c r="W89" s="20"/>
      <c r="X89" s="20"/>
      <c r="Y89" s="20"/>
      <c r="Z89" s="20"/>
      <c r="AA89" s="19"/>
      <c r="AB89" s="19"/>
      <c r="AC89" s="19"/>
      <c r="AD89" s="19"/>
      <c r="AE89" s="19"/>
      <c r="AF89" s="19"/>
      <c r="AG89" s="19"/>
    </row>
    <row r="90" spans="2:33" ht="15" customHeight="1" x14ac:dyDescent="0.2">
      <c r="B90" s="1311"/>
      <c r="C90" s="1193"/>
      <c r="D90" s="1193"/>
      <c r="E90" s="1193"/>
      <c r="F90" s="718"/>
      <c r="G90" s="1327"/>
      <c r="H90" s="1328"/>
      <c r="I90" s="1328"/>
      <c r="J90" s="1330"/>
      <c r="K90" s="1330"/>
      <c r="L90" s="1330"/>
      <c r="M90" s="1330"/>
      <c r="N90" s="1331"/>
      <c r="O90" s="1299"/>
      <c r="P90" s="1300"/>
      <c r="Q90" s="1300"/>
      <c r="R90" s="1300"/>
      <c r="S90" s="1300"/>
      <c r="T90" s="1301"/>
      <c r="U90" s="72"/>
      <c r="V90" s="20"/>
      <c r="W90" s="20"/>
      <c r="X90" s="20"/>
      <c r="Y90" s="20"/>
      <c r="Z90" s="20"/>
      <c r="AA90" s="19"/>
      <c r="AB90" s="19"/>
      <c r="AC90" s="19"/>
      <c r="AD90" s="19"/>
      <c r="AE90" s="19"/>
      <c r="AF90" s="19"/>
      <c r="AG90" s="19"/>
    </row>
    <row r="91" spans="2:33" ht="22.5" customHeight="1" x14ac:dyDescent="0.2">
      <c r="B91" s="1308" t="s">
        <v>292</v>
      </c>
      <c r="C91" s="1309"/>
      <c r="D91" s="1309"/>
      <c r="E91" s="1309"/>
      <c r="F91" s="1309"/>
      <c r="G91" s="1332" t="s">
        <v>293</v>
      </c>
      <c r="H91" s="1332"/>
      <c r="I91" s="1332"/>
      <c r="J91" s="1333"/>
      <c r="K91" s="1334"/>
      <c r="L91" s="1334"/>
      <c r="M91" s="1334"/>
      <c r="N91" s="1335"/>
      <c r="O91" s="1299"/>
      <c r="P91" s="1300"/>
      <c r="Q91" s="1300"/>
      <c r="R91" s="1300"/>
      <c r="S91" s="1300"/>
      <c r="T91" s="1301"/>
      <c r="U91" s="72"/>
      <c r="V91" s="20"/>
      <c r="W91" s="20"/>
      <c r="X91" s="20"/>
      <c r="Y91" s="20"/>
      <c r="Z91" s="20"/>
      <c r="AA91" s="19"/>
      <c r="AB91" s="19"/>
      <c r="AC91" s="19"/>
      <c r="AD91" s="19"/>
      <c r="AE91" s="19"/>
      <c r="AF91" s="19"/>
      <c r="AG91" s="19"/>
    </row>
    <row r="92" spans="2:33" ht="22.5" customHeight="1" x14ac:dyDescent="0.2">
      <c r="B92" s="1311"/>
      <c r="C92" s="1193"/>
      <c r="D92" s="1193"/>
      <c r="E92" s="1193"/>
      <c r="F92" s="1193"/>
      <c r="G92" s="1332" t="s">
        <v>294</v>
      </c>
      <c r="H92" s="1332"/>
      <c r="I92" s="1332"/>
      <c r="J92" s="1333"/>
      <c r="K92" s="1334"/>
      <c r="L92" s="1334"/>
      <c r="M92" s="1334"/>
      <c r="N92" s="1335"/>
      <c r="O92" s="1299"/>
      <c r="P92" s="1300"/>
      <c r="Q92" s="1300"/>
      <c r="R92" s="1300"/>
      <c r="S92" s="1300"/>
      <c r="T92" s="1301"/>
      <c r="U92" s="72"/>
      <c r="V92" s="20"/>
      <c r="W92" s="20"/>
      <c r="X92" s="20"/>
      <c r="Y92" s="20"/>
      <c r="Z92" s="20"/>
      <c r="AA92" s="19"/>
      <c r="AB92" s="19"/>
      <c r="AC92" s="19"/>
      <c r="AD92" s="19"/>
      <c r="AE92" s="19"/>
      <c r="AF92" s="19"/>
      <c r="AG92" s="19"/>
    </row>
    <row r="93" spans="2:33" ht="27" customHeight="1" x14ac:dyDescent="0.2">
      <c r="B93" s="1308" t="s">
        <v>295</v>
      </c>
      <c r="C93" s="1309"/>
      <c r="D93" s="1309"/>
      <c r="E93" s="1309"/>
      <c r="F93" s="1310"/>
      <c r="G93" s="1336" t="s">
        <v>1109</v>
      </c>
      <c r="H93" s="1337"/>
      <c r="I93" s="1337"/>
      <c r="J93" s="1338"/>
      <c r="K93" s="1338"/>
      <c r="L93" s="1338"/>
      <c r="M93" s="1338"/>
      <c r="N93" s="1339"/>
      <c r="O93" s="1299"/>
      <c r="P93" s="1300"/>
      <c r="Q93" s="1300"/>
      <c r="R93" s="1300"/>
      <c r="S93" s="1300"/>
      <c r="T93" s="1301"/>
      <c r="U93" s="72"/>
      <c r="V93" s="20"/>
      <c r="W93" s="20"/>
      <c r="X93" s="20"/>
      <c r="Y93" s="20"/>
      <c r="Z93" s="20"/>
      <c r="AA93" s="19"/>
      <c r="AB93" s="19"/>
      <c r="AC93" s="19"/>
      <c r="AD93" s="19"/>
      <c r="AE93" s="19"/>
      <c r="AF93" s="19"/>
      <c r="AG93" s="19"/>
    </row>
    <row r="94" spans="2:33" ht="51" customHeight="1" x14ac:dyDescent="0.2">
      <c r="B94" s="1311"/>
      <c r="C94" s="1193"/>
      <c r="D94" s="1193"/>
      <c r="E94" s="1193"/>
      <c r="F94" s="718"/>
      <c r="G94" s="1340"/>
      <c r="H94" s="1341"/>
      <c r="I94" s="1341"/>
      <c r="J94" s="1341"/>
      <c r="K94" s="1341"/>
      <c r="L94" s="1341"/>
      <c r="M94" s="1341"/>
      <c r="N94" s="1342"/>
      <c r="O94" s="1299"/>
      <c r="P94" s="1300"/>
      <c r="Q94" s="1300"/>
      <c r="R94" s="1300"/>
      <c r="S94" s="1300"/>
      <c r="T94" s="1301"/>
      <c r="U94" s="72"/>
      <c r="V94" s="20"/>
      <c r="W94" s="20"/>
      <c r="X94" s="20"/>
      <c r="Y94" s="20"/>
      <c r="Z94" s="20"/>
      <c r="AA94" s="19"/>
      <c r="AB94" s="19"/>
      <c r="AC94" s="19"/>
      <c r="AD94" s="19"/>
      <c r="AE94" s="19"/>
      <c r="AF94" s="19"/>
      <c r="AG94" s="19"/>
    </row>
    <row r="95" spans="2:33" ht="27" customHeight="1" x14ac:dyDescent="0.2">
      <c r="B95" s="1312" t="s">
        <v>296</v>
      </c>
      <c r="C95" s="1180"/>
      <c r="D95" s="1180"/>
      <c r="E95" s="1180"/>
      <c r="F95" s="941"/>
      <c r="G95" s="1305" t="s">
        <v>1104</v>
      </c>
      <c r="H95" s="1306"/>
      <c r="I95" s="1306"/>
      <c r="J95" s="1306"/>
      <c r="K95" s="1306"/>
      <c r="L95" s="1306"/>
      <c r="M95" s="1306"/>
      <c r="N95" s="1307"/>
      <c r="O95" s="1299"/>
      <c r="P95" s="1300"/>
      <c r="Q95" s="1300"/>
      <c r="R95" s="1300"/>
      <c r="S95" s="1300"/>
      <c r="T95" s="1301"/>
      <c r="U95" s="72"/>
      <c r="V95" s="20"/>
      <c r="W95" s="20"/>
      <c r="X95" s="20"/>
      <c r="Y95" s="20"/>
      <c r="Z95" s="20"/>
      <c r="AA95" s="19"/>
      <c r="AB95" s="19"/>
      <c r="AC95" s="19"/>
      <c r="AD95" s="19"/>
      <c r="AE95" s="19"/>
      <c r="AF95" s="19"/>
      <c r="AG95" s="19"/>
    </row>
    <row r="96" spans="2:33" ht="27" customHeight="1" x14ac:dyDescent="0.2">
      <c r="B96" s="1313" t="s">
        <v>275</v>
      </c>
      <c r="C96" s="1314"/>
      <c r="D96" s="1314"/>
      <c r="E96" s="1314"/>
      <c r="F96" s="1315"/>
      <c r="G96" s="1305" t="s">
        <v>1016</v>
      </c>
      <c r="H96" s="1306"/>
      <c r="I96" s="1306"/>
      <c r="J96" s="1306"/>
      <c r="K96" s="1306"/>
      <c r="L96" s="1306"/>
      <c r="M96" s="1306"/>
      <c r="N96" s="1307"/>
      <c r="O96" s="1299"/>
      <c r="P96" s="1300"/>
      <c r="Q96" s="1300"/>
      <c r="R96" s="1300"/>
      <c r="S96" s="1300"/>
      <c r="T96" s="1301"/>
      <c r="U96" s="72"/>
      <c r="V96" s="20"/>
      <c r="W96" s="20"/>
      <c r="X96" s="20"/>
      <c r="Y96" s="20"/>
      <c r="Z96" s="20"/>
      <c r="AA96" s="19"/>
      <c r="AB96" s="19"/>
      <c r="AC96" s="19"/>
      <c r="AD96" s="19"/>
      <c r="AE96" s="19"/>
      <c r="AF96" s="19"/>
      <c r="AG96" s="19"/>
    </row>
    <row r="97" spans="2:33" ht="32.25" customHeight="1" x14ac:dyDescent="0.2">
      <c r="B97" s="1346" t="s">
        <v>277</v>
      </c>
      <c r="C97" s="1347"/>
      <c r="D97" s="1347"/>
      <c r="E97" s="1317"/>
      <c r="F97" s="676"/>
      <c r="G97" s="1316" t="s">
        <v>278</v>
      </c>
      <c r="H97" s="1314"/>
      <c r="I97" s="1314"/>
      <c r="J97" s="1315"/>
      <c r="K97" s="1318"/>
      <c r="L97" s="1319"/>
      <c r="M97" s="1319"/>
      <c r="N97" s="1320"/>
      <c r="O97" s="1299"/>
      <c r="P97" s="1300"/>
      <c r="Q97" s="1300"/>
      <c r="R97" s="1300"/>
      <c r="S97" s="1300"/>
      <c r="T97" s="1301"/>
      <c r="U97" s="72"/>
      <c r="V97" s="20"/>
      <c r="W97" s="20"/>
      <c r="X97" s="20"/>
      <c r="Y97" s="20"/>
      <c r="Z97" s="20"/>
      <c r="AA97" s="19"/>
      <c r="AB97" s="19"/>
      <c r="AC97" s="19"/>
      <c r="AD97" s="19"/>
      <c r="AE97" s="19"/>
      <c r="AF97" s="19"/>
      <c r="AG97" s="19"/>
    </row>
    <row r="98" spans="2:33" ht="27" customHeight="1" thickBot="1" x14ac:dyDescent="0.25">
      <c r="B98" s="1280" t="s">
        <v>279</v>
      </c>
      <c r="C98" s="1281"/>
      <c r="D98" s="1281"/>
      <c r="E98" s="1281"/>
      <c r="F98" s="1282"/>
      <c r="G98" s="1283"/>
      <c r="H98" s="1284"/>
      <c r="I98" s="1284"/>
      <c r="J98" s="1284"/>
      <c r="K98" s="1284"/>
      <c r="L98" s="1284"/>
      <c r="M98" s="1284"/>
      <c r="N98" s="1285"/>
      <c r="O98" s="1302"/>
      <c r="P98" s="1303"/>
      <c r="Q98" s="1303"/>
      <c r="R98" s="1303"/>
      <c r="S98" s="1303"/>
      <c r="T98" s="1304"/>
      <c r="U98" s="72"/>
      <c r="V98" s="20"/>
      <c r="W98" s="20"/>
      <c r="X98" s="20"/>
      <c r="Y98" s="20"/>
      <c r="Z98" s="20"/>
      <c r="AA98" s="19"/>
      <c r="AB98" s="19"/>
      <c r="AC98" s="19"/>
      <c r="AD98" s="19"/>
      <c r="AE98" s="19"/>
      <c r="AF98" s="19"/>
      <c r="AG98" s="19"/>
    </row>
    <row r="99" spans="2:33" ht="15" customHeight="1" x14ac:dyDescent="0.2">
      <c r="B99" s="385"/>
      <c r="C99" s="385"/>
      <c r="D99" s="385"/>
      <c r="E99" s="385"/>
      <c r="F99" s="385"/>
      <c r="G99" s="385"/>
      <c r="H99" s="385"/>
      <c r="I99" s="385"/>
      <c r="J99" s="385"/>
      <c r="K99" s="385"/>
      <c r="L99" s="385"/>
      <c r="M99" s="385"/>
      <c r="N99" s="385"/>
      <c r="O99" s="385"/>
      <c r="P99" s="385"/>
      <c r="Q99" s="385"/>
      <c r="R99" s="385"/>
      <c r="S99" s="385"/>
      <c r="T99" s="385"/>
      <c r="U99" s="72"/>
      <c r="V99" s="20"/>
      <c r="W99" s="20"/>
      <c r="X99" s="20"/>
      <c r="Y99" s="20"/>
      <c r="Z99" s="20"/>
      <c r="AA99" s="19"/>
      <c r="AB99" s="19"/>
      <c r="AC99" s="19"/>
      <c r="AD99" s="19"/>
      <c r="AE99" s="19"/>
      <c r="AF99" s="19"/>
      <c r="AG99" s="19"/>
    </row>
    <row r="100" spans="2:33" ht="24" customHeight="1" x14ac:dyDescent="0.2">
      <c r="B100" s="1343" t="s">
        <v>297</v>
      </c>
      <c r="C100" s="1344"/>
      <c r="D100" s="1344"/>
      <c r="E100" s="1344"/>
      <c r="F100" s="1344"/>
      <c r="G100" s="1344"/>
      <c r="H100" s="1344"/>
      <c r="I100" s="1344"/>
      <c r="J100" s="1344"/>
      <c r="K100" s="1344"/>
      <c r="L100" s="1344"/>
      <c r="M100" s="1344"/>
      <c r="N100" s="1344"/>
      <c r="O100" s="1344"/>
      <c r="P100" s="1344"/>
      <c r="Q100" s="1344"/>
      <c r="R100" s="1344"/>
      <c r="S100" s="1344"/>
      <c r="T100" s="1345"/>
      <c r="U100" s="72"/>
      <c r="V100" s="20"/>
      <c r="W100" s="20"/>
      <c r="X100" s="20"/>
      <c r="Y100" s="20"/>
      <c r="Z100" s="20"/>
      <c r="AA100" s="19"/>
      <c r="AB100" s="19"/>
      <c r="AC100" s="19"/>
      <c r="AD100" s="19"/>
      <c r="AE100" s="19"/>
      <c r="AF100" s="19"/>
      <c r="AG100" s="19"/>
    </row>
    <row r="101" spans="2:33" ht="15.75" x14ac:dyDescent="0.2">
      <c r="B101" s="1289"/>
      <c r="C101" s="1290"/>
      <c r="D101" s="1290"/>
      <c r="E101" s="1290"/>
      <c r="F101" s="1290"/>
      <c r="G101" s="1290"/>
      <c r="H101" s="1290"/>
      <c r="I101" s="1290"/>
      <c r="J101" s="1290"/>
      <c r="K101" s="1290"/>
      <c r="L101" s="1290"/>
      <c r="M101" s="1290"/>
      <c r="N101" s="1290"/>
      <c r="O101" s="1290"/>
      <c r="P101" s="1290"/>
      <c r="Q101" s="1290"/>
      <c r="R101" s="1290"/>
      <c r="S101" s="1290"/>
      <c r="T101" s="1291"/>
      <c r="U101" s="72"/>
      <c r="V101" s="20"/>
      <c r="W101" s="20"/>
      <c r="X101" s="20"/>
      <c r="Y101" s="20"/>
      <c r="Z101" s="20"/>
      <c r="AA101" s="19"/>
      <c r="AB101" s="19"/>
      <c r="AC101" s="19"/>
      <c r="AD101" s="19"/>
      <c r="AE101" s="19"/>
      <c r="AF101" s="19"/>
      <c r="AG101" s="19"/>
    </row>
    <row r="102" spans="2:33" ht="27" customHeight="1" x14ac:dyDescent="0.2">
      <c r="B102" s="1292" t="s">
        <v>289</v>
      </c>
      <c r="C102" s="1180"/>
      <c r="D102" s="1180"/>
      <c r="E102" s="1180"/>
      <c r="F102" s="941"/>
      <c r="G102" s="1293" t="s">
        <v>1105</v>
      </c>
      <c r="H102" s="1294"/>
      <c r="I102" s="1294"/>
      <c r="J102" s="1294"/>
      <c r="K102" s="1294"/>
      <c r="L102" s="1294"/>
      <c r="M102" s="1294"/>
      <c r="N102" s="1295"/>
      <c r="O102" s="1296" t="s">
        <v>290</v>
      </c>
      <c r="P102" s="1297"/>
      <c r="Q102" s="1297"/>
      <c r="R102" s="1297"/>
      <c r="S102" s="1297"/>
      <c r="T102" s="1298"/>
      <c r="U102" s="72"/>
      <c r="V102" s="20"/>
      <c r="W102" s="20"/>
      <c r="X102" s="20"/>
      <c r="Y102" s="20"/>
      <c r="Z102" s="20"/>
      <c r="AA102" s="19"/>
      <c r="AB102" s="19"/>
      <c r="AC102" s="19"/>
      <c r="AD102" s="19"/>
      <c r="AE102" s="19"/>
      <c r="AF102" s="19"/>
      <c r="AG102" s="19"/>
    </row>
    <row r="103" spans="2:33" ht="27" customHeight="1" x14ac:dyDescent="0.2">
      <c r="B103" s="1292" t="s">
        <v>270</v>
      </c>
      <c r="C103" s="1180"/>
      <c r="D103" s="1180"/>
      <c r="E103" s="1180"/>
      <c r="F103" s="941"/>
      <c r="G103" s="1305" t="s">
        <v>1106</v>
      </c>
      <c r="H103" s="1306"/>
      <c r="I103" s="1306"/>
      <c r="J103" s="1306"/>
      <c r="K103" s="1306"/>
      <c r="L103" s="1306"/>
      <c r="M103" s="1306"/>
      <c r="N103" s="1307"/>
      <c r="O103" s="1299"/>
      <c r="P103" s="1300"/>
      <c r="Q103" s="1300"/>
      <c r="R103" s="1300"/>
      <c r="S103" s="1300"/>
      <c r="T103" s="1301"/>
      <c r="U103" s="72"/>
      <c r="V103" s="20"/>
      <c r="W103" s="20"/>
      <c r="X103" s="20"/>
      <c r="Y103" s="20"/>
      <c r="Z103" s="20"/>
      <c r="AA103" s="19"/>
      <c r="AB103" s="19"/>
      <c r="AC103" s="19"/>
      <c r="AD103" s="19"/>
      <c r="AE103" s="19"/>
      <c r="AF103" s="19"/>
      <c r="AG103" s="19"/>
    </row>
    <row r="104" spans="2:33" ht="15.6" customHeight="1" x14ac:dyDescent="0.2">
      <c r="B104" s="1308" t="s">
        <v>291</v>
      </c>
      <c r="C104" s="1309"/>
      <c r="D104" s="1309"/>
      <c r="E104" s="1309"/>
      <c r="F104" s="1310"/>
      <c r="G104" s="1324" t="s">
        <v>1108</v>
      </c>
      <c r="H104" s="1325"/>
      <c r="I104" s="1325"/>
      <c r="J104" s="1325"/>
      <c r="K104" s="1325"/>
      <c r="L104" s="1325"/>
      <c r="M104" s="1325"/>
      <c r="N104" s="1326"/>
      <c r="O104" s="1299"/>
      <c r="P104" s="1300"/>
      <c r="Q104" s="1300"/>
      <c r="R104" s="1300"/>
      <c r="S104" s="1300"/>
      <c r="T104" s="1301"/>
      <c r="U104" s="72"/>
      <c r="V104" s="20"/>
      <c r="W104" s="20"/>
      <c r="X104" s="20"/>
      <c r="Y104" s="20"/>
      <c r="Z104" s="20"/>
      <c r="AA104" s="19"/>
      <c r="AB104" s="19"/>
      <c r="AC104" s="19"/>
      <c r="AD104" s="19"/>
      <c r="AE104" s="19"/>
      <c r="AF104" s="19"/>
      <c r="AG104" s="19"/>
    </row>
    <row r="105" spans="2:33" ht="15.75" x14ac:dyDescent="0.2">
      <c r="B105" s="1247"/>
      <c r="C105" s="800"/>
      <c r="D105" s="800"/>
      <c r="E105" s="800"/>
      <c r="F105" s="1248"/>
      <c r="G105" s="1327"/>
      <c r="H105" s="1328"/>
      <c r="I105" s="1328"/>
      <c r="J105" s="1328"/>
      <c r="K105" s="1328"/>
      <c r="L105" s="1328"/>
      <c r="M105" s="1328"/>
      <c r="N105" s="1329"/>
      <c r="O105" s="1299"/>
      <c r="P105" s="1300"/>
      <c r="Q105" s="1300"/>
      <c r="R105" s="1300"/>
      <c r="S105" s="1300"/>
      <c r="T105" s="1301"/>
      <c r="U105" s="72"/>
      <c r="V105" s="20"/>
      <c r="W105" s="20"/>
      <c r="X105" s="20"/>
      <c r="Y105" s="20"/>
      <c r="Z105" s="20"/>
      <c r="AA105" s="19"/>
      <c r="AB105" s="19"/>
      <c r="AC105" s="19"/>
      <c r="AD105" s="19"/>
      <c r="AE105" s="19"/>
      <c r="AF105" s="19"/>
      <c r="AG105" s="19"/>
    </row>
    <row r="106" spans="2:33" ht="15.75" x14ac:dyDescent="0.2">
      <c r="B106" s="1247"/>
      <c r="C106" s="800"/>
      <c r="D106" s="800"/>
      <c r="E106" s="800"/>
      <c r="F106" s="1248"/>
      <c r="G106" s="1327"/>
      <c r="H106" s="1328"/>
      <c r="I106" s="1328"/>
      <c r="J106" s="1328"/>
      <c r="K106" s="1328"/>
      <c r="L106" s="1328"/>
      <c r="M106" s="1328"/>
      <c r="N106" s="1329"/>
      <c r="O106" s="1299"/>
      <c r="P106" s="1300"/>
      <c r="Q106" s="1300"/>
      <c r="R106" s="1300"/>
      <c r="S106" s="1300"/>
      <c r="T106" s="1301"/>
      <c r="U106" s="72"/>
      <c r="V106" s="20"/>
      <c r="W106" s="20"/>
      <c r="X106" s="20"/>
      <c r="Y106" s="20"/>
      <c r="Z106" s="20"/>
      <c r="AA106" s="19"/>
      <c r="AB106" s="19"/>
      <c r="AC106" s="19"/>
      <c r="AD106" s="19"/>
      <c r="AE106" s="19"/>
      <c r="AF106" s="19"/>
      <c r="AG106" s="19"/>
    </row>
    <row r="107" spans="2:33" ht="15.75" x14ac:dyDescent="0.2">
      <c r="B107" s="1311"/>
      <c r="C107" s="1193"/>
      <c r="D107" s="1193"/>
      <c r="E107" s="1193"/>
      <c r="F107" s="718"/>
      <c r="G107" s="1327"/>
      <c r="H107" s="1328"/>
      <c r="I107" s="1328"/>
      <c r="J107" s="1330"/>
      <c r="K107" s="1330"/>
      <c r="L107" s="1330"/>
      <c r="M107" s="1330"/>
      <c r="N107" s="1331"/>
      <c r="O107" s="1299"/>
      <c r="P107" s="1300"/>
      <c r="Q107" s="1300"/>
      <c r="R107" s="1300"/>
      <c r="S107" s="1300"/>
      <c r="T107" s="1301"/>
      <c r="U107" s="72"/>
      <c r="V107" s="20"/>
      <c r="W107" s="20"/>
      <c r="X107" s="20"/>
      <c r="Y107" s="20"/>
      <c r="Z107" s="20"/>
      <c r="AA107" s="19"/>
      <c r="AB107" s="19"/>
      <c r="AC107" s="19"/>
      <c r="AD107" s="19"/>
      <c r="AE107" s="19"/>
      <c r="AF107" s="19"/>
      <c r="AG107" s="19"/>
    </row>
    <row r="108" spans="2:33" ht="22.5" customHeight="1" x14ac:dyDescent="0.2">
      <c r="B108" s="1308" t="s">
        <v>292</v>
      </c>
      <c r="C108" s="1309"/>
      <c r="D108" s="1309"/>
      <c r="E108" s="1309"/>
      <c r="F108" s="1309"/>
      <c r="G108" s="1332" t="s">
        <v>293</v>
      </c>
      <c r="H108" s="1332"/>
      <c r="I108" s="1332"/>
      <c r="J108" s="1333"/>
      <c r="K108" s="1334"/>
      <c r="L108" s="1334"/>
      <c r="M108" s="1334"/>
      <c r="N108" s="1335"/>
      <c r="O108" s="1299"/>
      <c r="P108" s="1300"/>
      <c r="Q108" s="1300"/>
      <c r="R108" s="1300"/>
      <c r="S108" s="1300"/>
      <c r="T108" s="1301"/>
      <c r="U108" s="72"/>
      <c r="V108" s="20"/>
      <c r="W108" s="20"/>
      <c r="X108" s="20"/>
      <c r="Y108" s="20"/>
      <c r="Z108" s="20"/>
      <c r="AA108" s="19"/>
      <c r="AB108" s="19"/>
      <c r="AC108" s="19"/>
      <c r="AD108" s="19"/>
      <c r="AE108" s="19"/>
      <c r="AF108" s="19"/>
      <c r="AG108" s="19"/>
    </row>
    <row r="109" spans="2:33" ht="22.5" customHeight="1" x14ac:dyDescent="0.2">
      <c r="B109" s="1311"/>
      <c r="C109" s="1193"/>
      <c r="D109" s="1193"/>
      <c r="E109" s="1193"/>
      <c r="F109" s="1193"/>
      <c r="G109" s="1332" t="s">
        <v>294</v>
      </c>
      <c r="H109" s="1332"/>
      <c r="I109" s="1332"/>
      <c r="J109" s="1333"/>
      <c r="K109" s="1334"/>
      <c r="L109" s="1334"/>
      <c r="M109" s="1334"/>
      <c r="N109" s="1335"/>
      <c r="O109" s="1299"/>
      <c r="P109" s="1300"/>
      <c r="Q109" s="1300"/>
      <c r="R109" s="1300"/>
      <c r="S109" s="1300"/>
      <c r="T109" s="1301"/>
      <c r="U109" s="72"/>
      <c r="V109" s="20"/>
      <c r="W109" s="20"/>
      <c r="X109" s="20"/>
      <c r="Y109" s="20"/>
      <c r="Z109" s="20"/>
      <c r="AA109" s="19"/>
      <c r="AB109" s="19"/>
      <c r="AC109" s="19"/>
      <c r="AD109" s="19"/>
      <c r="AE109" s="19"/>
      <c r="AF109" s="19"/>
      <c r="AG109" s="19"/>
    </row>
    <row r="110" spans="2:33" ht="27" customHeight="1" x14ac:dyDescent="0.2">
      <c r="B110" s="1308" t="s">
        <v>295</v>
      </c>
      <c r="C110" s="1309"/>
      <c r="D110" s="1309"/>
      <c r="E110" s="1309"/>
      <c r="F110" s="1310"/>
      <c r="G110" s="1336" t="s">
        <v>1109</v>
      </c>
      <c r="H110" s="1337"/>
      <c r="I110" s="1337"/>
      <c r="J110" s="1338"/>
      <c r="K110" s="1338"/>
      <c r="L110" s="1338"/>
      <c r="M110" s="1338"/>
      <c r="N110" s="1339"/>
      <c r="O110" s="1299"/>
      <c r="P110" s="1300"/>
      <c r="Q110" s="1300"/>
      <c r="R110" s="1300"/>
      <c r="S110" s="1300"/>
      <c r="T110" s="1301"/>
      <c r="U110" s="72"/>
      <c r="V110" s="20"/>
      <c r="W110" s="20"/>
      <c r="X110" s="20"/>
      <c r="Y110" s="20"/>
      <c r="Z110" s="20"/>
      <c r="AA110" s="19"/>
      <c r="AB110" s="19"/>
      <c r="AC110" s="19"/>
      <c r="AD110" s="19"/>
      <c r="AE110" s="19"/>
      <c r="AF110" s="19"/>
      <c r="AG110" s="19"/>
    </row>
    <row r="111" spans="2:33" ht="51" customHeight="1" x14ac:dyDescent="0.2">
      <c r="B111" s="1311"/>
      <c r="C111" s="1193"/>
      <c r="D111" s="1193"/>
      <c r="E111" s="1193"/>
      <c r="F111" s="718"/>
      <c r="G111" s="1340"/>
      <c r="H111" s="1341"/>
      <c r="I111" s="1341"/>
      <c r="J111" s="1341"/>
      <c r="K111" s="1341"/>
      <c r="L111" s="1341"/>
      <c r="M111" s="1341"/>
      <c r="N111" s="1342"/>
      <c r="O111" s="1299"/>
      <c r="P111" s="1300"/>
      <c r="Q111" s="1300"/>
      <c r="R111" s="1300"/>
      <c r="S111" s="1300"/>
      <c r="T111" s="1301"/>
      <c r="U111" s="72"/>
      <c r="V111" s="20"/>
      <c r="W111" s="20"/>
      <c r="X111" s="20"/>
      <c r="Y111" s="20"/>
      <c r="Z111" s="20"/>
      <c r="AA111" s="19"/>
      <c r="AB111" s="19"/>
      <c r="AC111" s="19"/>
      <c r="AD111" s="19"/>
      <c r="AE111" s="19"/>
      <c r="AF111" s="19"/>
      <c r="AG111" s="19"/>
    </row>
    <row r="112" spans="2:33" ht="27" customHeight="1" x14ac:dyDescent="0.2">
      <c r="B112" s="1312" t="s">
        <v>296</v>
      </c>
      <c r="C112" s="1180"/>
      <c r="D112" s="1180"/>
      <c r="E112" s="1180"/>
      <c r="F112" s="941"/>
      <c r="G112" s="1305" t="s">
        <v>1104</v>
      </c>
      <c r="H112" s="1306"/>
      <c r="I112" s="1306"/>
      <c r="J112" s="1306"/>
      <c r="K112" s="1306"/>
      <c r="L112" s="1306"/>
      <c r="M112" s="1306"/>
      <c r="N112" s="1307"/>
      <c r="O112" s="1299"/>
      <c r="P112" s="1300"/>
      <c r="Q112" s="1300"/>
      <c r="R112" s="1300"/>
      <c r="S112" s="1300"/>
      <c r="T112" s="1301"/>
      <c r="U112" s="72"/>
      <c r="V112" s="20"/>
      <c r="W112" s="20"/>
      <c r="X112" s="20"/>
      <c r="Y112" s="20"/>
      <c r="Z112" s="20"/>
      <c r="AA112" s="19"/>
      <c r="AB112" s="19"/>
      <c r="AC112" s="19"/>
      <c r="AD112" s="19"/>
      <c r="AE112" s="19"/>
      <c r="AF112" s="19"/>
      <c r="AG112" s="19"/>
    </row>
    <row r="113" spans="2:33" ht="27" customHeight="1" x14ac:dyDescent="0.2">
      <c r="B113" s="1313" t="s">
        <v>275</v>
      </c>
      <c r="C113" s="1314"/>
      <c r="D113" s="1314"/>
      <c r="E113" s="1314"/>
      <c r="F113" s="1315"/>
      <c r="G113" s="1321" t="s">
        <v>1016</v>
      </c>
      <c r="H113" s="1322"/>
      <c r="I113" s="1322"/>
      <c r="J113" s="1322"/>
      <c r="K113" s="1322"/>
      <c r="L113" s="1322"/>
      <c r="M113" s="1322"/>
      <c r="N113" s="1323"/>
      <c r="O113" s="1299"/>
      <c r="P113" s="1300"/>
      <c r="Q113" s="1300"/>
      <c r="R113" s="1300"/>
      <c r="S113" s="1300"/>
      <c r="T113" s="1301"/>
      <c r="U113" s="72"/>
      <c r="V113" s="20"/>
      <c r="W113" s="20"/>
      <c r="X113" s="20"/>
      <c r="Y113" s="20"/>
      <c r="Z113" s="20"/>
      <c r="AA113" s="19"/>
      <c r="AB113" s="19"/>
      <c r="AC113" s="19"/>
      <c r="AD113" s="19"/>
      <c r="AE113" s="19"/>
      <c r="AF113" s="19"/>
      <c r="AG113" s="19"/>
    </row>
    <row r="114" spans="2:33" ht="27" customHeight="1" x14ac:dyDescent="0.2">
      <c r="B114" s="1316" t="s">
        <v>277</v>
      </c>
      <c r="C114" s="1314"/>
      <c r="D114" s="1315"/>
      <c r="E114" s="1317"/>
      <c r="F114" s="676"/>
      <c r="G114" s="1316" t="s">
        <v>298</v>
      </c>
      <c r="H114" s="1314"/>
      <c r="I114" s="1314"/>
      <c r="J114" s="1315"/>
      <c r="K114" s="1318"/>
      <c r="L114" s="1319"/>
      <c r="M114" s="1319"/>
      <c r="N114" s="1320"/>
      <c r="O114" s="1299"/>
      <c r="P114" s="1300"/>
      <c r="Q114" s="1300"/>
      <c r="R114" s="1300"/>
      <c r="S114" s="1300"/>
      <c r="T114" s="1301"/>
      <c r="U114" s="72"/>
      <c r="V114" s="20"/>
      <c r="W114" s="20"/>
      <c r="X114" s="20"/>
      <c r="Y114" s="20"/>
      <c r="Z114" s="20"/>
      <c r="AA114" s="19"/>
      <c r="AB114" s="19"/>
      <c r="AC114" s="19"/>
      <c r="AD114" s="19"/>
      <c r="AE114" s="19"/>
      <c r="AF114" s="19"/>
      <c r="AG114" s="19"/>
    </row>
    <row r="115" spans="2:33" ht="27" customHeight="1" x14ac:dyDescent="0.2">
      <c r="B115" s="1280" t="s">
        <v>279</v>
      </c>
      <c r="C115" s="1281"/>
      <c r="D115" s="1281"/>
      <c r="E115" s="1281"/>
      <c r="F115" s="1282"/>
      <c r="G115" s="1283"/>
      <c r="H115" s="1284"/>
      <c r="I115" s="1284"/>
      <c r="J115" s="1284"/>
      <c r="K115" s="1284"/>
      <c r="L115" s="1284"/>
      <c r="M115" s="1284"/>
      <c r="N115" s="1285"/>
      <c r="O115" s="1302"/>
      <c r="P115" s="1303"/>
      <c r="Q115" s="1303"/>
      <c r="R115" s="1303"/>
      <c r="S115" s="1303"/>
      <c r="T115" s="1304"/>
      <c r="U115" s="72"/>
      <c r="V115" s="20"/>
      <c r="W115" s="20"/>
      <c r="X115" s="20"/>
      <c r="Y115" s="20"/>
      <c r="Z115" s="20"/>
      <c r="AA115" s="19"/>
      <c r="AB115" s="19"/>
      <c r="AC115" s="19"/>
      <c r="AD115" s="19"/>
      <c r="AE115" s="19"/>
      <c r="AF115" s="19"/>
      <c r="AG115" s="19"/>
    </row>
    <row r="116" spans="2:33" ht="15" customHeight="1" x14ac:dyDescent="0.2">
      <c r="B116" s="385"/>
      <c r="C116" s="385"/>
      <c r="D116" s="385"/>
      <c r="E116" s="385"/>
      <c r="F116" s="385"/>
      <c r="G116" s="385"/>
      <c r="H116" s="385"/>
      <c r="I116" s="385"/>
      <c r="J116" s="385"/>
      <c r="K116" s="385"/>
      <c r="L116" s="385"/>
      <c r="M116" s="385"/>
      <c r="N116" s="385"/>
      <c r="O116" s="385"/>
      <c r="P116" s="385"/>
      <c r="Q116" s="385"/>
      <c r="R116" s="385"/>
      <c r="S116" s="385"/>
      <c r="T116" s="385"/>
      <c r="U116" s="72"/>
      <c r="V116" s="20"/>
      <c r="W116" s="20"/>
      <c r="X116" s="20"/>
      <c r="Y116" s="20"/>
      <c r="Z116" s="20"/>
      <c r="AA116" s="19"/>
      <c r="AB116" s="19"/>
      <c r="AC116" s="19"/>
      <c r="AD116" s="19"/>
      <c r="AE116" s="19"/>
      <c r="AF116" s="19"/>
      <c r="AG116" s="19"/>
    </row>
    <row r="117" spans="2:33" ht="24" customHeight="1" x14ac:dyDescent="0.2">
      <c r="B117" s="1286" t="s">
        <v>299</v>
      </c>
      <c r="C117" s="1287"/>
      <c r="D117" s="1287"/>
      <c r="E117" s="1287"/>
      <c r="F117" s="1287"/>
      <c r="G117" s="1287"/>
      <c r="H117" s="1287"/>
      <c r="I117" s="1287"/>
      <c r="J117" s="1287"/>
      <c r="K117" s="1287"/>
      <c r="L117" s="1287"/>
      <c r="M117" s="1287"/>
      <c r="N117" s="1287"/>
      <c r="O117" s="1287"/>
      <c r="P117" s="1287"/>
      <c r="Q117" s="1287"/>
      <c r="R117" s="1287"/>
      <c r="S117" s="1287"/>
      <c r="T117" s="1288"/>
      <c r="U117" s="72"/>
      <c r="V117" s="20"/>
      <c r="W117" s="20"/>
      <c r="X117" s="20"/>
      <c r="Y117" s="20"/>
      <c r="Z117" s="20"/>
      <c r="AA117" s="19"/>
      <c r="AB117" s="19"/>
      <c r="AC117" s="19"/>
      <c r="AD117" s="19"/>
      <c r="AE117" s="19"/>
      <c r="AF117" s="19"/>
      <c r="AG117" s="19"/>
    </row>
    <row r="118" spans="2:33" ht="15.75" x14ac:dyDescent="0.2">
      <c r="B118" s="1289"/>
      <c r="C118" s="1290"/>
      <c r="D118" s="1290"/>
      <c r="E118" s="1290"/>
      <c r="F118" s="1290"/>
      <c r="G118" s="1290"/>
      <c r="H118" s="1290"/>
      <c r="I118" s="1290"/>
      <c r="J118" s="1290"/>
      <c r="K118" s="1290"/>
      <c r="L118" s="1290"/>
      <c r="M118" s="1290"/>
      <c r="N118" s="1290"/>
      <c r="O118" s="1290"/>
      <c r="P118" s="1290"/>
      <c r="Q118" s="1290"/>
      <c r="R118" s="1290"/>
      <c r="S118" s="1290"/>
      <c r="T118" s="1291"/>
      <c r="U118" s="72"/>
      <c r="V118" s="20"/>
      <c r="W118" s="20"/>
      <c r="X118" s="20"/>
      <c r="Y118" s="20"/>
      <c r="Z118" s="20"/>
      <c r="AA118" s="19"/>
      <c r="AB118" s="19"/>
      <c r="AC118" s="19"/>
      <c r="AD118" s="19"/>
      <c r="AE118" s="19"/>
      <c r="AF118" s="19"/>
      <c r="AG118" s="19"/>
    </row>
    <row r="119" spans="2:33" ht="27" customHeight="1" x14ac:dyDescent="0.2">
      <c r="B119" s="1292" t="s">
        <v>289</v>
      </c>
      <c r="C119" s="1180"/>
      <c r="D119" s="1180"/>
      <c r="E119" s="1180"/>
      <c r="F119" s="941"/>
      <c r="G119" s="1293"/>
      <c r="H119" s="1294"/>
      <c r="I119" s="1294"/>
      <c r="J119" s="1294"/>
      <c r="K119" s="1294"/>
      <c r="L119" s="1294"/>
      <c r="M119" s="1294"/>
      <c r="N119" s="1295"/>
      <c r="O119" s="1296" t="s">
        <v>290</v>
      </c>
      <c r="P119" s="1297"/>
      <c r="Q119" s="1297"/>
      <c r="R119" s="1297"/>
      <c r="S119" s="1297"/>
      <c r="T119" s="1298"/>
      <c r="U119" s="72"/>
      <c r="V119" s="20"/>
      <c r="W119" s="20"/>
      <c r="X119" s="20"/>
      <c r="Y119" s="20"/>
      <c r="Z119" s="20"/>
      <c r="AA119" s="19"/>
      <c r="AB119" s="19"/>
      <c r="AC119" s="19"/>
      <c r="AD119" s="19"/>
      <c r="AE119" s="19"/>
      <c r="AF119" s="19"/>
      <c r="AG119" s="19"/>
    </row>
    <row r="120" spans="2:33" ht="27" customHeight="1" x14ac:dyDescent="0.2">
      <c r="B120" s="1312" t="s">
        <v>300</v>
      </c>
      <c r="C120" s="1180"/>
      <c r="D120" s="1180"/>
      <c r="E120" s="1180"/>
      <c r="F120" s="941"/>
      <c r="G120" s="1305"/>
      <c r="H120" s="1306"/>
      <c r="I120" s="1306"/>
      <c r="J120" s="1306"/>
      <c r="K120" s="1306"/>
      <c r="L120" s="1306"/>
      <c r="M120" s="1306"/>
      <c r="N120" s="1307"/>
      <c r="O120" s="1299"/>
      <c r="P120" s="1300"/>
      <c r="Q120" s="1300"/>
      <c r="R120" s="1300"/>
      <c r="S120" s="1300"/>
      <c r="T120" s="1301"/>
      <c r="U120" s="72"/>
      <c r="V120" s="20"/>
      <c r="W120" s="20"/>
      <c r="X120" s="20"/>
      <c r="Y120" s="20"/>
      <c r="Z120" s="20"/>
      <c r="AA120" s="19"/>
      <c r="AB120" s="19"/>
      <c r="AC120" s="19"/>
      <c r="AD120" s="19"/>
      <c r="AE120" s="19"/>
      <c r="AF120" s="19"/>
      <c r="AG120" s="19"/>
    </row>
    <row r="121" spans="2:33" ht="15" customHeight="1" x14ac:dyDescent="0.2">
      <c r="B121" s="1308" t="s">
        <v>291</v>
      </c>
      <c r="C121" s="1309"/>
      <c r="D121" s="1309"/>
      <c r="E121" s="1309"/>
      <c r="F121" s="1310"/>
      <c r="G121" s="1324"/>
      <c r="H121" s="1325"/>
      <c r="I121" s="1325"/>
      <c r="J121" s="1325"/>
      <c r="K121" s="1325"/>
      <c r="L121" s="1325"/>
      <c r="M121" s="1325"/>
      <c r="N121" s="1326"/>
      <c r="O121" s="1299"/>
      <c r="P121" s="1300"/>
      <c r="Q121" s="1300"/>
      <c r="R121" s="1300"/>
      <c r="S121" s="1300"/>
      <c r="T121" s="1301"/>
      <c r="U121" s="72"/>
      <c r="V121" s="20"/>
      <c r="W121" s="20"/>
      <c r="X121" s="20"/>
      <c r="Y121" s="20"/>
      <c r="Z121" s="20"/>
      <c r="AA121" s="19"/>
      <c r="AB121" s="19"/>
      <c r="AC121" s="19"/>
      <c r="AD121" s="19"/>
      <c r="AE121" s="19"/>
      <c r="AF121" s="19"/>
      <c r="AG121" s="19"/>
    </row>
    <row r="122" spans="2:33" ht="15.75" x14ac:dyDescent="0.2">
      <c r="B122" s="1247"/>
      <c r="C122" s="800"/>
      <c r="D122" s="800"/>
      <c r="E122" s="800"/>
      <c r="F122" s="1248"/>
      <c r="G122" s="1327"/>
      <c r="H122" s="1328"/>
      <c r="I122" s="1328"/>
      <c r="J122" s="1328"/>
      <c r="K122" s="1328"/>
      <c r="L122" s="1328"/>
      <c r="M122" s="1328"/>
      <c r="N122" s="1329"/>
      <c r="O122" s="1299"/>
      <c r="P122" s="1300"/>
      <c r="Q122" s="1300"/>
      <c r="R122" s="1300"/>
      <c r="S122" s="1300"/>
      <c r="T122" s="1301"/>
      <c r="U122" s="72"/>
      <c r="V122" s="20"/>
      <c r="W122" s="20"/>
      <c r="X122" s="20"/>
      <c r="Y122" s="20"/>
      <c r="Z122" s="20"/>
      <c r="AA122" s="19"/>
      <c r="AB122" s="19"/>
      <c r="AC122" s="19"/>
      <c r="AD122" s="19"/>
      <c r="AE122" s="19"/>
      <c r="AF122" s="19"/>
      <c r="AG122" s="19"/>
    </row>
    <row r="123" spans="2:33" ht="15.75" x14ac:dyDescent="0.2">
      <c r="B123" s="1247"/>
      <c r="C123" s="800"/>
      <c r="D123" s="800"/>
      <c r="E123" s="800"/>
      <c r="F123" s="1248"/>
      <c r="G123" s="1327"/>
      <c r="H123" s="1328"/>
      <c r="I123" s="1328"/>
      <c r="J123" s="1328"/>
      <c r="K123" s="1328"/>
      <c r="L123" s="1328"/>
      <c r="M123" s="1328"/>
      <c r="N123" s="1329"/>
      <c r="O123" s="1299"/>
      <c r="P123" s="1300"/>
      <c r="Q123" s="1300"/>
      <c r="R123" s="1300"/>
      <c r="S123" s="1300"/>
      <c r="T123" s="1301"/>
      <c r="U123" s="72"/>
      <c r="V123" s="20"/>
      <c r="W123" s="20"/>
      <c r="X123" s="20"/>
      <c r="Y123" s="20"/>
      <c r="Z123" s="20"/>
      <c r="AA123" s="19"/>
      <c r="AB123" s="19"/>
      <c r="AC123" s="19"/>
      <c r="AD123" s="19"/>
      <c r="AE123" s="19"/>
      <c r="AF123" s="19"/>
      <c r="AG123" s="19"/>
    </row>
    <row r="124" spans="2:33" ht="15.75" x14ac:dyDescent="0.2">
      <c r="B124" s="1311"/>
      <c r="C124" s="1193"/>
      <c r="D124" s="1193"/>
      <c r="E124" s="1193"/>
      <c r="F124" s="718"/>
      <c r="G124" s="1327"/>
      <c r="H124" s="1328"/>
      <c r="I124" s="1328"/>
      <c r="J124" s="1330"/>
      <c r="K124" s="1330"/>
      <c r="L124" s="1330"/>
      <c r="M124" s="1330"/>
      <c r="N124" s="1331"/>
      <c r="O124" s="1299"/>
      <c r="P124" s="1300"/>
      <c r="Q124" s="1300"/>
      <c r="R124" s="1300"/>
      <c r="S124" s="1300"/>
      <c r="T124" s="1301"/>
      <c r="U124" s="72"/>
      <c r="V124" s="20"/>
      <c r="W124" s="20"/>
      <c r="X124" s="20"/>
      <c r="Y124" s="20"/>
      <c r="Z124" s="20"/>
      <c r="AA124" s="19"/>
      <c r="AB124" s="19"/>
      <c r="AC124" s="19"/>
      <c r="AD124" s="19"/>
      <c r="AE124" s="19"/>
      <c r="AF124" s="19"/>
      <c r="AG124" s="19"/>
    </row>
    <row r="125" spans="2:33" ht="22.5" customHeight="1" x14ac:dyDescent="0.2">
      <c r="B125" s="1308" t="s">
        <v>292</v>
      </c>
      <c r="C125" s="1309"/>
      <c r="D125" s="1309"/>
      <c r="E125" s="1309"/>
      <c r="F125" s="1309"/>
      <c r="G125" s="1332" t="s">
        <v>293</v>
      </c>
      <c r="H125" s="1332"/>
      <c r="I125" s="1332"/>
      <c r="J125" s="1333"/>
      <c r="K125" s="1334"/>
      <c r="L125" s="1334"/>
      <c r="M125" s="1334"/>
      <c r="N125" s="1335"/>
      <c r="O125" s="1299"/>
      <c r="P125" s="1300"/>
      <c r="Q125" s="1300"/>
      <c r="R125" s="1300"/>
      <c r="S125" s="1300"/>
      <c r="T125" s="1301"/>
      <c r="U125" s="72"/>
      <c r="V125" s="20"/>
      <c r="W125" s="20"/>
      <c r="X125" s="20"/>
      <c r="Y125" s="20"/>
      <c r="Z125" s="20"/>
      <c r="AA125" s="19"/>
      <c r="AB125" s="19"/>
      <c r="AC125" s="19"/>
      <c r="AD125" s="19"/>
      <c r="AE125" s="19"/>
      <c r="AF125" s="19"/>
      <c r="AG125" s="19"/>
    </row>
    <row r="126" spans="2:33" ht="22.5" customHeight="1" x14ac:dyDescent="0.2">
      <c r="B126" s="1311"/>
      <c r="C126" s="1193"/>
      <c r="D126" s="1193"/>
      <c r="E126" s="1193"/>
      <c r="F126" s="1193"/>
      <c r="G126" s="1332" t="s">
        <v>294</v>
      </c>
      <c r="H126" s="1332"/>
      <c r="I126" s="1332"/>
      <c r="J126" s="1333" t="s">
        <v>1101</v>
      </c>
      <c r="K126" s="1334"/>
      <c r="L126" s="1334"/>
      <c r="M126" s="1334"/>
      <c r="N126" s="1335"/>
      <c r="O126" s="1299"/>
      <c r="P126" s="1300"/>
      <c r="Q126" s="1300"/>
      <c r="R126" s="1300"/>
      <c r="S126" s="1300"/>
      <c r="T126" s="1301"/>
      <c r="U126" s="72"/>
      <c r="V126" s="20"/>
      <c r="W126" s="20"/>
      <c r="X126" s="20"/>
      <c r="Y126" s="20"/>
      <c r="Z126" s="20"/>
      <c r="AA126" s="19"/>
      <c r="AB126" s="19"/>
      <c r="AC126" s="19"/>
      <c r="AD126" s="19"/>
      <c r="AE126" s="19"/>
      <c r="AF126" s="19"/>
      <c r="AG126" s="19"/>
    </row>
    <row r="127" spans="2:33" ht="27" customHeight="1" x14ac:dyDescent="0.2">
      <c r="B127" s="1308" t="s">
        <v>295</v>
      </c>
      <c r="C127" s="1309"/>
      <c r="D127" s="1309"/>
      <c r="E127" s="1309"/>
      <c r="F127" s="1310"/>
      <c r="G127" s="1336"/>
      <c r="H127" s="1337"/>
      <c r="I127" s="1337"/>
      <c r="J127" s="1338"/>
      <c r="K127" s="1338"/>
      <c r="L127" s="1338"/>
      <c r="M127" s="1338"/>
      <c r="N127" s="1339"/>
      <c r="O127" s="1299"/>
      <c r="P127" s="1300"/>
      <c r="Q127" s="1300"/>
      <c r="R127" s="1300"/>
      <c r="S127" s="1300"/>
      <c r="T127" s="1301"/>
      <c r="U127" s="72"/>
      <c r="V127" s="20"/>
      <c r="W127" s="20"/>
      <c r="X127" s="20"/>
      <c r="Y127" s="20"/>
      <c r="Z127" s="20"/>
      <c r="AA127" s="19"/>
      <c r="AB127" s="19"/>
      <c r="AC127" s="19"/>
      <c r="AD127" s="19"/>
      <c r="AE127" s="19"/>
      <c r="AF127" s="19"/>
      <c r="AG127" s="19"/>
    </row>
    <row r="128" spans="2:33" ht="51" customHeight="1" x14ac:dyDescent="0.2">
      <c r="B128" s="1311"/>
      <c r="C128" s="1193"/>
      <c r="D128" s="1193"/>
      <c r="E128" s="1193"/>
      <c r="F128" s="718"/>
      <c r="G128" s="1340"/>
      <c r="H128" s="1341"/>
      <c r="I128" s="1341"/>
      <c r="J128" s="1341"/>
      <c r="K128" s="1341"/>
      <c r="L128" s="1341"/>
      <c r="M128" s="1341"/>
      <c r="N128" s="1342"/>
      <c r="O128" s="1299"/>
      <c r="P128" s="1300"/>
      <c r="Q128" s="1300"/>
      <c r="R128" s="1300"/>
      <c r="S128" s="1300"/>
      <c r="T128" s="1301"/>
      <c r="U128" s="72"/>
      <c r="V128" s="20"/>
      <c r="W128" s="20"/>
      <c r="X128" s="20"/>
      <c r="Y128" s="20"/>
      <c r="Z128" s="20"/>
      <c r="AA128" s="19"/>
      <c r="AB128" s="19"/>
      <c r="AC128" s="19"/>
      <c r="AD128" s="19"/>
      <c r="AE128" s="19"/>
      <c r="AF128" s="19"/>
      <c r="AG128" s="19"/>
    </row>
    <row r="129" spans="2:33" ht="27" customHeight="1" x14ac:dyDescent="0.2">
      <c r="B129" s="1312" t="s">
        <v>296</v>
      </c>
      <c r="C129" s="1180"/>
      <c r="D129" s="1180"/>
      <c r="E129" s="1180"/>
      <c r="F129" s="941"/>
      <c r="G129" s="1305"/>
      <c r="H129" s="1306"/>
      <c r="I129" s="1306"/>
      <c r="J129" s="1306"/>
      <c r="K129" s="1306"/>
      <c r="L129" s="1306"/>
      <c r="M129" s="1306"/>
      <c r="N129" s="1307"/>
      <c r="O129" s="1299"/>
      <c r="P129" s="1300"/>
      <c r="Q129" s="1300"/>
      <c r="R129" s="1300"/>
      <c r="S129" s="1300"/>
      <c r="T129" s="1301"/>
      <c r="U129" s="72"/>
      <c r="V129" s="20"/>
      <c r="W129" s="20"/>
      <c r="X129" s="20"/>
      <c r="Y129" s="20"/>
      <c r="Z129" s="20"/>
      <c r="AA129" s="19"/>
      <c r="AB129" s="19"/>
      <c r="AC129" s="19"/>
      <c r="AD129" s="19"/>
      <c r="AE129" s="19"/>
      <c r="AF129" s="19"/>
      <c r="AG129" s="19"/>
    </row>
    <row r="130" spans="2:33" ht="27" customHeight="1" x14ac:dyDescent="0.2">
      <c r="B130" s="1313" t="s">
        <v>275</v>
      </c>
      <c r="C130" s="1314"/>
      <c r="D130" s="1314"/>
      <c r="E130" s="1314"/>
      <c r="F130" s="1315"/>
      <c r="G130" s="1305"/>
      <c r="H130" s="1306"/>
      <c r="I130" s="1306"/>
      <c r="J130" s="1306"/>
      <c r="K130" s="1306"/>
      <c r="L130" s="1306"/>
      <c r="M130" s="1306"/>
      <c r="N130" s="1307"/>
      <c r="O130" s="1299"/>
      <c r="P130" s="1300"/>
      <c r="Q130" s="1300"/>
      <c r="R130" s="1300"/>
      <c r="S130" s="1300"/>
      <c r="T130" s="1301"/>
      <c r="U130" s="72"/>
      <c r="V130" s="20"/>
      <c r="W130" s="20"/>
      <c r="X130" s="20"/>
      <c r="Y130" s="20"/>
      <c r="Z130" s="20"/>
      <c r="AA130" s="19"/>
      <c r="AB130" s="19"/>
      <c r="AC130" s="19"/>
      <c r="AD130" s="19"/>
      <c r="AE130" s="19"/>
      <c r="AF130" s="19"/>
      <c r="AG130" s="19"/>
    </row>
    <row r="131" spans="2:33" ht="27" customHeight="1" x14ac:dyDescent="0.2">
      <c r="B131" s="1316" t="s">
        <v>277</v>
      </c>
      <c r="C131" s="1314"/>
      <c r="D131" s="1315"/>
      <c r="E131" s="1317"/>
      <c r="F131" s="676"/>
      <c r="G131" s="1316" t="s">
        <v>298</v>
      </c>
      <c r="H131" s="1314"/>
      <c r="I131" s="1314"/>
      <c r="J131" s="1315"/>
      <c r="K131" s="1318"/>
      <c r="L131" s="1319"/>
      <c r="M131" s="1319"/>
      <c r="N131" s="1320"/>
      <c r="O131" s="1299"/>
      <c r="P131" s="1300"/>
      <c r="Q131" s="1300"/>
      <c r="R131" s="1300"/>
      <c r="S131" s="1300"/>
      <c r="T131" s="1301"/>
      <c r="U131" s="72"/>
      <c r="V131" s="20"/>
      <c r="W131" s="20"/>
      <c r="X131" s="20"/>
      <c r="Y131" s="20"/>
      <c r="Z131" s="20"/>
      <c r="AA131" s="19"/>
      <c r="AB131" s="19"/>
      <c r="AC131" s="19"/>
      <c r="AD131" s="19"/>
      <c r="AE131" s="19"/>
      <c r="AF131" s="19"/>
      <c r="AG131" s="19"/>
    </row>
    <row r="132" spans="2:33" ht="27" customHeight="1" x14ac:dyDescent="0.2">
      <c r="B132" s="1280" t="s">
        <v>279</v>
      </c>
      <c r="C132" s="1281"/>
      <c r="D132" s="1281"/>
      <c r="E132" s="1281"/>
      <c r="F132" s="1282"/>
      <c r="G132" s="1283"/>
      <c r="H132" s="1284"/>
      <c r="I132" s="1284"/>
      <c r="J132" s="1284"/>
      <c r="K132" s="1284"/>
      <c r="L132" s="1284"/>
      <c r="M132" s="1284"/>
      <c r="N132" s="1285"/>
      <c r="O132" s="1302"/>
      <c r="P132" s="1303"/>
      <c r="Q132" s="1303"/>
      <c r="R132" s="1303"/>
      <c r="S132" s="1303"/>
      <c r="T132" s="1304"/>
      <c r="U132" s="72"/>
      <c r="V132" s="20"/>
      <c r="W132" s="20"/>
      <c r="X132" s="20"/>
      <c r="Y132" s="20"/>
      <c r="Z132" s="20"/>
      <c r="AA132" s="19"/>
      <c r="AB132" s="19"/>
      <c r="AC132" s="19"/>
      <c r="AD132" s="19"/>
      <c r="AE132" s="19"/>
      <c r="AF132" s="19"/>
      <c r="AG132" s="19"/>
    </row>
    <row r="133" spans="2:33" ht="15" customHeight="1" x14ac:dyDescent="0.2">
      <c r="B133" s="385"/>
      <c r="C133" s="385"/>
      <c r="D133" s="385"/>
      <c r="E133" s="385"/>
      <c r="F133" s="385"/>
      <c r="G133" s="385"/>
      <c r="H133" s="385"/>
      <c r="I133" s="385"/>
      <c r="J133" s="385"/>
      <c r="K133" s="385"/>
      <c r="L133" s="385"/>
      <c r="M133" s="385"/>
      <c r="N133" s="385"/>
      <c r="O133" s="385"/>
      <c r="P133" s="385"/>
      <c r="Q133" s="385"/>
      <c r="R133" s="385"/>
      <c r="S133" s="385"/>
      <c r="T133" s="385"/>
      <c r="U133" s="72"/>
      <c r="V133" s="20"/>
      <c r="W133" s="20"/>
      <c r="X133" s="20"/>
      <c r="Y133" s="20"/>
      <c r="Z133" s="20"/>
      <c r="AA133" s="19"/>
      <c r="AB133" s="19"/>
      <c r="AC133" s="19"/>
      <c r="AD133" s="19"/>
      <c r="AE133" s="19"/>
      <c r="AF133" s="19"/>
      <c r="AG133" s="19"/>
    </row>
    <row r="134" spans="2:33" ht="24" customHeight="1" x14ac:dyDescent="0.2">
      <c r="B134" s="1286" t="s">
        <v>301</v>
      </c>
      <c r="C134" s="1287"/>
      <c r="D134" s="1287"/>
      <c r="E134" s="1287"/>
      <c r="F134" s="1287"/>
      <c r="G134" s="1287"/>
      <c r="H134" s="1287"/>
      <c r="I134" s="1287"/>
      <c r="J134" s="1287"/>
      <c r="K134" s="1287"/>
      <c r="L134" s="1287"/>
      <c r="M134" s="1287"/>
      <c r="N134" s="1287"/>
      <c r="O134" s="1287"/>
      <c r="P134" s="1287"/>
      <c r="Q134" s="1287"/>
      <c r="R134" s="1287"/>
      <c r="S134" s="1287"/>
      <c r="T134" s="1288"/>
      <c r="U134" s="72"/>
      <c r="V134" s="20"/>
      <c r="W134" s="20"/>
      <c r="X134" s="20"/>
      <c r="Y134" s="20"/>
      <c r="Z134" s="20"/>
      <c r="AA134" s="19"/>
      <c r="AB134" s="19"/>
      <c r="AC134" s="19"/>
      <c r="AD134" s="19"/>
      <c r="AE134" s="19"/>
      <c r="AF134" s="19"/>
      <c r="AG134" s="19"/>
    </row>
    <row r="135" spans="2:33" ht="15.75" x14ac:dyDescent="0.2">
      <c r="B135" s="1289"/>
      <c r="C135" s="1290"/>
      <c r="D135" s="1290"/>
      <c r="E135" s="1290"/>
      <c r="F135" s="1290"/>
      <c r="G135" s="1290"/>
      <c r="H135" s="1290"/>
      <c r="I135" s="1290"/>
      <c r="J135" s="1290"/>
      <c r="K135" s="1290"/>
      <c r="L135" s="1290"/>
      <c r="M135" s="1290"/>
      <c r="N135" s="1290"/>
      <c r="O135" s="1290"/>
      <c r="P135" s="1290"/>
      <c r="Q135" s="1290"/>
      <c r="R135" s="1290"/>
      <c r="S135" s="1290"/>
      <c r="T135" s="1291"/>
      <c r="U135" s="72"/>
      <c r="V135" s="20"/>
      <c r="W135" s="20"/>
      <c r="X135" s="20"/>
      <c r="Y135" s="20"/>
      <c r="Z135" s="20"/>
      <c r="AA135" s="19"/>
      <c r="AB135" s="19"/>
      <c r="AC135" s="19"/>
      <c r="AD135" s="19"/>
      <c r="AE135" s="19"/>
      <c r="AF135" s="19"/>
      <c r="AG135" s="19"/>
    </row>
    <row r="136" spans="2:33" ht="27" customHeight="1" x14ac:dyDescent="0.2">
      <c r="B136" s="1292" t="s">
        <v>289</v>
      </c>
      <c r="C136" s="1180"/>
      <c r="D136" s="1180"/>
      <c r="E136" s="1180"/>
      <c r="F136" s="941"/>
      <c r="G136" s="1293"/>
      <c r="H136" s="1294"/>
      <c r="I136" s="1294"/>
      <c r="J136" s="1294"/>
      <c r="K136" s="1294"/>
      <c r="L136" s="1294"/>
      <c r="M136" s="1294"/>
      <c r="N136" s="1295"/>
      <c r="O136" s="1296" t="s">
        <v>290</v>
      </c>
      <c r="P136" s="1297"/>
      <c r="Q136" s="1297"/>
      <c r="R136" s="1297"/>
      <c r="S136" s="1297"/>
      <c r="T136" s="1298"/>
      <c r="U136" s="72"/>
      <c r="V136" s="20"/>
      <c r="W136" s="20"/>
      <c r="X136" s="20"/>
      <c r="Y136" s="20"/>
      <c r="Z136" s="20"/>
      <c r="AA136" s="19"/>
      <c r="AB136" s="19"/>
      <c r="AC136" s="19"/>
      <c r="AD136" s="19"/>
      <c r="AE136" s="19"/>
      <c r="AF136" s="19"/>
      <c r="AG136" s="19"/>
    </row>
    <row r="137" spans="2:33" ht="27" customHeight="1" x14ac:dyDescent="0.2">
      <c r="B137" s="1292" t="s">
        <v>270</v>
      </c>
      <c r="C137" s="1180"/>
      <c r="D137" s="1180"/>
      <c r="E137" s="1180"/>
      <c r="F137" s="941"/>
      <c r="G137" s="1305"/>
      <c r="H137" s="1306"/>
      <c r="I137" s="1306"/>
      <c r="J137" s="1306"/>
      <c r="K137" s="1306"/>
      <c r="L137" s="1306"/>
      <c r="M137" s="1306"/>
      <c r="N137" s="1307"/>
      <c r="O137" s="1299"/>
      <c r="P137" s="1300"/>
      <c r="Q137" s="1300"/>
      <c r="R137" s="1300"/>
      <c r="S137" s="1300"/>
      <c r="T137" s="1301"/>
      <c r="U137" s="72"/>
      <c r="V137" s="20"/>
      <c r="W137" s="20"/>
      <c r="X137" s="20"/>
      <c r="Y137" s="20"/>
      <c r="Z137" s="20"/>
      <c r="AA137" s="19"/>
      <c r="AB137" s="19"/>
      <c r="AC137" s="19"/>
      <c r="AD137" s="19"/>
      <c r="AE137" s="19"/>
      <c r="AF137" s="19"/>
      <c r="AG137" s="19"/>
    </row>
    <row r="138" spans="2:33" ht="15" customHeight="1" x14ac:dyDescent="0.2">
      <c r="B138" s="1308" t="s">
        <v>291</v>
      </c>
      <c r="C138" s="1309"/>
      <c r="D138" s="1309"/>
      <c r="E138" s="1309"/>
      <c r="F138" s="1310"/>
      <c r="G138" s="1324"/>
      <c r="H138" s="1325"/>
      <c r="I138" s="1325"/>
      <c r="J138" s="1325"/>
      <c r="K138" s="1325"/>
      <c r="L138" s="1325"/>
      <c r="M138" s="1325"/>
      <c r="N138" s="1326"/>
      <c r="O138" s="1299"/>
      <c r="P138" s="1300"/>
      <c r="Q138" s="1300"/>
      <c r="R138" s="1300"/>
      <c r="S138" s="1300"/>
      <c r="T138" s="1301"/>
      <c r="U138" s="72"/>
      <c r="V138" s="20"/>
      <c r="W138" s="20"/>
      <c r="X138" s="20"/>
      <c r="Y138" s="20"/>
      <c r="Z138" s="20"/>
      <c r="AA138" s="19"/>
      <c r="AB138" s="19"/>
      <c r="AC138" s="19"/>
      <c r="AD138" s="19"/>
      <c r="AE138" s="19"/>
      <c r="AF138" s="19"/>
      <c r="AG138" s="19"/>
    </row>
    <row r="139" spans="2:33" ht="15.75" x14ac:dyDescent="0.2">
      <c r="B139" s="1247"/>
      <c r="C139" s="800"/>
      <c r="D139" s="800"/>
      <c r="E139" s="800"/>
      <c r="F139" s="1248"/>
      <c r="G139" s="1327"/>
      <c r="H139" s="1328"/>
      <c r="I139" s="1328"/>
      <c r="J139" s="1328"/>
      <c r="K139" s="1328"/>
      <c r="L139" s="1328"/>
      <c r="M139" s="1328"/>
      <c r="N139" s="1329"/>
      <c r="O139" s="1299"/>
      <c r="P139" s="1300"/>
      <c r="Q139" s="1300"/>
      <c r="R139" s="1300"/>
      <c r="S139" s="1300"/>
      <c r="T139" s="1301"/>
      <c r="U139" s="72"/>
      <c r="V139" s="20"/>
      <c r="W139" s="20"/>
      <c r="X139" s="20"/>
      <c r="Y139" s="20"/>
      <c r="Z139" s="20"/>
      <c r="AA139" s="19"/>
      <c r="AB139" s="19"/>
      <c r="AC139" s="19"/>
      <c r="AD139" s="19"/>
      <c r="AE139" s="19"/>
      <c r="AF139" s="19"/>
      <c r="AG139" s="19"/>
    </row>
    <row r="140" spans="2:33" ht="15.75" x14ac:dyDescent="0.2">
      <c r="B140" s="1247"/>
      <c r="C140" s="800"/>
      <c r="D140" s="800"/>
      <c r="E140" s="800"/>
      <c r="F140" s="1248"/>
      <c r="G140" s="1327"/>
      <c r="H140" s="1328"/>
      <c r="I140" s="1328"/>
      <c r="J140" s="1328"/>
      <c r="K140" s="1328"/>
      <c r="L140" s="1328"/>
      <c r="M140" s="1328"/>
      <c r="N140" s="1329"/>
      <c r="O140" s="1299"/>
      <c r="P140" s="1300"/>
      <c r="Q140" s="1300"/>
      <c r="R140" s="1300"/>
      <c r="S140" s="1300"/>
      <c r="T140" s="1301"/>
      <c r="U140" s="72"/>
      <c r="V140" s="20"/>
      <c r="W140" s="20"/>
      <c r="X140" s="20"/>
      <c r="Y140" s="20"/>
      <c r="Z140" s="20"/>
      <c r="AA140" s="19"/>
      <c r="AB140" s="19"/>
      <c r="AC140" s="19"/>
      <c r="AD140" s="19"/>
      <c r="AE140" s="19"/>
      <c r="AF140" s="19"/>
      <c r="AG140" s="19"/>
    </row>
    <row r="141" spans="2:33" ht="15.75" x14ac:dyDescent="0.2">
      <c r="B141" s="1311"/>
      <c r="C141" s="1193"/>
      <c r="D141" s="1193"/>
      <c r="E141" s="1193"/>
      <c r="F141" s="718"/>
      <c r="G141" s="1327"/>
      <c r="H141" s="1328"/>
      <c r="I141" s="1328"/>
      <c r="J141" s="1330"/>
      <c r="K141" s="1330"/>
      <c r="L141" s="1330"/>
      <c r="M141" s="1330"/>
      <c r="N141" s="1331"/>
      <c r="O141" s="1299"/>
      <c r="P141" s="1300"/>
      <c r="Q141" s="1300"/>
      <c r="R141" s="1300"/>
      <c r="S141" s="1300"/>
      <c r="T141" s="1301"/>
      <c r="U141" s="72"/>
      <c r="V141" s="20"/>
      <c r="W141" s="20"/>
      <c r="X141" s="20"/>
      <c r="Y141" s="20"/>
      <c r="Z141" s="20"/>
      <c r="AA141" s="19"/>
      <c r="AB141" s="19"/>
      <c r="AC141" s="19"/>
      <c r="AD141" s="19"/>
      <c r="AE141" s="19"/>
      <c r="AF141" s="19"/>
      <c r="AG141" s="19"/>
    </row>
    <row r="142" spans="2:33" ht="22.5" customHeight="1" x14ac:dyDescent="0.2">
      <c r="B142" s="1308" t="s">
        <v>292</v>
      </c>
      <c r="C142" s="1309"/>
      <c r="D142" s="1309"/>
      <c r="E142" s="1309"/>
      <c r="F142" s="1309"/>
      <c r="G142" s="1332" t="s">
        <v>293</v>
      </c>
      <c r="H142" s="1332"/>
      <c r="I142" s="1332"/>
      <c r="J142" s="1333"/>
      <c r="K142" s="1334"/>
      <c r="L142" s="1334"/>
      <c r="M142" s="1334"/>
      <c r="N142" s="1335"/>
      <c r="O142" s="1299"/>
      <c r="P142" s="1300"/>
      <c r="Q142" s="1300"/>
      <c r="R142" s="1300"/>
      <c r="S142" s="1300"/>
      <c r="T142" s="1301"/>
      <c r="U142" s="72"/>
      <c r="V142" s="20"/>
      <c r="W142" s="20"/>
      <c r="X142" s="20"/>
      <c r="Y142" s="20"/>
      <c r="Z142" s="20"/>
      <c r="AA142" s="19"/>
      <c r="AB142" s="19"/>
      <c r="AC142" s="19"/>
      <c r="AD142" s="19"/>
      <c r="AE142" s="19"/>
      <c r="AF142" s="19"/>
      <c r="AG142" s="19"/>
    </row>
    <row r="143" spans="2:33" ht="22.5" customHeight="1" x14ac:dyDescent="0.2">
      <c r="B143" s="1311"/>
      <c r="C143" s="1193"/>
      <c r="D143" s="1193"/>
      <c r="E143" s="1193"/>
      <c r="F143" s="1193"/>
      <c r="G143" s="1332" t="s">
        <v>294</v>
      </c>
      <c r="H143" s="1332"/>
      <c r="I143" s="1332"/>
      <c r="J143" s="1333"/>
      <c r="K143" s="1334"/>
      <c r="L143" s="1334"/>
      <c r="M143" s="1334"/>
      <c r="N143" s="1335"/>
      <c r="O143" s="1299"/>
      <c r="P143" s="1300"/>
      <c r="Q143" s="1300"/>
      <c r="R143" s="1300"/>
      <c r="S143" s="1300"/>
      <c r="T143" s="1301"/>
      <c r="U143" s="72"/>
      <c r="V143" s="20"/>
      <c r="W143" s="20"/>
      <c r="X143" s="20"/>
      <c r="Y143" s="20"/>
      <c r="Z143" s="20"/>
      <c r="AA143" s="19"/>
      <c r="AB143" s="19"/>
      <c r="AC143" s="19"/>
      <c r="AD143" s="19"/>
      <c r="AE143" s="19"/>
      <c r="AF143" s="19"/>
      <c r="AG143" s="19"/>
    </row>
    <row r="144" spans="2:33" ht="27" customHeight="1" x14ac:dyDescent="0.2">
      <c r="B144" s="1308" t="s">
        <v>295</v>
      </c>
      <c r="C144" s="1309"/>
      <c r="D144" s="1309"/>
      <c r="E144" s="1309"/>
      <c r="F144" s="1310"/>
      <c r="G144" s="1336"/>
      <c r="H144" s="1337"/>
      <c r="I144" s="1337"/>
      <c r="J144" s="1338"/>
      <c r="K144" s="1338"/>
      <c r="L144" s="1338"/>
      <c r="M144" s="1338"/>
      <c r="N144" s="1339"/>
      <c r="O144" s="1299"/>
      <c r="P144" s="1300"/>
      <c r="Q144" s="1300"/>
      <c r="R144" s="1300"/>
      <c r="S144" s="1300"/>
      <c r="T144" s="1301"/>
      <c r="U144" s="72"/>
      <c r="V144" s="20"/>
      <c r="W144" s="20"/>
      <c r="X144" s="20"/>
      <c r="Y144" s="20"/>
      <c r="Z144" s="20"/>
      <c r="AA144" s="19"/>
      <c r="AB144" s="19"/>
      <c r="AC144" s="19"/>
      <c r="AD144" s="19"/>
      <c r="AE144" s="19"/>
      <c r="AF144" s="19"/>
      <c r="AG144" s="19"/>
    </row>
    <row r="145" spans="2:33" ht="51" customHeight="1" x14ac:dyDescent="0.2">
      <c r="B145" s="1311"/>
      <c r="C145" s="1193"/>
      <c r="D145" s="1193"/>
      <c r="E145" s="1193"/>
      <c r="F145" s="718"/>
      <c r="G145" s="1340"/>
      <c r="H145" s="1341"/>
      <c r="I145" s="1341"/>
      <c r="J145" s="1341"/>
      <c r="K145" s="1341"/>
      <c r="L145" s="1341"/>
      <c r="M145" s="1341"/>
      <c r="N145" s="1342"/>
      <c r="O145" s="1299"/>
      <c r="P145" s="1300"/>
      <c r="Q145" s="1300"/>
      <c r="R145" s="1300"/>
      <c r="S145" s="1300"/>
      <c r="T145" s="1301"/>
      <c r="U145" s="72"/>
      <c r="V145" s="20"/>
      <c r="W145" s="20"/>
      <c r="X145" s="20"/>
      <c r="Y145" s="20"/>
      <c r="Z145" s="20"/>
      <c r="AA145" s="19"/>
      <c r="AB145" s="19"/>
      <c r="AC145" s="19"/>
      <c r="AD145" s="19"/>
      <c r="AE145" s="19"/>
      <c r="AF145" s="19"/>
      <c r="AG145" s="19"/>
    </row>
    <row r="146" spans="2:33" ht="27" customHeight="1" x14ac:dyDescent="0.2">
      <c r="B146" s="1312" t="s">
        <v>296</v>
      </c>
      <c r="C146" s="1180"/>
      <c r="D146" s="1180"/>
      <c r="E146" s="1180"/>
      <c r="F146" s="941"/>
      <c r="G146" s="1305"/>
      <c r="H146" s="1306"/>
      <c r="I146" s="1306"/>
      <c r="J146" s="1306"/>
      <c r="K146" s="1306"/>
      <c r="L146" s="1306"/>
      <c r="M146" s="1306"/>
      <c r="N146" s="1307"/>
      <c r="O146" s="1299"/>
      <c r="P146" s="1300"/>
      <c r="Q146" s="1300"/>
      <c r="R146" s="1300"/>
      <c r="S146" s="1300"/>
      <c r="T146" s="1301"/>
      <c r="U146" s="72"/>
      <c r="V146" s="20"/>
      <c r="W146" s="20"/>
      <c r="X146" s="20"/>
      <c r="Y146" s="20"/>
      <c r="Z146" s="20"/>
      <c r="AA146" s="19"/>
      <c r="AB146" s="19"/>
      <c r="AC146" s="19"/>
      <c r="AD146" s="19"/>
      <c r="AE146" s="19"/>
      <c r="AF146" s="19"/>
      <c r="AG146" s="19"/>
    </row>
    <row r="147" spans="2:33" ht="27" customHeight="1" x14ac:dyDescent="0.2">
      <c r="B147" s="1313" t="s">
        <v>275</v>
      </c>
      <c r="C147" s="1314"/>
      <c r="D147" s="1314"/>
      <c r="E147" s="1314"/>
      <c r="F147" s="1315"/>
      <c r="G147" s="1321"/>
      <c r="H147" s="1322"/>
      <c r="I147" s="1322"/>
      <c r="J147" s="1322"/>
      <c r="K147" s="1322"/>
      <c r="L147" s="1322"/>
      <c r="M147" s="1322"/>
      <c r="N147" s="1323"/>
      <c r="O147" s="1299"/>
      <c r="P147" s="1300"/>
      <c r="Q147" s="1300"/>
      <c r="R147" s="1300"/>
      <c r="S147" s="1300"/>
      <c r="T147" s="1301"/>
      <c r="U147" s="72"/>
      <c r="V147" s="20"/>
      <c r="W147" s="20"/>
      <c r="X147" s="20"/>
      <c r="Y147" s="20"/>
      <c r="Z147" s="20"/>
      <c r="AA147" s="19"/>
      <c r="AB147" s="19"/>
      <c r="AC147" s="19"/>
      <c r="AD147" s="19"/>
      <c r="AE147" s="19"/>
      <c r="AF147" s="19"/>
      <c r="AG147" s="19"/>
    </row>
    <row r="148" spans="2:33" ht="27" customHeight="1" x14ac:dyDescent="0.2">
      <c r="B148" s="1316" t="s">
        <v>277</v>
      </c>
      <c r="C148" s="1314"/>
      <c r="D148" s="1315"/>
      <c r="E148" s="1317"/>
      <c r="F148" s="676"/>
      <c r="G148" s="1316" t="s">
        <v>298</v>
      </c>
      <c r="H148" s="1314"/>
      <c r="I148" s="1314"/>
      <c r="J148" s="1315"/>
      <c r="K148" s="1318"/>
      <c r="L148" s="1319"/>
      <c r="M148" s="1319"/>
      <c r="N148" s="1320"/>
      <c r="O148" s="1299"/>
      <c r="P148" s="1300"/>
      <c r="Q148" s="1300"/>
      <c r="R148" s="1300"/>
      <c r="S148" s="1300"/>
      <c r="T148" s="1301"/>
      <c r="U148" s="72"/>
      <c r="V148" s="20"/>
      <c r="W148" s="20"/>
      <c r="X148" s="20"/>
      <c r="Y148" s="20"/>
      <c r="Z148" s="20"/>
      <c r="AA148" s="19"/>
      <c r="AB148" s="19"/>
      <c r="AC148" s="19"/>
      <c r="AD148" s="19"/>
      <c r="AE148" s="19"/>
      <c r="AF148" s="19"/>
      <c r="AG148" s="19"/>
    </row>
    <row r="149" spans="2:33" ht="27" customHeight="1" x14ac:dyDescent="0.2">
      <c r="B149" s="1280" t="s">
        <v>279</v>
      </c>
      <c r="C149" s="1281"/>
      <c r="D149" s="1281"/>
      <c r="E149" s="1281"/>
      <c r="F149" s="1282"/>
      <c r="G149" s="1283"/>
      <c r="H149" s="1284"/>
      <c r="I149" s="1284"/>
      <c r="J149" s="1284"/>
      <c r="K149" s="1284"/>
      <c r="L149" s="1284"/>
      <c r="M149" s="1284"/>
      <c r="N149" s="1285"/>
      <c r="O149" s="1302"/>
      <c r="P149" s="1303"/>
      <c r="Q149" s="1303"/>
      <c r="R149" s="1303"/>
      <c r="S149" s="1303"/>
      <c r="T149" s="1304"/>
      <c r="U149" s="72"/>
      <c r="V149" s="20"/>
      <c r="W149" s="20"/>
      <c r="X149" s="20"/>
      <c r="Y149" s="20"/>
      <c r="Z149" s="20"/>
      <c r="AA149" s="19"/>
      <c r="AB149" s="19"/>
      <c r="AC149" s="19"/>
      <c r="AD149" s="19"/>
      <c r="AE149" s="19"/>
      <c r="AF149" s="19"/>
      <c r="AG149" s="19"/>
    </row>
    <row r="150" spans="2:33" ht="15" customHeight="1" x14ac:dyDescent="0.2">
      <c r="B150" s="20"/>
      <c r="C150" s="20"/>
      <c r="D150" s="20"/>
      <c r="E150" s="20"/>
      <c r="F150" s="20"/>
      <c r="G150" s="20"/>
      <c r="H150" s="20"/>
      <c r="I150" s="20"/>
      <c r="J150" s="20"/>
      <c r="K150" s="20"/>
      <c r="L150" s="20"/>
      <c r="M150" s="20"/>
      <c r="N150" s="20"/>
      <c r="O150" s="20"/>
      <c r="P150" s="20"/>
      <c r="Q150" s="20"/>
      <c r="R150" s="20"/>
      <c r="S150" s="20"/>
      <c r="T150" s="20"/>
      <c r="U150" s="72"/>
      <c r="V150" s="20"/>
      <c r="W150" s="20"/>
      <c r="X150" s="20"/>
      <c r="Y150" s="20"/>
      <c r="Z150" s="20"/>
      <c r="AA150" s="19"/>
      <c r="AB150" s="19"/>
      <c r="AC150" s="19"/>
      <c r="AD150" s="19"/>
      <c r="AE150" s="19"/>
      <c r="AF150" s="19"/>
      <c r="AG150" s="19"/>
    </row>
    <row r="151" spans="2:33" ht="15" customHeight="1" x14ac:dyDescent="0.2">
      <c r="B151" s="20"/>
      <c r="C151" s="20"/>
      <c r="D151" s="20"/>
      <c r="E151" s="20"/>
      <c r="F151" s="20"/>
      <c r="G151" s="20"/>
      <c r="H151" s="20"/>
      <c r="I151" s="20"/>
      <c r="J151" s="20"/>
      <c r="K151" s="20"/>
      <c r="L151" s="20"/>
      <c r="M151" s="20"/>
      <c r="N151" s="20"/>
      <c r="O151" s="20"/>
      <c r="P151" s="20"/>
      <c r="Q151" s="20"/>
      <c r="R151" s="20"/>
      <c r="S151" s="20"/>
      <c r="T151" s="20"/>
      <c r="U151" s="72"/>
      <c r="V151" s="20"/>
      <c r="W151" s="20"/>
      <c r="X151" s="20"/>
      <c r="Y151" s="20"/>
      <c r="Z151" s="20"/>
      <c r="AA151" s="19"/>
      <c r="AB151" s="19"/>
      <c r="AC151" s="19"/>
      <c r="AD151" s="19"/>
      <c r="AE151" s="19"/>
      <c r="AF151" s="19"/>
      <c r="AG151" s="19"/>
    </row>
    <row r="152" spans="2:33" ht="24" customHeight="1" x14ac:dyDescent="0.2">
      <c r="B152" s="682" t="s">
        <v>302</v>
      </c>
      <c r="C152" s="682"/>
      <c r="D152" s="682"/>
      <c r="E152" s="682"/>
      <c r="F152" s="682"/>
      <c r="G152" s="682"/>
      <c r="H152" s="682"/>
      <c r="I152" s="682"/>
      <c r="J152" s="682"/>
      <c r="K152" s="682"/>
      <c r="L152" s="682"/>
      <c r="M152" s="682"/>
      <c r="N152" s="682"/>
      <c r="O152" s="682"/>
      <c r="P152" s="682"/>
      <c r="Q152" s="682"/>
      <c r="R152" s="682"/>
      <c r="S152" s="682"/>
      <c r="T152" s="682"/>
      <c r="U152" s="72"/>
      <c r="V152" s="20"/>
      <c r="W152" s="20"/>
      <c r="X152" s="20"/>
      <c r="Y152" s="20"/>
      <c r="Z152" s="20"/>
      <c r="AA152" s="19"/>
      <c r="AB152" s="19"/>
      <c r="AC152" s="19"/>
      <c r="AD152" s="19"/>
      <c r="AE152" s="19"/>
      <c r="AF152" s="19"/>
      <c r="AG152" s="19"/>
    </row>
    <row r="153" spans="2:33" ht="15" customHeight="1" thickBot="1" x14ac:dyDescent="0.25">
      <c r="B153" s="20"/>
      <c r="C153" s="20"/>
      <c r="D153" s="20"/>
      <c r="E153" s="20"/>
      <c r="F153" s="20"/>
      <c r="G153" s="20"/>
      <c r="H153" s="20"/>
      <c r="I153" s="20"/>
      <c r="J153" s="20"/>
      <c r="K153" s="20"/>
      <c r="L153" s="20"/>
      <c r="M153" s="20"/>
      <c r="N153" s="20"/>
      <c r="O153" s="20"/>
      <c r="P153" s="20"/>
      <c r="Q153" s="20"/>
      <c r="R153" s="20"/>
      <c r="S153" s="20"/>
      <c r="T153" s="20"/>
      <c r="U153" s="72"/>
      <c r="V153" s="20"/>
      <c r="W153" s="20"/>
      <c r="X153" s="20"/>
      <c r="Y153" s="20"/>
      <c r="Z153" s="20"/>
      <c r="AA153" s="19"/>
      <c r="AB153" s="19"/>
      <c r="AC153" s="19"/>
      <c r="AD153" s="19"/>
      <c r="AE153" s="19"/>
      <c r="AF153" s="19"/>
      <c r="AG153" s="19"/>
    </row>
    <row r="154" spans="2:33" ht="26.25" customHeight="1" x14ac:dyDescent="0.2">
      <c r="B154" s="1272" t="s">
        <v>303</v>
      </c>
      <c r="C154" s="1273"/>
      <c r="D154" s="1273"/>
      <c r="E154" s="1274" t="s">
        <v>1110</v>
      </c>
      <c r="F154" s="1274"/>
      <c r="G154" s="1274"/>
      <c r="H154" s="1274"/>
      <c r="I154" s="1274"/>
      <c r="J154" s="1274"/>
      <c r="K154" s="1274"/>
      <c r="L154" s="1274"/>
      <c r="M154" s="1274"/>
      <c r="N154" s="1274"/>
      <c r="O154" s="1274"/>
      <c r="P154" s="1274"/>
      <c r="Q154" s="1274"/>
      <c r="R154" s="1274"/>
      <c r="S154" s="1274"/>
      <c r="T154" s="1275"/>
      <c r="U154" s="72"/>
      <c r="V154" s="20"/>
      <c r="W154" s="20"/>
      <c r="X154" s="20"/>
      <c r="Y154" s="20"/>
      <c r="Z154" s="20"/>
      <c r="AA154" s="19"/>
      <c r="AB154" s="19"/>
      <c r="AC154" s="19"/>
      <c r="AD154" s="19"/>
      <c r="AE154" s="19"/>
      <c r="AF154" s="19"/>
      <c r="AG154" s="19"/>
    </row>
    <row r="155" spans="2:33" ht="14.25" customHeight="1" x14ac:dyDescent="0.2">
      <c r="B155" s="1277" t="s">
        <v>304</v>
      </c>
      <c r="C155" s="1248"/>
      <c r="D155" s="1265" t="s">
        <v>305</v>
      </c>
      <c r="E155" s="800"/>
      <c r="F155" s="800"/>
      <c r="G155" s="800"/>
      <c r="H155" s="1248"/>
      <c r="I155" s="1265" t="s">
        <v>213</v>
      </c>
      <c r="J155" s="800"/>
      <c r="K155" s="800"/>
      <c r="L155" s="800"/>
      <c r="M155" s="1248"/>
      <c r="N155" s="1268" t="s">
        <v>306</v>
      </c>
      <c r="O155" s="1193"/>
      <c r="P155" s="1193"/>
      <c r="Q155" s="1193"/>
      <c r="R155" s="1193"/>
      <c r="S155" s="718"/>
      <c r="T155" s="1278" t="s">
        <v>307</v>
      </c>
      <c r="U155" s="72"/>
      <c r="V155" s="20"/>
      <c r="W155" s="20"/>
      <c r="X155" s="20"/>
      <c r="Y155" s="20"/>
      <c r="Z155" s="20"/>
      <c r="AA155" s="19"/>
      <c r="AB155" s="19"/>
      <c r="AC155" s="19"/>
      <c r="AD155" s="19"/>
      <c r="AE155" s="19"/>
      <c r="AF155" s="19"/>
      <c r="AG155" s="19"/>
    </row>
    <row r="156" spans="2:33" ht="67.5" customHeight="1" thickBot="1" x14ac:dyDescent="0.25">
      <c r="B156" s="1249"/>
      <c r="C156" s="1251"/>
      <c r="D156" s="1267"/>
      <c r="E156" s="1250"/>
      <c r="F156" s="1250"/>
      <c r="G156" s="1250"/>
      <c r="H156" s="1251"/>
      <c r="I156" s="1267"/>
      <c r="J156" s="1250"/>
      <c r="K156" s="1250"/>
      <c r="L156" s="1250"/>
      <c r="M156" s="1251"/>
      <c r="N156" s="1271" t="s">
        <v>308</v>
      </c>
      <c r="O156" s="943"/>
      <c r="P156" s="1271" t="s">
        <v>309</v>
      </c>
      <c r="Q156" s="943"/>
      <c r="R156" s="1271" t="s">
        <v>310</v>
      </c>
      <c r="S156" s="943"/>
      <c r="T156" s="1279"/>
      <c r="U156" s="72"/>
      <c r="V156" s="20"/>
      <c r="W156" s="20"/>
      <c r="X156" s="20"/>
      <c r="Y156" s="20"/>
      <c r="Z156" s="20"/>
      <c r="AA156" s="19"/>
      <c r="AB156" s="19"/>
      <c r="AC156" s="19"/>
      <c r="AD156" s="19"/>
      <c r="AE156" s="19"/>
      <c r="AF156" s="19"/>
      <c r="AG156" s="19"/>
    </row>
    <row r="157" spans="2:33" ht="33.75" customHeight="1" thickBot="1" x14ac:dyDescent="0.25">
      <c r="B157" s="1276">
        <v>1</v>
      </c>
      <c r="C157" s="1262"/>
      <c r="D157" s="1235" t="s">
        <v>1145</v>
      </c>
      <c r="E157" s="1236"/>
      <c r="F157" s="1236"/>
      <c r="G157" s="1236"/>
      <c r="H157" s="1237"/>
      <c r="I157" s="1235" t="s">
        <v>1146</v>
      </c>
      <c r="J157" s="1236"/>
      <c r="K157" s="1236"/>
      <c r="L157" s="1236"/>
      <c r="M157" s="1237"/>
      <c r="N157" s="1235" t="s">
        <v>1112</v>
      </c>
      <c r="O157" s="1237"/>
      <c r="P157" s="1235" t="s">
        <v>1016</v>
      </c>
      <c r="Q157" s="1237"/>
      <c r="R157" s="1235" t="s">
        <v>1016</v>
      </c>
      <c r="S157" s="1237"/>
      <c r="T157" s="456" t="s">
        <v>1113</v>
      </c>
      <c r="U157" s="72"/>
      <c r="V157" s="20"/>
      <c r="W157" s="20"/>
      <c r="X157" s="20"/>
      <c r="Y157" s="20"/>
      <c r="Z157" s="20"/>
      <c r="AA157" s="19"/>
      <c r="AB157" s="19"/>
      <c r="AC157" s="19"/>
      <c r="AD157" s="19"/>
      <c r="AE157" s="19"/>
      <c r="AF157" s="19"/>
      <c r="AG157" s="19"/>
    </row>
    <row r="158" spans="2:33" ht="30" customHeight="1" thickBot="1" x14ac:dyDescent="0.25">
      <c r="B158" s="940">
        <f t="shared" ref="B158:B162" si="0">B157+1</f>
        <v>2</v>
      </c>
      <c r="C158" s="941"/>
      <c r="D158" s="939" t="s">
        <v>1147</v>
      </c>
      <c r="E158" s="675"/>
      <c r="F158" s="675"/>
      <c r="G158" s="675"/>
      <c r="H158" s="676"/>
      <c r="I158" s="939" t="s">
        <v>1148</v>
      </c>
      <c r="J158" s="675"/>
      <c r="K158" s="675"/>
      <c r="L158" s="675"/>
      <c r="M158" s="676"/>
      <c r="N158" s="939" t="s">
        <v>1112</v>
      </c>
      <c r="O158" s="676"/>
      <c r="P158" s="939" t="s">
        <v>1016</v>
      </c>
      <c r="Q158" s="676"/>
      <c r="R158" s="939" t="s">
        <v>1016</v>
      </c>
      <c r="S158" s="676"/>
      <c r="T158" s="456" t="s">
        <v>1113</v>
      </c>
      <c r="U158" s="72"/>
      <c r="V158" s="20"/>
      <c r="W158" s="20"/>
      <c r="X158" s="20"/>
      <c r="Y158" s="20"/>
      <c r="Z158" s="20"/>
      <c r="AA158" s="19"/>
      <c r="AB158" s="19"/>
      <c r="AC158" s="19"/>
      <c r="AD158" s="19"/>
      <c r="AE158" s="19"/>
      <c r="AF158" s="19"/>
      <c r="AG158" s="19"/>
    </row>
    <row r="159" spans="2:33" ht="30" customHeight="1" x14ac:dyDescent="0.2">
      <c r="B159" s="940">
        <f t="shared" si="0"/>
        <v>3</v>
      </c>
      <c r="C159" s="941"/>
      <c r="D159" s="939" t="s">
        <v>1149</v>
      </c>
      <c r="E159" s="675"/>
      <c r="F159" s="675"/>
      <c r="G159" s="675"/>
      <c r="H159" s="676"/>
      <c r="I159" s="939" t="s">
        <v>1150</v>
      </c>
      <c r="J159" s="675"/>
      <c r="K159" s="675"/>
      <c r="L159" s="675"/>
      <c r="M159" s="676"/>
      <c r="N159" s="939" t="s">
        <v>1112</v>
      </c>
      <c r="O159" s="676"/>
      <c r="P159" s="939" t="s">
        <v>1016</v>
      </c>
      <c r="Q159" s="676"/>
      <c r="R159" s="939" t="s">
        <v>1016</v>
      </c>
      <c r="S159" s="676"/>
      <c r="T159" s="456" t="s">
        <v>1113</v>
      </c>
      <c r="U159" s="72"/>
      <c r="V159" s="20"/>
      <c r="W159" s="20"/>
      <c r="X159" s="20"/>
      <c r="Y159" s="20"/>
      <c r="Z159" s="20"/>
      <c r="AA159" s="19"/>
      <c r="AB159" s="19"/>
      <c r="AC159" s="19"/>
      <c r="AD159" s="19"/>
      <c r="AE159" s="19"/>
      <c r="AF159" s="19"/>
      <c r="AG159" s="19"/>
    </row>
    <row r="160" spans="2:33" ht="30" customHeight="1" x14ac:dyDescent="0.2">
      <c r="B160" s="940">
        <f t="shared" si="0"/>
        <v>4</v>
      </c>
      <c r="C160" s="941"/>
      <c r="D160" s="939" t="s">
        <v>1151</v>
      </c>
      <c r="E160" s="675"/>
      <c r="F160" s="675"/>
      <c r="G160" s="675"/>
      <c r="H160" s="676"/>
      <c r="I160" s="939" t="s">
        <v>1152</v>
      </c>
      <c r="J160" s="675"/>
      <c r="K160" s="675"/>
      <c r="L160" s="675"/>
      <c r="M160" s="676"/>
      <c r="N160" s="939" t="s">
        <v>1112</v>
      </c>
      <c r="O160" s="676"/>
      <c r="P160" s="939" t="s">
        <v>1016</v>
      </c>
      <c r="Q160" s="676"/>
      <c r="R160" s="939" t="s">
        <v>1016</v>
      </c>
      <c r="S160" s="676"/>
      <c r="T160" s="457" t="s">
        <v>1113</v>
      </c>
      <c r="U160" s="72"/>
      <c r="V160" s="20"/>
      <c r="W160" s="20"/>
      <c r="X160" s="20"/>
      <c r="Y160" s="20"/>
      <c r="Z160" s="20"/>
      <c r="AA160" s="19"/>
      <c r="AB160" s="19"/>
      <c r="AC160" s="19"/>
      <c r="AD160" s="19"/>
      <c r="AE160" s="19"/>
      <c r="AF160" s="19"/>
      <c r="AG160" s="19"/>
    </row>
    <row r="161" spans="2:33" ht="30" customHeight="1" x14ac:dyDescent="0.2">
      <c r="B161" s="940">
        <f t="shared" si="0"/>
        <v>5</v>
      </c>
      <c r="C161" s="941"/>
      <c r="D161" s="939" t="s">
        <v>1153</v>
      </c>
      <c r="E161" s="675"/>
      <c r="F161" s="675"/>
      <c r="G161" s="675"/>
      <c r="H161" s="676"/>
      <c r="I161" s="939" t="s">
        <v>1154</v>
      </c>
      <c r="J161" s="675"/>
      <c r="K161" s="675"/>
      <c r="L161" s="675"/>
      <c r="M161" s="676"/>
      <c r="N161" s="939" t="s">
        <v>1112</v>
      </c>
      <c r="O161" s="676"/>
      <c r="P161" s="939" t="s">
        <v>1016</v>
      </c>
      <c r="Q161" s="676"/>
      <c r="R161" s="939" t="s">
        <v>1016</v>
      </c>
      <c r="S161" s="676"/>
      <c r="T161" s="457" t="s">
        <v>1113</v>
      </c>
      <c r="U161" s="72"/>
      <c r="V161" s="20"/>
      <c r="W161" s="20"/>
      <c r="X161" s="20"/>
      <c r="Y161" s="20"/>
      <c r="Z161" s="20"/>
      <c r="AA161" s="19"/>
      <c r="AB161" s="19"/>
      <c r="AC161" s="19"/>
      <c r="AD161" s="19"/>
      <c r="AE161" s="19"/>
      <c r="AF161" s="19"/>
      <c r="AG161" s="19"/>
    </row>
    <row r="162" spans="2:33" ht="30" customHeight="1" x14ac:dyDescent="0.2">
      <c r="B162" s="940">
        <f t="shared" si="0"/>
        <v>6</v>
      </c>
      <c r="C162" s="941"/>
      <c r="D162" s="939" t="s">
        <v>1155</v>
      </c>
      <c r="E162" s="675"/>
      <c r="F162" s="675"/>
      <c r="G162" s="675"/>
      <c r="H162" s="676"/>
      <c r="I162" s="939" t="s">
        <v>1156</v>
      </c>
      <c r="J162" s="675"/>
      <c r="K162" s="675"/>
      <c r="L162" s="675"/>
      <c r="M162" s="676"/>
      <c r="N162" s="939" t="s">
        <v>1112</v>
      </c>
      <c r="O162" s="676"/>
      <c r="P162" s="939" t="s">
        <v>1016</v>
      </c>
      <c r="Q162" s="676"/>
      <c r="R162" s="939" t="s">
        <v>1016</v>
      </c>
      <c r="S162" s="676"/>
      <c r="T162" s="457" t="s">
        <v>1113</v>
      </c>
      <c r="U162" s="72"/>
      <c r="V162" s="20"/>
      <c r="W162" s="20"/>
      <c r="X162" s="20"/>
      <c r="Y162" s="20"/>
      <c r="Z162" s="20"/>
      <c r="AA162" s="19"/>
      <c r="AB162" s="19"/>
      <c r="AC162" s="19"/>
      <c r="AD162" s="19"/>
      <c r="AE162" s="19"/>
      <c r="AF162" s="19"/>
      <c r="AG162" s="19"/>
    </row>
    <row r="163" spans="2:33" ht="30" customHeight="1" thickBot="1" x14ac:dyDescent="0.25">
      <c r="B163" s="942">
        <f>B162+1</f>
        <v>7</v>
      </c>
      <c r="C163" s="943"/>
      <c r="D163" s="944" t="s">
        <v>1157</v>
      </c>
      <c r="E163" s="945"/>
      <c r="F163" s="945"/>
      <c r="G163" s="945"/>
      <c r="H163" s="946"/>
      <c r="I163" s="944" t="s">
        <v>1158</v>
      </c>
      <c r="J163" s="945"/>
      <c r="K163" s="945"/>
      <c r="L163" s="945"/>
      <c r="M163" s="946"/>
      <c r="N163" s="939" t="s">
        <v>1112</v>
      </c>
      <c r="O163" s="676"/>
      <c r="P163" s="939" t="s">
        <v>1016</v>
      </c>
      <c r="Q163" s="676"/>
      <c r="R163" s="939" t="s">
        <v>1016</v>
      </c>
      <c r="S163" s="676"/>
      <c r="T163" s="457" t="s">
        <v>1113</v>
      </c>
      <c r="U163" s="72"/>
      <c r="V163" s="20"/>
      <c r="W163" s="20"/>
      <c r="X163" s="20"/>
      <c r="Y163" s="20"/>
      <c r="Z163" s="20"/>
      <c r="AA163" s="19"/>
      <c r="AB163" s="19"/>
      <c r="AC163" s="19"/>
      <c r="AD163" s="19"/>
      <c r="AE163" s="19"/>
      <c r="AF163" s="19"/>
      <c r="AG163" s="19"/>
    </row>
    <row r="164" spans="2:33" ht="30" customHeight="1" x14ac:dyDescent="0.2">
      <c r="B164" s="940">
        <v>8</v>
      </c>
      <c r="C164" s="941"/>
      <c r="D164" s="939" t="s">
        <v>1159</v>
      </c>
      <c r="E164" s="675"/>
      <c r="F164" s="675"/>
      <c r="G164" s="675"/>
      <c r="H164" s="676"/>
      <c r="I164" s="939" t="s">
        <v>1160</v>
      </c>
      <c r="J164" s="675"/>
      <c r="K164" s="675"/>
      <c r="L164" s="675"/>
      <c r="M164" s="676"/>
      <c r="N164" s="939" t="s">
        <v>1112</v>
      </c>
      <c r="O164" s="676"/>
      <c r="P164" s="939" t="s">
        <v>1016</v>
      </c>
      <c r="Q164" s="676"/>
      <c r="R164" s="939" t="s">
        <v>1016</v>
      </c>
      <c r="S164" s="676"/>
      <c r="T164" s="457" t="s">
        <v>1113</v>
      </c>
      <c r="U164" s="72"/>
      <c r="V164" s="20"/>
      <c r="W164" s="20"/>
      <c r="X164" s="20"/>
      <c r="Y164" s="20"/>
      <c r="Z164" s="20"/>
      <c r="AA164" s="19"/>
      <c r="AB164" s="19"/>
      <c r="AC164" s="19"/>
      <c r="AD164" s="19"/>
      <c r="AE164" s="19"/>
      <c r="AF164" s="19"/>
      <c r="AG164" s="19"/>
    </row>
    <row r="165" spans="2:33" ht="30" customHeight="1" x14ac:dyDescent="0.2">
      <c r="B165" s="940">
        <v>9</v>
      </c>
      <c r="C165" s="941"/>
      <c r="D165" s="939" t="s">
        <v>1161</v>
      </c>
      <c r="E165" s="675"/>
      <c r="F165" s="675"/>
      <c r="G165" s="675"/>
      <c r="H165" s="676"/>
      <c r="I165" s="939" t="s">
        <v>1162</v>
      </c>
      <c r="J165" s="675"/>
      <c r="K165" s="675"/>
      <c r="L165" s="675"/>
      <c r="M165" s="676"/>
      <c r="N165" s="939" t="s">
        <v>1112</v>
      </c>
      <c r="O165" s="676"/>
      <c r="P165" s="939" t="s">
        <v>1016</v>
      </c>
      <c r="Q165" s="676"/>
      <c r="R165" s="939" t="s">
        <v>1016</v>
      </c>
      <c r="S165" s="676"/>
      <c r="T165" s="457" t="s">
        <v>1113</v>
      </c>
      <c r="U165" s="72"/>
      <c r="V165" s="20"/>
      <c r="W165" s="20"/>
      <c r="X165" s="20"/>
      <c r="Y165" s="20"/>
      <c r="Z165" s="20"/>
      <c r="AA165" s="19"/>
      <c r="AB165" s="19"/>
      <c r="AC165" s="19"/>
      <c r="AD165" s="19"/>
      <c r="AE165" s="19"/>
      <c r="AF165" s="19"/>
      <c r="AG165" s="19"/>
    </row>
    <row r="166" spans="2:33" ht="15" customHeight="1" thickBot="1" x14ac:dyDescent="0.25">
      <c r="B166" s="385"/>
      <c r="C166" s="385"/>
      <c r="D166" s="385"/>
      <c r="E166" s="385"/>
      <c r="F166" s="385"/>
      <c r="G166" s="385"/>
      <c r="H166" s="385"/>
      <c r="I166" s="385"/>
      <c r="J166" s="385"/>
      <c r="K166" s="385"/>
      <c r="L166" s="385"/>
      <c r="M166" s="385"/>
      <c r="N166" s="385"/>
      <c r="O166" s="385"/>
      <c r="P166" s="385"/>
      <c r="Q166" s="385"/>
      <c r="R166" s="385"/>
      <c r="S166" s="385"/>
      <c r="T166" s="385"/>
      <c r="U166" s="72"/>
      <c r="V166" s="20"/>
      <c r="W166" s="20"/>
      <c r="X166" s="20"/>
      <c r="Y166" s="20"/>
      <c r="Z166" s="20"/>
      <c r="AA166" s="19"/>
      <c r="AB166" s="19"/>
      <c r="AC166" s="19"/>
      <c r="AD166" s="19"/>
      <c r="AE166" s="19"/>
      <c r="AF166" s="19"/>
      <c r="AG166" s="19"/>
    </row>
    <row r="167" spans="2:33" ht="26.25" customHeight="1" x14ac:dyDescent="0.2">
      <c r="B167" s="1272" t="s">
        <v>311</v>
      </c>
      <c r="C167" s="1273"/>
      <c r="D167" s="1273"/>
      <c r="E167" s="1274" t="s">
        <v>1111</v>
      </c>
      <c r="F167" s="1274"/>
      <c r="G167" s="1274"/>
      <c r="H167" s="1274"/>
      <c r="I167" s="1274"/>
      <c r="J167" s="1274"/>
      <c r="K167" s="1274"/>
      <c r="L167" s="1274"/>
      <c r="M167" s="1274"/>
      <c r="N167" s="1274"/>
      <c r="O167" s="1274"/>
      <c r="P167" s="1274"/>
      <c r="Q167" s="1274"/>
      <c r="R167" s="1274"/>
      <c r="S167" s="1274"/>
      <c r="T167" s="1275"/>
      <c r="U167" s="72"/>
      <c r="V167" s="20"/>
      <c r="W167" s="20"/>
      <c r="X167" s="20"/>
      <c r="Y167" s="20"/>
      <c r="Z167" s="20"/>
      <c r="AA167" s="19"/>
      <c r="AB167" s="19"/>
      <c r="AC167" s="19"/>
      <c r="AD167" s="19"/>
      <c r="AE167" s="19"/>
      <c r="AF167" s="19"/>
      <c r="AG167" s="19"/>
    </row>
    <row r="168" spans="2:33" ht="14.25" customHeight="1" x14ac:dyDescent="0.2">
      <c r="B168" s="1277" t="s">
        <v>304</v>
      </c>
      <c r="C168" s="1248"/>
      <c r="D168" s="1265" t="s">
        <v>305</v>
      </c>
      <c r="E168" s="800"/>
      <c r="F168" s="800"/>
      <c r="G168" s="800"/>
      <c r="H168" s="1248"/>
      <c r="I168" s="1265" t="s">
        <v>213</v>
      </c>
      <c r="J168" s="800"/>
      <c r="K168" s="800"/>
      <c r="L168" s="800"/>
      <c r="M168" s="1248"/>
      <c r="N168" s="1268" t="s">
        <v>306</v>
      </c>
      <c r="O168" s="1193"/>
      <c r="P168" s="1193"/>
      <c r="Q168" s="1193"/>
      <c r="R168" s="1193"/>
      <c r="S168" s="718"/>
      <c r="T168" s="1278" t="s">
        <v>307</v>
      </c>
      <c r="U168" s="72"/>
      <c r="V168" s="20"/>
      <c r="W168" s="20"/>
      <c r="X168" s="20"/>
      <c r="Y168" s="20"/>
      <c r="Z168" s="20"/>
      <c r="AA168" s="19"/>
      <c r="AB168" s="19"/>
      <c r="AC168" s="19"/>
      <c r="AD168" s="19"/>
      <c r="AE168" s="19"/>
      <c r="AF168" s="19"/>
      <c r="AG168" s="19"/>
    </row>
    <row r="169" spans="2:33" ht="67.5" customHeight="1" thickBot="1" x14ac:dyDescent="0.25">
      <c r="B169" s="1249"/>
      <c r="C169" s="1251"/>
      <c r="D169" s="1267"/>
      <c r="E169" s="1250"/>
      <c r="F169" s="1250"/>
      <c r="G169" s="1250"/>
      <c r="H169" s="1251"/>
      <c r="I169" s="1267"/>
      <c r="J169" s="1250"/>
      <c r="K169" s="1250"/>
      <c r="L169" s="1250"/>
      <c r="M169" s="1251"/>
      <c r="N169" s="1271" t="s">
        <v>308</v>
      </c>
      <c r="O169" s="943"/>
      <c r="P169" s="1271" t="s">
        <v>312</v>
      </c>
      <c r="Q169" s="943"/>
      <c r="R169" s="1271" t="s">
        <v>310</v>
      </c>
      <c r="S169" s="943"/>
      <c r="T169" s="1279"/>
      <c r="U169" s="72"/>
      <c r="V169" s="20"/>
      <c r="W169" s="20"/>
      <c r="X169" s="20"/>
      <c r="Y169" s="20"/>
      <c r="Z169" s="20"/>
      <c r="AA169" s="19"/>
      <c r="AB169" s="19"/>
      <c r="AC169" s="19"/>
      <c r="AD169" s="19"/>
      <c r="AE169" s="19"/>
      <c r="AF169" s="19"/>
      <c r="AG169" s="19"/>
    </row>
    <row r="170" spans="2:33" ht="30" customHeight="1" thickBot="1" x14ac:dyDescent="0.25">
      <c r="B170" s="1276">
        <v>1</v>
      </c>
      <c r="C170" s="1262"/>
      <c r="D170" s="1235" t="s">
        <v>1163</v>
      </c>
      <c r="E170" s="1236"/>
      <c r="F170" s="1236"/>
      <c r="G170" s="1236"/>
      <c r="H170" s="1237"/>
      <c r="I170" s="1235" t="s">
        <v>1164</v>
      </c>
      <c r="J170" s="1236"/>
      <c r="K170" s="1236"/>
      <c r="L170" s="1236"/>
      <c r="M170" s="1237"/>
      <c r="N170" s="1235" t="s">
        <v>1112</v>
      </c>
      <c r="O170" s="1237"/>
      <c r="P170" s="1235" t="s">
        <v>1016</v>
      </c>
      <c r="Q170" s="1237"/>
      <c r="R170" s="1235" t="s">
        <v>1016</v>
      </c>
      <c r="S170" s="1237"/>
      <c r="T170" s="456" t="s">
        <v>1113</v>
      </c>
      <c r="U170" s="72"/>
      <c r="V170" s="20"/>
      <c r="W170" s="20"/>
      <c r="X170" s="20"/>
      <c r="Y170" s="20"/>
      <c r="Z170" s="20"/>
      <c r="AA170" s="19"/>
      <c r="AB170" s="19"/>
      <c r="AC170" s="19"/>
      <c r="AD170" s="19"/>
      <c r="AE170" s="19"/>
      <c r="AF170" s="19"/>
      <c r="AG170" s="19"/>
    </row>
    <row r="171" spans="2:33" ht="30" customHeight="1" thickBot="1" x14ac:dyDescent="0.25">
      <c r="B171" s="940">
        <f t="shared" ref="B171:B175" si="1">B170+1</f>
        <v>2</v>
      </c>
      <c r="C171" s="941"/>
      <c r="D171" s="939" t="s">
        <v>1147</v>
      </c>
      <c r="E171" s="675"/>
      <c r="F171" s="675"/>
      <c r="G171" s="675"/>
      <c r="H171" s="676"/>
      <c r="I171" s="939" t="s">
        <v>1165</v>
      </c>
      <c r="J171" s="675"/>
      <c r="K171" s="675"/>
      <c r="L171" s="675"/>
      <c r="M171" s="676"/>
      <c r="N171" s="939" t="s">
        <v>1112</v>
      </c>
      <c r="O171" s="676"/>
      <c r="P171" s="939" t="s">
        <v>1016</v>
      </c>
      <c r="Q171" s="676"/>
      <c r="R171" s="939" t="s">
        <v>1016</v>
      </c>
      <c r="S171" s="676"/>
      <c r="T171" s="456" t="s">
        <v>1113</v>
      </c>
      <c r="U171" s="72"/>
      <c r="V171" s="20"/>
      <c r="W171" s="20"/>
      <c r="X171" s="20"/>
      <c r="Y171" s="20"/>
      <c r="Z171" s="20"/>
      <c r="AA171" s="19"/>
      <c r="AB171" s="19"/>
      <c r="AC171" s="19"/>
      <c r="AD171" s="19"/>
      <c r="AE171" s="19"/>
      <c r="AF171" s="19"/>
      <c r="AG171" s="19"/>
    </row>
    <row r="172" spans="2:33" ht="30" customHeight="1" thickBot="1" x14ac:dyDescent="0.25">
      <c r="B172" s="940">
        <f t="shared" si="1"/>
        <v>3</v>
      </c>
      <c r="C172" s="941"/>
      <c r="D172" s="939" t="s">
        <v>1166</v>
      </c>
      <c r="E172" s="675"/>
      <c r="F172" s="675"/>
      <c r="G172" s="675"/>
      <c r="H172" s="676"/>
      <c r="I172" s="939" t="s">
        <v>1167</v>
      </c>
      <c r="J172" s="675"/>
      <c r="K172" s="675"/>
      <c r="L172" s="675"/>
      <c r="M172" s="676"/>
      <c r="N172" s="939" t="s">
        <v>1112</v>
      </c>
      <c r="O172" s="676"/>
      <c r="P172" s="939" t="s">
        <v>1016</v>
      </c>
      <c r="Q172" s="676"/>
      <c r="R172" s="939" t="s">
        <v>1016</v>
      </c>
      <c r="S172" s="676"/>
      <c r="T172" s="456" t="s">
        <v>1113</v>
      </c>
      <c r="U172" s="72"/>
      <c r="V172" s="20"/>
      <c r="W172" s="20"/>
      <c r="X172" s="20"/>
      <c r="Y172" s="20"/>
      <c r="Z172" s="20"/>
      <c r="AA172" s="19"/>
      <c r="AB172" s="19"/>
      <c r="AC172" s="19"/>
      <c r="AD172" s="19"/>
      <c r="AE172" s="19"/>
      <c r="AF172" s="19"/>
      <c r="AG172" s="19"/>
    </row>
    <row r="173" spans="2:33" ht="30" customHeight="1" thickBot="1" x14ac:dyDescent="0.25">
      <c r="B173" s="940">
        <f t="shared" si="1"/>
        <v>4</v>
      </c>
      <c r="C173" s="941"/>
      <c r="D173" s="939" t="s">
        <v>1168</v>
      </c>
      <c r="E173" s="675"/>
      <c r="F173" s="675"/>
      <c r="G173" s="675"/>
      <c r="H173" s="676"/>
      <c r="I173" s="939" t="s">
        <v>1169</v>
      </c>
      <c r="J173" s="675"/>
      <c r="K173" s="675"/>
      <c r="L173" s="675"/>
      <c r="M173" s="676"/>
      <c r="N173" s="939" t="s">
        <v>1112</v>
      </c>
      <c r="O173" s="676"/>
      <c r="P173" s="939" t="s">
        <v>1016</v>
      </c>
      <c r="Q173" s="676"/>
      <c r="R173" s="939" t="s">
        <v>1016</v>
      </c>
      <c r="S173" s="676"/>
      <c r="T173" s="456" t="s">
        <v>1113</v>
      </c>
      <c r="U173" s="72"/>
      <c r="V173" s="20"/>
      <c r="W173" s="20"/>
      <c r="X173" s="20"/>
      <c r="Y173" s="20"/>
      <c r="Z173" s="20"/>
      <c r="AA173" s="19"/>
      <c r="AB173" s="19"/>
      <c r="AC173" s="19"/>
      <c r="AD173" s="19"/>
      <c r="AE173" s="19"/>
      <c r="AF173" s="19"/>
      <c r="AG173" s="19"/>
    </row>
    <row r="174" spans="2:33" ht="30" customHeight="1" thickBot="1" x14ac:dyDescent="0.25">
      <c r="B174" s="940">
        <f t="shared" si="1"/>
        <v>5</v>
      </c>
      <c r="C174" s="941"/>
      <c r="D174" s="939" t="s">
        <v>1170</v>
      </c>
      <c r="E174" s="675"/>
      <c r="F174" s="675"/>
      <c r="G174" s="675"/>
      <c r="H174" s="676"/>
      <c r="I174" s="939" t="s">
        <v>1171</v>
      </c>
      <c r="J174" s="675"/>
      <c r="K174" s="675"/>
      <c r="L174" s="675"/>
      <c r="M174" s="676"/>
      <c r="N174" s="939" t="s">
        <v>1112</v>
      </c>
      <c r="O174" s="676"/>
      <c r="P174" s="939" t="s">
        <v>1016</v>
      </c>
      <c r="Q174" s="676"/>
      <c r="R174" s="939" t="s">
        <v>1016</v>
      </c>
      <c r="S174" s="676"/>
      <c r="T174" s="456" t="s">
        <v>1113</v>
      </c>
      <c r="U174" s="72"/>
      <c r="V174" s="20"/>
      <c r="W174" s="20"/>
      <c r="X174" s="20"/>
      <c r="Y174" s="20"/>
      <c r="Z174" s="20"/>
      <c r="AA174" s="19"/>
      <c r="AB174" s="19"/>
      <c r="AC174" s="19"/>
      <c r="AD174" s="19"/>
      <c r="AE174" s="19"/>
      <c r="AF174" s="19"/>
      <c r="AG174" s="19"/>
    </row>
    <row r="175" spans="2:33" ht="30" customHeight="1" thickBot="1" x14ac:dyDescent="0.25">
      <c r="B175" s="940">
        <f t="shared" si="1"/>
        <v>6</v>
      </c>
      <c r="C175" s="941"/>
      <c r="D175" s="939" t="s">
        <v>1172</v>
      </c>
      <c r="E175" s="675"/>
      <c r="F175" s="675"/>
      <c r="G175" s="675"/>
      <c r="H175" s="676"/>
      <c r="I175" s="939" t="s">
        <v>1173</v>
      </c>
      <c r="J175" s="675"/>
      <c r="K175" s="675"/>
      <c r="L175" s="675"/>
      <c r="M175" s="676"/>
      <c r="N175" s="939" t="s">
        <v>1112</v>
      </c>
      <c r="O175" s="676"/>
      <c r="P175" s="939" t="s">
        <v>1016</v>
      </c>
      <c r="Q175" s="676"/>
      <c r="R175" s="939" t="s">
        <v>1016</v>
      </c>
      <c r="S175" s="676"/>
      <c r="T175" s="456" t="s">
        <v>1113</v>
      </c>
      <c r="U175" s="72"/>
      <c r="V175" s="20"/>
      <c r="W175" s="20"/>
      <c r="X175" s="20"/>
      <c r="Y175" s="20"/>
      <c r="Z175" s="20"/>
      <c r="AA175" s="19"/>
      <c r="AB175" s="19"/>
      <c r="AC175" s="19"/>
      <c r="AD175" s="19"/>
      <c r="AE175" s="19"/>
      <c r="AF175" s="19"/>
      <c r="AG175" s="19"/>
    </row>
    <row r="176" spans="2:33" ht="30" customHeight="1" thickBot="1" x14ac:dyDescent="0.25">
      <c r="B176" s="942">
        <f>B175+1</f>
        <v>7</v>
      </c>
      <c r="C176" s="943"/>
      <c r="D176" s="944" t="s">
        <v>1174</v>
      </c>
      <c r="E176" s="945"/>
      <c r="F176" s="945"/>
      <c r="G176" s="945"/>
      <c r="H176" s="946"/>
      <c r="I176" s="944" t="s">
        <v>1175</v>
      </c>
      <c r="J176" s="945"/>
      <c r="K176" s="945"/>
      <c r="L176" s="945"/>
      <c r="M176" s="946"/>
      <c r="N176" s="939" t="s">
        <v>1112</v>
      </c>
      <c r="O176" s="676"/>
      <c r="P176" s="939" t="s">
        <v>1016</v>
      </c>
      <c r="Q176" s="676"/>
      <c r="R176" s="939" t="s">
        <v>1016</v>
      </c>
      <c r="S176" s="676"/>
      <c r="T176" s="456" t="s">
        <v>1113</v>
      </c>
      <c r="U176" s="72"/>
      <c r="V176" s="20"/>
      <c r="W176" s="20"/>
      <c r="X176" s="20"/>
      <c r="Y176" s="20"/>
      <c r="Z176" s="20"/>
      <c r="AA176" s="19"/>
      <c r="AB176" s="19"/>
      <c r="AC176" s="19"/>
      <c r="AD176" s="19"/>
      <c r="AE176" s="19"/>
      <c r="AF176" s="19"/>
      <c r="AG176" s="19"/>
    </row>
    <row r="177" spans="2:33" ht="30" customHeight="1" thickBot="1" x14ac:dyDescent="0.25">
      <c r="B177" s="942">
        <v>8</v>
      </c>
      <c r="C177" s="943"/>
      <c r="D177" s="939" t="s">
        <v>1161</v>
      </c>
      <c r="E177" s="675"/>
      <c r="F177" s="675"/>
      <c r="G177" s="675"/>
      <c r="H177" s="676"/>
      <c r="I177" s="944" t="s">
        <v>1176</v>
      </c>
      <c r="J177" s="945"/>
      <c r="K177" s="945"/>
      <c r="L177" s="945"/>
      <c r="M177" s="946"/>
      <c r="N177" s="939" t="s">
        <v>1112</v>
      </c>
      <c r="O177" s="676"/>
      <c r="P177" s="939" t="s">
        <v>1016</v>
      </c>
      <c r="Q177" s="676"/>
      <c r="R177" s="939" t="s">
        <v>1016</v>
      </c>
      <c r="S177" s="676"/>
      <c r="T177" s="456" t="s">
        <v>1113</v>
      </c>
      <c r="U177" s="72"/>
      <c r="V177" s="20"/>
      <c r="W177" s="20"/>
      <c r="X177" s="20"/>
      <c r="Y177" s="20"/>
      <c r="Z177" s="20"/>
      <c r="AA177" s="19"/>
      <c r="AB177" s="19"/>
      <c r="AC177" s="19"/>
      <c r="AD177" s="19"/>
      <c r="AE177" s="19"/>
      <c r="AF177" s="19"/>
      <c r="AG177" s="19"/>
    </row>
    <row r="178" spans="2:33" ht="15" customHeight="1" thickBot="1" x14ac:dyDescent="0.25">
      <c r="B178" s="385"/>
      <c r="C178" s="385"/>
      <c r="D178" s="385"/>
      <c r="E178" s="385"/>
      <c r="F178" s="385"/>
      <c r="G178" s="385"/>
      <c r="H178" s="385"/>
      <c r="I178" s="385"/>
      <c r="J178" s="385"/>
      <c r="K178" s="385"/>
      <c r="L178" s="385"/>
      <c r="M178" s="385"/>
      <c r="N178" s="385"/>
      <c r="O178" s="385"/>
      <c r="P178" s="385"/>
      <c r="Q178" s="385"/>
      <c r="R178" s="385"/>
      <c r="S178" s="385"/>
      <c r="T178" s="385"/>
      <c r="U178" s="72"/>
      <c r="V178" s="20"/>
      <c r="W178" s="20"/>
      <c r="X178" s="20"/>
      <c r="Y178" s="20"/>
      <c r="Z178" s="20"/>
      <c r="AA178" s="19"/>
      <c r="AB178" s="19"/>
      <c r="AC178" s="19"/>
      <c r="AD178" s="19"/>
      <c r="AE178" s="19"/>
      <c r="AF178" s="19"/>
      <c r="AG178" s="19"/>
    </row>
    <row r="179" spans="2:33" ht="26.25" customHeight="1" x14ac:dyDescent="0.2">
      <c r="B179" s="1272" t="s">
        <v>313</v>
      </c>
      <c r="C179" s="1273"/>
      <c r="D179" s="1273"/>
      <c r="E179" s="1274"/>
      <c r="F179" s="1274"/>
      <c r="G179" s="1274"/>
      <c r="H179" s="1274"/>
      <c r="I179" s="1274"/>
      <c r="J179" s="1274"/>
      <c r="K179" s="1274"/>
      <c r="L179" s="1274"/>
      <c r="M179" s="1274"/>
      <c r="N179" s="1274"/>
      <c r="O179" s="1274"/>
      <c r="P179" s="1274"/>
      <c r="Q179" s="1274"/>
      <c r="R179" s="1274"/>
      <c r="S179" s="1274"/>
      <c r="T179" s="1275"/>
      <c r="U179" s="72"/>
      <c r="V179" s="20"/>
      <c r="W179" s="20"/>
      <c r="X179" s="20"/>
      <c r="Y179" s="20"/>
      <c r="Z179" s="20"/>
      <c r="AA179" s="19"/>
      <c r="AB179" s="19"/>
      <c r="AC179" s="19"/>
      <c r="AD179" s="19"/>
      <c r="AE179" s="19"/>
      <c r="AF179" s="19"/>
      <c r="AG179" s="19"/>
    </row>
    <row r="180" spans="2:33" ht="14.25" customHeight="1" x14ac:dyDescent="0.2">
      <c r="B180" s="1277" t="s">
        <v>304</v>
      </c>
      <c r="C180" s="1248"/>
      <c r="D180" s="1265" t="s">
        <v>305</v>
      </c>
      <c r="E180" s="800"/>
      <c r="F180" s="800"/>
      <c r="G180" s="800"/>
      <c r="H180" s="1248"/>
      <c r="I180" s="1265" t="s">
        <v>213</v>
      </c>
      <c r="J180" s="800"/>
      <c r="K180" s="800"/>
      <c r="L180" s="800"/>
      <c r="M180" s="1248"/>
      <c r="N180" s="1268" t="s">
        <v>306</v>
      </c>
      <c r="O180" s="1193"/>
      <c r="P180" s="1193"/>
      <c r="Q180" s="1193"/>
      <c r="R180" s="1193"/>
      <c r="S180" s="718"/>
      <c r="T180" s="1278" t="s">
        <v>307</v>
      </c>
      <c r="U180" s="72"/>
      <c r="V180" s="20"/>
      <c r="W180" s="20"/>
      <c r="X180" s="20"/>
      <c r="Y180" s="20"/>
      <c r="Z180" s="20"/>
      <c r="AA180" s="19"/>
      <c r="AB180" s="19"/>
      <c r="AC180" s="19"/>
      <c r="AD180" s="19"/>
      <c r="AE180" s="19"/>
      <c r="AF180" s="19"/>
      <c r="AG180" s="19"/>
    </row>
    <row r="181" spans="2:33" ht="67.5" customHeight="1" x14ac:dyDescent="0.2">
      <c r="B181" s="1249"/>
      <c r="C181" s="1251"/>
      <c r="D181" s="1267"/>
      <c r="E181" s="1250"/>
      <c r="F181" s="1250"/>
      <c r="G181" s="1250"/>
      <c r="H181" s="1251"/>
      <c r="I181" s="1267"/>
      <c r="J181" s="1250"/>
      <c r="K181" s="1250"/>
      <c r="L181" s="1250"/>
      <c r="M181" s="1251"/>
      <c r="N181" s="1271" t="s">
        <v>308</v>
      </c>
      <c r="O181" s="943"/>
      <c r="P181" s="1271" t="s">
        <v>312</v>
      </c>
      <c r="Q181" s="943"/>
      <c r="R181" s="1271" t="s">
        <v>310</v>
      </c>
      <c r="S181" s="943"/>
      <c r="T181" s="1279"/>
      <c r="U181" s="72"/>
      <c r="V181" s="20"/>
      <c r="W181" s="20"/>
      <c r="X181" s="20"/>
      <c r="Y181" s="20"/>
      <c r="Z181" s="20"/>
      <c r="AA181" s="19"/>
      <c r="AB181" s="19"/>
      <c r="AC181" s="19"/>
      <c r="AD181" s="19"/>
      <c r="AE181" s="19"/>
      <c r="AF181" s="19"/>
      <c r="AG181" s="19"/>
    </row>
    <row r="182" spans="2:33" ht="30" customHeight="1" x14ac:dyDescent="0.2">
      <c r="B182" s="1276">
        <v>1</v>
      </c>
      <c r="C182" s="1262"/>
      <c r="D182" s="1235"/>
      <c r="E182" s="1236"/>
      <c r="F182" s="1236"/>
      <c r="G182" s="1236"/>
      <c r="H182" s="1237"/>
      <c r="I182" s="1235"/>
      <c r="J182" s="1236"/>
      <c r="K182" s="1236"/>
      <c r="L182" s="1236"/>
      <c r="M182" s="1237"/>
      <c r="N182" s="1235"/>
      <c r="O182" s="1237"/>
      <c r="P182" s="1235"/>
      <c r="Q182" s="1237"/>
      <c r="R182" s="1235"/>
      <c r="S182" s="1237"/>
      <c r="T182" s="456"/>
      <c r="U182" s="72"/>
      <c r="V182" s="20"/>
      <c r="W182" s="20"/>
      <c r="X182" s="20"/>
      <c r="Y182" s="20"/>
      <c r="Z182" s="20"/>
      <c r="AA182" s="19"/>
      <c r="AB182" s="19"/>
      <c r="AC182" s="19"/>
      <c r="AD182" s="19"/>
      <c r="AE182" s="19"/>
      <c r="AF182" s="19"/>
      <c r="AG182" s="19"/>
    </row>
    <row r="183" spans="2:33" ht="30" customHeight="1" x14ac:dyDescent="0.2">
      <c r="B183" s="940">
        <f t="shared" ref="B183:B188" si="2">B182+1</f>
        <v>2</v>
      </c>
      <c r="C183" s="941"/>
      <c r="D183" s="939"/>
      <c r="E183" s="675"/>
      <c r="F183" s="675"/>
      <c r="G183" s="675"/>
      <c r="H183" s="676"/>
      <c r="I183" s="939"/>
      <c r="J183" s="675"/>
      <c r="K183" s="675"/>
      <c r="L183" s="675"/>
      <c r="M183" s="676"/>
      <c r="N183" s="939"/>
      <c r="O183" s="676"/>
      <c r="P183" s="939"/>
      <c r="Q183" s="676"/>
      <c r="R183" s="939"/>
      <c r="S183" s="676"/>
      <c r="T183" s="457"/>
      <c r="U183" s="72"/>
      <c r="V183" s="20"/>
      <c r="W183" s="20"/>
      <c r="X183" s="20"/>
      <c r="Y183" s="20"/>
      <c r="Z183" s="20"/>
      <c r="AA183" s="19"/>
      <c r="AB183" s="19"/>
      <c r="AC183" s="19"/>
      <c r="AD183" s="19"/>
      <c r="AE183" s="19"/>
      <c r="AF183" s="19"/>
      <c r="AG183" s="19"/>
    </row>
    <row r="184" spans="2:33" ht="30" customHeight="1" x14ac:dyDescent="0.2">
      <c r="B184" s="940">
        <f t="shared" si="2"/>
        <v>3</v>
      </c>
      <c r="C184" s="941"/>
      <c r="D184" s="939"/>
      <c r="E184" s="675"/>
      <c r="F184" s="675"/>
      <c r="G184" s="675"/>
      <c r="H184" s="676"/>
      <c r="I184" s="939"/>
      <c r="J184" s="675"/>
      <c r="K184" s="675"/>
      <c r="L184" s="675"/>
      <c r="M184" s="676"/>
      <c r="N184" s="939"/>
      <c r="O184" s="676"/>
      <c r="P184" s="939"/>
      <c r="Q184" s="676"/>
      <c r="R184" s="939"/>
      <c r="S184" s="676"/>
      <c r="T184" s="457"/>
      <c r="U184" s="72"/>
      <c r="V184" s="20"/>
      <c r="W184" s="20"/>
      <c r="X184" s="20"/>
      <c r="Y184" s="20"/>
      <c r="Z184" s="20"/>
      <c r="AA184" s="19"/>
      <c r="AB184" s="19"/>
      <c r="AC184" s="19"/>
      <c r="AD184" s="19"/>
      <c r="AE184" s="19"/>
      <c r="AF184" s="19"/>
      <c r="AG184" s="19"/>
    </row>
    <row r="185" spans="2:33" ht="30" customHeight="1" x14ac:dyDescent="0.2">
      <c r="B185" s="940">
        <f t="shared" si="2"/>
        <v>4</v>
      </c>
      <c r="C185" s="941"/>
      <c r="D185" s="939"/>
      <c r="E185" s="675"/>
      <c r="F185" s="675"/>
      <c r="G185" s="675"/>
      <c r="H185" s="676"/>
      <c r="I185" s="939"/>
      <c r="J185" s="675"/>
      <c r="K185" s="675"/>
      <c r="L185" s="675"/>
      <c r="M185" s="676"/>
      <c r="N185" s="939"/>
      <c r="O185" s="676"/>
      <c r="P185" s="939"/>
      <c r="Q185" s="676"/>
      <c r="R185" s="939"/>
      <c r="S185" s="676"/>
      <c r="T185" s="457"/>
      <c r="U185" s="72"/>
      <c r="V185" s="20"/>
      <c r="W185" s="20"/>
      <c r="X185" s="20"/>
      <c r="Y185" s="20"/>
      <c r="Z185" s="20"/>
      <c r="AA185" s="19"/>
      <c r="AB185" s="19"/>
      <c r="AC185" s="19"/>
      <c r="AD185" s="19"/>
      <c r="AE185" s="19"/>
      <c r="AF185" s="19"/>
      <c r="AG185" s="19"/>
    </row>
    <row r="186" spans="2:33" ht="30" customHeight="1" x14ac:dyDescent="0.2">
      <c r="B186" s="940">
        <f t="shared" si="2"/>
        <v>5</v>
      </c>
      <c r="C186" s="941"/>
      <c r="D186" s="939"/>
      <c r="E186" s="675"/>
      <c r="F186" s="675"/>
      <c r="G186" s="675"/>
      <c r="H186" s="676"/>
      <c r="I186" s="939"/>
      <c r="J186" s="675"/>
      <c r="K186" s="675"/>
      <c r="L186" s="675"/>
      <c r="M186" s="676"/>
      <c r="N186" s="939"/>
      <c r="O186" s="676"/>
      <c r="P186" s="939"/>
      <c r="Q186" s="676"/>
      <c r="R186" s="939"/>
      <c r="S186" s="676"/>
      <c r="T186" s="457"/>
      <c r="U186" s="72"/>
      <c r="V186" s="20"/>
      <c r="W186" s="20"/>
      <c r="X186" s="20"/>
      <c r="Y186" s="20"/>
      <c r="Z186" s="20"/>
      <c r="AA186" s="19"/>
      <c r="AB186" s="19"/>
      <c r="AC186" s="19"/>
      <c r="AD186" s="19"/>
      <c r="AE186" s="19"/>
      <c r="AF186" s="19"/>
      <c r="AG186" s="19"/>
    </row>
    <row r="187" spans="2:33" ht="30" customHeight="1" x14ac:dyDescent="0.2">
      <c r="B187" s="940">
        <f t="shared" si="2"/>
        <v>6</v>
      </c>
      <c r="C187" s="941"/>
      <c r="D187" s="939"/>
      <c r="E187" s="675"/>
      <c r="F187" s="675"/>
      <c r="G187" s="675"/>
      <c r="H187" s="676"/>
      <c r="I187" s="939"/>
      <c r="J187" s="675"/>
      <c r="K187" s="675"/>
      <c r="L187" s="675"/>
      <c r="M187" s="676"/>
      <c r="N187" s="939"/>
      <c r="O187" s="676"/>
      <c r="P187" s="939"/>
      <c r="Q187" s="676"/>
      <c r="R187" s="939"/>
      <c r="S187" s="676"/>
      <c r="T187" s="457"/>
      <c r="U187" s="72"/>
      <c r="V187" s="20"/>
      <c r="W187" s="20"/>
      <c r="X187" s="20"/>
      <c r="Y187" s="20"/>
      <c r="Z187" s="20"/>
      <c r="AA187" s="19"/>
      <c r="AB187" s="19"/>
      <c r="AC187" s="19"/>
      <c r="AD187" s="19"/>
      <c r="AE187" s="19"/>
      <c r="AF187" s="19"/>
      <c r="AG187" s="19"/>
    </row>
    <row r="188" spans="2:33" ht="30" customHeight="1" x14ac:dyDescent="0.2">
      <c r="B188" s="942">
        <f t="shared" si="2"/>
        <v>7</v>
      </c>
      <c r="C188" s="943"/>
      <c r="D188" s="944"/>
      <c r="E188" s="945"/>
      <c r="F188" s="945"/>
      <c r="G188" s="945"/>
      <c r="H188" s="946"/>
      <c r="I188" s="944"/>
      <c r="J188" s="945"/>
      <c r="K188" s="945"/>
      <c r="L188" s="945"/>
      <c r="M188" s="946"/>
      <c r="N188" s="944"/>
      <c r="O188" s="946"/>
      <c r="P188" s="944"/>
      <c r="Q188" s="946"/>
      <c r="R188" s="944"/>
      <c r="S188" s="946"/>
      <c r="T188" s="458"/>
      <c r="U188" s="72"/>
      <c r="V188" s="20"/>
      <c r="W188" s="20"/>
      <c r="X188" s="20"/>
      <c r="Y188" s="20"/>
      <c r="Z188" s="20"/>
      <c r="AA188" s="19"/>
      <c r="AB188" s="19"/>
      <c r="AC188" s="19"/>
      <c r="AD188" s="19"/>
      <c r="AE188" s="19"/>
      <c r="AF188" s="19"/>
      <c r="AG188" s="19"/>
    </row>
    <row r="189" spans="2:33" ht="15" customHeight="1" x14ac:dyDescent="0.2">
      <c r="B189" s="385"/>
      <c r="C189" s="385"/>
      <c r="D189" s="385"/>
      <c r="E189" s="385"/>
      <c r="F189" s="385"/>
      <c r="G189" s="385"/>
      <c r="H189" s="385"/>
      <c r="I189" s="385"/>
      <c r="J189" s="385"/>
      <c r="K189" s="385"/>
      <c r="L189" s="385"/>
      <c r="M189" s="385"/>
      <c r="N189" s="385"/>
      <c r="O189" s="385"/>
      <c r="P189" s="385"/>
      <c r="Q189" s="385"/>
      <c r="R189" s="385"/>
      <c r="S189" s="385"/>
      <c r="T189" s="385"/>
      <c r="U189" s="72"/>
      <c r="V189" s="20"/>
      <c r="W189" s="20"/>
      <c r="X189" s="20"/>
      <c r="Y189" s="20"/>
      <c r="Z189" s="20"/>
      <c r="AA189" s="19"/>
      <c r="AB189" s="19"/>
      <c r="AC189" s="19"/>
      <c r="AD189" s="19"/>
      <c r="AE189" s="19"/>
      <c r="AF189" s="19"/>
      <c r="AG189" s="19"/>
    </row>
    <row r="190" spans="2:33" ht="26.25" customHeight="1" x14ac:dyDescent="0.2">
      <c r="B190" s="1272" t="s">
        <v>314</v>
      </c>
      <c r="C190" s="1273"/>
      <c r="D190" s="1273"/>
      <c r="E190" s="1274"/>
      <c r="F190" s="1274"/>
      <c r="G190" s="1274"/>
      <c r="H190" s="1274"/>
      <c r="I190" s="1274"/>
      <c r="J190" s="1274"/>
      <c r="K190" s="1274"/>
      <c r="L190" s="1274"/>
      <c r="M190" s="1274"/>
      <c r="N190" s="1274"/>
      <c r="O190" s="1274"/>
      <c r="P190" s="1274"/>
      <c r="Q190" s="1274"/>
      <c r="R190" s="1274"/>
      <c r="S190" s="1274"/>
      <c r="T190" s="1275"/>
      <c r="U190" s="72"/>
      <c r="V190" s="20"/>
      <c r="W190" s="20"/>
      <c r="X190" s="20"/>
      <c r="Y190" s="20"/>
      <c r="Z190" s="20"/>
      <c r="AA190" s="19"/>
      <c r="AB190" s="19"/>
      <c r="AC190" s="19"/>
      <c r="AD190" s="19"/>
      <c r="AE190" s="19"/>
      <c r="AF190" s="19"/>
      <c r="AG190" s="19"/>
    </row>
    <row r="191" spans="2:33" ht="14.25" customHeight="1" x14ac:dyDescent="0.2">
      <c r="B191" s="1263" t="s">
        <v>304</v>
      </c>
      <c r="C191" s="1248"/>
      <c r="D191" s="1265" t="s">
        <v>305</v>
      </c>
      <c r="E191" s="1266"/>
      <c r="F191" s="1266"/>
      <c r="G191" s="1266"/>
      <c r="H191" s="1248"/>
      <c r="I191" s="1265" t="s">
        <v>213</v>
      </c>
      <c r="J191" s="1266"/>
      <c r="K191" s="1266"/>
      <c r="L191" s="1266"/>
      <c r="M191" s="1248"/>
      <c r="N191" s="1268" t="s">
        <v>306</v>
      </c>
      <c r="O191" s="1193"/>
      <c r="P191" s="1193"/>
      <c r="Q191" s="1193"/>
      <c r="R191" s="1193"/>
      <c r="S191" s="718"/>
      <c r="T191" s="1269" t="s">
        <v>307</v>
      </c>
      <c r="U191" s="72"/>
      <c r="V191" s="20"/>
      <c r="W191" s="20"/>
      <c r="X191" s="20"/>
      <c r="Y191" s="20"/>
      <c r="Z191" s="20"/>
      <c r="AA191" s="19"/>
      <c r="AB191" s="19"/>
      <c r="AC191" s="19"/>
      <c r="AD191" s="19"/>
      <c r="AE191" s="19"/>
      <c r="AF191" s="19"/>
      <c r="AG191" s="19"/>
    </row>
    <row r="192" spans="2:33" ht="67.5" customHeight="1" x14ac:dyDescent="0.2">
      <c r="B192" s="1264"/>
      <c r="C192" s="1251"/>
      <c r="D192" s="1267"/>
      <c r="E192" s="1250"/>
      <c r="F192" s="1250"/>
      <c r="G192" s="1250"/>
      <c r="H192" s="1251"/>
      <c r="I192" s="1267"/>
      <c r="J192" s="1250"/>
      <c r="K192" s="1250"/>
      <c r="L192" s="1250"/>
      <c r="M192" s="1251"/>
      <c r="N192" s="1271" t="s">
        <v>308</v>
      </c>
      <c r="O192" s="943"/>
      <c r="P192" s="1271" t="s">
        <v>312</v>
      </c>
      <c r="Q192" s="943"/>
      <c r="R192" s="1271" t="s">
        <v>310</v>
      </c>
      <c r="S192" s="943"/>
      <c r="T192" s="1270"/>
      <c r="U192" s="72"/>
      <c r="V192" s="20"/>
      <c r="W192" s="20"/>
      <c r="X192" s="20"/>
      <c r="Y192" s="20"/>
      <c r="Z192" s="20"/>
      <c r="AA192" s="19"/>
      <c r="AB192" s="19"/>
      <c r="AC192" s="19"/>
      <c r="AD192" s="19"/>
      <c r="AE192" s="19"/>
      <c r="AF192" s="19"/>
      <c r="AG192" s="19"/>
    </row>
    <row r="193" spans="2:33" ht="30" customHeight="1" x14ac:dyDescent="0.2">
      <c r="B193" s="1261">
        <v>1</v>
      </c>
      <c r="C193" s="1262"/>
      <c r="D193" s="1235"/>
      <c r="E193" s="1236"/>
      <c r="F193" s="1236"/>
      <c r="G193" s="1236"/>
      <c r="H193" s="1237"/>
      <c r="I193" s="1235"/>
      <c r="J193" s="1236"/>
      <c r="K193" s="1236"/>
      <c r="L193" s="1236"/>
      <c r="M193" s="1237"/>
      <c r="N193" s="1235"/>
      <c r="O193" s="1237"/>
      <c r="P193" s="1235"/>
      <c r="Q193" s="1237"/>
      <c r="R193" s="1235"/>
      <c r="S193" s="1237"/>
      <c r="T193" s="456"/>
      <c r="U193" s="72"/>
      <c r="V193" s="20"/>
      <c r="W193" s="20"/>
      <c r="X193" s="20"/>
      <c r="Y193" s="20"/>
      <c r="Z193" s="20"/>
      <c r="AA193" s="19"/>
      <c r="AB193" s="19"/>
      <c r="AC193" s="19"/>
      <c r="AD193" s="19"/>
      <c r="AE193" s="19"/>
      <c r="AF193" s="19"/>
      <c r="AG193" s="19"/>
    </row>
    <row r="194" spans="2:33" ht="30" customHeight="1" x14ac:dyDescent="0.2">
      <c r="B194" s="1260">
        <f t="shared" ref="B194:B199" si="3">B193+1</f>
        <v>2</v>
      </c>
      <c r="C194" s="941"/>
      <c r="D194" s="939"/>
      <c r="E194" s="675"/>
      <c r="F194" s="675"/>
      <c r="G194" s="675"/>
      <c r="H194" s="676"/>
      <c r="I194" s="939"/>
      <c r="J194" s="675"/>
      <c r="K194" s="675"/>
      <c r="L194" s="675"/>
      <c r="M194" s="676"/>
      <c r="N194" s="939"/>
      <c r="O194" s="676"/>
      <c r="P194" s="939"/>
      <c r="Q194" s="676"/>
      <c r="R194" s="939"/>
      <c r="S194" s="676"/>
      <c r="T194" s="457"/>
      <c r="U194" s="72"/>
      <c r="V194" s="20"/>
      <c r="W194" s="20"/>
      <c r="X194" s="20"/>
      <c r="Y194" s="20"/>
      <c r="Z194" s="20"/>
      <c r="AA194" s="19"/>
      <c r="AB194" s="19"/>
      <c r="AC194" s="19"/>
      <c r="AD194" s="19"/>
      <c r="AE194" s="19"/>
      <c r="AF194" s="19"/>
      <c r="AG194" s="19"/>
    </row>
    <row r="195" spans="2:33" ht="30" customHeight="1" x14ac:dyDescent="0.2">
      <c r="B195" s="1260">
        <f t="shared" si="3"/>
        <v>3</v>
      </c>
      <c r="C195" s="941"/>
      <c r="D195" s="939"/>
      <c r="E195" s="675"/>
      <c r="F195" s="675"/>
      <c r="G195" s="675"/>
      <c r="H195" s="676"/>
      <c r="I195" s="939"/>
      <c r="J195" s="675"/>
      <c r="K195" s="675"/>
      <c r="L195" s="675"/>
      <c r="M195" s="676"/>
      <c r="N195" s="939"/>
      <c r="O195" s="676"/>
      <c r="P195" s="939"/>
      <c r="Q195" s="676"/>
      <c r="R195" s="939"/>
      <c r="S195" s="676"/>
      <c r="T195" s="457"/>
      <c r="U195" s="72"/>
      <c r="V195" s="20"/>
      <c r="W195" s="20"/>
      <c r="X195" s="20"/>
      <c r="Y195" s="20"/>
      <c r="Z195" s="20"/>
      <c r="AA195" s="19"/>
      <c r="AB195" s="19"/>
      <c r="AC195" s="19"/>
      <c r="AD195" s="19"/>
      <c r="AE195" s="19"/>
      <c r="AF195" s="19"/>
      <c r="AG195" s="19"/>
    </row>
    <row r="196" spans="2:33" ht="30" customHeight="1" x14ac:dyDescent="0.2">
      <c r="B196" s="1260">
        <f t="shared" si="3"/>
        <v>4</v>
      </c>
      <c r="C196" s="941"/>
      <c r="D196" s="939"/>
      <c r="E196" s="675"/>
      <c r="F196" s="675"/>
      <c r="G196" s="675"/>
      <c r="H196" s="676"/>
      <c r="I196" s="939"/>
      <c r="J196" s="675"/>
      <c r="K196" s="675"/>
      <c r="L196" s="675"/>
      <c r="M196" s="676"/>
      <c r="N196" s="939"/>
      <c r="O196" s="676"/>
      <c r="P196" s="939"/>
      <c r="Q196" s="676"/>
      <c r="R196" s="939"/>
      <c r="S196" s="676"/>
      <c r="T196" s="457"/>
      <c r="U196" s="72"/>
      <c r="V196" s="20"/>
      <c r="W196" s="20"/>
      <c r="X196" s="20"/>
      <c r="Y196" s="20"/>
      <c r="Z196" s="20"/>
      <c r="AA196" s="19"/>
      <c r="AB196" s="19"/>
      <c r="AC196" s="19"/>
      <c r="AD196" s="19"/>
      <c r="AE196" s="19"/>
      <c r="AF196" s="19"/>
      <c r="AG196" s="19"/>
    </row>
    <row r="197" spans="2:33" ht="30" customHeight="1" x14ac:dyDescent="0.2">
      <c r="B197" s="1260">
        <f t="shared" si="3"/>
        <v>5</v>
      </c>
      <c r="C197" s="941"/>
      <c r="D197" s="939"/>
      <c r="E197" s="675"/>
      <c r="F197" s="675"/>
      <c r="G197" s="675"/>
      <c r="H197" s="676"/>
      <c r="I197" s="939"/>
      <c r="J197" s="675"/>
      <c r="K197" s="675"/>
      <c r="L197" s="675"/>
      <c r="M197" s="676"/>
      <c r="N197" s="939"/>
      <c r="O197" s="676"/>
      <c r="P197" s="939"/>
      <c r="Q197" s="676"/>
      <c r="R197" s="939"/>
      <c r="S197" s="676"/>
      <c r="T197" s="457"/>
      <c r="U197" s="72"/>
      <c r="V197" s="20"/>
      <c r="W197" s="20"/>
      <c r="X197" s="20"/>
      <c r="Y197" s="20"/>
      <c r="Z197" s="20"/>
      <c r="AA197" s="19"/>
      <c r="AB197" s="19"/>
      <c r="AC197" s="19"/>
      <c r="AD197" s="19"/>
      <c r="AE197" s="19"/>
      <c r="AF197" s="19"/>
      <c r="AG197" s="19"/>
    </row>
    <row r="198" spans="2:33" ht="30" customHeight="1" x14ac:dyDescent="0.2">
      <c r="B198" s="1260">
        <f t="shared" si="3"/>
        <v>6</v>
      </c>
      <c r="C198" s="941"/>
      <c r="D198" s="939"/>
      <c r="E198" s="675"/>
      <c r="F198" s="675"/>
      <c r="G198" s="675"/>
      <c r="H198" s="676"/>
      <c r="I198" s="939"/>
      <c r="J198" s="675"/>
      <c r="K198" s="675"/>
      <c r="L198" s="675"/>
      <c r="M198" s="676"/>
      <c r="N198" s="939"/>
      <c r="O198" s="676"/>
      <c r="P198" s="939"/>
      <c r="Q198" s="676"/>
      <c r="R198" s="939"/>
      <c r="S198" s="676"/>
      <c r="T198" s="457"/>
      <c r="U198" s="72"/>
      <c r="V198" s="20"/>
      <c r="W198" s="20"/>
      <c r="X198" s="20"/>
      <c r="Y198" s="20"/>
      <c r="Z198" s="20"/>
      <c r="AA198" s="19"/>
      <c r="AB198" s="19"/>
      <c r="AC198" s="19"/>
      <c r="AD198" s="19"/>
      <c r="AE198" s="19"/>
      <c r="AF198" s="19"/>
      <c r="AG198" s="19"/>
    </row>
    <row r="199" spans="2:33" ht="30" customHeight="1" x14ac:dyDescent="0.2">
      <c r="B199" s="1259">
        <f t="shared" si="3"/>
        <v>7</v>
      </c>
      <c r="C199" s="1184"/>
      <c r="D199" s="944"/>
      <c r="E199" s="945"/>
      <c r="F199" s="945"/>
      <c r="G199" s="945"/>
      <c r="H199" s="946"/>
      <c r="I199" s="944"/>
      <c r="J199" s="945"/>
      <c r="K199" s="945"/>
      <c r="L199" s="945"/>
      <c r="M199" s="946"/>
      <c r="N199" s="944"/>
      <c r="O199" s="946"/>
      <c r="P199" s="944"/>
      <c r="Q199" s="946"/>
      <c r="R199" s="944"/>
      <c r="S199" s="946"/>
      <c r="T199" s="458"/>
      <c r="U199" s="72"/>
      <c r="V199" s="20"/>
      <c r="W199" s="20"/>
      <c r="X199" s="20"/>
      <c r="Y199" s="20"/>
      <c r="Z199" s="20"/>
      <c r="AA199" s="19"/>
      <c r="AB199" s="19"/>
      <c r="AC199" s="19"/>
      <c r="AD199" s="19"/>
      <c r="AE199" s="19"/>
      <c r="AF199" s="19"/>
      <c r="AG199" s="19"/>
    </row>
    <row r="200" spans="2:33" ht="15" customHeight="1" x14ac:dyDescent="0.2">
      <c r="B200" s="385"/>
      <c r="C200" s="385"/>
      <c r="D200" s="385"/>
      <c r="E200" s="385"/>
      <c r="F200" s="385"/>
      <c r="G200" s="385"/>
      <c r="H200" s="385"/>
      <c r="I200" s="385"/>
      <c r="J200" s="385"/>
      <c r="K200" s="385"/>
      <c r="L200" s="385"/>
      <c r="M200" s="385"/>
      <c r="N200" s="385"/>
      <c r="O200" s="385"/>
      <c r="P200" s="385"/>
      <c r="Q200" s="385"/>
      <c r="R200" s="385"/>
      <c r="S200" s="385"/>
      <c r="T200" s="385"/>
      <c r="U200" s="72"/>
      <c r="V200" s="20"/>
      <c r="W200" s="20"/>
      <c r="X200" s="20"/>
      <c r="Y200" s="20"/>
      <c r="Z200" s="20"/>
      <c r="AA200" s="19"/>
      <c r="AB200" s="19"/>
      <c r="AC200" s="19"/>
      <c r="AD200" s="19"/>
      <c r="AE200" s="19"/>
      <c r="AF200" s="19"/>
      <c r="AG200" s="19"/>
    </row>
    <row r="201" spans="2:33" ht="15" customHeight="1" x14ac:dyDescent="0.2">
      <c r="B201" s="385"/>
      <c r="C201" s="385"/>
      <c r="D201" s="385"/>
      <c r="E201" s="385"/>
      <c r="F201" s="385"/>
      <c r="G201" s="385"/>
      <c r="H201" s="385"/>
      <c r="I201" s="385"/>
      <c r="J201" s="385"/>
      <c r="K201" s="385"/>
      <c r="L201" s="385"/>
      <c r="M201" s="385"/>
      <c r="N201" s="385"/>
      <c r="O201" s="385"/>
      <c r="P201" s="385"/>
      <c r="Q201" s="385"/>
      <c r="R201" s="385"/>
      <c r="S201" s="385"/>
      <c r="T201" s="385"/>
      <c r="U201" s="72"/>
      <c r="V201" s="20"/>
      <c r="W201" s="20"/>
      <c r="X201" s="20"/>
      <c r="Y201" s="20"/>
      <c r="Z201" s="20"/>
      <c r="AA201" s="19"/>
      <c r="AB201" s="19"/>
      <c r="AC201" s="19"/>
      <c r="AD201" s="19"/>
      <c r="AE201" s="19"/>
      <c r="AF201" s="19"/>
      <c r="AG201" s="19"/>
    </row>
    <row r="202" spans="2:33" ht="24" customHeight="1" x14ac:dyDescent="0.2">
      <c r="B202" s="682" t="s">
        <v>315</v>
      </c>
      <c r="C202" s="682"/>
      <c r="D202" s="682"/>
      <c r="E202" s="682"/>
      <c r="F202" s="682"/>
      <c r="G202" s="682"/>
      <c r="H202" s="682"/>
      <c r="I202" s="682"/>
      <c r="J202" s="682"/>
      <c r="K202" s="682"/>
      <c r="L202" s="682"/>
      <c r="M202" s="682"/>
      <c r="N202" s="682"/>
      <c r="O202" s="682"/>
      <c r="P202" s="682"/>
      <c r="Q202" s="682"/>
      <c r="R202" s="682"/>
      <c r="S202" s="682"/>
      <c r="T202" s="682"/>
      <c r="U202" s="72"/>
      <c r="V202" s="20"/>
      <c r="W202" s="20"/>
      <c r="X202" s="20"/>
      <c r="Y202" s="20"/>
      <c r="Z202" s="20"/>
      <c r="AA202" s="19"/>
      <c r="AB202" s="19"/>
      <c r="AC202" s="19"/>
      <c r="AD202" s="19"/>
      <c r="AE202" s="19"/>
      <c r="AF202" s="19"/>
      <c r="AG202" s="19"/>
    </row>
    <row r="203" spans="2:33" ht="15" customHeight="1" x14ac:dyDescent="0.2">
      <c r="B203" s="385"/>
      <c r="C203" s="385"/>
      <c r="D203" s="385"/>
      <c r="E203" s="385"/>
      <c r="F203" s="385"/>
      <c r="G203" s="385"/>
      <c r="H203" s="385"/>
      <c r="I203" s="385"/>
      <c r="J203" s="385"/>
      <c r="K203" s="385"/>
      <c r="L203" s="385"/>
      <c r="M203" s="385"/>
      <c r="N203" s="385"/>
      <c r="O203" s="385"/>
      <c r="P203" s="385"/>
      <c r="Q203" s="385"/>
      <c r="R203" s="385"/>
      <c r="S203" s="385"/>
      <c r="T203" s="385"/>
      <c r="U203" s="72"/>
      <c r="V203" s="20"/>
      <c r="W203" s="20"/>
      <c r="X203" s="20"/>
      <c r="Y203" s="20"/>
      <c r="Z203" s="20"/>
      <c r="AA203" s="19"/>
      <c r="AB203" s="19"/>
      <c r="AC203" s="19"/>
      <c r="AD203" s="19"/>
      <c r="AE203" s="19"/>
      <c r="AF203" s="19"/>
      <c r="AG203" s="19"/>
    </row>
    <row r="204" spans="2:33" ht="24" customHeight="1" x14ac:dyDescent="0.2">
      <c r="B204" s="1174" t="s">
        <v>316</v>
      </c>
      <c r="C204" s="1175"/>
      <c r="D204" s="1175"/>
      <c r="E204" s="1176"/>
      <c r="F204" s="1177" t="s">
        <v>317</v>
      </c>
      <c r="G204" s="1175"/>
      <c r="H204" s="1175"/>
      <c r="I204" s="1176"/>
      <c r="J204" s="1177" t="s">
        <v>318</v>
      </c>
      <c r="K204" s="1178"/>
      <c r="L204" s="1178"/>
      <c r="M204" s="1178"/>
      <c r="N204" s="1178"/>
      <c r="O204" s="1179"/>
      <c r="P204" s="1177" t="s">
        <v>319</v>
      </c>
      <c r="Q204" s="1176"/>
      <c r="R204" s="1177" t="s">
        <v>320</v>
      </c>
      <c r="S204" s="1176"/>
      <c r="T204" s="459" t="s">
        <v>321</v>
      </c>
      <c r="U204" s="72"/>
      <c r="V204" s="20"/>
      <c r="W204" s="20"/>
      <c r="X204" s="20"/>
      <c r="Y204" s="20"/>
      <c r="Z204" s="20"/>
      <c r="AA204" s="19"/>
      <c r="AB204" s="19"/>
      <c r="AC204" s="19"/>
      <c r="AD204" s="19"/>
      <c r="AE204" s="19"/>
      <c r="AF204" s="19"/>
      <c r="AG204" s="19"/>
    </row>
    <row r="205" spans="2:33" ht="15.75" x14ac:dyDescent="0.2">
      <c r="B205" s="1244" t="s">
        <v>322</v>
      </c>
      <c r="C205" s="1245"/>
      <c r="D205" s="1245"/>
      <c r="E205" s="1246"/>
      <c r="F205" s="1235"/>
      <c r="G205" s="1236"/>
      <c r="H205" s="1236"/>
      <c r="I205" s="1237"/>
      <c r="J205" s="1235"/>
      <c r="K205" s="1252"/>
      <c r="L205" s="1252"/>
      <c r="M205" s="1252"/>
      <c r="N205" s="1252"/>
      <c r="O205" s="1253"/>
      <c r="P205" s="1235"/>
      <c r="Q205" s="1237"/>
      <c r="R205" s="1254"/>
      <c r="S205" s="1255"/>
      <c r="T205" s="460">
        <f t="shared" ref="T205:T245" si="4">(P205*R205)</f>
        <v>0</v>
      </c>
      <c r="U205" s="73"/>
      <c r="V205" s="74"/>
      <c r="W205" s="20"/>
      <c r="X205" s="20"/>
      <c r="Y205" s="20"/>
      <c r="Z205" s="20"/>
      <c r="AA205" s="19"/>
      <c r="AB205" s="19"/>
      <c r="AC205" s="19"/>
      <c r="AD205" s="19"/>
      <c r="AE205" s="19"/>
      <c r="AF205" s="19"/>
      <c r="AG205" s="19"/>
    </row>
    <row r="206" spans="2:33" ht="15.75" x14ac:dyDescent="0.2">
      <c r="B206" s="1247"/>
      <c r="C206" s="800"/>
      <c r="D206" s="800"/>
      <c r="E206" s="1248"/>
      <c r="F206" s="939"/>
      <c r="G206" s="675"/>
      <c r="H206" s="675"/>
      <c r="I206" s="676"/>
      <c r="J206" s="939"/>
      <c r="K206" s="1209"/>
      <c r="L206" s="1209"/>
      <c r="M206" s="1209"/>
      <c r="N206" s="1209"/>
      <c r="O206" s="663"/>
      <c r="P206" s="939"/>
      <c r="Q206" s="676"/>
      <c r="R206" s="1210"/>
      <c r="S206" s="1211"/>
      <c r="T206" s="461">
        <f t="shared" si="4"/>
        <v>0</v>
      </c>
      <c r="U206" s="73"/>
      <c r="V206" s="74"/>
      <c r="W206" s="20"/>
      <c r="X206" s="20"/>
      <c r="Y206" s="20"/>
      <c r="Z206" s="20"/>
      <c r="AA206" s="19"/>
      <c r="AB206" s="19"/>
      <c r="AC206" s="19"/>
      <c r="AD206" s="19"/>
      <c r="AE206" s="19"/>
      <c r="AF206" s="19"/>
      <c r="AG206" s="19"/>
    </row>
    <row r="207" spans="2:33" ht="15.75" x14ac:dyDescent="0.2">
      <c r="B207" s="1247"/>
      <c r="C207" s="800"/>
      <c r="D207" s="800"/>
      <c r="E207" s="1248"/>
      <c r="F207" s="939"/>
      <c r="G207" s="675"/>
      <c r="H207" s="675"/>
      <c r="I207" s="676"/>
      <c r="J207" s="939"/>
      <c r="K207" s="1209"/>
      <c r="L207" s="1209"/>
      <c r="M207" s="1209"/>
      <c r="N207" s="1209"/>
      <c r="O207" s="663"/>
      <c r="P207" s="939"/>
      <c r="Q207" s="676"/>
      <c r="R207" s="1210"/>
      <c r="S207" s="1211"/>
      <c r="T207" s="461">
        <f t="shared" si="4"/>
        <v>0</v>
      </c>
      <c r="U207" s="73"/>
      <c r="V207" s="74"/>
      <c r="W207" s="20"/>
      <c r="X207" s="20"/>
      <c r="Y207" s="20"/>
      <c r="Z207" s="20"/>
      <c r="AA207" s="19"/>
      <c r="AB207" s="19"/>
      <c r="AC207" s="19"/>
      <c r="AD207" s="19"/>
      <c r="AE207" s="19"/>
      <c r="AF207" s="19"/>
      <c r="AG207" s="19"/>
    </row>
    <row r="208" spans="2:33" ht="15.75" x14ac:dyDescent="0.2">
      <c r="B208" s="1247"/>
      <c r="C208" s="800"/>
      <c r="D208" s="800"/>
      <c r="E208" s="1248"/>
      <c r="F208" s="939"/>
      <c r="G208" s="675"/>
      <c r="H208" s="675"/>
      <c r="I208" s="676"/>
      <c r="J208" s="939"/>
      <c r="K208" s="1209"/>
      <c r="L208" s="1209"/>
      <c r="M208" s="1209"/>
      <c r="N208" s="1209"/>
      <c r="O208" s="663"/>
      <c r="P208" s="939"/>
      <c r="Q208" s="676"/>
      <c r="R208" s="1210"/>
      <c r="S208" s="1211"/>
      <c r="T208" s="461">
        <f t="shared" si="4"/>
        <v>0</v>
      </c>
      <c r="U208" s="73"/>
      <c r="V208" s="74"/>
      <c r="W208" s="20"/>
      <c r="X208" s="20"/>
      <c r="Y208" s="20"/>
      <c r="Z208" s="20"/>
      <c r="AA208" s="19"/>
      <c r="AB208" s="19"/>
      <c r="AC208" s="19"/>
      <c r="AD208" s="19"/>
      <c r="AE208" s="19"/>
      <c r="AF208" s="19"/>
      <c r="AG208" s="19"/>
    </row>
    <row r="209" spans="2:33" ht="15.75" x14ac:dyDescent="0.2">
      <c r="B209" s="1249"/>
      <c r="C209" s="1250"/>
      <c r="D209" s="1250"/>
      <c r="E209" s="1251"/>
      <c r="F209" s="944"/>
      <c r="G209" s="945"/>
      <c r="H209" s="945"/>
      <c r="I209" s="946"/>
      <c r="J209" s="944"/>
      <c r="K209" s="1213"/>
      <c r="L209" s="1213"/>
      <c r="M209" s="1213"/>
      <c r="N209" s="1213"/>
      <c r="O209" s="1214"/>
      <c r="P209" s="944"/>
      <c r="Q209" s="946"/>
      <c r="R209" s="1215"/>
      <c r="S209" s="1216"/>
      <c r="T209" s="462">
        <f t="shared" si="4"/>
        <v>0</v>
      </c>
      <c r="U209" s="1257">
        <f>SUM(T205:T209)</f>
        <v>0</v>
      </c>
      <c r="V209" s="1258"/>
      <c r="W209" s="20"/>
      <c r="X209" s="20"/>
      <c r="Y209" s="20"/>
      <c r="Z209" s="20"/>
      <c r="AA209" s="19"/>
      <c r="AB209" s="19"/>
      <c r="AC209" s="19"/>
      <c r="AD209" s="19"/>
      <c r="AE209" s="19"/>
      <c r="AF209" s="19"/>
      <c r="AG209" s="19"/>
    </row>
    <row r="210" spans="2:33" ht="15" customHeight="1" x14ac:dyDescent="0.2">
      <c r="B210" s="385"/>
      <c r="C210" s="385"/>
      <c r="D210" s="385"/>
      <c r="E210" s="385"/>
      <c r="F210" s="385"/>
      <c r="G210" s="385"/>
      <c r="H210" s="385"/>
      <c r="I210" s="385"/>
      <c r="J210" s="385"/>
      <c r="K210" s="385"/>
      <c r="L210" s="385"/>
      <c r="M210" s="385"/>
      <c r="N210" s="385"/>
      <c r="O210" s="385"/>
      <c r="P210" s="385"/>
      <c r="Q210" s="385"/>
      <c r="R210" s="385"/>
      <c r="S210" s="385"/>
      <c r="T210" s="385"/>
      <c r="U210" s="72"/>
      <c r="V210" s="20"/>
      <c r="W210" s="20"/>
      <c r="X210" s="20"/>
      <c r="Y210" s="20"/>
      <c r="Z210" s="20"/>
      <c r="AA210" s="19"/>
      <c r="AB210" s="19"/>
      <c r="AC210" s="19"/>
      <c r="AD210" s="19"/>
      <c r="AE210" s="19"/>
      <c r="AF210" s="19"/>
      <c r="AG210" s="19"/>
    </row>
    <row r="211" spans="2:33" ht="15.75" x14ac:dyDescent="0.2">
      <c r="B211" s="1244" t="s">
        <v>323</v>
      </c>
      <c r="C211" s="1245"/>
      <c r="D211" s="1245"/>
      <c r="E211" s="1245"/>
      <c r="F211" s="1235" t="s">
        <v>1115</v>
      </c>
      <c r="G211" s="1236"/>
      <c r="H211" s="1236"/>
      <c r="I211" s="1237"/>
      <c r="J211" s="1235" t="s">
        <v>1124</v>
      </c>
      <c r="K211" s="1252"/>
      <c r="L211" s="1252"/>
      <c r="M211" s="1252"/>
      <c r="N211" s="1252"/>
      <c r="O211" s="1253"/>
      <c r="P211" s="1235">
        <v>1</v>
      </c>
      <c r="Q211" s="1237"/>
      <c r="R211" s="1254">
        <v>2500000</v>
      </c>
      <c r="S211" s="1255"/>
      <c r="T211" s="460">
        <f t="shared" si="4"/>
        <v>2500000</v>
      </c>
      <c r="U211" s="73"/>
      <c r="V211" s="74"/>
      <c r="W211" s="20"/>
      <c r="X211" s="20"/>
      <c r="Y211" s="20"/>
      <c r="Z211" s="20"/>
      <c r="AA211" s="19"/>
      <c r="AB211" s="19"/>
      <c r="AC211" s="19"/>
      <c r="AD211" s="19"/>
      <c r="AE211" s="19"/>
      <c r="AF211" s="19"/>
      <c r="AG211" s="19"/>
    </row>
    <row r="212" spans="2:33" ht="15.75" x14ac:dyDescent="0.2">
      <c r="B212" s="1247"/>
      <c r="C212" s="800"/>
      <c r="D212" s="800"/>
      <c r="E212" s="1256"/>
      <c r="F212" s="939" t="s">
        <v>1116</v>
      </c>
      <c r="G212" s="675"/>
      <c r="H212" s="675"/>
      <c r="I212" s="676"/>
      <c r="J212" s="939" t="s">
        <v>1125</v>
      </c>
      <c r="K212" s="1209"/>
      <c r="L212" s="1209"/>
      <c r="M212" s="1209"/>
      <c r="N212" s="1209"/>
      <c r="O212" s="663"/>
      <c r="P212" s="939">
        <v>1</v>
      </c>
      <c r="Q212" s="676"/>
      <c r="R212" s="1210">
        <v>1800000</v>
      </c>
      <c r="S212" s="1211"/>
      <c r="T212" s="461">
        <f t="shared" si="4"/>
        <v>1800000</v>
      </c>
      <c r="U212" s="73"/>
      <c r="V212" s="74"/>
      <c r="W212" s="20"/>
      <c r="X212" s="20"/>
      <c r="Y212" s="20"/>
      <c r="Z212" s="20"/>
      <c r="AA212" s="19"/>
      <c r="AB212" s="19"/>
      <c r="AC212" s="19"/>
      <c r="AD212" s="19"/>
      <c r="AE212" s="19"/>
      <c r="AF212" s="19"/>
      <c r="AG212" s="19"/>
    </row>
    <row r="213" spans="2:33" ht="15.75" x14ac:dyDescent="0.2">
      <c r="B213" s="1247"/>
      <c r="C213" s="800"/>
      <c r="D213" s="800"/>
      <c r="E213" s="1256"/>
      <c r="F213" s="939" t="s">
        <v>1119</v>
      </c>
      <c r="G213" s="675"/>
      <c r="H213" s="675"/>
      <c r="I213" s="676"/>
      <c r="J213" s="939" t="s">
        <v>1122</v>
      </c>
      <c r="K213" s="1209"/>
      <c r="L213" s="1209"/>
      <c r="M213" s="1209"/>
      <c r="N213" s="1209"/>
      <c r="O213" s="663"/>
      <c r="P213" s="939">
        <v>1</v>
      </c>
      <c r="Q213" s="676"/>
      <c r="R213" s="1210">
        <v>45000</v>
      </c>
      <c r="S213" s="1211"/>
      <c r="T213" s="461">
        <f t="shared" si="4"/>
        <v>45000</v>
      </c>
      <c r="U213" s="73"/>
      <c r="V213" s="74"/>
      <c r="W213" s="20"/>
      <c r="X213" s="20"/>
      <c r="Y213" s="20"/>
      <c r="Z213" s="20"/>
      <c r="AA213" s="19"/>
      <c r="AB213" s="19"/>
      <c r="AC213" s="19"/>
      <c r="AD213" s="19"/>
      <c r="AE213" s="19"/>
      <c r="AF213" s="19"/>
      <c r="AG213" s="19"/>
    </row>
    <row r="214" spans="2:33" ht="15.75" x14ac:dyDescent="0.2">
      <c r="B214" s="1247"/>
      <c r="C214" s="800"/>
      <c r="D214" s="800"/>
      <c r="E214" s="1256"/>
      <c r="F214" s="939" t="s">
        <v>1120</v>
      </c>
      <c r="G214" s="675"/>
      <c r="H214" s="675"/>
      <c r="I214" s="676"/>
      <c r="J214" s="939" t="s">
        <v>1123</v>
      </c>
      <c r="K214" s="1209"/>
      <c r="L214" s="1209"/>
      <c r="M214" s="1209"/>
      <c r="N214" s="1209"/>
      <c r="O214" s="663"/>
      <c r="P214" s="939">
        <v>1</v>
      </c>
      <c r="Q214" s="676"/>
      <c r="R214" s="1210">
        <v>40000</v>
      </c>
      <c r="S214" s="1211"/>
      <c r="T214" s="461">
        <f t="shared" si="4"/>
        <v>40000</v>
      </c>
      <c r="U214" s="73"/>
      <c r="V214" s="74"/>
      <c r="W214" s="20"/>
      <c r="X214" s="20"/>
      <c r="Y214" s="20"/>
      <c r="Z214" s="20"/>
      <c r="AA214" s="19"/>
      <c r="AB214" s="19"/>
      <c r="AC214" s="19"/>
      <c r="AD214" s="19"/>
      <c r="AE214" s="19"/>
      <c r="AF214" s="19"/>
      <c r="AG214" s="19"/>
    </row>
    <row r="215" spans="2:33" ht="15.75" x14ac:dyDescent="0.2">
      <c r="B215" s="1249"/>
      <c r="C215" s="1250"/>
      <c r="D215" s="1250"/>
      <c r="E215" s="1250"/>
      <c r="F215" s="944"/>
      <c r="G215" s="945"/>
      <c r="H215" s="945"/>
      <c r="I215" s="946"/>
      <c r="J215" s="944"/>
      <c r="K215" s="1213"/>
      <c r="L215" s="1213"/>
      <c r="M215" s="1213"/>
      <c r="N215" s="1213"/>
      <c r="O215" s="1214"/>
      <c r="P215" s="944"/>
      <c r="Q215" s="946"/>
      <c r="R215" s="1215"/>
      <c r="S215" s="1216"/>
      <c r="T215" s="463">
        <f t="shared" si="4"/>
        <v>0</v>
      </c>
      <c r="U215" s="1169">
        <f>SUM(T211:T215)</f>
        <v>4385000</v>
      </c>
      <c r="V215" s="1170"/>
      <c r="W215" s="20"/>
      <c r="X215" s="20"/>
      <c r="Y215" s="20"/>
      <c r="Z215" s="20"/>
      <c r="AA215" s="19"/>
      <c r="AB215" s="19"/>
      <c r="AC215" s="19"/>
      <c r="AD215" s="19"/>
      <c r="AE215" s="19"/>
      <c r="AF215" s="19"/>
      <c r="AG215" s="19"/>
    </row>
    <row r="216" spans="2:33" ht="15" customHeight="1" x14ac:dyDescent="0.2">
      <c r="B216" s="385"/>
      <c r="C216" s="385"/>
      <c r="D216" s="385"/>
      <c r="E216" s="385"/>
      <c r="F216" s="385"/>
      <c r="G216" s="385"/>
      <c r="H216" s="385"/>
      <c r="I216" s="385"/>
      <c r="J216" s="385"/>
      <c r="K216" s="385"/>
      <c r="L216" s="385"/>
      <c r="M216" s="385"/>
      <c r="N216" s="385"/>
      <c r="O216" s="385"/>
      <c r="P216" s="385"/>
      <c r="Q216" s="385"/>
      <c r="R216" s="385"/>
      <c r="S216" s="385"/>
      <c r="T216" s="385"/>
      <c r="U216" s="72"/>
      <c r="V216" s="20"/>
      <c r="W216" s="20"/>
      <c r="X216" s="20"/>
      <c r="Y216" s="20"/>
      <c r="Z216" s="20"/>
      <c r="AA216" s="19"/>
      <c r="AB216" s="19"/>
      <c r="AC216" s="19"/>
      <c r="AD216" s="19"/>
      <c r="AE216" s="19"/>
      <c r="AF216" s="19"/>
      <c r="AG216" s="19"/>
    </row>
    <row r="217" spans="2:33" ht="15.75" x14ac:dyDescent="0.2">
      <c r="B217" s="1244" t="s">
        <v>324</v>
      </c>
      <c r="C217" s="1245"/>
      <c r="D217" s="1245"/>
      <c r="E217" s="1245"/>
      <c r="F217" s="1235" t="s">
        <v>1117</v>
      </c>
      <c r="G217" s="1236"/>
      <c r="H217" s="1236"/>
      <c r="I217" s="1237"/>
      <c r="J217" s="1235" t="s">
        <v>1126</v>
      </c>
      <c r="K217" s="1252"/>
      <c r="L217" s="1252"/>
      <c r="M217" s="1252"/>
      <c r="N217" s="1252"/>
      <c r="O217" s="1253"/>
      <c r="P217" s="1235">
        <v>1</v>
      </c>
      <c r="Q217" s="1237"/>
      <c r="R217" s="1254">
        <v>280000</v>
      </c>
      <c r="S217" s="1255"/>
      <c r="T217" s="460">
        <f t="shared" si="4"/>
        <v>280000</v>
      </c>
      <c r="U217" s="73"/>
      <c r="V217" s="74"/>
      <c r="W217" s="20"/>
      <c r="X217" s="20"/>
      <c r="Y217" s="20"/>
      <c r="Z217" s="20"/>
      <c r="AA217" s="19"/>
      <c r="AB217" s="19"/>
      <c r="AC217" s="19"/>
      <c r="AD217" s="19"/>
      <c r="AE217" s="19"/>
      <c r="AF217" s="19"/>
      <c r="AG217" s="19"/>
    </row>
    <row r="218" spans="2:33" ht="15.75" x14ac:dyDescent="0.2">
      <c r="B218" s="1247"/>
      <c r="C218" s="800"/>
      <c r="D218" s="800"/>
      <c r="E218" s="1256"/>
      <c r="F218" s="939" t="s">
        <v>1118</v>
      </c>
      <c r="G218" s="675"/>
      <c r="H218" s="675"/>
      <c r="I218" s="676"/>
      <c r="J218" s="939" t="s">
        <v>1127</v>
      </c>
      <c r="K218" s="1209"/>
      <c r="L218" s="1209"/>
      <c r="M218" s="1209"/>
      <c r="N218" s="1209"/>
      <c r="O218" s="663"/>
      <c r="P218" s="939">
        <v>1</v>
      </c>
      <c r="Q218" s="676"/>
      <c r="R218" s="1210">
        <v>250000</v>
      </c>
      <c r="S218" s="1211"/>
      <c r="T218" s="461">
        <f t="shared" si="4"/>
        <v>250000</v>
      </c>
      <c r="U218" s="73"/>
      <c r="V218" s="74"/>
      <c r="W218" s="20"/>
      <c r="X218" s="20"/>
      <c r="Y218" s="20"/>
      <c r="Z218" s="20"/>
      <c r="AA218" s="19"/>
      <c r="AB218" s="19"/>
      <c r="AC218" s="19"/>
      <c r="AD218" s="19"/>
      <c r="AE218" s="19"/>
      <c r="AF218" s="19"/>
      <c r="AG218" s="19"/>
    </row>
    <row r="219" spans="2:33" ht="15.75" x14ac:dyDescent="0.2">
      <c r="B219" s="1247"/>
      <c r="C219" s="800"/>
      <c r="D219" s="800"/>
      <c r="E219" s="1256"/>
      <c r="F219" s="939"/>
      <c r="G219" s="675"/>
      <c r="H219" s="675"/>
      <c r="I219" s="676"/>
      <c r="J219" s="939"/>
      <c r="K219" s="1209"/>
      <c r="L219" s="1209"/>
      <c r="M219" s="1209"/>
      <c r="N219" s="1209"/>
      <c r="O219" s="663"/>
      <c r="P219" s="939"/>
      <c r="Q219" s="676"/>
      <c r="R219" s="1210"/>
      <c r="S219" s="1211"/>
      <c r="T219" s="461">
        <f t="shared" si="4"/>
        <v>0</v>
      </c>
      <c r="U219" s="73"/>
      <c r="V219" s="74"/>
      <c r="W219" s="20"/>
      <c r="X219" s="20"/>
      <c r="Y219" s="20"/>
      <c r="Z219" s="20"/>
      <c r="AA219" s="19"/>
      <c r="AB219" s="19"/>
      <c r="AC219" s="19"/>
      <c r="AD219" s="19"/>
      <c r="AE219" s="19"/>
      <c r="AF219" s="19"/>
      <c r="AG219" s="19"/>
    </row>
    <row r="220" spans="2:33" ht="15.75" x14ac:dyDescent="0.2">
      <c r="B220" s="1247"/>
      <c r="C220" s="800"/>
      <c r="D220" s="800"/>
      <c r="E220" s="1256"/>
      <c r="F220" s="939"/>
      <c r="G220" s="675"/>
      <c r="H220" s="675"/>
      <c r="I220" s="676"/>
      <c r="J220" s="939"/>
      <c r="K220" s="1209"/>
      <c r="L220" s="1209"/>
      <c r="M220" s="1209"/>
      <c r="N220" s="1209"/>
      <c r="O220" s="663"/>
      <c r="P220" s="939"/>
      <c r="Q220" s="676"/>
      <c r="R220" s="1210"/>
      <c r="S220" s="1211"/>
      <c r="T220" s="461">
        <f t="shared" si="4"/>
        <v>0</v>
      </c>
      <c r="U220" s="73"/>
      <c r="V220" s="74"/>
      <c r="W220" s="20"/>
      <c r="X220" s="20"/>
      <c r="Y220" s="20"/>
      <c r="Z220" s="20"/>
      <c r="AA220" s="19"/>
      <c r="AB220" s="19"/>
      <c r="AC220" s="19"/>
      <c r="AD220" s="19"/>
      <c r="AE220" s="19"/>
      <c r="AF220" s="19"/>
      <c r="AG220" s="19"/>
    </row>
    <row r="221" spans="2:33" ht="15.75" x14ac:dyDescent="0.2">
      <c r="B221" s="1249"/>
      <c r="C221" s="1250"/>
      <c r="D221" s="1250"/>
      <c r="E221" s="1250"/>
      <c r="F221" s="944"/>
      <c r="G221" s="945"/>
      <c r="H221" s="945"/>
      <c r="I221" s="946"/>
      <c r="J221" s="944"/>
      <c r="K221" s="1213"/>
      <c r="L221" s="1213"/>
      <c r="M221" s="1213"/>
      <c r="N221" s="1213"/>
      <c r="O221" s="1214"/>
      <c r="P221" s="944"/>
      <c r="Q221" s="946"/>
      <c r="R221" s="1215"/>
      <c r="S221" s="1216"/>
      <c r="T221" s="463">
        <f t="shared" si="4"/>
        <v>0</v>
      </c>
      <c r="U221" s="1169">
        <f>SUM(T217:T221)</f>
        <v>530000</v>
      </c>
      <c r="V221" s="1170"/>
      <c r="W221" s="20"/>
      <c r="X221" s="20"/>
      <c r="Y221" s="20"/>
      <c r="Z221" s="20"/>
      <c r="AA221" s="19"/>
      <c r="AB221" s="19"/>
      <c r="AC221" s="19"/>
      <c r="AD221" s="19"/>
      <c r="AE221" s="19"/>
      <c r="AF221" s="19"/>
      <c r="AG221" s="19"/>
    </row>
    <row r="222" spans="2:33" ht="15" customHeight="1" x14ac:dyDescent="0.2">
      <c r="B222" s="385"/>
      <c r="C222" s="385"/>
      <c r="D222" s="385"/>
      <c r="E222" s="385"/>
      <c r="F222" s="385"/>
      <c r="G222" s="385"/>
      <c r="H222" s="385"/>
      <c r="I222" s="385"/>
      <c r="J222" s="385"/>
      <c r="K222" s="385"/>
      <c r="L222" s="385"/>
      <c r="M222" s="385"/>
      <c r="N222" s="385"/>
      <c r="O222" s="385"/>
      <c r="P222" s="385"/>
      <c r="Q222" s="385"/>
      <c r="R222" s="385"/>
      <c r="S222" s="385"/>
      <c r="T222" s="385"/>
      <c r="U222" s="72"/>
      <c r="V222" s="20"/>
      <c r="W222" s="20"/>
      <c r="X222" s="20"/>
      <c r="Y222" s="20"/>
      <c r="Z222" s="20"/>
      <c r="AA222" s="19"/>
      <c r="AB222" s="19"/>
      <c r="AC222" s="19"/>
      <c r="AD222" s="19"/>
      <c r="AE222" s="19"/>
      <c r="AF222" s="19"/>
      <c r="AG222" s="19"/>
    </row>
    <row r="223" spans="2:33" ht="15.75" x14ac:dyDescent="0.2">
      <c r="B223" s="1244" t="s">
        <v>325</v>
      </c>
      <c r="C223" s="1245"/>
      <c r="D223" s="1245"/>
      <c r="E223" s="1245"/>
      <c r="F223" s="1235"/>
      <c r="G223" s="1236"/>
      <c r="H223" s="1236"/>
      <c r="I223" s="1237"/>
      <c r="J223" s="1235"/>
      <c r="K223" s="1252"/>
      <c r="L223" s="1252"/>
      <c r="M223" s="1252"/>
      <c r="N223" s="1252"/>
      <c r="O223" s="1253"/>
      <c r="P223" s="1235"/>
      <c r="Q223" s="1237"/>
      <c r="R223" s="1254"/>
      <c r="S223" s="1255"/>
      <c r="T223" s="460">
        <f t="shared" si="4"/>
        <v>0</v>
      </c>
      <c r="U223" s="73"/>
      <c r="V223" s="74"/>
      <c r="W223" s="20"/>
      <c r="X223" s="20"/>
      <c r="Y223" s="20"/>
      <c r="Z223" s="20"/>
      <c r="AA223" s="19"/>
      <c r="AB223" s="19"/>
      <c r="AC223" s="19"/>
      <c r="AD223" s="19"/>
      <c r="AE223" s="19"/>
      <c r="AF223" s="19"/>
      <c r="AG223" s="19"/>
    </row>
    <row r="224" spans="2:33" ht="15.75" x14ac:dyDescent="0.2">
      <c r="B224" s="1247"/>
      <c r="C224" s="800"/>
      <c r="D224" s="800"/>
      <c r="E224" s="1256"/>
      <c r="F224" s="939"/>
      <c r="G224" s="675"/>
      <c r="H224" s="675"/>
      <c r="I224" s="676"/>
      <c r="J224" s="939"/>
      <c r="K224" s="1209"/>
      <c r="L224" s="1209"/>
      <c r="M224" s="1209"/>
      <c r="N224" s="1209"/>
      <c r="O224" s="663"/>
      <c r="P224" s="939"/>
      <c r="Q224" s="676"/>
      <c r="R224" s="1210"/>
      <c r="S224" s="1211"/>
      <c r="T224" s="461">
        <f t="shared" si="4"/>
        <v>0</v>
      </c>
      <c r="U224" s="73"/>
      <c r="V224" s="74"/>
      <c r="W224" s="20"/>
      <c r="X224" s="20"/>
      <c r="Y224" s="20"/>
      <c r="Z224" s="20"/>
      <c r="AA224" s="19"/>
      <c r="AB224" s="19"/>
      <c r="AC224" s="19"/>
      <c r="AD224" s="19"/>
      <c r="AE224" s="19"/>
      <c r="AF224" s="19"/>
      <c r="AG224" s="19"/>
    </row>
    <row r="225" spans="2:33" ht="15.75" x14ac:dyDescent="0.2">
      <c r="B225" s="1247"/>
      <c r="C225" s="800"/>
      <c r="D225" s="800"/>
      <c r="E225" s="1256"/>
      <c r="F225" s="939"/>
      <c r="G225" s="675"/>
      <c r="H225" s="675"/>
      <c r="I225" s="676"/>
      <c r="J225" s="939"/>
      <c r="K225" s="1209"/>
      <c r="L225" s="1209"/>
      <c r="M225" s="1209"/>
      <c r="N225" s="1209"/>
      <c r="O225" s="663"/>
      <c r="P225" s="939"/>
      <c r="Q225" s="676"/>
      <c r="R225" s="1210"/>
      <c r="S225" s="1211"/>
      <c r="T225" s="461">
        <f t="shared" si="4"/>
        <v>0</v>
      </c>
      <c r="U225" s="73"/>
      <c r="V225" s="74"/>
      <c r="W225" s="20"/>
      <c r="X225" s="20"/>
      <c r="Y225" s="20"/>
      <c r="Z225" s="20"/>
      <c r="AA225" s="19"/>
      <c r="AB225" s="19"/>
      <c r="AC225" s="19"/>
      <c r="AD225" s="19"/>
      <c r="AE225" s="19"/>
      <c r="AF225" s="19"/>
      <c r="AG225" s="19"/>
    </row>
    <row r="226" spans="2:33" ht="15.75" x14ac:dyDescent="0.2">
      <c r="B226" s="1247"/>
      <c r="C226" s="800"/>
      <c r="D226" s="800"/>
      <c r="E226" s="1256"/>
      <c r="F226" s="939"/>
      <c r="G226" s="675"/>
      <c r="H226" s="675"/>
      <c r="I226" s="676"/>
      <c r="J226" s="939"/>
      <c r="K226" s="1209"/>
      <c r="L226" s="1209"/>
      <c r="M226" s="1209"/>
      <c r="N226" s="1209"/>
      <c r="O226" s="663"/>
      <c r="P226" s="939"/>
      <c r="Q226" s="676"/>
      <c r="R226" s="1210"/>
      <c r="S226" s="1211"/>
      <c r="T226" s="461">
        <f t="shared" si="4"/>
        <v>0</v>
      </c>
      <c r="U226" s="73"/>
      <c r="V226" s="74"/>
      <c r="W226" s="20"/>
      <c r="X226" s="20"/>
      <c r="Y226" s="20"/>
      <c r="Z226" s="20"/>
      <c r="AA226" s="19"/>
      <c r="AB226" s="19"/>
      <c r="AC226" s="19"/>
      <c r="AD226" s="19"/>
      <c r="AE226" s="19"/>
      <c r="AF226" s="19"/>
      <c r="AG226" s="19"/>
    </row>
    <row r="227" spans="2:33" ht="15.75" x14ac:dyDescent="0.2">
      <c r="B227" s="1249"/>
      <c r="C227" s="1250"/>
      <c r="D227" s="1250"/>
      <c r="E227" s="1250"/>
      <c r="F227" s="944"/>
      <c r="G227" s="945"/>
      <c r="H227" s="945"/>
      <c r="I227" s="946"/>
      <c r="J227" s="944"/>
      <c r="K227" s="1213"/>
      <c r="L227" s="1213"/>
      <c r="M227" s="1213"/>
      <c r="N227" s="1213"/>
      <c r="O227" s="1214"/>
      <c r="P227" s="944"/>
      <c r="Q227" s="946"/>
      <c r="R227" s="1215"/>
      <c r="S227" s="1216"/>
      <c r="T227" s="463">
        <f t="shared" si="4"/>
        <v>0</v>
      </c>
      <c r="U227" s="1169">
        <f>SUM(T223:T227)</f>
        <v>0</v>
      </c>
      <c r="V227" s="1170"/>
      <c r="W227" s="20"/>
      <c r="X227" s="20"/>
      <c r="Y227" s="20"/>
      <c r="Z227" s="20"/>
      <c r="AA227" s="19"/>
      <c r="AB227" s="19"/>
      <c r="AC227" s="19"/>
      <c r="AD227" s="19"/>
      <c r="AE227" s="19"/>
      <c r="AF227" s="19"/>
      <c r="AG227" s="19"/>
    </row>
    <row r="228" spans="2:33" ht="15" customHeight="1" x14ac:dyDescent="0.2">
      <c r="B228" s="385"/>
      <c r="C228" s="385"/>
      <c r="D228" s="385"/>
      <c r="E228" s="385"/>
      <c r="F228" s="385"/>
      <c r="G228" s="385"/>
      <c r="H228" s="385"/>
      <c r="I228" s="385"/>
      <c r="J228" s="385"/>
      <c r="K228" s="385"/>
      <c r="L228" s="385"/>
      <c r="M228" s="385"/>
      <c r="N228" s="385"/>
      <c r="O228" s="385"/>
      <c r="P228" s="385"/>
      <c r="Q228" s="385"/>
      <c r="R228" s="385"/>
      <c r="S228" s="385"/>
      <c r="T228" s="385"/>
      <c r="U228" s="72"/>
      <c r="V228" s="20"/>
      <c r="W228" s="20"/>
      <c r="X228" s="20"/>
      <c r="Y228" s="20"/>
      <c r="Z228" s="20"/>
      <c r="AA228" s="19"/>
      <c r="AB228" s="19"/>
      <c r="AC228" s="19"/>
      <c r="AD228" s="19"/>
      <c r="AE228" s="19"/>
      <c r="AF228" s="19"/>
      <c r="AG228" s="19"/>
    </row>
    <row r="229" spans="2:33" ht="15.75" x14ac:dyDescent="0.2">
      <c r="B229" s="1244" t="s">
        <v>326</v>
      </c>
      <c r="C229" s="1245"/>
      <c r="D229" s="1245"/>
      <c r="E229" s="1245"/>
      <c r="F229" s="1235"/>
      <c r="G229" s="1252"/>
      <c r="H229" s="1252"/>
      <c r="I229" s="1253"/>
      <c r="J229" s="1235"/>
      <c r="K229" s="1252"/>
      <c r="L229" s="1252"/>
      <c r="M229" s="1252"/>
      <c r="N229" s="1252"/>
      <c r="O229" s="1253"/>
      <c r="P229" s="1235"/>
      <c r="Q229" s="1237"/>
      <c r="R229" s="1254"/>
      <c r="S229" s="1255"/>
      <c r="T229" s="460">
        <f t="shared" si="4"/>
        <v>0</v>
      </c>
      <c r="U229" s="73"/>
      <c r="V229" s="74"/>
      <c r="W229" s="20"/>
      <c r="X229" s="20"/>
      <c r="Y229" s="20"/>
      <c r="Z229" s="20"/>
      <c r="AA229" s="19"/>
      <c r="AB229" s="19"/>
      <c r="AC229" s="19"/>
      <c r="AD229" s="19"/>
      <c r="AE229" s="19"/>
      <c r="AF229" s="19"/>
      <c r="AG229" s="19"/>
    </row>
    <row r="230" spans="2:33" ht="15.75" x14ac:dyDescent="0.2">
      <c r="B230" s="1247"/>
      <c r="C230" s="800"/>
      <c r="D230" s="800"/>
      <c r="E230" s="1256"/>
      <c r="F230" s="939"/>
      <c r="G230" s="1209"/>
      <c r="H230" s="1209"/>
      <c r="I230" s="663"/>
      <c r="J230" s="939"/>
      <c r="K230" s="1209"/>
      <c r="L230" s="1209"/>
      <c r="M230" s="1209"/>
      <c r="N230" s="1209"/>
      <c r="O230" s="663"/>
      <c r="P230" s="939"/>
      <c r="Q230" s="676"/>
      <c r="R230" s="1210"/>
      <c r="S230" s="1211"/>
      <c r="T230" s="461">
        <f t="shared" si="4"/>
        <v>0</v>
      </c>
      <c r="U230" s="73"/>
      <c r="V230" s="74"/>
      <c r="W230" s="20"/>
      <c r="X230" s="20"/>
      <c r="Y230" s="20"/>
      <c r="Z230" s="20"/>
      <c r="AA230" s="19"/>
      <c r="AB230" s="19"/>
      <c r="AC230" s="19"/>
      <c r="AD230" s="19"/>
      <c r="AE230" s="19"/>
      <c r="AF230" s="19"/>
      <c r="AG230" s="19"/>
    </row>
    <row r="231" spans="2:33" ht="15.75" x14ac:dyDescent="0.2">
      <c r="B231" s="1247"/>
      <c r="C231" s="800"/>
      <c r="D231" s="800"/>
      <c r="E231" s="1256"/>
      <c r="F231" s="939"/>
      <c r="G231" s="1209"/>
      <c r="H231" s="1209"/>
      <c r="I231" s="663"/>
      <c r="J231" s="939"/>
      <c r="K231" s="1209"/>
      <c r="L231" s="1209"/>
      <c r="M231" s="1209"/>
      <c r="N231" s="1209"/>
      <c r="O231" s="663"/>
      <c r="P231" s="939"/>
      <c r="Q231" s="676"/>
      <c r="R231" s="1210"/>
      <c r="S231" s="1211"/>
      <c r="T231" s="461">
        <f t="shared" si="4"/>
        <v>0</v>
      </c>
      <c r="U231" s="73"/>
      <c r="V231" s="74"/>
      <c r="W231" s="20"/>
      <c r="X231" s="20"/>
      <c r="Y231" s="20"/>
      <c r="Z231" s="20"/>
      <c r="AA231" s="19"/>
      <c r="AB231" s="19"/>
      <c r="AC231" s="19"/>
      <c r="AD231" s="19"/>
      <c r="AE231" s="19"/>
      <c r="AF231" s="19"/>
      <c r="AG231" s="19"/>
    </row>
    <row r="232" spans="2:33" ht="15.75" x14ac:dyDescent="0.2">
      <c r="B232" s="1247"/>
      <c r="C232" s="800"/>
      <c r="D232" s="800"/>
      <c r="E232" s="1256"/>
      <c r="F232" s="939"/>
      <c r="G232" s="1209"/>
      <c r="H232" s="1209"/>
      <c r="I232" s="663"/>
      <c r="J232" s="939"/>
      <c r="K232" s="1209"/>
      <c r="L232" s="1209"/>
      <c r="M232" s="1209"/>
      <c r="N232" s="1209"/>
      <c r="O232" s="663"/>
      <c r="P232" s="939"/>
      <c r="Q232" s="676"/>
      <c r="R232" s="1210"/>
      <c r="S232" s="1211"/>
      <c r="T232" s="461">
        <f t="shared" si="4"/>
        <v>0</v>
      </c>
      <c r="U232" s="73"/>
      <c r="V232" s="74"/>
      <c r="W232" s="20"/>
      <c r="X232" s="20"/>
      <c r="Y232" s="20"/>
      <c r="Z232" s="20"/>
      <c r="AA232" s="19"/>
      <c r="AB232" s="19"/>
      <c r="AC232" s="19"/>
      <c r="AD232" s="19"/>
      <c r="AE232" s="19"/>
      <c r="AF232" s="19"/>
      <c r="AG232" s="19"/>
    </row>
    <row r="233" spans="2:33" ht="15.75" x14ac:dyDescent="0.2">
      <c r="B233" s="1249"/>
      <c r="C233" s="1250"/>
      <c r="D233" s="1250"/>
      <c r="E233" s="1250"/>
      <c r="F233" s="944"/>
      <c r="G233" s="945"/>
      <c r="H233" s="945"/>
      <c r="I233" s="946"/>
      <c r="J233" s="944"/>
      <c r="K233" s="1213"/>
      <c r="L233" s="1213"/>
      <c r="M233" s="1213"/>
      <c r="N233" s="1213"/>
      <c r="O233" s="1214"/>
      <c r="P233" s="944"/>
      <c r="Q233" s="946"/>
      <c r="R233" s="1215"/>
      <c r="S233" s="1216"/>
      <c r="T233" s="463">
        <f t="shared" si="4"/>
        <v>0</v>
      </c>
      <c r="U233" s="1169">
        <f>SUM(T229:T233)</f>
        <v>0</v>
      </c>
      <c r="V233" s="1170"/>
      <c r="W233" s="20"/>
      <c r="X233" s="20"/>
      <c r="Y233" s="20"/>
      <c r="Z233" s="20"/>
      <c r="AA233" s="19"/>
      <c r="AB233" s="19"/>
      <c r="AC233" s="19"/>
      <c r="AD233" s="19"/>
      <c r="AE233" s="19"/>
      <c r="AF233" s="19"/>
      <c r="AG233" s="19"/>
    </row>
    <row r="234" spans="2:33" ht="15" customHeight="1" x14ac:dyDescent="0.2">
      <c r="B234" s="385"/>
      <c r="C234" s="385"/>
      <c r="D234" s="385"/>
      <c r="E234" s="385"/>
      <c r="F234" s="385"/>
      <c r="G234" s="385"/>
      <c r="H234" s="385"/>
      <c r="I234" s="385"/>
      <c r="J234" s="385"/>
      <c r="K234" s="385"/>
      <c r="L234" s="385"/>
      <c r="M234" s="385"/>
      <c r="N234" s="385"/>
      <c r="O234" s="385"/>
      <c r="P234" s="385"/>
      <c r="Q234" s="385"/>
      <c r="R234" s="385"/>
      <c r="S234" s="385"/>
      <c r="T234" s="385"/>
      <c r="U234" s="72"/>
      <c r="V234" s="20"/>
      <c r="W234" s="20"/>
      <c r="X234" s="20"/>
      <c r="Y234" s="20"/>
      <c r="Z234" s="20"/>
      <c r="AA234" s="19"/>
      <c r="AB234" s="19"/>
      <c r="AC234" s="19"/>
      <c r="AD234" s="19"/>
      <c r="AE234" s="19"/>
      <c r="AF234" s="19"/>
      <c r="AG234" s="19"/>
    </row>
    <row r="235" spans="2:33" ht="15.75" x14ac:dyDescent="0.2">
      <c r="B235" s="1244" t="s">
        <v>327</v>
      </c>
      <c r="C235" s="1245"/>
      <c r="D235" s="1245"/>
      <c r="E235" s="1245"/>
      <c r="F235" s="1235" t="s">
        <v>1121</v>
      </c>
      <c r="G235" s="1236"/>
      <c r="H235" s="1236"/>
      <c r="I235" s="1237"/>
      <c r="J235" s="1235" t="s">
        <v>1128</v>
      </c>
      <c r="K235" s="1252"/>
      <c r="L235" s="1252"/>
      <c r="M235" s="1252"/>
      <c r="N235" s="1252"/>
      <c r="O235" s="1253"/>
      <c r="P235" s="1235">
        <v>1</v>
      </c>
      <c r="Q235" s="1237"/>
      <c r="R235" s="1254">
        <v>100000</v>
      </c>
      <c r="S235" s="1255"/>
      <c r="T235" s="460">
        <f t="shared" si="4"/>
        <v>100000</v>
      </c>
      <c r="U235" s="73"/>
      <c r="V235" s="74"/>
      <c r="W235" s="20"/>
      <c r="X235" s="20"/>
      <c r="Y235" s="20"/>
      <c r="Z235" s="20"/>
      <c r="AA235" s="19"/>
      <c r="AB235" s="19"/>
      <c r="AC235" s="19"/>
      <c r="AD235" s="19"/>
      <c r="AE235" s="19"/>
      <c r="AF235" s="19"/>
      <c r="AG235" s="19"/>
    </row>
    <row r="236" spans="2:33" ht="15.75" x14ac:dyDescent="0.2">
      <c r="B236" s="1247"/>
      <c r="C236" s="800"/>
      <c r="D236" s="800"/>
      <c r="E236" s="1256"/>
      <c r="F236" s="939"/>
      <c r="G236" s="675"/>
      <c r="H236" s="675"/>
      <c r="I236" s="676"/>
      <c r="J236" s="939"/>
      <c r="K236" s="1209"/>
      <c r="L236" s="1209"/>
      <c r="M236" s="1209"/>
      <c r="N236" s="1209"/>
      <c r="O236" s="663"/>
      <c r="P236" s="939"/>
      <c r="Q236" s="676"/>
      <c r="R236" s="1210"/>
      <c r="S236" s="1211"/>
      <c r="T236" s="461">
        <f t="shared" si="4"/>
        <v>0</v>
      </c>
      <c r="U236" s="73"/>
      <c r="V236" s="74"/>
      <c r="W236" s="20"/>
      <c r="X236" s="20"/>
      <c r="Y236" s="20"/>
      <c r="Z236" s="20"/>
      <c r="AA236" s="19"/>
      <c r="AB236" s="19"/>
      <c r="AC236" s="19"/>
      <c r="AD236" s="19"/>
      <c r="AE236" s="19"/>
      <c r="AF236" s="19"/>
      <c r="AG236" s="19"/>
    </row>
    <row r="237" spans="2:33" ht="15.75" x14ac:dyDescent="0.2">
      <c r="B237" s="1247"/>
      <c r="C237" s="800"/>
      <c r="D237" s="800"/>
      <c r="E237" s="1256"/>
      <c r="F237" s="939"/>
      <c r="G237" s="675"/>
      <c r="H237" s="675"/>
      <c r="I237" s="676"/>
      <c r="J237" s="939"/>
      <c r="K237" s="1209"/>
      <c r="L237" s="1209"/>
      <c r="M237" s="1209"/>
      <c r="N237" s="1209"/>
      <c r="O237" s="663"/>
      <c r="P237" s="939"/>
      <c r="Q237" s="676"/>
      <c r="R237" s="1210"/>
      <c r="S237" s="1211"/>
      <c r="T237" s="461">
        <f t="shared" si="4"/>
        <v>0</v>
      </c>
      <c r="U237" s="73"/>
      <c r="V237" s="74"/>
      <c r="W237" s="20"/>
      <c r="X237" s="20"/>
      <c r="Y237" s="20"/>
      <c r="Z237" s="20"/>
      <c r="AA237" s="19"/>
      <c r="AB237" s="19"/>
      <c r="AC237" s="19"/>
      <c r="AD237" s="19"/>
      <c r="AE237" s="19"/>
      <c r="AF237" s="19"/>
      <c r="AG237" s="19"/>
    </row>
    <row r="238" spans="2:33" ht="15.75" x14ac:dyDescent="0.2">
      <c r="B238" s="1247"/>
      <c r="C238" s="800"/>
      <c r="D238" s="800"/>
      <c r="E238" s="1256"/>
      <c r="F238" s="939"/>
      <c r="G238" s="675"/>
      <c r="H238" s="675"/>
      <c r="I238" s="676"/>
      <c r="J238" s="939"/>
      <c r="K238" s="1209"/>
      <c r="L238" s="1209"/>
      <c r="M238" s="1209"/>
      <c r="N238" s="1209"/>
      <c r="O238" s="663"/>
      <c r="P238" s="939"/>
      <c r="Q238" s="676"/>
      <c r="R238" s="1210"/>
      <c r="S238" s="1211"/>
      <c r="T238" s="461">
        <f t="shared" si="4"/>
        <v>0</v>
      </c>
      <c r="U238" s="73"/>
      <c r="V238" s="74"/>
      <c r="W238" s="20"/>
      <c r="X238" s="20"/>
      <c r="Y238" s="20"/>
      <c r="Z238" s="20"/>
      <c r="AA238" s="19"/>
      <c r="AB238" s="19"/>
      <c r="AC238" s="19"/>
      <c r="AD238" s="19"/>
      <c r="AE238" s="19"/>
      <c r="AF238" s="19"/>
      <c r="AG238" s="19"/>
    </row>
    <row r="239" spans="2:33" ht="15.75" x14ac:dyDescent="0.2">
      <c r="B239" s="1249"/>
      <c r="C239" s="1250"/>
      <c r="D239" s="1250"/>
      <c r="E239" s="1250"/>
      <c r="F239" s="944"/>
      <c r="G239" s="945"/>
      <c r="H239" s="945"/>
      <c r="I239" s="946"/>
      <c r="J239" s="944"/>
      <c r="K239" s="1213"/>
      <c r="L239" s="1213"/>
      <c r="M239" s="1213"/>
      <c r="N239" s="1213"/>
      <c r="O239" s="1214"/>
      <c r="P239" s="944"/>
      <c r="Q239" s="946"/>
      <c r="R239" s="1215"/>
      <c r="S239" s="1216"/>
      <c r="T239" s="463">
        <f t="shared" si="4"/>
        <v>0</v>
      </c>
      <c r="U239" s="1169">
        <f>SUM(T235:T239)</f>
        <v>100000</v>
      </c>
      <c r="V239" s="1170"/>
      <c r="W239" s="20"/>
      <c r="X239" s="20"/>
      <c r="Y239" s="20"/>
      <c r="Z239" s="20"/>
      <c r="AA239" s="19"/>
      <c r="AB239" s="19"/>
      <c r="AC239" s="19"/>
      <c r="AD239" s="19"/>
      <c r="AE239" s="19"/>
      <c r="AF239" s="19"/>
      <c r="AG239" s="19"/>
    </row>
    <row r="240" spans="2:33" ht="15" customHeight="1" x14ac:dyDescent="0.2">
      <c r="B240" s="385"/>
      <c r="C240" s="385"/>
      <c r="D240" s="385"/>
      <c r="E240" s="385"/>
      <c r="F240" s="385"/>
      <c r="G240" s="385"/>
      <c r="H240" s="385"/>
      <c r="I240" s="385"/>
      <c r="J240" s="385"/>
      <c r="K240" s="385"/>
      <c r="L240" s="385"/>
      <c r="M240" s="385"/>
      <c r="N240" s="385"/>
      <c r="O240" s="385"/>
      <c r="P240" s="385"/>
      <c r="Q240" s="385"/>
      <c r="R240" s="385"/>
      <c r="S240" s="385"/>
      <c r="T240" s="385"/>
      <c r="U240" s="72"/>
      <c r="V240" s="20"/>
      <c r="W240" s="20"/>
      <c r="X240" s="20"/>
      <c r="Y240" s="20"/>
      <c r="Z240" s="20"/>
      <c r="AA240" s="19"/>
      <c r="AB240" s="19"/>
      <c r="AC240" s="19"/>
      <c r="AD240" s="19"/>
      <c r="AE240" s="19"/>
      <c r="AF240" s="19"/>
      <c r="AG240" s="19"/>
    </row>
    <row r="241" spans="2:33" ht="15.75" x14ac:dyDescent="0.2">
      <c r="B241" s="1244" t="s">
        <v>328</v>
      </c>
      <c r="C241" s="1245"/>
      <c r="D241" s="1245"/>
      <c r="E241" s="1246"/>
      <c r="F241" s="1235" t="s">
        <v>1114</v>
      </c>
      <c r="G241" s="1236"/>
      <c r="H241" s="1236"/>
      <c r="I241" s="1237"/>
      <c r="J241" s="1235" t="s">
        <v>1129</v>
      </c>
      <c r="K241" s="1252"/>
      <c r="L241" s="1252"/>
      <c r="M241" s="1252"/>
      <c r="N241" s="1252"/>
      <c r="O241" s="1253"/>
      <c r="P241" s="1235">
        <v>1</v>
      </c>
      <c r="Q241" s="1237"/>
      <c r="R241" s="1254">
        <v>0</v>
      </c>
      <c r="S241" s="1255"/>
      <c r="T241" s="460">
        <f t="shared" si="4"/>
        <v>0</v>
      </c>
      <c r="U241" s="73"/>
      <c r="V241" s="74"/>
      <c r="W241" s="20"/>
      <c r="X241" s="20"/>
      <c r="Y241" s="20"/>
      <c r="Z241" s="20"/>
      <c r="AA241" s="19"/>
      <c r="AB241" s="19"/>
      <c r="AC241" s="19"/>
      <c r="AD241" s="19"/>
      <c r="AE241" s="19"/>
      <c r="AF241" s="19"/>
      <c r="AG241" s="19"/>
    </row>
    <row r="242" spans="2:33" ht="15.75" x14ac:dyDescent="0.2">
      <c r="B242" s="1247"/>
      <c r="C242" s="800"/>
      <c r="D242" s="800"/>
      <c r="E242" s="1248"/>
      <c r="F242" s="939" t="s">
        <v>1131</v>
      </c>
      <c r="G242" s="675"/>
      <c r="H242" s="675"/>
      <c r="I242" s="676"/>
      <c r="J242" s="939" t="s">
        <v>1130</v>
      </c>
      <c r="K242" s="1209"/>
      <c r="L242" s="1209"/>
      <c r="M242" s="1209"/>
      <c r="N242" s="1209"/>
      <c r="O242" s="663"/>
      <c r="P242" s="939">
        <v>1</v>
      </c>
      <c r="Q242" s="676"/>
      <c r="R242" s="1210">
        <v>250000</v>
      </c>
      <c r="S242" s="1211"/>
      <c r="T242" s="461">
        <f t="shared" si="4"/>
        <v>250000</v>
      </c>
      <c r="U242" s="73"/>
      <c r="V242" s="74"/>
      <c r="W242" s="20"/>
      <c r="X242" s="20"/>
      <c r="Y242" s="20"/>
      <c r="Z242" s="20"/>
      <c r="AA242" s="19"/>
      <c r="AB242" s="19"/>
      <c r="AC242" s="19"/>
      <c r="AD242" s="19"/>
      <c r="AE242" s="19"/>
      <c r="AF242" s="19"/>
      <c r="AG242" s="19"/>
    </row>
    <row r="243" spans="2:33" ht="15.75" x14ac:dyDescent="0.2">
      <c r="B243" s="1247"/>
      <c r="C243" s="800"/>
      <c r="D243" s="800"/>
      <c r="E243" s="1248"/>
      <c r="F243" s="939"/>
      <c r="G243" s="675"/>
      <c r="H243" s="675"/>
      <c r="I243" s="676"/>
      <c r="J243" s="939"/>
      <c r="K243" s="1209"/>
      <c r="L243" s="1209"/>
      <c r="M243" s="1209"/>
      <c r="N243" s="1209"/>
      <c r="O243" s="663"/>
      <c r="P243" s="939"/>
      <c r="Q243" s="676"/>
      <c r="R243" s="1210"/>
      <c r="S243" s="1211"/>
      <c r="T243" s="461">
        <f t="shared" si="4"/>
        <v>0</v>
      </c>
      <c r="U243" s="73"/>
      <c r="V243" s="74"/>
      <c r="W243" s="20"/>
      <c r="X243" s="20"/>
      <c r="Y243" s="20"/>
      <c r="Z243" s="20"/>
      <c r="AA243" s="19"/>
      <c r="AB243" s="19"/>
      <c r="AC243" s="19"/>
      <c r="AD243" s="19"/>
      <c r="AE243" s="19"/>
      <c r="AF243" s="19"/>
      <c r="AG243" s="19"/>
    </row>
    <row r="244" spans="2:33" ht="15.75" x14ac:dyDescent="0.2">
      <c r="B244" s="1247"/>
      <c r="C244" s="800"/>
      <c r="D244" s="800"/>
      <c r="E244" s="1248"/>
      <c r="F244" s="939"/>
      <c r="G244" s="675"/>
      <c r="H244" s="675"/>
      <c r="I244" s="676"/>
      <c r="J244" s="939"/>
      <c r="K244" s="1209"/>
      <c r="L244" s="1209"/>
      <c r="M244" s="1209"/>
      <c r="N244" s="1209"/>
      <c r="O244" s="663"/>
      <c r="P244" s="939"/>
      <c r="Q244" s="676"/>
      <c r="R244" s="1210"/>
      <c r="S244" s="1211"/>
      <c r="T244" s="461">
        <f t="shared" si="4"/>
        <v>0</v>
      </c>
      <c r="U244" s="73"/>
      <c r="V244" s="74"/>
      <c r="W244" s="20"/>
      <c r="X244" s="20"/>
      <c r="Y244" s="20"/>
      <c r="Z244" s="20"/>
      <c r="AA244" s="19"/>
      <c r="AB244" s="19"/>
      <c r="AC244" s="19"/>
      <c r="AD244" s="19"/>
      <c r="AE244" s="19"/>
      <c r="AF244" s="19"/>
      <c r="AG244" s="19"/>
    </row>
    <row r="245" spans="2:33" ht="15.75" x14ac:dyDescent="0.2">
      <c r="B245" s="1249"/>
      <c r="C245" s="1250"/>
      <c r="D245" s="1250"/>
      <c r="E245" s="1251"/>
      <c r="F245" s="944"/>
      <c r="G245" s="945"/>
      <c r="H245" s="945"/>
      <c r="I245" s="946"/>
      <c r="J245" s="944"/>
      <c r="K245" s="1213"/>
      <c r="L245" s="1213"/>
      <c r="M245" s="1213"/>
      <c r="N245" s="1213"/>
      <c r="O245" s="1214"/>
      <c r="P245" s="944"/>
      <c r="Q245" s="946"/>
      <c r="R245" s="1215"/>
      <c r="S245" s="1216"/>
      <c r="T245" s="463">
        <f t="shared" si="4"/>
        <v>0</v>
      </c>
      <c r="U245" s="1169">
        <f>SUM(T241:T245)</f>
        <v>250000</v>
      </c>
      <c r="V245" s="1170"/>
      <c r="W245" s="20"/>
      <c r="X245" s="20"/>
      <c r="Y245" s="20"/>
      <c r="Z245" s="20"/>
      <c r="AA245" s="19"/>
      <c r="AB245" s="19"/>
      <c r="AC245" s="19"/>
      <c r="AD245" s="19"/>
      <c r="AE245" s="19"/>
      <c r="AF245" s="19"/>
      <c r="AG245" s="19"/>
    </row>
    <row r="246" spans="2:33" ht="15" customHeight="1" x14ac:dyDescent="0.2">
      <c r="B246" s="385"/>
      <c r="C246" s="385"/>
      <c r="D246" s="385"/>
      <c r="E246" s="385"/>
      <c r="F246" s="385"/>
      <c r="G246" s="385"/>
      <c r="H246" s="385"/>
      <c r="I246" s="385"/>
      <c r="J246" s="385"/>
      <c r="K246" s="385"/>
      <c r="L246" s="385"/>
      <c r="M246" s="385"/>
      <c r="N246" s="385"/>
      <c r="O246" s="385"/>
      <c r="P246" s="385"/>
      <c r="Q246" s="385"/>
      <c r="R246" s="385"/>
      <c r="S246" s="385"/>
      <c r="T246" s="385"/>
      <c r="U246" s="72"/>
      <c r="V246" s="20"/>
      <c r="W246" s="20"/>
      <c r="X246" s="20"/>
      <c r="Y246" s="20"/>
      <c r="Z246" s="20"/>
      <c r="AA246" s="19"/>
      <c r="AB246" s="19"/>
      <c r="AC246" s="19"/>
      <c r="AD246" s="19"/>
      <c r="AE246" s="19"/>
      <c r="AF246" s="19"/>
      <c r="AG246" s="19"/>
    </row>
    <row r="247" spans="2:33" ht="24" customHeight="1" x14ac:dyDescent="0.2">
      <c r="B247" s="1032" t="s">
        <v>329</v>
      </c>
      <c r="C247" s="1033"/>
      <c r="D247" s="1033"/>
      <c r="E247" s="1033"/>
      <c r="F247" s="1033"/>
      <c r="G247" s="1033"/>
      <c r="H247" s="1033"/>
      <c r="I247" s="1033"/>
      <c r="J247" s="1033"/>
      <c r="K247" s="1033"/>
      <c r="L247" s="1033"/>
      <c r="M247" s="1033"/>
      <c r="N247" s="1033"/>
      <c r="O247" s="1033"/>
      <c r="P247" s="1034"/>
      <c r="Q247" s="1171">
        <f>+U209+U215+U221+U227+U233+U239+U245</f>
        <v>5265000</v>
      </c>
      <c r="R247" s="1172"/>
      <c r="S247" s="1172"/>
      <c r="T247" s="1173"/>
      <c r="U247" s="72"/>
      <c r="V247" s="20"/>
      <c r="W247" s="20"/>
      <c r="X247" s="20"/>
      <c r="Y247" s="20"/>
      <c r="Z247" s="20"/>
      <c r="AA247" s="19"/>
      <c r="AB247" s="19"/>
      <c r="AC247" s="19"/>
      <c r="AD247" s="19"/>
      <c r="AE247" s="19"/>
      <c r="AF247" s="19"/>
      <c r="AG247" s="19"/>
    </row>
    <row r="248" spans="2:33" ht="15" customHeight="1" x14ac:dyDescent="0.2">
      <c r="B248" s="385"/>
      <c r="C248" s="385"/>
      <c r="D248" s="385"/>
      <c r="E248" s="385"/>
      <c r="F248" s="385"/>
      <c r="G248" s="385"/>
      <c r="H248" s="385"/>
      <c r="I248" s="385"/>
      <c r="J248" s="385"/>
      <c r="K248" s="385"/>
      <c r="L248" s="385"/>
      <c r="M248" s="385"/>
      <c r="N248" s="385"/>
      <c r="O248" s="385"/>
      <c r="P248" s="385"/>
      <c r="Q248" s="385"/>
      <c r="R248" s="385"/>
      <c r="S248" s="385"/>
      <c r="T248" s="385"/>
      <c r="U248" s="72"/>
      <c r="V248" s="20"/>
      <c r="W248" s="20"/>
      <c r="X248" s="20"/>
      <c r="Y248" s="20"/>
      <c r="Z248" s="20"/>
      <c r="AA248" s="19"/>
      <c r="AB248" s="19"/>
      <c r="AC248" s="19"/>
      <c r="AD248" s="19"/>
      <c r="AE248" s="19"/>
      <c r="AF248" s="19"/>
      <c r="AG248" s="19"/>
    </row>
    <row r="249" spans="2:33" ht="15" customHeight="1" x14ac:dyDescent="0.2">
      <c r="B249" s="385"/>
      <c r="C249" s="385"/>
      <c r="D249" s="385"/>
      <c r="E249" s="385"/>
      <c r="F249" s="385"/>
      <c r="G249" s="385"/>
      <c r="H249" s="385"/>
      <c r="I249" s="385"/>
      <c r="J249" s="385"/>
      <c r="K249" s="385"/>
      <c r="L249" s="385"/>
      <c r="M249" s="385"/>
      <c r="N249" s="385"/>
      <c r="O249" s="385"/>
      <c r="P249" s="385"/>
      <c r="Q249" s="385"/>
      <c r="R249" s="385"/>
      <c r="S249" s="385"/>
      <c r="T249" s="385"/>
      <c r="U249" s="72"/>
      <c r="V249" s="20"/>
      <c r="W249" s="20"/>
      <c r="X249" s="20"/>
      <c r="Y249" s="20"/>
      <c r="Z249" s="20"/>
      <c r="AA249" s="19"/>
      <c r="AB249" s="19"/>
      <c r="AC249" s="19"/>
      <c r="AD249" s="19"/>
      <c r="AE249" s="19"/>
      <c r="AF249" s="19"/>
      <c r="AG249" s="19"/>
    </row>
    <row r="250" spans="2:33" ht="24" customHeight="1" x14ac:dyDescent="0.2">
      <c r="B250" s="682" t="s">
        <v>330</v>
      </c>
      <c r="C250" s="682"/>
      <c r="D250" s="682"/>
      <c r="E250" s="682"/>
      <c r="F250" s="682"/>
      <c r="G250" s="682"/>
      <c r="H250" s="682"/>
      <c r="I250" s="682"/>
      <c r="J250" s="682"/>
      <c r="K250" s="682"/>
      <c r="L250" s="682"/>
      <c r="M250" s="682"/>
      <c r="N250" s="682"/>
      <c r="O250" s="682"/>
      <c r="P250" s="682"/>
      <c r="Q250" s="682"/>
      <c r="R250" s="682"/>
      <c r="S250" s="682"/>
      <c r="T250" s="682"/>
      <c r="U250" s="72"/>
      <c r="V250" s="20"/>
      <c r="W250" s="20"/>
      <c r="X250" s="20"/>
      <c r="Y250" s="20"/>
      <c r="Z250" s="20"/>
      <c r="AA250" s="19"/>
      <c r="AB250" s="19"/>
      <c r="AC250" s="19"/>
      <c r="AD250" s="19"/>
      <c r="AE250" s="19"/>
      <c r="AF250" s="19"/>
      <c r="AG250" s="19"/>
    </row>
    <row r="251" spans="2:33" ht="15" customHeight="1" x14ac:dyDescent="0.2">
      <c r="B251" s="385"/>
      <c r="C251" s="385"/>
      <c r="D251" s="385"/>
      <c r="E251" s="385"/>
      <c r="F251" s="385"/>
      <c r="G251" s="385"/>
      <c r="H251" s="385"/>
      <c r="I251" s="385"/>
      <c r="J251" s="385"/>
      <c r="K251" s="385"/>
      <c r="L251" s="385"/>
      <c r="M251" s="385"/>
      <c r="N251" s="385"/>
      <c r="O251" s="385"/>
      <c r="P251" s="385"/>
      <c r="Q251" s="385"/>
      <c r="R251" s="385"/>
      <c r="S251" s="385"/>
      <c r="T251" s="385"/>
      <c r="U251" s="72"/>
      <c r="V251" s="20"/>
      <c r="W251" s="20"/>
      <c r="X251" s="20"/>
      <c r="Y251" s="20"/>
      <c r="Z251" s="20"/>
      <c r="AA251" s="19"/>
      <c r="AB251" s="19"/>
      <c r="AC251" s="19"/>
      <c r="AD251" s="19"/>
      <c r="AE251" s="19"/>
      <c r="AF251" s="19"/>
      <c r="AG251" s="19"/>
    </row>
    <row r="252" spans="2:33" ht="24" customHeight="1" x14ac:dyDescent="0.2">
      <c r="B252" s="682" t="s">
        <v>331</v>
      </c>
      <c r="C252" s="682"/>
      <c r="D252" s="682"/>
      <c r="E252" s="682"/>
      <c r="F252" s="682"/>
      <c r="G252" s="682"/>
      <c r="H252" s="682"/>
      <c r="I252" s="682"/>
      <c r="J252" s="682"/>
      <c r="K252" s="682"/>
      <c r="L252" s="682"/>
      <c r="M252" s="682"/>
      <c r="N252" s="682"/>
      <c r="O252" s="682"/>
      <c r="P252" s="682"/>
      <c r="Q252" s="682"/>
      <c r="R252" s="682"/>
      <c r="S252" s="682"/>
      <c r="T252" s="682"/>
      <c r="U252" s="72"/>
      <c r="V252" s="20"/>
      <c r="W252" s="20"/>
      <c r="X252" s="20"/>
      <c r="Y252" s="20"/>
      <c r="Z252" s="20"/>
      <c r="AA252" s="19"/>
      <c r="AB252" s="19"/>
      <c r="AC252" s="19"/>
      <c r="AD252" s="19"/>
      <c r="AE252" s="19"/>
      <c r="AF252" s="19"/>
      <c r="AG252" s="19"/>
    </row>
    <row r="253" spans="2:33" ht="15" customHeight="1" thickBot="1" x14ac:dyDescent="0.25">
      <c r="B253" s="20"/>
      <c r="C253" s="20"/>
      <c r="D253" s="20"/>
      <c r="E253" s="20"/>
      <c r="F253" s="20"/>
      <c r="G253" s="20"/>
      <c r="H253" s="20"/>
      <c r="I253" s="20"/>
      <c r="J253" s="20"/>
      <c r="K253" s="20"/>
      <c r="L253" s="20"/>
      <c r="M253" s="20"/>
      <c r="N253" s="20"/>
      <c r="O253" s="20"/>
      <c r="P253" s="20"/>
      <c r="Q253" s="20"/>
      <c r="R253" s="20"/>
      <c r="S253" s="20"/>
      <c r="T253" s="20"/>
      <c r="U253" s="72"/>
      <c r="V253" s="20"/>
      <c r="W253" s="20"/>
      <c r="X253" s="20"/>
      <c r="Y253" s="20"/>
      <c r="Z253" s="20"/>
      <c r="AA253" s="19"/>
      <c r="AB253" s="19"/>
      <c r="AC253" s="19"/>
      <c r="AD253" s="19"/>
      <c r="AE253" s="19"/>
      <c r="AF253" s="19"/>
      <c r="AG253" s="19"/>
    </row>
    <row r="254" spans="2:33" ht="24" customHeight="1" thickBot="1" x14ac:dyDescent="0.25">
      <c r="B254" s="1174" t="s">
        <v>332</v>
      </c>
      <c r="C254" s="1175"/>
      <c r="D254" s="1175"/>
      <c r="E254" s="1175"/>
      <c r="F254" s="1175"/>
      <c r="G254" s="1175"/>
      <c r="H254" s="1176"/>
      <c r="I254" s="1177" t="s">
        <v>333</v>
      </c>
      <c r="J254" s="1175"/>
      <c r="K254" s="1175"/>
      <c r="L254" s="1176"/>
      <c r="M254" s="1177" t="s">
        <v>334</v>
      </c>
      <c r="N254" s="1178"/>
      <c r="O254" s="1178"/>
      <c r="P254" s="1179"/>
      <c r="Q254" s="1177" t="s">
        <v>335</v>
      </c>
      <c r="R254" s="1175"/>
      <c r="S254" s="1176"/>
      <c r="T254" s="464" t="s">
        <v>102</v>
      </c>
      <c r="U254" s="464" t="s">
        <v>103</v>
      </c>
      <c r="V254" s="464" t="s">
        <v>104</v>
      </c>
      <c r="W254" s="464" t="s">
        <v>105</v>
      </c>
      <c r="X254" s="465" t="s">
        <v>106</v>
      </c>
      <c r="Y254" s="20"/>
      <c r="Z254" s="56"/>
      <c r="AD254" s="19"/>
      <c r="AE254" s="19"/>
      <c r="AF254" s="31"/>
    </row>
    <row r="255" spans="2:33" ht="35.25" customHeight="1" thickBot="1" x14ac:dyDescent="0.25">
      <c r="B255" s="1217" t="s">
        <v>1143</v>
      </c>
      <c r="C255" s="1218"/>
      <c r="D255" s="1218"/>
      <c r="E255" s="1218"/>
      <c r="F255" s="1218"/>
      <c r="G255" s="1218"/>
      <c r="H255" s="1219"/>
      <c r="I255" s="1235" t="s">
        <v>1144</v>
      </c>
      <c r="J255" s="1236"/>
      <c r="K255" s="1236"/>
      <c r="L255" s="1237"/>
      <c r="M255" s="1238">
        <v>12</v>
      </c>
      <c r="N255" s="1239"/>
      <c r="O255" s="1239"/>
      <c r="P255" s="1240"/>
      <c r="Q255" s="1241">
        <f>M255*12</f>
        <v>144</v>
      </c>
      <c r="R255" s="1242"/>
      <c r="S255" s="1243"/>
      <c r="T255" s="512">
        <f>Q255</f>
        <v>144</v>
      </c>
      <c r="U255" s="512">
        <f>T255*(1+$AE$255)</f>
        <v>161.28000000000003</v>
      </c>
      <c r="V255" s="512">
        <f>U255*(1+$AE$256)</f>
        <v>182.24640000000002</v>
      </c>
      <c r="W255" s="512">
        <f>V255*(1+$AE$257)</f>
        <v>207.76089600000006</v>
      </c>
      <c r="X255" s="513">
        <f>W255*(1+$AE$258)</f>
        <v>238.92503040000005</v>
      </c>
      <c r="Y255" s="20"/>
      <c r="Z255" s="56"/>
      <c r="AD255" s="75" t="s">
        <v>336</v>
      </c>
      <c r="AE255" s="76">
        <f>+'Estudio de Mercados'!I56</f>
        <v>0.12</v>
      </c>
      <c r="AF255" s="68"/>
    </row>
    <row r="256" spans="2:33" ht="35.25" customHeight="1" x14ac:dyDescent="0.2">
      <c r="B256" s="1217" t="s">
        <v>1142</v>
      </c>
      <c r="C256" s="1218"/>
      <c r="D256" s="1218"/>
      <c r="E256" s="1218"/>
      <c r="F256" s="1218"/>
      <c r="G256" s="1218"/>
      <c r="H256" s="1219"/>
      <c r="I256" s="1235" t="s">
        <v>1144</v>
      </c>
      <c r="J256" s="1236"/>
      <c r="K256" s="1236"/>
      <c r="L256" s="1237"/>
      <c r="M256" s="1220">
        <v>11</v>
      </c>
      <c r="N256" s="1221"/>
      <c r="O256" s="1221"/>
      <c r="P256" s="1222"/>
      <c r="Q256" s="1223">
        <f>M256*12</f>
        <v>132</v>
      </c>
      <c r="R256" s="1224"/>
      <c r="S256" s="1225"/>
      <c r="T256" s="514">
        <f>Q256</f>
        <v>132</v>
      </c>
      <c r="U256" s="514">
        <f>T256*(1+$AE$255)</f>
        <v>147.84</v>
      </c>
      <c r="V256" s="514">
        <f>U256*(1+$AE$256)</f>
        <v>167.05919999999998</v>
      </c>
      <c r="W256" s="514">
        <f>V256*(1+$AE$257)</f>
        <v>190.44748799999999</v>
      </c>
      <c r="X256" s="515">
        <f>W256*(1+$AE$258)</f>
        <v>219.01461119999996</v>
      </c>
      <c r="Y256" s="20"/>
      <c r="Z256" s="56"/>
      <c r="AD256" s="75" t="s">
        <v>337</v>
      </c>
      <c r="AE256" s="76">
        <f>+'Estudio de Mercados'!J56</f>
        <v>0.13</v>
      </c>
      <c r="AF256" s="19"/>
    </row>
    <row r="257" spans="2:33" ht="35.25" customHeight="1" x14ac:dyDescent="0.2">
      <c r="B257" s="1217"/>
      <c r="C257" s="1218"/>
      <c r="D257" s="1218"/>
      <c r="E257" s="1218"/>
      <c r="F257" s="1218"/>
      <c r="G257" s="1218"/>
      <c r="H257" s="1219"/>
      <c r="I257" s="939"/>
      <c r="J257" s="675"/>
      <c r="K257" s="675"/>
      <c r="L257" s="676"/>
      <c r="M257" s="1220"/>
      <c r="N257" s="1221"/>
      <c r="O257" s="1221"/>
      <c r="P257" s="1222"/>
      <c r="Q257" s="1223">
        <f>M257*12</f>
        <v>0</v>
      </c>
      <c r="R257" s="1224"/>
      <c r="S257" s="1225"/>
      <c r="T257" s="514">
        <f>Q257</f>
        <v>0</v>
      </c>
      <c r="U257" s="514">
        <f>T257*(1+$AE$255)</f>
        <v>0</v>
      </c>
      <c r="V257" s="514">
        <f>U257*(1+$AE$256)</f>
        <v>0</v>
      </c>
      <c r="W257" s="514">
        <f>V257*(1+$AE$257)</f>
        <v>0</v>
      </c>
      <c r="X257" s="515">
        <f>W257*(1+$AE$258)</f>
        <v>0</v>
      </c>
      <c r="Y257" s="20"/>
      <c r="Z257" s="56"/>
      <c r="AD257" s="75" t="s">
        <v>338</v>
      </c>
      <c r="AE257" s="76">
        <f>+'Estudio de Mercados'!K56</f>
        <v>0.14000000000000001</v>
      </c>
      <c r="AF257" s="19"/>
    </row>
    <row r="258" spans="2:33" ht="35.25" customHeight="1" x14ac:dyDescent="0.2">
      <c r="B258" s="1226"/>
      <c r="C258" s="1227"/>
      <c r="D258" s="1227"/>
      <c r="E258" s="1227"/>
      <c r="F258" s="1227"/>
      <c r="G258" s="1227"/>
      <c r="H258" s="1228"/>
      <c r="I258" s="944"/>
      <c r="J258" s="945"/>
      <c r="K258" s="945"/>
      <c r="L258" s="946"/>
      <c r="M258" s="1229"/>
      <c r="N258" s="1230"/>
      <c r="O258" s="1230"/>
      <c r="P258" s="1231"/>
      <c r="Q258" s="1232">
        <f>M258*12</f>
        <v>0</v>
      </c>
      <c r="R258" s="1233"/>
      <c r="S258" s="1234"/>
      <c r="T258" s="516">
        <f>Q258</f>
        <v>0</v>
      </c>
      <c r="U258" s="516">
        <f>T258*(1+$AE$255)</f>
        <v>0</v>
      </c>
      <c r="V258" s="516">
        <f>U258*(1+$AE$256)</f>
        <v>0</v>
      </c>
      <c r="W258" s="516">
        <f>V258*(1+$AE$257)</f>
        <v>0</v>
      </c>
      <c r="X258" s="517">
        <f>W258*(1+$AE$258)</f>
        <v>0</v>
      </c>
      <c r="Y258" s="20"/>
      <c r="Z258" s="56"/>
      <c r="AD258" s="75" t="s">
        <v>339</v>
      </c>
      <c r="AE258" s="76">
        <f>+'Estudio de Mercados'!L56</f>
        <v>0.15</v>
      </c>
      <c r="AF258" s="19"/>
    </row>
    <row r="259" spans="2:33" ht="15" customHeight="1" x14ac:dyDescent="0.2">
      <c r="B259" s="385"/>
      <c r="C259" s="385"/>
      <c r="D259" s="385"/>
      <c r="E259" s="385"/>
      <c r="F259" s="385"/>
      <c r="G259" s="385"/>
      <c r="H259" s="385"/>
      <c r="I259" s="385"/>
      <c r="J259" s="385"/>
      <c r="K259" s="385"/>
      <c r="L259" s="385"/>
      <c r="M259" s="385"/>
      <c r="N259" s="385"/>
      <c r="O259" s="385"/>
      <c r="P259" s="385"/>
      <c r="Q259" s="385"/>
      <c r="R259" s="385"/>
      <c r="S259" s="385"/>
      <c r="T259" s="385"/>
      <c r="U259" s="385"/>
      <c r="V259" s="385"/>
      <c r="W259" s="385"/>
      <c r="X259" s="385"/>
      <c r="Y259" s="20"/>
      <c r="Z259" s="20"/>
      <c r="AA259" s="19"/>
      <c r="AB259" s="19"/>
      <c r="AC259" s="19"/>
      <c r="AD259" s="19"/>
      <c r="AE259" s="19"/>
      <c r="AF259" s="19"/>
      <c r="AG259" s="19"/>
    </row>
    <row r="260" spans="2:33" ht="24" customHeight="1" x14ac:dyDescent="0.2">
      <c r="B260" s="466"/>
      <c r="C260" s="466"/>
      <c r="D260" s="466"/>
      <c r="E260" s="466"/>
      <c r="F260" s="466"/>
      <c r="G260" s="466"/>
      <c r="H260" s="466"/>
      <c r="I260" s="1032" t="s">
        <v>340</v>
      </c>
      <c r="J260" s="1033"/>
      <c r="K260" s="1033"/>
      <c r="L260" s="1033"/>
      <c r="M260" s="1033"/>
      <c r="N260" s="1033"/>
      <c r="O260" s="1033"/>
      <c r="P260" s="1033"/>
      <c r="Q260" s="1033"/>
      <c r="R260" s="1033"/>
      <c r="S260" s="1034"/>
      <c r="T260" s="467">
        <f>T255+T256+T257+T258</f>
        <v>276</v>
      </c>
      <c r="U260" s="467">
        <f>U255+U256+U257+U258</f>
        <v>309.12</v>
      </c>
      <c r="V260" s="468">
        <f>V255+V256+V257+V258</f>
        <v>349.30560000000003</v>
      </c>
      <c r="W260" s="468">
        <f>W255+W256+W257+W258</f>
        <v>398.20838400000002</v>
      </c>
      <c r="X260" s="469">
        <f>X255+X256+X257+X258</f>
        <v>457.93964160000002</v>
      </c>
      <c r="Y260" s="20"/>
      <c r="Z260" s="20"/>
      <c r="AA260" s="19"/>
      <c r="AB260" s="19"/>
      <c r="AC260" s="19"/>
      <c r="AD260" s="19"/>
      <c r="AE260" s="19"/>
      <c r="AF260" s="19"/>
      <c r="AG260" s="19"/>
    </row>
    <row r="261" spans="2:33" ht="15" customHeight="1" x14ac:dyDescent="0.2">
      <c r="B261" s="20"/>
      <c r="C261" s="20"/>
      <c r="D261" s="20"/>
      <c r="E261" s="20"/>
      <c r="F261" s="20"/>
      <c r="G261" s="20"/>
      <c r="H261" s="20"/>
      <c r="I261" s="20"/>
      <c r="J261" s="20"/>
      <c r="K261" s="20"/>
      <c r="L261" s="20"/>
      <c r="M261" s="20"/>
      <c r="N261" s="20"/>
      <c r="O261" s="20"/>
      <c r="P261" s="20"/>
      <c r="Q261" s="20"/>
      <c r="R261" s="20"/>
      <c r="S261" s="20"/>
      <c r="T261" s="20"/>
      <c r="U261" s="72"/>
      <c r="V261" s="20"/>
      <c r="W261" s="20"/>
      <c r="X261" s="20"/>
      <c r="Y261" s="20"/>
      <c r="Z261" s="20"/>
      <c r="AA261" s="19"/>
      <c r="AB261" s="19"/>
      <c r="AC261" s="19"/>
      <c r="AD261" s="19"/>
      <c r="AE261" s="19"/>
      <c r="AF261" s="19"/>
      <c r="AG261" s="19"/>
    </row>
    <row r="262" spans="2:33" ht="15" customHeight="1" x14ac:dyDescent="0.2">
      <c r="B262" s="20"/>
      <c r="C262" s="20"/>
      <c r="D262" s="20"/>
      <c r="E262" s="20"/>
      <c r="F262" s="20"/>
      <c r="G262" s="20"/>
      <c r="H262" s="20"/>
      <c r="I262" s="20"/>
      <c r="J262" s="20"/>
      <c r="K262" s="20"/>
      <c r="L262" s="20"/>
      <c r="M262" s="20"/>
      <c r="N262" s="20"/>
      <c r="O262" s="20"/>
      <c r="P262" s="20"/>
      <c r="Q262" s="20"/>
      <c r="R262" s="20"/>
      <c r="S262" s="20"/>
      <c r="T262" s="20"/>
      <c r="U262" s="72"/>
      <c r="V262" s="20"/>
      <c r="W262" s="20"/>
      <c r="X262" s="20"/>
      <c r="Y262" s="20"/>
      <c r="Z262" s="20"/>
      <c r="AA262" s="19"/>
      <c r="AB262" s="19"/>
      <c r="AC262" s="19"/>
      <c r="AD262" s="19"/>
      <c r="AE262" s="19"/>
      <c r="AF262" s="19"/>
      <c r="AG262" s="19"/>
    </row>
    <row r="263" spans="2:33" ht="24" customHeight="1" x14ac:dyDescent="0.2">
      <c r="B263" s="682" t="s">
        <v>341</v>
      </c>
      <c r="C263" s="682"/>
      <c r="D263" s="682"/>
      <c r="E263" s="682"/>
      <c r="F263" s="682"/>
      <c r="G263" s="682"/>
      <c r="H263" s="682"/>
      <c r="I263" s="682"/>
      <c r="J263" s="682"/>
      <c r="K263" s="682"/>
      <c r="L263" s="682"/>
      <c r="M263" s="682"/>
      <c r="N263" s="682"/>
      <c r="O263" s="682"/>
      <c r="P263" s="682"/>
      <c r="Q263" s="682"/>
      <c r="R263" s="682"/>
      <c r="S263" s="682"/>
      <c r="T263" s="682"/>
      <c r="U263" s="682"/>
      <c r="V263" s="682"/>
      <c r="W263" s="682"/>
      <c r="X263" s="682"/>
      <c r="Y263" s="20"/>
      <c r="Z263" s="20"/>
      <c r="AA263" s="19"/>
      <c r="AB263" s="19"/>
      <c r="AC263" s="19"/>
      <c r="AD263" s="19"/>
      <c r="AE263" s="19"/>
      <c r="AF263" s="19"/>
      <c r="AG263" s="19"/>
    </row>
    <row r="264" spans="2:33" ht="15" customHeight="1" x14ac:dyDescent="0.2">
      <c r="B264" s="20"/>
      <c r="C264" s="20"/>
      <c r="D264" s="20"/>
      <c r="E264" s="20"/>
      <c r="F264" s="20"/>
      <c r="G264" s="20"/>
      <c r="H264" s="20"/>
      <c r="I264" s="20"/>
      <c r="J264" s="20"/>
      <c r="K264" s="20"/>
      <c r="L264" s="20"/>
      <c r="M264" s="20"/>
      <c r="N264" s="20"/>
      <c r="O264" s="20"/>
      <c r="P264" s="20"/>
      <c r="Q264" s="20"/>
      <c r="R264" s="20"/>
      <c r="S264" s="20"/>
      <c r="T264" s="20"/>
      <c r="U264" s="72"/>
      <c r="V264" s="20"/>
      <c r="W264" s="20"/>
      <c r="X264" s="20"/>
      <c r="Y264" s="20"/>
      <c r="Z264" s="20"/>
      <c r="AA264" s="19"/>
      <c r="AB264" s="19"/>
      <c r="AC264" s="19"/>
      <c r="AD264" s="19"/>
      <c r="AE264" s="19"/>
      <c r="AF264" s="19"/>
      <c r="AG264" s="19"/>
    </row>
    <row r="265" spans="2:33" ht="24" customHeight="1" x14ac:dyDescent="0.2">
      <c r="B265" s="1212" t="s">
        <v>342</v>
      </c>
      <c r="C265" s="1212"/>
      <c r="D265" s="1212"/>
      <c r="E265" s="1212"/>
      <c r="F265" s="1212"/>
      <c r="G265" s="1212"/>
      <c r="H265" s="1212"/>
      <c r="I265" s="1212"/>
      <c r="J265" s="1212"/>
      <c r="K265" s="1212"/>
      <c r="L265" s="1212"/>
      <c r="M265" s="1212"/>
      <c r="N265" s="1212"/>
      <c r="O265" s="1212"/>
      <c r="P265" s="1212"/>
      <c r="Q265" s="1212"/>
      <c r="R265" s="1212"/>
      <c r="S265" s="1212"/>
      <c r="T265" s="1212"/>
      <c r="U265" s="1212"/>
      <c r="V265" s="1212"/>
      <c r="W265" s="1212"/>
      <c r="X265" s="1212"/>
      <c r="Y265" s="20"/>
      <c r="Z265" s="20"/>
      <c r="AA265" s="19"/>
      <c r="AB265" s="19"/>
      <c r="AC265" s="19"/>
      <c r="AD265" s="19"/>
      <c r="AE265" s="19"/>
      <c r="AF265" s="19"/>
      <c r="AG265" s="19"/>
    </row>
    <row r="266" spans="2:33" ht="15" customHeight="1" thickBot="1" x14ac:dyDescent="0.25">
      <c r="B266" s="20"/>
      <c r="C266" s="20"/>
      <c r="D266" s="20"/>
      <c r="E266" s="20"/>
      <c r="F266" s="20"/>
      <c r="G266" s="20"/>
      <c r="H266" s="20"/>
      <c r="I266" s="20"/>
      <c r="J266" s="20"/>
      <c r="K266" s="20"/>
      <c r="L266" s="20"/>
      <c r="M266" s="20"/>
      <c r="N266" s="20"/>
      <c r="O266" s="20"/>
      <c r="P266" s="20"/>
      <c r="Q266" s="20"/>
      <c r="R266" s="20"/>
      <c r="S266" s="20"/>
      <c r="T266" s="20"/>
      <c r="U266" s="72"/>
      <c r="V266" s="20"/>
      <c r="W266" s="20"/>
      <c r="X266" s="20"/>
      <c r="Y266" s="20"/>
      <c r="Z266" s="20"/>
      <c r="AA266" s="19"/>
      <c r="AB266" s="19"/>
      <c r="AC266" s="19"/>
      <c r="AD266" s="19"/>
      <c r="AE266" s="19"/>
      <c r="AF266" s="19"/>
      <c r="AG266" s="19"/>
    </row>
    <row r="267" spans="2:33" ht="15" customHeight="1" x14ac:dyDescent="0.2">
      <c r="B267" s="1194" t="s">
        <v>343</v>
      </c>
      <c r="C267" s="1195"/>
      <c r="D267" s="1195"/>
      <c r="E267" s="1195"/>
      <c r="F267" s="1195"/>
      <c r="G267" s="1195"/>
      <c r="H267" s="1196"/>
      <c r="I267" s="385"/>
      <c r="J267" s="385"/>
      <c r="K267" s="1197" t="s">
        <v>344</v>
      </c>
      <c r="L267" s="1198"/>
      <c r="M267" s="716"/>
      <c r="N267" s="1202" t="s">
        <v>345</v>
      </c>
      <c r="O267" s="385"/>
      <c r="P267" s="385"/>
      <c r="Q267" s="1157" t="s">
        <v>346</v>
      </c>
      <c r="R267" s="1195"/>
      <c r="S267" s="1204"/>
      <c r="T267" s="1159" t="s">
        <v>345</v>
      </c>
      <c r="U267" s="1196"/>
      <c r="V267" s="385"/>
      <c r="W267" s="385"/>
      <c r="X267" s="385"/>
      <c r="Y267" s="20"/>
      <c r="Z267" s="20"/>
      <c r="AA267" s="19"/>
      <c r="AB267" s="19"/>
      <c r="AC267" s="19"/>
      <c r="AD267" s="19"/>
      <c r="AE267" s="19"/>
      <c r="AF267" s="19"/>
      <c r="AG267" s="19"/>
    </row>
    <row r="268" spans="2:33" ht="15.75" x14ac:dyDescent="0.2">
      <c r="B268" s="1205" t="s">
        <v>347</v>
      </c>
      <c r="C268" s="1193"/>
      <c r="D268" s="1193"/>
      <c r="E268" s="718"/>
      <c r="F268" s="1206">
        <v>1750905</v>
      </c>
      <c r="G268" s="1207"/>
      <c r="H268" s="1208"/>
      <c r="I268" s="385"/>
      <c r="J268" s="385"/>
      <c r="K268" s="1199"/>
      <c r="L268" s="1200"/>
      <c r="M268" s="1201"/>
      <c r="N268" s="1203"/>
      <c r="O268" s="385"/>
      <c r="P268" s="385"/>
      <c r="Q268" s="1161" t="s">
        <v>348</v>
      </c>
      <c r="R268" s="1193"/>
      <c r="S268" s="718"/>
      <c r="T268" s="1187">
        <v>0.04</v>
      </c>
      <c r="U268" s="1188"/>
      <c r="V268" s="385"/>
      <c r="W268" s="385"/>
      <c r="X268" s="385"/>
      <c r="Y268" s="20"/>
      <c r="Z268" s="20"/>
      <c r="AA268" s="19"/>
      <c r="AB268" s="19"/>
      <c r="AC268" s="19"/>
      <c r="AD268" s="19"/>
      <c r="AE268" s="19"/>
      <c r="AF268" s="19"/>
      <c r="AG268" s="19"/>
    </row>
    <row r="269" spans="2:33" ht="15" customHeight="1" x14ac:dyDescent="0.2">
      <c r="B269" s="1189" t="s">
        <v>349</v>
      </c>
      <c r="C269" s="1183"/>
      <c r="D269" s="1183"/>
      <c r="E269" s="1184"/>
      <c r="F269" s="1190">
        <v>249095</v>
      </c>
      <c r="G269" s="1191"/>
      <c r="H269" s="1192"/>
      <c r="I269" s="385"/>
      <c r="J269" s="385"/>
      <c r="K269" s="1161" t="s">
        <v>350</v>
      </c>
      <c r="L269" s="1193"/>
      <c r="M269" s="718"/>
      <c r="N269" s="470">
        <v>8.5000000000000006E-2</v>
      </c>
      <c r="O269" s="385"/>
      <c r="P269" s="385"/>
      <c r="Q269" s="1142" t="s">
        <v>351</v>
      </c>
      <c r="R269" s="1180"/>
      <c r="S269" s="941"/>
      <c r="T269" s="1181">
        <v>0.03</v>
      </c>
      <c r="U269" s="1182"/>
      <c r="V269" s="385"/>
      <c r="W269" s="385"/>
      <c r="X269" s="385"/>
      <c r="Y269" s="20"/>
      <c r="Z269" s="20"/>
      <c r="AA269" s="19"/>
      <c r="AB269" s="19"/>
      <c r="AC269" s="19"/>
      <c r="AD269" s="19"/>
      <c r="AE269" s="19"/>
      <c r="AF269" s="19"/>
      <c r="AG269" s="19"/>
    </row>
    <row r="270" spans="2:33" ht="15" customHeight="1" x14ac:dyDescent="0.2">
      <c r="B270" s="385"/>
      <c r="C270" s="385"/>
      <c r="D270" s="385"/>
      <c r="E270" s="385"/>
      <c r="F270" s="385"/>
      <c r="G270" s="385"/>
      <c r="H270" s="385"/>
      <c r="I270" s="385"/>
      <c r="J270" s="385"/>
      <c r="K270" s="1142" t="s">
        <v>352</v>
      </c>
      <c r="L270" s="1180"/>
      <c r="M270" s="941"/>
      <c r="N270" s="471">
        <v>0.12</v>
      </c>
      <c r="O270" s="385"/>
      <c r="P270" s="385"/>
      <c r="Q270" s="1142" t="s">
        <v>353</v>
      </c>
      <c r="R270" s="1180"/>
      <c r="S270" s="941"/>
      <c r="T270" s="1181">
        <v>0.02</v>
      </c>
      <c r="U270" s="1182"/>
      <c r="V270" s="385"/>
      <c r="W270" s="385"/>
      <c r="X270" s="385"/>
      <c r="Y270" s="20"/>
      <c r="Z270" s="20"/>
      <c r="AA270" s="19"/>
      <c r="AB270" s="19"/>
      <c r="AC270" s="19"/>
      <c r="AD270" s="19"/>
      <c r="AE270" s="19"/>
      <c r="AF270" s="19"/>
      <c r="AG270" s="19"/>
    </row>
    <row r="271" spans="2:33" ht="15.75" x14ac:dyDescent="0.2">
      <c r="B271" s="385"/>
      <c r="C271" s="385"/>
      <c r="D271" s="385"/>
      <c r="E271" s="385"/>
      <c r="F271" s="385"/>
      <c r="G271" s="385"/>
      <c r="H271" s="385"/>
      <c r="I271" s="385"/>
      <c r="J271" s="385"/>
      <c r="K271" s="1148" t="s">
        <v>354</v>
      </c>
      <c r="L271" s="1183"/>
      <c r="M271" s="1184"/>
      <c r="N271" s="472">
        <f>SUM(N269:N270)</f>
        <v>0.20500000000000002</v>
      </c>
      <c r="O271" s="385"/>
      <c r="P271" s="385"/>
      <c r="Q271" s="1148" t="s">
        <v>354</v>
      </c>
      <c r="R271" s="1183"/>
      <c r="S271" s="1184"/>
      <c r="T271" s="1185">
        <f>SUM(T268:T270)</f>
        <v>9.0000000000000011E-2</v>
      </c>
      <c r="U271" s="1186"/>
      <c r="V271" s="385"/>
      <c r="W271" s="385"/>
      <c r="X271" s="385"/>
      <c r="Y271" s="20"/>
      <c r="Z271" s="20"/>
      <c r="AA271" s="19"/>
      <c r="AB271" s="19"/>
      <c r="AC271" s="19"/>
      <c r="AD271" s="19"/>
      <c r="AE271" s="19"/>
      <c r="AF271" s="19"/>
      <c r="AG271" s="19"/>
    </row>
    <row r="272" spans="2:33" ht="15.75" x14ac:dyDescent="0.2">
      <c r="B272" s="385"/>
      <c r="C272" s="385"/>
      <c r="D272" s="385"/>
      <c r="E272" s="385"/>
      <c r="F272" s="385"/>
      <c r="G272" s="385"/>
      <c r="H272" s="385"/>
      <c r="I272" s="385"/>
      <c r="J272" s="385"/>
      <c r="K272" s="385"/>
      <c r="L272" s="385"/>
      <c r="M272" s="385"/>
      <c r="N272" s="385"/>
      <c r="O272" s="385"/>
      <c r="P272" s="385"/>
      <c r="Q272" s="385"/>
      <c r="R272" s="385"/>
      <c r="S272" s="385"/>
      <c r="T272" s="385"/>
      <c r="U272" s="337"/>
      <c r="V272" s="385"/>
      <c r="W272" s="385"/>
      <c r="X272" s="385"/>
      <c r="Y272" s="20"/>
      <c r="Z272" s="20"/>
      <c r="AA272" s="19"/>
      <c r="AB272" s="19"/>
      <c r="AC272" s="19"/>
      <c r="AD272" s="19"/>
      <c r="AE272" s="19"/>
      <c r="AF272" s="19"/>
      <c r="AG272" s="19"/>
    </row>
    <row r="273" spans="2:42" ht="15.75" x14ac:dyDescent="0.2">
      <c r="B273" s="385"/>
      <c r="C273" s="385"/>
      <c r="D273" s="385"/>
      <c r="E273" s="385"/>
      <c r="F273" s="385"/>
      <c r="G273" s="385"/>
      <c r="H273" s="385"/>
      <c r="I273" s="385"/>
      <c r="J273" s="385"/>
      <c r="K273" s="385"/>
      <c r="L273" s="385"/>
      <c r="M273" s="385"/>
      <c r="N273" s="385"/>
      <c r="O273" s="385"/>
      <c r="P273" s="385"/>
      <c r="Q273" s="385"/>
      <c r="R273" s="385"/>
      <c r="S273" s="385"/>
      <c r="T273" s="385"/>
      <c r="U273" s="337"/>
      <c r="V273" s="385"/>
      <c r="W273" s="385"/>
      <c r="X273" s="385"/>
      <c r="Y273" s="20"/>
      <c r="Z273" s="20"/>
      <c r="AA273" s="19"/>
      <c r="AB273" s="19"/>
      <c r="AC273" s="19"/>
      <c r="AD273" s="19"/>
      <c r="AE273" s="19"/>
      <c r="AF273" s="19"/>
      <c r="AG273" s="19"/>
    </row>
    <row r="274" spans="2:42" ht="15.75" x14ac:dyDescent="0.2">
      <c r="B274" s="1157" t="s">
        <v>355</v>
      </c>
      <c r="C274" s="1057"/>
      <c r="D274" s="1158"/>
      <c r="E274" s="1159" t="s">
        <v>345</v>
      </c>
      <c r="F274" s="1058"/>
      <c r="G274" s="385"/>
      <c r="H274" s="385"/>
      <c r="I274" s="1160" t="s">
        <v>356</v>
      </c>
      <c r="J274" s="1093"/>
      <c r="K274" s="951" t="s">
        <v>357</v>
      </c>
      <c r="L274" s="1093"/>
      <c r="M274" s="1056" t="s">
        <v>358</v>
      </c>
      <c r="N274" s="1057"/>
      <c r="O274" s="1057"/>
      <c r="P274" s="1057"/>
      <c r="Q274" s="1057"/>
      <c r="R274" s="1057"/>
      <c r="S274" s="1057"/>
      <c r="T274" s="1057"/>
      <c r="U274" s="1057"/>
      <c r="V274" s="1057"/>
      <c r="W274" s="1057"/>
      <c r="X274" s="1058"/>
      <c r="Y274" s="20"/>
      <c r="Z274" s="77"/>
      <c r="AA274" s="78"/>
      <c r="AB274" s="78"/>
      <c r="AC274" s="78"/>
      <c r="AD274" s="19"/>
      <c r="AE274" s="19"/>
      <c r="AF274" s="19"/>
      <c r="AG274" s="19"/>
    </row>
    <row r="275" spans="2:42" ht="15.75" x14ac:dyDescent="0.2">
      <c r="B275" s="1161" t="s">
        <v>359</v>
      </c>
      <c r="C275" s="1162"/>
      <c r="D275" s="1163"/>
      <c r="E275" s="1164">
        <v>8.3000000000000004E-2</v>
      </c>
      <c r="F275" s="1165"/>
      <c r="G275" s="385"/>
      <c r="H275" s="385"/>
      <c r="I275" s="1166" t="s">
        <v>360</v>
      </c>
      <c r="J275" s="1167"/>
      <c r="K275" s="1168">
        <v>5.2199999999999998E-3</v>
      </c>
      <c r="L275" s="1167"/>
      <c r="M275" s="1407" t="s">
        <v>361</v>
      </c>
      <c r="N275" s="1408"/>
      <c r="O275" s="1408"/>
      <c r="P275" s="1408"/>
      <c r="Q275" s="1408"/>
      <c r="R275" s="1408"/>
      <c r="S275" s="1408"/>
      <c r="T275" s="1408"/>
      <c r="U275" s="1408"/>
      <c r="V275" s="1408"/>
      <c r="W275" s="1408"/>
      <c r="X275" s="1409"/>
      <c r="Y275" s="20"/>
      <c r="Z275" s="20"/>
      <c r="AA275" s="19"/>
      <c r="AB275" s="19"/>
      <c r="AC275" s="19"/>
      <c r="AD275" s="19"/>
      <c r="AE275" s="19"/>
      <c r="AF275" s="19"/>
      <c r="AG275" s="19"/>
    </row>
    <row r="276" spans="2:42" ht="15.75" x14ac:dyDescent="0.2">
      <c r="B276" s="1142" t="s">
        <v>362</v>
      </c>
      <c r="C276" s="1143"/>
      <c r="D276" s="1144"/>
      <c r="E276" s="1145">
        <v>8.3299999999999999E-2</v>
      </c>
      <c r="F276" s="1146"/>
      <c r="G276" s="385"/>
      <c r="H276" s="385"/>
      <c r="I276" s="993" t="s">
        <v>363</v>
      </c>
      <c r="J276" s="995"/>
      <c r="K276" s="1147">
        <v>1.044E-2</v>
      </c>
      <c r="L276" s="995"/>
      <c r="M276" s="1404" t="s">
        <v>364</v>
      </c>
      <c r="N276" s="1405"/>
      <c r="O276" s="1405"/>
      <c r="P276" s="1405"/>
      <c r="Q276" s="1405"/>
      <c r="R276" s="1405"/>
      <c r="S276" s="1405"/>
      <c r="T276" s="1405"/>
      <c r="U276" s="1405"/>
      <c r="V276" s="1405"/>
      <c r="W276" s="1405"/>
      <c r="X276" s="1406"/>
      <c r="Y276" s="20"/>
      <c r="Z276" s="20"/>
      <c r="AA276" s="19"/>
      <c r="AB276" s="19"/>
      <c r="AC276" s="19"/>
      <c r="AD276" s="19"/>
      <c r="AE276" s="19"/>
      <c r="AF276" s="19"/>
      <c r="AG276" s="19"/>
    </row>
    <row r="277" spans="2:42" ht="15" customHeight="1" x14ac:dyDescent="0.2">
      <c r="B277" s="1142" t="s">
        <v>365</v>
      </c>
      <c r="C277" s="1143"/>
      <c r="D277" s="1144"/>
      <c r="E277" s="1145">
        <v>4.1700000000000001E-2</v>
      </c>
      <c r="F277" s="1146"/>
      <c r="G277" s="385"/>
      <c r="H277" s="385"/>
      <c r="I277" s="993" t="s">
        <v>366</v>
      </c>
      <c r="J277" s="995"/>
      <c r="K277" s="1147">
        <v>2.436E-2</v>
      </c>
      <c r="L277" s="995"/>
      <c r="M277" s="1404" t="s">
        <v>367</v>
      </c>
      <c r="N277" s="1405"/>
      <c r="O277" s="1405"/>
      <c r="P277" s="1405"/>
      <c r="Q277" s="1405"/>
      <c r="R277" s="1405"/>
      <c r="S277" s="1405"/>
      <c r="T277" s="1405"/>
      <c r="U277" s="1405"/>
      <c r="V277" s="1405"/>
      <c r="W277" s="1405"/>
      <c r="X277" s="1406"/>
      <c r="Y277" s="20"/>
      <c r="Z277" s="20"/>
      <c r="AA277" s="19"/>
      <c r="AB277" s="19"/>
      <c r="AC277" s="19"/>
      <c r="AD277" s="19"/>
      <c r="AE277" s="19"/>
      <c r="AF277" s="19"/>
      <c r="AG277" s="19"/>
    </row>
    <row r="278" spans="2:42" ht="15.75" x14ac:dyDescent="0.2">
      <c r="B278" s="1142" t="s">
        <v>368</v>
      </c>
      <c r="C278" s="1143"/>
      <c r="D278" s="1144"/>
      <c r="E278" s="1145">
        <v>0.01</v>
      </c>
      <c r="F278" s="1146"/>
      <c r="G278" s="385"/>
      <c r="H278" s="385"/>
      <c r="I278" s="993" t="s">
        <v>369</v>
      </c>
      <c r="J278" s="995"/>
      <c r="K278" s="1147">
        <v>4.3499999999999997E-2</v>
      </c>
      <c r="L278" s="995"/>
      <c r="M278" s="1404" t="s">
        <v>370</v>
      </c>
      <c r="N278" s="1405"/>
      <c r="O278" s="1405"/>
      <c r="P278" s="1405"/>
      <c r="Q278" s="1405"/>
      <c r="R278" s="1405"/>
      <c r="S278" s="1405"/>
      <c r="T278" s="1405"/>
      <c r="U278" s="1405"/>
      <c r="V278" s="1405"/>
      <c r="W278" s="1405"/>
      <c r="X278" s="1406"/>
      <c r="Y278" s="20"/>
      <c r="Z278" s="20"/>
      <c r="AA278" s="19"/>
      <c r="AB278" s="19"/>
      <c r="AC278" s="19"/>
      <c r="AD278" s="19"/>
      <c r="AE278" s="19"/>
      <c r="AF278" s="19"/>
      <c r="AG278" s="19"/>
    </row>
    <row r="279" spans="2:42" ht="15.75" x14ac:dyDescent="0.2">
      <c r="B279" s="1148" t="s">
        <v>354</v>
      </c>
      <c r="C279" s="1149"/>
      <c r="D279" s="1150"/>
      <c r="E279" s="1151">
        <f>SUM(E275:F278)</f>
        <v>0.21800000000000003</v>
      </c>
      <c r="F279" s="1152"/>
      <c r="G279" s="385"/>
      <c r="H279" s="385"/>
      <c r="I279" s="1153" t="s">
        <v>371</v>
      </c>
      <c r="J279" s="1039"/>
      <c r="K279" s="1154">
        <v>6.9599999999999995E-2</v>
      </c>
      <c r="L279" s="1039"/>
      <c r="M279" s="1401" t="s">
        <v>372</v>
      </c>
      <c r="N279" s="1402"/>
      <c r="O279" s="1402"/>
      <c r="P279" s="1402"/>
      <c r="Q279" s="1402"/>
      <c r="R279" s="1402"/>
      <c r="S279" s="1402"/>
      <c r="T279" s="1402"/>
      <c r="U279" s="1402"/>
      <c r="V279" s="1402"/>
      <c r="W279" s="1402"/>
      <c r="X279" s="1403"/>
      <c r="Y279" s="20"/>
      <c r="Z279" s="20"/>
      <c r="AA279" s="19"/>
      <c r="AB279" s="19"/>
      <c r="AC279" s="19"/>
      <c r="AD279" s="19"/>
      <c r="AE279" s="19"/>
      <c r="AF279" s="19"/>
      <c r="AG279" s="19"/>
    </row>
    <row r="280" spans="2:42" ht="15" customHeight="1" x14ac:dyDescent="0.2">
      <c r="B280" s="20"/>
      <c r="C280" s="20"/>
      <c r="D280" s="20"/>
      <c r="E280" s="20"/>
      <c r="F280" s="20"/>
      <c r="G280" s="20"/>
      <c r="H280" s="20"/>
      <c r="I280" s="20"/>
      <c r="J280" s="20"/>
      <c r="K280" s="20"/>
      <c r="L280" s="20"/>
      <c r="M280" s="20"/>
      <c r="N280" s="20"/>
      <c r="O280" s="20"/>
      <c r="P280" s="20"/>
      <c r="Q280" s="20"/>
      <c r="R280" s="20"/>
      <c r="S280" s="20"/>
      <c r="T280" s="20"/>
      <c r="U280" s="72"/>
      <c r="V280" s="20"/>
      <c r="W280" s="20"/>
      <c r="X280" s="20"/>
      <c r="Y280" s="20"/>
      <c r="Z280" s="20"/>
      <c r="AA280" s="19"/>
      <c r="AB280" s="19"/>
      <c r="AC280" s="19"/>
      <c r="AD280" s="19"/>
      <c r="AE280" s="19"/>
      <c r="AF280" s="19"/>
      <c r="AG280" s="19"/>
    </row>
    <row r="281" spans="2:42" ht="15" customHeight="1" x14ac:dyDescent="0.2">
      <c r="B281" s="20"/>
      <c r="C281" s="20"/>
      <c r="D281" s="20"/>
      <c r="E281" s="20"/>
      <c r="F281" s="20"/>
      <c r="G281" s="20"/>
      <c r="H281" s="20"/>
      <c r="I281" s="20"/>
      <c r="J281" s="20"/>
      <c r="K281" s="20"/>
      <c r="L281" s="20"/>
      <c r="M281" s="20"/>
      <c r="N281" s="20"/>
      <c r="O281" s="20"/>
      <c r="P281" s="20"/>
      <c r="Q281" s="20"/>
      <c r="R281" s="20"/>
      <c r="S281" s="20"/>
      <c r="T281" s="20"/>
      <c r="U281" s="72"/>
      <c r="V281" s="20"/>
      <c r="W281" s="20"/>
      <c r="X281" s="20"/>
      <c r="Y281" s="20"/>
      <c r="Z281" s="20"/>
      <c r="AA281" s="19"/>
      <c r="AB281" s="19"/>
      <c r="AC281" s="19"/>
      <c r="AD281" s="19"/>
      <c r="AE281" s="19"/>
      <c r="AF281" s="19"/>
      <c r="AG281" s="19"/>
    </row>
    <row r="282" spans="2:42" ht="18.75" x14ac:dyDescent="0.2">
      <c r="B282" s="682" t="s">
        <v>373</v>
      </c>
      <c r="C282" s="682"/>
      <c r="D282" s="682"/>
      <c r="E282" s="682"/>
      <c r="F282" s="682"/>
      <c r="G282" s="682"/>
      <c r="H282" s="682"/>
      <c r="I282" s="682"/>
      <c r="J282" s="682"/>
      <c r="K282" s="682"/>
      <c r="L282" s="682"/>
      <c r="M282" s="682"/>
      <c r="N282" s="682"/>
      <c r="O282" s="682"/>
      <c r="P282" s="682"/>
      <c r="Q282" s="682"/>
      <c r="R282" s="682"/>
      <c r="S282" s="682"/>
      <c r="T282" s="682"/>
      <c r="U282" s="682"/>
      <c r="V282" s="682"/>
      <c r="W282" s="682"/>
      <c r="X282" s="682"/>
      <c r="Y282" s="20"/>
      <c r="Z282" s="20"/>
      <c r="AA282" s="19"/>
      <c r="AB282" s="19"/>
      <c r="AC282" s="19"/>
      <c r="AD282" s="19"/>
      <c r="AE282" s="19"/>
      <c r="AF282" s="19"/>
      <c r="AG282" s="19"/>
    </row>
    <row r="283" spans="2:42" ht="15" customHeight="1" x14ac:dyDescent="0.2">
      <c r="B283" s="20"/>
      <c r="C283" s="20"/>
      <c r="D283" s="20"/>
      <c r="E283" s="20"/>
      <c r="F283" s="20"/>
      <c r="G283" s="20"/>
      <c r="H283" s="20"/>
      <c r="I283" s="20"/>
      <c r="J283" s="20"/>
      <c r="K283" s="20"/>
      <c r="L283" s="20"/>
      <c r="M283" s="20"/>
      <c r="N283" s="20"/>
      <c r="O283" s="20"/>
      <c r="P283" s="20"/>
      <c r="Q283" s="20"/>
      <c r="R283" s="20"/>
      <c r="S283" s="20"/>
      <c r="T283" s="20"/>
      <c r="U283" s="72"/>
      <c r="V283" s="20"/>
      <c r="W283" s="20"/>
      <c r="X283" s="20"/>
      <c r="Y283" s="20"/>
      <c r="Z283" s="20"/>
      <c r="AA283" s="19"/>
      <c r="AB283" s="19"/>
      <c r="AC283" s="19"/>
      <c r="AD283" s="19"/>
      <c r="AE283" s="19"/>
      <c r="AF283" s="19"/>
      <c r="AG283" s="19"/>
    </row>
    <row r="284" spans="2:42" ht="15" customHeight="1" thickBot="1" x14ac:dyDescent="0.25">
      <c r="B284" s="20"/>
      <c r="C284" s="20"/>
      <c r="D284" s="20"/>
      <c r="E284" s="20"/>
      <c r="F284" s="20"/>
      <c r="G284" s="20"/>
      <c r="H284" s="20"/>
      <c r="I284" s="20"/>
      <c r="J284" s="20"/>
      <c r="K284" s="20"/>
      <c r="L284" s="20"/>
      <c r="M284" s="20"/>
      <c r="N284" s="20"/>
      <c r="O284" s="20"/>
      <c r="P284" s="20"/>
      <c r="Q284" s="20"/>
      <c r="R284" s="20"/>
      <c r="S284" s="20"/>
      <c r="T284" s="20"/>
      <c r="U284" s="72"/>
      <c r="V284" s="20"/>
      <c r="W284" s="20"/>
      <c r="X284" s="20"/>
      <c r="Y284" s="20"/>
      <c r="Z284" s="20"/>
      <c r="AA284" s="19"/>
      <c r="AB284" s="19"/>
      <c r="AC284" s="19"/>
      <c r="AD284" s="19"/>
      <c r="AE284" s="19"/>
      <c r="AF284" s="19"/>
      <c r="AG284" s="19"/>
    </row>
    <row r="285" spans="2:42" ht="40.5" customHeight="1" thickBot="1" x14ac:dyDescent="0.25">
      <c r="B285" s="1092" t="s">
        <v>374</v>
      </c>
      <c r="C285" s="1093"/>
      <c r="D285" s="1093"/>
      <c r="E285" s="1141" t="s">
        <v>319</v>
      </c>
      <c r="F285" s="1093"/>
      <c r="G285" s="1141" t="s">
        <v>375</v>
      </c>
      <c r="H285" s="1093"/>
      <c r="I285" s="1093"/>
      <c r="J285" s="1141" t="s">
        <v>376</v>
      </c>
      <c r="K285" s="1093"/>
      <c r="L285" s="1141" t="s">
        <v>377</v>
      </c>
      <c r="M285" s="1093"/>
      <c r="N285" s="1141" t="s">
        <v>378</v>
      </c>
      <c r="O285" s="1093"/>
      <c r="P285" s="1049" t="s">
        <v>349</v>
      </c>
      <c r="Q285" s="1155"/>
      <c r="R285" s="1049" t="s">
        <v>355</v>
      </c>
      <c r="S285" s="1155"/>
      <c r="T285" s="1049" t="s">
        <v>379</v>
      </c>
      <c r="U285" s="1049"/>
      <c r="V285" s="473" t="s">
        <v>380</v>
      </c>
      <c r="W285" s="1049" t="s">
        <v>381</v>
      </c>
      <c r="X285" s="1050"/>
      <c r="Y285" s="20"/>
      <c r="Z285" s="20"/>
      <c r="AA285" s="19"/>
      <c r="AB285" s="19"/>
      <c r="AC285" s="19"/>
      <c r="AD285" s="79" t="s">
        <v>382</v>
      </c>
      <c r="AE285" s="19"/>
      <c r="AF285" s="19"/>
      <c r="AG285" s="19"/>
    </row>
    <row r="286" spans="2:42" ht="15.75" x14ac:dyDescent="0.2">
      <c r="B286" s="1156" t="s">
        <v>1132</v>
      </c>
      <c r="C286" s="1006"/>
      <c r="D286" s="1006"/>
      <c r="E286" s="1005">
        <v>1</v>
      </c>
      <c r="F286" s="1006"/>
      <c r="G286" s="1005" t="s">
        <v>387</v>
      </c>
      <c r="H286" s="1006"/>
      <c r="I286" s="1006"/>
      <c r="J286" s="1005">
        <v>26</v>
      </c>
      <c r="K286" s="1006"/>
      <c r="L286" s="1059">
        <v>1750905</v>
      </c>
      <c r="M286" s="1006"/>
      <c r="N286" s="1005" t="s">
        <v>383</v>
      </c>
      <c r="O286" s="1006"/>
      <c r="P286" s="983">
        <v>249095</v>
      </c>
      <c r="Q286" s="1053"/>
      <c r="R286" s="1054">
        <f t="shared" ref="R286" si="5">((IF(G286="Servicios",0,(IF(N286="I",(L286*$E$279),IF(N286="II",(L286*$E$279),IF(N286="III",(L286*$E$279),IF(N286="IV",(L286*$E$279),IF(N286="V",(L286*$E$279),0))))))))+AK286)/30*(J286)</f>
        <v>330804.31800000003</v>
      </c>
      <c r="S286" s="1055"/>
      <c r="T286" s="983">
        <f>(IFERROR((IF(G286="Servicios",0,(IF(N286="I",(L286*($N$271+$K$275)),IF(N286="II",(L286*($N$271+$K$276)),IF(N286="III",(L286*($N$271+$K$277)),IF(N286="IV",(L286*($N$271+$K$278)),IF(N286="V",(L286*($N$271+$K$279)),0))))))))+AK286,"REVISAR DATO"))/30*(J286)</f>
        <v>318998.54921999999</v>
      </c>
      <c r="U286" s="983"/>
      <c r="V286" s="474">
        <f>((IF(G286="Servicios",0,(IF(N286="I",(L286*$T$271),IF(N286="II",(L286*$T$271),IF(N286="III",(L286*$T$271),IF(N286="IV",(L286*$T$271),IF(N286="V",(L286*$T$271),0))))))))+AK286)/30*(J286)</f>
        <v>136570.59</v>
      </c>
      <c r="W286" s="983">
        <f>+((L286/30)*(J286)+(P286+R286+T286+V286))*E286</f>
        <v>2552919.4572199997</v>
      </c>
      <c r="X286" s="984"/>
      <c r="Y286" s="20"/>
      <c r="Z286" s="56"/>
      <c r="AK286" s="80">
        <f>+P286*Y285</f>
        <v>0</v>
      </c>
      <c r="AL286" s="19"/>
      <c r="AM286" s="19"/>
      <c r="AN286" s="19"/>
      <c r="AO286" s="81" t="s">
        <v>72</v>
      </c>
      <c r="AP286" s="31" t="s">
        <v>383</v>
      </c>
    </row>
    <row r="287" spans="2:42" ht="15.75" x14ac:dyDescent="0.2">
      <c r="B287" s="1004" t="s">
        <v>1133</v>
      </c>
      <c r="C287" s="794"/>
      <c r="D287" s="794"/>
      <c r="E287" s="1007">
        <v>1</v>
      </c>
      <c r="F287" s="794"/>
      <c r="G287" s="1005" t="s">
        <v>387</v>
      </c>
      <c r="H287" s="1006"/>
      <c r="I287" s="1006"/>
      <c r="J287" s="1007">
        <v>26</v>
      </c>
      <c r="K287" s="794"/>
      <c r="L287" s="1059">
        <v>1750905</v>
      </c>
      <c r="M287" s="1006"/>
      <c r="N287" s="1005" t="s">
        <v>383</v>
      </c>
      <c r="O287" s="1006"/>
      <c r="P287" s="983">
        <v>249095</v>
      </c>
      <c r="Q287" s="1053"/>
      <c r="R287" s="1054">
        <f t="shared" ref="R287:R298" si="6">((IF(G287="Servicios",0,(IF(N287="I",(L287*$E$279),IF(N287="II",(L287*$E$279),IF(N287="III",(L287*$E$279),IF(N287="IV",(L287*$E$279),IF(N287="V",(L287*$E$279),0))))))))+AK287)/30*(J287)</f>
        <v>330804.31800000003</v>
      </c>
      <c r="S287" s="1055"/>
      <c r="T287" s="983">
        <f t="shared" ref="T287:T298" si="7">(IFERROR((IF(G287="Servicios",0,(IF(N287="I",(L287*($N$271+$K$275)),IF(N287="II",(L287*($N$271+$K$276)),IF(N287="III",(L287*($N$271+$K$277)),IF(N287="IV",(L287*($N$271+$K$278)),IF(N287="V",(L287*($N$271+$K$279)),0))))))))+AK287,"REVISAR DATO"))/30*(J287)</f>
        <v>318998.54921999999</v>
      </c>
      <c r="U287" s="983"/>
      <c r="V287" s="474">
        <f t="shared" ref="V287:V298" si="8">((IF(G287="Servicios",0,(IF(N287="I",(L287*$T$271),IF(N287="II",(L287*$T$271),IF(N287="III",(L287*$T$271),IF(N287="IV",(L287*$T$271),IF(N287="V",(L287*$T$271),0))))))))+AK287)/30*(J287)</f>
        <v>136570.59</v>
      </c>
      <c r="W287" s="983">
        <f t="shared" ref="W287:W298" si="9">+((L287/30)*(J287)+(P287+R287+T287+V287))*E287</f>
        <v>2552919.4572199997</v>
      </c>
      <c r="X287" s="984"/>
      <c r="Y287" s="20"/>
      <c r="Z287" s="56"/>
      <c r="AK287" s="80">
        <f t="shared" ref="AK287:AK299" si="10">+P287*AK286</f>
        <v>0</v>
      </c>
      <c r="AL287" s="19"/>
      <c r="AM287" s="19"/>
      <c r="AN287" s="19"/>
      <c r="AO287" s="81" t="s">
        <v>384</v>
      </c>
      <c r="AP287" s="31" t="s">
        <v>386</v>
      </c>
    </row>
    <row r="288" spans="2:42" ht="15.75" x14ac:dyDescent="0.2">
      <c r="B288" s="1004"/>
      <c r="C288" s="794"/>
      <c r="D288" s="794"/>
      <c r="E288" s="1007"/>
      <c r="F288" s="794"/>
      <c r="G288" s="1005"/>
      <c r="H288" s="1006"/>
      <c r="I288" s="1006"/>
      <c r="J288" s="1007"/>
      <c r="K288" s="794"/>
      <c r="L288" s="1008"/>
      <c r="M288" s="794"/>
      <c r="N288" s="1005"/>
      <c r="O288" s="1006"/>
      <c r="P288" s="983">
        <f t="shared" ref="P288:P298" si="11">(IF(L288=0,0,(IF(G288="Servicios",0,(IF(L288&lt;(2*$F$268),$F$269,0))))))/30*(J288)</f>
        <v>0</v>
      </c>
      <c r="Q288" s="1053"/>
      <c r="R288" s="1054">
        <f t="shared" si="6"/>
        <v>0</v>
      </c>
      <c r="S288" s="1055"/>
      <c r="T288" s="983">
        <f t="shared" si="7"/>
        <v>0</v>
      </c>
      <c r="U288" s="983"/>
      <c r="V288" s="474">
        <f t="shared" si="8"/>
        <v>0</v>
      </c>
      <c r="W288" s="983">
        <f t="shared" si="9"/>
        <v>0</v>
      </c>
      <c r="X288" s="984"/>
      <c r="Y288" s="20"/>
      <c r="Z288" s="56"/>
      <c r="AK288" s="80">
        <f t="shared" si="10"/>
        <v>0</v>
      </c>
      <c r="AL288" s="19"/>
      <c r="AM288" s="19"/>
      <c r="AN288" s="19"/>
      <c r="AO288" s="81" t="s">
        <v>387</v>
      </c>
      <c r="AP288" s="31" t="s">
        <v>385</v>
      </c>
    </row>
    <row r="289" spans="2:42" ht="15.75" x14ac:dyDescent="0.2">
      <c r="B289" s="1004"/>
      <c r="C289" s="794"/>
      <c r="D289" s="794"/>
      <c r="E289" s="1007"/>
      <c r="F289" s="794"/>
      <c r="G289" s="1005"/>
      <c r="H289" s="1006"/>
      <c r="I289" s="1006"/>
      <c r="J289" s="1007"/>
      <c r="K289" s="794"/>
      <c r="L289" s="1008"/>
      <c r="M289" s="794"/>
      <c r="N289" s="1005"/>
      <c r="O289" s="1006"/>
      <c r="P289" s="983">
        <f t="shared" si="11"/>
        <v>0</v>
      </c>
      <c r="Q289" s="1053"/>
      <c r="R289" s="1054">
        <f t="shared" si="6"/>
        <v>0</v>
      </c>
      <c r="S289" s="1055"/>
      <c r="T289" s="983">
        <f t="shared" si="7"/>
        <v>0</v>
      </c>
      <c r="U289" s="983"/>
      <c r="V289" s="474">
        <f t="shared" si="8"/>
        <v>0</v>
      </c>
      <c r="W289" s="983">
        <f t="shared" si="9"/>
        <v>0</v>
      </c>
      <c r="X289" s="984"/>
      <c r="Y289" s="20"/>
      <c r="Z289" s="56"/>
      <c r="AK289" s="80">
        <f t="shared" si="10"/>
        <v>0</v>
      </c>
      <c r="AL289" s="19"/>
      <c r="AM289" s="19"/>
      <c r="AN289" s="19"/>
      <c r="AO289" s="81" t="s">
        <v>389</v>
      </c>
      <c r="AP289" s="31" t="s">
        <v>388</v>
      </c>
    </row>
    <row r="290" spans="2:42" ht="15.75" x14ac:dyDescent="0.2">
      <c r="B290" s="1004"/>
      <c r="C290" s="794"/>
      <c r="D290" s="794"/>
      <c r="E290" s="1007"/>
      <c r="F290" s="794"/>
      <c r="G290" s="1005"/>
      <c r="H290" s="1006"/>
      <c r="I290" s="1006"/>
      <c r="J290" s="1007"/>
      <c r="K290" s="794"/>
      <c r="L290" s="1008"/>
      <c r="M290" s="794"/>
      <c r="N290" s="1005"/>
      <c r="O290" s="1006"/>
      <c r="P290" s="983">
        <f t="shared" si="11"/>
        <v>0</v>
      </c>
      <c r="Q290" s="1053"/>
      <c r="R290" s="1054">
        <f t="shared" si="6"/>
        <v>0</v>
      </c>
      <c r="S290" s="1055"/>
      <c r="T290" s="983">
        <f t="shared" si="7"/>
        <v>0</v>
      </c>
      <c r="U290" s="983"/>
      <c r="V290" s="474">
        <f t="shared" si="8"/>
        <v>0</v>
      </c>
      <c r="W290" s="983">
        <f t="shared" si="9"/>
        <v>0</v>
      </c>
      <c r="X290" s="984"/>
      <c r="Y290" s="20"/>
      <c r="Z290" s="56"/>
      <c r="AK290" s="80">
        <f t="shared" si="10"/>
        <v>0</v>
      </c>
      <c r="AL290" s="19"/>
      <c r="AM290" s="19"/>
      <c r="AN290" s="19"/>
      <c r="AO290" s="81"/>
      <c r="AP290" s="31" t="s">
        <v>371</v>
      </c>
    </row>
    <row r="291" spans="2:42" ht="15.75" x14ac:dyDescent="0.2">
      <c r="B291" s="1004"/>
      <c r="C291" s="794"/>
      <c r="D291" s="794"/>
      <c r="E291" s="1007"/>
      <c r="F291" s="794"/>
      <c r="G291" s="1005"/>
      <c r="H291" s="1006"/>
      <c r="I291" s="1006"/>
      <c r="J291" s="1007"/>
      <c r="K291" s="794"/>
      <c r="L291" s="1008"/>
      <c r="M291" s="794"/>
      <c r="N291" s="1005"/>
      <c r="O291" s="1006"/>
      <c r="P291" s="983">
        <f t="shared" si="11"/>
        <v>0</v>
      </c>
      <c r="Q291" s="1053"/>
      <c r="R291" s="1054">
        <f t="shared" si="6"/>
        <v>0</v>
      </c>
      <c r="S291" s="1055"/>
      <c r="T291" s="983">
        <f t="shared" si="7"/>
        <v>0</v>
      </c>
      <c r="U291" s="983"/>
      <c r="V291" s="474">
        <f t="shared" si="8"/>
        <v>0</v>
      </c>
      <c r="W291" s="983">
        <f t="shared" si="9"/>
        <v>0</v>
      </c>
      <c r="X291" s="984"/>
      <c r="Y291" s="20"/>
      <c r="Z291" s="56"/>
      <c r="AK291" s="80">
        <f t="shared" si="10"/>
        <v>0</v>
      </c>
      <c r="AL291" s="19"/>
      <c r="AM291" s="19"/>
      <c r="AN291" s="19"/>
      <c r="AO291" s="19"/>
      <c r="AP291" s="19"/>
    </row>
    <row r="292" spans="2:42" ht="15.75" x14ac:dyDescent="0.2">
      <c r="B292" s="1004"/>
      <c r="C292" s="794"/>
      <c r="D292" s="794"/>
      <c r="E292" s="1007"/>
      <c r="F292" s="794"/>
      <c r="G292" s="1005"/>
      <c r="H292" s="1006"/>
      <c r="I292" s="1006"/>
      <c r="J292" s="1007"/>
      <c r="K292" s="794"/>
      <c r="L292" s="1008"/>
      <c r="M292" s="794"/>
      <c r="N292" s="1005"/>
      <c r="O292" s="1006"/>
      <c r="P292" s="983">
        <f t="shared" si="11"/>
        <v>0</v>
      </c>
      <c r="Q292" s="1053"/>
      <c r="R292" s="1054">
        <f t="shared" si="6"/>
        <v>0</v>
      </c>
      <c r="S292" s="1055"/>
      <c r="T292" s="983">
        <f t="shared" si="7"/>
        <v>0</v>
      </c>
      <c r="U292" s="983"/>
      <c r="V292" s="474">
        <f t="shared" si="8"/>
        <v>0</v>
      </c>
      <c r="W292" s="983">
        <f t="shared" si="9"/>
        <v>0</v>
      </c>
      <c r="X292" s="984"/>
      <c r="Y292" s="20"/>
      <c r="Z292" s="56"/>
      <c r="AK292" s="80">
        <f t="shared" si="10"/>
        <v>0</v>
      </c>
      <c r="AL292" s="19"/>
      <c r="AM292" s="19"/>
      <c r="AN292" s="19"/>
      <c r="AO292" s="19"/>
      <c r="AP292" s="19"/>
    </row>
    <row r="293" spans="2:42" ht="15.75" x14ac:dyDescent="0.2">
      <c r="B293" s="1004"/>
      <c r="C293" s="794"/>
      <c r="D293" s="794"/>
      <c r="E293" s="1007"/>
      <c r="F293" s="794"/>
      <c r="G293" s="1005"/>
      <c r="H293" s="1006"/>
      <c r="I293" s="1006"/>
      <c r="J293" s="1007"/>
      <c r="K293" s="794"/>
      <c r="L293" s="1008"/>
      <c r="M293" s="794"/>
      <c r="N293" s="1005"/>
      <c r="O293" s="1006"/>
      <c r="P293" s="983">
        <f t="shared" si="11"/>
        <v>0</v>
      </c>
      <c r="Q293" s="1053"/>
      <c r="R293" s="1054">
        <f t="shared" si="6"/>
        <v>0</v>
      </c>
      <c r="S293" s="1055"/>
      <c r="T293" s="983">
        <f t="shared" si="7"/>
        <v>0</v>
      </c>
      <c r="U293" s="983"/>
      <c r="V293" s="474">
        <f t="shared" si="8"/>
        <v>0</v>
      </c>
      <c r="W293" s="983">
        <f t="shared" si="9"/>
        <v>0</v>
      </c>
      <c r="X293" s="984"/>
      <c r="Y293" s="20"/>
      <c r="Z293" s="56"/>
      <c r="AK293" s="80">
        <f t="shared" si="10"/>
        <v>0</v>
      </c>
      <c r="AL293" s="19"/>
      <c r="AM293" s="19"/>
      <c r="AN293" s="19"/>
      <c r="AO293" s="19"/>
      <c r="AP293" s="19"/>
    </row>
    <row r="294" spans="2:42" ht="15.75" x14ac:dyDescent="0.2">
      <c r="B294" s="1004"/>
      <c r="C294" s="794"/>
      <c r="D294" s="794"/>
      <c r="E294" s="1007"/>
      <c r="F294" s="794"/>
      <c r="G294" s="1005"/>
      <c r="H294" s="1006"/>
      <c r="I294" s="1006"/>
      <c r="J294" s="1007"/>
      <c r="K294" s="794"/>
      <c r="L294" s="1008"/>
      <c r="M294" s="794"/>
      <c r="N294" s="1005"/>
      <c r="O294" s="1006"/>
      <c r="P294" s="983">
        <f t="shared" si="11"/>
        <v>0</v>
      </c>
      <c r="Q294" s="1053"/>
      <c r="R294" s="1054">
        <f t="shared" si="6"/>
        <v>0</v>
      </c>
      <c r="S294" s="1055"/>
      <c r="T294" s="983">
        <f t="shared" si="7"/>
        <v>0</v>
      </c>
      <c r="U294" s="983"/>
      <c r="V294" s="474">
        <f t="shared" si="8"/>
        <v>0</v>
      </c>
      <c r="W294" s="983">
        <f t="shared" si="9"/>
        <v>0</v>
      </c>
      <c r="X294" s="984"/>
      <c r="Y294" s="20"/>
      <c r="Z294" s="56"/>
      <c r="AK294" s="80">
        <f t="shared" si="10"/>
        <v>0</v>
      </c>
      <c r="AL294" s="19"/>
      <c r="AM294" s="19"/>
      <c r="AN294" s="19"/>
      <c r="AO294" s="19"/>
      <c r="AP294" s="19"/>
    </row>
    <row r="295" spans="2:42" ht="15.75" x14ac:dyDescent="0.2">
      <c r="B295" s="1004"/>
      <c r="C295" s="794"/>
      <c r="D295" s="794"/>
      <c r="E295" s="1007"/>
      <c r="F295" s="794"/>
      <c r="G295" s="1005"/>
      <c r="H295" s="1006"/>
      <c r="I295" s="1006"/>
      <c r="J295" s="1007"/>
      <c r="K295" s="794"/>
      <c r="L295" s="1008"/>
      <c r="M295" s="794"/>
      <c r="N295" s="1005"/>
      <c r="O295" s="1006"/>
      <c r="P295" s="983">
        <f t="shared" si="11"/>
        <v>0</v>
      </c>
      <c r="Q295" s="1053"/>
      <c r="R295" s="1054">
        <f t="shared" si="6"/>
        <v>0</v>
      </c>
      <c r="S295" s="1055"/>
      <c r="T295" s="983">
        <f t="shared" si="7"/>
        <v>0</v>
      </c>
      <c r="U295" s="983"/>
      <c r="V295" s="474">
        <f t="shared" si="8"/>
        <v>0</v>
      </c>
      <c r="W295" s="983">
        <f t="shared" si="9"/>
        <v>0</v>
      </c>
      <c r="X295" s="984"/>
      <c r="Y295" s="20"/>
      <c r="Z295" s="56"/>
      <c r="AK295" s="80">
        <f t="shared" si="10"/>
        <v>0</v>
      </c>
      <c r="AL295" s="19"/>
      <c r="AM295" s="19"/>
      <c r="AN295" s="19"/>
      <c r="AO295" s="19"/>
      <c r="AP295" s="19"/>
    </row>
    <row r="296" spans="2:42" ht="15.75" x14ac:dyDescent="0.2">
      <c r="B296" s="1004"/>
      <c r="C296" s="794"/>
      <c r="D296" s="794"/>
      <c r="E296" s="1007"/>
      <c r="F296" s="794"/>
      <c r="G296" s="1005"/>
      <c r="H296" s="1006"/>
      <c r="I296" s="1006"/>
      <c r="J296" s="1007"/>
      <c r="K296" s="794"/>
      <c r="L296" s="1008"/>
      <c r="M296" s="794"/>
      <c r="N296" s="1005"/>
      <c r="O296" s="1006"/>
      <c r="P296" s="983">
        <f t="shared" si="11"/>
        <v>0</v>
      </c>
      <c r="Q296" s="1053"/>
      <c r="R296" s="1054">
        <f t="shared" si="6"/>
        <v>0</v>
      </c>
      <c r="S296" s="1055"/>
      <c r="T296" s="983">
        <f t="shared" si="7"/>
        <v>0</v>
      </c>
      <c r="U296" s="983"/>
      <c r="V296" s="474">
        <f t="shared" si="8"/>
        <v>0</v>
      </c>
      <c r="W296" s="983">
        <f t="shared" si="9"/>
        <v>0</v>
      </c>
      <c r="X296" s="984"/>
      <c r="Y296" s="20"/>
      <c r="Z296" s="56"/>
      <c r="AK296" s="80">
        <f t="shared" si="10"/>
        <v>0</v>
      </c>
      <c r="AL296" s="19"/>
      <c r="AM296" s="19"/>
      <c r="AN296" s="19"/>
      <c r="AO296" s="19"/>
      <c r="AP296" s="19"/>
    </row>
    <row r="297" spans="2:42" ht="15.75" x14ac:dyDescent="0.2">
      <c r="B297" s="1004"/>
      <c r="C297" s="794"/>
      <c r="D297" s="794"/>
      <c r="E297" s="1007"/>
      <c r="F297" s="794"/>
      <c r="G297" s="1005"/>
      <c r="H297" s="1006"/>
      <c r="I297" s="1006"/>
      <c r="J297" s="1007"/>
      <c r="K297" s="794"/>
      <c r="L297" s="1008"/>
      <c r="M297" s="794"/>
      <c r="N297" s="1005"/>
      <c r="O297" s="1006"/>
      <c r="P297" s="983">
        <f t="shared" si="11"/>
        <v>0</v>
      </c>
      <c r="Q297" s="1053"/>
      <c r="R297" s="1054">
        <f t="shared" si="6"/>
        <v>0</v>
      </c>
      <c r="S297" s="1055"/>
      <c r="T297" s="983">
        <f t="shared" si="7"/>
        <v>0</v>
      </c>
      <c r="U297" s="983"/>
      <c r="V297" s="474">
        <f t="shared" si="8"/>
        <v>0</v>
      </c>
      <c r="W297" s="983">
        <f t="shared" si="9"/>
        <v>0</v>
      </c>
      <c r="X297" s="984"/>
      <c r="Y297" s="20"/>
      <c r="Z297" s="56"/>
      <c r="AK297" s="80">
        <f t="shared" si="10"/>
        <v>0</v>
      </c>
      <c r="AL297" s="19"/>
      <c r="AM297" s="19"/>
      <c r="AN297" s="19"/>
      <c r="AO297" s="19"/>
      <c r="AP297" s="19"/>
    </row>
    <row r="298" spans="2:42" ht="15.75" x14ac:dyDescent="0.2">
      <c r="B298" s="1004"/>
      <c r="C298" s="794"/>
      <c r="D298" s="794"/>
      <c r="E298" s="1007"/>
      <c r="F298" s="794"/>
      <c r="G298" s="1005"/>
      <c r="H298" s="1006"/>
      <c r="I298" s="1006"/>
      <c r="J298" s="1007"/>
      <c r="K298" s="794"/>
      <c r="L298" s="1008"/>
      <c r="M298" s="794"/>
      <c r="N298" s="1005"/>
      <c r="O298" s="1006"/>
      <c r="P298" s="983">
        <f t="shared" si="11"/>
        <v>0</v>
      </c>
      <c r="Q298" s="1053"/>
      <c r="R298" s="1054">
        <f t="shared" si="6"/>
        <v>0</v>
      </c>
      <c r="S298" s="1055"/>
      <c r="T298" s="983">
        <f t="shared" si="7"/>
        <v>0</v>
      </c>
      <c r="U298" s="983"/>
      <c r="V298" s="474">
        <f t="shared" si="8"/>
        <v>0</v>
      </c>
      <c r="W298" s="983">
        <f t="shared" si="9"/>
        <v>0</v>
      </c>
      <c r="X298" s="984"/>
      <c r="Y298" s="20"/>
      <c r="Z298" s="56"/>
      <c r="AK298" s="80">
        <f t="shared" si="10"/>
        <v>0</v>
      </c>
      <c r="AL298" s="19"/>
      <c r="AM298" s="19"/>
      <c r="AN298" s="19"/>
      <c r="AO298" s="19"/>
      <c r="AP298" s="19"/>
    </row>
    <row r="299" spans="2:42" ht="15.75" x14ac:dyDescent="0.2">
      <c r="B299" s="981" t="s">
        <v>390</v>
      </c>
      <c r="C299" s="1039"/>
      <c r="D299" s="1039"/>
      <c r="E299" s="982"/>
      <c r="F299" s="1039"/>
      <c r="G299" s="982"/>
      <c r="H299" s="1039"/>
      <c r="I299" s="1039"/>
      <c r="J299" s="982"/>
      <c r="K299" s="1039"/>
      <c r="L299" s="979">
        <f>SUM(L286:M298)</f>
        <v>3501810</v>
      </c>
      <c r="M299" s="1039"/>
      <c r="N299" s="982"/>
      <c r="O299" s="1039"/>
      <c r="P299" s="1002">
        <f>SUM(P286:Q298)</f>
        <v>498190</v>
      </c>
      <c r="Q299" s="1003"/>
      <c r="R299" s="1002">
        <f>SUM(R286:S298)</f>
        <v>661608.63600000006</v>
      </c>
      <c r="S299" s="1003"/>
      <c r="T299" s="1002">
        <f>SUM(T286:T298)</f>
        <v>637997.09843999997</v>
      </c>
      <c r="U299" s="1002"/>
      <c r="V299" s="476">
        <f>SUM(V286:V298)</f>
        <v>273141.18</v>
      </c>
      <c r="W299" s="1002">
        <f>SUM(W286:W298)</f>
        <v>5105838.9144399995</v>
      </c>
      <c r="X299" s="1022"/>
      <c r="Y299" s="20"/>
      <c r="Z299" s="56"/>
      <c r="AK299" s="80">
        <f t="shared" si="10"/>
        <v>0</v>
      </c>
      <c r="AL299" s="19"/>
      <c r="AM299" s="19"/>
      <c r="AN299" s="19"/>
      <c r="AO299" s="19"/>
      <c r="AP299" s="19"/>
    </row>
    <row r="300" spans="2:42" ht="15" customHeight="1" x14ac:dyDescent="0.2">
      <c r="B300" s="20"/>
      <c r="C300" s="20"/>
      <c r="D300" s="20"/>
      <c r="E300" s="20"/>
      <c r="F300" s="20"/>
      <c r="G300" s="20"/>
      <c r="H300" s="20"/>
      <c r="I300" s="20"/>
      <c r="J300" s="20"/>
      <c r="K300" s="20"/>
      <c r="L300" s="20"/>
      <c r="M300" s="20"/>
      <c r="N300" s="20"/>
      <c r="O300" s="20"/>
      <c r="P300" s="20"/>
      <c r="Q300" s="20"/>
      <c r="R300" s="20"/>
      <c r="S300" s="20"/>
      <c r="T300" s="20"/>
      <c r="U300" s="72"/>
      <c r="V300" s="20"/>
      <c r="W300" s="20"/>
      <c r="X300" s="20"/>
      <c r="Y300" s="20"/>
      <c r="Z300" s="20"/>
      <c r="AA300" s="19"/>
      <c r="AB300" s="19"/>
      <c r="AC300" s="19"/>
      <c r="AD300" s="19"/>
      <c r="AE300" s="19"/>
      <c r="AF300" s="19"/>
      <c r="AG300" s="19"/>
    </row>
    <row r="301" spans="2:42" ht="15.75" x14ac:dyDescent="0.2">
      <c r="B301" s="1051" t="s">
        <v>391</v>
      </c>
      <c r="C301" s="1051"/>
      <c r="D301" s="1051"/>
      <c r="E301" s="1051"/>
      <c r="F301" s="1051"/>
      <c r="G301" s="1051"/>
      <c r="H301" s="1051"/>
      <c r="I301" s="1051"/>
      <c r="J301" s="1051"/>
      <c r="K301" s="1051"/>
      <c r="L301" s="1051"/>
      <c r="M301" s="1051"/>
      <c r="N301" s="1051"/>
      <c r="O301" s="1051"/>
      <c r="P301" s="1051"/>
      <c r="Q301" s="1051"/>
      <c r="R301" s="1051"/>
      <c r="S301" s="1051"/>
      <c r="T301" s="1051"/>
      <c r="U301" s="1051"/>
      <c r="V301" s="1051"/>
      <c r="W301" s="1051"/>
      <c r="X301" s="1051"/>
      <c r="Y301" s="20"/>
      <c r="Z301" s="20"/>
      <c r="AA301" s="19"/>
      <c r="AB301" s="19"/>
      <c r="AC301" s="19"/>
      <c r="AD301" s="19"/>
      <c r="AE301" s="19"/>
      <c r="AF301" s="19"/>
      <c r="AG301" s="19"/>
    </row>
    <row r="302" spans="2:42" ht="15" customHeight="1" x14ac:dyDescent="0.2">
      <c r="B302" s="20"/>
      <c r="C302" s="20"/>
      <c r="D302" s="20"/>
      <c r="E302" s="20"/>
      <c r="F302" s="20"/>
      <c r="G302" s="20"/>
      <c r="H302" s="20"/>
      <c r="I302" s="20"/>
      <c r="J302" s="20"/>
      <c r="K302" s="20"/>
      <c r="L302" s="20"/>
      <c r="M302" s="20"/>
      <c r="N302" s="20"/>
      <c r="O302" s="20"/>
      <c r="P302" s="20"/>
      <c r="Q302" s="20"/>
      <c r="R302" s="20"/>
      <c r="S302" s="20"/>
      <c r="T302" s="20"/>
      <c r="U302" s="72"/>
      <c r="V302" s="20"/>
      <c r="W302" s="20"/>
      <c r="X302" s="20"/>
      <c r="Y302" s="20"/>
      <c r="Z302" s="20"/>
      <c r="AA302" s="19"/>
      <c r="AB302" s="19"/>
      <c r="AC302" s="19"/>
      <c r="AD302" s="19"/>
      <c r="AE302" s="19"/>
      <c r="AF302" s="19"/>
      <c r="AG302" s="19"/>
    </row>
    <row r="303" spans="2:42" ht="15.75" x14ac:dyDescent="0.2">
      <c r="B303" s="1051" t="s">
        <v>392</v>
      </c>
      <c r="C303" s="1051"/>
      <c r="D303" s="1051"/>
      <c r="E303" s="1051"/>
      <c r="F303" s="1051"/>
      <c r="G303" s="1051"/>
      <c r="H303" s="1051"/>
      <c r="I303" s="1051"/>
      <c r="J303" s="1051"/>
      <c r="K303" s="1051"/>
      <c r="L303" s="1051"/>
      <c r="M303" s="1051"/>
      <c r="N303" s="1051"/>
      <c r="O303" s="1051"/>
      <c r="P303" s="1051"/>
      <c r="Q303" s="1051"/>
      <c r="R303" s="1051"/>
      <c r="S303" s="1051"/>
      <c r="T303" s="1051"/>
      <c r="U303" s="1051"/>
      <c r="V303" s="1051"/>
      <c r="W303" s="1051"/>
      <c r="X303" s="1051"/>
      <c r="Y303" s="20"/>
      <c r="Z303" s="20"/>
      <c r="AA303" s="19"/>
      <c r="AB303" s="19"/>
      <c r="AC303" s="19"/>
      <c r="AD303" s="19"/>
      <c r="AE303" s="19"/>
      <c r="AF303" s="19"/>
      <c r="AG303" s="19"/>
    </row>
    <row r="304" spans="2:42" ht="15" customHeight="1" x14ac:dyDescent="0.2">
      <c r="B304" s="20"/>
      <c r="C304" s="20"/>
      <c r="D304" s="20"/>
      <c r="E304" s="20"/>
      <c r="F304" s="20"/>
      <c r="G304" s="20"/>
      <c r="H304" s="20"/>
      <c r="I304" s="20"/>
      <c r="J304" s="20"/>
      <c r="K304" s="20"/>
      <c r="L304" s="20"/>
      <c r="M304" s="20"/>
      <c r="N304" s="20"/>
      <c r="O304" s="20"/>
      <c r="P304" s="20"/>
      <c r="Q304" s="20"/>
      <c r="R304" s="20"/>
      <c r="S304" s="20"/>
      <c r="T304" s="20"/>
      <c r="U304" s="72"/>
      <c r="V304" s="20"/>
      <c r="W304" s="20"/>
      <c r="X304" s="20"/>
      <c r="Y304" s="20"/>
      <c r="Z304" s="20"/>
      <c r="AA304" s="19"/>
      <c r="AB304" s="19"/>
      <c r="AC304" s="19"/>
      <c r="AD304" s="19"/>
      <c r="AE304" s="19"/>
      <c r="AF304" s="19"/>
      <c r="AG304" s="19"/>
    </row>
    <row r="305" spans="2:33" ht="15.75" x14ac:dyDescent="0.2">
      <c r="B305" s="1052" t="s">
        <v>393</v>
      </c>
      <c r="C305" s="1052"/>
      <c r="D305" s="1052"/>
      <c r="E305" s="1052"/>
      <c r="F305" s="1052"/>
      <c r="G305" s="1052"/>
      <c r="H305" s="1052"/>
      <c r="I305" s="1052"/>
      <c r="J305" s="1052"/>
      <c r="K305" s="1052"/>
      <c r="L305" s="1052"/>
      <c r="M305" s="1052"/>
      <c r="N305" s="1052"/>
      <c r="O305" s="1052"/>
      <c r="P305" s="1052"/>
      <c r="Q305" s="1052"/>
      <c r="R305" s="1052"/>
      <c r="S305" s="1052"/>
      <c r="T305" s="1052"/>
      <c r="U305" s="1052"/>
      <c r="V305" s="1052"/>
      <c r="W305" s="1052"/>
      <c r="X305" s="1052"/>
      <c r="Y305" s="20"/>
      <c r="Z305" s="20"/>
      <c r="AA305" s="19"/>
      <c r="AB305" s="19"/>
      <c r="AC305" s="19"/>
      <c r="AD305" s="19"/>
      <c r="AE305" s="19"/>
      <c r="AF305" s="19"/>
      <c r="AG305" s="19"/>
    </row>
    <row r="306" spans="2:33" ht="15" customHeight="1" thickBot="1" x14ac:dyDescent="0.25">
      <c r="B306" s="20"/>
      <c r="C306" s="20"/>
      <c r="D306" s="20"/>
      <c r="E306" s="20"/>
      <c r="F306" s="20"/>
      <c r="G306" s="20"/>
      <c r="H306" s="20"/>
      <c r="I306" s="20"/>
      <c r="J306" s="20"/>
      <c r="K306" s="20"/>
      <c r="L306" s="20"/>
      <c r="M306" s="20"/>
      <c r="N306" s="20"/>
      <c r="O306" s="20"/>
      <c r="P306" s="20"/>
      <c r="Q306" s="20"/>
      <c r="R306" s="20"/>
      <c r="S306" s="20"/>
      <c r="T306" s="20"/>
      <c r="U306" s="72"/>
      <c r="V306" s="20"/>
      <c r="W306" s="20"/>
      <c r="X306" s="20"/>
      <c r="Y306" s="20"/>
      <c r="Z306" s="20"/>
      <c r="AA306" s="19"/>
      <c r="AB306" s="19"/>
      <c r="AC306" s="19"/>
      <c r="AD306" s="19"/>
      <c r="AE306" s="19"/>
      <c r="AF306" s="19"/>
      <c r="AG306" s="19"/>
    </row>
    <row r="307" spans="2:33" ht="18" customHeight="1" x14ac:dyDescent="0.2">
      <c r="B307" s="20"/>
      <c r="C307" s="967" t="s">
        <v>394</v>
      </c>
      <c r="D307" s="968"/>
      <c r="E307" s="968"/>
      <c r="F307" s="968" t="s">
        <v>244</v>
      </c>
      <c r="G307" s="968"/>
      <c r="H307" s="968" t="s">
        <v>245</v>
      </c>
      <c r="I307" s="968"/>
      <c r="J307" s="477" t="s">
        <v>246</v>
      </c>
      <c r="K307" s="478" t="s">
        <v>247</v>
      </c>
      <c r="L307" s="20"/>
      <c r="M307" s="20"/>
      <c r="N307" s="20"/>
      <c r="O307" s="20"/>
      <c r="P307" s="20"/>
      <c r="Q307" s="20"/>
      <c r="R307" s="20"/>
      <c r="S307" s="20"/>
      <c r="T307" s="20"/>
      <c r="U307" s="72"/>
      <c r="V307" s="20"/>
      <c r="W307" s="20"/>
      <c r="X307" s="20"/>
      <c r="Y307" s="20"/>
      <c r="Z307" s="20"/>
      <c r="AA307" s="19"/>
      <c r="AB307" s="19"/>
      <c r="AC307" s="19"/>
      <c r="AD307" s="19"/>
      <c r="AE307" s="19"/>
      <c r="AF307" s="19"/>
      <c r="AG307" s="19"/>
    </row>
    <row r="308" spans="2:33" ht="18" customHeight="1" x14ac:dyDescent="0.2">
      <c r="B308" s="20"/>
      <c r="C308" s="969"/>
      <c r="D308" s="970"/>
      <c r="E308" s="970"/>
      <c r="F308" s="999">
        <f>+'Estudio de Mercados'!C56</f>
        <v>5.5E-2</v>
      </c>
      <c r="G308" s="1000"/>
      <c r="H308" s="1047">
        <f>+'Estudio de Mercados'!D56</f>
        <v>0.06</v>
      </c>
      <c r="I308" s="1047"/>
      <c r="J308" s="479">
        <f>+'Estudio de Mercados'!E56</f>
        <v>6.5000000000000002E-2</v>
      </c>
      <c r="K308" s="480">
        <f>+'Estudio de Mercados'!F56</f>
        <v>7.0000000000000007E-2</v>
      </c>
      <c r="L308" s="20"/>
      <c r="M308" s="20"/>
      <c r="N308" s="20"/>
      <c r="O308" s="20"/>
      <c r="P308" s="20"/>
      <c r="Q308" s="20"/>
      <c r="R308" s="20"/>
      <c r="S308" s="20"/>
      <c r="T308" s="20"/>
      <c r="U308" s="72"/>
      <c r="V308" s="20"/>
      <c r="W308" s="20"/>
      <c r="X308" s="20"/>
      <c r="Y308" s="20"/>
      <c r="Z308" s="20"/>
      <c r="AA308" s="19"/>
      <c r="AB308" s="19"/>
      <c r="AC308" s="19"/>
      <c r="AD308" s="19"/>
      <c r="AE308" s="19"/>
      <c r="AF308" s="19"/>
      <c r="AG308" s="19"/>
    </row>
    <row r="309" spans="2:33" ht="15" customHeight="1" x14ac:dyDescent="0.2">
      <c r="B309" s="20"/>
      <c r="C309" s="20"/>
      <c r="D309" s="20"/>
      <c r="E309" s="20"/>
      <c r="F309" s="20"/>
      <c r="G309" s="20"/>
      <c r="H309" s="20"/>
      <c r="I309" s="20"/>
      <c r="J309" s="20"/>
      <c r="K309" s="20"/>
      <c r="L309" s="20"/>
      <c r="M309" s="20"/>
      <c r="N309" s="20"/>
      <c r="O309" s="20"/>
      <c r="P309" s="20"/>
      <c r="Q309" s="20"/>
      <c r="R309" s="20"/>
      <c r="S309" s="20"/>
      <c r="T309" s="20"/>
      <c r="U309" s="72"/>
      <c r="V309" s="20"/>
      <c r="W309" s="20"/>
      <c r="X309" s="20"/>
      <c r="Y309" s="20"/>
      <c r="Z309" s="20"/>
      <c r="AA309" s="19"/>
      <c r="AB309" s="19"/>
      <c r="AC309" s="19"/>
      <c r="AD309" s="19"/>
      <c r="AE309" s="19"/>
      <c r="AF309" s="19"/>
      <c r="AG309" s="19"/>
    </row>
    <row r="310" spans="2:33" ht="15" customHeight="1" thickBot="1" x14ac:dyDescent="0.25">
      <c r="B310" s="20"/>
      <c r="C310" s="20"/>
      <c r="D310" s="20"/>
      <c r="E310" s="20"/>
      <c r="F310" s="20"/>
      <c r="G310" s="20"/>
      <c r="H310" s="20"/>
      <c r="I310" s="20"/>
      <c r="J310" s="20"/>
      <c r="K310" s="20"/>
      <c r="L310" s="20"/>
      <c r="M310" s="20"/>
      <c r="N310" s="20"/>
      <c r="O310" s="20"/>
      <c r="P310" s="20"/>
      <c r="Q310" s="20"/>
      <c r="R310" s="20"/>
      <c r="S310" s="20"/>
      <c r="T310" s="20"/>
      <c r="U310" s="72"/>
      <c r="V310" s="20"/>
      <c r="W310" s="20"/>
      <c r="X310" s="20"/>
      <c r="Y310" s="20"/>
      <c r="Z310" s="20"/>
      <c r="AA310" s="19"/>
      <c r="AB310" s="19"/>
      <c r="AC310" s="19"/>
      <c r="AD310" s="19"/>
      <c r="AE310" s="19"/>
      <c r="AF310" s="19"/>
      <c r="AG310" s="19"/>
    </row>
    <row r="311" spans="2:33" ht="22.5" customHeight="1" x14ac:dyDescent="0.2">
      <c r="B311" s="20"/>
      <c r="C311" s="20"/>
      <c r="D311" s="20"/>
      <c r="E311" s="20"/>
      <c r="F311" s="20"/>
      <c r="G311" s="20"/>
      <c r="H311" s="1032" t="s">
        <v>395</v>
      </c>
      <c r="I311" s="1033"/>
      <c r="J311" s="1033"/>
      <c r="K311" s="1033"/>
      <c r="L311" s="1033"/>
      <c r="M311" s="1033"/>
      <c r="N311" s="1034"/>
      <c r="O311" s="20"/>
      <c r="P311" s="20"/>
      <c r="Q311" s="20"/>
      <c r="R311" s="20"/>
      <c r="S311" s="20"/>
      <c r="T311" s="20"/>
      <c r="U311" s="72"/>
      <c r="V311" s="20"/>
      <c r="W311" s="20"/>
      <c r="X311" s="20"/>
      <c r="Y311" s="20"/>
      <c r="Z311" s="20"/>
      <c r="AA311" s="19"/>
      <c r="AB311" s="19"/>
      <c r="AC311" s="19"/>
      <c r="AD311" s="19"/>
      <c r="AE311" s="19"/>
      <c r="AF311" s="19"/>
      <c r="AG311" s="19"/>
    </row>
    <row r="312" spans="2:33" ht="42.75" customHeight="1" x14ac:dyDescent="0.2">
      <c r="B312" s="20"/>
      <c r="C312" s="1001" t="s">
        <v>374</v>
      </c>
      <c r="D312" s="643"/>
      <c r="E312" s="481" t="s">
        <v>396</v>
      </c>
      <c r="F312" s="643" t="s">
        <v>397</v>
      </c>
      <c r="G312" s="643"/>
      <c r="H312" s="643" t="s">
        <v>102</v>
      </c>
      <c r="I312" s="643"/>
      <c r="J312" s="379" t="s">
        <v>103</v>
      </c>
      <c r="K312" s="379" t="s">
        <v>104</v>
      </c>
      <c r="L312" s="379" t="s">
        <v>105</v>
      </c>
      <c r="M312" s="1030" t="s">
        <v>106</v>
      </c>
      <c r="N312" s="1031"/>
      <c r="O312" s="20"/>
      <c r="P312" s="20"/>
      <c r="Q312" s="20"/>
      <c r="R312" s="20"/>
      <c r="S312" s="20"/>
      <c r="T312" s="20"/>
      <c r="U312" s="72"/>
      <c r="V312" s="20"/>
      <c r="W312" s="20"/>
      <c r="X312" s="20"/>
      <c r="Y312" s="20"/>
      <c r="Z312" s="20"/>
      <c r="AA312" s="19"/>
      <c r="AB312" s="19"/>
      <c r="AC312" s="19"/>
      <c r="AD312" s="19"/>
      <c r="AE312" s="19"/>
      <c r="AF312" s="19"/>
      <c r="AG312" s="19"/>
    </row>
    <row r="313" spans="2:33" ht="15.75" x14ac:dyDescent="0.2">
      <c r="B313" s="20"/>
      <c r="C313" s="993" t="str">
        <f t="shared" ref="C313:C325" si="12">B286</f>
        <v xml:space="preserve">Desarrollador </v>
      </c>
      <c r="D313" s="994"/>
      <c r="E313" s="475">
        <v>12</v>
      </c>
      <c r="F313" s="980">
        <f t="shared" ref="F313:F325" si="13">W286</f>
        <v>2552919.4572199997</v>
      </c>
      <c r="G313" s="980"/>
      <c r="H313" s="980">
        <f t="shared" ref="H313:H325" si="14">+(F313*E313)</f>
        <v>30635033.486639999</v>
      </c>
      <c r="I313" s="980"/>
      <c r="J313" s="482">
        <f t="shared" ref="J313:J325" si="15">+(H313*$F$308)+H313</f>
        <v>32319960.328405198</v>
      </c>
      <c r="K313" s="482">
        <f t="shared" ref="K313:K325" si="16">+(J313*$H$308)+J313</f>
        <v>34259157.948109508</v>
      </c>
      <c r="L313" s="482">
        <f t="shared" ref="L313:L325" si="17">+(K313*$J$308)+K313</f>
        <v>36486003.214736626</v>
      </c>
      <c r="M313" s="997">
        <f t="shared" ref="M313:M325" si="18">+(L313*$K$308)+L313</f>
        <v>39040023.439768188</v>
      </c>
      <c r="N313" s="998"/>
      <c r="O313" s="20"/>
      <c r="P313" s="20"/>
      <c r="Q313" s="20"/>
      <c r="R313" s="20"/>
      <c r="S313" s="20"/>
      <c r="T313" s="20"/>
      <c r="U313" s="72"/>
      <c r="V313" s="20"/>
      <c r="W313" s="20"/>
      <c r="X313" s="20"/>
      <c r="Y313" s="20"/>
      <c r="Z313" s="20"/>
      <c r="AA313" s="19"/>
      <c r="AB313" s="19"/>
      <c r="AC313" s="19"/>
      <c r="AD313" s="19"/>
      <c r="AE313" s="19"/>
      <c r="AF313" s="19"/>
      <c r="AG313" s="19"/>
    </row>
    <row r="314" spans="2:33" ht="15.75" x14ac:dyDescent="0.2">
      <c r="B314" s="20"/>
      <c r="C314" s="993" t="str">
        <f t="shared" si="12"/>
        <v>Analista de datos</v>
      </c>
      <c r="D314" s="994"/>
      <c r="E314" s="475">
        <v>12</v>
      </c>
      <c r="F314" s="980">
        <f t="shared" si="13"/>
        <v>2552919.4572199997</v>
      </c>
      <c r="G314" s="980"/>
      <c r="H314" s="980">
        <f t="shared" si="14"/>
        <v>30635033.486639999</v>
      </c>
      <c r="I314" s="980"/>
      <c r="J314" s="482">
        <f t="shared" si="15"/>
        <v>32319960.328405198</v>
      </c>
      <c r="K314" s="482">
        <f t="shared" si="16"/>
        <v>34259157.948109508</v>
      </c>
      <c r="L314" s="482">
        <f t="shared" si="17"/>
        <v>36486003.214736626</v>
      </c>
      <c r="M314" s="997">
        <f t="shared" si="18"/>
        <v>39040023.439768188</v>
      </c>
      <c r="N314" s="998"/>
      <c r="O314" s="20"/>
      <c r="P314" s="20"/>
      <c r="Q314" s="20"/>
      <c r="R314" s="20"/>
      <c r="S314" s="20"/>
      <c r="T314" s="20"/>
      <c r="U314" s="72"/>
      <c r="V314" s="20"/>
      <c r="W314" s="20"/>
      <c r="X314" s="20"/>
      <c r="Y314" s="20"/>
      <c r="Z314" s="20"/>
      <c r="AA314" s="19"/>
      <c r="AB314" s="19"/>
      <c r="AC314" s="19"/>
      <c r="AD314" s="19"/>
      <c r="AE314" s="19"/>
      <c r="AF314" s="19"/>
      <c r="AG314" s="19"/>
    </row>
    <row r="315" spans="2:33" ht="15.75" x14ac:dyDescent="0.2">
      <c r="B315" s="20"/>
      <c r="C315" s="993">
        <f t="shared" si="12"/>
        <v>0</v>
      </c>
      <c r="D315" s="994"/>
      <c r="E315" s="475">
        <v>12</v>
      </c>
      <c r="F315" s="980">
        <f t="shared" si="13"/>
        <v>0</v>
      </c>
      <c r="G315" s="980"/>
      <c r="H315" s="980">
        <f t="shared" si="14"/>
        <v>0</v>
      </c>
      <c r="I315" s="980"/>
      <c r="J315" s="482">
        <f t="shared" si="15"/>
        <v>0</v>
      </c>
      <c r="K315" s="482">
        <f t="shared" si="16"/>
        <v>0</v>
      </c>
      <c r="L315" s="482">
        <f t="shared" si="17"/>
        <v>0</v>
      </c>
      <c r="M315" s="997">
        <f t="shared" si="18"/>
        <v>0</v>
      </c>
      <c r="N315" s="998"/>
      <c r="O315" s="20"/>
      <c r="P315" s="20"/>
      <c r="Q315" s="20"/>
      <c r="R315" s="20"/>
      <c r="S315" s="20"/>
      <c r="T315" s="20"/>
      <c r="U315" s="72"/>
      <c r="V315" s="20"/>
      <c r="W315" s="20"/>
      <c r="X315" s="20"/>
      <c r="Y315" s="20"/>
      <c r="Z315" s="20"/>
      <c r="AA315" s="19"/>
      <c r="AB315" s="19"/>
      <c r="AC315" s="19"/>
      <c r="AD315" s="19"/>
      <c r="AE315" s="19"/>
      <c r="AF315" s="19"/>
      <c r="AG315" s="19"/>
    </row>
    <row r="316" spans="2:33" ht="15.75" x14ac:dyDescent="0.2">
      <c r="B316" s="20"/>
      <c r="C316" s="993">
        <f t="shared" si="12"/>
        <v>0</v>
      </c>
      <c r="D316" s="994"/>
      <c r="E316" s="475">
        <v>12</v>
      </c>
      <c r="F316" s="980">
        <f t="shared" si="13"/>
        <v>0</v>
      </c>
      <c r="G316" s="980"/>
      <c r="H316" s="980">
        <f t="shared" si="14"/>
        <v>0</v>
      </c>
      <c r="I316" s="980"/>
      <c r="J316" s="482">
        <f t="shared" si="15"/>
        <v>0</v>
      </c>
      <c r="K316" s="482">
        <f t="shared" si="16"/>
        <v>0</v>
      </c>
      <c r="L316" s="482">
        <f t="shared" si="17"/>
        <v>0</v>
      </c>
      <c r="M316" s="997">
        <f t="shared" si="18"/>
        <v>0</v>
      </c>
      <c r="N316" s="998"/>
      <c r="O316" s="20"/>
      <c r="P316" s="20"/>
      <c r="Q316" s="20"/>
      <c r="R316" s="20"/>
      <c r="S316" s="20"/>
      <c r="T316" s="20"/>
      <c r="U316" s="72"/>
      <c r="V316" s="20"/>
      <c r="W316" s="20"/>
      <c r="X316" s="20"/>
      <c r="Y316" s="20"/>
      <c r="Z316" s="20"/>
      <c r="AA316" s="19"/>
      <c r="AB316" s="19"/>
      <c r="AC316" s="19"/>
      <c r="AD316" s="19"/>
      <c r="AE316" s="19"/>
      <c r="AF316" s="19"/>
      <c r="AG316" s="19"/>
    </row>
    <row r="317" spans="2:33" ht="15.75" x14ac:dyDescent="0.2">
      <c r="B317" s="20"/>
      <c r="C317" s="993">
        <f t="shared" si="12"/>
        <v>0</v>
      </c>
      <c r="D317" s="994"/>
      <c r="E317" s="475">
        <v>12</v>
      </c>
      <c r="F317" s="980">
        <f t="shared" si="13"/>
        <v>0</v>
      </c>
      <c r="G317" s="980"/>
      <c r="H317" s="980">
        <f t="shared" si="14"/>
        <v>0</v>
      </c>
      <c r="I317" s="980"/>
      <c r="J317" s="482">
        <f t="shared" si="15"/>
        <v>0</v>
      </c>
      <c r="K317" s="482">
        <f t="shared" si="16"/>
        <v>0</v>
      </c>
      <c r="L317" s="482">
        <f t="shared" si="17"/>
        <v>0</v>
      </c>
      <c r="M317" s="997">
        <f t="shared" si="18"/>
        <v>0</v>
      </c>
      <c r="N317" s="998"/>
      <c r="O317" s="20"/>
      <c r="P317" s="20"/>
      <c r="Q317" s="20"/>
      <c r="R317" s="20"/>
      <c r="S317" s="20"/>
      <c r="T317" s="20"/>
      <c r="U317" s="72"/>
      <c r="V317" s="20"/>
      <c r="W317" s="20"/>
      <c r="X317" s="20"/>
      <c r="Y317" s="20"/>
      <c r="Z317" s="20"/>
      <c r="AA317" s="19"/>
      <c r="AB317" s="19"/>
      <c r="AC317" s="19"/>
      <c r="AD317" s="19"/>
      <c r="AE317" s="19"/>
      <c r="AF317" s="19"/>
      <c r="AG317" s="19"/>
    </row>
    <row r="318" spans="2:33" ht="15.75" x14ac:dyDescent="0.2">
      <c r="B318" s="20"/>
      <c r="C318" s="993">
        <f t="shared" si="12"/>
        <v>0</v>
      </c>
      <c r="D318" s="994"/>
      <c r="E318" s="475">
        <v>12</v>
      </c>
      <c r="F318" s="980">
        <f t="shared" si="13"/>
        <v>0</v>
      </c>
      <c r="G318" s="980"/>
      <c r="H318" s="980">
        <f t="shared" si="14"/>
        <v>0</v>
      </c>
      <c r="I318" s="980"/>
      <c r="J318" s="482">
        <f t="shared" si="15"/>
        <v>0</v>
      </c>
      <c r="K318" s="482">
        <f t="shared" si="16"/>
        <v>0</v>
      </c>
      <c r="L318" s="482">
        <f t="shared" si="17"/>
        <v>0</v>
      </c>
      <c r="M318" s="997">
        <f t="shared" si="18"/>
        <v>0</v>
      </c>
      <c r="N318" s="998"/>
      <c r="O318" s="20"/>
      <c r="P318" s="20"/>
      <c r="Q318" s="20"/>
      <c r="R318" s="20"/>
      <c r="S318" s="20"/>
      <c r="T318" s="20"/>
      <c r="U318" s="72"/>
      <c r="V318" s="20"/>
      <c r="W318" s="20"/>
      <c r="X318" s="20"/>
      <c r="Y318" s="20"/>
      <c r="Z318" s="20"/>
      <c r="AA318" s="19"/>
      <c r="AB318" s="19"/>
      <c r="AC318" s="19"/>
      <c r="AD318" s="19"/>
      <c r="AE318" s="19"/>
      <c r="AF318" s="19"/>
      <c r="AG318" s="19"/>
    </row>
    <row r="319" spans="2:33" ht="15.75" x14ac:dyDescent="0.2">
      <c r="B319" s="20"/>
      <c r="C319" s="993">
        <f t="shared" si="12"/>
        <v>0</v>
      </c>
      <c r="D319" s="994"/>
      <c r="E319" s="475">
        <v>12</v>
      </c>
      <c r="F319" s="980">
        <f t="shared" si="13"/>
        <v>0</v>
      </c>
      <c r="G319" s="980"/>
      <c r="H319" s="980">
        <f t="shared" si="14"/>
        <v>0</v>
      </c>
      <c r="I319" s="980"/>
      <c r="J319" s="482">
        <f t="shared" si="15"/>
        <v>0</v>
      </c>
      <c r="K319" s="482">
        <f t="shared" si="16"/>
        <v>0</v>
      </c>
      <c r="L319" s="482">
        <f t="shared" si="17"/>
        <v>0</v>
      </c>
      <c r="M319" s="997">
        <f t="shared" si="18"/>
        <v>0</v>
      </c>
      <c r="N319" s="998"/>
      <c r="O319" s="20"/>
      <c r="P319" s="20"/>
      <c r="Q319" s="20"/>
      <c r="R319" s="20"/>
      <c r="S319" s="20"/>
      <c r="T319" s="20"/>
      <c r="U319" s="72"/>
      <c r="V319" s="20"/>
      <c r="W319" s="20"/>
      <c r="X319" s="20"/>
      <c r="Y319" s="20"/>
      <c r="Z319" s="20"/>
      <c r="AA319" s="19"/>
      <c r="AB319" s="19"/>
      <c r="AC319" s="19"/>
      <c r="AD319" s="19"/>
      <c r="AE319" s="19"/>
      <c r="AF319" s="19"/>
      <c r="AG319" s="19"/>
    </row>
    <row r="320" spans="2:33" ht="15.75" x14ac:dyDescent="0.2">
      <c r="B320" s="20"/>
      <c r="C320" s="993">
        <f t="shared" si="12"/>
        <v>0</v>
      </c>
      <c r="D320" s="994"/>
      <c r="E320" s="475">
        <v>12</v>
      </c>
      <c r="F320" s="980">
        <f t="shared" si="13"/>
        <v>0</v>
      </c>
      <c r="G320" s="980"/>
      <c r="H320" s="980">
        <f t="shared" si="14"/>
        <v>0</v>
      </c>
      <c r="I320" s="980"/>
      <c r="J320" s="482">
        <f t="shared" si="15"/>
        <v>0</v>
      </c>
      <c r="K320" s="482">
        <f t="shared" si="16"/>
        <v>0</v>
      </c>
      <c r="L320" s="482">
        <f t="shared" si="17"/>
        <v>0</v>
      </c>
      <c r="M320" s="997">
        <f t="shared" si="18"/>
        <v>0</v>
      </c>
      <c r="N320" s="998"/>
      <c r="O320" s="20"/>
      <c r="P320" s="20"/>
      <c r="Q320" s="20"/>
      <c r="R320" s="20"/>
      <c r="S320" s="20"/>
      <c r="T320" s="20"/>
      <c r="U320" s="72"/>
      <c r="V320" s="20"/>
      <c r="W320" s="20"/>
      <c r="X320" s="20"/>
      <c r="Y320" s="20"/>
      <c r="Z320" s="20"/>
      <c r="AA320" s="19"/>
      <c r="AB320" s="19"/>
      <c r="AC320" s="19"/>
      <c r="AD320" s="19"/>
      <c r="AE320" s="19"/>
      <c r="AF320" s="19"/>
      <c r="AG320" s="19"/>
    </row>
    <row r="321" spans="1:33" ht="15.75" x14ac:dyDescent="0.2">
      <c r="B321" s="20"/>
      <c r="C321" s="993">
        <f t="shared" si="12"/>
        <v>0</v>
      </c>
      <c r="D321" s="994"/>
      <c r="E321" s="475">
        <v>12</v>
      </c>
      <c r="F321" s="980">
        <f t="shared" si="13"/>
        <v>0</v>
      </c>
      <c r="G321" s="980"/>
      <c r="H321" s="980">
        <f t="shared" si="14"/>
        <v>0</v>
      </c>
      <c r="I321" s="980"/>
      <c r="J321" s="482">
        <f t="shared" si="15"/>
        <v>0</v>
      </c>
      <c r="K321" s="482">
        <f t="shared" si="16"/>
        <v>0</v>
      </c>
      <c r="L321" s="482">
        <f t="shared" si="17"/>
        <v>0</v>
      </c>
      <c r="M321" s="997">
        <f t="shared" si="18"/>
        <v>0</v>
      </c>
      <c r="N321" s="998"/>
      <c r="O321" s="20"/>
      <c r="P321" s="20"/>
      <c r="Q321" s="20"/>
      <c r="R321" s="20"/>
      <c r="S321" s="20"/>
      <c r="T321" s="20"/>
      <c r="U321" s="72"/>
      <c r="V321" s="20"/>
      <c r="W321" s="20"/>
      <c r="X321" s="20"/>
      <c r="Y321" s="20"/>
      <c r="Z321" s="20"/>
      <c r="AA321" s="19"/>
      <c r="AB321" s="19"/>
      <c r="AC321" s="19"/>
      <c r="AD321" s="19"/>
      <c r="AE321" s="19"/>
      <c r="AF321" s="19"/>
      <c r="AG321" s="19"/>
    </row>
    <row r="322" spans="1:33" ht="15.75" x14ac:dyDescent="0.2">
      <c r="B322" s="20"/>
      <c r="C322" s="993">
        <f t="shared" si="12"/>
        <v>0</v>
      </c>
      <c r="D322" s="994"/>
      <c r="E322" s="475">
        <v>12</v>
      </c>
      <c r="F322" s="980">
        <f t="shared" si="13"/>
        <v>0</v>
      </c>
      <c r="G322" s="980"/>
      <c r="H322" s="980">
        <f t="shared" si="14"/>
        <v>0</v>
      </c>
      <c r="I322" s="980"/>
      <c r="J322" s="482">
        <f t="shared" si="15"/>
        <v>0</v>
      </c>
      <c r="K322" s="482">
        <f t="shared" si="16"/>
        <v>0</v>
      </c>
      <c r="L322" s="482">
        <f t="shared" si="17"/>
        <v>0</v>
      </c>
      <c r="M322" s="997">
        <f t="shared" si="18"/>
        <v>0</v>
      </c>
      <c r="N322" s="998"/>
      <c r="O322" s="20"/>
      <c r="P322" s="20"/>
      <c r="Q322" s="20"/>
      <c r="R322" s="20"/>
      <c r="S322" s="20"/>
      <c r="T322" s="20"/>
      <c r="U322" s="72"/>
      <c r="V322" s="20"/>
      <c r="W322" s="20"/>
      <c r="X322" s="20"/>
      <c r="Y322" s="20"/>
      <c r="Z322" s="20"/>
      <c r="AA322" s="19"/>
      <c r="AB322" s="19"/>
      <c r="AC322" s="19"/>
      <c r="AD322" s="19"/>
      <c r="AE322" s="19"/>
      <c r="AF322" s="19"/>
      <c r="AG322" s="19"/>
    </row>
    <row r="323" spans="1:33" ht="15.75" x14ac:dyDescent="0.2">
      <c r="B323" s="20"/>
      <c r="C323" s="993">
        <f t="shared" si="12"/>
        <v>0</v>
      </c>
      <c r="D323" s="994"/>
      <c r="E323" s="475">
        <v>12</v>
      </c>
      <c r="F323" s="980">
        <f t="shared" si="13"/>
        <v>0</v>
      </c>
      <c r="G323" s="980"/>
      <c r="H323" s="980">
        <f t="shared" si="14"/>
        <v>0</v>
      </c>
      <c r="I323" s="980"/>
      <c r="J323" s="482">
        <f t="shared" si="15"/>
        <v>0</v>
      </c>
      <c r="K323" s="482">
        <f t="shared" si="16"/>
        <v>0</v>
      </c>
      <c r="L323" s="482">
        <f t="shared" si="17"/>
        <v>0</v>
      </c>
      <c r="M323" s="997">
        <f t="shared" si="18"/>
        <v>0</v>
      </c>
      <c r="N323" s="998"/>
      <c r="O323" s="20"/>
      <c r="P323" s="20"/>
      <c r="Q323" s="20"/>
      <c r="R323" s="20"/>
      <c r="S323" s="20"/>
      <c r="T323" s="20"/>
      <c r="U323" s="72"/>
      <c r="V323" s="20"/>
      <c r="W323" s="20"/>
      <c r="X323" s="20"/>
      <c r="Y323" s="20"/>
      <c r="Z323" s="20"/>
      <c r="AA323" s="19"/>
      <c r="AB323" s="19"/>
      <c r="AC323" s="19"/>
      <c r="AD323" s="19"/>
      <c r="AE323" s="19"/>
      <c r="AF323" s="19"/>
      <c r="AG323" s="19"/>
    </row>
    <row r="324" spans="1:33" ht="15.75" x14ac:dyDescent="0.2">
      <c r="B324" s="20"/>
      <c r="C324" s="993">
        <f t="shared" si="12"/>
        <v>0</v>
      </c>
      <c r="D324" s="994"/>
      <c r="E324" s="475">
        <v>12</v>
      </c>
      <c r="F324" s="980">
        <f t="shared" si="13"/>
        <v>0</v>
      </c>
      <c r="G324" s="980"/>
      <c r="H324" s="980">
        <f t="shared" si="14"/>
        <v>0</v>
      </c>
      <c r="I324" s="980"/>
      <c r="J324" s="482">
        <f t="shared" si="15"/>
        <v>0</v>
      </c>
      <c r="K324" s="482">
        <f t="shared" si="16"/>
        <v>0</v>
      </c>
      <c r="L324" s="482">
        <f t="shared" si="17"/>
        <v>0</v>
      </c>
      <c r="M324" s="997">
        <f t="shared" si="18"/>
        <v>0</v>
      </c>
      <c r="N324" s="998"/>
      <c r="O324" s="20"/>
      <c r="P324" s="20"/>
      <c r="Q324" s="20"/>
      <c r="R324" s="20"/>
      <c r="S324" s="20"/>
      <c r="T324" s="20"/>
      <c r="U324" s="72"/>
      <c r="V324" s="20"/>
      <c r="W324" s="20"/>
      <c r="X324" s="20"/>
      <c r="Y324" s="20"/>
      <c r="Z324" s="20"/>
      <c r="AA324" s="19"/>
      <c r="AB324" s="19"/>
      <c r="AC324" s="19"/>
      <c r="AD324" s="19"/>
      <c r="AE324" s="19"/>
      <c r="AF324" s="19"/>
      <c r="AG324" s="19"/>
    </row>
    <row r="325" spans="1:33" ht="15.75" x14ac:dyDescent="0.2">
      <c r="B325" s="20"/>
      <c r="C325" s="993">
        <f t="shared" si="12"/>
        <v>0</v>
      </c>
      <c r="D325" s="994"/>
      <c r="E325" s="475">
        <v>12</v>
      </c>
      <c r="F325" s="980">
        <f t="shared" si="13"/>
        <v>0</v>
      </c>
      <c r="G325" s="980"/>
      <c r="H325" s="980">
        <f t="shared" si="14"/>
        <v>0</v>
      </c>
      <c r="I325" s="980"/>
      <c r="J325" s="482">
        <f t="shared" si="15"/>
        <v>0</v>
      </c>
      <c r="K325" s="482">
        <f t="shared" si="16"/>
        <v>0</v>
      </c>
      <c r="L325" s="482">
        <f t="shared" si="17"/>
        <v>0</v>
      </c>
      <c r="M325" s="997">
        <f t="shared" si="18"/>
        <v>0</v>
      </c>
      <c r="N325" s="998"/>
      <c r="O325" s="20"/>
      <c r="P325" s="20"/>
      <c r="Q325" s="20"/>
      <c r="R325" s="20"/>
      <c r="S325" s="20"/>
      <c r="T325" s="20"/>
      <c r="U325" s="72"/>
      <c r="V325" s="20"/>
      <c r="W325" s="20"/>
      <c r="X325" s="20"/>
      <c r="Y325" s="20"/>
      <c r="Z325" s="20"/>
      <c r="AA325" s="19"/>
      <c r="AB325" s="19"/>
      <c r="AC325" s="19"/>
      <c r="AD325" s="19"/>
      <c r="AE325" s="19"/>
      <c r="AF325" s="19"/>
      <c r="AG325" s="19"/>
    </row>
    <row r="326" spans="1:33" ht="18.75" customHeight="1" x14ac:dyDescent="0.2">
      <c r="B326" s="20"/>
      <c r="C326" s="981" t="s">
        <v>390</v>
      </c>
      <c r="D326" s="982"/>
      <c r="E326" s="483"/>
      <c r="F326" s="979">
        <f>SUM(F313:G325)</f>
        <v>5105838.9144399995</v>
      </c>
      <c r="G326" s="979"/>
      <c r="H326" s="979">
        <f>SUM(H313:I325)</f>
        <v>61270066.973279998</v>
      </c>
      <c r="I326" s="979"/>
      <c r="J326" s="484">
        <f>SUM(J313:J325)</f>
        <v>64639920.656810395</v>
      </c>
      <c r="K326" s="484">
        <f>SUM(K313:K325)</f>
        <v>68518315.896219015</v>
      </c>
      <c r="L326" s="484">
        <f>SUM(L313:L325)</f>
        <v>72972006.429473251</v>
      </c>
      <c r="M326" s="1017">
        <f>SUM(M313:N325)</f>
        <v>78080046.879536375</v>
      </c>
      <c r="N326" s="1018"/>
      <c r="O326" s="20"/>
      <c r="P326" s="20"/>
      <c r="Q326" s="20"/>
      <c r="R326" s="20"/>
      <c r="S326" s="20"/>
      <c r="T326" s="20"/>
      <c r="U326" s="72"/>
      <c r="V326" s="20"/>
      <c r="W326" s="20"/>
      <c r="X326" s="20"/>
      <c r="Y326" s="20"/>
      <c r="Z326" s="20"/>
      <c r="AA326" s="19"/>
      <c r="AB326" s="19"/>
      <c r="AC326" s="19"/>
      <c r="AD326" s="19"/>
      <c r="AE326" s="19"/>
      <c r="AF326" s="19"/>
      <c r="AG326" s="19"/>
    </row>
    <row r="327" spans="1:33" ht="15" customHeight="1" x14ac:dyDescent="0.2">
      <c r="B327" s="20"/>
      <c r="C327" s="20"/>
      <c r="D327" s="20"/>
      <c r="E327" s="20"/>
      <c r="F327" s="20"/>
      <c r="G327" s="20"/>
      <c r="H327" s="20"/>
      <c r="I327" s="20"/>
      <c r="J327" s="20"/>
      <c r="K327" s="20"/>
      <c r="L327" s="20"/>
      <c r="M327" s="20"/>
      <c r="N327" s="20"/>
      <c r="O327" s="20"/>
      <c r="P327" s="20"/>
      <c r="Q327" s="20"/>
      <c r="R327" s="20"/>
      <c r="S327" s="20"/>
      <c r="T327" s="20"/>
      <c r="U327" s="72"/>
      <c r="V327" s="20"/>
      <c r="W327" s="20"/>
      <c r="X327" s="20"/>
      <c r="Y327" s="20"/>
      <c r="Z327" s="20"/>
      <c r="AA327" s="19"/>
      <c r="AB327" s="19"/>
      <c r="AC327" s="19"/>
      <c r="AD327" s="19"/>
      <c r="AE327" s="19"/>
      <c r="AF327" s="19"/>
      <c r="AG327" s="19"/>
    </row>
    <row r="328" spans="1:33" ht="15" customHeight="1" x14ac:dyDescent="0.2">
      <c r="B328" s="20"/>
      <c r="C328" s="20"/>
      <c r="D328" s="20"/>
      <c r="E328" s="20"/>
      <c r="F328" s="20"/>
      <c r="G328" s="20"/>
      <c r="H328" s="20"/>
      <c r="I328" s="20"/>
      <c r="J328" s="20"/>
      <c r="K328" s="20"/>
      <c r="L328" s="20"/>
      <c r="M328" s="20"/>
      <c r="N328" s="20"/>
      <c r="O328" s="20"/>
      <c r="P328" s="20"/>
      <c r="Q328" s="20"/>
      <c r="R328" s="20"/>
      <c r="S328" s="20"/>
      <c r="T328" s="20"/>
      <c r="U328" s="72"/>
      <c r="V328" s="20"/>
      <c r="W328" s="20"/>
      <c r="X328" s="20"/>
      <c r="Y328" s="20"/>
      <c r="Z328" s="20"/>
      <c r="AA328" s="19"/>
      <c r="AB328" s="19"/>
      <c r="AC328" s="19"/>
      <c r="AD328" s="19"/>
      <c r="AE328" s="19"/>
      <c r="AF328" s="19"/>
      <c r="AG328" s="19"/>
    </row>
    <row r="329" spans="1:33" ht="24" customHeight="1" x14ac:dyDescent="0.2">
      <c r="B329" s="682" t="s">
        <v>398</v>
      </c>
      <c r="C329" s="682"/>
      <c r="D329" s="682"/>
      <c r="E329" s="682"/>
      <c r="F329" s="682"/>
      <c r="G329" s="682"/>
      <c r="H329" s="682"/>
      <c r="I329" s="682"/>
      <c r="J329" s="682"/>
      <c r="K329" s="682"/>
      <c r="L329" s="682"/>
      <c r="M329" s="682"/>
      <c r="N329" s="682"/>
      <c r="O329" s="682"/>
      <c r="P329" s="682"/>
      <c r="Q329" s="682"/>
      <c r="R329" s="682"/>
      <c r="S329" s="682"/>
      <c r="T329" s="682"/>
      <c r="U329" s="682"/>
      <c r="V329" s="682"/>
      <c r="W329" s="682"/>
      <c r="X329" s="682"/>
      <c r="Y329" s="20"/>
      <c r="Z329" s="20"/>
      <c r="AA329" s="19"/>
      <c r="AB329" s="19"/>
      <c r="AC329" s="19"/>
      <c r="AD329" s="19"/>
      <c r="AE329" s="19"/>
      <c r="AF329" s="19"/>
      <c r="AG329" s="19"/>
    </row>
    <row r="330" spans="1:33" ht="15" customHeight="1" x14ac:dyDescent="0.2">
      <c r="B330" s="20"/>
      <c r="C330" s="20"/>
      <c r="D330" s="20"/>
      <c r="E330" s="20"/>
      <c r="F330" s="20"/>
      <c r="G330" s="20"/>
      <c r="H330" s="20"/>
      <c r="I330" s="20"/>
      <c r="J330" s="20"/>
      <c r="K330" s="20"/>
      <c r="L330" s="20"/>
      <c r="M330" s="20"/>
      <c r="N330" s="20"/>
      <c r="O330" s="20"/>
      <c r="P330" s="20"/>
      <c r="Q330" s="20"/>
      <c r="R330" s="20"/>
      <c r="S330" s="20"/>
      <c r="T330" s="20"/>
      <c r="U330" s="72"/>
      <c r="V330" s="20"/>
      <c r="W330" s="20"/>
      <c r="X330" s="20"/>
      <c r="Y330" s="20"/>
      <c r="Z330" s="20"/>
      <c r="AA330" s="19"/>
      <c r="AB330" s="19"/>
      <c r="AC330" s="19"/>
      <c r="AD330" s="19"/>
      <c r="AE330" s="19"/>
      <c r="AF330" s="19"/>
      <c r="AG330" s="19"/>
    </row>
    <row r="331" spans="1:33" ht="32.25" customHeight="1" x14ac:dyDescent="0.2">
      <c r="B331" s="974" t="s">
        <v>399</v>
      </c>
      <c r="C331" s="974"/>
      <c r="D331" s="974"/>
      <c r="E331" s="974"/>
      <c r="F331" s="974"/>
      <c r="G331" s="974"/>
      <c r="H331" s="974"/>
      <c r="I331" s="974"/>
      <c r="J331" s="974"/>
      <c r="K331" s="974"/>
      <c r="L331" s="974"/>
      <c r="M331" s="974"/>
      <c r="N331" s="974"/>
      <c r="O331" s="974"/>
      <c r="P331" s="974"/>
      <c r="Q331" s="974"/>
      <c r="R331" s="974"/>
      <c r="S331" s="974"/>
      <c r="T331" s="974"/>
      <c r="U331" s="974"/>
      <c r="V331" s="974"/>
      <c r="W331" s="974"/>
      <c r="X331" s="974"/>
      <c r="Y331" s="82"/>
      <c r="Z331" s="82"/>
      <c r="AA331" s="83"/>
      <c r="AB331" s="83"/>
      <c r="AC331" s="83"/>
      <c r="AD331" s="83"/>
      <c r="AE331" s="83"/>
      <c r="AF331" s="83"/>
      <c r="AG331" s="83"/>
    </row>
    <row r="332" spans="1:33" ht="15" customHeight="1" x14ac:dyDescent="0.2">
      <c r="B332" s="385"/>
      <c r="C332" s="385"/>
      <c r="D332" s="385"/>
      <c r="E332" s="385"/>
      <c r="F332" s="385"/>
      <c r="G332" s="385"/>
      <c r="H332" s="385"/>
      <c r="I332" s="385"/>
      <c r="J332" s="385"/>
      <c r="K332" s="385"/>
      <c r="L332" s="385"/>
      <c r="M332" s="385"/>
      <c r="N332" s="385"/>
      <c r="O332" s="385"/>
      <c r="P332" s="385"/>
      <c r="Q332" s="385"/>
      <c r="R332" s="385"/>
      <c r="S332" s="385"/>
      <c r="T332" s="385"/>
      <c r="U332" s="337"/>
      <c r="V332" s="385"/>
      <c r="W332" s="385"/>
      <c r="X332" s="385"/>
      <c r="Y332" s="20"/>
      <c r="Z332" s="20"/>
      <c r="AA332" s="19"/>
      <c r="AB332" s="19"/>
      <c r="AC332" s="19"/>
      <c r="AD332" s="19"/>
      <c r="AE332" s="19"/>
      <c r="AF332" s="19"/>
      <c r="AG332" s="19"/>
    </row>
    <row r="333" spans="1:33" ht="15" customHeight="1" x14ac:dyDescent="0.2">
      <c r="B333" s="385"/>
      <c r="C333" s="385"/>
      <c r="D333" s="385"/>
      <c r="E333" s="385"/>
      <c r="F333" s="385"/>
      <c r="G333" s="385"/>
      <c r="H333" s="385"/>
      <c r="I333" s="385"/>
      <c r="J333" s="385"/>
      <c r="K333" s="385"/>
      <c r="L333" s="385"/>
      <c r="M333" s="385"/>
      <c r="N333" s="385"/>
      <c r="O333" s="385"/>
      <c r="P333" s="385"/>
      <c r="Q333" s="385"/>
      <c r="R333" s="385"/>
      <c r="S333" s="385"/>
      <c r="T333" s="385"/>
      <c r="U333" s="337"/>
      <c r="V333" s="385"/>
      <c r="W333" s="385"/>
      <c r="X333" s="385"/>
      <c r="Y333" s="20"/>
      <c r="Z333" s="20"/>
      <c r="AA333" s="19"/>
      <c r="AB333" s="19"/>
      <c r="AC333" s="19"/>
      <c r="AD333" s="19"/>
      <c r="AE333" s="19"/>
      <c r="AF333" s="19"/>
      <c r="AG333" s="19"/>
    </row>
    <row r="334" spans="1:33" ht="33.75" customHeight="1" x14ac:dyDescent="0.2">
      <c r="A334" s="84"/>
      <c r="B334" s="485"/>
      <c r="C334" s="975" t="s">
        <v>400</v>
      </c>
      <c r="D334" s="976"/>
      <c r="E334" s="977"/>
      <c r="F334" s="978"/>
      <c r="G334" s="385"/>
      <c r="H334" s="385"/>
      <c r="I334" s="986" t="s">
        <v>374</v>
      </c>
      <c r="J334" s="987"/>
      <c r="K334" s="987"/>
      <c r="L334" s="352" t="s">
        <v>319</v>
      </c>
      <c r="M334" s="1040" t="s">
        <v>375</v>
      </c>
      <c r="N334" s="1041"/>
      <c r="O334" s="1042"/>
      <c r="P334" s="987" t="s">
        <v>401</v>
      </c>
      <c r="Q334" s="987"/>
      <c r="R334" s="987" t="s">
        <v>377</v>
      </c>
      <c r="S334" s="987"/>
      <c r="T334" s="987"/>
      <c r="U334" s="987" t="s">
        <v>402</v>
      </c>
      <c r="V334" s="987"/>
      <c r="W334" s="1049" t="s">
        <v>381</v>
      </c>
      <c r="X334" s="1050"/>
      <c r="Y334" s="20"/>
      <c r="Z334" s="20"/>
      <c r="AA334" s="19"/>
      <c r="AB334" s="19"/>
      <c r="AC334" s="19"/>
      <c r="AD334" s="79" t="s">
        <v>382</v>
      </c>
      <c r="AE334" s="19"/>
      <c r="AF334" s="19"/>
      <c r="AG334" s="19"/>
    </row>
    <row r="335" spans="1:33" ht="15.75" customHeight="1" x14ac:dyDescent="0.2">
      <c r="A335" s="84"/>
      <c r="B335" s="485"/>
      <c r="C335" s="424"/>
      <c r="D335" s="424"/>
      <c r="E335" s="424"/>
      <c r="F335" s="424"/>
      <c r="G335" s="385"/>
      <c r="H335" s="385"/>
      <c r="I335" s="1048"/>
      <c r="J335" s="985"/>
      <c r="K335" s="985"/>
      <c r="L335" s="486">
        <v>3</v>
      </c>
      <c r="M335" s="985" t="s">
        <v>387</v>
      </c>
      <c r="N335" s="985"/>
      <c r="O335" s="985"/>
      <c r="P335" s="985">
        <v>20</v>
      </c>
      <c r="Q335" s="985"/>
      <c r="R335" s="1023"/>
      <c r="S335" s="1023"/>
      <c r="T335" s="1023"/>
      <c r="U335" s="1037">
        <f t="shared" ref="U335:U347" si="19">+(R335*$F$348)</f>
        <v>0</v>
      </c>
      <c r="V335" s="1037"/>
      <c r="W335" s="983">
        <f>+((R335/30)*(P335)+(U335)*(L335))</f>
        <v>0</v>
      </c>
      <c r="X335" s="984"/>
      <c r="Y335" s="20"/>
      <c r="Z335" s="20"/>
      <c r="AA335" s="19"/>
      <c r="AB335" s="19"/>
      <c r="AC335" s="19"/>
      <c r="AE335" s="19"/>
      <c r="AF335" s="19"/>
      <c r="AG335" s="19"/>
    </row>
    <row r="336" spans="1:33" ht="15" customHeight="1" x14ac:dyDescent="0.2">
      <c r="A336" s="84"/>
      <c r="B336" s="485"/>
      <c r="C336" s="753" t="s">
        <v>403</v>
      </c>
      <c r="D336" s="990"/>
      <c r="E336" s="990"/>
      <c r="F336" s="991"/>
      <c r="G336" s="385"/>
      <c r="H336" s="385"/>
      <c r="I336" s="793"/>
      <c r="J336" s="973"/>
      <c r="K336" s="973"/>
      <c r="L336" s="455">
        <v>2</v>
      </c>
      <c r="M336" s="973" t="s">
        <v>384</v>
      </c>
      <c r="N336" s="973"/>
      <c r="O336" s="973"/>
      <c r="P336" s="973">
        <v>30</v>
      </c>
      <c r="Q336" s="973"/>
      <c r="R336" s="1024"/>
      <c r="S336" s="1024"/>
      <c r="T336" s="1024"/>
      <c r="U336" s="1025">
        <f t="shared" si="19"/>
        <v>0</v>
      </c>
      <c r="V336" s="1025"/>
      <c r="W336" s="983">
        <f t="shared" ref="W336:W347" si="20">+((R336/30)*(P336)+(U336)*(L336))</f>
        <v>0</v>
      </c>
      <c r="X336" s="984"/>
      <c r="Y336" s="20"/>
      <c r="Z336" s="20"/>
      <c r="AA336" s="19"/>
      <c r="AB336" s="19"/>
      <c r="AC336" s="19"/>
      <c r="AD336" s="19"/>
      <c r="AE336" s="19"/>
      <c r="AF336" s="19"/>
      <c r="AG336" s="19"/>
    </row>
    <row r="337" spans="1:33" ht="15.75" customHeight="1" x14ac:dyDescent="0.2">
      <c r="A337" s="84"/>
      <c r="B337" s="485"/>
      <c r="C337" s="988"/>
      <c r="D337" s="989"/>
      <c r="E337" s="989"/>
      <c r="F337" s="992"/>
      <c r="G337" s="385"/>
      <c r="H337" s="385"/>
      <c r="I337" s="793"/>
      <c r="J337" s="973"/>
      <c r="K337" s="973"/>
      <c r="L337" s="455">
        <v>1</v>
      </c>
      <c r="M337" s="973"/>
      <c r="N337" s="973"/>
      <c r="O337" s="973"/>
      <c r="P337" s="973">
        <v>30</v>
      </c>
      <c r="Q337" s="973"/>
      <c r="R337" s="1024"/>
      <c r="S337" s="1024"/>
      <c r="T337" s="1024"/>
      <c r="U337" s="1025">
        <f t="shared" si="19"/>
        <v>0</v>
      </c>
      <c r="V337" s="1025"/>
      <c r="W337" s="983">
        <f t="shared" si="20"/>
        <v>0</v>
      </c>
      <c r="X337" s="984"/>
      <c r="Y337" s="20"/>
      <c r="Z337" s="20"/>
      <c r="AA337" s="19"/>
      <c r="AB337" s="19"/>
      <c r="AC337" s="19"/>
      <c r="AD337" s="19"/>
      <c r="AE337" s="19"/>
      <c r="AF337" s="19"/>
      <c r="AG337" s="19"/>
    </row>
    <row r="338" spans="1:33" ht="15" customHeight="1" x14ac:dyDescent="0.2">
      <c r="A338" s="84"/>
      <c r="B338" s="485"/>
      <c r="C338" s="988" t="s">
        <v>213</v>
      </c>
      <c r="D338" s="989"/>
      <c r="E338" s="989"/>
      <c r="F338" s="487" t="s">
        <v>345</v>
      </c>
      <c r="G338" s="385"/>
      <c r="H338" s="385"/>
      <c r="I338" s="793"/>
      <c r="J338" s="973"/>
      <c r="K338" s="973"/>
      <c r="L338" s="455">
        <v>5</v>
      </c>
      <c r="M338" s="973"/>
      <c r="N338" s="973"/>
      <c r="O338" s="973"/>
      <c r="P338" s="973">
        <v>30</v>
      </c>
      <c r="Q338" s="973"/>
      <c r="R338" s="1024"/>
      <c r="S338" s="1024"/>
      <c r="T338" s="1024"/>
      <c r="U338" s="1025">
        <f t="shared" si="19"/>
        <v>0</v>
      </c>
      <c r="V338" s="1025"/>
      <c r="W338" s="983">
        <f t="shared" si="20"/>
        <v>0</v>
      </c>
      <c r="X338" s="984"/>
      <c r="Y338" s="20"/>
      <c r="Z338" s="20"/>
      <c r="AA338" s="19"/>
      <c r="AB338" s="19"/>
      <c r="AC338" s="19"/>
      <c r="AD338" s="19"/>
      <c r="AE338" s="19"/>
      <c r="AF338" s="19"/>
      <c r="AG338" s="19"/>
    </row>
    <row r="339" spans="1:33" ht="15.75" customHeight="1" x14ac:dyDescent="0.2">
      <c r="A339" s="84"/>
      <c r="B339" s="485"/>
      <c r="C339" s="971"/>
      <c r="D339" s="972"/>
      <c r="E339" s="972"/>
      <c r="F339" s="488">
        <v>0.05</v>
      </c>
      <c r="G339" s="385"/>
      <c r="H339" s="385"/>
      <c r="I339" s="793"/>
      <c r="J339" s="973"/>
      <c r="K339" s="973"/>
      <c r="L339" s="455">
        <v>1</v>
      </c>
      <c r="M339" s="973"/>
      <c r="N339" s="973"/>
      <c r="O339" s="973"/>
      <c r="P339" s="973">
        <v>30</v>
      </c>
      <c r="Q339" s="973"/>
      <c r="R339" s="1024"/>
      <c r="S339" s="1024"/>
      <c r="T339" s="1024"/>
      <c r="U339" s="1025">
        <f t="shared" si="19"/>
        <v>0</v>
      </c>
      <c r="V339" s="1025"/>
      <c r="W339" s="983">
        <f t="shared" si="20"/>
        <v>0</v>
      </c>
      <c r="X339" s="984"/>
      <c r="Y339" s="20"/>
      <c r="Z339" s="20"/>
      <c r="AA339" s="19"/>
      <c r="AB339" s="19"/>
      <c r="AC339" s="19"/>
      <c r="AD339" s="19"/>
      <c r="AE339" s="19"/>
      <c r="AF339" s="19"/>
      <c r="AG339" s="19"/>
    </row>
    <row r="340" spans="1:33" ht="15.75" customHeight="1" x14ac:dyDescent="0.2">
      <c r="A340" s="84"/>
      <c r="B340" s="485"/>
      <c r="C340" s="971"/>
      <c r="D340" s="972"/>
      <c r="E340" s="972"/>
      <c r="F340" s="488">
        <v>0.06</v>
      </c>
      <c r="G340" s="385"/>
      <c r="H340" s="385"/>
      <c r="I340" s="793"/>
      <c r="J340" s="973"/>
      <c r="K340" s="973"/>
      <c r="L340" s="455">
        <v>2</v>
      </c>
      <c r="M340" s="973"/>
      <c r="N340" s="973"/>
      <c r="O340" s="973"/>
      <c r="P340" s="973">
        <v>30</v>
      </c>
      <c r="Q340" s="973"/>
      <c r="R340" s="1024"/>
      <c r="S340" s="1024"/>
      <c r="T340" s="1024"/>
      <c r="U340" s="1025">
        <f t="shared" si="19"/>
        <v>0</v>
      </c>
      <c r="V340" s="1025"/>
      <c r="W340" s="983">
        <f t="shared" si="20"/>
        <v>0</v>
      </c>
      <c r="X340" s="984"/>
      <c r="Y340" s="20"/>
      <c r="Z340" s="20"/>
      <c r="AA340" s="19"/>
      <c r="AB340" s="19"/>
      <c r="AC340" s="19"/>
      <c r="AD340" s="19"/>
      <c r="AE340" s="19"/>
      <c r="AF340" s="19"/>
      <c r="AG340" s="19"/>
    </row>
    <row r="341" spans="1:33" ht="15.75" customHeight="1" x14ac:dyDescent="0.2">
      <c r="A341" s="84"/>
      <c r="B341" s="485"/>
      <c r="C341" s="971"/>
      <c r="D341" s="972"/>
      <c r="E341" s="972"/>
      <c r="F341" s="488">
        <v>0.08</v>
      </c>
      <c r="G341" s="385"/>
      <c r="H341" s="385"/>
      <c r="I341" s="793"/>
      <c r="J341" s="973"/>
      <c r="K341" s="973"/>
      <c r="L341" s="455">
        <v>1</v>
      </c>
      <c r="M341" s="973"/>
      <c r="N341" s="973"/>
      <c r="O341" s="973"/>
      <c r="P341" s="973">
        <v>30</v>
      </c>
      <c r="Q341" s="973"/>
      <c r="R341" s="1024"/>
      <c r="S341" s="1024"/>
      <c r="T341" s="1024"/>
      <c r="U341" s="1025">
        <f t="shared" si="19"/>
        <v>0</v>
      </c>
      <c r="V341" s="1025"/>
      <c r="W341" s="983">
        <f t="shared" si="20"/>
        <v>0</v>
      </c>
      <c r="X341" s="984"/>
      <c r="Y341" s="20"/>
      <c r="Z341" s="20"/>
      <c r="AA341" s="19"/>
      <c r="AB341" s="19"/>
      <c r="AC341" s="19"/>
      <c r="AD341" s="19"/>
      <c r="AE341" s="19"/>
      <c r="AF341" s="19"/>
      <c r="AG341" s="19"/>
    </row>
    <row r="342" spans="1:33" ht="15.75" customHeight="1" x14ac:dyDescent="0.2">
      <c r="A342" s="84"/>
      <c r="B342" s="485"/>
      <c r="C342" s="971"/>
      <c r="D342" s="972"/>
      <c r="E342" s="972"/>
      <c r="F342" s="488">
        <v>0.05</v>
      </c>
      <c r="G342" s="385"/>
      <c r="H342" s="385"/>
      <c r="I342" s="793"/>
      <c r="J342" s="973"/>
      <c r="K342" s="973"/>
      <c r="L342" s="455">
        <v>1</v>
      </c>
      <c r="M342" s="973"/>
      <c r="N342" s="973"/>
      <c r="O342" s="973"/>
      <c r="P342" s="973">
        <v>30</v>
      </c>
      <c r="Q342" s="973"/>
      <c r="R342" s="1024"/>
      <c r="S342" s="1024"/>
      <c r="T342" s="1024"/>
      <c r="U342" s="1025">
        <f t="shared" si="19"/>
        <v>0</v>
      </c>
      <c r="V342" s="1025"/>
      <c r="W342" s="983">
        <f t="shared" si="20"/>
        <v>0</v>
      </c>
      <c r="X342" s="984"/>
      <c r="Y342" s="20"/>
      <c r="Z342" s="20"/>
      <c r="AA342" s="19"/>
      <c r="AB342" s="19"/>
      <c r="AC342" s="19"/>
      <c r="AD342" s="19"/>
      <c r="AE342" s="19"/>
      <c r="AF342" s="19"/>
      <c r="AG342" s="19"/>
    </row>
    <row r="343" spans="1:33" ht="15.75" customHeight="1" x14ac:dyDescent="0.2">
      <c r="A343" s="84"/>
      <c r="B343" s="485"/>
      <c r="C343" s="971"/>
      <c r="D343" s="972"/>
      <c r="E343" s="972"/>
      <c r="F343" s="488">
        <v>1.2E-2</v>
      </c>
      <c r="G343" s="385"/>
      <c r="H343" s="385"/>
      <c r="I343" s="793"/>
      <c r="J343" s="973"/>
      <c r="K343" s="973"/>
      <c r="L343" s="455">
        <v>1</v>
      </c>
      <c r="M343" s="973"/>
      <c r="N343" s="973"/>
      <c r="O343" s="973"/>
      <c r="P343" s="973">
        <v>30</v>
      </c>
      <c r="Q343" s="973"/>
      <c r="R343" s="1024"/>
      <c r="S343" s="1024"/>
      <c r="T343" s="1024"/>
      <c r="U343" s="1025">
        <f t="shared" si="19"/>
        <v>0</v>
      </c>
      <c r="V343" s="1025"/>
      <c r="W343" s="983">
        <f t="shared" si="20"/>
        <v>0</v>
      </c>
      <c r="X343" s="984"/>
      <c r="Y343" s="20"/>
      <c r="Z343" s="20"/>
      <c r="AA343" s="19"/>
      <c r="AB343" s="19"/>
      <c r="AC343" s="19"/>
      <c r="AD343" s="19"/>
      <c r="AE343" s="19"/>
      <c r="AF343" s="19"/>
      <c r="AG343" s="19"/>
    </row>
    <row r="344" spans="1:33" ht="15.75" customHeight="1" x14ac:dyDescent="0.2">
      <c r="A344" s="84"/>
      <c r="B344" s="485"/>
      <c r="C344" s="971"/>
      <c r="D344" s="972"/>
      <c r="E344" s="972"/>
      <c r="F344" s="488"/>
      <c r="G344" s="385"/>
      <c r="H344" s="385"/>
      <c r="I344" s="793"/>
      <c r="J344" s="973"/>
      <c r="K344" s="973"/>
      <c r="L344" s="455">
        <v>1</v>
      </c>
      <c r="M344" s="973"/>
      <c r="N344" s="973"/>
      <c r="O344" s="973"/>
      <c r="P344" s="973">
        <v>30</v>
      </c>
      <c r="Q344" s="973"/>
      <c r="R344" s="1024"/>
      <c r="S344" s="1024"/>
      <c r="T344" s="1024"/>
      <c r="U344" s="1025">
        <f t="shared" si="19"/>
        <v>0</v>
      </c>
      <c r="V344" s="1025"/>
      <c r="W344" s="983">
        <f t="shared" si="20"/>
        <v>0</v>
      </c>
      <c r="X344" s="984"/>
      <c r="Y344" s="20"/>
      <c r="Z344" s="20"/>
      <c r="AA344" s="19"/>
      <c r="AB344" s="19"/>
      <c r="AC344" s="19"/>
      <c r="AD344" s="19"/>
      <c r="AE344" s="19"/>
      <c r="AF344" s="19"/>
      <c r="AG344" s="19"/>
    </row>
    <row r="345" spans="1:33" ht="15.75" customHeight="1" x14ac:dyDescent="0.2">
      <c r="A345" s="84"/>
      <c r="B345" s="485"/>
      <c r="C345" s="971"/>
      <c r="D345" s="972"/>
      <c r="E345" s="972"/>
      <c r="F345" s="488"/>
      <c r="G345" s="385"/>
      <c r="H345" s="385"/>
      <c r="I345" s="793"/>
      <c r="J345" s="973"/>
      <c r="K345" s="973"/>
      <c r="L345" s="455">
        <v>1</v>
      </c>
      <c r="M345" s="973"/>
      <c r="N345" s="973"/>
      <c r="O345" s="973"/>
      <c r="P345" s="973">
        <v>30</v>
      </c>
      <c r="Q345" s="973"/>
      <c r="R345" s="1024"/>
      <c r="S345" s="1024"/>
      <c r="T345" s="1024"/>
      <c r="U345" s="1025">
        <f t="shared" si="19"/>
        <v>0</v>
      </c>
      <c r="V345" s="1025"/>
      <c r="W345" s="983">
        <f t="shared" si="20"/>
        <v>0</v>
      </c>
      <c r="X345" s="984"/>
      <c r="Y345" s="20"/>
      <c r="Z345" s="20"/>
      <c r="AA345" s="19"/>
      <c r="AB345" s="19"/>
      <c r="AC345" s="19"/>
      <c r="AD345" s="19"/>
      <c r="AE345" s="19"/>
      <c r="AF345" s="19"/>
      <c r="AG345" s="19"/>
    </row>
    <row r="346" spans="1:33" ht="15.75" customHeight="1" x14ac:dyDescent="0.2">
      <c r="A346" s="84"/>
      <c r="B346" s="485"/>
      <c r="C346" s="971"/>
      <c r="D346" s="972"/>
      <c r="E346" s="972"/>
      <c r="F346" s="488"/>
      <c r="G346" s="385"/>
      <c r="H346" s="385"/>
      <c r="I346" s="793"/>
      <c r="J346" s="973"/>
      <c r="K346" s="973"/>
      <c r="L346" s="455">
        <v>1</v>
      </c>
      <c r="M346" s="973"/>
      <c r="N346" s="973"/>
      <c r="O346" s="973"/>
      <c r="P346" s="973">
        <v>30</v>
      </c>
      <c r="Q346" s="973"/>
      <c r="R346" s="1024"/>
      <c r="S346" s="1024"/>
      <c r="T346" s="1024"/>
      <c r="U346" s="1025">
        <f t="shared" si="19"/>
        <v>0</v>
      </c>
      <c r="V346" s="1025"/>
      <c r="W346" s="983">
        <f t="shared" si="20"/>
        <v>0</v>
      </c>
      <c r="X346" s="984"/>
      <c r="Y346" s="20"/>
      <c r="Z346" s="20"/>
      <c r="AA346" s="19"/>
      <c r="AB346" s="19"/>
      <c r="AC346" s="19"/>
      <c r="AD346" s="19"/>
      <c r="AE346" s="19"/>
      <c r="AF346" s="19"/>
      <c r="AG346" s="19"/>
    </row>
    <row r="347" spans="1:33" ht="15.75" customHeight="1" x14ac:dyDescent="0.2">
      <c r="A347" s="84"/>
      <c r="B347" s="485"/>
      <c r="C347" s="971"/>
      <c r="D347" s="972"/>
      <c r="E347" s="972"/>
      <c r="F347" s="488"/>
      <c r="G347" s="385"/>
      <c r="H347" s="385"/>
      <c r="I347" s="793"/>
      <c r="J347" s="973"/>
      <c r="K347" s="973"/>
      <c r="L347" s="455">
        <v>1</v>
      </c>
      <c r="M347" s="973"/>
      <c r="N347" s="973"/>
      <c r="O347" s="973"/>
      <c r="P347" s="973">
        <v>30</v>
      </c>
      <c r="Q347" s="973"/>
      <c r="R347" s="1024"/>
      <c r="S347" s="1024"/>
      <c r="T347" s="1024"/>
      <c r="U347" s="1025">
        <f t="shared" si="19"/>
        <v>0</v>
      </c>
      <c r="V347" s="1025"/>
      <c r="W347" s="983">
        <f t="shared" si="20"/>
        <v>0</v>
      </c>
      <c r="X347" s="984"/>
      <c r="Y347" s="20"/>
      <c r="Z347" s="20"/>
      <c r="AA347" s="19"/>
      <c r="AB347" s="19"/>
      <c r="AC347" s="19"/>
      <c r="AD347" s="19"/>
      <c r="AE347" s="19"/>
      <c r="AF347" s="19"/>
      <c r="AG347" s="19"/>
    </row>
    <row r="348" spans="1:33" ht="15.75" customHeight="1" x14ac:dyDescent="0.2">
      <c r="A348" s="84"/>
      <c r="B348" s="485"/>
      <c r="C348" s="1035" t="s">
        <v>354</v>
      </c>
      <c r="D348" s="1036"/>
      <c r="E348" s="1036"/>
      <c r="F348" s="489">
        <f>SUM(F339:F347)</f>
        <v>0.252</v>
      </c>
      <c r="G348" s="385"/>
      <c r="H348" s="385"/>
      <c r="I348" s="888" t="s">
        <v>354</v>
      </c>
      <c r="J348" s="927"/>
      <c r="K348" s="927"/>
      <c r="L348" s="351"/>
      <c r="M348" s="1027"/>
      <c r="N348" s="1028"/>
      <c r="O348" s="1029"/>
      <c r="P348" s="1038"/>
      <c r="Q348" s="1038"/>
      <c r="R348" s="1026">
        <f>SUM(R335:S347)</f>
        <v>0</v>
      </c>
      <c r="S348" s="1026"/>
      <c r="T348" s="1026"/>
      <c r="U348" s="1026">
        <f>SUM(U335:U347)</f>
        <v>0</v>
      </c>
      <c r="V348" s="1026"/>
      <c r="W348" s="1002">
        <f>SUM(W335:W347)</f>
        <v>0</v>
      </c>
      <c r="X348" s="1022"/>
      <c r="Y348" s="20"/>
      <c r="Z348" s="20"/>
      <c r="AA348" s="19"/>
      <c r="AB348" s="19"/>
      <c r="AC348" s="19"/>
      <c r="AD348" s="19"/>
      <c r="AE348" s="19"/>
      <c r="AF348" s="19"/>
      <c r="AG348" s="19"/>
    </row>
    <row r="349" spans="1:33" ht="15" customHeight="1" x14ac:dyDescent="0.2">
      <c r="B349" s="20"/>
      <c r="C349" s="20"/>
      <c r="D349" s="20"/>
      <c r="E349" s="20"/>
      <c r="F349" s="20"/>
      <c r="G349" s="20"/>
      <c r="H349" s="20"/>
      <c r="I349" s="20"/>
      <c r="J349" s="20"/>
      <c r="K349" s="20"/>
      <c r="L349" s="20"/>
      <c r="M349" s="20"/>
      <c r="N349" s="20"/>
      <c r="O349" s="20"/>
      <c r="P349" s="20"/>
      <c r="Q349" s="20"/>
      <c r="R349" s="20"/>
      <c r="S349" s="20"/>
      <c r="T349" s="20"/>
      <c r="U349" s="72"/>
      <c r="V349" s="20"/>
      <c r="W349" s="20"/>
      <c r="X349" s="20"/>
      <c r="Y349" s="20"/>
      <c r="Z349" s="20"/>
      <c r="AA349" s="19"/>
      <c r="AB349" s="19"/>
      <c r="AC349" s="19"/>
      <c r="AD349" s="19"/>
      <c r="AE349" s="19"/>
      <c r="AF349" s="19"/>
      <c r="AG349" s="19"/>
    </row>
    <row r="350" spans="1:33" ht="15.75" customHeight="1" x14ac:dyDescent="0.2">
      <c r="A350" s="84"/>
      <c r="B350" s="1044" t="s">
        <v>391</v>
      </c>
      <c r="C350" s="1044"/>
      <c r="D350" s="1044"/>
      <c r="E350" s="1044"/>
      <c r="F350" s="1044"/>
      <c r="G350" s="1044"/>
      <c r="H350" s="1044"/>
      <c r="I350" s="1044"/>
      <c r="J350" s="1044"/>
      <c r="K350" s="1044"/>
      <c r="L350" s="1044"/>
      <c r="M350" s="1044"/>
      <c r="N350" s="1044"/>
      <c r="O350" s="1044"/>
      <c r="P350" s="1044"/>
      <c r="Q350" s="1044"/>
      <c r="R350" s="1044"/>
      <c r="S350" s="1044"/>
      <c r="T350" s="1044"/>
      <c r="U350" s="1044"/>
      <c r="V350" s="1044"/>
      <c r="W350" s="1044"/>
      <c r="X350" s="1044"/>
      <c r="Y350" s="20"/>
      <c r="Z350" s="20"/>
      <c r="AA350" s="19"/>
      <c r="AB350" s="19"/>
      <c r="AC350" s="19"/>
      <c r="AD350" s="19"/>
      <c r="AE350" s="19"/>
      <c r="AF350" s="19"/>
      <c r="AG350" s="19"/>
    </row>
    <row r="351" spans="1:33" ht="15" customHeight="1" x14ac:dyDescent="0.2">
      <c r="B351" s="20"/>
      <c r="C351" s="20"/>
      <c r="D351" s="20"/>
      <c r="E351" s="20"/>
      <c r="F351" s="20"/>
      <c r="G351" s="20"/>
      <c r="H351" s="20"/>
      <c r="I351" s="20"/>
      <c r="J351" s="20"/>
      <c r="K351" s="20"/>
      <c r="L351" s="20"/>
      <c r="M351" s="20"/>
      <c r="N351" s="20"/>
      <c r="O351" s="20"/>
      <c r="P351" s="20"/>
      <c r="Q351" s="20"/>
      <c r="R351" s="20"/>
      <c r="S351" s="20"/>
      <c r="T351" s="20"/>
      <c r="U351" s="72"/>
      <c r="V351" s="20"/>
      <c r="W351" s="20"/>
      <c r="X351" s="20"/>
      <c r="Y351" s="20"/>
      <c r="Z351" s="20"/>
      <c r="AA351" s="19"/>
      <c r="AB351" s="19"/>
      <c r="AC351" s="19"/>
      <c r="AD351" s="19"/>
      <c r="AE351" s="19"/>
      <c r="AF351" s="19"/>
      <c r="AG351" s="19"/>
    </row>
    <row r="352" spans="1:33" ht="15.75" customHeight="1" x14ac:dyDescent="0.2">
      <c r="A352" s="84"/>
      <c r="B352" s="1044" t="s">
        <v>392</v>
      </c>
      <c r="C352" s="1044"/>
      <c r="D352" s="1044"/>
      <c r="E352" s="1044"/>
      <c r="F352" s="1044"/>
      <c r="G352" s="1044"/>
      <c r="H352" s="1044"/>
      <c r="I352" s="1044"/>
      <c r="J352" s="1044"/>
      <c r="K352" s="1044"/>
      <c r="L352" s="1044"/>
      <c r="M352" s="1044"/>
      <c r="N352" s="1044"/>
      <c r="O352" s="1044"/>
      <c r="P352" s="1044"/>
      <c r="Q352" s="1044"/>
      <c r="R352" s="1044"/>
      <c r="S352" s="1044"/>
      <c r="T352" s="1044"/>
      <c r="U352" s="1044"/>
      <c r="V352" s="1044"/>
      <c r="W352" s="1044"/>
      <c r="X352" s="1044"/>
      <c r="Y352" s="20"/>
      <c r="Z352" s="20"/>
      <c r="AA352" s="19"/>
      <c r="AB352" s="19"/>
      <c r="AC352" s="19"/>
      <c r="AD352" s="19"/>
      <c r="AE352" s="19"/>
      <c r="AF352" s="19"/>
      <c r="AG352" s="19"/>
    </row>
    <row r="353" spans="1:33" ht="15" customHeight="1" x14ac:dyDescent="0.2">
      <c r="B353" s="20"/>
      <c r="C353" s="20"/>
      <c r="D353" s="20"/>
      <c r="E353" s="20"/>
      <c r="F353" s="20"/>
      <c r="G353" s="20"/>
      <c r="H353" s="20"/>
      <c r="I353" s="20"/>
      <c r="J353" s="20"/>
      <c r="K353" s="20"/>
      <c r="L353" s="20"/>
      <c r="M353" s="20"/>
      <c r="N353" s="20"/>
      <c r="O353" s="20"/>
      <c r="P353" s="20"/>
      <c r="Q353" s="20"/>
      <c r="R353" s="20"/>
      <c r="S353" s="20"/>
      <c r="T353" s="20"/>
      <c r="U353" s="72"/>
      <c r="V353" s="20"/>
      <c r="W353" s="20"/>
      <c r="X353" s="20"/>
      <c r="Y353" s="20"/>
      <c r="Z353" s="20"/>
      <c r="AA353" s="19"/>
      <c r="AB353" s="19"/>
      <c r="AC353" s="19"/>
      <c r="AD353" s="19"/>
      <c r="AE353" s="19"/>
      <c r="AF353" s="19"/>
      <c r="AG353" s="19"/>
    </row>
    <row r="354" spans="1:33" ht="15.75" customHeight="1" x14ac:dyDescent="0.2">
      <c r="A354" s="84"/>
      <c r="B354" s="1043" t="s">
        <v>393</v>
      </c>
      <c r="C354" s="1043"/>
      <c r="D354" s="1043"/>
      <c r="E354" s="1043"/>
      <c r="F354" s="1043"/>
      <c r="G354" s="1043"/>
      <c r="H354" s="1043"/>
      <c r="I354" s="1043"/>
      <c r="J354" s="1043"/>
      <c r="K354" s="1043"/>
      <c r="L354" s="1043"/>
      <c r="M354" s="1043"/>
      <c r="N354" s="1043"/>
      <c r="O354" s="1043"/>
      <c r="P354" s="1043"/>
      <c r="Q354" s="1043"/>
      <c r="R354" s="1043"/>
      <c r="S354" s="1043"/>
      <c r="T354" s="1043"/>
      <c r="U354" s="1043"/>
      <c r="V354" s="1043"/>
      <c r="W354" s="1043"/>
      <c r="X354" s="1043"/>
      <c r="Y354" s="20"/>
      <c r="Z354" s="20"/>
      <c r="AA354" s="19"/>
      <c r="AB354" s="19"/>
      <c r="AC354" s="19"/>
      <c r="AD354" s="19"/>
      <c r="AE354" s="19"/>
      <c r="AF354" s="19"/>
      <c r="AG354" s="19"/>
    </row>
    <row r="355" spans="1:33" ht="15" customHeight="1" thickBot="1" x14ac:dyDescent="0.25">
      <c r="B355" s="20"/>
      <c r="C355" s="20"/>
      <c r="D355" s="20"/>
      <c r="E355" s="20"/>
      <c r="F355" s="20"/>
      <c r="G355" s="20"/>
      <c r="H355" s="20"/>
      <c r="I355" s="20"/>
      <c r="J355" s="20"/>
      <c r="K355" s="20"/>
      <c r="L355" s="20"/>
      <c r="M355" s="20"/>
      <c r="N355" s="20"/>
      <c r="O355" s="20"/>
      <c r="P355" s="20"/>
      <c r="Q355" s="20"/>
      <c r="R355" s="20"/>
      <c r="S355" s="20"/>
      <c r="T355" s="20"/>
      <c r="U355" s="72"/>
      <c r="V355" s="20"/>
      <c r="W355" s="20"/>
      <c r="X355" s="20"/>
      <c r="Y355" s="20"/>
      <c r="Z355" s="20"/>
      <c r="AA355" s="19"/>
      <c r="AB355" s="19"/>
      <c r="AC355" s="19"/>
      <c r="AD355" s="19"/>
      <c r="AE355" s="19"/>
      <c r="AF355" s="19"/>
      <c r="AG355" s="19"/>
    </row>
    <row r="356" spans="1:33" ht="15.75" customHeight="1" x14ac:dyDescent="0.2">
      <c r="A356" s="84"/>
      <c r="B356" s="85"/>
      <c r="C356" s="753" t="s">
        <v>404</v>
      </c>
      <c r="D356" s="990"/>
      <c r="E356" s="990"/>
      <c r="F356" s="990"/>
      <c r="G356" s="990"/>
      <c r="H356" s="990"/>
      <c r="I356" s="263" t="s">
        <v>244</v>
      </c>
      <c r="J356" s="263" t="s">
        <v>245</v>
      </c>
      <c r="K356" s="263" t="s">
        <v>246</v>
      </c>
      <c r="L356" s="264" t="s">
        <v>247</v>
      </c>
      <c r="M356" s="424"/>
      <c r="N356" s="490"/>
      <c r="O356" s="20"/>
      <c r="P356" s="20"/>
      <c r="Q356" s="20"/>
      <c r="R356" s="20"/>
      <c r="S356" s="20"/>
      <c r="T356" s="20"/>
      <c r="U356" s="72"/>
      <c r="V356" s="20"/>
      <c r="W356" s="20"/>
      <c r="X356" s="20"/>
      <c r="Y356" s="20"/>
      <c r="Z356" s="20"/>
      <c r="AA356" s="19"/>
      <c r="AB356" s="19"/>
      <c r="AC356" s="19"/>
      <c r="AD356" s="19"/>
      <c r="AE356" s="19"/>
      <c r="AF356" s="19"/>
      <c r="AG356" s="19"/>
    </row>
    <row r="357" spans="1:33" ht="15.75" customHeight="1" x14ac:dyDescent="0.2">
      <c r="A357" s="84"/>
      <c r="B357" s="85"/>
      <c r="C357" s="1045"/>
      <c r="D357" s="1046"/>
      <c r="E357" s="1046"/>
      <c r="F357" s="1046"/>
      <c r="G357" s="1046"/>
      <c r="H357" s="1046"/>
      <c r="I357" s="491">
        <f>+'Estudio de Mercados'!C56</f>
        <v>5.5E-2</v>
      </c>
      <c r="J357" s="491">
        <f>+'Estudio de Mercados'!D56</f>
        <v>0.06</v>
      </c>
      <c r="K357" s="491">
        <f>+'Estudio de Mercados'!E56</f>
        <v>6.5000000000000002E-2</v>
      </c>
      <c r="L357" s="492">
        <f>+'Estudio de Mercados'!F56</f>
        <v>7.0000000000000007E-2</v>
      </c>
      <c r="M357" s="424"/>
      <c r="N357" s="493"/>
      <c r="O357" s="20"/>
      <c r="P357" s="20"/>
      <c r="Q357" s="20"/>
      <c r="R357" s="20"/>
      <c r="S357" s="20"/>
      <c r="T357" s="20"/>
      <c r="U357" s="72"/>
      <c r="V357" s="20"/>
      <c r="W357" s="20"/>
      <c r="X357" s="20"/>
      <c r="Y357" s="20"/>
      <c r="Z357" s="20"/>
      <c r="AA357" s="19"/>
      <c r="AB357" s="19"/>
      <c r="AC357" s="19"/>
      <c r="AD357" s="19"/>
      <c r="AE357" s="19"/>
      <c r="AF357" s="19"/>
      <c r="AG357" s="19"/>
    </row>
    <row r="358" spans="1:33" ht="15" customHeight="1" x14ac:dyDescent="0.2">
      <c r="B358" s="20"/>
      <c r="C358" s="385"/>
      <c r="D358" s="385"/>
      <c r="E358" s="385"/>
      <c r="F358" s="385"/>
      <c r="G358" s="385"/>
      <c r="H358" s="385"/>
      <c r="I358" s="385"/>
      <c r="J358" s="385"/>
      <c r="K358" s="385"/>
      <c r="L358" s="385"/>
      <c r="M358" s="385"/>
      <c r="N358" s="385"/>
      <c r="O358" s="20"/>
      <c r="P358" s="20"/>
      <c r="Q358" s="20"/>
      <c r="R358" s="20"/>
      <c r="S358" s="20"/>
      <c r="T358" s="20"/>
      <c r="U358" s="72"/>
      <c r="V358" s="20"/>
      <c r="W358" s="20"/>
      <c r="X358" s="20"/>
      <c r="Y358" s="20"/>
      <c r="Z358" s="20"/>
      <c r="AA358" s="19"/>
      <c r="AB358" s="19"/>
      <c r="AC358" s="19"/>
      <c r="AD358" s="19"/>
      <c r="AE358" s="19"/>
      <c r="AF358" s="19"/>
      <c r="AG358" s="19"/>
    </row>
    <row r="359" spans="1:33" ht="15" customHeight="1" x14ac:dyDescent="0.2">
      <c r="B359" s="20"/>
      <c r="C359" s="385"/>
      <c r="D359" s="385"/>
      <c r="E359" s="385"/>
      <c r="F359" s="385"/>
      <c r="G359" s="385"/>
      <c r="H359" s="385"/>
      <c r="I359" s="385"/>
      <c r="J359" s="385"/>
      <c r="K359" s="385"/>
      <c r="L359" s="385"/>
      <c r="M359" s="385"/>
      <c r="N359" s="385"/>
      <c r="O359" s="20"/>
      <c r="P359" s="20"/>
      <c r="Q359" s="20"/>
      <c r="R359" s="20"/>
      <c r="S359" s="20"/>
      <c r="T359" s="20"/>
      <c r="U359" s="72"/>
      <c r="V359" s="20"/>
      <c r="W359" s="20"/>
      <c r="X359" s="20"/>
      <c r="Y359" s="20"/>
      <c r="Z359" s="20"/>
      <c r="AA359" s="19"/>
      <c r="AB359" s="19"/>
      <c r="AC359" s="19"/>
      <c r="AD359" s="19"/>
      <c r="AE359" s="19"/>
      <c r="AF359" s="19"/>
      <c r="AG359" s="19"/>
    </row>
    <row r="360" spans="1:33" ht="29.25" customHeight="1" x14ac:dyDescent="0.2">
      <c r="A360" s="84"/>
      <c r="B360" s="85"/>
      <c r="C360" s="338"/>
      <c r="D360" s="338"/>
      <c r="E360" s="338"/>
      <c r="F360" s="338"/>
      <c r="G360" s="338"/>
      <c r="H360" s="1032" t="s">
        <v>395</v>
      </c>
      <c r="I360" s="1033"/>
      <c r="J360" s="1033"/>
      <c r="K360" s="1033"/>
      <c r="L360" s="1033"/>
      <c r="M360" s="1033"/>
      <c r="N360" s="1034"/>
      <c r="O360" s="20"/>
      <c r="P360" s="20"/>
      <c r="Q360" s="20"/>
      <c r="R360" s="20"/>
      <c r="S360" s="20"/>
      <c r="T360" s="20"/>
      <c r="U360" s="72"/>
      <c r="V360" s="20"/>
      <c r="W360" s="20"/>
      <c r="X360" s="20"/>
      <c r="Y360" s="20"/>
      <c r="Z360" s="20"/>
      <c r="AA360" s="19"/>
      <c r="AB360" s="19"/>
      <c r="AC360" s="19"/>
      <c r="AD360" s="19"/>
      <c r="AE360" s="19"/>
      <c r="AF360" s="19"/>
      <c r="AG360" s="19"/>
    </row>
    <row r="361" spans="1:33" ht="48.75" customHeight="1" x14ac:dyDescent="0.2">
      <c r="A361" s="84"/>
      <c r="B361" s="85"/>
      <c r="C361" s="1001" t="s">
        <v>374</v>
      </c>
      <c r="D361" s="643"/>
      <c r="E361" s="481" t="s">
        <v>396</v>
      </c>
      <c r="F361" s="643" t="s">
        <v>397</v>
      </c>
      <c r="G361" s="643"/>
      <c r="H361" s="643" t="s">
        <v>102</v>
      </c>
      <c r="I361" s="643"/>
      <c r="J361" s="379" t="s">
        <v>103</v>
      </c>
      <c r="K361" s="379" t="s">
        <v>104</v>
      </c>
      <c r="L361" s="379" t="s">
        <v>105</v>
      </c>
      <c r="M361" s="1030" t="s">
        <v>106</v>
      </c>
      <c r="N361" s="1031"/>
      <c r="O361" s="20"/>
      <c r="P361" s="20"/>
      <c r="Q361" s="20"/>
      <c r="R361" s="20"/>
      <c r="S361" s="20"/>
      <c r="T361" s="20"/>
      <c r="U361" s="72"/>
      <c r="V361" s="20"/>
      <c r="W361" s="20"/>
      <c r="X361" s="20"/>
      <c r="Y361" s="20"/>
      <c r="Z361" s="20"/>
      <c r="AA361" s="19"/>
      <c r="AB361" s="19"/>
      <c r="AC361" s="19"/>
      <c r="AD361" s="19"/>
      <c r="AE361" s="19"/>
      <c r="AF361" s="19"/>
      <c r="AG361" s="19"/>
    </row>
    <row r="362" spans="1:33" ht="15" customHeight="1" x14ac:dyDescent="0.2">
      <c r="A362" s="84"/>
      <c r="B362" s="85"/>
      <c r="C362" s="993">
        <f>+I335</f>
        <v>0</v>
      </c>
      <c r="D362" s="994"/>
      <c r="E362" s="475">
        <v>12</v>
      </c>
      <c r="F362" s="980">
        <f t="shared" ref="F362:F374" si="21">W335</f>
        <v>0</v>
      </c>
      <c r="G362" s="980"/>
      <c r="H362" s="980">
        <f t="shared" ref="H362:H374" si="22">+F362*E362</f>
        <v>0</v>
      </c>
      <c r="I362" s="980"/>
      <c r="J362" s="482">
        <f t="shared" ref="J362:J374" si="23">(H362*$I$357)+H362</f>
        <v>0</v>
      </c>
      <c r="K362" s="482">
        <f t="shared" ref="K362:K374" si="24">+(J362*$J$357)+J362</f>
        <v>0</v>
      </c>
      <c r="L362" s="482">
        <f t="shared" ref="L362:L374" si="25">+(K362*$K$357)+K362</f>
        <v>0</v>
      </c>
      <c r="M362" s="997">
        <f t="shared" ref="M362:M374" si="26">+(L362*$L$357)+L362</f>
        <v>0</v>
      </c>
      <c r="N362" s="998"/>
      <c r="O362" s="20"/>
      <c r="P362" s="20"/>
      <c r="Q362" s="20"/>
      <c r="R362" s="20"/>
      <c r="S362" s="20"/>
      <c r="T362" s="20"/>
      <c r="U362" s="72"/>
      <c r="V362" s="20"/>
      <c r="W362" s="20"/>
      <c r="X362" s="20"/>
      <c r="Y362" s="20"/>
      <c r="Z362" s="20"/>
      <c r="AA362" s="19"/>
      <c r="AB362" s="19"/>
      <c r="AC362" s="19"/>
      <c r="AD362" s="19"/>
      <c r="AE362" s="19"/>
      <c r="AF362" s="19"/>
      <c r="AG362" s="19"/>
    </row>
    <row r="363" spans="1:33" ht="15.75" customHeight="1" x14ac:dyDescent="0.2">
      <c r="A363" s="84"/>
      <c r="B363" s="85"/>
      <c r="C363" s="993">
        <f t="shared" ref="C363:C374" si="27">+I336</f>
        <v>0</v>
      </c>
      <c r="D363" s="994"/>
      <c r="E363" s="475">
        <v>12</v>
      </c>
      <c r="F363" s="980">
        <f t="shared" si="21"/>
        <v>0</v>
      </c>
      <c r="G363" s="980"/>
      <c r="H363" s="980">
        <f t="shared" si="22"/>
        <v>0</v>
      </c>
      <c r="I363" s="980"/>
      <c r="J363" s="482">
        <f t="shared" si="23"/>
        <v>0</v>
      </c>
      <c r="K363" s="482">
        <f t="shared" si="24"/>
        <v>0</v>
      </c>
      <c r="L363" s="482">
        <f t="shared" si="25"/>
        <v>0</v>
      </c>
      <c r="M363" s="997">
        <f t="shared" si="26"/>
        <v>0</v>
      </c>
      <c r="N363" s="998"/>
      <c r="O363" s="20"/>
      <c r="P363" s="20"/>
      <c r="Q363" s="20"/>
      <c r="R363" s="20"/>
      <c r="S363" s="20"/>
      <c r="T363" s="20"/>
      <c r="U363" s="72"/>
      <c r="V363" s="20"/>
      <c r="W363" s="20"/>
      <c r="X363" s="20"/>
      <c r="Y363" s="20"/>
      <c r="Z363" s="20"/>
      <c r="AA363" s="19"/>
      <c r="AB363" s="19"/>
      <c r="AC363" s="19"/>
      <c r="AD363" s="19"/>
      <c r="AE363" s="19"/>
      <c r="AF363" s="19"/>
      <c r="AG363" s="19"/>
    </row>
    <row r="364" spans="1:33" ht="15.75" customHeight="1" x14ac:dyDescent="0.2">
      <c r="A364" s="84"/>
      <c r="B364" s="85"/>
      <c r="C364" s="993">
        <f t="shared" si="27"/>
        <v>0</v>
      </c>
      <c r="D364" s="994"/>
      <c r="E364" s="475">
        <v>12</v>
      </c>
      <c r="F364" s="980">
        <f t="shared" si="21"/>
        <v>0</v>
      </c>
      <c r="G364" s="980"/>
      <c r="H364" s="980">
        <f t="shared" si="22"/>
        <v>0</v>
      </c>
      <c r="I364" s="980"/>
      <c r="J364" s="482">
        <f t="shared" si="23"/>
        <v>0</v>
      </c>
      <c r="K364" s="482">
        <f t="shared" si="24"/>
        <v>0</v>
      </c>
      <c r="L364" s="482">
        <f t="shared" si="25"/>
        <v>0</v>
      </c>
      <c r="M364" s="997">
        <f t="shared" si="26"/>
        <v>0</v>
      </c>
      <c r="N364" s="998"/>
      <c r="O364" s="20"/>
      <c r="P364" s="20"/>
      <c r="Q364" s="20"/>
      <c r="R364" s="20"/>
      <c r="S364" s="20"/>
      <c r="T364" s="20"/>
      <c r="U364" s="72"/>
      <c r="V364" s="20"/>
      <c r="W364" s="20"/>
      <c r="X364" s="20"/>
      <c r="Y364" s="20"/>
      <c r="Z364" s="20"/>
      <c r="AA364" s="19"/>
      <c r="AB364" s="19"/>
      <c r="AC364" s="19"/>
      <c r="AD364" s="19"/>
      <c r="AE364" s="19"/>
      <c r="AF364" s="19"/>
      <c r="AG364" s="19"/>
    </row>
    <row r="365" spans="1:33" ht="15.75" customHeight="1" x14ac:dyDescent="0.2">
      <c r="A365" s="84"/>
      <c r="B365" s="85"/>
      <c r="C365" s="993">
        <f t="shared" si="27"/>
        <v>0</v>
      </c>
      <c r="D365" s="994"/>
      <c r="E365" s="475">
        <v>12</v>
      </c>
      <c r="F365" s="980">
        <f t="shared" si="21"/>
        <v>0</v>
      </c>
      <c r="G365" s="980"/>
      <c r="H365" s="980">
        <f t="shared" si="22"/>
        <v>0</v>
      </c>
      <c r="I365" s="980"/>
      <c r="J365" s="482">
        <f t="shared" si="23"/>
        <v>0</v>
      </c>
      <c r="K365" s="482">
        <f t="shared" si="24"/>
        <v>0</v>
      </c>
      <c r="L365" s="482">
        <f t="shared" si="25"/>
        <v>0</v>
      </c>
      <c r="M365" s="997">
        <f t="shared" si="26"/>
        <v>0</v>
      </c>
      <c r="N365" s="998"/>
      <c r="O365" s="20"/>
      <c r="P365" s="20"/>
      <c r="Q365" s="20"/>
      <c r="R365" s="20"/>
      <c r="S365" s="20"/>
      <c r="T365" s="20"/>
      <c r="U365" s="72"/>
      <c r="V365" s="20"/>
      <c r="W365" s="20"/>
      <c r="X365" s="20"/>
      <c r="Y365" s="20"/>
      <c r="Z365" s="20"/>
      <c r="AA365" s="19"/>
      <c r="AB365" s="19"/>
      <c r="AC365" s="19"/>
      <c r="AD365" s="19"/>
      <c r="AE365" s="19"/>
      <c r="AF365" s="19"/>
      <c r="AG365" s="19"/>
    </row>
    <row r="366" spans="1:33" ht="15.75" customHeight="1" x14ac:dyDescent="0.2">
      <c r="A366" s="84"/>
      <c r="B366" s="85"/>
      <c r="C366" s="993">
        <f t="shared" si="27"/>
        <v>0</v>
      </c>
      <c r="D366" s="994"/>
      <c r="E366" s="475">
        <v>12</v>
      </c>
      <c r="F366" s="980">
        <f t="shared" si="21"/>
        <v>0</v>
      </c>
      <c r="G366" s="980"/>
      <c r="H366" s="980">
        <f t="shared" si="22"/>
        <v>0</v>
      </c>
      <c r="I366" s="980"/>
      <c r="J366" s="482">
        <f t="shared" si="23"/>
        <v>0</v>
      </c>
      <c r="K366" s="482">
        <f t="shared" si="24"/>
        <v>0</v>
      </c>
      <c r="L366" s="482">
        <f t="shared" si="25"/>
        <v>0</v>
      </c>
      <c r="M366" s="997">
        <f t="shared" si="26"/>
        <v>0</v>
      </c>
      <c r="N366" s="998"/>
      <c r="O366" s="20"/>
      <c r="P366" s="20"/>
      <c r="Q366" s="20"/>
      <c r="R366" s="20"/>
      <c r="S366" s="20"/>
      <c r="T366" s="20"/>
      <c r="U366" s="72"/>
      <c r="V366" s="20"/>
      <c r="W366" s="20"/>
      <c r="X366" s="20"/>
      <c r="Y366" s="20"/>
      <c r="Z366" s="20"/>
      <c r="AA366" s="19"/>
      <c r="AB366" s="19"/>
      <c r="AC366" s="19"/>
      <c r="AD366" s="19"/>
      <c r="AE366" s="19"/>
      <c r="AF366" s="19"/>
      <c r="AG366" s="19"/>
    </row>
    <row r="367" spans="1:33" ht="15" customHeight="1" x14ac:dyDescent="0.2">
      <c r="A367" s="84"/>
      <c r="B367" s="85"/>
      <c r="C367" s="993">
        <f t="shared" si="27"/>
        <v>0</v>
      </c>
      <c r="D367" s="994"/>
      <c r="E367" s="475">
        <v>12</v>
      </c>
      <c r="F367" s="980">
        <f t="shared" si="21"/>
        <v>0</v>
      </c>
      <c r="G367" s="980"/>
      <c r="H367" s="980">
        <f t="shared" si="22"/>
        <v>0</v>
      </c>
      <c r="I367" s="980"/>
      <c r="J367" s="482">
        <f t="shared" si="23"/>
        <v>0</v>
      </c>
      <c r="K367" s="482">
        <f t="shared" si="24"/>
        <v>0</v>
      </c>
      <c r="L367" s="482">
        <f t="shared" si="25"/>
        <v>0</v>
      </c>
      <c r="M367" s="997">
        <f t="shared" si="26"/>
        <v>0</v>
      </c>
      <c r="N367" s="998"/>
      <c r="O367" s="20"/>
      <c r="P367" s="20"/>
      <c r="Q367" s="20"/>
      <c r="R367" s="20"/>
      <c r="S367" s="20"/>
      <c r="T367" s="20"/>
      <c r="U367" s="72"/>
      <c r="V367" s="20"/>
      <c r="W367" s="20"/>
      <c r="X367" s="20"/>
      <c r="Y367" s="20"/>
      <c r="Z367" s="20"/>
      <c r="AA367" s="19"/>
      <c r="AB367" s="19"/>
      <c r="AC367" s="19"/>
      <c r="AD367" s="19"/>
      <c r="AE367" s="19"/>
      <c r="AF367" s="19"/>
      <c r="AG367" s="19"/>
    </row>
    <row r="368" spans="1:33" ht="15.75" customHeight="1" x14ac:dyDescent="0.2">
      <c r="A368" s="84"/>
      <c r="B368" s="85"/>
      <c r="C368" s="993">
        <f t="shared" si="27"/>
        <v>0</v>
      </c>
      <c r="D368" s="994"/>
      <c r="E368" s="475">
        <v>12</v>
      </c>
      <c r="F368" s="980">
        <f t="shared" si="21"/>
        <v>0</v>
      </c>
      <c r="G368" s="980"/>
      <c r="H368" s="980">
        <f t="shared" si="22"/>
        <v>0</v>
      </c>
      <c r="I368" s="980"/>
      <c r="J368" s="482">
        <f t="shared" si="23"/>
        <v>0</v>
      </c>
      <c r="K368" s="482">
        <f t="shared" si="24"/>
        <v>0</v>
      </c>
      <c r="L368" s="482">
        <f t="shared" si="25"/>
        <v>0</v>
      </c>
      <c r="M368" s="997">
        <f t="shared" si="26"/>
        <v>0</v>
      </c>
      <c r="N368" s="998"/>
      <c r="O368" s="20"/>
      <c r="P368" s="20"/>
      <c r="Q368" s="20"/>
      <c r="R368" s="20"/>
      <c r="S368" s="20"/>
      <c r="T368" s="20"/>
      <c r="U368" s="72"/>
      <c r="V368" s="20"/>
      <c r="W368" s="20"/>
      <c r="X368" s="20"/>
      <c r="Y368" s="20"/>
      <c r="Z368" s="20"/>
      <c r="AA368" s="19"/>
      <c r="AB368" s="19"/>
      <c r="AC368" s="19"/>
      <c r="AD368" s="19"/>
      <c r="AE368" s="19"/>
      <c r="AF368" s="19"/>
      <c r="AG368" s="19"/>
    </row>
    <row r="369" spans="1:34" ht="15" customHeight="1" x14ac:dyDescent="0.2">
      <c r="A369" s="84"/>
      <c r="B369" s="85"/>
      <c r="C369" s="993">
        <f t="shared" si="27"/>
        <v>0</v>
      </c>
      <c r="D369" s="994"/>
      <c r="E369" s="475">
        <v>12</v>
      </c>
      <c r="F369" s="980">
        <f t="shared" si="21"/>
        <v>0</v>
      </c>
      <c r="G369" s="980"/>
      <c r="H369" s="980">
        <f t="shared" si="22"/>
        <v>0</v>
      </c>
      <c r="I369" s="980"/>
      <c r="J369" s="482">
        <f t="shared" si="23"/>
        <v>0</v>
      </c>
      <c r="K369" s="482">
        <f t="shared" si="24"/>
        <v>0</v>
      </c>
      <c r="L369" s="482">
        <f t="shared" si="25"/>
        <v>0</v>
      </c>
      <c r="M369" s="997">
        <f t="shared" si="26"/>
        <v>0</v>
      </c>
      <c r="N369" s="998"/>
      <c r="O369" s="20"/>
      <c r="P369" s="20"/>
      <c r="Q369" s="20"/>
      <c r="R369" s="20"/>
      <c r="S369" s="20"/>
      <c r="T369" s="20"/>
      <c r="U369" s="72"/>
      <c r="V369" s="20"/>
      <c r="W369" s="20"/>
      <c r="X369" s="20"/>
      <c r="Y369" s="20"/>
      <c r="Z369" s="20"/>
      <c r="AA369" s="19"/>
      <c r="AB369" s="19"/>
      <c r="AC369" s="19"/>
      <c r="AD369" s="19"/>
      <c r="AE369" s="19"/>
      <c r="AF369" s="19"/>
      <c r="AG369" s="19"/>
    </row>
    <row r="370" spans="1:34" ht="15.75" customHeight="1" x14ac:dyDescent="0.2">
      <c r="A370" s="84"/>
      <c r="B370" s="85"/>
      <c r="C370" s="993">
        <f t="shared" si="27"/>
        <v>0</v>
      </c>
      <c r="D370" s="994"/>
      <c r="E370" s="475">
        <v>12</v>
      </c>
      <c r="F370" s="980">
        <f t="shared" si="21"/>
        <v>0</v>
      </c>
      <c r="G370" s="980"/>
      <c r="H370" s="980">
        <f t="shared" si="22"/>
        <v>0</v>
      </c>
      <c r="I370" s="980"/>
      <c r="J370" s="482">
        <f t="shared" si="23"/>
        <v>0</v>
      </c>
      <c r="K370" s="482">
        <f t="shared" si="24"/>
        <v>0</v>
      </c>
      <c r="L370" s="482">
        <f t="shared" si="25"/>
        <v>0</v>
      </c>
      <c r="M370" s="997">
        <f t="shared" si="26"/>
        <v>0</v>
      </c>
      <c r="N370" s="998"/>
      <c r="O370" s="20"/>
      <c r="P370" s="20"/>
      <c r="Q370" s="20"/>
      <c r="R370" s="20"/>
      <c r="S370" s="20"/>
      <c r="T370" s="20"/>
      <c r="U370" s="72"/>
      <c r="V370" s="20"/>
      <c r="W370" s="20"/>
      <c r="X370" s="20"/>
      <c r="Y370" s="20"/>
      <c r="Z370" s="20"/>
      <c r="AA370" s="19"/>
      <c r="AB370" s="19"/>
      <c r="AC370" s="19"/>
      <c r="AD370" s="19"/>
      <c r="AE370" s="19"/>
      <c r="AF370" s="19"/>
      <c r="AG370" s="19"/>
    </row>
    <row r="371" spans="1:34" ht="15" customHeight="1" x14ac:dyDescent="0.2">
      <c r="A371" s="84"/>
      <c r="B371" s="85"/>
      <c r="C371" s="993">
        <f t="shared" si="27"/>
        <v>0</v>
      </c>
      <c r="D371" s="994"/>
      <c r="E371" s="475">
        <v>12</v>
      </c>
      <c r="F371" s="980">
        <f t="shared" si="21"/>
        <v>0</v>
      </c>
      <c r="G371" s="980"/>
      <c r="H371" s="980">
        <f t="shared" si="22"/>
        <v>0</v>
      </c>
      <c r="I371" s="980"/>
      <c r="J371" s="482">
        <f t="shared" si="23"/>
        <v>0</v>
      </c>
      <c r="K371" s="482">
        <f t="shared" si="24"/>
        <v>0</v>
      </c>
      <c r="L371" s="482">
        <f t="shared" si="25"/>
        <v>0</v>
      </c>
      <c r="M371" s="997">
        <f t="shared" si="26"/>
        <v>0</v>
      </c>
      <c r="N371" s="998"/>
      <c r="O371" s="20"/>
      <c r="P371" s="20"/>
      <c r="Q371" s="20"/>
      <c r="R371" s="20"/>
      <c r="S371" s="20"/>
      <c r="T371" s="20"/>
      <c r="U371" s="72"/>
      <c r="V371" s="20"/>
      <c r="W371" s="20"/>
      <c r="X371" s="20"/>
      <c r="Y371" s="20"/>
      <c r="Z371" s="20"/>
      <c r="AA371" s="19"/>
      <c r="AB371" s="19"/>
      <c r="AC371" s="19"/>
      <c r="AD371" s="19"/>
      <c r="AE371" s="19"/>
      <c r="AF371" s="19"/>
      <c r="AG371" s="19"/>
    </row>
    <row r="372" spans="1:34" ht="15.75" customHeight="1" x14ac:dyDescent="0.2">
      <c r="A372" s="84"/>
      <c r="B372" s="85"/>
      <c r="C372" s="993">
        <f t="shared" si="27"/>
        <v>0</v>
      </c>
      <c r="D372" s="994"/>
      <c r="E372" s="475">
        <v>12</v>
      </c>
      <c r="F372" s="980">
        <f t="shared" si="21"/>
        <v>0</v>
      </c>
      <c r="G372" s="980"/>
      <c r="H372" s="980">
        <f t="shared" si="22"/>
        <v>0</v>
      </c>
      <c r="I372" s="980"/>
      <c r="J372" s="482">
        <f t="shared" si="23"/>
        <v>0</v>
      </c>
      <c r="K372" s="482">
        <f t="shared" si="24"/>
        <v>0</v>
      </c>
      <c r="L372" s="482">
        <f t="shared" si="25"/>
        <v>0</v>
      </c>
      <c r="M372" s="997">
        <f t="shared" si="26"/>
        <v>0</v>
      </c>
      <c r="N372" s="998"/>
      <c r="O372" s="20"/>
      <c r="P372" s="20"/>
      <c r="Q372" s="20"/>
      <c r="R372" s="20"/>
      <c r="S372" s="20"/>
      <c r="T372" s="20"/>
      <c r="U372" s="72"/>
      <c r="V372" s="20"/>
      <c r="W372" s="20"/>
      <c r="X372" s="20"/>
      <c r="Y372" s="20"/>
      <c r="Z372" s="20"/>
      <c r="AA372" s="19"/>
      <c r="AB372" s="19"/>
      <c r="AC372" s="19"/>
      <c r="AD372" s="19"/>
      <c r="AE372" s="19"/>
      <c r="AF372" s="19"/>
      <c r="AG372" s="19"/>
    </row>
    <row r="373" spans="1:34" ht="15.75" customHeight="1" x14ac:dyDescent="0.2">
      <c r="A373" s="84"/>
      <c r="B373" s="85"/>
      <c r="C373" s="993">
        <f t="shared" si="27"/>
        <v>0</v>
      </c>
      <c r="D373" s="994"/>
      <c r="E373" s="475">
        <v>12</v>
      </c>
      <c r="F373" s="980">
        <f t="shared" si="21"/>
        <v>0</v>
      </c>
      <c r="G373" s="980"/>
      <c r="H373" s="980">
        <f t="shared" si="22"/>
        <v>0</v>
      </c>
      <c r="I373" s="980"/>
      <c r="J373" s="482">
        <f t="shared" si="23"/>
        <v>0</v>
      </c>
      <c r="K373" s="482">
        <f t="shared" si="24"/>
        <v>0</v>
      </c>
      <c r="L373" s="482">
        <f t="shared" si="25"/>
        <v>0</v>
      </c>
      <c r="M373" s="997">
        <f t="shared" si="26"/>
        <v>0</v>
      </c>
      <c r="N373" s="998"/>
      <c r="O373" s="20"/>
      <c r="P373" s="20"/>
      <c r="Q373" s="20"/>
      <c r="R373" s="20"/>
      <c r="S373" s="20"/>
      <c r="T373" s="20"/>
      <c r="U373" s="72"/>
      <c r="V373" s="20"/>
      <c r="W373" s="20"/>
      <c r="X373" s="20"/>
      <c r="Y373" s="20"/>
      <c r="Z373" s="20"/>
      <c r="AA373" s="19"/>
      <c r="AB373" s="19"/>
      <c r="AC373" s="19"/>
      <c r="AD373" s="19"/>
      <c r="AE373" s="19"/>
      <c r="AF373" s="19"/>
      <c r="AG373" s="19"/>
    </row>
    <row r="374" spans="1:34" ht="15.75" customHeight="1" x14ac:dyDescent="0.2">
      <c r="A374" s="84"/>
      <c r="B374" s="85"/>
      <c r="C374" s="993">
        <f t="shared" si="27"/>
        <v>0</v>
      </c>
      <c r="D374" s="994"/>
      <c r="E374" s="475">
        <v>12</v>
      </c>
      <c r="F374" s="980">
        <f t="shared" si="21"/>
        <v>0</v>
      </c>
      <c r="G374" s="980"/>
      <c r="H374" s="980">
        <f t="shared" si="22"/>
        <v>0</v>
      </c>
      <c r="I374" s="980"/>
      <c r="J374" s="482">
        <f t="shared" si="23"/>
        <v>0</v>
      </c>
      <c r="K374" s="482">
        <f t="shared" si="24"/>
        <v>0</v>
      </c>
      <c r="L374" s="482">
        <f t="shared" si="25"/>
        <v>0</v>
      </c>
      <c r="M374" s="997">
        <f t="shared" si="26"/>
        <v>0</v>
      </c>
      <c r="N374" s="998"/>
      <c r="O374" s="20"/>
      <c r="P374" s="20"/>
      <c r="Q374" s="20"/>
      <c r="R374" s="20"/>
      <c r="S374" s="20"/>
      <c r="T374" s="20"/>
      <c r="U374" s="72"/>
      <c r="V374" s="20"/>
      <c r="W374" s="20"/>
      <c r="X374" s="20"/>
      <c r="Y374" s="20"/>
      <c r="Z374" s="20"/>
      <c r="AA374" s="19"/>
      <c r="AB374" s="19"/>
      <c r="AC374" s="19"/>
      <c r="AD374" s="19"/>
      <c r="AE374" s="19"/>
      <c r="AF374" s="19"/>
      <c r="AG374" s="19"/>
    </row>
    <row r="375" spans="1:34" ht="20.25" customHeight="1" x14ac:dyDescent="0.2">
      <c r="A375" s="84"/>
      <c r="B375" s="85"/>
      <c r="C375" s="981" t="s">
        <v>390</v>
      </c>
      <c r="D375" s="982"/>
      <c r="E375" s="483"/>
      <c r="F375" s="979">
        <f>SUM(F362:F374)</f>
        <v>0</v>
      </c>
      <c r="G375" s="979"/>
      <c r="H375" s="979">
        <f>SUM(H362:H374)</f>
        <v>0</v>
      </c>
      <c r="I375" s="979"/>
      <c r="J375" s="484">
        <f>SUM(J362:J374)</f>
        <v>0</v>
      </c>
      <c r="K375" s="484">
        <f>SUM(K362:K374)</f>
        <v>0</v>
      </c>
      <c r="L375" s="484">
        <f>SUM(L362:L374)</f>
        <v>0</v>
      </c>
      <c r="M375" s="1017">
        <f>SUM(M362:M374)</f>
        <v>0</v>
      </c>
      <c r="N375" s="1018"/>
      <c r="O375" s="20"/>
      <c r="P375" s="20"/>
      <c r="Q375" s="20"/>
      <c r="R375" s="20"/>
      <c r="S375" s="20"/>
      <c r="T375" s="20"/>
      <c r="U375" s="72"/>
      <c r="V375" s="20"/>
      <c r="W375" s="20"/>
      <c r="X375" s="20"/>
      <c r="Y375" s="20"/>
      <c r="Z375" s="20"/>
      <c r="AA375" s="19"/>
      <c r="AB375" s="19"/>
      <c r="AC375" s="19"/>
      <c r="AD375" s="19"/>
      <c r="AE375" s="19"/>
      <c r="AF375" s="19"/>
      <c r="AG375" s="19"/>
    </row>
    <row r="376" spans="1:34" ht="15" customHeight="1" x14ac:dyDescent="0.2">
      <c r="B376" s="20"/>
      <c r="C376" s="43"/>
      <c r="D376" s="43"/>
      <c r="E376" s="20"/>
      <c r="F376" s="20"/>
      <c r="G376" s="20"/>
      <c r="H376" s="20"/>
      <c r="I376" s="20"/>
      <c r="J376" s="20"/>
      <c r="K376" s="20"/>
      <c r="L376" s="20"/>
      <c r="M376" s="20"/>
      <c r="N376" s="20"/>
      <c r="O376" s="20"/>
      <c r="P376" s="20"/>
      <c r="Q376" s="20"/>
      <c r="R376" s="20"/>
      <c r="S376" s="20"/>
      <c r="T376" s="20"/>
      <c r="U376" s="72"/>
      <c r="V376" s="20"/>
      <c r="W376" s="20"/>
      <c r="X376" s="20"/>
      <c r="Y376" s="20"/>
      <c r="Z376" s="20"/>
      <c r="AA376" s="19"/>
      <c r="AB376" s="19"/>
      <c r="AC376" s="19"/>
      <c r="AD376" s="19"/>
      <c r="AE376" s="19"/>
      <c r="AF376" s="19"/>
      <c r="AG376" s="19"/>
    </row>
    <row r="377" spans="1:34" ht="15" customHeight="1" x14ac:dyDescent="0.2">
      <c r="B377" s="20"/>
      <c r="C377" s="20"/>
      <c r="D377" s="20"/>
      <c r="E377" s="20"/>
      <c r="F377" s="20"/>
      <c r="G377" s="20"/>
      <c r="H377" s="20"/>
      <c r="I377" s="20"/>
      <c r="J377" s="20"/>
      <c r="K377" s="20"/>
      <c r="L377" s="20"/>
      <c r="M377" s="20"/>
      <c r="N377" s="20"/>
      <c r="O377" s="20"/>
      <c r="P377" s="20"/>
      <c r="Q377" s="20"/>
      <c r="R377" s="20"/>
      <c r="S377" s="20"/>
      <c r="T377" s="20"/>
      <c r="U377" s="72"/>
      <c r="V377" s="20"/>
      <c r="W377" s="20"/>
      <c r="X377" s="20"/>
      <c r="Y377" s="20"/>
      <c r="Z377" s="20"/>
      <c r="AA377" s="19"/>
      <c r="AB377" s="19"/>
      <c r="AC377" s="19"/>
      <c r="AD377" s="19"/>
      <c r="AE377" s="19"/>
      <c r="AF377" s="19"/>
      <c r="AG377" s="19"/>
    </row>
    <row r="378" spans="1:34" ht="24" customHeight="1" x14ac:dyDescent="0.2">
      <c r="B378" s="682" t="s">
        <v>405</v>
      </c>
      <c r="C378" s="682"/>
      <c r="D378" s="682"/>
      <c r="E378" s="682"/>
      <c r="F378" s="682"/>
      <c r="G378" s="682"/>
      <c r="H378" s="682"/>
      <c r="I378" s="682"/>
      <c r="J378" s="682"/>
      <c r="K378" s="682"/>
      <c r="L378" s="682"/>
      <c r="M378" s="682"/>
      <c r="N378" s="682"/>
      <c r="O378" s="682"/>
      <c r="P378" s="682"/>
      <c r="Q378" s="682"/>
      <c r="R378" s="682"/>
      <c r="S378" s="682"/>
      <c r="T378" s="682"/>
      <c r="U378" s="682"/>
      <c r="V378" s="682"/>
      <c r="W378" s="682"/>
      <c r="X378" s="682"/>
      <c r="Y378" s="682"/>
      <c r="Z378" s="20"/>
      <c r="AA378" s="19"/>
      <c r="AB378" s="19"/>
      <c r="AC378" s="19"/>
      <c r="AD378" s="19"/>
      <c r="AE378" s="19"/>
      <c r="AF378" s="19"/>
      <c r="AG378" s="19"/>
    </row>
    <row r="379" spans="1:34" ht="15" customHeight="1" thickBot="1" x14ac:dyDescent="0.25">
      <c r="B379" s="20"/>
      <c r="C379" s="20"/>
      <c r="D379" s="20"/>
      <c r="E379" s="20"/>
      <c r="F379" s="20"/>
      <c r="G379" s="20"/>
      <c r="H379" s="20"/>
      <c r="I379" s="20"/>
      <c r="J379" s="20"/>
      <c r="K379" s="20"/>
      <c r="L379" s="20"/>
      <c r="M379" s="20"/>
      <c r="N379" s="20"/>
      <c r="O379" s="20"/>
      <c r="P379" s="20"/>
      <c r="Q379" s="20"/>
      <c r="R379" s="20"/>
      <c r="S379" s="20"/>
      <c r="T379" s="20"/>
      <c r="U379" s="72"/>
      <c r="V379" s="20"/>
      <c r="W379" s="20"/>
      <c r="X379" s="20"/>
      <c r="Y379" s="20"/>
      <c r="Z379" s="20"/>
      <c r="AA379" s="19"/>
      <c r="AB379" s="19"/>
      <c r="AC379" s="19"/>
      <c r="AD379" s="19"/>
      <c r="AE379" s="19"/>
      <c r="AF379" s="19"/>
      <c r="AG379" s="19"/>
    </row>
    <row r="380" spans="1:34" ht="24" customHeight="1" x14ac:dyDescent="0.2">
      <c r="B380" s="881" t="s">
        <v>406</v>
      </c>
      <c r="C380" s="882"/>
      <c r="D380" s="1130" t="str">
        <f>'Estudio de Mercados'!$B$276</f>
        <v xml:space="preserve">PRODUCTO y/o Servicio.1. IMPLEMENTACION DE LA PLATAFORMA ANGABE </v>
      </c>
      <c r="E380" s="1130"/>
      <c r="F380" s="1130"/>
      <c r="G380" s="1130"/>
      <c r="H380" s="1130"/>
      <c r="I380" s="1131"/>
      <c r="J380" s="385"/>
      <c r="K380" s="385"/>
      <c r="L380" s="385"/>
      <c r="M380" s="385"/>
      <c r="N380" s="385"/>
      <c r="O380" s="385"/>
      <c r="P380" s="385"/>
      <c r="Q380" s="385"/>
      <c r="R380" s="385"/>
      <c r="S380" s="385"/>
      <c r="T380" s="385"/>
      <c r="U380" s="337"/>
      <c r="V380" s="385"/>
      <c r="W380" s="385"/>
      <c r="X380" s="385"/>
      <c r="Y380" s="385"/>
      <c r="Z380" s="20"/>
      <c r="AA380" s="19"/>
      <c r="AB380" s="19"/>
      <c r="AC380" s="19"/>
      <c r="AD380" s="19"/>
      <c r="AE380" s="19"/>
      <c r="AF380" s="19"/>
      <c r="AG380" s="19"/>
    </row>
    <row r="381" spans="1:34" ht="15" customHeight="1" x14ac:dyDescent="0.2">
      <c r="B381" s="385"/>
      <c r="C381" s="385"/>
      <c r="D381" s="385"/>
      <c r="E381" s="385"/>
      <c r="F381" s="385"/>
      <c r="G381" s="385"/>
      <c r="H381" s="385"/>
      <c r="I381" s="385"/>
      <c r="J381" s="385"/>
      <c r="K381" s="385"/>
      <c r="L381" s="385"/>
      <c r="M381" s="385"/>
      <c r="N381" s="385"/>
      <c r="O381" s="385"/>
      <c r="P381" s="385"/>
      <c r="Q381" s="385"/>
      <c r="R381" s="385"/>
      <c r="S381" s="385"/>
      <c r="T381" s="385"/>
      <c r="U381" s="337"/>
      <c r="V381" s="385"/>
      <c r="W381" s="385"/>
      <c r="X381" s="385"/>
      <c r="Y381" s="385"/>
      <c r="Z381" s="20"/>
      <c r="AA381" s="19"/>
      <c r="AB381" s="19"/>
      <c r="AC381" s="19"/>
      <c r="AD381" s="19"/>
      <c r="AE381" s="19"/>
      <c r="AF381" s="19"/>
      <c r="AG381" s="19"/>
    </row>
    <row r="382" spans="1:34" ht="31.5" customHeight="1" x14ac:dyDescent="0.2">
      <c r="B382" s="1138" t="s">
        <v>407</v>
      </c>
      <c r="C382" s="1108"/>
      <c r="D382" s="1108"/>
      <c r="E382" s="1108"/>
      <c r="F382" s="1108"/>
      <c r="G382" s="1108"/>
      <c r="H382" s="1108"/>
      <c r="I382" s="1108"/>
      <c r="J382" s="1139" t="s">
        <v>333</v>
      </c>
      <c r="K382" s="1110"/>
      <c r="L382" s="1110"/>
      <c r="M382" s="1139" t="s">
        <v>408</v>
      </c>
      <c r="N382" s="1139"/>
      <c r="O382" s="1139"/>
      <c r="P382" s="1140" t="s">
        <v>409</v>
      </c>
      <c r="Q382" s="1110"/>
      <c r="R382" s="1110"/>
      <c r="S382" s="1139" t="s">
        <v>321</v>
      </c>
      <c r="T382" s="1110"/>
      <c r="U382" s="494" t="s">
        <v>102</v>
      </c>
      <c r="V382" s="495" t="s">
        <v>103</v>
      </c>
      <c r="W382" s="495" t="s">
        <v>104</v>
      </c>
      <c r="X382" s="495" t="s">
        <v>105</v>
      </c>
      <c r="Y382" s="496" t="s">
        <v>106</v>
      </c>
      <c r="Z382" s="20"/>
      <c r="AA382" s="19"/>
      <c r="AB382" s="19"/>
      <c r="AC382" s="19"/>
      <c r="AD382" s="86" t="s">
        <v>410</v>
      </c>
      <c r="AE382" s="87" t="s">
        <v>345</v>
      </c>
      <c r="AF382" s="88"/>
      <c r="AG382" s="19"/>
    </row>
    <row r="383" spans="1:34" ht="15.75" customHeight="1" x14ac:dyDescent="0.2">
      <c r="B383" s="1063" t="s">
        <v>411</v>
      </c>
      <c r="C383" s="796"/>
      <c r="D383" s="796"/>
      <c r="E383" s="796"/>
      <c r="F383" s="796"/>
      <c r="G383" s="796"/>
      <c r="H383" s="796"/>
      <c r="I383" s="796"/>
      <c r="J383" s="1064"/>
      <c r="K383" s="794"/>
      <c r="L383" s="794"/>
      <c r="M383" s="1064"/>
      <c r="N383" s="1064"/>
      <c r="O383" s="1064"/>
      <c r="P383" s="1065"/>
      <c r="Q383" s="794"/>
      <c r="R383" s="794"/>
      <c r="S383" s="1113">
        <f>M383*P383</f>
        <v>0</v>
      </c>
      <c r="T383" s="995"/>
      <c r="U383" s="497">
        <f>S383</f>
        <v>0</v>
      </c>
      <c r="V383" s="498">
        <f>U383*(1+$AE$383)</f>
        <v>0</v>
      </c>
      <c r="W383" s="498">
        <f>V383*(1+$AE$384)</f>
        <v>0</v>
      </c>
      <c r="X383" s="498">
        <f>W383*(1+$AE$385)</f>
        <v>0</v>
      </c>
      <c r="Y383" s="499">
        <f>X383*(1+$AE$390)</f>
        <v>0</v>
      </c>
      <c r="Z383" s="20"/>
      <c r="AD383" s="89" t="s">
        <v>413</v>
      </c>
      <c r="AE383" s="76">
        <f>+'Estudio de Mercados'!C56</f>
        <v>5.5E-2</v>
      </c>
      <c r="AH383" s="19"/>
    </row>
    <row r="384" spans="1:34" ht="15.75" customHeight="1" x14ac:dyDescent="0.2">
      <c r="B384" s="1063" t="s">
        <v>414</v>
      </c>
      <c r="C384" s="796"/>
      <c r="D384" s="796"/>
      <c r="E384" s="796"/>
      <c r="F384" s="796"/>
      <c r="G384" s="796"/>
      <c r="H384" s="796"/>
      <c r="I384" s="796"/>
      <c r="J384" s="1064"/>
      <c r="K384" s="794"/>
      <c r="L384" s="794"/>
      <c r="M384" s="1064"/>
      <c r="N384" s="1064"/>
      <c r="O384" s="1064"/>
      <c r="P384" s="1065"/>
      <c r="Q384" s="794"/>
      <c r="R384" s="794"/>
      <c r="S384" s="1113">
        <f>M384*P384</f>
        <v>0</v>
      </c>
      <c r="T384" s="995"/>
      <c r="U384" s="497">
        <f>S384</f>
        <v>0</v>
      </c>
      <c r="V384" s="498">
        <f>U384*(1+$AE$383)</f>
        <v>0</v>
      </c>
      <c r="W384" s="498">
        <f>V384*(1+$AE$384)</f>
        <v>0</v>
      </c>
      <c r="X384" s="498">
        <f>W384*(1+$AE$385)</f>
        <v>0</v>
      </c>
      <c r="Y384" s="499">
        <f>X384*(1+$AE$390)</f>
        <v>0</v>
      </c>
      <c r="Z384" s="20"/>
      <c r="AD384" s="89" t="s">
        <v>415</v>
      </c>
      <c r="AE384" s="76">
        <f>+'Estudio de Mercados'!D56</f>
        <v>0.06</v>
      </c>
      <c r="AH384" s="19"/>
    </row>
    <row r="385" spans="2:34" ht="15.75" customHeight="1" x14ac:dyDescent="0.2">
      <c r="B385" s="1063" t="s">
        <v>416</v>
      </c>
      <c r="C385" s="796"/>
      <c r="D385" s="796"/>
      <c r="E385" s="796"/>
      <c r="F385" s="796"/>
      <c r="G385" s="796"/>
      <c r="H385" s="796"/>
      <c r="I385" s="796"/>
      <c r="J385" s="1064"/>
      <c r="K385" s="794"/>
      <c r="L385" s="794"/>
      <c r="M385" s="1064"/>
      <c r="N385" s="1064"/>
      <c r="O385" s="1064"/>
      <c r="P385" s="1065"/>
      <c r="Q385" s="794"/>
      <c r="R385" s="794"/>
      <c r="S385" s="1113">
        <f>M385*P385</f>
        <v>0</v>
      </c>
      <c r="T385" s="995"/>
      <c r="U385" s="497">
        <f>S385</f>
        <v>0</v>
      </c>
      <c r="V385" s="498">
        <f>U385*(1+$AE$383)</f>
        <v>0</v>
      </c>
      <c r="W385" s="498">
        <f>V385*(1+$AE$384)</f>
        <v>0</v>
      </c>
      <c r="X385" s="498">
        <f>W385*(1+$AE$385)</f>
        <v>0</v>
      </c>
      <c r="Y385" s="499">
        <f>X385*(1+$AE$390)</f>
        <v>0</v>
      </c>
      <c r="Z385" s="20"/>
      <c r="AD385" s="89" t="s">
        <v>417</v>
      </c>
      <c r="AE385" s="76">
        <f>+'Estudio de Mercados'!E56</f>
        <v>6.5000000000000002E-2</v>
      </c>
      <c r="AH385" s="19"/>
    </row>
    <row r="386" spans="2:34" ht="15.75" customHeight="1" x14ac:dyDescent="0.2">
      <c r="B386" s="1063" t="s">
        <v>418</v>
      </c>
      <c r="C386" s="796"/>
      <c r="D386" s="796"/>
      <c r="E386" s="796"/>
      <c r="F386" s="796"/>
      <c r="G386" s="796"/>
      <c r="H386" s="796"/>
      <c r="I386" s="796"/>
      <c r="J386" s="1064"/>
      <c r="K386" s="794"/>
      <c r="L386" s="794"/>
      <c r="M386" s="1064"/>
      <c r="N386" s="1064"/>
      <c r="O386" s="1064"/>
      <c r="P386" s="1065"/>
      <c r="Q386" s="794"/>
      <c r="R386" s="794">
        <v>0.25</v>
      </c>
      <c r="S386" s="1113">
        <f t="shared" ref="S386:S392" si="28">M386*P386</f>
        <v>0</v>
      </c>
      <c r="T386" s="995"/>
      <c r="U386" s="497">
        <f t="shared" ref="U386:U392" si="29">S386</f>
        <v>0</v>
      </c>
      <c r="V386" s="498">
        <f t="shared" ref="V386:V392" si="30">U386*(1+$AE$383)</f>
        <v>0</v>
      </c>
      <c r="W386" s="498">
        <f t="shared" ref="W386:W392" si="31">V386*(1+$AE$384)</f>
        <v>0</v>
      </c>
      <c r="X386" s="498">
        <f t="shared" ref="X386:X392" si="32">W386*(1+$AE$385)</f>
        <v>0</v>
      </c>
      <c r="Y386" s="499">
        <f t="shared" ref="Y386:Y392" si="33">X386*(1+$AE$390)</f>
        <v>0</v>
      </c>
      <c r="Z386" s="20"/>
      <c r="AD386" s="89"/>
      <c r="AE386" s="76"/>
      <c r="AH386" s="19"/>
    </row>
    <row r="387" spans="2:34" ht="15.75" customHeight="1" x14ac:dyDescent="0.2">
      <c r="B387" s="1063" t="s">
        <v>419</v>
      </c>
      <c r="C387" s="796"/>
      <c r="D387" s="796"/>
      <c r="E387" s="796"/>
      <c r="F387" s="796"/>
      <c r="G387" s="796"/>
      <c r="H387" s="796"/>
      <c r="I387" s="796"/>
      <c r="J387" s="1064"/>
      <c r="K387" s="794"/>
      <c r="L387" s="794"/>
      <c r="M387" s="1064"/>
      <c r="N387" s="1064"/>
      <c r="O387" s="1064"/>
      <c r="P387" s="1065"/>
      <c r="Q387" s="794"/>
      <c r="R387" s="794"/>
      <c r="S387" s="1113">
        <f t="shared" si="28"/>
        <v>0</v>
      </c>
      <c r="T387" s="995"/>
      <c r="U387" s="497">
        <f t="shared" si="29"/>
        <v>0</v>
      </c>
      <c r="V387" s="498">
        <f t="shared" si="30"/>
        <v>0</v>
      </c>
      <c r="W387" s="498">
        <f t="shared" si="31"/>
        <v>0</v>
      </c>
      <c r="X387" s="498">
        <f t="shared" si="32"/>
        <v>0</v>
      </c>
      <c r="Y387" s="499">
        <f t="shared" si="33"/>
        <v>0</v>
      </c>
      <c r="Z387" s="20"/>
      <c r="AD387" s="89"/>
      <c r="AE387" s="76"/>
      <c r="AH387" s="19"/>
    </row>
    <row r="388" spans="2:34" ht="15.75" customHeight="1" x14ac:dyDescent="0.2">
      <c r="B388" s="1063" t="s">
        <v>420</v>
      </c>
      <c r="C388" s="796"/>
      <c r="D388" s="796"/>
      <c r="E388" s="796"/>
      <c r="F388" s="796"/>
      <c r="G388" s="796"/>
      <c r="H388" s="796"/>
      <c r="I388" s="796"/>
      <c r="J388" s="1064"/>
      <c r="K388" s="794"/>
      <c r="L388" s="794"/>
      <c r="M388" s="1064"/>
      <c r="N388" s="1064"/>
      <c r="O388" s="1064"/>
      <c r="P388" s="1065"/>
      <c r="Q388" s="794"/>
      <c r="R388" s="794"/>
      <c r="S388" s="1113">
        <f t="shared" si="28"/>
        <v>0</v>
      </c>
      <c r="T388" s="995"/>
      <c r="U388" s="497">
        <f t="shared" si="29"/>
        <v>0</v>
      </c>
      <c r="V388" s="498">
        <f t="shared" si="30"/>
        <v>0</v>
      </c>
      <c r="W388" s="498">
        <f t="shared" si="31"/>
        <v>0</v>
      </c>
      <c r="X388" s="498">
        <f t="shared" si="32"/>
        <v>0</v>
      </c>
      <c r="Y388" s="499">
        <f t="shared" si="33"/>
        <v>0</v>
      </c>
      <c r="Z388" s="20"/>
      <c r="AD388" s="89"/>
      <c r="AE388" s="76"/>
      <c r="AH388" s="19"/>
    </row>
    <row r="389" spans="2:34" ht="15.75" customHeight="1" x14ac:dyDescent="0.2">
      <c r="B389" s="1063" t="s">
        <v>421</v>
      </c>
      <c r="C389" s="796"/>
      <c r="D389" s="796"/>
      <c r="E389" s="796"/>
      <c r="F389" s="796"/>
      <c r="G389" s="796"/>
      <c r="H389" s="796"/>
      <c r="I389" s="796"/>
      <c r="J389" s="1064"/>
      <c r="K389" s="794"/>
      <c r="L389" s="794"/>
      <c r="M389" s="1064"/>
      <c r="N389" s="1064"/>
      <c r="O389" s="1064"/>
      <c r="P389" s="1065"/>
      <c r="Q389" s="794"/>
      <c r="R389" s="794"/>
      <c r="S389" s="1113">
        <f t="shared" si="28"/>
        <v>0</v>
      </c>
      <c r="T389" s="995"/>
      <c r="U389" s="497">
        <f t="shared" si="29"/>
        <v>0</v>
      </c>
      <c r="V389" s="498">
        <f t="shared" si="30"/>
        <v>0</v>
      </c>
      <c r="W389" s="498">
        <f t="shared" si="31"/>
        <v>0</v>
      </c>
      <c r="X389" s="498">
        <f t="shared" si="32"/>
        <v>0</v>
      </c>
      <c r="Y389" s="499">
        <f t="shared" si="33"/>
        <v>0</v>
      </c>
      <c r="Z389" s="20"/>
      <c r="AD389" s="89"/>
      <c r="AE389" s="76"/>
      <c r="AH389" s="19"/>
    </row>
    <row r="390" spans="2:34" ht="15.75" customHeight="1" x14ac:dyDescent="0.2">
      <c r="B390" s="1063" t="s">
        <v>422</v>
      </c>
      <c r="C390" s="796"/>
      <c r="D390" s="796"/>
      <c r="E390" s="796"/>
      <c r="F390" s="796"/>
      <c r="G390" s="796"/>
      <c r="H390" s="796"/>
      <c r="I390" s="796"/>
      <c r="J390" s="1064"/>
      <c r="K390" s="794"/>
      <c r="L390" s="794"/>
      <c r="M390" s="1064"/>
      <c r="N390" s="1064"/>
      <c r="O390" s="1064"/>
      <c r="P390" s="1065"/>
      <c r="Q390" s="794"/>
      <c r="R390" s="794"/>
      <c r="S390" s="1113">
        <f t="shared" si="28"/>
        <v>0</v>
      </c>
      <c r="T390" s="995"/>
      <c r="U390" s="497">
        <f t="shared" si="29"/>
        <v>0</v>
      </c>
      <c r="V390" s="498">
        <f t="shared" si="30"/>
        <v>0</v>
      </c>
      <c r="W390" s="498">
        <f t="shared" si="31"/>
        <v>0</v>
      </c>
      <c r="X390" s="498">
        <f t="shared" si="32"/>
        <v>0</v>
      </c>
      <c r="Y390" s="499">
        <f t="shared" si="33"/>
        <v>0</v>
      </c>
      <c r="Z390" s="20"/>
      <c r="AD390" s="89" t="s">
        <v>423</v>
      </c>
      <c r="AE390" s="76">
        <f>+'Estudio de Mercados'!F56</f>
        <v>7.0000000000000007E-2</v>
      </c>
      <c r="AH390" s="19"/>
    </row>
    <row r="391" spans="2:34" ht="15.75" customHeight="1" x14ac:dyDescent="0.2">
      <c r="B391" s="1063" t="s">
        <v>424</v>
      </c>
      <c r="C391" s="796"/>
      <c r="D391" s="796"/>
      <c r="E391" s="796"/>
      <c r="F391" s="796"/>
      <c r="G391" s="796"/>
      <c r="H391" s="796"/>
      <c r="I391" s="796"/>
      <c r="J391" s="1064"/>
      <c r="K391" s="794"/>
      <c r="L391" s="794"/>
      <c r="M391" s="1064"/>
      <c r="N391" s="1064"/>
      <c r="O391" s="1064"/>
      <c r="P391" s="1065"/>
      <c r="Q391" s="794"/>
      <c r="R391" s="794"/>
      <c r="S391" s="1113">
        <f t="shared" si="28"/>
        <v>0</v>
      </c>
      <c r="T391" s="995"/>
      <c r="U391" s="497">
        <f t="shared" si="29"/>
        <v>0</v>
      </c>
      <c r="V391" s="498">
        <f t="shared" si="30"/>
        <v>0</v>
      </c>
      <c r="W391" s="498">
        <f t="shared" si="31"/>
        <v>0</v>
      </c>
      <c r="X391" s="498">
        <f t="shared" si="32"/>
        <v>0</v>
      </c>
      <c r="Y391" s="499">
        <f t="shared" si="33"/>
        <v>0</v>
      </c>
      <c r="Z391" s="20"/>
      <c r="AD391" s="66"/>
      <c r="AH391" s="19"/>
    </row>
    <row r="392" spans="2:34" ht="15.75" customHeight="1" x14ac:dyDescent="0.2">
      <c r="B392" s="1063" t="s">
        <v>425</v>
      </c>
      <c r="C392" s="796"/>
      <c r="D392" s="796"/>
      <c r="E392" s="796"/>
      <c r="F392" s="796"/>
      <c r="G392" s="796"/>
      <c r="H392" s="796"/>
      <c r="I392" s="796"/>
      <c r="J392" s="1064"/>
      <c r="K392" s="794"/>
      <c r="L392" s="794"/>
      <c r="M392" s="1064"/>
      <c r="N392" s="1064"/>
      <c r="O392" s="1064"/>
      <c r="P392" s="1065"/>
      <c r="Q392" s="794"/>
      <c r="R392" s="794"/>
      <c r="S392" s="1113">
        <f t="shared" si="28"/>
        <v>0</v>
      </c>
      <c r="T392" s="995"/>
      <c r="U392" s="497">
        <f t="shared" si="29"/>
        <v>0</v>
      </c>
      <c r="V392" s="498">
        <f t="shared" si="30"/>
        <v>0</v>
      </c>
      <c r="W392" s="498">
        <f t="shared" si="31"/>
        <v>0</v>
      </c>
      <c r="X392" s="498">
        <f t="shared" si="32"/>
        <v>0</v>
      </c>
      <c r="Y392" s="499">
        <f t="shared" si="33"/>
        <v>0</v>
      </c>
      <c r="Z392" s="20"/>
      <c r="AH392" s="19"/>
    </row>
    <row r="393" spans="2:34" ht="15.75" customHeight="1" x14ac:dyDescent="0.2">
      <c r="B393" s="1105" t="s">
        <v>426</v>
      </c>
      <c r="C393" s="1061"/>
      <c r="D393" s="1061"/>
      <c r="E393" s="1061"/>
      <c r="F393" s="1061"/>
      <c r="G393" s="1061"/>
      <c r="H393" s="1061"/>
      <c r="I393" s="1061"/>
      <c r="J393" s="1114"/>
      <c r="K393" s="1115"/>
      <c r="L393" s="1115"/>
      <c r="M393" s="1115"/>
      <c r="N393" s="1115"/>
      <c r="O393" s="1115"/>
      <c r="P393" s="1115"/>
      <c r="Q393" s="1115"/>
      <c r="R393" s="1116"/>
      <c r="S393" s="1088">
        <f>SUM(S383:T392)</f>
        <v>0</v>
      </c>
      <c r="T393" s="1106"/>
      <c r="U393" s="500">
        <f>SUM(U383:U392)</f>
        <v>0</v>
      </c>
      <c r="V393" s="500">
        <f>SUM(V383:V392)</f>
        <v>0</v>
      </c>
      <c r="W393" s="500">
        <f>SUM(W383:W392)</f>
        <v>0</v>
      </c>
      <c r="X393" s="500">
        <f>SUM(X383:X392)</f>
        <v>0</v>
      </c>
      <c r="Y393" s="501">
        <f>SUM(Y383:Y392)</f>
        <v>0</v>
      </c>
      <c r="Z393" s="20"/>
      <c r="AH393" s="19"/>
    </row>
    <row r="394" spans="2:34" ht="17.25" customHeight="1" x14ac:dyDescent="0.2">
      <c r="B394" s="1103" t="s">
        <v>427</v>
      </c>
      <c r="C394" s="1104"/>
      <c r="D394" s="1104"/>
      <c r="E394" s="1104"/>
      <c r="F394" s="1104"/>
      <c r="G394" s="1104"/>
      <c r="H394" s="1104"/>
      <c r="I394" s="1104"/>
      <c r="J394" s="1113"/>
      <c r="K394" s="1113"/>
      <c r="L394" s="1113"/>
      <c r="M394" s="1113"/>
      <c r="N394" s="1113"/>
      <c r="O394" s="1113"/>
      <c r="P394" s="1113"/>
      <c r="Q394" s="1113"/>
      <c r="R394" s="1113"/>
      <c r="S394" s="1113"/>
      <c r="T394" s="1113"/>
      <c r="U394" s="1113"/>
      <c r="V394" s="1113"/>
      <c r="W394" s="1113"/>
      <c r="X394" s="1113"/>
      <c r="Y394" s="1137"/>
      <c r="Z394" s="20"/>
      <c r="AH394" s="19"/>
    </row>
    <row r="395" spans="2:34" ht="15.75" customHeight="1" x14ac:dyDescent="0.2">
      <c r="B395" s="1063" t="s">
        <v>428</v>
      </c>
      <c r="C395" s="796"/>
      <c r="D395" s="796"/>
      <c r="E395" s="796"/>
      <c r="F395" s="796"/>
      <c r="G395" s="796"/>
      <c r="H395" s="796"/>
      <c r="I395" s="796"/>
      <c r="J395" s="1064"/>
      <c r="K395" s="794"/>
      <c r="L395" s="794"/>
      <c r="M395" s="1064"/>
      <c r="N395" s="1064"/>
      <c r="O395" s="1064"/>
      <c r="P395" s="1065"/>
      <c r="Q395" s="794"/>
      <c r="R395" s="794"/>
      <c r="S395" s="1113">
        <f>M395*P395</f>
        <v>0</v>
      </c>
      <c r="T395" s="995"/>
      <c r="U395" s="497">
        <f>S395</f>
        <v>0</v>
      </c>
      <c r="V395" s="498">
        <f>U395*(1+$AE$383)</f>
        <v>0</v>
      </c>
      <c r="W395" s="498">
        <f>V395*(1+$AE$384)</f>
        <v>0</v>
      </c>
      <c r="X395" s="498">
        <f>W395*(1+$AE$385)</f>
        <v>0</v>
      </c>
      <c r="Y395" s="499">
        <f>X395*(1+$AE$390)</f>
        <v>0</v>
      </c>
      <c r="Z395" s="20"/>
      <c r="AA395" s="19"/>
      <c r="AB395" s="19"/>
      <c r="AC395" s="19"/>
      <c r="AD395" s="19"/>
      <c r="AE395" s="19"/>
      <c r="AF395" s="19"/>
      <c r="AG395" s="19"/>
    </row>
    <row r="396" spans="2:34" ht="15.75" customHeight="1" x14ac:dyDescent="0.2">
      <c r="B396" s="1063" t="s">
        <v>430</v>
      </c>
      <c r="C396" s="796"/>
      <c r="D396" s="796"/>
      <c r="E396" s="796"/>
      <c r="F396" s="796"/>
      <c r="G396" s="796"/>
      <c r="H396" s="796"/>
      <c r="I396" s="796"/>
      <c r="J396" s="1064"/>
      <c r="K396" s="794"/>
      <c r="L396" s="794"/>
      <c r="M396" s="1064"/>
      <c r="N396" s="1064"/>
      <c r="O396" s="1064"/>
      <c r="P396" s="1065"/>
      <c r="Q396" s="794"/>
      <c r="R396" s="794"/>
      <c r="S396" s="1113">
        <f>M396*P396</f>
        <v>0</v>
      </c>
      <c r="T396" s="995"/>
      <c r="U396" s="497">
        <f>S396</f>
        <v>0</v>
      </c>
      <c r="V396" s="498">
        <f>U396*(1+$AE$383)</f>
        <v>0</v>
      </c>
      <c r="W396" s="498">
        <f>V396*(1+$AE$384)</f>
        <v>0</v>
      </c>
      <c r="X396" s="498">
        <f>W396*(1+$AE$385)</f>
        <v>0</v>
      </c>
      <c r="Y396" s="499">
        <f>X396*(1+$AE$390)</f>
        <v>0</v>
      </c>
      <c r="Z396" s="20"/>
      <c r="AA396" s="19"/>
      <c r="AB396" s="19"/>
      <c r="AC396" s="19"/>
      <c r="AD396" s="19"/>
      <c r="AE396" s="19"/>
      <c r="AF396" s="19"/>
      <c r="AG396" s="19"/>
    </row>
    <row r="397" spans="2:34" ht="15.75" customHeight="1" x14ac:dyDescent="0.2">
      <c r="B397" s="1063"/>
      <c r="C397" s="796"/>
      <c r="D397" s="796"/>
      <c r="E397" s="796"/>
      <c r="F397" s="796"/>
      <c r="G397" s="796"/>
      <c r="H397" s="796"/>
      <c r="I397" s="796"/>
      <c r="J397" s="1064"/>
      <c r="K397" s="794"/>
      <c r="L397" s="794"/>
      <c r="M397" s="1064"/>
      <c r="N397" s="1064"/>
      <c r="O397" s="1064"/>
      <c r="P397" s="1065"/>
      <c r="Q397" s="794"/>
      <c r="R397" s="794"/>
      <c r="S397" s="1113">
        <f>M397*P397</f>
        <v>0</v>
      </c>
      <c r="T397" s="995"/>
      <c r="U397" s="497">
        <f>S397</f>
        <v>0</v>
      </c>
      <c r="V397" s="498">
        <f>U397*(1+$AE$383)</f>
        <v>0</v>
      </c>
      <c r="W397" s="498">
        <f>V397*(1+$AE$384)</f>
        <v>0</v>
      </c>
      <c r="X397" s="498">
        <f>W397*(1+$AE$385)</f>
        <v>0</v>
      </c>
      <c r="Y397" s="499">
        <f>X397*(1+$AE$390)</f>
        <v>0</v>
      </c>
      <c r="Z397" s="20"/>
      <c r="AA397" s="19"/>
      <c r="AB397" s="19"/>
      <c r="AC397" s="19"/>
      <c r="AD397" s="19"/>
      <c r="AE397" s="19"/>
      <c r="AF397" s="19"/>
      <c r="AG397" s="19"/>
    </row>
    <row r="398" spans="2:34" ht="15.75" customHeight="1" x14ac:dyDescent="0.2">
      <c r="B398" s="1063"/>
      <c r="C398" s="796"/>
      <c r="D398" s="796"/>
      <c r="E398" s="796"/>
      <c r="F398" s="796"/>
      <c r="G398" s="796"/>
      <c r="H398" s="796"/>
      <c r="I398" s="796"/>
      <c r="J398" s="1064"/>
      <c r="K398" s="794"/>
      <c r="L398" s="794"/>
      <c r="M398" s="1064"/>
      <c r="N398" s="1064"/>
      <c r="O398" s="1064"/>
      <c r="P398" s="1065"/>
      <c r="Q398" s="794"/>
      <c r="R398" s="794"/>
      <c r="S398" s="1113">
        <f>M398*P398</f>
        <v>0</v>
      </c>
      <c r="T398" s="995"/>
      <c r="U398" s="497">
        <f>S398</f>
        <v>0</v>
      </c>
      <c r="V398" s="498">
        <f>U398*(1+$AE$383)</f>
        <v>0</v>
      </c>
      <c r="W398" s="498">
        <f>V398*(1+$AE$384)</f>
        <v>0</v>
      </c>
      <c r="X398" s="498">
        <f>W398*(1+$AE$385)</f>
        <v>0</v>
      </c>
      <c r="Y398" s="499">
        <f>X398*(1+$AE$390)</f>
        <v>0</v>
      </c>
      <c r="Z398" s="20"/>
      <c r="AA398" s="19"/>
      <c r="AB398" s="19"/>
      <c r="AC398" s="19"/>
      <c r="AD398" s="19"/>
      <c r="AE398" s="19"/>
      <c r="AF398" s="19"/>
      <c r="AG398" s="19"/>
    </row>
    <row r="399" spans="2:34" ht="15.75" customHeight="1" x14ac:dyDescent="0.2">
      <c r="B399" s="1105" t="s">
        <v>431</v>
      </c>
      <c r="C399" s="1061"/>
      <c r="D399" s="1061"/>
      <c r="E399" s="1061"/>
      <c r="F399" s="1061"/>
      <c r="G399" s="1061"/>
      <c r="H399" s="1061"/>
      <c r="I399" s="1061"/>
      <c r="J399" s="1114"/>
      <c r="K399" s="1115"/>
      <c r="L399" s="1115"/>
      <c r="M399" s="1115"/>
      <c r="N399" s="1115"/>
      <c r="O399" s="1115"/>
      <c r="P399" s="1115"/>
      <c r="Q399" s="1115"/>
      <c r="R399" s="1116"/>
      <c r="S399" s="1088">
        <f>SUM(S395:T398)</f>
        <v>0</v>
      </c>
      <c r="T399" s="1106"/>
      <c r="U399" s="500">
        <f>SUM(U395:U398)</f>
        <v>0</v>
      </c>
      <c r="V399" s="500">
        <f>SUM(V395:V398)</f>
        <v>0</v>
      </c>
      <c r="W399" s="500">
        <f>SUM(W395:W398)</f>
        <v>0</v>
      </c>
      <c r="X399" s="500">
        <f>SUM(X395:X398)</f>
        <v>0</v>
      </c>
      <c r="Y399" s="501">
        <f>SUM(Y395:Y398)</f>
        <v>0</v>
      </c>
      <c r="Z399" s="20"/>
      <c r="AA399" s="19"/>
      <c r="AB399" s="19"/>
      <c r="AC399" s="19"/>
      <c r="AD399" s="19"/>
      <c r="AE399" s="19"/>
      <c r="AF399" s="19"/>
      <c r="AG399" s="19"/>
    </row>
    <row r="400" spans="2:34" ht="15.75" customHeight="1" x14ac:dyDescent="0.2">
      <c r="B400" s="1103" t="s">
        <v>432</v>
      </c>
      <c r="C400" s="1104"/>
      <c r="D400" s="1104"/>
      <c r="E400" s="1104"/>
      <c r="F400" s="1104"/>
      <c r="G400" s="1104"/>
      <c r="H400" s="1104"/>
      <c r="I400" s="1104"/>
      <c r="J400" s="1113"/>
      <c r="K400" s="1113"/>
      <c r="L400" s="1113"/>
      <c r="M400" s="1113"/>
      <c r="N400" s="1113"/>
      <c r="O400" s="1113"/>
      <c r="P400" s="1113"/>
      <c r="Q400" s="1113"/>
      <c r="R400" s="1113"/>
      <c r="S400" s="1113"/>
      <c r="T400" s="1113"/>
      <c r="U400" s="1113"/>
      <c r="V400" s="1113"/>
      <c r="W400" s="1113"/>
      <c r="X400" s="1113"/>
      <c r="Y400" s="1137"/>
      <c r="Z400" s="20"/>
      <c r="AA400" s="19"/>
      <c r="AB400" s="19"/>
      <c r="AC400" s="19"/>
      <c r="AD400" s="19"/>
      <c r="AE400" s="19"/>
      <c r="AF400" s="19"/>
      <c r="AG400" s="19"/>
    </row>
    <row r="401" spans="2:33" ht="15.75" customHeight="1" x14ac:dyDescent="0.2">
      <c r="B401" s="1063" t="s">
        <v>433</v>
      </c>
      <c r="C401" s="796"/>
      <c r="D401" s="796"/>
      <c r="E401" s="796"/>
      <c r="F401" s="796"/>
      <c r="G401" s="796"/>
      <c r="H401" s="796"/>
      <c r="I401" s="796"/>
      <c r="J401" s="1064"/>
      <c r="K401" s="794"/>
      <c r="L401" s="794"/>
      <c r="M401" s="1064"/>
      <c r="N401" s="1064"/>
      <c r="O401" s="1064"/>
      <c r="P401" s="1065"/>
      <c r="Q401" s="794"/>
      <c r="R401" s="794"/>
      <c r="S401" s="1113">
        <f>M401*P401</f>
        <v>0</v>
      </c>
      <c r="T401" s="995"/>
      <c r="U401" s="497">
        <f>S401</f>
        <v>0</v>
      </c>
      <c r="V401" s="498">
        <f>U401*(1+$AE$383)</f>
        <v>0</v>
      </c>
      <c r="W401" s="498">
        <f>V401*(1+$AE$384)</f>
        <v>0</v>
      </c>
      <c r="X401" s="498">
        <f>W401*(1+$AE$385)</f>
        <v>0</v>
      </c>
      <c r="Y401" s="499">
        <f>X401*(1+$AE$390)</f>
        <v>0</v>
      </c>
      <c r="Z401" s="20"/>
      <c r="AA401" s="19"/>
      <c r="AB401" s="19"/>
      <c r="AC401" s="19"/>
      <c r="AD401" s="19"/>
      <c r="AE401" s="19"/>
      <c r="AF401" s="19"/>
      <c r="AG401" s="19"/>
    </row>
    <row r="402" spans="2:33" ht="15.75" customHeight="1" x14ac:dyDescent="0.2">
      <c r="B402" s="1063" t="s">
        <v>434</v>
      </c>
      <c r="C402" s="796"/>
      <c r="D402" s="796"/>
      <c r="E402" s="796"/>
      <c r="F402" s="796"/>
      <c r="G402" s="796"/>
      <c r="H402" s="796"/>
      <c r="I402" s="796"/>
      <c r="J402" s="1064"/>
      <c r="K402" s="794"/>
      <c r="L402" s="794"/>
      <c r="M402" s="1064"/>
      <c r="N402" s="1064"/>
      <c r="O402" s="1064"/>
      <c r="P402" s="1065"/>
      <c r="Q402" s="794"/>
      <c r="R402" s="794"/>
      <c r="S402" s="1113">
        <f>M402*P402</f>
        <v>0</v>
      </c>
      <c r="T402" s="995"/>
      <c r="U402" s="497">
        <f>S402</f>
        <v>0</v>
      </c>
      <c r="V402" s="498">
        <f>U402*(1+$AE$383)</f>
        <v>0</v>
      </c>
      <c r="W402" s="498">
        <f>V402*(1+$AE$384)</f>
        <v>0</v>
      </c>
      <c r="X402" s="498">
        <f>W402*(1+$AE$385)</f>
        <v>0</v>
      </c>
      <c r="Y402" s="499">
        <f>X402*(1+$AE$390)</f>
        <v>0</v>
      </c>
      <c r="Z402" s="20"/>
      <c r="AA402" s="19"/>
      <c r="AB402" s="19"/>
      <c r="AC402" s="19"/>
      <c r="AD402" s="19"/>
      <c r="AE402" s="19"/>
      <c r="AF402" s="19"/>
      <c r="AG402" s="19"/>
    </row>
    <row r="403" spans="2:33" ht="15.75" customHeight="1" x14ac:dyDescent="0.2">
      <c r="B403" s="1063"/>
      <c r="C403" s="796"/>
      <c r="D403" s="796"/>
      <c r="E403" s="796"/>
      <c r="F403" s="796"/>
      <c r="G403" s="796"/>
      <c r="H403" s="796"/>
      <c r="I403" s="796"/>
      <c r="J403" s="1064"/>
      <c r="K403" s="794"/>
      <c r="L403" s="794"/>
      <c r="M403" s="1064"/>
      <c r="N403" s="1064"/>
      <c r="O403" s="1064"/>
      <c r="P403" s="1065"/>
      <c r="Q403" s="794"/>
      <c r="R403" s="794"/>
      <c r="S403" s="1113">
        <f>M403*P403</f>
        <v>0</v>
      </c>
      <c r="T403" s="995"/>
      <c r="U403" s="497">
        <f>S403</f>
        <v>0</v>
      </c>
      <c r="V403" s="498">
        <f>U403*(1+$AE$383)</f>
        <v>0</v>
      </c>
      <c r="W403" s="498">
        <f>V403*(1+$AE$384)</f>
        <v>0</v>
      </c>
      <c r="X403" s="498">
        <f>W403*(1+$AE$385)</f>
        <v>0</v>
      </c>
      <c r="Y403" s="499">
        <f>X403*(1+$AE$390)</f>
        <v>0</v>
      </c>
      <c r="Z403" s="20"/>
      <c r="AA403" s="19"/>
      <c r="AB403" s="19"/>
      <c r="AC403" s="19"/>
      <c r="AD403" s="19"/>
      <c r="AE403" s="19"/>
      <c r="AF403" s="19"/>
      <c r="AG403" s="19"/>
    </row>
    <row r="404" spans="2:33" ht="15.75" customHeight="1" x14ac:dyDescent="0.2">
      <c r="B404" s="1063"/>
      <c r="C404" s="796"/>
      <c r="D404" s="796"/>
      <c r="E404" s="796"/>
      <c r="F404" s="796"/>
      <c r="G404" s="796"/>
      <c r="H404" s="796"/>
      <c r="I404" s="796"/>
      <c r="J404" s="1064"/>
      <c r="K404" s="794"/>
      <c r="L404" s="794"/>
      <c r="M404" s="1064"/>
      <c r="N404" s="1064"/>
      <c r="O404" s="1064"/>
      <c r="P404" s="1065"/>
      <c r="Q404" s="794"/>
      <c r="R404" s="794"/>
      <c r="S404" s="1113">
        <f>M404*P404</f>
        <v>0</v>
      </c>
      <c r="T404" s="995"/>
      <c r="U404" s="497">
        <f>S404</f>
        <v>0</v>
      </c>
      <c r="V404" s="498">
        <f>U404*(1+$AE$383)</f>
        <v>0</v>
      </c>
      <c r="W404" s="498">
        <f>V404*(1+$AE$384)</f>
        <v>0</v>
      </c>
      <c r="X404" s="498">
        <f>W404*(1+$AE$385)</f>
        <v>0</v>
      </c>
      <c r="Y404" s="499">
        <f>X404*(1+$AE$390)</f>
        <v>0</v>
      </c>
      <c r="Z404" s="20"/>
      <c r="AA404" s="19"/>
      <c r="AB404" s="19"/>
      <c r="AC404" s="19"/>
      <c r="AD404" s="19"/>
      <c r="AE404" s="19"/>
      <c r="AF404" s="19"/>
      <c r="AG404" s="19"/>
    </row>
    <row r="405" spans="2:33" ht="15.75" customHeight="1" x14ac:dyDescent="0.2">
      <c r="B405" s="1063"/>
      <c r="C405" s="796"/>
      <c r="D405" s="796"/>
      <c r="E405" s="796"/>
      <c r="F405" s="796"/>
      <c r="G405" s="796"/>
      <c r="H405" s="796"/>
      <c r="I405" s="796"/>
      <c r="J405" s="1064"/>
      <c r="K405" s="794"/>
      <c r="L405" s="794"/>
      <c r="M405" s="1064"/>
      <c r="N405" s="1064"/>
      <c r="O405" s="1064"/>
      <c r="P405" s="1065"/>
      <c r="Q405" s="794"/>
      <c r="R405" s="794"/>
      <c r="S405" s="1113">
        <f>M405*P405</f>
        <v>0</v>
      </c>
      <c r="T405" s="995"/>
      <c r="U405" s="497">
        <f>S405</f>
        <v>0</v>
      </c>
      <c r="V405" s="498">
        <f>U405*(1+$AE$383)</f>
        <v>0</v>
      </c>
      <c r="W405" s="498">
        <f>V405*(1+$AE$384)</f>
        <v>0</v>
      </c>
      <c r="X405" s="498">
        <f>W405*(1+$AE$385)</f>
        <v>0</v>
      </c>
      <c r="Y405" s="499">
        <f>X405*(1+$AE$390)</f>
        <v>0</v>
      </c>
      <c r="Z405" s="20"/>
      <c r="AA405" s="19"/>
      <c r="AB405" s="19"/>
      <c r="AC405" s="19"/>
      <c r="AD405" s="19"/>
      <c r="AE405" s="19"/>
      <c r="AF405" s="19"/>
      <c r="AG405" s="19"/>
    </row>
    <row r="406" spans="2:33" ht="15.75" customHeight="1" x14ac:dyDescent="0.2">
      <c r="B406" s="1105" t="s">
        <v>436</v>
      </c>
      <c r="C406" s="1061"/>
      <c r="D406" s="1061"/>
      <c r="E406" s="1061"/>
      <c r="F406" s="1061"/>
      <c r="G406" s="1061"/>
      <c r="H406" s="1061"/>
      <c r="I406" s="1061"/>
      <c r="J406" s="1132"/>
      <c r="K406" s="1132"/>
      <c r="L406" s="1132"/>
      <c r="M406" s="1132"/>
      <c r="N406" s="1132"/>
      <c r="O406" s="1132"/>
      <c r="P406" s="1132"/>
      <c r="Q406" s="1132"/>
      <c r="R406" s="1132"/>
      <c r="S406" s="1088">
        <f>SUM(S401:T405)</f>
        <v>0</v>
      </c>
      <c r="T406" s="1106"/>
      <c r="U406" s="500">
        <f>SUM(U401:U405)</f>
        <v>0</v>
      </c>
      <c r="V406" s="500">
        <f>SUM(V401:V405)</f>
        <v>0</v>
      </c>
      <c r="W406" s="500">
        <f>SUM(W401:W405)</f>
        <v>0</v>
      </c>
      <c r="X406" s="500">
        <f>SUM(X401:X405)</f>
        <v>0</v>
      </c>
      <c r="Y406" s="501">
        <f>SUM(Y401:Y405)</f>
        <v>0</v>
      </c>
      <c r="Z406" s="20"/>
      <c r="AA406" s="19"/>
      <c r="AB406" s="19"/>
      <c r="AC406" s="19"/>
      <c r="AD406" s="19"/>
      <c r="AE406" s="19"/>
      <c r="AF406" s="19"/>
      <c r="AG406" s="19"/>
    </row>
    <row r="407" spans="2:33" ht="17.25" customHeight="1" x14ac:dyDescent="0.2">
      <c r="B407" s="1134"/>
      <c r="C407" s="1135"/>
      <c r="D407" s="1135"/>
      <c r="E407" s="1135"/>
      <c r="F407" s="1135"/>
      <c r="G407" s="1135"/>
      <c r="H407" s="1135"/>
      <c r="I407" s="1136"/>
      <c r="J407" s="1133" t="s">
        <v>437</v>
      </c>
      <c r="K407" s="1133"/>
      <c r="L407" s="1133"/>
      <c r="M407" s="1133"/>
      <c r="N407" s="1133"/>
      <c r="O407" s="1133"/>
      <c r="P407" s="1133"/>
      <c r="Q407" s="1133"/>
      <c r="R407" s="1133"/>
      <c r="S407" s="1089">
        <f>+S393+S399+S406</f>
        <v>0</v>
      </c>
      <c r="T407" s="1111"/>
      <c r="U407" s="502">
        <f>U393+U399+U406</f>
        <v>0</v>
      </c>
      <c r="V407" s="502">
        <f>V393+V399+V406</f>
        <v>0</v>
      </c>
      <c r="W407" s="502">
        <f>W393+W399+W406</f>
        <v>0</v>
      </c>
      <c r="X407" s="502">
        <f>X393+X399+X406</f>
        <v>0</v>
      </c>
      <c r="Y407" s="503">
        <f>Y393+Y399+Y406</f>
        <v>0</v>
      </c>
      <c r="Z407" s="20"/>
      <c r="AA407" s="19"/>
      <c r="AB407" s="19"/>
      <c r="AC407" s="19"/>
      <c r="AD407" s="19"/>
      <c r="AE407" s="19"/>
      <c r="AF407" s="19"/>
      <c r="AG407" s="19"/>
    </row>
    <row r="408" spans="2:33" ht="15" customHeight="1" thickBot="1" x14ac:dyDescent="0.25">
      <c r="B408" s="20"/>
      <c r="C408" s="20"/>
      <c r="D408" s="20"/>
      <c r="E408" s="20"/>
      <c r="F408" s="20"/>
      <c r="G408" s="20"/>
      <c r="H408" s="20"/>
      <c r="I408" s="20"/>
      <c r="J408" s="20"/>
      <c r="K408" s="20"/>
      <c r="L408" s="20"/>
      <c r="M408" s="20"/>
      <c r="N408" s="20"/>
      <c r="O408" s="20"/>
      <c r="P408" s="20"/>
      <c r="Q408" s="20"/>
      <c r="R408" s="20"/>
      <c r="S408" s="20"/>
      <c r="T408" s="20"/>
      <c r="U408" s="72"/>
      <c r="V408" s="20"/>
      <c r="W408" s="20"/>
      <c r="X408" s="20"/>
      <c r="Y408" s="20"/>
      <c r="Z408" s="20"/>
      <c r="AA408" s="19"/>
      <c r="AB408" s="19"/>
      <c r="AC408" s="19"/>
      <c r="AD408" s="19"/>
      <c r="AE408" s="19"/>
      <c r="AF408" s="19"/>
      <c r="AG408" s="19"/>
    </row>
    <row r="409" spans="2:33" ht="24" customHeight="1" x14ac:dyDescent="0.2">
      <c r="B409" s="1032" t="s">
        <v>438</v>
      </c>
      <c r="C409" s="1033"/>
      <c r="D409" s="1130" t="str">
        <f>'Estudio de Mercados'!$B$283</f>
        <v xml:space="preserve">PRODUCTO y/o servicio 2.SUSCRIPCION MENSUAL ANGABE </v>
      </c>
      <c r="E409" s="1130"/>
      <c r="F409" s="1130"/>
      <c r="G409" s="1130"/>
      <c r="H409" s="1130"/>
      <c r="I409" s="1131"/>
      <c r="J409" s="385"/>
      <c r="K409" s="385"/>
      <c r="L409" s="385"/>
      <c r="M409" s="385"/>
      <c r="N409" s="385"/>
      <c r="O409" s="385"/>
      <c r="P409" s="385"/>
      <c r="Q409" s="385"/>
      <c r="R409" s="385"/>
      <c r="S409" s="385"/>
      <c r="T409" s="385"/>
      <c r="U409" s="337"/>
      <c r="V409" s="385"/>
      <c r="W409" s="385"/>
      <c r="X409" s="385"/>
      <c r="Y409" s="385"/>
      <c r="Z409" s="385"/>
      <c r="AA409" s="19"/>
      <c r="AB409" s="19"/>
      <c r="AC409" s="19"/>
      <c r="AD409" s="19"/>
      <c r="AE409" s="19"/>
      <c r="AF409" s="19"/>
      <c r="AG409" s="19"/>
    </row>
    <row r="410" spans="2:33" ht="15" customHeight="1" x14ac:dyDescent="0.2">
      <c r="B410" s="385"/>
      <c r="C410" s="385"/>
      <c r="D410" s="385"/>
      <c r="E410" s="385"/>
      <c r="F410" s="385"/>
      <c r="G410" s="385"/>
      <c r="H410" s="385"/>
      <c r="I410" s="385"/>
      <c r="J410" s="385"/>
      <c r="K410" s="385"/>
      <c r="L410" s="385"/>
      <c r="M410" s="385"/>
      <c r="N410" s="385"/>
      <c r="O410" s="385"/>
      <c r="P410" s="385"/>
      <c r="Q410" s="385"/>
      <c r="R410" s="385"/>
      <c r="S410" s="385"/>
      <c r="T410" s="385"/>
      <c r="U410" s="337"/>
      <c r="V410" s="385"/>
      <c r="W410" s="385"/>
      <c r="X410" s="385"/>
      <c r="Y410" s="385"/>
      <c r="Z410" s="385"/>
      <c r="AA410" s="19"/>
      <c r="AB410" s="19"/>
      <c r="AC410" s="19"/>
      <c r="AD410" s="19"/>
      <c r="AE410" s="19"/>
      <c r="AF410" s="19"/>
      <c r="AG410" s="19"/>
    </row>
    <row r="411" spans="2:33" ht="31.5" customHeight="1" x14ac:dyDescent="0.2">
      <c r="B411" s="1107" t="s">
        <v>407</v>
      </c>
      <c r="C411" s="1108"/>
      <c r="D411" s="1108"/>
      <c r="E411" s="1108"/>
      <c r="F411" s="1108"/>
      <c r="G411" s="1108"/>
      <c r="H411" s="1108"/>
      <c r="I411" s="1108"/>
      <c r="J411" s="1109" t="s">
        <v>333</v>
      </c>
      <c r="K411" s="1110"/>
      <c r="L411" s="1110"/>
      <c r="M411" s="1109" t="s">
        <v>408</v>
      </c>
      <c r="N411" s="1109"/>
      <c r="O411" s="1109"/>
      <c r="P411" s="643" t="s">
        <v>439</v>
      </c>
      <c r="Q411" s="1110"/>
      <c r="R411" s="1110"/>
      <c r="S411" s="1109" t="s">
        <v>440</v>
      </c>
      <c r="T411" s="1110"/>
      <c r="U411" s="494" t="s">
        <v>102</v>
      </c>
      <c r="V411" s="380" t="s">
        <v>103</v>
      </c>
      <c r="W411" s="380" t="s">
        <v>104</v>
      </c>
      <c r="X411" s="380" t="s">
        <v>105</v>
      </c>
      <c r="Y411" s="504" t="s">
        <v>106</v>
      </c>
      <c r="Z411" s="385"/>
      <c r="AA411" s="19"/>
      <c r="AB411" s="19"/>
      <c r="AC411" s="19"/>
      <c r="AD411" s="19"/>
      <c r="AE411" s="19"/>
      <c r="AF411" s="19"/>
      <c r="AG411" s="19"/>
    </row>
    <row r="412" spans="2:33" ht="15.75" customHeight="1" x14ac:dyDescent="0.2">
      <c r="B412" s="1129" t="s">
        <v>411</v>
      </c>
      <c r="C412" s="680"/>
      <c r="D412" s="680"/>
      <c r="E412" s="680"/>
      <c r="F412" s="680"/>
      <c r="G412" s="680"/>
      <c r="H412" s="680"/>
      <c r="I412" s="681"/>
      <c r="J412" s="1024"/>
      <c r="K412" s="794"/>
      <c r="L412" s="794"/>
      <c r="M412" s="1024"/>
      <c r="N412" s="1024"/>
      <c r="O412" s="1024"/>
      <c r="P412" s="1102"/>
      <c r="Q412" s="794"/>
      <c r="R412" s="794"/>
      <c r="S412" s="1025">
        <f>M412*P412</f>
        <v>0</v>
      </c>
      <c r="T412" s="995"/>
      <c r="U412" s="497">
        <f>S412</f>
        <v>0</v>
      </c>
      <c r="V412" s="505">
        <f>U412*(1+$AE$383)</f>
        <v>0</v>
      </c>
      <c r="W412" s="505">
        <f>V412*(1+$AE$384)</f>
        <v>0</v>
      </c>
      <c r="X412" s="505">
        <f>W412*(1+$AE$385)</f>
        <v>0</v>
      </c>
      <c r="Y412" s="506">
        <f>X412*(1+$AE$390)</f>
        <v>0</v>
      </c>
      <c r="Z412" s="385"/>
      <c r="AA412" s="19"/>
      <c r="AB412" s="19"/>
      <c r="AC412" s="19"/>
      <c r="AD412" s="19"/>
      <c r="AE412" s="19"/>
      <c r="AF412" s="19"/>
      <c r="AG412" s="19"/>
    </row>
    <row r="413" spans="2:33" ht="15.75" customHeight="1" x14ac:dyDescent="0.2">
      <c r="B413" s="1129" t="s">
        <v>414</v>
      </c>
      <c r="C413" s="680"/>
      <c r="D413" s="680"/>
      <c r="E413" s="680"/>
      <c r="F413" s="680"/>
      <c r="G413" s="680"/>
      <c r="H413" s="680"/>
      <c r="I413" s="681"/>
      <c r="J413" s="1024"/>
      <c r="K413" s="794"/>
      <c r="L413" s="794"/>
      <c r="M413" s="1024"/>
      <c r="N413" s="1024"/>
      <c r="O413" s="1024"/>
      <c r="P413" s="1102"/>
      <c r="Q413" s="794"/>
      <c r="R413" s="794"/>
      <c r="S413" s="1025">
        <f>M413*P413</f>
        <v>0</v>
      </c>
      <c r="T413" s="995"/>
      <c r="U413" s="497">
        <f>S413</f>
        <v>0</v>
      </c>
      <c r="V413" s="505">
        <f>U413*(1+$AE$383)</f>
        <v>0</v>
      </c>
      <c r="W413" s="505">
        <f>V413*(1+$AE$384)</f>
        <v>0</v>
      </c>
      <c r="X413" s="505">
        <f>W413*(1+$AE$385)</f>
        <v>0</v>
      </c>
      <c r="Y413" s="506">
        <f>X413*(1+$AE$390)</f>
        <v>0</v>
      </c>
      <c r="Z413" s="385"/>
      <c r="AA413" s="19"/>
      <c r="AB413" s="19"/>
      <c r="AC413" s="19"/>
      <c r="AD413" s="19"/>
      <c r="AE413" s="19"/>
      <c r="AF413" s="19"/>
      <c r="AG413" s="19"/>
    </row>
    <row r="414" spans="2:33" ht="15.75" customHeight="1" x14ac:dyDescent="0.2">
      <c r="B414" s="1129" t="s">
        <v>416</v>
      </c>
      <c r="C414" s="680"/>
      <c r="D414" s="680"/>
      <c r="E414" s="680"/>
      <c r="F414" s="680"/>
      <c r="G414" s="680"/>
      <c r="H414" s="680"/>
      <c r="I414" s="681"/>
      <c r="J414" s="1024"/>
      <c r="K414" s="794"/>
      <c r="L414" s="794"/>
      <c r="M414" s="1024"/>
      <c r="N414" s="1024"/>
      <c r="O414" s="1024"/>
      <c r="P414" s="1102"/>
      <c r="Q414" s="794"/>
      <c r="R414" s="794"/>
      <c r="S414" s="1025">
        <f t="shared" ref="S414:S421" si="34">M414*P414</f>
        <v>0</v>
      </c>
      <c r="T414" s="995"/>
      <c r="U414" s="497">
        <f t="shared" ref="U414:U421" si="35">S414</f>
        <v>0</v>
      </c>
      <c r="V414" s="505">
        <f t="shared" ref="V414:V421" si="36">U414*(1+$AE$383)</f>
        <v>0</v>
      </c>
      <c r="W414" s="505">
        <f t="shared" ref="W414:W421" si="37">V414*(1+$AE$384)</f>
        <v>0</v>
      </c>
      <c r="X414" s="505">
        <f t="shared" ref="X414:X421" si="38">W414*(1+$AE$385)</f>
        <v>0</v>
      </c>
      <c r="Y414" s="506">
        <f t="shared" ref="Y414:Y421" si="39">X414*(1+$AE$390)</f>
        <v>0</v>
      </c>
      <c r="Z414" s="385"/>
      <c r="AA414" s="19"/>
      <c r="AB414" s="19"/>
      <c r="AC414" s="19"/>
      <c r="AD414" s="19"/>
      <c r="AE414" s="19"/>
      <c r="AF414" s="19"/>
      <c r="AG414" s="19"/>
    </row>
    <row r="415" spans="2:33" ht="15.75" customHeight="1" x14ac:dyDescent="0.2">
      <c r="B415" s="1129" t="s">
        <v>418</v>
      </c>
      <c r="C415" s="680"/>
      <c r="D415" s="680"/>
      <c r="E415" s="680"/>
      <c r="F415" s="680"/>
      <c r="G415" s="680"/>
      <c r="H415" s="680"/>
      <c r="I415" s="681"/>
      <c r="J415" s="1024"/>
      <c r="K415" s="794"/>
      <c r="L415" s="794"/>
      <c r="M415" s="1024"/>
      <c r="N415" s="1024"/>
      <c r="O415" s="1024"/>
      <c r="P415" s="1102"/>
      <c r="Q415" s="794"/>
      <c r="R415" s="794"/>
      <c r="S415" s="1025">
        <f t="shared" si="34"/>
        <v>0</v>
      </c>
      <c r="T415" s="995"/>
      <c r="U415" s="497">
        <f t="shared" si="35"/>
        <v>0</v>
      </c>
      <c r="V415" s="505">
        <f t="shared" si="36"/>
        <v>0</v>
      </c>
      <c r="W415" s="505">
        <f t="shared" si="37"/>
        <v>0</v>
      </c>
      <c r="X415" s="505">
        <f t="shared" si="38"/>
        <v>0</v>
      </c>
      <c r="Y415" s="506">
        <f t="shared" si="39"/>
        <v>0</v>
      </c>
      <c r="Z415" s="385"/>
      <c r="AA415" s="19"/>
      <c r="AB415" s="19"/>
      <c r="AC415" s="19"/>
      <c r="AD415" s="19"/>
      <c r="AE415" s="19"/>
      <c r="AF415" s="19"/>
      <c r="AG415" s="19"/>
    </row>
    <row r="416" spans="2:33" ht="15.75" customHeight="1" x14ac:dyDescent="0.2">
      <c r="B416" s="1129" t="s">
        <v>419</v>
      </c>
      <c r="C416" s="680"/>
      <c r="D416" s="680"/>
      <c r="E416" s="680"/>
      <c r="F416" s="680"/>
      <c r="G416" s="680"/>
      <c r="H416" s="680"/>
      <c r="I416" s="681"/>
      <c r="J416" s="1024"/>
      <c r="K416" s="794"/>
      <c r="L416" s="794"/>
      <c r="M416" s="1024"/>
      <c r="N416" s="1024"/>
      <c r="O416" s="1024"/>
      <c r="P416" s="1102"/>
      <c r="Q416" s="794"/>
      <c r="R416" s="794"/>
      <c r="S416" s="1025">
        <f t="shared" si="34"/>
        <v>0</v>
      </c>
      <c r="T416" s="995"/>
      <c r="U416" s="497">
        <f t="shared" si="35"/>
        <v>0</v>
      </c>
      <c r="V416" s="505">
        <f t="shared" si="36"/>
        <v>0</v>
      </c>
      <c r="W416" s="505">
        <f t="shared" si="37"/>
        <v>0</v>
      </c>
      <c r="X416" s="505">
        <f t="shared" si="38"/>
        <v>0</v>
      </c>
      <c r="Y416" s="506">
        <f t="shared" si="39"/>
        <v>0</v>
      </c>
      <c r="Z416" s="385"/>
      <c r="AA416" s="19"/>
      <c r="AB416" s="19"/>
      <c r="AC416" s="19"/>
      <c r="AD416" s="19"/>
      <c r="AE416" s="19"/>
      <c r="AF416" s="19"/>
      <c r="AG416" s="19"/>
    </row>
    <row r="417" spans="2:33" ht="15.75" customHeight="1" x14ac:dyDescent="0.2">
      <c r="B417" s="1129" t="s">
        <v>420</v>
      </c>
      <c r="C417" s="680"/>
      <c r="D417" s="680"/>
      <c r="E417" s="680"/>
      <c r="F417" s="680"/>
      <c r="G417" s="680"/>
      <c r="H417" s="680"/>
      <c r="I417" s="681"/>
      <c r="J417" s="1024"/>
      <c r="K417" s="794"/>
      <c r="L417" s="794"/>
      <c r="M417" s="1024"/>
      <c r="N417" s="1024"/>
      <c r="O417" s="1024"/>
      <c r="P417" s="1102"/>
      <c r="Q417" s="794"/>
      <c r="R417" s="794"/>
      <c r="S417" s="1025">
        <f t="shared" si="34"/>
        <v>0</v>
      </c>
      <c r="T417" s="995"/>
      <c r="U417" s="497">
        <f t="shared" si="35"/>
        <v>0</v>
      </c>
      <c r="V417" s="505">
        <f t="shared" si="36"/>
        <v>0</v>
      </c>
      <c r="W417" s="505">
        <f t="shared" si="37"/>
        <v>0</v>
      </c>
      <c r="X417" s="505">
        <f t="shared" si="38"/>
        <v>0</v>
      </c>
      <c r="Y417" s="506">
        <f t="shared" si="39"/>
        <v>0</v>
      </c>
      <c r="Z417" s="385"/>
      <c r="AA417" s="19"/>
      <c r="AB417" s="19"/>
      <c r="AC417" s="19"/>
      <c r="AD417" s="19"/>
      <c r="AE417" s="19"/>
      <c r="AF417" s="19"/>
      <c r="AG417" s="19"/>
    </row>
    <row r="418" spans="2:33" ht="15.75" customHeight="1" x14ac:dyDescent="0.2">
      <c r="B418" s="1129" t="s">
        <v>421</v>
      </c>
      <c r="C418" s="680"/>
      <c r="D418" s="680"/>
      <c r="E418" s="680"/>
      <c r="F418" s="680"/>
      <c r="G418" s="680"/>
      <c r="H418" s="680"/>
      <c r="I418" s="681"/>
      <c r="J418" s="1024"/>
      <c r="K418" s="794"/>
      <c r="L418" s="794"/>
      <c r="M418" s="1024"/>
      <c r="N418" s="1024"/>
      <c r="O418" s="1024"/>
      <c r="P418" s="1102"/>
      <c r="Q418" s="794"/>
      <c r="R418" s="794"/>
      <c r="S418" s="1025">
        <f t="shared" si="34"/>
        <v>0</v>
      </c>
      <c r="T418" s="995"/>
      <c r="U418" s="497">
        <f t="shared" si="35"/>
        <v>0</v>
      </c>
      <c r="V418" s="505">
        <f t="shared" si="36"/>
        <v>0</v>
      </c>
      <c r="W418" s="505">
        <f t="shared" si="37"/>
        <v>0</v>
      </c>
      <c r="X418" s="505">
        <f t="shared" si="38"/>
        <v>0</v>
      </c>
      <c r="Y418" s="506">
        <f t="shared" si="39"/>
        <v>0</v>
      </c>
      <c r="Z418" s="385"/>
      <c r="AA418" s="19"/>
      <c r="AB418" s="19"/>
      <c r="AC418" s="19"/>
      <c r="AD418" s="19"/>
      <c r="AE418" s="19"/>
      <c r="AF418" s="19"/>
      <c r="AG418" s="19"/>
    </row>
    <row r="419" spans="2:33" ht="15.75" customHeight="1" x14ac:dyDescent="0.2">
      <c r="B419" s="1129" t="s">
        <v>422</v>
      </c>
      <c r="C419" s="680"/>
      <c r="D419" s="680"/>
      <c r="E419" s="680"/>
      <c r="F419" s="680"/>
      <c r="G419" s="680"/>
      <c r="H419" s="680"/>
      <c r="I419" s="681"/>
      <c r="J419" s="1024"/>
      <c r="K419" s="794"/>
      <c r="L419" s="794"/>
      <c r="M419" s="1024"/>
      <c r="N419" s="1024"/>
      <c r="O419" s="1024"/>
      <c r="P419" s="1102"/>
      <c r="Q419" s="794"/>
      <c r="R419" s="794"/>
      <c r="S419" s="1025">
        <f t="shared" si="34"/>
        <v>0</v>
      </c>
      <c r="T419" s="995"/>
      <c r="U419" s="497">
        <f t="shared" si="35"/>
        <v>0</v>
      </c>
      <c r="V419" s="505">
        <f t="shared" si="36"/>
        <v>0</v>
      </c>
      <c r="W419" s="505">
        <f t="shared" si="37"/>
        <v>0</v>
      </c>
      <c r="X419" s="505">
        <f t="shared" si="38"/>
        <v>0</v>
      </c>
      <c r="Y419" s="506">
        <f t="shared" si="39"/>
        <v>0</v>
      </c>
      <c r="Z419" s="385"/>
      <c r="AA419" s="19"/>
      <c r="AB419" s="19"/>
      <c r="AC419" s="19"/>
      <c r="AD419" s="19"/>
      <c r="AE419" s="19"/>
      <c r="AF419" s="19"/>
      <c r="AG419" s="19"/>
    </row>
    <row r="420" spans="2:33" ht="15.75" customHeight="1" x14ac:dyDescent="0.2">
      <c r="B420" s="1129" t="s">
        <v>424</v>
      </c>
      <c r="C420" s="680"/>
      <c r="D420" s="680"/>
      <c r="E420" s="680"/>
      <c r="F420" s="680"/>
      <c r="G420" s="680"/>
      <c r="H420" s="680"/>
      <c r="I420" s="681"/>
      <c r="J420" s="1024"/>
      <c r="K420" s="794"/>
      <c r="L420" s="794"/>
      <c r="M420" s="1024"/>
      <c r="N420" s="1024"/>
      <c r="O420" s="1024"/>
      <c r="P420" s="1102"/>
      <c r="Q420" s="794"/>
      <c r="R420" s="794"/>
      <c r="S420" s="1025">
        <f t="shared" si="34"/>
        <v>0</v>
      </c>
      <c r="T420" s="995"/>
      <c r="U420" s="497">
        <f t="shared" si="35"/>
        <v>0</v>
      </c>
      <c r="V420" s="505">
        <f t="shared" si="36"/>
        <v>0</v>
      </c>
      <c r="W420" s="505">
        <f t="shared" si="37"/>
        <v>0</v>
      </c>
      <c r="X420" s="505">
        <f t="shared" si="38"/>
        <v>0</v>
      </c>
      <c r="Y420" s="506">
        <f t="shared" si="39"/>
        <v>0</v>
      </c>
      <c r="Z420" s="385"/>
      <c r="AA420" s="19"/>
      <c r="AB420" s="19"/>
      <c r="AC420" s="19"/>
      <c r="AD420" s="19"/>
      <c r="AE420" s="19"/>
      <c r="AF420" s="19"/>
      <c r="AG420" s="19"/>
    </row>
    <row r="421" spans="2:33" ht="15.75" customHeight="1" x14ac:dyDescent="0.2">
      <c r="B421" s="1129" t="s">
        <v>425</v>
      </c>
      <c r="C421" s="680"/>
      <c r="D421" s="680"/>
      <c r="E421" s="680"/>
      <c r="F421" s="680"/>
      <c r="G421" s="680"/>
      <c r="H421" s="680"/>
      <c r="I421" s="681"/>
      <c r="J421" s="1024"/>
      <c r="K421" s="794"/>
      <c r="L421" s="794"/>
      <c r="M421" s="1024"/>
      <c r="N421" s="1024"/>
      <c r="O421" s="1024"/>
      <c r="P421" s="1102"/>
      <c r="Q421" s="794"/>
      <c r="R421" s="794"/>
      <c r="S421" s="1025">
        <f t="shared" si="34"/>
        <v>0</v>
      </c>
      <c r="T421" s="995"/>
      <c r="U421" s="497">
        <f t="shared" si="35"/>
        <v>0</v>
      </c>
      <c r="V421" s="505">
        <f t="shared" si="36"/>
        <v>0</v>
      </c>
      <c r="W421" s="505">
        <f t="shared" si="37"/>
        <v>0</v>
      </c>
      <c r="X421" s="505">
        <f t="shared" si="38"/>
        <v>0</v>
      </c>
      <c r="Y421" s="506">
        <f t="shared" si="39"/>
        <v>0</v>
      </c>
      <c r="Z421" s="385"/>
      <c r="AA421" s="19"/>
      <c r="AB421" s="19"/>
      <c r="AC421" s="19"/>
      <c r="AD421" s="19"/>
      <c r="AE421" s="19"/>
      <c r="AF421" s="19"/>
      <c r="AG421" s="19"/>
    </row>
    <row r="422" spans="2:33" ht="15.75" customHeight="1" x14ac:dyDescent="0.2">
      <c r="B422" s="1060" t="s">
        <v>426</v>
      </c>
      <c r="C422" s="1061"/>
      <c r="D422" s="1061"/>
      <c r="E422" s="1061"/>
      <c r="F422" s="1061"/>
      <c r="G422" s="1061"/>
      <c r="H422" s="1061"/>
      <c r="I422" s="1061"/>
      <c r="J422" s="1123"/>
      <c r="K422" s="1124"/>
      <c r="L422" s="1124"/>
      <c r="M422" s="1124"/>
      <c r="N422" s="1124"/>
      <c r="O422" s="1124"/>
      <c r="P422" s="1124"/>
      <c r="Q422" s="1124"/>
      <c r="R422" s="1125"/>
      <c r="S422" s="1088">
        <f>SUM(S412:T421)</f>
        <v>0</v>
      </c>
      <c r="T422" s="1106"/>
      <c r="U422" s="500">
        <f>SUM(U412:U421)</f>
        <v>0</v>
      </c>
      <c r="V422" s="507">
        <f>SUM(V412:V421)</f>
        <v>0</v>
      </c>
      <c r="W422" s="507">
        <f>SUM(W412:W421)</f>
        <v>0</v>
      </c>
      <c r="X422" s="507">
        <f>SUM(X412:X421)</f>
        <v>0</v>
      </c>
      <c r="Y422" s="508">
        <f>SUM(Y412:Y421)</f>
        <v>0</v>
      </c>
      <c r="Z422" s="385"/>
      <c r="AA422" s="19"/>
      <c r="AB422" s="19"/>
      <c r="AC422" s="19"/>
      <c r="AD422" s="90"/>
      <c r="AE422" s="19"/>
      <c r="AF422" s="19"/>
      <c r="AG422" s="19"/>
    </row>
    <row r="423" spans="2:33" ht="17.25" customHeight="1" x14ac:dyDescent="0.2">
      <c r="B423" s="1103" t="s">
        <v>427</v>
      </c>
      <c r="C423" s="1104"/>
      <c r="D423" s="1104"/>
      <c r="E423" s="1104"/>
      <c r="F423" s="1104"/>
      <c r="G423" s="1104"/>
      <c r="H423" s="1104"/>
      <c r="I423" s="1104"/>
      <c r="J423" s="1113"/>
      <c r="K423" s="1113"/>
      <c r="L423" s="1113"/>
      <c r="M423" s="1113"/>
      <c r="N423" s="1113"/>
      <c r="O423" s="1113"/>
      <c r="P423" s="1113"/>
      <c r="Q423" s="1113"/>
      <c r="R423" s="1113"/>
      <c r="S423" s="1126"/>
      <c r="T423" s="1127"/>
      <c r="U423" s="1127"/>
      <c r="V423" s="1127"/>
      <c r="W423" s="1127"/>
      <c r="X423" s="1127"/>
      <c r="Y423" s="1128"/>
      <c r="Z423" s="385"/>
      <c r="AA423" s="19"/>
      <c r="AB423" s="19"/>
      <c r="AC423" s="19"/>
      <c r="AD423" s="90"/>
      <c r="AE423" s="19"/>
      <c r="AF423" s="19"/>
      <c r="AG423" s="19"/>
    </row>
    <row r="424" spans="2:33" ht="15.75" customHeight="1" x14ac:dyDescent="0.2">
      <c r="B424" s="1063" t="s">
        <v>428</v>
      </c>
      <c r="C424" s="796"/>
      <c r="D424" s="796"/>
      <c r="E424" s="796"/>
      <c r="F424" s="796"/>
      <c r="G424" s="796"/>
      <c r="H424" s="796"/>
      <c r="I424" s="796"/>
      <c r="J424" s="1064"/>
      <c r="K424" s="794"/>
      <c r="L424" s="794"/>
      <c r="M424" s="1064"/>
      <c r="N424" s="1064"/>
      <c r="O424" s="1064"/>
      <c r="P424" s="1065"/>
      <c r="Q424" s="794"/>
      <c r="R424" s="794"/>
      <c r="S424" s="1025">
        <f>M424*P424</f>
        <v>0</v>
      </c>
      <c r="T424" s="995"/>
      <c r="U424" s="497">
        <f>S424</f>
        <v>0</v>
      </c>
      <c r="V424" s="505">
        <f>U424*(1+$AE$383)</f>
        <v>0</v>
      </c>
      <c r="W424" s="505">
        <f>V424*(1+$AE$384)</f>
        <v>0</v>
      </c>
      <c r="X424" s="505">
        <f>W424*(1+$AE$385)</f>
        <v>0</v>
      </c>
      <c r="Y424" s="506">
        <f>X424*(1+$AE$390)</f>
        <v>0</v>
      </c>
      <c r="Z424" s="385"/>
      <c r="AA424" s="19"/>
      <c r="AB424" s="19"/>
      <c r="AC424" s="19"/>
      <c r="AD424" s="19"/>
      <c r="AE424" s="19"/>
      <c r="AF424" s="19"/>
      <c r="AG424" s="19"/>
    </row>
    <row r="425" spans="2:33" ht="15.75" customHeight="1" x14ac:dyDescent="0.2">
      <c r="B425" s="1063" t="s">
        <v>430</v>
      </c>
      <c r="C425" s="796"/>
      <c r="D425" s="796"/>
      <c r="E425" s="796"/>
      <c r="F425" s="796"/>
      <c r="G425" s="796"/>
      <c r="H425" s="796"/>
      <c r="I425" s="796"/>
      <c r="J425" s="1064"/>
      <c r="K425" s="794"/>
      <c r="L425" s="794"/>
      <c r="M425" s="1064"/>
      <c r="N425" s="1064"/>
      <c r="O425" s="1064"/>
      <c r="P425" s="1065"/>
      <c r="Q425" s="794"/>
      <c r="R425" s="794"/>
      <c r="S425" s="1025">
        <f>M425*P425</f>
        <v>0</v>
      </c>
      <c r="T425" s="995"/>
      <c r="U425" s="497">
        <f>S425</f>
        <v>0</v>
      </c>
      <c r="V425" s="505">
        <f>U425*(1+$AE$383)</f>
        <v>0</v>
      </c>
      <c r="W425" s="505">
        <f>V425*(1+$AE$384)</f>
        <v>0</v>
      </c>
      <c r="X425" s="505">
        <f>W425*(1+$AE$385)</f>
        <v>0</v>
      </c>
      <c r="Y425" s="506">
        <f>X425*(1+$AE$390)</f>
        <v>0</v>
      </c>
      <c r="Z425" s="385"/>
      <c r="AA425" s="19"/>
      <c r="AB425" s="19"/>
      <c r="AC425" s="19"/>
      <c r="AD425" s="19"/>
      <c r="AE425" s="19"/>
      <c r="AF425" s="19"/>
      <c r="AG425" s="19"/>
    </row>
    <row r="426" spans="2:33" ht="15.75" customHeight="1" x14ac:dyDescent="0.2">
      <c r="B426" s="1063"/>
      <c r="C426" s="796"/>
      <c r="D426" s="796"/>
      <c r="E426" s="796"/>
      <c r="F426" s="796"/>
      <c r="G426" s="796"/>
      <c r="H426" s="796"/>
      <c r="I426" s="796"/>
      <c r="J426" s="1064"/>
      <c r="K426" s="794"/>
      <c r="L426" s="794"/>
      <c r="M426" s="1064"/>
      <c r="N426" s="1064"/>
      <c r="O426" s="1064"/>
      <c r="P426" s="1065"/>
      <c r="Q426" s="794"/>
      <c r="R426" s="794"/>
      <c r="S426" s="1025">
        <f>M426*P426</f>
        <v>0</v>
      </c>
      <c r="T426" s="995"/>
      <c r="U426" s="497">
        <f>S426</f>
        <v>0</v>
      </c>
      <c r="V426" s="505">
        <f>U426*(1+$AE$383)</f>
        <v>0</v>
      </c>
      <c r="W426" s="505">
        <f>V426*(1+$AE$384)</f>
        <v>0</v>
      </c>
      <c r="X426" s="505">
        <f>W426*(1+$AE$385)</f>
        <v>0</v>
      </c>
      <c r="Y426" s="506">
        <f>X426*(1+$AE$390)</f>
        <v>0</v>
      </c>
      <c r="Z426" s="385"/>
      <c r="AA426" s="19"/>
      <c r="AB426" s="19"/>
      <c r="AC426" s="19"/>
      <c r="AD426" s="19"/>
      <c r="AE426" s="19"/>
      <c r="AF426" s="19"/>
      <c r="AG426" s="19"/>
    </row>
    <row r="427" spans="2:33" ht="15.75" customHeight="1" x14ac:dyDescent="0.2">
      <c r="B427" s="1063"/>
      <c r="C427" s="796"/>
      <c r="D427" s="796"/>
      <c r="E427" s="796"/>
      <c r="F427" s="796"/>
      <c r="G427" s="796"/>
      <c r="H427" s="796"/>
      <c r="I427" s="796"/>
      <c r="J427" s="1064"/>
      <c r="K427" s="794"/>
      <c r="L427" s="794"/>
      <c r="M427" s="1064"/>
      <c r="N427" s="1064"/>
      <c r="O427" s="1064"/>
      <c r="P427" s="1065"/>
      <c r="Q427" s="794"/>
      <c r="R427" s="794"/>
      <c r="S427" s="1025">
        <f>M427*P427</f>
        <v>0</v>
      </c>
      <c r="T427" s="995"/>
      <c r="U427" s="497">
        <f>S427</f>
        <v>0</v>
      </c>
      <c r="V427" s="505">
        <f>U427*(1+$AE$383)</f>
        <v>0</v>
      </c>
      <c r="W427" s="505">
        <f>V427*(1+$AE$384)</f>
        <v>0</v>
      </c>
      <c r="X427" s="505">
        <f>W427*(1+$AE$385)</f>
        <v>0</v>
      </c>
      <c r="Y427" s="506">
        <f>X427*(1+$AE$390)</f>
        <v>0</v>
      </c>
      <c r="Z427" s="385"/>
      <c r="AA427" s="19"/>
      <c r="AB427" s="19"/>
      <c r="AC427" s="19"/>
      <c r="AD427" s="19"/>
      <c r="AE427" s="19"/>
      <c r="AF427" s="19"/>
      <c r="AG427" s="19"/>
    </row>
    <row r="428" spans="2:33" ht="15.75" customHeight="1" x14ac:dyDescent="0.2">
      <c r="B428" s="1105" t="s">
        <v>431</v>
      </c>
      <c r="C428" s="1061"/>
      <c r="D428" s="1061"/>
      <c r="E428" s="1061"/>
      <c r="F428" s="1061"/>
      <c r="G428" s="1061"/>
      <c r="H428" s="1061"/>
      <c r="I428" s="1061"/>
      <c r="J428" s="1114"/>
      <c r="K428" s="1115"/>
      <c r="L428" s="1115"/>
      <c r="M428" s="1115"/>
      <c r="N428" s="1115"/>
      <c r="O428" s="1115"/>
      <c r="P428" s="1115"/>
      <c r="Q428" s="1115"/>
      <c r="R428" s="1116"/>
      <c r="S428" s="1088">
        <f>SUM(S424:T427)</f>
        <v>0</v>
      </c>
      <c r="T428" s="1106"/>
      <c r="U428" s="500">
        <f>SUM(U424:U427)</f>
        <v>0</v>
      </c>
      <c r="V428" s="507">
        <f>SUM(V424:V427)</f>
        <v>0</v>
      </c>
      <c r="W428" s="507">
        <f>SUM(W424:W427)</f>
        <v>0</v>
      </c>
      <c r="X428" s="507">
        <f>SUM(X424:X427)</f>
        <v>0</v>
      </c>
      <c r="Y428" s="508">
        <f>SUM(Y424:Y427)</f>
        <v>0</v>
      </c>
      <c r="Z428" s="385"/>
      <c r="AA428" s="19"/>
      <c r="AB428" s="19"/>
      <c r="AC428" s="19"/>
      <c r="AD428" s="19"/>
      <c r="AE428" s="19"/>
      <c r="AF428" s="19"/>
      <c r="AG428" s="19"/>
    </row>
    <row r="429" spans="2:33" ht="15.75" customHeight="1" x14ac:dyDescent="0.2">
      <c r="B429" s="1103" t="s">
        <v>432</v>
      </c>
      <c r="C429" s="1104"/>
      <c r="D429" s="1104"/>
      <c r="E429" s="1104"/>
      <c r="F429" s="1104"/>
      <c r="G429" s="1104"/>
      <c r="H429" s="1104"/>
      <c r="I429" s="1104"/>
      <c r="J429" s="1113"/>
      <c r="K429" s="1113"/>
      <c r="L429" s="1113"/>
      <c r="M429" s="1113"/>
      <c r="N429" s="1113"/>
      <c r="O429" s="1113"/>
      <c r="P429" s="1113"/>
      <c r="Q429" s="1113"/>
      <c r="R429" s="1113"/>
      <c r="S429" s="1126"/>
      <c r="T429" s="1127"/>
      <c r="U429" s="1127"/>
      <c r="V429" s="1127"/>
      <c r="W429" s="1127"/>
      <c r="X429" s="1127"/>
      <c r="Y429" s="1128"/>
      <c r="Z429" s="385"/>
      <c r="AA429" s="19"/>
      <c r="AB429" s="19"/>
      <c r="AC429" s="19"/>
      <c r="AD429" s="19"/>
      <c r="AE429" s="19"/>
      <c r="AF429" s="19"/>
      <c r="AG429" s="19"/>
    </row>
    <row r="430" spans="2:33" ht="15.75" customHeight="1" x14ac:dyDescent="0.2">
      <c r="B430" s="1063" t="s">
        <v>433</v>
      </c>
      <c r="C430" s="796"/>
      <c r="D430" s="796"/>
      <c r="E430" s="796"/>
      <c r="F430" s="796"/>
      <c r="G430" s="796"/>
      <c r="H430" s="796"/>
      <c r="I430" s="796"/>
      <c r="J430" s="1064" t="s">
        <v>412</v>
      </c>
      <c r="K430" s="794"/>
      <c r="L430" s="794"/>
      <c r="M430" s="1064"/>
      <c r="N430" s="1064"/>
      <c r="O430" s="1064"/>
      <c r="P430" s="1065"/>
      <c r="Q430" s="794"/>
      <c r="R430" s="794"/>
      <c r="S430" s="1025">
        <f>M430*P430</f>
        <v>0</v>
      </c>
      <c r="T430" s="995"/>
      <c r="U430" s="497">
        <f>S430</f>
        <v>0</v>
      </c>
      <c r="V430" s="505">
        <f>U430*(1+$AE$383)</f>
        <v>0</v>
      </c>
      <c r="W430" s="505">
        <f>V430*(1+$AE$384)</f>
        <v>0</v>
      </c>
      <c r="X430" s="505">
        <f>W430*(1+$AE$385)</f>
        <v>0</v>
      </c>
      <c r="Y430" s="506">
        <f>X430*(1+$AE$390)</f>
        <v>0</v>
      </c>
      <c r="Z430" s="385"/>
      <c r="AA430" s="19"/>
      <c r="AB430" s="19"/>
      <c r="AC430" s="19"/>
      <c r="AD430" s="19"/>
      <c r="AE430" s="19"/>
      <c r="AF430" s="19"/>
      <c r="AG430" s="19"/>
    </row>
    <row r="431" spans="2:33" ht="15.75" customHeight="1" x14ac:dyDescent="0.2">
      <c r="B431" s="1063" t="s">
        <v>434</v>
      </c>
      <c r="C431" s="796"/>
      <c r="D431" s="796"/>
      <c r="E431" s="796"/>
      <c r="F431" s="796"/>
      <c r="G431" s="796"/>
      <c r="H431" s="796"/>
      <c r="I431" s="796"/>
      <c r="J431" s="1064" t="s">
        <v>435</v>
      </c>
      <c r="K431" s="794"/>
      <c r="L431" s="794"/>
      <c r="M431" s="1064"/>
      <c r="N431" s="1064"/>
      <c r="O431" s="1064"/>
      <c r="P431" s="1065"/>
      <c r="Q431" s="794"/>
      <c r="R431" s="794"/>
      <c r="S431" s="1025">
        <f>M431*P431</f>
        <v>0</v>
      </c>
      <c r="T431" s="995"/>
      <c r="U431" s="497">
        <f>S431</f>
        <v>0</v>
      </c>
      <c r="V431" s="505">
        <f>U431*(1+$AE$383)</f>
        <v>0</v>
      </c>
      <c r="W431" s="505">
        <f>V431*(1+$AE$384)</f>
        <v>0</v>
      </c>
      <c r="X431" s="505">
        <f>W431*(1+$AE$385)</f>
        <v>0</v>
      </c>
      <c r="Y431" s="506">
        <f>X431*(1+$AE$390)</f>
        <v>0</v>
      </c>
      <c r="Z431" s="385"/>
      <c r="AA431" s="19"/>
      <c r="AB431" s="19"/>
      <c r="AC431" s="19"/>
      <c r="AD431" s="19"/>
      <c r="AE431" s="19"/>
      <c r="AF431" s="19"/>
      <c r="AG431" s="19"/>
    </row>
    <row r="432" spans="2:33" ht="15.75" customHeight="1" x14ac:dyDescent="0.2">
      <c r="B432" s="1063"/>
      <c r="C432" s="796"/>
      <c r="D432" s="796"/>
      <c r="E432" s="796"/>
      <c r="F432" s="796"/>
      <c r="G432" s="796"/>
      <c r="H432" s="796"/>
      <c r="I432" s="796"/>
      <c r="J432" s="1064"/>
      <c r="K432" s="794"/>
      <c r="L432" s="794"/>
      <c r="M432" s="1064"/>
      <c r="N432" s="1064"/>
      <c r="O432" s="1064"/>
      <c r="P432" s="1065"/>
      <c r="Q432" s="794"/>
      <c r="R432" s="794"/>
      <c r="S432" s="1025">
        <f>M432*P432</f>
        <v>0</v>
      </c>
      <c r="T432" s="995"/>
      <c r="U432" s="497">
        <f>S432</f>
        <v>0</v>
      </c>
      <c r="V432" s="505">
        <f>U432*(1+$AE$383)</f>
        <v>0</v>
      </c>
      <c r="W432" s="505">
        <f>V432*(1+$AE$384)</f>
        <v>0</v>
      </c>
      <c r="X432" s="505">
        <f>W432*(1+$AE$385)</f>
        <v>0</v>
      </c>
      <c r="Y432" s="506">
        <f>X432*(1+$AE$390)</f>
        <v>0</v>
      </c>
      <c r="Z432" s="385"/>
      <c r="AA432" s="19"/>
      <c r="AB432" s="19"/>
      <c r="AC432" s="19"/>
      <c r="AD432" s="19"/>
      <c r="AE432" s="19"/>
      <c r="AF432" s="19"/>
      <c r="AG432" s="19"/>
    </row>
    <row r="433" spans="2:33" ht="15.75" customHeight="1" x14ac:dyDescent="0.2">
      <c r="B433" s="1063"/>
      <c r="C433" s="796"/>
      <c r="D433" s="796"/>
      <c r="E433" s="796"/>
      <c r="F433" s="796"/>
      <c r="G433" s="796"/>
      <c r="H433" s="796"/>
      <c r="I433" s="796"/>
      <c r="J433" s="1064"/>
      <c r="K433" s="794"/>
      <c r="L433" s="794"/>
      <c r="M433" s="1064"/>
      <c r="N433" s="1064"/>
      <c r="O433" s="1064"/>
      <c r="P433" s="1065"/>
      <c r="Q433" s="794"/>
      <c r="R433" s="794"/>
      <c r="S433" s="1025">
        <f>M433*P433</f>
        <v>0</v>
      </c>
      <c r="T433" s="995"/>
      <c r="U433" s="497">
        <f>S433</f>
        <v>0</v>
      </c>
      <c r="V433" s="505">
        <f>U433*(1+$AE$383)</f>
        <v>0</v>
      </c>
      <c r="W433" s="505">
        <f>V433*(1+$AE$384)</f>
        <v>0</v>
      </c>
      <c r="X433" s="505">
        <f>W433*(1+$AE$385)</f>
        <v>0</v>
      </c>
      <c r="Y433" s="506">
        <f>X433*(1+$AE$390)</f>
        <v>0</v>
      </c>
      <c r="Z433" s="385"/>
      <c r="AA433" s="19"/>
      <c r="AB433" s="19"/>
      <c r="AC433" s="19"/>
      <c r="AD433" s="19"/>
      <c r="AE433" s="19"/>
      <c r="AF433" s="19"/>
      <c r="AG433" s="19"/>
    </row>
    <row r="434" spans="2:33" ht="15.75" customHeight="1" x14ac:dyDescent="0.2">
      <c r="B434" s="1063"/>
      <c r="C434" s="796"/>
      <c r="D434" s="796"/>
      <c r="E434" s="796"/>
      <c r="F434" s="796"/>
      <c r="G434" s="796"/>
      <c r="H434" s="796"/>
      <c r="I434" s="796"/>
      <c r="J434" s="1064"/>
      <c r="K434" s="794"/>
      <c r="L434" s="794"/>
      <c r="M434" s="1064"/>
      <c r="N434" s="1064"/>
      <c r="O434" s="1064"/>
      <c r="P434" s="1065"/>
      <c r="Q434" s="794"/>
      <c r="R434" s="794"/>
      <c r="S434" s="1025">
        <f>M434*P434</f>
        <v>0</v>
      </c>
      <c r="T434" s="995"/>
      <c r="U434" s="497">
        <f>S434</f>
        <v>0</v>
      </c>
      <c r="V434" s="505">
        <f>U434*(1+$AE$383)</f>
        <v>0</v>
      </c>
      <c r="W434" s="505">
        <f>V434*(1+$AE$384)</f>
        <v>0</v>
      </c>
      <c r="X434" s="505">
        <f>W434*(1+$AE$385)</f>
        <v>0</v>
      </c>
      <c r="Y434" s="506">
        <f>X434*(1+$AE$390)</f>
        <v>0</v>
      </c>
      <c r="Z434" s="385"/>
      <c r="AA434" s="19"/>
      <c r="AB434" s="19"/>
      <c r="AC434" s="19"/>
      <c r="AD434" s="19"/>
      <c r="AE434" s="19"/>
      <c r="AF434" s="19"/>
      <c r="AG434" s="19"/>
    </row>
    <row r="435" spans="2:33" ht="15.75" customHeight="1" x14ac:dyDescent="0.2">
      <c r="B435" s="1060" t="s">
        <v>436</v>
      </c>
      <c r="C435" s="1061"/>
      <c r="D435" s="1061"/>
      <c r="E435" s="1061"/>
      <c r="F435" s="1061"/>
      <c r="G435" s="1061"/>
      <c r="H435" s="1061"/>
      <c r="I435" s="1061"/>
      <c r="J435" s="1123"/>
      <c r="K435" s="1124"/>
      <c r="L435" s="1124"/>
      <c r="M435" s="1124"/>
      <c r="N435" s="1124"/>
      <c r="O435" s="1124"/>
      <c r="P435" s="1124"/>
      <c r="Q435" s="1124"/>
      <c r="R435" s="1125"/>
      <c r="S435" s="1088">
        <f>SUM(S430:T434)</f>
        <v>0</v>
      </c>
      <c r="T435" s="1106"/>
      <c r="U435" s="500">
        <f>SUM(U430:U434)</f>
        <v>0</v>
      </c>
      <c r="V435" s="507">
        <f>SUM(V430:V434)</f>
        <v>0</v>
      </c>
      <c r="W435" s="507">
        <f>SUM(W430:W434)</f>
        <v>0</v>
      </c>
      <c r="X435" s="507">
        <f>SUM(X430:X434)</f>
        <v>0</v>
      </c>
      <c r="Y435" s="508">
        <f>SUM(Y430:Y434)</f>
        <v>0</v>
      </c>
      <c r="Z435" s="385"/>
      <c r="AA435" s="19"/>
      <c r="AB435" s="19"/>
      <c r="AC435" s="19"/>
      <c r="AD435" s="19"/>
      <c r="AE435" s="19"/>
      <c r="AF435" s="19"/>
      <c r="AG435" s="19"/>
    </row>
    <row r="436" spans="2:33" ht="17.25" customHeight="1" x14ac:dyDescent="0.2">
      <c r="B436" s="1120"/>
      <c r="C436" s="1121"/>
      <c r="D436" s="1121"/>
      <c r="E436" s="1121"/>
      <c r="F436" s="1121"/>
      <c r="G436" s="1121"/>
      <c r="H436" s="1121"/>
      <c r="I436" s="1122"/>
      <c r="J436" s="1117" t="s">
        <v>442</v>
      </c>
      <c r="K436" s="1118"/>
      <c r="L436" s="1118"/>
      <c r="M436" s="1118"/>
      <c r="N436" s="1118"/>
      <c r="O436" s="1118"/>
      <c r="P436" s="1118"/>
      <c r="Q436" s="1118"/>
      <c r="R436" s="1119"/>
      <c r="S436" s="1089">
        <f>+S422+S428+S435</f>
        <v>0</v>
      </c>
      <c r="T436" s="1111"/>
      <c r="U436" s="509">
        <f>U422+U428+U435</f>
        <v>0</v>
      </c>
      <c r="V436" s="509">
        <f>V422+V428+V435</f>
        <v>0</v>
      </c>
      <c r="W436" s="509">
        <f>W422+W428+W435</f>
        <v>0</v>
      </c>
      <c r="X436" s="509">
        <f>X422+X428+X435</f>
        <v>0</v>
      </c>
      <c r="Y436" s="510">
        <f>Y422+Y428+Y435</f>
        <v>0</v>
      </c>
      <c r="Z436" s="385"/>
      <c r="AA436" s="19"/>
      <c r="AB436" s="19"/>
      <c r="AC436" s="19"/>
      <c r="AD436" s="19"/>
      <c r="AE436" s="19"/>
      <c r="AF436" s="19"/>
      <c r="AG436" s="19"/>
    </row>
    <row r="437" spans="2:33" ht="15" customHeight="1" x14ac:dyDescent="0.2">
      <c r="B437" s="385"/>
      <c r="C437" s="385"/>
      <c r="D437" s="385"/>
      <c r="E437" s="385"/>
      <c r="F437" s="385"/>
      <c r="G437" s="385"/>
      <c r="H437" s="385"/>
      <c r="I437" s="385"/>
      <c r="J437" s="385"/>
      <c r="K437" s="385"/>
      <c r="L437" s="385"/>
      <c r="M437" s="385"/>
      <c r="N437" s="385"/>
      <c r="O437" s="385"/>
      <c r="P437" s="385"/>
      <c r="Q437" s="385"/>
      <c r="R437" s="385"/>
      <c r="S437" s="385"/>
      <c r="T437" s="385"/>
      <c r="U437" s="337"/>
      <c r="V437" s="385"/>
      <c r="W437" s="385"/>
      <c r="X437" s="385"/>
      <c r="Y437" s="385"/>
      <c r="Z437" s="385"/>
      <c r="AA437" s="19"/>
      <c r="AB437" s="19"/>
      <c r="AC437" s="19"/>
      <c r="AD437" s="19"/>
      <c r="AE437" s="19"/>
      <c r="AF437" s="19"/>
      <c r="AG437" s="19"/>
    </row>
    <row r="438" spans="2:33" ht="24" customHeight="1" x14ac:dyDescent="0.2">
      <c r="B438" s="1032" t="s">
        <v>443</v>
      </c>
      <c r="C438" s="1033"/>
      <c r="D438" s="1130" t="str">
        <f>'Estudio de Mercados'!$B$290</f>
        <v>PRODUCTO y/o Servicio. 3. SOPORTE Y MANTENIMIENTO DEL SISTEMA</v>
      </c>
      <c r="E438" s="1130"/>
      <c r="F438" s="1130"/>
      <c r="G438" s="1130"/>
      <c r="H438" s="1130"/>
      <c r="I438" s="1131"/>
      <c r="J438" s="385"/>
      <c r="K438" s="385"/>
      <c r="L438" s="385"/>
      <c r="M438" s="385"/>
      <c r="N438" s="385"/>
      <c r="O438" s="385"/>
      <c r="P438" s="385"/>
      <c r="Q438" s="385"/>
      <c r="R438" s="385"/>
      <c r="S438" s="385"/>
      <c r="T438" s="385"/>
      <c r="U438" s="337"/>
      <c r="V438" s="385"/>
      <c r="W438" s="385"/>
      <c r="X438" s="385"/>
      <c r="Y438" s="385"/>
      <c r="Z438" s="385"/>
      <c r="AA438" s="19"/>
      <c r="AB438" s="19"/>
      <c r="AC438" s="19"/>
      <c r="AD438" s="19"/>
      <c r="AE438" s="19"/>
      <c r="AF438" s="19"/>
      <c r="AG438" s="19"/>
    </row>
    <row r="439" spans="2:33" ht="15" customHeight="1" x14ac:dyDescent="0.2">
      <c r="B439" s="385"/>
      <c r="C439" s="385"/>
      <c r="D439" s="385"/>
      <c r="E439" s="385"/>
      <c r="F439" s="385"/>
      <c r="G439" s="385"/>
      <c r="H439" s="385"/>
      <c r="I439" s="385"/>
      <c r="J439" s="385"/>
      <c r="K439" s="385"/>
      <c r="L439" s="385"/>
      <c r="M439" s="385"/>
      <c r="N439" s="385"/>
      <c r="O439" s="385"/>
      <c r="P439" s="385"/>
      <c r="Q439" s="385"/>
      <c r="R439" s="385"/>
      <c r="S439" s="385"/>
      <c r="T439" s="385"/>
      <c r="U439" s="337"/>
      <c r="V439" s="385"/>
      <c r="W439" s="385"/>
      <c r="X439" s="385"/>
      <c r="Y439" s="385"/>
      <c r="Z439" s="385"/>
      <c r="AA439" s="19"/>
      <c r="AB439" s="19"/>
      <c r="AC439" s="19"/>
      <c r="AD439" s="19"/>
      <c r="AE439" s="19"/>
      <c r="AF439" s="19"/>
      <c r="AG439" s="19"/>
    </row>
    <row r="440" spans="2:33" ht="31.5" customHeight="1" x14ac:dyDescent="0.2">
      <c r="B440" s="1107" t="s">
        <v>444</v>
      </c>
      <c r="C440" s="1108"/>
      <c r="D440" s="1108"/>
      <c r="E440" s="1108"/>
      <c r="F440" s="1108"/>
      <c r="G440" s="1108"/>
      <c r="H440" s="1108"/>
      <c r="I440" s="1108"/>
      <c r="J440" s="1109" t="s">
        <v>333</v>
      </c>
      <c r="K440" s="1110"/>
      <c r="L440" s="1110"/>
      <c r="M440" s="1109" t="s">
        <v>408</v>
      </c>
      <c r="N440" s="1109"/>
      <c r="O440" s="1109"/>
      <c r="P440" s="643" t="s">
        <v>439</v>
      </c>
      <c r="Q440" s="1110"/>
      <c r="R440" s="1110"/>
      <c r="S440" s="1109" t="s">
        <v>440</v>
      </c>
      <c r="T440" s="1109"/>
      <c r="U440" s="494" t="s">
        <v>102</v>
      </c>
      <c r="V440" s="380" t="s">
        <v>103</v>
      </c>
      <c r="W440" s="380" t="s">
        <v>104</v>
      </c>
      <c r="X440" s="380" t="s">
        <v>105</v>
      </c>
      <c r="Y440" s="504" t="s">
        <v>106</v>
      </c>
      <c r="Z440" s="385"/>
      <c r="AA440" s="19"/>
      <c r="AB440" s="19"/>
      <c r="AC440" s="19"/>
      <c r="AD440" s="19"/>
      <c r="AE440" s="19"/>
      <c r="AF440" s="19"/>
      <c r="AG440" s="19"/>
    </row>
    <row r="441" spans="2:33" ht="15.75" customHeight="1" x14ac:dyDescent="0.2">
      <c r="B441" s="1063" t="s">
        <v>411</v>
      </c>
      <c r="C441" s="796"/>
      <c r="D441" s="796"/>
      <c r="E441" s="796"/>
      <c r="F441" s="796"/>
      <c r="G441" s="796"/>
      <c r="H441" s="796"/>
      <c r="I441" s="796"/>
      <c r="J441" s="1024"/>
      <c r="K441" s="794"/>
      <c r="L441" s="794"/>
      <c r="M441" s="1024"/>
      <c r="N441" s="1024"/>
      <c r="O441" s="1024"/>
      <c r="P441" s="1102"/>
      <c r="Q441" s="794"/>
      <c r="R441" s="794"/>
      <c r="S441" s="1025">
        <f>M441*P441</f>
        <v>0</v>
      </c>
      <c r="T441" s="995"/>
      <c r="U441" s="497">
        <f>S441</f>
        <v>0</v>
      </c>
      <c r="V441" s="505">
        <f>U441*(1+$AE$383)</f>
        <v>0</v>
      </c>
      <c r="W441" s="505">
        <f>V441*(1+$AE$384)</f>
        <v>0</v>
      </c>
      <c r="X441" s="505">
        <f>W441*(1+$AE$385)</f>
        <v>0</v>
      </c>
      <c r="Y441" s="506">
        <f>X441*(1+$AE$390)</f>
        <v>0</v>
      </c>
      <c r="Z441" s="385"/>
      <c r="AA441" s="19"/>
      <c r="AB441" s="19"/>
      <c r="AC441" s="19"/>
      <c r="AD441" s="19"/>
      <c r="AE441" s="19"/>
      <c r="AF441" s="19"/>
      <c r="AG441" s="19"/>
    </row>
    <row r="442" spans="2:33" ht="15.75" customHeight="1" x14ac:dyDescent="0.2">
      <c r="B442" s="1063" t="s">
        <v>414</v>
      </c>
      <c r="C442" s="796"/>
      <c r="D442" s="796"/>
      <c r="E442" s="796"/>
      <c r="F442" s="796"/>
      <c r="G442" s="796"/>
      <c r="H442" s="796"/>
      <c r="I442" s="796"/>
      <c r="J442" s="1024"/>
      <c r="K442" s="794"/>
      <c r="L442" s="794"/>
      <c r="M442" s="1024"/>
      <c r="N442" s="1024"/>
      <c r="O442" s="1024"/>
      <c r="P442" s="1102"/>
      <c r="Q442" s="794"/>
      <c r="R442" s="794"/>
      <c r="S442" s="1025">
        <f>M442*P442</f>
        <v>0</v>
      </c>
      <c r="T442" s="995"/>
      <c r="U442" s="497">
        <f>S442</f>
        <v>0</v>
      </c>
      <c r="V442" s="505">
        <f>U442*(1+$AE$383)</f>
        <v>0</v>
      </c>
      <c r="W442" s="505">
        <f>V442*(1+$AE$384)</f>
        <v>0</v>
      </c>
      <c r="X442" s="505">
        <f>W442*(1+$AE$385)</f>
        <v>0</v>
      </c>
      <c r="Y442" s="506">
        <f>X442*(1+$AE$390)</f>
        <v>0</v>
      </c>
      <c r="Z442" s="385"/>
      <c r="AA442" s="19"/>
      <c r="AB442" s="19"/>
      <c r="AC442" s="19"/>
      <c r="AD442" s="19"/>
      <c r="AE442" s="19"/>
      <c r="AF442" s="19"/>
      <c r="AG442" s="19"/>
    </row>
    <row r="443" spans="2:33" ht="15.75" customHeight="1" x14ac:dyDescent="0.2">
      <c r="B443" s="1063" t="s">
        <v>416</v>
      </c>
      <c r="C443" s="796"/>
      <c r="D443" s="796"/>
      <c r="E443" s="796"/>
      <c r="F443" s="796"/>
      <c r="G443" s="796"/>
      <c r="H443" s="796"/>
      <c r="I443" s="796"/>
      <c r="J443" s="1024"/>
      <c r="K443" s="794"/>
      <c r="L443" s="794"/>
      <c r="M443" s="1024"/>
      <c r="N443" s="1024"/>
      <c r="O443" s="1024"/>
      <c r="P443" s="1102"/>
      <c r="Q443" s="794"/>
      <c r="R443" s="794"/>
      <c r="S443" s="1025">
        <f>M443*P443</f>
        <v>0</v>
      </c>
      <c r="T443" s="995"/>
      <c r="U443" s="497">
        <f>S443</f>
        <v>0</v>
      </c>
      <c r="V443" s="505">
        <f>U443*(1+$AE$383)</f>
        <v>0</v>
      </c>
      <c r="W443" s="505">
        <f>V443*(1+$AE$384)</f>
        <v>0</v>
      </c>
      <c r="X443" s="505">
        <f>W443*(1+$AE$385)</f>
        <v>0</v>
      </c>
      <c r="Y443" s="506">
        <f>X443*(1+$AE$390)</f>
        <v>0</v>
      </c>
      <c r="Z443" s="385"/>
      <c r="AA443" s="19"/>
      <c r="AB443" s="19"/>
      <c r="AC443" s="19"/>
      <c r="AD443" s="91"/>
      <c r="AE443" s="19"/>
      <c r="AF443" s="19"/>
      <c r="AG443" s="19"/>
    </row>
    <row r="444" spans="2:33" ht="15.75" customHeight="1" x14ac:dyDescent="0.2">
      <c r="B444" s="1063" t="s">
        <v>418</v>
      </c>
      <c r="C444" s="796"/>
      <c r="D444" s="796"/>
      <c r="E444" s="796"/>
      <c r="F444" s="796"/>
      <c r="G444" s="796"/>
      <c r="H444" s="796"/>
      <c r="I444" s="796"/>
      <c r="J444" s="1024"/>
      <c r="K444" s="794"/>
      <c r="L444" s="794"/>
      <c r="M444" s="1024"/>
      <c r="N444" s="1024"/>
      <c r="O444" s="1024"/>
      <c r="P444" s="1102"/>
      <c r="Q444" s="794"/>
      <c r="R444" s="794"/>
      <c r="S444" s="1025">
        <f>M444*P444</f>
        <v>0</v>
      </c>
      <c r="T444" s="995"/>
      <c r="U444" s="497">
        <f>S444</f>
        <v>0</v>
      </c>
      <c r="V444" s="505">
        <f>U444*(1+$AE$383)</f>
        <v>0</v>
      </c>
      <c r="W444" s="505">
        <f>V444*(1+$AE$384)</f>
        <v>0</v>
      </c>
      <c r="X444" s="505">
        <f>W444*(1+$AE$385)</f>
        <v>0</v>
      </c>
      <c r="Y444" s="506">
        <f>X444*(1+$AE$390)</f>
        <v>0</v>
      </c>
      <c r="Z444" s="385"/>
      <c r="AA444" s="19"/>
      <c r="AB444" s="19"/>
      <c r="AC444" s="19"/>
      <c r="AD444" s="90"/>
      <c r="AE444" s="19"/>
      <c r="AF444" s="19"/>
      <c r="AG444" s="19"/>
    </row>
    <row r="445" spans="2:33" ht="15.75" customHeight="1" x14ac:dyDescent="0.2">
      <c r="B445" s="1063" t="s">
        <v>419</v>
      </c>
      <c r="C445" s="796"/>
      <c r="D445" s="796"/>
      <c r="E445" s="796"/>
      <c r="F445" s="796"/>
      <c r="G445" s="796"/>
      <c r="H445" s="796"/>
      <c r="I445" s="796"/>
      <c r="J445" s="1024"/>
      <c r="K445" s="794"/>
      <c r="L445" s="794"/>
      <c r="M445" s="1024"/>
      <c r="N445" s="1024"/>
      <c r="O445" s="1024"/>
      <c r="P445" s="1102"/>
      <c r="Q445" s="794"/>
      <c r="R445" s="794"/>
      <c r="S445" s="1025">
        <f t="shared" ref="S445:S450" si="40">M445*P445</f>
        <v>0</v>
      </c>
      <c r="T445" s="995"/>
      <c r="U445" s="497">
        <f t="shared" ref="U445:U450" si="41">S445</f>
        <v>0</v>
      </c>
      <c r="V445" s="505">
        <f t="shared" ref="V445:V450" si="42">U445*(1+$AE$383)</f>
        <v>0</v>
      </c>
      <c r="W445" s="505">
        <f t="shared" ref="W445:W450" si="43">V445*(1+$AE$384)</f>
        <v>0</v>
      </c>
      <c r="X445" s="505">
        <f t="shared" ref="X445:X450" si="44">W445*(1+$AE$385)</f>
        <v>0</v>
      </c>
      <c r="Y445" s="506">
        <f t="shared" ref="Y445:Y450" si="45">X445*(1+$AE$390)</f>
        <v>0</v>
      </c>
      <c r="Z445" s="385"/>
      <c r="AA445" s="19"/>
      <c r="AB445" s="19"/>
      <c r="AC445" s="19"/>
      <c r="AD445" s="90"/>
      <c r="AE445" s="19"/>
      <c r="AF445" s="19"/>
      <c r="AG445" s="19"/>
    </row>
    <row r="446" spans="2:33" ht="15.75" customHeight="1" x14ac:dyDescent="0.2">
      <c r="B446" s="1063" t="s">
        <v>420</v>
      </c>
      <c r="C446" s="796"/>
      <c r="D446" s="796"/>
      <c r="E446" s="796"/>
      <c r="F446" s="796"/>
      <c r="G446" s="796"/>
      <c r="H446" s="796"/>
      <c r="I446" s="796"/>
      <c r="J446" s="1024"/>
      <c r="K446" s="794"/>
      <c r="L446" s="794"/>
      <c r="M446" s="1024"/>
      <c r="N446" s="1024"/>
      <c r="O446" s="1024"/>
      <c r="P446" s="1102"/>
      <c r="Q446" s="794"/>
      <c r="R446" s="794"/>
      <c r="S446" s="1025">
        <f t="shared" si="40"/>
        <v>0</v>
      </c>
      <c r="T446" s="995"/>
      <c r="U446" s="497">
        <f t="shared" si="41"/>
        <v>0</v>
      </c>
      <c r="V446" s="505">
        <f t="shared" si="42"/>
        <v>0</v>
      </c>
      <c r="W446" s="505">
        <f t="shared" si="43"/>
        <v>0</v>
      </c>
      <c r="X446" s="505">
        <f t="shared" si="44"/>
        <v>0</v>
      </c>
      <c r="Y446" s="506">
        <f t="shared" si="45"/>
        <v>0</v>
      </c>
      <c r="Z446" s="385"/>
      <c r="AA446" s="19"/>
      <c r="AB446" s="19"/>
      <c r="AC446" s="19"/>
      <c r="AD446" s="90"/>
      <c r="AE446" s="19"/>
      <c r="AF446" s="19"/>
      <c r="AG446" s="19"/>
    </row>
    <row r="447" spans="2:33" ht="15.75" customHeight="1" x14ac:dyDescent="0.2">
      <c r="B447" s="1063" t="s">
        <v>421</v>
      </c>
      <c r="C447" s="796"/>
      <c r="D447" s="796"/>
      <c r="E447" s="796"/>
      <c r="F447" s="796"/>
      <c r="G447" s="796"/>
      <c r="H447" s="796"/>
      <c r="I447" s="796"/>
      <c r="J447" s="1024"/>
      <c r="K447" s="794"/>
      <c r="L447" s="794"/>
      <c r="M447" s="1024"/>
      <c r="N447" s="1024"/>
      <c r="O447" s="1024"/>
      <c r="P447" s="1102"/>
      <c r="Q447" s="794"/>
      <c r="R447" s="794"/>
      <c r="S447" s="1025">
        <f t="shared" si="40"/>
        <v>0</v>
      </c>
      <c r="T447" s="995"/>
      <c r="U447" s="497">
        <f t="shared" si="41"/>
        <v>0</v>
      </c>
      <c r="V447" s="505">
        <f t="shared" si="42"/>
        <v>0</v>
      </c>
      <c r="W447" s="505">
        <f t="shared" si="43"/>
        <v>0</v>
      </c>
      <c r="X447" s="505">
        <f t="shared" si="44"/>
        <v>0</v>
      </c>
      <c r="Y447" s="506">
        <f t="shared" si="45"/>
        <v>0</v>
      </c>
      <c r="Z447" s="385"/>
      <c r="AA447" s="19"/>
      <c r="AB447" s="19"/>
      <c r="AC447" s="19"/>
      <c r="AD447" s="90"/>
      <c r="AE447" s="19"/>
      <c r="AF447" s="19"/>
      <c r="AG447" s="19"/>
    </row>
    <row r="448" spans="2:33" ht="15.75" customHeight="1" x14ac:dyDescent="0.2">
      <c r="B448" s="1063" t="s">
        <v>422</v>
      </c>
      <c r="C448" s="796"/>
      <c r="D448" s="796"/>
      <c r="E448" s="796"/>
      <c r="F448" s="796"/>
      <c r="G448" s="796"/>
      <c r="H448" s="796"/>
      <c r="I448" s="796"/>
      <c r="J448" s="1024"/>
      <c r="K448" s="794"/>
      <c r="L448" s="794"/>
      <c r="M448" s="1024"/>
      <c r="N448" s="1024"/>
      <c r="O448" s="1024"/>
      <c r="P448" s="1102"/>
      <c r="Q448" s="794"/>
      <c r="R448" s="794"/>
      <c r="S448" s="1025">
        <f t="shared" si="40"/>
        <v>0</v>
      </c>
      <c r="T448" s="995"/>
      <c r="U448" s="497">
        <f t="shared" si="41"/>
        <v>0</v>
      </c>
      <c r="V448" s="505">
        <f t="shared" si="42"/>
        <v>0</v>
      </c>
      <c r="W448" s="505">
        <f t="shared" si="43"/>
        <v>0</v>
      </c>
      <c r="X448" s="505">
        <f t="shared" si="44"/>
        <v>0</v>
      </c>
      <c r="Y448" s="506">
        <f t="shared" si="45"/>
        <v>0</v>
      </c>
      <c r="Z448" s="385"/>
      <c r="AA448" s="19"/>
      <c r="AB448" s="19"/>
      <c r="AC448" s="19"/>
      <c r="AD448" s="90"/>
      <c r="AE448" s="19"/>
      <c r="AF448" s="19"/>
      <c r="AG448" s="19"/>
    </row>
    <row r="449" spans="2:33" ht="15.75" customHeight="1" x14ac:dyDescent="0.2">
      <c r="B449" s="1063" t="s">
        <v>424</v>
      </c>
      <c r="C449" s="796"/>
      <c r="D449" s="796"/>
      <c r="E449" s="796"/>
      <c r="F449" s="796"/>
      <c r="G449" s="796"/>
      <c r="H449" s="796"/>
      <c r="I449" s="796"/>
      <c r="J449" s="1024"/>
      <c r="K449" s="794"/>
      <c r="L449" s="794"/>
      <c r="M449" s="1024"/>
      <c r="N449" s="1024"/>
      <c r="O449" s="1024"/>
      <c r="P449" s="1102"/>
      <c r="Q449" s="794"/>
      <c r="R449" s="794"/>
      <c r="S449" s="1025">
        <f t="shared" si="40"/>
        <v>0</v>
      </c>
      <c r="T449" s="995"/>
      <c r="U449" s="497">
        <f t="shared" si="41"/>
        <v>0</v>
      </c>
      <c r="V449" s="505">
        <f t="shared" si="42"/>
        <v>0</v>
      </c>
      <c r="W449" s="505">
        <f t="shared" si="43"/>
        <v>0</v>
      </c>
      <c r="X449" s="505">
        <f t="shared" si="44"/>
        <v>0</v>
      </c>
      <c r="Y449" s="506">
        <f t="shared" si="45"/>
        <v>0</v>
      </c>
      <c r="Z449" s="385"/>
      <c r="AA449" s="19"/>
      <c r="AB449" s="19"/>
      <c r="AC449" s="19"/>
      <c r="AD449" s="90"/>
      <c r="AE449" s="19"/>
      <c r="AF449" s="19"/>
      <c r="AG449" s="19"/>
    </row>
    <row r="450" spans="2:33" ht="15.75" customHeight="1" x14ac:dyDescent="0.2">
      <c r="B450" s="1063" t="s">
        <v>425</v>
      </c>
      <c r="C450" s="796"/>
      <c r="D450" s="796"/>
      <c r="E450" s="796"/>
      <c r="F450" s="796"/>
      <c r="G450" s="796"/>
      <c r="H450" s="796"/>
      <c r="I450" s="796"/>
      <c r="J450" s="1024"/>
      <c r="K450" s="794"/>
      <c r="L450" s="794"/>
      <c r="M450" s="1024"/>
      <c r="N450" s="1024"/>
      <c r="O450" s="1024"/>
      <c r="P450" s="1102"/>
      <c r="Q450" s="794"/>
      <c r="R450" s="794"/>
      <c r="S450" s="1025">
        <f t="shared" si="40"/>
        <v>0</v>
      </c>
      <c r="T450" s="995"/>
      <c r="U450" s="497">
        <f t="shared" si="41"/>
        <v>0</v>
      </c>
      <c r="V450" s="505">
        <f t="shared" si="42"/>
        <v>0</v>
      </c>
      <c r="W450" s="505">
        <f t="shared" si="43"/>
        <v>0</v>
      </c>
      <c r="X450" s="505">
        <f t="shared" si="44"/>
        <v>0</v>
      </c>
      <c r="Y450" s="506">
        <f t="shared" si="45"/>
        <v>0</v>
      </c>
      <c r="Z450" s="385"/>
      <c r="AA450" s="19"/>
      <c r="AB450" s="19"/>
      <c r="AC450" s="19"/>
      <c r="AD450" s="90"/>
      <c r="AE450" s="19"/>
      <c r="AF450" s="19"/>
      <c r="AG450" s="19"/>
    </row>
    <row r="451" spans="2:33" ht="15.75" customHeight="1" x14ac:dyDescent="0.2">
      <c r="B451" s="1060" t="s">
        <v>426</v>
      </c>
      <c r="C451" s="1061"/>
      <c r="D451" s="1061"/>
      <c r="E451" s="1061"/>
      <c r="F451" s="1061"/>
      <c r="G451" s="1061"/>
      <c r="H451" s="1061"/>
      <c r="I451" s="1061"/>
      <c r="J451" s="1112"/>
      <c r="K451" s="1112"/>
      <c r="L451" s="1112"/>
      <c r="M451" s="1112"/>
      <c r="N451" s="1112"/>
      <c r="O451" s="1112"/>
      <c r="P451" s="1112"/>
      <c r="Q451" s="1112"/>
      <c r="R451" s="1112"/>
      <c r="S451" s="1088">
        <f>SUM(S441:T450)</f>
        <v>0</v>
      </c>
      <c r="T451" s="1106"/>
      <c r="U451" s="500">
        <f>SUM(U441:U450)</f>
        <v>0</v>
      </c>
      <c r="V451" s="507">
        <f>SUM(V441:V450)</f>
        <v>0</v>
      </c>
      <c r="W451" s="507">
        <f>SUM(W441:W450)</f>
        <v>0</v>
      </c>
      <c r="X451" s="507">
        <f>SUM(X441:X450)</f>
        <v>0</v>
      </c>
      <c r="Y451" s="508">
        <f>SUM(Y441:Y450)</f>
        <v>0</v>
      </c>
      <c r="Z451" s="385"/>
      <c r="AA451" s="19"/>
      <c r="AB451" s="19"/>
      <c r="AC451" s="19"/>
      <c r="AD451" s="90"/>
      <c r="AE451" s="19"/>
      <c r="AF451" s="19"/>
      <c r="AG451" s="19"/>
    </row>
    <row r="452" spans="2:33" ht="17.25" customHeight="1" x14ac:dyDescent="0.2">
      <c r="B452" s="1103" t="s">
        <v>427</v>
      </c>
      <c r="C452" s="1104"/>
      <c r="D452" s="1104"/>
      <c r="E452" s="1104"/>
      <c r="F452" s="1104"/>
      <c r="G452" s="1104"/>
      <c r="H452" s="1104"/>
      <c r="I452" s="1104"/>
      <c r="J452" s="1113"/>
      <c r="K452" s="1113"/>
      <c r="L452" s="1113"/>
      <c r="M452" s="1113"/>
      <c r="N452" s="1113"/>
      <c r="O452" s="1113"/>
      <c r="P452" s="1113"/>
      <c r="Q452" s="1113"/>
      <c r="R452" s="1113"/>
      <c r="S452" s="1025"/>
      <c r="T452" s="1025"/>
      <c r="U452" s="1025"/>
      <c r="V452" s="1025"/>
      <c r="W452" s="1025"/>
      <c r="X452" s="1025"/>
      <c r="Y452" s="1442"/>
      <c r="Z452" s="385"/>
      <c r="AA452" s="19"/>
      <c r="AB452" s="19"/>
      <c r="AC452" s="19"/>
      <c r="AD452" s="90"/>
      <c r="AE452" s="19"/>
      <c r="AF452" s="19"/>
      <c r="AG452" s="19"/>
    </row>
    <row r="453" spans="2:33" ht="15.75" customHeight="1" x14ac:dyDescent="0.2">
      <c r="B453" s="1063" t="s">
        <v>428</v>
      </c>
      <c r="C453" s="796"/>
      <c r="D453" s="796"/>
      <c r="E453" s="796"/>
      <c r="F453" s="796"/>
      <c r="G453" s="796"/>
      <c r="H453" s="796"/>
      <c r="I453" s="796"/>
      <c r="J453" s="1064"/>
      <c r="K453" s="794"/>
      <c r="L453" s="794"/>
      <c r="M453" s="1064"/>
      <c r="N453" s="1064"/>
      <c r="O453" s="1064"/>
      <c r="P453" s="1065"/>
      <c r="Q453" s="794"/>
      <c r="R453" s="794"/>
      <c r="S453" s="1025">
        <f>M453*P453</f>
        <v>0</v>
      </c>
      <c r="T453" s="995"/>
      <c r="U453" s="497">
        <f>S453</f>
        <v>0</v>
      </c>
      <c r="V453" s="505">
        <f>U453*(1+$AE$383)</f>
        <v>0</v>
      </c>
      <c r="W453" s="505">
        <f>V453*(1+$AE$384)</f>
        <v>0</v>
      </c>
      <c r="X453" s="505">
        <f>W453*(1+$AE$385)</f>
        <v>0</v>
      </c>
      <c r="Y453" s="506">
        <f>X453*(1+$AE$390)</f>
        <v>0</v>
      </c>
      <c r="Z453" s="385"/>
      <c r="AA453" s="19"/>
      <c r="AB453" s="19"/>
      <c r="AC453" s="19"/>
      <c r="AD453" s="19"/>
      <c r="AE453" s="19"/>
      <c r="AF453" s="19"/>
      <c r="AG453" s="19"/>
    </row>
    <row r="454" spans="2:33" ht="15.75" customHeight="1" x14ac:dyDescent="0.2">
      <c r="B454" s="1063" t="s">
        <v>430</v>
      </c>
      <c r="C454" s="796"/>
      <c r="D454" s="796"/>
      <c r="E454" s="796"/>
      <c r="F454" s="796"/>
      <c r="G454" s="796"/>
      <c r="H454" s="796"/>
      <c r="I454" s="796"/>
      <c r="J454" s="1064"/>
      <c r="K454" s="794"/>
      <c r="L454" s="794"/>
      <c r="M454" s="1064"/>
      <c r="N454" s="1064"/>
      <c r="O454" s="1064"/>
      <c r="P454" s="1065"/>
      <c r="Q454" s="794"/>
      <c r="R454" s="794"/>
      <c r="S454" s="1025">
        <f>M454*P454</f>
        <v>0</v>
      </c>
      <c r="T454" s="995"/>
      <c r="U454" s="497">
        <f>S454</f>
        <v>0</v>
      </c>
      <c r="V454" s="505">
        <f>U454*(1+$AE$383)</f>
        <v>0</v>
      </c>
      <c r="W454" s="505">
        <f>V454*(1+$AE$384)</f>
        <v>0</v>
      </c>
      <c r="X454" s="505">
        <f>W454*(1+$AE$385)</f>
        <v>0</v>
      </c>
      <c r="Y454" s="506">
        <f>X454*(1+$AE$390)</f>
        <v>0</v>
      </c>
      <c r="Z454" s="385"/>
      <c r="AA454" s="19"/>
      <c r="AB454" s="19"/>
      <c r="AC454" s="19"/>
      <c r="AD454" s="19"/>
      <c r="AE454" s="19"/>
      <c r="AF454" s="19"/>
      <c r="AG454" s="19"/>
    </row>
    <row r="455" spans="2:33" ht="15.75" customHeight="1" x14ac:dyDescent="0.2">
      <c r="B455" s="1063"/>
      <c r="C455" s="796"/>
      <c r="D455" s="796"/>
      <c r="E455" s="796"/>
      <c r="F455" s="796"/>
      <c r="G455" s="796"/>
      <c r="H455" s="796"/>
      <c r="I455" s="796"/>
      <c r="J455" s="1064"/>
      <c r="K455" s="794"/>
      <c r="L455" s="794"/>
      <c r="M455" s="1064"/>
      <c r="N455" s="1064"/>
      <c r="O455" s="1064"/>
      <c r="P455" s="1065"/>
      <c r="Q455" s="794"/>
      <c r="R455" s="794"/>
      <c r="S455" s="1025">
        <f>M455*P455</f>
        <v>0</v>
      </c>
      <c r="T455" s="995"/>
      <c r="U455" s="497">
        <f>S455</f>
        <v>0</v>
      </c>
      <c r="V455" s="505">
        <f>U455*(1+$AE$383)</f>
        <v>0</v>
      </c>
      <c r="W455" s="505">
        <f>V455*(1+$AE$384)</f>
        <v>0</v>
      </c>
      <c r="X455" s="505">
        <f>W455*(1+$AE$385)</f>
        <v>0</v>
      </c>
      <c r="Y455" s="506">
        <f>X455*(1+$AE$390)</f>
        <v>0</v>
      </c>
      <c r="Z455" s="385"/>
      <c r="AA455" s="19"/>
      <c r="AB455" s="19"/>
      <c r="AC455" s="19"/>
      <c r="AD455" s="19"/>
      <c r="AE455" s="19"/>
      <c r="AF455" s="19"/>
      <c r="AG455" s="19"/>
    </row>
    <row r="456" spans="2:33" ht="15.75" customHeight="1" x14ac:dyDescent="0.2">
      <c r="B456" s="1063"/>
      <c r="C456" s="796"/>
      <c r="D456" s="796"/>
      <c r="E456" s="796"/>
      <c r="F456" s="796"/>
      <c r="G456" s="796"/>
      <c r="H456" s="796"/>
      <c r="I456" s="796"/>
      <c r="J456" s="1064"/>
      <c r="K456" s="794"/>
      <c r="L456" s="794"/>
      <c r="M456" s="1064"/>
      <c r="N456" s="1064"/>
      <c r="O456" s="1064"/>
      <c r="P456" s="1065"/>
      <c r="Q456" s="794"/>
      <c r="R456" s="794"/>
      <c r="S456" s="1025">
        <f>M456*P456</f>
        <v>0</v>
      </c>
      <c r="T456" s="995"/>
      <c r="U456" s="497">
        <f>S456</f>
        <v>0</v>
      </c>
      <c r="V456" s="505">
        <f>U456*(1+$AE$383)</f>
        <v>0</v>
      </c>
      <c r="W456" s="505">
        <f>V456*(1+$AE$384)</f>
        <v>0</v>
      </c>
      <c r="X456" s="505">
        <f>W456*(1+$AE$385)</f>
        <v>0</v>
      </c>
      <c r="Y456" s="506">
        <f>X456*(1+$AE$390)</f>
        <v>0</v>
      </c>
      <c r="Z456" s="385"/>
      <c r="AA456" s="19"/>
      <c r="AB456" s="19"/>
      <c r="AC456" s="19"/>
      <c r="AD456" s="19"/>
      <c r="AE456" s="19"/>
      <c r="AF456" s="19"/>
      <c r="AG456" s="19"/>
    </row>
    <row r="457" spans="2:33" ht="15.75" customHeight="1" x14ac:dyDescent="0.2">
      <c r="B457" s="1105" t="s">
        <v>431</v>
      </c>
      <c r="C457" s="1061"/>
      <c r="D457" s="1061"/>
      <c r="E457" s="1061"/>
      <c r="F457" s="1061"/>
      <c r="G457" s="1061"/>
      <c r="H457" s="1061"/>
      <c r="I457" s="1061"/>
      <c r="J457" s="1114"/>
      <c r="K457" s="1115"/>
      <c r="L457" s="1115"/>
      <c r="M457" s="1115"/>
      <c r="N457" s="1115"/>
      <c r="O457" s="1115"/>
      <c r="P457" s="1115"/>
      <c r="Q457" s="1115"/>
      <c r="R457" s="1116"/>
      <c r="S457" s="1088">
        <f>SUM(S453:T456)</f>
        <v>0</v>
      </c>
      <c r="T457" s="1106"/>
      <c r="U457" s="500">
        <f>SUM(U453:U456)</f>
        <v>0</v>
      </c>
      <c r="V457" s="507">
        <f>SUM(V453:V456)</f>
        <v>0</v>
      </c>
      <c r="W457" s="507">
        <f>SUM(W453:W456)</f>
        <v>0</v>
      </c>
      <c r="X457" s="507">
        <f>SUM(X453:X456)</f>
        <v>0</v>
      </c>
      <c r="Y457" s="508">
        <f>SUM(Y453:Y456)</f>
        <v>0</v>
      </c>
      <c r="Z457" s="385"/>
      <c r="AA457" s="19"/>
      <c r="AB457" s="19"/>
      <c r="AC457" s="19"/>
      <c r="AD457" s="19"/>
      <c r="AE457" s="19"/>
      <c r="AF457" s="19"/>
      <c r="AG457" s="19"/>
    </row>
    <row r="458" spans="2:33" ht="15.75" customHeight="1" x14ac:dyDescent="0.2">
      <c r="B458" s="1103" t="s">
        <v>432</v>
      </c>
      <c r="C458" s="1104"/>
      <c r="D458" s="1104"/>
      <c r="E458" s="1104"/>
      <c r="F458" s="1104"/>
      <c r="G458" s="1104"/>
      <c r="H458" s="1104"/>
      <c r="I458" s="1104"/>
      <c r="J458" s="1113"/>
      <c r="K458" s="1113"/>
      <c r="L458" s="1113"/>
      <c r="M458" s="1113"/>
      <c r="N458" s="1113"/>
      <c r="O458" s="1113"/>
      <c r="P458" s="1113"/>
      <c r="Q458" s="1113"/>
      <c r="R458" s="1113"/>
      <c r="S458" s="1025"/>
      <c r="T458" s="1025"/>
      <c r="U458" s="1025"/>
      <c r="V458" s="1025"/>
      <c r="W458" s="1025"/>
      <c r="X458" s="1025"/>
      <c r="Y458" s="1442"/>
      <c r="Z458" s="385"/>
      <c r="AA458" s="19"/>
      <c r="AB458" s="19"/>
      <c r="AC458" s="19"/>
      <c r="AD458" s="19"/>
      <c r="AE458" s="19"/>
      <c r="AF458" s="19"/>
      <c r="AG458" s="19"/>
    </row>
    <row r="459" spans="2:33" ht="15.75" customHeight="1" x14ac:dyDescent="0.2">
      <c r="B459" s="1063" t="s">
        <v>433</v>
      </c>
      <c r="C459" s="796"/>
      <c r="D459" s="796"/>
      <c r="E459" s="796"/>
      <c r="F459" s="796"/>
      <c r="G459" s="796"/>
      <c r="H459" s="796"/>
      <c r="I459" s="796"/>
      <c r="J459" s="1064"/>
      <c r="K459" s="794"/>
      <c r="L459" s="794"/>
      <c r="M459" s="1064"/>
      <c r="N459" s="1064"/>
      <c r="O459" s="1064"/>
      <c r="P459" s="1065"/>
      <c r="Q459" s="794"/>
      <c r="R459" s="794"/>
      <c r="S459" s="1025">
        <f>M459*P459</f>
        <v>0</v>
      </c>
      <c r="T459" s="995"/>
      <c r="U459" s="497">
        <f>S459</f>
        <v>0</v>
      </c>
      <c r="V459" s="505">
        <f>U459*(1+$AE$383)</f>
        <v>0</v>
      </c>
      <c r="W459" s="505">
        <f>V459*(1+$AE$384)</f>
        <v>0</v>
      </c>
      <c r="X459" s="505">
        <f>W459*(1+$AE$385)</f>
        <v>0</v>
      </c>
      <c r="Y459" s="506">
        <f>X459*(1+$AE$390)</f>
        <v>0</v>
      </c>
      <c r="Z459" s="385"/>
      <c r="AA459" s="19"/>
      <c r="AB459" s="19"/>
      <c r="AC459" s="19"/>
      <c r="AD459" s="19"/>
      <c r="AE459" s="19"/>
      <c r="AF459" s="19"/>
      <c r="AG459" s="19"/>
    </row>
    <row r="460" spans="2:33" ht="15.75" customHeight="1" x14ac:dyDescent="0.2">
      <c r="B460" s="1063" t="s">
        <v>434</v>
      </c>
      <c r="C460" s="796"/>
      <c r="D460" s="796"/>
      <c r="E460" s="796"/>
      <c r="F460" s="796"/>
      <c r="G460" s="796"/>
      <c r="H460" s="796"/>
      <c r="I460" s="796"/>
      <c r="J460" s="1064"/>
      <c r="K460" s="794"/>
      <c r="L460" s="794"/>
      <c r="M460" s="1064"/>
      <c r="N460" s="1064"/>
      <c r="O460" s="1064"/>
      <c r="P460" s="1065"/>
      <c r="Q460" s="794"/>
      <c r="R460" s="794"/>
      <c r="S460" s="1025">
        <f>M460*P460</f>
        <v>0</v>
      </c>
      <c r="T460" s="995"/>
      <c r="U460" s="497">
        <f>S460</f>
        <v>0</v>
      </c>
      <c r="V460" s="505">
        <f>U460*(1+$AE$383)</f>
        <v>0</v>
      </c>
      <c r="W460" s="505">
        <f>V460*(1+$AE$384)</f>
        <v>0</v>
      </c>
      <c r="X460" s="505">
        <f>W460*(1+$AE$385)</f>
        <v>0</v>
      </c>
      <c r="Y460" s="506">
        <f>X460*(1+$AE$390)</f>
        <v>0</v>
      </c>
      <c r="Z460" s="385"/>
      <c r="AA460" s="19"/>
      <c r="AB460" s="19"/>
      <c r="AC460" s="19"/>
      <c r="AD460" s="19"/>
      <c r="AE460" s="19"/>
      <c r="AF460" s="19"/>
      <c r="AG460" s="19"/>
    </row>
    <row r="461" spans="2:33" ht="15.75" customHeight="1" x14ac:dyDescent="0.2">
      <c r="B461" s="1063"/>
      <c r="C461" s="796"/>
      <c r="D461" s="796"/>
      <c r="E461" s="796"/>
      <c r="F461" s="796"/>
      <c r="G461" s="796"/>
      <c r="H461" s="796"/>
      <c r="I461" s="796"/>
      <c r="J461" s="1064"/>
      <c r="K461" s="794"/>
      <c r="L461" s="794"/>
      <c r="M461" s="1064"/>
      <c r="N461" s="1064"/>
      <c r="O461" s="1064"/>
      <c r="P461" s="1065"/>
      <c r="Q461" s="794"/>
      <c r="R461" s="794"/>
      <c r="S461" s="1025">
        <f>M461*P461</f>
        <v>0</v>
      </c>
      <c r="T461" s="995"/>
      <c r="U461" s="497">
        <f>S461</f>
        <v>0</v>
      </c>
      <c r="V461" s="505">
        <f>U461*(1+$AE$383)</f>
        <v>0</v>
      </c>
      <c r="W461" s="505">
        <f>V461*(1+$AE$384)</f>
        <v>0</v>
      </c>
      <c r="X461" s="505">
        <f>W461*(1+$AE$385)</f>
        <v>0</v>
      </c>
      <c r="Y461" s="506">
        <f>X461*(1+$AE$390)</f>
        <v>0</v>
      </c>
      <c r="Z461" s="385"/>
      <c r="AA461" s="19"/>
      <c r="AB461" s="19"/>
      <c r="AC461" s="19"/>
      <c r="AD461" s="19"/>
      <c r="AE461" s="19"/>
      <c r="AF461" s="19"/>
      <c r="AG461" s="19"/>
    </row>
    <row r="462" spans="2:33" ht="15.75" customHeight="1" x14ac:dyDescent="0.2">
      <c r="B462" s="1063"/>
      <c r="C462" s="796"/>
      <c r="D462" s="796"/>
      <c r="E462" s="796"/>
      <c r="F462" s="796"/>
      <c r="G462" s="796"/>
      <c r="H462" s="796"/>
      <c r="I462" s="796"/>
      <c r="J462" s="1064"/>
      <c r="K462" s="794"/>
      <c r="L462" s="794"/>
      <c r="M462" s="1064"/>
      <c r="N462" s="1064"/>
      <c r="O462" s="1064"/>
      <c r="P462" s="1065"/>
      <c r="Q462" s="794"/>
      <c r="R462" s="794"/>
      <c r="S462" s="1025">
        <f>M462*P462</f>
        <v>0</v>
      </c>
      <c r="T462" s="995"/>
      <c r="U462" s="497">
        <f>S462</f>
        <v>0</v>
      </c>
      <c r="V462" s="505">
        <f>U462*(1+$AE$383)</f>
        <v>0</v>
      </c>
      <c r="W462" s="505">
        <f>V462*(1+$AE$384)</f>
        <v>0</v>
      </c>
      <c r="X462" s="505">
        <f>W462*(1+$AE$385)</f>
        <v>0</v>
      </c>
      <c r="Y462" s="506">
        <f>X462*(1+$AE$390)</f>
        <v>0</v>
      </c>
      <c r="Z462" s="385"/>
      <c r="AA462" s="19"/>
      <c r="AB462" s="19"/>
      <c r="AC462" s="19"/>
      <c r="AD462" s="19"/>
      <c r="AE462" s="19"/>
      <c r="AF462" s="19"/>
      <c r="AG462" s="19"/>
    </row>
    <row r="463" spans="2:33" ht="15.75" customHeight="1" x14ac:dyDescent="0.2">
      <c r="B463" s="1063"/>
      <c r="C463" s="796"/>
      <c r="D463" s="796"/>
      <c r="E463" s="796"/>
      <c r="F463" s="796"/>
      <c r="G463" s="796"/>
      <c r="H463" s="796"/>
      <c r="I463" s="796"/>
      <c r="J463" s="1064"/>
      <c r="K463" s="794"/>
      <c r="L463" s="794"/>
      <c r="M463" s="1064"/>
      <c r="N463" s="1064"/>
      <c r="O463" s="1064"/>
      <c r="P463" s="1065"/>
      <c r="Q463" s="794"/>
      <c r="R463" s="794"/>
      <c r="S463" s="1025">
        <f>M463*P463</f>
        <v>0</v>
      </c>
      <c r="T463" s="995"/>
      <c r="U463" s="497">
        <f>S463</f>
        <v>0</v>
      </c>
      <c r="V463" s="505">
        <f>U463*(1+$AE$383)</f>
        <v>0</v>
      </c>
      <c r="W463" s="505">
        <f>V463*(1+$AE$384)</f>
        <v>0</v>
      </c>
      <c r="X463" s="505">
        <f>W463*(1+$AE$385)</f>
        <v>0</v>
      </c>
      <c r="Y463" s="506">
        <f>X463*(1+$AE$390)</f>
        <v>0</v>
      </c>
      <c r="Z463" s="385"/>
      <c r="AA463" s="19"/>
      <c r="AB463" s="19"/>
      <c r="AC463" s="19"/>
      <c r="AD463" s="19"/>
      <c r="AE463" s="19"/>
      <c r="AF463" s="19"/>
      <c r="AG463" s="19"/>
    </row>
    <row r="464" spans="2:33" ht="15.75" customHeight="1" x14ac:dyDescent="0.2">
      <c r="B464" s="1060" t="s">
        <v>436</v>
      </c>
      <c r="C464" s="1061"/>
      <c r="D464" s="1061"/>
      <c r="E464" s="1061"/>
      <c r="F464" s="1061"/>
      <c r="G464" s="1061"/>
      <c r="H464" s="1061"/>
      <c r="I464" s="1061"/>
      <c r="J464" s="1112"/>
      <c r="K464" s="1112"/>
      <c r="L464" s="1112"/>
      <c r="M464" s="1112"/>
      <c r="N464" s="1112"/>
      <c r="O464" s="1112"/>
      <c r="P464" s="1112"/>
      <c r="Q464" s="1112"/>
      <c r="R464" s="1112"/>
      <c r="S464" s="1088">
        <f>SUM(S459:T463)</f>
        <v>0</v>
      </c>
      <c r="T464" s="1088"/>
      <c r="U464" s="500">
        <f>SUM(U459:U463)</f>
        <v>0</v>
      </c>
      <c r="V464" s="507">
        <f>SUM(V459:V463)</f>
        <v>0</v>
      </c>
      <c r="W464" s="507">
        <f>SUM(W459:W463)</f>
        <v>0</v>
      </c>
      <c r="X464" s="507">
        <f>SUM(X459:X463)</f>
        <v>0</v>
      </c>
      <c r="Y464" s="508">
        <f>SUM(Y459:Y463)</f>
        <v>0</v>
      </c>
      <c r="Z464" s="385"/>
      <c r="AA464" s="19"/>
      <c r="AB464" s="19"/>
      <c r="AC464" s="19"/>
      <c r="AD464" s="19"/>
      <c r="AE464" s="19"/>
      <c r="AF464" s="19"/>
      <c r="AG464" s="19"/>
    </row>
    <row r="465" spans="2:33" ht="17.25" customHeight="1" x14ac:dyDescent="0.2">
      <c r="B465" s="1440"/>
      <c r="C465" s="1441"/>
      <c r="D465" s="1441"/>
      <c r="E465" s="1441"/>
      <c r="F465" s="1441"/>
      <c r="G465" s="1441"/>
      <c r="H465" s="1441"/>
      <c r="I465" s="1441"/>
      <c r="J465" s="1439" t="s">
        <v>445</v>
      </c>
      <c r="K465" s="1439"/>
      <c r="L465" s="1439"/>
      <c r="M465" s="1439"/>
      <c r="N465" s="1439"/>
      <c r="O465" s="1439"/>
      <c r="P465" s="1439"/>
      <c r="Q465" s="1439"/>
      <c r="R465" s="1439"/>
      <c r="S465" s="1089">
        <f>+S451+S457+S464</f>
        <v>0</v>
      </c>
      <c r="T465" s="1111"/>
      <c r="U465" s="509">
        <f>U451+U457+U464</f>
        <v>0</v>
      </c>
      <c r="V465" s="509">
        <f>V451+V457+V464</f>
        <v>0</v>
      </c>
      <c r="W465" s="509">
        <f>W451+W457+W464</f>
        <v>0</v>
      </c>
      <c r="X465" s="509">
        <f>X451+X457+X464</f>
        <v>0</v>
      </c>
      <c r="Y465" s="510">
        <f>Y451+Y457+Y464</f>
        <v>0</v>
      </c>
      <c r="Z465" s="385"/>
      <c r="AA465" s="19"/>
      <c r="AB465" s="19"/>
      <c r="AC465" s="19"/>
      <c r="AD465" s="19"/>
      <c r="AE465" s="19"/>
      <c r="AF465" s="19"/>
      <c r="AG465" s="19"/>
    </row>
    <row r="466" spans="2:33" ht="15" customHeight="1" x14ac:dyDescent="0.2">
      <c r="B466" s="385"/>
      <c r="C466" s="385"/>
      <c r="D466" s="385"/>
      <c r="E466" s="385"/>
      <c r="F466" s="385"/>
      <c r="G466" s="385"/>
      <c r="H466" s="385"/>
      <c r="I466" s="385"/>
      <c r="J466" s="385"/>
      <c r="K466" s="385"/>
      <c r="L466" s="385"/>
      <c r="M466" s="385"/>
      <c r="N466" s="385"/>
      <c r="O466" s="385"/>
      <c r="P466" s="385"/>
      <c r="Q466" s="385"/>
      <c r="R466" s="385"/>
      <c r="S466" s="385"/>
      <c r="T466" s="385"/>
      <c r="U466" s="337"/>
      <c r="V466" s="385"/>
      <c r="W466" s="385"/>
      <c r="X466" s="385"/>
      <c r="Y466" s="385"/>
      <c r="Z466" s="385"/>
      <c r="AA466" s="19"/>
      <c r="AB466" s="19"/>
      <c r="AC466" s="19"/>
      <c r="AD466" s="19"/>
      <c r="AE466" s="19"/>
      <c r="AF466" s="19"/>
      <c r="AG466" s="19"/>
    </row>
    <row r="467" spans="2:33" ht="24" customHeight="1" x14ac:dyDescent="0.2">
      <c r="B467" s="1032" t="s">
        <v>446</v>
      </c>
      <c r="C467" s="1033"/>
      <c r="D467" s="1130" t="str">
        <f>'Estudio de Mercados'!$B$297</f>
        <v>PRODUCTO y/o Servicio.4.PERSONALIZACION O CONFIGURACION INICIAL</v>
      </c>
      <c r="E467" s="1130"/>
      <c r="F467" s="1130"/>
      <c r="G467" s="1130"/>
      <c r="H467" s="1130"/>
      <c r="I467" s="1131"/>
      <c r="J467" s="385"/>
      <c r="K467" s="385"/>
      <c r="L467" s="385"/>
      <c r="M467" s="385"/>
      <c r="N467" s="385"/>
      <c r="O467" s="385"/>
      <c r="P467" s="385"/>
      <c r="Q467" s="385"/>
      <c r="R467" s="385"/>
      <c r="S467" s="385"/>
      <c r="T467" s="385"/>
      <c r="U467" s="337"/>
      <c r="V467" s="385"/>
      <c r="W467" s="385"/>
      <c r="X467" s="385"/>
      <c r="Y467" s="385"/>
      <c r="Z467" s="385"/>
      <c r="AA467" s="19"/>
      <c r="AB467" s="19"/>
      <c r="AC467" s="19"/>
      <c r="AD467" s="19"/>
      <c r="AE467" s="19"/>
      <c r="AF467" s="19"/>
      <c r="AG467" s="19"/>
    </row>
    <row r="468" spans="2:33" ht="15" customHeight="1" x14ac:dyDescent="0.2">
      <c r="B468" s="385"/>
      <c r="C468" s="385"/>
      <c r="D468" s="385"/>
      <c r="E468" s="385"/>
      <c r="F468" s="385"/>
      <c r="G468" s="385"/>
      <c r="H468" s="385"/>
      <c r="I468" s="385"/>
      <c r="J468" s="385"/>
      <c r="K468" s="385"/>
      <c r="L468" s="385"/>
      <c r="M468" s="385"/>
      <c r="N468" s="385"/>
      <c r="O468" s="385"/>
      <c r="P468" s="385"/>
      <c r="Q468" s="385"/>
      <c r="R468" s="385"/>
      <c r="S468" s="385"/>
      <c r="T468" s="385"/>
      <c r="U468" s="337"/>
      <c r="V468" s="385"/>
      <c r="W468" s="385"/>
      <c r="X468" s="385"/>
      <c r="Y468" s="385"/>
      <c r="Z468" s="385"/>
      <c r="AA468" s="19"/>
      <c r="AB468" s="19"/>
      <c r="AC468" s="19"/>
      <c r="AD468" s="19"/>
      <c r="AE468" s="19"/>
      <c r="AF468" s="19"/>
      <c r="AG468" s="19"/>
    </row>
    <row r="469" spans="2:33" ht="31.5" customHeight="1" x14ac:dyDescent="0.2">
      <c r="B469" s="1107" t="s">
        <v>444</v>
      </c>
      <c r="C469" s="1108"/>
      <c r="D469" s="1108"/>
      <c r="E469" s="1108"/>
      <c r="F469" s="1108"/>
      <c r="G469" s="1108"/>
      <c r="H469" s="1108"/>
      <c r="I469" s="1108"/>
      <c r="J469" s="1109" t="s">
        <v>333</v>
      </c>
      <c r="K469" s="1110"/>
      <c r="L469" s="1110"/>
      <c r="M469" s="1109" t="s">
        <v>408</v>
      </c>
      <c r="N469" s="1109"/>
      <c r="O469" s="1109"/>
      <c r="P469" s="643" t="s">
        <v>439</v>
      </c>
      <c r="Q469" s="1110"/>
      <c r="R469" s="1110"/>
      <c r="S469" s="1109" t="s">
        <v>440</v>
      </c>
      <c r="T469" s="1110"/>
      <c r="U469" s="494" t="s">
        <v>102</v>
      </c>
      <c r="V469" s="380" t="s">
        <v>103</v>
      </c>
      <c r="W469" s="380" t="s">
        <v>104</v>
      </c>
      <c r="X469" s="380" t="s">
        <v>105</v>
      </c>
      <c r="Y469" s="504" t="s">
        <v>106</v>
      </c>
      <c r="Z469" s="385"/>
      <c r="AA469" s="19"/>
      <c r="AB469" s="19"/>
      <c r="AC469" s="19"/>
      <c r="AD469" s="19"/>
      <c r="AE469" s="19"/>
      <c r="AF469" s="19"/>
      <c r="AG469" s="19"/>
    </row>
    <row r="470" spans="2:33" ht="15.75" customHeight="1" x14ac:dyDescent="0.2">
      <c r="B470" s="1063" t="s">
        <v>411</v>
      </c>
      <c r="C470" s="796"/>
      <c r="D470" s="796"/>
      <c r="E470" s="796"/>
      <c r="F470" s="796"/>
      <c r="G470" s="796"/>
      <c r="H470" s="796"/>
      <c r="I470" s="796"/>
      <c r="J470" s="1024" t="s">
        <v>441</v>
      </c>
      <c r="K470" s="794"/>
      <c r="L470" s="794"/>
      <c r="M470" s="1024"/>
      <c r="N470" s="1024"/>
      <c r="O470" s="1024"/>
      <c r="P470" s="1102"/>
      <c r="Q470" s="794"/>
      <c r="R470" s="794"/>
      <c r="S470" s="1025">
        <f>M470*P470</f>
        <v>0</v>
      </c>
      <c r="T470" s="995"/>
      <c r="U470" s="497">
        <f>S470</f>
        <v>0</v>
      </c>
      <c r="V470" s="505">
        <f>U470*(1+$AE$383)</f>
        <v>0</v>
      </c>
      <c r="W470" s="505">
        <f>V470*(1+$AE$384)</f>
        <v>0</v>
      </c>
      <c r="X470" s="505">
        <f>W470*(1+$AE$385)</f>
        <v>0</v>
      </c>
      <c r="Y470" s="506">
        <f>X470*(1+$AE$390)</f>
        <v>0</v>
      </c>
      <c r="Z470" s="385"/>
      <c r="AA470" s="19"/>
      <c r="AB470" s="19"/>
      <c r="AC470" s="19"/>
      <c r="AD470" s="19"/>
      <c r="AE470" s="19"/>
      <c r="AF470" s="19"/>
      <c r="AG470" s="19"/>
    </row>
    <row r="471" spans="2:33" ht="15.75" customHeight="1" x14ac:dyDescent="0.2">
      <c r="B471" s="1063" t="s">
        <v>414</v>
      </c>
      <c r="C471" s="796"/>
      <c r="D471" s="796"/>
      <c r="E471" s="796"/>
      <c r="F471" s="796"/>
      <c r="G471" s="796"/>
      <c r="H471" s="796"/>
      <c r="I471" s="796"/>
      <c r="J471" s="1024"/>
      <c r="K471" s="794"/>
      <c r="L471" s="794"/>
      <c r="M471" s="1024"/>
      <c r="N471" s="1024"/>
      <c r="O471" s="1024"/>
      <c r="P471" s="1102"/>
      <c r="Q471" s="794"/>
      <c r="R471" s="794"/>
      <c r="S471" s="1025">
        <f t="shared" ref="S471:S479" si="46">M471*P471</f>
        <v>0</v>
      </c>
      <c r="T471" s="995"/>
      <c r="U471" s="497">
        <f t="shared" ref="U471:U479" si="47">S471</f>
        <v>0</v>
      </c>
      <c r="V471" s="505">
        <f t="shared" ref="V471:V479" si="48">U471*(1+$AE$383)</f>
        <v>0</v>
      </c>
      <c r="W471" s="505">
        <f t="shared" ref="W471:W479" si="49">V471*(1+$AE$384)</f>
        <v>0</v>
      </c>
      <c r="X471" s="505">
        <f t="shared" ref="X471:X479" si="50">W471*(1+$AE$385)</f>
        <v>0</v>
      </c>
      <c r="Y471" s="506">
        <f t="shared" ref="Y471:Y479" si="51">X471*(1+$AE$390)</f>
        <v>0</v>
      </c>
      <c r="Z471" s="385"/>
      <c r="AA471" s="19"/>
      <c r="AB471" s="19"/>
      <c r="AC471" s="19"/>
      <c r="AD471" s="19"/>
      <c r="AE471" s="19"/>
      <c r="AF471" s="19"/>
      <c r="AG471" s="19"/>
    </row>
    <row r="472" spans="2:33" ht="15.75" customHeight="1" x14ac:dyDescent="0.2">
      <c r="B472" s="1063" t="s">
        <v>416</v>
      </c>
      <c r="C472" s="796"/>
      <c r="D472" s="796"/>
      <c r="E472" s="796"/>
      <c r="F472" s="796"/>
      <c r="G472" s="796"/>
      <c r="H472" s="796"/>
      <c r="I472" s="796"/>
      <c r="J472" s="1024"/>
      <c r="K472" s="794"/>
      <c r="L472" s="794"/>
      <c r="M472" s="1024"/>
      <c r="N472" s="1024"/>
      <c r="O472" s="1024"/>
      <c r="P472" s="1102"/>
      <c r="Q472" s="794"/>
      <c r="R472" s="794"/>
      <c r="S472" s="1025">
        <f t="shared" si="46"/>
        <v>0</v>
      </c>
      <c r="T472" s="995"/>
      <c r="U472" s="497">
        <f t="shared" si="47"/>
        <v>0</v>
      </c>
      <c r="V472" s="505">
        <f t="shared" si="48"/>
        <v>0</v>
      </c>
      <c r="W472" s="505">
        <f t="shared" si="49"/>
        <v>0</v>
      </c>
      <c r="X472" s="505">
        <f t="shared" si="50"/>
        <v>0</v>
      </c>
      <c r="Y472" s="506">
        <f t="shared" si="51"/>
        <v>0</v>
      </c>
      <c r="Z472" s="385"/>
      <c r="AA472" s="19"/>
      <c r="AB472" s="19"/>
      <c r="AC472" s="19"/>
      <c r="AD472" s="19"/>
      <c r="AE472" s="19"/>
      <c r="AF472" s="19"/>
      <c r="AG472" s="19"/>
    </row>
    <row r="473" spans="2:33" ht="15.75" customHeight="1" x14ac:dyDescent="0.2">
      <c r="B473" s="1063" t="s">
        <v>418</v>
      </c>
      <c r="C473" s="796"/>
      <c r="D473" s="796"/>
      <c r="E473" s="796"/>
      <c r="F473" s="796"/>
      <c r="G473" s="796"/>
      <c r="H473" s="796"/>
      <c r="I473" s="796"/>
      <c r="J473" s="1024"/>
      <c r="K473" s="794"/>
      <c r="L473" s="794"/>
      <c r="M473" s="1024"/>
      <c r="N473" s="1024"/>
      <c r="O473" s="1024"/>
      <c r="P473" s="1102"/>
      <c r="Q473" s="794"/>
      <c r="R473" s="794"/>
      <c r="S473" s="1025">
        <f t="shared" si="46"/>
        <v>0</v>
      </c>
      <c r="T473" s="995"/>
      <c r="U473" s="497">
        <f t="shared" si="47"/>
        <v>0</v>
      </c>
      <c r="V473" s="505">
        <f t="shared" si="48"/>
        <v>0</v>
      </c>
      <c r="W473" s="505">
        <f t="shared" si="49"/>
        <v>0</v>
      </c>
      <c r="X473" s="505">
        <f t="shared" si="50"/>
        <v>0</v>
      </c>
      <c r="Y473" s="506">
        <f t="shared" si="51"/>
        <v>0</v>
      </c>
      <c r="Z473" s="385"/>
      <c r="AA473" s="19"/>
      <c r="AB473" s="19"/>
      <c r="AC473" s="19"/>
      <c r="AD473" s="19"/>
      <c r="AE473" s="19"/>
      <c r="AF473" s="19"/>
      <c r="AG473" s="19"/>
    </row>
    <row r="474" spans="2:33" ht="15.75" customHeight="1" x14ac:dyDescent="0.2">
      <c r="B474" s="1063" t="s">
        <v>419</v>
      </c>
      <c r="C474" s="796"/>
      <c r="D474" s="796"/>
      <c r="E474" s="796"/>
      <c r="F474" s="796"/>
      <c r="G474" s="796"/>
      <c r="H474" s="796"/>
      <c r="I474" s="796"/>
      <c r="J474" s="1024"/>
      <c r="K474" s="794"/>
      <c r="L474" s="794"/>
      <c r="M474" s="1024"/>
      <c r="N474" s="1024"/>
      <c r="O474" s="1024"/>
      <c r="P474" s="1102"/>
      <c r="Q474" s="794"/>
      <c r="R474" s="794"/>
      <c r="S474" s="1025">
        <f t="shared" si="46"/>
        <v>0</v>
      </c>
      <c r="T474" s="995"/>
      <c r="U474" s="497">
        <f t="shared" si="47"/>
        <v>0</v>
      </c>
      <c r="V474" s="505">
        <f t="shared" si="48"/>
        <v>0</v>
      </c>
      <c r="W474" s="505">
        <f t="shared" si="49"/>
        <v>0</v>
      </c>
      <c r="X474" s="505">
        <f t="shared" si="50"/>
        <v>0</v>
      </c>
      <c r="Y474" s="506">
        <f t="shared" si="51"/>
        <v>0</v>
      </c>
      <c r="Z474" s="385"/>
      <c r="AA474" s="19"/>
      <c r="AB474" s="19"/>
      <c r="AC474" s="19"/>
      <c r="AD474" s="19"/>
      <c r="AE474" s="19"/>
      <c r="AF474" s="19"/>
      <c r="AG474" s="19"/>
    </row>
    <row r="475" spans="2:33" ht="15.75" customHeight="1" x14ac:dyDescent="0.2">
      <c r="B475" s="1063" t="s">
        <v>420</v>
      </c>
      <c r="C475" s="796"/>
      <c r="D475" s="796"/>
      <c r="E475" s="796"/>
      <c r="F475" s="796"/>
      <c r="G475" s="796"/>
      <c r="H475" s="796"/>
      <c r="I475" s="796"/>
      <c r="J475" s="1024"/>
      <c r="K475" s="794"/>
      <c r="L475" s="794"/>
      <c r="M475" s="1024"/>
      <c r="N475" s="1024"/>
      <c r="O475" s="1024"/>
      <c r="P475" s="1102"/>
      <c r="Q475" s="794"/>
      <c r="R475" s="794"/>
      <c r="S475" s="1025">
        <f t="shared" si="46"/>
        <v>0</v>
      </c>
      <c r="T475" s="995"/>
      <c r="U475" s="497">
        <f t="shared" si="47"/>
        <v>0</v>
      </c>
      <c r="V475" s="505">
        <f t="shared" si="48"/>
        <v>0</v>
      </c>
      <c r="W475" s="505">
        <f t="shared" si="49"/>
        <v>0</v>
      </c>
      <c r="X475" s="505">
        <f t="shared" si="50"/>
        <v>0</v>
      </c>
      <c r="Y475" s="506">
        <f t="shared" si="51"/>
        <v>0</v>
      </c>
      <c r="Z475" s="385"/>
      <c r="AA475" s="19"/>
      <c r="AB475" s="19"/>
      <c r="AC475" s="19"/>
      <c r="AD475" s="19"/>
      <c r="AE475" s="19"/>
      <c r="AF475" s="19"/>
      <c r="AG475" s="19"/>
    </row>
    <row r="476" spans="2:33" ht="15.75" customHeight="1" x14ac:dyDescent="0.2">
      <c r="B476" s="1063" t="s">
        <v>421</v>
      </c>
      <c r="C476" s="796"/>
      <c r="D476" s="796"/>
      <c r="E476" s="796"/>
      <c r="F476" s="796"/>
      <c r="G476" s="796"/>
      <c r="H476" s="796"/>
      <c r="I476" s="796"/>
      <c r="J476" s="1024"/>
      <c r="K476" s="794"/>
      <c r="L476" s="794"/>
      <c r="M476" s="1024"/>
      <c r="N476" s="1024"/>
      <c r="O476" s="1024"/>
      <c r="P476" s="1102"/>
      <c r="Q476" s="794"/>
      <c r="R476" s="794"/>
      <c r="S476" s="1025">
        <f t="shared" si="46"/>
        <v>0</v>
      </c>
      <c r="T476" s="995"/>
      <c r="U476" s="497">
        <f t="shared" si="47"/>
        <v>0</v>
      </c>
      <c r="V476" s="505">
        <f t="shared" si="48"/>
        <v>0</v>
      </c>
      <c r="W476" s="505">
        <f t="shared" si="49"/>
        <v>0</v>
      </c>
      <c r="X476" s="505">
        <f t="shared" si="50"/>
        <v>0</v>
      </c>
      <c r="Y476" s="506">
        <f t="shared" si="51"/>
        <v>0</v>
      </c>
      <c r="Z476" s="385"/>
      <c r="AA476" s="19"/>
      <c r="AB476" s="19"/>
      <c r="AC476" s="19"/>
      <c r="AD476" s="19"/>
      <c r="AE476" s="19"/>
      <c r="AF476" s="19"/>
      <c r="AG476" s="19"/>
    </row>
    <row r="477" spans="2:33" ht="15.75" customHeight="1" x14ac:dyDescent="0.2">
      <c r="B477" s="1063" t="s">
        <v>422</v>
      </c>
      <c r="C477" s="796"/>
      <c r="D477" s="796"/>
      <c r="E477" s="796"/>
      <c r="F477" s="796"/>
      <c r="G477" s="796"/>
      <c r="H477" s="796"/>
      <c r="I477" s="796"/>
      <c r="J477" s="1024"/>
      <c r="K477" s="794"/>
      <c r="L477" s="794"/>
      <c r="M477" s="1024"/>
      <c r="N477" s="1024"/>
      <c r="O477" s="1024"/>
      <c r="P477" s="1102"/>
      <c r="Q477" s="794"/>
      <c r="R477" s="794"/>
      <c r="S477" s="1025">
        <f t="shared" si="46"/>
        <v>0</v>
      </c>
      <c r="T477" s="995"/>
      <c r="U477" s="497">
        <f t="shared" si="47"/>
        <v>0</v>
      </c>
      <c r="V477" s="505">
        <f t="shared" si="48"/>
        <v>0</v>
      </c>
      <c r="W477" s="505">
        <f t="shared" si="49"/>
        <v>0</v>
      </c>
      <c r="X477" s="505">
        <f t="shared" si="50"/>
        <v>0</v>
      </c>
      <c r="Y477" s="506">
        <f t="shared" si="51"/>
        <v>0</v>
      </c>
      <c r="Z477" s="385"/>
      <c r="AA477" s="19"/>
      <c r="AB477" s="19"/>
      <c r="AC477" s="19"/>
      <c r="AD477" s="19"/>
      <c r="AE477" s="19"/>
      <c r="AF477" s="19"/>
      <c r="AG477" s="19"/>
    </row>
    <row r="478" spans="2:33" ht="15.75" customHeight="1" x14ac:dyDescent="0.2">
      <c r="B478" s="1063" t="s">
        <v>424</v>
      </c>
      <c r="C478" s="796"/>
      <c r="D478" s="796"/>
      <c r="E478" s="796"/>
      <c r="F478" s="796"/>
      <c r="G478" s="796"/>
      <c r="H478" s="796"/>
      <c r="I478" s="796"/>
      <c r="J478" s="1024"/>
      <c r="K478" s="794"/>
      <c r="L478" s="794"/>
      <c r="M478" s="1024"/>
      <c r="N478" s="1024"/>
      <c r="O478" s="1024"/>
      <c r="P478" s="1102"/>
      <c r="Q478" s="794"/>
      <c r="R478" s="794"/>
      <c r="S478" s="1025">
        <f t="shared" si="46"/>
        <v>0</v>
      </c>
      <c r="T478" s="995"/>
      <c r="U478" s="497">
        <f t="shared" si="47"/>
        <v>0</v>
      </c>
      <c r="V478" s="505">
        <f t="shared" si="48"/>
        <v>0</v>
      </c>
      <c r="W478" s="505">
        <f t="shared" si="49"/>
        <v>0</v>
      </c>
      <c r="X478" s="505">
        <f t="shared" si="50"/>
        <v>0</v>
      </c>
      <c r="Y478" s="506">
        <f t="shared" si="51"/>
        <v>0</v>
      </c>
      <c r="Z478" s="385"/>
      <c r="AA478" s="19"/>
      <c r="AB478" s="19"/>
      <c r="AC478" s="19"/>
      <c r="AD478" s="19"/>
      <c r="AE478" s="19"/>
      <c r="AF478" s="19"/>
      <c r="AG478" s="19"/>
    </row>
    <row r="479" spans="2:33" ht="15.75" customHeight="1" x14ac:dyDescent="0.2">
      <c r="B479" s="1063" t="s">
        <v>425</v>
      </c>
      <c r="C479" s="796"/>
      <c r="D479" s="796"/>
      <c r="E479" s="796"/>
      <c r="F479" s="796"/>
      <c r="G479" s="796"/>
      <c r="H479" s="796"/>
      <c r="I479" s="796"/>
      <c r="J479" s="1024"/>
      <c r="K479" s="794"/>
      <c r="L479" s="794"/>
      <c r="M479" s="1024"/>
      <c r="N479" s="1024"/>
      <c r="O479" s="1024"/>
      <c r="P479" s="1102"/>
      <c r="Q479" s="794"/>
      <c r="R479" s="794"/>
      <c r="S479" s="1025">
        <f t="shared" si="46"/>
        <v>0</v>
      </c>
      <c r="T479" s="995"/>
      <c r="U479" s="497">
        <f t="shared" si="47"/>
        <v>0</v>
      </c>
      <c r="V479" s="505">
        <f t="shared" si="48"/>
        <v>0</v>
      </c>
      <c r="W479" s="505">
        <f t="shared" si="49"/>
        <v>0</v>
      </c>
      <c r="X479" s="505">
        <f t="shared" si="50"/>
        <v>0</v>
      </c>
      <c r="Y479" s="506">
        <f t="shared" si="51"/>
        <v>0</v>
      </c>
      <c r="Z479" s="385"/>
      <c r="AA479" s="19"/>
      <c r="AB479" s="19"/>
      <c r="AC479" s="19"/>
      <c r="AD479" s="19"/>
      <c r="AE479" s="19"/>
      <c r="AF479" s="19"/>
      <c r="AG479" s="19"/>
    </row>
    <row r="480" spans="2:33" ht="15.75" customHeight="1" x14ac:dyDescent="0.2">
      <c r="B480" s="1060" t="s">
        <v>426</v>
      </c>
      <c r="C480" s="1061"/>
      <c r="D480" s="1061"/>
      <c r="E480" s="1061"/>
      <c r="F480" s="1061"/>
      <c r="G480" s="1061"/>
      <c r="H480" s="1061"/>
      <c r="I480" s="1061"/>
      <c r="J480" s="1123"/>
      <c r="K480" s="1124"/>
      <c r="L480" s="1124"/>
      <c r="M480" s="1124"/>
      <c r="N480" s="1124"/>
      <c r="O480" s="1124"/>
      <c r="P480" s="1124"/>
      <c r="Q480" s="1124"/>
      <c r="R480" s="1125"/>
      <c r="S480" s="1088">
        <f>SUM(S470:T479)</f>
        <v>0</v>
      </c>
      <c r="T480" s="1106"/>
      <c r="U480" s="500">
        <f>SUM(U470:U479)</f>
        <v>0</v>
      </c>
      <c r="V480" s="507">
        <f>SUM(V470:V479)</f>
        <v>0</v>
      </c>
      <c r="W480" s="507">
        <f>SUM(W470:W479)</f>
        <v>0</v>
      </c>
      <c r="X480" s="507">
        <f>SUM(X470:X479)</f>
        <v>0</v>
      </c>
      <c r="Y480" s="508">
        <f>SUM(Y470:Y479)</f>
        <v>0</v>
      </c>
      <c r="Z480" s="385"/>
      <c r="AA480" s="19"/>
      <c r="AB480" s="19"/>
      <c r="AC480" s="19"/>
      <c r="AD480" s="90"/>
      <c r="AE480" s="19"/>
      <c r="AF480" s="19"/>
      <c r="AG480" s="19"/>
    </row>
    <row r="481" spans="2:33" ht="17.25" customHeight="1" x14ac:dyDescent="0.2">
      <c r="B481" s="1103" t="s">
        <v>427</v>
      </c>
      <c r="C481" s="1104"/>
      <c r="D481" s="1104"/>
      <c r="E481" s="1104"/>
      <c r="F481" s="1104"/>
      <c r="G481" s="1104"/>
      <c r="H481" s="1104"/>
      <c r="I481" s="1104"/>
      <c r="J481" s="1113"/>
      <c r="K481" s="1113"/>
      <c r="L481" s="1113"/>
      <c r="M481" s="1113"/>
      <c r="N481" s="1113"/>
      <c r="O481" s="1113"/>
      <c r="P481" s="1113"/>
      <c r="Q481" s="1113"/>
      <c r="R481" s="1113"/>
      <c r="S481" s="1126"/>
      <c r="T481" s="1127"/>
      <c r="U481" s="1127"/>
      <c r="V481" s="1127"/>
      <c r="W481" s="1127"/>
      <c r="X481" s="1127"/>
      <c r="Y481" s="1128"/>
      <c r="Z481" s="385"/>
      <c r="AA481" s="19"/>
      <c r="AB481" s="19"/>
      <c r="AC481" s="19"/>
      <c r="AD481" s="90"/>
      <c r="AE481" s="19"/>
      <c r="AF481" s="19"/>
      <c r="AG481" s="19"/>
    </row>
    <row r="482" spans="2:33" ht="15.75" customHeight="1" x14ac:dyDescent="0.2">
      <c r="B482" s="1063" t="s">
        <v>428</v>
      </c>
      <c r="C482" s="796"/>
      <c r="D482" s="796"/>
      <c r="E482" s="796"/>
      <c r="F482" s="796"/>
      <c r="G482" s="796"/>
      <c r="H482" s="796"/>
      <c r="I482" s="796"/>
      <c r="J482" s="1064" t="s">
        <v>429</v>
      </c>
      <c r="K482" s="794"/>
      <c r="L482" s="794"/>
      <c r="M482" s="1064"/>
      <c r="N482" s="1064"/>
      <c r="O482" s="1064"/>
      <c r="P482" s="1065"/>
      <c r="Q482" s="794"/>
      <c r="R482" s="794"/>
      <c r="S482" s="1025">
        <f>M482*P482</f>
        <v>0</v>
      </c>
      <c r="T482" s="995"/>
      <c r="U482" s="497">
        <f>S482</f>
        <v>0</v>
      </c>
      <c r="V482" s="505">
        <f>U482*(1+$AE$383)</f>
        <v>0</v>
      </c>
      <c r="W482" s="505">
        <f>V482*(1+$AE$384)</f>
        <v>0</v>
      </c>
      <c r="X482" s="505">
        <f>W482*(1+$AE$385)</f>
        <v>0</v>
      </c>
      <c r="Y482" s="506">
        <f>X482*(1+$AE$390)</f>
        <v>0</v>
      </c>
      <c r="Z482" s="385"/>
      <c r="AA482" s="19"/>
      <c r="AB482" s="19"/>
      <c r="AC482" s="19"/>
      <c r="AD482" s="19"/>
      <c r="AE482" s="19"/>
      <c r="AF482" s="19"/>
      <c r="AG482" s="19"/>
    </row>
    <row r="483" spans="2:33" ht="15.75" customHeight="1" x14ac:dyDescent="0.2">
      <c r="B483" s="1063" t="s">
        <v>430</v>
      </c>
      <c r="C483" s="796"/>
      <c r="D483" s="796"/>
      <c r="E483" s="796"/>
      <c r="F483" s="796"/>
      <c r="G483" s="796"/>
      <c r="H483" s="796"/>
      <c r="I483" s="796"/>
      <c r="J483" s="1064" t="s">
        <v>429</v>
      </c>
      <c r="K483" s="794"/>
      <c r="L483" s="794"/>
      <c r="M483" s="1064"/>
      <c r="N483" s="1064"/>
      <c r="O483" s="1064"/>
      <c r="P483" s="1065"/>
      <c r="Q483" s="794"/>
      <c r="R483" s="794"/>
      <c r="S483" s="1025">
        <f>M483*P483</f>
        <v>0</v>
      </c>
      <c r="T483" s="995"/>
      <c r="U483" s="497">
        <f>S483</f>
        <v>0</v>
      </c>
      <c r="V483" s="505">
        <f>U483*(1+$AE$383)</f>
        <v>0</v>
      </c>
      <c r="W483" s="505">
        <f>V483*(1+$AE$384)</f>
        <v>0</v>
      </c>
      <c r="X483" s="505">
        <f>W483*(1+$AE$385)</f>
        <v>0</v>
      </c>
      <c r="Y483" s="506">
        <f>X483*(1+$AE$390)</f>
        <v>0</v>
      </c>
      <c r="Z483" s="385"/>
      <c r="AA483" s="19"/>
      <c r="AB483" s="19"/>
      <c r="AC483" s="19"/>
      <c r="AD483" s="19"/>
      <c r="AE483" s="19"/>
      <c r="AF483" s="19"/>
      <c r="AG483" s="19"/>
    </row>
    <row r="484" spans="2:33" ht="15.75" customHeight="1" x14ac:dyDescent="0.2">
      <c r="B484" s="1063"/>
      <c r="C484" s="796"/>
      <c r="D484" s="796"/>
      <c r="E484" s="796"/>
      <c r="F484" s="796"/>
      <c r="G484" s="796"/>
      <c r="H484" s="796"/>
      <c r="I484" s="796"/>
      <c r="J484" s="1064"/>
      <c r="K484" s="794"/>
      <c r="L484" s="794"/>
      <c r="M484" s="1064"/>
      <c r="N484" s="1064"/>
      <c r="O484" s="1064"/>
      <c r="P484" s="1065"/>
      <c r="Q484" s="794"/>
      <c r="R484" s="794"/>
      <c r="S484" s="1025">
        <f>M484*P484</f>
        <v>0</v>
      </c>
      <c r="T484" s="995"/>
      <c r="U484" s="497">
        <f>S484</f>
        <v>0</v>
      </c>
      <c r="V484" s="505">
        <f>U484*(1+$AE$383)</f>
        <v>0</v>
      </c>
      <c r="W484" s="505">
        <f>V484*(1+$AE$384)</f>
        <v>0</v>
      </c>
      <c r="X484" s="505">
        <f>W484*(1+$AE$385)</f>
        <v>0</v>
      </c>
      <c r="Y484" s="506">
        <f>X484*(1+$AE$390)</f>
        <v>0</v>
      </c>
      <c r="Z484" s="385"/>
      <c r="AA484" s="19"/>
      <c r="AB484" s="19"/>
      <c r="AC484" s="19"/>
      <c r="AD484" s="19"/>
      <c r="AE484" s="19"/>
      <c r="AF484" s="19"/>
      <c r="AG484" s="19"/>
    </row>
    <row r="485" spans="2:33" ht="15.75" customHeight="1" x14ac:dyDescent="0.2">
      <c r="B485" s="1063"/>
      <c r="C485" s="796"/>
      <c r="D485" s="796"/>
      <c r="E485" s="796"/>
      <c r="F485" s="796"/>
      <c r="G485" s="796"/>
      <c r="H485" s="796"/>
      <c r="I485" s="796"/>
      <c r="J485" s="1064"/>
      <c r="K485" s="794"/>
      <c r="L485" s="794"/>
      <c r="M485" s="1064"/>
      <c r="N485" s="1064"/>
      <c r="O485" s="1064"/>
      <c r="P485" s="1065"/>
      <c r="Q485" s="794"/>
      <c r="R485" s="794"/>
      <c r="S485" s="1025">
        <f>M485*P485</f>
        <v>0</v>
      </c>
      <c r="T485" s="995"/>
      <c r="U485" s="497">
        <f>S485</f>
        <v>0</v>
      </c>
      <c r="V485" s="505">
        <f>U485*(1+$AE$383)</f>
        <v>0</v>
      </c>
      <c r="W485" s="505">
        <f>V485*(1+$AE$384)</f>
        <v>0</v>
      </c>
      <c r="X485" s="505">
        <f>W485*(1+$AE$385)</f>
        <v>0</v>
      </c>
      <c r="Y485" s="506">
        <f>X485*(1+$AE$390)</f>
        <v>0</v>
      </c>
      <c r="Z485" s="385"/>
      <c r="AA485" s="19"/>
      <c r="AB485" s="19"/>
      <c r="AC485" s="19"/>
      <c r="AD485" s="19"/>
      <c r="AE485" s="19"/>
      <c r="AF485" s="19"/>
      <c r="AG485" s="19"/>
    </row>
    <row r="486" spans="2:33" ht="15.75" customHeight="1" x14ac:dyDescent="0.2">
      <c r="B486" s="1105" t="s">
        <v>431</v>
      </c>
      <c r="C486" s="1061"/>
      <c r="D486" s="1061"/>
      <c r="E486" s="1061"/>
      <c r="F486" s="1061"/>
      <c r="G486" s="1061"/>
      <c r="H486" s="1061"/>
      <c r="I486" s="1061"/>
      <c r="J486" s="1114"/>
      <c r="K486" s="1115"/>
      <c r="L486" s="1115"/>
      <c r="M486" s="1115"/>
      <c r="N486" s="1115"/>
      <c r="O486" s="1115"/>
      <c r="P486" s="1115"/>
      <c r="Q486" s="1115"/>
      <c r="R486" s="1116"/>
      <c r="S486" s="1088">
        <f>+S482+S483+S484+S485</f>
        <v>0</v>
      </c>
      <c r="T486" s="1106"/>
      <c r="U486" s="500">
        <f>SUM(U482:U485)</f>
        <v>0</v>
      </c>
      <c r="V486" s="507">
        <f>SUM(V482:V485)</f>
        <v>0</v>
      </c>
      <c r="W486" s="507">
        <f>SUM(W482:W485)</f>
        <v>0</v>
      </c>
      <c r="X486" s="507">
        <f>SUM(X482:X485)</f>
        <v>0</v>
      </c>
      <c r="Y486" s="508">
        <f>SUM(Y482:Y485)</f>
        <v>0</v>
      </c>
      <c r="Z486" s="385"/>
      <c r="AA486" s="19"/>
      <c r="AB486" s="19"/>
      <c r="AC486" s="19"/>
      <c r="AD486" s="19"/>
      <c r="AE486" s="19"/>
      <c r="AF486" s="19"/>
      <c r="AG486" s="19"/>
    </row>
    <row r="487" spans="2:33" ht="15.75" customHeight="1" x14ac:dyDescent="0.2">
      <c r="B487" s="1103" t="s">
        <v>432</v>
      </c>
      <c r="C487" s="1104"/>
      <c r="D487" s="1104"/>
      <c r="E487" s="1104"/>
      <c r="F487" s="1104"/>
      <c r="G487" s="1104"/>
      <c r="H487" s="1104"/>
      <c r="I487" s="1104"/>
      <c r="J487" s="1113"/>
      <c r="K487" s="1113"/>
      <c r="L487" s="1113"/>
      <c r="M487" s="1113"/>
      <c r="N487" s="1113"/>
      <c r="O487" s="1113"/>
      <c r="P487" s="1113"/>
      <c r="Q487" s="1113"/>
      <c r="R487" s="1113"/>
      <c r="S487" s="1126"/>
      <c r="T487" s="1127"/>
      <c r="U487" s="1127"/>
      <c r="V487" s="1127"/>
      <c r="W487" s="1127"/>
      <c r="X487" s="1127"/>
      <c r="Y487" s="1128"/>
      <c r="Z487" s="385"/>
      <c r="AA487" s="19"/>
      <c r="AB487" s="19"/>
      <c r="AC487" s="19"/>
      <c r="AD487" s="19"/>
      <c r="AE487" s="19"/>
      <c r="AF487" s="19"/>
      <c r="AG487" s="19"/>
    </row>
    <row r="488" spans="2:33" ht="15.75" customHeight="1" x14ac:dyDescent="0.2">
      <c r="B488" s="1063" t="s">
        <v>433</v>
      </c>
      <c r="C488" s="796"/>
      <c r="D488" s="796"/>
      <c r="E488" s="796"/>
      <c r="F488" s="796"/>
      <c r="G488" s="796"/>
      <c r="H488" s="796"/>
      <c r="I488" s="796"/>
      <c r="J488" s="1064" t="s">
        <v>412</v>
      </c>
      <c r="K488" s="794"/>
      <c r="L488" s="794"/>
      <c r="M488" s="1064"/>
      <c r="N488" s="1064"/>
      <c r="O488" s="1064"/>
      <c r="P488" s="1065"/>
      <c r="Q488" s="794"/>
      <c r="R488" s="794"/>
      <c r="S488" s="1025">
        <f>M488*P488</f>
        <v>0</v>
      </c>
      <c r="T488" s="995"/>
      <c r="U488" s="497">
        <f>S488</f>
        <v>0</v>
      </c>
      <c r="V488" s="505">
        <f>U488*(1+$AE$383)</f>
        <v>0</v>
      </c>
      <c r="W488" s="505">
        <f>V488*(1+$AE$384)</f>
        <v>0</v>
      </c>
      <c r="X488" s="505">
        <f>W488*(1+$AE$385)</f>
        <v>0</v>
      </c>
      <c r="Y488" s="506">
        <f>X488*(1+$AE$390)</f>
        <v>0</v>
      </c>
      <c r="Z488" s="385"/>
      <c r="AA488" s="19"/>
      <c r="AB488" s="19"/>
      <c r="AC488" s="19"/>
      <c r="AD488" s="19"/>
      <c r="AE488" s="19"/>
      <c r="AF488" s="19"/>
      <c r="AG488" s="19"/>
    </row>
    <row r="489" spans="2:33" ht="15.75" customHeight="1" x14ac:dyDescent="0.2">
      <c r="B489" s="1063" t="s">
        <v>434</v>
      </c>
      <c r="C489" s="796"/>
      <c r="D489" s="796"/>
      <c r="E489" s="796"/>
      <c r="F489" s="796"/>
      <c r="G489" s="796"/>
      <c r="H489" s="796"/>
      <c r="I489" s="796"/>
      <c r="J489" s="1064" t="s">
        <v>435</v>
      </c>
      <c r="K489" s="794"/>
      <c r="L489" s="794"/>
      <c r="M489" s="1064"/>
      <c r="N489" s="1064"/>
      <c r="O489" s="1064"/>
      <c r="P489" s="1065"/>
      <c r="Q489" s="794"/>
      <c r="R489" s="794"/>
      <c r="S489" s="1025">
        <f>M489*P489</f>
        <v>0</v>
      </c>
      <c r="T489" s="995"/>
      <c r="U489" s="497">
        <f>S489</f>
        <v>0</v>
      </c>
      <c r="V489" s="505">
        <f>U489*(1+$AE$383)</f>
        <v>0</v>
      </c>
      <c r="W489" s="505">
        <f>V489*(1+$AE$384)</f>
        <v>0</v>
      </c>
      <c r="X489" s="505">
        <f>W489*(1+$AE$385)</f>
        <v>0</v>
      </c>
      <c r="Y489" s="506">
        <f>X489*(1+$AE$390)</f>
        <v>0</v>
      </c>
      <c r="Z489" s="385"/>
      <c r="AA489" s="19"/>
      <c r="AB489" s="19"/>
      <c r="AC489" s="19"/>
      <c r="AD489" s="19"/>
      <c r="AE489" s="19"/>
      <c r="AF489" s="19"/>
      <c r="AG489" s="19"/>
    </row>
    <row r="490" spans="2:33" ht="15.75" customHeight="1" x14ac:dyDescent="0.2">
      <c r="B490" s="1063"/>
      <c r="C490" s="796"/>
      <c r="D490" s="796"/>
      <c r="E490" s="796"/>
      <c r="F490" s="796"/>
      <c r="G490" s="796"/>
      <c r="H490" s="796"/>
      <c r="I490" s="796"/>
      <c r="J490" s="1064"/>
      <c r="K490" s="794"/>
      <c r="L490" s="794"/>
      <c r="M490" s="1064"/>
      <c r="N490" s="1064"/>
      <c r="O490" s="1064"/>
      <c r="P490" s="1065"/>
      <c r="Q490" s="794"/>
      <c r="R490" s="794"/>
      <c r="S490" s="1025">
        <f>M490*P490</f>
        <v>0</v>
      </c>
      <c r="T490" s="995"/>
      <c r="U490" s="497">
        <f>S490</f>
        <v>0</v>
      </c>
      <c r="V490" s="505">
        <f>U490*(1+$AE$383)</f>
        <v>0</v>
      </c>
      <c r="W490" s="505">
        <f>V490*(1+$AE$384)</f>
        <v>0</v>
      </c>
      <c r="X490" s="505">
        <f>W490*(1+$AE$385)</f>
        <v>0</v>
      </c>
      <c r="Y490" s="506">
        <f>X490*(1+$AE$390)</f>
        <v>0</v>
      </c>
      <c r="Z490" s="385"/>
      <c r="AA490" s="19"/>
      <c r="AB490" s="19"/>
      <c r="AC490" s="19"/>
      <c r="AD490" s="19"/>
      <c r="AE490" s="19"/>
      <c r="AF490" s="19"/>
      <c r="AG490" s="19"/>
    </row>
    <row r="491" spans="2:33" ht="15.75" customHeight="1" x14ac:dyDescent="0.2">
      <c r="B491" s="1063"/>
      <c r="C491" s="796"/>
      <c r="D491" s="796"/>
      <c r="E491" s="796"/>
      <c r="F491" s="796"/>
      <c r="G491" s="796"/>
      <c r="H491" s="796"/>
      <c r="I491" s="796"/>
      <c r="J491" s="1064"/>
      <c r="K491" s="794"/>
      <c r="L491" s="794"/>
      <c r="M491" s="1064"/>
      <c r="N491" s="1064"/>
      <c r="O491" s="1064"/>
      <c r="P491" s="1065"/>
      <c r="Q491" s="794"/>
      <c r="R491" s="794"/>
      <c r="S491" s="1025">
        <f>M491*P491</f>
        <v>0</v>
      </c>
      <c r="T491" s="995"/>
      <c r="U491" s="497">
        <f>S491</f>
        <v>0</v>
      </c>
      <c r="V491" s="505">
        <f>U491*(1+$AE$383)</f>
        <v>0</v>
      </c>
      <c r="W491" s="505">
        <f>V491*(1+$AE$384)</f>
        <v>0</v>
      </c>
      <c r="X491" s="505">
        <f>W491*(1+$AE$385)</f>
        <v>0</v>
      </c>
      <c r="Y491" s="506">
        <f>X491*(1+$AE$390)</f>
        <v>0</v>
      </c>
      <c r="Z491" s="385"/>
      <c r="AA491" s="19"/>
      <c r="AB491" s="19"/>
      <c r="AC491" s="19"/>
      <c r="AD491" s="19"/>
      <c r="AE491" s="19"/>
      <c r="AF491" s="19"/>
      <c r="AG491" s="19"/>
    </row>
    <row r="492" spans="2:33" ht="15.75" customHeight="1" x14ac:dyDescent="0.2">
      <c r="B492" s="1063"/>
      <c r="C492" s="796"/>
      <c r="D492" s="796"/>
      <c r="E492" s="796"/>
      <c r="F492" s="796"/>
      <c r="G492" s="796"/>
      <c r="H492" s="796"/>
      <c r="I492" s="796"/>
      <c r="J492" s="1064"/>
      <c r="K492" s="794"/>
      <c r="L492" s="794"/>
      <c r="M492" s="1064"/>
      <c r="N492" s="1064"/>
      <c r="O492" s="1064"/>
      <c r="P492" s="1065"/>
      <c r="Q492" s="794"/>
      <c r="R492" s="794"/>
      <c r="S492" s="1025">
        <f>M492*P492</f>
        <v>0</v>
      </c>
      <c r="T492" s="995"/>
      <c r="U492" s="497">
        <f>S492</f>
        <v>0</v>
      </c>
      <c r="V492" s="505">
        <f>U492*(1+$AE$383)</f>
        <v>0</v>
      </c>
      <c r="W492" s="505">
        <f>V492*(1+$AE$384)</f>
        <v>0</v>
      </c>
      <c r="X492" s="505">
        <f>W492*(1+$AE$385)</f>
        <v>0</v>
      </c>
      <c r="Y492" s="506">
        <f>X492*(1+$AE$390)</f>
        <v>0</v>
      </c>
      <c r="Z492" s="385"/>
      <c r="AA492" s="19"/>
      <c r="AB492" s="19"/>
      <c r="AC492" s="19"/>
      <c r="AD492" s="19"/>
      <c r="AE492" s="19"/>
      <c r="AF492" s="19"/>
      <c r="AG492" s="19"/>
    </row>
    <row r="493" spans="2:33" ht="15.75" customHeight="1" x14ac:dyDescent="0.2">
      <c r="B493" s="1060" t="s">
        <v>436</v>
      </c>
      <c r="C493" s="1061"/>
      <c r="D493" s="1061"/>
      <c r="E493" s="1061"/>
      <c r="F493" s="1061"/>
      <c r="G493" s="1061"/>
      <c r="H493" s="1061"/>
      <c r="I493" s="1061"/>
      <c r="J493" s="1123"/>
      <c r="K493" s="1124"/>
      <c r="L493" s="1124"/>
      <c r="M493" s="1124"/>
      <c r="N493" s="1124"/>
      <c r="O493" s="1124"/>
      <c r="P493" s="1124"/>
      <c r="Q493" s="1124"/>
      <c r="R493" s="1125"/>
      <c r="S493" s="1088">
        <f>SUM(S488:T492)</f>
        <v>0</v>
      </c>
      <c r="T493" s="1088"/>
      <c r="U493" s="500">
        <f>SUM(U488:U492)</f>
        <v>0</v>
      </c>
      <c r="V493" s="507">
        <f>SUM(V488:V492)</f>
        <v>0</v>
      </c>
      <c r="W493" s="507">
        <f>SUM(W488:W492)</f>
        <v>0</v>
      </c>
      <c r="X493" s="507">
        <f>SUM(X488:X492)</f>
        <v>0</v>
      </c>
      <c r="Y493" s="508">
        <f>SUM(Y488:Y492)</f>
        <v>0</v>
      </c>
      <c r="Z493" s="385"/>
      <c r="AA493" s="19"/>
      <c r="AB493" s="19"/>
      <c r="AC493" s="19"/>
      <c r="AD493" s="19"/>
      <c r="AE493" s="19"/>
      <c r="AF493" s="19"/>
      <c r="AG493" s="19"/>
    </row>
    <row r="494" spans="2:33" ht="17.25" customHeight="1" x14ac:dyDescent="0.2">
      <c r="B494" s="1120"/>
      <c r="C494" s="1121"/>
      <c r="D494" s="1121"/>
      <c r="E494" s="1121"/>
      <c r="F494" s="1121"/>
      <c r="G494" s="1121"/>
      <c r="H494" s="1121"/>
      <c r="I494" s="1438"/>
      <c r="J494" s="1443" t="s">
        <v>447</v>
      </c>
      <c r="K494" s="1444"/>
      <c r="L494" s="1444"/>
      <c r="M494" s="1444"/>
      <c r="N494" s="1444"/>
      <c r="O494" s="1444"/>
      <c r="P494" s="1444"/>
      <c r="Q494" s="1444"/>
      <c r="R494" s="1445"/>
      <c r="S494" s="1089">
        <f>+S480+S486+S493</f>
        <v>0</v>
      </c>
      <c r="T494" s="1089"/>
      <c r="U494" s="509">
        <f>U480+U486+U493</f>
        <v>0</v>
      </c>
      <c r="V494" s="509">
        <f>V480+V486+V493</f>
        <v>0</v>
      </c>
      <c r="W494" s="509">
        <f>W480+W486+W493</f>
        <v>0</v>
      </c>
      <c r="X494" s="509">
        <f>X480+X486+X493</f>
        <v>0</v>
      </c>
      <c r="Y494" s="510">
        <f>Y480+Y486+Y493</f>
        <v>0</v>
      </c>
      <c r="Z494" s="385"/>
      <c r="AA494" s="19"/>
      <c r="AB494" s="19"/>
      <c r="AC494" s="19"/>
      <c r="AD494" s="19"/>
      <c r="AE494" s="19"/>
      <c r="AF494" s="19"/>
      <c r="AG494" s="19"/>
    </row>
    <row r="495" spans="2:33" ht="15" customHeight="1" x14ac:dyDescent="0.2">
      <c r="B495" s="20"/>
      <c r="C495" s="20"/>
      <c r="D495" s="20"/>
      <c r="E495" s="20"/>
      <c r="F495" s="20"/>
      <c r="G495" s="20"/>
      <c r="H495" s="20"/>
      <c r="I495" s="20"/>
      <c r="J495" s="20"/>
      <c r="K495" s="20"/>
      <c r="L495" s="20"/>
      <c r="M495" s="20"/>
      <c r="N495" s="20"/>
      <c r="O495" s="20"/>
      <c r="P495" s="20"/>
      <c r="Q495" s="20"/>
      <c r="R495" s="20"/>
      <c r="S495" s="20"/>
      <c r="T495" s="20"/>
      <c r="U495" s="72"/>
      <c r="V495" s="20"/>
      <c r="W495" s="20"/>
      <c r="X495" s="20"/>
      <c r="Y495" s="20"/>
      <c r="Z495" s="20"/>
      <c r="AA495" s="19"/>
      <c r="AB495" s="19"/>
      <c r="AC495" s="19"/>
      <c r="AD495" s="19"/>
      <c r="AE495" s="19"/>
      <c r="AF495" s="19"/>
      <c r="AG495" s="19"/>
    </row>
    <row r="496" spans="2:33" ht="15" customHeight="1" x14ac:dyDescent="0.2">
      <c r="B496" s="20"/>
      <c r="C496" s="20"/>
      <c r="D496" s="20"/>
      <c r="E496" s="20"/>
      <c r="F496" s="20"/>
      <c r="G496" s="20"/>
      <c r="H496" s="20"/>
      <c r="I496" s="20"/>
      <c r="J496" s="20"/>
      <c r="K496" s="20"/>
      <c r="L496" s="20"/>
      <c r="M496" s="20"/>
      <c r="N496" s="20"/>
      <c r="O496" s="20"/>
      <c r="P496" s="20"/>
      <c r="Q496" s="20"/>
      <c r="R496" s="20"/>
      <c r="S496" s="20"/>
      <c r="T496" s="20"/>
      <c r="U496" s="72"/>
      <c r="V496" s="20"/>
      <c r="W496" s="20"/>
      <c r="X496" s="20"/>
      <c r="Y496" s="20"/>
      <c r="Z496" s="20"/>
      <c r="AA496" s="19"/>
      <c r="AB496" s="19"/>
      <c r="AC496" s="19"/>
      <c r="AD496" s="19"/>
      <c r="AE496" s="19"/>
      <c r="AF496" s="19"/>
      <c r="AG496" s="19"/>
    </row>
    <row r="497" spans="2:37" ht="24" customHeight="1" x14ac:dyDescent="0.2">
      <c r="B497" s="682" t="s">
        <v>448</v>
      </c>
      <c r="C497" s="682"/>
      <c r="D497" s="682"/>
      <c r="E497" s="682"/>
      <c r="F497" s="682"/>
      <c r="G497" s="682"/>
      <c r="H497" s="682"/>
      <c r="I497" s="682"/>
      <c r="J497" s="682"/>
      <c r="K497" s="682"/>
      <c r="L497" s="682"/>
      <c r="M497" s="682"/>
      <c r="N497" s="682"/>
      <c r="O497" s="682"/>
      <c r="P497" s="682"/>
      <c r="Q497" s="682"/>
      <c r="R497" s="682"/>
      <c r="S497" s="682"/>
      <c r="T497" s="682"/>
      <c r="U497" s="682"/>
      <c r="V497" s="682"/>
      <c r="W497" s="682"/>
      <c r="X497" s="682"/>
      <c r="Y497" s="682"/>
      <c r="Z497" s="20"/>
      <c r="AA497" s="19"/>
      <c r="AB497" s="19"/>
      <c r="AC497" s="19"/>
      <c r="AD497" s="19"/>
      <c r="AE497" s="19"/>
      <c r="AF497" s="19"/>
      <c r="AG497" s="19"/>
    </row>
    <row r="498" spans="2:37" ht="15" customHeight="1" x14ac:dyDescent="0.2">
      <c r="B498" s="20"/>
      <c r="C498" s="20"/>
      <c r="D498" s="20"/>
      <c r="E498" s="20"/>
      <c r="F498" s="20"/>
      <c r="G498" s="20"/>
      <c r="H498" s="20"/>
      <c r="I498" s="20"/>
      <c r="J498" s="20"/>
      <c r="K498" s="20"/>
      <c r="L498" s="20"/>
      <c r="M498" s="20"/>
      <c r="N498" s="20"/>
      <c r="O498" s="20"/>
      <c r="P498" s="20"/>
      <c r="Q498" s="20"/>
      <c r="R498" s="20"/>
      <c r="S498" s="20"/>
      <c r="T498" s="20"/>
      <c r="U498" s="72"/>
      <c r="V498" s="20"/>
      <c r="W498" s="20"/>
      <c r="X498" s="20"/>
      <c r="Y498" s="20"/>
      <c r="Z498" s="20"/>
      <c r="AA498" s="19"/>
      <c r="AB498" s="19"/>
      <c r="AC498" s="19"/>
      <c r="AD498" s="19"/>
      <c r="AE498" s="19"/>
      <c r="AF498" s="19"/>
      <c r="AG498" s="19"/>
    </row>
    <row r="499" spans="2:37" ht="15" customHeight="1" x14ac:dyDescent="0.2">
      <c r="B499" s="1044" t="s">
        <v>449</v>
      </c>
      <c r="C499" s="1044"/>
      <c r="D499" s="1044"/>
      <c r="E499" s="1044"/>
      <c r="F499" s="1044"/>
      <c r="G499" s="1044"/>
      <c r="H499" s="1044"/>
      <c r="I499" s="1044"/>
      <c r="J499" s="1044"/>
      <c r="K499" s="1044"/>
      <c r="L499" s="1044"/>
      <c r="M499" s="1044"/>
      <c r="N499" s="1044"/>
      <c r="O499" s="1044"/>
      <c r="P499" s="1044"/>
      <c r="Q499" s="1044"/>
      <c r="R499" s="1044"/>
      <c r="S499" s="1044"/>
      <c r="T499" s="1044"/>
      <c r="U499" s="1044"/>
      <c r="V499" s="1044"/>
      <c r="W499" s="1044"/>
      <c r="X499" s="1044"/>
      <c r="Y499" s="1044"/>
      <c r="Z499" s="20"/>
      <c r="AA499" s="19"/>
      <c r="AB499" s="19"/>
      <c r="AC499" s="19"/>
      <c r="AD499" s="19"/>
      <c r="AE499" s="19"/>
      <c r="AF499" s="19"/>
      <c r="AG499" s="19"/>
    </row>
    <row r="500" spans="2:37" ht="15" customHeight="1" thickBot="1" x14ac:dyDescent="0.25">
      <c r="B500" s="20"/>
      <c r="C500" s="20"/>
      <c r="D500" s="20"/>
      <c r="E500" s="20"/>
      <c r="F500" s="20"/>
      <c r="G500" s="20"/>
      <c r="H500" s="20"/>
      <c r="I500" s="20"/>
      <c r="J500" s="20"/>
      <c r="K500" s="20"/>
      <c r="L500" s="20"/>
      <c r="M500" s="20"/>
      <c r="N500" s="20"/>
      <c r="O500" s="20"/>
      <c r="P500" s="20"/>
      <c r="Q500" s="20"/>
      <c r="R500" s="20"/>
      <c r="S500" s="20"/>
      <c r="T500" s="20"/>
      <c r="U500" s="72"/>
      <c r="V500" s="20"/>
      <c r="W500" s="20"/>
      <c r="X500" s="20"/>
      <c r="Y500" s="20"/>
      <c r="Z500" s="20"/>
      <c r="AA500" s="19"/>
      <c r="AB500" s="19"/>
      <c r="AC500" s="19"/>
      <c r="AD500" s="19"/>
      <c r="AE500" s="19"/>
      <c r="AF500" s="19"/>
      <c r="AG500" s="19"/>
    </row>
    <row r="501" spans="2:37" ht="31.5" customHeight="1" thickBot="1" x14ac:dyDescent="0.25">
      <c r="B501" s="1092" t="s">
        <v>1136</v>
      </c>
      <c r="C501" s="1093"/>
      <c r="D501" s="1093"/>
      <c r="E501" s="1093"/>
      <c r="F501" s="1093"/>
      <c r="G501" s="1093"/>
      <c r="H501" s="1093"/>
      <c r="I501" s="1093"/>
      <c r="J501" s="1056" t="s">
        <v>213</v>
      </c>
      <c r="K501" s="1057"/>
      <c r="L501" s="1057"/>
      <c r="M501" s="1057"/>
      <c r="N501" s="1098"/>
      <c r="O501" s="951" t="s">
        <v>333</v>
      </c>
      <c r="P501" s="951"/>
      <c r="Q501" s="951"/>
      <c r="R501" s="1056" t="s">
        <v>450</v>
      </c>
      <c r="S501" s="1057"/>
      <c r="T501" s="1098"/>
      <c r="U501" s="1056" t="s">
        <v>451</v>
      </c>
      <c r="V501" s="1098"/>
      <c r="W501" s="1056" t="s">
        <v>452</v>
      </c>
      <c r="X501" s="1057"/>
      <c r="Y501" s="1058"/>
      <c r="Z501" s="20"/>
      <c r="AA501" s="19"/>
      <c r="AB501" s="19"/>
      <c r="AC501" s="19"/>
      <c r="AD501" s="19"/>
      <c r="AE501" s="19"/>
      <c r="AF501" s="19"/>
      <c r="AG501" s="19"/>
    </row>
    <row r="502" spans="2:37" ht="15" customHeight="1" x14ac:dyDescent="0.2">
      <c r="B502" s="1094" t="s">
        <v>453</v>
      </c>
      <c r="C502" s="1095"/>
      <c r="D502" s="1095"/>
      <c r="E502" s="1095"/>
      <c r="F502" s="1095"/>
      <c r="G502" s="1095"/>
      <c r="H502" s="1095"/>
      <c r="I502" s="1095"/>
      <c r="J502" s="1099" t="s">
        <v>1138</v>
      </c>
      <c r="K502" s="1100"/>
      <c r="L502" s="1100"/>
      <c r="M502" s="1100"/>
      <c r="N502" s="1101"/>
      <c r="O502" s="985" t="s">
        <v>454</v>
      </c>
      <c r="P502" s="985"/>
      <c r="Q502" s="985"/>
      <c r="R502" s="1411">
        <v>1700000</v>
      </c>
      <c r="S502" s="1412"/>
      <c r="T502" s="1413"/>
      <c r="U502" s="1420">
        <v>12</v>
      </c>
      <c r="V502" s="1101"/>
      <c r="W502" s="1411">
        <f t="shared" ref="W502" si="52">+R502/U502</f>
        <v>141666.66666666666</v>
      </c>
      <c r="X502" s="1412"/>
      <c r="Y502" s="1422"/>
      <c r="Z502" s="20"/>
      <c r="AA502" s="19"/>
      <c r="AB502" s="19"/>
      <c r="AC502" s="19"/>
      <c r="AD502" s="19"/>
      <c r="AE502" s="19"/>
      <c r="AF502" s="19"/>
      <c r="AG502" s="19"/>
    </row>
    <row r="503" spans="2:37" ht="15" customHeight="1" x14ac:dyDescent="0.2">
      <c r="B503" s="1090" t="s">
        <v>455</v>
      </c>
      <c r="C503" s="1091"/>
      <c r="D503" s="1091"/>
      <c r="E503" s="1091"/>
      <c r="F503" s="1091"/>
      <c r="G503" s="1091"/>
      <c r="H503" s="1091"/>
      <c r="I503" s="1091"/>
      <c r="J503" s="1066" t="s">
        <v>1141</v>
      </c>
      <c r="K503" s="1067"/>
      <c r="L503" s="1067"/>
      <c r="M503" s="1067"/>
      <c r="N503" s="1068"/>
      <c r="O503" s="973" t="s">
        <v>454</v>
      </c>
      <c r="P503" s="973"/>
      <c r="Q503" s="973"/>
      <c r="R503" s="1414">
        <v>230000</v>
      </c>
      <c r="S503" s="1415"/>
      <c r="T503" s="1416"/>
      <c r="U503" s="1420">
        <v>12</v>
      </c>
      <c r="V503" s="1101"/>
      <c r="W503" s="1414">
        <v>230000</v>
      </c>
      <c r="X503" s="1415"/>
      <c r="Y503" s="1416"/>
      <c r="Z503" s="20"/>
      <c r="AA503" s="19"/>
      <c r="AB503" s="19"/>
      <c r="AC503" s="19"/>
      <c r="AD503" s="19"/>
      <c r="AE503" s="19"/>
      <c r="AF503" s="19"/>
      <c r="AG503" s="19"/>
    </row>
    <row r="504" spans="2:37" ht="15" customHeight="1" x14ac:dyDescent="0.2">
      <c r="B504" s="1090" t="s">
        <v>457</v>
      </c>
      <c r="C504" s="1091"/>
      <c r="D504" s="1091"/>
      <c r="E504" s="1091"/>
      <c r="F504" s="1091"/>
      <c r="G504" s="1091"/>
      <c r="H504" s="1091"/>
      <c r="I504" s="1091"/>
      <c r="J504" s="1066" t="s">
        <v>458</v>
      </c>
      <c r="K504" s="1067"/>
      <c r="L504" s="1067"/>
      <c r="M504" s="1067"/>
      <c r="N504" s="1068"/>
      <c r="O504" s="973" t="s">
        <v>454</v>
      </c>
      <c r="P504" s="973"/>
      <c r="Q504" s="973"/>
      <c r="R504" s="1414">
        <v>220000</v>
      </c>
      <c r="S504" s="1415"/>
      <c r="T504" s="1416"/>
      <c r="U504" s="1420">
        <v>12</v>
      </c>
      <c r="V504" s="1101"/>
      <c r="W504" s="1411">
        <f t="shared" ref="W504:W505" si="53">+R504/U504</f>
        <v>18333.333333333332</v>
      </c>
      <c r="X504" s="1412"/>
      <c r="Y504" s="1422"/>
      <c r="Z504" s="20"/>
      <c r="AA504" s="19"/>
      <c r="AB504" s="19"/>
      <c r="AC504" s="19"/>
      <c r="AD504" s="19"/>
      <c r="AE504" s="19"/>
      <c r="AF504" s="19"/>
      <c r="AG504" s="19"/>
    </row>
    <row r="505" spans="2:37" ht="15" customHeight="1" x14ac:dyDescent="0.2">
      <c r="B505" s="1090" t="s">
        <v>459</v>
      </c>
      <c r="C505" s="1091"/>
      <c r="D505" s="1091"/>
      <c r="E505" s="1091"/>
      <c r="F505" s="1091"/>
      <c r="G505" s="1091"/>
      <c r="H505" s="1091"/>
      <c r="I505" s="1091"/>
      <c r="J505" s="1066" t="s">
        <v>1140</v>
      </c>
      <c r="K505" s="1067"/>
      <c r="L505" s="1067"/>
      <c r="M505" s="1067"/>
      <c r="N505" s="1068"/>
      <c r="O505" s="973" t="s">
        <v>454</v>
      </c>
      <c r="P505" s="973"/>
      <c r="Q505" s="973"/>
      <c r="R505" s="1414">
        <v>150000</v>
      </c>
      <c r="S505" s="1415"/>
      <c r="T505" s="1416"/>
      <c r="U505" s="1420">
        <v>12</v>
      </c>
      <c r="V505" s="1101"/>
      <c r="W505" s="1411">
        <f t="shared" si="53"/>
        <v>12500</v>
      </c>
      <c r="X505" s="1412"/>
      <c r="Y505" s="1422"/>
      <c r="Z505" s="20"/>
      <c r="AA505" s="19"/>
      <c r="AB505" s="19"/>
      <c r="AC505" s="19"/>
      <c r="AD505" s="19"/>
      <c r="AE505" s="19"/>
      <c r="AF505" s="19"/>
      <c r="AG505" s="19"/>
    </row>
    <row r="506" spans="2:37" ht="15" customHeight="1" x14ac:dyDescent="0.2">
      <c r="B506" s="1430" t="s">
        <v>460</v>
      </c>
      <c r="C506" s="1431"/>
      <c r="D506" s="1431"/>
      <c r="E506" s="1431"/>
      <c r="F506" s="1431"/>
      <c r="G506" s="1431"/>
      <c r="H506" s="1431"/>
      <c r="I506" s="1431"/>
      <c r="J506" s="1431"/>
      <c r="K506" s="1431"/>
      <c r="L506" s="1431"/>
      <c r="M506" s="1431"/>
      <c r="N506" s="1432"/>
      <c r="O506" s="1410"/>
      <c r="P506" s="1410"/>
      <c r="Q506" s="1410"/>
      <c r="R506" s="1417">
        <f>SUM(R502:T505)</f>
        <v>2300000</v>
      </c>
      <c r="S506" s="1418"/>
      <c r="T506" s="1419"/>
      <c r="U506" s="1421"/>
      <c r="V506" s="1419"/>
      <c r="W506" s="1423">
        <f>SUM(W502:Y505)</f>
        <v>402499.99999999994</v>
      </c>
      <c r="X506" s="1424"/>
      <c r="Y506" s="1425"/>
      <c r="Z506" s="20"/>
      <c r="AA506" s="19"/>
      <c r="AB506" s="19"/>
      <c r="AC506" s="19"/>
      <c r="AD506" s="19"/>
      <c r="AE506" s="19"/>
      <c r="AF506" s="19" t="s">
        <v>454</v>
      </c>
      <c r="AG506" s="19">
        <f>1/6</f>
        <v>0.16666666666666666</v>
      </c>
    </row>
    <row r="507" spans="2:37" ht="15" customHeight="1" x14ac:dyDescent="0.2">
      <c r="B507" s="1096"/>
      <c r="C507" s="1097"/>
      <c r="D507" s="1097"/>
      <c r="E507" s="1097"/>
      <c r="F507" s="1097"/>
      <c r="G507" s="1097"/>
      <c r="H507" s="1097"/>
      <c r="I507" s="1097"/>
      <c r="J507" s="1097"/>
      <c r="K507" s="1097"/>
      <c r="L507" s="1097"/>
      <c r="M507" s="1097"/>
      <c r="N507" s="1097"/>
      <c r="O507" s="1097"/>
      <c r="P507" s="1097"/>
      <c r="Q507" s="1097"/>
      <c r="R507" s="1097"/>
      <c r="S507" s="1097"/>
      <c r="T507" s="1097"/>
      <c r="U507" s="1097"/>
      <c r="V507" s="1097"/>
      <c r="W507" s="1097"/>
      <c r="X507" s="1097"/>
      <c r="Y507" s="1426"/>
      <c r="Z507" s="20"/>
      <c r="AA507" s="19"/>
      <c r="AB507" s="19"/>
      <c r="AC507" s="19"/>
      <c r="AD507" s="19"/>
      <c r="AE507" s="19"/>
      <c r="AF507" s="19"/>
      <c r="AG507" s="19"/>
    </row>
    <row r="508" spans="2:37" ht="31.5" customHeight="1" x14ac:dyDescent="0.2">
      <c r="B508" s="1092" t="s">
        <v>1137</v>
      </c>
      <c r="C508" s="1093"/>
      <c r="D508" s="1093"/>
      <c r="E508" s="1093"/>
      <c r="F508" s="1093"/>
      <c r="G508" s="1093"/>
      <c r="H508" s="1093"/>
      <c r="I508" s="1093"/>
      <c r="J508" s="1056" t="s">
        <v>213</v>
      </c>
      <c r="K508" s="1057"/>
      <c r="L508" s="1057"/>
      <c r="M508" s="1057"/>
      <c r="N508" s="1098"/>
      <c r="O508" s="951" t="s">
        <v>333</v>
      </c>
      <c r="P508" s="951"/>
      <c r="Q508" s="951"/>
      <c r="R508" s="1056" t="s">
        <v>461</v>
      </c>
      <c r="S508" s="1057"/>
      <c r="T508" s="1098"/>
      <c r="U508" s="1056" t="s">
        <v>451</v>
      </c>
      <c r="V508" s="1098"/>
      <c r="W508" s="1056" t="s">
        <v>452</v>
      </c>
      <c r="X508" s="1057"/>
      <c r="Y508" s="1058"/>
      <c r="Z508" s="20"/>
      <c r="AA508" s="19"/>
      <c r="AB508" s="19"/>
      <c r="AC508" s="19"/>
      <c r="AD508" s="19" t="s">
        <v>462</v>
      </c>
      <c r="AE508" s="19"/>
      <c r="AF508" s="19">
        <v>15</v>
      </c>
      <c r="AG508" s="92">
        <f>+$W$506/AF508</f>
        <v>26833.333333333328</v>
      </c>
      <c r="AH508" s="58">
        <v>250000</v>
      </c>
    </row>
    <row r="509" spans="2:37" ht="15" customHeight="1" x14ac:dyDescent="0.2">
      <c r="B509" s="1094" t="s">
        <v>453</v>
      </c>
      <c r="C509" s="1095"/>
      <c r="D509" s="1095"/>
      <c r="E509" s="1095"/>
      <c r="F509" s="1095"/>
      <c r="G509" s="1095"/>
      <c r="H509" s="1095"/>
      <c r="I509" s="1095"/>
      <c r="J509" s="1099" t="s">
        <v>1133</v>
      </c>
      <c r="K509" s="1100"/>
      <c r="L509" s="1100"/>
      <c r="M509" s="1100"/>
      <c r="N509" s="1101"/>
      <c r="O509" s="985" t="s">
        <v>454</v>
      </c>
      <c r="P509" s="985"/>
      <c r="Q509" s="985"/>
      <c r="R509" s="1411">
        <v>1700000</v>
      </c>
      <c r="S509" s="1412"/>
      <c r="T509" s="1413"/>
      <c r="U509" s="1420">
        <v>12</v>
      </c>
      <c r="V509" s="1101"/>
      <c r="W509" s="1411">
        <f>+R509/U509</f>
        <v>141666.66666666666</v>
      </c>
      <c r="X509" s="1412"/>
      <c r="Y509" s="1422"/>
      <c r="Z509" s="20"/>
      <c r="AA509" s="19"/>
      <c r="AB509" s="19"/>
      <c r="AC509" s="19"/>
      <c r="AD509" s="19" t="s">
        <v>463</v>
      </c>
      <c r="AE509" s="19"/>
      <c r="AF509" s="19">
        <v>5</v>
      </c>
      <c r="AG509" s="92">
        <f t="shared" ref="AG509:AG510" si="54">+$W$506/AF509</f>
        <v>80499.999999999985</v>
      </c>
      <c r="AH509" s="58">
        <v>700000</v>
      </c>
    </row>
    <row r="510" spans="2:37" ht="15" customHeight="1" x14ac:dyDescent="0.2">
      <c r="B510" s="1090" t="s">
        <v>455</v>
      </c>
      <c r="C510" s="1091"/>
      <c r="D510" s="1091"/>
      <c r="E510" s="1091"/>
      <c r="F510" s="1091"/>
      <c r="G510" s="1091"/>
      <c r="H510" s="1091"/>
      <c r="I510" s="1091"/>
      <c r="J510" s="1066" t="s">
        <v>1139</v>
      </c>
      <c r="K510" s="1067"/>
      <c r="L510" s="1067"/>
      <c r="M510" s="1067"/>
      <c r="N510" s="1068"/>
      <c r="O510" s="973" t="s">
        <v>454</v>
      </c>
      <c r="P510" s="973"/>
      <c r="Q510" s="973"/>
      <c r="R510" s="1414">
        <v>150000</v>
      </c>
      <c r="S510" s="1415"/>
      <c r="T510" s="1416"/>
      <c r="U510" s="1420">
        <v>12</v>
      </c>
      <c r="V510" s="1101"/>
      <c r="W510" s="1411">
        <f t="shared" ref="W510:W512" si="55">+R510/U510</f>
        <v>12500</v>
      </c>
      <c r="X510" s="1412"/>
      <c r="Y510" s="1422"/>
      <c r="Z510" s="20"/>
      <c r="AA510" s="19"/>
      <c r="AB510" s="19"/>
      <c r="AC510" s="19"/>
      <c r="AD510" s="19" t="s">
        <v>464</v>
      </c>
      <c r="AE510" s="19"/>
      <c r="AF510" s="19">
        <v>1.17</v>
      </c>
      <c r="AG510" s="92">
        <f t="shared" si="54"/>
        <v>344017.094017094</v>
      </c>
      <c r="AI510" s="93">
        <f>+AG510*6</f>
        <v>2064102.564102564</v>
      </c>
      <c r="AJ510" s="58">
        <v>5000</v>
      </c>
      <c r="AK510" s="58">
        <f>+AI510/AJ510</f>
        <v>412.82051282051282</v>
      </c>
    </row>
    <row r="511" spans="2:37" ht="15" customHeight="1" x14ac:dyDescent="0.2">
      <c r="B511" s="1090" t="s">
        <v>465</v>
      </c>
      <c r="C511" s="1091"/>
      <c r="D511" s="1091"/>
      <c r="E511" s="1091"/>
      <c r="F511" s="1091"/>
      <c r="G511" s="1091"/>
      <c r="H511" s="1091"/>
      <c r="I511" s="1091"/>
      <c r="J511" s="1066" t="s">
        <v>458</v>
      </c>
      <c r="K511" s="1067"/>
      <c r="L511" s="1067"/>
      <c r="M511" s="1067"/>
      <c r="N511" s="1068"/>
      <c r="O511" s="973" t="s">
        <v>454</v>
      </c>
      <c r="P511" s="973"/>
      <c r="Q511" s="973"/>
      <c r="R511" s="1414">
        <v>220000</v>
      </c>
      <c r="S511" s="1415"/>
      <c r="T511" s="1416"/>
      <c r="U511" s="1420">
        <v>12</v>
      </c>
      <c r="V511" s="1101"/>
      <c r="W511" s="1411">
        <f t="shared" si="55"/>
        <v>18333.333333333332</v>
      </c>
      <c r="X511" s="1412"/>
      <c r="Y511" s="1422"/>
      <c r="Z511" s="20"/>
      <c r="AA511" s="19"/>
      <c r="AB511" s="19"/>
      <c r="AC511" s="19"/>
      <c r="AD511" s="19"/>
      <c r="AE511" s="19"/>
      <c r="AF511" s="19"/>
      <c r="AG511" s="92"/>
    </row>
    <row r="512" spans="2:37" ht="15" customHeight="1" x14ac:dyDescent="0.2">
      <c r="B512" s="1090" t="s">
        <v>459</v>
      </c>
      <c r="C512" s="1091"/>
      <c r="D512" s="1091"/>
      <c r="E512" s="1091"/>
      <c r="F512" s="1091"/>
      <c r="G512" s="1091"/>
      <c r="H512" s="1091"/>
      <c r="I512" s="1091"/>
      <c r="J512" s="1066" t="s">
        <v>1140</v>
      </c>
      <c r="K512" s="1067"/>
      <c r="L512" s="1067"/>
      <c r="M512" s="1067"/>
      <c r="N512" s="1068"/>
      <c r="O512" s="973" t="s">
        <v>454</v>
      </c>
      <c r="P512" s="973"/>
      <c r="Q512" s="973"/>
      <c r="R512" s="1414">
        <v>150000</v>
      </c>
      <c r="S512" s="1415"/>
      <c r="T512" s="1416"/>
      <c r="U512" s="1420">
        <v>12</v>
      </c>
      <c r="V512" s="1101"/>
      <c r="W512" s="1411">
        <f t="shared" si="55"/>
        <v>12500</v>
      </c>
      <c r="X512" s="1412"/>
      <c r="Y512" s="1422"/>
      <c r="Z512" s="20"/>
      <c r="AA512" s="19"/>
      <c r="AB512" s="19"/>
      <c r="AC512" s="19"/>
      <c r="AD512" s="19"/>
      <c r="AE512" s="19"/>
      <c r="AF512" s="19" t="e">
        <f>+W506/AF511</f>
        <v>#DIV/0!</v>
      </c>
      <c r="AG512" s="92">
        <f>SUM(AG508:AG511)</f>
        <v>451350.42735042732</v>
      </c>
    </row>
    <row r="513" spans="2:35" ht="15" customHeight="1" x14ac:dyDescent="0.2">
      <c r="B513" s="1430" t="s">
        <v>460</v>
      </c>
      <c r="C513" s="1431"/>
      <c r="D513" s="1431"/>
      <c r="E513" s="1431"/>
      <c r="F513" s="1431"/>
      <c r="G513" s="1431"/>
      <c r="H513" s="1431"/>
      <c r="I513" s="1431"/>
      <c r="J513" s="1431"/>
      <c r="K513" s="1431"/>
      <c r="L513" s="1431"/>
      <c r="M513" s="1431"/>
      <c r="N513" s="1432"/>
      <c r="O513" s="1410"/>
      <c r="P513" s="1410"/>
      <c r="Q513" s="1410"/>
      <c r="R513" s="1417">
        <f>SUM(R509:T512)</f>
        <v>2220000</v>
      </c>
      <c r="S513" s="1418"/>
      <c r="T513" s="1419"/>
      <c r="U513" s="1421"/>
      <c r="V513" s="1419"/>
      <c r="W513" s="1423">
        <f>SUM(W509:Y512)</f>
        <v>185000</v>
      </c>
      <c r="X513" s="1424"/>
      <c r="Y513" s="1425"/>
      <c r="Z513" s="20"/>
      <c r="AA513" s="19"/>
      <c r="AB513" s="19"/>
      <c r="AC513" s="19"/>
      <c r="AD513" s="19"/>
      <c r="AE513" s="19"/>
      <c r="AF513" s="19"/>
      <c r="AG513" s="19"/>
    </row>
    <row r="514" spans="2:35" ht="15" customHeight="1" x14ac:dyDescent="0.2">
      <c r="B514" s="1096"/>
      <c r="C514" s="1097"/>
      <c r="D514" s="1097"/>
      <c r="E514" s="1097"/>
      <c r="F514" s="1097"/>
      <c r="G514" s="1097"/>
      <c r="H514" s="1097"/>
      <c r="I514" s="1097"/>
      <c r="J514" s="1097"/>
      <c r="K514" s="1097"/>
      <c r="L514" s="1097"/>
      <c r="M514" s="1097"/>
      <c r="N514" s="1097"/>
      <c r="O514" s="1097"/>
      <c r="P514" s="1097"/>
      <c r="Q514" s="1097"/>
      <c r="R514" s="1097"/>
      <c r="S514" s="1097"/>
      <c r="T514" s="1097"/>
      <c r="U514" s="1097"/>
      <c r="V514" s="1097"/>
      <c r="W514" s="1097"/>
      <c r="X514" s="1097"/>
      <c r="Y514" s="1426"/>
      <c r="Z514" s="20"/>
      <c r="AA514" s="19"/>
      <c r="AB514" s="19"/>
      <c r="AC514" s="19"/>
      <c r="AD514" s="19"/>
      <c r="AE514" s="19"/>
      <c r="AF514" s="19"/>
      <c r="AG514" s="19"/>
    </row>
    <row r="515" spans="2:35" ht="31.5" customHeight="1" x14ac:dyDescent="0.2">
      <c r="B515" s="1092" t="s">
        <v>1134</v>
      </c>
      <c r="C515" s="1093"/>
      <c r="D515" s="1093"/>
      <c r="E515" s="1093"/>
      <c r="F515" s="1093"/>
      <c r="G515" s="1093"/>
      <c r="H515" s="1093"/>
      <c r="I515" s="1093"/>
      <c r="J515" s="1056" t="s">
        <v>213</v>
      </c>
      <c r="K515" s="1057"/>
      <c r="L515" s="1057"/>
      <c r="M515" s="1057"/>
      <c r="N515" s="1098"/>
      <c r="O515" s="951" t="s">
        <v>333</v>
      </c>
      <c r="P515" s="951"/>
      <c r="Q515" s="951"/>
      <c r="R515" s="1056" t="s">
        <v>461</v>
      </c>
      <c r="S515" s="1057"/>
      <c r="T515" s="1098"/>
      <c r="U515" s="1056" t="s">
        <v>451</v>
      </c>
      <c r="V515" s="1098"/>
      <c r="W515" s="1056" t="s">
        <v>452</v>
      </c>
      <c r="X515" s="1057"/>
      <c r="Y515" s="1058"/>
      <c r="Z515" s="20"/>
      <c r="AA515" s="19"/>
      <c r="AB515" s="19"/>
      <c r="AC515" s="19"/>
      <c r="AD515" s="19"/>
      <c r="AE515" s="19"/>
      <c r="AF515" s="19"/>
      <c r="AG515" s="19"/>
    </row>
    <row r="516" spans="2:35" ht="15" customHeight="1" x14ac:dyDescent="0.2">
      <c r="B516" s="1094" t="s">
        <v>453</v>
      </c>
      <c r="C516" s="1095"/>
      <c r="D516" s="1095"/>
      <c r="E516" s="1095"/>
      <c r="F516" s="1095"/>
      <c r="G516" s="1095"/>
      <c r="H516" s="1095"/>
      <c r="I516" s="1095"/>
      <c r="J516" s="1099"/>
      <c r="K516" s="1100"/>
      <c r="L516" s="1100"/>
      <c r="M516" s="1100"/>
      <c r="N516" s="1101"/>
      <c r="O516" s="985" t="s">
        <v>454</v>
      </c>
      <c r="P516" s="985"/>
      <c r="Q516" s="985"/>
      <c r="R516" s="1411"/>
      <c r="S516" s="1412"/>
      <c r="T516" s="1413"/>
      <c r="U516" s="1420"/>
      <c r="V516" s="1101"/>
      <c r="W516" s="1411" t="e">
        <f>+R516/U516</f>
        <v>#DIV/0!</v>
      </c>
      <c r="X516" s="1412"/>
      <c r="Y516" s="1422"/>
      <c r="Z516" s="20"/>
      <c r="AA516" s="19"/>
      <c r="AB516" s="19"/>
      <c r="AC516" s="19"/>
      <c r="AD516" s="19" t="s">
        <v>462</v>
      </c>
      <c r="AE516" s="19"/>
      <c r="AF516" s="19">
        <v>15</v>
      </c>
      <c r="AG516" s="94">
        <f>+AF516/$AF$519</f>
        <v>0.74367873078829938</v>
      </c>
      <c r="AH516" s="95">
        <f>+$W$506*AG516</f>
        <v>299330.68914229044</v>
      </c>
      <c r="AI516" s="58">
        <f>+AH516/AF516</f>
        <v>19955.379276152697</v>
      </c>
    </row>
    <row r="517" spans="2:35" ht="15" customHeight="1" x14ac:dyDescent="0.2">
      <c r="B517" s="1090" t="s">
        <v>455</v>
      </c>
      <c r="C517" s="1091"/>
      <c r="D517" s="1091"/>
      <c r="E517" s="1091"/>
      <c r="F517" s="1091"/>
      <c r="G517" s="1091"/>
      <c r="H517" s="1091"/>
      <c r="I517" s="1091"/>
      <c r="J517" s="1066"/>
      <c r="K517" s="1067"/>
      <c r="L517" s="1067"/>
      <c r="M517" s="1067"/>
      <c r="N517" s="1068"/>
      <c r="O517" s="973"/>
      <c r="P517" s="973"/>
      <c r="Q517" s="973"/>
      <c r="R517" s="1414">
        <v>0</v>
      </c>
      <c r="S517" s="1415"/>
      <c r="T517" s="1416"/>
      <c r="U517" s="1420"/>
      <c r="V517" s="1101"/>
      <c r="W517" s="1411" t="e">
        <f t="shared" ref="W517:W519" si="56">+R517/U517</f>
        <v>#DIV/0!</v>
      </c>
      <c r="X517" s="1412"/>
      <c r="Y517" s="1422"/>
      <c r="Z517" s="20"/>
      <c r="AA517" s="19"/>
      <c r="AB517" s="19"/>
      <c r="AC517" s="19"/>
      <c r="AD517" s="19" t="s">
        <v>463</v>
      </c>
      <c r="AE517" s="19"/>
      <c r="AF517" s="19">
        <v>5</v>
      </c>
      <c r="AG517" s="94">
        <f t="shared" ref="AG517:AG518" si="57">+AF517/$AF$519</f>
        <v>0.24789291026276647</v>
      </c>
      <c r="AH517" s="95">
        <f t="shared" ref="AH517:AH518" si="58">+$W$506*AG517</f>
        <v>99776.896380763486</v>
      </c>
      <c r="AI517" s="58">
        <f>+AH517/AF517</f>
        <v>19955.379276152697</v>
      </c>
    </row>
    <row r="518" spans="2:35" ht="15" customHeight="1" x14ac:dyDescent="0.2">
      <c r="B518" s="1090" t="s">
        <v>465</v>
      </c>
      <c r="C518" s="1091"/>
      <c r="D518" s="1091"/>
      <c r="E518" s="1091"/>
      <c r="F518" s="1091"/>
      <c r="G518" s="1091"/>
      <c r="H518" s="1091"/>
      <c r="I518" s="1091"/>
      <c r="J518" s="1066"/>
      <c r="K518" s="1067"/>
      <c r="L518" s="1067"/>
      <c r="M518" s="1067"/>
      <c r="N518" s="1068"/>
      <c r="O518" s="973"/>
      <c r="P518" s="973"/>
      <c r="Q518" s="973"/>
      <c r="R518" s="1414">
        <v>0</v>
      </c>
      <c r="S518" s="1415"/>
      <c r="T518" s="1416"/>
      <c r="U518" s="1420"/>
      <c r="V518" s="1101"/>
      <c r="W518" s="1411" t="e">
        <f t="shared" si="56"/>
        <v>#DIV/0!</v>
      </c>
      <c r="X518" s="1412"/>
      <c r="Y518" s="1422"/>
      <c r="Z518" s="20"/>
      <c r="AA518" s="19"/>
      <c r="AB518" s="19"/>
      <c r="AC518" s="19"/>
      <c r="AD518" s="19" t="s">
        <v>464</v>
      </c>
      <c r="AE518" s="19"/>
      <c r="AF518" s="19">
        <v>0.17</v>
      </c>
      <c r="AG518" s="94">
        <f t="shared" si="57"/>
        <v>8.4283589489340602E-3</v>
      </c>
      <c r="AH518" s="95">
        <f t="shared" si="58"/>
        <v>3392.4144769459585</v>
      </c>
      <c r="AI518" s="58">
        <f t="shared" ref="AI518" si="59">+AH518/AF518</f>
        <v>19955.379276152697</v>
      </c>
    </row>
    <row r="519" spans="2:35" ht="15" customHeight="1" x14ac:dyDescent="0.2">
      <c r="B519" s="1090" t="s">
        <v>459</v>
      </c>
      <c r="C519" s="1091"/>
      <c r="D519" s="1091"/>
      <c r="E519" s="1091"/>
      <c r="F519" s="1091"/>
      <c r="G519" s="1091"/>
      <c r="H519" s="1091"/>
      <c r="I519" s="1091"/>
      <c r="J519" s="1066"/>
      <c r="K519" s="1067"/>
      <c r="L519" s="1067"/>
      <c r="M519" s="1067"/>
      <c r="N519" s="1068"/>
      <c r="O519" s="973"/>
      <c r="P519" s="973"/>
      <c r="Q519" s="973"/>
      <c r="R519" s="1414">
        <v>0</v>
      </c>
      <c r="S519" s="1415"/>
      <c r="T519" s="1416"/>
      <c r="U519" s="1420"/>
      <c r="V519" s="1101"/>
      <c r="W519" s="1411" t="e">
        <f t="shared" si="56"/>
        <v>#DIV/0!</v>
      </c>
      <c r="X519" s="1412"/>
      <c r="Y519" s="1422"/>
      <c r="Z519" s="20"/>
      <c r="AA519" s="19"/>
      <c r="AB519" s="19"/>
      <c r="AC519" s="19"/>
      <c r="AD519" s="19"/>
      <c r="AE519" s="19"/>
      <c r="AF519" s="19">
        <f>SUM(AF516:AF518)</f>
        <v>20.170000000000002</v>
      </c>
      <c r="AG519" s="91">
        <f>SUM(AG516:AG518)</f>
        <v>0.99999999999999989</v>
      </c>
      <c r="AH519" s="95">
        <f>SUM(AH516:AH518)</f>
        <v>402499.99999999988</v>
      </c>
    </row>
    <row r="520" spans="2:35" ht="15" customHeight="1" x14ac:dyDescent="0.2">
      <c r="B520" s="1430" t="s">
        <v>460</v>
      </c>
      <c r="C520" s="1431"/>
      <c r="D520" s="1431"/>
      <c r="E520" s="1431"/>
      <c r="F520" s="1431"/>
      <c r="G520" s="1431"/>
      <c r="H520" s="1431"/>
      <c r="I520" s="1431"/>
      <c r="J520" s="1431"/>
      <c r="K520" s="1431"/>
      <c r="L520" s="1431"/>
      <c r="M520" s="1431"/>
      <c r="N520" s="1432"/>
      <c r="O520" s="1410"/>
      <c r="P520" s="1410"/>
      <c r="Q520" s="1410"/>
      <c r="R520" s="1417">
        <f>SUM(R516:T519)</f>
        <v>0</v>
      </c>
      <c r="S520" s="1418"/>
      <c r="T520" s="1419"/>
      <c r="U520" s="1421"/>
      <c r="V520" s="1419"/>
      <c r="W520" s="1423" t="e">
        <f>SUM(W516:Y519)</f>
        <v>#DIV/0!</v>
      </c>
      <c r="X520" s="1424"/>
      <c r="Y520" s="1425"/>
      <c r="Z520" s="20"/>
      <c r="AA520" s="19"/>
      <c r="AB520" s="19"/>
      <c r="AC520" s="19"/>
      <c r="AD520" s="19"/>
      <c r="AE520" s="19"/>
      <c r="AF520" s="19"/>
      <c r="AG520" s="19"/>
    </row>
    <row r="521" spans="2:35" ht="15" customHeight="1" thickBot="1" x14ac:dyDescent="0.25">
      <c r="B521" s="1096"/>
      <c r="C521" s="1097"/>
      <c r="D521" s="1097"/>
      <c r="E521" s="1097"/>
      <c r="F521" s="1097"/>
      <c r="G521" s="1097"/>
      <c r="H521" s="1097"/>
      <c r="I521" s="1097"/>
      <c r="J521" s="1097"/>
      <c r="K521" s="1097"/>
      <c r="L521" s="1097"/>
      <c r="M521" s="1097"/>
      <c r="N521" s="1097"/>
      <c r="O521" s="1097"/>
      <c r="P521" s="1097"/>
      <c r="Q521" s="1097"/>
      <c r="R521" s="1097"/>
      <c r="S521" s="1097"/>
      <c r="T521" s="1097"/>
      <c r="U521" s="1097"/>
      <c r="V521" s="1097"/>
      <c r="W521" s="1097"/>
      <c r="X521" s="1097"/>
      <c r="Y521" s="1426"/>
      <c r="Z521" s="20"/>
      <c r="AA521" s="19"/>
      <c r="AB521" s="19"/>
      <c r="AC521" s="19"/>
      <c r="AD521" s="19"/>
      <c r="AE521" s="19"/>
      <c r="AF521" s="19"/>
      <c r="AG521" s="19"/>
    </row>
    <row r="522" spans="2:35" ht="31.5" customHeight="1" thickBot="1" x14ac:dyDescent="0.25">
      <c r="B522" s="1092" t="s">
        <v>1135</v>
      </c>
      <c r="C522" s="1093"/>
      <c r="D522" s="1093"/>
      <c r="E522" s="1093"/>
      <c r="F522" s="1093"/>
      <c r="G522" s="1093"/>
      <c r="H522" s="1093"/>
      <c r="I522" s="1093"/>
      <c r="J522" s="1056" t="s">
        <v>213</v>
      </c>
      <c r="K522" s="1057"/>
      <c r="L522" s="1057"/>
      <c r="M522" s="1057"/>
      <c r="N522" s="1098"/>
      <c r="O522" s="951" t="s">
        <v>333</v>
      </c>
      <c r="P522" s="951"/>
      <c r="Q522" s="951"/>
      <c r="R522" s="1056" t="s">
        <v>461</v>
      </c>
      <c r="S522" s="1057"/>
      <c r="T522" s="1098"/>
      <c r="U522" s="1056" t="s">
        <v>451</v>
      </c>
      <c r="V522" s="1098"/>
      <c r="W522" s="1056" t="s">
        <v>452</v>
      </c>
      <c r="X522" s="1057"/>
      <c r="Y522" s="1058"/>
      <c r="Z522" s="20"/>
      <c r="AA522" s="19"/>
      <c r="AB522" s="19"/>
      <c r="AC522" s="19"/>
      <c r="AD522" s="19"/>
      <c r="AE522" s="19"/>
      <c r="AF522" s="19"/>
      <c r="AG522" s="19"/>
    </row>
    <row r="523" spans="2:35" ht="15" customHeight="1" x14ac:dyDescent="0.2">
      <c r="B523" s="1094" t="s">
        <v>453</v>
      </c>
      <c r="C523" s="1095"/>
      <c r="D523" s="1095"/>
      <c r="E523" s="1095"/>
      <c r="F523" s="1095"/>
      <c r="G523" s="1095"/>
      <c r="H523" s="1095"/>
      <c r="I523" s="1095"/>
      <c r="J523" s="1099"/>
      <c r="K523" s="1100"/>
      <c r="L523" s="1100"/>
      <c r="M523" s="1100"/>
      <c r="N523" s="1101"/>
      <c r="O523" s="985" t="s">
        <v>454</v>
      </c>
      <c r="P523" s="985"/>
      <c r="Q523" s="985"/>
      <c r="R523" s="1411"/>
      <c r="S523" s="1412"/>
      <c r="T523" s="1413"/>
      <c r="U523" s="1420"/>
      <c r="V523" s="1101"/>
      <c r="W523" s="1411" t="e">
        <f>+R523/U523</f>
        <v>#DIV/0!</v>
      </c>
      <c r="X523" s="1412"/>
      <c r="Y523" s="1422"/>
      <c r="Z523" s="20"/>
      <c r="AA523" s="19"/>
      <c r="AB523" s="19"/>
      <c r="AC523" s="19"/>
      <c r="AD523" s="19"/>
      <c r="AE523" s="19"/>
      <c r="AF523" s="19"/>
      <c r="AG523" s="19"/>
    </row>
    <row r="524" spans="2:35" ht="15" customHeight="1" x14ac:dyDescent="0.2">
      <c r="B524" s="1090" t="s">
        <v>455</v>
      </c>
      <c r="C524" s="1091"/>
      <c r="D524" s="1091"/>
      <c r="E524" s="1091"/>
      <c r="F524" s="1091"/>
      <c r="G524" s="1091"/>
      <c r="H524" s="1091"/>
      <c r="I524" s="1091"/>
      <c r="J524" s="1066"/>
      <c r="K524" s="1067"/>
      <c r="L524" s="1067"/>
      <c r="M524" s="1067"/>
      <c r="N524" s="1068"/>
      <c r="O524" s="973"/>
      <c r="P524" s="973"/>
      <c r="Q524" s="973"/>
      <c r="R524" s="1414">
        <v>0</v>
      </c>
      <c r="S524" s="1415"/>
      <c r="T524" s="1416"/>
      <c r="U524" s="1420"/>
      <c r="V524" s="1101"/>
      <c r="W524" s="1411" t="e">
        <f t="shared" ref="W524:W526" si="60">+R524/U524</f>
        <v>#DIV/0!</v>
      </c>
      <c r="X524" s="1412"/>
      <c r="Y524" s="1422"/>
      <c r="Z524" s="20"/>
      <c r="AA524" s="19"/>
      <c r="AB524" s="19"/>
      <c r="AC524" s="19"/>
      <c r="AD524" s="19"/>
      <c r="AE524" s="19"/>
      <c r="AF524" s="19"/>
      <c r="AG524" s="19"/>
    </row>
    <row r="525" spans="2:35" ht="15" customHeight="1" x14ac:dyDescent="0.2">
      <c r="B525" s="1090" t="s">
        <v>465</v>
      </c>
      <c r="C525" s="1091"/>
      <c r="D525" s="1091"/>
      <c r="E525" s="1091"/>
      <c r="F525" s="1091"/>
      <c r="G525" s="1091"/>
      <c r="H525" s="1091"/>
      <c r="I525" s="1091"/>
      <c r="J525" s="1066"/>
      <c r="K525" s="1067"/>
      <c r="L525" s="1067"/>
      <c r="M525" s="1067"/>
      <c r="N525" s="1068"/>
      <c r="O525" s="973"/>
      <c r="P525" s="973"/>
      <c r="Q525" s="973"/>
      <c r="R525" s="1414">
        <v>0</v>
      </c>
      <c r="S525" s="1415"/>
      <c r="T525" s="1416"/>
      <c r="U525" s="1420"/>
      <c r="V525" s="1101"/>
      <c r="W525" s="1411" t="e">
        <f t="shared" si="60"/>
        <v>#DIV/0!</v>
      </c>
      <c r="X525" s="1412"/>
      <c r="Y525" s="1422"/>
      <c r="Z525" s="20"/>
      <c r="AA525" s="19"/>
      <c r="AB525" s="19"/>
      <c r="AC525" s="19"/>
      <c r="AD525" s="19"/>
      <c r="AE525" s="19"/>
      <c r="AF525" s="19"/>
      <c r="AG525" s="19"/>
    </row>
    <row r="526" spans="2:35" ht="15" customHeight="1" x14ac:dyDescent="0.2">
      <c r="B526" s="1090" t="s">
        <v>459</v>
      </c>
      <c r="C526" s="1091"/>
      <c r="D526" s="1091"/>
      <c r="E526" s="1091"/>
      <c r="F526" s="1091"/>
      <c r="G526" s="1091"/>
      <c r="H526" s="1091"/>
      <c r="I526" s="1091"/>
      <c r="J526" s="1066"/>
      <c r="K526" s="1067"/>
      <c r="L526" s="1067"/>
      <c r="M526" s="1067"/>
      <c r="N526" s="1068"/>
      <c r="O526" s="973"/>
      <c r="P526" s="973"/>
      <c r="Q526" s="973"/>
      <c r="R526" s="1414">
        <v>0</v>
      </c>
      <c r="S526" s="1415"/>
      <c r="T526" s="1416"/>
      <c r="U526" s="1420"/>
      <c r="V526" s="1101"/>
      <c r="W526" s="1411" t="e">
        <f t="shared" si="60"/>
        <v>#DIV/0!</v>
      </c>
      <c r="X526" s="1412"/>
      <c r="Y526" s="1422"/>
      <c r="Z526" s="20"/>
      <c r="AA526" s="19"/>
      <c r="AB526" s="19"/>
      <c r="AC526" s="19"/>
      <c r="AD526" s="19"/>
      <c r="AE526" s="19"/>
      <c r="AF526" s="19"/>
      <c r="AG526" s="19"/>
    </row>
    <row r="527" spans="2:35" ht="15" customHeight="1" x14ac:dyDescent="0.2">
      <c r="B527" s="1430" t="s">
        <v>460</v>
      </c>
      <c r="C527" s="1431"/>
      <c r="D527" s="1431"/>
      <c r="E527" s="1431"/>
      <c r="F527" s="1431"/>
      <c r="G527" s="1431"/>
      <c r="H527" s="1431"/>
      <c r="I527" s="1431"/>
      <c r="J527" s="1431"/>
      <c r="K527" s="1431"/>
      <c r="L527" s="1431"/>
      <c r="M527" s="1431"/>
      <c r="N527" s="1432"/>
      <c r="O527" s="1410"/>
      <c r="P527" s="1410"/>
      <c r="Q527" s="1410"/>
      <c r="R527" s="1417">
        <f>SUM(R523:T526)</f>
        <v>0</v>
      </c>
      <c r="S527" s="1418"/>
      <c r="T527" s="1419"/>
      <c r="U527" s="1421"/>
      <c r="V527" s="1419"/>
      <c r="W527" s="1427" t="e">
        <f>SUM(W523:Y526)</f>
        <v>#DIV/0!</v>
      </c>
      <c r="X527" s="1428"/>
      <c r="Y527" s="1429"/>
      <c r="Z527" s="20"/>
      <c r="AA527" s="19"/>
      <c r="AB527" s="19"/>
      <c r="AC527" s="19"/>
      <c r="AD527" s="19"/>
      <c r="AE527" s="19"/>
      <c r="AF527" s="19"/>
      <c r="AG527" s="19"/>
    </row>
    <row r="528" spans="2:35" s="56" customFormat="1" ht="15" customHeight="1" x14ac:dyDescent="0.2">
      <c r="B528" s="328"/>
      <c r="C528" s="328"/>
      <c r="D528" s="328"/>
      <c r="E528" s="328"/>
      <c r="F528" s="328"/>
      <c r="G528" s="328"/>
      <c r="H528" s="328"/>
      <c r="I528" s="328"/>
      <c r="J528" s="328"/>
      <c r="K528" s="328"/>
      <c r="L528" s="328"/>
      <c r="M528" s="328"/>
      <c r="N528" s="328"/>
      <c r="O528" s="329"/>
      <c r="P528" s="329"/>
      <c r="Q528" s="329"/>
      <c r="R528" s="330"/>
      <c r="S528" s="329"/>
      <c r="T528" s="329"/>
      <c r="U528" s="329"/>
      <c r="V528" s="329"/>
      <c r="W528" s="331"/>
      <c r="X528" s="331"/>
      <c r="Y528" s="331"/>
      <c r="Z528" s="20"/>
      <c r="AA528" s="20"/>
      <c r="AB528" s="20"/>
      <c r="AC528" s="20"/>
      <c r="AD528" s="20"/>
      <c r="AE528" s="20"/>
      <c r="AF528" s="20"/>
      <c r="AG528" s="20"/>
    </row>
    <row r="529" spans="2:33" s="56" customFormat="1" ht="15" customHeight="1" x14ac:dyDescent="0.2">
      <c r="B529" s="328"/>
      <c r="C529" s="328"/>
      <c r="D529" s="328"/>
      <c r="E529" s="328"/>
      <c r="F529" s="328"/>
      <c r="G529" s="328"/>
      <c r="H529" s="328"/>
      <c r="I529" s="328"/>
      <c r="J529" s="328"/>
      <c r="K529" s="328"/>
      <c r="L529" s="328"/>
      <c r="M529" s="328"/>
      <c r="N529" s="328"/>
      <c r="O529" s="329"/>
      <c r="P529" s="329"/>
      <c r="Q529" s="329"/>
      <c r="R529" s="330"/>
      <c r="S529" s="329"/>
      <c r="T529" s="329"/>
      <c r="U529" s="329"/>
      <c r="V529" s="329"/>
      <c r="W529" s="331"/>
      <c r="X529" s="331"/>
      <c r="Y529" s="331"/>
      <c r="Z529" s="20"/>
      <c r="AA529" s="20"/>
      <c r="AB529" s="20"/>
      <c r="AC529" s="20"/>
      <c r="AD529" s="20"/>
      <c r="AE529" s="20"/>
      <c r="AF529" s="20"/>
      <c r="AG529" s="20"/>
    </row>
    <row r="530" spans="2:33" s="56" customFormat="1" ht="15" customHeight="1" x14ac:dyDescent="0.2">
      <c r="B530" s="328"/>
      <c r="C530" s="328"/>
      <c r="D530" s="328"/>
      <c r="E530" s="328"/>
      <c r="F530" s="328"/>
      <c r="G530" s="328"/>
      <c r="H530" s="328"/>
      <c r="I530" s="328"/>
      <c r="J530" s="328"/>
      <c r="K530" s="328"/>
      <c r="L530" s="328"/>
      <c r="M530" s="328"/>
      <c r="N530" s="328"/>
      <c r="O530" s="329"/>
      <c r="P530" s="329"/>
      <c r="Q530" s="329"/>
      <c r="R530" s="330"/>
      <c r="S530" s="329"/>
      <c r="T530" s="329"/>
      <c r="U530" s="329"/>
      <c r="V530" s="329"/>
      <c r="W530" s="331"/>
      <c r="X530" s="331"/>
      <c r="Y530" s="331"/>
      <c r="Z530" s="20"/>
      <c r="AA530" s="20"/>
      <c r="AB530" s="20"/>
      <c r="AC530" s="20"/>
      <c r="AD530" s="20"/>
      <c r="AE530" s="20"/>
      <c r="AF530" s="20"/>
      <c r="AG530" s="20"/>
    </row>
    <row r="531" spans="2:33" s="56" customFormat="1" ht="15" customHeight="1" x14ac:dyDescent="0.2">
      <c r="B531" s="950" t="s">
        <v>466</v>
      </c>
      <c r="C531" s="950"/>
      <c r="D531" s="950"/>
      <c r="E531" s="950"/>
      <c r="F531" s="950"/>
      <c r="G531" s="950"/>
      <c r="H531" s="950"/>
      <c r="I531" s="950"/>
      <c r="J531" s="950"/>
      <c r="K531" s="950"/>
      <c r="L531" s="950"/>
      <c r="M531" s="950"/>
      <c r="N531" s="950"/>
      <c r="O531" s="950"/>
      <c r="P531" s="950"/>
      <c r="Q531" s="950"/>
      <c r="R531" s="950"/>
      <c r="S531" s="950"/>
      <c r="T531" s="950"/>
      <c r="U531" s="329"/>
      <c r="V531" s="329"/>
      <c r="W531" s="331"/>
      <c r="X531" s="331"/>
      <c r="Y531" s="331"/>
      <c r="Z531" s="20"/>
      <c r="AA531" s="20"/>
      <c r="AB531" s="20"/>
      <c r="AC531" s="20"/>
      <c r="AD531" s="20"/>
      <c r="AE531" s="20"/>
      <c r="AF531" s="20"/>
      <c r="AG531" s="20"/>
    </row>
    <row r="532" spans="2:33" ht="15" customHeight="1" thickBot="1" x14ac:dyDescent="0.25">
      <c r="B532" s="20"/>
      <c r="C532" s="20"/>
      <c r="D532" s="20"/>
      <c r="E532" s="20"/>
      <c r="F532" s="20"/>
      <c r="G532" s="20"/>
      <c r="H532" s="20"/>
      <c r="I532" s="20"/>
      <c r="J532" s="20"/>
      <c r="K532" s="20"/>
      <c r="L532" s="20"/>
      <c r="M532" s="20"/>
      <c r="N532" s="20"/>
      <c r="O532" s="20"/>
      <c r="P532" s="20"/>
      <c r="Q532" s="20"/>
      <c r="R532" s="20"/>
      <c r="S532" s="20"/>
      <c r="T532" s="20"/>
      <c r="U532" s="72"/>
      <c r="V532" s="20"/>
      <c r="W532" s="20"/>
      <c r="X532" s="20"/>
      <c r="Y532" s="20"/>
      <c r="Z532" s="20"/>
      <c r="AA532" s="19"/>
      <c r="AB532" s="19"/>
      <c r="AC532" s="19"/>
      <c r="AD532" s="19"/>
      <c r="AE532" s="19"/>
      <c r="AF532" s="19"/>
      <c r="AG532" s="19"/>
    </row>
    <row r="533" spans="2:33" ht="15" customHeight="1" x14ac:dyDescent="0.2">
      <c r="B533" s="1160" t="s">
        <v>213</v>
      </c>
      <c r="C533" s="951"/>
      <c r="D533" s="951"/>
      <c r="E533" s="951"/>
      <c r="F533" s="951"/>
      <c r="G533" s="951" t="s">
        <v>102</v>
      </c>
      <c r="H533" s="951"/>
      <c r="I533" s="951"/>
      <c r="J533" s="951" t="s">
        <v>103</v>
      </c>
      <c r="K533" s="951"/>
      <c r="L533" s="952" t="s">
        <v>104</v>
      </c>
      <c r="M533" s="952"/>
      <c r="N533" s="952"/>
      <c r="O533" s="952" t="s">
        <v>105</v>
      </c>
      <c r="P533" s="952"/>
      <c r="Q533" s="952"/>
      <c r="R533" s="952" t="s">
        <v>106</v>
      </c>
      <c r="S533" s="952"/>
      <c r="T533" s="953"/>
      <c r="U533" s="72"/>
      <c r="V533" s="20"/>
      <c r="W533" s="20"/>
      <c r="X533" s="20"/>
      <c r="Y533" s="20"/>
      <c r="Z533" s="20"/>
      <c r="AA533" s="19"/>
      <c r="AB533" s="19"/>
      <c r="AC533" s="19"/>
      <c r="AD533" s="19"/>
      <c r="AE533" s="19"/>
      <c r="AF533" s="19"/>
      <c r="AG533" s="19"/>
    </row>
    <row r="534" spans="2:33" ht="15" customHeight="1" x14ac:dyDescent="0.2">
      <c r="B534" s="1433" t="str">
        <f>+B501</f>
        <v>PRODUCTO y/o servicio. DESARROLLO DE SOLUCIONES DIGITALES</v>
      </c>
      <c r="C534" s="1434"/>
      <c r="D534" s="1434"/>
      <c r="E534" s="1434"/>
      <c r="F534" s="1434"/>
      <c r="G534" s="954">
        <f>+W506</f>
        <v>402499.99999999994</v>
      </c>
      <c r="H534" s="954"/>
      <c r="I534" s="954"/>
      <c r="J534" s="954">
        <f>+(G534*'Estudio de Mercados'!$C$56)+'Estudio Técnico'!G534</f>
        <v>424637.49999999994</v>
      </c>
      <c r="K534" s="954"/>
      <c r="L534" s="955">
        <f>+(J534*'Estudio de Mercados'!$D$56)+J534</f>
        <v>450115.74999999994</v>
      </c>
      <c r="M534" s="955"/>
      <c r="N534" s="955"/>
      <c r="O534" s="955">
        <f>+(L534*'Estudio de Mercados'!$E$56)+L534</f>
        <v>479373.27374999993</v>
      </c>
      <c r="P534" s="955"/>
      <c r="Q534" s="955"/>
      <c r="R534" s="955">
        <f>+(O534*'Estudio de Mercados'!$F$56)+O534</f>
        <v>512929.40291249997</v>
      </c>
      <c r="S534" s="955"/>
      <c r="T534" s="1435"/>
      <c r="U534" s="72"/>
      <c r="V534" s="20"/>
      <c r="W534" s="20"/>
      <c r="X534" s="20"/>
      <c r="Y534" s="20"/>
      <c r="Z534" s="20"/>
      <c r="AA534" s="19"/>
      <c r="AB534" s="19"/>
      <c r="AC534" s="19"/>
      <c r="AD534" s="86" t="s">
        <v>410</v>
      </c>
      <c r="AE534" s="87" t="s">
        <v>345</v>
      </c>
      <c r="AF534" s="19"/>
      <c r="AG534" s="19"/>
    </row>
    <row r="535" spans="2:33" ht="15" customHeight="1" x14ac:dyDescent="0.2">
      <c r="B535" s="964" t="str">
        <f>+B508</f>
        <v>PRODUCTO y/o servicio. DISEÑO DE PLATAFORMAS WEB</v>
      </c>
      <c r="C535" s="965"/>
      <c r="D535" s="965"/>
      <c r="E535" s="965"/>
      <c r="F535" s="965"/>
      <c r="G535" s="959">
        <f>+W513</f>
        <v>185000</v>
      </c>
      <c r="H535" s="959"/>
      <c r="I535" s="959"/>
      <c r="J535" s="959">
        <f>+(G535*'Estudio de Mercados'!$C$56)+'Estudio Técnico'!G535</f>
        <v>195175</v>
      </c>
      <c r="K535" s="959"/>
      <c r="L535" s="960">
        <f>+(J535*'Estudio de Mercados'!$D$56)+J535</f>
        <v>206885.5</v>
      </c>
      <c r="M535" s="960"/>
      <c r="N535" s="960"/>
      <c r="O535" s="960">
        <f>+(L535*'Estudio de Mercados'!$E$56)+L535</f>
        <v>220333.0575</v>
      </c>
      <c r="P535" s="960"/>
      <c r="Q535" s="960"/>
      <c r="R535" s="960">
        <f>+(O535*'Estudio de Mercados'!$F$56)+O535</f>
        <v>235756.371525</v>
      </c>
      <c r="S535" s="960"/>
      <c r="T535" s="1436"/>
      <c r="U535" s="72"/>
      <c r="V535" s="20"/>
      <c r="W535" s="20"/>
      <c r="X535" s="20"/>
      <c r="Y535" s="20"/>
      <c r="Z535" s="20"/>
      <c r="AA535" s="19"/>
      <c r="AB535" s="19"/>
      <c r="AC535" s="19"/>
      <c r="AD535" s="89" t="s">
        <v>413</v>
      </c>
      <c r="AE535" s="76">
        <f>+'Estudio de Mercados'!C56</f>
        <v>5.5E-2</v>
      </c>
      <c r="AF535" s="19"/>
      <c r="AG535" s="19"/>
    </row>
    <row r="536" spans="2:33" ht="15" customHeight="1" x14ac:dyDescent="0.2">
      <c r="B536" s="964" t="str">
        <f>+B515</f>
        <v>PRODUCTO y/o servicio 3.</v>
      </c>
      <c r="C536" s="965"/>
      <c r="D536" s="965"/>
      <c r="E536" s="965"/>
      <c r="F536" s="965"/>
      <c r="G536" s="959"/>
      <c r="H536" s="959"/>
      <c r="I536" s="959"/>
      <c r="J536" s="959">
        <f>+(G536*'Estudio de Mercados'!$C$56)+'Estudio Técnico'!G536</f>
        <v>0</v>
      </c>
      <c r="K536" s="959"/>
      <c r="L536" s="960">
        <f>+(J536*'Estudio de Mercados'!$D$56)+J536</f>
        <v>0</v>
      </c>
      <c r="M536" s="960"/>
      <c r="N536" s="960"/>
      <c r="O536" s="960">
        <f>+(L536*'Estudio de Mercados'!$E$56)+L536</f>
        <v>0</v>
      </c>
      <c r="P536" s="960"/>
      <c r="Q536" s="960"/>
      <c r="R536" s="960">
        <f>+(O536*'Estudio de Mercados'!$F$56)+O536</f>
        <v>0</v>
      </c>
      <c r="S536" s="960"/>
      <c r="T536" s="1436"/>
      <c r="U536" s="72"/>
      <c r="V536" s="20"/>
      <c r="W536" s="20"/>
      <c r="X536" s="20"/>
      <c r="Y536" s="20"/>
      <c r="Z536" s="20"/>
      <c r="AA536" s="19"/>
      <c r="AB536" s="19"/>
      <c r="AC536" s="19"/>
      <c r="AD536" s="89" t="s">
        <v>415</v>
      </c>
      <c r="AE536" s="76">
        <f>+'Estudio de Mercados'!D56</f>
        <v>0.06</v>
      </c>
      <c r="AF536" s="19"/>
      <c r="AG536" s="19"/>
    </row>
    <row r="537" spans="2:33" ht="15" customHeight="1" x14ac:dyDescent="0.2">
      <c r="B537" s="1019" t="str">
        <f>+B522</f>
        <v>PRODUCTO y/o servicio 4.</v>
      </c>
      <c r="C537" s="1020"/>
      <c r="D537" s="1020"/>
      <c r="E537" s="1020"/>
      <c r="F537" s="1020"/>
      <c r="G537" s="1021"/>
      <c r="H537" s="1021"/>
      <c r="I537" s="1021"/>
      <c r="J537" s="1021">
        <f>+(G537*'Estudio de Mercados'!$C$56)+'Estudio Técnico'!G537</f>
        <v>0</v>
      </c>
      <c r="K537" s="1021"/>
      <c r="L537" s="966">
        <f>+(J537*'Estudio de Mercados'!$D$56)+J537</f>
        <v>0</v>
      </c>
      <c r="M537" s="966"/>
      <c r="N537" s="966"/>
      <c r="O537" s="966">
        <f>+(L537*'Estudio de Mercados'!$E$56)+L537</f>
        <v>0</v>
      </c>
      <c r="P537" s="966"/>
      <c r="Q537" s="966"/>
      <c r="R537" s="966">
        <f>+(O537*'Estudio de Mercados'!$F$56)+O537</f>
        <v>0</v>
      </c>
      <c r="S537" s="966"/>
      <c r="T537" s="1437"/>
      <c r="U537" s="72"/>
      <c r="V537" s="20"/>
      <c r="W537" s="20"/>
      <c r="X537" s="20"/>
      <c r="Y537" s="20"/>
      <c r="Z537" s="20"/>
      <c r="AA537" s="19"/>
      <c r="AB537" s="19"/>
      <c r="AC537" s="19"/>
      <c r="AD537" s="89" t="s">
        <v>417</v>
      </c>
      <c r="AE537" s="76">
        <f>+'Estudio de Mercados'!E56</f>
        <v>6.5000000000000002E-2</v>
      </c>
      <c r="AF537" s="19"/>
      <c r="AG537" s="19"/>
    </row>
    <row r="538" spans="2:33" ht="15" customHeight="1" x14ac:dyDescent="0.2">
      <c r="B538" s="20"/>
      <c r="C538" s="20"/>
      <c r="D538" s="20"/>
      <c r="E538" s="20"/>
      <c r="F538" s="20"/>
      <c r="G538" s="20"/>
      <c r="H538" s="20"/>
      <c r="I538" s="20"/>
      <c r="J538" s="20"/>
      <c r="K538" s="20"/>
      <c r="L538" s="20"/>
      <c r="M538" s="20"/>
      <c r="N538" s="20"/>
      <c r="O538" s="20"/>
      <c r="P538" s="20"/>
      <c r="Q538" s="20"/>
      <c r="R538" s="20"/>
      <c r="S538" s="20"/>
      <c r="T538" s="20"/>
      <c r="U538" s="72"/>
      <c r="V538" s="20"/>
      <c r="W538" s="20"/>
      <c r="X538" s="20"/>
      <c r="Y538" s="20"/>
      <c r="Z538" s="20"/>
      <c r="AA538" s="19"/>
      <c r="AB538" s="19"/>
      <c r="AC538" s="19"/>
      <c r="AD538" s="19"/>
      <c r="AE538" s="19"/>
      <c r="AF538" s="19"/>
      <c r="AG538" s="19"/>
    </row>
    <row r="539" spans="2:33" ht="15" customHeight="1" x14ac:dyDescent="0.2">
      <c r="B539" s="20"/>
      <c r="C539" s="20"/>
      <c r="D539" s="20"/>
      <c r="E539" s="20"/>
      <c r="F539" s="20"/>
      <c r="G539" s="20"/>
      <c r="H539" s="20"/>
      <c r="I539" s="20"/>
      <c r="J539" s="20"/>
      <c r="K539" s="20"/>
      <c r="L539" s="20"/>
      <c r="M539" s="20"/>
      <c r="N539" s="20"/>
      <c r="O539" s="20"/>
      <c r="P539" s="20"/>
      <c r="Q539" s="20"/>
      <c r="R539" s="20"/>
      <c r="S539" s="20"/>
      <c r="T539" s="20"/>
      <c r="U539" s="72"/>
      <c r="V539" s="20"/>
      <c r="W539" s="20"/>
      <c r="X539" s="20"/>
      <c r="Y539" s="20"/>
      <c r="Z539" s="20"/>
      <c r="AA539" s="19"/>
      <c r="AB539" s="19"/>
      <c r="AC539" s="19"/>
      <c r="AD539" s="19"/>
      <c r="AE539" s="19"/>
      <c r="AF539" s="19"/>
      <c r="AG539" s="19"/>
    </row>
    <row r="540" spans="2:33" ht="15" customHeight="1" x14ac:dyDescent="0.2">
      <c r="B540" s="20"/>
      <c r="C540" s="20"/>
      <c r="D540" s="20"/>
      <c r="E540" s="20"/>
      <c r="F540" s="20"/>
      <c r="G540" s="20"/>
      <c r="H540" s="20"/>
      <c r="I540" s="20"/>
      <c r="J540" s="20"/>
      <c r="K540" s="20"/>
      <c r="L540" s="20"/>
      <c r="M540" s="20"/>
      <c r="N540" s="20"/>
      <c r="O540" s="20"/>
      <c r="P540" s="20"/>
      <c r="Q540" s="20"/>
      <c r="R540" s="20"/>
      <c r="S540" s="20"/>
      <c r="T540" s="20"/>
      <c r="U540" s="72"/>
      <c r="V540" s="20"/>
      <c r="W540" s="20"/>
      <c r="X540" s="20"/>
      <c r="Y540" s="20"/>
      <c r="Z540" s="20"/>
      <c r="AA540" s="19"/>
      <c r="AB540" s="19"/>
      <c r="AC540" s="19"/>
      <c r="AD540" s="19"/>
      <c r="AE540" s="19"/>
      <c r="AF540" s="19"/>
      <c r="AG540" s="19"/>
    </row>
    <row r="541" spans="2:33" ht="15" customHeight="1" x14ac:dyDescent="0.2">
      <c r="B541" s="950" t="s">
        <v>467</v>
      </c>
      <c r="C541" s="950"/>
      <c r="D541" s="950"/>
      <c r="E541" s="950"/>
      <c r="F541" s="950"/>
      <c r="G541" s="950"/>
      <c r="H541" s="950"/>
      <c r="I541" s="950"/>
      <c r="J541" s="950"/>
      <c r="K541" s="950"/>
      <c r="L541" s="950"/>
      <c r="M541" s="950"/>
      <c r="N541" s="950"/>
      <c r="O541" s="950"/>
      <c r="P541" s="950"/>
      <c r="Q541" s="950"/>
      <c r="R541" s="950"/>
      <c r="S541" s="950"/>
      <c r="T541" s="950"/>
      <c r="U541" s="72"/>
      <c r="V541" s="20"/>
      <c r="W541" s="20"/>
      <c r="X541" s="20"/>
      <c r="Y541" s="20"/>
      <c r="Z541" s="20"/>
      <c r="AA541" s="19"/>
      <c r="AB541" s="19"/>
      <c r="AC541" s="19"/>
      <c r="AD541" s="19"/>
      <c r="AE541" s="19"/>
      <c r="AF541" s="19"/>
      <c r="AG541" s="19"/>
    </row>
    <row r="542" spans="2:33" ht="15" customHeight="1" thickBot="1" x14ac:dyDescent="0.25">
      <c r="B542" s="20"/>
      <c r="C542" s="20"/>
      <c r="D542" s="20"/>
      <c r="E542" s="20"/>
      <c r="F542" s="20"/>
      <c r="G542" s="20"/>
      <c r="H542" s="20"/>
      <c r="I542" s="20"/>
      <c r="J542" s="20"/>
      <c r="K542" s="20"/>
      <c r="L542" s="20"/>
      <c r="M542" s="20"/>
      <c r="N542" s="20"/>
      <c r="O542" s="20"/>
      <c r="P542" s="20"/>
      <c r="Q542" s="20"/>
      <c r="R542" s="20"/>
      <c r="S542" s="20"/>
      <c r="T542" s="20"/>
      <c r="U542" s="72"/>
      <c r="V542" s="20"/>
      <c r="W542" s="20"/>
      <c r="X542" s="20"/>
      <c r="Y542" s="20"/>
      <c r="Z542" s="20"/>
      <c r="AA542" s="19"/>
      <c r="AB542" s="19"/>
      <c r="AC542" s="19"/>
      <c r="AD542" s="19"/>
      <c r="AE542" s="19"/>
      <c r="AF542" s="19"/>
      <c r="AG542" s="19"/>
    </row>
    <row r="543" spans="2:33" ht="15" customHeight="1" x14ac:dyDescent="0.2">
      <c r="B543" s="1160" t="s">
        <v>213</v>
      </c>
      <c r="C543" s="951"/>
      <c r="D543" s="951"/>
      <c r="E543" s="951"/>
      <c r="F543" s="951"/>
      <c r="G543" s="951" t="s">
        <v>102</v>
      </c>
      <c r="H543" s="951"/>
      <c r="I543" s="951"/>
      <c r="J543" s="951" t="s">
        <v>103</v>
      </c>
      <c r="K543" s="951"/>
      <c r="L543" s="952" t="s">
        <v>104</v>
      </c>
      <c r="M543" s="952"/>
      <c r="N543" s="952"/>
      <c r="O543" s="952" t="s">
        <v>105</v>
      </c>
      <c r="P543" s="952"/>
      <c r="Q543" s="952"/>
      <c r="R543" s="952" t="s">
        <v>106</v>
      </c>
      <c r="S543" s="952"/>
      <c r="T543" s="953"/>
      <c r="U543" s="72"/>
      <c r="V543" s="20"/>
      <c r="W543" s="20"/>
      <c r="X543" s="20"/>
      <c r="Y543" s="20"/>
      <c r="Z543" s="20"/>
      <c r="AA543" s="19"/>
      <c r="AB543" s="19"/>
      <c r="AC543" s="19"/>
      <c r="AD543" s="19"/>
      <c r="AE543" s="19"/>
      <c r="AF543" s="19"/>
      <c r="AG543" s="19"/>
    </row>
    <row r="544" spans="2:33" ht="15" customHeight="1" x14ac:dyDescent="0.2">
      <c r="B544" s="1433" t="str">
        <f>+B501</f>
        <v>PRODUCTO y/o servicio. DESARROLLO DE SOLUCIONES DIGITALES</v>
      </c>
      <c r="C544" s="1434"/>
      <c r="D544" s="1434"/>
      <c r="E544" s="1434"/>
      <c r="F544" s="1434"/>
      <c r="G544" s="954">
        <f>+G534*$T$255</f>
        <v>57959999.999999993</v>
      </c>
      <c r="H544" s="954"/>
      <c r="I544" s="954"/>
      <c r="J544" s="954">
        <f>+J534*$U$255</f>
        <v>68485536</v>
      </c>
      <c r="K544" s="954"/>
      <c r="L544" s="955">
        <f>+L534*$V$255</f>
        <v>82031975.020799994</v>
      </c>
      <c r="M544" s="955"/>
      <c r="N544" s="955"/>
      <c r="O544" s="955">
        <f>+O534*$W$255</f>
        <v>99595020.872753292</v>
      </c>
      <c r="P544" s="955"/>
      <c r="Q544" s="955"/>
      <c r="R544" s="956">
        <f>+R534*$X$255</f>
        <v>122551673.18392293</v>
      </c>
      <c r="S544" s="957"/>
      <c r="T544" s="958"/>
      <c r="U544" s="72"/>
      <c r="V544" s="20"/>
      <c r="W544" s="20"/>
      <c r="X544" s="20"/>
      <c r="Y544" s="20"/>
      <c r="Z544" s="20"/>
      <c r="AA544" s="19"/>
      <c r="AB544" s="19"/>
      <c r="AC544" s="19"/>
      <c r="AD544" s="19"/>
      <c r="AE544" s="19"/>
      <c r="AF544" s="19"/>
      <c r="AG544" s="19"/>
    </row>
    <row r="545" spans="1:33" ht="15" customHeight="1" x14ac:dyDescent="0.2">
      <c r="B545" s="964" t="str">
        <f>+B508</f>
        <v>PRODUCTO y/o servicio. DISEÑO DE PLATAFORMAS WEB</v>
      </c>
      <c r="C545" s="965"/>
      <c r="D545" s="965"/>
      <c r="E545" s="965"/>
      <c r="F545" s="965"/>
      <c r="G545" s="959">
        <f t="shared" ref="G545:G547" si="61">+G535*$T$255</f>
        <v>26640000</v>
      </c>
      <c r="H545" s="959"/>
      <c r="I545" s="959"/>
      <c r="J545" s="959">
        <f t="shared" ref="J545:J547" si="62">+J535*$U$255</f>
        <v>31477824.000000007</v>
      </c>
      <c r="K545" s="959"/>
      <c r="L545" s="960">
        <f t="shared" ref="L545:L547" si="63">+L535*$V$255</f>
        <v>37704137.587200008</v>
      </c>
      <c r="M545" s="960"/>
      <c r="N545" s="960"/>
      <c r="O545" s="960">
        <f t="shared" ref="O545:O547" si="64">+O535*$W$255</f>
        <v>45776593.444619529</v>
      </c>
      <c r="P545" s="960"/>
      <c r="Q545" s="960"/>
      <c r="R545" s="961">
        <f t="shared" ref="R545:R547" si="65">+R535*$X$255</f>
        <v>56328098.233604334</v>
      </c>
      <c r="S545" s="962"/>
      <c r="T545" s="963"/>
      <c r="U545" s="72"/>
      <c r="V545" s="20"/>
      <c r="W545" s="20"/>
      <c r="X545" s="20"/>
      <c r="Y545" s="20"/>
      <c r="Z545" s="20"/>
      <c r="AA545" s="19"/>
      <c r="AB545" s="19"/>
      <c r="AC545" s="19"/>
      <c r="AD545" s="19"/>
      <c r="AE545" s="19"/>
      <c r="AF545" s="19"/>
      <c r="AG545" s="19"/>
    </row>
    <row r="546" spans="1:33" ht="15" customHeight="1" x14ac:dyDescent="0.2">
      <c r="B546" s="964" t="str">
        <f>+B515</f>
        <v>PRODUCTO y/o servicio 3.</v>
      </c>
      <c r="C546" s="965"/>
      <c r="D546" s="965"/>
      <c r="E546" s="965"/>
      <c r="F546" s="965"/>
      <c r="G546" s="959">
        <f t="shared" si="61"/>
        <v>0</v>
      </c>
      <c r="H546" s="959"/>
      <c r="I546" s="959"/>
      <c r="J546" s="959">
        <f t="shared" si="62"/>
        <v>0</v>
      </c>
      <c r="K546" s="959"/>
      <c r="L546" s="960">
        <f t="shared" si="63"/>
        <v>0</v>
      </c>
      <c r="M546" s="960"/>
      <c r="N546" s="960"/>
      <c r="O546" s="960">
        <f t="shared" si="64"/>
        <v>0</v>
      </c>
      <c r="P546" s="960"/>
      <c r="Q546" s="960"/>
      <c r="R546" s="961">
        <f t="shared" si="65"/>
        <v>0</v>
      </c>
      <c r="S546" s="962"/>
      <c r="T546" s="963"/>
      <c r="U546" s="72"/>
      <c r="V546" s="20"/>
      <c r="W546" s="20"/>
      <c r="X546" s="20"/>
      <c r="Y546" s="20"/>
      <c r="Z546" s="20"/>
      <c r="AA546" s="19"/>
      <c r="AB546" s="19"/>
      <c r="AC546" s="19"/>
      <c r="AD546" s="19"/>
      <c r="AE546" s="19"/>
      <c r="AF546" s="19"/>
      <c r="AG546" s="19"/>
    </row>
    <row r="547" spans="1:33" ht="15" customHeight="1" x14ac:dyDescent="0.2">
      <c r="B547" s="1019" t="str">
        <f>+B522</f>
        <v>PRODUCTO y/o servicio 4.</v>
      </c>
      <c r="C547" s="1020"/>
      <c r="D547" s="1020"/>
      <c r="E547" s="1020"/>
      <c r="F547" s="1020"/>
      <c r="G547" s="1021">
        <f t="shared" si="61"/>
        <v>0</v>
      </c>
      <c r="H547" s="1021"/>
      <c r="I547" s="1021"/>
      <c r="J547" s="1021">
        <f t="shared" si="62"/>
        <v>0</v>
      </c>
      <c r="K547" s="1021"/>
      <c r="L547" s="966">
        <f t="shared" si="63"/>
        <v>0</v>
      </c>
      <c r="M547" s="966"/>
      <c r="N547" s="966"/>
      <c r="O547" s="966">
        <f t="shared" si="64"/>
        <v>0</v>
      </c>
      <c r="P547" s="966"/>
      <c r="Q547" s="966"/>
      <c r="R547" s="947">
        <f t="shared" si="65"/>
        <v>0</v>
      </c>
      <c r="S547" s="948"/>
      <c r="T547" s="949"/>
      <c r="U547" s="72"/>
      <c r="V547" s="20"/>
      <c r="W547" s="20"/>
      <c r="X547" s="20"/>
      <c r="Y547" s="20"/>
      <c r="Z547" s="20"/>
      <c r="AA547" s="19"/>
      <c r="AB547" s="19"/>
      <c r="AC547" s="19"/>
      <c r="AD547" s="19"/>
      <c r="AE547" s="19"/>
      <c r="AF547" s="19"/>
      <c r="AG547" s="19"/>
    </row>
    <row r="548" spans="1:33" ht="15" customHeight="1" x14ac:dyDescent="0.2">
      <c r="B548" s="20"/>
      <c r="C548" s="20"/>
      <c r="D548" s="20"/>
      <c r="E548" s="20"/>
      <c r="F548" s="20"/>
      <c r="G548" s="20"/>
      <c r="H548" s="20"/>
      <c r="I548" s="20"/>
      <c r="J548" s="20"/>
      <c r="K548" s="20"/>
      <c r="L548" s="20"/>
      <c r="M548" s="20"/>
      <c r="N548" s="20"/>
      <c r="O548" s="20"/>
      <c r="P548" s="20"/>
      <c r="Q548" s="20"/>
      <c r="R548" s="20"/>
      <c r="S548" s="20"/>
      <c r="T548" s="20"/>
      <c r="U548" s="72"/>
      <c r="V548" s="20"/>
      <c r="W548" s="20"/>
      <c r="X548" s="20"/>
      <c r="Y548" s="20"/>
      <c r="Z548" s="20"/>
      <c r="AA548" s="19"/>
      <c r="AB548" s="19"/>
      <c r="AC548" s="19"/>
      <c r="AD548" s="19"/>
      <c r="AE548" s="19"/>
      <c r="AF548" s="19"/>
      <c r="AG548" s="19"/>
    </row>
    <row r="549" spans="1:33" ht="15" customHeight="1" x14ac:dyDescent="0.2">
      <c r="B549" s="20"/>
      <c r="C549" s="20"/>
      <c r="D549" s="20"/>
      <c r="E549" s="20"/>
      <c r="F549" s="20"/>
      <c r="G549" s="20"/>
      <c r="H549" s="20"/>
      <c r="I549" s="20"/>
      <c r="J549" s="20"/>
      <c r="K549" s="20"/>
      <c r="L549" s="20"/>
      <c r="M549" s="20"/>
      <c r="N549" s="20"/>
      <c r="O549" s="20"/>
      <c r="P549" s="20"/>
      <c r="Q549" s="20"/>
      <c r="R549" s="20"/>
      <c r="S549" s="20"/>
      <c r="T549" s="20"/>
      <c r="U549" s="72"/>
      <c r="V549" s="20"/>
      <c r="W549" s="20"/>
      <c r="X549" s="20"/>
      <c r="Y549" s="20"/>
      <c r="Z549" s="20"/>
      <c r="AA549" s="19"/>
      <c r="AB549" s="19"/>
      <c r="AC549" s="19"/>
      <c r="AD549" s="19"/>
      <c r="AE549" s="19"/>
      <c r="AF549" s="19"/>
      <c r="AG549" s="19"/>
    </row>
    <row r="550" spans="1:33" s="19" customFormat="1" ht="21.75" customHeight="1" x14ac:dyDescent="0.2">
      <c r="A550" s="20"/>
      <c r="B550" s="682" t="s">
        <v>468</v>
      </c>
      <c r="C550" s="682"/>
      <c r="D550" s="682"/>
      <c r="E550" s="682"/>
      <c r="F550" s="682"/>
      <c r="G550" s="682"/>
      <c r="H550" s="682"/>
      <c r="I550" s="682"/>
      <c r="J550" s="682"/>
      <c r="K550" s="682"/>
      <c r="L550" s="682"/>
      <c r="M550" s="682"/>
      <c r="N550" s="682"/>
      <c r="O550" s="682"/>
      <c r="P550" s="682"/>
      <c r="Q550" s="682"/>
      <c r="R550" s="682"/>
      <c r="S550" s="682"/>
      <c r="T550" s="682"/>
      <c r="U550" s="682"/>
      <c r="V550" s="682"/>
      <c r="W550" s="682"/>
      <c r="X550" s="682"/>
      <c r="Y550" s="682"/>
      <c r="Z550" s="20"/>
    </row>
    <row r="551" spans="1:33" ht="15" customHeight="1" x14ac:dyDescent="0.2">
      <c r="B551" s="20"/>
      <c r="C551" s="20"/>
      <c r="D551" s="20"/>
      <c r="E551" s="20"/>
      <c r="F551" s="20"/>
      <c r="G551" s="20"/>
      <c r="H551" s="20"/>
      <c r="I551" s="20"/>
      <c r="J551" s="20"/>
      <c r="K551" s="20"/>
      <c r="L551" s="20"/>
      <c r="M551" s="20"/>
      <c r="N551" s="20"/>
      <c r="O551" s="20"/>
      <c r="P551" s="20"/>
      <c r="Q551" s="20"/>
      <c r="R551" s="20"/>
      <c r="S551" s="20"/>
      <c r="T551" s="20"/>
      <c r="U551" s="72"/>
      <c r="V551" s="20"/>
      <c r="W551" s="20"/>
      <c r="X551" s="20"/>
      <c r="Y551" s="20"/>
      <c r="Z551" s="20"/>
      <c r="AA551" s="19"/>
      <c r="AB551" s="19"/>
      <c r="AC551" s="19"/>
      <c r="AD551" s="19"/>
      <c r="AE551" s="19"/>
      <c r="AF551" s="19"/>
      <c r="AG551" s="19"/>
    </row>
    <row r="552" spans="1:33" ht="15" customHeight="1" thickBot="1" x14ac:dyDescent="0.25">
      <c r="B552" s="20"/>
      <c r="C552" s="20"/>
      <c r="D552" s="20"/>
      <c r="E552" s="20"/>
      <c r="F552" s="20"/>
      <c r="G552" s="20"/>
      <c r="H552" s="20"/>
      <c r="I552" s="20"/>
      <c r="J552" s="20"/>
      <c r="K552" s="20"/>
      <c r="L552" s="20"/>
      <c r="M552" s="20"/>
      <c r="N552" s="20"/>
      <c r="O552" s="20"/>
      <c r="P552" s="20"/>
      <c r="Q552" s="20"/>
      <c r="R552" s="20"/>
      <c r="S552" s="20"/>
      <c r="T552" s="20"/>
      <c r="U552" s="72"/>
      <c r="V552" s="20"/>
      <c r="W552" s="20"/>
      <c r="X552" s="20"/>
      <c r="Y552" s="20"/>
      <c r="Z552" s="20"/>
      <c r="AA552" s="19"/>
      <c r="AB552" s="19"/>
      <c r="AC552" s="19"/>
      <c r="AD552" s="19"/>
      <c r="AE552" s="19"/>
      <c r="AF552" s="19"/>
      <c r="AG552" s="19"/>
    </row>
    <row r="553" spans="1:33" s="19" customFormat="1" ht="20.25" customHeight="1" x14ac:dyDescent="0.2">
      <c r="A553" s="20"/>
      <c r="B553" s="20"/>
      <c r="C553" s="20"/>
      <c r="D553" s="20"/>
      <c r="E553" s="1062"/>
      <c r="F553" s="1062"/>
      <c r="G553" s="1062"/>
      <c r="H553" s="1062"/>
      <c r="I553" s="1062"/>
      <c r="J553" s="1032" t="s">
        <v>469</v>
      </c>
      <c r="K553" s="1033"/>
      <c r="L553" s="1033"/>
      <c r="M553" s="1033"/>
      <c r="N553" s="1033"/>
      <c r="O553" s="1033"/>
      <c r="P553" s="1033"/>
      <c r="Q553" s="1033"/>
      <c r="R553" s="1033"/>
      <c r="S553" s="1033"/>
      <c r="T553" s="1033"/>
      <c r="U553" s="1033"/>
      <c r="V553" s="1033"/>
      <c r="W553" s="1034"/>
      <c r="X553" s="20"/>
      <c r="Y553" s="20"/>
      <c r="Z553" s="20"/>
    </row>
    <row r="554" spans="1:33" s="19" customFormat="1" ht="19.5" customHeight="1" x14ac:dyDescent="0.2">
      <c r="A554" s="20"/>
      <c r="B554" s="20"/>
      <c r="C554" s="20"/>
      <c r="D554" s="20"/>
      <c r="E554" s="741" t="s">
        <v>470</v>
      </c>
      <c r="F554" s="792"/>
      <c r="G554" s="792"/>
      <c r="H554" s="792"/>
      <c r="I554" s="887"/>
      <c r="J554" s="741" t="s">
        <v>102</v>
      </c>
      <c r="K554" s="792"/>
      <c r="L554" s="1087" t="s">
        <v>103</v>
      </c>
      <c r="M554" s="826"/>
      <c r="N554" s="827"/>
      <c r="O554" s="792" t="s">
        <v>104</v>
      </c>
      <c r="P554" s="792"/>
      <c r="Q554" s="792"/>
      <c r="R554" s="792"/>
      <c r="S554" s="792" t="s">
        <v>105</v>
      </c>
      <c r="T554" s="792"/>
      <c r="U554" s="792"/>
      <c r="V554" s="792" t="s">
        <v>106</v>
      </c>
      <c r="W554" s="887"/>
      <c r="X554" s="20"/>
      <c r="Y554" s="20"/>
      <c r="Z554" s="20"/>
    </row>
    <row r="555" spans="1:33" s="19" customFormat="1" ht="33" customHeight="1" x14ac:dyDescent="0.2">
      <c r="A555" s="20"/>
      <c r="B555" s="20"/>
      <c r="C555" s="20"/>
      <c r="D555" s="20"/>
      <c r="E555" s="1078" t="str">
        <f>'Estudio de Mercados'!$B$276</f>
        <v xml:space="preserve">PRODUCTO y/o Servicio.1. IMPLEMENTACION DE LA PLATAFORMA ANGABE </v>
      </c>
      <c r="F555" s="1079"/>
      <c r="G555" s="1079"/>
      <c r="H555" s="1079"/>
      <c r="I555" s="1080"/>
      <c r="J555" s="1081">
        <f>+(T255*$U$407)+(G544)</f>
        <v>57959999.999999993</v>
      </c>
      <c r="K555" s="1082"/>
      <c r="L555" s="1083">
        <f>+(U255*$V$407)+J544</f>
        <v>68485536</v>
      </c>
      <c r="M555" s="1084"/>
      <c r="N555" s="1085"/>
      <c r="O555" s="1082">
        <f>+(V255*$W$407)+L544</f>
        <v>82031975.020799994</v>
      </c>
      <c r="P555" s="1082"/>
      <c r="Q555" s="1082"/>
      <c r="R555" s="1082"/>
      <c r="S555" s="1082">
        <f>+(W255*$X$407)+O544</f>
        <v>99595020.872753292</v>
      </c>
      <c r="T555" s="1082"/>
      <c r="U555" s="1082"/>
      <c r="V555" s="1082">
        <f>+(X255*$Y$407)+R544</f>
        <v>122551673.18392293</v>
      </c>
      <c r="W555" s="1086"/>
      <c r="X555" s="20"/>
      <c r="Y555" s="20"/>
      <c r="Z555" s="20"/>
    </row>
    <row r="556" spans="1:33" s="19" customFormat="1" ht="33" customHeight="1" x14ac:dyDescent="0.2">
      <c r="A556" s="20"/>
      <c r="B556" s="20"/>
      <c r="C556" s="20"/>
      <c r="D556" s="20"/>
      <c r="E556" s="1078" t="str">
        <f>'Estudio de Mercados'!$B$283</f>
        <v xml:space="preserve">PRODUCTO y/o servicio 2.SUSCRIPCION MENSUAL ANGABE </v>
      </c>
      <c r="F556" s="1079"/>
      <c r="G556" s="1079"/>
      <c r="H556" s="1079"/>
      <c r="I556" s="1080"/>
      <c r="J556" s="1081">
        <f>+(T256*$U$436)+(G545)</f>
        <v>26640000</v>
      </c>
      <c r="K556" s="1082"/>
      <c r="L556" s="1083">
        <f>+(U256*$V$436)+J545</f>
        <v>31477824.000000007</v>
      </c>
      <c r="M556" s="1084"/>
      <c r="N556" s="1085"/>
      <c r="O556" s="1082">
        <f>+(V256*$W$436)+L545</f>
        <v>37704137.587200008</v>
      </c>
      <c r="P556" s="1082"/>
      <c r="Q556" s="1082"/>
      <c r="R556" s="1082"/>
      <c r="S556" s="1082">
        <f>+(W256*$X$436)+O545</f>
        <v>45776593.444619529</v>
      </c>
      <c r="T556" s="1082"/>
      <c r="U556" s="1082"/>
      <c r="V556" s="1082">
        <f>+(X256*$Y$436)+R545</f>
        <v>56328098.233604334</v>
      </c>
      <c r="W556" s="1086"/>
      <c r="X556" s="20"/>
      <c r="Y556" s="20"/>
      <c r="Z556" s="20"/>
    </row>
    <row r="557" spans="1:33" s="19" customFormat="1" ht="33" customHeight="1" x14ac:dyDescent="0.2">
      <c r="A557" s="20"/>
      <c r="B557" s="20"/>
      <c r="C557" s="20"/>
      <c r="D557" s="20"/>
      <c r="E557" s="1078" t="str">
        <f>'Estudio de Mercados'!$B$290</f>
        <v>PRODUCTO y/o Servicio. 3. SOPORTE Y MANTENIMIENTO DEL SISTEMA</v>
      </c>
      <c r="F557" s="1079"/>
      <c r="G557" s="1079"/>
      <c r="H557" s="1079"/>
      <c r="I557" s="1080"/>
      <c r="J557" s="1081">
        <f>+(T257*$U$465)+(G546)</f>
        <v>0</v>
      </c>
      <c r="K557" s="1082"/>
      <c r="L557" s="1083">
        <f>+(U257*$V$465)+J546</f>
        <v>0</v>
      </c>
      <c r="M557" s="1084"/>
      <c r="N557" s="1085"/>
      <c r="O557" s="1082">
        <f>+(V257*$W$465)+L546</f>
        <v>0</v>
      </c>
      <c r="P557" s="1082"/>
      <c r="Q557" s="1082"/>
      <c r="R557" s="1082"/>
      <c r="S557" s="1082">
        <f>+(W257*$X$465)+O546</f>
        <v>0</v>
      </c>
      <c r="T557" s="1082"/>
      <c r="U557" s="1082"/>
      <c r="V557" s="1082">
        <f>+(X257*$Y$465)+R546</f>
        <v>0</v>
      </c>
      <c r="W557" s="1086"/>
      <c r="X557" s="20"/>
      <c r="Y557" s="20"/>
      <c r="Z557" s="20"/>
    </row>
    <row r="558" spans="1:33" s="19" customFormat="1" ht="33" customHeight="1" x14ac:dyDescent="0.2">
      <c r="A558" s="20"/>
      <c r="B558" s="20"/>
      <c r="C558" s="20"/>
      <c r="D558" s="20"/>
      <c r="E558" s="1069" t="str">
        <f>'Estudio de Mercados'!$B$297</f>
        <v>PRODUCTO y/o Servicio.4.PERSONALIZACION O CONFIGURACION INICIAL</v>
      </c>
      <c r="F558" s="1070"/>
      <c r="G558" s="1070"/>
      <c r="H558" s="1070"/>
      <c r="I558" s="1071"/>
      <c r="J558" s="1072">
        <f>+(T258*$U$494)+(G547)</f>
        <v>0</v>
      </c>
      <c r="K558" s="1073"/>
      <c r="L558" s="1074">
        <f>+(U258*$V$494)+J547</f>
        <v>0</v>
      </c>
      <c r="M558" s="1075"/>
      <c r="N558" s="1076"/>
      <c r="O558" s="1073">
        <f>+(V258*$W$494)+L547</f>
        <v>0</v>
      </c>
      <c r="P558" s="1073"/>
      <c r="Q558" s="1073"/>
      <c r="R558" s="1073"/>
      <c r="S558" s="1073">
        <f>+(W258*$X$494)+O547</f>
        <v>0</v>
      </c>
      <c r="T558" s="1073"/>
      <c r="U558" s="1073"/>
      <c r="V558" s="1073">
        <f>+(X258*$Y$494)+R547</f>
        <v>0</v>
      </c>
      <c r="W558" s="1077"/>
      <c r="X558" s="20"/>
      <c r="Y558" s="20"/>
      <c r="Z558" s="20"/>
    </row>
    <row r="559" spans="1:33" ht="21.75" customHeight="1" x14ac:dyDescent="0.2">
      <c r="B559" s="20"/>
      <c r="C559" s="20"/>
      <c r="D559" s="20"/>
      <c r="E559" s="1016" t="s">
        <v>257</v>
      </c>
      <c r="F559" s="952"/>
      <c r="G559" s="952"/>
      <c r="H559" s="952"/>
      <c r="I559" s="953"/>
      <c r="J559" s="1009">
        <f>SUM(J555:K558)</f>
        <v>84600000</v>
      </c>
      <c r="K559" s="1010"/>
      <c r="L559" s="1011">
        <f>SUM(L555:N558)</f>
        <v>99963360</v>
      </c>
      <c r="M559" s="1012"/>
      <c r="N559" s="1013"/>
      <c r="O559" s="1014">
        <f>SUM(O555:R558)</f>
        <v>119736112.60800001</v>
      </c>
      <c r="P559" s="1010"/>
      <c r="Q559" s="1010"/>
      <c r="R559" s="1010"/>
      <c r="S559" s="1014">
        <f>SUM(S555:U558)</f>
        <v>145371614.31737283</v>
      </c>
      <c r="T559" s="1010"/>
      <c r="U559" s="1010"/>
      <c r="V559" s="1014">
        <f>SUM(V555:W558)</f>
        <v>178879771.41752726</v>
      </c>
      <c r="W559" s="1015"/>
      <c r="X559" s="20"/>
      <c r="Y559" s="20"/>
      <c r="Z559" s="20"/>
      <c r="AA559" s="19"/>
      <c r="AB559" s="19"/>
      <c r="AC559" s="19"/>
      <c r="AD559" s="19"/>
      <c r="AE559" s="19"/>
      <c r="AF559" s="19"/>
      <c r="AG559" s="19"/>
    </row>
    <row r="560" spans="1:33" ht="15" customHeight="1" x14ac:dyDescent="0.2">
      <c r="B560" s="20"/>
      <c r="C560" s="20"/>
      <c r="D560" s="20"/>
      <c r="E560" s="20"/>
      <c r="F560" s="20"/>
      <c r="G560" s="20"/>
      <c r="H560" s="20"/>
      <c r="I560" s="20"/>
      <c r="J560" s="20"/>
      <c r="K560" s="20"/>
      <c r="L560" s="20"/>
      <c r="M560" s="20"/>
      <c r="N560" s="20"/>
      <c r="O560" s="20"/>
      <c r="P560" s="20"/>
      <c r="Q560" s="20"/>
      <c r="R560" s="20"/>
      <c r="S560" s="20"/>
      <c r="T560" s="20"/>
      <c r="U560" s="72"/>
      <c r="V560" s="20"/>
      <c r="W560" s="20"/>
      <c r="X560" s="20"/>
      <c r="Y560" s="20"/>
      <c r="Z560" s="20"/>
      <c r="AA560" s="19"/>
      <c r="AB560" s="19"/>
      <c r="AC560" s="19"/>
      <c r="AD560" s="19"/>
      <c r="AE560" s="19"/>
      <c r="AF560" s="19"/>
      <c r="AG560" s="19"/>
    </row>
    <row r="561" spans="1:33" ht="15" customHeight="1" x14ac:dyDescent="0.2">
      <c r="B561" s="20"/>
      <c r="C561" s="20"/>
      <c r="D561" s="20"/>
      <c r="E561" s="20"/>
      <c r="F561" s="20"/>
      <c r="G561" s="20"/>
      <c r="H561" s="20"/>
      <c r="I561" s="20"/>
      <c r="J561" s="20"/>
      <c r="K561" s="20"/>
      <c r="L561" s="20"/>
      <c r="M561" s="20"/>
      <c r="N561" s="20"/>
      <c r="O561" s="20"/>
      <c r="P561" s="20"/>
      <c r="Q561" s="20"/>
      <c r="R561" s="20"/>
      <c r="S561" s="20"/>
      <c r="T561" s="20"/>
      <c r="U561" s="72"/>
      <c r="V561" s="20"/>
      <c r="W561" s="20"/>
      <c r="X561" s="20"/>
      <c r="Y561" s="20"/>
      <c r="Z561" s="20"/>
      <c r="AA561" s="19"/>
      <c r="AB561" s="19"/>
      <c r="AC561" s="19"/>
      <c r="AD561" s="19"/>
      <c r="AE561" s="19"/>
      <c r="AF561" s="19"/>
      <c r="AG561" s="19"/>
    </row>
    <row r="562" spans="1:33" ht="15" customHeight="1" x14ac:dyDescent="0.2">
      <c r="A562" s="58"/>
      <c r="B562" s="58"/>
      <c r="C562" s="58"/>
      <c r="D562" s="58"/>
      <c r="E562" s="58"/>
      <c r="F562" s="58"/>
      <c r="G562" s="58"/>
      <c r="H562" s="58"/>
      <c r="I562" s="58"/>
      <c r="J562" s="58"/>
      <c r="K562" s="58"/>
      <c r="L562" s="58"/>
      <c r="M562" s="58"/>
      <c r="N562" s="58"/>
      <c r="O562" s="58"/>
      <c r="P562" s="58"/>
      <c r="Q562" s="58"/>
      <c r="R562" s="58"/>
      <c r="S562" s="58"/>
      <c r="T562" s="58"/>
      <c r="U562" s="96"/>
      <c r="V562" s="58"/>
      <c r="W562" s="58"/>
      <c r="X562" s="58"/>
      <c r="Y562" s="58"/>
      <c r="Z562" s="58"/>
    </row>
    <row r="563" spans="1:33" ht="15" customHeight="1" x14ac:dyDescent="0.2">
      <c r="A563" s="58"/>
      <c r="B563" s="58"/>
      <c r="C563" s="58"/>
      <c r="D563" s="58"/>
      <c r="E563" s="58"/>
      <c r="F563" s="58"/>
      <c r="G563" s="58"/>
      <c r="H563" s="58"/>
      <c r="I563" s="58"/>
      <c r="J563" s="58"/>
      <c r="K563" s="58"/>
      <c r="L563" s="58"/>
      <c r="M563" s="58"/>
      <c r="N563" s="58"/>
      <c r="O563" s="58"/>
      <c r="P563" s="58"/>
      <c r="Q563" s="58"/>
      <c r="R563" s="58"/>
      <c r="S563" s="58"/>
      <c r="T563" s="58"/>
      <c r="U563" s="96"/>
      <c r="V563" s="58"/>
      <c r="W563" s="58"/>
      <c r="X563" s="58"/>
      <c r="Y563" s="58"/>
      <c r="Z563" s="58"/>
    </row>
    <row r="564" spans="1:33" ht="15" customHeight="1" x14ac:dyDescent="0.2">
      <c r="A564" s="58"/>
      <c r="B564" s="58"/>
      <c r="C564" s="58"/>
      <c r="D564" s="58"/>
      <c r="E564" s="58"/>
      <c r="F564" s="58"/>
      <c r="G564" s="58"/>
      <c r="H564" s="58"/>
      <c r="I564" s="58"/>
      <c r="J564" s="58"/>
      <c r="K564" s="58"/>
      <c r="L564" s="58"/>
      <c r="M564" s="58"/>
      <c r="N564" s="58"/>
      <c r="O564" s="58"/>
      <c r="P564" s="58"/>
      <c r="Q564" s="58"/>
      <c r="R564" s="58"/>
      <c r="S564" s="58"/>
      <c r="T564" s="58"/>
      <c r="U564" s="96"/>
      <c r="V564" s="58"/>
      <c r="W564" s="58"/>
      <c r="X564" s="58"/>
      <c r="Y564" s="58"/>
      <c r="Z564" s="58"/>
    </row>
    <row r="565" spans="1:33" ht="15" customHeight="1" x14ac:dyDescent="0.2">
      <c r="A565" s="58"/>
      <c r="B565" s="58"/>
      <c r="C565" s="58"/>
      <c r="D565" s="58"/>
      <c r="E565" s="58"/>
      <c r="F565" s="58"/>
      <c r="G565" s="58"/>
      <c r="H565" s="58"/>
      <c r="I565" s="58"/>
      <c r="J565" s="58"/>
      <c r="K565" s="58"/>
      <c r="L565" s="58"/>
      <c r="M565" s="58"/>
      <c r="N565" s="58"/>
      <c r="O565" s="58"/>
      <c r="P565" s="58"/>
      <c r="Q565" s="58"/>
      <c r="R565" s="58"/>
      <c r="S565" s="58"/>
      <c r="T565" s="58"/>
      <c r="U565" s="96"/>
      <c r="V565" s="58"/>
      <c r="W565" s="58"/>
      <c r="X565" s="58"/>
      <c r="Y565" s="58"/>
      <c r="Z565" s="58"/>
    </row>
    <row r="566" spans="1:33" ht="15" customHeight="1" x14ac:dyDescent="0.2">
      <c r="A566" s="58"/>
      <c r="B566" s="58"/>
      <c r="C566" s="58"/>
      <c r="D566" s="58"/>
      <c r="E566" s="58"/>
      <c r="F566" s="58"/>
      <c r="G566" s="58"/>
      <c r="H566" s="58"/>
      <c r="I566" s="58"/>
      <c r="J566" s="58"/>
      <c r="K566" s="58"/>
      <c r="L566" s="58"/>
      <c r="M566" s="58"/>
      <c r="N566" s="58"/>
      <c r="O566" s="58"/>
      <c r="P566" s="58"/>
      <c r="Q566" s="58"/>
      <c r="R566" s="58"/>
      <c r="S566" s="58"/>
      <c r="T566" s="58"/>
      <c r="U566" s="96"/>
      <c r="V566" s="58"/>
      <c r="W566" s="58"/>
      <c r="X566" s="58"/>
      <c r="Y566" s="58"/>
      <c r="Z566" s="58"/>
    </row>
    <row r="567" spans="1:33" ht="15" customHeight="1" x14ac:dyDescent="0.2">
      <c r="A567" s="58"/>
      <c r="B567" s="58"/>
      <c r="C567" s="58"/>
      <c r="D567" s="58"/>
      <c r="E567" s="58"/>
      <c r="F567" s="58"/>
      <c r="G567" s="58"/>
      <c r="H567" s="58"/>
      <c r="I567" s="58"/>
      <c r="J567" s="58"/>
      <c r="K567" s="58">
        <f>15412*12</f>
        <v>184944</v>
      </c>
      <c r="L567" s="58"/>
      <c r="M567" s="58"/>
      <c r="N567" s="58"/>
      <c r="O567" s="58"/>
      <c r="P567" s="58"/>
      <c r="Q567" s="58"/>
      <c r="R567" s="58"/>
      <c r="S567" s="58"/>
      <c r="T567" s="58"/>
      <c r="U567" s="96"/>
      <c r="V567" s="58"/>
      <c r="W567" s="58"/>
      <c r="X567" s="58"/>
      <c r="Y567" s="58"/>
      <c r="Z567" s="58"/>
    </row>
    <row r="568" spans="1:33" ht="15" customHeight="1" x14ac:dyDescent="0.2">
      <c r="A568" s="58"/>
      <c r="B568" s="58"/>
      <c r="C568" s="58"/>
      <c r="D568" s="58"/>
      <c r="E568" s="58"/>
      <c r="F568" s="58"/>
      <c r="G568" s="58"/>
      <c r="H568" s="58"/>
      <c r="I568" s="58"/>
      <c r="J568" s="58"/>
      <c r="K568" s="58"/>
      <c r="L568" s="58"/>
      <c r="M568" s="58"/>
      <c r="N568" s="58"/>
      <c r="O568" s="58"/>
      <c r="P568" s="58"/>
      <c r="Q568" s="58"/>
      <c r="R568" s="58"/>
      <c r="S568" s="58"/>
      <c r="T568" s="58"/>
      <c r="U568" s="96"/>
      <c r="V568" s="58"/>
      <c r="W568" s="58"/>
      <c r="X568" s="58"/>
      <c r="Y568" s="58"/>
      <c r="Z568" s="58"/>
    </row>
    <row r="569" spans="1:33" ht="15" customHeight="1" x14ac:dyDescent="0.2">
      <c r="A569" s="58"/>
      <c r="B569" s="58"/>
      <c r="C569" s="58"/>
      <c r="D569" s="58"/>
      <c r="E569" s="58"/>
      <c r="F569" s="58"/>
      <c r="G569" s="58"/>
      <c r="H569" s="58"/>
      <c r="I569" s="58"/>
      <c r="J569" s="58"/>
      <c r="K569" s="58"/>
      <c r="L569" s="58"/>
      <c r="M569" s="58"/>
      <c r="N569" s="58"/>
      <c r="O569" s="58"/>
      <c r="P569" s="58"/>
      <c r="Q569" s="58"/>
      <c r="R569" s="58"/>
      <c r="S569" s="58"/>
      <c r="T569" s="58"/>
      <c r="U569" s="96"/>
      <c r="V569" s="58"/>
      <c r="W569" s="58"/>
      <c r="X569" s="58"/>
      <c r="Y569" s="58"/>
      <c r="Z569" s="58"/>
    </row>
    <row r="570" spans="1:33" ht="15" customHeight="1" x14ac:dyDescent="0.2">
      <c r="A570" s="58"/>
      <c r="B570" s="58"/>
      <c r="C570" s="58"/>
      <c r="D570" s="58"/>
      <c r="E570" s="58"/>
      <c r="F570" s="58"/>
      <c r="G570" s="58"/>
      <c r="H570" s="58"/>
      <c r="I570" s="58"/>
      <c r="J570" s="58"/>
      <c r="K570" s="58"/>
      <c r="L570" s="58"/>
      <c r="M570" s="58"/>
      <c r="N570" s="58"/>
      <c r="O570" s="58"/>
      <c r="P570" s="58"/>
      <c r="Q570" s="58"/>
      <c r="R570" s="58"/>
      <c r="S570" s="58"/>
      <c r="T570" s="58"/>
      <c r="U570" s="96"/>
      <c r="V570" s="58"/>
      <c r="W570" s="58"/>
      <c r="X570" s="58"/>
      <c r="Y570" s="58"/>
      <c r="Z570" s="58"/>
    </row>
    <row r="571" spans="1:33" ht="15" customHeight="1" x14ac:dyDescent="0.2">
      <c r="A571" s="58"/>
      <c r="B571" s="58"/>
      <c r="C571" s="58"/>
      <c r="D571" s="58"/>
      <c r="E571" s="58"/>
      <c r="F571" s="58"/>
      <c r="G571" s="58"/>
      <c r="H571" s="58"/>
      <c r="I571" s="58"/>
      <c r="J571" s="58"/>
      <c r="K571" s="58"/>
      <c r="L571" s="58"/>
      <c r="M571" s="58"/>
      <c r="N571" s="58"/>
      <c r="O571" s="58"/>
      <c r="P571" s="58"/>
      <c r="Q571" s="58"/>
      <c r="R571" s="58"/>
      <c r="S571" s="58"/>
      <c r="T571" s="58"/>
      <c r="U571" s="96"/>
      <c r="V571" s="58"/>
      <c r="W571" s="58"/>
      <c r="X571" s="58"/>
      <c r="Y571" s="58"/>
      <c r="Z571" s="58"/>
    </row>
    <row r="572" spans="1:33" ht="15" customHeight="1" x14ac:dyDescent="0.2">
      <c r="A572" s="58"/>
      <c r="B572" s="58"/>
      <c r="C572" s="58"/>
      <c r="D572" s="58"/>
      <c r="E572" s="58"/>
      <c r="F572" s="58"/>
      <c r="G572" s="58"/>
      <c r="H572" s="58"/>
      <c r="I572" s="58"/>
      <c r="J572" s="58"/>
      <c r="K572" s="58"/>
      <c r="L572" s="58"/>
      <c r="M572" s="58"/>
      <c r="N572" s="58"/>
      <c r="O572" s="58"/>
      <c r="P572" s="58"/>
      <c r="Q572" s="58"/>
      <c r="R572" s="58"/>
      <c r="S572" s="58"/>
      <c r="T572" s="58"/>
      <c r="U572" s="96"/>
      <c r="V572" s="58"/>
      <c r="W572" s="58"/>
      <c r="X572" s="58"/>
      <c r="Y572" s="58"/>
      <c r="Z572" s="58"/>
    </row>
    <row r="573" spans="1:33" ht="15" customHeight="1" x14ac:dyDescent="0.2">
      <c r="A573" s="58"/>
      <c r="B573" s="58"/>
      <c r="C573" s="58"/>
      <c r="D573" s="58"/>
      <c r="E573" s="58"/>
      <c r="F573" s="58"/>
      <c r="G573" s="58"/>
      <c r="H573" s="58"/>
      <c r="I573" s="58"/>
      <c r="J573" s="58"/>
      <c r="K573" s="58"/>
      <c r="L573" s="58"/>
      <c r="M573" s="58"/>
      <c r="N573" s="58"/>
      <c r="O573" s="58"/>
      <c r="P573" s="58"/>
      <c r="Q573" s="58"/>
      <c r="R573" s="58"/>
      <c r="S573" s="58"/>
      <c r="T573" s="58"/>
      <c r="U573" s="96"/>
      <c r="V573" s="58"/>
      <c r="W573" s="58"/>
      <c r="X573" s="58"/>
      <c r="Y573" s="58"/>
      <c r="Z573" s="58"/>
    </row>
    <row r="574" spans="1:33" ht="15" customHeight="1" x14ac:dyDescent="0.2">
      <c r="A574" s="58"/>
      <c r="B574" s="58"/>
      <c r="C574" s="58"/>
      <c r="D574" s="58"/>
      <c r="E574" s="58"/>
      <c r="F574" s="58"/>
      <c r="G574" s="58"/>
      <c r="H574" s="58"/>
      <c r="I574" s="58"/>
      <c r="J574" s="58"/>
      <c r="K574" s="58"/>
      <c r="L574" s="58"/>
      <c r="M574" s="58"/>
      <c r="N574" s="58"/>
      <c r="O574" s="58"/>
      <c r="P574" s="58"/>
      <c r="Q574" s="58"/>
      <c r="R574" s="58"/>
      <c r="S574" s="58"/>
      <c r="T574" s="58"/>
      <c r="U574" s="96"/>
      <c r="V574" s="58"/>
      <c r="W574" s="58"/>
      <c r="X574" s="58"/>
      <c r="Y574" s="58"/>
      <c r="Z574" s="58"/>
    </row>
    <row r="575" spans="1:33" ht="15" customHeight="1" x14ac:dyDescent="0.2">
      <c r="A575" s="58"/>
      <c r="B575" s="58"/>
      <c r="C575" s="58"/>
      <c r="D575" s="58"/>
      <c r="E575" s="58"/>
      <c r="F575" s="58"/>
      <c r="G575" s="58"/>
      <c r="H575" s="58"/>
      <c r="I575" s="58"/>
      <c r="J575" s="58"/>
      <c r="K575" s="58"/>
      <c r="L575" s="58"/>
      <c r="M575" s="58"/>
      <c r="N575" s="58"/>
      <c r="O575" s="58"/>
      <c r="P575" s="58"/>
      <c r="Q575" s="58"/>
      <c r="R575" s="58"/>
      <c r="S575" s="58"/>
      <c r="T575" s="58"/>
      <c r="U575" s="96"/>
      <c r="V575" s="58"/>
      <c r="W575" s="58"/>
      <c r="X575" s="58"/>
      <c r="Y575" s="58"/>
      <c r="Z575" s="58"/>
    </row>
    <row r="576" spans="1:33" ht="15" customHeight="1" x14ac:dyDescent="0.2">
      <c r="A576" s="58"/>
      <c r="B576" s="58"/>
      <c r="C576" s="58"/>
      <c r="D576" s="58"/>
      <c r="E576" s="58"/>
      <c r="F576" s="58"/>
      <c r="G576" s="58"/>
      <c r="H576" s="58"/>
      <c r="I576" s="58"/>
      <c r="J576" s="58"/>
      <c r="K576" s="58"/>
      <c r="L576" s="58"/>
      <c r="M576" s="58"/>
      <c r="N576" s="58"/>
      <c r="O576" s="58"/>
      <c r="P576" s="58"/>
      <c r="Q576" s="58"/>
      <c r="R576" s="58"/>
      <c r="S576" s="58"/>
      <c r="T576" s="58"/>
      <c r="U576" s="96"/>
      <c r="V576" s="58"/>
      <c r="W576" s="58"/>
      <c r="X576" s="58"/>
      <c r="Y576" s="58"/>
      <c r="Z576" s="58"/>
    </row>
    <row r="577" spans="21:21" s="58" customFormat="1" ht="15" customHeight="1" x14ac:dyDescent="0.2">
      <c r="U577" s="96"/>
    </row>
    <row r="578" spans="21:21" s="58" customFormat="1" ht="15" customHeight="1" x14ac:dyDescent="0.2">
      <c r="U578" s="96"/>
    </row>
    <row r="579" spans="21:21" s="58" customFormat="1" ht="15" customHeight="1" x14ac:dyDescent="0.2">
      <c r="U579" s="96"/>
    </row>
    <row r="580" spans="21:21" s="58" customFormat="1" ht="15" customHeight="1" x14ac:dyDescent="0.2">
      <c r="U580" s="96"/>
    </row>
    <row r="581" spans="21:21" s="58" customFormat="1" ht="15" customHeight="1" x14ac:dyDescent="0.2">
      <c r="U581" s="96"/>
    </row>
    <row r="582" spans="21:21" s="58" customFormat="1" ht="15" customHeight="1" x14ac:dyDescent="0.2">
      <c r="U582" s="96"/>
    </row>
    <row r="583" spans="21:21" s="58" customFormat="1" ht="15" customHeight="1" x14ac:dyDescent="0.2">
      <c r="U583" s="96"/>
    </row>
    <row r="584" spans="21:21" s="58" customFormat="1" ht="15" customHeight="1" x14ac:dyDescent="0.2">
      <c r="U584" s="96"/>
    </row>
    <row r="585" spans="21:21" s="58" customFormat="1" ht="15" customHeight="1" x14ac:dyDescent="0.2">
      <c r="U585" s="96"/>
    </row>
    <row r="586" spans="21:21" s="58" customFormat="1" ht="15" customHeight="1" x14ac:dyDescent="0.2">
      <c r="U586" s="96"/>
    </row>
    <row r="587" spans="21:21" s="58" customFormat="1" ht="15" customHeight="1" x14ac:dyDescent="0.2">
      <c r="U587" s="96"/>
    </row>
    <row r="588" spans="21:21" s="58" customFormat="1" ht="15" customHeight="1" x14ac:dyDescent="0.2">
      <c r="U588" s="96"/>
    </row>
    <row r="589" spans="21:21" s="58" customFormat="1" ht="15" customHeight="1" x14ac:dyDescent="0.2">
      <c r="U589" s="96"/>
    </row>
    <row r="590" spans="21:21" s="58" customFormat="1" ht="15" customHeight="1" x14ac:dyDescent="0.2">
      <c r="U590" s="96"/>
    </row>
    <row r="591" spans="21:21" s="58" customFormat="1" ht="15" customHeight="1" x14ac:dyDescent="0.2">
      <c r="U591" s="96"/>
    </row>
    <row r="592" spans="21:21" s="58" customFormat="1" ht="15" customHeight="1" x14ac:dyDescent="0.2">
      <c r="U592" s="96"/>
    </row>
    <row r="593" spans="21:21" s="58" customFormat="1" ht="15" customHeight="1" x14ac:dyDescent="0.2">
      <c r="U593" s="96"/>
    </row>
    <row r="594" spans="21:21" s="58" customFormat="1" ht="15" customHeight="1" x14ac:dyDescent="0.2">
      <c r="U594" s="96"/>
    </row>
    <row r="595" spans="21:21" s="58" customFormat="1" ht="15" customHeight="1" x14ac:dyDescent="0.2">
      <c r="U595" s="96"/>
    </row>
    <row r="596" spans="21:21" s="58" customFormat="1" ht="15" customHeight="1" x14ac:dyDescent="0.2">
      <c r="U596" s="96"/>
    </row>
    <row r="597" spans="21:21" s="58" customFormat="1" ht="15" customHeight="1" x14ac:dyDescent="0.2">
      <c r="U597" s="96"/>
    </row>
    <row r="598" spans="21:21" s="58" customFormat="1" ht="15" customHeight="1" x14ac:dyDescent="0.2">
      <c r="U598" s="96"/>
    </row>
    <row r="599" spans="21:21" s="58" customFormat="1" ht="15" customHeight="1" x14ac:dyDescent="0.2">
      <c r="U599" s="96"/>
    </row>
    <row r="600" spans="21:21" s="58" customFormat="1" ht="15" customHeight="1" x14ac:dyDescent="0.2">
      <c r="U600" s="96"/>
    </row>
    <row r="601" spans="21:21" s="58" customFormat="1" ht="15" customHeight="1" x14ac:dyDescent="0.2">
      <c r="U601" s="96"/>
    </row>
    <row r="602" spans="21:21" s="58" customFormat="1" ht="15" customHeight="1" x14ac:dyDescent="0.2">
      <c r="U602" s="96"/>
    </row>
    <row r="603" spans="21:21" s="58" customFormat="1" ht="15" customHeight="1" x14ac:dyDescent="0.2">
      <c r="U603" s="96"/>
    </row>
    <row r="604" spans="21:21" s="58" customFormat="1" ht="15" customHeight="1" x14ac:dyDescent="0.2">
      <c r="U604" s="96"/>
    </row>
    <row r="605" spans="21:21" s="58" customFormat="1" ht="15" customHeight="1" x14ac:dyDescent="0.2">
      <c r="U605" s="96"/>
    </row>
    <row r="606" spans="21:21" s="58" customFormat="1" ht="15" customHeight="1" x14ac:dyDescent="0.2">
      <c r="U606" s="96"/>
    </row>
    <row r="607" spans="21:21" s="58" customFormat="1" ht="15" customHeight="1" x14ac:dyDescent="0.2">
      <c r="U607" s="96"/>
    </row>
    <row r="608" spans="21:21" s="58" customFormat="1" ht="15" customHeight="1" x14ac:dyDescent="0.2">
      <c r="U608" s="96"/>
    </row>
    <row r="609" spans="21:21" s="58" customFormat="1" ht="15" customHeight="1" x14ac:dyDescent="0.2">
      <c r="U609" s="96"/>
    </row>
    <row r="610" spans="21:21" s="58" customFormat="1" ht="15" customHeight="1" x14ac:dyDescent="0.2">
      <c r="U610" s="96"/>
    </row>
    <row r="611" spans="21:21" s="58" customFormat="1" ht="15" customHeight="1" x14ac:dyDescent="0.2">
      <c r="U611" s="96"/>
    </row>
    <row r="612" spans="21:21" s="58" customFormat="1" ht="15" customHeight="1" x14ac:dyDescent="0.2">
      <c r="U612" s="96"/>
    </row>
    <row r="613" spans="21:21" s="58" customFormat="1" ht="15" customHeight="1" x14ac:dyDescent="0.2">
      <c r="U613" s="96"/>
    </row>
    <row r="614" spans="21:21" s="58" customFormat="1" ht="15" customHeight="1" x14ac:dyDescent="0.2">
      <c r="U614" s="96"/>
    </row>
    <row r="615" spans="21:21" s="58" customFormat="1" ht="15" customHeight="1" x14ac:dyDescent="0.2">
      <c r="U615" s="96"/>
    </row>
    <row r="616" spans="21:21" s="58" customFormat="1" ht="15" customHeight="1" x14ac:dyDescent="0.2">
      <c r="U616" s="96"/>
    </row>
    <row r="617" spans="21:21" s="58" customFormat="1" ht="15" customHeight="1" x14ac:dyDescent="0.2">
      <c r="U617" s="96"/>
    </row>
    <row r="618" spans="21:21" s="58" customFormat="1" ht="15" customHeight="1" x14ac:dyDescent="0.2">
      <c r="U618" s="96"/>
    </row>
    <row r="619" spans="21:21" s="58" customFormat="1" ht="15" customHeight="1" x14ac:dyDescent="0.2">
      <c r="U619" s="96"/>
    </row>
    <row r="620" spans="21:21" s="58" customFormat="1" ht="15" customHeight="1" x14ac:dyDescent="0.2">
      <c r="U620" s="96"/>
    </row>
    <row r="621" spans="21:21" s="58" customFormat="1" ht="15" customHeight="1" x14ac:dyDescent="0.2">
      <c r="U621" s="96"/>
    </row>
    <row r="622" spans="21:21" s="58" customFormat="1" ht="15" customHeight="1" x14ac:dyDescent="0.2">
      <c r="U622" s="96"/>
    </row>
    <row r="623" spans="21:21" s="58" customFormat="1" ht="15" customHeight="1" x14ac:dyDescent="0.2">
      <c r="U623" s="96"/>
    </row>
    <row r="624" spans="21:21" s="58" customFormat="1" ht="15" customHeight="1" x14ac:dyDescent="0.2">
      <c r="U624" s="96"/>
    </row>
    <row r="625" spans="21:21" s="58" customFormat="1" ht="15" customHeight="1" x14ac:dyDescent="0.2">
      <c r="U625" s="96"/>
    </row>
    <row r="626" spans="21:21" s="58" customFormat="1" ht="15" customHeight="1" x14ac:dyDescent="0.2">
      <c r="U626" s="96"/>
    </row>
    <row r="627" spans="21:21" s="58" customFormat="1" ht="15" customHeight="1" x14ac:dyDescent="0.2">
      <c r="U627" s="96"/>
    </row>
    <row r="628" spans="21:21" s="58" customFormat="1" ht="15" customHeight="1" x14ac:dyDescent="0.2">
      <c r="U628" s="96"/>
    </row>
    <row r="629" spans="21:21" s="58" customFormat="1" ht="15" customHeight="1" x14ac:dyDescent="0.2">
      <c r="U629" s="96"/>
    </row>
    <row r="630" spans="21:21" s="58" customFormat="1" ht="15" customHeight="1" x14ac:dyDescent="0.2">
      <c r="U630" s="96"/>
    </row>
    <row r="631" spans="21:21" s="58" customFormat="1" ht="15" customHeight="1" x14ac:dyDescent="0.2">
      <c r="U631" s="96"/>
    </row>
    <row r="632" spans="21:21" s="58" customFormat="1" ht="15" customHeight="1" x14ac:dyDescent="0.2">
      <c r="U632" s="96"/>
    </row>
    <row r="633" spans="21:21" s="58" customFormat="1" ht="15" customHeight="1" x14ac:dyDescent="0.2">
      <c r="U633" s="96"/>
    </row>
    <row r="634" spans="21:21" s="58" customFormat="1" ht="15" customHeight="1" x14ac:dyDescent="0.2">
      <c r="U634" s="96"/>
    </row>
    <row r="635" spans="21:21" s="58" customFormat="1" ht="15" customHeight="1" x14ac:dyDescent="0.2">
      <c r="U635" s="96"/>
    </row>
    <row r="636" spans="21:21" s="58" customFormat="1" ht="15" customHeight="1" x14ac:dyDescent="0.2">
      <c r="U636" s="96"/>
    </row>
    <row r="637" spans="21:21" s="58" customFormat="1" ht="15" customHeight="1" x14ac:dyDescent="0.2">
      <c r="U637" s="96"/>
    </row>
    <row r="638" spans="21:21" s="58" customFormat="1" ht="15" customHeight="1" x14ac:dyDescent="0.2">
      <c r="U638" s="96"/>
    </row>
    <row r="639" spans="21:21" s="58" customFormat="1" ht="15" customHeight="1" x14ac:dyDescent="0.2">
      <c r="U639" s="96"/>
    </row>
    <row r="640" spans="21:21" s="58" customFormat="1" ht="15" customHeight="1" x14ac:dyDescent="0.2">
      <c r="U640" s="96"/>
    </row>
    <row r="641" spans="1:33" ht="15" customHeight="1" x14ac:dyDescent="0.2">
      <c r="A641" s="58"/>
      <c r="B641" s="58"/>
      <c r="C641" s="58"/>
      <c r="D641" s="58"/>
      <c r="E641" s="58"/>
      <c r="F641" s="58"/>
      <c r="G641" s="58"/>
      <c r="H641" s="58"/>
      <c r="I641" s="58"/>
      <c r="J641" s="58"/>
      <c r="K641" s="58"/>
      <c r="L641" s="58"/>
      <c r="M641" s="58"/>
      <c r="N641" s="58"/>
      <c r="O641" s="58"/>
      <c r="P641" s="58"/>
      <c r="Q641" s="58"/>
      <c r="R641" s="58"/>
      <c r="S641" s="58"/>
      <c r="T641" s="58"/>
      <c r="U641" s="96"/>
      <c r="V641" s="58"/>
      <c r="W641" s="58"/>
      <c r="X641" s="58"/>
      <c r="Y641" s="58"/>
      <c r="Z641" s="58"/>
    </row>
    <row r="642" spans="1:33" ht="15" customHeight="1" x14ac:dyDescent="0.2">
      <c r="A642" s="58"/>
      <c r="B642" s="58"/>
      <c r="C642" s="58"/>
      <c r="D642" s="58"/>
      <c r="E642" s="58"/>
      <c r="F642" s="58"/>
      <c r="G642" s="58"/>
      <c r="H642" s="58"/>
      <c r="I642" s="58"/>
      <c r="J642" s="58"/>
      <c r="K642" s="58"/>
      <c r="L642" s="58"/>
      <c r="M642" s="58"/>
      <c r="N642" s="58"/>
      <c r="O642" s="58"/>
      <c r="P642" s="58"/>
      <c r="Q642" s="58"/>
      <c r="R642" s="58"/>
      <c r="S642" s="58"/>
      <c r="T642" s="58"/>
      <c r="U642" s="96"/>
      <c r="V642" s="58"/>
      <c r="W642" s="58"/>
      <c r="X642" s="58"/>
      <c r="Y642" s="58"/>
      <c r="Z642" s="58"/>
    </row>
    <row r="643" spans="1:33" ht="15" customHeight="1" x14ac:dyDescent="0.2">
      <c r="A643" s="58"/>
      <c r="B643" s="58"/>
      <c r="C643" s="58"/>
      <c r="D643" s="58"/>
      <c r="E643" s="58"/>
      <c r="F643" s="58"/>
      <c r="G643" s="58"/>
      <c r="H643" s="58"/>
      <c r="I643" s="58"/>
      <c r="J643" s="58"/>
      <c r="K643" s="58"/>
      <c r="L643" s="58"/>
      <c r="M643" s="58"/>
      <c r="N643" s="58"/>
      <c r="O643" s="58"/>
      <c r="P643" s="58"/>
      <c r="Q643" s="58"/>
      <c r="R643" s="58"/>
      <c r="S643" s="58"/>
      <c r="T643" s="58"/>
      <c r="U643" s="96"/>
      <c r="V643" s="58"/>
      <c r="W643" s="58"/>
      <c r="X643" s="58"/>
      <c r="Y643" s="58"/>
      <c r="Z643" s="58"/>
    </row>
    <row r="644" spans="1:33" ht="15" customHeight="1" x14ac:dyDescent="0.2">
      <c r="A644" s="58"/>
      <c r="B644" s="58"/>
      <c r="C644" s="58"/>
      <c r="D644" s="58"/>
      <c r="E644" s="58"/>
      <c r="F644" s="58"/>
      <c r="G644" s="58"/>
      <c r="H644" s="58"/>
      <c r="I644" s="58"/>
      <c r="J644" s="58"/>
      <c r="K644" s="58"/>
      <c r="L644" s="58"/>
      <c r="M644" s="58"/>
      <c r="N644" s="58"/>
      <c r="O644" s="58"/>
      <c r="P644" s="58"/>
      <c r="Q644" s="58"/>
      <c r="R644" s="58"/>
      <c r="S644" s="58"/>
      <c r="T644" s="58"/>
      <c r="U644" s="96"/>
      <c r="V644" s="58"/>
      <c r="W644" s="58"/>
      <c r="X644" s="58"/>
      <c r="Y644" s="58"/>
      <c r="Z644" s="58"/>
    </row>
    <row r="645" spans="1:33" ht="15" customHeight="1" x14ac:dyDescent="0.2">
      <c r="A645" s="58"/>
      <c r="B645" s="58"/>
      <c r="C645" s="58"/>
      <c r="D645" s="58"/>
      <c r="E645" s="58"/>
      <c r="F645" s="58"/>
      <c r="G645" s="58"/>
      <c r="H645" s="58"/>
      <c r="I645" s="58"/>
      <c r="J645" s="58"/>
      <c r="K645" s="58"/>
      <c r="L645" s="58"/>
      <c r="M645" s="58"/>
      <c r="N645" s="58"/>
      <c r="O645" s="58"/>
      <c r="P645" s="58"/>
      <c r="Q645" s="58"/>
      <c r="R645" s="58"/>
      <c r="S645" s="58"/>
      <c r="T645" s="58"/>
      <c r="U645" s="96"/>
      <c r="V645" s="58"/>
      <c r="W645" s="58"/>
      <c r="X645" s="58"/>
      <c r="Y645" s="58"/>
      <c r="Z645" s="58"/>
    </row>
    <row r="646" spans="1:33" ht="15" customHeight="1" x14ac:dyDescent="0.2">
      <c r="A646" s="58"/>
      <c r="B646" s="58"/>
      <c r="C646" s="58"/>
      <c r="D646" s="58"/>
      <c r="E646" s="58"/>
      <c r="F646" s="58"/>
      <c r="G646" s="58"/>
      <c r="H646" s="58"/>
      <c r="I646" s="58"/>
      <c r="J646" s="58"/>
      <c r="K646" s="58"/>
      <c r="L646" s="58"/>
      <c r="M646" s="58"/>
      <c r="N646" s="58"/>
      <c r="O646" s="58"/>
      <c r="P646" s="58"/>
      <c r="Q646" s="58"/>
      <c r="R646" s="58"/>
      <c r="S646" s="58"/>
      <c r="T646" s="58"/>
      <c r="U646" s="96"/>
      <c r="V646" s="58"/>
      <c r="W646" s="58"/>
      <c r="X646" s="58"/>
      <c r="Y646" s="58"/>
      <c r="Z646" s="58"/>
    </row>
    <row r="647" spans="1:33" ht="15" customHeight="1" x14ac:dyDescent="0.2">
      <c r="A647" s="58"/>
      <c r="B647" s="58"/>
      <c r="C647" s="58"/>
      <c r="D647" s="58"/>
      <c r="E647" s="58"/>
      <c r="F647" s="58"/>
      <c r="G647" s="58"/>
      <c r="H647" s="58"/>
      <c r="I647" s="58"/>
      <c r="J647" s="58"/>
      <c r="K647" s="58"/>
      <c r="L647" s="58"/>
      <c r="M647" s="58"/>
      <c r="N647" s="58"/>
      <c r="O647" s="58"/>
      <c r="P647" s="58"/>
      <c r="Q647" s="58"/>
      <c r="R647" s="58"/>
      <c r="S647" s="58"/>
      <c r="T647" s="58"/>
      <c r="U647" s="96"/>
      <c r="V647" s="58"/>
      <c r="W647" s="58"/>
      <c r="X647" s="58"/>
      <c r="Y647" s="58"/>
      <c r="Z647" s="58"/>
    </row>
    <row r="648" spans="1:33" ht="15" customHeight="1" x14ac:dyDescent="0.2">
      <c r="A648" s="58"/>
      <c r="B648" s="58"/>
      <c r="C648" s="58"/>
      <c r="D648" s="58"/>
      <c r="E648" s="58"/>
      <c r="F648" s="58"/>
      <c r="G648" s="58"/>
      <c r="H648" s="58"/>
      <c r="I648" s="58"/>
      <c r="J648" s="58"/>
      <c r="K648" s="58"/>
      <c r="L648" s="58"/>
      <c r="M648" s="58"/>
      <c r="N648" s="58"/>
      <c r="O648" s="58"/>
      <c r="P648" s="58"/>
      <c r="Q648" s="58"/>
      <c r="R648" s="58"/>
      <c r="S648" s="58"/>
      <c r="T648" s="58"/>
      <c r="U648" s="96"/>
      <c r="V648" s="58"/>
      <c r="W648" s="58"/>
      <c r="X648" s="58"/>
      <c r="Y648" s="58"/>
      <c r="Z648" s="58"/>
    </row>
    <row r="649" spans="1:33" ht="15" customHeight="1" x14ac:dyDescent="0.2">
      <c r="A649" s="58"/>
      <c r="B649" s="58"/>
      <c r="C649" s="58"/>
      <c r="D649" s="58"/>
      <c r="E649" s="58"/>
      <c r="F649" s="58"/>
      <c r="G649" s="58"/>
      <c r="H649" s="58"/>
      <c r="I649" s="58"/>
      <c r="J649" s="58"/>
      <c r="K649" s="58"/>
      <c r="L649" s="58"/>
      <c r="M649" s="58"/>
      <c r="N649" s="58"/>
      <c r="O649" s="58"/>
      <c r="P649" s="58"/>
      <c r="Q649" s="58"/>
      <c r="R649" s="58"/>
      <c r="S649" s="58"/>
      <c r="T649" s="58"/>
      <c r="U649" s="96"/>
      <c r="V649" s="58"/>
      <c r="W649" s="58"/>
      <c r="X649" s="58"/>
      <c r="Y649" s="58"/>
      <c r="Z649" s="58"/>
    </row>
    <row r="650" spans="1:33" ht="15" customHeight="1" x14ac:dyDescent="0.2">
      <c r="A650" s="58"/>
      <c r="B650" s="58"/>
      <c r="C650" s="58"/>
      <c r="D650" s="58"/>
      <c r="E650" s="58"/>
      <c r="F650" s="58"/>
      <c r="G650" s="58"/>
      <c r="H650" s="58"/>
      <c r="I650" s="58"/>
      <c r="J650" s="58"/>
      <c r="K650" s="58"/>
      <c r="L650" s="58"/>
      <c r="M650" s="58"/>
      <c r="N650" s="58"/>
      <c r="O650" s="58"/>
      <c r="P650" s="58"/>
      <c r="Q650" s="58"/>
      <c r="R650" s="58"/>
      <c r="S650" s="58"/>
      <c r="T650" s="58"/>
      <c r="U650" s="96"/>
      <c r="V650" s="58"/>
      <c r="W650" s="58"/>
      <c r="X650" s="58"/>
      <c r="Y650" s="58"/>
      <c r="Z650" s="58"/>
    </row>
    <row r="651" spans="1:33" ht="15.75" x14ac:dyDescent="0.2">
      <c r="A651" s="58"/>
      <c r="B651" s="19"/>
      <c r="C651" s="19"/>
      <c r="D651" s="19"/>
      <c r="E651" s="19"/>
      <c r="F651" s="19"/>
      <c r="G651" s="19"/>
      <c r="H651" s="19"/>
      <c r="I651" s="19"/>
      <c r="J651" s="19"/>
      <c r="K651" s="19"/>
      <c r="L651" s="19"/>
      <c r="M651" s="19"/>
      <c r="N651" s="19"/>
      <c r="O651" s="19"/>
      <c r="P651" s="19"/>
      <c r="Q651" s="19"/>
      <c r="R651" s="19"/>
      <c r="S651" s="19"/>
      <c r="T651" s="19"/>
      <c r="U651" s="97"/>
      <c r="V651" s="19"/>
      <c r="W651" s="19"/>
      <c r="X651" s="19"/>
      <c r="Y651" s="19"/>
      <c r="Z651" s="19"/>
      <c r="AA651" s="19"/>
      <c r="AB651" s="19"/>
      <c r="AC651" s="19"/>
      <c r="AD651" s="19"/>
      <c r="AE651" s="19"/>
      <c r="AF651" s="19"/>
      <c r="AG651" s="19"/>
    </row>
    <row r="652" spans="1:33" ht="15.75" x14ac:dyDescent="0.2">
      <c r="A652" s="58"/>
      <c r="B652" s="19"/>
      <c r="C652" s="19"/>
      <c r="D652" s="19"/>
      <c r="E652" s="19"/>
      <c r="F652" s="19"/>
      <c r="G652" s="19"/>
      <c r="H652" s="19"/>
      <c r="I652" s="19"/>
      <c r="J652" s="19"/>
      <c r="K652" s="19"/>
      <c r="L652" s="19"/>
      <c r="M652" s="19"/>
      <c r="N652" s="19"/>
      <c r="O652" s="19"/>
      <c r="P652" s="19"/>
      <c r="Q652" s="19"/>
      <c r="R652" s="19"/>
      <c r="S652" s="19"/>
      <c r="T652" s="19"/>
      <c r="U652" s="97"/>
      <c r="V652" s="19"/>
      <c r="W652" s="19"/>
      <c r="X652" s="19"/>
      <c r="Y652" s="19"/>
      <c r="Z652" s="19"/>
      <c r="AA652" s="19"/>
      <c r="AB652" s="19"/>
      <c r="AC652" s="19"/>
      <c r="AD652" s="19"/>
      <c r="AE652" s="19"/>
      <c r="AF652" s="19"/>
      <c r="AG652" s="19"/>
    </row>
    <row r="653" spans="1:33" ht="15.75" x14ac:dyDescent="0.2">
      <c r="A653" s="58"/>
      <c r="B653" s="19"/>
      <c r="C653" s="19"/>
      <c r="D653" s="19"/>
      <c r="E653" s="19"/>
      <c r="F653" s="19"/>
      <c r="G653" s="19"/>
      <c r="H653" s="19"/>
      <c r="I653" s="19"/>
      <c r="J653" s="19"/>
      <c r="K653" s="19"/>
      <c r="L653" s="19"/>
      <c r="M653" s="19"/>
      <c r="N653" s="19"/>
      <c r="O653" s="19"/>
      <c r="P653" s="19"/>
      <c r="Q653" s="19"/>
      <c r="R653" s="19"/>
      <c r="S653" s="19"/>
      <c r="T653" s="19"/>
      <c r="U653" s="97"/>
      <c r="V653" s="19"/>
      <c r="W653" s="19"/>
      <c r="X653" s="19"/>
      <c r="Y653" s="19"/>
      <c r="Z653" s="19"/>
      <c r="AA653" s="19"/>
      <c r="AB653" s="19"/>
      <c r="AC653" s="19"/>
      <c r="AD653" s="19"/>
      <c r="AE653" s="19"/>
      <c r="AF653" s="19"/>
      <c r="AG653" s="19"/>
    </row>
    <row r="654" spans="1:33" ht="15.75" x14ac:dyDescent="0.2">
      <c r="A654" s="58"/>
      <c r="B654" s="19"/>
      <c r="C654" s="19"/>
      <c r="D654" s="19"/>
      <c r="E654" s="19"/>
      <c r="F654" s="19"/>
      <c r="G654" s="19"/>
      <c r="H654" s="19"/>
      <c r="I654" s="19"/>
      <c r="J654" s="19"/>
      <c r="K654" s="19"/>
      <c r="L654" s="19"/>
      <c r="M654" s="19"/>
      <c r="N654" s="19"/>
      <c r="O654" s="19"/>
      <c r="P654" s="19"/>
      <c r="Q654" s="19"/>
      <c r="R654" s="19"/>
      <c r="S654" s="19"/>
      <c r="T654" s="19"/>
      <c r="U654" s="97"/>
      <c r="V654" s="19"/>
      <c r="W654" s="19"/>
      <c r="X654" s="19"/>
      <c r="Y654" s="19"/>
      <c r="Z654" s="19"/>
      <c r="AA654" s="19"/>
      <c r="AB654" s="19"/>
      <c r="AC654" s="19"/>
      <c r="AD654" s="19"/>
      <c r="AE654" s="19"/>
      <c r="AF654" s="19"/>
      <c r="AG654" s="19"/>
    </row>
    <row r="655" spans="1:33" ht="15.75" x14ac:dyDescent="0.2">
      <c r="A655" s="58"/>
      <c r="B655" s="19"/>
      <c r="C655" s="19"/>
      <c r="D655" s="19"/>
      <c r="E655" s="19"/>
      <c r="F655" s="19"/>
      <c r="G655" s="19"/>
      <c r="H655" s="19"/>
      <c r="I655" s="19"/>
      <c r="J655" s="19"/>
      <c r="K655" s="19"/>
      <c r="L655" s="19"/>
      <c r="M655" s="19"/>
      <c r="N655" s="19"/>
      <c r="O655" s="19"/>
      <c r="P655" s="19"/>
      <c r="Q655" s="19"/>
      <c r="R655" s="19"/>
      <c r="S655" s="19"/>
      <c r="T655" s="19"/>
      <c r="U655" s="97"/>
      <c r="V655" s="19"/>
      <c r="W655" s="19"/>
      <c r="X655" s="19"/>
      <c r="Y655" s="19"/>
      <c r="Z655" s="19"/>
      <c r="AA655" s="19"/>
      <c r="AB655" s="19"/>
      <c r="AC655" s="19"/>
      <c r="AD655" s="19"/>
      <c r="AE655" s="19"/>
      <c r="AF655" s="19"/>
      <c r="AG655" s="19"/>
    </row>
    <row r="656" spans="1:33" ht="15.75" x14ac:dyDescent="0.2">
      <c r="A656" s="58"/>
      <c r="B656" s="19"/>
      <c r="C656" s="19"/>
      <c r="D656" s="19"/>
      <c r="E656" s="19"/>
      <c r="F656" s="19"/>
      <c r="G656" s="19"/>
      <c r="H656" s="19"/>
      <c r="I656" s="19"/>
      <c r="J656" s="19"/>
      <c r="K656" s="19"/>
      <c r="L656" s="19"/>
      <c r="M656" s="19"/>
      <c r="N656" s="19"/>
      <c r="O656" s="19"/>
      <c r="P656" s="19"/>
      <c r="Q656" s="19"/>
      <c r="R656" s="19"/>
      <c r="S656" s="19"/>
      <c r="T656" s="19"/>
      <c r="U656" s="97"/>
      <c r="V656" s="19"/>
      <c r="W656" s="19"/>
      <c r="X656" s="19"/>
      <c r="Y656" s="19"/>
      <c r="Z656" s="19"/>
      <c r="AA656" s="19"/>
      <c r="AB656" s="19"/>
      <c r="AC656" s="19"/>
      <c r="AD656" s="19"/>
      <c r="AE656" s="19"/>
      <c r="AF656" s="19"/>
      <c r="AG656" s="19"/>
    </row>
    <row r="657" spans="1:33" ht="15.75" x14ac:dyDescent="0.2">
      <c r="A657" s="58"/>
      <c r="B657" s="19"/>
      <c r="C657" s="19"/>
      <c r="D657" s="19"/>
      <c r="E657" s="19"/>
      <c r="F657" s="19"/>
      <c r="G657" s="19"/>
      <c r="H657" s="19"/>
      <c r="I657" s="19"/>
      <c r="J657" s="19"/>
      <c r="K657" s="19"/>
      <c r="L657" s="19"/>
      <c r="M657" s="19"/>
      <c r="N657" s="19"/>
      <c r="O657" s="19"/>
      <c r="P657" s="19"/>
      <c r="Q657" s="19"/>
      <c r="R657" s="19"/>
      <c r="S657" s="19"/>
      <c r="T657" s="19"/>
      <c r="U657" s="97"/>
      <c r="V657" s="19"/>
      <c r="W657" s="19"/>
      <c r="X657" s="19"/>
      <c r="Y657" s="19"/>
      <c r="Z657" s="19"/>
      <c r="AA657" s="19"/>
      <c r="AB657" s="19"/>
      <c r="AC657" s="19"/>
      <c r="AD657" s="19"/>
      <c r="AE657" s="19"/>
      <c r="AF657" s="19"/>
      <c r="AG657" s="19"/>
    </row>
    <row r="658" spans="1:33" ht="15.75" x14ac:dyDescent="0.2">
      <c r="A658" s="58"/>
      <c r="B658" s="19"/>
      <c r="C658" s="19"/>
      <c r="D658" s="19"/>
      <c r="E658" s="19"/>
      <c r="F658" s="19"/>
      <c r="G658" s="19"/>
      <c r="H658" s="19"/>
      <c r="I658" s="19"/>
      <c r="J658" s="19"/>
      <c r="K658" s="19"/>
      <c r="L658" s="19"/>
      <c r="M658" s="19"/>
      <c r="N658" s="19"/>
      <c r="O658" s="19"/>
      <c r="P658" s="19"/>
      <c r="Q658" s="19"/>
      <c r="R658" s="19"/>
      <c r="S658" s="19"/>
      <c r="T658" s="19"/>
      <c r="U658" s="97"/>
      <c r="V658" s="19"/>
      <c r="W658" s="19"/>
      <c r="X658" s="19"/>
      <c r="Y658" s="19"/>
      <c r="Z658" s="19"/>
      <c r="AA658" s="19"/>
      <c r="AB658" s="19"/>
      <c r="AC658" s="19"/>
      <c r="AD658" s="19"/>
      <c r="AE658" s="19"/>
      <c r="AF658" s="19"/>
      <c r="AG658" s="19"/>
    </row>
    <row r="659" spans="1:33" ht="15.75" x14ac:dyDescent="0.2">
      <c r="A659" s="58"/>
      <c r="B659" s="19"/>
      <c r="C659" s="19"/>
      <c r="D659" s="19"/>
      <c r="E659" s="19"/>
      <c r="F659" s="19"/>
      <c r="G659" s="19"/>
      <c r="H659" s="19"/>
      <c r="I659" s="19"/>
      <c r="J659" s="19"/>
      <c r="K659" s="19"/>
      <c r="L659" s="19"/>
      <c r="M659" s="19"/>
      <c r="N659" s="19"/>
      <c r="O659" s="19"/>
      <c r="P659" s="19"/>
      <c r="Q659" s="19"/>
      <c r="R659" s="19"/>
      <c r="S659" s="19"/>
      <c r="T659" s="19"/>
      <c r="U659" s="97"/>
      <c r="V659" s="19"/>
      <c r="W659" s="19"/>
      <c r="X659" s="19"/>
      <c r="Y659" s="19"/>
      <c r="Z659" s="19"/>
      <c r="AA659" s="19"/>
      <c r="AB659" s="19"/>
      <c r="AC659" s="19"/>
      <c r="AD659" s="19"/>
      <c r="AE659" s="19"/>
      <c r="AF659" s="19"/>
      <c r="AG659" s="19"/>
    </row>
    <row r="660" spans="1:33" ht="15.75" x14ac:dyDescent="0.2">
      <c r="A660" s="58"/>
      <c r="B660" s="19"/>
      <c r="C660" s="19"/>
      <c r="D660" s="19"/>
      <c r="E660" s="19"/>
      <c r="F660" s="19"/>
      <c r="G660" s="19"/>
      <c r="H660" s="19"/>
      <c r="I660" s="19"/>
      <c r="J660" s="19"/>
      <c r="K660" s="19"/>
      <c r="L660" s="19"/>
      <c r="M660" s="19"/>
      <c r="N660" s="19"/>
      <c r="O660" s="19"/>
      <c r="P660" s="19"/>
      <c r="Q660" s="19"/>
      <c r="R660" s="19"/>
      <c r="S660" s="19"/>
      <c r="T660" s="19"/>
      <c r="U660" s="97"/>
      <c r="V660" s="19"/>
      <c r="W660" s="19"/>
      <c r="X660" s="19"/>
      <c r="Y660" s="19"/>
      <c r="Z660" s="19"/>
      <c r="AA660" s="19"/>
      <c r="AB660" s="19"/>
      <c r="AC660" s="19"/>
      <c r="AD660" s="19"/>
      <c r="AE660" s="19"/>
      <c r="AF660" s="19"/>
      <c r="AG660" s="19"/>
    </row>
    <row r="661" spans="1:33" ht="15.75" x14ac:dyDescent="0.2">
      <c r="A661" s="58"/>
      <c r="B661" s="19"/>
      <c r="C661" s="19"/>
      <c r="D661" s="19"/>
      <c r="E661" s="19"/>
      <c r="F661" s="19"/>
      <c r="G661" s="19"/>
      <c r="H661" s="19"/>
      <c r="I661" s="19"/>
      <c r="J661" s="19"/>
      <c r="K661" s="19"/>
      <c r="L661" s="19"/>
      <c r="M661" s="19"/>
      <c r="N661" s="19"/>
      <c r="O661" s="19"/>
      <c r="P661" s="19"/>
      <c r="Q661" s="19"/>
      <c r="R661" s="19"/>
      <c r="S661" s="19"/>
      <c r="T661" s="19"/>
      <c r="U661" s="97"/>
      <c r="V661" s="19"/>
      <c r="W661" s="19"/>
      <c r="X661" s="19"/>
      <c r="Y661" s="19"/>
      <c r="Z661" s="19"/>
      <c r="AA661" s="19"/>
      <c r="AB661" s="19"/>
      <c r="AC661" s="19"/>
      <c r="AD661" s="19"/>
      <c r="AE661" s="19"/>
      <c r="AF661" s="19"/>
      <c r="AG661" s="19"/>
    </row>
    <row r="662" spans="1:33" ht="15.75" x14ac:dyDescent="0.2">
      <c r="A662" s="58"/>
      <c r="B662" s="19"/>
      <c r="C662" s="19"/>
      <c r="D662" s="19"/>
      <c r="E662" s="19"/>
      <c r="F662" s="19"/>
      <c r="G662" s="19"/>
      <c r="H662" s="19"/>
      <c r="I662" s="19"/>
      <c r="J662" s="19"/>
      <c r="K662" s="19"/>
      <c r="L662" s="19"/>
      <c r="M662" s="19"/>
      <c r="N662" s="19"/>
      <c r="O662" s="19"/>
      <c r="P662" s="19"/>
      <c r="Q662" s="19"/>
      <c r="R662" s="19"/>
      <c r="S662" s="19"/>
      <c r="T662" s="19"/>
      <c r="U662" s="97"/>
      <c r="V662" s="19"/>
      <c r="W662" s="19"/>
      <c r="X662" s="19"/>
      <c r="Y662" s="19"/>
      <c r="Z662" s="19"/>
      <c r="AA662" s="19"/>
      <c r="AB662" s="19"/>
      <c r="AC662" s="19"/>
      <c r="AD662" s="19"/>
      <c r="AE662" s="19"/>
      <c r="AF662" s="19"/>
      <c r="AG662" s="19"/>
    </row>
    <row r="663" spans="1:33" ht="15.75" x14ac:dyDescent="0.2">
      <c r="A663" s="58"/>
      <c r="B663" s="19"/>
      <c r="C663" s="19"/>
      <c r="D663" s="19"/>
      <c r="E663" s="19"/>
      <c r="F663" s="19"/>
      <c r="G663" s="19"/>
      <c r="H663" s="19"/>
      <c r="I663" s="19"/>
      <c r="J663" s="19"/>
      <c r="K663" s="19"/>
      <c r="L663" s="19"/>
      <c r="M663" s="19"/>
      <c r="N663" s="19"/>
      <c r="O663" s="19"/>
      <c r="P663" s="19"/>
      <c r="Q663" s="19"/>
      <c r="R663" s="19"/>
      <c r="S663" s="19"/>
      <c r="T663" s="19"/>
      <c r="U663" s="97"/>
      <c r="V663" s="19"/>
      <c r="W663" s="19"/>
      <c r="X663" s="19"/>
      <c r="Y663" s="19"/>
      <c r="Z663" s="19"/>
      <c r="AA663" s="19"/>
      <c r="AB663" s="19"/>
      <c r="AC663" s="19"/>
      <c r="AD663" s="19"/>
      <c r="AE663" s="19"/>
      <c r="AF663" s="19"/>
      <c r="AG663" s="19"/>
    </row>
    <row r="664" spans="1:33" ht="15.75" x14ac:dyDescent="0.2">
      <c r="A664" s="58"/>
      <c r="B664" s="19"/>
      <c r="C664" s="19"/>
      <c r="D664" s="19"/>
      <c r="E664" s="19"/>
      <c r="F664" s="19"/>
      <c r="G664" s="19"/>
      <c r="H664" s="19"/>
      <c r="I664" s="19"/>
      <c r="J664" s="19"/>
      <c r="K664" s="19"/>
      <c r="L664" s="19"/>
      <c r="M664" s="19"/>
      <c r="N664" s="19"/>
      <c r="O664" s="19"/>
      <c r="P664" s="19"/>
      <c r="Q664" s="19"/>
      <c r="R664" s="19"/>
      <c r="S664" s="19"/>
      <c r="T664" s="19"/>
      <c r="U664" s="97"/>
      <c r="V664" s="19"/>
      <c r="W664" s="19"/>
      <c r="X664" s="19"/>
      <c r="Y664" s="19"/>
      <c r="Z664" s="19"/>
      <c r="AA664" s="19"/>
      <c r="AB664" s="19"/>
      <c r="AC664" s="19"/>
      <c r="AD664" s="19"/>
      <c r="AE664" s="19"/>
      <c r="AF664" s="19"/>
      <c r="AG664" s="19"/>
    </row>
    <row r="665" spans="1:33" ht="15.75" x14ac:dyDescent="0.2">
      <c r="A665" s="58"/>
      <c r="B665" s="19"/>
      <c r="C665" s="19"/>
      <c r="D665" s="19"/>
      <c r="E665" s="19"/>
      <c r="F665" s="19"/>
      <c r="G665" s="19"/>
      <c r="H665" s="19"/>
      <c r="I665" s="19"/>
      <c r="J665" s="19"/>
      <c r="K665" s="19"/>
      <c r="L665" s="19"/>
      <c r="M665" s="19"/>
      <c r="N665" s="19"/>
      <c r="O665" s="19"/>
      <c r="P665" s="19"/>
      <c r="Q665" s="19"/>
      <c r="R665" s="19"/>
      <c r="S665" s="19"/>
      <c r="T665" s="19"/>
      <c r="U665" s="97"/>
      <c r="V665" s="19"/>
      <c r="W665" s="19"/>
      <c r="X665" s="19"/>
      <c r="Y665" s="19"/>
      <c r="Z665" s="19"/>
      <c r="AA665" s="19"/>
      <c r="AB665" s="19"/>
      <c r="AC665" s="19"/>
      <c r="AD665" s="19"/>
      <c r="AE665" s="19"/>
      <c r="AF665" s="19"/>
      <c r="AG665" s="19"/>
    </row>
    <row r="666" spans="1:33" ht="15.75" x14ac:dyDescent="0.2">
      <c r="A666" s="58"/>
      <c r="B666" s="19"/>
      <c r="C666" s="19"/>
      <c r="D666" s="19"/>
      <c r="E666" s="19"/>
      <c r="F666" s="19"/>
      <c r="G666" s="19"/>
      <c r="H666" s="19"/>
      <c r="I666" s="19"/>
      <c r="J666" s="19"/>
      <c r="K666" s="19"/>
      <c r="L666" s="19"/>
      <c r="M666" s="19"/>
      <c r="N666" s="19"/>
      <c r="O666" s="19"/>
      <c r="P666" s="19"/>
      <c r="Q666" s="19"/>
      <c r="R666" s="19"/>
      <c r="S666" s="19"/>
      <c r="T666" s="19"/>
      <c r="U666" s="97"/>
      <c r="V666" s="19"/>
      <c r="W666" s="19"/>
      <c r="X666" s="19"/>
      <c r="Y666" s="19"/>
      <c r="Z666" s="19"/>
      <c r="AA666" s="19"/>
      <c r="AB666" s="19"/>
      <c r="AC666" s="19"/>
      <c r="AD666" s="19"/>
      <c r="AE666" s="19"/>
      <c r="AF666" s="19"/>
      <c r="AG666" s="19"/>
    </row>
    <row r="667" spans="1:33" ht="15.75" x14ac:dyDescent="0.2">
      <c r="A667" s="58"/>
      <c r="B667" s="19"/>
      <c r="C667" s="19"/>
      <c r="D667" s="19"/>
      <c r="E667" s="19"/>
      <c r="F667" s="19"/>
      <c r="G667" s="19"/>
      <c r="H667" s="19"/>
      <c r="I667" s="19"/>
      <c r="J667" s="19"/>
      <c r="K667" s="19"/>
      <c r="L667" s="19"/>
      <c r="M667" s="19"/>
      <c r="N667" s="19"/>
      <c r="O667" s="19"/>
      <c r="P667" s="19"/>
      <c r="Q667" s="19"/>
      <c r="R667" s="19"/>
      <c r="S667" s="19"/>
      <c r="T667" s="19"/>
      <c r="U667" s="97"/>
      <c r="V667" s="19"/>
      <c r="W667" s="19"/>
      <c r="X667" s="19"/>
      <c r="Y667" s="19"/>
      <c r="Z667" s="19"/>
      <c r="AA667" s="19"/>
      <c r="AB667" s="19"/>
      <c r="AC667" s="19"/>
      <c r="AD667" s="19"/>
      <c r="AE667" s="19"/>
      <c r="AF667" s="19"/>
      <c r="AG667" s="19"/>
    </row>
    <row r="668" spans="1:33" ht="15.75" x14ac:dyDescent="0.2">
      <c r="A668" s="58"/>
      <c r="B668" s="19"/>
      <c r="C668" s="19"/>
      <c r="D668" s="19"/>
      <c r="E668" s="19"/>
      <c r="F668" s="19"/>
      <c r="G668" s="19"/>
      <c r="H668" s="19"/>
      <c r="I668" s="19"/>
      <c r="J668" s="19"/>
      <c r="K668" s="19"/>
      <c r="L668" s="19"/>
      <c r="M668" s="19"/>
      <c r="N668" s="19"/>
      <c r="O668" s="19"/>
      <c r="P668" s="19"/>
      <c r="Q668" s="19"/>
      <c r="R668" s="19"/>
      <c r="S668" s="19"/>
      <c r="T668" s="19"/>
      <c r="U668" s="97"/>
      <c r="V668" s="19"/>
      <c r="W668" s="19"/>
      <c r="X668" s="19"/>
      <c r="Y668" s="19"/>
      <c r="Z668" s="19"/>
      <c r="AA668" s="19"/>
      <c r="AB668" s="19"/>
      <c r="AC668" s="19"/>
      <c r="AD668" s="19"/>
      <c r="AE668" s="19"/>
      <c r="AF668" s="19"/>
      <c r="AG668" s="19"/>
    </row>
    <row r="669" spans="1:33" ht="15.75" x14ac:dyDescent="0.2">
      <c r="A669" s="58"/>
      <c r="B669" s="19"/>
      <c r="C669" s="19"/>
      <c r="D669" s="19"/>
      <c r="E669" s="19"/>
      <c r="F669" s="19"/>
      <c r="G669" s="19"/>
      <c r="H669" s="19"/>
      <c r="I669" s="19"/>
      <c r="J669" s="19"/>
      <c r="K669" s="19"/>
      <c r="L669" s="19"/>
      <c r="M669" s="19"/>
      <c r="N669" s="19"/>
      <c r="O669" s="19"/>
      <c r="P669" s="19"/>
      <c r="Q669" s="19"/>
      <c r="R669" s="19"/>
      <c r="S669" s="19"/>
      <c r="T669" s="19"/>
      <c r="U669" s="97"/>
      <c r="V669" s="19"/>
      <c r="W669" s="19"/>
      <c r="X669" s="19"/>
      <c r="Y669" s="19"/>
      <c r="Z669" s="19"/>
      <c r="AA669" s="19"/>
      <c r="AB669" s="19"/>
      <c r="AC669" s="19"/>
      <c r="AD669" s="19"/>
      <c r="AE669" s="19"/>
      <c r="AF669" s="19"/>
      <c r="AG669" s="19"/>
    </row>
    <row r="670" spans="1:33" ht="15.75" x14ac:dyDescent="0.2">
      <c r="A670" s="58"/>
      <c r="B670" s="19"/>
      <c r="C670" s="19"/>
      <c r="D670" s="19"/>
      <c r="E670" s="19"/>
      <c r="F670" s="19"/>
      <c r="G670" s="19"/>
      <c r="H670" s="19"/>
      <c r="I670" s="19"/>
      <c r="J670" s="19"/>
      <c r="K670" s="19"/>
      <c r="L670" s="19"/>
      <c r="M670" s="19"/>
      <c r="N670" s="19"/>
      <c r="O670" s="19"/>
      <c r="P670" s="19"/>
      <c r="Q670" s="19"/>
      <c r="R670" s="19"/>
      <c r="S670" s="19"/>
      <c r="T670" s="19"/>
      <c r="U670" s="97"/>
      <c r="V670" s="19"/>
      <c r="W670" s="19"/>
      <c r="X670" s="19"/>
      <c r="Y670" s="19"/>
      <c r="Z670" s="19"/>
      <c r="AA670" s="19"/>
      <c r="AB670" s="19"/>
      <c r="AC670" s="19"/>
      <c r="AD670" s="19"/>
      <c r="AE670" s="19"/>
      <c r="AF670" s="19"/>
      <c r="AG670" s="19"/>
    </row>
    <row r="671" spans="1:33" ht="15.75" x14ac:dyDescent="0.2">
      <c r="A671" s="58"/>
      <c r="B671" s="19"/>
      <c r="C671" s="19"/>
      <c r="D671" s="19"/>
      <c r="E671" s="19"/>
      <c r="F671" s="19"/>
      <c r="G671" s="19"/>
      <c r="H671" s="19"/>
      <c r="I671" s="19"/>
      <c r="J671" s="19"/>
      <c r="K671" s="19"/>
      <c r="L671" s="19"/>
      <c r="M671" s="19"/>
      <c r="N671" s="19"/>
      <c r="O671" s="19"/>
      <c r="P671" s="19"/>
      <c r="Q671" s="19"/>
      <c r="R671" s="19"/>
      <c r="S671" s="19"/>
      <c r="T671" s="19"/>
      <c r="U671" s="97"/>
      <c r="V671" s="19"/>
      <c r="W671" s="19"/>
      <c r="X671" s="19"/>
      <c r="Y671" s="19"/>
      <c r="Z671" s="19"/>
      <c r="AA671" s="19"/>
      <c r="AB671" s="19"/>
      <c r="AC671" s="19"/>
      <c r="AD671" s="19"/>
      <c r="AE671" s="19"/>
      <c r="AF671" s="19"/>
      <c r="AG671" s="19"/>
    </row>
    <row r="672" spans="1:33" ht="15.75" x14ac:dyDescent="0.2">
      <c r="A672" s="58"/>
      <c r="B672" s="19"/>
      <c r="C672" s="19"/>
      <c r="D672" s="19"/>
      <c r="E672" s="19"/>
      <c r="F672" s="19"/>
      <c r="G672" s="19"/>
      <c r="H672" s="19"/>
      <c r="I672" s="19"/>
      <c r="J672" s="19"/>
      <c r="K672" s="19"/>
      <c r="L672" s="19"/>
      <c r="M672" s="19"/>
      <c r="N672" s="19"/>
      <c r="O672" s="19"/>
      <c r="P672" s="19"/>
      <c r="Q672" s="19"/>
      <c r="R672" s="19"/>
      <c r="S672" s="19"/>
      <c r="T672" s="19"/>
      <c r="U672" s="97"/>
      <c r="V672" s="19"/>
      <c r="W672" s="19"/>
      <c r="X672" s="19"/>
      <c r="Y672" s="19"/>
      <c r="Z672" s="19"/>
      <c r="AA672" s="19"/>
      <c r="AB672" s="19"/>
      <c r="AC672" s="19"/>
      <c r="AD672" s="19"/>
      <c r="AE672" s="19"/>
      <c r="AF672" s="19"/>
      <c r="AG672" s="19"/>
    </row>
    <row r="673" spans="1:33" ht="15.75" x14ac:dyDescent="0.2">
      <c r="A673" s="58"/>
      <c r="B673" s="19"/>
      <c r="C673" s="19"/>
      <c r="D673" s="19"/>
      <c r="E673" s="19"/>
      <c r="F673" s="19"/>
      <c r="G673" s="19"/>
      <c r="H673" s="19"/>
      <c r="I673" s="19"/>
      <c r="J673" s="19"/>
      <c r="K673" s="19"/>
      <c r="L673" s="19"/>
      <c r="M673" s="19"/>
      <c r="N673" s="19"/>
      <c r="O673" s="19"/>
      <c r="P673" s="19"/>
      <c r="Q673" s="19"/>
      <c r="R673" s="19"/>
      <c r="S673" s="19"/>
      <c r="T673" s="19"/>
      <c r="U673" s="97"/>
      <c r="V673" s="19"/>
      <c r="W673" s="19"/>
      <c r="X673" s="19"/>
      <c r="Y673" s="19"/>
      <c r="Z673" s="19"/>
      <c r="AA673" s="19"/>
      <c r="AB673" s="19"/>
      <c r="AC673" s="19"/>
      <c r="AD673" s="19"/>
      <c r="AE673" s="19"/>
      <c r="AF673" s="19"/>
      <c r="AG673" s="19"/>
    </row>
    <row r="674" spans="1:33" ht="15.75" x14ac:dyDescent="0.2">
      <c r="A674" s="58"/>
      <c r="B674" s="19"/>
      <c r="C674" s="19"/>
      <c r="D674" s="19"/>
      <c r="E674" s="19"/>
      <c r="F674" s="19"/>
      <c r="G674" s="19"/>
      <c r="H674" s="19"/>
      <c r="I674" s="19"/>
      <c r="J674" s="19"/>
      <c r="K674" s="19"/>
      <c r="L674" s="19"/>
      <c r="M674" s="19"/>
      <c r="N674" s="19"/>
      <c r="O674" s="19"/>
      <c r="P674" s="19"/>
      <c r="Q674" s="19"/>
      <c r="R674" s="19"/>
      <c r="S674" s="19"/>
      <c r="T674" s="19"/>
      <c r="U674" s="97"/>
      <c r="V674" s="19"/>
      <c r="W674" s="19"/>
      <c r="X674" s="19"/>
      <c r="Y674" s="19"/>
      <c r="Z674" s="19"/>
      <c r="AA674" s="19"/>
      <c r="AB674" s="19"/>
      <c r="AC674" s="19"/>
      <c r="AD674" s="19"/>
      <c r="AE674" s="19"/>
      <c r="AF674" s="19"/>
      <c r="AG674" s="19"/>
    </row>
    <row r="675" spans="1:33" ht="15.75" x14ac:dyDescent="0.2">
      <c r="A675" s="58"/>
      <c r="B675" s="19"/>
      <c r="C675" s="19"/>
      <c r="D675" s="19"/>
      <c r="E675" s="19"/>
      <c r="F675" s="19"/>
      <c r="G675" s="19"/>
      <c r="H675" s="19"/>
      <c r="I675" s="19"/>
      <c r="J675" s="19"/>
      <c r="K675" s="19"/>
      <c r="L675" s="19"/>
      <c r="M675" s="19"/>
      <c r="N675" s="19"/>
      <c r="O675" s="19"/>
      <c r="P675" s="19"/>
      <c r="Q675" s="19"/>
      <c r="R675" s="19"/>
      <c r="S675" s="19"/>
      <c r="T675" s="19"/>
      <c r="U675" s="97"/>
      <c r="V675" s="19"/>
      <c r="W675" s="19"/>
      <c r="X675" s="19"/>
      <c r="Y675" s="19"/>
      <c r="Z675" s="19"/>
      <c r="AA675" s="19"/>
      <c r="AB675" s="19"/>
      <c r="AC675" s="19"/>
      <c r="AD675" s="19"/>
      <c r="AE675" s="19"/>
      <c r="AF675" s="19"/>
      <c r="AG675" s="19"/>
    </row>
    <row r="676" spans="1:33" ht="15.75" x14ac:dyDescent="0.2">
      <c r="A676" s="58"/>
      <c r="B676" s="19"/>
      <c r="C676" s="19"/>
      <c r="D676" s="19"/>
      <c r="E676" s="19"/>
      <c r="F676" s="19"/>
      <c r="G676" s="19"/>
      <c r="H676" s="19"/>
      <c r="I676" s="19"/>
      <c r="J676" s="19"/>
      <c r="K676" s="19"/>
      <c r="L676" s="19"/>
      <c r="M676" s="19"/>
      <c r="N676" s="19"/>
      <c r="O676" s="19"/>
      <c r="P676" s="19"/>
      <c r="Q676" s="19"/>
      <c r="R676" s="19"/>
      <c r="S676" s="19"/>
      <c r="T676" s="19"/>
      <c r="U676" s="97"/>
      <c r="V676" s="19"/>
      <c r="W676" s="19"/>
      <c r="X676" s="19"/>
      <c r="Y676" s="19"/>
      <c r="Z676" s="19"/>
      <c r="AA676" s="19"/>
      <c r="AB676" s="19"/>
      <c r="AC676" s="19"/>
      <c r="AD676" s="19"/>
      <c r="AE676" s="19"/>
      <c r="AF676" s="19"/>
      <c r="AG676" s="19"/>
    </row>
    <row r="677" spans="1:33" ht="15.75" x14ac:dyDescent="0.2">
      <c r="A677" s="58"/>
      <c r="B677" s="19"/>
      <c r="C677" s="19"/>
      <c r="D677" s="19"/>
      <c r="E677" s="19"/>
      <c r="F677" s="19"/>
      <c r="G677" s="19"/>
      <c r="H677" s="19"/>
      <c r="I677" s="19"/>
      <c r="J677" s="19"/>
      <c r="K677" s="19"/>
      <c r="L677" s="19"/>
      <c r="M677" s="19"/>
      <c r="N677" s="19"/>
      <c r="O677" s="19"/>
      <c r="P677" s="19"/>
      <c r="Q677" s="19"/>
      <c r="R677" s="19"/>
      <c r="S677" s="19"/>
      <c r="T677" s="19"/>
      <c r="U677" s="97"/>
      <c r="V677" s="19"/>
      <c r="W677" s="19"/>
      <c r="X677" s="19"/>
      <c r="Y677" s="19"/>
      <c r="Z677" s="19"/>
      <c r="AA677" s="19"/>
      <c r="AB677" s="19"/>
      <c r="AC677" s="19"/>
      <c r="AD677" s="19"/>
      <c r="AE677" s="19"/>
      <c r="AF677" s="19"/>
      <c r="AG677" s="19"/>
    </row>
    <row r="678" spans="1:33" ht="15.75" x14ac:dyDescent="0.2">
      <c r="A678" s="58"/>
      <c r="B678" s="19"/>
      <c r="C678" s="19"/>
      <c r="D678" s="19"/>
      <c r="E678" s="19"/>
      <c r="F678" s="19"/>
      <c r="G678" s="19"/>
      <c r="H678" s="19"/>
      <c r="I678" s="19"/>
      <c r="J678" s="19"/>
      <c r="K678" s="19"/>
      <c r="L678" s="19"/>
      <c r="M678" s="19"/>
      <c r="N678" s="19"/>
      <c r="O678" s="19"/>
      <c r="P678" s="19"/>
      <c r="Q678" s="19"/>
      <c r="R678" s="19"/>
      <c r="S678" s="19"/>
      <c r="T678" s="19"/>
      <c r="U678" s="97"/>
      <c r="V678" s="19"/>
      <c r="W678" s="19"/>
      <c r="X678" s="19"/>
      <c r="Y678" s="19"/>
      <c r="Z678" s="19"/>
      <c r="AA678" s="19"/>
      <c r="AB678" s="19"/>
      <c r="AC678" s="19"/>
      <c r="AD678" s="19"/>
      <c r="AE678" s="19"/>
      <c r="AF678" s="19"/>
      <c r="AG678" s="19"/>
    </row>
    <row r="679" spans="1:33" ht="15.75" x14ac:dyDescent="0.2">
      <c r="A679" s="58"/>
      <c r="B679" s="19"/>
      <c r="C679" s="19"/>
      <c r="D679" s="19"/>
      <c r="E679" s="19"/>
      <c r="F679" s="19"/>
      <c r="G679" s="19"/>
      <c r="H679" s="19"/>
      <c r="I679" s="19"/>
      <c r="J679" s="19"/>
      <c r="K679" s="19"/>
      <c r="L679" s="19"/>
      <c r="M679" s="19"/>
      <c r="N679" s="19"/>
      <c r="O679" s="19"/>
      <c r="P679" s="19"/>
      <c r="Q679" s="19"/>
      <c r="R679" s="19"/>
      <c r="S679" s="19"/>
      <c r="T679" s="19"/>
      <c r="U679" s="97"/>
      <c r="V679" s="19"/>
      <c r="W679" s="19"/>
      <c r="X679" s="19"/>
      <c r="Y679" s="19"/>
      <c r="Z679" s="19"/>
      <c r="AA679" s="19"/>
      <c r="AB679" s="19"/>
      <c r="AC679" s="19"/>
      <c r="AD679" s="19"/>
      <c r="AE679" s="19"/>
      <c r="AF679" s="19"/>
      <c r="AG679" s="19"/>
    </row>
    <row r="680" spans="1:33" ht="15.75" x14ac:dyDescent="0.2">
      <c r="A680" s="58"/>
      <c r="B680" s="19"/>
      <c r="C680" s="19"/>
      <c r="D680" s="19"/>
      <c r="E680" s="19"/>
      <c r="F680" s="19"/>
      <c r="G680" s="19"/>
      <c r="H680" s="19"/>
      <c r="I680" s="19"/>
      <c r="J680" s="19"/>
      <c r="K680" s="19"/>
      <c r="L680" s="19"/>
      <c r="M680" s="19"/>
      <c r="N680" s="19"/>
      <c r="O680" s="19"/>
      <c r="P680" s="19"/>
      <c r="Q680" s="19"/>
      <c r="R680" s="19"/>
      <c r="S680" s="19"/>
      <c r="T680" s="19"/>
      <c r="U680" s="97"/>
      <c r="V680" s="19"/>
      <c r="W680" s="19"/>
      <c r="X680" s="19"/>
      <c r="Y680" s="19"/>
      <c r="Z680" s="19"/>
      <c r="AA680" s="19"/>
      <c r="AB680" s="19"/>
      <c r="AC680" s="19"/>
      <c r="AD680" s="19"/>
      <c r="AE680" s="19"/>
      <c r="AF680" s="19"/>
      <c r="AG680" s="19"/>
    </row>
    <row r="681" spans="1:33" ht="15.75" x14ac:dyDescent="0.2">
      <c r="A681" s="58"/>
      <c r="B681" s="19"/>
      <c r="C681" s="19"/>
      <c r="D681" s="19"/>
      <c r="E681" s="19"/>
      <c r="F681" s="19"/>
      <c r="G681" s="19"/>
      <c r="H681" s="19"/>
      <c r="I681" s="19"/>
      <c r="J681" s="19"/>
      <c r="K681" s="19"/>
      <c r="L681" s="19"/>
      <c r="M681" s="19"/>
      <c r="N681" s="19"/>
      <c r="O681" s="19"/>
      <c r="P681" s="19"/>
      <c r="Q681" s="19"/>
      <c r="R681" s="19"/>
      <c r="S681" s="19"/>
      <c r="T681" s="19"/>
      <c r="U681" s="97"/>
      <c r="V681" s="19"/>
      <c r="W681" s="19"/>
      <c r="X681" s="19"/>
      <c r="Y681" s="19"/>
      <c r="Z681" s="19"/>
      <c r="AA681" s="19"/>
      <c r="AB681" s="19"/>
      <c r="AC681" s="19"/>
      <c r="AD681" s="19"/>
      <c r="AE681" s="19"/>
      <c r="AF681" s="19"/>
      <c r="AG681" s="19"/>
    </row>
    <row r="682" spans="1:33" ht="15.75" x14ac:dyDescent="0.2">
      <c r="A682" s="58"/>
      <c r="B682" s="19"/>
      <c r="C682" s="19"/>
      <c r="D682" s="19"/>
      <c r="E682" s="19"/>
      <c r="F682" s="19"/>
      <c r="G682" s="19"/>
      <c r="H682" s="19"/>
      <c r="I682" s="19"/>
      <c r="J682" s="19"/>
      <c r="K682" s="19"/>
      <c r="L682" s="19"/>
      <c r="M682" s="19"/>
      <c r="N682" s="19"/>
      <c r="O682" s="19"/>
      <c r="P682" s="19"/>
      <c r="Q682" s="19"/>
      <c r="R682" s="19"/>
      <c r="S682" s="19"/>
      <c r="T682" s="19"/>
      <c r="U682" s="97"/>
      <c r="V682" s="19"/>
      <c r="W682" s="19"/>
      <c r="X682" s="19"/>
      <c r="Y682" s="19"/>
      <c r="Z682" s="19"/>
      <c r="AA682" s="19"/>
      <c r="AB682" s="19"/>
      <c r="AC682" s="19"/>
      <c r="AD682" s="19"/>
      <c r="AE682" s="19"/>
      <c r="AF682" s="19"/>
      <c r="AG682" s="19"/>
    </row>
    <row r="683" spans="1:33" ht="15.75" x14ac:dyDescent="0.2">
      <c r="A683" s="58"/>
      <c r="B683" s="19"/>
      <c r="C683" s="19"/>
      <c r="D683" s="19"/>
      <c r="E683" s="19"/>
      <c r="F683" s="19"/>
      <c r="G683" s="19"/>
      <c r="H683" s="19"/>
      <c r="I683" s="19"/>
      <c r="J683" s="19"/>
      <c r="K683" s="19"/>
      <c r="L683" s="19"/>
      <c r="M683" s="19"/>
      <c r="N683" s="19"/>
      <c r="O683" s="19"/>
      <c r="P683" s="19"/>
      <c r="Q683" s="19"/>
      <c r="R683" s="19"/>
      <c r="S683" s="19"/>
      <c r="T683" s="19"/>
      <c r="U683" s="97"/>
      <c r="V683" s="19"/>
      <c r="W683" s="19"/>
      <c r="X683" s="19"/>
      <c r="Y683" s="19"/>
      <c r="Z683" s="19"/>
      <c r="AA683" s="19"/>
      <c r="AB683" s="19"/>
      <c r="AC683" s="19"/>
      <c r="AD683" s="19"/>
      <c r="AE683" s="19"/>
      <c r="AF683" s="19"/>
      <c r="AG683" s="19"/>
    </row>
    <row r="684" spans="1:33" ht="15.75" x14ac:dyDescent="0.2">
      <c r="A684" s="58"/>
      <c r="B684" s="19"/>
      <c r="C684" s="19"/>
      <c r="D684" s="19"/>
      <c r="E684" s="19"/>
      <c r="F684" s="19"/>
      <c r="G684" s="19"/>
      <c r="H684" s="19"/>
      <c r="I684" s="19"/>
      <c r="J684" s="19"/>
      <c r="K684" s="19"/>
      <c r="L684" s="19"/>
      <c r="M684" s="19"/>
      <c r="N684" s="19"/>
      <c r="O684" s="19"/>
      <c r="P684" s="19"/>
      <c r="Q684" s="19"/>
      <c r="R684" s="19"/>
      <c r="S684" s="19"/>
      <c r="T684" s="19"/>
      <c r="U684" s="97"/>
      <c r="V684" s="19"/>
      <c r="W684" s="19"/>
      <c r="X684" s="19"/>
      <c r="Y684" s="19"/>
      <c r="Z684" s="19"/>
      <c r="AA684" s="19"/>
      <c r="AB684" s="19"/>
      <c r="AC684" s="19"/>
      <c r="AD684" s="19"/>
      <c r="AE684" s="19"/>
      <c r="AF684" s="19"/>
      <c r="AG684" s="19"/>
    </row>
    <row r="685" spans="1:33" ht="15.75" x14ac:dyDescent="0.2">
      <c r="A685" s="58"/>
      <c r="B685" s="19"/>
      <c r="C685" s="19"/>
      <c r="D685" s="19"/>
      <c r="E685" s="19"/>
      <c r="F685" s="19"/>
      <c r="G685" s="19"/>
      <c r="H685" s="19"/>
      <c r="I685" s="19"/>
      <c r="J685" s="19"/>
      <c r="K685" s="19"/>
      <c r="L685" s="19"/>
      <c r="M685" s="19"/>
      <c r="N685" s="19"/>
      <c r="O685" s="19"/>
      <c r="P685" s="19"/>
      <c r="Q685" s="19"/>
      <c r="R685" s="19"/>
      <c r="S685" s="19"/>
      <c r="T685" s="19"/>
      <c r="U685" s="97"/>
      <c r="V685" s="19"/>
      <c r="W685" s="19"/>
      <c r="X685" s="19"/>
      <c r="Y685" s="19"/>
      <c r="Z685" s="19"/>
      <c r="AA685" s="19"/>
      <c r="AB685" s="19"/>
      <c r="AC685" s="19"/>
      <c r="AD685" s="19"/>
      <c r="AE685" s="19"/>
      <c r="AF685" s="19"/>
      <c r="AG685" s="19"/>
    </row>
    <row r="686" spans="1:33" ht="15.75" x14ac:dyDescent="0.2">
      <c r="A686" s="58"/>
      <c r="B686" s="19"/>
      <c r="C686" s="19"/>
      <c r="D686" s="19"/>
      <c r="E686" s="19"/>
      <c r="F686" s="19"/>
      <c r="G686" s="19"/>
      <c r="H686" s="19"/>
      <c r="I686" s="19"/>
      <c r="J686" s="19"/>
      <c r="K686" s="19"/>
      <c r="L686" s="19"/>
      <c r="M686" s="19"/>
      <c r="N686" s="19"/>
      <c r="O686" s="19"/>
      <c r="P686" s="19"/>
      <c r="Q686" s="19"/>
      <c r="R686" s="19"/>
      <c r="S686" s="19"/>
      <c r="T686" s="19"/>
      <c r="U686" s="97"/>
      <c r="V686" s="19"/>
      <c r="W686" s="19"/>
      <c r="X686" s="19"/>
      <c r="Y686" s="19"/>
      <c r="Z686" s="19"/>
      <c r="AA686" s="19"/>
      <c r="AB686" s="19"/>
      <c r="AC686" s="19"/>
      <c r="AD686" s="19"/>
      <c r="AE686" s="19"/>
      <c r="AF686" s="19"/>
      <c r="AG686" s="19"/>
    </row>
    <row r="687" spans="1:33" ht="15.75" x14ac:dyDescent="0.2">
      <c r="A687" s="58"/>
      <c r="B687" s="19"/>
      <c r="C687" s="19"/>
      <c r="D687" s="19"/>
      <c r="E687" s="19"/>
      <c r="F687" s="19"/>
      <c r="G687" s="19"/>
      <c r="H687" s="19"/>
      <c r="I687" s="19"/>
      <c r="J687" s="19"/>
      <c r="K687" s="19"/>
      <c r="L687" s="19"/>
      <c r="M687" s="19"/>
      <c r="N687" s="19"/>
      <c r="O687" s="19"/>
      <c r="P687" s="19"/>
      <c r="Q687" s="19"/>
      <c r="R687" s="19"/>
      <c r="S687" s="19"/>
      <c r="T687" s="19"/>
      <c r="U687" s="97"/>
      <c r="V687" s="19"/>
      <c r="W687" s="19"/>
      <c r="X687" s="19"/>
      <c r="Y687" s="19"/>
      <c r="Z687" s="19"/>
      <c r="AA687" s="19"/>
      <c r="AB687" s="19"/>
      <c r="AC687" s="19"/>
      <c r="AD687" s="19"/>
      <c r="AE687" s="19"/>
      <c r="AF687" s="19"/>
      <c r="AG687" s="19"/>
    </row>
    <row r="688" spans="1:33" ht="15.75" x14ac:dyDescent="0.2">
      <c r="A688" s="58"/>
      <c r="B688" s="19"/>
      <c r="C688" s="19"/>
      <c r="D688" s="19"/>
      <c r="E688" s="19"/>
      <c r="F688" s="19"/>
      <c r="G688" s="19"/>
      <c r="H688" s="19"/>
      <c r="I688" s="19"/>
      <c r="J688" s="19"/>
      <c r="K688" s="19"/>
      <c r="L688" s="19"/>
      <c r="M688" s="19"/>
      <c r="N688" s="19"/>
      <c r="O688" s="19"/>
      <c r="P688" s="19"/>
      <c r="Q688" s="19"/>
      <c r="R688" s="19"/>
      <c r="S688" s="19"/>
      <c r="T688" s="19"/>
      <c r="U688" s="97"/>
      <c r="V688" s="19"/>
      <c r="W688" s="19"/>
      <c r="X688" s="19"/>
      <c r="Y688" s="19"/>
      <c r="Z688" s="19"/>
      <c r="AA688" s="19"/>
      <c r="AB688" s="19"/>
      <c r="AC688" s="19"/>
      <c r="AD688" s="19"/>
      <c r="AE688" s="19"/>
      <c r="AF688" s="19"/>
      <c r="AG688" s="19"/>
    </row>
    <row r="689" spans="1:33" ht="15.75" x14ac:dyDescent="0.2">
      <c r="A689" s="58"/>
      <c r="B689" s="19"/>
      <c r="C689" s="19"/>
      <c r="D689" s="19"/>
      <c r="E689" s="19"/>
      <c r="F689" s="19"/>
      <c r="G689" s="19"/>
      <c r="H689" s="19"/>
      <c r="I689" s="19"/>
      <c r="J689" s="19"/>
      <c r="K689" s="19"/>
      <c r="L689" s="19"/>
      <c r="M689" s="19"/>
      <c r="N689" s="19"/>
      <c r="O689" s="19"/>
      <c r="P689" s="19"/>
      <c r="Q689" s="19"/>
      <c r="R689" s="19"/>
      <c r="S689" s="19"/>
      <c r="T689" s="19"/>
      <c r="U689" s="97"/>
      <c r="V689" s="19"/>
      <c r="W689" s="19"/>
      <c r="X689" s="19"/>
      <c r="Y689" s="19"/>
      <c r="Z689" s="19"/>
      <c r="AA689" s="19"/>
      <c r="AB689" s="19"/>
      <c r="AC689" s="19"/>
      <c r="AD689" s="19"/>
      <c r="AE689" s="19"/>
      <c r="AF689" s="19"/>
      <c r="AG689" s="19"/>
    </row>
    <row r="690" spans="1:33" ht="15.75" x14ac:dyDescent="0.2">
      <c r="A690" s="58"/>
      <c r="B690" s="19"/>
      <c r="C690" s="19"/>
      <c r="D690" s="19"/>
      <c r="E690" s="19"/>
      <c r="F690" s="19"/>
      <c r="G690" s="19"/>
      <c r="H690" s="19"/>
      <c r="I690" s="19"/>
      <c r="J690" s="19"/>
      <c r="K690" s="19"/>
      <c r="L690" s="19"/>
      <c r="M690" s="19"/>
      <c r="N690" s="19"/>
      <c r="O690" s="19"/>
      <c r="P690" s="19"/>
      <c r="Q690" s="19"/>
      <c r="R690" s="19"/>
      <c r="S690" s="19"/>
      <c r="T690" s="19"/>
      <c r="U690" s="97"/>
      <c r="V690" s="19"/>
      <c r="W690" s="19"/>
      <c r="X690" s="19"/>
      <c r="Y690" s="19"/>
      <c r="Z690" s="19"/>
      <c r="AA690" s="19"/>
      <c r="AB690" s="19"/>
      <c r="AC690" s="19"/>
      <c r="AD690" s="19"/>
      <c r="AE690" s="19"/>
      <c r="AF690" s="19"/>
      <c r="AG690" s="19"/>
    </row>
    <row r="691" spans="1:33" ht="15.75" x14ac:dyDescent="0.2">
      <c r="A691" s="58"/>
      <c r="B691" s="19"/>
      <c r="C691" s="19"/>
      <c r="D691" s="19"/>
      <c r="E691" s="19"/>
      <c r="F691" s="19"/>
      <c r="G691" s="19"/>
      <c r="H691" s="19"/>
      <c r="I691" s="19"/>
      <c r="J691" s="19"/>
      <c r="K691" s="19"/>
      <c r="L691" s="19"/>
      <c r="M691" s="19"/>
      <c r="N691" s="19"/>
      <c r="O691" s="19"/>
      <c r="P691" s="19"/>
      <c r="Q691" s="19"/>
      <c r="R691" s="19"/>
      <c r="S691" s="19"/>
      <c r="T691" s="19"/>
      <c r="U691" s="97"/>
      <c r="V691" s="19"/>
      <c r="W691" s="19"/>
      <c r="X691" s="19"/>
      <c r="Y691" s="19"/>
      <c r="Z691" s="19"/>
      <c r="AA691" s="19"/>
      <c r="AB691" s="19"/>
      <c r="AC691" s="19"/>
      <c r="AD691" s="19"/>
      <c r="AE691" s="19"/>
      <c r="AF691" s="19"/>
      <c r="AG691" s="19"/>
    </row>
    <row r="692" spans="1:33" ht="15.75" x14ac:dyDescent="0.2">
      <c r="A692" s="58"/>
      <c r="B692" s="19"/>
      <c r="C692" s="19"/>
      <c r="D692" s="19"/>
      <c r="E692" s="19"/>
      <c r="F692" s="19"/>
      <c r="G692" s="19"/>
      <c r="H692" s="19"/>
      <c r="I692" s="19"/>
      <c r="J692" s="19"/>
      <c r="K692" s="19"/>
      <c r="L692" s="19"/>
      <c r="M692" s="19"/>
      <c r="N692" s="19"/>
      <c r="O692" s="19"/>
      <c r="P692" s="19"/>
      <c r="Q692" s="19"/>
      <c r="R692" s="19"/>
      <c r="S692" s="19"/>
      <c r="T692" s="19"/>
      <c r="U692" s="97"/>
      <c r="V692" s="19"/>
      <c r="W692" s="19"/>
      <c r="X692" s="19"/>
      <c r="Y692" s="19"/>
      <c r="Z692" s="19"/>
      <c r="AA692" s="19"/>
      <c r="AB692" s="19"/>
      <c r="AC692" s="19"/>
      <c r="AD692" s="19"/>
      <c r="AE692" s="19"/>
      <c r="AF692" s="19"/>
      <c r="AG692" s="19"/>
    </row>
    <row r="693" spans="1:33" ht="15.75" x14ac:dyDescent="0.2">
      <c r="A693" s="58"/>
      <c r="B693" s="19"/>
      <c r="C693" s="19"/>
      <c r="D693" s="19"/>
      <c r="E693" s="19"/>
      <c r="F693" s="19"/>
      <c r="G693" s="19"/>
      <c r="H693" s="19"/>
      <c r="I693" s="19"/>
      <c r="J693" s="19"/>
      <c r="K693" s="19"/>
      <c r="L693" s="19"/>
      <c r="M693" s="19"/>
      <c r="N693" s="19"/>
      <c r="O693" s="19"/>
      <c r="P693" s="19"/>
      <c r="Q693" s="19"/>
      <c r="R693" s="19"/>
      <c r="S693" s="19"/>
      <c r="T693" s="19"/>
      <c r="U693" s="97"/>
      <c r="V693" s="19"/>
      <c r="W693" s="19"/>
      <c r="X693" s="19"/>
      <c r="Y693" s="19"/>
      <c r="Z693" s="19"/>
      <c r="AA693" s="19"/>
      <c r="AB693" s="19"/>
      <c r="AC693" s="19"/>
      <c r="AD693" s="19"/>
      <c r="AE693" s="19"/>
      <c r="AF693" s="19"/>
      <c r="AG693" s="19"/>
    </row>
    <row r="694" spans="1:33" ht="15.75" x14ac:dyDescent="0.2">
      <c r="A694" s="58"/>
      <c r="B694" s="19"/>
      <c r="C694" s="19"/>
      <c r="D694" s="19"/>
      <c r="E694" s="19"/>
      <c r="F694" s="19"/>
      <c r="G694" s="19"/>
      <c r="H694" s="19"/>
      <c r="I694" s="19"/>
      <c r="J694" s="19"/>
      <c r="K694" s="19"/>
      <c r="L694" s="19"/>
      <c r="M694" s="19"/>
      <c r="N694" s="19"/>
      <c r="O694" s="19"/>
      <c r="P694" s="19"/>
      <c r="Q694" s="19"/>
      <c r="R694" s="19"/>
      <c r="S694" s="19"/>
      <c r="T694" s="19"/>
      <c r="U694" s="97"/>
      <c r="V694" s="19"/>
      <c r="W694" s="19"/>
      <c r="X694" s="19"/>
      <c r="Y694" s="19"/>
      <c r="Z694" s="19"/>
      <c r="AA694" s="19"/>
      <c r="AB694" s="19"/>
      <c r="AC694" s="19"/>
      <c r="AD694" s="19"/>
      <c r="AE694" s="19"/>
      <c r="AF694" s="19"/>
      <c r="AG694" s="19"/>
    </row>
    <row r="695" spans="1:33" ht="15.75" x14ac:dyDescent="0.2">
      <c r="A695" s="58"/>
      <c r="B695" s="19"/>
      <c r="C695" s="19"/>
      <c r="D695" s="19"/>
      <c r="E695" s="19"/>
      <c r="F695" s="19"/>
      <c r="G695" s="19"/>
      <c r="H695" s="19"/>
      <c r="I695" s="19"/>
      <c r="J695" s="19"/>
      <c r="K695" s="19"/>
      <c r="L695" s="19"/>
      <c r="M695" s="19"/>
      <c r="N695" s="19"/>
      <c r="O695" s="19"/>
      <c r="P695" s="19"/>
      <c r="Q695" s="19"/>
      <c r="R695" s="19"/>
      <c r="S695" s="19"/>
      <c r="T695" s="19"/>
      <c r="U695" s="97"/>
      <c r="V695" s="19"/>
      <c r="W695" s="19"/>
      <c r="X695" s="19"/>
      <c r="Y695" s="19"/>
      <c r="Z695" s="19"/>
      <c r="AA695" s="19"/>
      <c r="AB695" s="19"/>
      <c r="AC695" s="19"/>
      <c r="AD695" s="19"/>
      <c r="AE695" s="19"/>
      <c r="AF695" s="19"/>
      <c r="AG695" s="19"/>
    </row>
    <row r="696" spans="1:33" ht="15.75" x14ac:dyDescent="0.2">
      <c r="A696" s="58"/>
      <c r="B696" s="19"/>
      <c r="C696" s="19"/>
      <c r="D696" s="19"/>
      <c r="E696" s="19"/>
      <c r="F696" s="19"/>
      <c r="G696" s="19"/>
      <c r="H696" s="19"/>
      <c r="I696" s="19"/>
      <c r="J696" s="19"/>
      <c r="K696" s="19"/>
      <c r="L696" s="19"/>
      <c r="M696" s="19"/>
      <c r="N696" s="19"/>
      <c r="O696" s="19"/>
      <c r="P696" s="19"/>
      <c r="Q696" s="19"/>
      <c r="R696" s="19"/>
      <c r="S696" s="19"/>
      <c r="T696" s="19"/>
      <c r="U696" s="97"/>
      <c r="V696" s="19"/>
      <c r="W696" s="19"/>
      <c r="X696" s="19"/>
      <c r="Y696" s="19"/>
      <c r="Z696" s="19"/>
      <c r="AA696" s="19"/>
      <c r="AB696" s="19"/>
      <c r="AC696" s="19"/>
      <c r="AD696" s="19"/>
      <c r="AE696" s="19"/>
      <c r="AF696" s="19"/>
      <c r="AG696" s="19"/>
    </row>
    <row r="697" spans="1:33" ht="15.75" x14ac:dyDescent="0.2">
      <c r="A697" s="58"/>
      <c r="B697" s="19"/>
      <c r="C697" s="19"/>
      <c r="D697" s="19"/>
      <c r="E697" s="19"/>
      <c r="F697" s="19"/>
      <c r="G697" s="19"/>
      <c r="H697" s="19"/>
      <c r="I697" s="19"/>
      <c r="J697" s="19"/>
      <c r="K697" s="19"/>
      <c r="L697" s="19"/>
      <c r="M697" s="19"/>
      <c r="N697" s="19"/>
      <c r="O697" s="19"/>
      <c r="P697" s="19"/>
      <c r="Q697" s="19"/>
      <c r="R697" s="19"/>
      <c r="S697" s="19"/>
      <c r="T697" s="19"/>
      <c r="U697" s="97"/>
      <c r="V697" s="19"/>
      <c r="W697" s="19"/>
      <c r="X697" s="19"/>
      <c r="Y697" s="19"/>
      <c r="Z697" s="19"/>
      <c r="AA697" s="19"/>
      <c r="AB697" s="19"/>
      <c r="AC697" s="19"/>
      <c r="AD697" s="19"/>
      <c r="AE697" s="19"/>
      <c r="AF697" s="19"/>
      <c r="AG697" s="19"/>
    </row>
    <row r="698" spans="1:33" ht="15.75" x14ac:dyDescent="0.2">
      <c r="A698" s="58"/>
      <c r="B698" s="19"/>
      <c r="C698" s="19"/>
      <c r="D698" s="19"/>
      <c r="E698" s="19"/>
      <c r="F698" s="19"/>
      <c r="G698" s="19"/>
      <c r="H698" s="19"/>
      <c r="I698" s="19"/>
      <c r="J698" s="19"/>
      <c r="K698" s="19"/>
      <c r="L698" s="19"/>
      <c r="M698" s="19"/>
      <c r="N698" s="19"/>
      <c r="O698" s="19"/>
      <c r="P698" s="19"/>
      <c r="Q698" s="19"/>
      <c r="R698" s="19"/>
      <c r="S698" s="19"/>
      <c r="T698" s="19"/>
      <c r="U698" s="97"/>
      <c r="V698" s="19"/>
      <c r="W698" s="19"/>
      <c r="X698" s="19"/>
      <c r="Y698" s="19"/>
      <c r="Z698" s="19"/>
      <c r="AA698" s="19"/>
      <c r="AB698" s="19"/>
      <c r="AC698" s="19"/>
      <c r="AD698" s="19"/>
      <c r="AE698" s="19"/>
      <c r="AF698" s="19"/>
      <c r="AG698" s="19"/>
    </row>
    <row r="699" spans="1:33" ht="15.75" x14ac:dyDescent="0.2">
      <c r="A699" s="58"/>
      <c r="B699" s="19"/>
      <c r="C699" s="19"/>
      <c r="D699" s="19"/>
      <c r="E699" s="19"/>
      <c r="F699" s="19"/>
      <c r="G699" s="19"/>
      <c r="H699" s="19"/>
      <c r="I699" s="19"/>
      <c r="J699" s="19"/>
      <c r="K699" s="19"/>
      <c r="L699" s="19"/>
      <c r="M699" s="19"/>
      <c r="N699" s="19"/>
      <c r="O699" s="19"/>
      <c r="P699" s="19"/>
      <c r="Q699" s="19"/>
      <c r="R699" s="19"/>
      <c r="S699" s="19"/>
      <c r="T699" s="19"/>
      <c r="U699" s="97"/>
      <c r="V699" s="19"/>
      <c r="W699" s="19"/>
      <c r="X699" s="19"/>
      <c r="Y699" s="19"/>
      <c r="Z699" s="19"/>
      <c r="AA699" s="19"/>
      <c r="AB699" s="19"/>
      <c r="AC699" s="19"/>
      <c r="AD699" s="19"/>
      <c r="AE699" s="19"/>
      <c r="AF699" s="19"/>
      <c r="AG699" s="19"/>
    </row>
    <row r="700" spans="1:33" ht="15.75" x14ac:dyDescent="0.2">
      <c r="A700" s="58"/>
      <c r="B700" s="19"/>
      <c r="C700" s="19"/>
      <c r="D700" s="19"/>
      <c r="E700" s="19"/>
      <c r="F700" s="19"/>
      <c r="G700" s="19"/>
      <c r="H700" s="19"/>
      <c r="I700" s="19"/>
      <c r="J700" s="19"/>
      <c r="K700" s="19"/>
      <c r="L700" s="19"/>
      <c r="M700" s="19"/>
      <c r="N700" s="19"/>
      <c r="O700" s="19"/>
      <c r="P700" s="19"/>
      <c r="Q700" s="19"/>
      <c r="R700" s="19"/>
      <c r="S700" s="19"/>
      <c r="T700" s="19"/>
      <c r="U700" s="97"/>
      <c r="V700" s="19"/>
      <c r="W700" s="19"/>
      <c r="X700" s="19"/>
      <c r="Y700" s="19"/>
      <c r="Z700" s="19"/>
      <c r="AA700" s="19"/>
      <c r="AB700" s="19"/>
      <c r="AC700" s="19"/>
      <c r="AD700" s="19"/>
      <c r="AE700" s="19"/>
      <c r="AF700" s="19"/>
      <c r="AG700" s="19"/>
    </row>
    <row r="701" spans="1:33" ht="15.75" x14ac:dyDescent="0.2">
      <c r="A701" s="58"/>
      <c r="B701" s="19"/>
      <c r="C701" s="19"/>
      <c r="D701" s="19"/>
      <c r="E701" s="19"/>
      <c r="F701" s="19"/>
      <c r="G701" s="19"/>
      <c r="H701" s="19"/>
      <c r="I701" s="19"/>
      <c r="J701" s="19"/>
      <c r="K701" s="19"/>
      <c r="L701" s="19"/>
      <c r="M701" s="19"/>
      <c r="N701" s="19"/>
      <c r="O701" s="19"/>
      <c r="P701" s="19"/>
      <c r="Q701" s="19"/>
      <c r="R701" s="19"/>
      <c r="S701" s="19"/>
      <c r="T701" s="19"/>
      <c r="U701" s="97"/>
      <c r="V701" s="19"/>
      <c r="W701" s="19"/>
      <c r="X701" s="19"/>
      <c r="Y701" s="19"/>
      <c r="Z701" s="19"/>
      <c r="AA701" s="19"/>
      <c r="AB701" s="19"/>
      <c r="AC701" s="19"/>
      <c r="AD701" s="19"/>
      <c r="AE701" s="19"/>
      <c r="AF701" s="19"/>
      <c r="AG701" s="19"/>
    </row>
    <row r="702" spans="1:33" ht="15.75" x14ac:dyDescent="0.2">
      <c r="A702" s="58"/>
      <c r="B702" s="19"/>
      <c r="C702" s="19"/>
      <c r="D702" s="19"/>
      <c r="E702" s="19"/>
      <c r="F702" s="19"/>
      <c r="G702" s="19"/>
      <c r="H702" s="19"/>
      <c r="I702" s="19"/>
      <c r="J702" s="19"/>
      <c r="K702" s="19"/>
      <c r="L702" s="19"/>
      <c r="M702" s="19"/>
      <c r="N702" s="19"/>
      <c r="O702" s="19"/>
      <c r="P702" s="19"/>
      <c r="Q702" s="19"/>
      <c r="R702" s="19"/>
      <c r="S702" s="19"/>
      <c r="T702" s="19"/>
      <c r="U702" s="97"/>
      <c r="V702" s="19"/>
      <c r="W702" s="19"/>
      <c r="X702" s="19"/>
      <c r="Y702" s="19"/>
      <c r="Z702" s="19"/>
      <c r="AA702" s="19"/>
      <c r="AB702" s="19"/>
      <c r="AC702" s="19"/>
      <c r="AD702" s="19"/>
      <c r="AE702" s="19"/>
      <c r="AF702" s="19"/>
      <c r="AG702" s="19"/>
    </row>
    <row r="703" spans="1:33" ht="15.75" x14ac:dyDescent="0.2">
      <c r="A703" s="58"/>
      <c r="B703" s="19"/>
      <c r="C703" s="19"/>
      <c r="D703" s="19"/>
      <c r="E703" s="19"/>
      <c r="F703" s="19"/>
      <c r="G703" s="19"/>
      <c r="H703" s="19"/>
      <c r="I703" s="19"/>
      <c r="J703" s="19"/>
      <c r="K703" s="19"/>
      <c r="L703" s="19"/>
      <c r="M703" s="19"/>
      <c r="N703" s="19"/>
      <c r="O703" s="19"/>
      <c r="P703" s="19"/>
      <c r="Q703" s="19"/>
      <c r="R703" s="19"/>
      <c r="S703" s="19"/>
      <c r="T703" s="19"/>
      <c r="U703" s="97"/>
      <c r="V703" s="19"/>
      <c r="W703" s="19"/>
      <c r="X703" s="19"/>
      <c r="Y703" s="19"/>
      <c r="Z703" s="19"/>
      <c r="AA703" s="19"/>
      <c r="AB703" s="19"/>
      <c r="AC703" s="19"/>
      <c r="AD703" s="19"/>
      <c r="AE703" s="19"/>
      <c r="AF703" s="19"/>
      <c r="AG703" s="19"/>
    </row>
    <row r="704" spans="1:33" ht="15.75" x14ac:dyDescent="0.2">
      <c r="A704" s="58"/>
      <c r="B704" s="19"/>
      <c r="C704" s="19"/>
      <c r="D704" s="19"/>
      <c r="E704" s="19"/>
      <c r="F704" s="19"/>
      <c r="G704" s="19"/>
      <c r="H704" s="19"/>
      <c r="I704" s="19"/>
      <c r="J704" s="19"/>
      <c r="K704" s="19"/>
      <c r="L704" s="19"/>
      <c r="M704" s="19"/>
      <c r="N704" s="19"/>
      <c r="O704" s="19"/>
      <c r="P704" s="19"/>
      <c r="Q704" s="19"/>
      <c r="R704" s="19"/>
      <c r="S704" s="19"/>
      <c r="T704" s="19"/>
      <c r="U704" s="97"/>
      <c r="V704" s="19"/>
      <c r="W704" s="19"/>
      <c r="X704" s="19"/>
      <c r="Y704" s="19"/>
      <c r="Z704" s="19"/>
      <c r="AA704" s="19"/>
      <c r="AB704" s="19"/>
      <c r="AC704" s="19"/>
      <c r="AD704" s="19"/>
      <c r="AE704" s="19"/>
      <c r="AF704" s="19"/>
      <c r="AG704" s="19"/>
    </row>
    <row r="705" spans="1:33" ht="15.75" x14ac:dyDescent="0.2">
      <c r="A705" s="58"/>
      <c r="B705" s="19"/>
      <c r="C705" s="19"/>
      <c r="D705" s="19"/>
      <c r="E705" s="19"/>
      <c r="F705" s="19"/>
      <c r="G705" s="19"/>
      <c r="H705" s="19"/>
      <c r="I705" s="19"/>
      <c r="J705" s="19"/>
      <c r="K705" s="19"/>
      <c r="L705" s="19"/>
      <c r="M705" s="19"/>
      <c r="N705" s="19"/>
      <c r="O705" s="19"/>
      <c r="P705" s="19"/>
      <c r="Q705" s="19"/>
      <c r="R705" s="19"/>
      <c r="S705" s="19"/>
      <c r="T705" s="19"/>
      <c r="U705" s="97"/>
      <c r="V705" s="19"/>
      <c r="W705" s="19"/>
      <c r="X705" s="19"/>
      <c r="Y705" s="19"/>
      <c r="Z705" s="19"/>
      <c r="AA705" s="19"/>
      <c r="AB705" s="19"/>
      <c r="AC705" s="19"/>
      <c r="AD705" s="19"/>
      <c r="AE705" s="19"/>
      <c r="AF705" s="19"/>
      <c r="AG705" s="19"/>
    </row>
    <row r="706" spans="1:33" ht="15.75" x14ac:dyDescent="0.2">
      <c r="A706" s="58"/>
      <c r="B706" s="19"/>
      <c r="C706" s="19"/>
      <c r="D706" s="19"/>
      <c r="E706" s="19"/>
      <c r="F706" s="19"/>
      <c r="G706" s="19"/>
      <c r="H706" s="19"/>
      <c r="I706" s="19"/>
      <c r="J706" s="19"/>
      <c r="K706" s="19"/>
      <c r="L706" s="19"/>
      <c r="M706" s="19"/>
      <c r="N706" s="19"/>
      <c r="O706" s="19"/>
      <c r="P706" s="19"/>
      <c r="Q706" s="19"/>
      <c r="R706" s="19"/>
      <c r="S706" s="19"/>
      <c r="T706" s="19"/>
      <c r="U706" s="97"/>
      <c r="V706" s="19"/>
      <c r="W706" s="19"/>
      <c r="X706" s="19"/>
      <c r="Y706" s="19"/>
      <c r="Z706" s="19"/>
      <c r="AA706" s="19"/>
      <c r="AB706" s="19"/>
      <c r="AC706" s="19"/>
      <c r="AD706" s="19"/>
      <c r="AE706" s="19"/>
      <c r="AF706" s="19"/>
      <c r="AG706" s="19"/>
    </row>
    <row r="707" spans="1:33" ht="15.75" x14ac:dyDescent="0.2">
      <c r="A707" s="58"/>
      <c r="B707" s="19"/>
      <c r="C707" s="19"/>
      <c r="D707" s="19"/>
      <c r="E707" s="19"/>
      <c r="F707" s="19"/>
      <c r="G707" s="19"/>
      <c r="H707" s="19"/>
      <c r="I707" s="19"/>
      <c r="J707" s="19"/>
      <c r="K707" s="19"/>
      <c r="L707" s="19"/>
      <c r="M707" s="19"/>
      <c r="N707" s="19"/>
      <c r="O707" s="19"/>
      <c r="P707" s="19"/>
      <c r="Q707" s="19"/>
      <c r="R707" s="19"/>
      <c r="S707" s="19"/>
      <c r="T707" s="19"/>
      <c r="U707" s="97"/>
      <c r="V707" s="19"/>
      <c r="W707" s="19"/>
      <c r="X707" s="19"/>
      <c r="Y707" s="19"/>
      <c r="Z707" s="19"/>
      <c r="AA707" s="19"/>
      <c r="AB707" s="19"/>
      <c r="AC707" s="19"/>
      <c r="AD707" s="19"/>
      <c r="AE707" s="19"/>
      <c r="AF707" s="19"/>
      <c r="AG707" s="19"/>
    </row>
    <row r="708" spans="1:33" ht="15.75" x14ac:dyDescent="0.2">
      <c r="A708" s="58"/>
      <c r="B708" s="19"/>
      <c r="C708" s="19"/>
      <c r="D708" s="19"/>
      <c r="E708" s="19"/>
      <c r="F708" s="19"/>
      <c r="G708" s="19"/>
      <c r="H708" s="19"/>
      <c r="I708" s="19"/>
      <c r="J708" s="19"/>
      <c r="K708" s="19"/>
      <c r="L708" s="19"/>
      <c r="M708" s="19"/>
      <c r="N708" s="19"/>
      <c r="O708" s="19"/>
      <c r="P708" s="19"/>
      <c r="Q708" s="19"/>
      <c r="R708" s="19"/>
      <c r="S708" s="19"/>
      <c r="T708" s="19"/>
      <c r="U708" s="97"/>
      <c r="V708" s="19"/>
      <c r="W708" s="19"/>
      <c r="X708" s="19"/>
      <c r="Y708" s="19"/>
      <c r="Z708" s="19"/>
      <c r="AA708" s="19"/>
      <c r="AB708" s="19"/>
      <c r="AC708" s="19"/>
      <c r="AD708" s="19"/>
      <c r="AE708" s="19"/>
      <c r="AF708" s="19"/>
      <c r="AG708" s="19"/>
    </row>
    <row r="709" spans="1:33" ht="15.75" x14ac:dyDescent="0.2">
      <c r="A709" s="58"/>
      <c r="B709" s="19"/>
      <c r="C709" s="19"/>
      <c r="D709" s="19"/>
      <c r="E709" s="19"/>
      <c r="F709" s="19"/>
      <c r="G709" s="19"/>
      <c r="H709" s="19"/>
      <c r="I709" s="19"/>
      <c r="J709" s="19"/>
      <c r="K709" s="19"/>
      <c r="L709" s="19"/>
      <c r="M709" s="19"/>
      <c r="N709" s="19"/>
      <c r="O709" s="19"/>
      <c r="P709" s="19"/>
      <c r="Q709" s="19"/>
      <c r="R709" s="19"/>
      <c r="S709" s="19"/>
      <c r="T709" s="19"/>
      <c r="U709" s="97"/>
      <c r="V709" s="19"/>
      <c r="W709" s="19"/>
      <c r="X709" s="19"/>
      <c r="Y709" s="19"/>
      <c r="Z709" s="19"/>
      <c r="AA709" s="19"/>
      <c r="AB709" s="19"/>
      <c r="AC709" s="19"/>
      <c r="AD709" s="19"/>
      <c r="AE709" s="19"/>
      <c r="AF709" s="19"/>
      <c r="AG709" s="19"/>
    </row>
    <row r="710" spans="1:33" ht="15.75" x14ac:dyDescent="0.2">
      <c r="A710" s="58"/>
      <c r="B710" s="19"/>
      <c r="C710" s="19"/>
      <c r="D710" s="19"/>
      <c r="E710" s="19"/>
      <c r="F710" s="19"/>
      <c r="G710" s="19"/>
      <c r="H710" s="19"/>
      <c r="I710" s="19"/>
      <c r="J710" s="19"/>
      <c r="K710" s="19"/>
      <c r="L710" s="19"/>
      <c r="M710" s="19"/>
      <c r="N710" s="19"/>
      <c r="O710" s="19"/>
      <c r="P710" s="19"/>
      <c r="Q710" s="19"/>
      <c r="R710" s="19"/>
      <c r="S710" s="19"/>
      <c r="T710" s="19"/>
      <c r="U710" s="97"/>
      <c r="V710" s="19"/>
      <c r="W710" s="19"/>
      <c r="X710" s="19"/>
      <c r="Y710" s="19"/>
      <c r="Z710" s="19"/>
      <c r="AA710" s="19"/>
      <c r="AB710" s="19"/>
      <c r="AC710" s="19"/>
      <c r="AD710" s="19"/>
      <c r="AE710" s="19"/>
      <c r="AF710" s="19"/>
      <c r="AG710" s="19"/>
    </row>
    <row r="711" spans="1:33" ht="15.75" x14ac:dyDescent="0.2">
      <c r="A711" s="58"/>
      <c r="B711" s="19"/>
      <c r="C711" s="19"/>
      <c r="D711" s="19"/>
      <c r="E711" s="19"/>
      <c r="F711" s="19"/>
      <c r="G711" s="19"/>
      <c r="H711" s="19"/>
      <c r="I711" s="19"/>
      <c r="J711" s="19"/>
      <c r="K711" s="19"/>
      <c r="L711" s="19"/>
      <c r="M711" s="19"/>
      <c r="N711" s="19"/>
      <c r="O711" s="19"/>
      <c r="P711" s="19"/>
      <c r="Q711" s="19"/>
      <c r="R711" s="19"/>
      <c r="S711" s="19"/>
      <c r="T711" s="19"/>
      <c r="U711" s="97"/>
      <c r="V711" s="19"/>
      <c r="W711" s="19"/>
      <c r="X711" s="19"/>
      <c r="Y711" s="19"/>
      <c r="Z711" s="19"/>
      <c r="AA711" s="19"/>
      <c r="AB711" s="19"/>
      <c r="AC711" s="19"/>
      <c r="AD711" s="19"/>
      <c r="AE711" s="19"/>
      <c r="AF711" s="19"/>
      <c r="AG711" s="19"/>
    </row>
    <row r="712" spans="1:33" ht="15.75" x14ac:dyDescent="0.2">
      <c r="A712" s="58"/>
      <c r="B712" s="19"/>
      <c r="C712" s="19"/>
      <c r="D712" s="19"/>
      <c r="E712" s="19"/>
      <c r="F712" s="19"/>
      <c r="G712" s="19"/>
      <c r="H712" s="19"/>
      <c r="I712" s="19"/>
      <c r="J712" s="19"/>
      <c r="K712" s="19"/>
      <c r="L712" s="19"/>
      <c r="M712" s="19"/>
      <c r="N712" s="19"/>
      <c r="O712" s="19"/>
      <c r="P712" s="19"/>
      <c r="Q712" s="19"/>
      <c r="R712" s="19"/>
      <c r="S712" s="19"/>
      <c r="T712" s="19"/>
      <c r="U712" s="97"/>
      <c r="V712" s="19"/>
      <c r="W712" s="19"/>
      <c r="X712" s="19"/>
      <c r="Y712" s="19"/>
      <c r="Z712" s="19"/>
      <c r="AA712" s="19"/>
      <c r="AB712" s="19"/>
      <c r="AC712" s="19"/>
      <c r="AD712" s="19"/>
      <c r="AE712" s="19"/>
      <c r="AF712" s="19"/>
      <c r="AG712" s="19"/>
    </row>
    <row r="713" spans="1:33" ht="15.75" x14ac:dyDescent="0.2">
      <c r="A713" s="58"/>
      <c r="B713" s="19"/>
      <c r="C713" s="19"/>
      <c r="D713" s="19"/>
      <c r="E713" s="19"/>
      <c r="F713" s="19"/>
      <c r="G713" s="19"/>
      <c r="H713" s="19"/>
      <c r="I713" s="19"/>
      <c r="J713" s="19"/>
      <c r="K713" s="19"/>
      <c r="L713" s="19"/>
      <c r="M713" s="19"/>
      <c r="N713" s="19"/>
      <c r="O713" s="19"/>
      <c r="P713" s="19"/>
      <c r="Q713" s="19"/>
      <c r="R713" s="19"/>
      <c r="S713" s="19"/>
      <c r="T713" s="19"/>
      <c r="U713" s="97"/>
      <c r="V713" s="19"/>
      <c r="W713" s="19"/>
      <c r="X713" s="19"/>
      <c r="Y713" s="19"/>
      <c r="Z713" s="19"/>
      <c r="AA713" s="19"/>
      <c r="AB713" s="19"/>
      <c r="AC713" s="19"/>
      <c r="AD713" s="19"/>
      <c r="AE713" s="19"/>
      <c r="AF713" s="19"/>
      <c r="AG713" s="19"/>
    </row>
    <row r="714" spans="1:33" ht="15.75" x14ac:dyDescent="0.2">
      <c r="A714" s="58"/>
      <c r="B714" s="19"/>
      <c r="C714" s="19"/>
      <c r="D714" s="19"/>
      <c r="E714" s="19"/>
      <c r="F714" s="19"/>
      <c r="G714" s="19"/>
      <c r="H714" s="19"/>
      <c r="I714" s="19"/>
      <c r="J714" s="19"/>
      <c r="K714" s="19"/>
      <c r="L714" s="19"/>
      <c r="M714" s="19"/>
      <c r="N714" s="19"/>
      <c r="O714" s="19"/>
      <c r="P714" s="19"/>
      <c r="Q714" s="19"/>
      <c r="R714" s="19"/>
      <c r="S714" s="19"/>
      <c r="T714" s="19"/>
      <c r="U714" s="97"/>
      <c r="V714" s="19"/>
      <c r="W714" s="19"/>
      <c r="X714" s="19"/>
      <c r="Y714" s="19"/>
      <c r="Z714" s="19"/>
      <c r="AA714" s="19"/>
      <c r="AB714" s="19"/>
      <c r="AC714" s="19"/>
      <c r="AD714" s="19"/>
      <c r="AE714" s="19"/>
      <c r="AF714" s="19"/>
      <c r="AG714" s="19"/>
    </row>
    <row r="715" spans="1:33" ht="15.75" x14ac:dyDescent="0.2">
      <c r="A715" s="58"/>
      <c r="B715" s="19"/>
      <c r="C715" s="19"/>
      <c r="D715" s="19"/>
      <c r="E715" s="19"/>
      <c r="F715" s="19"/>
      <c r="G715" s="19"/>
      <c r="H715" s="19"/>
      <c r="I715" s="19"/>
      <c r="J715" s="19"/>
      <c r="K715" s="19"/>
      <c r="L715" s="19"/>
      <c r="M715" s="19"/>
      <c r="N715" s="19"/>
      <c r="O715" s="19"/>
      <c r="P715" s="19"/>
      <c r="Q715" s="19"/>
      <c r="R715" s="19"/>
      <c r="S715" s="19"/>
      <c r="T715" s="19"/>
      <c r="U715" s="97"/>
      <c r="V715" s="19"/>
      <c r="W715" s="19"/>
      <c r="X715" s="19"/>
      <c r="Y715" s="19"/>
      <c r="Z715" s="19"/>
      <c r="AA715" s="19"/>
      <c r="AB715" s="19"/>
      <c r="AC715" s="19"/>
      <c r="AD715" s="19"/>
      <c r="AE715" s="19"/>
      <c r="AF715" s="19"/>
      <c r="AG715" s="19"/>
    </row>
    <row r="716" spans="1:33" ht="15.75" x14ac:dyDescent="0.2">
      <c r="A716" s="58"/>
      <c r="B716" s="19"/>
      <c r="C716" s="19"/>
      <c r="D716" s="19"/>
      <c r="E716" s="19"/>
      <c r="F716" s="19"/>
      <c r="G716" s="19"/>
      <c r="H716" s="19"/>
      <c r="I716" s="19"/>
      <c r="J716" s="19"/>
      <c r="K716" s="19"/>
      <c r="L716" s="19"/>
      <c r="M716" s="19"/>
      <c r="N716" s="19"/>
      <c r="O716" s="19"/>
      <c r="P716" s="19"/>
      <c r="Q716" s="19"/>
      <c r="R716" s="19"/>
      <c r="S716" s="19"/>
      <c r="T716" s="19"/>
      <c r="U716" s="97"/>
      <c r="V716" s="19"/>
      <c r="W716" s="19"/>
      <c r="X716" s="19"/>
      <c r="Y716" s="19"/>
      <c r="Z716" s="19"/>
      <c r="AA716" s="19"/>
      <c r="AB716" s="19"/>
      <c r="AC716" s="19"/>
      <c r="AD716" s="19"/>
      <c r="AE716" s="19"/>
      <c r="AF716" s="19"/>
      <c r="AG716" s="19"/>
    </row>
    <row r="717" spans="1:33" ht="15.75" x14ac:dyDescent="0.2">
      <c r="A717" s="58"/>
      <c r="B717" s="19"/>
      <c r="C717" s="19"/>
      <c r="D717" s="19"/>
      <c r="E717" s="19"/>
      <c r="F717" s="19"/>
      <c r="G717" s="19"/>
      <c r="H717" s="19"/>
      <c r="I717" s="19"/>
      <c r="J717" s="19"/>
      <c r="K717" s="19"/>
      <c r="L717" s="19"/>
      <c r="M717" s="19"/>
      <c r="N717" s="19"/>
      <c r="O717" s="19"/>
      <c r="P717" s="19"/>
      <c r="Q717" s="19"/>
      <c r="R717" s="19"/>
      <c r="S717" s="19"/>
      <c r="T717" s="19"/>
      <c r="U717" s="97"/>
      <c r="V717" s="19"/>
      <c r="W717" s="19"/>
      <c r="X717" s="19"/>
      <c r="Y717" s="19"/>
      <c r="Z717" s="19"/>
      <c r="AA717" s="19"/>
      <c r="AB717" s="19"/>
      <c r="AC717" s="19"/>
      <c r="AD717" s="19"/>
      <c r="AE717" s="19"/>
      <c r="AF717" s="19"/>
      <c r="AG717" s="19"/>
    </row>
    <row r="718" spans="1:33" ht="15.75" x14ac:dyDescent="0.2">
      <c r="A718" s="58"/>
      <c r="B718" s="19"/>
      <c r="C718" s="19"/>
      <c r="D718" s="19"/>
      <c r="E718" s="19"/>
      <c r="F718" s="19"/>
      <c r="G718" s="19"/>
      <c r="H718" s="19"/>
      <c r="I718" s="19"/>
      <c r="J718" s="19"/>
      <c r="K718" s="19"/>
      <c r="L718" s="19"/>
      <c r="M718" s="19"/>
      <c r="N718" s="19"/>
      <c r="O718" s="19"/>
      <c r="P718" s="19"/>
      <c r="Q718" s="19"/>
      <c r="R718" s="19"/>
      <c r="S718" s="19"/>
      <c r="T718" s="19"/>
      <c r="U718" s="97"/>
      <c r="V718" s="19"/>
      <c r="W718" s="19"/>
      <c r="X718" s="19"/>
      <c r="Y718" s="19"/>
      <c r="Z718" s="19"/>
      <c r="AA718" s="19"/>
      <c r="AB718" s="19"/>
      <c r="AC718" s="19"/>
      <c r="AD718" s="19"/>
      <c r="AE718" s="19"/>
      <c r="AF718" s="19"/>
      <c r="AG718" s="19"/>
    </row>
    <row r="719" spans="1:33" ht="15.75" x14ac:dyDescent="0.2">
      <c r="A719" s="58"/>
      <c r="B719" s="19"/>
      <c r="C719" s="19"/>
      <c r="D719" s="19"/>
      <c r="E719" s="19"/>
      <c r="F719" s="19"/>
      <c r="G719" s="19"/>
      <c r="H719" s="19"/>
      <c r="I719" s="19"/>
      <c r="J719" s="19"/>
      <c r="K719" s="19"/>
      <c r="L719" s="19"/>
      <c r="M719" s="19"/>
      <c r="N719" s="19"/>
      <c r="O719" s="19"/>
      <c r="P719" s="19"/>
      <c r="Q719" s="19"/>
      <c r="R719" s="19"/>
      <c r="S719" s="19"/>
      <c r="T719" s="19"/>
      <c r="U719" s="97"/>
      <c r="V719" s="19"/>
      <c r="W719" s="19"/>
      <c r="X719" s="19"/>
      <c r="Y719" s="19"/>
      <c r="Z719" s="19"/>
      <c r="AA719" s="19"/>
      <c r="AB719" s="19"/>
      <c r="AC719" s="19"/>
      <c r="AD719" s="19"/>
      <c r="AE719" s="19"/>
      <c r="AF719" s="19"/>
      <c r="AG719" s="19"/>
    </row>
    <row r="720" spans="1:33" ht="15.75" x14ac:dyDescent="0.2">
      <c r="A720" s="58"/>
      <c r="B720" s="19"/>
      <c r="C720" s="19"/>
      <c r="D720" s="19"/>
      <c r="E720" s="19"/>
      <c r="F720" s="19"/>
      <c r="G720" s="19"/>
      <c r="H720" s="19"/>
      <c r="I720" s="19"/>
      <c r="J720" s="19"/>
      <c r="K720" s="19"/>
      <c r="L720" s="19"/>
      <c r="M720" s="19"/>
      <c r="N720" s="19"/>
      <c r="O720" s="19"/>
      <c r="P720" s="19"/>
      <c r="Q720" s="19"/>
      <c r="R720" s="19"/>
      <c r="S720" s="19"/>
      <c r="T720" s="19"/>
      <c r="U720" s="97"/>
      <c r="V720" s="19"/>
      <c r="W720" s="19"/>
      <c r="X720" s="19"/>
      <c r="Y720" s="19"/>
      <c r="Z720" s="19"/>
      <c r="AA720" s="19"/>
      <c r="AB720" s="19"/>
      <c r="AC720" s="19"/>
      <c r="AD720" s="19"/>
      <c r="AE720" s="19"/>
      <c r="AF720" s="19"/>
      <c r="AG720" s="19"/>
    </row>
    <row r="721" spans="1:33" ht="15.75" x14ac:dyDescent="0.2">
      <c r="A721" s="58"/>
      <c r="B721" s="19"/>
      <c r="C721" s="19"/>
      <c r="D721" s="19"/>
      <c r="E721" s="19"/>
      <c r="F721" s="19"/>
      <c r="G721" s="19"/>
      <c r="H721" s="19"/>
      <c r="I721" s="19"/>
      <c r="J721" s="19"/>
      <c r="K721" s="19"/>
      <c r="L721" s="19"/>
      <c r="M721" s="19"/>
      <c r="N721" s="19"/>
      <c r="O721" s="19"/>
      <c r="P721" s="19"/>
      <c r="Q721" s="19"/>
      <c r="R721" s="19"/>
      <c r="S721" s="19"/>
      <c r="T721" s="19"/>
      <c r="U721" s="97"/>
      <c r="V721" s="19"/>
      <c r="W721" s="19"/>
      <c r="X721" s="19"/>
      <c r="Y721" s="19"/>
      <c r="Z721" s="19"/>
      <c r="AA721" s="19"/>
      <c r="AB721" s="19"/>
      <c r="AC721" s="19"/>
      <c r="AD721" s="19"/>
      <c r="AE721" s="19"/>
      <c r="AF721" s="19"/>
      <c r="AG721" s="19"/>
    </row>
    <row r="722" spans="1:33" ht="15.75" x14ac:dyDescent="0.2">
      <c r="A722" s="58"/>
      <c r="B722" s="19"/>
      <c r="C722" s="19"/>
      <c r="D722" s="19"/>
      <c r="E722" s="19"/>
      <c r="F722" s="19"/>
      <c r="G722" s="19"/>
      <c r="H722" s="19"/>
      <c r="I722" s="19"/>
      <c r="J722" s="19"/>
      <c r="K722" s="19"/>
      <c r="L722" s="19"/>
      <c r="M722" s="19"/>
      <c r="N722" s="19"/>
      <c r="O722" s="19"/>
      <c r="P722" s="19"/>
      <c r="Q722" s="19"/>
      <c r="R722" s="19"/>
      <c r="S722" s="19"/>
      <c r="T722" s="19"/>
      <c r="U722" s="97"/>
      <c r="V722" s="19"/>
      <c r="W722" s="19"/>
      <c r="X722" s="19"/>
      <c r="Y722" s="19"/>
      <c r="Z722" s="19"/>
      <c r="AA722" s="19"/>
      <c r="AB722" s="19"/>
      <c r="AC722" s="19"/>
      <c r="AD722" s="19"/>
      <c r="AE722" s="19"/>
      <c r="AF722" s="19"/>
      <c r="AG722" s="19"/>
    </row>
    <row r="723" spans="1:33" ht="15.75" x14ac:dyDescent="0.2">
      <c r="A723" s="58"/>
      <c r="B723" s="19"/>
      <c r="C723" s="19"/>
      <c r="D723" s="19"/>
      <c r="E723" s="19"/>
      <c r="F723" s="19"/>
      <c r="G723" s="19"/>
      <c r="H723" s="19"/>
      <c r="I723" s="19"/>
      <c r="J723" s="19"/>
      <c r="K723" s="19"/>
      <c r="L723" s="19"/>
      <c r="M723" s="19"/>
      <c r="N723" s="19"/>
      <c r="O723" s="19"/>
      <c r="P723" s="19"/>
      <c r="Q723" s="19"/>
      <c r="R723" s="19"/>
      <c r="S723" s="19"/>
      <c r="T723" s="19"/>
      <c r="U723" s="97"/>
      <c r="V723" s="19"/>
      <c r="W723" s="19"/>
      <c r="X723" s="19"/>
      <c r="Y723" s="19"/>
      <c r="Z723" s="19"/>
      <c r="AA723" s="19"/>
      <c r="AB723" s="19"/>
      <c r="AC723" s="19"/>
      <c r="AD723" s="19"/>
      <c r="AE723" s="19"/>
      <c r="AF723" s="19"/>
      <c r="AG723" s="19"/>
    </row>
    <row r="724" spans="1:33" ht="15.75" x14ac:dyDescent="0.2">
      <c r="A724" s="58"/>
      <c r="B724" s="19"/>
      <c r="C724" s="19"/>
      <c r="D724" s="19"/>
      <c r="E724" s="19"/>
      <c r="F724" s="19"/>
      <c r="G724" s="19"/>
      <c r="H724" s="19"/>
      <c r="I724" s="19"/>
      <c r="J724" s="19"/>
      <c r="K724" s="19"/>
      <c r="L724" s="19"/>
      <c r="M724" s="19"/>
      <c r="N724" s="19"/>
      <c r="O724" s="19"/>
      <c r="P724" s="19"/>
      <c r="Q724" s="19"/>
      <c r="R724" s="19"/>
      <c r="S724" s="19"/>
      <c r="T724" s="19"/>
      <c r="U724" s="97"/>
      <c r="V724" s="19"/>
      <c r="W724" s="19"/>
      <c r="X724" s="19"/>
      <c r="Y724" s="19"/>
      <c r="Z724" s="19"/>
      <c r="AA724" s="19"/>
      <c r="AB724" s="19"/>
      <c r="AC724" s="19"/>
      <c r="AD724" s="19"/>
      <c r="AE724" s="19"/>
      <c r="AF724" s="19"/>
      <c r="AG724" s="19"/>
    </row>
    <row r="725" spans="1:33" ht="15.75" x14ac:dyDescent="0.2">
      <c r="A725" s="58"/>
      <c r="B725" s="19"/>
      <c r="C725" s="19"/>
      <c r="D725" s="19"/>
      <c r="E725" s="19"/>
      <c r="F725" s="19"/>
      <c r="G725" s="19"/>
      <c r="H725" s="19"/>
      <c r="I725" s="19"/>
      <c r="J725" s="19"/>
      <c r="K725" s="19"/>
      <c r="L725" s="19"/>
      <c r="M725" s="19"/>
      <c r="N725" s="19"/>
      <c r="O725" s="19"/>
      <c r="P725" s="19"/>
      <c r="Q725" s="19"/>
      <c r="R725" s="19"/>
      <c r="S725" s="19"/>
      <c r="T725" s="19"/>
      <c r="U725" s="97"/>
      <c r="V725" s="19"/>
      <c r="W725" s="19"/>
      <c r="X725" s="19"/>
      <c r="Y725" s="19"/>
      <c r="Z725" s="19"/>
      <c r="AA725" s="19"/>
      <c r="AB725" s="19"/>
      <c r="AC725" s="19"/>
      <c r="AD725" s="19"/>
      <c r="AE725" s="19"/>
      <c r="AF725" s="19"/>
      <c r="AG725" s="19"/>
    </row>
    <row r="726" spans="1:33" ht="15.75" x14ac:dyDescent="0.2">
      <c r="A726" s="58"/>
      <c r="B726" s="19"/>
      <c r="C726" s="19"/>
      <c r="D726" s="19"/>
      <c r="E726" s="19"/>
      <c r="F726" s="19"/>
      <c r="G726" s="19"/>
      <c r="H726" s="19"/>
      <c r="I726" s="19"/>
      <c r="J726" s="19"/>
      <c r="K726" s="19"/>
      <c r="L726" s="19"/>
      <c r="M726" s="19"/>
      <c r="N726" s="19"/>
      <c r="O726" s="19"/>
      <c r="P726" s="19"/>
      <c r="Q726" s="19"/>
      <c r="R726" s="19"/>
      <c r="S726" s="19"/>
      <c r="T726" s="19"/>
      <c r="U726" s="97"/>
      <c r="V726" s="19"/>
      <c r="W726" s="19"/>
      <c r="X726" s="19"/>
      <c r="Y726" s="19"/>
      <c r="Z726" s="19"/>
      <c r="AA726" s="19"/>
      <c r="AB726" s="19"/>
      <c r="AC726" s="19"/>
      <c r="AD726" s="19"/>
      <c r="AE726" s="19"/>
      <c r="AF726" s="19"/>
      <c r="AG726" s="19"/>
    </row>
    <row r="727" spans="1:33" ht="15.75" x14ac:dyDescent="0.2">
      <c r="A727" s="58"/>
      <c r="B727" s="19"/>
      <c r="C727" s="19"/>
      <c r="D727" s="19"/>
      <c r="E727" s="19"/>
      <c r="F727" s="19"/>
      <c r="G727" s="19"/>
      <c r="H727" s="19"/>
      <c r="I727" s="19"/>
      <c r="J727" s="19"/>
      <c r="K727" s="19"/>
      <c r="L727" s="19"/>
      <c r="M727" s="19"/>
      <c r="N727" s="19"/>
      <c r="O727" s="19"/>
      <c r="P727" s="19"/>
      <c r="Q727" s="19"/>
      <c r="R727" s="19"/>
      <c r="S727" s="19"/>
      <c r="T727" s="19"/>
      <c r="U727" s="97"/>
      <c r="V727" s="19"/>
      <c r="W727" s="19"/>
      <c r="X727" s="19"/>
      <c r="Y727" s="19"/>
      <c r="Z727" s="19"/>
      <c r="AA727" s="19"/>
      <c r="AB727" s="19"/>
      <c r="AC727" s="19"/>
      <c r="AD727" s="19"/>
      <c r="AE727" s="19"/>
      <c r="AF727" s="19"/>
      <c r="AG727" s="19"/>
    </row>
    <row r="728" spans="1:33" ht="15.75" x14ac:dyDescent="0.2">
      <c r="A728" s="58"/>
      <c r="B728" s="19"/>
      <c r="C728" s="19"/>
      <c r="D728" s="19"/>
      <c r="E728" s="19"/>
      <c r="F728" s="19"/>
      <c r="G728" s="19"/>
      <c r="H728" s="19"/>
      <c r="I728" s="19"/>
      <c r="J728" s="19"/>
      <c r="K728" s="19"/>
      <c r="L728" s="19"/>
      <c r="M728" s="19"/>
      <c r="N728" s="19"/>
      <c r="O728" s="19"/>
      <c r="P728" s="19"/>
      <c r="Q728" s="19"/>
      <c r="R728" s="19"/>
      <c r="S728" s="19"/>
      <c r="T728" s="19"/>
      <c r="U728" s="97"/>
      <c r="V728" s="19"/>
      <c r="W728" s="19"/>
      <c r="X728" s="19"/>
      <c r="Y728" s="19"/>
      <c r="Z728" s="19"/>
      <c r="AA728" s="19"/>
      <c r="AB728" s="19"/>
      <c r="AC728" s="19"/>
      <c r="AD728" s="19"/>
      <c r="AE728" s="19"/>
      <c r="AF728" s="19"/>
      <c r="AG728" s="19"/>
    </row>
    <row r="729" spans="1:33" ht="15.75" x14ac:dyDescent="0.2">
      <c r="A729" s="58"/>
      <c r="B729" s="19"/>
      <c r="C729" s="19"/>
      <c r="D729" s="19"/>
      <c r="E729" s="19"/>
      <c r="F729" s="19"/>
      <c r="G729" s="19"/>
      <c r="H729" s="19"/>
      <c r="I729" s="19"/>
      <c r="J729" s="19"/>
      <c r="K729" s="19"/>
      <c r="L729" s="19"/>
      <c r="M729" s="19"/>
      <c r="N729" s="19"/>
      <c r="O729" s="19"/>
      <c r="P729" s="19"/>
      <c r="Q729" s="19"/>
      <c r="R729" s="19"/>
      <c r="S729" s="19"/>
      <c r="T729" s="19"/>
      <c r="U729" s="97"/>
      <c r="V729" s="19"/>
      <c r="W729" s="19"/>
      <c r="X729" s="19"/>
      <c r="Y729" s="19"/>
      <c r="Z729" s="19"/>
      <c r="AA729" s="19"/>
      <c r="AB729" s="19"/>
      <c r="AC729" s="19"/>
      <c r="AD729" s="19"/>
      <c r="AE729" s="19"/>
      <c r="AF729" s="19"/>
      <c r="AG729" s="19"/>
    </row>
    <row r="730" spans="1:33" ht="15.75" x14ac:dyDescent="0.2">
      <c r="A730" s="58"/>
      <c r="B730" s="19"/>
      <c r="C730" s="19"/>
      <c r="D730" s="19"/>
      <c r="E730" s="19"/>
      <c r="F730" s="19"/>
      <c r="G730" s="19"/>
      <c r="H730" s="19"/>
      <c r="I730" s="19"/>
      <c r="J730" s="19"/>
      <c r="K730" s="19"/>
      <c r="L730" s="19"/>
      <c r="M730" s="19"/>
      <c r="N730" s="19"/>
      <c r="O730" s="19"/>
      <c r="P730" s="19"/>
      <c r="Q730" s="19"/>
      <c r="R730" s="19"/>
      <c r="S730" s="19"/>
      <c r="T730" s="19"/>
      <c r="U730" s="97"/>
      <c r="V730" s="19"/>
      <c r="W730" s="19"/>
      <c r="X730" s="19"/>
      <c r="Y730" s="19"/>
      <c r="Z730" s="19"/>
      <c r="AA730" s="19"/>
      <c r="AB730" s="19"/>
      <c r="AC730" s="19"/>
      <c r="AD730" s="19"/>
      <c r="AE730" s="19"/>
      <c r="AF730" s="19"/>
      <c r="AG730" s="19"/>
    </row>
    <row r="731" spans="1:33" ht="15.75" x14ac:dyDescent="0.2">
      <c r="A731" s="58"/>
      <c r="B731" s="19"/>
      <c r="C731" s="19"/>
      <c r="D731" s="19"/>
      <c r="E731" s="19"/>
      <c r="F731" s="19"/>
      <c r="G731" s="19"/>
      <c r="H731" s="19"/>
      <c r="I731" s="19"/>
      <c r="J731" s="19"/>
      <c r="K731" s="19"/>
      <c r="L731" s="19"/>
      <c r="M731" s="19"/>
      <c r="N731" s="19"/>
      <c r="O731" s="19"/>
      <c r="P731" s="19"/>
      <c r="Q731" s="19"/>
      <c r="R731" s="19"/>
      <c r="S731" s="19"/>
      <c r="T731" s="19"/>
      <c r="U731" s="97"/>
      <c r="V731" s="19"/>
      <c r="W731" s="19"/>
      <c r="X731" s="19"/>
      <c r="Y731" s="19"/>
      <c r="Z731" s="19"/>
      <c r="AA731" s="19"/>
      <c r="AB731" s="19"/>
      <c r="AC731" s="19"/>
      <c r="AD731" s="19"/>
      <c r="AE731" s="19"/>
      <c r="AF731" s="19"/>
      <c r="AG731" s="19"/>
    </row>
    <row r="732" spans="1:33" ht="15.75" x14ac:dyDescent="0.2">
      <c r="A732" s="58"/>
      <c r="B732" s="19"/>
      <c r="C732" s="19"/>
      <c r="D732" s="19"/>
      <c r="E732" s="19"/>
      <c r="F732" s="19"/>
      <c r="G732" s="19"/>
      <c r="H732" s="19"/>
      <c r="I732" s="19"/>
      <c r="J732" s="19"/>
      <c r="K732" s="19"/>
      <c r="L732" s="19"/>
      <c r="M732" s="19"/>
      <c r="N732" s="19"/>
      <c r="O732" s="19"/>
      <c r="P732" s="19"/>
      <c r="Q732" s="19"/>
      <c r="R732" s="19"/>
      <c r="S732" s="19"/>
      <c r="T732" s="19"/>
      <c r="U732" s="97"/>
      <c r="V732" s="19"/>
      <c r="W732" s="19"/>
      <c r="X732" s="19"/>
      <c r="Y732" s="19"/>
      <c r="Z732" s="19"/>
      <c r="AA732" s="19"/>
      <c r="AB732" s="19"/>
      <c r="AC732" s="19"/>
      <c r="AD732" s="19"/>
      <c r="AE732" s="19"/>
      <c r="AF732" s="19"/>
      <c r="AG732" s="19"/>
    </row>
    <row r="733" spans="1:33" ht="15.75" x14ac:dyDescent="0.2">
      <c r="A733" s="58"/>
      <c r="B733" s="19"/>
      <c r="C733" s="19"/>
      <c r="D733" s="19"/>
      <c r="E733" s="19"/>
      <c r="F733" s="19"/>
      <c r="G733" s="19"/>
      <c r="H733" s="19"/>
      <c r="I733" s="19"/>
      <c r="J733" s="19"/>
      <c r="K733" s="19"/>
      <c r="L733" s="19"/>
      <c r="M733" s="19"/>
      <c r="N733" s="19"/>
      <c r="O733" s="19"/>
      <c r="P733" s="19"/>
      <c r="Q733" s="19"/>
      <c r="R733" s="19"/>
      <c r="S733" s="19"/>
      <c r="T733" s="19"/>
      <c r="U733" s="97"/>
      <c r="V733" s="19"/>
      <c r="W733" s="19"/>
      <c r="X733" s="19"/>
      <c r="Y733" s="19"/>
      <c r="Z733" s="19"/>
      <c r="AA733" s="19"/>
      <c r="AB733" s="19"/>
      <c r="AC733" s="19"/>
      <c r="AD733" s="19"/>
      <c r="AE733" s="19"/>
      <c r="AF733" s="19"/>
      <c r="AG733" s="19"/>
    </row>
    <row r="734" spans="1:33" ht="15.75" x14ac:dyDescent="0.2">
      <c r="A734" s="58"/>
      <c r="B734" s="19"/>
      <c r="C734" s="19"/>
      <c r="D734" s="19"/>
      <c r="E734" s="19"/>
      <c r="F734" s="19"/>
      <c r="G734" s="19"/>
      <c r="H734" s="19"/>
      <c r="I734" s="19"/>
      <c r="J734" s="19"/>
      <c r="K734" s="19"/>
      <c r="L734" s="19"/>
      <c r="M734" s="19"/>
      <c r="N734" s="19"/>
      <c r="O734" s="19"/>
      <c r="P734" s="19"/>
      <c r="Q734" s="19"/>
      <c r="R734" s="19"/>
      <c r="S734" s="19"/>
      <c r="T734" s="19"/>
      <c r="U734" s="97"/>
      <c r="V734" s="19"/>
      <c r="W734" s="19"/>
      <c r="X734" s="19"/>
      <c r="Y734" s="19"/>
      <c r="Z734" s="19"/>
      <c r="AA734" s="19"/>
      <c r="AB734" s="19"/>
      <c r="AC734" s="19"/>
      <c r="AD734" s="19"/>
      <c r="AE734" s="19"/>
      <c r="AF734" s="19"/>
      <c r="AG734" s="19"/>
    </row>
    <row r="735" spans="1:33" ht="15.75" x14ac:dyDescent="0.2">
      <c r="A735" s="58"/>
      <c r="B735" s="19"/>
      <c r="C735" s="19"/>
      <c r="D735" s="19"/>
      <c r="E735" s="19"/>
      <c r="F735" s="19"/>
      <c r="G735" s="19"/>
      <c r="H735" s="19"/>
      <c r="I735" s="19"/>
      <c r="J735" s="19"/>
      <c r="K735" s="19"/>
      <c r="L735" s="19"/>
      <c r="M735" s="19"/>
      <c r="N735" s="19"/>
      <c r="O735" s="19"/>
      <c r="P735" s="19"/>
      <c r="Q735" s="19"/>
      <c r="R735" s="19"/>
      <c r="S735" s="19"/>
      <c r="T735" s="19"/>
      <c r="U735" s="97"/>
      <c r="V735" s="19"/>
      <c r="W735" s="19"/>
      <c r="X735" s="19"/>
      <c r="Y735" s="19"/>
      <c r="Z735" s="19"/>
      <c r="AA735" s="19"/>
      <c r="AB735" s="19"/>
      <c r="AC735" s="19"/>
      <c r="AD735" s="19"/>
      <c r="AE735" s="19"/>
      <c r="AF735" s="19"/>
      <c r="AG735" s="19"/>
    </row>
    <row r="736" spans="1:33" ht="15.75" x14ac:dyDescent="0.2">
      <c r="A736" s="58"/>
      <c r="B736" s="19"/>
      <c r="C736" s="19"/>
      <c r="D736" s="19"/>
      <c r="E736" s="19"/>
      <c r="F736" s="19"/>
      <c r="G736" s="19"/>
      <c r="H736" s="19"/>
      <c r="I736" s="19"/>
      <c r="J736" s="19"/>
      <c r="K736" s="19"/>
      <c r="L736" s="19"/>
      <c r="M736" s="19"/>
      <c r="N736" s="19"/>
      <c r="O736" s="19"/>
      <c r="P736" s="19"/>
      <c r="Q736" s="19"/>
      <c r="R736" s="19"/>
      <c r="S736" s="19"/>
      <c r="T736" s="19"/>
      <c r="U736" s="97"/>
      <c r="V736" s="19"/>
      <c r="W736" s="19"/>
      <c r="X736" s="19"/>
      <c r="Y736" s="19"/>
      <c r="Z736" s="19"/>
      <c r="AA736" s="19"/>
      <c r="AB736" s="19"/>
      <c r="AC736" s="19"/>
      <c r="AD736" s="19"/>
      <c r="AE736" s="19"/>
      <c r="AF736" s="19"/>
      <c r="AG736" s="19"/>
    </row>
    <row r="737" spans="1:33" ht="15.75" x14ac:dyDescent="0.2">
      <c r="A737" s="58"/>
      <c r="B737" s="19"/>
      <c r="C737" s="19"/>
      <c r="D737" s="19"/>
      <c r="E737" s="19"/>
      <c r="F737" s="19"/>
      <c r="G737" s="19"/>
      <c r="H737" s="19"/>
      <c r="I737" s="19"/>
      <c r="J737" s="19"/>
      <c r="K737" s="19"/>
      <c r="L737" s="19"/>
      <c r="M737" s="19"/>
      <c r="N737" s="19"/>
      <c r="O737" s="19"/>
      <c r="P737" s="19"/>
      <c r="Q737" s="19"/>
      <c r="R737" s="19"/>
      <c r="S737" s="19"/>
      <c r="T737" s="19"/>
      <c r="U737" s="97"/>
      <c r="V737" s="19"/>
      <c r="W737" s="19"/>
      <c r="X737" s="19"/>
      <c r="Y737" s="19"/>
      <c r="Z737" s="19"/>
      <c r="AA737" s="19"/>
      <c r="AB737" s="19"/>
      <c r="AC737" s="19"/>
      <c r="AD737" s="19"/>
      <c r="AE737" s="19"/>
      <c r="AF737" s="19"/>
      <c r="AG737" s="19"/>
    </row>
    <row r="738" spans="1:33" ht="15.75" x14ac:dyDescent="0.2">
      <c r="A738" s="58"/>
      <c r="B738" s="19"/>
      <c r="C738" s="19"/>
      <c r="D738" s="19"/>
      <c r="E738" s="19"/>
      <c r="F738" s="19"/>
      <c r="G738" s="19"/>
      <c r="H738" s="19"/>
      <c r="I738" s="19"/>
      <c r="J738" s="19"/>
      <c r="K738" s="19"/>
      <c r="L738" s="19"/>
      <c r="M738" s="19"/>
      <c r="N738" s="19"/>
      <c r="O738" s="19"/>
      <c r="P738" s="19"/>
      <c r="Q738" s="19"/>
      <c r="R738" s="19"/>
      <c r="S738" s="19"/>
      <c r="T738" s="19"/>
      <c r="U738" s="97"/>
      <c r="V738" s="19"/>
      <c r="W738" s="19"/>
      <c r="X738" s="19"/>
      <c r="Y738" s="19"/>
      <c r="Z738" s="19"/>
      <c r="AA738" s="19"/>
      <c r="AB738" s="19"/>
      <c r="AC738" s="19"/>
      <c r="AD738" s="19"/>
      <c r="AE738" s="19"/>
      <c r="AF738" s="19"/>
      <c r="AG738" s="19"/>
    </row>
    <row r="739" spans="1:33" ht="15.75" x14ac:dyDescent="0.2">
      <c r="A739" s="58"/>
      <c r="B739" s="19"/>
      <c r="C739" s="19"/>
      <c r="D739" s="19"/>
      <c r="E739" s="19"/>
      <c r="F739" s="19"/>
      <c r="G739" s="19"/>
      <c r="H739" s="19"/>
      <c r="I739" s="19"/>
      <c r="J739" s="19"/>
      <c r="K739" s="19"/>
      <c r="L739" s="19"/>
      <c r="M739" s="19"/>
      <c r="N739" s="19"/>
      <c r="O739" s="19"/>
      <c r="P739" s="19"/>
      <c r="Q739" s="19"/>
      <c r="R739" s="19"/>
      <c r="S739" s="19"/>
      <c r="T739" s="19"/>
      <c r="U739" s="97"/>
      <c r="V739" s="19"/>
      <c r="W739" s="19"/>
      <c r="X739" s="19"/>
      <c r="Y739" s="19"/>
      <c r="Z739" s="19"/>
      <c r="AA739" s="19"/>
      <c r="AB739" s="19"/>
      <c r="AC739" s="19"/>
      <c r="AD739" s="19"/>
      <c r="AE739" s="19"/>
      <c r="AF739" s="19"/>
      <c r="AG739" s="19"/>
    </row>
    <row r="740" spans="1:33" ht="15.75" x14ac:dyDescent="0.2">
      <c r="A740" s="58"/>
      <c r="B740" s="19"/>
      <c r="C740" s="19"/>
      <c r="D740" s="19"/>
      <c r="E740" s="19"/>
      <c r="F740" s="19"/>
      <c r="G740" s="19"/>
      <c r="H740" s="19"/>
      <c r="I740" s="19"/>
      <c r="J740" s="19"/>
      <c r="K740" s="19"/>
      <c r="L740" s="19"/>
      <c r="M740" s="19"/>
      <c r="N740" s="19"/>
      <c r="O740" s="19"/>
      <c r="P740" s="19"/>
      <c r="Q740" s="19"/>
      <c r="R740" s="19"/>
      <c r="S740" s="19"/>
      <c r="T740" s="19"/>
      <c r="U740" s="97"/>
      <c r="V740" s="19"/>
      <c r="W740" s="19"/>
      <c r="X740" s="19"/>
      <c r="Y740" s="19"/>
      <c r="Z740" s="19"/>
      <c r="AA740" s="19"/>
      <c r="AB740" s="19"/>
      <c r="AC740" s="19"/>
      <c r="AD740" s="19"/>
      <c r="AE740" s="19"/>
      <c r="AF740" s="19"/>
      <c r="AG740" s="19"/>
    </row>
    <row r="741" spans="1:33" ht="15.75" x14ac:dyDescent="0.2">
      <c r="A741" s="58"/>
      <c r="B741" s="19"/>
      <c r="C741" s="19"/>
      <c r="D741" s="19"/>
      <c r="E741" s="19"/>
      <c r="F741" s="19"/>
      <c r="G741" s="19"/>
      <c r="H741" s="19"/>
      <c r="I741" s="19"/>
      <c r="J741" s="19"/>
      <c r="K741" s="19"/>
      <c r="L741" s="19"/>
      <c r="M741" s="19"/>
      <c r="N741" s="19"/>
      <c r="O741" s="19"/>
      <c r="P741" s="19"/>
      <c r="Q741" s="19"/>
      <c r="R741" s="19"/>
      <c r="S741" s="19"/>
      <c r="T741" s="19"/>
      <c r="U741" s="97"/>
      <c r="V741" s="19"/>
      <c r="W741" s="19"/>
      <c r="X741" s="19"/>
      <c r="Y741" s="19"/>
      <c r="Z741" s="19"/>
      <c r="AA741" s="19"/>
      <c r="AB741" s="19"/>
      <c r="AC741" s="19"/>
      <c r="AD741" s="19"/>
      <c r="AE741" s="19"/>
      <c r="AF741" s="19"/>
      <c r="AG741" s="19"/>
    </row>
    <row r="742" spans="1:33" ht="15.75" x14ac:dyDescent="0.2">
      <c r="A742" s="58"/>
      <c r="B742" s="19"/>
      <c r="C742" s="19"/>
      <c r="D742" s="19"/>
      <c r="E742" s="19"/>
      <c r="F742" s="19"/>
      <c r="G742" s="19"/>
      <c r="H742" s="19"/>
      <c r="I742" s="19"/>
      <c r="J742" s="19"/>
      <c r="K742" s="19"/>
      <c r="L742" s="19"/>
      <c r="M742" s="19"/>
      <c r="N742" s="19"/>
      <c r="O742" s="19"/>
      <c r="P742" s="19"/>
      <c r="Q742" s="19"/>
      <c r="R742" s="19"/>
      <c r="S742" s="19"/>
      <c r="T742" s="19"/>
      <c r="U742" s="97"/>
      <c r="V742" s="19"/>
      <c r="W742" s="19"/>
      <c r="X742" s="19"/>
      <c r="Y742" s="19"/>
      <c r="Z742" s="19"/>
      <c r="AA742" s="19"/>
      <c r="AB742" s="19"/>
      <c r="AC742" s="19"/>
      <c r="AD742" s="19"/>
      <c r="AE742" s="19"/>
      <c r="AF742" s="19"/>
      <c r="AG742" s="19"/>
    </row>
    <row r="743" spans="1:33" ht="15.75" x14ac:dyDescent="0.2">
      <c r="A743" s="58"/>
      <c r="B743" s="19"/>
      <c r="C743" s="19"/>
      <c r="D743" s="19"/>
      <c r="E743" s="19"/>
      <c r="F743" s="19"/>
      <c r="G743" s="19"/>
      <c r="H743" s="19"/>
      <c r="I743" s="19"/>
      <c r="J743" s="19"/>
      <c r="K743" s="19"/>
      <c r="L743" s="19"/>
      <c r="M743" s="19"/>
      <c r="N743" s="19"/>
      <c r="O743" s="19"/>
      <c r="P743" s="19"/>
      <c r="Q743" s="19"/>
      <c r="R743" s="19"/>
      <c r="S743" s="19"/>
      <c r="T743" s="19"/>
      <c r="U743" s="97"/>
      <c r="V743" s="19"/>
      <c r="W743" s="19"/>
      <c r="X743" s="19"/>
      <c r="Y743" s="19"/>
      <c r="Z743" s="19"/>
      <c r="AA743" s="19"/>
      <c r="AB743" s="19"/>
      <c r="AC743" s="19"/>
      <c r="AD743" s="19"/>
      <c r="AE743" s="19"/>
      <c r="AF743" s="19"/>
      <c r="AG743" s="19"/>
    </row>
    <row r="744" spans="1:33" ht="15.75" x14ac:dyDescent="0.2">
      <c r="A744" s="58"/>
      <c r="B744" s="19"/>
      <c r="C744" s="19"/>
      <c r="D744" s="19"/>
      <c r="E744" s="19"/>
      <c r="F744" s="19"/>
      <c r="G744" s="19"/>
      <c r="H744" s="19"/>
      <c r="I744" s="19"/>
      <c r="J744" s="19"/>
      <c r="K744" s="19"/>
      <c r="L744" s="19"/>
      <c r="M744" s="19"/>
      <c r="N744" s="19"/>
      <c r="O744" s="19"/>
      <c r="P744" s="19"/>
      <c r="Q744" s="19"/>
      <c r="R744" s="19"/>
      <c r="S744" s="19"/>
      <c r="T744" s="19"/>
      <c r="U744" s="97"/>
      <c r="V744" s="19"/>
      <c r="W744" s="19"/>
      <c r="X744" s="19"/>
      <c r="Y744" s="19"/>
      <c r="Z744" s="19"/>
      <c r="AA744" s="19"/>
      <c r="AB744" s="19"/>
      <c r="AC744" s="19"/>
      <c r="AD744" s="19"/>
      <c r="AE744" s="19"/>
      <c r="AF744" s="19"/>
      <c r="AG744" s="19"/>
    </row>
    <row r="745" spans="1:33" ht="15.75" x14ac:dyDescent="0.2">
      <c r="A745" s="58"/>
      <c r="B745" s="19"/>
      <c r="C745" s="19"/>
      <c r="D745" s="19"/>
      <c r="E745" s="19"/>
      <c r="F745" s="19"/>
      <c r="G745" s="19"/>
      <c r="H745" s="19"/>
      <c r="I745" s="19"/>
      <c r="J745" s="19"/>
      <c r="K745" s="19"/>
      <c r="L745" s="19"/>
      <c r="M745" s="19"/>
      <c r="N745" s="19"/>
      <c r="O745" s="19"/>
      <c r="P745" s="19"/>
      <c r="Q745" s="19"/>
      <c r="R745" s="19"/>
      <c r="S745" s="19"/>
      <c r="T745" s="19"/>
      <c r="U745" s="97"/>
      <c r="V745" s="19"/>
      <c r="W745" s="19"/>
      <c r="X745" s="19"/>
      <c r="Y745" s="19"/>
      <c r="Z745" s="19"/>
      <c r="AA745" s="19"/>
      <c r="AB745" s="19"/>
      <c r="AC745" s="19"/>
      <c r="AD745" s="19"/>
      <c r="AE745" s="19"/>
      <c r="AF745" s="19"/>
      <c r="AG745" s="19"/>
    </row>
    <row r="746" spans="1:33" ht="15.75" x14ac:dyDescent="0.2">
      <c r="A746" s="58"/>
      <c r="B746" s="19"/>
      <c r="C746" s="19"/>
      <c r="D746" s="19"/>
      <c r="E746" s="19"/>
      <c r="F746" s="19"/>
      <c r="G746" s="19"/>
      <c r="H746" s="19"/>
      <c r="I746" s="19"/>
      <c r="J746" s="19"/>
      <c r="K746" s="19"/>
      <c r="L746" s="19"/>
      <c r="M746" s="19"/>
      <c r="N746" s="19"/>
      <c r="O746" s="19"/>
      <c r="P746" s="19"/>
      <c r="Q746" s="19"/>
      <c r="R746" s="19"/>
      <c r="S746" s="19"/>
      <c r="T746" s="19"/>
      <c r="U746" s="97"/>
      <c r="V746" s="19"/>
      <c r="W746" s="19"/>
      <c r="X746" s="19"/>
      <c r="Y746" s="19"/>
      <c r="Z746" s="19"/>
      <c r="AA746" s="19"/>
      <c r="AB746" s="19"/>
      <c r="AC746" s="19"/>
      <c r="AD746" s="19"/>
      <c r="AE746" s="19"/>
      <c r="AF746" s="19"/>
      <c r="AG746" s="19"/>
    </row>
    <row r="747" spans="1:33" ht="15.75" x14ac:dyDescent="0.2">
      <c r="A747" s="58"/>
      <c r="B747" s="19"/>
      <c r="C747" s="19"/>
      <c r="D747" s="19"/>
      <c r="E747" s="19"/>
      <c r="F747" s="19"/>
      <c r="G747" s="19"/>
      <c r="H747" s="19"/>
      <c r="I747" s="19"/>
      <c r="J747" s="19"/>
      <c r="K747" s="19"/>
      <c r="L747" s="19"/>
      <c r="M747" s="19"/>
      <c r="N747" s="19"/>
      <c r="O747" s="19"/>
      <c r="P747" s="19"/>
      <c r="Q747" s="19"/>
      <c r="R747" s="19"/>
      <c r="S747" s="19"/>
      <c r="T747" s="19"/>
      <c r="U747" s="97"/>
      <c r="V747" s="19"/>
      <c r="W747" s="19"/>
      <c r="X747" s="19"/>
      <c r="Y747" s="19"/>
      <c r="Z747" s="19"/>
      <c r="AA747" s="19"/>
      <c r="AB747" s="19"/>
      <c r="AC747" s="19"/>
      <c r="AD747" s="19"/>
      <c r="AE747" s="19"/>
      <c r="AF747" s="19"/>
      <c r="AG747" s="19"/>
    </row>
    <row r="748" spans="1:33" ht="15.75" x14ac:dyDescent="0.2">
      <c r="A748" s="58"/>
      <c r="B748" s="19"/>
      <c r="C748" s="19"/>
      <c r="D748" s="19"/>
      <c r="E748" s="19"/>
      <c r="F748" s="19"/>
      <c r="G748" s="19"/>
      <c r="H748" s="19"/>
      <c r="I748" s="19"/>
      <c r="J748" s="19"/>
      <c r="K748" s="19"/>
      <c r="L748" s="19"/>
      <c r="M748" s="19"/>
      <c r="N748" s="19"/>
      <c r="O748" s="19"/>
      <c r="P748" s="19"/>
      <c r="Q748" s="19"/>
      <c r="R748" s="19"/>
      <c r="S748" s="19"/>
      <c r="T748" s="19"/>
      <c r="U748" s="97"/>
      <c r="V748" s="19"/>
      <c r="W748" s="19"/>
      <c r="X748" s="19"/>
      <c r="Y748" s="19"/>
      <c r="Z748" s="19"/>
      <c r="AA748" s="19"/>
      <c r="AB748" s="19"/>
      <c r="AC748" s="19"/>
      <c r="AD748" s="19"/>
      <c r="AE748" s="19"/>
      <c r="AF748" s="19"/>
      <c r="AG748" s="19"/>
    </row>
    <row r="749" spans="1:33" ht="15.75" x14ac:dyDescent="0.2">
      <c r="A749" s="58"/>
      <c r="B749" s="19"/>
      <c r="C749" s="19"/>
      <c r="D749" s="19"/>
      <c r="E749" s="19"/>
      <c r="F749" s="19"/>
      <c r="G749" s="19"/>
      <c r="H749" s="19"/>
      <c r="I749" s="19"/>
      <c r="J749" s="19"/>
      <c r="K749" s="19"/>
      <c r="L749" s="19"/>
      <c r="M749" s="19"/>
      <c r="N749" s="19"/>
      <c r="O749" s="19"/>
      <c r="P749" s="19"/>
      <c r="Q749" s="19"/>
      <c r="R749" s="19"/>
      <c r="S749" s="19"/>
      <c r="T749" s="19"/>
      <c r="U749" s="97"/>
      <c r="V749" s="19"/>
      <c r="W749" s="19"/>
      <c r="X749" s="19"/>
      <c r="Y749" s="19"/>
      <c r="Z749" s="19"/>
      <c r="AA749" s="19"/>
      <c r="AB749" s="19"/>
      <c r="AC749" s="19"/>
      <c r="AD749" s="19"/>
      <c r="AE749" s="19"/>
      <c r="AF749" s="19"/>
      <c r="AG749" s="19"/>
    </row>
    <row r="750" spans="1:33" ht="15.75" x14ac:dyDescent="0.2">
      <c r="A750" s="58"/>
      <c r="B750" s="19"/>
      <c r="C750" s="19"/>
      <c r="D750" s="19"/>
      <c r="E750" s="19"/>
      <c r="F750" s="19"/>
      <c r="G750" s="19"/>
      <c r="H750" s="19"/>
      <c r="I750" s="19"/>
      <c r="J750" s="19"/>
      <c r="K750" s="19"/>
      <c r="L750" s="19"/>
      <c r="M750" s="19"/>
      <c r="N750" s="19"/>
      <c r="O750" s="19"/>
      <c r="P750" s="19"/>
      <c r="Q750" s="19"/>
      <c r="R750" s="19"/>
      <c r="S750" s="19"/>
      <c r="T750" s="19"/>
      <c r="U750" s="97"/>
      <c r="V750" s="19"/>
      <c r="W750" s="19"/>
      <c r="X750" s="19"/>
      <c r="Y750" s="19"/>
      <c r="Z750" s="19"/>
      <c r="AA750" s="19"/>
      <c r="AB750" s="19"/>
      <c r="AC750" s="19"/>
      <c r="AD750" s="19"/>
      <c r="AE750" s="19"/>
      <c r="AF750" s="19"/>
      <c r="AG750" s="19"/>
    </row>
    <row r="751" spans="1:33" ht="15.75" x14ac:dyDescent="0.2">
      <c r="A751" s="58"/>
      <c r="B751" s="19"/>
      <c r="C751" s="19"/>
      <c r="D751" s="19"/>
      <c r="E751" s="19"/>
      <c r="F751" s="19"/>
      <c r="G751" s="19"/>
      <c r="H751" s="19"/>
      <c r="I751" s="19"/>
      <c r="J751" s="19"/>
      <c r="K751" s="19"/>
      <c r="L751" s="19"/>
      <c r="M751" s="19"/>
      <c r="N751" s="19"/>
      <c r="O751" s="19"/>
      <c r="P751" s="19"/>
      <c r="Q751" s="19"/>
      <c r="R751" s="19"/>
      <c r="S751" s="19"/>
      <c r="T751" s="19"/>
      <c r="U751" s="97"/>
      <c r="V751" s="19"/>
      <c r="W751" s="19"/>
      <c r="X751" s="19"/>
      <c r="Y751" s="19"/>
      <c r="Z751" s="19"/>
      <c r="AA751" s="19"/>
      <c r="AB751" s="19"/>
      <c r="AC751" s="19"/>
      <c r="AD751" s="19"/>
      <c r="AE751" s="19"/>
      <c r="AF751" s="19"/>
      <c r="AG751" s="19"/>
    </row>
    <row r="752" spans="1:33" ht="15.75" x14ac:dyDescent="0.2">
      <c r="A752" s="58"/>
      <c r="B752" s="19"/>
      <c r="C752" s="19"/>
      <c r="D752" s="19"/>
      <c r="E752" s="19"/>
      <c r="F752" s="19"/>
      <c r="G752" s="19"/>
      <c r="H752" s="19"/>
      <c r="I752" s="19"/>
      <c r="J752" s="19"/>
      <c r="K752" s="19"/>
      <c r="L752" s="19"/>
      <c r="M752" s="19"/>
      <c r="N752" s="19"/>
      <c r="O752" s="19"/>
      <c r="P752" s="19"/>
      <c r="Q752" s="19"/>
      <c r="R752" s="19"/>
      <c r="S752" s="19"/>
      <c r="T752" s="19"/>
      <c r="U752" s="97"/>
      <c r="V752" s="19"/>
      <c r="W752" s="19"/>
      <c r="X752" s="19"/>
      <c r="Y752" s="19"/>
      <c r="Z752" s="19"/>
      <c r="AA752" s="19"/>
      <c r="AB752" s="19"/>
      <c r="AC752" s="19"/>
      <c r="AD752" s="19"/>
      <c r="AE752" s="19"/>
      <c r="AF752" s="19"/>
      <c r="AG752" s="19"/>
    </row>
    <row r="753" spans="1:33" ht="15.75" x14ac:dyDescent="0.2">
      <c r="A753" s="58"/>
      <c r="B753" s="19"/>
      <c r="C753" s="19"/>
      <c r="D753" s="19"/>
      <c r="E753" s="19"/>
      <c r="F753" s="19"/>
      <c r="G753" s="19"/>
      <c r="H753" s="19"/>
      <c r="I753" s="19"/>
      <c r="J753" s="19"/>
      <c r="K753" s="19"/>
      <c r="L753" s="19"/>
      <c r="M753" s="19"/>
      <c r="N753" s="19"/>
      <c r="O753" s="19"/>
      <c r="P753" s="19"/>
      <c r="Q753" s="19"/>
      <c r="R753" s="19"/>
      <c r="S753" s="19"/>
      <c r="T753" s="19"/>
      <c r="U753" s="97"/>
      <c r="V753" s="19"/>
      <c r="W753" s="19"/>
      <c r="X753" s="19"/>
      <c r="Y753" s="19"/>
      <c r="Z753" s="19"/>
      <c r="AA753" s="19"/>
      <c r="AB753" s="19"/>
      <c r="AC753" s="19"/>
      <c r="AD753" s="19"/>
      <c r="AE753" s="19"/>
      <c r="AF753" s="19"/>
      <c r="AG753" s="19"/>
    </row>
    <row r="754" spans="1:33" ht="15.75" x14ac:dyDescent="0.2">
      <c r="A754" s="58"/>
      <c r="B754" s="19"/>
      <c r="C754" s="19"/>
      <c r="D754" s="19"/>
      <c r="E754" s="19"/>
      <c r="F754" s="19"/>
      <c r="G754" s="19"/>
      <c r="H754" s="19"/>
      <c r="I754" s="19"/>
      <c r="J754" s="19"/>
      <c r="K754" s="19"/>
      <c r="L754" s="19"/>
      <c r="M754" s="19"/>
      <c r="N754" s="19"/>
      <c r="O754" s="19"/>
      <c r="P754" s="19"/>
      <c r="Q754" s="19"/>
      <c r="R754" s="19"/>
      <c r="S754" s="19"/>
      <c r="T754" s="19"/>
      <c r="U754" s="97"/>
      <c r="V754" s="19"/>
      <c r="W754" s="19"/>
      <c r="X754" s="19"/>
      <c r="Y754" s="19"/>
      <c r="Z754" s="19"/>
      <c r="AA754" s="19"/>
      <c r="AB754" s="19"/>
      <c r="AC754" s="19"/>
      <c r="AD754" s="19"/>
      <c r="AE754" s="19"/>
      <c r="AF754" s="19"/>
      <c r="AG754" s="19"/>
    </row>
    <row r="755" spans="1:33" ht="15.75" x14ac:dyDescent="0.2">
      <c r="A755" s="58"/>
      <c r="B755" s="19"/>
      <c r="C755" s="19"/>
      <c r="D755" s="19"/>
      <c r="E755" s="19"/>
      <c r="F755" s="19"/>
      <c r="G755" s="19"/>
      <c r="H755" s="19"/>
      <c r="I755" s="19"/>
      <c r="J755" s="19"/>
      <c r="K755" s="19"/>
      <c r="L755" s="19"/>
      <c r="M755" s="19"/>
      <c r="N755" s="19"/>
      <c r="O755" s="19"/>
      <c r="P755" s="19"/>
      <c r="Q755" s="19"/>
      <c r="R755" s="19"/>
      <c r="S755" s="19"/>
      <c r="T755" s="19"/>
      <c r="U755" s="97"/>
      <c r="V755" s="19"/>
      <c r="W755" s="19"/>
      <c r="X755" s="19"/>
      <c r="Y755" s="19"/>
      <c r="Z755" s="19"/>
      <c r="AA755" s="19"/>
      <c r="AB755" s="19"/>
      <c r="AC755" s="19"/>
      <c r="AD755" s="19"/>
      <c r="AE755" s="19"/>
      <c r="AF755" s="19"/>
      <c r="AG755" s="19"/>
    </row>
    <row r="756" spans="1:33" ht="15.75" x14ac:dyDescent="0.2">
      <c r="A756" s="58"/>
      <c r="B756" s="19"/>
      <c r="C756" s="19"/>
      <c r="D756" s="19"/>
      <c r="E756" s="19"/>
      <c r="F756" s="19"/>
      <c r="G756" s="19"/>
      <c r="H756" s="19"/>
      <c r="I756" s="19"/>
      <c r="J756" s="19"/>
      <c r="K756" s="19"/>
      <c r="L756" s="19"/>
      <c r="M756" s="19"/>
      <c r="N756" s="19"/>
      <c r="O756" s="19"/>
      <c r="P756" s="19"/>
      <c r="Q756" s="19"/>
      <c r="R756" s="19"/>
      <c r="S756" s="19"/>
      <c r="T756" s="19"/>
      <c r="U756" s="97"/>
      <c r="V756" s="19"/>
      <c r="W756" s="19"/>
      <c r="X756" s="19"/>
      <c r="Y756" s="19"/>
      <c r="Z756" s="19"/>
      <c r="AA756" s="19"/>
      <c r="AB756" s="19"/>
      <c r="AC756" s="19"/>
      <c r="AD756" s="19"/>
      <c r="AE756" s="19"/>
      <c r="AF756" s="19"/>
      <c r="AG756" s="19"/>
    </row>
    <row r="757" spans="1:33" ht="15.75" x14ac:dyDescent="0.2">
      <c r="A757" s="58"/>
      <c r="B757" s="19"/>
      <c r="C757" s="19"/>
      <c r="D757" s="19"/>
      <c r="E757" s="19"/>
      <c r="F757" s="19"/>
      <c r="G757" s="19"/>
      <c r="H757" s="19"/>
      <c r="I757" s="19"/>
      <c r="J757" s="19"/>
      <c r="K757" s="19"/>
      <c r="L757" s="19"/>
      <c r="M757" s="19"/>
      <c r="N757" s="19"/>
      <c r="O757" s="19"/>
      <c r="P757" s="19"/>
      <c r="Q757" s="19"/>
      <c r="R757" s="19"/>
      <c r="S757" s="19"/>
      <c r="T757" s="19"/>
      <c r="U757" s="97"/>
      <c r="V757" s="19"/>
      <c r="W757" s="19"/>
      <c r="X757" s="19"/>
      <c r="Y757" s="19"/>
      <c r="Z757" s="19"/>
      <c r="AA757" s="19"/>
      <c r="AB757" s="19"/>
      <c r="AC757" s="19"/>
      <c r="AD757" s="19"/>
      <c r="AE757" s="19"/>
      <c r="AF757" s="19"/>
      <c r="AG757" s="19"/>
    </row>
    <row r="758" spans="1:33" ht="15.75" x14ac:dyDescent="0.2">
      <c r="A758" s="58"/>
      <c r="B758" s="19"/>
      <c r="C758" s="19"/>
      <c r="D758" s="19"/>
      <c r="E758" s="19"/>
      <c r="F758" s="19"/>
      <c r="G758" s="19"/>
      <c r="H758" s="19"/>
      <c r="I758" s="19"/>
      <c r="J758" s="19"/>
      <c r="K758" s="19"/>
      <c r="L758" s="19"/>
      <c r="M758" s="19"/>
      <c r="N758" s="19"/>
      <c r="O758" s="19"/>
      <c r="P758" s="19"/>
      <c r="Q758" s="19"/>
      <c r="R758" s="19"/>
      <c r="S758" s="19"/>
      <c r="T758" s="19"/>
      <c r="U758" s="97"/>
      <c r="V758" s="19"/>
      <c r="W758" s="19"/>
      <c r="X758" s="19"/>
      <c r="Y758" s="19"/>
      <c r="Z758" s="19"/>
      <c r="AA758" s="19"/>
      <c r="AB758" s="19"/>
      <c r="AC758" s="19"/>
      <c r="AD758" s="19"/>
      <c r="AE758" s="19"/>
      <c r="AF758" s="19"/>
      <c r="AG758" s="19"/>
    </row>
    <row r="759" spans="1:33" ht="15.75" x14ac:dyDescent="0.2">
      <c r="A759" s="58"/>
      <c r="B759" s="19"/>
      <c r="C759" s="19"/>
      <c r="D759" s="19"/>
      <c r="E759" s="19"/>
      <c r="F759" s="19"/>
      <c r="G759" s="19"/>
      <c r="H759" s="19"/>
      <c r="I759" s="19"/>
      <c r="J759" s="19"/>
      <c r="K759" s="19"/>
      <c r="L759" s="19"/>
      <c r="M759" s="19"/>
      <c r="N759" s="19"/>
      <c r="O759" s="19"/>
      <c r="P759" s="19"/>
      <c r="Q759" s="19"/>
      <c r="R759" s="19"/>
      <c r="S759" s="19"/>
      <c r="T759" s="19"/>
      <c r="U759" s="97"/>
      <c r="V759" s="19"/>
      <c r="W759" s="19"/>
      <c r="X759" s="19"/>
      <c r="Y759" s="19"/>
      <c r="Z759" s="19"/>
      <c r="AA759" s="19"/>
      <c r="AB759" s="19"/>
      <c r="AC759" s="19"/>
      <c r="AD759" s="19"/>
      <c r="AE759" s="19"/>
      <c r="AF759" s="19"/>
      <c r="AG759" s="19"/>
    </row>
    <row r="760" spans="1:33" ht="15.75" x14ac:dyDescent="0.2">
      <c r="A760" s="58"/>
      <c r="B760" s="19"/>
      <c r="C760" s="19"/>
      <c r="D760" s="19"/>
      <c r="E760" s="19"/>
      <c r="F760" s="19"/>
      <c r="G760" s="19"/>
      <c r="H760" s="19"/>
      <c r="I760" s="19"/>
      <c r="J760" s="19"/>
      <c r="K760" s="19"/>
      <c r="L760" s="19"/>
      <c r="M760" s="19"/>
      <c r="N760" s="19"/>
      <c r="O760" s="19"/>
      <c r="P760" s="19"/>
      <c r="Q760" s="19"/>
      <c r="R760" s="19"/>
      <c r="S760" s="19"/>
      <c r="T760" s="19"/>
      <c r="U760" s="97"/>
      <c r="V760" s="19"/>
      <c r="W760" s="19"/>
      <c r="X760" s="19"/>
      <c r="Y760" s="19"/>
      <c r="Z760" s="19"/>
      <c r="AA760" s="19"/>
      <c r="AB760" s="19"/>
      <c r="AC760" s="19"/>
      <c r="AD760" s="19"/>
      <c r="AE760" s="19"/>
      <c r="AF760" s="19"/>
      <c r="AG760" s="19"/>
    </row>
    <row r="761" spans="1:33" ht="15.75" x14ac:dyDescent="0.2">
      <c r="A761" s="58"/>
      <c r="B761" s="19"/>
      <c r="C761" s="19"/>
      <c r="D761" s="19"/>
      <c r="E761" s="19"/>
      <c r="F761" s="19"/>
      <c r="G761" s="19"/>
      <c r="H761" s="19"/>
      <c r="I761" s="19"/>
      <c r="J761" s="19"/>
      <c r="K761" s="19"/>
      <c r="L761" s="19"/>
      <c r="M761" s="19"/>
      <c r="N761" s="19"/>
      <c r="O761" s="19"/>
      <c r="P761" s="19"/>
      <c r="Q761" s="19"/>
      <c r="R761" s="19"/>
      <c r="S761" s="19"/>
      <c r="T761" s="19"/>
      <c r="U761" s="97"/>
      <c r="V761" s="19"/>
      <c r="W761" s="19"/>
      <c r="X761" s="19"/>
      <c r="Y761" s="19"/>
      <c r="Z761" s="19"/>
      <c r="AA761" s="19"/>
      <c r="AB761" s="19"/>
      <c r="AC761" s="19"/>
      <c r="AD761" s="19"/>
      <c r="AE761" s="19"/>
      <c r="AF761" s="19"/>
      <c r="AG761" s="19"/>
    </row>
    <row r="762" spans="1:33" ht="15.75" x14ac:dyDescent="0.2">
      <c r="A762" s="58"/>
      <c r="B762" s="19"/>
      <c r="C762" s="19"/>
      <c r="D762" s="19"/>
      <c r="E762" s="19"/>
      <c r="F762" s="19"/>
      <c r="G762" s="19"/>
      <c r="H762" s="19"/>
      <c r="I762" s="19"/>
      <c r="J762" s="19"/>
      <c r="K762" s="19"/>
      <c r="L762" s="19"/>
      <c r="M762" s="19"/>
      <c r="N762" s="19"/>
      <c r="O762" s="19"/>
      <c r="P762" s="19"/>
      <c r="Q762" s="19"/>
      <c r="R762" s="19"/>
      <c r="S762" s="19"/>
      <c r="T762" s="19"/>
      <c r="U762" s="97"/>
      <c r="V762" s="19"/>
      <c r="W762" s="19"/>
      <c r="X762" s="19"/>
      <c r="Y762" s="19"/>
      <c r="Z762" s="19"/>
      <c r="AA762" s="19"/>
      <c r="AB762" s="19"/>
      <c r="AC762" s="19"/>
      <c r="AD762" s="19"/>
      <c r="AE762" s="19"/>
      <c r="AF762" s="19"/>
      <c r="AG762" s="19"/>
    </row>
    <row r="763" spans="1:33" ht="15.75" x14ac:dyDescent="0.2">
      <c r="A763" s="58"/>
      <c r="B763" s="19"/>
      <c r="C763" s="19"/>
      <c r="D763" s="19"/>
      <c r="E763" s="19"/>
      <c r="F763" s="19"/>
      <c r="G763" s="19"/>
      <c r="H763" s="19"/>
      <c r="I763" s="19"/>
      <c r="J763" s="19"/>
      <c r="K763" s="19"/>
      <c r="L763" s="19"/>
      <c r="M763" s="19"/>
      <c r="N763" s="19"/>
      <c r="O763" s="19"/>
      <c r="P763" s="19"/>
      <c r="Q763" s="19"/>
      <c r="R763" s="19"/>
      <c r="S763" s="19"/>
      <c r="T763" s="19"/>
      <c r="U763" s="97"/>
      <c r="V763" s="19"/>
      <c r="W763" s="19"/>
      <c r="X763" s="19"/>
      <c r="Y763" s="19"/>
      <c r="Z763" s="19"/>
      <c r="AA763" s="19"/>
      <c r="AB763" s="19"/>
      <c r="AC763" s="19"/>
      <c r="AD763" s="19"/>
      <c r="AE763" s="19"/>
      <c r="AF763" s="19"/>
      <c r="AG763" s="19"/>
    </row>
    <row r="764" spans="1:33" ht="15.75" x14ac:dyDescent="0.2">
      <c r="A764" s="58"/>
      <c r="B764" s="19"/>
      <c r="C764" s="19"/>
      <c r="D764" s="19"/>
      <c r="E764" s="19"/>
      <c r="F764" s="19"/>
      <c r="G764" s="19"/>
      <c r="H764" s="19"/>
      <c r="I764" s="19"/>
      <c r="J764" s="19"/>
      <c r="K764" s="19"/>
      <c r="L764" s="19"/>
      <c r="M764" s="19"/>
      <c r="N764" s="19"/>
      <c r="O764" s="19"/>
      <c r="P764" s="19"/>
      <c r="Q764" s="19"/>
      <c r="R764" s="19"/>
      <c r="S764" s="19"/>
      <c r="T764" s="19"/>
      <c r="U764" s="97"/>
      <c r="V764" s="19"/>
      <c r="W764" s="19"/>
      <c r="X764" s="19"/>
      <c r="Y764" s="19"/>
      <c r="Z764" s="19"/>
      <c r="AA764" s="19"/>
      <c r="AB764" s="19"/>
      <c r="AC764" s="19"/>
      <c r="AD764" s="19"/>
      <c r="AE764" s="19"/>
      <c r="AF764" s="19"/>
      <c r="AG764" s="19"/>
    </row>
    <row r="765" spans="1:33" ht="15.75" x14ac:dyDescent="0.2">
      <c r="A765" s="58"/>
      <c r="B765" s="19"/>
      <c r="C765" s="19"/>
      <c r="D765" s="19"/>
      <c r="E765" s="19"/>
      <c r="F765" s="19"/>
      <c r="G765" s="19"/>
      <c r="H765" s="19"/>
      <c r="I765" s="19"/>
      <c r="J765" s="19"/>
      <c r="K765" s="19"/>
      <c r="L765" s="19"/>
      <c r="M765" s="19"/>
      <c r="N765" s="19"/>
      <c r="O765" s="19"/>
      <c r="P765" s="19"/>
      <c r="Q765" s="19"/>
      <c r="R765" s="19"/>
      <c r="S765" s="19"/>
      <c r="T765" s="19"/>
      <c r="U765" s="97"/>
      <c r="V765" s="19"/>
      <c r="W765" s="19"/>
      <c r="X765" s="19"/>
      <c r="Y765" s="19"/>
      <c r="Z765" s="19"/>
      <c r="AA765" s="19"/>
      <c r="AB765" s="19"/>
      <c r="AC765" s="19"/>
      <c r="AD765" s="19"/>
      <c r="AE765" s="19"/>
      <c r="AF765" s="19"/>
      <c r="AG765" s="19"/>
    </row>
    <row r="766" spans="1:33" ht="15.75" x14ac:dyDescent="0.2">
      <c r="A766" s="58"/>
      <c r="B766" s="19"/>
      <c r="C766" s="19"/>
      <c r="D766" s="19"/>
      <c r="E766" s="19"/>
      <c r="F766" s="19"/>
      <c r="G766" s="19"/>
      <c r="H766" s="19"/>
      <c r="I766" s="19"/>
      <c r="J766" s="19"/>
      <c r="K766" s="19"/>
      <c r="L766" s="19"/>
      <c r="M766" s="19"/>
      <c r="N766" s="19"/>
      <c r="O766" s="19"/>
      <c r="P766" s="19"/>
      <c r="Q766" s="19"/>
      <c r="R766" s="19"/>
      <c r="S766" s="19"/>
      <c r="T766" s="19"/>
      <c r="U766" s="97"/>
      <c r="V766" s="19"/>
      <c r="W766" s="19"/>
      <c r="X766" s="19"/>
      <c r="Y766" s="19"/>
      <c r="Z766" s="19"/>
      <c r="AA766" s="19"/>
      <c r="AB766" s="19"/>
      <c r="AC766" s="19"/>
      <c r="AD766" s="19"/>
      <c r="AE766" s="19"/>
      <c r="AF766" s="19"/>
      <c r="AG766" s="19"/>
    </row>
    <row r="767" spans="1:33" ht="15.75" x14ac:dyDescent="0.2">
      <c r="A767" s="58"/>
      <c r="B767" s="19"/>
      <c r="C767" s="19"/>
      <c r="D767" s="19"/>
      <c r="E767" s="19"/>
      <c r="F767" s="19"/>
      <c r="G767" s="19"/>
      <c r="H767" s="19"/>
      <c r="I767" s="19"/>
      <c r="J767" s="19"/>
      <c r="K767" s="19"/>
      <c r="L767" s="19"/>
      <c r="M767" s="19"/>
      <c r="N767" s="19"/>
      <c r="O767" s="19"/>
      <c r="P767" s="19"/>
      <c r="Q767" s="19"/>
      <c r="R767" s="19"/>
      <c r="S767" s="19"/>
      <c r="T767" s="19"/>
      <c r="U767" s="97"/>
      <c r="V767" s="19"/>
      <c r="W767" s="19"/>
      <c r="X767" s="19"/>
      <c r="Y767" s="19"/>
      <c r="Z767" s="19"/>
      <c r="AA767" s="19"/>
      <c r="AB767" s="19"/>
      <c r="AC767" s="19"/>
      <c r="AD767" s="19"/>
      <c r="AE767" s="19"/>
      <c r="AF767" s="19"/>
      <c r="AG767" s="19"/>
    </row>
    <row r="768" spans="1:33" ht="15.75" x14ac:dyDescent="0.2">
      <c r="A768" s="58"/>
      <c r="B768" s="19"/>
      <c r="C768" s="19"/>
      <c r="D768" s="19"/>
      <c r="E768" s="19"/>
      <c r="F768" s="19"/>
      <c r="G768" s="19"/>
      <c r="H768" s="19"/>
      <c r="I768" s="19"/>
      <c r="J768" s="19"/>
      <c r="K768" s="19"/>
      <c r="L768" s="19"/>
      <c r="M768" s="19"/>
      <c r="N768" s="19"/>
      <c r="O768" s="19"/>
      <c r="P768" s="19"/>
      <c r="Q768" s="19"/>
      <c r="R768" s="19"/>
      <c r="S768" s="19"/>
      <c r="T768" s="19"/>
      <c r="U768" s="97"/>
      <c r="V768" s="19"/>
      <c r="W768" s="19"/>
      <c r="X768" s="19"/>
      <c r="Y768" s="19"/>
      <c r="Z768" s="19"/>
      <c r="AA768" s="19"/>
      <c r="AB768" s="19"/>
      <c r="AC768" s="19"/>
      <c r="AD768" s="19"/>
      <c r="AE768" s="19"/>
      <c r="AF768" s="19"/>
      <c r="AG768" s="19"/>
    </row>
    <row r="769" spans="1:33" ht="15.75" x14ac:dyDescent="0.2">
      <c r="A769" s="58"/>
      <c r="B769" s="19"/>
      <c r="C769" s="19"/>
      <c r="D769" s="19"/>
      <c r="E769" s="19"/>
      <c r="F769" s="19"/>
      <c r="G769" s="19"/>
      <c r="H769" s="19"/>
      <c r="I769" s="19"/>
      <c r="J769" s="19"/>
      <c r="K769" s="19"/>
      <c r="L769" s="19"/>
      <c r="M769" s="19"/>
      <c r="N769" s="19"/>
      <c r="O769" s="19"/>
      <c r="P769" s="19"/>
      <c r="Q769" s="19"/>
      <c r="R769" s="19"/>
      <c r="S769" s="19"/>
      <c r="T769" s="19"/>
      <c r="U769" s="97"/>
      <c r="V769" s="19"/>
      <c r="W769" s="19"/>
      <c r="X769" s="19"/>
      <c r="Y769" s="19"/>
      <c r="Z769" s="19"/>
      <c r="AA769" s="19"/>
      <c r="AB769" s="19"/>
      <c r="AC769" s="19"/>
      <c r="AD769" s="19"/>
      <c r="AE769" s="19"/>
      <c r="AF769" s="19"/>
      <c r="AG769" s="19"/>
    </row>
    <row r="770" spans="1:33" ht="15.75" x14ac:dyDescent="0.2">
      <c r="A770" s="58"/>
      <c r="B770" s="19"/>
      <c r="C770" s="19"/>
      <c r="D770" s="19"/>
      <c r="E770" s="19"/>
      <c r="F770" s="19"/>
      <c r="G770" s="19"/>
      <c r="H770" s="19"/>
      <c r="I770" s="19"/>
      <c r="J770" s="19"/>
      <c r="K770" s="19"/>
      <c r="L770" s="19"/>
      <c r="M770" s="19"/>
      <c r="N770" s="19"/>
      <c r="O770" s="19"/>
      <c r="P770" s="19"/>
      <c r="Q770" s="19"/>
      <c r="R770" s="19"/>
      <c r="S770" s="19"/>
      <c r="T770" s="19"/>
      <c r="U770" s="97"/>
      <c r="V770" s="19"/>
      <c r="W770" s="19"/>
      <c r="X770" s="19"/>
      <c r="Y770" s="19"/>
      <c r="Z770" s="19"/>
      <c r="AA770" s="19"/>
      <c r="AB770" s="19"/>
      <c r="AC770" s="19"/>
      <c r="AD770" s="19"/>
      <c r="AE770" s="19"/>
      <c r="AF770" s="19"/>
      <c r="AG770" s="19"/>
    </row>
    <row r="771" spans="1:33" ht="15.75" x14ac:dyDescent="0.2">
      <c r="A771" s="58"/>
      <c r="B771" s="19"/>
      <c r="C771" s="19"/>
      <c r="D771" s="19"/>
      <c r="E771" s="19"/>
      <c r="F771" s="19"/>
      <c r="G771" s="19"/>
      <c r="H771" s="19"/>
      <c r="I771" s="19"/>
      <c r="J771" s="19"/>
      <c r="K771" s="19"/>
      <c r="L771" s="19"/>
      <c r="M771" s="19"/>
      <c r="N771" s="19"/>
      <c r="O771" s="19"/>
      <c r="P771" s="19"/>
      <c r="Q771" s="19"/>
      <c r="R771" s="19"/>
      <c r="S771" s="19"/>
      <c r="T771" s="19"/>
      <c r="U771" s="97"/>
      <c r="V771" s="19"/>
      <c r="W771" s="19"/>
      <c r="X771" s="19"/>
      <c r="Y771" s="19"/>
      <c r="Z771" s="19"/>
      <c r="AA771" s="19"/>
      <c r="AB771" s="19"/>
      <c r="AC771" s="19"/>
      <c r="AD771" s="19"/>
      <c r="AE771" s="19"/>
      <c r="AF771" s="19"/>
      <c r="AG771" s="19"/>
    </row>
    <row r="772" spans="1:33" ht="15.75" x14ac:dyDescent="0.2">
      <c r="A772" s="58"/>
      <c r="B772" s="19"/>
      <c r="C772" s="19"/>
      <c r="D772" s="19"/>
      <c r="E772" s="19"/>
      <c r="F772" s="19"/>
      <c r="G772" s="19"/>
      <c r="H772" s="19"/>
      <c r="I772" s="19"/>
      <c r="J772" s="19"/>
      <c r="K772" s="19"/>
      <c r="L772" s="19"/>
      <c r="M772" s="19"/>
      <c r="N772" s="19"/>
      <c r="O772" s="19"/>
      <c r="P772" s="19"/>
      <c r="Q772" s="19"/>
      <c r="R772" s="19"/>
      <c r="S772" s="19"/>
      <c r="T772" s="19"/>
      <c r="U772" s="97"/>
      <c r="V772" s="19"/>
      <c r="W772" s="19"/>
      <c r="X772" s="19"/>
      <c r="Y772" s="19"/>
      <c r="Z772" s="19"/>
      <c r="AA772" s="19"/>
      <c r="AB772" s="19"/>
      <c r="AC772" s="19"/>
      <c r="AD772" s="19"/>
      <c r="AE772" s="19"/>
      <c r="AF772" s="19"/>
      <c r="AG772" s="19"/>
    </row>
    <row r="773" spans="1:33" ht="15.75" x14ac:dyDescent="0.2">
      <c r="A773" s="58"/>
      <c r="B773" s="19"/>
      <c r="C773" s="19"/>
      <c r="D773" s="19"/>
      <c r="E773" s="19"/>
      <c r="F773" s="19"/>
      <c r="G773" s="19"/>
      <c r="H773" s="19"/>
      <c r="I773" s="19"/>
      <c r="J773" s="19"/>
      <c r="K773" s="19"/>
      <c r="L773" s="19"/>
      <c r="M773" s="19"/>
      <c r="N773" s="19"/>
      <c r="O773" s="19"/>
      <c r="P773" s="19"/>
      <c r="Q773" s="19"/>
      <c r="R773" s="19"/>
      <c r="S773" s="19"/>
      <c r="T773" s="19"/>
      <c r="U773" s="97"/>
      <c r="V773" s="19"/>
      <c r="W773" s="19"/>
      <c r="X773" s="19"/>
      <c r="Y773" s="19"/>
      <c r="Z773" s="19"/>
      <c r="AA773" s="19"/>
      <c r="AB773" s="19"/>
      <c r="AC773" s="19"/>
      <c r="AD773" s="19"/>
      <c r="AE773" s="19"/>
      <c r="AF773" s="19"/>
      <c r="AG773" s="19"/>
    </row>
    <row r="774" spans="1:33" ht="15.75" x14ac:dyDescent="0.2">
      <c r="A774" s="58"/>
      <c r="B774" s="19"/>
      <c r="C774" s="19"/>
      <c r="D774" s="19"/>
      <c r="E774" s="19"/>
      <c r="F774" s="19"/>
      <c r="G774" s="19"/>
      <c r="H774" s="19"/>
      <c r="I774" s="19"/>
      <c r="J774" s="19"/>
      <c r="K774" s="19"/>
      <c r="L774" s="19"/>
      <c r="M774" s="19"/>
      <c r="N774" s="19"/>
      <c r="O774" s="19"/>
      <c r="P774" s="19"/>
      <c r="Q774" s="19"/>
      <c r="R774" s="19"/>
      <c r="S774" s="19"/>
      <c r="T774" s="19"/>
      <c r="U774" s="97"/>
      <c r="V774" s="19"/>
      <c r="W774" s="19"/>
      <c r="X774" s="19"/>
      <c r="Y774" s="19"/>
      <c r="Z774" s="19"/>
      <c r="AA774" s="19"/>
      <c r="AB774" s="19"/>
      <c r="AC774" s="19"/>
      <c r="AD774" s="19"/>
      <c r="AE774" s="19"/>
      <c r="AF774" s="19"/>
      <c r="AG774" s="19"/>
    </row>
    <row r="775" spans="1:33" ht="15.75" x14ac:dyDescent="0.2">
      <c r="A775" s="58"/>
      <c r="B775" s="19"/>
      <c r="C775" s="19"/>
      <c r="D775" s="19"/>
      <c r="E775" s="19"/>
      <c r="F775" s="19"/>
      <c r="G775" s="19"/>
      <c r="H775" s="19"/>
      <c r="I775" s="19"/>
      <c r="J775" s="19"/>
      <c r="K775" s="19"/>
      <c r="L775" s="19"/>
      <c r="M775" s="19"/>
      <c r="N775" s="19"/>
      <c r="O775" s="19"/>
      <c r="P775" s="19"/>
      <c r="Q775" s="19"/>
      <c r="R775" s="19"/>
      <c r="S775" s="19"/>
      <c r="T775" s="19"/>
      <c r="U775" s="97"/>
      <c r="V775" s="19"/>
      <c r="W775" s="19"/>
      <c r="X775" s="19"/>
      <c r="Y775" s="19"/>
      <c r="Z775" s="19"/>
      <c r="AA775" s="19"/>
      <c r="AB775" s="19"/>
      <c r="AC775" s="19"/>
      <c r="AD775" s="19"/>
      <c r="AE775" s="19"/>
      <c r="AF775" s="19"/>
      <c r="AG775" s="19"/>
    </row>
    <row r="776" spans="1:33" ht="15.75" x14ac:dyDescent="0.2">
      <c r="A776" s="58"/>
      <c r="B776" s="19"/>
      <c r="C776" s="19"/>
      <c r="D776" s="19"/>
      <c r="E776" s="19"/>
      <c r="F776" s="19"/>
      <c r="G776" s="19"/>
      <c r="H776" s="19"/>
      <c r="I776" s="19"/>
      <c r="J776" s="19"/>
      <c r="K776" s="19"/>
      <c r="L776" s="19"/>
      <c r="M776" s="19"/>
      <c r="N776" s="19"/>
      <c r="O776" s="19"/>
      <c r="P776" s="19"/>
      <c r="Q776" s="19"/>
      <c r="R776" s="19"/>
      <c r="S776" s="19"/>
      <c r="T776" s="19"/>
      <c r="U776" s="97"/>
      <c r="V776" s="19"/>
      <c r="W776" s="19"/>
      <c r="X776" s="19"/>
      <c r="Y776" s="19"/>
      <c r="Z776" s="19"/>
      <c r="AA776" s="19"/>
      <c r="AB776" s="19"/>
      <c r="AC776" s="19"/>
      <c r="AD776" s="19"/>
      <c r="AE776" s="19"/>
      <c r="AF776" s="19"/>
      <c r="AG776" s="19"/>
    </row>
    <row r="777" spans="1:33" ht="15.75" x14ac:dyDescent="0.2">
      <c r="A777" s="58"/>
      <c r="B777" s="19"/>
      <c r="C777" s="19"/>
      <c r="D777" s="19"/>
      <c r="E777" s="19"/>
      <c r="F777" s="19"/>
      <c r="G777" s="19"/>
      <c r="H777" s="19"/>
      <c r="I777" s="19"/>
      <c r="J777" s="19"/>
      <c r="K777" s="19"/>
      <c r="L777" s="19"/>
      <c r="M777" s="19"/>
      <c r="N777" s="19"/>
      <c r="O777" s="19"/>
      <c r="P777" s="19"/>
      <c r="Q777" s="19"/>
      <c r="R777" s="19"/>
      <c r="S777" s="19"/>
      <c r="T777" s="19"/>
      <c r="U777" s="97"/>
      <c r="V777" s="19"/>
      <c r="W777" s="19"/>
      <c r="X777" s="19"/>
      <c r="Y777" s="19"/>
      <c r="Z777" s="19"/>
      <c r="AA777" s="19"/>
      <c r="AB777" s="19"/>
      <c r="AC777" s="19"/>
      <c r="AD777" s="19"/>
      <c r="AE777" s="19"/>
      <c r="AF777" s="19"/>
      <c r="AG777" s="19"/>
    </row>
    <row r="778" spans="1:33" ht="15.75" x14ac:dyDescent="0.2">
      <c r="A778" s="58"/>
      <c r="B778" s="19"/>
      <c r="C778" s="19"/>
      <c r="D778" s="19"/>
      <c r="E778" s="19"/>
      <c r="F778" s="19"/>
      <c r="G778" s="19"/>
      <c r="H778" s="19"/>
      <c r="I778" s="19"/>
      <c r="J778" s="19"/>
      <c r="K778" s="19"/>
      <c r="L778" s="19"/>
      <c r="M778" s="19"/>
      <c r="N778" s="19"/>
      <c r="O778" s="19"/>
      <c r="P778" s="19"/>
      <c r="Q778" s="19"/>
      <c r="R778" s="19"/>
      <c r="S778" s="19"/>
      <c r="T778" s="19"/>
      <c r="U778" s="97"/>
      <c r="V778" s="19"/>
      <c r="W778" s="19"/>
      <c r="X778" s="19"/>
      <c r="Y778" s="19"/>
      <c r="Z778" s="19"/>
      <c r="AA778" s="19"/>
      <c r="AB778" s="19"/>
      <c r="AC778" s="19"/>
      <c r="AD778" s="19"/>
      <c r="AE778" s="19"/>
      <c r="AF778" s="19"/>
      <c r="AG778" s="19"/>
    </row>
    <row r="779" spans="1:33" ht="15.75" x14ac:dyDescent="0.2">
      <c r="A779" s="58"/>
      <c r="B779" s="19"/>
      <c r="C779" s="19"/>
      <c r="D779" s="19"/>
      <c r="E779" s="19"/>
      <c r="F779" s="19"/>
      <c r="G779" s="19"/>
      <c r="H779" s="19"/>
      <c r="I779" s="19"/>
      <c r="J779" s="19"/>
      <c r="K779" s="19"/>
      <c r="L779" s="19"/>
      <c r="M779" s="19"/>
      <c r="N779" s="19"/>
      <c r="O779" s="19"/>
      <c r="P779" s="19"/>
      <c r="Q779" s="19"/>
      <c r="R779" s="19"/>
      <c r="S779" s="19"/>
      <c r="T779" s="19"/>
      <c r="U779" s="97"/>
      <c r="V779" s="19"/>
      <c r="W779" s="19"/>
      <c r="X779" s="19"/>
      <c r="Y779" s="19"/>
      <c r="Z779" s="19"/>
      <c r="AA779" s="19"/>
      <c r="AB779" s="19"/>
      <c r="AC779" s="19"/>
      <c r="AD779" s="19"/>
      <c r="AE779" s="19"/>
      <c r="AF779" s="19"/>
      <c r="AG779" s="19"/>
    </row>
    <row r="780" spans="1:33" ht="15.75" x14ac:dyDescent="0.2">
      <c r="A780" s="58"/>
      <c r="B780" s="19"/>
      <c r="C780" s="19"/>
      <c r="D780" s="19"/>
      <c r="E780" s="19"/>
      <c r="F780" s="19"/>
      <c r="G780" s="19"/>
      <c r="H780" s="19"/>
      <c r="I780" s="19"/>
      <c r="J780" s="19"/>
      <c r="K780" s="19"/>
      <c r="L780" s="19"/>
      <c r="M780" s="19"/>
      <c r="N780" s="19"/>
      <c r="O780" s="19"/>
      <c r="P780" s="19"/>
      <c r="Q780" s="19"/>
      <c r="R780" s="19"/>
      <c r="S780" s="19"/>
      <c r="T780" s="19"/>
      <c r="U780" s="97"/>
      <c r="V780" s="19"/>
      <c r="W780" s="19"/>
      <c r="X780" s="19"/>
      <c r="Y780" s="19"/>
      <c r="Z780" s="19"/>
      <c r="AA780" s="19"/>
      <c r="AB780" s="19"/>
      <c r="AC780" s="19"/>
      <c r="AD780" s="19"/>
      <c r="AE780" s="19"/>
      <c r="AF780" s="19"/>
      <c r="AG780" s="19"/>
    </row>
    <row r="781" spans="1:33" ht="15.75" x14ac:dyDescent="0.2">
      <c r="A781" s="58"/>
      <c r="B781" s="19"/>
      <c r="C781" s="19"/>
      <c r="D781" s="19"/>
      <c r="E781" s="19"/>
      <c r="F781" s="19"/>
      <c r="G781" s="19"/>
      <c r="H781" s="19"/>
      <c r="I781" s="19"/>
      <c r="J781" s="19"/>
      <c r="K781" s="19"/>
      <c r="L781" s="19"/>
      <c r="M781" s="19"/>
      <c r="N781" s="19"/>
      <c r="O781" s="19"/>
      <c r="P781" s="19"/>
      <c r="Q781" s="19"/>
      <c r="R781" s="19"/>
      <c r="S781" s="19"/>
      <c r="T781" s="19"/>
      <c r="U781" s="97"/>
      <c r="V781" s="19"/>
      <c r="W781" s="19"/>
      <c r="X781" s="19"/>
      <c r="Y781" s="19"/>
      <c r="Z781" s="19"/>
      <c r="AA781" s="19"/>
      <c r="AB781" s="19"/>
      <c r="AC781" s="19"/>
      <c r="AD781" s="19"/>
      <c r="AE781" s="19"/>
      <c r="AF781" s="19"/>
      <c r="AG781" s="19"/>
    </row>
    <row r="782" spans="1:33" ht="15.75" x14ac:dyDescent="0.2">
      <c r="A782" s="58"/>
      <c r="B782" s="19"/>
      <c r="C782" s="19"/>
      <c r="D782" s="19"/>
      <c r="E782" s="19"/>
      <c r="F782" s="19"/>
      <c r="G782" s="19"/>
      <c r="H782" s="19"/>
      <c r="I782" s="19"/>
      <c r="J782" s="19"/>
      <c r="K782" s="19"/>
      <c r="L782" s="19"/>
      <c r="M782" s="19"/>
      <c r="N782" s="19"/>
      <c r="O782" s="19"/>
      <c r="P782" s="19"/>
      <c r="Q782" s="19"/>
      <c r="R782" s="19"/>
      <c r="S782" s="19"/>
      <c r="T782" s="19"/>
      <c r="U782" s="97"/>
      <c r="V782" s="19"/>
      <c r="W782" s="19"/>
      <c r="X782" s="19"/>
      <c r="Y782" s="19"/>
      <c r="Z782" s="19"/>
      <c r="AA782" s="19"/>
      <c r="AB782" s="19"/>
      <c r="AC782" s="19"/>
      <c r="AD782" s="19"/>
      <c r="AE782" s="19"/>
      <c r="AF782" s="19"/>
      <c r="AG782" s="19"/>
    </row>
    <row r="783" spans="1:33" ht="15.75" x14ac:dyDescent="0.2">
      <c r="A783" s="58"/>
      <c r="B783" s="19"/>
      <c r="C783" s="19"/>
      <c r="D783" s="19"/>
      <c r="E783" s="19"/>
      <c r="F783" s="19"/>
      <c r="G783" s="19"/>
      <c r="H783" s="19"/>
      <c r="I783" s="19"/>
      <c r="J783" s="19"/>
      <c r="K783" s="19"/>
      <c r="L783" s="19"/>
      <c r="M783" s="19"/>
      <c r="N783" s="19"/>
      <c r="O783" s="19"/>
      <c r="P783" s="19"/>
      <c r="Q783" s="19"/>
      <c r="R783" s="19"/>
      <c r="S783" s="19"/>
      <c r="T783" s="19"/>
      <c r="U783" s="97"/>
      <c r="V783" s="19"/>
      <c r="W783" s="19"/>
      <c r="X783" s="19"/>
      <c r="Y783" s="19"/>
      <c r="Z783" s="19"/>
      <c r="AA783" s="19"/>
      <c r="AB783" s="19"/>
      <c r="AC783" s="19"/>
      <c r="AD783" s="19"/>
      <c r="AE783" s="19"/>
      <c r="AF783" s="19"/>
      <c r="AG783" s="19"/>
    </row>
    <row r="784" spans="1:33" ht="15.75" x14ac:dyDescent="0.2">
      <c r="A784" s="58"/>
      <c r="B784" s="19"/>
      <c r="C784" s="19"/>
      <c r="D784" s="19"/>
      <c r="E784" s="19"/>
      <c r="F784" s="19"/>
      <c r="G784" s="19"/>
      <c r="H784" s="19"/>
      <c r="I784" s="19"/>
      <c r="J784" s="19"/>
      <c r="K784" s="19"/>
      <c r="L784" s="19"/>
      <c r="M784" s="19"/>
      <c r="N784" s="19"/>
      <c r="O784" s="19"/>
      <c r="P784" s="19"/>
      <c r="Q784" s="19"/>
      <c r="R784" s="19"/>
      <c r="S784" s="19"/>
      <c r="T784" s="19"/>
      <c r="U784" s="97"/>
      <c r="V784" s="19"/>
      <c r="W784" s="19"/>
      <c r="X784" s="19"/>
      <c r="Y784" s="19"/>
      <c r="Z784" s="19"/>
      <c r="AA784" s="19"/>
      <c r="AB784" s="19"/>
      <c r="AC784" s="19"/>
      <c r="AD784" s="19"/>
      <c r="AE784" s="19"/>
      <c r="AF784" s="19"/>
      <c r="AG784" s="19"/>
    </row>
    <row r="785" spans="1:33" ht="15.75" x14ac:dyDescent="0.2">
      <c r="A785" s="58"/>
      <c r="B785" s="19"/>
      <c r="C785" s="19"/>
      <c r="D785" s="19"/>
      <c r="E785" s="19"/>
      <c r="F785" s="19"/>
      <c r="G785" s="19"/>
      <c r="H785" s="19"/>
      <c r="I785" s="19"/>
      <c r="J785" s="19"/>
      <c r="K785" s="19"/>
      <c r="L785" s="19"/>
      <c r="M785" s="19"/>
      <c r="N785" s="19"/>
      <c r="O785" s="19"/>
      <c r="P785" s="19"/>
      <c r="Q785" s="19"/>
      <c r="R785" s="19"/>
      <c r="S785" s="19"/>
      <c r="T785" s="19"/>
      <c r="U785" s="97"/>
      <c r="V785" s="19"/>
      <c r="W785" s="19"/>
      <c r="X785" s="19"/>
      <c r="Y785" s="19"/>
      <c r="Z785" s="19"/>
      <c r="AA785" s="19"/>
      <c r="AB785" s="19"/>
      <c r="AC785" s="19"/>
      <c r="AD785" s="19"/>
      <c r="AE785" s="19"/>
      <c r="AF785" s="19"/>
      <c r="AG785" s="19"/>
    </row>
    <row r="786" spans="1:33" ht="15.75" x14ac:dyDescent="0.2">
      <c r="A786" s="58"/>
      <c r="B786" s="19"/>
      <c r="C786" s="19"/>
      <c r="D786" s="19"/>
      <c r="E786" s="19"/>
      <c r="F786" s="19"/>
      <c r="G786" s="19"/>
      <c r="H786" s="19"/>
      <c r="I786" s="19"/>
      <c r="J786" s="19"/>
      <c r="K786" s="19"/>
      <c r="L786" s="19"/>
      <c r="M786" s="19"/>
      <c r="N786" s="19"/>
      <c r="O786" s="19"/>
      <c r="P786" s="19"/>
      <c r="Q786" s="19"/>
      <c r="R786" s="19"/>
      <c r="S786" s="19"/>
      <c r="T786" s="19"/>
      <c r="U786" s="97"/>
      <c r="V786" s="19"/>
      <c r="W786" s="19"/>
      <c r="X786" s="19"/>
      <c r="Y786" s="19"/>
      <c r="Z786" s="19"/>
      <c r="AA786" s="19"/>
      <c r="AB786" s="19"/>
      <c r="AC786" s="19"/>
      <c r="AD786" s="19"/>
      <c r="AE786" s="19"/>
      <c r="AF786" s="19"/>
      <c r="AG786" s="19"/>
    </row>
    <row r="787" spans="1:33" ht="15.75" x14ac:dyDescent="0.2">
      <c r="A787" s="58"/>
      <c r="B787" s="19"/>
      <c r="C787" s="19"/>
      <c r="D787" s="19"/>
      <c r="E787" s="19"/>
      <c r="F787" s="19"/>
      <c r="G787" s="19"/>
      <c r="H787" s="19"/>
      <c r="I787" s="19"/>
      <c r="J787" s="19"/>
      <c r="K787" s="19"/>
      <c r="L787" s="19"/>
      <c r="M787" s="19"/>
      <c r="N787" s="19"/>
      <c r="O787" s="19"/>
      <c r="P787" s="19"/>
      <c r="Q787" s="19"/>
      <c r="R787" s="19"/>
      <c r="S787" s="19"/>
      <c r="T787" s="19"/>
      <c r="U787" s="97"/>
      <c r="V787" s="19"/>
      <c r="W787" s="19"/>
      <c r="X787" s="19"/>
      <c r="Y787" s="19"/>
      <c r="Z787" s="19"/>
      <c r="AA787" s="19"/>
      <c r="AB787" s="19"/>
      <c r="AC787" s="19"/>
      <c r="AD787" s="19"/>
      <c r="AE787" s="19"/>
      <c r="AF787" s="19"/>
      <c r="AG787" s="19"/>
    </row>
    <row r="788" spans="1:33" ht="15.75" x14ac:dyDescent="0.2">
      <c r="A788" s="58"/>
      <c r="B788" s="19"/>
      <c r="C788" s="19"/>
      <c r="D788" s="19"/>
      <c r="E788" s="19"/>
      <c r="F788" s="19"/>
      <c r="G788" s="19"/>
      <c r="H788" s="19"/>
      <c r="I788" s="19"/>
      <c r="J788" s="19"/>
      <c r="K788" s="19"/>
      <c r="L788" s="19"/>
      <c r="M788" s="19"/>
      <c r="N788" s="19"/>
      <c r="O788" s="19"/>
      <c r="P788" s="19"/>
      <c r="Q788" s="19"/>
      <c r="R788" s="19"/>
      <c r="S788" s="19"/>
      <c r="T788" s="19"/>
      <c r="U788" s="97"/>
      <c r="V788" s="19"/>
      <c r="W788" s="19"/>
      <c r="X788" s="19"/>
      <c r="Y788" s="19"/>
      <c r="Z788" s="19"/>
      <c r="AA788" s="19"/>
      <c r="AB788" s="19"/>
      <c r="AC788" s="19"/>
      <c r="AD788" s="19"/>
      <c r="AE788" s="19"/>
      <c r="AF788" s="19"/>
      <c r="AG788" s="19"/>
    </row>
    <row r="789" spans="1:33" ht="15.75" x14ac:dyDescent="0.2">
      <c r="A789" s="58"/>
      <c r="B789" s="19"/>
      <c r="C789" s="19"/>
      <c r="D789" s="19"/>
      <c r="E789" s="19"/>
      <c r="F789" s="19"/>
      <c r="G789" s="19"/>
      <c r="H789" s="19"/>
      <c r="I789" s="19"/>
      <c r="J789" s="19"/>
      <c r="K789" s="19"/>
      <c r="L789" s="19"/>
      <c r="M789" s="19"/>
      <c r="N789" s="19"/>
      <c r="O789" s="19"/>
      <c r="P789" s="19"/>
      <c r="Q789" s="19"/>
      <c r="R789" s="19"/>
      <c r="S789" s="19"/>
      <c r="T789" s="19"/>
      <c r="U789" s="97"/>
      <c r="V789" s="19"/>
      <c r="W789" s="19"/>
      <c r="X789" s="19"/>
      <c r="Y789" s="19"/>
      <c r="Z789" s="19"/>
      <c r="AA789" s="19"/>
      <c r="AB789" s="19"/>
      <c r="AC789" s="19"/>
      <c r="AD789" s="19"/>
      <c r="AE789" s="19"/>
      <c r="AF789" s="19"/>
      <c r="AG789" s="19"/>
    </row>
    <row r="790" spans="1:33" ht="15.75" x14ac:dyDescent="0.2">
      <c r="A790" s="58"/>
      <c r="B790" s="19"/>
      <c r="C790" s="19"/>
      <c r="D790" s="19"/>
      <c r="E790" s="19"/>
      <c r="F790" s="19"/>
      <c r="G790" s="19"/>
      <c r="H790" s="19"/>
      <c r="I790" s="19"/>
      <c r="J790" s="19"/>
      <c r="K790" s="19"/>
      <c r="L790" s="19"/>
      <c r="M790" s="19"/>
      <c r="N790" s="19"/>
      <c r="O790" s="19"/>
      <c r="P790" s="19"/>
      <c r="Q790" s="19"/>
      <c r="R790" s="19"/>
      <c r="S790" s="19"/>
      <c r="T790" s="19"/>
      <c r="U790" s="97"/>
      <c r="V790" s="19"/>
      <c r="W790" s="19"/>
      <c r="X790" s="19"/>
      <c r="Y790" s="19"/>
      <c r="Z790" s="19"/>
      <c r="AA790" s="19"/>
      <c r="AB790" s="19"/>
      <c r="AC790" s="19"/>
      <c r="AD790" s="19"/>
      <c r="AE790" s="19"/>
      <c r="AF790" s="19"/>
      <c r="AG790" s="19"/>
    </row>
    <row r="791" spans="1:33" ht="15.75" x14ac:dyDescent="0.2">
      <c r="A791" s="58"/>
      <c r="B791" s="19"/>
      <c r="C791" s="19"/>
      <c r="D791" s="19"/>
      <c r="E791" s="19"/>
      <c r="F791" s="19"/>
      <c r="G791" s="19"/>
      <c r="H791" s="19"/>
      <c r="I791" s="19"/>
      <c r="J791" s="19"/>
      <c r="K791" s="19"/>
      <c r="L791" s="19"/>
      <c r="M791" s="19"/>
      <c r="N791" s="19"/>
      <c r="O791" s="19"/>
      <c r="P791" s="19"/>
      <c r="Q791" s="19"/>
      <c r="R791" s="19"/>
      <c r="S791" s="19"/>
      <c r="T791" s="19"/>
      <c r="U791" s="97"/>
      <c r="V791" s="19"/>
      <c r="W791" s="19"/>
      <c r="X791" s="19"/>
      <c r="Y791" s="19"/>
      <c r="Z791" s="19"/>
      <c r="AA791" s="19"/>
      <c r="AB791" s="19"/>
      <c r="AC791" s="19"/>
      <c r="AD791" s="19"/>
      <c r="AE791" s="19"/>
      <c r="AF791" s="19"/>
      <c r="AG791" s="19"/>
    </row>
    <row r="792" spans="1:33" ht="15.75" x14ac:dyDescent="0.2">
      <c r="A792" s="58"/>
      <c r="B792" s="19"/>
      <c r="C792" s="19"/>
      <c r="D792" s="19"/>
      <c r="E792" s="19"/>
      <c r="F792" s="19"/>
      <c r="G792" s="19"/>
      <c r="H792" s="19"/>
      <c r="I792" s="19"/>
      <c r="J792" s="19"/>
      <c r="K792" s="19"/>
      <c r="L792" s="19"/>
      <c r="M792" s="19"/>
      <c r="N792" s="19"/>
      <c r="O792" s="19"/>
      <c r="P792" s="19"/>
      <c r="Q792" s="19"/>
      <c r="R792" s="19"/>
      <c r="S792" s="19"/>
      <c r="T792" s="19"/>
      <c r="U792" s="97"/>
      <c r="V792" s="19"/>
      <c r="W792" s="19"/>
      <c r="X792" s="19"/>
      <c r="Y792" s="19"/>
      <c r="Z792" s="19"/>
      <c r="AA792" s="19"/>
      <c r="AB792" s="19"/>
      <c r="AC792" s="19"/>
      <c r="AD792" s="19"/>
      <c r="AE792" s="19"/>
      <c r="AF792" s="19"/>
      <c r="AG792" s="19"/>
    </row>
    <row r="793" spans="1:33" ht="15.75" x14ac:dyDescent="0.2">
      <c r="A793" s="58"/>
      <c r="B793" s="19"/>
      <c r="C793" s="19"/>
      <c r="D793" s="19"/>
      <c r="E793" s="19"/>
      <c r="F793" s="19"/>
      <c r="G793" s="19"/>
      <c r="H793" s="19"/>
      <c r="I793" s="19"/>
      <c r="J793" s="19"/>
      <c r="K793" s="19"/>
      <c r="L793" s="19"/>
      <c r="M793" s="19"/>
      <c r="N793" s="19"/>
      <c r="O793" s="19"/>
      <c r="P793" s="19"/>
      <c r="Q793" s="19"/>
      <c r="R793" s="19"/>
      <c r="S793" s="19"/>
      <c r="T793" s="19"/>
      <c r="U793" s="97"/>
      <c r="V793" s="19"/>
      <c r="W793" s="19"/>
      <c r="X793" s="19"/>
      <c r="Y793" s="19"/>
      <c r="Z793" s="19"/>
      <c r="AA793" s="19"/>
      <c r="AB793" s="19"/>
      <c r="AC793" s="19"/>
      <c r="AD793" s="19"/>
      <c r="AE793" s="19"/>
      <c r="AF793" s="19"/>
      <c r="AG793" s="19"/>
    </row>
    <row r="794" spans="1:33" ht="15.75" x14ac:dyDescent="0.2">
      <c r="A794" s="58"/>
      <c r="B794" s="19"/>
      <c r="C794" s="19"/>
      <c r="D794" s="19"/>
      <c r="E794" s="19"/>
      <c r="F794" s="19"/>
      <c r="G794" s="19"/>
      <c r="H794" s="19"/>
      <c r="I794" s="19"/>
      <c r="J794" s="19"/>
      <c r="K794" s="19"/>
      <c r="L794" s="19"/>
      <c r="M794" s="19"/>
      <c r="N794" s="19"/>
      <c r="O794" s="19"/>
      <c r="P794" s="19"/>
      <c r="Q794" s="19"/>
      <c r="R794" s="19"/>
      <c r="S794" s="19"/>
      <c r="T794" s="19"/>
      <c r="U794" s="97"/>
      <c r="V794" s="19"/>
      <c r="W794" s="19"/>
      <c r="X794" s="19"/>
      <c r="Y794" s="19"/>
      <c r="Z794" s="19"/>
      <c r="AA794" s="19"/>
      <c r="AB794" s="19"/>
      <c r="AC794" s="19"/>
      <c r="AD794" s="19"/>
      <c r="AE794" s="19"/>
      <c r="AF794" s="19"/>
      <c r="AG794" s="19"/>
    </row>
    <row r="795" spans="1:33" ht="15.75" x14ac:dyDescent="0.2">
      <c r="A795" s="58"/>
      <c r="B795" s="19"/>
      <c r="C795" s="19"/>
      <c r="D795" s="19"/>
      <c r="E795" s="19"/>
      <c r="F795" s="19"/>
      <c r="G795" s="19"/>
      <c r="H795" s="19"/>
      <c r="I795" s="19"/>
      <c r="J795" s="19"/>
      <c r="K795" s="19"/>
      <c r="L795" s="19"/>
      <c r="M795" s="19"/>
      <c r="N795" s="19"/>
      <c r="O795" s="19"/>
      <c r="P795" s="19"/>
      <c r="Q795" s="19"/>
      <c r="R795" s="19"/>
      <c r="S795" s="19"/>
      <c r="T795" s="19"/>
      <c r="U795" s="97"/>
      <c r="V795" s="19"/>
      <c r="W795" s="19"/>
      <c r="X795" s="19"/>
      <c r="Y795" s="19"/>
      <c r="Z795" s="19"/>
      <c r="AA795" s="19"/>
      <c r="AB795" s="19"/>
      <c r="AC795" s="19"/>
      <c r="AD795" s="19"/>
      <c r="AE795" s="19"/>
      <c r="AF795" s="19"/>
      <c r="AG795" s="19"/>
    </row>
    <row r="796" spans="1:33" ht="15.75" x14ac:dyDescent="0.2">
      <c r="A796" s="58"/>
      <c r="B796" s="19"/>
      <c r="C796" s="19"/>
      <c r="D796" s="19"/>
      <c r="E796" s="19"/>
      <c r="F796" s="19"/>
      <c r="G796" s="19"/>
      <c r="H796" s="19"/>
      <c r="I796" s="19"/>
      <c r="J796" s="19"/>
      <c r="K796" s="19"/>
      <c r="L796" s="19"/>
      <c r="M796" s="19"/>
      <c r="N796" s="19"/>
      <c r="O796" s="19"/>
      <c r="P796" s="19"/>
      <c r="Q796" s="19"/>
      <c r="R796" s="19"/>
      <c r="S796" s="19"/>
      <c r="T796" s="19"/>
      <c r="U796" s="97"/>
      <c r="V796" s="19"/>
      <c r="W796" s="19"/>
      <c r="X796" s="19"/>
      <c r="Y796" s="19"/>
      <c r="Z796" s="19"/>
      <c r="AA796" s="19"/>
      <c r="AB796" s="19"/>
      <c r="AC796" s="19"/>
      <c r="AD796" s="19"/>
      <c r="AE796" s="19"/>
      <c r="AF796" s="19"/>
      <c r="AG796" s="19"/>
    </row>
    <row r="797" spans="1:33" ht="15.75" x14ac:dyDescent="0.2">
      <c r="A797" s="58"/>
      <c r="B797" s="19"/>
      <c r="C797" s="19"/>
      <c r="D797" s="19"/>
      <c r="E797" s="19"/>
      <c r="F797" s="19"/>
      <c r="G797" s="19"/>
      <c r="H797" s="19"/>
      <c r="I797" s="19"/>
      <c r="J797" s="19"/>
      <c r="K797" s="19"/>
      <c r="L797" s="19"/>
      <c r="M797" s="19"/>
      <c r="N797" s="19"/>
      <c r="O797" s="19"/>
      <c r="P797" s="19"/>
      <c r="Q797" s="19"/>
      <c r="R797" s="19"/>
      <c r="S797" s="19"/>
      <c r="T797" s="19"/>
      <c r="U797" s="97"/>
      <c r="V797" s="19"/>
      <c r="W797" s="19"/>
      <c r="X797" s="19"/>
      <c r="Y797" s="19"/>
      <c r="Z797" s="19"/>
      <c r="AA797" s="19"/>
      <c r="AB797" s="19"/>
      <c r="AC797" s="19"/>
      <c r="AD797" s="19"/>
      <c r="AE797" s="19"/>
      <c r="AF797" s="19"/>
      <c r="AG797" s="19"/>
    </row>
    <row r="798" spans="1:33" ht="15.75" x14ac:dyDescent="0.2">
      <c r="A798" s="58"/>
      <c r="B798" s="19"/>
      <c r="C798" s="19"/>
      <c r="D798" s="19"/>
      <c r="E798" s="19"/>
      <c r="F798" s="19"/>
      <c r="G798" s="19"/>
      <c r="H798" s="19"/>
      <c r="I798" s="19"/>
      <c r="J798" s="19"/>
      <c r="K798" s="19"/>
      <c r="L798" s="19"/>
      <c r="M798" s="19"/>
      <c r="N798" s="19"/>
      <c r="O798" s="19"/>
      <c r="P798" s="19"/>
      <c r="Q798" s="19"/>
      <c r="R798" s="19"/>
      <c r="S798" s="19"/>
      <c r="T798" s="19"/>
      <c r="U798" s="97"/>
      <c r="V798" s="19"/>
      <c r="W798" s="19"/>
      <c r="X798" s="19"/>
      <c r="Y798" s="19"/>
      <c r="Z798" s="19"/>
      <c r="AA798" s="19"/>
      <c r="AB798" s="19"/>
      <c r="AC798" s="19"/>
      <c r="AD798" s="19"/>
      <c r="AE798" s="19"/>
      <c r="AF798" s="19"/>
      <c r="AG798" s="19"/>
    </row>
    <row r="799" spans="1:33" ht="15.75" x14ac:dyDescent="0.2">
      <c r="A799" s="58"/>
      <c r="B799" s="19"/>
      <c r="C799" s="19"/>
      <c r="D799" s="19"/>
      <c r="E799" s="19"/>
      <c r="F799" s="19"/>
      <c r="G799" s="19"/>
      <c r="H799" s="19"/>
      <c r="I799" s="19"/>
      <c r="J799" s="19"/>
      <c r="K799" s="19"/>
      <c r="L799" s="19"/>
      <c r="M799" s="19"/>
      <c r="N799" s="19"/>
      <c r="O799" s="19"/>
      <c r="P799" s="19"/>
      <c r="Q799" s="19"/>
      <c r="R799" s="19"/>
      <c r="S799" s="19"/>
      <c r="T799" s="19"/>
      <c r="U799" s="97"/>
      <c r="V799" s="19"/>
      <c r="W799" s="19"/>
      <c r="X799" s="19"/>
      <c r="Y799" s="19"/>
      <c r="Z799" s="19"/>
      <c r="AA799" s="19"/>
      <c r="AB799" s="19"/>
      <c r="AC799" s="19"/>
      <c r="AD799" s="19"/>
      <c r="AE799" s="19"/>
      <c r="AF799" s="19"/>
      <c r="AG799" s="19"/>
    </row>
    <row r="800" spans="1:33" ht="15.75" x14ac:dyDescent="0.2">
      <c r="A800" s="58"/>
      <c r="B800" s="19"/>
      <c r="C800" s="19"/>
      <c r="D800" s="19"/>
      <c r="E800" s="19"/>
      <c r="F800" s="19"/>
      <c r="G800" s="19"/>
      <c r="H800" s="19"/>
      <c r="I800" s="19"/>
      <c r="J800" s="19"/>
      <c r="K800" s="19"/>
      <c r="L800" s="19"/>
      <c r="M800" s="19"/>
      <c r="N800" s="19"/>
      <c r="O800" s="19"/>
      <c r="P800" s="19"/>
      <c r="Q800" s="19"/>
      <c r="R800" s="19"/>
      <c r="S800" s="19"/>
      <c r="T800" s="19"/>
      <c r="U800" s="97"/>
      <c r="V800" s="19"/>
      <c r="W800" s="19"/>
      <c r="X800" s="19"/>
      <c r="Y800" s="19"/>
      <c r="Z800" s="19"/>
      <c r="AA800" s="19"/>
      <c r="AB800" s="19"/>
      <c r="AC800" s="19"/>
      <c r="AD800" s="19"/>
      <c r="AE800" s="19"/>
      <c r="AF800" s="19"/>
      <c r="AG800" s="19"/>
    </row>
    <row r="801" spans="1:33" ht="15.75" x14ac:dyDescent="0.2">
      <c r="A801" s="58"/>
      <c r="B801" s="19"/>
      <c r="C801" s="19"/>
      <c r="D801" s="19"/>
      <c r="E801" s="19"/>
      <c r="F801" s="19"/>
      <c r="G801" s="19"/>
      <c r="H801" s="19"/>
      <c r="I801" s="19"/>
      <c r="J801" s="19"/>
      <c r="K801" s="19"/>
      <c r="L801" s="19"/>
      <c r="M801" s="19"/>
      <c r="N801" s="19"/>
      <c r="O801" s="19"/>
      <c r="P801" s="19"/>
      <c r="Q801" s="19"/>
      <c r="R801" s="19"/>
      <c r="S801" s="19"/>
      <c r="T801" s="19"/>
      <c r="U801" s="97"/>
      <c r="V801" s="19"/>
      <c r="W801" s="19"/>
      <c r="X801" s="19"/>
      <c r="Y801" s="19"/>
      <c r="Z801" s="19"/>
      <c r="AA801" s="19"/>
      <c r="AB801" s="19"/>
      <c r="AC801" s="19"/>
      <c r="AD801" s="19"/>
      <c r="AE801" s="19"/>
      <c r="AF801" s="19"/>
      <c r="AG801" s="19"/>
    </row>
    <row r="802" spans="1:33" ht="15.75" x14ac:dyDescent="0.2">
      <c r="A802" s="58"/>
      <c r="B802" s="19"/>
      <c r="C802" s="19"/>
      <c r="D802" s="19"/>
      <c r="E802" s="19"/>
      <c r="F802" s="19"/>
      <c r="G802" s="19"/>
      <c r="H802" s="19"/>
      <c r="I802" s="19"/>
      <c r="J802" s="19"/>
      <c r="K802" s="19"/>
      <c r="L802" s="19"/>
      <c r="M802" s="19"/>
      <c r="N802" s="19"/>
      <c r="O802" s="19"/>
      <c r="P802" s="19"/>
      <c r="Q802" s="19"/>
      <c r="R802" s="19"/>
      <c r="S802" s="19"/>
      <c r="T802" s="19"/>
      <c r="U802" s="97"/>
      <c r="V802" s="19"/>
      <c r="W802" s="19"/>
      <c r="X802" s="19"/>
      <c r="Y802" s="19"/>
      <c r="Z802" s="19"/>
      <c r="AA802" s="19"/>
      <c r="AB802" s="19"/>
      <c r="AC802" s="19"/>
      <c r="AD802" s="19"/>
      <c r="AE802" s="19"/>
      <c r="AF802" s="19"/>
      <c r="AG802" s="19"/>
    </row>
    <row r="803" spans="1:33" ht="15.75" x14ac:dyDescent="0.2">
      <c r="A803" s="58"/>
      <c r="B803" s="19"/>
      <c r="C803" s="19"/>
      <c r="D803" s="19"/>
      <c r="E803" s="19"/>
      <c r="F803" s="19"/>
      <c r="G803" s="19"/>
      <c r="H803" s="19"/>
      <c r="I803" s="19"/>
      <c r="J803" s="19"/>
      <c r="K803" s="19"/>
      <c r="L803" s="19"/>
      <c r="M803" s="19"/>
      <c r="N803" s="19"/>
      <c r="O803" s="19"/>
      <c r="P803" s="19"/>
      <c r="Q803" s="19"/>
      <c r="R803" s="19"/>
      <c r="S803" s="19"/>
      <c r="T803" s="19"/>
      <c r="U803" s="97"/>
      <c r="V803" s="19"/>
      <c r="W803" s="19"/>
      <c r="X803" s="19"/>
      <c r="Y803" s="19"/>
      <c r="Z803" s="19"/>
      <c r="AA803" s="19"/>
      <c r="AB803" s="19"/>
      <c r="AC803" s="19"/>
      <c r="AD803" s="19"/>
      <c r="AE803" s="19"/>
      <c r="AF803" s="19"/>
      <c r="AG803" s="19"/>
    </row>
    <row r="804" spans="1:33" ht="15.75" x14ac:dyDescent="0.2">
      <c r="A804" s="58"/>
      <c r="B804" s="19"/>
      <c r="C804" s="19"/>
      <c r="D804" s="19"/>
      <c r="E804" s="19"/>
      <c r="F804" s="19"/>
      <c r="G804" s="19"/>
      <c r="H804" s="19"/>
      <c r="I804" s="19"/>
      <c r="J804" s="19"/>
      <c r="K804" s="19"/>
      <c r="L804" s="19"/>
      <c r="M804" s="19"/>
      <c r="N804" s="19"/>
      <c r="O804" s="19"/>
      <c r="P804" s="19"/>
      <c r="Q804" s="19"/>
      <c r="R804" s="19"/>
      <c r="S804" s="19"/>
      <c r="T804" s="19"/>
      <c r="U804" s="97"/>
      <c r="V804" s="19"/>
      <c r="W804" s="19"/>
      <c r="X804" s="19"/>
      <c r="Y804" s="19"/>
      <c r="Z804" s="19"/>
      <c r="AA804" s="19"/>
      <c r="AB804" s="19"/>
      <c r="AC804" s="19"/>
      <c r="AD804" s="19"/>
      <c r="AE804" s="19"/>
      <c r="AF804" s="19"/>
      <c r="AG804" s="19"/>
    </row>
    <row r="805" spans="1:33" ht="15.75" x14ac:dyDescent="0.2">
      <c r="A805" s="58"/>
      <c r="B805" s="19"/>
      <c r="C805" s="19"/>
      <c r="D805" s="19"/>
      <c r="E805" s="19"/>
      <c r="F805" s="19"/>
      <c r="G805" s="19"/>
      <c r="H805" s="19"/>
      <c r="I805" s="19"/>
      <c r="J805" s="19"/>
      <c r="K805" s="19"/>
      <c r="L805" s="19"/>
      <c r="M805" s="19"/>
      <c r="N805" s="19"/>
      <c r="O805" s="19"/>
      <c r="P805" s="19"/>
      <c r="Q805" s="19"/>
      <c r="R805" s="19"/>
      <c r="S805" s="19"/>
      <c r="T805" s="19"/>
      <c r="U805" s="97"/>
      <c r="V805" s="19"/>
      <c r="W805" s="19"/>
      <c r="X805" s="19"/>
      <c r="Y805" s="19"/>
      <c r="Z805" s="19"/>
      <c r="AA805" s="19"/>
      <c r="AB805" s="19"/>
      <c r="AC805" s="19"/>
      <c r="AD805" s="19"/>
      <c r="AE805" s="19"/>
      <c r="AF805" s="19"/>
      <c r="AG805" s="19"/>
    </row>
    <row r="806" spans="1:33" ht="15.75" x14ac:dyDescent="0.2">
      <c r="A806" s="58"/>
      <c r="B806" s="19"/>
      <c r="C806" s="19"/>
      <c r="D806" s="19"/>
      <c r="E806" s="19"/>
      <c r="F806" s="19"/>
      <c r="G806" s="19"/>
      <c r="H806" s="19"/>
      <c r="I806" s="19"/>
      <c r="J806" s="19"/>
      <c r="K806" s="19"/>
      <c r="L806" s="19"/>
      <c r="M806" s="19"/>
      <c r="N806" s="19"/>
      <c r="O806" s="19"/>
      <c r="P806" s="19"/>
      <c r="Q806" s="19"/>
      <c r="R806" s="19"/>
      <c r="S806" s="19"/>
      <c r="T806" s="19"/>
      <c r="U806" s="97"/>
      <c r="V806" s="19"/>
      <c r="W806" s="19"/>
      <c r="X806" s="19"/>
      <c r="Y806" s="19"/>
      <c r="Z806" s="19"/>
      <c r="AA806" s="19"/>
      <c r="AB806" s="19"/>
      <c r="AC806" s="19"/>
      <c r="AD806" s="19"/>
      <c r="AE806" s="19"/>
      <c r="AF806" s="19"/>
      <c r="AG806" s="19"/>
    </row>
    <row r="807" spans="1:33" ht="15.75" x14ac:dyDescent="0.2">
      <c r="A807" s="58"/>
      <c r="B807" s="19"/>
      <c r="C807" s="19"/>
      <c r="D807" s="19"/>
      <c r="E807" s="19"/>
      <c r="F807" s="19"/>
      <c r="G807" s="19"/>
      <c r="H807" s="19"/>
      <c r="I807" s="19"/>
      <c r="J807" s="19"/>
      <c r="K807" s="19"/>
      <c r="L807" s="19"/>
      <c r="M807" s="19"/>
      <c r="N807" s="19"/>
      <c r="O807" s="19"/>
      <c r="P807" s="19"/>
      <c r="Q807" s="19"/>
      <c r="R807" s="19"/>
      <c r="S807" s="19"/>
      <c r="T807" s="19"/>
      <c r="U807" s="97"/>
      <c r="V807" s="19"/>
      <c r="W807" s="19"/>
      <c r="X807" s="19"/>
      <c r="Y807" s="19"/>
      <c r="Z807" s="19"/>
      <c r="AA807" s="19"/>
      <c r="AB807" s="19"/>
      <c r="AC807" s="19"/>
      <c r="AD807" s="19"/>
      <c r="AE807" s="19"/>
      <c r="AF807" s="19"/>
      <c r="AG807" s="19"/>
    </row>
    <row r="808" spans="1:33" ht="15.75" x14ac:dyDescent="0.2">
      <c r="A808" s="58"/>
      <c r="B808" s="19"/>
      <c r="C808" s="19"/>
      <c r="D808" s="19"/>
      <c r="E808" s="19"/>
      <c r="F808" s="19"/>
      <c r="G808" s="19"/>
      <c r="H808" s="19"/>
      <c r="I808" s="19"/>
      <c r="J808" s="19"/>
      <c r="K808" s="19"/>
      <c r="L808" s="19"/>
      <c r="M808" s="19"/>
      <c r="N808" s="19"/>
      <c r="O808" s="19"/>
      <c r="P808" s="19"/>
      <c r="Q808" s="19"/>
      <c r="R808" s="19"/>
      <c r="S808" s="19"/>
      <c r="T808" s="19"/>
      <c r="U808" s="97"/>
      <c r="V808" s="19"/>
      <c r="W808" s="19"/>
      <c r="X808" s="19"/>
      <c r="Y808" s="19"/>
      <c r="Z808" s="19"/>
      <c r="AA808" s="19"/>
      <c r="AB808" s="19"/>
      <c r="AC808" s="19"/>
      <c r="AD808" s="19"/>
      <c r="AE808" s="19"/>
      <c r="AF808" s="19"/>
      <c r="AG808" s="19"/>
    </row>
    <row r="809" spans="1:33" ht="15.75" x14ac:dyDescent="0.2">
      <c r="A809" s="58"/>
      <c r="B809" s="19"/>
      <c r="C809" s="19"/>
      <c r="D809" s="19"/>
      <c r="E809" s="19"/>
      <c r="F809" s="19"/>
      <c r="G809" s="19"/>
      <c r="H809" s="19"/>
      <c r="I809" s="19"/>
      <c r="J809" s="19"/>
      <c r="K809" s="19"/>
      <c r="L809" s="19"/>
      <c r="M809" s="19"/>
      <c r="N809" s="19"/>
      <c r="O809" s="19"/>
      <c r="P809" s="19"/>
      <c r="Q809" s="19"/>
      <c r="R809" s="19"/>
      <c r="S809" s="19"/>
      <c r="T809" s="19"/>
      <c r="U809" s="97"/>
      <c r="V809" s="19"/>
      <c r="W809" s="19"/>
      <c r="X809" s="19"/>
      <c r="Y809" s="19"/>
      <c r="Z809" s="19"/>
      <c r="AA809" s="19"/>
      <c r="AB809" s="19"/>
      <c r="AC809" s="19"/>
      <c r="AD809" s="19"/>
      <c r="AE809" s="19"/>
      <c r="AF809" s="19"/>
      <c r="AG809" s="19"/>
    </row>
    <row r="810" spans="1:33" ht="15.75" x14ac:dyDescent="0.2">
      <c r="A810" s="58"/>
      <c r="B810" s="19"/>
      <c r="C810" s="19"/>
      <c r="D810" s="19"/>
      <c r="E810" s="19"/>
      <c r="F810" s="19"/>
      <c r="G810" s="19"/>
      <c r="H810" s="19"/>
      <c r="I810" s="19"/>
      <c r="J810" s="19"/>
      <c r="K810" s="19"/>
      <c r="L810" s="19"/>
      <c r="M810" s="19"/>
      <c r="N810" s="19"/>
      <c r="O810" s="19"/>
      <c r="P810" s="19"/>
      <c r="Q810" s="19"/>
      <c r="R810" s="19"/>
      <c r="S810" s="19"/>
      <c r="T810" s="19"/>
      <c r="U810" s="97"/>
      <c r="V810" s="19"/>
      <c r="W810" s="19"/>
      <c r="X810" s="19"/>
      <c r="Y810" s="19"/>
      <c r="Z810" s="19"/>
      <c r="AA810" s="19"/>
      <c r="AB810" s="19"/>
      <c r="AC810" s="19"/>
      <c r="AD810" s="19"/>
      <c r="AE810" s="19"/>
      <c r="AF810" s="19"/>
      <c r="AG810" s="19"/>
    </row>
    <row r="811" spans="1:33" ht="15.75" x14ac:dyDescent="0.2">
      <c r="A811" s="58"/>
      <c r="B811" s="19"/>
      <c r="C811" s="19"/>
      <c r="D811" s="19"/>
      <c r="E811" s="19"/>
      <c r="F811" s="19"/>
      <c r="G811" s="19"/>
      <c r="H811" s="19"/>
      <c r="I811" s="19"/>
      <c r="J811" s="19"/>
      <c r="K811" s="19"/>
      <c r="L811" s="19"/>
      <c r="M811" s="19"/>
      <c r="N811" s="19"/>
      <c r="O811" s="19"/>
      <c r="P811" s="19"/>
      <c r="Q811" s="19"/>
      <c r="R811" s="19"/>
      <c r="S811" s="19"/>
      <c r="T811" s="19"/>
      <c r="U811" s="97"/>
      <c r="V811" s="19"/>
      <c r="W811" s="19"/>
      <c r="X811" s="19"/>
      <c r="Y811" s="19"/>
      <c r="Z811" s="19"/>
      <c r="AA811" s="19"/>
      <c r="AB811" s="19"/>
      <c r="AC811" s="19"/>
      <c r="AD811" s="19"/>
      <c r="AE811" s="19"/>
      <c r="AF811" s="19"/>
      <c r="AG811" s="19"/>
    </row>
    <row r="812" spans="1:33" ht="15.75" x14ac:dyDescent="0.2">
      <c r="A812" s="58"/>
      <c r="B812" s="19"/>
      <c r="C812" s="19"/>
      <c r="D812" s="19"/>
      <c r="E812" s="19"/>
      <c r="F812" s="19"/>
      <c r="G812" s="19"/>
      <c r="H812" s="19"/>
      <c r="I812" s="19"/>
      <c r="J812" s="19"/>
      <c r="K812" s="19"/>
      <c r="L812" s="19"/>
      <c r="M812" s="19"/>
      <c r="N812" s="19"/>
      <c r="O812" s="19"/>
      <c r="P812" s="19"/>
      <c r="Q812" s="19"/>
      <c r="R812" s="19"/>
      <c r="S812" s="19"/>
      <c r="T812" s="19"/>
      <c r="U812" s="97"/>
      <c r="V812" s="19"/>
      <c r="W812" s="19"/>
      <c r="X812" s="19"/>
      <c r="Y812" s="19"/>
      <c r="Z812" s="19"/>
      <c r="AA812" s="19"/>
      <c r="AB812" s="19"/>
      <c r="AC812" s="19"/>
      <c r="AD812" s="19"/>
      <c r="AE812" s="19"/>
      <c r="AF812" s="19"/>
      <c r="AG812" s="19"/>
    </row>
    <row r="813" spans="1:33" ht="15.75" x14ac:dyDescent="0.2">
      <c r="A813" s="58"/>
      <c r="B813" s="19"/>
      <c r="C813" s="19"/>
      <c r="D813" s="19"/>
      <c r="E813" s="19"/>
      <c r="F813" s="19"/>
      <c r="G813" s="19"/>
      <c r="H813" s="19"/>
      <c r="I813" s="19"/>
      <c r="J813" s="19"/>
      <c r="K813" s="19"/>
      <c r="L813" s="19"/>
      <c r="M813" s="19"/>
      <c r="N813" s="19"/>
      <c r="O813" s="19"/>
      <c r="P813" s="19"/>
      <c r="Q813" s="19"/>
      <c r="R813" s="19"/>
      <c r="S813" s="19"/>
      <c r="T813" s="19"/>
      <c r="U813" s="97"/>
      <c r="V813" s="19"/>
      <c r="W813" s="19"/>
      <c r="X813" s="19"/>
      <c r="Y813" s="19"/>
      <c r="Z813" s="19"/>
      <c r="AA813" s="19"/>
      <c r="AB813" s="19"/>
      <c r="AC813" s="19"/>
      <c r="AD813" s="19"/>
      <c r="AE813" s="19"/>
      <c r="AF813" s="19"/>
      <c r="AG813" s="19"/>
    </row>
    <row r="814" spans="1:33" ht="15.75" x14ac:dyDescent="0.2">
      <c r="A814" s="58"/>
      <c r="B814" s="19"/>
      <c r="C814" s="19"/>
      <c r="D814" s="19"/>
      <c r="E814" s="19"/>
      <c r="F814" s="19"/>
      <c r="G814" s="19"/>
      <c r="H814" s="19"/>
      <c r="I814" s="19"/>
      <c r="J814" s="19"/>
      <c r="K814" s="19"/>
      <c r="L814" s="19"/>
      <c r="M814" s="19"/>
      <c r="N814" s="19"/>
      <c r="O814" s="19"/>
      <c r="P814" s="19"/>
      <c r="Q814" s="19"/>
      <c r="R814" s="19"/>
      <c r="S814" s="19"/>
      <c r="T814" s="19"/>
      <c r="U814" s="97"/>
      <c r="V814" s="19"/>
      <c r="W814" s="19"/>
      <c r="X814" s="19"/>
      <c r="Y814" s="19"/>
      <c r="Z814" s="19"/>
      <c r="AA814" s="19"/>
      <c r="AB814" s="19"/>
      <c r="AC814" s="19"/>
      <c r="AD814" s="19"/>
      <c r="AE814" s="19"/>
      <c r="AF814" s="19"/>
      <c r="AG814" s="19"/>
    </row>
    <row r="815" spans="1:33" ht="15.75" x14ac:dyDescent="0.2">
      <c r="A815" s="58"/>
      <c r="B815" s="19"/>
      <c r="C815" s="19"/>
      <c r="D815" s="19"/>
      <c r="E815" s="19"/>
      <c r="F815" s="19"/>
      <c r="G815" s="19"/>
      <c r="H815" s="19"/>
      <c r="I815" s="19"/>
      <c r="J815" s="19"/>
      <c r="K815" s="19"/>
      <c r="L815" s="19"/>
      <c r="M815" s="19"/>
      <c r="N815" s="19"/>
      <c r="O815" s="19"/>
      <c r="P815" s="19"/>
      <c r="Q815" s="19"/>
      <c r="R815" s="19"/>
      <c r="S815" s="19"/>
      <c r="T815" s="19"/>
      <c r="U815" s="97"/>
      <c r="V815" s="19"/>
      <c r="W815" s="19"/>
      <c r="X815" s="19"/>
      <c r="Y815" s="19"/>
      <c r="Z815" s="19"/>
      <c r="AA815" s="19"/>
      <c r="AB815" s="19"/>
      <c r="AC815" s="19"/>
      <c r="AD815" s="19"/>
      <c r="AE815" s="19"/>
      <c r="AF815" s="19"/>
      <c r="AG815" s="19"/>
    </row>
    <row r="816" spans="1:33" ht="15.75" x14ac:dyDescent="0.2">
      <c r="A816" s="58"/>
      <c r="B816" s="19"/>
      <c r="C816" s="19"/>
      <c r="D816" s="19"/>
      <c r="E816" s="19"/>
      <c r="F816" s="19"/>
      <c r="G816" s="19"/>
      <c r="H816" s="19"/>
      <c r="I816" s="19"/>
      <c r="J816" s="19"/>
      <c r="K816" s="19"/>
      <c r="L816" s="19"/>
      <c r="M816" s="19"/>
      <c r="N816" s="19"/>
      <c r="O816" s="19"/>
      <c r="P816" s="19"/>
      <c r="Q816" s="19"/>
      <c r="R816" s="19"/>
      <c r="S816" s="19"/>
      <c r="T816" s="19"/>
      <c r="U816" s="97"/>
      <c r="V816" s="19"/>
      <c r="W816" s="19"/>
      <c r="X816" s="19"/>
      <c r="Y816" s="19"/>
      <c r="Z816" s="19"/>
      <c r="AA816" s="19"/>
      <c r="AB816" s="19"/>
      <c r="AC816" s="19"/>
      <c r="AD816" s="19"/>
      <c r="AE816" s="19"/>
      <c r="AF816" s="19"/>
      <c r="AG816" s="19"/>
    </row>
    <row r="817" spans="1:33" ht="15.75" x14ac:dyDescent="0.2">
      <c r="A817" s="58"/>
      <c r="B817" s="19"/>
      <c r="C817" s="19"/>
      <c r="D817" s="19"/>
      <c r="E817" s="19"/>
      <c r="F817" s="19"/>
      <c r="G817" s="19"/>
      <c r="H817" s="19"/>
      <c r="I817" s="19"/>
      <c r="J817" s="19"/>
      <c r="K817" s="19"/>
      <c r="L817" s="19"/>
      <c r="M817" s="19"/>
      <c r="N817" s="19"/>
      <c r="O817" s="19"/>
      <c r="P817" s="19"/>
      <c r="Q817" s="19"/>
      <c r="R817" s="19"/>
      <c r="S817" s="19"/>
      <c r="T817" s="19"/>
      <c r="U817" s="97"/>
      <c r="V817" s="19"/>
      <c r="W817" s="19"/>
      <c r="X817" s="19"/>
      <c r="Y817" s="19"/>
      <c r="Z817" s="19"/>
      <c r="AA817" s="19"/>
      <c r="AB817" s="19"/>
      <c r="AC817" s="19"/>
      <c r="AD817" s="19"/>
      <c r="AE817" s="19"/>
      <c r="AF817" s="19"/>
      <c r="AG817" s="19"/>
    </row>
    <row r="818" spans="1:33" ht="15.75" x14ac:dyDescent="0.2">
      <c r="A818" s="58"/>
      <c r="B818" s="19"/>
      <c r="C818" s="19"/>
      <c r="D818" s="19"/>
      <c r="E818" s="19"/>
      <c r="F818" s="19"/>
      <c r="G818" s="19"/>
      <c r="H818" s="19"/>
      <c r="I818" s="19"/>
      <c r="J818" s="19"/>
      <c r="K818" s="19"/>
      <c r="L818" s="19"/>
      <c r="M818" s="19"/>
      <c r="N818" s="19"/>
      <c r="O818" s="19"/>
      <c r="P818" s="19"/>
      <c r="Q818" s="19"/>
      <c r="R818" s="19"/>
      <c r="S818" s="19"/>
      <c r="T818" s="19"/>
      <c r="U818" s="97"/>
      <c r="V818" s="19"/>
      <c r="W818" s="19"/>
      <c r="X818" s="19"/>
      <c r="Y818" s="19"/>
      <c r="Z818" s="19"/>
      <c r="AA818" s="19"/>
      <c r="AB818" s="19"/>
      <c r="AC818" s="19"/>
      <c r="AD818" s="19"/>
      <c r="AE818" s="19"/>
      <c r="AF818" s="19"/>
      <c r="AG818" s="19"/>
    </row>
    <row r="819" spans="1:33" ht="15.75" x14ac:dyDescent="0.2">
      <c r="A819" s="58"/>
      <c r="B819" s="19"/>
      <c r="C819" s="19"/>
      <c r="D819" s="19"/>
      <c r="E819" s="19"/>
      <c r="F819" s="19"/>
      <c r="G819" s="19"/>
      <c r="H819" s="19"/>
      <c r="I819" s="19"/>
      <c r="J819" s="19"/>
      <c r="K819" s="19"/>
      <c r="L819" s="19"/>
      <c r="M819" s="19"/>
      <c r="N819" s="19"/>
      <c r="O819" s="19"/>
      <c r="P819" s="19"/>
      <c r="Q819" s="19"/>
      <c r="R819" s="19"/>
      <c r="S819" s="19"/>
      <c r="T819" s="19"/>
      <c r="U819" s="97"/>
      <c r="V819" s="19"/>
      <c r="W819" s="19"/>
      <c r="X819" s="19"/>
      <c r="Y819" s="19"/>
      <c r="Z819" s="19"/>
      <c r="AA819" s="19"/>
      <c r="AB819" s="19"/>
      <c r="AC819" s="19"/>
      <c r="AD819" s="19"/>
      <c r="AE819" s="19"/>
      <c r="AF819" s="19"/>
      <c r="AG819" s="19"/>
    </row>
    <row r="820" spans="1:33" ht="15.75" x14ac:dyDescent="0.2">
      <c r="A820" s="58"/>
      <c r="B820" s="19"/>
      <c r="C820" s="19"/>
      <c r="D820" s="19"/>
      <c r="E820" s="19"/>
      <c r="F820" s="19"/>
      <c r="G820" s="19"/>
      <c r="H820" s="19"/>
      <c r="I820" s="19"/>
      <c r="J820" s="19"/>
      <c r="K820" s="19"/>
      <c r="L820" s="19"/>
      <c r="M820" s="19"/>
      <c r="N820" s="19"/>
      <c r="O820" s="19"/>
      <c r="P820" s="19"/>
      <c r="Q820" s="19"/>
      <c r="R820" s="19"/>
      <c r="S820" s="19"/>
      <c r="T820" s="19"/>
      <c r="U820" s="97"/>
      <c r="V820" s="19"/>
      <c r="W820" s="19"/>
      <c r="X820" s="19"/>
      <c r="Y820" s="19"/>
      <c r="Z820" s="19"/>
      <c r="AA820" s="19"/>
      <c r="AB820" s="19"/>
      <c r="AC820" s="19"/>
      <c r="AD820" s="19"/>
      <c r="AE820" s="19"/>
      <c r="AF820" s="19"/>
      <c r="AG820" s="19"/>
    </row>
    <row r="821" spans="1:33" ht="15.75" x14ac:dyDescent="0.2">
      <c r="A821" s="58"/>
      <c r="B821" s="19"/>
      <c r="C821" s="19"/>
      <c r="D821" s="19"/>
      <c r="E821" s="19"/>
      <c r="F821" s="19"/>
      <c r="G821" s="19"/>
      <c r="H821" s="19"/>
      <c r="I821" s="19"/>
      <c r="J821" s="19"/>
      <c r="K821" s="19"/>
      <c r="L821" s="19"/>
      <c r="M821" s="19"/>
      <c r="N821" s="19"/>
      <c r="O821" s="19"/>
      <c r="P821" s="19"/>
      <c r="Q821" s="19"/>
      <c r="R821" s="19"/>
      <c r="S821" s="19"/>
      <c r="T821" s="19"/>
      <c r="U821" s="97"/>
      <c r="V821" s="19"/>
      <c r="W821" s="19"/>
      <c r="X821" s="19"/>
      <c r="Y821" s="19"/>
      <c r="Z821" s="19"/>
      <c r="AA821" s="19"/>
      <c r="AB821" s="19"/>
      <c r="AC821" s="19"/>
      <c r="AD821" s="19"/>
      <c r="AE821" s="19"/>
      <c r="AF821" s="19"/>
      <c r="AG821" s="19"/>
    </row>
    <row r="822" spans="1:33" ht="15.75" x14ac:dyDescent="0.2">
      <c r="A822" s="58"/>
      <c r="B822" s="19"/>
      <c r="C822" s="19"/>
      <c r="D822" s="19"/>
      <c r="E822" s="19"/>
      <c r="F822" s="19"/>
      <c r="G822" s="19"/>
      <c r="H822" s="19"/>
      <c r="I822" s="19"/>
      <c r="J822" s="19"/>
      <c r="K822" s="19"/>
      <c r="L822" s="19"/>
      <c r="M822" s="19"/>
      <c r="N822" s="19"/>
      <c r="O822" s="19"/>
      <c r="P822" s="19"/>
      <c r="Q822" s="19"/>
      <c r="R822" s="19"/>
      <c r="S822" s="19"/>
      <c r="T822" s="19"/>
      <c r="U822" s="97"/>
      <c r="V822" s="19"/>
      <c r="W822" s="19"/>
      <c r="X822" s="19"/>
      <c r="Y822" s="19"/>
      <c r="Z822" s="19"/>
      <c r="AA822" s="19"/>
      <c r="AB822" s="19"/>
      <c r="AC822" s="19"/>
      <c r="AD822" s="19"/>
      <c r="AE822" s="19"/>
      <c r="AF822" s="19"/>
      <c r="AG822" s="19"/>
    </row>
    <row r="823" spans="1:33" ht="15.75" x14ac:dyDescent="0.2">
      <c r="A823" s="58"/>
      <c r="B823" s="19"/>
      <c r="C823" s="19"/>
      <c r="D823" s="19"/>
      <c r="E823" s="19"/>
      <c r="F823" s="19"/>
      <c r="G823" s="19"/>
      <c r="H823" s="19"/>
      <c r="I823" s="19"/>
      <c r="J823" s="19"/>
      <c r="K823" s="19"/>
      <c r="L823" s="19"/>
      <c r="M823" s="19"/>
      <c r="N823" s="19"/>
      <c r="O823" s="19"/>
      <c r="P823" s="19"/>
      <c r="Q823" s="19"/>
      <c r="R823" s="19"/>
      <c r="S823" s="19"/>
      <c r="T823" s="19"/>
      <c r="U823" s="97"/>
      <c r="V823" s="19"/>
      <c r="W823" s="19"/>
      <c r="X823" s="19"/>
      <c r="Y823" s="19"/>
      <c r="Z823" s="19"/>
      <c r="AA823" s="19"/>
      <c r="AB823" s="19"/>
      <c r="AC823" s="19"/>
      <c r="AD823" s="19"/>
      <c r="AE823" s="19"/>
      <c r="AF823" s="19"/>
      <c r="AG823" s="19"/>
    </row>
    <row r="824" spans="1:33" ht="15.75" x14ac:dyDescent="0.2">
      <c r="A824" s="58"/>
      <c r="B824" s="19"/>
      <c r="C824" s="19"/>
      <c r="D824" s="19"/>
      <c r="E824" s="19"/>
      <c r="F824" s="19"/>
      <c r="G824" s="19"/>
      <c r="H824" s="19"/>
      <c r="I824" s="19"/>
      <c r="J824" s="19"/>
      <c r="K824" s="19"/>
      <c r="L824" s="19"/>
      <c r="M824" s="19"/>
      <c r="N824" s="19"/>
      <c r="O824" s="19"/>
      <c r="P824" s="19"/>
      <c r="Q824" s="19"/>
      <c r="R824" s="19"/>
      <c r="S824" s="19"/>
      <c r="T824" s="19"/>
      <c r="U824" s="97"/>
      <c r="V824" s="19"/>
      <c r="W824" s="19"/>
      <c r="X824" s="19"/>
      <c r="Y824" s="19"/>
      <c r="Z824" s="19"/>
      <c r="AA824" s="19"/>
      <c r="AB824" s="19"/>
      <c r="AC824" s="19"/>
      <c r="AD824" s="19"/>
      <c r="AE824" s="19"/>
      <c r="AF824" s="19"/>
      <c r="AG824" s="19"/>
    </row>
    <row r="825" spans="1:33" ht="15.75" x14ac:dyDescent="0.2">
      <c r="A825" s="58"/>
      <c r="B825" s="19"/>
      <c r="C825" s="19"/>
      <c r="D825" s="19"/>
      <c r="E825" s="19"/>
      <c r="F825" s="19"/>
      <c r="G825" s="19"/>
      <c r="H825" s="19"/>
      <c r="I825" s="19"/>
      <c r="J825" s="19"/>
      <c r="K825" s="19"/>
      <c r="L825" s="19"/>
      <c r="M825" s="19"/>
      <c r="N825" s="19"/>
      <c r="O825" s="19"/>
      <c r="P825" s="19"/>
      <c r="Q825" s="19"/>
      <c r="R825" s="19"/>
      <c r="S825" s="19"/>
      <c r="T825" s="19"/>
      <c r="U825" s="97"/>
      <c r="V825" s="19"/>
      <c r="W825" s="19"/>
      <c r="X825" s="19"/>
      <c r="Y825" s="19"/>
      <c r="Z825" s="19"/>
      <c r="AA825" s="19"/>
      <c r="AB825" s="19"/>
      <c r="AC825" s="19"/>
      <c r="AD825" s="19"/>
      <c r="AE825" s="19"/>
      <c r="AF825" s="19"/>
      <c r="AG825" s="19"/>
    </row>
    <row r="826" spans="1:33" ht="15.75" x14ac:dyDescent="0.2">
      <c r="A826" s="58"/>
      <c r="B826" s="19"/>
      <c r="C826" s="19"/>
      <c r="D826" s="19"/>
      <c r="E826" s="19"/>
      <c r="F826" s="19"/>
      <c r="G826" s="19"/>
      <c r="H826" s="19"/>
      <c r="I826" s="19"/>
      <c r="J826" s="19"/>
      <c r="K826" s="19"/>
      <c r="L826" s="19"/>
      <c r="M826" s="19"/>
      <c r="N826" s="19"/>
      <c r="O826" s="19"/>
      <c r="P826" s="19"/>
      <c r="Q826" s="19"/>
      <c r="R826" s="19"/>
      <c r="S826" s="19"/>
      <c r="T826" s="19"/>
      <c r="U826" s="97"/>
      <c r="V826" s="19"/>
      <c r="W826" s="19"/>
      <c r="X826" s="19"/>
      <c r="Y826" s="19"/>
      <c r="Z826" s="19"/>
      <c r="AA826" s="19"/>
      <c r="AB826" s="19"/>
      <c r="AC826" s="19"/>
      <c r="AD826" s="19"/>
      <c r="AE826" s="19"/>
      <c r="AF826" s="19"/>
      <c r="AG826" s="19"/>
    </row>
    <row r="827" spans="1:33" ht="15.75" x14ac:dyDescent="0.2">
      <c r="A827" s="58"/>
      <c r="B827" s="19"/>
      <c r="C827" s="19"/>
      <c r="D827" s="19"/>
      <c r="E827" s="19"/>
      <c r="F827" s="19"/>
      <c r="G827" s="19"/>
      <c r="H827" s="19"/>
      <c r="I827" s="19"/>
      <c r="J827" s="19"/>
      <c r="K827" s="19"/>
      <c r="L827" s="19"/>
      <c r="M827" s="19"/>
      <c r="N827" s="19"/>
      <c r="O827" s="19"/>
      <c r="P827" s="19"/>
      <c r="Q827" s="19"/>
      <c r="R827" s="19"/>
      <c r="S827" s="19"/>
      <c r="T827" s="19"/>
      <c r="U827" s="97"/>
      <c r="V827" s="19"/>
      <c r="W827" s="19"/>
      <c r="X827" s="19"/>
      <c r="Y827" s="19"/>
      <c r="Z827" s="19"/>
      <c r="AA827" s="19"/>
      <c r="AB827" s="19"/>
      <c r="AC827" s="19"/>
      <c r="AD827" s="19"/>
      <c r="AE827" s="19"/>
      <c r="AF827" s="19"/>
      <c r="AG827" s="19"/>
    </row>
    <row r="828" spans="1:33" ht="15.75" x14ac:dyDescent="0.2">
      <c r="A828" s="58"/>
      <c r="B828" s="19"/>
      <c r="C828" s="19"/>
      <c r="D828" s="19"/>
      <c r="E828" s="19"/>
      <c r="F828" s="19"/>
      <c r="G828" s="19"/>
      <c r="H828" s="19"/>
      <c r="I828" s="19"/>
      <c r="J828" s="19"/>
      <c r="K828" s="19"/>
      <c r="L828" s="19"/>
      <c r="M828" s="19"/>
      <c r="N828" s="19"/>
      <c r="O828" s="19"/>
      <c r="P828" s="19"/>
      <c r="Q828" s="19"/>
      <c r="R828" s="19"/>
      <c r="S828" s="19"/>
      <c r="T828" s="19"/>
      <c r="U828" s="97"/>
      <c r="V828" s="19"/>
      <c r="W828" s="19"/>
      <c r="X828" s="19"/>
      <c r="Y828" s="19"/>
      <c r="Z828" s="19"/>
      <c r="AA828" s="19"/>
      <c r="AB828" s="19"/>
      <c r="AC828" s="19"/>
      <c r="AD828" s="19"/>
      <c r="AE828" s="19"/>
      <c r="AF828" s="19"/>
      <c r="AG828" s="19"/>
    </row>
    <row r="829" spans="1:33" ht="15.75" x14ac:dyDescent="0.2">
      <c r="A829" s="58"/>
      <c r="B829" s="19"/>
      <c r="C829" s="19"/>
      <c r="D829" s="19"/>
      <c r="E829" s="19"/>
      <c r="F829" s="19"/>
      <c r="G829" s="19"/>
      <c r="H829" s="19"/>
      <c r="I829" s="19"/>
      <c r="J829" s="19"/>
      <c r="K829" s="19"/>
      <c r="L829" s="19"/>
      <c r="M829" s="19"/>
      <c r="N829" s="19"/>
      <c r="O829" s="19"/>
      <c r="P829" s="19"/>
      <c r="Q829" s="19"/>
      <c r="R829" s="19"/>
      <c r="S829" s="19"/>
      <c r="T829" s="19"/>
      <c r="U829" s="97"/>
      <c r="V829" s="19"/>
      <c r="W829" s="19"/>
      <c r="X829" s="19"/>
      <c r="Y829" s="19"/>
      <c r="Z829" s="19"/>
      <c r="AA829" s="19"/>
      <c r="AB829" s="19"/>
      <c r="AC829" s="19"/>
      <c r="AD829" s="19"/>
      <c r="AE829" s="19"/>
      <c r="AF829" s="19"/>
      <c r="AG829" s="19"/>
    </row>
    <row r="830" spans="1:33" ht="15.75" x14ac:dyDescent="0.2">
      <c r="A830" s="58"/>
      <c r="B830" s="19"/>
      <c r="C830" s="19"/>
      <c r="D830" s="19"/>
      <c r="E830" s="19"/>
      <c r="F830" s="19"/>
      <c r="G830" s="19"/>
      <c r="H830" s="19"/>
      <c r="I830" s="19"/>
      <c r="J830" s="19"/>
      <c r="K830" s="19"/>
      <c r="L830" s="19"/>
      <c r="M830" s="19"/>
      <c r="N830" s="19"/>
      <c r="O830" s="19"/>
      <c r="P830" s="19"/>
      <c r="Q830" s="19"/>
      <c r="R830" s="19"/>
      <c r="S830" s="19"/>
      <c r="T830" s="19"/>
      <c r="U830" s="97"/>
      <c r="V830" s="19"/>
      <c r="W830" s="19"/>
      <c r="X830" s="19"/>
      <c r="Y830" s="19"/>
      <c r="Z830" s="19"/>
      <c r="AA830" s="19"/>
      <c r="AB830" s="19"/>
      <c r="AC830" s="19"/>
      <c r="AD830" s="19"/>
      <c r="AE830" s="19"/>
      <c r="AF830" s="19"/>
      <c r="AG830" s="19"/>
    </row>
    <row r="831" spans="1:33" ht="15.75" x14ac:dyDescent="0.2">
      <c r="A831" s="58"/>
      <c r="B831" s="19"/>
      <c r="C831" s="19"/>
      <c r="D831" s="19"/>
      <c r="E831" s="19"/>
      <c r="F831" s="19"/>
      <c r="G831" s="19"/>
      <c r="H831" s="19"/>
      <c r="I831" s="19"/>
      <c r="J831" s="19"/>
      <c r="K831" s="19"/>
      <c r="L831" s="19"/>
      <c r="M831" s="19"/>
      <c r="N831" s="19"/>
      <c r="O831" s="19"/>
      <c r="P831" s="19"/>
      <c r="Q831" s="19"/>
      <c r="R831" s="19"/>
      <c r="S831" s="19"/>
      <c r="T831" s="19"/>
      <c r="U831" s="97"/>
      <c r="V831" s="19"/>
      <c r="W831" s="19"/>
      <c r="X831" s="19"/>
      <c r="Y831" s="19"/>
      <c r="Z831" s="19"/>
      <c r="AA831" s="19"/>
      <c r="AB831" s="19"/>
      <c r="AC831" s="19"/>
      <c r="AD831" s="19"/>
      <c r="AE831" s="19"/>
      <c r="AF831" s="19"/>
      <c r="AG831" s="19"/>
    </row>
    <row r="832" spans="1:33" ht="15.75" x14ac:dyDescent="0.2">
      <c r="A832" s="58"/>
      <c r="B832" s="19"/>
      <c r="C832" s="19"/>
      <c r="D832" s="19"/>
      <c r="E832" s="19"/>
      <c r="F832" s="19"/>
      <c r="G832" s="19"/>
      <c r="H832" s="19"/>
      <c r="I832" s="19"/>
      <c r="J832" s="19"/>
      <c r="K832" s="19"/>
      <c r="L832" s="19"/>
      <c r="M832" s="19"/>
      <c r="N832" s="19"/>
      <c r="O832" s="19"/>
      <c r="P832" s="19"/>
      <c r="Q832" s="19"/>
      <c r="R832" s="19"/>
      <c r="S832" s="19"/>
      <c r="T832" s="19"/>
      <c r="U832" s="97"/>
      <c r="V832" s="19"/>
      <c r="W832" s="19"/>
      <c r="X832" s="19"/>
      <c r="Y832" s="19"/>
      <c r="Z832" s="19"/>
      <c r="AA832" s="19"/>
      <c r="AB832" s="19"/>
      <c r="AC832" s="19"/>
      <c r="AD832" s="19"/>
      <c r="AE832" s="19"/>
      <c r="AF832" s="19"/>
      <c r="AG832" s="19"/>
    </row>
    <row r="833" spans="1:33" ht="15.75" x14ac:dyDescent="0.2">
      <c r="A833" s="58"/>
      <c r="B833" s="19"/>
      <c r="C833" s="19"/>
      <c r="D833" s="19"/>
      <c r="E833" s="19"/>
      <c r="F833" s="19"/>
      <c r="G833" s="19"/>
      <c r="H833" s="19"/>
      <c r="I833" s="19"/>
      <c r="J833" s="19"/>
      <c r="K833" s="19"/>
      <c r="L833" s="19"/>
      <c r="M833" s="19"/>
      <c r="N833" s="19"/>
      <c r="O833" s="19"/>
      <c r="P833" s="19"/>
      <c r="Q833" s="19"/>
      <c r="R833" s="19"/>
      <c r="S833" s="19"/>
      <c r="T833" s="19"/>
      <c r="U833" s="97"/>
      <c r="V833" s="19"/>
      <c r="W833" s="19"/>
      <c r="X833" s="19"/>
      <c r="Y833" s="19"/>
      <c r="Z833" s="19"/>
      <c r="AA833" s="19"/>
      <c r="AB833" s="19"/>
      <c r="AC833" s="19"/>
      <c r="AD833" s="19"/>
      <c r="AE833" s="19"/>
      <c r="AF833" s="19"/>
      <c r="AG833" s="19"/>
    </row>
    <row r="834" spans="1:33" ht="15.75" x14ac:dyDescent="0.2">
      <c r="A834" s="58"/>
      <c r="B834" s="19"/>
      <c r="C834" s="19"/>
      <c r="D834" s="19"/>
      <c r="E834" s="19"/>
      <c r="F834" s="19"/>
      <c r="G834" s="19"/>
      <c r="H834" s="19"/>
      <c r="I834" s="19"/>
      <c r="J834" s="19"/>
      <c r="K834" s="19"/>
      <c r="L834" s="19"/>
      <c r="M834" s="19"/>
      <c r="N834" s="19"/>
      <c r="O834" s="19"/>
      <c r="P834" s="19"/>
      <c r="Q834" s="19"/>
      <c r="R834" s="19"/>
      <c r="S834" s="19"/>
      <c r="T834" s="19"/>
      <c r="U834" s="97"/>
      <c r="V834" s="19"/>
      <c r="W834" s="19"/>
      <c r="X834" s="19"/>
      <c r="Y834" s="19"/>
      <c r="Z834" s="19"/>
      <c r="AA834" s="19"/>
      <c r="AB834" s="19"/>
      <c r="AC834" s="19"/>
      <c r="AD834" s="19"/>
      <c r="AE834" s="19"/>
      <c r="AF834" s="19"/>
      <c r="AG834" s="19"/>
    </row>
    <row r="835" spans="1:33" ht="15.75" x14ac:dyDescent="0.2">
      <c r="A835" s="58"/>
      <c r="B835" s="19"/>
      <c r="C835" s="19"/>
      <c r="D835" s="19"/>
      <c r="E835" s="19"/>
      <c r="F835" s="19"/>
      <c r="G835" s="19"/>
      <c r="H835" s="19"/>
      <c r="I835" s="19"/>
      <c r="J835" s="19"/>
      <c r="K835" s="19"/>
      <c r="L835" s="19"/>
      <c r="M835" s="19"/>
      <c r="N835" s="19"/>
      <c r="O835" s="19"/>
      <c r="P835" s="19"/>
      <c r="Q835" s="19"/>
      <c r="R835" s="19"/>
      <c r="S835" s="19"/>
      <c r="T835" s="19"/>
      <c r="U835" s="97"/>
      <c r="V835" s="19"/>
      <c r="W835" s="19"/>
      <c r="X835" s="19"/>
      <c r="Y835" s="19"/>
      <c r="Z835" s="19"/>
      <c r="AA835" s="19"/>
      <c r="AB835" s="19"/>
      <c r="AC835" s="19"/>
      <c r="AD835" s="19"/>
      <c r="AE835" s="19"/>
      <c r="AF835" s="19"/>
      <c r="AG835" s="19"/>
    </row>
    <row r="836" spans="1:33" ht="15.75" x14ac:dyDescent="0.2">
      <c r="A836" s="58"/>
      <c r="B836" s="19"/>
      <c r="C836" s="19"/>
      <c r="D836" s="19"/>
      <c r="E836" s="19"/>
      <c r="F836" s="19"/>
      <c r="G836" s="19"/>
      <c r="H836" s="19"/>
      <c r="I836" s="19"/>
      <c r="J836" s="19"/>
      <c r="K836" s="19"/>
      <c r="L836" s="19"/>
      <c r="M836" s="19"/>
      <c r="N836" s="19"/>
      <c r="O836" s="19"/>
      <c r="P836" s="19"/>
      <c r="Q836" s="19"/>
      <c r="R836" s="19"/>
      <c r="S836" s="19"/>
      <c r="T836" s="19"/>
      <c r="U836" s="97"/>
      <c r="V836" s="19"/>
      <c r="W836" s="19"/>
      <c r="X836" s="19"/>
      <c r="Y836" s="19"/>
      <c r="Z836" s="19"/>
      <c r="AA836" s="19"/>
      <c r="AB836" s="19"/>
      <c r="AC836" s="19"/>
      <c r="AD836" s="19"/>
      <c r="AE836" s="19"/>
      <c r="AF836" s="19"/>
      <c r="AG836" s="19"/>
    </row>
    <row r="837" spans="1:33" ht="15.75" x14ac:dyDescent="0.2">
      <c r="A837" s="58"/>
      <c r="B837" s="19"/>
      <c r="C837" s="19"/>
      <c r="D837" s="19"/>
      <c r="E837" s="19"/>
      <c r="F837" s="19"/>
      <c r="G837" s="19"/>
      <c r="H837" s="19"/>
      <c r="I837" s="19"/>
      <c r="J837" s="19"/>
      <c r="K837" s="19"/>
      <c r="L837" s="19"/>
      <c r="M837" s="19"/>
      <c r="N837" s="19"/>
      <c r="O837" s="19"/>
      <c r="P837" s="19"/>
      <c r="Q837" s="19"/>
      <c r="R837" s="19"/>
      <c r="S837" s="19"/>
      <c r="T837" s="19"/>
      <c r="U837" s="97"/>
      <c r="V837" s="19"/>
      <c r="W837" s="19"/>
      <c r="X837" s="19"/>
      <c r="Y837" s="19"/>
      <c r="Z837" s="19"/>
      <c r="AA837" s="19"/>
      <c r="AB837" s="19"/>
      <c r="AC837" s="19"/>
      <c r="AD837" s="19"/>
      <c r="AE837" s="19"/>
      <c r="AF837" s="19"/>
      <c r="AG837" s="19"/>
    </row>
    <row r="838" spans="1:33" ht="15.75" x14ac:dyDescent="0.2">
      <c r="A838" s="58"/>
      <c r="B838" s="19"/>
      <c r="C838" s="19"/>
      <c r="D838" s="19"/>
      <c r="E838" s="19"/>
      <c r="F838" s="19"/>
      <c r="G838" s="19"/>
      <c r="H838" s="19"/>
      <c r="I838" s="19"/>
      <c r="J838" s="19"/>
      <c r="K838" s="19"/>
      <c r="L838" s="19"/>
      <c r="M838" s="19"/>
      <c r="N838" s="19"/>
      <c r="O838" s="19"/>
      <c r="P838" s="19"/>
      <c r="Q838" s="19"/>
      <c r="R838" s="19"/>
      <c r="S838" s="19"/>
      <c r="T838" s="19"/>
      <c r="U838" s="97"/>
      <c r="V838" s="19"/>
      <c r="W838" s="19"/>
      <c r="X838" s="19"/>
      <c r="Y838" s="19"/>
      <c r="Z838" s="19"/>
      <c r="AA838" s="19"/>
      <c r="AB838" s="19"/>
      <c r="AC838" s="19"/>
      <c r="AD838" s="19"/>
      <c r="AE838" s="19"/>
      <c r="AF838" s="19"/>
      <c r="AG838" s="19"/>
    </row>
    <row r="839" spans="1:33" ht="15.75" x14ac:dyDescent="0.2">
      <c r="A839" s="58"/>
      <c r="B839" s="19"/>
      <c r="C839" s="19"/>
      <c r="D839" s="19"/>
      <c r="E839" s="19"/>
      <c r="F839" s="19"/>
      <c r="G839" s="19"/>
      <c r="H839" s="19"/>
      <c r="I839" s="19"/>
      <c r="J839" s="19"/>
      <c r="K839" s="19"/>
      <c r="L839" s="19"/>
      <c r="M839" s="19"/>
      <c r="N839" s="19"/>
      <c r="O839" s="19"/>
      <c r="P839" s="19"/>
      <c r="Q839" s="19"/>
      <c r="R839" s="19"/>
      <c r="S839" s="19"/>
      <c r="T839" s="19"/>
      <c r="U839" s="97"/>
      <c r="V839" s="19"/>
      <c r="W839" s="19"/>
      <c r="X839" s="19"/>
      <c r="Y839" s="19"/>
      <c r="Z839" s="19"/>
      <c r="AA839" s="19"/>
      <c r="AB839" s="19"/>
      <c r="AC839" s="19"/>
      <c r="AD839" s="19"/>
      <c r="AE839" s="19"/>
      <c r="AF839" s="19"/>
      <c r="AG839" s="19"/>
    </row>
    <row r="840" spans="1:33" ht="15.75" x14ac:dyDescent="0.2">
      <c r="A840" s="58"/>
      <c r="B840" s="19"/>
      <c r="C840" s="19"/>
      <c r="D840" s="19"/>
      <c r="E840" s="19"/>
      <c r="F840" s="19"/>
      <c r="G840" s="19"/>
      <c r="H840" s="19"/>
      <c r="I840" s="19"/>
      <c r="J840" s="19"/>
      <c r="K840" s="19"/>
      <c r="L840" s="19"/>
      <c r="M840" s="19"/>
      <c r="N840" s="19"/>
      <c r="O840" s="19"/>
      <c r="P840" s="19"/>
      <c r="Q840" s="19"/>
      <c r="R840" s="19"/>
      <c r="S840" s="19"/>
      <c r="T840" s="19"/>
      <c r="U840" s="97"/>
      <c r="V840" s="19"/>
      <c r="W840" s="19"/>
      <c r="X840" s="19"/>
      <c r="Y840" s="19"/>
      <c r="Z840" s="19"/>
      <c r="AA840" s="19"/>
      <c r="AB840" s="19"/>
      <c r="AC840" s="19"/>
      <c r="AD840" s="19"/>
      <c r="AE840" s="19"/>
      <c r="AF840" s="19"/>
      <c r="AG840" s="19"/>
    </row>
    <row r="841" spans="1:33" ht="15.75" x14ac:dyDescent="0.2">
      <c r="A841" s="58"/>
      <c r="B841" s="19"/>
      <c r="C841" s="19"/>
      <c r="D841" s="19"/>
      <c r="E841" s="19"/>
      <c r="F841" s="19"/>
      <c r="G841" s="19"/>
      <c r="H841" s="19"/>
      <c r="I841" s="19"/>
      <c r="J841" s="19"/>
      <c r="K841" s="19"/>
      <c r="L841" s="19"/>
      <c r="M841" s="19"/>
      <c r="N841" s="19"/>
      <c r="O841" s="19"/>
      <c r="P841" s="19"/>
      <c r="Q841" s="19"/>
      <c r="R841" s="19"/>
      <c r="S841" s="19"/>
      <c r="T841" s="19"/>
      <c r="U841" s="97"/>
      <c r="V841" s="19"/>
      <c r="W841" s="19"/>
      <c r="X841" s="19"/>
      <c r="Y841" s="19"/>
      <c r="Z841" s="19"/>
      <c r="AA841" s="19"/>
      <c r="AB841" s="19"/>
      <c r="AC841" s="19"/>
      <c r="AD841" s="19"/>
      <c r="AE841" s="19"/>
      <c r="AF841" s="19"/>
      <c r="AG841" s="19"/>
    </row>
    <row r="842" spans="1:33" ht="15.75" x14ac:dyDescent="0.2">
      <c r="A842" s="58"/>
      <c r="B842" s="19"/>
      <c r="C842" s="19"/>
      <c r="D842" s="19"/>
      <c r="E842" s="19"/>
      <c r="F842" s="19"/>
      <c r="G842" s="19"/>
      <c r="H842" s="19"/>
      <c r="I842" s="19"/>
      <c r="J842" s="19"/>
      <c r="K842" s="19"/>
      <c r="L842" s="19"/>
      <c r="M842" s="19"/>
      <c r="N842" s="19"/>
      <c r="O842" s="19"/>
      <c r="P842" s="19"/>
      <c r="Q842" s="19"/>
      <c r="R842" s="19"/>
      <c r="S842" s="19"/>
      <c r="T842" s="19"/>
      <c r="U842" s="97"/>
      <c r="V842" s="19"/>
      <c r="W842" s="19"/>
      <c r="X842" s="19"/>
      <c r="Y842" s="19"/>
      <c r="Z842" s="19"/>
      <c r="AA842" s="19"/>
      <c r="AB842" s="19"/>
      <c r="AC842" s="19"/>
      <c r="AD842" s="19"/>
      <c r="AE842" s="19"/>
      <c r="AF842" s="19"/>
      <c r="AG842" s="19"/>
    </row>
    <row r="843" spans="1:33" ht="15.75" x14ac:dyDescent="0.2">
      <c r="A843" s="58"/>
      <c r="B843" s="19"/>
      <c r="C843" s="19"/>
      <c r="D843" s="19"/>
      <c r="E843" s="19"/>
      <c r="F843" s="19"/>
      <c r="G843" s="19"/>
      <c r="H843" s="19"/>
      <c r="I843" s="19"/>
      <c r="J843" s="19"/>
      <c r="K843" s="19"/>
      <c r="L843" s="19"/>
      <c r="M843" s="19"/>
      <c r="N843" s="19"/>
      <c r="O843" s="19"/>
      <c r="P843" s="19"/>
      <c r="Q843" s="19"/>
      <c r="R843" s="19"/>
      <c r="S843" s="19"/>
      <c r="T843" s="19"/>
      <c r="U843" s="97"/>
      <c r="V843" s="19"/>
      <c r="W843" s="19"/>
      <c r="X843" s="19"/>
      <c r="Y843" s="19"/>
      <c r="Z843" s="19"/>
      <c r="AA843" s="19"/>
      <c r="AB843" s="19"/>
      <c r="AC843" s="19"/>
      <c r="AD843" s="19"/>
      <c r="AE843" s="19"/>
      <c r="AF843" s="19"/>
      <c r="AG843" s="19"/>
    </row>
    <row r="844" spans="1:33" ht="15.75" x14ac:dyDescent="0.2">
      <c r="A844" s="58"/>
      <c r="B844" s="19"/>
      <c r="C844" s="19"/>
      <c r="D844" s="19"/>
      <c r="E844" s="19"/>
      <c r="F844" s="19"/>
      <c r="G844" s="19"/>
      <c r="H844" s="19"/>
      <c r="I844" s="19"/>
      <c r="J844" s="19"/>
      <c r="K844" s="19"/>
      <c r="L844" s="19"/>
      <c r="M844" s="19"/>
      <c r="N844" s="19"/>
      <c r="O844" s="19"/>
      <c r="P844" s="19"/>
      <c r="Q844" s="19"/>
      <c r="R844" s="19"/>
      <c r="S844" s="19"/>
      <c r="T844" s="19"/>
      <c r="U844" s="97"/>
      <c r="V844" s="19"/>
      <c r="W844" s="19"/>
      <c r="X844" s="19"/>
      <c r="Y844" s="19"/>
      <c r="Z844" s="19"/>
      <c r="AA844" s="19"/>
      <c r="AB844" s="19"/>
      <c r="AC844" s="19"/>
      <c r="AD844" s="19"/>
      <c r="AE844" s="19"/>
      <c r="AF844" s="19"/>
      <c r="AG844" s="19"/>
    </row>
    <row r="845" spans="1:33" ht="15.75" x14ac:dyDescent="0.2">
      <c r="A845" s="58"/>
      <c r="B845" s="19"/>
      <c r="C845" s="19"/>
      <c r="D845" s="19"/>
      <c r="E845" s="19"/>
      <c r="F845" s="19"/>
      <c r="G845" s="19"/>
      <c r="H845" s="19"/>
      <c r="I845" s="19"/>
      <c r="J845" s="19"/>
      <c r="K845" s="19"/>
      <c r="L845" s="19"/>
      <c r="M845" s="19"/>
      <c r="N845" s="19"/>
      <c r="O845" s="19"/>
      <c r="P845" s="19"/>
      <c r="Q845" s="19"/>
      <c r="R845" s="19"/>
      <c r="S845" s="19"/>
      <c r="T845" s="19"/>
      <c r="U845" s="97"/>
      <c r="V845" s="19"/>
      <c r="W845" s="19"/>
      <c r="X845" s="19"/>
      <c r="Y845" s="19"/>
      <c r="Z845" s="19"/>
      <c r="AA845" s="19"/>
      <c r="AB845" s="19"/>
      <c r="AC845" s="19"/>
      <c r="AD845" s="19"/>
      <c r="AE845" s="19"/>
      <c r="AF845" s="19"/>
      <c r="AG845" s="19"/>
    </row>
    <row r="846" spans="1:33" ht="15.75" x14ac:dyDescent="0.2">
      <c r="A846" s="58"/>
      <c r="B846" s="19"/>
      <c r="C846" s="19"/>
      <c r="D846" s="19"/>
      <c r="E846" s="19"/>
      <c r="F846" s="19"/>
      <c r="G846" s="19"/>
      <c r="H846" s="19"/>
      <c r="I846" s="19"/>
      <c r="J846" s="19"/>
      <c r="K846" s="19"/>
      <c r="L846" s="19"/>
      <c r="M846" s="19"/>
      <c r="N846" s="19"/>
      <c r="O846" s="19"/>
      <c r="P846" s="19"/>
      <c r="Q846" s="19"/>
      <c r="R846" s="19"/>
      <c r="S846" s="19"/>
      <c r="T846" s="19"/>
      <c r="U846" s="97"/>
      <c r="V846" s="19"/>
      <c r="W846" s="19"/>
      <c r="X846" s="19"/>
      <c r="Y846" s="19"/>
      <c r="Z846" s="19"/>
      <c r="AA846" s="19"/>
      <c r="AB846" s="19"/>
      <c r="AC846" s="19"/>
      <c r="AD846" s="19"/>
      <c r="AE846" s="19"/>
      <c r="AF846" s="19"/>
      <c r="AG846" s="19"/>
    </row>
    <row r="847" spans="1:33" ht="15.75" x14ac:dyDescent="0.2">
      <c r="A847" s="58"/>
      <c r="B847" s="19"/>
      <c r="C847" s="19"/>
      <c r="D847" s="19"/>
      <c r="E847" s="19"/>
      <c r="F847" s="19"/>
      <c r="G847" s="19"/>
      <c r="H847" s="19"/>
      <c r="I847" s="19"/>
      <c r="J847" s="19"/>
      <c r="K847" s="19"/>
      <c r="L847" s="19"/>
      <c r="M847" s="19"/>
      <c r="N847" s="19"/>
      <c r="O847" s="19"/>
      <c r="P847" s="19"/>
      <c r="Q847" s="19"/>
      <c r="R847" s="19"/>
      <c r="S847" s="19"/>
      <c r="T847" s="19"/>
      <c r="U847" s="97"/>
      <c r="V847" s="19"/>
      <c r="W847" s="19"/>
      <c r="X847" s="19"/>
      <c r="Y847" s="19"/>
      <c r="Z847" s="19"/>
      <c r="AA847" s="19"/>
      <c r="AB847" s="19"/>
      <c r="AC847" s="19"/>
      <c r="AD847" s="19"/>
      <c r="AE847" s="19"/>
      <c r="AF847" s="19"/>
      <c r="AG847" s="19"/>
    </row>
    <row r="848" spans="1:33" ht="15.75" x14ac:dyDescent="0.2">
      <c r="A848" s="58"/>
      <c r="B848" s="19"/>
      <c r="C848" s="19"/>
      <c r="D848" s="19"/>
      <c r="E848" s="19"/>
      <c r="F848" s="19"/>
      <c r="G848" s="19"/>
      <c r="H848" s="19"/>
      <c r="I848" s="19"/>
      <c r="J848" s="19"/>
      <c r="K848" s="19"/>
      <c r="L848" s="19"/>
      <c r="M848" s="19"/>
      <c r="N848" s="19"/>
      <c r="O848" s="19"/>
      <c r="P848" s="19"/>
      <c r="Q848" s="19"/>
      <c r="R848" s="19"/>
      <c r="S848" s="19"/>
      <c r="T848" s="19"/>
      <c r="U848" s="97"/>
      <c r="V848" s="19"/>
      <c r="W848" s="19"/>
      <c r="X848" s="19"/>
      <c r="Y848" s="19"/>
      <c r="Z848" s="19"/>
      <c r="AA848" s="19"/>
      <c r="AB848" s="19"/>
      <c r="AC848" s="19"/>
      <c r="AD848" s="19"/>
      <c r="AE848" s="19"/>
      <c r="AF848" s="19"/>
      <c r="AG848" s="19"/>
    </row>
    <row r="849" spans="1:33" ht="15.75" x14ac:dyDescent="0.2">
      <c r="A849" s="58"/>
      <c r="B849" s="19"/>
      <c r="C849" s="19"/>
      <c r="D849" s="19"/>
      <c r="E849" s="19"/>
      <c r="F849" s="19"/>
      <c r="G849" s="19"/>
      <c r="H849" s="19"/>
      <c r="I849" s="19"/>
      <c r="J849" s="19"/>
      <c r="K849" s="19"/>
      <c r="L849" s="19"/>
      <c r="M849" s="19"/>
      <c r="N849" s="19"/>
      <c r="O849" s="19"/>
      <c r="P849" s="19"/>
      <c r="Q849" s="19"/>
      <c r="R849" s="19"/>
      <c r="S849" s="19"/>
      <c r="T849" s="19"/>
      <c r="U849" s="97"/>
      <c r="V849" s="19"/>
      <c r="W849" s="19"/>
      <c r="X849" s="19"/>
      <c r="Y849" s="19"/>
      <c r="Z849" s="19"/>
      <c r="AA849" s="19"/>
      <c r="AB849" s="19"/>
      <c r="AC849" s="19"/>
      <c r="AD849" s="19"/>
      <c r="AE849" s="19"/>
      <c r="AF849" s="19"/>
      <c r="AG849" s="19"/>
    </row>
    <row r="850" spans="1:33" ht="15.75" x14ac:dyDescent="0.2">
      <c r="A850" s="58"/>
      <c r="B850" s="19"/>
      <c r="C850" s="19"/>
      <c r="D850" s="19"/>
      <c r="E850" s="19"/>
      <c r="F850" s="19"/>
      <c r="G850" s="19"/>
      <c r="H850" s="19"/>
      <c r="I850" s="19"/>
      <c r="J850" s="19"/>
      <c r="K850" s="19"/>
      <c r="L850" s="19"/>
      <c r="M850" s="19"/>
      <c r="N850" s="19"/>
      <c r="O850" s="19"/>
      <c r="P850" s="19"/>
      <c r="Q850" s="19"/>
      <c r="R850" s="19"/>
      <c r="S850" s="19"/>
      <c r="T850" s="19"/>
      <c r="U850" s="97"/>
      <c r="V850" s="19"/>
      <c r="W850" s="19"/>
      <c r="X850" s="19"/>
      <c r="Y850" s="19"/>
      <c r="Z850" s="19"/>
      <c r="AA850" s="19"/>
      <c r="AB850" s="19"/>
      <c r="AC850" s="19"/>
      <c r="AD850" s="19"/>
      <c r="AE850" s="19"/>
      <c r="AF850" s="19"/>
      <c r="AG850" s="19"/>
    </row>
    <row r="851" spans="1:33" ht="15.75" x14ac:dyDescent="0.2">
      <c r="A851" s="58"/>
      <c r="B851" s="19"/>
      <c r="C851" s="19"/>
      <c r="D851" s="19"/>
      <c r="E851" s="19"/>
      <c r="F851" s="19"/>
      <c r="G851" s="19"/>
      <c r="H851" s="19"/>
      <c r="I851" s="19"/>
      <c r="J851" s="19"/>
      <c r="K851" s="19"/>
      <c r="L851" s="19"/>
      <c r="M851" s="19"/>
      <c r="N851" s="19"/>
      <c r="O851" s="19"/>
      <c r="P851" s="19"/>
      <c r="Q851" s="19"/>
      <c r="R851" s="19"/>
      <c r="S851" s="19"/>
      <c r="T851" s="19"/>
      <c r="U851" s="97"/>
      <c r="V851" s="19"/>
      <c r="W851" s="19"/>
      <c r="X851" s="19"/>
      <c r="Y851" s="19"/>
      <c r="Z851" s="19"/>
      <c r="AA851" s="19"/>
      <c r="AB851" s="19"/>
      <c r="AC851" s="19"/>
      <c r="AD851" s="19"/>
      <c r="AE851" s="19"/>
      <c r="AF851" s="19"/>
      <c r="AG851" s="19"/>
    </row>
    <row r="852" spans="1:33" ht="15.75" x14ac:dyDescent="0.2">
      <c r="A852" s="58"/>
      <c r="B852" s="19"/>
      <c r="C852" s="19"/>
      <c r="D852" s="19"/>
      <c r="E852" s="19"/>
      <c r="F852" s="19"/>
      <c r="G852" s="19"/>
      <c r="H852" s="19"/>
      <c r="I852" s="19"/>
      <c r="J852" s="19"/>
      <c r="K852" s="19"/>
      <c r="L852" s="19"/>
      <c r="M852" s="19"/>
      <c r="N852" s="19"/>
      <c r="O852" s="19"/>
      <c r="P852" s="19"/>
      <c r="Q852" s="19"/>
      <c r="R852" s="19"/>
      <c r="S852" s="19"/>
      <c r="T852" s="19"/>
      <c r="U852" s="97"/>
      <c r="V852" s="19"/>
      <c r="W852" s="19"/>
      <c r="X852" s="19"/>
      <c r="Y852" s="19"/>
      <c r="Z852" s="19"/>
      <c r="AA852" s="19"/>
      <c r="AB852" s="19"/>
      <c r="AC852" s="19"/>
      <c r="AD852" s="19"/>
      <c r="AE852" s="19"/>
      <c r="AF852" s="19"/>
      <c r="AG852" s="19"/>
    </row>
    <row r="853" spans="1:33" ht="15.75" x14ac:dyDescent="0.2">
      <c r="A853" s="58"/>
      <c r="B853" s="19"/>
      <c r="C853" s="19"/>
      <c r="D853" s="19"/>
      <c r="E853" s="19"/>
      <c r="F853" s="19"/>
      <c r="G853" s="19"/>
      <c r="H853" s="19"/>
      <c r="I853" s="19"/>
      <c r="J853" s="19"/>
      <c r="K853" s="19"/>
      <c r="L853" s="19"/>
      <c r="M853" s="19"/>
      <c r="N853" s="19"/>
      <c r="O853" s="19"/>
      <c r="P853" s="19"/>
      <c r="Q853" s="19"/>
      <c r="R853" s="19"/>
      <c r="S853" s="19"/>
      <c r="T853" s="19"/>
      <c r="U853" s="97"/>
      <c r="V853" s="19"/>
      <c r="W853" s="19"/>
      <c r="X853" s="19"/>
      <c r="Y853" s="19"/>
      <c r="Z853" s="19"/>
      <c r="AA853" s="19"/>
      <c r="AB853" s="19"/>
      <c r="AC853" s="19"/>
      <c r="AD853" s="19"/>
      <c r="AE853" s="19"/>
      <c r="AF853" s="19"/>
      <c r="AG853" s="19"/>
    </row>
    <row r="854" spans="1:33" ht="15.75" x14ac:dyDescent="0.2">
      <c r="A854" s="58"/>
      <c r="B854" s="19"/>
      <c r="C854" s="19"/>
      <c r="D854" s="19"/>
      <c r="E854" s="19"/>
      <c r="F854" s="19"/>
      <c r="G854" s="19"/>
      <c r="H854" s="19"/>
      <c r="I854" s="19"/>
      <c r="J854" s="19"/>
      <c r="K854" s="19"/>
      <c r="L854" s="19"/>
      <c r="M854" s="19"/>
      <c r="N854" s="19"/>
      <c r="O854" s="19"/>
      <c r="P854" s="19"/>
      <c r="Q854" s="19"/>
      <c r="R854" s="19"/>
      <c r="S854" s="19"/>
      <c r="T854" s="19"/>
      <c r="U854" s="97"/>
      <c r="V854" s="19"/>
      <c r="W854" s="19"/>
      <c r="X854" s="19"/>
      <c r="Y854" s="19"/>
      <c r="Z854" s="19"/>
      <c r="AA854" s="19"/>
      <c r="AB854" s="19"/>
      <c r="AC854" s="19"/>
      <c r="AD854" s="19"/>
      <c r="AE854" s="19"/>
      <c r="AF854" s="19"/>
      <c r="AG854" s="19"/>
    </row>
    <row r="855" spans="1:33" ht="15.75" x14ac:dyDescent="0.2">
      <c r="A855" s="58"/>
      <c r="B855" s="19"/>
      <c r="C855" s="19"/>
      <c r="D855" s="19"/>
      <c r="E855" s="19"/>
      <c r="F855" s="19"/>
      <c r="G855" s="19"/>
      <c r="H855" s="19"/>
      <c r="I855" s="19"/>
      <c r="J855" s="19"/>
      <c r="K855" s="19"/>
      <c r="L855" s="19"/>
      <c r="M855" s="19"/>
      <c r="N855" s="19"/>
      <c r="O855" s="19"/>
      <c r="P855" s="19"/>
      <c r="Q855" s="19"/>
      <c r="R855" s="19"/>
      <c r="S855" s="19"/>
      <c r="T855" s="19"/>
      <c r="U855" s="97"/>
      <c r="V855" s="19"/>
      <c r="W855" s="19"/>
      <c r="X855" s="19"/>
      <c r="Y855" s="19"/>
      <c r="Z855" s="19"/>
      <c r="AA855" s="19"/>
      <c r="AB855" s="19"/>
      <c r="AC855" s="19"/>
      <c r="AD855" s="19"/>
      <c r="AE855" s="19"/>
      <c r="AF855" s="19"/>
      <c r="AG855" s="19"/>
    </row>
    <row r="856" spans="1:33" ht="15.75" x14ac:dyDescent="0.2">
      <c r="A856" s="58"/>
      <c r="B856" s="19"/>
      <c r="C856" s="19"/>
      <c r="D856" s="19"/>
      <c r="E856" s="19"/>
      <c r="F856" s="19"/>
      <c r="G856" s="19"/>
      <c r="H856" s="19"/>
      <c r="I856" s="19"/>
      <c r="J856" s="19"/>
      <c r="K856" s="19"/>
      <c r="L856" s="19"/>
      <c r="M856" s="19"/>
      <c r="N856" s="19"/>
      <c r="O856" s="19"/>
      <c r="P856" s="19"/>
      <c r="Q856" s="19"/>
      <c r="R856" s="19"/>
      <c r="S856" s="19"/>
      <c r="T856" s="19"/>
      <c r="U856" s="97"/>
      <c r="V856" s="19"/>
      <c r="W856" s="19"/>
      <c r="X856" s="19"/>
      <c r="Y856" s="19"/>
      <c r="Z856" s="19"/>
      <c r="AA856" s="19"/>
      <c r="AB856" s="19"/>
      <c r="AC856" s="19"/>
      <c r="AD856" s="19"/>
      <c r="AE856" s="19"/>
      <c r="AF856" s="19"/>
      <c r="AG856" s="19"/>
    </row>
    <row r="857" spans="1:33" ht="15.75" x14ac:dyDescent="0.2">
      <c r="A857" s="58"/>
      <c r="B857" s="19"/>
      <c r="C857" s="19"/>
      <c r="D857" s="19"/>
      <c r="E857" s="19"/>
      <c r="F857" s="19"/>
      <c r="G857" s="19"/>
      <c r="H857" s="19"/>
      <c r="I857" s="19"/>
      <c r="J857" s="19"/>
      <c r="K857" s="19"/>
      <c r="L857" s="19"/>
      <c r="M857" s="19"/>
      <c r="N857" s="19"/>
      <c r="O857" s="19"/>
      <c r="P857" s="19"/>
      <c r="Q857" s="19"/>
      <c r="R857" s="19"/>
      <c r="S857" s="19"/>
      <c r="T857" s="19"/>
      <c r="U857" s="97"/>
      <c r="V857" s="19"/>
      <c r="W857" s="19"/>
      <c r="X857" s="19"/>
      <c r="Y857" s="19"/>
      <c r="Z857" s="19"/>
      <c r="AA857" s="19"/>
      <c r="AB857" s="19"/>
      <c r="AC857" s="19"/>
      <c r="AD857" s="19"/>
      <c r="AE857" s="19"/>
      <c r="AF857" s="19"/>
      <c r="AG857" s="19"/>
    </row>
    <row r="858" spans="1:33" ht="15.75" x14ac:dyDescent="0.2">
      <c r="A858" s="58"/>
      <c r="B858" s="19"/>
      <c r="C858" s="19"/>
      <c r="D858" s="19"/>
      <c r="E858" s="19"/>
      <c r="F858" s="19"/>
      <c r="G858" s="19"/>
      <c r="H858" s="19"/>
      <c r="I858" s="19"/>
      <c r="J858" s="19"/>
      <c r="K858" s="19"/>
      <c r="L858" s="19"/>
      <c r="M858" s="19"/>
      <c r="N858" s="19"/>
      <c r="O858" s="19"/>
      <c r="P858" s="19"/>
      <c r="Q858" s="19"/>
      <c r="R858" s="19"/>
      <c r="S858" s="19"/>
      <c r="T858" s="19"/>
      <c r="U858" s="97"/>
      <c r="V858" s="19"/>
      <c r="W858" s="19"/>
      <c r="X858" s="19"/>
      <c r="Y858" s="19"/>
      <c r="Z858" s="19"/>
      <c r="AA858" s="19"/>
      <c r="AB858" s="19"/>
      <c r="AC858" s="19"/>
      <c r="AD858" s="19"/>
      <c r="AE858" s="19"/>
      <c r="AF858" s="19"/>
      <c r="AG858" s="19"/>
    </row>
    <row r="859" spans="1:33" ht="15.75" x14ac:dyDescent="0.2">
      <c r="A859" s="58"/>
      <c r="B859" s="19"/>
      <c r="C859" s="19"/>
      <c r="D859" s="19"/>
      <c r="E859" s="19"/>
      <c r="F859" s="19"/>
      <c r="G859" s="19"/>
      <c r="H859" s="19"/>
      <c r="I859" s="19"/>
      <c r="J859" s="19"/>
      <c r="K859" s="19"/>
      <c r="L859" s="19"/>
      <c r="M859" s="19"/>
      <c r="N859" s="19"/>
      <c r="O859" s="19"/>
      <c r="P859" s="19"/>
      <c r="Q859" s="19"/>
      <c r="R859" s="19"/>
      <c r="S859" s="19"/>
      <c r="T859" s="19"/>
      <c r="U859" s="97"/>
      <c r="V859" s="19"/>
      <c r="W859" s="19"/>
      <c r="X859" s="19"/>
      <c r="Y859" s="19"/>
      <c r="Z859" s="19"/>
      <c r="AA859" s="19"/>
      <c r="AB859" s="19"/>
      <c r="AC859" s="19"/>
      <c r="AD859" s="19"/>
      <c r="AE859" s="19"/>
      <c r="AF859" s="19"/>
      <c r="AG859" s="19"/>
    </row>
    <row r="860" spans="1:33" ht="15.75" x14ac:dyDescent="0.2">
      <c r="A860" s="58"/>
      <c r="B860" s="19"/>
      <c r="C860" s="19"/>
      <c r="D860" s="19"/>
      <c r="E860" s="19"/>
      <c r="F860" s="19"/>
      <c r="G860" s="19"/>
      <c r="H860" s="19"/>
      <c r="I860" s="19"/>
      <c r="J860" s="19"/>
      <c r="K860" s="19"/>
      <c r="L860" s="19"/>
      <c r="M860" s="19"/>
      <c r="N860" s="19"/>
      <c r="O860" s="19"/>
      <c r="P860" s="19"/>
      <c r="Q860" s="19"/>
      <c r="R860" s="19"/>
      <c r="S860" s="19"/>
      <c r="T860" s="19"/>
      <c r="U860" s="97"/>
      <c r="V860" s="19"/>
      <c r="W860" s="19"/>
      <c r="X860" s="19"/>
      <c r="Y860" s="19"/>
      <c r="Z860" s="19"/>
      <c r="AA860" s="19"/>
      <c r="AB860" s="19"/>
      <c r="AC860" s="19"/>
      <c r="AD860" s="19"/>
      <c r="AE860" s="19"/>
      <c r="AF860" s="19"/>
      <c r="AG860" s="19"/>
    </row>
    <row r="861" spans="1:33" ht="15.75" x14ac:dyDescent="0.2">
      <c r="A861" s="58"/>
      <c r="B861" s="19"/>
      <c r="C861" s="19"/>
      <c r="D861" s="19"/>
      <c r="E861" s="19"/>
      <c r="F861" s="19"/>
      <c r="G861" s="19"/>
      <c r="H861" s="19"/>
      <c r="I861" s="19"/>
      <c r="J861" s="19"/>
      <c r="K861" s="19"/>
      <c r="L861" s="19"/>
      <c r="M861" s="19"/>
      <c r="N861" s="19"/>
      <c r="O861" s="19"/>
      <c r="P861" s="19"/>
      <c r="Q861" s="19"/>
      <c r="R861" s="19"/>
      <c r="S861" s="19"/>
      <c r="T861" s="19"/>
      <c r="U861" s="97"/>
      <c r="V861" s="19"/>
      <c r="W861" s="19"/>
      <c r="X861" s="19"/>
      <c r="Y861" s="19"/>
      <c r="Z861" s="19"/>
      <c r="AA861" s="19"/>
      <c r="AB861" s="19"/>
      <c r="AC861" s="19"/>
      <c r="AD861" s="19"/>
      <c r="AE861" s="19"/>
      <c r="AF861" s="19"/>
      <c r="AG861" s="19"/>
    </row>
    <row r="862" spans="1:33" ht="15.75" x14ac:dyDescent="0.2">
      <c r="A862" s="58"/>
      <c r="B862" s="19"/>
      <c r="C862" s="19"/>
      <c r="D862" s="19"/>
      <c r="E862" s="19"/>
      <c r="F862" s="19"/>
      <c r="G862" s="19"/>
      <c r="H862" s="19"/>
      <c r="I862" s="19"/>
      <c r="J862" s="19"/>
      <c r="K862" s="19"/>
      <c r="L862" s="19"/>
      <c r="M862" s="19"/>
      <c r="N862" s="19"/>
      <c r="O862" s="19"/>
      <c r="P862" s="19"/>
      <c r="Q862" s="19"/>
      <c r="R862" s="19"/>
      <c r="S862" s="19"/>
      <c r="T862" s="19"/>
      <c r="U862" s="97"/>
      <c r="V862" s="19"/>
      <c r="W862" s="19"/>
      <c r="X862" s="19"/>
      <c r="Y862" s="19"/>
      <c r="Z862" s="19"/>
      <c r="AA862" s="19"/>
      <c r="AB862" s="19"/>
      <c r="AC862" s="19"/>
      <c r="AD862" s="19"/>
      <c r="AE862" s="19"/>
      <c r="AF862" s="19"/>
      <c r="AG862" s="19"/>
    </row>
    <row r="863" spans="1:33" ht="15.75" x14ac:dyDescent="0.2">
      <c r="A863" s="58"/>
      <c r="B863" s="19"/>
      <c r="C863" s="19"/>
      <c r="D863" s="19"/>
      <c r="E863" s="19"/>
      <c r="F863" s="19"/>
      <c r="G863" s="19"/>
      <c r="H863" s="19"/>
      <c r="I863" s="19"/>
      <c r="J863" s="19"/>
      <c r="K863" s="19"/>
      <c r="L863" s="19"/>
      <c r="M863" s="19"/>
      <c r="N863" s="19"/>
      <c r="O863" s="19"/>
      <c r="P863" s="19"/>
      <c r="Q863" s="19"/>
      <c r="R863" s="19"/>
      <c r="S863" s="19"/>
      <c r="T863" s="19"/>
      <c r="U863" s="97"/>
      <c r="V863" s="19"/>
      <c r="W863" s="19"/>
      <c r="X863" s="19"/>
      <c r="Y863" s="19"/>
      <c r="Z863" s="19"/>
      <c r="AA863" s="19"/>
      <c r="AB863" s="19"/>
      <c r="AC863" s="19"/>
      <c r="AD863" s="19"/>
      <c r="AE863" s="19"/>
      <c r="AF863" s="19"/>
      <c r="AG863" s="19"/>
    </row>
    <row r="864" spans="1:33" ht="15.75" x14ac:dyDescent="0.2">
      <c r="A864" s="58"/>
      <c r="B864" s="19"/>
      <c r="C864" s="19"/>
      <c r="D864" s="19"/>
      <c r="E864" s="19"/>
      <c r="F864" s="19"/>
      <c r="G864" s="19"/>
      <c r="H864" s="19"/>
      <c r="I864" s="19"/>
      <c r="J864" s="19"/>
      <c r="K864" s="19"/>
      <c r="L864" s="19"/>
      <c r="M864" s="19"/>
      <c r="N864" s="19"/>
      <c r="O864" s="19"/>
      <c r="P864" s="19"/>
      <c r="Q864" s="19"/>
      <c r="R864" s="19"/>
      <c r="S864" s="19"/>
      <c r="T864" s="19"/>
      <c r="U864" s="97"/>
      <c r="V864" s="19"/>
      <c r="W864" s="19"/>
      <c r="X864" s="19"/>
      <c r="Y864" s="19"/>
      <c r="Z864" s="19"/>
      <c r="AA864" s="19"/>
      <c r="AB864" s="19"/>
      <c r="AC864" s="19"/>
      <c r="AD864" s="19"/>
      <c r="AE864" s="19"/>
      <c r="AF864" s="19"/>
      <c r="AG864" s="19"/>
    </row>
    <row r="865" spans="1:33" ht="15.75" x14ac:dyDescent="0.2">
      <c r="A865" s="58"/>
      <c r="B865" s="19"/>
      <c r="C865" s="19"/>
      <c r="D865" s="19"/>
      <c r="E865" s="19"/>
      <c r="F865" s="19"/>
      <c r="G865" s="19"/>
      <c r="H865" s="19"/>
      <c r="I865" s="19"/>
      <c r="J865" s="19"/>
      <c r="K865" s="19"/>
      <c r="L865" s="19"/>
      <c r="M865" s="19"/>
      <c r="N865" s="19"/>
      <c r="O865" s="19"/>
      <c r="P865" s="19"/>
      <c r="Q865" s="19"/>
      <c r="R865" s="19"/>
      <c r="S865" s="19"/>
      <c r="T865" s="19"/>
      <c r="U865" s="97"/>
      <c r="V865" s="19"/>
      <c r="W865" s="19"/>
      <c r="X865" s="19"/>
      <c r="Y865" s="19"/>
      <c r="Z865" s="19"/>
      <c r="AA865" s="19"/>
      <c r="AB865" s="19"/>
      <c r="AC865" s="19"/>
      <c r="AD865" s="19"/>
      <c r="AE865" s="19"/>
      <c r="AF865" s="19"/>
      <c r="AG865" s="19"/>
    </row>
    <row r="866" spans="1:33" ht="15.75" x14ac:dyDescent="0.2">
      <c r="A866" s="58"/>
      <c r="B866" s="19"/>
      <c r="C866" s="19"/>
      <c r="D866" s="19"/>
      <c r="E866" s="19"/>
      <c r="F866" s="19"/>
      <c r="G866" s="19"/>
      <c r="H866" s="19"/>
      <c r="I866" s="19"/>
      <c r="J866" s="19"/>
      <c r="K866" s="19"/>
      <c r="L866" s="19"/>
      <c r="M866" s="19"/>
      <c r="N866" s="19"/>
      <c r="O866" s="19"/>
      <c r="P866" s="19"/>
      <c r="Q866" s="19"/>
      <c r="R866" s="19"/>
      <c r="S866" s="19"/>
      <c r="T866" s="19"/>
      <c r="U866" s="97"/>
      <c r="V866" s="19"/>
      <c r="W866" s="19"/>
      <c r="X866" s="19"/>
      <c r="Y866" s="19"/>
      <c r="Z866" s="19"/>
      <c r="AA866" s="19"/>
      <c r="AB866" s="19"/>
      <c r="AC866" s="19"/>
      <c r="AD866" s="19"/>
      <c r="AE866" s="19"/>
      <c r="AF866" s="19"/>
      <c r="AG866" s="19"/>
    </row>
    <row r="867" spans="1:33" ht="15.75" x14ac:dyDescent="0.2">
      <c r="A867" s="58"/>
      <c r="B867" s="19"/>
      <c r="C867" s="19"/>
      <c r="D867" s="19"/>
      <c r="E867" s="19"/>
      <c r="F867" s="19"/>
      <c r="G867" s="19"/>
      <c r="H867" s="19"/>
      <c r="I867" s="19"/>
      <c r="J867" s="19"/>
      <c r="K867" s="19"/>
      <c r="L867" s="19"/>
      <c r="M867" s="19"/>
      <c r="N867" s="19"/>
      <c r="O867" s="19"/>
      <c r="P867" s="19"/>
      <c r="Q867" s="19"/>
      <c r="R867" s="19"/>
      <c r="S867" s="19"/>
      <c r="T867" s="19"/>
      <c r="U867" s="97"/>
      <c r="V867" s="19"/>
      <c r="W867" s="19"/>
      <c r="X867" s="19"/>
      <c r="Y867" s="19"/>
      <c r="Z867" s="19"/>
      <c r="AA867" s="19"/>
      <c r="AB867" s="19"/>
      <c r="AC867" s="19"/>
      <c r="AD867" s="19"/>
      <c r="AE867" s="19"/>
      <c r="AF867" s="19"/>
      <c r="AG867" s="19"/>
    </row>
    <row r="868" spans="1:33" ht="15.75" x14ac:dyDescent="0.2">
      <c r="A868" s="58"/>
      <c r="B868" s="19"/>
      <c r="C868" s="19"/>
      <c r="D868" s="19"/>
      <c r="E868" s="19"/>
      <c r="F868" s="19"/>
      <c r="G868" s="19"/>
      <c r="H868" s="19"/>
      <c r="I868" s="19"/>
      <c r="J868" s="19"/>
      <c r="K868" s="19"/>
      <c r="L868" s="19"/>
      <c r="M868" s="19"/>
      <c r="N868" s="19"/>
      <c r="O868" s="19"/>
      <c r="P868" s="19"/>
      <c r="Q868" s="19"/>
      <c r="R868" s="19"/>
      <c r="S868" s="19"/>
      <c r="T868" s="19"/>
      <c r="U868" s="97"/>
      <c r="V868" s="19"/>
      <c r="W868" s="19"/>
      <c r="X868" s="19"/>
      <c r="Y868" s="19"/>
      <c r="Z868" s="19"/>
      <c r="AA868" s="19"/>
      <c r="AB868" s="19"/>
      <c r="AC868" s="19"/>
      <c r="AD868" s="19"/>
      <c r="AE868" s="19"/>
      <c r="AF868" s="19"/>
      <c r="AG868" s="19"/>
    </row>
    <row r="869" spans="1:33" ht="15.75" x14ac:dyDescent="0.2">
      <c r="A869" s="58"/>
      <c r="B869" s="19"/>
      <c r="C869" s="19"/>
      <c r="D869" s="19"/>
      <c r="E869" s="19"/>
      <c r="F869" s="19"/>
      <c r="G869" s="19"/>
      <c r="H869" s="19"/>
      <c r="I869" s="19"/>
      <c r="J869" s="19"/>
      <c r="K869" s="19"/>
      <c r="L869" s="19"/>
      <c r="M869" s="19"/>
      <c r="N869" s="19"/>
      <c r="O869" s="19"/>
      <c r="P869" s="19"/>
      <c r="Q869" s="19"/>
      <c r="R869" s="19"/>
      <c r="S869" s="19"/>
      <c r="T869" s="19"/>
      <c r="U869" s="97"/>
      <c r="V869" s="19"/>
      <c r="W869" s="19"/>
      <c r="X869" s="19"/>
      <c r="Y869" s="19"/>
      <c r="Z869" s="19"/>
      <c r="AA869" s="19"/>
      <c r="AB869" s="19"/>
      <c r="AC869" s="19"/>
      <c r="AD869" s="19"/>
      <c r="AE869" s="19"/>
      <c r="AF869" s="19"/>
      <c r="AG869" s="19"/>
    </row>
    <row r="870" spans="1:33" ht="15.75" x14ac:dyDescent="0.2">
      <c r="A870" s="58"/>
      <c r="B870" s="19"/>
      <c r="C870" s="19"/>
      <c r="D870" s="19"/>
      <c r="E870" s="19"/>
      <c r="F870" s="19"/>
      <c r="G870" s="19"/>
      <c r="H870" s="19"/>
      <c r="I870" s="19"/>
      <c r="J870" s="19"/>
      <c r="K870" s="19"/>
      <c r="L870" s="19"/>
      <c r="M870" s="19"/>
      <c r="N870" s="19"/>
      <c r="O870" s="19"/>
      <c r="P870" s="19"/>
      <c r="Q870" s="19"/>
      <c r="R870" s="19"/>
      <c r="S870" s="19"/>
      <c r="T870" s="19"/>
      <c r="U870" s="97"/>
      <c r="V870" s="19"/>
      <c r="W870" s="19"/>
      <c r="X870" s="19"/>
      <c r="Y870" s="19"/>
      <c r="Z870" s="19"/>
      <c r="AA870" s="19"/>
      <c r="AB870" s="19"/>
      <c r="AC870" s="19"/>
      <c r="AD870" s="19"/>
      <c r="AE870" s="19"/>
      <c r="AF870" s="19"/>
      <c r="AG870" s="19"/>
    </row>
    <row r="871" spans="1:33" ht="15.75" x14ac:dyDescent="0.2">
      <c r="A871" s="58"/>
      <c r="B871" s="19"/>
      <c r="C871" s="19"/>
      <c r="D871" s="19"/>
      <c r="E871" s="19"/>
      <c r="F871" s="19"/>
      <c r="G871" s="19"/>
      <c r="H871" s="19"/>
      <c r="I871" s="19"/>
      <c r="J871" s="19"/>
      <c r="K871" s="19"/>
      <c r="L871" s="19"/>
      <c r="M871" s="19"/>
      <c r="N871" s="19"/>
      <c r="O871" s="19"/>
      <c r="P871" s="19"/>
      <c r="Q871" s="19"/>
      <c r="R871" s="19"/>
      <c r="S871" s="19"/>
      <c r="T871" s="19"/>
      <c r="U871" s="97"/>
      <c r="V871" s="19"/>
      <c r="W871" s="19"/>
      <c r="X871" s="19"/>
      <c r="Y871" s="19"/>
      <c r="Z871" s="19"/>
      <c r="AA871" s="19"/>
      <c r="AB871" s="19"/>
      <c r="AC871" s="19"/>
      <c r="AD871" s="19"/>
      <c r="AE871" s="19"/>
      <c r="AF871" s="19"/>
      <c r="AG871" s="19"/>
    </row>
    <row r="872" spans="1:33" ht="15.75" x14ac:dyDescent="0.2">
      <c r="A872" s="58"/>
      <c r="B872" s="19"/>
      <c r="C872" s="19"/>
      <c r="D872" s="19"/>
      <c r="E872" s="19"/>
      <c r="F872" s="19"/>
      <c r="G872" s="19"/>
      <c r="H872" s="19"/>
      <c r="I872" s="19"/>
      <c r="J872" s="19"/>
      <c r="K872" s="19"/>
      <c r="L872" s="19"/>
      <c r="M872" s="19"/>
      <c r="N872" s="19"/>
      <c r="O872" s="19"/>
      <c r="P872" s="19"/>
      <c r="Q872" s="19"/>
      <c r="R872" s="19"/>
      <c r="S872" s="19"/>
      <c r="T872" s="19"/>
      <c r="U872" s="97"/>
      <c r="V872" s="19"/>
      <c r="W872" s="19"/>
      <c r="X872" s="19"/>
      <c r="Y872" s="19"/>
      <c r="Z872" s="19"/>
      <c r="AA872" s="19"/>
      <c r="AB872" s="19"/>
      <c r="AC872" s="19"/>
      <c r="AD872" s="19"/>
      <c r="AE872" s="19"/>
      <c r="AF872" s="19"/>
      <c r="AG872" s="19"/>
    </row>
    <row r="873" spans="1:33" ht="15.75" x14ac:dyDescent="0.2">
      <c r="A873" s="58"/>
      <c r="B873" s="19"/>
      <c r="C873" s="19"/>
      <c r="D873" s="19"/>
      <c r="E873" s="19"/>
      <c r="F873" s="19"/>
      <c r="G873" s="19"/>
      <c r="H873" s="19"/>
      <c r="I873" s="19"/>
      <c r="J873" s="19"/>
      <c r="K873" s="19"/>
      <c r="L873" s="19"/>
      <c r="M873" s="19"/>
      <c r="N873" s="19"/>
      <c r="O873" s="19"/>
      <c r="P873" s="19"/>
      <c r="Q873" s="19"/>
      <c r="R873" s="19"/>
      <c r="S873" s="19"/>
      <c r="T873" s="19"/>
      <c r="U873" s="97"/>
      <c r="V873" s="19"/>
      <c r="W873" s="19"/>
      <c r="X873" s="19"/>
      <c r="Y873" s="19"/>
      <c r="Z873" s="19"/>
      <c r="AA873" s="19"/>
      <c r="AB873" s="19"/>
      <c r="AC873" s="19"/>
      <c r="AD873" s="19"/>
      <c r="AE873" s="19"/>
      <c r="AF873" s="19"/>
      <c r="AG873" s="19"/>
    </row>
    <row r="874" spans="1:33" ht="15.75" x14ac:dyDescent="0.2">
      <c r="A874" s="58"/>
      <c r="B874" s="19"/>
      <c r="C874" s="19"/>
      <c r="D874" s="19"/>
      <c r="E874" s="19"/>
      <c r="F874" s="19"/>
      <c r="G874" s="19"/>
      <c r="H874" s="19"/>
      <c r="I874" s="19"/>
      <c r="J874" s="19"/>
      <c r="K874" s="19"/>
      <c r="L874" s="19"/>
      <c r="M874" s="19"/>
      <c r="N874" s="19"/>
      <c r="O874" s="19"/>
      <c r="P874" s="19"/>
      <c r="Q874" s="19"/>
      <c r="R874" s="19"/>
      <c r="S874" s="19"/>
      <c r="T874" s="19"/>
      <c r="U874" s="97"/>
      <c r="V874" s="19"/>
      <c r="W874" s="19"/>
      <c r="X874" s="19"/>
      <c r="Y874" s="19"/>
      <c r="Z874" s="19"/>
      <c r="AA874" s="19"/>
      <c r="AB874" s="19"/>
      <c r="AC874" s="19"/>
      <c r="AD874" s="19"/>
      <c r="AE874" s="19"/>
      <c r="AF874" s="19"/>
      <c r="AG874" s="19"/>
    </row>
    <row r="875" spans="1:33" ht="15.75" x14ac:dyDescent="0.2">
      <c r="A875" s="58"/>
      <c r="B875" s="19"/>
      <c r="C875" s="19"/>
      <c r="D875" s="19"/>
      <c r="E875" s="19"/>
      <c r="F875" s="19"/>
      <c r="G875" s="19"/>
      <c r="H875" s="19"/>
      <c r="I875" s="19"/>
      <c r="J875" s="19"/>
      <c r="K875" s="19"/>
      <c r="L875" s="19"/>
      <c r="M875" s="19"/>
      <c r="N875" s="19"/>
      <c r="O875" s="19"/>
      <c r="P875" s="19"/>
      <c r="Q875" s="19"/>
      <c r="R875" s="19"/>
      <c r="S875" s="19"/>
      <c r="T875" s="19"/>
      <c r="U875" s="97"/>
      <c r="V875" s="19"/>
      <c r="W875" s="19"/>
      <c r="X875" s="19"/>
      <c r="Y875" s="19"/>
      <c r="Z875" s="19"/>
      <c r="AA875" s="19"/>
      <c r="AB875" s="19"/>
      <c r="AC875" s="19"/>
      <c r="AD875" s="19"/>
      <c r="AE875" s="19"/>
      <c r="AF875" s="19"/>
      <c r="AG875" s="19"/>
    </row>
    <row r="876" spans="1:33" ht="15.75" x14ac:dyDescent="0.2">
      <c r="A876" s="58"/>
      <c r="B876" s="19"/>
      <c r="C876" s="19"/>
      <c r="D876" s="19"/>
      <c r="E876" s="19"/>
      <c r="F876" s="19"/>
      <c r="G876" s="19"/>
      <c r="H876" s="19"/>
      <c r="I876" s="19"/>
      <c r="J876" s="19"/>
      <c r="K876" s="19"/>
      <c r="L876" s="19"/>
      <c r="M876" s="19"/>
      <c r="N876" s="19"/>
      <c r="O876" s="19"/>
      <c r="P876" s="19"/>
      <c r="Q876" s="19"/>
      <c r="R876" s="19"/>
      <c r="S876" s="19"/>
      <c r="T876" s="19"/>
      <c r="U876" s="97"/>
      <c r="V876" s="19"/>
      <c r="W876" s="19"/>
      <c r="X876" s="19"/>
      <c r="Y876" s="19"/>
      <c r="Z876" s="19"/>
      <c r="AA876" s="19"/>
      <c r="AB876" s="19"/>
      <c r="AC876" s="19"/>
      <c r="AD876" s="19"/>
      <c r="AE876" s="19"/>
      <c r="AF876" s="19"/>
      <c r="AG876" s="19"/>
    </row>
    <row r="877" spans="1:33" ht="15.75" x14ac:dyDescent="0.2">
      <c r="A877" s="58"/>
      <c r="B877" s="19"/>
      <c r="C877" s="19"/>
      <c r="D877" s="19"/>
      <c r="E877" s="19"/>
      <c r="F877" s="19"/>
      <c r="G877" s="19"/>
      <c r="H877" s="19"/>
      <c r="I877" s="19"/>
      <c r="J877" s="19"/>
      <c r="K877" s="19"/>
      <c r="L877" s="19"/>
      <c r="M877" s="19"/>
      <c r="N877" s="19"/>
      <c r="O877" s="19"/>
      <c r="P877" s="19"/>
      <c r="Q877" s="19"/>
      <c r="R877" s="19"/>
      <c r="S877" s="19"/>
      <c r="T877" s="19"/>
      <c r="U877" s="97"/>
      <c r="V877" s="19"/>
      <c r="W877" s="19"/>
      <c r="X877" s="19"/>
      <c r="Y877" s="19"/>
      <c r="Z877" s="19"/>
      <c r="AA877" s="19"/>
      <c r="AB877" s="19"/>
      <c r="AC877" s="19"/>
      <c r="AD877" s="19"/>
      <c r="AE877" s="19"/>
      <c r="AF877" s="19"/>
      <c r="AG877" s="19"/>
    </row>
    <row r="878" spans="1:33" ht="15.75" x14ac:dyDescent="0.2">
      <c r="A878" s="58"/>
      <c r="B878" s="19"/>
      <c r="C878" s="19"/>
      <c r="D878" s="19"/>
      <c r="E878" s="19"/>
      <c r="F878" s="19"/>
      <c r="G878" s="19"/>
      <c r="H878" s="19"/>
      <c r="I878" s="19"/>
      <c r="J878" s="19"/>
      <c r="K878" s="19"/>
      <c r="L878" s="19"/>
      <c r="M878" s="19"/>
      <c r="N878" s="19"/>
      <c r="O878" s="19"/>
      <c r="P878" s="19"/>
      <c r="Q878" s="19"/>
      <c r="R878" s="19"/>
      <c r="S878" s="19"/>
      <c r="T878" s="19"/>
      <c r="U878" s="97"/>
      <c r="V878" s="19"/>
      <c r="W878" s="19"/>
      <c r="X878" s="19"/>
      <c r="Y878" s="19"/>
      <c r="Z878" s="19"/>
      <c r="AA878" s="19"/>
      <c r="AB878" s="19"/>
      <c r="AC878" s="19"/>
      <c r="AD878" s="19"/>
      <c r="AE878" s="19"/>
      <c r="AF878" s="19"/>
      <c r="AG878" s="19"/>
    </row>
    <row r="879" spans="1:33" ht="15.75" x14ac:dyDescent="0.2">
      <c r="A879" s="58"/>
      <c r="B879" s="19"/>
      <c r="C879" s="19"/>
      <c r="D879" s="19"/>
      <c r="E879" s="19"/>
      <c r="F879" s="19"/>
      <c r="G879" s="19"/>
      <c r="H879" s="19"/>
      <c r="I879" s="19"/>
      <c r="J879" s="19"/>
      <c r="K879" s="19"/>
      <c r="L879" s="19"/>
      <c r="M879" s="19"/>
      <c r="N879" s="19"/>
      <c r="O879" s="19"/>
      <c r="P879" s="19"/>
      <c r="Q879" s="19"/>
      <c r="R879" s="19"/>
      <c r="S879" s="19"/>
      <c r="T879" s="19"/>
      <c r="U879" s="97"/>
      <c r="V879" s="19"/>
      <c r="W879" s="19"/>
      <c r="X879" s="19"/>
      <c r="Y879" s="19"/>
      <c r="Z879" s="19"/>
      <c r="AA879" s="19"/>
      <c r="AB879" s="19"/>
      <c r="AC879" s="19"/>
      <c r="AD879" s="19"/>
      <c r="AE879" s="19"/>
      <c r="AF879" s="19"/>
      <c r="AG879" s="19"/>
    </row>
    <row r="880" spans="1:33" ht="15.75" x14ac:dyDescent="0.2">
      <c r="A880" s="58"/>
      <c r="B880" s="19"/>
      <c r="C880" s="19"/>
      <c r="D880" s="19"/>
      <c r="E880" s="19"/>
      <c r="F880" s="19"/>
      <c r="G880" s="19"/>
      <c r="H880" s="19"/>
      <c r="I880" s="19"/>
      <c r="J880" s="19"/>
      <c r="K880" s="19"/>
      <c r="L880" s="19"/>
      <c r="M880" s="19"/>
      <c r="N880" s="19"/>
      <c r="O880" s="19"/>
      <c r="P880" s="19"/>
      <c r="Q880" s="19"/>
      <c r="R880" s="19"/>
      <c r="S880" s="19"/>
      <c r="T880" s="19"/>
      <c r="U880" s="97"/>
      <c r="V880" s="19"/>
      <c r="W880" s="19"/>
      <c r="X880" s="19"/>
      <c r="Y880" s="19"/>
      <c r="Z880" s="19"/>
      <c r="AA880" s="19"/>
      <c r="AB880" s="19"/>
      <c r="AC880" s="19"/>
      <c r="AD880" s="19"/>
      <c r="AE880" s="19"/>
      <c r="AF880" s="19"/>
      <c r="AG880" s="19"/>
    </row>
    <row r="881" spans="1:33" ht="15.75" x14ac:dyDescent="0.2">
      <c r="A881" s="58"/>
      <c r="B881" s="19"/>
      <c r="C881" s="19"/>
      <c r="D881" s="19"/>
      <c r="E881" s="19"/>
      <c r="F881" s="19"/>
      <c r="G881" s="19"/>
      <c r="H881" s="19"/>
      <c r="I881" s="19"/>
      <c r="J881" s="19"/>
      <c r="K881" s="19"/>
      <c r="L881" s="19"/>
      <c r="M881" s="19"/>
      <c r="N881" s="19"/>
      <c r="O881" s="19"/>
      <c r="P881" s="19"/>
      <c r="Q881" s="19"/>
      <c r="R881" s="19"/>
      <c r="S881" s="19"/>
      <c r="T881" s="19"/>
      <c r="U881" s="97"/>
      <c r="V881" s="19"/>
      <c r="W881" s="19"/>
      <c r="X881" s="19"/>
      <c r="Y881" s="19"/>
      <c r="Z881" s="19"/>
      <c r="AA881" s="19"/>
      <c r="AB881" s="19"/>
      <c r="AC881" s="19"/>
      <c r="AD881" s="19"/>
      <c r="AE881" s="19"/>
      <c r="AF881" s="19"/>
      <c r="AG881" s="19"/>
    </row>
    <row r="882" spans="1:33" ht="15.75" x14ac:dyDescent="0.2">
      <c r="A882" s="58"/>
      <c r="B882" s="19"/>
      <c r="C882" s="19"/>
      <c r="D882" s="19"/>
      <c r="E882" s="19"/>
      <c r="F882" s="19"/>
      <c r="G882" s="19"/>
      <c r="H882" s="19"/>
      <c r="I882" s="19"/>
      <c r="J882" s="19"/>
      <c r="K882" s="19"/>
      <c r="L882" s="19"/>
      <c r="M882" s="19"/>
      <c r="N882" s="19"/>
      <c r="O882" s="19"/>
      <c r="P882" s="19"/>
      <c r="Q882" s="19"/>
      <c r="R882" s="19"/>
      <c r="S882" s="19"/>
      <c r="T882" s="19"/>
      <c r="U882" s="97"/>
      <c r="V882" s="19"/>
      <c r="W882" s="19"/>
      <c r="X882" s="19"/>
      <c r="Y882" s="19"/>
      <c r="Z882" s="19"/>
      <c r="AA882" s="19"/>
      <c r="AB882" s="19"/>
      <c r="AC882" s="19"/>
      <c r="AD882" s="19"/>
      <c r="AE882" s="19"/>
      <c r="AF882" s="19"/>
      <c r="AG882" s="19"/>
    </row>
    <row r="883" spans="1:33" ht="15.75" x14ac:dyDescent="0.2">
      <c r="A883" s="58"/>
      <c r="B883" s="19"/>
      <c r="C883" s="19"/>
      <c r="D883" s="19"/>
      <c r="E883" s="19"/>
      <c r="F883" s="19"/>
      <c r="G883" s="19"/>
      <c r="H883" s="19"/>
      <c r="I883" s="19"/>
      <c r="J883" s="19"/>
      <c r="K883" s="19"/>
      <c r="L883" s="19"/>
      <c r="M883" s="19"/>
      <c r="N883" s="19"/>
      <c r="O883" s="19"/>
      <c r="P883" s="19"/>
      <c r="Q883" s="19"/>
      <c r="R883" s="19"/>
      <c r="S883" s="19"/>
      <c r="T883" s="19"/>
      <c r="U883" s="97"/>
      <c r="V883" s="19"/>
      <c r="W883" s="19"/>
      <c r="X883" s="19"/>
      <c r="Y883" s="19"/>
      <c r="Z883" s="19"/>
      <c r="AA883" s="19"/>
      <c r="AB883" s="19"/>
      <c r="AC883" s="19"/>
      <c r="AD883" s="19"/>
      <c r="AE883" s="19"/>
      <c r="AF883" s="19"/>
      <c r="AG883" s="19"/>
    </row>
    <row r="884" spans="1:33" ht="15.75" x14ac:dyDescent="0.2">
      <c r="A884" s="58"/>
      <c r="B884" s="19"/>
      <c r="C884" s="19"/>
      <c r="D884" s="19"/>
      <c r="E884" s="19"/>
      <c r="F884" s="19"/>
      <c r="G884" s="19"/>
      <c r="H884" s="19"/>
      <c r="I884" s="19"/>
      <c r="J884" s="19"/>
      <c r="K884" s="19"/>
      <c r="L884" s="19"/>
      <c r="M884" s="19"/>
      <c r="N884" s="19"/>
      <c r="O884" s="19"/>
      <c r="P884" s="19"/>
      <c r="Q884" s="19"/>
      <c r="R884" s="19"/>
      <c r="S884" s="19"/>
      <c r="T884" s="19"/>
      <c r="U884" s="97"/>
      <c r="V884" s="19"/>
      <c r="W884" s="19"/>
      <c r="X884" s="19"/>
      <c r="Y884" s="19"/>
      <c r="Z884" s="19"/>
      <c r="AA884" s="19"/>
      <c r="AB884" s="19"/>
      <c r="AC884" s="19"/>
      <c r="AD884" s="19"/>
      <c r="AE884" s="19"/>
      <c r="AF884" s="19"/>
      <c r="AG884" s="19"/>
    </row>
    <row r="885" spans="1:33" ht="15.75" x14ac:dyDescent="0.2">
      <c r="A885" s="58"/>
      <c r="B885" s="19"/>
      <c r="C885" s="19"/>
      <c r="D885" s="19"/>
      <c r="E885" s="19"/>
      <c r="F885" s="19"/>
      <c r="G885" s="19"/>
      <c r="H885" s="19"/>
      <c r="I885" s="19"/>
      <c r="J885" s="19"/>
      <c r="K885" s="19"/>
      <c r="L885" s="19"/>
      <c r="M885" s="19"/>
      <c r="N885" s="19"/>
      <c r="O885" s="19"/>
      <c r="P885" s="19"/>
      <c r="Q885" s="19"/>
      <c r="R885" s="19"/>
      <c r="S885" s="19"/>
      <c r="T885" s="19"/>
      <c r="U885" s="97"/>
      <c r="V885" s="19"/>
      <c r="W885" s="19"/>
      <c r="X885" s="19"/>
      <c r="Y885" s="19"/>
      <c r="Z885" s="19"/>
      <c r="AA885" s="19"/>
      <c r="AB885" s="19"/>
      <c r="AC885" s="19"/>
      <c r="AD885" s="19"/>
      <c r="AE885" s="19"/>
      <c r="AF885" s="19"/>
      <c r="AG885" s="19"/>
    </row>
    <row r="886" spans="1:33" ht="15.75" x14ac:dyDescent="0.2">
      <c r="A886" s="58"/>
      <c r="B886" s="19"/>
      <c r="C886" s="19"/>
      <c r="D886" s="19"/>
      <c r="E886" s="19"/>
      <c r="F886" s="19"/>
      <c r="G886" s="19"/>
      <c r="H886" s="19"/>
      <c r="I886" s="19"/>
      <c r="J886" s="19"/>
      <c r="K886" s="19"/>
      <c r="L886" s="19"/>
      <c r="M886" s="19"/>
      <c r="N886" s="19"/>
      <c r="O886" s="19"/>
      <c r="P886" s="19"/>
      <c r="Q886" s="19"/>
      <c r="R886" s="19"/>
      <c r="S886" s="19"/>
      <c r="T886" s="19"/>
      <c r="U886" s="97"/>
      <c r="V886" s="19"/>
      <c r="W886" s="19"/>
      <c r="X886" s="19"/>
      <c r="Y886" s="19"/>
      <c r="Z886" s="19"/>
      <c r="AA886" s="19"/>
      <c r="AB886" s="19"/>
      <c r="AC886" s="19"/>
      <c r="AD886" s="19"/>
      <c r="AE886" s="19"/>
      <c r="AF886" s="19"/>
      <c r="AG886" s="19"/>
    </row>
    <row r="887" spans="1:33" ht="15.75" x14ac:dyDescent="0.2">
      <c r="A887" s="58"/>
      <c r="B887" s="19"/>
      <c r="C887" s="19"/>
      <c r="D887" s="19"/>
      <c r="E887" s="19"/>
      <c r="F887" s="19"/>
      <c r="G887" s="19"/>
      <c r="H887" s="19"/>
      <c r="I887" s="19"/>
      <c r="J887" s="19"/>
      <c r="K887" s="19"/>
      <c r="L887" s="19"/>
      <c r="M887" s="19"/>
      <c r="N887" s="19"/>
      <c r="O887" s="19"/>
      <c r="P887" s="19"/>
      <c r="Q887" s="19"/>
      <c r="R887" s="19"/>
      <c r="S887" s="19"/>
      <c r="T887" s="19"/>
      <c r="U887" s="97"/>
      <c r="V887" s="19"/>
      <c r="W887" s="19"/>
      <c r="X887" s="19"/>
      <c r="Y887" s="19"/>
      <c r="Z887" s="19"/>
      <c r="AA887" s="19"/>
      <c r="AB887" s="19"/>
      <c r="AC887" s="19"/>
      <c r="AD887" s="19"/>
      <c r="AE887" s="19"/>
      <c r="AF887" s="19"/>
      <c r="AG887" s="19"/>
    </row>
    <row r="888" spans="1:33" ht="15.75" x14ac:dyDescent="0.2">
      <c r="A888" s="58"/>
      <c r="B888" s="19"/>
      <c r="C888" s="19"/>
      <c r="D888" s="19"/>
      <c r="E888" s="19"/>
      <c r="F888" s="19"/>
      <c r="G888" s="19"/>
      <c r="H888" s="19"/>
      <c r="I888" s="19"/>
      <c r="J888" s="19"/>
      <c r="K888" s="19"/>
      <c r="L888" s="19"/>
      <c r="M888" s="19"/>
      <c r="N888" s="19"/>
      <c r="O888" s="19"/>
      <c r="P888" s="19"/>
      <c r="Q888" s="19"/>
      <c r="R888" s="19"/>
      <c r="S888" s="19"/>
      <c r="T888" s="19"/>
      <c r="U888" s="97"/>
      <c r="V888" s="19"/>
      <c r="W888" s="19"/>
      <c r="X888" s="19"/>
      <c r="Y888" s="19"/>
      <c r="Z888" s="19"/>
      <c r="AA888" s="19"/>
      <c r="AB888" s="19"/>
      <c r="AC888" s="19"/>
      <c r="AD888" s="19"/>
      <c r="AE888" s="19"/>
      <c r="AF888" s="19"/>
      <c r="AG888" s="19"/>
    </row>
    <row r="889" spans="1:33" ht="15.75" x14ac:dyDescent="0.2">
      <c r="A889" s="58"/>
      <c r="B889" s="19"/>
      <c r="C889" s="19"/>
      <c r="D889" s="19"/>
      <c r="E889" s="19"/>
      <c r="F889" s="19"/>
      <c r="G889" s="19"/>
      <c r="H889" s="19"/>
      <c r="I889" s="19"/>
      <c r="J889" s="19"/>
      <c r="K889" s="19"/>
      <c r="L889" s="19"/>
      <c r="M889" s="19"/>
      <c r="N889" s="19"/>
      <c r="O889" s="19"/>
      <c r="P889" s="19"/>
      <c r="Q889" s="19"/>
      <c r="R889" s="19"/>
      <c r="S889" s="19"/>
      <c r="T889" s="19"/>
      <c r="U889" s="97"/>
      <c r="V889" s="19"/>
      <c r="W889" s="19"/>
      <c r="X889" s="19"/>
      <c r="Y889" s="19"/>
      <c r="Z889" s="19"/>
      <c r="AA889" s="19"/>
      <c r="AB889" s="19"/>
      <c r="AC889" s="19"/>
      <c r="AD889" s="19"/>
      <c r="AE889" s="19"/>
      <c r="AF889" s="19"/>
      <c r="AG889" s="19"/>
    </row>
    <row r="890" spans="1:33" ht="15.75" x14ac:dyDescent="0.2">
      <c r="A890" s="58"/>
      <c r="B890" s="19"/>
      <c r="C890" s="19"/>
      <c r="D890" s="19"/>
      <c r="E890" s="19"/>
      <c r="F890" s="19"/>
      <c r="G890" s="19"/>
      <c r="H890" s="19"/>
      <c r="I890" s="19"/>
      <c r="J890" s="19"/>
      <c r="K890" s="19"/>
      <c r="L890" s="19"/>
      <c r="M890" s="19"/>
      <c r="N890" s="19"/>
      <c r="O890" s="19"/>
      <c r="P890" s="19"/>
      <c r="Q890" s="19"/>
      <c r="R890" s="19"/>
      <c r="S890" s="19"/>
      <c r="T890" s="19"/>
      <c r="U890" s="97"/>
      <c r="V890" s="19"/>
      <c r="W890" s="19"/>
      <c r="X890" s="19"/>
      <c r="Y890" s="19"/>
      <c r="Z890" s="19"/>
      <c r="AA890" s="19"/>
      <c r="AB890" s="19"/>
      <c r="AC890" s="19"/>
      <c r="AD890" s="19"/>
      <c r="AE890" s="19"/>
      <c r="AF890" s="19"/>
      <c r="AG890" s="19"/>
    </row>
    <row r="891" spans="1:33" ht="15.75" x14ac:dyDescent="0.2">
      <c r="A891" s="58"/>
      <c r="B891" s="19"/>
      <c r="C891" s="19"/>
      <c r="D891" s="19"/>
      <c r="E891" s="19"/>
      <c r="F891" s="19"/>
      <c r="G891" s="19"/>
      <c r="H891" s="19"/>
      <c r="I891" s="19"/>
      <c r="J891" s="19"/>
      <c r="K891" s="19"/>
      <c r="L891" s="19"/>
      <c r="M891" s="19"/>
      <c r="N891" s="19"/>
      <c r="O891" s="19"/>
      <c r="P891" s="19"/>
      <c r="Q891" s="19"/>
      <c r="R891" s="19"/>
      <c r="S891" s="19"/>
      <c r="T891" s="19"/>
      <c r="U891" s="97"/>
      <c r="V891" s="19"/>
      <c r="W891" s="19"/>
      <c r="X891" s="19"/>
      <c r="Y891" s="19"/>
      <c r="Z891" s="19"/>
      <c r="AA891" s="19"/>
      <c r="AB891" s="19"/>
      <c r="AC891" s="19"/>
      <c r="AD891" s="19"/>
      <c r="AE891" s="19"/>
      <c r="AF891" s="19"/>
      <c r="AG891" s="19"/>
    </row>
    <row r="892" spans="1:33" ht="15.75" x14ac:dyDescent="0.2">
      <c r="A892" s="58"/>
      <c r="B892" s="19"/>
      <c r="C892" s="19"/>
      <c r="D892" s="19"/>
      <c r="E892" s="19"/>
      <c r="F892" s="19"/>
      <c r="G892" s="19"/>
      <c r="H892" s="19"/>
      <c r="I892" s="19"/>
      <c r="J892" s="19"/>
      <c r="K892" s="19"/>
      <c r="L892" s="19"/>
      <c r="M892" s="19"/>
      <c r="N892" s="19"/>
      <c r="O892" s="19"/>
      <c r="P892" s="19"/>
      <c r="Q892" s="19"/>
      <c r="R892" s="19"/>
      <c r="S892" s="19"/>
      <c r="T892" s="19"/>
      <c r="U892" s="97"/>
      <c r="V892" s="19"/>
      <c r="W892" s="19"/>
      <c r="X892" s="19"/>
      <c r="Y892" s="19"/>
      <c r="Z892" s="19"/>
      <c r="AA892" s="19"/>
      <c r="AB892" s="19"/>
      <c r="AC892" s="19"/>
      <c r="AD892" s="19"/>
      <c r="AE892" s="19"/>
      <c r="AF892" s="19"/>
      <c r="AG892" s="19"/>
    </row>
    <row r="893" spans="1:33" ht="15.75" x14ac:dyDescent="0.2">
      <c r="A893" s="58"/>
      <c r="B893" s="19"/>
      <c r="C893" s="19"/>
      <c r="D893" s="19"/>
      <c r="E893" s="19"/>
      <c r="F893" s="19"/>
      <c r="G893" s="19"/>
      <c r="H893" s="19"/>
      <c r="I893" s="19"/>
      <c r="J893" s="19"/>
      <c r="K893" s="19"/>
      <c r="L893" s="19"/>
      <c r="M893" s="19"/>
      <c r="N893" s="19"/>
      <c r="O893" s="19"/>
      <c r="P893" s="19"/>
      <c r="Q893" s="19"/>
      <c r="R893" s="19"/>
      <c r="S893" s="19"/>
      <c r="T893" s="19"/>
      <c r="U893" s="97"/>
      <c r="V893" s="19"/>
      <c r="W893" s="19"/>
      <c r="X893" s="19"/>
      <c r="Y893" s="19"/>
      <c r="Z893" s="19"/>
      <c r="AA893" s="19"/>
      <c r="AB893" s="19"/>
      <c r="AC893" s="19"/>
      <c r="AD893" s="19"/>
      <c r="AE893" s="19"/>
      <c r="AF893" s="19"/>
      <c r="AG893" s="19"/>
    </row>
    <row r="894" spans="1:33" ht="15.75" x14ac:dyDescent="0.2">
      <c r="A894" s="58"/>
      <c r="B894" s="19"/>
      <c r="C894" s="19"/>
      <c r="D894" s="19"/>
      <c r="E894" s="19"/>
      <c r="F894" s="19"/>
      <c r="G894" s="19"/>
      <c r="H894" s="19"/>
      <c r="I894" s="19"/>
      <c r="J894" s="19"/>
      <c r="K894" s="19"/>
      <c r="L894" s="19"/>
      <c r="M894" s="19"/>
      <c r="N894" s="19"/>
      <c r="O894" s="19"/>
      <c r="P894" s="19"/>
      <c r="Q894" s="19"/>
      <c r="R894" s="19"/>
      <c r="S894" s="19"/>
      <c r="T894" s="19"/>
      <c r="U894" s="97"/>
      <c r="V894" s="19"/>
      <c r="W894" s="19"/>
      <c r="X894" s="19"/>
      <c r="Y894" s="19"/>
      <c r="Z894" s="19"/>
      <c r="AA894" s="19"/>
      <c r="AB894" s="19"/>
      <c r="AC894" s="19"/>
      <c r="AD894" s="19"/>
      <c r="AE894" s="19"/>
      <c r="AF894" s="19"/>
      <c r="AG894" s="19"/>
    </row>
    <row r="895" spans="1:33" ht="15.75" x14ac:dyDescent="0.2">
      <c r="A895" s="58"/>
      <c r="B895" s="19"/>
      <c r="C895" s="19"/>
      <c r="D895" s="19"/>
      <c r="E895" s="19"/>
      <c r="F895" s="19"/>
      <c r="G895" s="19"/>
      <c r="H895" s="19"/>
      <c r="I895" s="19"/>
      <c r="J895" s="19"/>
      <c r="K895" s="19"/>
      <c r="L895" s="19"/>
      <c r="M895" s="19"/>
      <c r="N895" s="19"/>
      <c r="O895" s="19"/>
      <c r="P895" s="19"/>
      <c r="Q895" s="19"/>
      <c r="R895" s="19"/>
      <c r="S895" s="19"/>
      <c r="T895" s="19"/>
      <c r="U895" s="97"/>
      <c r="V895" s="19"/>
      <c r="W895" s="19"/>
      <c r="X895" s="19"/>
      <c r="Y895" s="19"/>
      <c r="Z895" s="19"/>
      <c r="AA895" s="19"/>
      <c r="AB895" s="19"/>
      <c r="AC895" s="19"/>
      <c r="AD895" s="19"/>
      <c r="AE895" s="19"/>
      <c r="AF895" s="19"/>
      <c r="AG895" s="19"/>
    </row>
    <row r="896" spans="1:33" ht="15.75" x14ac:dyDescent="0.2">
      <c r="A896" s="58"/>
      <c r="B896" s="19"/>
      <c r="C896" s="19"/>
      <c r="D896" s="19"/>
      <c r="E896" s="19"/>
      <c r="F896" s="19"/>
      <c r="G896" s="19"/>
      <c r="H896" s="19"/>
      <c r="I896" s="19"/>
      <c r="J896" s="19"/>
      <c r="K896" s="19"/>
      <c r="L896" s="19"/>
      <c r="M896" s="19"/>
      <c r="N896" s="19"/>
      <c r="O896" s="19"/>
      <c r="P896" s="19"/>
      <c r="Q896" s="19"/>
      <c r="R896" s="19"/>
      <c r="S896" s="19"/>
      <c r="T896" s="19"/>
      <c r="U896" s="97"/>
      <c r="V896" s="19"/>
      <c r="W896" s="19"/>
      <c r="X896" s="19"/>
      <c r="Y896" s="19"/>
      <c r="Z896" s="19"/>
      <c r="AA896" s="19"/>
      <c r="AB896" s="19"/>
      <c r="AC896" s="19"/>
      <c r="AD896" s="19"/>
      <c r="AE896" s="19"/>
      <c r="AF896" s="19"/>
      <c r="AG896" s="19"/>
    </row>
    <row r="897" spans="1:33" ht="15.75" x14ac:dyDescent="0.2">
      <c r="A897" s="58"/>
      <c r="B897" s="19"/>
      <c r="C897" s="19"/>
      <c r="D897" s="19"/>
      <c r="E897" s="19"/>
      <c r="F897" s="19"/>
      <c r="G897" s="19"/>
      <c r="H897" s="19"/>
      <c r="I897" s="19"/>
      <c r="J897" s="19"/>
      <c r="K897" s="19"/>
      <c r="L897" s="19"/>
      <c r="M897" s="19"/>
      <c r="N897" s="19"/>
      <c r="O897" s="19"/>
      <c r="P897" s="19"/>
      <c r="Q897" s="19"/>
      <c r="R897" s="19"/>
      <c r="S897" s="19"/>
      <c r="T897" s="19"/>
      <c r="U897" s="97"/>
      <c r="V897" s="19"/>
      <c r="W897" s="19"/>
      <c r="X897" s="19"/>
      <c r="Y897" s="19"/>
      <c r="Z897" s="19"/>
      <c r="AA897" s="19"/>
      <c r="AB897" s="19"/>
      <c r="AC897" s="19"/>
      <c r="AD897" s="19"/>
      <c r="AE897" s="19"/>
      <c r="AF897" s="19"/>
      <c r="AG897" s="19"/>
    </row>
    <row r="898" spans="1:33" ht="15.75" x14ac:dyDescent="0.2">
      <c r="A898" s="58"/>
      <c r="B898" s="19"/>
      <c r="C898" s="19"/>
      <c r="D898" s="19"/>
      <c r="E898" s="19"/>
      <c r="F898" s="19"/>
      <c r="G898" s="19"/>
      <c r="H898" s="19"/>
      <c r="I898" s="19"/>
      <c r="J898" s="19"/>
      <c r="K898" s="19"/>
      <c r="L898" s="19"/>
      <c r="M898" s="19"/>
      <c r="N898" s="19"/>
      <c r="O898" s="19"/>
      <c r="P898" s="19"/>
      <c r="Q898" s="19"/>
      <c r="R898" s="19"/>
      <c r="S898" s="19"/>
      <c r="T898" s="19"/>
      <c r="U898" s="97"/>
      <c r="V898" s="19"/>
      <c r="W898" s="19"/>
      <c r="X898" s="19"/>
      <c r="Y898" s="19"/>
      <c r="Z898" s="19"/>
      <c r="AA898" s="19"/>
      <c r="AB898" s="19"/>
      <c r="AC898" s="19"/>
      <c r="AD898" s="19"/>
      <c r="AE898" s="19"/>
      <c r="AF898" s="19"/>
      <c r="AG898" s="19"/>
    </row>
    <row r="899" spans="1:33" ht="15.75" x14ac:dyDescent="0.2">
      <c r="A899" s="58"/>
      <c r="B899" s="19"/>
      <c r="C899" s="19"/>
      <c r="D899" s="19"/>
      <c r="E899" s="19"/>
      <c r="F899" s="19"/>
      <c r="G899" s="19"/>
      <c r="H899" s="19"/>
      <c r="I899" s="19"/>
      <c r="J899" s="19"/>
      <c r="K899" s="19"/>
      <c r="L899" s="19"/>
      <c r="M899" s="19"/>
      <c r="N899" s="19"/>
      <c r="O899" s="19"/>
      <c r="P899" s="19"/>
      <c r="Q899" s="19"/>
      <c r="R899" s="19"/>
      <c r="S899" s="19"/>
      <c r="T899" s="19"/>
      <c r="U899" s="97"/>
      <c r="V899" s="19"/>
      <c r="W899" s="19"/>
      <c r="X899" s="19"/>
      <c r="Y899" s="19"/>
      <c r="Z899" s="19"/>
      <c r="AA899" s="19"/>
      <c r="AB899" s="19"/>
      <c r="AC899" s="19"/>
      <c r="AD899" s="19"/>
      <c r="AE899" s="19"/>
      <c r="AF899" s="19"/>
      <c r="AG899" s="19"/>
    </row>
    <row r="900" spans="1:33" ht="15.75" x14ac:dyDescent="0.2">
      <c r="A900" s="58"/>
      <c r="B900" s="19"/>
      <c r="C900" s="19"/>
      <c r="D900" s="19"/>
      <c r="E900" s="19"/>
      <c r="F900" s="19"/>
      <c r="G900" s="19"/>
      <c r="H900" s="19"/>
      <c r="I900" s="19"/>
      <c r="J900" s="19"/>
      <c r="K900" s="19"/>
      <c r="L900" s="19"/>
      <c r="M900" s="19"/>
      <c r="N900" s="19"/>
      <c r="O900" s="19"/>
      <c r="P900" s="19"/>
      <c r="Q900" s="19"/>
      <c r="R900" s="19"/>
      <c r="S900" s="19"/>
      <c r="T900" s="19"/>
      <c r="U900" s="97"/>
      <c r="V900" s="19"/>
      <c r="W900" s="19"/>
      <c r="X900" s="19"/>
      <c r="Y900" s="19"/>
      <c r="Z900" s="19"/>
      <c r="AA900" s="19"/>
      <c r="AB900" s="19"/>
      <c r="AC900" s="19"/>
      <c r="AD900" s="19"/>
      <c r="AE900" s="19"/>
      <c r="AF900" s="19"/>
      <c r="AG900" s="19"/>
    </row>
    <row r="901" spans="1:33" ht="15.75" x14ac:dyDescent="0.2">
      <c r="A901" s="58"/>
      <c r="B901" s="19"/>
      <c r="C901" s="19"/>
      <c r="D901" s="19"/>
      <c r="E901" s="19"/>
      <c r="F901" s="19"/>
      <c r="G901" s="19"/>
      <c r="H901" s="19"/>
      <c r="I901" s="19"/>
      <c r="J901" s="19"/>
      <c r="K901" s="19"/>
      <c r="L901" s="19"/>
      <c r="M901" s="19"/>
      <c r="N901" s="19"/>
      <c r="O901" s="19"/>
      <c r="P901" s="19"/>
      <c r="Q901" s="19"/>
      <c r="R901" s="19"/>
      <c r="S901" s="19"/>
      <c r="T901" s="19"/>
      <c r="U901" s="97"/>
      <c r="V901" s="19"/>
      <c r="W901" s="19"/>
      <c r="X901" s="19"/>
      <c r="Y901" s="19"/>
      <c r="Z901" s="19"/>
      <c r="AA901" s="19"/>
      <c r="AB901" s="19"/>
      <c r="AC901" s="19"/>
      <c r="AD901" s="19"/>
      <c r="AE901" s="19"/>
      <c r="AF901" s="19"/>
      <c r="AG901" s="19"/>
    </row>
    <row r="902" spans="1:33" ht="15.75" x14ac:dyDescent="0.2">
      <c r="A902" s="58"/>
      <c r="B902" s="19"/>
      <c r="C902" s="19"/>
      <c r="D902" s="19"/>
      <c r="E902" s="19"/>
      <c r="F902" s="19"/>
      <c r="G902" s="19"/>
      <c r="H902" s="19"/>
      <c r="I902" s="19"/>
      <c r="J902" s="19"/>
      <c r="K902" s="19"/>
      <c r="L902" s="19"/>
      <c r="M902" s="19"/>
      <c r="N902" s="19"/>
      <c r="O902" s="19"/>
      <c r="P902" s="19"/>
      <c r="Q902" s="19"/>
      <c r="R902" s="19"/>
      <c r="S902" s="19"/>
      <c r="T902" s="19"/>
      <c r="U902" s="97"/>
      <c r="V902" s="19"/>
      <c r="W902" s="19"/>
      <c r="X902" s="19"/>
      <c r="Y902" s="19"/>
      <c r="Z902" s="19"/>
      <c r="AA902" s="19"/>
      <c r="AB902" s="19"/>
      <c r="AC902" s="19"/>
      <c r="AD902" s="19"/>
      <c r="AE902" s="19"/>
      <c r="AF902" s="19"/>
      <c r="AG902" s="19"/>
    </row>
    <row r="903" spans="1:33" ht="15.75" x14ac:dyDescent="0.2">
      <c r="A903" s="58"/>
      <c r="B903" s="19"/>
      <c r="C903" s="19"/>
      <c r="D903" s="19"/>
      <c r="E903" s="19"/>
      <c r="F903" s="19"/>
      <c r="G903" s="19"/>
      <c r="H903" s="19"/>
      <c r="I903" s="19"/>
      <c r="J903" s="19"/>
      <c r="K903" s="19"/>
      <c r="L903" s="19"/>
      <c r="M903" s="19"/>
      <c r="N903" s="19"/>
      <c r="O903" s="19"/>
      <c r="P903" s="19"/>
      <c r="Q903" s="19"/>
      <c r="R903" s="19"/>
      <c r="S903" s="19"/>
      <c r="T903" s="19"/>
      <c r="U903" s="97"/>
      <c r="V903" s="19"/>
      <c r="W903" s="19"/>
      <c r="X903" s="19"/>
      <c r="Y903" s="19"/>
      <c r="Z903" s="19"/>
      <c r="AA903" s="19"/>
      <c r="AB903" s="19"/>
      <c r="AC903" s="19"/>
      <c r="AD903" s="19"/>
      <c r="AE903" s="19"/>
      <c r="AF903" s="19"/>
      <c r="AG903" s="19"/>
    </row>
    <row r="904" spans="1:33" ht="15.75" x14ac:dyDescent="0.2">
      <c r="A904" s="58"/>
      <c r="B904" s="19"/>
      <c r="C904" s="19"/>
      <c r="D904" s="19"/>
      <c r="E904" s="19"/>
      <c r="F904" s="19"/>
      <c r="G904" s="19"/>
      <c r="H904" s="19"/>
      <c r="I904" s="19"/>
      <c r="J904" s="19"/>
      <c r="K904" s="19"/>
      <c r="L904" s="19"/>
      <c r="M904" s="19"/>
      <c r="N904" s="19"/>
      <c r="O904" s="19"/>
      <c r="P904" s="19"/>
      <c r="Q904" s="19"/>
      <c r="R904" s="19"/>
      <c r="S904" s="19"/>
      <c r="T904" s="19"/>
      <c r="U904" s="97"/>
      <c r="V904" s="19"/>
      <c r="W904" s="19"/>
      <c r="X904" s="19"/>
      <c r="Y904" s="19"/>
      <c r="Z904" s="19"/>
      <c r="AA904" s="19"/>
      <c r="AB904" s="19"/>
      <c r="AC904" s="19"/>
      <c r="AD904" s="19"/>
      <c r="AE904" s="19"/>
      <c r="AF904" s="19"/>
      <c r="AG904" s="19"/>
    </row>
    <row r="905" spans="1:33" ht="15.75" x14ac:dyDescent="0.2">
      <c r="A905" s="58"/>
      <c r="B905" s="19"/>
      <c r="C905" s="19"/>
      <c r="D905" s="19"/>
      <c r="E905" s="19"/>
      <c r="F905" s="19"/>
      <c r="G905" s="19"/>
      <c r="H905" s="19"/>
      <c r="I905" s="19"/>
      <c r="J905" s="19"/>
      <c r="K905" s="19"/>
      <c r="L905" s="19"/>
      <c r="M905" s="19"/>
      <c r="N905" s="19"/>
      <c r="O905" s="19"/>
      <c r="P905" s="19"/>
      <c r="Q905" s="19"/>
      <c r="R905" s="19"/>
      <c r="S905" s="19"/>
      <c r="T905" s="19"/>
      <c r="U905" s="97"/>
      <c r="V905" s="19"/>
      <c r="W905" s="19"/>
      <c r="X905" s="19"/>
      <c r="Y905" s="19"/>
      <c r="Z905" s="19"/>
      <c r="AA905" s="19"/>
      <c r="AB905" s="19"/>
      <c r="AC905" s="19"/>
      <c r="AD905" s="19"/>
      <c r="AE905" s="19"/>
      <c r="AF905" s="19"/>
      <c r="AG905" s="19"/>
    </row>
    <row r="906" spans="1:33" ht="15.75" x14ac:dyDescent="0.2">
      <c r="A906" s="58"/>
      <c r="B906" s="19"/>
      <c r="C906" s="19"/>
      <c r="D906" s="19"/>
      <c r="E906" s="19"/>
      <c r="F906" s="19"/>
      <c r="G906" s="19"/>
      <c r="H906" s="19"/>
      <c r="I906" s="19"/>
      <c r="J906" s="19"/>
      <c r="K906" s="19"/>
      <c r="L906" s="19"/>
      <c r="M906" s="19"/>
      <c r="N906" s="19"/>
      <c r="O906" s="19"/>
      <c r="P906" s="19"/>
      <c r="Q906" s="19"/>
      <c r="R906" s="19"/>
      <c r="S906" s="19"/>
      <c r="T906" s="19"/>
      <c r="U906" s="97"/>
      <c r="V906" s="19"/>
      <c r="W906" s="19"/>
      <c r="X906" s="19"/>
      <c r="Y906" s="19"/>
      <c r="Z906" s="19"/>
      <c r="AA906" s="19"/>
      <c r="AB906" s="19"/>
      <c r="AC906" s="19"/>
      <c r="AD906" s="19"/>
      <c r="AE906" s="19"/>
      <c r="AF906" s="19"/>
      <c r="AG906" s="19"/>
    </row>
    <row r="907" spans="1:33" ht="15.75" x14ac:dyDescent="0.2">
      <c r="A907" s="58"/>
      <c r="B907" s="19"/>
      <c r="C907" s="19"/>
      <c r="D907" s="19"/>
      <c r="E907" s="19"/>
      <c r="F907" s="19"/>
      <c r="G907" s="19"/>
      <c r="H907" s="19"/>
      <c r="I907" s="19"/>
      <c r="J907" s="19"/>
      <c r="K907" s="19"/>
      <c r="L907" s="19"/>
      <c r="M907" s="19"/>
      <c r="N907" s="19"/>
      <c r="O907" s="19"/>
      <c r="P907" s="19"/>
      <c r="Q907" s="19"/>
      <c r="R907" s="19"/>
      <c r="S907" s="19"/>
      <c r="T907" s="19"/>
      <c r="U907" s="97"/>
      <c r="V907" s="19"/>
      <c r="W907" s="19"/>
      <c r="X907" s="19"/>
      <c r="Y907" s="19"/>
      <c r="Z907" s="19"/>
      <c r="AA907" s="19"/>
      <c r="AB907" s="19"/>
      <c r="AC907" s="19"/>
      <c r="AD907" s="19"/>
      <c r="AE907" s="19"/>
      <c r="AF907" s="19"/>
      <c r="AG907" s="19"/>
    </row>
    <row r="908" spans="1:33" ht="15.75" x14ac:dyDescent="0.2">
      <c r="A908" s="58"/>
      <c r="B908" s="19"/>
      <c r="C908" s="19"/>
      <c r="D908" s="19"/>
      <c r="E908" s="19"/>
      <c r="F908" s="19"/>
      <c r="G908" s="19"/>
      <c r="H908" s="19"/>
      <c r="I908" s="19"/>
      <c r="J908" s="19"/>
      <c r="K908" s="19"/>
      <c r="L908" s="19"/>
      <c r="M908" s="19"/>
      <c r="N908" s="19"/>
      <c r="O908" s="19"/>
      <c r="P908" s="19"/>
      <c r="Q908" s="19"/>
      <c r="R908" s="19"/>
      <c r="S908" s="19"/>
      <c r="T908" s="19"/>
      <c r="U908" s="97"/>
      <c r="V908" s="19"/>
      <c r="W908" s="19"/>
      <c r="X908" s="19"/>
      <c r="Y908" s="19"/>
      <c r="Z908" s="19"/>
      <c r="AA908" s="19"/>
      <c r="AB908" s="19"/>
      <c r="AC908" s="19"/>
      <c r="AD908" s="19"/>
      <c r="AE908" s="19"/>
      <c r="AF908" s="19"/>
      <c r="AG908" s="19"/>
    </row>
    <row r="909" spans="1:33" ht="15.75" x14ac:dyDescent="0.2">
      <c r="A909" s="58"/>
      <c r="B909" s="19"/>
      <c r="C909" s="19"/>
      <c r="D909" s="19"/>
      <c r="E909" s="19"/>
      <c r="F909" s="19"/>
      <c r="G909" s="19"/>
      <c r="H909" s="19"/>
      <c r="I909" s="19"/>
      <c r="J909" s="19"/>
      <c r="K909" s="19"/>
      <c r="L909" s="19"/>
      <c r="M909" s="19"/>
      <c r="N909" s="19"/>
      <c r="O909" s="19"/>
      <c r="P909" s="19"/>
      <c r="Q909" s="19"/>
      <c r="R909" s="19"/>
      <c r="S909" s="19"/>
      <c r="T909" s="19"/>
      <c r="U909" s="97"/>
      <c r="V909" s="19"/>
      <c r="W909" s="19"/>
      <c r="X909" s="19"/>
      <c r="Y909" s="19"/>
      <c r="Z909" s="19"/>
      <c r="AA909" s="19"/>
      <c r="AB909" s="19"/>
      <c r="AC909" s="19"/>
      <c r="AD909" s="19"/>
      <c r="AE909" s="19"/>
      <c r="AF909" s="19"/>
      <c r="AG909" s="19"/>
    </row>
    <row r="910" spans="1:33" ht="15.75" x14ac:dyDescent="0.2">
      <c r="A910" s="58"/>
      <c r="B910" s="19"/>
      <c r="C910" s="19"/>
      <c r="D910" s="19"/>
      <c r="E910" s="19"/>
      <c r="F910" s="19"/>
      <c r="G910" s="19"/>
      <c r="H910" s="19"/>
      <c r="I910" s="19"/>
      <c r="J910" s="19"/>
      <c r="K910" s="19"/>
      <c r="L910" s="19"/>
      <c r="M910" s="19"/>
      <c r="N910" s="19"/>
      <c r="O910" s="19"/>
      <c r="P910" s="19"/>
      <c r="Q910" s="19"/>
      <c r="R910" s="19"/>
      <c r="S910" s="19"/>
      <c r="T910" s="19"/>
      <c r="U910" s="97"/>
      <c r="V910" s="19"/>
      <c r="W910" s="19"/>
      <c r="X910" s="19"/>
      <c r="Y910" s="19"/>
      <c r="Z910" s="19"/>
      <c r="AA910" s="19"/>
      <c r="AB910" s="19"/>
      <c r="AC910" s="19"/>
      <c r="AD910" s="19"/>
      <c r="AE910" s="19"/>
      <c r="AF910" s="19"/>
      <c r="AG910" s="19"/>
    </row>
    <row r="911" spans="1:33" ht="15.75" x14ac:dyDescent="0.2">
      <c r="A911" s="58"/>
      <c r="B911" s="19"/>
      <c r="C911" s="19"/>
      <c r="D911" s="19"/>
      <c r="E911" s="19"/>
      <c r="F911" s="19"/>
      <c r="G911" s="19"/>
      <c r="H911" s="19"/>
      <c r="I911" s="19"/>
      <c r="J911" s="19"/>
      <c r="K911" s="19"/>
      <c r="L911" s="19"/>
      <c r="M911" s="19"/>
      <c r="N911" s="19"/>
      <c r="O911" s="19"/>
      <c r="P911" s="19"/>
      <c r="Q911" s="19"/>
      <c r="R911" s="19"/>
      <c r="S911" s="19"/>
      <c r="T911" s="19"/>
      <c r="U911" s="97"/>
      <c r="V911" s="19"/>
      <c r="W911" s="19"/>
      <c r="X911" s="19"/>
      <c r="Y911" s="19"/>
      <c r="Z911" s="19"/>
      <c r="AA911" s="19"/>
      <c r="AB911" s="19"/>
      <c r="AC911" s="19"/>
      <c r="AD911" s="19"/>
      <c r="AE911" s="19"/>
      <c r="AF911" s="19"/>
      <c r="AG911" s="19"/>
    </row>
    <row r="912" spans="1:33" ht="15.75" x14ac:dyDescent="0.2">
      <c r="A912" s="58"/>
      <c r="B912" s="19"/>
      <c r="C912" s="19"/>
      <c r="D912" s="19"/>
      <c r="E912" s="19"/>
      <c r="F912" s="19"/>
      <c r="G912" s="19"/>
      <c r="H912" s="19"/>
      <c r="I912" s="19"/>
      <c r="J912" s="19"/>
      <c r="K912" s="19"/>
      <c r="L912" s="19"/>
      <c r="M912" s="19"/>
      <c r="N912" s="19"/>
      <c r="O912" s="19"/>
      <c r="P912" s="19"/>
      <c r="Q912" s="19"/>
      <c r="R912" s="19"/>
      <c r="S912" s="19"/>
      <c r="T912" s="19"/>
      <c r="U912" s="97"/>
      <c r="V912" s="19"/>
      <c r="W912" s="19"/>
      <c r="X912" s="19"/>
      <c r="Y912" s="19"/>
      <c r="Z912" s="19"/>
      <c r="AA912" s="19"/>
      <c r="AB912" s="19"/>
      <c r="AC912" s="19"/>
      <c r="AD912" s="19"/>
      <c r="AE912" s="19"/>
      <c r="AF912" s="19"/>
      <c r="AG912" s="19"/>
    </row>
    <row r="913" spans="1:33" ht="15.75" x14ac:dyDescent="0.2">
      <c r="A913" s="58"/>
      <c r="B913" s="19"/>
      <c r="C913" s="19"/>
      <c r="D913" s="19"/>
      <c r="E913" s="19"/>
      <c r="F913" s="19"/>
      <c r="G913" s="19"/>
      <c r="H913" s="19"/>
      <c r="I913" s="19"/>
      <c r="J913" s="19"/>
      <c r="K913" s="19"/>
      <c r="L913" s="19"/>
      <c r="M913" s="19"/>
      <c r="N913" s="19"/>
      <c r="O913" s="19"/>
      <c r="P913" s="19"/>
      <c r="Q913" s="19"/>
      <c r="R913" s="19"/>
      <c r="S913" s="19"/>
      <c r="T913" s="19"/>
      <c r="U913" s="97"/>
      <c r="V913" s="19"/>
      <c r="W913" s="19"/>
      <c r="X913" s="19"/>
      <c r="Y913" s="19"/>
      <c r="Z913" s="19"/>
      <c r="AA913" s="19"/>
      <c r="AB913" s="19"/>
      <c r="AC913" s="19"/>
      <c r="AD913" s="19"/>
      <c r="AE913" s="19"/>
      <c r="AF913" s="19"/>
      <c r="AG913" s="19"/>
    </row>
    <row r="914" spans="1:33" ht="15.75" x14ac:dyDescent="0.2">
      <c r="A914" s="58"/>
      <c r="B914" s="19"/>
      <c r="C914" s="19"/>
      <c r="D914" s="19"/>
      <c r="E914" s="19"/>
      <c r="F914" s="19"/>
      <c r="G914" s="19"/>
      <c r="H914" s="19"/>
      <c r="I914" s="19"/>
      <c r="J914" s="19"/>
      <c r="K914" s="19"/>
      <c r="L914" s="19"/>
      <c r="M914" s="19"/>
      <c r="N914" s="19"/>
      <c r="O914" s="19"/>
      <c r="P914" s="19"/>
      <c r="Q914" s="19"/>
      <c r="R914" s="19"/>
      <c r="S914" s="19"/>
      <c r="T914" s="19"/>
      <c r="U914" s="97"/>
      <c r="V914" s="19"/>
      <c r="W914" s="19"/>
      <c r="X914" s="19"/>
      <c r="Y914" s="19"/>
      <c r="Z914" s="19"/>
      <c r="AA914" s="19"/>
      <c r="AB914" s="19"/>
      <c r="AC914" s="19"/>
      <c r="AD914" s="19"/>
      <c r="AE914" s="19"/>
      <c r="AF914" s="19"/>
      <c r="AG914" s="19"/>
    </row>
    <row r="915" spans="1:33" ht="15.75" x14ac:dyDescent="0.2">
      <c r="A915" s="58"/>
      <c r="B915" s="19"/>
      <c r="C915" s="19"/>
      <c r="D915" s="19"/>
      <c r="E915" s="19"/>
      <c r="F915" s="19"/>
      <c r="G915" s="19"/>
      <c r="H915" s="19"/>
      <c r="I915" s="19"/>
      <c r="J915" s="19"/>
      <c r="K915" s="19"/>
      <c r="L915" s="19"/>
      <c r="M915" s="19"/>
      <c r="N915" s="19"/>
      <c r="O915" s="19"/>
      <c r="P915" s="19"/>
      <c r="Q915" s="19"/>
      <c r="R915" s="19"/>
      <c r="S915" s="19"/>
      <c r="T915" s="19"/>
      <c r="U915" s="97"/>
      <c r="V915" s="19"/>
      <c r="W915" s="19"/>
      <c r="X915" s="19"/>
      <c r="Y915" s="19"/>
      <c r="Z915" s="19"/>
      <c r="AA915" s="19"/>
      <c r="AB915" s="19"/>
      <c r="AC915" s="19"/>
      <c r="AD915" s="19"/>
      <c r="AE915" s="19"/>
      <c r="AF915" s="19"/>
      <c r="AG915" s="19"/>
    </row>
    <row r="916" spans="1:33" ht="15.75" x14ac:dyDescent="0.2">
      <c r="A916" s="58"/>
      <c r="B916" s="19"/>
      <c r="C916" s="19"/>
      <c r="D916" s="19"/>
      <c r="E916" s="19"/>
      <c r="F916" s="19"/>
      <c r="G916" s="19"/>
      <c r="H916" s="19"/>
      <c r="I916" s="19"/>
      <c r="J916" s="19"/>
      <c r="K916" s="19"/>
      <c r="L916" s="19"/>
      <c r="M916" s="19"/>
      <c r="N916" s="19"/>
      <c r="O916" s="19"/>
      <c r="P916" s="19"/>
      <c r="Q916" s="19"/>
      <c r="R916" s="19"/>
      <c r="S916" s="19"/>
      <c r="T916" s="19"/>
      <c r="U916" s="97"/>
      <c r="V916" s="19"/>
      <c r="W916" s="19"/>
      <c r="X916" s="19"/>
      <c r="Y916" s="19"/>
      <c r="Z916" s="19"/>
      <c r="AA916" s="19"/>
      <c r="AB916" s="19"/>
      <c r="AC916" s="19"/>
      <c r="AD916" s="19"/>
      <c r="AE916" s="19"/>
      <c r="AF916" s="19"/>
      <c r="AG916" s="19"/>
    </row>
    <row r="917" spans="1:33" ht="15.75" x14ac:dyDescent="0.2">
      <c r="A917" s="58"/>
      <c r="B917" s="19"/>
      <c r="C917" s="19"/>
      <c r="D917" s="19"/>
      <c r="E917" s="19"/>
      <c r="F917" s="19"/>
      <c r="G917" s="19"/>
      <c r="H917" s="19"/>
      <c r="I917" s="19"/>
      <c r="J917" s="19"/>
      <c r="K917" s="19"/>
      <c r="L917" s="19"/>
      <c r="M917" s="19"/>
      <c r="N917" s="19"/>
      <c r="O917" s="19"/>
      <c r="P917" s="19"/>
      <c r="Q917" s="19"/>
      <c r="R917" s="19"/>
      <c r="S917" s="19"/>
      <c r="T917" s="19"/>
      <c r="U917" s="97"/>
      <c r="V917" s="19"/>
      <c r="W917" s="19"/>
      <c r="X917" s="19"/>
      <c r="Y917" s="19"/>
      <c r="Z917" s="19"/>
      <c r="AA917" s="19"/>
      <c r="AB917" s="19"/>
      <c r="AC917" s="19"/>
      <c r="AD917" s="19"/>
      <c r="AE917" s="19"/>
      <c r="AF917" s="19"/>
      <c r="AG917" s="19"/>
    </row>
    <row r="918" spans="1:33" ht="15.75" x14ac:dyDescent="0.2">
      <c r="A918" s="58"/>
      <c r="B918" s="19"/>
      <c r="C918" s="19"/>
      <c r="D918" s="19"/>
      <c r="E918" s="19"/>
      <c r="F918" s="19"/>
      <c r="G918" s="19"/>
      <c r="H918" s="19"/>
      <c r="I918" s="19"/>
      <c r="J918" s="19"/>
      <c r="K918" s="19"/>
      <c r="L918" s="19"/>
      <c r="M918" s="19"/>
      <c r="N918" s="19"/>
      <c r="O918" s="19"/>
      <c r="P918" s="19"/>
      <c r="Q918" s="19"/>
      <c r="R918" s="19"/>
      <c r="S918" s="19"/>
      <c r="T918" s="19"/>
      <c r="U918" s="97"/>
      <c r="V918" s="19"/>
      <c r="W918" s="19"/>
      <c r="X918" s="19"/>
      <c r="Y918" s="19"/>
      <c r="Z918" s="19"/>
      <c r="AA918" s="19"/>
      <c r="AB918" s="19"/>
      <c r="AC918" s="19"/>
      <c r="AD918" s="19"/>
      <c r="AE918" s="19"/>
      <c r="AF918" s="19"/>
      <c r="AG918" s="19"/>
    </row>
    <row r="919" spans="1:33" ht="15.75" x14ac:dyDescent="0.2">
      <c r="A919" s="58"/>
      <c r="B919" s="19"/>
      <c r="C919" s="19"/>
      <c r="D919" s="19"/>
      <c r="E919" s="19"/>
      <c r="F919" s="19"/>
      <c r="G919" s="19"/>
      <c r="H919" s="19"/>
      <c r="I919" s="19"/>
      <c r="J919" s="19"/>
      <c r="K919" s="19"/>
      <c r="L919" s="19"/>
      <c r="M919" s="19"/>
      <c r="N919" s="19"/>
      <c r="O919" s="19"/>
      <c r="P919" s="19"/>
      <c r="Q919" s="19"/>
      <c r="R919" s="19"/>
      <c r="S919" s="19"/>
      <c r="T919" s="19"/>
      <c r="U919" s="97"/>
      <c r="V919" s="19"/>
      <c r="W919" s="19"/>
      <c r="X919" s="19"/>
      <c r="Y919" s="19"/>
      <c r="Z919" s="19"/>
      <c r="AA919" s="19"/>
      <c r="AB919" s="19"/>
      <c r="AC919" s="19"/>
      <c r="AD919" s="19"/>
      <c r="AE919" s="19"/>
      <c r="AF919" s="19"/>
      <c r="AG919" s="19"/>
    </row>
    <row r="920" spans="1:33" ht="15.75" x14ac:dyDescent="0.2">
      <c r="A920" s="58"/>
      <c r="B920" s="19"/>
      <c r="C920" s="19"/>
      <c r="D920" s="19"/>
      <c r="E920" s="19"/>
      <c r="F920" s="19"/>
      <c r="G920" s="19"/>
      <c r="H920" s="19"/>
      <c r="I920" s="19"/>
      <c r="J920" s="19"/>
      <c r="K920" s="19"/>
      <c r="L920" s="19"/>
      <c r="M920" s="19"/>
      <c r="N920" s="19"/>
      <c r="O920" s="19"/>
      <c r="P920" s="19"/>
      <c r="Q920" s="19"/>
      <c r="R920" s="19"/>
      <c r="S920" s="19"/>
      <c r="T920" s="19"/>
      <c r="U920" s="97"/>
      <c r="V920" s="19"/>
      <c r="W920" s="19"/>
      <c r="X920" s="19"/>
      <c r="Y920" s="19"/>
      <c r="Z920" s="19"/>
      <c r="AA920" s="19"/>
      <c r="AB920" s="19"/>
      <c r="AC920" s="19"/>
      <c r="AD920" s="19"/>
      <c r="AE920" s="19"/>
      <c r="AF920" s="19"/>
      <c r="AG920" s="19"/>
    </row>
    <row r="921" spans="1:33" ht="15.75" x14ac:dyDescent="0.2">
      <c r="A921" s="58"/>
      <c r="B921" s="19"/>
      <c r="C921" s="19"/>
      <c r="D921" s="19"/>
      <c r="E921" s="19"/>
      <c r="F921" s="19"/>
      <c r="G921" s="19"/>
      <c r="H921" s="19"/>
      <c r="I921" s="19"/>
      <c r="J921" s="19"/>
      <c r="K921" s="19"/>
      <c r="L921" s="19"/>
      <c r="M921" s="19"/>
      <c r="N921" s="19"/>
      <c r="O921" s="19"/>
      <c r="P921" s="19"/>
      <c r="Q921" s="19"/>
      <c r="R921" s="19"/>
      <c r="S921" s="19"/>
      <c r="T921" s="19"/>
      <c r="U921" s="97"/>
      <c r="V921" s="19"/>
      <c r="W921" s="19"/>
      <c r="X921" s="19"/>
      <c r="Y921" s="19"/>
      <c r="Z921" s="19"/>
      <c r="AA921" s="19"/>
      <c r="AB921" s="19"/>
      <c r="AC921" s="19"/>
      <c r="AD921" s="19"/>
      <c r="AE921" s="19"/>
      <c r="AF921" s="19"/>
      <c r="AG921" s="19"/>
    </row>
    <row r="922" spans="1:33" ht="15.75" x14ac:dyDescent="0.2">
      <c r="A922" s="58"/>
      <c r="B922" s="19"/>
      <c r="C922" s="19"/>
      <c r="D922" s="19"/>
      <c r="E922" s="19"/>
      <c r="F922" s="19"/>
      <c r="G922" s="19"/>
      <c r="H922" s="19"/>
      <c r="I922" s="19"/>
      <c r="J922" s="19"/>
      <c r="K922" s="19"/>
      <c r="L922" s="19"/>
      <c r="M922" s="19"/>
      <c r="N922" s="19"/>
      <c r="O922" s="19"/>
      <c r="P922" s="19"/>
      <c r="Q922" s="19"/>
      <c r="R922" s="19"/>
      <c r="S922" s="19"/>
      <c r="T922" s="19"/>
      <c r="U922" s="97"/>
      <c r="V922" s="19"/>
      <c r="W922" s="19"/>
      <c r="X922" s="19"/>
      <c r="Y922" s="19"/>
      <c r="Z922" s="19"/>
      <c r="AA922" s="19"/>
      <c r="AB922" s="19"/>
      <c r="AC922" s="19"/>
      <c r="AD922" s="19"/>
      <c r="AE922" s="19"/>
      <c r="AF922" s="19"/>
      <c r="AG922" s="19"/>
    </row>
    <row r="923" spans="1:33" ht="15.75" x14ac:dyDescent="0.2">
      <c r="A923" s="58"/>
      <c r="B923" s="19"/>
      <c r="C923" s="19"/>
      <c r="D923" s="19"/>
      <c r="E923" s="19"/>
      <c r="F923" s="19"/>
      <c r="G923" s="19"/>
      <c r="H923" s="19"/>
      <c r="I923" s="19"/>
      <c r="J923" s="19"/>
      <c r="K923" s="19"/>
      <c r="L923" s="19"/>
      <c r="M923" s="19"/>
      <c r="N923" s="19"/>
      <c r="O923" s="19"/>
      <c r="P923" s="19"/>
      <c r="Q923" s="19"/>
      <c r="R923" s="19"/>
      <c r="S923" s="19"/>
      <c r="T923" s="19"/>
      <c r="U923" s="97"/>
      <c r="V923" s="19"/>
      <c r="W923" s="19"/>
      <c r="X923" s="19"/>
      <c r="Y923" s="19"/>
      <c r="Z923" s="19"/>
      <c r="AA923" s="19"/>
      <c r="AB923" s="19"/>
      <c r="AC923" s="19"/>
      <c r="AD923" s="19"/>
      <c r="AE923" s="19"/>
      <c r="AF923" s="19"/>
      <c r="AG923" s="19"/>
    </row>
    <row r="924" spans="1:33" ht="15.75" x14ac:dyDescent="0.2">
      <c r="A924" s="58"/>
      <c r="B924" s="19"/>
      <c r="C924" s="19"/>
      <c r="D924" s="19"/>
      <c r="E924" s="19"/>
      <c r="F924" s="19"/>
      <c r="G924" s="19"/>
      <c r="H924" s="19"/>
      <c r="I924" s="19"/>
      <c r="J924" s="19"/>
      <c r="K924" s="19"/>
      <c r="L924" s="19"/>
      <c r="M924" s="19"/>
      <c r="N924" s="19"/>
      <c r="O924" s="19"/>
      <c r="P924" s="19"/>
      <c r="Q924" s="19"/>
      <c r="R924" s="19"/>
      <c r="S924" s="19"/>
      <c r="T924" s="19"/>
      <c r="U924" s="97"/>
      <c r="V924" s="19"/>
      <c r="W924" s="19"/>
      <c r="X924" s="19"/>
      <c r="Y924" s="19"/>
      <c r="Z924" s="19"/>
      <c r="AA924" s="19"/>
      <c r="AB924" s="19"/>
      <c r="AC924" s="19"/>
      <c r="AD924" s="19"/>
      <c r="AE924" s="19"/>
      <c r="AF924" s="19"/>
      <c r="AG924" s="19"/>
    </row>
    <row r="925" spans="1:33" ht="15.75" x14ac:dyDescent="0.2">
      <c r="A925" s="58"/>
      <c r="B925" s="19"/>
      <c r="C925" s="19"/>
      <c r="D925" s="19"/>
      <c r="E925" s="19"/>
      <c r="F925" s="19"/>
      <c r="G925" s="19"/>
      <c r="H925" s="19"/>
      <c r="I925" s="19"/>
      <c r="J925" s="19"/>
      <c r="K925" s="19"/>
      <c r="L925" s="19"/>
      <c r="M925" s="19"/>
      <c r="N925" s="19"/>
      <c r="O925" s="19"/>
      <c r="P925" s="19"/>
      <c r="Q925" s="19"/>
      <c r="R925" s="19"/>
      <c r="S925" s="19"/>
      <c r="T925" s="19"/>
      <c r="U925" s="97"/>
      <c r="V925" s="19"/>
      <c r="W925" s="19"/>
      <c r="X925" s="19"/>
      <c r="Y925" s="19"/>
      <c r="Z925" s="19"/>
      <c r="AA925" s="19"/>
      <c r="AB925" s="19"/>
      <c r="AC925" s="19"/>
      <c r="AD925" s="19"/>
      <c r="AE925" s="19"/>
      <c r="AF925" s="19"/>
      <c r="AG925" s="19"/>
    </row>
    <row r="926" spans="1:33" ht="15.75" x14ac:dyDescent="0.2">
      <c r="A926" s="58"/>
      <c r="B926" s="19"/>
      <c r="C926" s="19"/>
      <c r="D926" s="19"/>
      <c r="E926" s="19"/>
      <c r="F926" s="19"/>
      <c r="G926" s="19"/>
      <c r="H926" s="19"/>
      <c r="I926" s="19"/>
      <c r="J926" s="19"/>
      <c r="K926" s="19"/>
      <c r="L926" s="19"/>
      <c r="M926" s="19"/>
      <c r="N926" s="19"/>
      <c r="O926" s="19"/>
      <c r="P926" s="19"/>
      <c r="Q926" s="19"/>
      <c r="R926" s="19"/>
      <c r="S926" s="19"/>
      <c r="T926" s="19"/>
      <c r="U926" s="97"/>
      <c r="V926" s="19"/>
      <c r="W926" s="19"/>
      <c r="X926" s="19"/>
      <c r="Y926" s="19"/>
      <c r="Z926" s="19"/>
      <c r="AA926" s="19"/>
      <c r="AB926" s="19"/>
      <c r="AC926" s="19"/>
      <c r="AD926" s="19"/>
      <c r="AE926" s="19"/>
      <c r="AF926" s="19"/>
      <c r="AG926" s="19"/>
    </row>
    <row r="927" spans="1:33" ht="15.75" x14ac:dyDescent="0.2">
      <c r="A927" s="58"/>
      <c r="B927" s="19"/>
      <c r="C927" s="19"/>
      <c r="D927" s="19"/>
      <c r="E927" s="19"/>
      <c r="F927" s="19"/>
      <c r="G927" s="19"/>
      <c r="H927" s="19"/>
      <c r="I927" s="19"/>
      <c r="J927" s="19"/>
      <c r="K927" s="19"/>
      <c r="L927" s="19"/>
      <c r="M927" s="19"/>
      <c r="N927" s="19"/>
      <c r="O927" s="19"/>
      <c r="P927" s="19"/>
      <c r="Q927" s="19"/>
      <c r="R927" s="19"/>
      <c r="S927" s="19"/>
      <c r="T927" s="19"/>
      <c r="U927" s="97"/>
      <c r="V927" s="19"/>
      <c r="W927" s="19"/>
      <c r="X927" s="19"/>
      <c r="Y927" s="19"/>
      <c r="Z927" s="19"/>
      <c r="AA927" s="19"/>
      <c r="AB927" s="19"/>
      <c r="AC927" s="19"/>
      <c r="AD927" s="19"/>
      <c r="AE927" s="19"/>
      <c r="AF927" s="19"/>
      <c r="AG927" s="19"/>
    </row>
    <row r="928" spans="1:33" ht="15.75" x14ac:dyDescent="0.2">
      <c r="A928" s="58"/>
      <c r="B928" s="19"/>
      <c r="C928" s="19"/>
      <c r="D928" s="19"/>
      <c r="E928" s="19"/>
      <c r="F928" s="19"/>
      <c r="G928" s="19"/>
      <c r="H928" s="19"/>
      <c r="I928" s="19"/>
      <c r="J928" s="19"/>
      <c r="K928" s="19"/>
      <c r="L928" s="19"/>
      <c r="M928" s="19"/>
      <c r="N928" s="19"/>
      <c r="O928" s="19"/>
      <c r="P928" s="19"/>
      <c r="Q928" s="19"/>
      <c r="R928" s="19"/>
      <c r="S928" s="19"/>
      <c r="T928" s="19"/>
      <c r="U928" s="97"/>
      <c r="V928" s="19"/>
      <c r="W928" s="19"/>
      <c r="X928" s="19"/>
      <c r="Y928" s="19"/>
      <c r="Z928" s="19"/>
      <c r="AA928" s="19"/>
      <c r="AB928" s="19"/>
      <c r="AC928" s="19"/>
      <c r="AD928" s="19"/>
      <c r="AE928" s="19"/>
      <c r="AF928" s="19"/>
      <c r="AG928" s="19"/>
    </row>
    <row r="929" spans="1:33" ht="15.75" x14ac:dyDescent="0.2">
      <c r="A929" s="58"/>
      <c r="B929" s="19"/>
      <c r="C929" s="19"/>
      <c r="D929" s="19"/>
      <c r="E929" s="19"/>
      <c r="F929" s="19"/>
      <c r="G929" s="19"/>
      <c r="H929" s="19"/>
      <c r="I929" s="19"/>
      <c r="J929" s="19"/>
      <c r="K929" s="19"/>
      <c r="L929" s="19"/>
      <c r="M929" s="19"/>
      <c r="N929" s="19"/>
      <c r="O929" s="19"/>
      <c r="P929" s="19"/>
      <c r="Q929" s="19"/>
      <c r="R929" s="19"/>
      <c r="S929" s="19"/>
      <c r="T929" s="19"/>
      <c r="U929" s="97"/>
      <c r="V929" s="19"/>
      <c r="W929" s="19"/>
      <c r="X929" s="19"/>
      <c r="Y929" s="19"/>
      <c r="Z929" s="19"/>
      <c r="AA929" s="19"/>
      <c r="AB929" s="19"/>
      <c r="AC929" s="19"/>
      <c r="AD929" s="19"/>
      <c r="AE929" s="19"/>
      <c r="AF929" s="19"/>
      <c r="AG929" s="19"/>
    </row>
    <row r="930" spans="1:33" ht="15.75" x14ac:dyDescent="0.2">
      <c r="A930" s="58"/>
      <c r="B930" s="19"/>
      <c r="C930" s="19"/>
      <c r="D930" s="19"/>
      <c r="E930" s="19"/>
      <c r="F930" s="19"/>
      <c r="G930" s="19"/>
      <c r="H930" s="19"/>
      <c r="I930" s="19"/>
      <c r="J930" s="19"/>
      <c r="K930" s="19"/>
      <c r="L930" s="19"/>
      <c r="M930" s="19"/>
      <c r="N930" s="19"/>
      <c r="O930" s="19"/>
      <c r="P930" s="19"/>
      <c r="Q930" s="19"/>
      <c r="R930" s="19"/>
      <c r="S930" s="19"/>
      <c r="T930" s="19"/>
      <c r="U930" s="97"/>
      <c r="V930" s="19"/>
      <c r="W930" s="19"/>
      <c r="X930" s="19"/>
      <c r="Y930" s="19"/>
      <c r="Z930" s="19"/>
      <c r="AA930" s="19"/>
      <c r="AB930" s="19"/>
      <c r="AC930" s="19"/>
      <c r="AD930" s="19"/>
      <c r="AE930" s="19"/>
      <c r="AF930" s="19"/>
      <c r="AG930" s="19"/>
    </row>
    <row r="931" spans="1:33" ht="15.75" x14ac:dyDescent="0.2">
      <c r="A931" s="58"/>
      <c r="B931" s="19"/>
      <c r="C931" s="19"/>
      <c r="D931" s="19"/>
      <c r="E931" s="19"/>
      <c r="F931" s="19"/>
      <c r="G931" s="19"/>
      <c r="H931" s="19"/>
      <c r="I931" s="19"/>
      <c r="J931" s="19"/>
      <c r="K931" s="19"/>
      <c r="L931" s="19"/>
      <c r="M931" s="19"/>
      <c r="N931" s="19"/>
      <c r="O931" s="19"/>
      <c r="P931" s="19"/>
      <c r="Q931" s="19"/>
      <c r="R931" s="19"/>
      <c r="S931" s="19"/>
      <c r="T931" s="19"/>
      <c r="U931" s="97"/>
      <c r="V931" s="19"/>
      <c r="W931" s="19"/>
      <c r="X931" s="19"/>
      <c r="Y931" s="19"/>
      <c r="Z931" s="19"/>
      <c r="AA931" s="19"/>
      <c r="AB931" s="19"/>
      <c r="AC931" s="19"/>
      <c r="AD931" s="19"/>
      <c r="AE931" s="19"/>
      <c r="AF931" s="19"/>
      <c r="AG931" s="19"/>
    </row>
    <row r="932" spans="1:33" ht="15.75" x14ac:dyDescent="0.2">
      <c r="A932" s="58"/>
      <c r="B932" s="19"/>
      <c r="C932" s="19"/>
      <c r="D932" s="19"/>
      <c r="E932" s="19"/>
      <c r="F932" s="19"/>
      <c r="G932" s="19"/>
      <c r="H932" s="19"/>
      <c r="I932" s="19"/>
      <c r="J932" s="19"/>
      <c r="K932" s="19"/>
      <c r="L932" s="19"/>
      <c r="M932" s="19"/>
      <c r="N932" s="19"/>
      <c r="O932" s="19"/>
      <c r="P932" s="19"/>
      <c r="Q932" s="19"/>
      <c r="R932" s="19"/>
      <c r="S932" s="19"/>
      <c r="T932" s="19"/>
      <c r="U932" s="97"/>
      <c r="V932" s="19"/>
      <c r="W932" s="19"/>
      <c r="X932" s="19"/>
      <c r="Y932" s="19"/>
      <c r="Z932" s="19"/>
      <c r="AA932" s="19"/>
      <c r="AB932" s="19"/>
      <c r="AC932" s="19"/>
      <c r="AD932" s="19"/>
      <c r="AE932" s="19"/>
      <c r="AF932" s="19"/>
      <c r="AG932" s="19"/>
    </row>
    <row r="933" spans="1:33" ht="15.75" x14ac:dyDescent="0.2">
      <c r="A933" s="58"/>
      <c r="B933" s="19"/>
      <c r="C933" s="19"/>
      <c r="D933" s="19"/>
      <c r="E933" s="19"/>
      <c r="F933" s="19"/>
      <c r="G933" s="19"/>
      <c r="H933" s="19"/>
      <c r="I933" s="19"/>
      <c r="J933" s="19"/>
      <c r="K933" s="19"/>
      <c r="L933" s="19"/>
      <c r="M933" s="19"/>
      <c r="N933" s="19"/>
      <c r="O933" s="19"/>
      <c r="P933" s="19"/>
      <c r="Q933" s="19"/>
      <c r="R933" s="19"/>
      <c r="S933" s="19"/>
      <c r="T933" s="19"/>
      <c r="U933" s="97"/>
      <c r="V933" s="19"/>
      <c r="W933" s="19"/>
      <c r="X933" s="19"/>
      <c r="Y933" s="19"/>
      <c r="Z933" s="19"/>
      <c r="AA933" s="19"/>
      <c r="AB933" s="19"/>
      <c r="AC933" s="19"/>
      <c r="AD933" s="19"/>
      <c r="AE933" s="19"/>
      <c r="AF933" s="19"/>
      <c r="AG933" s="19"/>
    </row>
    <row r="934" spans="1:33" ht="15.75" x14ac:dyDescent="0.2">
      <c r="A934" s="58"/>
      <c r="B934" s="19"/>
      <c r="C934" s="19"/>
      <c r="D934" s="19"/>
      <c r="E934" s="19"/>
      <c r="F934" s="19"/>
      <c r="G934" s="19"/>
      <c r="H934" s="19"/>
      <c r="I934" s="19"/>
      <c r="J934" s="19"/>
      <c r="K934" s="19"/>
      <c r="L934" s="19"/>
      <c r="M934" s="19"/>
      <c r="N934" s="19"/>
      <c r="O934" s="19"/>
      <c r="P934" s="19"/>
      <c r="Q934" s="19"/>
      <c r="R934" s="19"/>
      <c r="S934" s="19"/>
      <c r="T934" s="19"/>
      <c r="U934" s="97"/>
      <c r="V934" s="19"/>
      <c r="W934" s="19"/>
      <c r="X934" s="19"/>
      <c r="Y934" s="19"/>
      <c r="Z934" s="19"/>
      <c r="AA934" s="19"/>
      <c r="AB934" s="19"/>
      <c r="AC934" s="19"/>
      <c r="AD934" s="19"/>
      <c r="AE934" s="19"/>
      <c r="AF934" s="19"/>
      <c r="AG934" s="19"/>
    </row>
    <row r="935" spans="1:33" ht="15.75" x14ac:dyDescent="0.2">
      <c r="A935" s="58"/>
      <c r="B935" s="19"/>
      <c r="C935" s="19"/>
      <c r="D935" s="19"/>
      <c r="E935" s="19"/>
      <c r="F935" s="19"/>
      <c r="G935" s="19"/>
      <c r="H935" s="19"/>
      <c r="I935" s="19"/>
      <c r="J935" s="19"/>
      <c r="K935" s="19"/>
      <c r="L935" s="19"/>
      <c r="M935" s="19"/>
      <c r="N935" s="19"/>
      <c r="O935" s="19"/>
      <c r="P935" s="19"/>
      <c r="Q935" s="19"/>
      <c r="R935" s="19"/>
      <c r="S935" s="19"/>
      <c r="T935" s="19"/>
      <c r="U935" s="97"/>
      <c r="V935" s="19"/>
      <c r="W935" s="19"/>
      <c r="X935" s="19"/>
      <c r="Y935" s="19"/>
      <c r="Z935" s="19"/>
      <c r="AA935" s="19"/>
      <c r="AB935" s="19"/>
      <c r="AC935" s="19"/>
      <c r="AD935" s="19"/>
      <c r="AE935" s="19"/>
      <c r="AF935" s="19"/>
      <c r="AG935" s="19"/>
    </row>
    <row r="936" spans="1:33" ht="15.75" x14ac:dyDescent="0.2">
      <c r="A936" s="58"/>
      <c r="B936" s="19"/>
      <c r="C936" s="19"/>
      <c r="D936" s="19"/>
      <c r="E936" s="19"/>
      <c r="F936" s="19"/>
      <c r="G936" s="19"/>
      <c r="H936" s="19"/>
      <c r="I936" s="19"/>
      <c r="J936" s="19"/>
      <c r="K936" s="19"/>
      <c r="L936" s="19"/>
      <c r="M936" s="19"/>
      <c r="N936" s="19"/>
      <c r="O936" s="19"/>
      <c r="P936" s="19"/>
      <c r="Q936" s="19"/>
      <c r="R936" s="19"/>
      <c r="S936" s="19"/>
      <c r="T936" s="19"/>
      <c r="U936" s="97"/>
      <c r="V936" s="19"/>
      <c r="W936" s="19"/>
      <c r="X936" s="19"/>
      <c r="Y936" s="19"/>
      <c r="Z936" s="19"/>
      <c r="AA936" s="19"/>
      <c r="AB936" s="19"/>
      <c r="AC936" s="19"/>
      <c r="AD936" s="19"/>
      <c r="AE936" s="19"/>
      <c r="AF936" s="19"/>
      <c r="AG936" s="19"/>
    </row>
    <row r="937" spans="1:33" ht="15.75" x14ac:dyDescent="0.2">
      <c r="A937" s="58"/>
      <c r="B937" s="19"/>
      <c r="C937" s="19"/>
      <c r="D937" s="19"/>
      <c r="E937" s="19"/>
      <c r="F937" s="19"/>
      <c r="G937" s="19"/>
      <c r="H937" s="19"/>
      <c r="I937" s="19"/>
      <c r="J937" s="19"/>
      <c r="K937" s="19"/>
      <c r="L937" s="19"/>
      <c r="M937" s="19"/>
      <c r="N937" s="19"/>
      <c r="O937" s="19"/>
      <c r="P937" s="19"/>
      <c r="Q937" s="19"/>
      <c r="R937" s="19"/>
      <c r="S937" s="19"/>
      <c r="T937" s="19"/>
      <c r="U937" s="97"/>
      <c r="V937" s="19"/>
      <c r="W937" s="19"/>
      <c r="X937" s="19"/>
      <c r="Y937" s="19"/>
      <c r="Z937" s="19"/>
      <c r="AA937" s="19"/>
      <c r="AB937" s="19"/>
      <c r="AC937" s="19"/>
      <c r="AD937" s="19"/>
      <c r="AE937" s="19"/>
      <c r="AF937" s="19"/>
      <c r="AG937" s="19"/>
    </row>
    <row r="938" spans="1:33" ht="15.75" x14ac:dyDescent="0.2">
      <c r="A938" s="58"/>
      <c r="B938" s="19"/>
      <c r="C938" s="19"/>
      <c r="D938" s="19"/>
      <c r="E938" s="19"/>
      <c r="F938" s="19"/>
      <c r="G938" s="19"/>
      <c r="H938" s="19"/>
      <c r="I938" s="19"/>
      <c r="J938" s="19"/>
      <c r="K938" s="19"/>
      <c r="L938" s="19"/>
      <c r="M938" s="19"/>
      <c r="N938" s="19"/>
      <c r="O938" s="19"/>
      <c r="P938" s="19"/>
      <c r="Q938" s="19"/>
      <c r="R938" s="19"/>
      <c r="S938" s="19"/>
      <c r="T938" s="19"/>
      <c r="U938" s="97"/>
      <c r="V938" s="19"/>
      <c r="W938" s="19"/>
      <c r="X938" s="19"/>
      <c r="Y938" s="19"/>
      <c r="Z938" s="19"/>
      <c r="AA938" s="19"/>
      <c r="AB938" s="19"/>
      <c r="AC938" s="19"/>
      <c r="AD938" s="19"/>
      <c r="AE938" s="19"/>
      <c r="AF938" s="19"/>
      <c r="AG938" s="19"/>
    </row>
    <row r="939" spans="1:33" ht="15.75" x14ac:dyDescent="0.2">
      <c r="A939" s="58"/>
      <c r="B939" s="19"/>
      <c r="C939" s="19"/>
      <c r="D939" s="19"/>
      <c r="E939" s="19"/>
      <c r="F939" s="19"/>
      <c r="G939" s="19"/>
      <c r="H939" s="19"/>
      <c r="I939" s="19"/>
      <c r="J939" s="19"/>
      <c r="K939" s="19"/>
      <c r="L939" s="19"/>
      <c r="M939" s="19"/>
      <c r="N939" s="19"/>
      <c r="O939" s="19"/>
      <c r="P939" s="19"/>
      <c r="Q939" s="19"/>
      <c r="R939" s="19"/>
      <c r="S939" s="19"/>
      <c r="T939" s="19"/>
      <c r="U939" s="97"/>
      <c r="V939" s="19"/>
      <c r="W939" s="19"/>
      <c r="X939" s="19"/>
      <c r="Y939" s="19"/>
      <c r="Z939" s="19"/>
      <c r="AA939" s="19"/>
      <c r="AB939" s="19"/>
      <c r="AC939" s="19"/>
      <c r="AD939" s="19"/>
      <c r="AE939" s="19"/>
      <c r="AF939" s="19"/>
      <c r="AG939" s="19"/>
    </row>
    <row r="940" spans="1:33" ht="15.75" x14ac:dyDescent="0.2">
      <c r="A940" s="58"/>
      <c r="B940" s="19"/>
      <c r="C940" s="19"/>
      <c r="D940" s="19"/>
      <c r="E940" s="19"/>
      <c r="F940" s="19"/>
      <c r="G940" s="19"/>
      <c r="H940" s="19"/>
      <c r="I940" s="19"/>
      <c r="J940" s="19"/>
      <c r="K940" s="19"/>
      <c r="L940" s="19"/>
      <c r="M940" s="19"/>
      <c r="N940" s="19"/>
      <c r="O940" s="19"/>
      <c r="P940" s="19"/>
      <c r="Q940" s="19"/>
      <c r="R940" s="19"/>
      <c r="S940" s="19"/>
      <c r="T940" s="19"/>
      <c r="U940" s="97"/>
      <c r="V940" s="19"/>
      <c r="W940" s="19"/>
      <c r="X940" s="19"/>
      <c r="Y940" s="19"/>
      <c r="Z940" s="19"/>
      <c r="AA940" s="19"/>
      <c r="AB940" s="19"/>
      <c r="AC940" s="19"/>
      <c r="AD940" s="19"/>
      <c r="AE940" s="19"/>
      <c r="AF940" s="19"/>
      <c r="AG940" s="19"/>
    </row>
    <row r="941" spans="1:33" ht="15.75" x14ac:dyDescent="0.2">
      <c r="A941" s="58"/>
      <c r="B941" s="19"/>
      <c r="C941" s="19"/>
      <c r="D941" s="19"/>
      <c r="E941" s="19"/>
      <c r="F941" s="19"/>
      <c r="G941" s="19"/>
      <c r="H941" s="19"/>
      <c r="I941" s="19"/>
      <c r="J941" s="19"/>
      <c r="K941" s="19"/>
      <c r="L941" s="19"/>
      <c r="M941" s="19"/>
      <c r="N941" s="19"/>
      <c r="O941" s="19"/>
      <c r="P941" s="19"/>
      <c r="Q941" s="19"/>
      <c r="R941" s="19"/>
      <c r="S941" s="19"/>
      <c r="T941" s="19"/>
      <c r="U941" s="97"/>
      <c r="V941" s="19"/>
      <c r="W941" s="19"/>
      <c r="X941" s="19"/>
      <c r="Y941" s="19"/>
      <c r="Z941" s="19"/>
      <c r="AA941" s="19"/>
      <c r="AB941" s="19"/>
      <c r="AC941" s="19"/>
      <c r="AD941" s="19"/>
      <c r="AE941" s="19"/>
      <c r="AF941" s="19"/>
      <c r="AG941" s="19"/>
    </row>
    <row r="942" spans="1:33" ht="15.75" x14ac:dyDescent="0.2">
      <c r="A942" s="58"/>
      <c r="B942" s="19"/>
      <c r="C942" s="19"/>
      <c r="D942" s="19"/>
      <c r="E942" s="19"/>
      <c r="F942" s="19"/>
      <c r="G942" s="19"/>
      <c r="H942" s="19"/>
      <c r="I942" s="19"/>
      <c r="J942" s="19"/>
      <c r="K942" s="19"/>
      <c r="L942" s="19"/>
      <c r="M942" s="19"/>
      <c r="N942" s="19"/>
      <c r="O942" s="19"/>
      <c r="P942" s="19"/>
      <c r="Q942" s="19"/>
      <c r="R942" s="19"/>
      <c r="S942" s="19"/>
      <c r="T942" s="19"/>
      <c r="U942" s="97"/>
      <c r="V942" s="19"/>
      <c r="W942" s="19"/>
      <c r="X942" s="19"/>
      <c r="Y942" s="19"/>
      <c r="Z942" s="19"/>
      <c r="AA942" s="19"/>
      <c r="AB942" s="19"/>
      <c r="AC942" s="19"/>
      <c r="AD942" s="19"/>
      <c r="AE942" s="19"/>
      <c r="AF942" s="19"/>
      <c r="AG942" s="19"/>
    </row>
    <row r="943" spans="1:33" ht="15.75" x14ac:dyDescent="0.2">
      <c r="A943" s="58"/>
      <c r="B943" s="19"/>
      <c r="C943" s="19"/>
      <c r="D943" s="19"/>
      <c r="E943" s="19"/>
      <c r="F943" s="19"/>
      <c r="G943" s="19"/>
      <c r="H943" s="19"/>
      <c r="I943" s="19"/>
      <c r="J943" s="19"/>
      <c r="K943" s="19"/>
      <c r="L943" s="19"/>
      <c r="M943" s="19"/>
      <c r="N943" s="19"/>
      <c r="O943" s="19"/>
      <c r="P943" s="19"/>
      <c r="Q943" s="19"/>
      <c r="R943" s="19"/>
      <c r="S943" s="19"/>
      <c r="T943" s="19"/>
      <c r="U943" s="97"/>
      <c r="V943" s="19"/>
      <c r="W943" s="19"/>
      <c r="X943" s="19"/>
      <c r="Y943" s="19"/>
      <c r="Z943" s="19"/>
      <c r="AA943" s="19"/>
      <c r="AB943" s="19"/>
      <c r="AC943" s="19"/>
      <c r="AD943" s="19"/>
      <c r="AE943" s="19"/>
      <c r="AF943" s="19"/>
      <c r="AG943" s="19"/>
    </row>
    <row r="944" spans="1:33" ht="15.75" x14ac:dyDescent="0.2">
      <c r="A944" s="58"/>
      <c r="B944" s="19"/>
      <c r="C944" s="19"/>
      <c r="D944" s="19"/>
      <c r="E944" s="19"/>
      <c r="F944" s="19"/>
      <c r="G944" s="19"/>
      <c r="H944" s="19"/>
      <c r="I944" s="19"/>
      <c r="J944" s="19"/>
      <c r="K944" s="19"/>
      <c r="L944" s="19"/>
      <c r="M944" s="19"/>
      <c r="N944" s="19"/>
      <c r="O944" s="19"/>
      <c r="P944" s="19"/>
      <c r="Q944" s="19"/>
      <c r="R944" s="19"/>
      <c r="S944" s="19"/>
      <c r="T944" s="19"/>
      <c r="U944" s="97"/>
      <c r="V944" s="19"/>
      <c r="W944" s="19"/>
      <c r="X944" s="19"/>
      <c r="Y944" s="19"/>
      <c r="Z944" s="19"/>
      <c r="AA944" s="19"/>
      <c r="AB944" s="19"/>
      <c r="AC944" s="19"/>
      <c r="AD944" s="19"/>
      <c r="AE944" s="19"/>
      <c r="AF944" s="19"/>
      <c r="AG944" s="19"/>
    </row>
    <row r="945" spans="1:33" ht="15.75" x14ac:dyDescent="0.2">
      <c r="A945" s="58"/>
      <c r="B945" s="19"/>
      <c r="C945" s="19"/>
      <c r="D945" s="19"/>
      <c r="E945" s="19"/>
      <c r="F945" s="19"/>
      <c r="G945" s="19"/>
      <c r="H945" s="19"/>
      <c r="I945" s="19"/>
      <c r="J945" s="19"/>
      <c r="K945" s="19"/>
      <c r="L945" s="19"/>
      <c r="M945" s="19"/>
      <c r="N945" s="19"/>
      <c r="O945" s="19"/>
      <c r="P945" s="19"/>
      <c r="Q945" s="19"/>
      <c r="R945" s="19"/>
      <c r="S945" s="19"/>
      <c r="T945" s="19"/>
      <c r="U945" s="97"/>
      <c r="V945" s="19"/>
      <c r="W945" s="19"/>
      <c r="X945" s="19"/>
      <c r="Y945" s="19"/>
      <c r="Z945" s="19"/>
      <c r="AA945" s="19"/>
      <c r="AB945" s="19"/>
      <c r="AC945" s="19"/>
      <c r="AD945" s="19"/>
      <c r="AE945" s="19"/>
      <c r="AF945" s="19"/>
      <c r="AG945" s="19"/>
    </row>
    <row r="946" spans="1:33" ht="15.75" x14ac:dyDescent="0.2">
      <c r="A946" s="58"/>
      <c r="B946" s="19"/>
      <c r="C946" s="19"/>
      <c r="D946" s="19"/>
      <c r="E946" s="19"/>
      <c r="F946" s="19"/>
      <c r="G946" s="19"/>
      <c r="H946" s="19"/>
      <c r="I946" s="19"/>
      <c r="J946" s="19"/>
      <c r="K946" s="19"/>
      <c r="L946" s="19"/>
      <c r="M946" s="19"/>
      <c r="N946" s="19"/>
      <c r="O946" s="19"/>
      <c r="P946" s="19"/>
      <c r="Q946" s="19"/>
      <c r="R946" s="19"/>
      <c r="S946" s="19"/>
      <c r="T946" s="19"/>
      <c r="U946" s="97"/>
      <c r="V946" s="19"/>
      <c r="W946" s="19"/>
      <c r="X946" s="19"/>
      <c r="Y946" s="19"/>
      <c r="Z946" s="19"/>
      <c r="AA946" s="19"/>
      <c r="AB946" s="19"/>
      <c r="AC946" s="19"/>
      <c r="AD946" s="19"/>
      <c r="AE946" s="19"/>
      <c r="AF946" s="19"/>
      <c r="AG946" s="19"/>
    </row>
    <row r="947" spans="1:33" ht="15.75" x14ac:dyDescent="0.2">
      <c r="A947" s="58"/>
      <c r="B947" s="19"/>
      <c r="C947" s="19"/>
      <c r="D947" s="19"/>
      <c r="E947" s="19"/>
      <c r="F947" s="19"/>
      <c r="G947" s="19"/>
      <c r="H947" s="19"/>
      <c r="I947" s="19"/>
      <c r="J947" s="19"/>
      <c r="K947" s="19"/>
      <c r="L947" s="19"/>
      <c r="M947" s="19"/>
      <c r="N947" s="19"/>
      <c r="O947" s="19"/>
      <c r="P947" s="19"/>
      <c r="Q947" s="19"/>
      <c r="R947" s="19"/>
      <c r="S947" s="19"/>
      <c r="T947" s="19"/>
      <c r="U947" s="97"/>
      <c r="V947" s="19"/>
      <c r="W947" s="19"/>
      <c r="X947" s="19"/>
      <c r="Y947" s="19"/>
      <c r="Z947" s="19"/>
      <c r="AA947" s="19"/>
      <c r="AB947" s="19"/>
      <c r="AC947" s="19"/>
      <c r="AD947" s="19"/>
      <c r="AE947" s="19"/>
      <c r="AF947" s="19"/>
      <c r="AG947" s="19"/>
    </row>
    <row r="948" spans="1:33" ht="15.75" x14ac:dyDescent="0.2">
      <c r="A948" s="58"/>
      <c r="B948" s="19"/>
      <c r="C948" s="19"/>
      <c r="D948" s="19"/>
      <c r="E948" s="19"/>
      <c r="F948" s="19"/>
      <c r="G948" s="19"/>
      <c r="H948" s="19"/>
      <c r="I948" s="19"/>
      <c r="J948" s="19"/>
      <c r="K948" s="19"/>
      <c r="L948" s="19"/>
      <c r="M948" s="19"/>
      <c r="N948" s="19"/>
      <c r="O948" s="19"/>
      <c r="P948" s="19"/>
      <c r="Q948" s="19"/>
      <c r="R948" s="19"/>
      <c r="S948" s="19"/>
      <c r="T948" s="19"/>
      <c r="U948" s="97"/>
      <c r="V948" s="19"/>
      <c r="W948" s="19"/>
      <c r="X948" s="19"/>
      <c r="Y948" s="19"/>
      <c r="Z948" s="19"/>
      <c r="AA948" s="19"/>
      <c r="AB948" s="19"/>
      <c r="AC948" s="19"/>
      <c r="AD948" s="19"/>
      <c r="AE948" s="19"/>
      <c r="AF948" s="19"/>
      <c r="AG948" s="19"/>
    </row>
    <row r="949" spans="1:33" ht="15.75" x14ac:dyDescent="0.2">
      <c r="A949" s="58"/>
      <c r="B949" s="19"/>
      <c r="C949" s="19"/>
      <c r="D949" s="19"/>
      <c r="E949" s="19"/>
      <c r="F949" s="19"/>
      <c r="G949" s="19"/>
      <c r="H949" s="19"/>
      <c r="I949" s="19"/>
      <c r="J949" s="19"/>
      <c r="K949" s="19"/>
      <c r="L949" s="19"/>
      <c r="M949" s="19"/>
      <c r="N949" s="19"/>
      <c r="O949" s="19"/>
      <c r="P949" s="19"/>
      <c r="Q949" s="19"/>
      <c r="R949" s="19"/>
      <c r="S949" s="19"/>
      <c r="T949" s="19"/>
      <c r="U949" s="97"/>
      <c r="V949" s="19"/>
      <c r="W949" s="19"/>
      <c r="X949" s="19"/>
      <c r="Y949" s="19"/>
      <c r="Z949" s="19"/>
      <c r="AA949" s="19"/>
      <c r="AB949" s="19"/>
      <c r="AC949" s="19"/>
      <c r="AD949" s="19"/>
      <c r="AE949" s="19"/>
      <c r="AF949" s="19"/>
      <c r="AG949" s="19"/>
    </row>
    <row r="950" spans="1:33" ht="15.75" x14ac:dyDescent="0.2">
      <c r="A950" s="58"/>
      <c r="B950" s="19"/>
      <c r="C950" s="19"/>
      <c r="D950" s="19"/>
      <c r="E950" s="19"/>
      <c r="F950" s="19"/>
      <c r="G950" s="19"/>
      <c r="H950" s="19"/>
      <c r="I950" s="19"/>
      <c r="J950" s="19"/>
      <c r="K950" s="19"/>
      <c r="L950" s="19"/>
      <c r="M950" s="19"/>
      <c r="N950" s="19"/>
      <c r="O950" s="19"/>
      <c r="P950" s="19"/>
      <c r="Q950" s="19"/>
      <c r="R950" s="19"/>
      <c r="S950" s="19"/>
      <c r="T950" s="19"/>
      <c r="U950" s="97"/>
      <c r="V950" s="19"/>
      <c r="W950" s="19"/>
      <c r="X950" s="19"/>
      <c r="Y950" s="19"/>
      <c r="Z950" s="19"/>
      <c r="AA950" s="19"/>
      <c r="AB950" s="19"/>
      <c r="AC950" s="19"/>
      <c r="AD950" s="19"/>
      <c r="AE950" s="19"/>
      <c r="AF950" s="19"/>
      <c r="AG950" s="19"/>
    </row>
    <row r="951" spans="1:33" ht="15.75" x14ac:dyDescent="0.2">
      <c r="A951" s="58"/>
      <c r="B951" s="19"/>
      <c r="C951" s="19"/>
      <c r="D951" s="19"/>
      <c r="E951" s="19"/>
      <c r="F951" s="19"/>
      <c r="G951" s="19"/>
      <c r="H951" s="19"/>
      <c r="I951" s="19"/>
      <c r="J951" s="19"/>
      <c r="K951" s="19"/>
      <c r="L951" s="19"/>
      <c r="M951" s="19"/>
      <c r="N951" s="19"/>
      <c r="O951" s="19"/>
      <c r="P951" s="19"/>
      <c r="Q951" s="19"/>
      <c r="R951" s="19"/>
      <c r="S951" s="19"/>
      <c r="T951" s="19"/>
      <c r="U951" s="97"/>
      <c r="V951" s="19"/>
      <c r="W951" s="19"/>
      <c r="X951" s="19"/>
      <c r="Y951" s="19"/>
      <c r="Z951" s="19"/>
      <c r="AA951" s="19"/>
      <c r="AB951" s="19"/>
      <c r="AC951" s="19"/>
      <c r="AD951" s="19"/>
      <c r="AE951" s="19"/>
      <c r="AF951" s="19"/>
      <c r="AG951" s="19"/>
    </row>
    <row r="952" spans="1:33" ht="15.75" x14ac:dyDescent="0.2">
      <c r="A952" s="58"/>
      <c r="B952" s="19"/>
      <c r="C952" s="19"/>
      <c r="D952" s="19"/>
      <c r="E952" s="19"/>
      <c r="F952" s="19"/>
      <c r="G952" s="19"/>
      <c r="H952" s="19"/>
      <c r="I952" s="19"/>
      <c r="J952" s="19"/>
      <c r="K952" s="19"/>
      <c r="L952" s="19"/>
      <c r="M952" s="19"/>
      <c r="N952" s="19"/>
      <c r="O952" s="19"/>
      <c r="P952" s="19"/>
      <c r="Q952" s="19"/>
      <c r="R952" s="19"/>
      <c r="S952" s="19"/>
      <c r="T952" s="19"/>
      <c r="U952" s="97"/>
      <c r="V952" s="19"/>
      <c r="W952" s="19"/>
      <c r="X952" s="19"/>
      <c r="Y952" s="19"/>
      <c r="Z952" s="19"/>
      <c r="AA952" s="19"/>
      <c r="AB952" s="19"/>
      <c r="AC952" s="19"/>
      <c r="AD952" s="19"/>
      <c r="AE952" s="19"/>
      <c r="AF952" s="19"/>
      <c r="AG952" s="19"/>
    </row>
    <row r="953" spans="1:33" ht="15.75" x14ac:dyDescent="0.2">
      <c r="A953" s="58"/>
      <c r="B953" s="19"/>
      <c r="C953" s="19"/>
      <c r="D953" s="19"/>
      <c r="E953" s="19"/>
      <c r="F953" s="19"/>
      <c r="G953" s="19"/>
      <c r="H953" s="19"/>
      <c r="I953" s="19"/>
      <c r="J953" s="19"/>
      <c r="K953" s="19"/>
      <c r="L953" s="19"/>
      <c r="M953" s="19"/>
      <c r="N953" s="19"/>
      <c r="O953" s="19"/>
      <c r="P953" s="19"/>
      <c r="Q953" s="19"/>
      <c r="R953" s="19"/>
      <c r="S953" s="19"/>
      <c r="T953" s="19"/>
      <c r="U953" s="97"/>
      <c r="V953" s="19"/>
      <c r="W953" s="19"/>
      <c r="X953" s="19"/>
      <c r="Y953" s="19"/>
      <c r="Z953" s="19"/>
      <c r="AA953" s="19"/>
      <c r="AB953" s="19"/>
      <c r="AC953" s="19"/>
      <c r="AD953" s="19"/>
      <c r="AE953" s="19"/>
      <c r="AF953" s="19"/>
      <c r="AG953" s="19"/>
    </row>
    <row r="954" spans="1:33" ht="15.75" x14ac:dyDescent="0.2">
      <c r="A954" s="58"/>
      <c r="B954" s="19"/>
      <c r="C954" s="19"/>
      <c r="D954" s="19"/>
      <c r="E954" s="19"/>
      <c r="F954" s="19"/>
      <c r="G954" s="19"/>
      <c r="H954" s="19"/>
      <c r="I954" s="19"/>
      <c r="J954" s="19"/>
      <c r="K954" s="19"/>
      <c r="L954" s="19"/>
      <c r="M954" s="19"/>
      <c r="N954" s="19"/>
      <c r="O954" s="19"/>
      <c r="P954" s="19"/>
      <c r="Q954" s="19"/>
      <c r="R954" s="19"/>
      <c r="S954" s="19"/>
      <c r="T954" s="19"/>
      <c r="U954" s="97"/>
      <c r="V954" s="19"/>
      <c r="W954" s="19"/>
      <c r="X954" s="19"/>
      <c r="Y954" s="19"/>
      <c r="Z954" s="19"/>
      <c r="AA954" s="19"/>
      <c r="AB954" s="19"/>
      <c r="AC954" s="19"/>
      <c r="AD954" s="19"/>
      <c r="AE954" s="19"/>
      <c r="AF954" s="19"/>
      <c r="AG954" s="19"/>
    </row>
    <row r="955" spans="1:33" ht="15.75" x14ac:dyDescent="0.2">
      <c r="A955" s="58"/>
      <c r="B955" s="19"/>
      <c r="C955" s="19"/>
      <c r="D955" s="19"/>
      <c r="E955" s="19"/>
      <c r="F955" s="19"/>
      <c r="G955" s="19"/>
      <c r="H955" s="19"/>
      <c r="I955" s="19"/>
      <c r="J955" s="19"/>
      <c r="K955" s="19"/>
      <c r="L955" s="19"/>
      <c r="M955" s="19"/>
      <c r="N955" s="19"/>
      <c r="O955" s="19"/>
      <c r="P955" s="19"/>
      <c r="Q955" s="19"/>
      <c r="R955" s="19"/>
      <c r="S955" s="19"/>
      <c r="T955" s="19"/>
      <c r="U955" s="97"/>
      <c r="V955" s="19"/>
      <c r="W955" s="19"/>
      <c r="X955" s="19"/>
      <c r="Y955" s="19"/>
      <c r="Z955" s="19"/>
      <c r="AA955" s="19"/>
      <c r="AB955" s="19"/>
      <c r="AC955" s="19"/>
      <c r="AD955" s="19"/>
      <c r="AE955" s="19"/>
      <c r="AF955" s="19"/>
      <c r="AG955" s="19"/>
    </row>
    <row r="956" spans="1:33" ht="15.75" x14ac:dyDescent="0.2">
      <c r="A956" s="58"/>
      <c r="B956" s="19"/>
      <c r="C956" s="19"/>
      <c r="D956" s="19"/>
      <c r="E956" s="19"/>
      <c r="F956" s="19"/>
      <c r="G956" s="19"/>
      <c r="H956" s="19"/>
      <c r="I956" s="19"/>
      <c r="J956" s="19"/>
      <c r="K956" s="19"/>
      <c r="L956" s="19"/>
      <c r="M956" s="19"/>
      <c r="N956" s="19"/>
      <c r="O956" s="19"/>
      <c r="P956" s="19"/>
      <c r="Q956" s="19"/>
      <c r="R956" s="19"/>
      <c r="S956" s="19"/>
      <c r="T956" s="19"/>
      <c r="U956" s="97"/>
      <c r="V956" s="19"/>
      <c r="W956" s="19"/>
      <c r="X956" s="19"/>
      <c r="Y956" s="19"/>
      <c r="Z956" s="19"/>
      <c r="AA956" s="19"/>
      <c r="AB956" s="19"/>
      <c r="AC956" s="19"/>
      <c r="AD956" s="19"/>
      <c r="AE956" s="19"/>
      <c r="AF956" s="19"/>
      <c r="AG956" s="19"/>
    </row>
    <row r="957" spans="1:33" ht="15.75" x14ac:dyDescent="0.2">
      <c r="A957" s="58"/>
      <c r="B957" s="19"/>
      <c r="C957" s="19"/>
      <c r="D957" s="19"/>
      <c r="E957" s="19"/>
      <c r="F957" s="19"/>
      <c r="G957" s="19"/>
      <c r="H957" s="19"/>
      <c r="I957" s="19"/>
      <c r="J957" s="19"/>
      <c r="K957" s="19"/>
      <c r="L957" s="19"/>
      <c r="M957" s="19"/>
      <c r="N957" s="19"/>
      <c r="O957" s="19"/>
      <c r="P957" s="19"/>
      <c r="Q957" s="19"/>
      <c r="R957" s="19"/>
      <c r="S957" s="19"/>
      <c r="T957" s="19"/>
      <c r="U957" s="97"/>
      <c r="V957" s="19"/>
      <c r="W957" s="19"/>
      <c r="X957" s="19"/>
      <c r="Y957" s="19"/>
      <c r="Z957" s="19"/>
      <c r="AA957" s="19"/>
      <c r="AB957" s="19"/>
      <c r="AC957" s="19"/>
      <c r="AD957" s="19"/>
      <c r="AE957" s="19"/>
      <c r="AF957" s="19"/>
      <c r="AG957" s="19"/>
    </row>
    <row r="958" spans="1:33" ht="15.75" x14ac:dyDescent="0.2">
      <c r="A958" s="58"/>
      <c r="B958" s="19"/>
      <c r="C958" s="19"/>
      <c r="D958" s="19"/>
      <c r="E958" s="19"/>
      <c r="F958" s="19"/>
      <c r="G958" s="19"/>
      <c r="H958" s="19"/>
      <c r="I958" s="19"/>
      <c r="J958" s="19"/>
      <c r="K958" s="19"/>
      <c r="L958" s="19"/>
      <c r="M958" s="19"/>
      <c r="N958" s="19"/>
      <c r="O958" s="19"/>
      <c r="P958" s="19"/>
      <c r="Q958" s="19"/>
      <c r="R958" s="19"/>
      <c r="S958" s="19"/>
      <c r="T958" s="19"/>
      <c r="U958" s="97"/>
      <c r="V958" s="19"/>
      <c r="W958" s="19"/>
      <c r="X958" s="19"/>
      <c r="Y958" s="19"/>
      <c r="Z958" s="19"/>
      <c r="AA958" s="19"/>
      <c r="AB958" s="19"/>
      <c r="AC958" s="19"/>
      <c r="AD958" s="19"/>
      <c r="AE958" s="19"/>
      <c r="AF958" s="19"/>
      <c r="AG958" s="19"/>
    </row>
    <row r="959" spans="1:33" ht="15.75" x14ac:dyDescent="0.2">
      <c r="A959" s="58"/>
      <c r="B959" s="19"/>
      <c r="C959" s="19"/>
      <c r="D959" s="19"/>
      <c r="E959" s="19"/>
      <c r="F959" s="19"/>
      <c r="G959" s="19"/>
      <c r="H959" s="19"/>
      <c r="I959" s="19"/>
      <c r="J959" s="19"/>
      <c r="K959" s="19"/>
      <c r="L959" s="19"/>
      <c r="M959" s="19"/>
      <c r="N959" s="19"/>
      <c r="O959" s="19"/>
      <c r="P959" s="19"/>
      <c r="Q959" s="19"/>
      <c r="R959" s="19"/>
      <c r="S959" s="19"/>
      <c r="T959" s="19"/>
      <c r="U959" s="97"/>
      <c r="V959" s="19"/>
      <c r="W959" s="19"/>
      <c r="X959" s="19"/>
      <c r="Y959" s="19"/>
      <c r="Z959" s="19"/>
      <c r="AA959" s="19"/>
      <c r="AB959" s="19"/>
      <c r="AC959" s="19"/>
      <c r="AD959" s="19"/>
      <c r="AE959" s="19"/>
      <c r="AF959" s="19"/>
      <c r="AG959" s="19"/>
    </row>
    <row r="960" spans="1:33" ht="15.75" x14ac:dyDescent="0.2">
      <c r="A960" s="58"/>
      <c r="B960" s="19"/>
      <c r="C960" s="19"/>
      <c r="D960" s="19"/>
      <c r="E960" s="19"/>
      <c r="F960" s="19"/>
      <c r="G960" s="19"/>
      <c r="H960" s="19"/>
      <c r="I960" s="19"/>
      <c r="J960" s="19"/>
      <c r="K960" s="19"/>
      <c r="L960" s="19"/>
      <c r="M960" s="19"/>
      <c r="N960" s="19"/>
      <c r="O960" s="19"/>
      <c r="P960" s="19"/>
      <c r="Q960" s="19"/>
      <c r="R960" s="19"/>
      <c r="S960" s="19"/>
      <c r="T960" s="19"/>
      <c r="U960" s="97"/>
      <c r="V960" s="19"/>
      <c r="W960" s="19"/>
      <c r="X960" s="19"/>
      <c r="Y960" s="19"/>
      <c r="Z960" s="19"/>
      <c r="AA960" s="19"/>
      <c r="AB960" s="19"/>
      <c r="AC960" s="19"/>
      <c r="AD960" s="19"/>
      <c r="AE960" s="19"/>
      <c r="AF960" s="19"/>
      <c r="AG960" s="19"/>
    </row>
    <row r="961" spans="1:33" ht="15.75" x14ac:dyDescent="0.2">
      <c r="A961" s="58"/>
      <c r="B961" s="19"/>
      <c r="C961" s="19"/>
      <c r="D961" s="19"/>
      <c r="E961" s="19"/>
      <c r="F961" s="19"/>
      <c r="G961" s="19"/>
      <c r="H961" s="19"/>
      <c r="I961" s="19"/>
      <c r="J961" s="19"/>
      <c r="K961" s="19"/>
      <c r="L961" s="19"/>
      <c r="M961" s="19"/>
      <c r="N961" s="19"/>
      <c r="O961" s="19"/>
      <c r="P961" s="19"/>
      <c r="Q961" s="19"/>
      <c r="R961" s="19"/>
      <c r="S961" s="19"/>
      <c r="T961" s="19"/>
      <c r="U961" s="97"/>
      <c r="V961" s="19"/>
      <c r="W961" s="19"/>
      <c r="X961" s="19"/>
      <c r="Y961" s="19"/>
      <c r="Z961" s="19"/>
      <c r="AA961" s="19"/>
      <c r="AB961" s="19"/>
      <c r="AC961" s="19"/>
      <c r="AD961" s="19"/>
      <c r="AE961" s="19"/>
      <c r="AF961" s="19"/>
      <c r="AG961" s="19"/>
    </row>
    <row r="962" spans="1:33" ht="15.75" x14ac:dyDescent="0.2">
      <c r="A962" s="58"/>
      <c r="B962" s="19"/>
      <c r="C962" s="19"/>
      <c r="D962" s="19"/>
      <c r="E962" s="19"/>
      <c r="F962" s="19"/>
      <c r="G962" s="19"/>
      <c r="H962" s="19"/>
      <c r="I962" s="19"/>
      <c r="J962" s="19"/>
      <c r="K962" s="19"/>
      <c r="L962" s="19"/>
      <c r="M962" s="19"/>
      <c r="N962" s="19"/>
      <c r="O962" s="19"/>
      <c r="P962" s="19"/>
      <c r="Q962" s="19"/>
      <c r="R962" s="19"/>
      <c r="S962" s="19"/>
      <c r="T962" s="19"/>
      <c r="U962" s="97"/>
      <c r="V962" s="19"/>
      <c r="W962" s="19"/>
      <c r="X962" s="19"/>
      <c r="Y962" s="19"/>
      <c r="Z962" s="19"/>
      <c r="AA962" s="19"/>
      <c r="AB962" s="19"/>
      <c r="AC962" s="19"/>
      <c r="AD962" s="19"/>
      <c r="AE962" s="19"/>
      <c r="AF962" s="19"/>
      <c r="AG962" s="19"/>
    </row>
    <row r="963" spans="1:33" ht="15.75" x14ac:dyDescent="0.2">
      <c r="A963" s="58"/>
      <c r="B963" s="19"/>
      <c r="C963" s="19"/>
      <c r="D963" s="19"/>
      <c r="E963" s="19"/>
      <c r="F963" s="19"/>
      <c r="G963" s="19"/>
      <c r="H963" s="19"/>
      <c r="I963" s="19"/>
      <c r="J963" s="19"/>
      <c r="K963" s="19"/>
      <c r="L963" s="19"/>
      <c r="M963" s="19"/>
      <c r="N963" s="19"/>
      <c r="O963" s="19"/>
      <c r="P963" s="19"/>
      <c r="Q963" s="19"/>
      <c r="R963" s="19"/>
      <c r="S963" s="19"/>
      <c r="T963" s="19"/>
      <c r="U963" s="97"/>
      <c r="V963" s="19"/>
      <c r="W963" s="19"/>
      <c r="X963" s="19"/>
      <c r="Y963" s="19"/>
      <c r="Z963" s="19"/>
      <c r="AA963" s="19"/>
      <c r="AB963" s="19"/>
      <c r="AC963" s="19"/>
      <c r="AD963" s="19"/>
      <c r="AE963" s="19"/>
      <c r="AF963" s="19"/>
      <c r="AG963" s="19"/>
    </row>
    <row r="964" spans="1:33" ht="15.75" x14ac:dyDescent="0.2">
      <c r="A964" s="58"/>
      <c r="B964" s="19"/>
      <c r="C964" s="19"/>
      <c r="D964" s="19"/>
      <c r="E964" s="19"/>
      <c r="F964" s="19"/>
      <c r="G964" s="19"/>
      <c r="H964" s="19"/>
      <c r="I964" s="19"/>
      <c r="J964" s="19"/>
      <c r="K964" s="19"/>
      <c r="L964" s="19"/>
      <c r="M964" s="19"/>
      <c r="N964" s="19"/>
      <c r="O964" s="19"/>
      <c r="P964" s="19"/>
      <c r="Q964" s="19"/>
      <c r="R964" s="19"/>
      <c r="S964" s="19"/>
      <c r="T964" s="19"/>
      <c r="U964" s="97"/>
      <c r="V964" s="19"/>
      <c r="W964" s="19"/>
      <c r="X964" s="19"/>
      <c r="Y964" s="19"/>
      <c r="Z964" s="19"/>
      <c r="AA964" s="19"/>
      <c r="AB964" s="19"/>
      <c r="AC964" s="19"/>
      <c r="AD964" s="19"/>
      <c r="AE964" s="19"/>
      <c r="AF964" s="19"/>
      <c r="AG964" s="19"/>
    </row>
    <row r="965" spans="1:33" ht="15.75" x14ac:dyDescent="0.2">
      <c r="A965" s="58"/>
      <c r="B965" s="19"/>
      <c r="C965" s="19"/>
      <c r="D965" s="19"/>
      <c r="E965" s="19"/>
      <c r="F965" s="19"/>
      <c r="G965" s="19"/>
      <c r="H965" s="19"/>
      <c r="I965" s="19"/>
      <c r="J965" s="19"/>
      <c r="K965" s="19"/>
      <c r="L965" s="19"/>
      <c r="M965" s="19"/>
      <c r="N965" s="19"/>
      <c r="O965" s="19"/>
      <c r="P965" s="19"/>
      <c r="Q965" s="19"/>
      <c r="R965" s="19"/>
      <c r="S965" s="19"/>
      <c r="T965" s="19"/>
      <c r="U965" s="97"/>
      <c r="V965" s="19"/>
      <c r="W965" s="19"/>
      <c r="X965" s="19"/>
      <c r="Y965" s="19"/>
      <c r="Z965" s="19"/>
      <c r="AA965" s="19"/>
      <c r="AB965" s="19"/>
      <c r="AC965" s="19"/>
      <c r="AD965" s="19"/>
      <c r="AE965" s="19"/>
      <c r="AF965" s="19"/>
      <c r="AG965" s="19"/>
    </row>
    <row r="966" spans="1:33" ht="15.75" x14ac:dyDescent="0.2">
      <c r="A966" s="58"/>
      <c r="B966" s="19"/>
      <c r="C966" s="19"/>
      <c r="D966" s="19"/>
      <c r="E966" s="19"/>
      <c r="F966" s="19"/>
      <c r="G966" s="19"/>
      <c r="H966" s="19"/>
      <c r="I966" s="19"/>
      <c r="J966" s="19"/>
      <c r="K966" s="19"/>
      <c r="L966" s="19"/>
      <c r="M966" s="19"/>
      <c r="N966" s="19"/>
      <c r="O966" s="19"/>
      <c r="P966" s="19"/>
      <c r="Q966" s="19"/>
      <c r="R966" s="19"/>
      <c r="S966" s="19"/>
      <c r="T966" s="19"/>
      <c r="U966" s="97"/>
      <c r="V966" s="19"/>
      <c r="W966" s="19"/>
      <c r="X966" s="19"/>
      <c r="Y966" s="19"/>
      <c r="Z966" s="19"/>
      <c r="AA966" s="19"/>
      <c r="AB966" s="19"/>
      <c r="AC966" s="19"/>
      <c r="AD966" s="19"/>
      <c r="AE966" s="19"/>
      <c r="AF966" s="19"/>
      <c r="AG966" s="19"/>
    </row>
    <row r="967" spans="1:33" ht="15.75" x14ac:dyDescent="0.2">
      <c r="A967" s="58"/>
      <c r="B967" s="19"/>
      <c r="C967" s="19"/>
      <c r="D967" s="19"/>
      <c r="E967" s="19"/>
      <c r="F967" s="19"/>
      <c r="G967" s="19"/>
      <c r="H967" s="19"/>
      <c r="I967" s="19"/>
      <c r="J967" s="19"/>
      <c r="K967" s="19"/>
      <c r="L967" s="19"/>
      <c r="M967" s="19"/>
      <c r="N967" s="19"/>
      <c r="O967" s="19"/>
      <c r="P967" s="19"/>
      <c r="Q967" s="19"/>
      <c r="R967" s="19"/>
      <c r="S967" s="19"/>
      <c r="T967" s="19"/>
      <c r="U967" s="97"/>
      <c r="V967" s="19"/>
      <c r="W967" s="19"/>
      <c r="X967" s="19"/>
      <c r="Y967" s="19"/>
      <c r="Z967" s="19"/>
      <c r="AA967" s="19"/>
      <c r="AB967" s="19"/>
      <c r="AC967" s="19"/>
      <c r="AD967" s="19"/>
      <c r="AE967" s="19"/>
      <c r="AF967" s="19"/>
      <c r="AG967" s="19"/>
    </row>
    <row r="968" spans="1:33" ht="15.75" x14ac:dyDescent="0.2">
      <c r="A968" s="58"/>
      <c r="B968" s="19"/>
      <c r="C968" s="19"/>
      <c r="D968" s="19"/>
      <c r="E968" s="19"/>
      <c r="F968" s="19"/>
      <c r="G968" s="19"/>
      <c r="H968" s="19"/>
      <c r="I968" s="19"/>
      <c r="J968" s="19"/>
      <c r="K968" s="19"/>
      <c r="L968" s="19"/>
      <c r="M968" s="19"/>
      <c r="N968" s="19"/>
      <c r="O968" s="19"/>
      <c r="P968" s="19"/>
      <c r="Q968" s="19"/>
      <c r="R968" s="19"/>
      <c r="S968" s="19"/>
      <c r="T968" s="19"/>
      <c r="U968" s="97"/>
      <c r="V968" s="19"/>
      <c r="W968" s="19"/>
      <c r="X968" s="19"/>
      <c r="Y968" s="19"/>
      <c r="Z968" s="19"/>
      <c r="AA968" s="19"/>
      <c r="AB968" s="19"/>
      <c r="AC968" s="19"/>
      <c r="AD968" s="19"/>
      <c r="AE968" s="19"/>
      <c r="AF968" s="19"/>
      <c r="AG968" s="19"/>
    </row>
    <row r="969" spans="1:33" ht="15.75" x14ac:dyDescent="0.2">
      <c r="A969" s="58"/>
      <c r="B969" s="19"/>
      <c r="C969" s="19"/>
      <c r="D969" s="19"/>
      <c r="E969" s="19"/>
      <c r="F969" s="19"/>
      <c r="G969" s="19"/>
      <c r="H969" s="19"/>
      <c r="I969" s="19"/>
      <c r="J969" s="19"/>
      <c r="K969" s="19"/>
      <c r="L969" s="19"/>
      <c r="M969" s="19"/>
      <c r="N969" s="19"/>
      <c r="O969" s="19"/>
      <c r="P969" s="19"/>
      <c r="Q969" s="19"/>
      <c r="R969" s="19"/>
      <c r="S969" s="19"/>
      <c r="T969" s="19"/>
      <c r="U969" s="97"/>
      <c r="V969" s="19"/>
      <c r="W969" s="19"/>
      <c r="X969" s="19"/>
      <c r="Y969" s="19"/>
      <c r="Z969" s="19"/>
      <c r="AA969" s="19"/>
      <c r="AB969" s="19"/>
      <c r="AC969" s="19"/>
      <c r="AD969" s="19"/>
      <c r="AE969" s="19"/>
      <c r="AF969" s="19"/>
      <c r="AG969" s="19"/>
    </row>
    <row r="970" spans="1:33" ht="15.75" x14ac:dyDescent="0.2">
      <c r="A970" s="58"/>
      <c r="B970" s="19"/>
      <c r="C970" s="19"/>
      <c r="D970" s="19"/>
      <c r="E970" s="19"/>
      <c r="F970" s="19"/>
      <c r="G970" s="19"/>
      <c r="H970" s="19"/>
      <c r="I970" s="19"/>
      <c r="J970" s="19"/>
      <c r="K970" s="19"/>
      <c r="L970" s="19"/>
      <c r="M970" s="19"/>
      <c r="N970" s="19"/>
      <c r="O970" s="19"/>
      <c r="P970" s="19"/>
      <c r="Q970" s="19"/>
      <c r="R970" s="19"/>
      <c r="S970" s="19"/>
      <c r="T970" s="19"/>
      <c r="U970" s="97"/>
      <c r="V970" s="19"/>
      <c r="W970" s="19"/>
      <c r="X970" s="19"/>
      <c r="Y970" s="19"/>
      <c r="Z970" s="19"/>
      <c r="AA970" s="19"/>
      <c r="AB970" s="19"/>
      <c r="AC970" s="19"/>
      <c r="AD970" s="19"/>
      <c r="AE970" s="19"/>
      <c r="AF970" s="19"/>
      <c r="AG970" s="19"/>
    </row>
    <row r="971" spans="1:33" ht="15.75" x14ac:dyDescent="0.2">
      <c r="A971" s="58"/>
      <c r="B971" s="19"/>
      <c r="C971" s="19"/>
      <c r="D971" s="19"/>
      <c r="E971" s="19"/>
      <c r="F971" s="19"/>
      <c r="G971" s="19"/>
      <c r="H971" s="19"/>
      <c r="I971" s="19"/>
      <c r="J971" s="19"/>
      <c r="K971" s="19"/>
      <c r="L971" s="19"/>
      <c r="M971" s="19"/>
      <c r="N971" s="19"/>
      <c r="O971" s="19"/>
      <c r="P971" s="19"/>
      <c r="Q971" s="19"/>
      <c r="R971" s="19"/>
      <c r="S971" s="19"/>
      <c r="T971" s="19"/>
      <c r="U971" s="97"/>
      <c r="V971" s="19"/>
      <c r="W971" s="19"/>
      <c r="X971" s="19"/>
      <c r="Y971" s="19"/>
      <c r="Z971" s="19"/>
      <c r="AA971" s="19"/>
      <c r="AB971" s="19"/>
      <c r="AC971" s="19"/>
      <c r="AD971" s="19"/>
      <c r="AE971" s="19"/>
      <c r="AF971" s="19"/>
      <c r="AG971" s="19"/>
    </row>
    <row r="972" spans="1:33" ht="15.75" x14ac:dyDescent="0.2">
      <c r="A972" s="58"/>
      <c r="B972" s="19"/>
      <c r="C972" s="19"/>
      <c r="D972" s="19"/>
      <c r="E972" s="19"/>
      <c r="F972" s="19"/>
      <c r="G972" s="19"/>
      <c r="H972" s="19"/>
      <c r="I972" s="19"/>
      <c r="J972" s="19"/>
      <c r="K972" s="19"/>
      <c r="L972" s="19"/>
      <c r="M972" s="19"/>
      <c r="N972" s="19"/>
      <c r="O972" s="19"/>
      <c r="P972" s="19"/>
      <c r="Q972" s="19"/>
      <c r="R972" s="19"/>
      <c r="S972" s="19"/>
      <c r="T972" s="19"/>
      <c r="U972" s="97"/>
      <c r="V972" s="19"/>
      <c r="W972" s="19"/>
      <c r="X972" s="19"/>
      <c r="Y972" s="19"/>
      <c r="Z972" s="19"/>
      <c r="AA972" s="19"/>
      <c r="AB972" s="19"/>
      <c r="AC972" s="19"/>
      <c r="AD972" s="19"/>
      <c r="AE972" s="19"/>
      <c r="AF972" s="19"/>
      <c r="AG972" s="19"/>
    </row>
    <row r="973" spans="1:33" ht="15.75" x14ac:dyDescent="0.2">
      <c r="A973" s="58"/>
      <c r="B973" s="19"/>
      <c r="C973" s="19"/>
      <c r="D973" s="19"/>
      <c r="E973" s="19"/>
      <c r="F973" s="19"/>
      <c r="G973" s="19"/>
      <c r="H973" s="19"/>
      <c r="I973" s="19"/>
      <c r="J973" s="19"/>
      <c r="K973" s="19"/>
      <c r="L973" s="19"/>
      <c r="M973" s="19"/>
      <c r="N973" s="19"/>
      <c r="O973" s="19"/>
      <c r="P973" s="19"/>
      <c r="Q973" s="19"/>
      <c r="R973" s="19"/>
      <c r="S973" s="19"/>
      <c r="T973" s="19"/>
      <c r="U973" s="97"/>
      <c r="V973" s="19"/>
      <c r="W973" s="19"/>
      <c r="X973" s="19"/>
      <c r="Y973" s="19"/>
      <c r="Z973" s="19"/>
      <c r="AA973" s="19"/>
      <c r="AB973" s="19"/>
      <c r="AC973" s="19"/>
      <c r="AD973" s="19"/>
      <c r="AE973" s="19"/>
      <c r="AF973" s="19"/>
      <c r="AG973" s="19"/>
    </row>
    <row r="974" spans="1:33" ht="15.75" x14ac:dyDescent="0.2">
      <c r="A974" s="58"/>
      <c r="B974" s="19"/>
      <c r="C974" s="19"/>
      <c r="D974" s="19"/>
      <c r="E974" s="19"/>
      <c r="F974" s="19"/>
      <c r="G974" s="19"/>
      <c r="H974" s="19"/>
      <c r="I974" s="19"/>
      <c r="J974" s="19"/>
      <c r="K974" s="19"/>
      <c r="L974" s="19"/>
      <c r="M974" s="19"/>
      <c r="N974" s="19"/>
      <c r="O974" s="19"/>
      <c r="P974" s="19"/>
      <c r="Q974" s="19"/>
      <c r="R974" s="19"/>
      <c r="S974" s="19"/>
      <c r="T974" s="19"/>
      <c r="U974" s="97"/>
      <c r="V974" s="19"/>
      <c r="W974" s="19"/>
      <c r="X974" s="19"/>
      <c r="Y974" s="19"/>
      <c r="Z974" s="19"/>
      <c r="AA974" s="19"/>
      <c r="AB974" s="19"/>
      <c r="AC974" s="19"/>
      <c r="AD974" s="19"/>
      <c r="AE974" s="19"/>
      <c r="AF974" s="19"/>
      <c r="AG974" s="19"/>
    </row>
    <row r="975" spans="1:33" ht="15.75" x14ac:dyDescent="0.2">
      <c r="A975" s="58"/>
      <c r="B975" s="19"/>
      <c r="C975" s="19"/>
      <c r="D975" s="19"/>
      <c r="E975" s="19"/>
      <c r="F975" s="19"/>
      <c r="G975" s="19"/>
      <c r="H975" s="19"/>
      <c r="I975" s="19"/>
      <c r="J975" s="19"/>
      <c r="K975" s="19"/>
      <c r="L975" s="19"/>
      <c r="M975" s="19"/>
      <c r="N975" s="19"/>
      <c r="O975" s="19"/>
      <c r="P975" s="19"/>
      <c r="Q975" s="19"/>
      <c r="R975" s="19"/>
      <c r="S975" s="19"/>
      <c r="T975" s="19"/>
      <c r="U975" s="97"/>
      <c r="V975" s="19"/>
      <c r="W975" s="19"/>
      <c r="X975" s="19"/>
      <c r="Y975" s="19"/>
      <c r="Z975" s="19"/>
      <c r="AA975" s="19"/>
      <c r="AB975" s="19"/>
      <c r="AC975" s="19"/>
      <c r="AD975" s="19"/>
      <c r="AE975" s="19"/>
      <c r="AF975" s="19"/>
      <c r="AG975" s="19"/>
    </row>
    <row r="976" spans="1:33" ht="15.75" x14ac:dyDescent="0.2">
      <c r="A976" s="58"/>
      <c r="B976" s="19"/>
      <c r="C976" s="19"/>
      <c r="D976" s="19"/>
      <c r="E976" s="19"/>
      <c r="F976" s="19"/>
      <c r="G976" s="19"/>
      <c r="H976" s="19"/>
      <c r="I976" s="19"/>
      <c r="J976" s="19"/>
      <c r="K976" s="19"/>
      <c r="L976" s="19"/>
      <c r="M976" s="19"/>
      <c r="N976" s="19"/>
      <c r="O976" s="19"/>
      <c r="P976" s="19"/>
      <c r="Q976" s="19"/>
      <c r="R976" s="19"/>
      <c r="S976" s="19"/>
      <c r="T976" s="19"/>
      <c r="U976" s="97"/>
      <c r="V976" s="19"/>
      <c r="W976" s="19"/>
      <c r="X976" s="19"/>
      <c r="Y976" s="19"/>
      <c r="Z976" s="19"/>
      <c r="AA976" s="19"/>
      <c r="AB976" s="19"/>
      <c r="AC976" s="19"/>
      <c r="AD976" s="19"/>
      <c r="AE976" s="19"/>
      <c r="AF976" s="19"/>
      <c r="AG976" s="19"/>
    </row>
    <row r="977" spans="1:33" ht="15.75" x14ac:dyDescent="0.2">
      <c r="A977" s="58"/>
      <c r="B977" s="19"/>
      <c r="C977" s="19"/>
      <c r="D977" s="19"/>
      <c r="E977" s="19"/>
      <c r="F977" s="19"/>
      <c r="G977" s="19"/>
      <c r="H977" s="19"/>
      <c r="I977" s="19"/>
      <c r="J977" s="19"/>
      <c r="K977" s="19"/>
      <c r="L977" s="19"/>
      <c r="M977" s="19"/>
      <c r="N977" s="19"/>
      <c r="O977" s="19"/>
      <c r="P977" s="19"/>
      <c r="Q977" s="19"/>
      <c r="R977" s="19"/>
      <c r="S977" s="19"/>
      <c r="T977" s="19"/>
      <c r="U977" s="97"/>
      <c r="V977" s="19"/>
      <c r="W977" s="19"/>
      <c r="X977" s="19"/>
      <c r="Y977" s="19"/>
      <c r="Z977" s="19"/>
      <c r="AA977" s="19"/>
      <c r="AB977" s="19"/>
      <c r="AC977" s="19"/>
      <c r="AD977" s="19"/>
      <c r="AE977" s="19"/>
      <c r="AF977" s="19"/>
      <c r="AG977" s="19"/>
    </row>
    <row r="978" spans="1:33" ht="15.75" x14ac:dyDescent="0.2">
      <c r="A978" s="58"/>
      <c r="B978" s="19"/>
      <c r="C978" s="19"/>
      <c r="D978" s="19"/>
      <c r="E978" s="19"/>
      <c r="F978" s="19"/>
      <c r="G978" s="19"/>
      <c r="H978" s="19"/>
      <c r="I978" s="19"/>
      <c r="J978" s="19"/>
      <c r="K978" s="19"/>
      <c r="L978" s="19"/>
      <c r="M978" s="19"/>
      <c r="N978" s="19"/>
      <c r="O978" s="19"/>
      <c r="P978" s="19"/>
      <c r="Q978" s="19"/>
      <c r="R978" s="19"/>
      <c r="S978" s="19"/>
      <c r="T978" s="19"/>
      <c r="U978" s="97"/>
      <c r="V978" s="19"/>
      <c r="W978" s="19"/>
      <c r="X978" s="19"/>
      <c r="Y978" s="19"/>
      <c r="Z978" s="19"/>
      <c r="AA978" s="19"/>
      <c r="AB978" s="19"/>
      <c r="AC978" s="19"/>
      <c r="AD978" s="19"/>
      <c r="AE978" s="19"/>
      <c r="AF978" s="19"/>
      <c r="AG978" s="19"/>
    </row>
    <row r="979" spans="1:33" ht="15.75" x14ac:dyDescent="0.2">
      <c r="A979" s="58"/>
      <c r="B979" s="19"/>
      <c r="C979" s="19"/>
      <c r="D979" s="19"/>
      <c r="E979" s="19"/>
      <c r="F979" s="19"/>
      <c r="G979" s="19"/>
      <c r="H979" s="19"/>
      <c r="I979" s="19"/>
      <c r="J979" s="19"/>
      <c r="K979" s="19"/>
      <c r="L979" s="19"/>
      <c r="M979" s="19"/>
      <c r="N979" s="19"/>
      <c r="O979" s="19"/>
      <c r="P979" s="19"/>
      <c r="Q979" s="19"/>
      <c r="R979" s="19"/>
      <c r="S979" s="19"/>
      <c r="T979" s="19"/>
      <c r="U979" s="97"/>
      <c r="V979" s="19"/>
      <c r="W979" s="19"/>
      <c r="X979" s="19"/>
      <c r="Y979" s="19"/>
      <c r="Z979" s="19"/>
      <c r="AA979" s="19"/>
      <c r="AB979" s="19"/>
      <c r="AC979" s="19"/>
      <c r="AD979" s="19"/>
      <c r="AE979" s="19"/>
      <c r="AF979" s="19"/>
      <c r="AG979" s="19"/>
    </row>
    <row r="980" spans="1:33" ht="15.75" x14ac:dyDescent="0.2">
      <c r="A980" s="58"/>
      <c r="B980" s="19"/>
      <c r="C980" s="19"/>
      <c r="D980" s="19"/>
      <c r="E980" s="19"/>
      <c r="F980" s="19"/>
      <c r="G980" s="19"/>
      <c r="H980" s="19"/>
      <c r="I980" s="19"/>
      <c r="J980" s="19"/>
      <c r="K980" s="19"/>
      <c r="L980" s="19"/>
      <c r="M980" s="19"/>
      <c r="N980" s="19"/>
      <c r="O980" s="19"/>
      <c r="P980" s="19"/>
      <c r="Q980" s="19"/>
      <c r="R980" s="19"/>
      <c r="S980" s="19"/>
      <c r="T980" s="19"/>
      <c r="U980" s="97"/>
      <c r="V980" s="19"/>
      <c r="W980" s="19"/>
      <c r="X980" s="19"/>
      <c r="Y980" s="19"/>
      <c r="Z980" s="19"/>
      <c r="AA980" s="19"/>
      <c r="AB980" s="19"/>
      <c r="AC980" s="19"/>
      <c r="AD980" s="19"/>
      <c r="AE980" s="19"/>
      <c r="AF980" s="19"/>
      <c r="AG980" s="19"/>
    </row>
    <row r="981" spans="1:33" ht="15.75" x14ac:dyDescent="0.2">
      <c r="A981" s="58"/>
      <c r="B981" s="19"/>
      <c r="C981" s="19"/>
      <c r="D981" s="19"/>
      <c r="E981" s="19"/>
      <c r="F981" s="19"/>
      <c r="G981" s="19"/>
      <c r="H981" s="19"/>
      <c r="I981" s="19"/>
      <c r="J981" s="19"/>
      <c r="K981" s="19"/>
      <c r="L981" s="19"/>
      <c r="M981" s="19"/>
      <c r="N981" s="19"/>
      <c r="O981" s="19"/>
      <c r="P981" s="19"/>
      <c r="Q981" s="19"/>
      <c r="R981" s="19"/>
      <c r="S981" s="19"/>
      <c r="T981" s="19"/>
      <c r="U981" s="97"/>
      <c r="V981" s="19"/>
      <c r="W981" s="19"/>
      <c r="X981" s="19"/>
      <c r="Y981" s="19"/>
      <c r="Z981" s="19"/>
      <c r="AA981" s="19"/>
      <c r="AB981" s="19"/>
      <c r="AC981" s="19"/>
      <c r="AD981" s="19"/>
      <c r="AE981" s="19"/>
      <c r="AF981" s="19"/>
      <c r="AG981" s="19"/>
    </row>
    <row r="982" spans="1:33" ht="15.75" x14ac:dyDescent="0.2">
      <c r="A982" s="58"/>
      <c r="B982" s="19"/>
      <c r="C982" s="19"/>
      <c r="D982" s="19"/>
      <c r="E982" s="19"/>
      <c r="F982" s="19"/>
      <c r="G982" s="19"/>
      <c r="H982" s="19"/>
      <c r="I982" s="19"/>
      <c r="J982" s="19"/>
      <c r="K982" s="19"/>
      <c r="L982" s="19"/>
      <c r="M982" s="19"/>
      <c r="N982" s="19"/>
      <c r="O982" s="19"/>
      <c r="P982" s="19"/>
      <c r="Q982" s="19"/>
      <c r="R982" s="19"/>
      <c r="S982" s="19"/>
      <c r="T982" s="19"/>
      <c r="U982" s="97"/>
      <c r="V982" s="19"/>
      <c r="W982" s="19"/>
      <c r="X982" s="19"/>
      <c r="Y982" s="19"/>
      <c r="Z982" s="19"/>
      <c r="AA982" s="19"/>
      <c r="AB982" s="19"/>
      <c r="AC982" s="19"/>
      <c r="AD982" s="19"/>
      <c r="AE982" s="19"/>
      <c r="AF982" s="19"/>
      <c r="AG982" s="19"/>
    </row>
    <row r="983" spans="1:33" ht="15.75" x14ac:dyDescent="0.2">
      <c r="A983" s="58"/>
      <c r="B983" s="19"/>
      <c r="C983" s="19"/>
      <c r="D983" s="19"/>
      <c r="E983" s="19"/>
      <c r="F983" s="19"/>
      <c r="G983" s="19"/>
      <c r="H983" s="19"/>
      <c r="I983" s="19"/>
      <c r="J983" s="19"/>
      <c r="K983" s="19"/>
      <c r="L983" s="19"/>
      <c r="M983" s="19"/>
      <c r="N983" s="19"/>
      <c r="O983" s="19"/>
      <c r="P983" s="19"/>
      <c r="Q983" s="19"/>
      <c r="R983" s="19"/>
      <c r="S983" s="19"/>
      <c r="T983" s="19"/>
      <c r="U983" s="97"/>
      <c r="V983" s="19"/>
      <c r="W983" s="19"/>
      <c r="X983" s="19"/>
      <c r="Y983" s="19"/>
      <c r="Z983" s="19"/>
      <c r="AA983" s="19"/>
      <c r="AB983" s="19"/>
      <c r="AC983" s="19"/>
      <c r="AD983" s="19"/>
      <c r="AE983" s="19"/>
      <c r="AF983" s="19"/>
      <c r="AG983" s="19"/>
    </row>
    <row r="984" spans="1:33" ht="15.75" x14ac:dyDescent="0.2">
      <c r="A984" s="58"/>
      <c r="B984" s="19"/>
      <c r="C984" s="19"/>
      <c r="D984" s="19"/>
      <c r="E984" s="19"/>
      <c r="F984" s="19"/>
      <c r="G984" s="19"/>
      <c r="H984" s="19"/>
      <c r="I984" s="19"/>
      <c r="J984" s="19"/>
      <c r="K984" s="19"/>
      <c r="L984" s="19"/>
      <c r="M984" s="19"/>
      <c r="N984" s="19"/>
      <c r="O984" s="19"/>
      <c r="P984" s="19"/>
      <c r="Q984" s="19"/>
      <c r="R984" s="19"/>
      <c r="S984" s="19"/>
      <c r="T984" s="19"/>
      <c r="U984" s="97"/>
      <c r="V984" s="19"/>
      <c r="W984" s="19"/>
      <c r="X984" s="19"/>
      <c r="Y984" s="19"/>
      <c r="Z984" s="19"/>
      <c r="AA984" s="19"/>
      <c r="AB984" s="19"/>
      <c r="AC984" s="19"/>
      <c r="AD984" s="19"/>
      <c r="AE984" s="19"/>
      <c r="AF984" s="19"/>
      <c r="AG984" s="19"/>
    </row>
    <row r="985" spans="1:33" ht="15.75" x14ac:dyDescent="0.2">
      <c r="A985" s="58"/>
      <c r="B985" s="19"/>
      <c r="C985" s="19"/>
      <c r="D985" s="19"/>
      <c r="E985" s="19"/>
      <c r="F985" s="19"/>
      <c r="G985" s="19"/>
      <c r="H985" s="19"/>
      <c r="I985" s="19"/>
      <c r="J985" s="19"/>
      <c r="K985" s="19"/>
      <c r="L985" s="19"/>
      <c r="M985" s="19"/>
      <c r="N985" s="19"/>
      <c r="O985" s="19"/>
      <c r="P985" s="19"/>
      <c r="Q985" s="19"/>
      <c r="R985" s="19"/>
      <c r="S985" s="19"/>
      <c r="T985" s="19"/>
      <c r="U985" s="97"/>
      <c r="V985" s="19"/>
      <c r="W985" s="19"/>
      <c r="X985" s="19"/>
      <c r="Y985" s="19"/>
      <c r="Z985" s="19"/>
      <c r="AA985" s="19"/>
      <c r="AB985" s="19"/>
      <c r="AC985" s="19"/>
      <c r="AD985" s="19"/>
      <c r="AE985" s="19"/>
      <c r="AF985" s="19"/>
      <c r="AG985" s="19"/>
    </row>
    <row r="986" spans="1:33" ht="15.75" x14ac:dyDescent="0.2">
      <c r="A986" s="58"/>
      <c r="B986" s="19"/>
      <c r="C986" s="19"/>
      <c r="D986" s="19"/>
      <c r="E986" s="19"/>
      <c r="F986" s="19"/>
      <c r="G986" s="19"/>
      <c r="H986" s="19"/>
      <c r="I986" s="19"/>
      <c r="J986" s="19"/>
      <c r="K986" s="19"/>
      <c r="L986" s="19"/>
      <c r="M986" s="19"/>
      <c r="N986" s="19"/>
      <c r="O986" s="19"/>
      <c r="P986" s="19"/>
      <c r="Q986" s="19"/>
      <c r="R986" s="19"/>
      <c r="S986" s="19"/>
      <c r="T986" s="19"/>
      <c r="U986" s="97"/>
      <c r="V986" s="19"/>
      <c r="W986" s="19"/>
      <c r="X986" s="19"/>
      <c r="Y986" s="19"/>
      <c r="Z986" s="19"/>
      <c r="AA986" s="19"/>
      <c r="AB986" s="19"/>
      <c r="AC986" s="19"/>
      <c r="AD986" s="19"/>
      <c r="AE986" s="19"/>
      <c r="AF986" s="19"/>
      <c r="AG986" s="19"/>
    </row>
    <row r="987" spans="1:33" ht="15.75" x14ac:dyDescent="0.2">
      <c r="A987" s="58"/>
      <c r="B987" s="19"/>
      <c r="C987" s="19"/>
      <c r="D987" s="19"/>
      <c r="E987" s="19"/>
      <c r="F987" s="19"/>
      <c r="G987" s="19"/>
      <c r="H987" s="19"/>
      <c r="I987" s="19"/>
      <c r="J987" s="19"/>
      <c r="K987" s="19"/>
      <c r="L987" s="19"/>
      <c r="M987" s="19"/>
      <c r="N987" s="19"/>
      <c r="O987" s="19"/>
      <c r="P987" s="19"/>
      <c r="Q987" s="19"/>
      <c r="R987" s="19"/>
      <c r="S987" s="19"/>
      <c r="T987" s="19"/>
      <c r="U987" s="97"/>
      <c r="V987" s="19"/>
      <c r="W987" s="19"/>
      <c r="X987" s="19"/>
      <c r="Y987" s="19"/>
      <c r="Z987" s="19"/>
      <c r="AA987" s="19"/>
      <c r="AB987" s="19"/>
      <c r="AC987" s="19"/>
      <c r="AD987" s="19"/>
      <c r="AE987" s="19"/>
      <c r="AF987" s="19"/>
      <c r="AG987" s="19"/>
    </row>
    <row r="988" spans="1:33" ht="15.75" x14ac:dyDescent="0.2">
      <c r="A988" s="58"/>
      <c r="B988" s="19"/>
      <c r="C988" s="19"/>
      <c r="D988" s="19"/>
      <c r="E988" s="19"/>
      <c r="F988" s="19"/>
      <c r="G988" s="19"/>
      <c r="H988" s="19"/>
      <c r="I988" s="19"/>
      <c r="J988" s="19"/>
      <c r="K988" s="19"/>
      <c r="L988" s="19"/>
      <c r="M988" s="19"/>
      <c r="N988" s="19"/>
      <c r="O988" s="19"/>
      <c r="P988" s="19"/>
      <c r="Q988" s="19"/>
      <c r="R988" s="19"/>
      <c r="S988" s="19"/>
      <c r="T988" s="19"/>
      <c r="U988" s="97"/>
      <c r="V988" s="19"/>
      <c r="W988" s="19"/>
      <c r="X988" s="19"/>
      <c r="Y988" s="19"/>
      <c r="Z988" s="19"/>
      <c r="AA988" s="19"/>
      <c r="AB988" s="19"/>
      <c r="AC988" s="19"/>
      <c r="AD988" s="19"/>
      <c r="AE988" s="19"/>
      <c r="AF988" s="19"/>
      <c r="AG988" s="19"/>
    </row>
    <row r="989" spans="1:33" ht="15.75" x14ac:dyDescent="0.2">
      <c r="A989" s="58"/>
      <c r="B989" s="19"/>
      <c r="C989" s="19"/>
      <c r="D989" s="19"/>
      <c r="E989" s="19"/>
      <c r="F989" s="19"/>
      <c r="G989" s="19"/>
      <c r="H989" s="19"/>
      <c r="I989" s="19"/>
      <c r="J989" s="19"/>
      <c r="K989" s="19"/>
      <c r="L989" s="19"/>
      <c r="M989" s="19"/>
      <c r="N989" s="19"/>
      <c r="O989" s="19"/>
      <c r="P989" s="19"/>
      <c r="Q989" s="19"/>
      <c r="R989" s="19"/>
      <c r="S989" s="19"/>
      <c r="T989" s="19"/>
      <c r="U989" s="97"/>
      <c r="V989" s="19"/>
      <c r="W989" s="19"/>
      <c r="X989" s="19"/>
      <c r="Y989" s="19"/>
      <c r="Z989" s="19"/>
      <c r="AA989" s="19"/>
      <c r="AB989" s="19"/>
      <c r="AC989" s="19"/>
      <c r="AD989" s="19"/>
      <c r="AE989" s="19"/>
      <c r="AF989" s="19"/>
      <c r="AG989" s="19"/>
    </row>
    <row r="990" spans="1:33" ht="15.75" x14ac:dyDescent="0.2">
      <c r="A990" s="58"/>
      <c r="B990" s="19"/>
      <c r="C990" s="19"/>
      <c r="D990" s="19"/>
      <c r="E990" s="19"/>
      <c r="F990" s="19"/>
      <c r="G990" s="19"/>
      <c r="H990" s="19"/>
      <c r="I990" s="19"/>
      <c r="J990" s="19"/>
      <c r="K990" s="19"/>
      <c r="L990" s="19"/>
      <c r="M990" s="19"/>
      <c r="N990" s="19"/>
      <c r="O990" s="19"/>
      <c r="P990" s="19"/>
      <c r="Q990" s="19"/>
      <c r="R990" s="19"/>
      <c r="S990" s="19"/>
      <c r="T990" s="19"/>
      <c r="U990" s="97"/>
      <c r="V990" s="19"/>
      <c r="W990" s="19"/>
      <c r="X990" s="19"/>
      <c r="Y990" s="19"/>
      <c r="Z990" s="19"/>
      <c r="AA990" s="19"/>
      <c r="AB990" s="19"/>
      <c r="AC990" s="19"/>
      <c r="AD990" s="19"/>
      <c r="AE990" s="19"/>
      <c r="AF990" s="19"/>
      <c r="AG990" s="19"/>
    </row>
    <row r="991" spans="1:33" ht="15.75" x14ac:dyDescent="0.2">
      <c r="A991" s="58"/>
      <c r="B991" s="19"/>
      <c r="C991" s="19"/>
      <c r="D991" s="19"/>
      <c r="E991" s="19"/>
      <c r="F991" s="19"/>
      <c r="G991" s="19"/>
      <c r="H991" s="19"/>
      <c r="I991" s="19"/>
      <c r="J991" s="19"/>
      <c r="K991" s="19"/>
      <c r="L991" s="19"/>
      <c r="M991" s="19"/>
      <c r="N991" s="19"/>
      <c r="O991" s="19"/>
      <c r="P991" s="19"/>
      <c r="Q991" s="19"/>
      <c r="R991" s="19"/>
      <c r="S991" s="19"/>
      <c r="T991" s="19"/>
      <c r="U991" s="97"/>
      <c r="V991" s="19"/>
      <c r="W991" s="19"/>
      <c r="X991" s="19"/>
      <c r="Y991" s="19"/>
      <c r="Z991" s="19"/>
      <c r="AA991" s="19"/>
      <c r="AB991" s="19"/>
      <c r="AC991" s="19"/>
      <c r="AD991" s="19"/>
      <c r="AE991" s="19"/>
      <c r="AF991" s="19"/>
      <c r="AG991" s="19"/>
    </row>
    <row r="992" spans="1:33" ht="15.75" x14ac:dyDescent="0.2">
      <c r="A992" s="58"/>
      <c r="B992" s="19"/>
      <c r="C992" s="19"/>
      <c r="D992" s="19"/>
      <c r="E992" s="19"/>
      <c r="F992" s="19"/>
      <c r="G992" s="19"/>
      <c r="H992" s="19"/>
      <c r="I992" s="19"/>
      <c r="J992" s="19"/>
      <c r="K992" s="19"/>
      <c r="L992" s="19"/>
      <c r="M992" s="19"/>
      <c r="N992" s="19"/>
      <c r="O992" s="19"/>
      <c r="P992" s="19"/>
      <c r="Q992" s="19"/>
      <c r="R992" s="19"/>
      <c r="S992" s="19"/>
      <c r="T992" s="19"/>
      <c r="U992" s="97"/>
      <c r="V992" s="19"/>
      <c r="W992" s="19"/>
      <c r="X992" s="19"/>
      <c r="Y992" s="19"/>
      <c r="Z992" s="19"/>
      <c r="AA992" s="19"/>
      <c r="AB992" s="19"/>
      <c r="AC992" s="19"/>
      <c r="AD992" s="19"/>
      <c r="AE992" s="19"/>
      <c r="AF992" s="19"/>
      <c r="AG992" s="19"/>
    </row>
    <row r="993" spans="1:33" ht="15.75" x14ac:dyDescent="0.2">
      <c r="A993" s="58"/>
      <c r="B993" s="19"/>
      <c r="C993" s="19"/>
      <c r="D993" s="19"/>
      <c r="E993" s="19"/>
      <c r="F993" s="19"/>
      <c r="G993" s="19"/>
      <c r="H993" s="19"/>
      <c r="I993" s="19"/>
      <c r="J993" s="19"/>
      <c r="K993" s="19"/>
      <c r="L993" s="19"/>
      <c r="M993" s="19"/>
      <c r="N993" s="19"/>
      <c r="O993" s="19"/>
      <c r="P993" s="19"/>
      <c r="Q993" s="19"/>
      <c r="R993" s="19"/>
      <c r="S993" s="19"/>
      <c r="T993" s="19"/>
      <c r="U993" s="97"/>
      <c r="V993" s="19"/>
      <c r="W993" s="19"/>
      <c r="X993" s="19"/>
      <c r="Y993" s="19"/>
      <c r="Z993" s="19"/>
      <c r="AA993" s="19"/>
      <c r="AB993" s="19"/>
      <c r="AC993" s="19"/>
      <c r="AD993" s="19"/>
      <c r="AE993" s="19"/>
      <c r="AF993" s="19"/>
      <c r="AG993" s="19"/>
    </row>
    <row r="994" spans="1:33" ht="15.75" x14ac:dyDescent="0.2">
      <c r="A994" s="58"/>
      <c r="B994" s="19"/>
      <c r="C994" s="19"/>
      <c r="D994" s="19"/>
      <c r="E994" s="19"/>
      <c r="F994" s="19"/>
      <c r="G994" s="19"/>
      <c r="H994" s="19"/>
      <c r="I994" s="19"/>
      <c r="J994" s="19"/>
      <c r="K994" s="19"/>
      <c r="L994" s="19"/>
      <c r="M994" s="19"/>
      <c r="N994" s="19"/>
      <c r="O994" s="19"/>
      <c r="P994" s="19"/>
      <c r="Q994" s="19"/>
      <c r="R994" s="19"/>
      <c r="S994" s="19"/>
      <c r="T994" s="19"/>
      <c r="U994" s="97"/>
      <c r="V994" s="19"/>
      <c r="W994" s="19"/>
      <c r="X994" s="19"/>
      <c r="Y994" s="19"/>
      <c r="Z994" s="19"/>
      <c r="AA994" s="19"/>
      <c r="AB994" s="19"/>
      <c r="AC994" s="19"/>
      <c r="AD994" s="19"/>
      <c r="AE994" s="19"/>
      <c r="AF994" s="19"/>
      <c r="AG994" s="19"/>
    </row>
    <row r="995" spans="1:33" ht="15.75" x14ac:dyDescent="0.2">
      <c r="A995" s="58"/>
      <c r="B995" s="19"/>
      <c r="C995" s="19"/>
      <c r="D995" s="19"/>
      <c r="E995" s="19"/>
      <c r="F995" s="19"/>
      <c r="G995" s="19"/>
      <c r="H995" s="19"/>
      <c r="I995" s="19"/>
      <c r="J995" s="19"/>
      <c r="K995" s="19"/>
      <c r="L995" s="19"/>
      <c r="M995" s="19"/>
      <c r="N995" s="19"/>
      <c r="O995" s="19"/>
      <c r="P995" s="19"/>
      <c r="Q995" s="19"/>
      <c r="R995" s="19"/>
      <c r="S995" s="19"/>
      <c r="T995" s="19"/>
      <c r="U995" s="97"/>
      <c r="V995" s="19"/>
      <c r="W995" s="19"/>
      <c r="X995" s="19"/>
      <c r="Y995" s="19"/>
      <c r="Z995" s="19"/>
      <c r="AA995" s="19"/>
      <c r="AB995" s="19"/>
      <c r="AC995" s="19"/>
      <c r="AD995" s="19"/>
      <c r="AE995" s="19"/>
      <c r="AF995" s="19"/>
      <c r="AG995" s="19"/>
    </row>
    <row r="996" spans="1:33" ht="15.75" x14ac:dyDescent="0.2">
      <c r="A996" s="58"/>
      <c r="B996" s="19"/>
      <c r="C996" s="19"/>
      <c r="D996" s="19"/>
      <c r="E996" s="19"/>
      <c r="F996" s="19"/>
      <c r="G996" s="19"/>
      <c r="H996" s="19"/>
      <c r="I996" s="19"/>
      <c r="J996" s="19"/>
      <c r="K996" s="19"/>
      <c r="L996" s="19"/>
      <c r="M996" s="19"/>
      <c r="N996" s="19"/>
      <c r="O996" s="19"/>
      <c r="P996" s="19"/>
      <c r="Q996" s="19"/>
      <c r="R996" s="19"/>
      <c r="S996" s="19"/>
      <c r="T996" s="19"/>
      <c r="U996" s="97"/>
      <c r="V996" s="19"/>
      <c r="W996" s="19"/>
      <c r="X996" s="19"/>
      <c r="Y996" s="19"/>
      <c r="Z996" s="19"/>
      <c r="AA996" s="19"/>
      <c r="AB996" s="19"/>
      <c r="AC996" s="19"/>
      <c r="AD996" s="19"/>
      <c r="AE996" s="19"/>
      <c r="AF996" s="19"/>
      <c r="AG996" s="19"/>
    </row>
    <row r="997" spans="1:33" ht="15.75" x14ac:dyDescent="0.2">
      <c r="A997" s="58"/>
      <c r="B997" s="19"/>
      <c r="C997" s="19"/>
      <c r="D997" s="19"/>
      <c r="E997" s="19"/>
      <c r="F997" s="19"/>
      <c r="G997" s="19"/>
      <c r="H997" s="19"/>
      <c r="I997" s="19"/>
      <c r="J997" s="19"/>
      <c r="K997" s="19"/>
      <c r="L997" s="19"/>
      <c r="M997" s="19"/>
      <c r="N997" s="19"/>
      <c r="O997" s="19"/>
      <c r="P997" s="19"/>
      <c r="Q997" s="19"/>
      <c r="R997" s="19"/>
      <c r="S997" s="19"/>
      <c r="T997" s="19"/>
      <c r="U997" s="97"/>
      <c r="V997" s="19"/>
      <c r="W997" s="19"/>
      <c r="X997" s="19"/>
      <c r="Y997" s="19"/>
      <c r="Z997" s="19"/>
      <c r="AA997" s="19"/>
      <c r="AB997" s="19"/>
      <c r="AC997" s="19"/>
      <c r="AD997" s="19"/>
      <c r="AE997" s="19"/>
      <c r="AF997" s="19"/>
      <c r="AG997" s="19"/>
    </row>
    <row r="998" spans="1:33" ht="15.75" x14ac:dyDescent="0.2">
      <c r="A998" s="58"/>
      <c r="B998" s="19"/>
      <c r="C998" s="19"/>
      <c r="D998" s="19"/>
      <c r="E998" s="19"/>
      <c r="F998" s="19"/>
      <c r="G998" s="19"/>
      <c r="H998" s="19"/>
      <c r="I998" s="19"/>
      <c r="J998" s="19"/>
      <c r="K998" s="19"/>
      <c r="L998" s="19"/>
      <c r="M998" s="19"/>
      <c r="N998" s="19"/>
      <c r="O998" s="19"/>
      <c r="P998" s="19"/>
      <c r="Q998" s="19"/>
      <c r="R998" s="19"/>
      <c r="S998" s="19"/>
      <c r="T998" s="19"/>
      <c r="U998" s="97"/>
      <c r="V998" s="19"/>
      <c r="W998" s="19"/>
      <c r="X998" s="19"/>
      <c r="Y998" s="19"/>
      <c r="Z998" s="19"/>
      <c r="AA998" s="19"/>
      <c r="AB998" s="19"/>
      <c r="AC998" s="19"/>
      <c r="AD998" s="19"/>
      <c r="AE998" s="19"/>
      <c r="AF998" s="19"/>
      <c r="AG998" s="19"/>
    </row>
    <row r="999" spans="1:33" ht="15.75" x14ac:dyDescent="0.2">
      <c r="A999" s="58"/>
      <c r="B999" s="19"/>
      <c r="C999" s="19"/>
      <c r="D999" s="19"/>
      <c r="E999" s="19"/>
      <c r="F999" s="19"/>
      <c r="G999" s="19"/>
      <c r="H999" s="19"/>
      <c r="I999" s="19"/>
      <c r="J999" s="19"/>
      <c r="K999" s="19"/>
      <c r="L999" s="19"/>
      <c r="M999" s="19"/>
      <c r="N999" s="19"/>
      <c r="O999" s="19"/>
      <c r="P999" s="19"/>
      <c r="Q999" s="19"/>
      <c r="R999" s="19"/>
      <c r="S999" s="19"/>
      <c r="T999" s="19"/>
      <c r="U999" s="97"/>
      <c r="V999" s="19"/>
      <c r="W999" s="19"/>
      <c r="X999" s="19"/>
      <c r="Y999" s="19"/>
      <c r="Z999" s="19"/>
      <c r="AA999" s="19"/>
      <c r="AB999" s="19"/>
      <c r="AC999" s="19"/>
      <c r="AD999" s="19"/>
      <c r="AE999" s="19"/>
      <c r="AF999" s="19"/>
      <c r="AG999" s="19"/>
    </row>
    <row r="1000" spans="1:33" ht="15.75" x14ac:dyDescent="0.2">
      <c r="A1000" s="58"/>
      <c r="B1000" s="19"/>
      <c r="C1000" s="19"/>
      <c r="D1000" s="19"/>
      <c r="E1000" s="19"/>
      <c r="F1000" s="19"/>
      <c r="G1000" s="19"/>
      <c r="H1000" s="19"/>
      <c r="I1000" s="19"/>
      <c r="J1000" s="19"/>
      <c r="K1000" s="19"/>
      <c r="L1000" s="19"/>
      <c r="M1000" s="19"/>
      <c r="N1000" s="19"/>
      <c r="O1000" s="19"/>
      <c r="P1000" s="19"/>
      <c r="Q1000" s="19"/>
      <c r="R1000" s="19"/>
      <c r="S1000" s="19"/>
      <c r="T1000" s="19"/>
      <c r="U1000" s="97"/>
      <c r="V1000" s="19"/>
      <c r="W1000" s="19"/>
      <c r="X1000" s="19"/>
      <c r="Y1000" s="19"/>
      <c r="Z1000" s="19"/>
      <c r="AA1000" s="19"/>
      <c r="AB1000" s="19"/>
      <c r="AC1000" s="19"/>
      <c r="AD1000" s="19"/>
      <c r="AE1000" s="19"/>
      <c r="AF1000" s="19"/>
      <c r="AG1000" s="19"/>
    </row>
    <row r="1001" spans="1:33" ht="15.75" x14ac:dyDescent="0.2">
      <c r="A1001" s="58"/>
      <c r="B1001" s="19"/>
      <c r="C1001" s="19"/>
      <c r="D1001" s="19"/>
      <c r="E1001" s="19"/>
      <c r="F1001" s="19"/>
      <c r="G1001" s="19"/>
      <c r="H1001" s="19"/>
      <c r="I1001" s="19"/>
      <c r="J1001" s="19"/>
      <c r="K1001" s="19"/>
      <c r="L1001" s="19"/>
      <c r="M1001" s="19"/>
      <c r="N1001" s="19"/>
      <c r="O1001" s="19"/>
      <c r="P1001" s="19"/>
      <c r="Q1001" s="19"/>
      <c r="R1001" s="19"/>
      <c r="S1001" s="19"/>
      <c r="T1001" s="19"/>
      <c r="U1001" s="97"/>
      <c r="V1001" s="19"/>
      <c r="W1001" s="19"/>
      <c r="X1001" s="19"/>
      <c r="Y1001" s="19"/>
      <c r="Z1001" s="19"/>
      <c r="AA1001" s="19"/>
      <c r="AB1001" s="19"/>
      <c r="AC1001" s="19"/>
      <c r="AD1001" s="19"/>
      <c r="AE1001" s="19"/>
      <c r="AF1001" s="19"/>
      <c r="AG1001" s="19"/>
    </row>
    <row r="1002" spans="1:33" ht="15.75" x14ac:dyDescent="0.2">
      <c r="A1002" s="58"/>
      <c r="B1002" s="19"/>
      <c r="C1002" s="19"/>
      <c r="D1002" s="19"/>
      <c r="E1002" s="19"/>
      <c r="F1002" s="19"/>
      <c r="G1002" s="19"/>
      <c r="H1002" s="19"/>
      <c r="I1002" s="19"/>
      <c r="J1002" s="19"/>
      <c r="K1002" s="19"/>
      <c r="L1002" s="19"/>
      <c r="M1002" s="19"/>
      <c r="N1002" s="19"/>
      <c r="O1002" s="19"/>
      <c r="P1002" s="19"/>
      <c r="Q1002" s="19"/>
      <c r="R1002" s="19"/>
      <c r="S1002" s="19"/>
      <c r="T1002" s="19"/>
      <c r="U1002" s="97"/>
      <c r="V1002" s="19"/>
      <c r="W1002" s="19"/>
      <c r="X1002" s="19"/>
      <c r="Y1002" s="19"/>
      <c r="Z1002" s="19"/>
      <c r="AA1002" s="19"/>
      <c r="AB1002" s="19"/>
      <c r="AC1002" s="19"/>
      <c r="AD1002" s="19"/>
      <c r="AE1002" s="19"/>
      <c r="AF1002" s="19"/>
      <c r="AG1002" s="19"/>
    </row>
    <row r="1003" spans="1:33" ht="15.75" x14ac:dyDescent="0.2">
      <c r="A1003" s="58"/>
      <c r="B1003" s="19"/>
      <c r="C1003" s="19"/>
      <c r="D1003" s="19"/>
      <c r="E1003" s="19"/>
      <c r="F1003" s="19"/>
      <c r="G1003" s="19"/>
      <c r="H1003" s="19"/>
      <c r="I1003" s="19"/>
      <c r="J1003" s="19"/>
      <c r="K1003" s="19"/>
      <c r="L1003" s="19"/>
      <c r="M1003" s="19"/>
      <c r="N1003" s="19"/>
      <c r="O1003" s="19"/>
      <c r="P1003" s="19"/>
      <c r="Q1003" s="19"/>
      <c r="R1003" s="19"/>
      <c r="S1003" s="19"/>
      <c r="T1003" s="19"/>
      <c r="U1003" s="97"/>
      <c r="V1003" s="19"/>
      <c r="W1003" s="19"/>
      <c r="X1003" s="19"/>
      <c r="Y1003" s="19"/>
      <c r="Z1003" s="19"/>
      <c r="AA1003" s="19"/>
      <c r="AB1003" s="19"/>
      <c r="AC1003" s="19"/>
      <c r="AD1003" s="19"/>
      <c r="AE1003" s="19"/>
      <c r="AF1003" s="19"/>
      <c r="AG1003" s="19"/>
    </row>
    <row r="1004" spans="1:33" ht="15.75" x14ac:dyDescent="0.2">
      <c r="A1004" s="58"/>
      <c r="B1004" s="19"/>
      <c r="C1004" s="19"/>
      <c r="D1004" s="19"/>
      <c r="E1004" s="19"/>
      <c r="F1004" s="19"/>
      <c r="G1004" s="19"/>
      <c r="H1004" s="19"/>
      <c r="I1004" s="19"/>
      <c r="J1004" s="19"/>
      <c r="K1004" s="19"/>
      <c r="L1004" s="19"/>
      <c r="M1004" s="19"/>
      <c r="N1004" s="19"/>
      <c r="O1004" s="19"/>
      <c r="P1004" s="19"/>
      <c r="Q1004" s="19"/>
      <c r="R1004" s="19"/>
      <c r="S1004" s="19"/>
      <c r="T1004" s="19"/>
      <c r="U1004" s="97"/>
      <c r="V1004" s="19"/>
      <c r="W1004" s="19"/>
      <c r="X1004" s="19"/>
      <c r="Y1004" s="19"/>
      <c r="Z1004" s="19"/>
      <c r="AA1004" s="19"/>
      <c r="AB1004" s="19"/>
      <c r="AC1004" s="19"/>
      <c r="AD1004" s="19"/>
      <c r="AE1004" s="19"/>
      <c r="AF1004" s="19"/>
      <c r="AG1004" s="19"/>
    </row>
    <row r="1005" spans="1:33" ht="15.75" x14ac:dyDescent="0.2">
      <c r="A1005" s="58"/>
      <c r="B1005" s="19"/>
      <c r="C1005" s="19"/>
      <c r="D1005" s="19"/>
      <c r="E1005" s="19"/>
      <c r="F1005" s="19"/>
      <c r="G1005" s="19"/>
      <c r="H1005" s="19"/>
      <c r="I1005" s="19"/>
      <c r="J1005" s="19"/>
      <c r="K1005" s="19"/>
      <c r="L1005" s="19"/>
      <c r="M1005" s="19"/>
      <c r="N1005" s="19"/>
      <c r="O1005" s="19"/>
      <c r="P1005" s="19"/>
      <c r="Q1005" s="19"/>
      <c r="R1005" s="19"/>
      <c r="S1005" s="19"/>
      <c r="T1005" s="19"/>
      <c r="U1005" s="97"/>
      <c r="V1005" s="19"/>
      <c r="W1005" s="19"/>
      <c r="X1005" s="19"/>
      <c r="Y1005" s="19"/>
      <c r="Z1005" s="19"/>
      <c r="AA1005" s="19"/>
      <c r="AB1005" s="19"/>
      <c r="AC1005" s="19"/>
      <c r="AD1005" s="19"/>
      <c r="AE1005" s="19"/>
      <c r="AF1005" s="19"/>
      <c r="AG1005" s="19"/>
    </row>
    <row r="1006" spans="1:33" ht="15.75" x14ac:dyDescent="0.2">
      <c r="A1006" s="58"/>
      <c r="B1006" s="19"/>
      <c r="C1006" s="19"/>
      <c r="D1006" s="19"/>
      <c r="E1006" s="19"/>
      <c r="F1006" s="19"/>
      <c r="G1006" s="19"/>
      <c r="H1006" s="19"/>
      <c r="I1006" s="19"/>
      <c r="J1006" s="19"/>
      <c r="K1006" s="19"/>
      <c r="L1006" s="19"/>
      <c r="M1006" s="19"/>
      <c r="N1006" s="19"/>
      <c r="O1006" s="19"/>
      <c r="P1006" s="19"/>
      <c r="Q1006" s="19"/>
      <c r="R1006" s="19"/>
      <c r="S1006" s="19"/>
      <c r="T1006" s="19"/>
      <c r="U1006" s="97"/>
      <c r="V1006" s="19"/>
      <c r="W1006" s="19"/>
      <c r="X1006" s="19"/>
      <c r="Y1006" s="19"/>
      <c r="Z1006" s="19"/>
      <c r="AA1006" s="19"/>
      <c r="AB1006" s="19"/>
      <c r="AC1006" s="19"/>
      <c r="AD1006" s="19"/>
      <c r="AE1006" s="19"/>
      <c r="AF1006" s="19"/>
      <c r="AG1006" s="19"/>
    </row>
    <row r="1007" spans="1:33" ht="15.75" x14ac:dyDescent="0.2">
      <c r="A1007" s="58"/>
      <c r="B1007" s="19"/>
      <c r="C1007" s="19"/>
      <c r="D1007" s="19"/>
      <c r="E1007" s="19"/>
      <c r="F1007" s="19"/>
      <c r="G1007" s="19"/>
      <c r="H1007" s="19"/>
      <c r="I1007" s="19"/>
      <c r="J1007" s="19"/>
      <c r="K1007" s="19"/>
      <c r="L1007" s="19"/>
      <c r="M1007" s="19"/>
      <c r="N1007" s="19"/>
      <c r="O1007" s="19"/>
      <c r="P1007" s="19"/>
      <c r="Q1007" s="19"/>
      <c r="R1007" s="19"/>
      <c r="S1007" s="19"/>
      <c r="T1007" s="19"/>
      <c r="U1007" s="97"/>
      <c r="V1007" s="19"/>
      <c r="W1007" s="19"/>
      <c r="X1007" s="19"/>
      <c r="Y1007" s="19"/>
      <c r="Z1007" s="19"/>
      <c r="AA1007" s="19"/>
      <c r="AB1007" s="19"/>
      <c r="AC1007" s="19"/>
      <c r="AD1007" s="19"/>
      <c r="AE1007" s="19"/>
      <c r="AF1007" s="19"/>
      <c r="AG1007" s="19"/>
    </row>
    <row r="1008" spans="1:33" ht="15.75" x14ac:dyDescent="0.2">
      <c r="A1008" s="58"/>
      <c r="B1008" s="19"/>
      <c r="C1008" s="19"/>
      <c r="D1008" s="19"/>
      <c r="E1008" s="19"/>
      <c r="F1008" s="19"/>
      <c r="G1008" s="19"/>
      <c r="H1008" s="19"/>
      <c r="I1008" s="19"/>
      <c r="J1008" s="19"/>
      <c r="K1008" s="19"/>
      <c r="L1008" s="19"/>
      <c r="M1008" s="19"/>
      <c r="N1008" s="19"/>
      <c r="O1008" s="19"/>
      <c r="P1008" s="19"/>
      <c r="Q1008" s="19"/>
      <c r="R1008" s="19"/>
      <c r="S1008" s="19"/>
      <c r="T1008" s="19"/>
      <c r="U1008" s="97"/>
      <c r="V1008" s="19"/>
      <c r="W1008" s="19"/>
      <c r="X1008" s="19"/>
      <c r="Y1008" s="19"/>
      <c r="Z1008" s="19"/>
      <c r="AA1008" s="19"/>
      <c r="AB1008" s="19"/>
      <c r="AC1008" s="19"/>
      <c r="AD1008" s="19"/>
      <c r="AE1008" s="19"/>
      <c r="AF1008" s="19"/>
      <c r="AG1008" s="19"/>
    </row>
    <row r="1009" spans="1:33" ht="15.75" x14ac:dyDescent="0.2">
      <c r="A1009" s="58"/>
      <c r="B1009" s="19"/>
      <c r="C1009" s="19"/>
      <c r="D1009" s="19"/>
      <c r="E1009" s="19"/>
      <c r="F1009" s="19"/>
      <c r="G1009" s="19"/>
      <c r="H1009" s="19"/>
      <c r="I1009" s="19"/>
      <c r="J1009" s="19"/>
      <c r="K1009" s="19"/>
      <c r="L1009" s="19"/>
      <c r="M1009" s="19"/>
      <c r="N1009" s="19"/>
      <c r="O1009" s="19"/>
      <c r="P1009" s="19"/>
      <c r="Q1009" s="19"/>
      <c r="R1009" s="19"/>
      <c r="S1009" s="19"/>
      <c r="T1009" s="19"/>
      <c r="U1009" s="97"/>
      <c r="V1009" s="19"/>
      <c r="W1009" s="19"/>
      <c r="X1009" s="19"/>
      <c r="Y1009" s="19"/>
      <c r="Z1009" s="19"/>
      <c r="AA1009" s="19"/>
      <c r="AB1009" s="19"/>
      <c r="AC1009" s="19"/>
      <c r="AD1009" s="19"/>
      <c r="AE1009" s="19"/>
      <c r="AF1009" s="19"/>
      <c r="AG1009" s="19"/>
    </row>
    <row r="1010" spans="1:33" ht="15.75" x14ac:dyDescent="0.2">
      <c r="A1010" s="58"/>
      <c r="B1010" s="19"/>
      <c r="C1010" s="19"/>
      <c r="D1010" s="19"/>
      <c r="E1010" s="19"/>
      <c r="F1010" s="19"/>
      <c r="G1010" s="19"/>
      <c r="H1010" s="19"/>
      <c r="I1010" s="19"/>
      <c r="J1010" s="19"/>
      <c r="K1010" s="19"/>
      <c r="L1010" s="19"/>
      <c r="M1010" s="19"/>
      <c r="N1010" s="19"/>
      <c r="O1010" s="19"/>
      <c r="P1010" s="19"/>
      <c r="Q1010" s="19"/>
      <c r="R1010" s="19"/>
      <c r="S1010" s="19"/>
      <c r="T1010" s="19"/>
      <c r="U1010" s="97"/>
      <c r="V1010" s="19"/>
      <c r="W1010" s="19"/>
      <c r="X1010" s="19"/>
      <c r="Y1010" s="19"/>
      <c r="Z1010" s="19"/>
      <c r="AA1010" s="19"/>
      <c r="AB1010" s="19"/>
      <c r="AC1010" s="19"/>
      <c r="AD1010" s="19"/>
      <c r="AE1010" s="19"/>
      <c r="AF1010" s="19"/>
      <c r="AG1010" s="19"/>
    </row>
    <row r="1011" spans="1:33" ht="15.75" x14ac:dyDescent="0.2">
      <c r="A1011" s="58"/>
      <c r="B1011" s="19"/>
      <c r="C1011" s="19"/>
      <c r="D1011" s="19"/>
      <c r="E1011" s="19"/>
      <c r="F1011" s="19"/>
      <c r="G1011" s="19"/>
      <c r="H1011" s="19"/>
      <c r="I1011" s="19"/>
      <c r="J1011" s="19"/>
      <c r="K1011" s="19"/>
      <c r="L1011" s="19"/>
      <c r="M1011" s="19"/>
      <c r="N1011" s="19"/>
      <c r="O1011" s="19"/>
      <c r="P1011" s="19"/>
      <c r="Q1011" s="19"/>
      <c r="R1011" s="19"/>
      <c r="S1011" s="19"/>
      <c r="T1011" s="19"/>
      <c r="U1011" s="97"/>
      <c r="V1011" s="19"/>
      <c r="W1011" s="19"/>
      <c r="X1011" s="19"/>
      <c r="Y1011" s="19"/>
      <c r="Z1011" s="19"/>
      <c r="AA1011" s="19"/>
      <c r="AB1011" s="19"/>
      <c r="AC1011" s="19"/>
      <c r="AD1011" s="19"/>
      <c r="AE1011" s="19"/>
      <c r="AF1011" s="19"/>
      <c r="AG1011" s="19"/>
    </row>
    <row r="1012" spans="1:33" ht="15.75" x14ac:dyDescent="0.2">
      <c r="A1012" s="58"/>
      <c r="B1012" s="19"/>
      <c r="C1012" s="19"/>
      <c r="D1012" s="19"/>
      <c r="E1012" s="19"/>
      <c r="F1012" s="19"/>
      <c r="G1012" s="19"/>
      <c r="H1012" s="19"/>
      <c r="I1012" s="19"/>
      <c r="J1012" s="19"/>
      <c r="K1012" s="19"/>
      <c r="L1012" s="19"/>
      <c r="M1012" s="19"/>
      <c r="N1012" s="19"/>
      <c r="O1012" s="19"/>
      <c r="P1012" s="19"/>
      <c r="Q1012" s="19"/>
      <c r="R1012" s="19"/>
      <c r="S1012" s="19"/>
      <c r="T1012" s="19"/>
      <c r="U1012" s="97"/>
      <c r="V1012" s="19"/>
      <c r="W1012" s="19"/>
      <c r="X1012" s="19"/>
      <c r="Y1012" s="19"/>
      <c r="Z1012" s="19"/>
      <c r="AA1012" s="19"/>
      <c r="AB1012" s="19"/>
      <c r="AC1012" s="19"/>
      <c r="AD1012" s="19"/>
      <c r="AE1012" s="19"/>
      <c r="AF1012" s="19"/>
      <c r="AG1012" s="19"/>
    </row>
    <row r="1013" spans="1:33" ht="15.75" x14ac:dyDescent="0.2">
      <c r="A1013" s="58"/>
      <c r="B1013" s="19"/>
      <c r="C1013" s="19"/>
      <c r="D1013" s="19"/>
      <c r="E1013" s="19"/>
      <c r="F1013" s="19"/>
      <c r="G1013" s="19"/>
      <c r="H1013" s="19"/>
      <c r="I1013" s="19"/>
      <c r="J1013" s="19"/>
      <c r="K1013" s="19"/>
      <c r="L1013" s="19"/>
      <c r="M1013" s="19"/>
      <c r="N1013" s="19"/>
      <c r="O1013" s="19"/>
      <c r="P1013" s="19"/>
      <c r="Q1013" s="19"/>
      <c r="R1013" s="19"/>
      <c r="S1013" s="19"/>
      <c r="T1013" s="19"/>
      <c r="U1013" s="97"/>
      <c r="V1013" s="19"/>
      <c r="W1013" s="19"/>
      <c r="X1013" s="19"/>
      <c r="Y1013" s="19"/>
      <c r="Z1013" s="19"/>
      <c r="AA1013" s="19"/>
      <c r="AB1013" s="19"/>
      <c r="AC1013" s="19"/>
      <c r="AD1013" s="19"/>
      <c r="AE1013" s="19"/>
      <c r="AF1013" s="19"/>
      <c r="AG1013" s="19"/>
    </row>
    <row r="1014" spans="1:33" ht="15.75" x14ac:dyDescent="0.2">
      <c r="A1014" s="58"/>
      <c r="B1014" s="19"/>
      <c r="C1014" s="19"/>
      <c r="D1014" s="19"/>
      <c r="E1014" s="19"/>
      <c r="F1014" s="19"/>
      <c r="G1014" s="19"/>
      <c r="H1014" s="19"/>
      <c r="I1014" s="19"/>
      <c r="J1014" s="19"/>
      <c r="K1014" s="19"/>
      <c r="L1014" s="19"/>
      <c r="M1014" s="19"/>
      <c r="N1014" s="19"/>
      <c r="O1014" s="19"/>
      <c r="P1014" s="19"/>
      <c r="Q1014" s="19"/>
      <c r="R1014" s="19"/>
      <c r="S1014" s="19"/>
      <c r="T1014" s="19"/>
      <c r="U1014" s="97"/>
      <c r="V1014" s="19"/>
      <c r="W1014" s="19"/>
      <c r="X1014" s="19"/>
      <c r="Y1014" s="19"/>
      <c r="Z1014" s="19"/>
      <c r="AA1014" s="19"/>
      <c r="AB1014" s="19"/>
      <c r="AC1014" s="19"/>
      <c r="AD1014" s="19"/>
      <c r="AE1014" s="19"/>
      <c r="AF1014" s="19"/>
      <c r="AG1014" s="19"/>
    </row>
    <row r="1015" spans="1:33" ht="15.75" x14ac:dyDescent="0.2">
      <c r="A1015" s="58"/>
      <c r="B1015" s="19"/>
      <c r="C1015" s="19"/>
      <c r="D1015" s="19"/>
      <c r="E1015" s="19"/>
      <c r="F1015" s="19"/>
      <c r="G1015" s="19"/>
      <c r="H1015" s="19"/>
      <c r="I1015" s="19"/>
      <c r="J1015" s="19"/>
      <c r="K1015" s="19"/>
      <c r="L1015" s="19"/>
      <c r="M1015" s="19"/>
      <c r="N1015" s="19"/>
      <c r="O1015" s="19"/>
      <c r="P1015" s="19"/>
      <c r="Q1015" s="19"/>
      <c r="R1015" s="19"/>
      <c r="S1015" s="19"/>
      <c r="T1015" s="19"/>
      <c r="U1015" s="97"/>
      <c r="V1015" s="19"/>
      <c r="W1015" s="19"/>
      <c r="X1015" s="19"/>
      <c r="Y1015" s="19"/>
      <c r="Z1015" s="19"/>
      <c r="AA1015" s="19"/>
      <c r="AB1015" s="19"/>
      <c r="AC1015" s="19"/>
      <c r="AD1015" s="19"/>
      <c r="AE1015" s="19"/>
      <c r="AF1015" s="19"/>
      <c r="AG1015" s="19"/>
    </row>
    <row r="1016" spans="1:33" ht="15.75" x14ac:dyDescent="0.2">
      <c r="A1016" s="58"/>
      <c r="B1016" s="19"/>
      <c r="C1016" s="19"/>
      <c r="D1016" s="19"/>
      <c r="E1016" s="19"/>
      <c r="F1016" s="19"/>
      <c r="G1016" s="19"/>
      <c r="H1016" s="19"/>
      <c r="I1016" s="19"/>
      <c r="J1016" s="19"/>
      <c r="K1016" s="19"/>
      <c r="L1016" s="19"/>
      <c r="M1016" s="19"/>
      <c r="N1016" s="19"/>
      <c r="O1016" s="19"/>
      <c r="P1016" s="19"/>
      <c r="Q1016" s="19"/>
      <c r="R1016" s="19"/>
      <c r="S1016" s="19"/>
      <c r="T1016" s="19"/>
      <c r="U1016" s="97"/>
      <c r="V1016" s="19"/>
      <c r="W1016" s="19"/>
      <c r="X1016" s="19"/>
      <c r="Y1016" s="19"/>
      <c r="Z1016" s="19"/>
      <c r="AA1016" s="19"/>
      <c r="AB1016" s="19"/>
      <c r="AC1016" s="19"/>
      <c r="AD1016" s="19"/>
      <c r="AE1016" s="19"/>
      <c r="AF1016" s="19"/>
      <c r="AG1016" s="19"/>
    </row>
    <row r="1017" spans="1:33" ht="15.75" x14ac:dyDescent="0.2">
      <c r="A1017" s="58"/>
      <c r="B1017" s="19"/>
      <c r="C1017" s="19"/>
      <c r="D1017" s="19"/>
      <c r="E1017" s="19"/>
      <c r="F1017" s="19"/>
      <c r="G1017" s="19"/>
      <c r="H1017" s="19"/>
      <c r="I1017" s="19"/>
      <c r="J1017" s="19"/>
      <c r="K1017" s="19"/>
      <c r="L1017" s="19"/>
      <c r="M1017" s="19"/>
      <c r="N1017" s="19"/>
      <c r="O1017" s="19"/>
      <c r="P1017" s="19"/>
      <c r="Q1017" s="19"/>
      <c r="R1017" s="19"/>
      <c r="S1017" s="19"/>
      <c r="T1017" s="19"/>
      <c r="U1017" s="97"/>
      <c r="V1017" s="19"/>
      <c r="W1017" s="19"/>
      <c r="X1017" s="19"/>
      <c r="Y1017" s="19"/>
      <c r="Z1017" s="19"/>
      <c r="AA1017" s="19"/>
      <c r="AB1017" s="19"/>
      <c r="AC1017" s="19"/>
      <c r="AD1017" s="19"/>
      <c r="AE1017" s="19"/>
      <c r="AF1017" s="19"/>
      <c r="AG1017" s="19"/>
    </row>
    <row r="1018" spans="1:33" ht="15.75" x14ac:dyDescent="0.2">
      <c r="A1018" s="58"/>
      <c r="B1018" s="19"/>
      <c r="C1018" s="19"/>
      <c r="D1018" s="19"/>
      <c r="E1018" s="19"/>
      <c r="F1018" s="19"/>
      <c r="G1018" s="19"/>
      <c r="H1018" s="19"/>
      <c r="I1018" s="19"/>
      <c r="J1018" s="19"/>
      <c r="K1018" s="19"/>
      <c r="L1018" s="19"/>
      <c r="M1018" s="19"/>
      <c r="N1018" s="19"/>
      <c r="O1018" s="19"/>
      <c r="P1018" s="19"/>
      <c r="Q1018" s="19"/>
      <c r="R1018" s="19"/>
      <c r="S1018" s="19"/>
      <c r="T1018" s="19"/>
      <c r="U1018" s="97"/>
      <c r="V1018" s="19"/>
      <c r="W1018" s="19"/>
      <c r="X1018" s="19"/>
      <c r="Y1018" s="19"/>
      <c r="Z1018" s="19"/>
      <c r="AA1018" s="19"/>
      <c r="AB1018" s="19"/>
      <c r="AC1018" s="19"/>
      <c r="AD1018" s="19"/>
      <c r="AE1018" s="19"/>
      <c r="AF1018" s="19"/>
      <c r="AG1018" s="19"/>
    </row>
    <row r="1019" spans="1:33" ht="15.75" x14ac:dyDescent="0.2">
      <c r="A1019" s="58"/>
      <c r="B1019" s="19"/>
      <c r="C1019" s="19"/>
      <c r="D1019" s="19"/>
      <c r="E1019" s="19"/>
      <c r="F1019" s="19"/>
      <c r="G1019" s="19"/>
      <c r="H1019" s="19"/>
      <c r="I1019" s="19"/>
      <c r="J1019" s="19"/>
      <c r="K1019" s="19"/>
      <c r="L1019" s="19"/>
      <c r="M1019" s="19"/>
      <c r="N1019" s="19"/>
      <c r="O1019" s="19"/>
      <c r="P1019" s="19"/>
      <c r="Q1019" s="19"/>
      <c r="R1019" s="19"/>
      <c r="S1019" s="19"/>
      <c r="T1019" s="19"/>
      <c r="U1019" s="97"/>
      <c r="V1019" s="19"/>
      <c r="W1019" s="19"/>
      <c r="X1019" s="19"/>
      <c r="Y1019" s="19"/>
      <c r="Z1019" s="19"/>
      <c r="AA1019" s="19"/>
      <c r="AB1019" s="19"/>
      <c r="AC1019" s="19"/>
      <c r="AD1019" s="19"/>
      <c r="AE1019" s="19"/>
      <c r="AF1019" s="19"/>
      <c r="AG1019" s="19"/>
    </row>
    <row r="1020" spans="1:33" ht="15.75" x14ac:dyDescent="0.2">
      <c r="A1020" s="58"/>
      <c r="B1020" s="19"/>
      <c r="C1020" s="19"/>
      <c r="D1020" s="19"/>
      <c r="E1020" s="19"/>
      <c r="F1020" s="19"/>
      <c r="G1020" s="19"/>
      <c r="H1020" s="19"/>
      <c r="I1020" s="19"/>
      <c r="J1020" s="19"/>
      <c r="K1020" s="19"/>
      <c r="L1020" s="19"/>
      <c r="M1020" s="19"/>
      <c r="N1020" s="19"/>
      <c r="O1020" s="19"/>
      <c r="P1020" s="19"/>
      <c r="Q1020" s="19"/>
      <c r="R1020" s="19"/>
      <c r="S1020" s="19"/>
      <c r="T1020" s="19"/>
      <c r="U1020" s="97"/>
      <c r="V1020" s="19"/>
      <c r="W1020" s="19"/>
      <c r="X1020" s="19"/>
      <c r="Y1020" s="19"/>
      <c r="Z1020" s="19"/>
      <c r="AA1020" s="19"/>
      <c r="AB1020" s="19"/>
      <c r="AC1020" s="19"/>
      <c r="AD1020" s="19"/>
      <c r="AE1020" s="19"/>
      <c r="AF1020" s="19"/>
      <c r="AG1020" s="19"/>
    </row>
    <row r="1021" spans="1:33" ht="15.75" x14ac:dyDescent="0.2">
      <c r="A1021" s="58"/>
      <c r="B1021" s="19"/>
      <c r="C1021" s="19"/>
      <c r="D1021" s="19"/>
      <c r="E1021" s="19"/>
      <c r="F1021" s="19"/>
      <c r="G1021" s="19"/>
      <c r="H1021" s="19"/>
      <c r="I1021" s="19"/>
      <c r="J1021" s="19"/>
      <c r="K1021" s="19"/>
      <c r="L1021" s="19"/>
      <c r="M1021" s="19"/>
      <c r="N1021" s="19"/>
      <c r="O1021" s="19"/>
      <c r="P1021" s="19"/>
      <c r="Q1021" s="19"/>
      <c r="R1021" s="19"/>
      <c r="S1021" s="19"/>
      <c r="T1021" s="19"/>
      <c r="U1021" s="97"/>
      <c r="V1021" s="19"/>
      <c r="W1021" s="19"/>
      <c r="X1021" s="19"/>
      <c r="Y1021" s="19"/>
      <c r="Z1021" s="19"/>
      <c r="AA1021" s="19"/>
      <c r="AB1021" s="19"/>
      <c r="AC1021" s="19"/>
      <c r="AD1021" s="19"/>
      <c r="AE1021" s="19"/>
      <c r="AF1021" s="19"/>
      <c r="AG1021" s="19"/>
    </row>
    <row r="1022" spans="1:33" ht="15.75" x14ac:dyDescent="0.2">
      <c r="A1022" s="58"/>
      <c r="B1022" s="19"/>
      <c r="C1022" s="19"/>
      <c r="D1022" s="19"/>
      <c r="E1022" s="19"/>
      <c r="F1022" s="19"/>
      <c r="G1022" s="19"/>
      <c r="H1022" s="19"/>
      <c r="I1022" s="19"/>
      <c r="J1022" s="19"/>
      <c r="K1022" s="19"/>
      <c r="L1022" s="19"/>
      <c r="M1022" s="19"/>
      <c r="N1022" s="19"/>
      <c r="O1022" s="19"/>
      <c r="P1022" s="19"/>
      <c r="Q1022" s="19"/>
      <c r="R1022" s="19"/>
      <c r="S1022" s="19"/>
      <c r="T1022" s="19"/>
      <c r="U1022" s="97"/>
      <c r="V1022" s="19"/>
      <c r="W1022" s="19"/>
      <c r="X1022" s="19"/>
      <c r="Y1022" s="19"/>
      <c r="Z1022" s="19"/>
      <c r="AA1022" s="19"/>
      <c r="AB1022" s="19"/>
      <c r="AC1022" s="19"/>
      <c r="AD1022" s="19"/>
      <c r="AE1022" s="19"/>
      <c r="AF1022" s="19"/>
      <c r="AG1022" s="19"/>
    </row>
    <row r="1023" spans="1:33" ht="15.75" x14ac:dyDescent="0.2">
      <c r="A1023" s="58"/>
      <c r="B1023" s="19"/>
      <c r="C1023" s="19"/>
      <c r="D1023" s="19"/>
      <c r="E1023" s="19"/>
      <c r="F1023" s="19"/>
      <c r="G1023" s="19"/>
      <c r="H1023" s="19"/>
      <c r="I1023" s="19"/>
      <c r="J1023" s="19"/>
      <c r="K1023" s="19"/>
      <c r="L1023" s="19"/>
      <c r="M1023" s="19"/>
      <c r="N1023" s="19"/>
      <c r="O1023" s="19"/>
      <c r="P1023" s="19"/>
      <c r="Q1023" s="19"/>
      <c r="R1023" s="19"/>
      <c r="S1023" s="19"/>
      <c r="T1023" s="19"/>
      <c r="U1023" s="97"/>
      <c r="V1023" s="19"/>
      <c r="W1023" s="19"/>
      <c r="X1023" s="19"/>
      <c r="Y1023" s="19"/>
      <c r="Z1023" s="19"/>
      <c r="AA1023" s="19"/>
      <c r="AB1023" s="19"/>
      <c r="AC1023" s="19"/>
      <c r="AD1023" s="19"/>
      <c r="AE1023" s="19"/>
      <c r="AF1023" s="19"/>
      <c r="AG1023" s="19"/>
    </row>
    <row r="1024" spans="1:33" ht="15.75" x14ac:dyDescent="0.2">
      <c r="A1024" s="58"/>
      <c r="B1024" s="19"/>
      <c r="C1024" s="19"/>
      <c r="D1024" s="19"/>
      <c r="E1024" s="19"/>
      <c r="F1024" s="19"/>
      <c r="G1024" s="19"/>
      <c r="H1024" s="19"/>
      <c r="I1024" s="19"/>
      <c r="J1024" s="19"/>
      <c r="K1024" s="19"/>
      <c r="L1024" s="19"/>
      <c r="M1024" s="19"/>
      <c r="N1024" s="19"/>
      <c r="O1024" s="19"/>
      <c r="P1024" s="19"/>
      <c r="Q1024" s="19"/>
      <c r="R1024" s="19"/>
      <c r="S1024" s="19"/>
      <c r="T1024" s="19"/>
      <c r="U1024" s="97"/>
      <c r="V1024" s="19"/>
      <c r="W1024" s="19"/>
      <c r="X1024" s="19"/>
      <c r="Y1024" s="19"/>
      <c r="Z1024" s="19"/>
      <c r="AA1024" s="19"/>
      <c r="AB1024" s="19"/>
      <c r="AC1024" s="19"/>
      <c r="AD1024" s="19"/>
      <c r="AE1024" s="19"/>
      <c r="AF1024" s="19"/>
      <c r="AG1024" s="19"/>
    </row>
    <row r="1025" spans="1:33" ht="15.75" x14ac:dyDescent="0.2">
      <c r="A1025" s="58"/>
      <c r="B1025" s="19"/>
      <c r="C1025" s="19"/>
      <c r="D1025" s="19"/>
      <c r="E1025" s="19"/>
      <c r="F1025" s="19"/>
      <c r="G1025" s="19"/>
      <c r="H1025" s="19"/>
      <c r="I1025" s="19"/>
      <c r="J1025" s="19"/>
      <c r="K1025" s="19"/>
      <c r="L1025" s="19"/>
      <c r="M1025" s="19"/>
      <c r="N1025" s="19"/>
      <c r="O1025" s="19"/>
      <c r="P1025" s="19"/>
      <c r="Q1025" s="19"/>
      <c r="R1025" s="19"/>
      <c r="S1025" s="19"/>
      <c r="T1025" s="19"/>
      <c r="U1025" s="97"/>
      <c r="V1025" s="19"/>
      <c r="W1025" s="19"/>
      <c r="X1025" s="19"/>
      <c r="Y1025" s="19"/>
      <c r="Z1025" s="19"/>
      <c r="AA1025" s="19"/>
      <c r="AB1025" s="19"/>
      <c r="AC1025" s="19"/>
      <c r="AD1025" s="19"/>
      <c r="AE1025" s="19"/>
      <c r="AF1025" s="19"/>
      <c r="AG1025" s="19"/>
    </row>
    <row r="1026" spans="1:33" ht="15.75" x14ac:dyDescent="0.2">
      <c r="A1026" s="58"/>
      <c r="B1026" s="19"/>
      <c r="C1026" s="19"/>
      <c r="D1026" s="19"/>
      <c r="E1026" s="19"/>
      <c r="F1026" s="19"/>
      <c r="G1026" s="19"/>
      <c r="H1026" s="19"/>
      <c r="I1026" s="19"/>
      <c r="J1026" s="19"/>
      <c r="K1026" s="19"/>
      <c r="L1026" s="19"/>
      <c r="M1026" s="19"/>
      <c r="N1026" s="19"/>
      <c r="O1026" s="19"/>
      <c r="P1026" s="19"/>
      <c r="Q1026" s="19"/>
      <c r="R1026" s="19"/>
      <c r="S1026" s="19"/>
      <c r="T1026" s="19"/>
      <c r="U1026" s="97"/>
      <c r="V1026" s="19"/>
      <c r="W1026" s="19"/>
      <c r="X1026" s="19"/>
      <c r="Y1026" s="19"/>
      <c r="Z1026" s="19"/>
      <c r="AA1026" s="19"/>
      <c r="AB1026" s="19"/>
      <c r="AC1026" s="19"/>
      <c r="AD1026" s="19"/>
      <c r="AE1026" s="19"/>
      <c r="AF1026" s="19"/>
      <c r="AG1026" s="19"/>
    </row>
    <row r="1027" spans="1:33" ht="15.75" x14ac:dyDescent="0.2">
      <c r="A1027" s="58"/>
      <c r="B1027" s="19"/>
      <c r="C1027" s="19"/>
      <c r="D1027" s="19"/>
      <c r="E1027" s="19"/>
      <c r="F1027" s="19"/>
      <c r="G1027" s="19"/>
      <c r="H1027" s="19"/>
      <c r="I1027" s="19"/>
      <c r="J1027" s="19"/>
      <c r="K1027" s="19"/>
      <c r="L1027" s="19"/>
      <c r="M1027" s="19"/>
      <c r="N1027" s="19"/>
      <c r="O1027" s="19"/>
      <c r="P1027" s="19"/>
      <c r="Q1027" s="19"/>
      <c r="R1027" s="19"/>
      <c r="S1027" s="19"/>
      <c r="T1027" s="19"/>
      <c r="U1027" s="97"/>
      <c r="V1027" s="19"/>
      <c r="W1027" s="19"/>
      <c r="X1027" s="19"/>
      <c r="Y1027" s="19"/>
      <c r="Z1027" s="19"/>
      <c r="AA1027" s="19"/>
      <c r="AB1027" s="19"/>
      <c r="AC1027" s="19"/>
      <c r="AD1027" s="19"/>
      <c r="AE1027" s="19"/>
      <c r="AF1027" s="19"/>
      <c r="AG1027" s="19"/>
    </row>
    <row r="1028" spans="1:33" ht="15.75" x14ac:dyDescent="0.2">
      <c r="A1028" s="58"/>
      <c r="B1028" s="19"/>
      <c r="C1028" s="19"/>
      <c r="D1028" s="19"/>
      <c r="E1028" s="19"/>
      <c r="F1028" s="19"/>
      <c r="G1028" s="19"/>
      <c r="H1028" s="19"/>
      <c r="I1028" s="19"/>
      <c r="J1028" s="19"/>
      <c r="K1028" s="19"/>
      <c r="L1028" s="19"/>
      <c r="M1028" s="19"/>
      <c r="N1028" s="19"/>
      <c r="O1028" s="19"/>
      <c r="P1028" s="19"/>
      <c r="Q1028" s="19"/>
      <c r="R1028" s="19"/>
      <c r="S1028" s="19"/>
      <c r="T1028" s="19"/>
      <c r="U1028" s="97"/>
      <c r="V1028" s="19"/>
      <c r="W1028" s="19"/>
      <c r="X1028" s="19"/>
      <c r="Y1028" s="19"/>
      <c r="Z1028" s="19"/>
      <c r="AA1028" s="19"/>
      <c r="AB1028" s="19"/>
      <c r="AC1028" s="19"/>
      <c r="AD1028" s="19"/>
      <c r="AE1028" s="19"/>
      <c r="AF1028" s="19"/>
      <c r="AG1028" s="19"/>
    </row>
    <row r="1029" spans="1:33" ht="15.75" x14ac:dyDescent="0.2">
      <c r="A1029" s="58"/>
      <c r="B1029" s="19"/>
      <c r="C1029" s="19"/>
      <c r="D1029" s="19"/>
      <c r="E1029" s="19"/>
      <c r="F1029" s="19"/>
      <c r="G1029" s="19"/>
      <c r="H1029" s="19"/>
      <c r="I1029" s="19"/>
      <c r="J1029" s="19"/>
      <c r="K1029" s="19"/>
      <c r="L1029" s="19"/>
      <c r="M1029" s="19"/>
      <c r="N1029" s="19"/>
      <c r="O1029" s="19"/>
      <c r="P1029" s="19"/>
      <c r="Q1029" s="19"/>
      <c r="R1029" s="19"/>
      <c r="S1029" s="19"/>
      <c r="T1029" s="19"/>
      <c r="U1029" s="97"/>
      <c r="V1029" s="19"/>
      <c r="W1029" s="19"/>
      <c r="X1029" s="19"/>
      <c r="Y1029" s="19"/>
      <c r="Z1029" s="19"/>
      <c r="AA1029" s="19"/>
      <c r="AB1029" s="19"/>
      <c r="AC1029" s="19"/>
      <c r="AD1029" s="19"/>
      <c r="AE1029" s="19"/>
      <c r="AF1029" s="19"/>
      <c r="AG1029" s="19"/>
    </row>
    <row r="1030" spans="1:33" ht="15.75" x14ac:dyDescent="0.2">
      <c r="A1030" s="58"/>
      <c r="B1030" s="19"/>
      <c r="C1030" s="19"/>
      <c r="D1030" s="19"/>
      <c r="E1030" s="19"/>
      <c r="F1030" s="19"/>
      <c r="G1030" s="19"/>
      <c r="H1030" s="19"/>
      <c r="I1030" s="19"/>
      <c r="J1030" s="19"/>
      <c r="K1030" s="19"/>
      <c r="L1030" s="19"/>
      <c r="M1030" s="19"/>
      <c r="N1030" s="19"/>
      <c r="O1030" s="19"/>
      <c r="P1030" s="19"/>
      <c r="Q1030" s="19"/>
      <c r="R1030" s="19"/>
      <c r="S1030" s="19"/>
      <c r="T1030" s="19"/>
      <c r="U1030" s="97"/>
      <c r="V1030" s="19"/>
      <c r="W1030" s="19"/>
      <c r="X1030" s="19"/>
      <c r="Y1030" s="19"/>
      <c r="Z1030" s="19"/>
      <c r="AA1030" s="19"/>
      <c r="AB1030" s="19"/>
      <c r="AC1030" s="19"/>
      <c r="AD1030" s="19"/>
      <c r="AE1030" s="19"/>
      <c r="AF1030" s="19"/>
      <c r="AG1030" s="19"/>
    </row>
    <row r="1031" spans="1:33" ht="15.75" x14ac:dyDescent="0.2">
      <c r="A1031" s="58"/>
      <c r="B1031" s="19"/>
      <c r="C1031" s="19"/>
      <c r="D1031" s="19"/>
      <c r="E1031" s="19"/>
      <c r="F1031" s="19"/>
      <c r="G1031" s="19"/>
      <c r="H1031" s="19"/>
      <c r="I1031" s="19"/>
      <c r="J1031" s="19"/>
      <c r="K1031" s="19"/>
      <c r="L1031" s="19"/>
      <c r="M1031" s="19"/>
      <c r="N1031" s="19"/>
      <c r="O1031" s="19"/>
      <c r="P1031" s="19"/>
      <c r="Q1031" s="19"/>
      <c r="R1031" s="19"/>
      <c r="S1031" s="19"/>
      <c r="T1031" s="19"/>
      <c r="U1031" s="97"/>
      <c r="V1031" s="19"/>
      <c r="W1031" s="19"/>
      <c r="X1031" s="19"/>
      <c r="Y1031" s="19"/>
      <c r="Z1031" s="19"/>
      <c r="AA1031" s="19"/>
      <c r="AB1031" s="19"/>
      <c r="AC1031" s="19"/>
      <c r="AD1031" s="19"/>
      <c r="AE1031" s="19"/>
      <c r="AF1031" s="19"/>
      <c r="AG1031" s="19"/>
    </row>
    <row r="1032" spans="1:33" ht="15.75" x14ac:dyDescent="0.2">
      <c r="A1032" s="58"/>
      <c r="B1032" s="19"/>
      <c r="C1032" s="19"/>
      <c r="D1032" s="19"/>
      <c r="E1032" s="19"/>
      <c r="F1032" s="19"/>
      <c r="G1032" s="19"/>
      <c r="H1032" s="19"/>
      <c r="I1032" s="19"/>
      <c r="J1032" s="19"/>
      <c r="K1032" s="19"/>
      <c r="L1032" s="19"/>
      <c r="M1032" s="19"/>
      <c r="N1032" s="19"/>
      <c r="O1032" s="19"/>
      <c r="P1032" s="19"/>
      <c r="Q1032" s="19"/>
      <c r="R1032" s="19"/>
      <c r="S1032" s="19"/>
      <c r="T1032" s="19"/>
      <c r="U1032" s="97"/>
      <c r="V1032" s="19"/>
      <c r="W1032" s="19"/>
      <c r="X1032" s="19"/>
      <c r="Y1032" s="19"/>
      <c r="Z1032" s="19"/>
      <c r="AA1032" s="19"/>
      <c r="AB1032" s="19"/>
      <c r="AC1032" s="19"/>
      <c r="AD1032" s="19"/>
      <c r="AE1032" s="19"/>
      <c r="AF1032" s="19"/>
      <c r="AG1032" s="19"/>
    </row>
    <row r="1033" spans="1:33" ht="15.75" x14ac:dyDescent="0.2">
      <c r="A1033" s="58"/>
      <c r="B1033" s="19"/>
      <c r="C1033" s="19"/>
      <c r="D1033" s="19"/>
      <c r="E1033" s="19"/>
      <c r="F1033" s="19"/>
      <c r="G1033" s="19"/>
      <c r="H1033" s="19"/>
      <c r="I1033" s="19"/>
      <c r="J1033" s="19"/>
      <c r="K1033" s="19"/>
      <c r="L1033" s="19"/>
      <c r="M1033" s="19"/>
      <c r="N1033" s="19"/>
      <c r="O1033" s="19"/>
      <c r="P1033" s="19"/>
      <c r="Q1033" s="19"/>
      <c r="R1033" s="19"/>
      <c r="S1033" s="19"/>
      <c r="T1033" s="19"/>
      <c r="U1033" s="97"/>
      <c r="V1033" s="19"/>
      <c r="W1033" s="19"/>
      <c r="X1033" s="19"/>
      <c r="Y1033" s="19"/>
      <c r="Z1033" s="19"/>
      <c r="AA1033" s="19"/>
      <c r="AB1033" s="19"/>
      <c r="AC1033" s="19"/>
      <c r="AD1033" s="19"/>
      <c r="AE1033" s="19"/>
      <c r="AF1033" s="19"/>
      <c r="AG1033" s="19"/>
    </row>
    <row r="1034" spans="1:33" ht="15.75" x14ac:dyDescent="0.2">
      <c r="A1034" s="58"/>
      <c r="B1034" s="19"/>
      <c r="C1034" s="19"/>
      <c r="D1034" s="19"/>
      <c r="E1034" s="19"/>
      <c r="F1034" s="19"/>
      <c r="G1034" s="19"/>
      <c r="H1034" s="19"/>
      <c r="I1034" s="19"/>
      <c r="J1034" s="19"/>
      <c r="K1034" s="19"/>
      <c r="L1034" s="19"/>
      <c r="M1034" s="19"/>
      <c r="N1034" s="19"/>
      <c r="O1034" s="19"/>
      <c r="P1034" s="19"/>
      <c r="Q1034" s="19"/>
      <c r="R1034" s="19"/>
      <c r="S1034" s="19"/>
      <c r="T1034" s="19"/>
      <c r="U1034" s="97"/>
      <c r="V1034" s="19"/>
      <c r="W1034" s="19"/>
      <c r="X1034" s="19"/>
      <c r="Y1034" s="19"/>
      <c r="Z1034" s="19"/>
      <c r="AA1034" s="19"/>
      <c r="AB1034" s="19"/>
      <c r="AC1034" s="19"/>
      <c r="AD1034" s="19"/>
      <c r="AE1034" s="19"/>
      <c r="AF1034" s="19"/>
      <c r="AG1034" s="19"/>
    </row>
    <row r="1035" spans="1:33" ht="15.75" x14ac:dyDescent="0.2">
      <c r="A1035" s="58"/>
      <c r="B1035" s="19"/>
      <c r="C1035" s="19"/>
      <c r="D1035" s="19"/>
      <c r="E1035" s="19"/>
      <c r="F1035" s="19"/>
      <c r="G1035" s="19"/>
      <c r="H1035" s="19"/>
      <c r="I1035" s="19"/>
      <c r="J1035" s="19"/>
      <c r="K1035" s="19"/>
      <c r="L1035" s="19"/>
      <c r="M1035" s="19"/>
      <c r="N1035" s="19"/>
      <c r="O1035" s="19"/>
      <c r="P1035" s="19"/>
      <c r="Q1035" s="19"/>
      <c r="R1035" s="19"/>
      <c r="S1035" s="19"/>
      <c r="T1035" s="19"/>
      <c r="U1035" s="97"/>
      <c r="V1035" s="19"/>
      <c r="W1035" s="19"/>
      <c r="X1035" s="19"/>
      <c r="Y1035" s="19"/>
      <c r="Z1035" s="19"/>
      <c r="AA1035" s="19"/>
      <c r="AB1035" s="19"/>
      <c r="AC1035" s="19"/>
      <c r="AD1035" s="19"/>
      <c r="AE1035" s="19"/>
      <c r="AF1035" s="19"/>
      <c r="AG1035" s="19"/>
    </row>
    <row r="1036" spans="1:33" ht="15.75" x14ac:dyDescent="0.2">
      <c r="A1036" s="58"/>
      <c r="B1036" s="19"/>
      <c r="C1036" s="19"/>
      <c r="D1036" s="19"/>
      <c r="E1036" s="19"/>
      <c r="F1036" s="19"/>
      <c r="G1036" s="19"/>
      <c r="H1036" s="19"/>
      <c r="I1036" s="19"/>
      <c r="J1036" s="19"/>
      <c r="K1036" s="19"/>
      <c r="L1036" s="19"/>
      <c r="M1036" s="19"/>
      <c r="N1036" s="19"/>
      <c r="O1036" s="19"/>
      <c r="P1036" s="19"/>
      <c r="Q1036" s="19"/>
      <c r="R1036" s="19"/>
      <c r="S1036" s="19"/>
      <c r="T1036" s="19"/>
      <c r="U1036" s="97"/>
      <c r="V1036" s="19"/>
      <c r="W1036" s="19"/>
      <c r="X1036" s="19"/>
      <c r="Y1036" s="19"/>
      <c r="Z1036" s="19"/>
      <c r="AA1036" s="19"/>
      <c r="AB1036" s="19"/>
      <c r="AC1036" s="19"/>
      <c r="AD1036" s="19"/>
      <c r="AE1036" s="19"/>
      <c r="AF1036" s="19"/>
      <c r="AG1036" s="19"/>
    </row>
    <row r="1037" spans="1:33" ht="15.75" x14ac:dyDescent="0.2">
      <c r="A1037" s="58"/>
      <c r="B1037" s="19"/>
      <c r="C1037" s="19"/>
      <c r="D1037" s="19"/>
      <c r="E1037" s="19"/>
      <c r="F1037" s="19"/>
      <c r="G1037" s="19"/>
      <c r="H1037" s="19"/>
      <c r="I1037" s="19"/>
      <c r="J1037" s="19"/>
      <c r="K1037" s="19"/>
      <c r="L1037" s="19"/>
      <c r="M1037" s="19"/>
      <c r="N1037" s="19"/>
      <c r="O1037" s="19"/>
      <c r="P1037" s="19"/>
      <c r="Q1037" s="19"/>
      <c r="R1037" s="19"/>
      <c r="S1037" s="19"/>
      <c r="T1037" s="19"/>
      <c r="U1037" s="97"/>
      <c r="V1037" s="19"/>
      <c r="W1037" s="19"/>
      <c r="X1037" s="19"/>
      <c r="Y1037" s="19"/>
      <c r="Z1037" s="19"/>
      <c r="AA1037" s="19"/>
      <c r="AB1037" s="19"/>
      <c r="AC1037" s="19"/>
      <c r="AD1037" s="19"/>
      <c r="AE1037" s="19"/>
      <c r="AF1037" s="19"/>
      <c r="AG1037" s="19"/>
    </row>
    <row r="1038" spans="1:33" ht="15.75" x14ac:dyDescent="0.2">
      <c r="A1038" s="58"/>
      <c r="B1038" s="19"/>
      <c r="C1038" s="19"/>
      <c r="D1038" s="19"/>
      <c r="E1038" s="19"/>
      <c r="F1038" s="19"/>
      <c r="G1038" s="19"/>
      <c r="H1038" s="19"/>
      <c r="I1038" s="19"/>
      <c r="J1038" s="19"/>
      <c r="K1038" s="19"/>
      <c r="L1038" s="19"/>
      <c r="M1038" s="19"/>
      <c r="N1038" s="19"/>
      <c r="O1038" s="19"/>
      <c r="P1038" s="19"/>
      <c r="Q1038" s="19"/>
      <c r="R1038" s="19"/>
      <c r="S1038" s="19"/>
      <c r="T1038" s="19"/>
      <c r="U1038" s="97"/>
      <c r="V1038" s="19"/>
      <c r="W1038" s="19"/>
      <c r="X1038" s="19"/>
      <c r="Y1038" s="19"/>
      <c r="Z1038" s="19"/>
      <c r="AA1038" s="19"/>
      <c r="AB1038" s="19"/>
      <c r="AC1038" s="19"/>
      <c r="AD1038" s="19"/>
      <c r="AE1038" s="19"/>
      <c r="AF1038" s="19"/>
      <c r="AG1038" s="19"/>
    </row>
    <row r="1039" spans="1:33" ht="15.75" x14ac:dyDescent="0.2">
      <c r="A1039" s="58"/>
      <c r="B1039" s="19"/>
      <c r="C1039" s="19"/>
      <c r="D1039" s="19"/>
      <c r="E1039" s="19"/>
      <c r="F1039" s="19"/>
      <c r="G1039" s="19"/>
      <c r="H1039" s="19"/>
      <c r="I1039" s="19"/>
      <c r="J1039" s="19"/>
      <c r="K1039" s="19"/>
      <c r="L1039" s="19"/>
      <c r="M1039" s="19"/>
      <c r="N1039" s="19"/>
      <c r="O1039" s="19"/>
      <c r="P1039" s="19"/>
      <c r="Q1039" s="19"/>
      <c r="R1039" s="19"/>
      <c r="S1039" s="19"/>
      <c r="T1039" s="19"/>
      <c r="U1039" s="97"/>
      <c r="V1039" s="19"/>
      <c r="W1039" s="19"/>
      <c r="X1039" s="19"/>
      <c r="Y1039" s="19"/>
      <c r="Z1039" s="19"/>
      <c r="AA1039" s="19"/>
      <c r="AB1039" s="19"/>
      <c r="AC1039" s="19"/>
      <c r="AD1039" s="19"/>
      <c r="AE1039" s="19"/>
      <c r="AF1039" s="19"/>
      <c r="AG1039" s="19"/>
    </row>
    <row r="1040" spans="1:33" ht="15.75" x14ac:dyDescent="0.2">
      <c r="A1040" s="58"/>
      <c r="B1040" s="19"/>
      <c r="C1040" s="19"/>
      <c r="D1040" s="19"/>
      <c r="E1040" s="19"/>
      <c r="F1040" s="19"/>
      <c r="G1040" s="19"/>
      <c r="H1040" s="19"/>
      <c r="I1040" s="19"/>
      <c r="J1040" s="19"/>
      <c r="K1040" s="19"/>
      <c r="L1040" s="19"/>
      <c r="M1040" s="19"/>
      <c r="N1040" s="19"/>
      <c r="O1040" s="19"/>
      <c r="P1040" s="19"/>
      <c r="Q1040" s="19"/>
      <c r="R1040" s="19"/>
      <c r="S1040" s="19"/>
      <c r="T1040" s="19"/>
      <c r="U1040" s="97"/>
      <c r="V1040" s="19"/>
      <c r="W1040" s="19"/>
      <c r="X1040" s="19"/>
      <c r="Y1040" s="19"/>
      <c r="Z1040" s="19"/>
      <c r="AA1040" s="19"/>
      <c r="AB1040" s="19"/>
      <c r="AC1040" s="19"/>
      <c r="AD1040" s="19"/>
      <c r="AE1040" s="19"/>
      <c r="AF1040" s="19"/>
      <c r="AG1040" s="19"/>
    </row>
    <row r="1041" spans="1:33" ht="15.75" x14ac:dyDescent="0.2">
      <c r="A1041" s="58"/>
      <c r="B1041" s="19"/>
      <c r="C1041" s="19"/>
      <c r="D1041" s="19"/>
      <c r="E1041" s="19"/>
      <c r="F1041" s="19"/>
      <c r="G1041" s="19"/>
      <c r="H1041" s="19"/>
      <c r="I1041" s="19"/>
      <c r="J1041" s="19"/>
      <c r="K1041" s="19"/>
      <c r="L1041" s="19"/>
      <c r="M1041" s="19"/>
      <c r="N1041" s="19"/>
      <c r="O1041" s="19"/>
      <c r="P1041" s="19"/>
      <c r="Q1041" s="19"/>
      <c r="R1041" s="19"/>
      <c r="S1041" s="19"/>
      <c r="T1041" s="19"/>
      <c r="U1041" s="97"/>
      <c r="V1041" s="19"/>
      <c r="W1041" s="19"/>
      <c r="X1041" s="19"/>
      <c r="Y1041" s="19"/>
      <c r="Z1041" s="19"/>
      <c r="AA1041" s="19"/>
      <c r="AB1041" s="19"/>
      <c r="AC1041" s="19"/>
      <c r="AD1041" s="19"/>
      <c r="AE1041" s="19"/>
      <c r="AF1041" s="19"/>
      <c r="AG1041" s="19"/>
    </row>
    <row r="1042" spans="1:33" ht="15.75" x14ac:dyDescent="0.2">
      <c r="A1042" s="58"/>
      <c r="B1042" s="19"/>
      <c r="C1042" s="19"/>
      <c r="D1042" s="19"/>
      <c r="E1042" s="19"/>
      <c r="F1042" s="19"/>
      <c r="G1042" s="19"/>
      <c r="H1042" s="19"/>
      <c r="I1042" s="19"/>
      <c r="J1042" s="19"/>
      <c r="K1042" s="19"/>
      <c r="L1042" s="19"/>
      <c r="M1042" s="19"/>
      <c r="N1042" s="19"/>
      <c r="O1042" s="19"/>
      <c r="P1042" s="19"/>
      <c r="Q1042" s="19"/>
      <c r="R1042" s="19"/>
      <c r="S1042" s="19"/>
      <c r="T1042" s="19"/>
      <c r="U1042" s="97"/>
      <c r="V1042" s="19"/>
      <c r="W1042" s="19"/>
      <c r="X1042" s="19"/>
      <c r="Y1042" s="19"/>
      <c r="Z1042" s="19"/>
      <c r="AA1042" s="19"/>
      <c r="AB1042" s="19"/>
      <c r="AC1042" s="19"/>
      <c r="AD1042" s="19"/>
      <c r="AE1042" s="19"/>
      <c r="AF1042" s="19"/>
      <c r="AG1042" s="19"/>
    </row>
    <row r="1043" spans="1:33" ht="15.75" x14ac:dyDescent="0.2">
      <c r="A1043" s="58"/>
      <c r="B1043" s="19"/>
      <c r="C1043" s="19"/>
      <c r="D1043" s="19"/>
      <c r="E1043" s="19"/>
      <c r="F1043" s="19"/>
      <c r="G1043" s="19"/>
      <c r="H1043" s="19"/>
      <c r="I1043" s="19"/>
      <c r="J1043" s="19"/>
      <c r="K1043" s="19"/>
      <c r="L1043" s="19"/>
      <c r="M1043" s="19"/>
      <c r="N1043" s="19"/>
      <c r="O1043" s="19"/>
      <c r="P1043" s="19"/>
      <c r="Q1043" s="19"/>
      <c r="R1043" s="19"/>
      <c r="S1043" s="19"/>
      <c r="T1043" s="19"/>
      <c r="U1043" s="97"/>
      <c r="V1043" s="19"/>
      <c r="W1043" s="19"/>
      <c r="X1043" s="19"/>
      <c r="Y1043" s="19"/>
      <c r="Z1043" s="19"/>
      <c r="AA1043" s="19"/>
      <c r="AB1043" s="19"/>
      <c r="AC1043" s="19"/>
      <c r="AD1043" s="19"/>
      <c r="AE1043" s="19"/>
      <c r="AF1043" s="19"/>
      <c r="AG1043" s="19"/>
    </row>
    <row r="1044" spans="1:33" ht="15.75" x14ac:dyDescent="0.2">
      <c r="A1044" s="58"/>
      <c r="B1044" s="19"/>
      <c r="C1044" s="19"/>
      <c r="D1044" s="19"/>
      <c r="E1044" s="19"/>
      <c r="F1044" s="19"/>
      <c r="G1044" s="19"/>
      <c r="H1044" s="19"/>
      <c r="I1044" s="19"/>
      <c r="J1044" s="19"/>
      <c r="K1044" s="19"/>
      <c r="L1044" s="19"/>
      <c r="M1044" s="19"/>
      <c r="N1044" s="19"/>
      <c r="O1044" s="19"/>
      <c r="P1044" s="19"/>
      <c r="Q1044" s="19"/>
      <c r="R1044" s="19"/>
      <c r="S1044" s="19"/>
      <c r="T1044" s="19"/>
      <c r="U1044" s="97"/>
      <c r="V1044" s="19"/>
      <c r="W1044" s="19"/>
      <c r="X1044" s="19"/>
      <c r="Y1044" s="19"/>
      <c r="Z1044" s="19"/>
      <c r="AA1044" s="19"/>
      <c r="AB1044" s="19"/>
      <c r="AC1044" s="19"/>
      <c r="AD1044" s="19"/>
      <c r="AE1044" s="19"/>
      <c r="AF1044" s="19"/>
      <c r="AG1044" s="19"/>
    </row>
    <row r="1045" spans="1:33" ht="15.75" x14ac:dyDescent="0.2">
      <c r="A1045" s="58"/>
      <c r="B1045" s="19"/>
      <c r="C1045" s="19"/>
      <c r="D1045" s="19"/>
      <c r="E1045" s="19"/>
      <c r="F1045" s="19"/>
      <c r="G1045" s="19"/>
      <c r="H1045" s="19"/>
      <c r="I1045" s="19"/>
      <c r="J1045" s="19"/>
      <c r="K1045" s="19"/>
      <c r="L1045" s="19"/>
      <c r="M1045" s="19"/>
      <c r="N1045" s="19"/>
      <c r="O1045" s="19"/>
      <c r="P1045" s="19"/>
      <c r="Q1045" s="19"/>
      <c r="R1045" s="19"/>
      <c r="S1045" s="19"/>
      <c r="T1045" s="19"/>
      <c r="U1045" s="97"/>
      <c r="V1045" s="19"/>
      <c r="W1045" s="19"/>
      <c r="X1045" s="19"/>
      <c r="Y1045" s="19"/>
      <c r="Z1045" s="19"/>
      <c r="AA1045" s="19"/>
      <c r="AB1045" s="19"/>
      <c r="AC1045" s="19"/>
      <c r="AD1045" s="19"/>
      <c r="AE1045" s="19"/>
      <c r="AF1045" s="19"/>
      <c r="AG1045" s="19"/>
    </row>
    <row r="1046" spans="1:33" ht="15.75" x14ac:dyDescent="0.2">
      <c r="A1046" s="58"/>
      <c r="B1046" s="19"/>
      <c r="C1046" s="19"/>
      <c r="D1046" s="19"/>
      <c r="E1046" s="19"/>
      <c r="F1046" s="19"/>
      <c r="G1046" s="19"/>
      <c r="H1046" s="19"/>
      <c r="I1046" s="19"/>
      <c r="J1046" s="19"/>
      <c r="K1046" s="19"/>
      <c r="L1046" s="19"/>
      <c r="M1046" s="19"/>
      <c r="N1046" s="19"/>
      <c r="O1046" s="19"/>
      <c r="P1046" s="19"/>
      <c r="Q1046" s="19"/>
      <c r="R1046" s="19"/>
      <c r="S1046" s="19"/>
      <c r="T1046" s="19"/>
      <c r="U1046" s="97"/>
      <c r="V1046" s="19"/>
      <c r="W1046" s="19"/>
      <c r="X1046" s="19"/>
      <c r="Y1046" s="19"/>
      <c r="Z1046" s="19"/>
      <c r="AA1046" s="19"/>
      <c r="AB1046" s="19"/>
      <c r="AC1046" s="19"/>
      <c r="AD1046" s="19"/>
      <c r="AE1046" s="19"/>
      <c r="AF1046" s="19"/>
      <c r="AG1046" s="19"/>
    </row>
    <row r="1047" spans="1:33" ht="15.75" x14ac:dyDescent="0.2">
      <c r="A1047" s="58"/>
      <c r="B1047" s="19"/>
      <c r="C1047" s="19"/>
      <c r="D1047" s="19"/>
      <c r="E1047" s="19"/>
      <c r="F1047" s="19"/>
      <c r="G1047" s="19"/>
      <c r="H1047" s="19"/>
      <c r="I1047" s="19"/>
      <c r="J1047" s="19"/>
      <c r="K1047" s="19"/>
      <c r="L1047" s="19"/>
      <c r="M1047" s="19"/>
      <c r="N1047" s="19"/>
      <c r="O1047" s="19"/>
      <c r="P1047" s="19"/>
      <c r="Q1047" s="19"/>
      <c r="R1047" s="19"/>
      <c r="S1047" s="19"/>
      <c r="T1047" s="19"/>
      <c r="U1047" s="97"/>
      <c r="V1047" s="19"/>
      <c r="W1047" s="19"/>
      <c r="X1047" s="19"/>
      <c r="Y1047" s="19"/>
      <c r="Z1047" s="19"/>
      <c r="AA1047" s="19"/>
      <c r="AB1047" s="19"/>
      <c r="AC1047" s="19"/>
      <c r="AD1047" s="19"/>
      <c r="AE1047" s="19"/>
      <c r="AF1047" s="19"/>
      <c r="AG1047" s="19"/>
    </row>
    <row r="1048" spans="1:33" ht="15.75" x14ac:dyDescent="0.2">
      <c r="A1048" s="58"/>
      <c r="B1048" s="19"/>
      <c r="C1048" s="19"/>
      <c r="D1048" s="19"/>
      <c r="E1048" s="19"/>
      <c r="F1048" s="19"/>
      <c r="G1048" s="19"/>
      <c r="H1048" s="19"/>
      <c r="I1048" s="19"/>
      <c r="J1048" s="19"/>
      <c r="K1048" s="19"/>
      <c r="L1048" s="19"/>
      <c r="M1048" s="19"/>
      <c r="N1048" s="19"/>
      <c r="O1048" s="19"/>
      <c r="P1048" s="19"/>
      <c r="Q1048" s="19"/>
      <c r="R1048" s="19"/>
      <c r="S1048" s="19"/>
      <c r="T1048" s="19"/>
      <c r="U1048" s="97"/>
      <c r="V1048" s="19"/>
      <c r="W1048" s="19"/>
      <c r="X1048" s="19"/>
      <c r="Y1048" s="19"/>
      <c r="Z1048" s="19"/>
      <c r="AA1048" s="19"/>
      <c r="AB1048" s="19"/>
      <c r="AC1048" s="19"/>
      <c r="AD1048" s="19"/>
      <c r="AE1048" s="19"/>
      <c r="AF1048" s="19"/>
      <c r="AG1048" s="19"/>
    </row>
    <row r="1049" spans="1:33" ht="15.75" x14ac:dyDescent="0.2">
      <c r="A1049" s="58"/>
      <c r="B1049" s="19"/>
      <c r="C1049" s="19"/>
      <c r="D1049" s="19"/>
      <c r="E1049" s="19"/>
      <c r="F1049" s="19"/>
      <c r="G1049" s="19"/>
      <c r="H1049" s="19"/>
      <c r="I1049" s="19"/>
      <c r="J1049" s="19"/>
      <c r="K1049" s="19"/>
      <c r="L1049" s="19"/>
      <c r="M1049" s="19"/>
      <c r="N1049" s="19"/>
      <c r="O1049" s="19"/>
      <c r="P1049" s="19"/>
      <c r="Q1049" s="19"/>
      <c r="R1049" s="19"/>
      <c r="S1049" s="19"/>
      <c r="T1049" s="19"/>
      <c r="U1049" s="97"/>
      <c r="V1049" s="19"/>
      <c r="W1049" s="19"/>
      <c r="X1049" s="19"/>
      <c r="Y1049" s="19"/>
      <c r="Z1049" s="19"/>
      <c r="AA1049" s="19"/>
      <c r="AB1049" s="19"/>
      <c r="AC1049" s="19"/>
      <c r="AD1049" s="19"/>
      <c r="AE1049" s="19"/>
      <c r="AF1049" s="19"/>
      <c r="AG1049" s="19"/>
    </row>
    <row r="1050" spans="1:33" ht="15.75" x14ac:dyDescent="0.2">
      <c r="A1050" s="58"/>
      <c r="B1050" s="19"/>
      <c r="C1050" s="19"/>
      <c r="D1050" s="19"/>
      <c r="E1050" s="19"/>
      <c r="F1050" s="19"/>
      <c r="G1050" s="19"/>
      <c r="H1050" s="19"/>
      <c r="I1050" s="19"/>
      <c r="J1050" s="19"/>
      <c r="K1050" s="19"/>
      <c r="L1050" s="19"/>
      <c r="M1050" s="19"/>
      <c r="N1050" s="19"/>
      <c r="O1050" s="19"/>
      <c r="P1050" s="19"/>
      <c r="Q1050" s="19"/>
      <c r="R1050" s="19"/>
      <c r="S1050" s="19"/>
      <c r="T1050" s="19"/>
      <c r="U1050" s="97"/>
      <c r="V1050" s="19"/>
      <c r="W1050" s="19"/>
      <c r="X1050" s="19"/>
      <c r="Y1050" s="19"/>
      <c r="Z1050" s="19"/>
      <c r="AA1050" s="19"/>
      <c r="AB1050" s="19"/>
      <c r="AC1050" s="19"/>
      <c r="AD1050" s="19"/>
      <c r="AE1050" s="19"/>
      <c r="AF1050" s="19"/>
      <c r="AG1050" s="19"/>
    </row>
    <row r="1051" spans="1:33" ht="15.75" x14ac:dyDescent="0.2">
      <c r="A1051" s="58"/>
      <c r="B1051" s="19"/>
      <c r="C1051" s="19"/>
      <c r="D1051" s="19"/>
      <c r="E1051" s="19"/>
      <c r="F1051" s="19"/>
      <c r="G1051" s="19"/>
      <c r="H1051" s="19"/>
      <c r="I1051" s="19"/>
      <c r="J1051" s="19"/>
      <c r="K1051" s="19"/>
      <c r="L1051" s="19"/>
      <c r="M1051" s="19"/>
      <c r="N1051" s="19"/>
      <c r="O1051" s="19"/>
      <c r="P1051" s="19"/>
      <c r="Q1051" s="19"/>
      <c r="R1051" s="19"/>
      <c r="S1051" s="19"/>
      <c r="T1051" s="19"/>
      <c r="U1051" s="97"/>
      <c r="V1051" s="19"/>
      <c r="W1051" s="19"/>
      <c r="X1051" s="19"/>
      <c r="Y1051" s="19"/>
      <c r="Z1051" s="19"/>
      <c r="AA1051" s="19"/>
      <c r="AB1051" s="19"/>
      <c r="AC1051" s="19"/>
      <c r="AD1051" s="19"/>
      <c r="AE1051" s="19"/>
      <c r="AF1051" s="19"/>
      <c r="AG1051" s="19"/>
    </row>
    <row r="1052" spans="1:33" ht="15.75" x14ac:dyDescent="0.2">
      <c r="A1052" s="58"/>
      <c r="B1052" s="19"/>
      <c r="C1052" s="19"/>
      <c r="D1052" s="19"/>
      <c r="E1052" s="19"/>
      <c r="F1052" s="19"/>
      <c r="G1052" s="19"/>
      <c r="H1052" s="19"/>
      <c r="I1052" s="19"/>
      <c r="J1052" s="19"/>
      <c r="K1052" s="19"/>
      <c r="L1052" s="19"/>
      <c r="M1052" s="19"/>
      <c r="N1052" s="19"/>
      <c r="O1052" s="19"/>
      <c r="P1052" s="19"/>
      <c r="Q1052" s="19"/>
      <c r="R1052" s="19"/>
      <c r="S1052" s="19"/>
      <c r="T1052" s="19"/>
      <c r="U1052" s="97"/>
      <c r="V1052" s="19"/>
      <c r="W1052" s="19"/>
      <c r="X1052" s="19"/>
      <c r="Y1052" s="19"/>
      <c r="Z1052" s="19"/>
      <c r="AA1052" s="19"/>
      <c r="AB1052" s="19"/>
      <c r="AC1052" s="19"/>
      <c r="AD1052" s="19"/>
      <c r="AE1052" s="19"/>
      <c r="AF1052" s="19"/>
      <c r="AG1052" s="19"/>
    </row>
    <row r="1053" spans="1:33" ht="15.75" x14ac:dyDescent="0.2">
      <c r="A1053" s="58"/>
      <c r="B1053" s="19"/>
      <c r="C1053" s="19"/>
      <c r="D1053" s="19"/>
      <c r="E1053" s="19"/>
      <c r="F1053" s="19"/>
      <c r="G1053" s="19"/>
      <c r="H1053" s="19"/>
      <c r="I1053" s="19"/>
      <c r="J1053" s="19"/>
      <c r="K1053" s="19"/>
      <c r="L1053" s="19"/>
      <c r="M1053" s="19"/>
      <c r="N1053" s="19"/>
      <c r="O1053" s="19"/>
      <c r="P1053" s="19"/>
      <c r="Q1053" s="19"/>
      <c r="R1053" s="19"/>
      <c r="S1053" s="19"/>
      <c r="T1053" s="19"/>
      <c r="U1053" s="97"/>
      <c r="V1053" s="19"/>
      <c r="W1053" s="19"/>
      <c r="X1053" s="19"/>
      <c r="Y1053" s="19"/>
      <c r="Z1053" s="19"/>
      <c r="AA1053" s="19"/>
      <c r="AB1053" s="19"/>
      <c r="AC1053" s="19"/>
      <c r="AD1053" s="19"/>
      <c r="AE1053" s="19"/>
      <c r="AF1053" s="19"/>
      <c r="AG1053" s="19"/>
    </row>
    <row r="1054" spans="1:33" ht="15.75" x14ac:dyDescent="0.2">
      <c r="A1054" s="58"/>
      <c r="B1054" s="19"/>
      <c r="C1054" s="19"/>
      <c r="D1054" s="19"/>
      <c r="E1054" s="19"/>
      <c r="F1054" s="19"/>
      <c r="G1054" s="19"/>
      <c r="H1054" s="19"/>
      <c r="I1054" s="19"/>
      <c r="J1054" s="19"/>
      <c r="K1054" s="19"/>
      <c r="L1054" s="19"/>
      <c r="M1054" s="19"/>
      <c r="N1054" s="19"/>
      <c r="O1054" s="19"/>
      <c r="P1054" s="19"/>
      <c r="Q1054" s="19"/>
      <c r="R1054" s="19"/>
      <c r="S1054" s="19"/>
      <c r="T1054" s="19"/>
      <c r="U1054" s="97"/>
      <c r="V1054" s="19"/>
      <c r="W1054" s="19"/>
      <c r="X1054" s="19"/>
      <c r="Y1054" s="19"/>
      <c r="Z1054" s="19"/>
      <c r="AA1054" s="19"/>
      <c r="AB1054" s="19"/>
      <c r="AC1054" s="19"/>
      <c r="AD1054" s="19"/>
      <c r="AE1054" s="19"/>
      <c r="AF1054" s="19"/>
      <c r="AG1054" s="19"/>
    </row>
    <row r="1055" spans="1:33" ht="15.75" x14ac:dyDescent="0.2">
      <c r="A1055" s="58"/>
      <c r="B1055" s="19"/>
      <c r="C1055" s="19"/>
      <c r="D1055" s="19"/>
      <c r="E1055" s="19"/>
      <c r="F1055" s="19"/>
      <c r="G1055" s="19"/>
      <c r="H1055" s="19"/>
      <c r="I1055" s="19"/>
      <c r="J1055" s="19"/>
      <c r="K1055" s="19"/>
      <c r="L1055" s="19"/>
      <c r="M1055" s="19"/>
      <c r="N1055" s="19"/>
      <c r="O1055" s="19"/>
      <c r="P1055" s="19"/>
      <c r="Q1055" s="19"/>
      <c r="R1055" s="19"/>
      <c r="S1055" s="19"/>
      <c r="T1055" s="19"/>
      <c r="U1055" s="97"/>
      <c r="V1055" s="19"/>
      <c r="W1055" s="19"/>
      <c r="X1055" s="19"/>
      <c r="Y1055" s="19"/>
      <c r="Z1055" s="19"/>
      <c r="AA1055" s="19"/>
      <c r="AB1055" s="19"/>
      <c r="AC1055" s="19"/>
      <c r="AD1055" s="19"/>
      <c r="AE1055" s="19"/>
      <c r="AF1055" s="19"/>
      <c r="AG1055" s="19"/>
    </row>
    <row r="1056" spans="1:33" ht="15.75" x14ac:dyDescent="0.2">
      <c r="A1056" s="58"/>
      <c r="B1056" s="19"/>
      <c r="C1056" s="19"/>
      <c r="D1056" s="19"/>
      <c r="E1056" s="19"/>
      <c r="F1056" s="19"/>
      <c r="G1056" s="19"/>
      <c r="H1056" s="19"/>
      <c r="I1056" s="19"/>
      <c r="J1056" s="19"/>
      <c r="K1056" s="19"/>
      <c r="L1056" s="19"/>
      <c r="M1056" s="19"/>
      <c r="N1056" s="19"/>
      <c r="O1056" s="19"/>
      <c r="P1056" s="19"/>
      <c r="Q1056" s="19"/>
      <c r="R1056" s="19"/>
      <c r="S1056" s="19"/>
      <c r="T1056" s="19"/>
      <c r="U1056" s="97"/>
      <c r="V1056" s="19"/>
      <c r="W1056" s="19"/>
      <c r="X1056" s="19"/>
      <c r="Y1056" s="19"/>
      <c r="Z1056" s="19"/>
      <c r="AA1056" s="19"/>
      <c r="AB1056" s="19"/>
      <c r="AC1056" s="19"/>
      <c r="AD1056" s="19"/>
      <c r="AE1056" s="19"/>
      <c r="AF1056" s="19"/>
      <c r="AG1056" s="19"/>
    </row>
    <row r="1057" spans="1:33" ht="15.75" x14ac:dyDescent="0.2">
      <c r="A1057" s="58"/>
      <c r="B1057" s="19"/>
      <c r="C1057" s="19"/>
      <c r="D1057" s="19"/>
      <c r="E1057" s="19"/>
      <c r="F1057" s="19"/>
      <c r="G1057" s="19"/>
      <c r="H1057" s="19"/>
      <c r="I1057" s="19"/>
      <c r="J1057" s="19"/>
      <c r="K1057" s="19"/>
      <c r="L1057" s="19"/>
      <c r="M1057" s="19"/>
      <c r="N1057" s="19"/>
      <c r="O1057" s="19"/>
      <c r="P1057" s="19"/>
      <c r="Q1057" s="19"/>
      <c r="R1057" s="19"/>
      <c r="S1057" s="19"/>
      <c r="T1057" s="19"/>
      <c r="U1057" s="97"/>
      <c r="V1057" s="19"/>
      <c r="W1057" s="19"/>
      <c r="X1057" s="19"/>
      <c r="Y1057" s="19"/>
      <c r="Z1057" s="19"/>
      <c r="AA1057" s="19"/>
      <c r="AB1057" s="19"/>
      <c r="AC1057" s="19"/>
      <c r="AD1057" s="19"/>
      <c r="AE1057" s="19"/>
      <c r="AF1057" s="19"/>
      <c r="AG1057" s="19"/>
    </row>
    <row r="1058" spans="1:33" ht="15.75" x14ac:dyDescent="0.2">
      <c r="A1058" s="58"/>
      <c r="B1058" s="19"/>
      <c r="C1058" s="19"/>
      <c r="D1058" s="19"/>
      <c r="E1058" s="19"/>
      <c r="F1058" s="19"/>
      <c r="G1058" s="19"/>
      <c r="H1058" s="19"/>
      <c r="I1058" s="19"/>
      <c r="J1058" s="19"/>
      <c r="K1058" s="19"/>
      <c r="L1058" s="19"/>
      <c r="M1058" s="19"/>
      <c r="N1058" s="19"/>
      <c r="O1058" s="19"/>
      <c r="P1058" s="19"/>
      <c r="Q1058" s="19"/>
      <c r="R1058" s="19"/>
      <c r="S1058" s="19"/>
      <c r="T1058" s="19"/>
      <c r="U1058" s="97"/>
      <c r="V1058" s="19"/>
      <c r="W1058" s="19"/>
      <c r="X1058" s="19"/>
      <c r="Y1058" s="19"/>
      <c r="Z1058" s="19"/>
      <c r="AA1058" s="19"/>
      <c r="AB1058" s="19"/>
      <c r="AC1058" s="19"/>
      <c r="AD1058" s="19"/>
      <c r="AE1058" s="19"/>
      <c r="AF1058" s="19"/>
      <c r="AG1058" s="19"/>
    </row>
    <row r="1059" spans="1:33" ht="15.75" x14ac:dyDescent="0.2">
      <c r="A1059" s="58"/>
      <c r="B1059" s="19"/>
      <c r="C1059" s="19"/>
      <c r="D1059" s="19"/>
      <c r="E1059" s="19"/>
      <c r="F1059" s="19"/>
      <c r="G1059" s="19"/>
      <c r="H1059" s="19"/>
      <c r="I1059" s="19"/>
      <c r="J1059" s="19"/>
      <c r="K1059" s="19"/>
      <c r="L1059" s="19"/>
      <c r="M1059" s="19"/>
      <c r="N1059" s="19"/>
      <c r="O1059" s="19"/>
      <c r="P1059" s="19"/>
      <c r="Q1059" s="19"/>
      <c r="R1059" s="19"/>
      <c r="S1059" s="19"/>
      <c r="T1059" s="19"/>
      <c r="U1059" s="97"/>
      <c r="V1059" s="19"/>
      <c r="W1059" s="19"/>
      <c r="X1059" s="19"/>
      <c r="Y1059" s="19"/>
      <c r="Z1059" s="19"/>
      <c r="AA1059" s="19"/>
      <c r="AB1059" s="19"/>
      <c r="AC1059" s="19"/>
      <c r="AD1059" s="19"/>
      <c r="AE1059" s="19"/>
      <c r="AF1059" s="19"/>
      <c r="AG1059" s="19"/>
    </row>
    <row r="1060" spans="1:33" ht="15.75" x14ac:dyDescent="0.2">
      <c r="A1060" s="58"/>
      <c r="B1060" s="19"/>
      <c r="C1060" s="19"/>
      <c r="D1060" s="19"/>
      <c r="E1060" s="19"/>
      <c r="F1060" s="19"/>
      <c r="G1060" s="19"/>
      <c r="H1060" s="19"/>
      <c r="I1060" s="19"/>
      <c r="J1060" s="19"/>
      <c r="K1060" s="19"/>
      <c r="L1060" s="19"/>
      <c r="M1060" s="19"/>
      <c r="N1060" s="19"/>
      <c r="O1060" s="19"/>
      <c r="P1060" s="19"/>
      <c r="Q1060" s="19"/>
      <c r="R1060" s="19"/>
      <c r="S1060" s="19"/>
      <c r="T1060" s="19"/>
      <c r="U1060" s="97"/>
      <c r="V1060" s="19"/>
      <c r="W1060" s="19"/>
      <c r="X1060" s="19"/>
      <c r="Y1060" s="19"/>
      <c r="Z1060" s="19"/>
      <c r="AA1060" s="19"/>
      <c r="AB1060" s="19"/>
      <c r="AC1060" s="19"/>
      <c r="AD1060" s="19"/>
      <c r="AE1060" s="19"/>
      <c r="AF1060" s="19"/>
      <c r="AG1060" s="19"/>
    </row>
    <row r="1061" spans="1:33" ht="15.75" x14ac:dyDescent="0.2">
      <c r="A1061" s="58"/>
      <c r="B1061" s="19"/>
      <c r="C1061" s="19"/>
      <c r="D1061" s="19"/>
      <c r="E1061" s="19"/>
      <c r="F1061" s="19"/>
      <c r="G1061" s="19"/>
      <c r="H1061" s="19"/>
      <c r="I1061" s="19"/>
      <c r="J1061" s="19"/>
      <c r="K1061" s="19"/>
      <c r="L1061" s="19"/>
      <c r="M1061" s="19"/>
      <c r="N1061" s="19"/>
      <c r="O1061" s="19"/>
      <c r="P1061" s="19"/>
      <c r="Q1061" s="19"/>
      <c r="R1061" s="19"/>
      <c r="S1061" s="19"/>
      <c r="T1061" s="19"/>
      <c r="U1061" s="97"/>
      <c r="V1061" s="19"/>
      <c r="W1061" s="19"/>
      <c r="X1061" s="19"/>
      <c r="Y1061" s="19"/>
      <c r="Z1061" s="19"/>
      <c r="AA1061" s="19"/>
      <c r="AB1061" s="19"/>
      <c r="AC1061" s="19"/>
      <c r="AD1061" s="19"/>
      <c r="AE1061" s="19"/>
      <c r="AF1061" s="19"/>
      <c r="AG1061" s="19"/>
    </row>
    <row r="1062" spans="1:33" ht="15.75" x14ac:dyDescent="0.2">
      <c r="A1062" s="58"/>
      <c r="B1062" s="19"/>
      <c r="C1062" s="19"/>
      <c r="D1062" s="19"/>
      <c r="E1062" s="19"/>
      <c r="F1062" s="19"/>
      <c r="G1062" s="19"/>
      <c r="H1062" s="19"/>
      <c r="I1062" s="19"/>
      <c r="J1062" s="19"/>
      <c r="K1062" s="19"/>
      <c r="L1062" s="19"/>
      <c r="M1062" s="19"/>
      <c r="N1062" s="19"/>
      <c r="O1062" s="19"/>
      <c r="P1062" s="19"/>
      <c r="Q1062" s="19"/>
      <c r="R1062" s="19"/>
      <c r="S1062" s="19"/>
      <c r="T1062" s="19"/>
      <c r="U1062" s="97"/>
      <c r="V1062" s="19"/>
      <c r="W1062" s="19"/>
      <c r="X1062" s="19"/>
      <c r="Y1062" s="19"/>
      <c r="Z1062" s="19"/>
      <c r="AA1062" s="19"/>
      <c r="AB1062" s="19"/>
      <c r="AC1062" s="19"/>
      <c r="AD1062" s="19"/>
      <c r="AE1062" s="19"/>
      <c r="AF1062" s="19"/>
      <c r="AG1062" s="19"/>
    </row>
    <row r="1063" spans="1:33" ht="15.75" x14ac:dyDescent="0.2">
      <c r="A1063" s="58"/>
      <c r="B1063" s="19"/>
      <c r="C1063" s="19"/>
      <c r="D1063" s="19"/>
      <c r="E1063" s="19"/>
      <c r="F1063" s="19"/>
      <c r="G1063" s="19"/>
      <c r="H1063" s="19"/>
      <c r="I1063" s="19"/>
      <c r="J1063" s="19"/>
      <c r="K1063" s="19"/>
      <c r="L1063" s="19"/>
      <c r="M1063" s="19"/>
      <c r="N1063" s="19"/>
      <c r="O1063" s="19"/>
      <c r="P1063" s="19"/>
      <c r="Q1063" s="19"/>
      <c r="R1063" s="19"/>
      <c r="S1063" s="19"/>
      <c r="T1063" s="19"/>
      <c r="U1063" s="97"/>
      <c r="V1063" s="19"/>
      <c r="W1063" s="19"/>
      <c r="X1063" s="19"/>
      <c r="Y1063" s="19"/>
      <c r="Z1063" s="19"/>
      <c r="AA1063" s="19"/>
      <c r="AB1063" s="19"/>
      <c r="AC1063" s="19"/>
      <c r="AD1063" s="19"/>
      <c r="AE1063" s="19"/>
      <c r="AF1063" s="19"/>
      <c r="AG1063" s="19"/>
    </row>
    <row r="1064" spans="1:33" ht="15.75" x14ac:dyDescent="0.2">
      <c r="A1064" s="58"/>
      <c r="B1064" s="19"/>
      <c r="C1064" s="19"/>
      <c r="D1064" s="19"/>
      <c r="E1064" s="19"/>
      <c r="F1064" s="19"/>
      <c r="G1064" s="19"/>
      <c r="H1064" s="19"/>
      <c r="I1064" s="19"/>
      <c r="J1064" s="19"/>
      <c r="K1064" s="19"/>
      <c r="L1064" s="19"/>
      <c r="M1064" s="19"/>
      <c r="N1064" s="19"/>
      <c r="O1064" s="19"/>
      <c r="P1064" s="19"/>
      <c r="Q1064" s="19"/>
      <c r="R1064" s="19"/>
      <c r="S1064" s="19"/>
      <c r="T1064" s="19"/>
      <c r="U1064" s="97"/>
      <c r="V1064" s="19"/>
      <c r="W1064" s="19"/>
      <c r="X1064" s="19"/>
      <c r="Y1064" s="19"/>
      <c r="Z1064" s="19"/>
      <c r="AA1064" s="19"/>
      <c r="AB1064" s="19"/>
      <c r="AC1064" s="19"/>
      <c r="AD1064" s="19"/>
      <c r="AE1064" s="19"/>
      <c r="AF1064" s="19"/>
      <c r="AG1064" s="19"/>
    </row>
    <row r="1065" spans="1:33" ht="15.75" x14ac:dyDescent="0.2">
      <c r="A1065" s="58"/>
      <c r="B1065" s="19"/>
      <c r="C1065" s="19"/>
      <c r="D1065" s="19"/>
      <c r="E1065" s="19"/>
      <c r="F1065" s="19"/>
      <c r="G1065" s="19"/>
      <c r="H1065" s="19"/>
      <c r="I1065" s="19"/>
      <c r="J1065" s="19"/>
      <c r="K1065" s="19"/>
      <c r="L1065" s="19"/>
      <c r="M1065" s="19"/>
      <c r="N1065" s="19"/>
      <c r="O1065" s="19"/>
      <c r="P1065" s="19"/>
      <c r="Q1065" s="19"/>
      <c r="R1065" s="19"/>
      <c r="S1065" s="19"/>
      <c r="T1065" s="19"/>
      <c r="U1065" s="97"/>
      <c r="V1065" s="19"/>
      <c r="W1065" s="19"/>
      <c r="X1065" s="19"/>
      <c r="Y1065" s="19"/>
      <c r="Z1065" s="19"/>
      <c r="AA1065" s="19"/>
      <c r="AB1065" s="19"/>
      <c r="AC1065" s="19"/>
      <c r="AD1065" s="19"/>
      <c r="AE1065" s="19"/>
      <c r="AF1065" s="19"/>
      <c r="AG1065" s="19"/>
    </row>
    <row r="1066" spans="1:33" ht="15.75" x14ac:dyDescent="0.2">
      <c r="A1066" s="58"/>
      <c r="B1066" s="19"/>
      <c r="C1066" s="19"/>
      <c r="D1066" s="19"/>
      <c r="E1066" s="19"/>
      <c r="F1066" s="19"/>
      <c r="G1066" s="19"/>
      <c r="H1066" s="19"/>
      <c r="I1066" s="19"/>
      <c r="J1066" s="19"/>
      <c r="K1066" s="19"/>
      <c r="L1066" s="19"/>
      <c r="M1066" s="19"/>
      <c r="N1066" s="19"/>
      <c r="O1066" s="19"/>
      <c r="P1066" s="19"/>
      <c r="Q1066" s="19"/>
      <c r="R1066" s="19"/>
      <c r="S1066" s="19"/>
      <c r="T1066" s="19"/>
      <c r="U1066" s="97"/>
      <c r="V1066" s="19"/>
      <c r="W1066" s="19"/>
      <c r="X1066" s="19"/>
      <c r="Y1066" s="19"/>
      <c r="Z1066" s="19"/>
      <c r="AA1066" s="19"/>
      <c r="AB1066" s="19"/>
      <c r="AC1066" s="19"/>
      <c r="AD1066" s="19"/>
      <c r="AE1066" s="19"/>
      <c r="AF1066" s="19"/>
      <c r="AG1066" s="19"/>
    </row>
    <row r="1067" spans="1:33" ht="15.75" x14ac:dyDescent="0.2">
      <c r="A1067" s="58"/>
      <c r="B1067" s="19"/>
      <c r="C1067" s="19"/>
      <c r="D1067" s="19"/>
      <c r="E1067" s="19"/>
      <c r="F1067" s="19"/>
      <c r="G1067" s="19"/>
      <c r="H1067" s="19"/>
      <c r="I1067" s="19"/>
      <c r="J1067" s="19"/>
      <c r="K1067" s="19"/>
      <c r="L1067" s="19"/>
      <c r="M1067" s="19"/>
      <c r="N1067" s="19"/>
      <c r="O1067" s="19"/>
      <c r="P1067" s="19"/>
      <c r="Q1067" s="19"/>
      <c r="R1067" s="19"/>
      <c r="S1067" s="19"/>
      <c r="T1067" s="19"/>
      <c r="U1067" s="97"/>
      <c r="V1067" s="19"/>
      <c r="W1067" s="19"/>
      <c r="X1067" s="19"/>
      <c r="Y1067" s="19"/>
      <c r="Z1067" s="19"/>
      <c r="AA1067" s="19"/>
      <c r="AB1067" s="19"/>
      <c r="AC1067" s="19"/>
      <c r="AD1067" s="19"/>
      <c r="AE1067" s="19"/>
      <c r="AF1067" s="19"/>
      <c r="AG1067" s="19"/>
    </row>
    <row r="1068" spans="1:33" ht="15.75" x14ac:dyDescent="0.2">
      <c r="A1068" s="58"/>
      <c r="B1068" s="19"/>
      <c r="C1068" s="19"/>
      <c r="D1068" s="19"/>
      <c r="E1068" s="19"/>
      <c r="F1068" s="19"/>
      <c r="G1068" s="19"/>
      <c r="H1068" s="19"/>
      <c r="I1068" s="19"/>
      <c r="J1068" s="19"/>
      <c r="K1068" s="19"/>
      <c r="L1068" s="19"/>
      <c r="M1068" s="19"/>
      <c r="N1068" s="19"/>
      <c r="O1068" s="19"/>
      <c r="P1068" s="19"/>
      <c r="Q1068" s="19"/>
      <c r="R1068" s="19"/>
      <c r="S1068" s="19"/>
      <c r="T1068" s="19"/>
      <c r="U1068" s="97"/>
      <c r="V1068" s="19"/>
      <c r="W1068" s="19"/>
      <c r="X1068" s="19"/>
      <c r="Y1068" s="19"/>
      <c r="Z1068" s="19"/>
      <c r="AA1068" s="19"/>
      <c r="AB1068" s="19"/>
      <c r="AC1068" s="19"/>
      <c r="AD1068" s="19"/>
      <c r="AE1068" s="19"/>
      <c r="AF1068" s="19"/>
      <c r="AG1068" s="19"/>
    </row>
    <row r="1069" spans="1:33" ht="15.75" x14ac:dyDescent="0.2">
      <c r="A1069" s="58"/>
      <c r="B1069" s="19"/>
      <c r="C1069" s="19"/>
      <c r="D1069" s="19"/>
      <c r="E1069" s="19"/>
      <c r="F1069" s="19"/>
      <c r="G1069" s="19"/>
      <c r="H1069" s="19"/>
      <c r="I1069" s="19"/>
      <c r="J1069" s="19"/>
      <c r="K1069" s="19"/>
      <c r="L1069" s="19"/>
      <c r="M1069" s="19"/>
      <c r="N1069" s="19"/>
      <c r="O1069" s="19"/>
      <c r="P1069" s="19"/>
      <c r="Q1069" s="19"/>
      <c r="R1069" s="19"/>
      <c r="S1069" s="19"/>
      <c r="T1069" s="19"/>
      <c r="U1069" s="97"/>
      <c r="V1069" s="19"/>
      <c r="W1069" s="19"/>
      <c r="X1069" s="19"/>
      <c r="Y1069" s="19"/>
      <c r="Z1069" s="19"/>
      <c r="AA1069" s="19"/>
      <c r="AB1069" s="19"/>
      <c r="AC1069" s="19"/>
      <c r="AD1069" s="19"/>
      <c r="AE1069" s="19"/>
      <c r="AF1069" s="19"/>
      <c r="AG1069" s="19"/>
    </row>
    <row r="1070" spans="1:33" ht="15.75" x14ac:dyDescent="0.2">
      <c r="A1070" s="58"/>
      <c r="B1070" s="19"/>
      <c r="C1070" s="19"/>
      <c r="D1070" s="19"/>
      <c r="E1070" s="19"/>
      <c r="F1070" s="19"/>
      <c r="G1070" s="19"/>
      <c r="H1070" s="19"/>
      <c r="I1070" s="19"/>
      <c r="J1070" s="19"/>
      <c r="K1070" s="19"/>
      <c r="L1070" s="19"/>
      <c r="M1070" s="19"/>
      <c r="N1070" s="19"/>
      <c r="O1070" s="19"/>
      <c r="P1070" s="19"/>
      <c r="Q1070" s="19"/>
      <c r="R1070" s="19"/>
      <c r="S1070" s="19"/>
      <c r="T1070" s="19"/>
      <c r="U1070" s="97"/>
      <c r="V1070" s="19"/>
      <c r="W1070" s="19"/>
      <c r="X1070" s="19"/>
      <c r="Y1070" s="19"/>
      <c r="Z1070" s="19"/>
      <c r="AA1070" s="19"/>
      <c r="AB1070" s="19"/>
      <c r="AC1070" s="19"/>
      <c r="AD1070" s="19"/>
      <c r="AE1070" s="19"/>
      <c r="AF1070" s="19"/>
      <c r="AG1070" s="19"/>
    </row>
    <row r="1071" spans="1:33" ht="15.75" x14ac:dyDescent="0.2">
      <c r="A1071" s="58"/>
      <c r="B1071" s="19"/>
      <c r="C1071" s="19"/>
      <c r="D1071" s="19"/>
      <c r="E1071" s="19"/>
      <c r="F1071" s="19"/>
      <c r="G1071" s="19"/>
      <c r="H1071" s="19"/>
      <c r="I1071" s="19"/>
      <c r="J1071" s="19"/>
      <c r="K1071" s="19"/>
      <c r="L1071" s="19"/>
      <c r="M1071" s="19"/>
      <c r="N1071" s="19"/>
      <c r="O1071" s="19"/>
      <c r="P1071" s="19"/>
      <c r="Q1071" s="19"/>
      <c r="R1071" s="19"/>
      <c r="S1071" s="19"/>
      <c r="T1071" s="19"/>
      <c r="U1071" s="97"/>
      <c r="V1071" s="19"/>
      <c r="W1071" s="19"/>
      <c r="X1071" s="19"/>
      <c r="Y1071" s="19"/>
      <c r="Z1071" s="19"/>
      <c r="AA1071" s="19"/>
      <c r="AB1071" s="19"/>
      <c r="AC1071" s="19"/>
      <c r="AD1071" s="19"/>
      <c r="AE1071" s="19"/>
      <c r="AF1071" s="19"/>
      <c r="AG1071" s="19"/>
    </row>
    <row r="1072" spans="1:33" ht="15.75" x14ac:dyDescent="0.2">
      <c r="A1072" s="58"/>
      <c r="B1072" s="19"/>
      <c r="C1072" s="19"/>
      <c r="D1072" s="19"/>
      <c r="E1072" s="19"/>
      <c r="F1072" s="19"/>
      <c r="G1072" s="19"/>
      <c r="H1072" s="19"/>
      <c r="I1072" s="19"/>
      <c r="J1072" s="19"/>
      <c r="K1072" s="19"/>
      <c r="L1072" s="19"/>
      <c r="M1072" s="19"/>
      <c r="N1072" s="19"/>
      <c r="O1072" s="19"/>
      <c r="P1072" s="19"/>
      <c r="Q1072" s="19"/>
      <c r="R1072" s="19"/>
      <c r="S1072" s="19"/>
      <c r="T1072" s="19"/>
      <c r="U1072" s="97"/>
      <c r="V1072" s="19"/>
      <c r="W1072" s="19"/>
      <c r="X1072" s="19"/>
      <c r="Y1072" s="19"/>
      <c r="Z1072" s="19"/>
      <c r="AA1072" s="19"/>
      <c r="AB1072" s="19"/>
      <c r="AC1072" s="19"/>
      <c r="AD1072" s="19"/>
      <c r="AE1072" s="19"/>
      <c r="AF1072" s="19"/>
      <c r="AG1072" s="19"/>
    </row>
    <row r="1073" spans="1:33" ht="15.75" x14ac:dyDescent="0.2">
      <c r="A1073" s="58"/>
      <c r="B1073" s="19"/>
      <c r="C1073" s="19"/>
      <c r="D1073" s="19"/>
      <c r="E1073" s="19"/>
      <c r="F1073" s="19"/>
      <c r="G1073" s="19"/>
      <c r="H1073" s="19"/>
      <c r="I1073" s="19"/>
      <c r="J1073" s="19"/>
      <c r="K1073" s="19"/>
      <c r="L1073" s="19"/>
      <c r="M1073" s="19"/>
      <c r="N1073" s="19"/>
      <c r="O1073" s="19"/>
      <c r="P1073" s="19"/>
      <c r="Q1073" s="19"/>
      <c r="R1073" s="19"/>
      <c r="S1073" s="19"/>
      <c r="T1073" s="19"/>
      <c r="U1073" s="97"/>
      <c r="V1073" s="19"/>
      <c r="W1073" s="19"/>
      <c r="X1073" s="19"/>
      <c r="Y1073" s="19"/>
      <c r="Z1073" s="19"/>
      <c r="AA1073" s="19"/>
      <c r="AB1073" s="19"/>
      <c r="AC1073" s="19"/>
      <c r="AD1073" s="19"/>
      <c r="AE1073" s="19"/>
      <c r="AF1073" s="19"/>
      <c r="AG1073" s="19"/>
    </row>
    <row r="1074" spans="1:33" ht="15.75" x14ac:dyDescent="0.2">
      <c r="A1074" s="58"/>
      <c r="B1074" s="19"/>
      <c r="C1074" s="19"/>
      <c r="D1074" s="19"/>
      <c r="E1074" s="19"/>
      <c r="F1074" s="19"/>
      <c r="G1074" s="19"/>
      <c r="H1074" s="19"/>
      <c r="I1074" s="19"/>
      <c r="J1074" s="19"/>
      <c r="K1074" s="19"/>
      <c r="L1074" s="19"/>
      <c r="M1074" s="19"/>
      <c r="N1074" s="19"/>
      <c r="O1074" s="19"/>
      <c r="P1074" s="19"/>
      <c r="Q1074" s="19"/>
      <c r="R1074" s="19"/>
      <c r="S1074" s="19"/>
      <c r="T1074" s="19"/>
      <c r="U1074" s="97"/>
      <c r="V1074" s="19"/>
      <c r="W1074" s="19"/>
      <c r="X1074" s="19"/>
      <c r="Y1074" s="19"/>
      <c r="Z1074" s="19"/>
      <c r="AA1074" s="19"/>
      <c r="AB1074" s="19"/>
      <c r="AC1074" s="19"/>
      <c r="AD1074" s="19"/>
      <c r="AE1074" s="19"/>
      <c r="AF1074" s="19"/>
      <c r="AG1074" s="19"/>
    </row>
    <row r="1075" spans="1:33" ht="15.75" x14ac:dyDescent="0.2">
      <c r="A1075" s="58"/>
      <c r="B1075" s="19"/>
      <c r="C1075" s="19"/>
      <c r="D1075" s="19"/>
      <c r="E1075" s="19"/>
      <c r="F1075" s="19"/>
      <c r="G1075" s="19"/>
      <c r="H1075" s="19"/>
      <c r="I1075" s="19"/>
      <c r="J1075" s="19"/>
      <c r="K1075" s="19"/>
      <c r="L1075" s="19"/>
      <c r="M1075" s="19"/>
      <c r="N1075" s="19"/>
      <c r="O1075" s="19"/>
      <c r="P1075" s="19"/>
      <c r="Q1075" s="19"/>
      <c r="R1075" s="19"/>
      <c r="S1075" s="19"/>
      <c r="T1075" s="19"/>
      <c r="U1075" s="97"/>
      <c r="V1075" s="19"/>
      <c r="W1075" s="19"/>
      <c r="X1075" s="19"/>
      <c r="Y1075" s="19"/>
      <c r="Z1075" s="19"/>
      <c r="AA1075" s="19"/>
      <c r="AB1075" s="19"/>
      <c r="AC1075" s="19"/>
      <c r="AD1075" s="19"/>
      <c r="AE1075" s="19"/>
      <c r="AF1075" s="19"/>
      <c r="AG1075" s="19"/>
    </row>
    <row r="1076" spans="1:33" ht="15.75" x14ac:dyDescent="0.2">
      <c r="A1076" s="58"/>
      <c r="B1076" s="19"/>
      <c r="C1076" s="19"/>
      <c r="D1076" s="19"/>
      <c r="E1076" s="19"/>
      <c r="F1076" s="19"/>
      <c r="G1076" s="19"/>
      <c r="H1076" s="19"/>
      <c r="I1076" s="19"/>
      <c r="J1076" s="19"/>
      <c r="K1076" s="19"/>
      <c r="L1076" s="19"/>
      <c r="M1076" s="19"/>
      <c r="N1076" s="19"/>
      <c r="O1076" s="19"/>
      <c r="P1076" s="19"/>
      <c r="Q1076" s="19"/>
      <c r="R1076" s="19"/>
      <c r="S1076" s="19"/>
      <c r="T1076" s="19"/>
      <c r="U1076" s="97"/>
      <c r="V1076" s="19"/>
      <c r="W1076" s="19"/>
      <c r="X1076" s="19"/>
      <c r="Y1076" s="19"/>
      <c r="Z1076" s="19"/>
      <c r="AA1076" s="19"/>
      <c r="AB1076" s="19"/>
      <c r="AC1076" s="19"/>
      <c r="AD1076" s="19"/>
      <c r="AE1076" s="19"/>
      <c r="AF1076" s="19"/>
      <c r="AG1076" s="19"/>
    </row>
    <row r="1077" spans="1:33" ht="15.75" x14ac:dyDescent="0.2">
      <c r="A1077" s="58"/>
      <c r="B1077" s="19"/>
      <c r="C1077" s="19"/>
      <c r="D1077" s="19"/>
      <c r="E1077" s="19"/>
      <c r="F1077" s="19"/>
      <c r="G1077" s="19"/>
      <c r="H1077" s="19"/>
      <c r="I1077" s="19"/>
      <c r="J1077" s="19"/>
      <c r="K1077" s="19"/>
      <c r="L1077" s="19"/>
      <c r="M1077" s="19"/>
      <c r="N1077" s="19"/>
      <c r="O1077" s="19"/>
      <c r="P1077" s="19"/>
      <c r="Q1077" s="19"/>
      <c r="R1077" s="19"/>
      <c r="S1077" s="19"/>
      <c r="T1077" s="19"/>
      <c r="U1077" s="97"/>
      <c r="V1077" s="19"/>
      <c r="W1077" s="19"/>
      <c r="X1077" s="19"/>
      <c r="Y1077" s="19"/>
      <c r="Z1077" s="19"/>
      <c r="AA1077" s="19"/>
      <c r="AB1077" s="19"/>
      <c r="AC1077" s="19"/>
      <c r="AD1077" s="19"/>
      <c r="AE1077" s="19"/>
      <c r="AF1077" s="19"/>
      <c r="AG1077" s="19"/>
    </row>
    <row r="1078" spans="1:33" ht="15.75" x14ac:dyDescent="0.2">
      <c r="A1078" s="58"/>
      <c r="B1078" s="19"/>
      <c r="C1078" s="19"/>
      <c r="D1078" s="19"/>
      <c r="E1078" s="19"/>
      <c r="F1078" s="19"/>
      <c r="G1078" s="19"/>
      <c r="H1078" s="19"/>
      <c r="I1078" s="19"/>
      <c r="J1078" s="19"/>
      <c r="K1078" s="19"/>
      <c r="L1078" s="19"/>
      <c r="M1078" s="19"/>
      <c r="N1078" s="19"/>
      <c r="O1078" s="19"/>
      <c r="P1078" s="19"/>
      <c r="Q1078" s="19"/>
      <c r="R1078" s="19"/>
      <c r="S1078" s="19"/>
      <c r="T1078" s="19"/>
      <c r="U1078" s="97"/>
      <c r="V1078" s="19"/>
      <c r="W1078" s="19"/>
      <c r="X1078" s="19"/>
      <c r="Y1078" s="19"/>
      <c r="Z1078" s="19"/>
      <c r="AA1078" s="19"/>
      <c r="AB1078" s="19"/>
      <c r="AC1078" s="19"/>
      <c r="AD1078" s="19"/>
      <c r="AE1078" s="19"/>
      <c r="AF1078" s="19"/>
      <c r="AG1078" s="19"/>
    </row>
    <row r="1079" spans="1:33" ht="15.75" x14ac:dyDescent="0.2">
      <c r="A1079" s="58"/>
      <c r="B1079" s="19"/>
      <c r="C1079" s="19"/>
      <c r="D1079" s="19"/>
      <c r="E1079" s="19"/>
      <c r="F1079" s="19"/>
      <c r="G1079" s="19"/>
      <c r="H1079" s="19"/>
      <c r="I1079" s="19"/>
      <c r="J1079" s="19"/>
      <c r="K1079" s="19"/>
      <c r="L1079" s="19"/>
      <c r="M1079" s="19"/>
      <c r="N1079" s="19"/>
      <c r="O1079" s="19"/>
      <c r="P1079" s="19"/>
      <c r="Q1079" s="19"/>
      <c r="R1079" s="19"/>
      <c r="S1079" s="19"/>
      <c r="T1079" s="19"/>
      <c r="U1079" s="97"/>
      <c r="V1079" s="19"/>
      <c r="W1079" s="19"/>
      <c r="X1079" s="19"/>
      <c r="Y1079" s="19"/>
      <c r="Z1079" s="19"/>
      <c r="AA1079" s="19"/>
      <c r="AB1079" s="19"/>
      <c r="AC1079" s="19"/>
      <c r="AD1079" s="19"/>
      <c r="AE1079" s="19"/>
      <c r="AF1079" s="19"/>
      <c r="AG1079" s="19"/>
    </row>
    <row r="1080" spans="1:33" ht="15.75" x14ac:dyDescent="0.2">
      <c r="A1080" s="58"/>
      <c r="B1080" s="19"/>
      <c r="C1080" s="19"/>
      <c r="D1080" s="19"/>
      <c r="E1080" s="19"/>
      <c r="F1080" s="19"/>
      <c r="G1080" s="19"/>
      <c r="H1080" s="19"/>
      <c r="I1080" s="19"/>
      <c r="J1080" s="19"/>
      <c r="K1080" s="19"/>
      <c r="L1080" s="19"/>
      <c r="M1080" s="19"/>
      <c r="N1080" s="19"/>
      <c r="O1080" s="19"/>
      <c r="P1080" s="19"/>
      <c r="Q1080" s="19"/>
      <c r="R1080" s="19"/>
      <c r="S1080" s="19"/>
      <c r="T1080" s="19"/>
      <c r="U1080" s="97"/>
      <c r="V1080" s="19"/>
      <c r="W1080" s="19"/>
      <c r="X1080" s="19"/>
      <c r="Y1080" s="19"/>
      <c r="Z1080" s="19"/>
      <c r="AA1080" s="19"/>
      <c r="AB1080" s="19"/>
      <c r="AC1080" s="19"/>
      <c r="AD1080" s="19"/>
      <c r="AE1080" s="19"/>
      <c r="AF1080" s="19"/>
      <c r="AG1080" s="19"/>
    </row>
    <row r="1081" spans="1:33" ht="15.75" x14ac:dyDescent="0.2">
      <c r="A1081" s="58"/>
      <c r="B1081" s="19"/>
      <c r="C1081" s="19"/>
      <c r="D1081" s="19"/>
      <c r="E1081" s="19"/>
      <c r="F1081" s="19"/>
      <c r="G1081" s="19"/>
      <c r="H1081" s="19"/>
      <c r="I1081" s="19"/>
      <c r="J1081" s="19"/>
      <c r="K1081" s="19"/>
      <c r="L1081" s="19"/>
      <c r="M1081" s="19"/>
      <c r="N1081" s="19"/>
      <c r="O1081" s="19"/>
      <c r="P1081" s="19"/>
      <c r="Q1081" s="19"/>
      <c r="R1081" s="19"/>
      <c r="S1081" s="19"/>
      <c r="T1081" s="19"/>
      <c r="U1081" s="97"/>
      <c r="V1081" s="19"/>
      <c r="W1081" s="19"/>
      <c r="X1081" s="19"/>
      <c r="Y1081" s="19"/>
      <c r="Z1081" s="19"/>
      <c r="AA1081" s="19"/>
      <c r="AB1081" s="19"/>
      <c r="AC1081" s="19"/>
      <c r="AD1081" s="19"/>
      <c r="AE1081" s="19"/>
      <c r="AF1081" s="19"/>
      <c r="AG1081" s="19"/>
    </row>
    <row r="1082" spans="1:33" ht="15.75" x14ac:dyDescent="0.2">
      <c r="A1082" s="58"/>
      <c r="B1082" s="19"/>
      <c r="C1082" s="19"/>
      <c r="D1082" s="19"/>
      <c r="E1082" s="19"/>
      <c r="F1082" s="19"/>
      <c r="G1082" s="19"/>
      <c r="H1082" s="19"/>
      <c r="I1082" s="19"/>
      <c r="J1082" s="19"/>
      <c r="K1082" s="19"/>
      <c r="L1082" s="19"/>
      <c r="M1082" s="19"/>
      <c r="N1082" s="19"/>
      <c r="O1082" s="19"/>
      <c r="P1082" s="19"/>
      <c r="Q1082" s="19"/>
      <c r="R1082" s="19"/>
      <c r="S1082" s="19"/>
      <c r="T1082" s="19"/>
      <c r="U1082" s="97"/>
      <c r="V1082" s="19"/>
      <c r="W1082" s="19"/>
      <c r="X1082" s="19"/>
      <c r="Y1082" s="19"/>
      <c r="Z1082" s="19"/>
      <c r="AA1082" s="19"/>
      <c r="AB1082" s="19"/>
      <c r="AC1082" s="19"/>
      <c r="AD1082" s="19"/>
      <c r="AE1082" s="19"/>
      <c r="AF1082" s="19"/>
      <c r="AG1082" s="19"/>
    </row>
    <row r="1083" spans="1:33" ht="15.75" x14ac:dyDescent="0.2">
      <c r="A1083" s="58"/>
      <c r="B1083" s="19"/>
      <c r="C1083" s="19"/>
      <c r="D1083" s="19"/>
      <c r="E1083" s="19"/>
      <c r="F1083" s="19"/>
      <c r="G1083" s="19"/>
      <c r="H1083" s="19"/>
      <c r="I1083" s="19"/>
      <c r="J1083" s="19"/>
      <c r="K1083" s="19"/>
      <c r="L1083" s="19"/>
      <c r="M1083" s="19"/>
      <c r="N1083" s="19"/>
      <c r="O1083" s="19"/>
      <c r="P1083" s="19"/>
      <c r="Q1083" s="19"/>
      <c r="R1083" s="19"/>
      <c r="S1083" s="19"/>
      <c r="T1083" s="19"/>
      <c r="U1083" s="97"/>
      <c r="V1083" s="19"/>
      <c r="W1083" s="19"/>
      <c r="X1083" s="19"/>
      <c r="Y1083" s="19"/>
      <c r="Z1083" s="19"/>
      <c r="AA1083" s="19"/>
      <c r="AB1083" s="19"/>
      <c r="AC1083" s="19"/>
      <c r="AD1083" s="19"/>
      <c r="AE1083" s="19"/>
      <c r="AF1083" s="19"/>
      <c r="AG1083" s="19"/>
    </row>
    <row r="1084" spans="1:33" ht="15.75" x14ac:dyDescent="0.2">
      <c r="A1084" s="58"/>
      <c r="B1084" s="19"/>
      <c r="C1084" s="19"/>
      <c r="D1084" s="19"/>
      <c r="E1084" s="19"/>
      <c r="F1084" s="19"/>
      <c r="G1084" s="19"/>
      <c r="H1084" s="19"/>
      <c r="I1084" s="19"/>
      <c r="J1084" s="19"/>
      <c r="K1084" s="19"/>
      <c r="L1084" s="19"/>
      <c r="M1084" s="19"/>
      <c r="N1084" s="19"/>
      <c r="O1084" s="19"/>
      <c r="P1084" s="19"/>
      <c r="Q1084" s="19"/>
      <c r="R1084" s="19"/>
      <c r="S1084" s="19"/>
      <c r="T1084" s="19"/>
      <c r="U1084" s="97"/>
      <c r="V1084" s="19"/>
      <c r="W1084" s="19"/>
      <c r="X1084" s="19"/>
      <c r="Y1084" s="19"/>
      <c r="Z1084" s="19"/>
      <c r="AA1084" s="19"/>
      <c r="AB1084" s="19"/>
      <c r="AC1084" s="19"/>
      <c r="AD1084" s="19"/>
      <c r="AE1084" s="19"/>
      <c r="AF1084" s="19"/>
      <c r="AG1084" s="19"/>
    </row>
    <row r="1085" spans="1:33" ht="15.75" x14ac:dyDescent="0.2">
      <c r="A1085" s="58"/>
      <c r="B1085" s="19"/>
      <c r="C1085" s="19"/>
      <c r="D1085" s="19"/>
      <c r="E1085" s="19"/>
      <c r="F1085" s="19"/>
      <c r="G1085" s="19"/>
      <c r="H1085" s="19"/>
      <c r="I1085" s="19"/>
      <c r="J1085" s="19"/>
      <c r="K1085" s="19"/>
      <c r="L1085" s="19"/>
      <c r="M1085" s="19"/>
      <c r="N1085" s="19"/>
      <c r="O1085" s="19"/>
      <c r="P1085" s="19"/>
      <c r="Q1085" s="19"/>
      <c r="R1085" s="19"/>
      <c r="S1085" s="19"/>
      <c r="T1085" s="19"/>
      <c r="U1085" s="97"/>
      <c r="V1085" s="19"/>
      <c r="W1085" s="19"/>
      <c r="X1085" s="19"/>
      <c r="Y1085" s="19"/>
      <c r="Z1085" s="19"/>
      <c r="AA1085" s="19"/>
      <c r="AB1085" s="19"/>
      <c r="AC1085" s="19"/>
      <c r="AD1085" s="19"/>
      <c r="AE1085" s="19"/>
      <c r="AF1085" s="19"/>
      <c r="AG1085" s="19"/>
    </row>
    <row r="1086" spans="1:33" ht="15.75" x14ac:dyDescent="0.2">
      <c r="A1086" s="58"/>
      <c r="B1086" s="19"/>
      <c r="C1086" s="19"/>
      <c r="D1086" s="19"/>
      <c r="E1086" s="19"/>
      <c r="F1086" s="19"/>
      <c r="G1086" s="19"/>
      <c r="H1086" s="19"/>
      <c r="I1086" s="19"/>
      <c r="J1086" s="19"/>
      <c r="K1086" s="19"/>
      <c r="L1086" s="19"/>
      <c r="M1086" s="19"/>
      <c r="N1086" s="19"/>
      <c r="O1086" s="19"/>
      <c r="P1086" s="19"/>
      <c r="Q1086" s="19"/>
      <c r="R1086" s="19"/>
      <c r="S1086" s="19"/>
      <c r="T1086" s="19"/>
      <c r="U1086" s="97"/>
      <c r="V1086" s="19"/>
      <c r="W1086" s="19"/>
      <c r="X1086" s="19"/>
      <c r="Y1086" s="19"/>
      <c r="Z1086" s="19"/>
      <c r="AA1086" s="19"/>
      <c r="AB1086" s="19"/>
      <c r="AC1086" s="19"/>
      <c r="AD1086" s="19"/>
      <c r="AE1086" s="19"/>
      <c r="AF1086" s="19"/>
      <c r="AG1086" s="19"/>
    </row>
    <row r="1087" spans="1:33" ht="15.75" x14ac:dyDescent="0.2">
      <c r="A1087" s="58"/>
      <c r="B1087" s="19"/>
      <c r="C1087" s="19"/>
      <c r="D1087" s="19"/>
      <c r="E1087" s="19"/>
      <c r="F1087" s="19"/>
      <c r="G1087" s="19"/>
      <c r="H1087" s="19"/>
      <c r="I1087" s="19"/>
      <c r="J1087" s="19"/>
      <c r="K1087" s="19"/>
      <c r="L1087" s="19"/>
      <c r="M1087" s="19"/>
      <c r="N1087" s="19"/>
      <c r="O1087" s="19"/>
      <c r="P1087" s="19"/>
      <c r="Q1087" s="19"/>
      <c r="R1087" s="19"/>
      <c r="S1087" s="19"/>
      <c r="T1087" s="19"/>
      <c r="U1087" s="97"/>
      <c r="V1087" s="19"/>
      <c r="W1087" s="19"/>
      <c r="X1087" s="19"/>
      <c r="Y1087" s="19"/>
      <c r="Z1087" s="19"/>
      <c r="AA1087" s="19"/>
      <c r="AB1087" s="19"/>
      <c r="AC1087" s="19"/>
      <c r="AD1087" s="19"/>
      <c r="AE1087" s="19"/>
      <c r="AF1087" s="19"/>
      <c r="AG1087" s="19"/>
    </row>
    <row r="1088" spans="1:33" ht="15.75" x14ac:dyDescent="0.2">
      <c r="A1088" s="58"/>
      <c r="B1088" s="19"/>
      <c r="C1088" s="19"/>
      <c r="D1088" s="19"/>
      <c r="E1088" s="19"/>
      <c r="F1088" s="19"/>
      <c r="G1088" s="19"/>
      <c r="H1088" s="19"/>
      <c r="I1088" s="19"/>
      <c r="J1088" s="19"/>
      <c r="K1088" s="19"/>
      <c r="L1088" s="19"/>
      <c r="M1088" s="19"/>
      <c r="N1088" s="19"/>
      <c r="O1088" s="19"/>
      <c r="P1088" s="19"/>
      <c r="Q1088" s="19"/>
      <c r="R1088" s="19"/>
      <c r="S1088" s="19"/>
      <c r="T1088" s="19"/>
      <c r="U1088" s="97"/>
      <c r="V1088" s="19"/>
      <c r="W1088" s="19"/>
      <c r="X1088" s="19"/>
      <c r="Y1088" s="19"/>
      <c r="Z1088" s="19"/>
      <c r="AA1088" s="19"/>
      <c r="AB1088" s="19"/>
      <c r="AC1088" s="19"/>
      <c r="AD1088" s="19"/>
      <c r="AE1088" s="19"/>
      <c r="AF1088" s="19"/>
      <c r="AG1088" s="19"/>
    </row>
    <row r="1089" spans="1:33" ht="15.75" x14ac:dyDescent="0.2">
      <c r="A1089" s="58"/>
      <c r="B1089" s="19"/>
      <c r="C1089" s="19"/>
      <c r="D1089" s="19"/>
      <c r="E1089" s="19"/>
      <c r="F1089" s="19"/>
      <c r="G1089" s="19"/>
      <c r="H1089" s="19"/>
      <c r="I1089" s="19"/>
      <c r="J1089" s="19"/>
      <c r="K1089" s="19"/>
      <c r="L1089" s="19"/>
      <c r="M1089" s="19"/>
      <c r="N1089" s="19"/>
      <c r="O1089" s="19"/>
      <c r="P1089" s="19"/>
      <c r="Q1089" s="19"/>
      <c r="R1089" s="19"/>
      <c r="S1089" s="19"/>
      <c r="T1089" s="19"/>
      <c r="U1089" s="97"/>
      <c r="V1089" s="19"/>
      <c r="W1089" s="19"/>
      <c r="X1089" s="19"/>
      <c r="Y1089" s="19"/>
      <c r="Z1089" s="19"/>
      <c r="AA1089" s="19"/>
      <c r="AB1089" s="19"/>
      <c r="AC1089" s="19"/>
      <c r="AD1089" s="19"/>
      <c r="AE1089" s="19"/>
      <c r="AF1089" s="19"/>
      <c r="AG1089" s="19"/>
    </row>
    <row r="1090" spans="1:33" ht="15.75" x14ac:dyDescent="0.2">
      <c r="A1090" s="58"/>
      <c r="B1090" s="19"/>
      <c r="C1090" s="19"/>
      <c r="D1090" s="19"/>
      <c r="E1090" s="19"/>
      <c r="F1090" s="19"/>
      <c r="G1090" s="19"/>
      <c r="H1090" s="19"/>
      <c r="I1090" s="19"/>
      <c r="J1090" s="19"/>
      <c r="K1090" s="19"/>
      <c r="L1090" s="19"/>
      <c r="M1090" s="19"/>
      <c r="N1090" s="19"/>
      <c r="O1090" s="19"/>
      <c r="P1090" s="19"/>
      <c r="Q1090" s="19"/>
      <c r="R1090" s="19"/>
      <c r="S1090" s="19"/>
      <c r="T1090" s="19"/>
      <c r="U1090" s="97"/>
      <c r="V1090" s="19"/>
      <c r="W1090" s="19"/>
      <c r="X1090" s="19"/>
      <c r="Y1090" s="19"/>
      <c r="Z1090" s="19"/>
      <c r="AA1090" s="19"/>
      <c r="AB1090" s="19"/>
      <c r="AC1090" s="19"/>
      <c r="AD1090" s="19"/>
      <c r="AE1090" s="19"/>
      <c r="AF1090" s="19"/>
      <c r="AG1090" s="19"/>
    </row>
    <row r="1091" spans="1:33" ht="15.75" x14ac:dyDescent="0.2">
      <c r="A1091" s="58"/>
      <c r="B1091" s="19"/>
      <c r="C1091" s="19"/>
      <c r="D1091" s="19"/>
      <c r="E1091" s="19"/>
      <c r="F1091" s="19"/>
      <c r="G1091" s="19"/>
      <c r="H1091" s="19"/>
      <c r="I1091" s="19"/>
      <c r="J1091" s="19"/>
      <c r="K1091" s="19"/>
      <c r="L1091" s="19"/>
      <c r="M1091" s="19"/>
      <c r="N1091" s="19"/>
      <c r="O1091" s="19"/>
      <c r="P1091" s="19"/>
      <c r="Q1091" s="19"/>
      <c r="R1091" s="19"/>
      <c r="S1091" s="19"/>
      <c r="T1091" s="19"/>
      <c r="U1091" s="97"/>
      <c r="V1091" s="19"/>
      <c r="W1091" s="19"/>
      <c r="X1091" s="19"/>
      <c r="Y1091" s="19"/>
      <c r="Z1091" s="19"/>
      <c r="AA1091" s="19"/>
      <c r="AB1091" s="19"/>
      <c r="AC1091" s="19"/>
      <c r="AD1091" s="19"/>
      <c r="AE1091" s="19"/>
      <c r="AF1091" s="19"/>
      <c r="AG1091" s="19"/>
    </row>
    <row r="1092" spans="1:33" ht="15.75" x14ac:dyDescent="0.2">
      <c r="A1092" s="58"/>
      <c r="B1092" s="19"/>
      <c r="C1092" s="19"/>
      <c r="D1092" s="19"/>
      <c r="E1092" s="19"/>
      <c r="F1092" s="19"/>
      <c r="G1092" s="19"/>
      <c r="H1092" s="19"/>
      <c r="I1092" s="19"/>
      <c r="J1092" s="19"/>
      <c r="K1092" s="19"/>
      <c r="L1092" s="19"/>
      <c r="M1092" s="19"/>
      <c r="N1092" s="19"/>
      <c r="O1092" s="19"/>
      <c r="P1092" s="19"/>
      <c r="Q1092" s="19"/>
      <c r="R1092" s="19"/>
      <c r="S1092" s="19"/>
      <c r="T1092" s="19"/>
      <c r="U1092" s="97"/>
      <c r="V1092" s="19"/>
      <c r="W1092" s="19"/>
      <c r="X1092" s="19"/>
      <c r="Y1092" s="19"/>
      <c r="Z1092" s="19"/>
      <c r="AA1092" s="19"/>
      <c r="AB1092" s="19"/>
      <c r="AC1092" s="19"/>
      <c r="AD1092" s="19"/>
      <c r="AE1092" s="19"/>
      <c r="AF1092" s="19"/>
      <c r="AG1092" s="19"/>
    </row>
    <row r="1093" spans="1:33" ht="15.75" x14ac:dyDescent="0.2">
      <c r="A1093" s="58"/>
      <c r="B1093" s="19"/>
      <c r="C1093" s="19"/>
      <c r="D1093" s="19"/>
      <c r="E1093" s="19"/>
      <c r="F1093" s="19"/>
      <c r="G1093" s="19"/>
      <c r="H1093" s="19"/>
      <c r="I1093" s="19"/>
      <c r="J1093" s="19"/>
      <c r="K1093" s="19"/>
      <c r="L1093" s="19"/>
      <c r="M1093" s="19"/>
      <c r="N1093" s="19"/>
      <c r="O1093" s="19"/>
      <c r="P1093" s="19"/>
      <c r="Q1093" s="19"/>
      <c r="R1093" s="19"/>
      <c r="S1093" s="19"/>
      <c r="T1093" s="19"/>
      <c r="U1093" s="97"/>
      <c r="V1093" s="19"/>
      <c r="W1093" s="19"/>
      <c r="X1093" s="19"/>
      <c r="Y1093" s="19"/>
      <c r="Z1093" s="19"/>
      <c r="AA1093" s="19"/>
      <c r="AB1093" s="19"/>
      <c r="AC1093" s="19"/>
      <c r="AD1093" s="19"/>
      <c r="AE1093" s="19"/>
      <c r="AF1093" s="19"/>
      <c r="AG1093" s="19"/>
    </row>
    <row r="1094" spans="1:33" ht="15.75" x14ac:dyDescent="0.2">
      <c r="A1094" s="58"/>
      <c r="B1094" s="19"/>
      <c r="C1094" s="19"/>
      <c r="D1094" s="19"/>
      <c r="E1094" s="19"/>
      <c r="F1094" s="19"/>
      <c r="G1094" s="19"/>
      <c r="H1094" s="19"/>
      <c r="I1094" s="19"/>
      <c r="J1094" s="19"/>
      <c r="K1094" s="19"/>
      <c r="L1094" s="19"/>
      <c r="M1094" s="19"/>
      <c r="N1094" s="19"/>
      <c r="O1094" s="19"/>
      <c r="P1094" s="19"/>
      <c r="Q1094" s="19"/>
      <c r="R1094" s="19"/>
      <c r="S1094" s="19"/>
      <c r="T1094" s="19"/>
      <c r="U1094" s="97"/>
      <c r="V1094" s="19"/>
      <c r="W1094" s="19"/>
      <c r="X1094" s="19"/>
      <c r="Y1094" s="19"/>
      <c r="Z1094" s="19"/>
      <c r="AA1094" s="19"/>
      <c r="AB1094" s="19"/>
      <c r="AC1094" s="19"/>
      <c r="AD1094" s="19"/>
      <c r="AE1094" s="19"/>
      <c r="AF1094" s="19"/>
      <c r="AG1094" s="19"/>
    </row>
    <row r="1095" spans="1:33" ht="15.75" x14ac:dyDescent="0.2">
      <c r="A1095" s="58"/>
      <c r="B1095" s="19"/>
      <c r="C1095" s="19"/>
      <c r="D1095" s="19"/>
      <c r="E1095" s="19"/>
      <c r="F1095" s="19"/>
      <c r="G1095" s="19"/>
      <c r="H1095" s="19"/>
      <c r="I1095" s="19"/>
      <c r="J1095" s="19"/>
      <c r="K1095" s="19"/>
      <c r="L1095" s="19"/>
      <c r="M1095" s="19"/>
      <c r="N1095" s="19"/>
      <c r="O1095" s="19"/>
      <c r="P1095" s="19"/>
      <c r="Q1095" s="19"/>
      <c r="R1095" s="19"/>
      <c r="S1095" s="19"/>
      <c r="T1095" s="19"/>
      <c r="U1095" s="97"/>
      <c r="V1095" s="19"/>
      <c r="W1095" s="19"/>
      <c r="X1095" s="19"/>
      <c r="Y1095" s="19"/>
      <c r="Z1095" s="19"/>
      <c r="AA1095" s="19"/>
      <c r="AB1095" s="19"/>
      <c r="AC1095" s="19"/>
      <c r="AD1095" s="19"/>
      <c r="AE1095" s="19"/>
      <c r="AF1095" s="19"/>
      <c r="AG1095" s="19"/>
    </row>
    <row r="1096" spans="1:33" ht="15.75" x14ac:dyDescent="0.2">
      <c r="A1096" s="58"/>
      <c r="B1096" s="19"/>
      <c r="C1096" s="19"/>
      <c r="D1096" s="19"/>
      <c r="E1096" s="19"/>
      <c r="F1096" s="19"/>
      <c r="G1096" s="19"/>
      <c r="H1096" s="19"/>
      <c r="I1096" s="19"/>
      <c r="J1096" s="19"/>
      <c r="K1096" s="19"/>
      <c r="L1096" s="19"/>
      <c r="M1096" s="19"/>
      <c r="N1096" s="19"/>
      <c r="O1096" s="19"/>
      <c r="P1096" s="19"/>
      <c r="Q1096" s="19"/>
      <c r="R1096" s="19"/>
      <c r="S1096" s="19"/>
      <c r="T1096" s="19"/>
      <c r="U1096" s="97"/>
      <c r="V1096" s="19"/>
      <c r="W1096" s="19"/>
      <c r="X1096" s="19"/>
      <c r="Y1096" s="19"/>
      <c r="Z1096" s="19"/>
      <c r="AA1096" s="19"/>
      <c r="AB1096" s="19"/>
      <c r="AC1096" s="19"/>
      <c r="AD1096" s="19"/>
      <c r="AE1096" s="19"/>
      <c r="AF1096" s="19"/>
      <c r="AG1096" s="19"/>
    </row>
    <row r="1097" spans="1:33" ht="15.75" x14ac:dyDescent="0.2">
      <c r="A1097" s="58"/>
      <c r="B1097" s="19"/>
      <c r="C1097" s="19"/>
      <c r="D1097" s="19"/>
      <c r="E1097" s="19"/>
      <c r="F1097" s="19"/>
      <c r="G1097" s="19"/>
      <c r="H1097" s="19"/>
      <c r="I1097" s="19"/>
      <c r="J1097" s="19"/>
      <c r="K1097" s="19"/>
      <c r="L1097" s="19"/>
      <c r="M1097" s="19"/>
      <c r="N1097" s="19"/>
      <c r="O1097" s="19"/>
      <c r="P1097" s="19"/>
      <c r="Q1097" s="19"/>
      <c r="R1097" s="19"/>
      <c r="S1097" s="19"/>
      <c r="T1097" s="19"/>
      <c r="U1097" s="97"/>
      <c r="V1097" s="19"/>
      <c r="W1097" s="19"/>
      <c r="X1097" s="19"/>
      <c r="Y1097" s="19"/>
      <c r="Z1097" s="19"/>
      <c r="AA1097" s="19"/>
      <c r="AB1097" s="19"/>
      <c r="AC1097" s="19"/>
      <c r="AD1097" s="19"/>
      <c r="AE1097" s="19"/>
      <c r="AF1097" s="19"/>
      <c r="AG1097" s="19"/>
    </row>
    <row r="1098" spans="1:33" ht="15.75" x14ac:dyDescent="0.2">
      <c r="A1098" s="58"/>
      <c r="B1098" s="19"/>
      <c r="C1098" s="19"/>
      <c r="D1098" s="19"/>
      <c r="E1098" s="19"/>
      <c r="F1098" s="19"/>
      <c r="G1098" s="19"/>
      <c r="H1098" s="19"/>
      <c r="I1098" s="19"/>
      <c r="J1098" s="19"/>
      <c r="K1098" s="19"/>
      <c r="L1098" s="19"/>
      <c r="M1098" s="19"/>
      <c r="N1098" s="19"/>
      <c r="O1098" s="19"/>
      <c r="P1098" s="19"/>
      <c r="Q1098" s="19"/>
      <c r="R1098" s="19"/>
      <c r="S1098" s="19"/>
      <c r="T1098" s="19"/>
      <c r="U1098" s="97"/>
      <c r="V1098" s="19"/>
      <c r="W1098" s="19"/>
      <c r="X1098" s="19"/>
      <c r="Y1098" s="19"/>
      <c r="Z1098" s="19"/>
      <c r="AA1098" s="19"/>
      <c r="AB1098" s="19"/>
      <c r="AC1098" s="19"/>
      <c r="AD1098" s="19"/>
      <c r="AE1098" s="19"/>
      <c r="AF1098" s="19"/>
      <c r="AG1098" s="19"/>
    </row>
    <row r="1099" spans="1:33" ht="15.75" x14ac:dyDescent="0.2">
      <c r="A1099" s="58"/>
      <c r="B1099" s="19"/>
      <c r="C1099" s="19"/>
      <c r="D1099" s="19"/>
      <c r="E1099" s="19"/>
      <c r="F1099" s="19"/>
      <c r="G1099" s="19"/>
      <c r="H1099" s="19"/>
      <c r="I1099" s="19"/>
      <c r="J1099" s="19"/>
      <c r="K1099" s="19"/>
      <c r="L1099" s="19"/>
      <c r="M1099" s="19"/>
      <c r="N1099" s="19"/>
      <c r="O1099" s="19"/>
      <c r="P1099" s="19"/>
      <c r="Q1099" s="19"/>
      <c r="R1099" s="19"/>
      <c r="S1099" s="19"/>
      <c r="T1099" s="19"/>
      <c r="U1099" s="97"/>
      <c r="V1099" s="19"/>
      <c r="W1099" s="19"/>
      <c r="X1099" s="19"/>
      <c r="Y1099" s="19"/>
      <c r="Z1099" s="19"/>
      <c r="AA1099" s="19"/>
      <c r="AB1099" s="19"/>
      <c r="AC1099" s="19"/>
      <c r="AD1099" s="19"/>
      <c r="AE1099" s="19"/>
      <c r="AF1099" s="19"/>
      <c r="AG1099" s="19"/>
    </row>
    <row r="1100" spans="1:33" ht="15.75" x14ac:dyDescent="0.2">
      <c r="A1100" s="58"/>
      <c r="B1100" s="19"/>
      <c r="C1100" s="19"/>
      <c r="D1100" s="19"/>
      <c r="E1100" s="19"/>
      <c r="F1100" s="19"/>
      <c r="G1100" s="19"/>
      <c r="H1100" s="19"/>
      <c r="I1100" s="19"/>
      <c r="J1100" s="19"/>
      <c r="K1100" s="19"/>
      <c r="L1100" s="19"/>
      <c r="M1100" s="19"/>
      <c r="N1100" s="19"/>
      <c r="O1100" s="19"/>
      <c r="P1100" s="19"/>
      <c r="Q1100" s="19"/>
      <c r="R1100" s="19"/>
      <c r="S1100" s="19"/>
      <c r="T1100" s="19"/>
      <c r="U1100" s="97"/>
      <c r="V1100" s="19"/>
      <c r="W1100" s="19"/>
      <c r="X1100" s="19"/>
      <c r="Y1100" s="19"/>
      <c r="Z1100" s="19"/>
      <c r="AA1100" s="19"/>
      <c r="AB1100" s="19"/>
      <c r="AC1100" s="19"/>
      <c r="AD1100" s="19"/>
      <c r="AE1100" s="19"/>
      <c r="AF1100" s="19"/>
      <c r="AG1100" s="19"/>
    </row>
    <row r="1101" spans="1:33" ht="15.75" x14ac:dyDescent="0.2">
      <c r="A1101" s="58"/>
      <c r="B1101" s="19"/>
      <c r="C1101" s="19"/>
      <c r="D1101" s="19"/>
      <c r="E1101" s="19"/>
      <c r="F1101" s="19"/>
      <c r="G1101" s="19"/>
      <c r="H1101" s="19"/>
      <c r="I1101" s="19"/>
      <c r="J1101" s="19"/>
      <c r="K1101" s="19"/>
      <c r="L1101" s="19"/>
      <c r="M1101" s="19"/>
      <c r="N1101" s="19"/>
      <c r="O1101" s="19"/>
      <c r="P1101" s="19"/>
      <c r="Q1101" s="19"/>
      <c r="R1101" s="19"/>
      <c r="S1101" s="19"/>
      <c r="T1101" s="19"/>
      <c r="U1101" s="97"/>
      <c r="V1101" s="19"/>
      <c r="W1101" s="19"/>
      <c r="X1101" s="19"/>
      <c r="Y1101" s="19"/>
      <c r="Z1101" s="19"/>
      <c r="AA1101" s="19"/>
      <c r="AB1101" s="19"/>
      <c r="AC1101" s="19"/>
      <c r="AD1101" s="19"/>
      <c r="AE1101" s="19"/>
      <c r="AF1101" s="19"/>
      <c r="AG1101" s="19"/>
    </row>
    <row r="1102" spans="1:33" ht="15.75" x14ac:dyDescent="0.2">
      <c r="A1102" s="58"/>
      <c r="B1102" s="19"/>
      <c r="C1102" s="19"/>
      <c r="D1102" s="19"/>
      <c r="E1102" s="19"/>
      <c r="F1102" s="19"/>
      <c r="G1102" s="19"/>
      <c r="H1102" s="19"/>
      <c r="I1102" s="19"/>
      <c r="J1102" s="19"/>
      <c r="K1102" s="19"/>
      <c r="L1102" s="19"/>
      <c r="M1102" s="19"/>
      <c r="N1102" s="19"/>
      <c r="O1102" s="19"/>
      <c r="P1102" s="19"/>
      <c r="Q1102" s="19"/>
      <c r="R1102" s="19"/>
      <c r="S1102" s="19"/>
      <c r="T1102" s="19"/>
      <c r="U1102" s="97"/>
      <c r="V1102" s="19"/>
      <c r="W1102" s="19"/>
      <c r="X1102" s="19"/>
      <c r="Y1102" s="19"/>
      <c r="Z1102" s="19"/>
      <c r="AA1102" s="19"/>
      <c r="AB1102" s="19"/>
      <c r="AC1102" s="19"/>
      <c r="AD1102" s="19"/>
      <c r="AE1102" s="19"/>
      <c r="AF1102" s="19"/>
      <c r="AG1102" s="19"/>
    </row>
    <row r="1103" spans="1:33" ht="15.75" x14ac:dyDescent="0.2">
      <c r="A1103" s="58"/>
      <c r="B1103" s="19"/>
      <c r="C1103" s="19"/>
      <c r="D1103" s="19"/>
      <c r="E1103" s="19"/>
      <c r="F1103" s="19"/>
      <c r="G1103" s="19"/>
      <c r="H1103" s="19"/>
      <c r="I1103" s="19"/>
      <c r="J1103" s="19"/>
      <c r="K1103" s="19"/>
      <c r="L1103" s="19"/>
      <c r="M1103" s="19"/>
      <c r="N1103" s="19"/>
      <c r="O1103" s="19"/>
      <c r="P1103" s="19"/>
      <c r="Q1103" s="19"/>
      <c r="R1103" s="19"/>
      <c r="S1103" s="19"/>
      <c r="T1103" s="19"/>
      <c r="U1103" s="97"/>
      <c r="V1103" s="19"/>
      <c r="W1103" s="19"/>
      <c r="X1103" s="19"/>
      <c r="Y1103" s="19"/>
      <c r="Z1103" s="19"/>
      <c r="AA1103" s="19"/>
      <c r="AB1103" s="19"/>
      <c r="AC1103" s="19"/>
      <c r="AD1103" s="19"/>
      <c r="AE1103" s="19"/>
      <c r="AF1103" s="19"/>
      <c r="AG1103" s="19"/>
    </row>
    <row r="1104" spans="1:33" ht="15.75" x14ac:dyDescent="0.2">
      <c r="A1104" s="58"/>
      <c r="B1104" s="19"/>
      <c r="C1104" s="19"/>
      <c r="D1104" s="19"/>
      <c r="E1104" s="19"/>
      <c r="F1104" s="19"/>
      <c r="G1104" s="19"/>
      <c r="H1104" s="19"/>
      <c r="I1104" s="19"/>
      <c r="J1104" s="19"/>
      <c r="K1104" s="19"/>
      <c r="L1104" s="19"/>
      <c r="M1104" s="19"/>
      <c r="N1104" s="19"/>
      <c r="O1104" s="19"/>
      <c r="P1104" s="19"/>
      <c r="Q1104" s="19"/>
      <c r="R1104" s="19"/>
      <c r="S1104" s="19"/>
      <c r="T1104" s="19"/>
      <c r="U1104" s="97"/>
      <c r="V1104" s="19"/>
      <c r="W1104" s="19"/>
      <c r="X1104" s="19"/>
      <c r="Y1104" s="19"/>
      <c r="Z1104" s="19"/>
      <c r="AA1104" s="19"/>
      <c r="AB1104" s="19"/>
      <c r="AC1104" s="19"/>
      <c r="AD1104" s="19"/>
      <c r="AE1104" s="19"/>
      <c r="AF1104" s="19"/>
      <c r="AG1104" s="19"/>
    </row>
    <row r="1105" spans="1:33" ht="15.75" x14ac:dyDescent="0.2">
      <c r="A1105" s="58"/>
      <c r="B1105" s="19"/>
      <c r="C1105" s="19"/>
      <c r="D1105" s="19"/>
      <c r="E1105" s="19"/>
      <c r="F1105" s="19"/>
      <c r="G1105" s="19"/>
      <c r="H1105" s="19"/>
      <c r="I1105" s="19"/>
      <c r="J1105" s="19"/>
      <c r="K1105" s="19"/>
      <c r="L1105" s="19"/>
      <c r="M1105" s="19"/>
      <c r="N1105" s="19"/>
      <c r="O1105" s="19"/>
      <c r="P1105" s="19"/>
      <c r="Q1105" s="19"/>
      <c r="R1105" s="19"/>
      <c r="S1105" s="19"/>
      <c r="T1105" s="19"/>
      <c r="U1105" s="97"/>
      <c r="V1105" s="19"/>
      <c r="W1105" s="19"/>
      <c r="X1105" s="19"/>
      <c r="Y1105" s="19"/>
      <c r="Z1105" s="19"/>
      <c r="AA1105" s="19"/>
      <c r="AB1105" s="19"/>
      <c r="AC1105" s="19"/>
      <c r="AD1105" s="19"/>
      <c r="AE1105" s="19"/>
      <c r="AF1105" s="19"/>
      <c r="AG1105" s="19"/>
    </row>
    <row r="1106" spans="1:33" ht="15.75" x14ac:dyDescent="0.2">
      <c r="A1106" s="58"/>
      <c r="B1106" s="19"/>
      <c r="C1106" s="19"/>
      <c r="D1106" s="19"/>
      <c r="E1106" s="19"/>
      <c r="F1106" s="19"/>
      <c r="G1106" s="19"/>
      <c r="H1106" s="19"/>
      <c r="I1106" s="19"/>
      <c r="J1106" s="19"/>
      <c r="K1106" s="19"/>
      <c r="L1106" s="19"/>
      <c r="M1106" s="19"/>
      <c r="N1106" s="19"/>
      <c r="O1106" s="19"/>
      <c r="P1106" s="19"/>
      <c r="Q1106" s="19"/>
      <c r="R1106" s="19"/>
      <c r="S1106" s="19"/>
      <c r="T1106" s="19"/>
      <c r="U1106" s="97"/>
      <c r="V1106" s="19"/>
      <c r="W1106" s="19"/>
      <c r="X1106" s="19"/>
      <c r="Y1106" s="19"/>
      <c r="Z1106" s="19"/>
      <c r="AA1106" s="19"/>
      <c r="AB1106" s="19"/>
      <c r="AC1106" s="19"/>
      <c r="AD1106" s="19"/>
      <c r="AE1106" s="19"/>
      <c r="AF1106" s="19"/>
      <c r="AG1106" s="19"/>
    </row>
    <row r="1107" spans="1:33" ht="15.75" x14ac:dyDescent="0.2">
      <c r="A1107" s="58"/>
      <c r="B1107" s="19"/>
      <c r="C1107" s="19"/>
      <c r="D1107" s="19"/>
      <c r="E1107" s="19"/>
      <c r="F1107" s="19"/>
      <c r="G1107" s="19"/>
      <c r="H1107" s="19"/>
      <c r="I1107" s="19"/>
      <c r="J1107" s="19"/>
      <c r="K1107" s="19"/>
      <c r="L1107" s="19"/>
      <c r="M1107" s="19"/>
      <c r="N1107" s="19"/>
      <c r="O1107" s="19"/>
      <c r="P1107" s="19"/>
      <c r="Q1107" s="19"/>
      <c r="R1107" s="19"/>
      <c r="S1107" s="19"/>
      <c r="T1107" s="19"/>
      <c r="U1107" s="97"/>
      <c r="V1107" s="19"/>
      <c r="W1107" s="19"/>
      <c r="X1107" s="19"/>
      <c r="Y1107" s="19"/>
      <c r="Z1107" s="19"/>
      <c r="AA1107" s="19"/>
      <c r="AB1107" s="19"/>
      <c r="AC1107" s="19"/>
      <c r="AD1107" s="19"/>
      <c r="AE1107" s="19"/>
      <c r="AF1107" s="19"/>
      <c r="AG1107" s="19"/>
    </row>
    <row r="1108" spans="1:33" ht="15.75" x14ac:dyDescent="0.2">
      <c r="A1108" s="58"/>
      <c r="B1108" s="19"/>
      <c r="C1108" s="19"/>
      <c r="D1108" s="19"/>
      <c r="E1108" s="19"/>
      <c r="F1108" s="19"/>
      <c r="G1108" s="19"/>
      <c r="H1108" s="19"/>
      <c r="I1108" s="19"/>
      <c r="J1108" s="19"/>
      <c r="K1108" s="19"/>
      <c r="L1108" s="19"/>
      <c r="M1108" s="19"/>
      <c r="N1108" s="19"/>
      <c r="O1108" s="19"/>
      <c r="P1108" s="19"/>
      <c r="Q1108" s="19"/>
      <c r="R1108" s="19"/>
      <c r="S1108" s="19"/>
      <c r="T1108" s="19"/>
      <c r="U1108" s="97"/>
      <c r="V1108" s="19"/>
      <c r="W1108" s="19"/>
      <c r="X1108" s="19"/>
      <c r="Y1108" s="19"/>
      <c r="Z1108" s="19"/>
      <c r="AA1108" s="19"/>
      <c r="AB1108" s="19"/>
      <c r="AC1108" s="19"/>
      <c r="AD1108" s="19"/>
      <c r="AE1108" s="19"/>
      <c r="AF1108" s="19"/>
      <c r="AG1108" s="19"/>
    </row>
    <row r="1109" spans="1:33" ht="15.75" x14ac:dyDescent="0.2">
      <c r="A1109" s="58"/>
      <c r="B1109" s="19"/>
      <c r="C1109" s="19"/>
      <c r="D1109" s="19"/>
      <c r="E1109" s="19"/>
      <c r="F1109" s="19"/>
      <c r="G1109" s="19"/>
      <c r="H1109" s="19"/>
      <c r="I1109" s="19"/>
      <c r="J1109" s="19"/>
      <c r="K1109" s="19"/>
      <c r="L1109" s="19"/>
      <c r="M1109" s="19"/>
      <c r="N1109" s="19"/>
      <c r="O1109" s="19"/>
      <c r="P1109" s="19"/>
      <c r="Q1109" s="19"/>
      <c r="R1109" s="19"/>
      <c r="S1109" s="19"/>
      <c r="T1109" s="19"/>
      <c r="U1109" s="97"/>
      <c r="V1109" s="19"/>
      <c r="W1109" s="19"/>
      <c r="X1109" s="19"/>
      <c r="Y1109" s="19"/>
      <c r="Z1109" s="19"/>
      <c r="AA1109" s="19"/>
      <c r="AB1109" s="19"/>
      <c r="AC1109" s="19"/>
      <c r="AD1109" s="19"/>
      <c r="AE1109" s="19"/>
      <c r="AF1109" s="19"/>
      <c r="AG1109" s="19"/>
    </row>
    <row r="1110" spans="1:33" ht="15.75" x14ac:dyDescent="0.2">
      <c r="A1110" s="58"/>
      <c r="B1110" s="19"/>
      <c r="C1110" s="19"/>
      <c r="D1110" s="19"/>
      <c r="E1110" s="19"/>
      <c r="F1110" s="19"/>
      <c r="G1110" s="19"/>
      <c r="H1110" s="19"/>
      <c r="I1110" s="19"/>
      <c r="J1110" s="19"/>
      <c r="K1110" s="19"/>
      <c r="L1110" s="19"/>
      <c r="M1110" s="19"/>
      <c r="N1110" s="19"/>
      <c r="O1110" s="19"/>
      <c r="P1110" s="19"/>
      <c r="Q1110" s="19"/>
      <c r="R1110" s="19"/>
      <c r="S1110" s="19"/>
      <c r="T1110" s="19"/>
      <c r="U1110" s="97"/>
      <c r="V1110" s="19"/>
      <c r="W1110" s="19"/>
      <c r="X1110" s="19"/>
      <c r="Y1110" s="19"/>
      <c r="Z1110" s="19"/>
      <c r="AA1110" s="19"/>
      <c r="AB1110" s="19"/>
      <c r="AC1110" s="19"/>
      <c r="AD1110" s="19"/>
      <c r="AE1110" s="19"/>
      <c r="AF1110" s="19"/>
      <c r="AG1110" s="19"/>
    </row>
    <row r="1111" spans="1:33" ht="15.75" x14ac:dyDescent="0.2">
      <c r="A1111" s="58"/>
      <c r="B1111" s="19"/>
      <c r="C1111" s="19"/>
      <c r="D1111" s="19"/>
      <c r="E1111" s="19"/>
      <c r="F1111" s="19"/>
      <c r="G1111" s="19"/>
      <c r="H1111" s="19"/>
      <c r="I1111" s="19"/>
      <c r="J1111" s="19"/>
      <c r="K1111" s="19"/>
      <c r="L1111" s="19"/>
      <c r="M1111" s="19"/>
      <c r="N1111" s="19"/>
      <c r="O1111" s="19"/>
      <c r="P1111" s="19"/>
      <c r="Q1111" s="19"/>
      <c r="R1111" s="19"/>
      <c r="S1111" s="19"/>
      <c r="T1111" s="19"/>
      <c r="U1111" s="97"/>
      <c r="V1111" s="19"/>
      <c r="W1111" s="19"/>
      <c r="X1111" s="19"/>
      <c r="Y1111" s="19"/>
      <c r="Z1111" s="19"/>
      <c r="AA1111" s="19"/>
      <c r="AB1111" s="19"/>
      <c r="AC1111" s="19"/>
      <c r="AD1111" s="19"/>
      <c r="AE1111" s="19"/>
      <c r="AF1111" s="19"/>
      <c r="AG1111" s="19"/>
    </row>
    <row r="1112" spans="1:33" ht="15.75" x14ac:dyDescent="0.2">
      <c r="A1112" s="58"/>
      <c r="B1112" s="19"/>
      <c r="C1112" s="19"/>
      <c r="D1112" s="19"/>
      <c r="E1112" s="19"/>
      <c r="F1112" s="19"/>
      <c r="G1112" s="19"/>
      <c r="H1112" s="19"/>
      <c r="I1112" s="19"/>
      <c r="J1112" s="19"/>
      <c r="K1112" s="19"/>
      <c r="L1112" s="19"/>
      <c r="M1112" s="19"/>
      <c r="N1112" s="19"/>
      <c r="O1112" s="19"/>
      <c r="P1112" s="19"/>
      <c r="Q1112" s="19"/>
      <c r="R1112" s="19"/>
      <c r="S1112" s="19"/>
      <c r="T1112" s="19"/>
      <c r="U1112" s="97"/>
      <c r="V1112" s="19"/>
      <c r="W1112" s="19"/>
      <c r="X1112" s="19"/>
      <c r="Y1112" s="19"/>
      <c r="Z1112" s="19"/>
      <c r="AA1112" s="19"/>
      <c r="AB1112" s="19"/>
      <c r="AC1112" s="19"/>
      <c r="AD1112" s="19"/>
      <c r="AE1112" s="19"/>
      <c r="AF1112" s="19"/>
      <c r="AG1112" s="19"/>
    </row>
    <row r="1113" spans="1:33" ht="15.75" x14ac:dyDescent="0.2">
      <c r="A1113" s="58"/>
      <c r="B1113" s="19"/>
      <c r="C1113" s="19"/>
      <c r="D1113" s="19"/>
      <c r="E1113" s="19"/>
      <c r="F1113" s="19"/>
      <c r="G1113" s="19"/>
      <c r="H1113" s="19"/>
      <c r="I1113" s="19"/>
      <c r="J1113" s="19"/>
      <c r="K1113" s="19"/>
      <c r="L1113" s="19"/>
      <c r="M1113" s="19"/>
      <c r="N1113" s="19"/>
      <c r="O1113" s="19"/>
      <c r="P1113" s="19"/>
      <c r="Q1113" s="19"/>
      <c r="R1113" s="19"/>
      <c r="S1113" s="19"/>
      <c r="T1113" s="19"/>
      <c r="U1113" s="97"/>
      <c r="V1113" s="19"/>
      <c r="W1113" s="19"/>
      <c r="X1113" s="19"/>
      <c r="Y1113" s="19"/>
      <c r="Z1113" s="19"/>
      <c r="AA1113" s="19"/>
      <c r="AB1113" s="19"/>
      <c r="AC1113" s="19"/>
      <c r="AD1113" s="19"/>
      <c r="AE1113" s="19"/>
      <c r="AF1113" s="19"/>
      <c r="AG1113" s="19"/>
    </row>
    <row r="1114" spans="1:33" ht="15.75" x14ac:dyDescent="0.2">
      <c r="A1114" s="58"/>
      <c r="B1114" s="19"/>
      <c r="C1114" s="19"/>
      <c r="D1114" s="19"/>
      <c r="E1114" s="19"/>
      <c r="F1114" s="19"/>
      <c r="G1114" s="19"/>
      <c r="H1114" s="19"/>
      <c r="I1114" s="19"/>
      <c r="J1114" s="19"/>
      <c r="K1114" s="19"/>
      <c r="L1114" s="19"/>
      <c r="M1114" s="19"/>
      <c r="N1114" s="19"/>
      <c r="O1114" s="19"/>
      <c r="P1114" s="19"/>
      <c r="Q1114" s="19"/>
      <c r="R1114" s="19"/>
      <c r="S1114" s="19"/>
      <c r="T1114" s="19"/>
      <c r="U1114" s="97"/>
      <c r="V1114" s="19"/>
      <c r="W1114" s="19"/>
      <c r="X1114" s="19"/>
      <c r="Y1114" s="19"/>
      <c r="Z1114" s="19"/>
      <c r="AA1114" s="19"/>
      <c r="AB1114" s="19"/>
      <c r="AC1114" s="19"/>
      <c r="AD1114" s="19"/>
      <c r="AE1114" s="19"/>
      <c r="AF1114" s="19"/>
      <c r="AG1114" s="19"/>
    </row>
    <row r="1115" spans="1:33" ht="15.75" x14ac:dyDescent="0.2">
      <c r="A1115" s="58"/>
      <c r="B1115" s="19"/>
      <c r="C1115" s="19"/>
      <c r="D1115" s="19"/>
      <c r="E1115" s="19"/>
      <c r="F1115" s="19"/>
      <c r="G1115" s="19"/>
      <c r="H1115" s="19"/>
      <c r="I1115" s="19"/>
      <c r="J1115" s="19"/>
      <c r="K1115" s="19"/>
      <c r="L1115" s="19"/>
      <c r="M1115" s="19"/>
      <c r="N1115" s="19"/>
      <c r="O1115" s="19"/>
      <c r="P1115" s="19"/>
      <c r="Q1115" s="19"/>
      <c r="R1115" s="19"/>
      <c r="S1115" s="19"/>
      <c r="T1115" s="19"/>
      <c r="U1115" s="97"/>
      <c r="V1115" s="19"/>
      <c r="W1115" s="19"/>
      <c r="X1115" s="19"/>
      <c r="Y1115" s="19"/>
      <c r="Z1115" s="19"/>
      <c r="AA1115" s="19"/>
      <c r="AB1115" s="19"/>
      <c r="AC1115" s="19"/>
      <c r="AD1115" s="19"/>
      <c r="AE1115" s="19"/>
      <c r="AF1115" s="19"/>
      <c r="AG1115" s="19"/>
    </row>
    <row r="1116" spans="1:33" ht="15.75" x14ac:dyDescent="0.2">
      <c r="A1116" s="58"/>
      <c r="B1116" s="19"/>
      <c r="C1116" s="19"/>
      <c r="D1116" s="19"/>
      <c r="E1116" s="19"/>
      <c r="F1116" s="19"/>
      <c r="G1116" s="19"/>
      <c r="H1116" s="19"/>
      <c r="I1116" s="19"/>
      <c r="J1116" s="19"/>
      <c r="K1116" s="19"/>
      <c r="L1116" s="19"/>
      <c r="M1116" s="19"/>
      <c r="N1116" s="19"/>
      <c r="O1116" s="19"/>
      <c r="P1116" s="19"/>
      <c r="Q1116" s="19"/>
      <c r="R1116" s="19"/>
      <c r="S1116" s="19"/>
      <c r="T1116" s="19"/>
      <c r="U1116" s="97"/>
      <c r="V1116" s="19"/>
      <c r="W1116" s="19"/>
      <c r="X1116" s="19"/>
      <c r="Y1116" s="19"/>
      <c r="Z1116" s="19"/>
      <c r="AA1116" s="19"/>
      <c r="AB1116" s="19"/>
      <c r="AC1116" s="19"/>
      <c r="AD1116" s="19"/>
      <c r="AE1116" s="19"/>
      <c r="AF1116" s="19"/>
      <c r="AG1116" s="19"/>
    </row>
    <row r="1117" spans="1:33" ht="15.75" x14ac:dyDescent="0.2">
      <c r="A1117" s="58"/>
      <c r="B1117" s="19"/>
      <c r="C1117" s="19"/>
      <c r="D1117" s="19"/>
      <c r="E1117" s="19"/>
      <c r="F1117" s="19"/>
      <c r="G1117" s="19"/>
      <c r="H1117" s="19"/>
      <c r="I1117" s="19"/>
      <c r="J1117" s="19"/>
      <c r="K1117" s="19"/>
      <c r="L1117" s="19"/>
      <c r="M1117" s="19"/>
      <c r="N1117" s="19"/>
      <c r="O1117" s="19"/>
      <c r="P1117" s="19"/>
      <c r="Q1117" s="19"/>
      <c r="R1117" s="19"/>
      <c r="S1117" s="19"/>
      <c r="T1117" s="19"/>
      <c r="U1117" s="97"/>
      <c r="V1117" s="19"/>
      <c r="W1117" s="19"/>
      <c r="X1117" s="19"/>
      <c r="Y1117" s="19"/>
      <c r="Z1117" s="19"/>
      <c r="AA1117" s="19"/>
      <c r="AB1117" s="19"/>
      <c r="AC1117" s="19"/>
      <c r="AD1117" s="19"/>
      <c r="AE1117" s="19"/>
      <c r="AF1117" s="19"/>
      <c r="AG1117" s="19"/>
    </row>
    <row r="1118" spans="1:33" ht="15.75" x14ac:dyDescent="0.2">
      <c r="A1118" s="58"/>
      <c r="B1118" s="19"/>
      <c r="C1118" s="19"/>
      <c r="D1118" s="19"/>
      <c r="E1118" s="19"/>
      <c r="F1118" s="19"/>
      <c r="G1118" s="19"/>
      <c r="H1118" s="19"/>
      <c r="I1118" s="19"/>
      <c r="J1118" s="19"/>
      <c r="K1118" s="19"/>
      <c r="L1118" s="19"/>
      <c r="M1118" s="19"/>
      <c r="N1118" s="19"/>
      <c r="O1118" s="19"/>
      <c r="P1118" s="19"/>
      <c r="Q1118" s="19"/>
      <c r="R1118" s="19"/>
      <c r="S1118" s="19"/>
      <c r="T1118" s="19"/>
      <c r="U1118" s="97"/>
      <c r="V1118" s="19"/>
      <c r="W1118" s="19"/>
      <c r="X1118" s="19"/>
      <c r="Y1118" s="19"/>
      <c r="Z1118" s="19"/>
      <c r="AA1118" s="19"/>
      <c r="AB1118" s="19"/>
      <c r="AC1118" s="19"/>
      <c r="AD1118" s="19"/>
      <c r="AE1118" s="19"/>
      <c r="AF1118" s="19"/>
      <c r="AG1118" s="19"/>
    </row>
    <row r="1119" spans="1:33" ht="15.75" x14ac:dyDescent="0.2">
      <c r="A1119" s="58"/>
      <c r="B1119" s="19"/>
      <c r="C1119" s="19"/>
      <c r="D1119" s="19"/>
      <c r="E1119" s="19"/>
      <c r="F1119" s="19"/>
      <c r="G1119" s="19"/>
      <c r="H1119" s="19"/>
      <c r="I1119" s="19"/>
      <c r="J1119" s="19"/>
      <c r="K1119" s="19"/>
      <c r="L1119" s="19"/>
      <c r="M1119" s="19"/>
      <c r="N1119" s="19"/>
      <c r="O1119" s="19"/>
      <c r="P1119" s="19"/>
      <c r="Q1119" s="19"/>
      <c r="R1119" s="19"/>
      <c r="S1119" s="19"/>
      <c r="T1119" s="19"/>
      <c r="U1119" s="97"/>
      <c r="V1119" s="19"/>
      <c r="W1119" s="19"/>
      <c r="X1119" s="19"/>
      <c r="Y1119" s="19"/>
      <c r="Z1119" s="19"/>
      <c r="AA1119" s="19"/>
      <c r="AB1119" s="19"/>
      <c r="AC1119" s="19"/>
      <c r="AD1119" s="19"/>
      <c r="AE1119" s="19"/>
      <c r="AF1119" s="19"/>
      <c r="AG1119" s="19"/>
    </row>
    <row r="1120" spans="1:33" ht="15.75" x14ac:dyDescent="0.2">
      <c r="A1120" s="58"/>
      <c r="B1120" s="19"/>
      <c r="C1120" s="19"/>
      <c r="D1120" s="19"/>
      <c r="E1120" s="19"/>
      <c r="F1120" s="19"/>
      <c r="G1120" s="19"/>
      <c r="H1120" s="19"/>
      <c r="I1120" s="19"/>
      <c r="J1120" s="19"/>
      <c r="K1120" s="19"/>
      <c r="L1120" s="19"/>
      <c r="M1120" s="19"/>
      <c r="N1120" s="19"/>
      <c r="O1120" s="19"/>
      <c r="P1120" s="19"/>
      <c r="Q1120" s="19"/>
      <c r="R1120" s="19"/>
      <c r="S1120" s="19"/>
      <c r="T1120" s="19"/>
      <c r="U1120" s="97"/>
      <c r="V1120" s="19"/>
      <c r="W1120" s="19"/>
      <c r="X1120" s="19"/>
      <c r="Y1120" s="19"/>
      <c r="Z1120" s="19"/>
      <c r="AA1120" s="19"/>
      <c r="AB1120" s="19"/>
      <c r="AC1120" s="19"/>
      <c r="AD1120" s="19"/>
      <c r="AE1120" s="19"/>
      <c r="AF1120" s="19"/>
      <c r="AG1120" s="19"/>
    </row>
    <row r="1121" spans="1:33" ht="15.75" x14ac:dyDescent="0.2">
      <c r="A1121" s="58"/>
      <c r="B1121" s="19"/>
      <c r="C1121" s="19"/>
      <c r="D1121" s="19"/>
      <c r="E1121" s="19"/>
      <c r="F1121" s="19"/>
      <c r="G1121" s="19"/>
      <c r="H1121" s="19"/>
      <c r="I1121" s="19"/>
      <c r="J1121" s="19"/>
      <c r="K1121" s="19"/>
      <c r="L1121" s="19"/>
      <c r="M1121" s="19"/>
      <c r="N1121" s="19"/>
      <c r="O1121" s="19"/>
      <c r="P1121" s="19"/>
      <c r="Q1121" s="19"/>
      <c r="R1121" s="19"/>
      <c r="S1121" s="19"/>
      <c r="T1121" s="19"/>
      <c r="U1121" s="97"/>
      <c r="V1121" s="19"/>
      <c r="W1121" s="19"/>
      <c r="X1121" s="19"/>
      <c r="Y1121" s="19"/>
      <c r="Z1121" s="19"/>
      <c r="AA1121" s="19"/>
      <c r="AB1121" s="19"/>
      <c r="AC1121" s="19"/>
      <c r="AD1121" s="19"/>
      <c r="AE1121" s="19"/>
      <c r="AF1121" s="19"/>
      <c r="AG1121" s="19"/>
    </row>
    <row r="1122" spans="1:33" ht="15.75" x14ac:dyDescent="0.2">
      <c r="A1122" s="58"/>
      <c r="B1122" s="19"/>
      <c r="C1122" s="19"/>
      <c r="D1122" s="19"/>
      <c r="E1122" s="19"/>
      <c r="F1122" s="19"/>
      <c r="G1122" s="19"/>
      <c r="H1122" s="19"/>
      <c r="I1122" s="19"/>
      <c r="J1122" s="19"/>
      <c r="K1122" s="19"/>
      <c r="L1122" s="19"/>
      <c r="M1122" s="19"/>
      <c r="N1122" s="19"/>
      <c r="O1122" s="19"/>
      <c r="P1122" s="19"/>
      <c r="Q1122" s="19"/>
      <c r="R1122" s="19"/>
      <c r="S1122" s="19"/>
      <c r="T1122" s="19"/>
      <c r="U1122" s="97"/>
      <c r="V1122" s="19"/>
      <c r="W1122" s="19"/>
      <c r="X1122" s="19"/>
      <c r="Y1122" s="19"/>
      <c r="Z1122" s="19"/>
      <c r="AA1122" s="19"/>
      <c r="AB1122" s="19"/>
      <c r="AC1122" s="19"/>
      <c r="AD1122" s="19"/>
      <c r="AE1122" s="19"/>
      <c r="AF1122" s="19"/>
      <c r="AG1122" s="19"/>
    </row>
    <row r="1123" spans="1:33" ht="15.75" x14ac:dyDescent="0.2">
      <c r="A1123" s="58"/>
      <c r="B1123" s="19"/>
      <c r="C1123" s="19"/>
      <c r="D1123" s="19"/>
      <c r="E1123" s="19"/>
      <c r="F1123" s="19"/>
      <c r="G1123" s="19"/>
      <c r="H1123" s="19"/>
      <c r="I1123" s="19"/>
      <c r="J1123" s="19"/>
      <c r="K1123" s="19"/>
      <c r="L1123" s="19"/>
      <c r="M1123" s="19"/>
      <c r="N1123" s="19"/>
      <c r="O1123" s="19"/>
      <c r="P1123" s="19"/>
      <c r="Q1123" s="19"/>
      <c r="R1123" s="19"/>
      <c r="S1123" s="19"/>
      <c r="T1123" s="19"/>
      <c r="U1123" s="97"/>
      <c r="V1123" s="19"/>
      <c r="W1123" s="19"/>
      <c r="X1123" s="19"/>
      <c r="Y1123" s="19"/>
      <c r="Z1123" s="19"/>
      <c r="AA1123" s="19"/>
      <c r="AB1123" s="19"/>
      <c r="AC1123" s="19"/>
      <c r="AD1123" s="19"/>
      <c r="AE1123" s="19"/>
      <c r="AF1123" s="19"/>
      <c r="AG1123" s="19"/>
    </row>
    <row r="1124" spans="1:33" ht="15.75" x14ac:dyDescent="0.2">
      <c r="A1124" s="58"/>
      <c r="B1124" s="19"/>
      <c r="C1124" s="19"/>
      <c r="D1124" s="19"/>
      <c r="E1124" s="19"/>
      <c r="F1124" s="19"/>
      <c r="G1124" s="19"/>
      <c r="H1124" s="19"/>
      <c r="I1124" s="19"/>
      <c r="J1124" s="19"/>
      <c r="K1124" s="19"/>
      <c r="L1124" s="19"/>
      <c r="M1124" s="19"/>
      <c r="N1124" s="19"/>
      <c r="O1124" s="19"/>
      <c r="P1124" s="19"/>
      <c r="Q1124" s="19"/>
      <c r="R1124" s="19"/>
      <c r="S1124" s="19"/>
      <c r="T1124" s="19"/>
      <c r="U1124" s="97"/>
      <c r="V1124" s="19"/>
      <c r="W1124" s="19"/>
      <c r="X1124" s="19"/>
      <c r="Y1124" s="19"/>
      <c r="Z1124" s="19"/>
      <c r="AA1124" s="19"/>
      <c r="AB1124" s="19"/>
      <c r="AC1124" s="19"/>
      <c r="AD1124" s="19"/>
      <c r="AE1124" s="19"/>
      <c r="AF1124" s="19"/>
      <c r="AG1124" s="19"/>
    </row>
    <row r="1125" spans="1:33" ht="15.75" x14ac:dyDescent="0.2">
      <c r="A1125" s="58"/>
      <c r="B1125" s="19"/>
      <c r="C1125" s="19"/>
      <c r="D1125" s="19"/>
      <c r="E1125" s="19"/>
      <c r="F1125" s="19"/>
      <c r="G1125" s="19"/>
      <c r="H1125" s="19"/>
      <c r="I1125" s="19"/>
      <c r="J1125" s="19"/>
      <c r="K1125" s="19"/>
      <c r="L1125" s="19"/>
      <c r="M1125" s="19"/>
      <c r="N1125" s="19"/>
      <c r="O1125" s="19"/>
      <c r="P1125" s="19"/>
      <c r="Q1125" s="19"/>
      <c r="R1125" s="19"/>
      <c r="S1125" s="19"/>
      <c r="T1125" s="19"/>
      <c r="U1125" s="97"/>
      <c r="V1125" s="19"/>
      <c r="W1125" s="19"/>
      <c r="X1125" s="19"/>
      <c r="Y1125" s="19"/>
      <c r="Z1125" s="19"/>
      <c r="AA1125" s="19"/>
      <c r="AB1125" s="19"/>
      <c r="AC1125" s="19"/>
      <c r="AD1125" s="19"/>
      <c r="AE1125" s="19"/>
      <c r="AF1125" s="19"/>
      <c r="AG1125" s="19"/>
    </row>
    <row r="1126" spans="1:33" ht="15.75" x14ac:dyDescent="0.2">
      <c r="A1126" s="58"/>
      <c r="B1126" s="19"/>
      <c r="C1126" s="19"/>
      <c r="D1126" s="19"/>
      <c r="E1126" s="19"/>
      <c r="F1126" s="19"/>
      <c r="G1126" s="19"/>
      <c r="H1126" s="19"/>
      <c r="I1126" s="19"/>
      <c r="J1126" s="19"/>
      <c r="K1126" s="19"/>
      <c r="L1126" s="19"/>
      <c r="M1126" s="19"/>
      <c r="N1126" s="19"/>
      <c r="O1126" s="19"/>
      <c r="P1126" s="19"/>
      <c r="Q1126" s="19"/>
      <c r="R1126" s="19"/>
      <c r="S1126" s="19"/>
      <c r="T1126" s="19"/>
      <c r="U1126" s="97"/>
      <c r="V1126" s="19"/>
      <c r="W1126" s="19"/>
      <c r="X1126" s="19"/>
      <c r="Y1126" s="19"/>
      <c r="Z1126" s="19"/>
      <c r="AA1126" s="19"/>
      <c r="AB1126" s="19"/>
      <c r="AC1126" s="19"/>
      <c r="AD1126" s="19"/>
      <c r="AE1126" s="19"/>
      <c r="AF1126" s="19"/>
      <c r="AG1126" s="19"/>
    </row>
    <row r="1127" spans="1:33" ht="15.75" x14ac:dyDescent="0.2">
      <c r="A1127" s="58"/>
      <c r="B1127" s="19"/>
      <c r="C1127" s="19"/>
      <c r="D1127" s="19"/>
      <c r="E1127" s="19"/>
      <c r="F1127" s="19"/>
      <c r="G1127" s="19"/>
      <c r="H1127" s="19"/>
      <c r="I1127" s="19"/>
      <c r="J1127" s="19"/>
      <c r="K1127" s="19"/>
      <c r="L1127" s="19"/>
      <c r="M1127" s="19"/>
      <c r="N1127" s="19"/>
      <c r="O1127" s="19"/>
      <c r="P1127" s="19"/>
      <c r="Q1127" s="19"/>
      <c r="R1127" s="19"/>
      <c r="S1127" s="19"/>
      <c r="T1127" s="19"/>
      <c r="U1127" s="97"/>
      <c r="V1127" s="19"/>
      <c r="W1127" s="19"/>
      <c r="X1127" s="19"/>
      <c r="Y1127" s="19"/>
      <c r="Z1127" s="19"/>
      <c r="AA1127" s="19"/>
      <c r="AB1127" s="19"/>
      <c r="AC1127" s="19"/>
      <c r="AD1127" s="19"/>
      <c r="AE1127" s="19"/>
      <c r="AF1127" s="19"/>
      <c r="AG1127" s="19"/>
    </row>
    <row r="1128" spans="1:33" ht="15.75" x14ac:dyDescent="0.2">
      <c r="A1128" s="58"/>
      <c r="B1128" s="19"/>
      <c r="C1128" s="19"/>
      <c r="D1128" s="19"/>
      <c r="E1128" s="19"/>
      <c r="F1128" s="19"/>
      <c r="G1128" s="19"/>
      <c r="H1128" s="19"/>
      <c r="I1128" s="19"/>
      <c r="J1128" s="19"/>
      <c r="K1128" s="19"/>
      <c r="L1128" s="19"/>
      <c r="M1128" s="19"/>
      <c r="N1128" s="19"/>
      <c r="O1128" s="19"/>
      <c r="P1128" s="19"/>
      <c r="Q1128" s="19"/>
      <c r="R1128" s="19"/>
      <c r="S1128" s="19"/>
      <c r="T1128" s="19"/>
      <c r="U1128" s="97"/>
      <c r="V1128" s="19"/>
      <c r="W1128" s="19"/>
      <c r="X1128" s="19"/>
      <c r="Y1128" s="19"/>
      <c r="Z1128" s="19"/>
      <c r="AA1128" s="19"/>
      <c r="AB1128" s="19"/>
      <c r="AC1128" s="19"/>
      <c r="AD1128" s="19"/>
      <c r="AE1128" s="19"/>
      <c r="AF1128" s="19"/>
      <c r="AG1128" s="19"/>
    </row>
    <row r="1129" spans="1:33" ht="15.75" x14ac:dyDescent="0.2">
      <c r="A1129" s="58"/>
      <c r="B1129" s="19"/>
      <c r="C1129" s="19"/>
      <c r="D1129" s="19"/>
      <c r="E1129" s="19"/>
      <c r="F1129" s="19"/>
      <c r="G1129" s="19"/>
      <c r="H1129" s="19"/>
      <c r="I1129" s="19"/>
      <c r="J1129" s="19"/>
      <c r="K1129" s="19"/>
      <c r="L1129" s="19"/>
      <c r="M1129" s="19"/>
      <c r="N1129" s="19"/>
      <c r="O1129" s="19"/>
      <c r="P1129" s="19"/>
      <c r="Q1129" s="19"/>
      <c r="R1129" s="19"/>
      <c r="S1129" s="19"/>
      <c r="T1129" s="19"/>
      <c r="U1129" s="97"/>
      <c r="V1129" s="19"/>
      <c r="W1129" s="19"/>
      <c r="X1129" s="19"/>
      <c r="Y1129" s="19"/>
      <c r="Z1129" s="19"/>
      <c r="AA1129" s="19"/>
      <c r="AB1129" s="19"/>
      <c r="AC1129" s="19"/>
      <c r="AD1129" s="19"/>
      <c r="AE1129" s="19"/>
      <c r="AF1129" s="19"/>
      <c r="AG1129" s="19"/>
    </row>
    <row r="1130" spans="1:33" ht="15.75" x14ac:dyDescent="0.2">
      <c r="A1130" s="58"/>
      <c r="B1130" s="19"/>
      <c r="C1130" s="19"/>
      <c r="D1130" s="19"/>
      <c r="E1130" s="19"/>
      <c r="F1130" s="19"/>
      <c r="G1130" s="19"/>
      <c r="H1130" s="19"/>
      <c r="I1130" s="19"/>
      <c r="J1130" s="19"/>
      <c r="K1130" s="19"/>
      <c r="L1130" s="19"/>
      <c r="M1130" s="19"/>
      <c r="N1130" s="19"/>
      <c r="O1130" s="19"/>
      <c r="P1130" s="19"/>
      <c r="Q1130" s="19"/>
      <c r="R1130" s="19"/>
      <c r="S1130" s="19"/>
      <c r="T1130" s="19"/>
      <c r="U1130" s="97"/>
      <c r="V1130" s="19"/>
      <c r="W1130" s="19"/>
      <c r="X1130" s="19"/>
      <c r="Y1130" s="19"/>
      <c r="Z1130" s="19"/>
      <c r="AA1130" s="19"/>
      <c r="AB1130" s="19"/>
      <c r="AC1130" s="19"/>
      <c r="AD1130" s="19"/>
      <c r="AE1130" s="19"/>
      <c r="AF1130" s="19"/>
      <c r="AG1130" s="19"/>
    </row>
    <row r="1131" spans="1:33" ht="15.75" x14ac:dyDescent="0.2">
      <c r="A1131" s="58"/>
      <c r="B1131" s="19"/>
      <c r="C1131" s="19"/>
      <c r="D1131" s="19"/>
      <c r="E1131" s="19"/>
      <c r="F1131" s="19"/>
      <c r="G1131" s="19"/>
      <c r="H1131" s="19"/>
      <c r="I1131" s="19"/>
      <c r="J1131" s="19"/>
      <c r="K1131" s="19"/>
      <c r="L1131" s="19"/>
      <c r="M1131" s="19"/>
      <c r="N1131" s="19"/>
      <c r="O1131" s="19"/>
      <c r="P1131" s="19"/>
      <c r="Q1131" s="19"/>
      <c r="R1131" s="19"/>
      <c r="S1131" s="19"/>
      <c r="T1131" s="19"/>
      <c r="U1131" s="97"/>
      <c r="V1131" s="19"/>
      <c r="W1131" s="19"/>
      <c r="X1131" s="19"/>
      <c r="Y1131" s="19"/>
      <c r="Z1131" s="19"/>
      <c r="AA1131" s="19"/>
      <c r="AB1131" s="19"/>
      <c r="AC1131" s="19"/>
      <c r="AD1131" s="19"/>
      <c r="AE1131" s="19"/>
      <c r="AF1131" s="19"/>
      <c r="AG1131" s="19"/>
    </row>
    <row r="1132" spans="1:33" ht="15.75" x14ac:dyDescent="0.2">
      <c r="A1132" s="58"/>
      <c r="B1132" s="19"/>
      <c r="C1132" s="19"/>
      <c r="D1132" s="19"/>
      <c r="E1132" s="19"/>
      <c r="F1132" s="19"/>
      <c r="G1132" s="19"/>
      <c r="H1132" s="19"/>
      <c r="I1132" s="19"/>
      <c r="J1132" s="19"/>
      <c r="K1132" s="19"/>
      <c r="L1132" s="19"/>
      <c r="M1132" s="19"/>
      <c r="N1132" s="19"/>
      <c r="O1132" s="19"/>
      <c r="P1132" s="19"/>
      <c r="Q1132" s="19"/>
      <c r="R1132" s="19"/>
      <c r="S1132" s="19"/>
      <c r="T1132" s="19"/>
      <c r="U1132" s="97"/>
      <c r="V1132" s="19"/>
      <c r="W1132" s="19"/>
      <c r="X1132" s="19"/>
      <c r="Y1132" s="19"/>
      <c r="Z1132" s="19"/>
      <c r="AA1132" s="19"/>
      <c r="AB1132" s="19"/>
      <c r="AC1132" s="19"/>
      <c r="AD1132" s="19"/>
      <c r="AE1132" s="19"/>
      <c r="AF1132" s="19"/>
      <c r="AG1132" s="19"/>
    </row>
    <row r="1133" spans="1:33" ht="15.75" x14ac:dyDescent="0.2">
      <c r="A1133" s="58"/>
      <c r="B1133" s="19"/>
      <c r="C1133" s="19"/>
      <c r="D1133" s="19"/>
      <c r="E1133" s="19"/>
      <c r="F1133" s="19"/>
      <c r="G1133" s="19"/>
      <c r="H1133" s="19"/>
      <c r="I1133" s="19"/>
      <c r="J1133" s="19"/>
      <c r="K1133" s="19"/>
      <c r="L1133" s="19"/>
      <c r="M1133" s="19"/>
      <c r="N1133" s="19"/>
      <c r="O1133" s="19"/>
      <c r="P1133" s="19"/>
      <c r="Q1133" s="19"/>
      <c r="R1133" s="19"/>
      <c r="S1133" s="19"/>
      <c r="T1133" s="19"/>
      <c r="U1133" s="97"/>
      <c r="V1133" s="19"/>
      <c r="W1133" s="19"/>
      <c r="X1133" s="19"/>
      <c r="Y1133" s="19"/>
      <c r="Z1133" s="19"/>
      <c r="AA1133" s="19"/>
      <c r="AB1133" s="19"/>
      <c r="AC1133" s="19"/>
      <c r="AD1133" s="19"/>
      <c r="AE1133" s="19"/>
      <c r="AF1133" s="19"/>
      <c r="AG1133" s="19"/>
    </row>
    <row r="1134" spans="1:33" ht="15.75" x14ac:dyDescent="0.2">
      <c r="A1134" s="58"/>
      <c r="B1134" s="19"/>
      <c r="C1134" s="19"/>
      <c r="D1134" s="19"/>
      <c r="E1134" s="19"/>
      <c r="F1134" s="19"/>
      <c r="G1134" s="19"/>
      <c r="H1134" s="19"/>
      <c r="I1134" s="19"/>
      <c r="J1134" s="19"/>
      <c r="K1134" s="19"/>
      <c r="L1134" s="19"/>
      <c r="M1134" s="19"/>
      <c r="N1134" s="19"/>
      <c r="O1134" s="19"/>
      <c r="P1134" s="19"/>
      <c r="Q1134" s="19"/>
      <c r="R1134" s="19"/>
      <c r="S1134" s="19"/>
      <c r="T1134" s="19"/>
      <c r="U1134" s="97"/>
      <c r="V1134" s="19"/>
      <c r="W1134" s="19"/>
      <c r="X1134" s="19"/>
      <c r="Y1134" s="19"/>
      <c r="Z1134" s="19"/>
      <c r="AA1134" s="19"/>
      <c r="AB1134" s="19"/>
      <c r="AC1134" s="19"/>
      <c r="AD1134" s="19"/>
      <c r="AE1134" s="19"/>
      <c r="AF1134" s="19"/>
      <c r="AG1134" s="19"/>
    </row>
    <row r="1135" spans="1:33" ht="15.75" x14ac:dyDescent="0.2">
      <c r="A1135" s="58"/>
      <c r="B1135" s="19"/>
      <c r="C1135" s="19"/>
      <c r="D1135" s="19"/>
      <c r="E1135" s="19"/>
      <c r="F1135" s="19"/>
      <c r="G1135" s="19"/>
      <c r="H1135" s="19"/>
      <c r="I1135" s="19"/>
      <c r="J1135" s="19"/>
      <c r="K1135" s="19"/>
      <c r="L1135" s="19"/>
      <c r="M1135" s="19"/>
      <c r="N1135" s="19"/>
      <c r="O1135" s="19"/>
      <c r="P1135" s="19"/>
      <c r="Q1135" s="19"/>
      <c r="R1135" s="19"/>
      <c r="S1135" s="19"/>
      <c r="T1135" s="19"/>
      <c r="U1135" s="97"/>
      <c r="V1135" s="19"/>
      <c r="W1135" s="19"/>
      <c r="X1135" s="19"/>
      <c r="Y1135" s="19"/>
      <c r="Z1135" s="19"/>
      <c r="AA1135" s="19"/>
      <c r="AB1135" s="19"/>
      <c r="AC1135" s="19"/>
      <c r="AD1135" s="19"/>
      <c r="AE1135" s="19"/>
      <c r="AF1135" s="19"/>
      <c r="AG1135" s="19"/>
    </row>
    <row r="1136" spans="1:33" ht="15.75" x14ac:dyDescent="0.2">
      <c r="A1136" s="58"/>
      <c r="B1136" s="19"/>
      <c r="C1136" s="19"/>
      <c r="D1136" s="19"/>
      <c r="E1136" s="19"/>
      <c r="F1136" s="19"/>
      <c r="G1136" s="19"/>
      <c r="H1136" s="19"/>
      <c r="I1136" s="19"/>
      <c r="J1136" s="19"/>
      <c r="K1136" s="19"/>
      <c r="L1136" s="19"/>
      <c r="M1136" s="19"/>
      <c r="N1136" s="19"/>
      <c r="O1136" s="19"/>
      <c r="P1136" s="19"/>
      <c r="Q1136" s="19"/>
      <c r="R1136" s="19"/>
      <c r="S1136" s="19"/>
      <c r="T1136" s="19"/>
      <c r="U1136" s="97"/>
      <c r="V1136" s="19"/>
      <c r="W1136" s="19"/>
      <c r="X1136" s="19"/>
      <c r="Y1136" s="19"/>
      <c r="Z1136" s="19"/>
      <c r="AA1136" s="19"/>
      <c r="AB1136" s="19"/>
      <c r="AC1136" s="19"/>
      <c r="AD1136" s="19"/>
      <c r="AE1136" s="19"/>
      <c r="AF1136" s="19"/>
      <c r="AG1136" s="19"/>
    </row>
    <row r="1137" spans="1:33" ht="15.75" x14ac:dyDescent="0.2">
      <c r="A1137" s="58"/>
      <c r="B1137" s="19"/>
      <c r="C1137" s="19"/>
      <c r="D1137" s="19"/>
      <c r="E1137" s="19"/>
      <c r="F1137" s="19"/>
      <c r="G1137" s="19"/>
      <c r="H1137" s="19"/>
      <c r="I1137" s="19"/>
      <c r="J1137" s="19"/>
      <c r="K1137" s="19"/>
      <c r="L1137" s="19"/>
      <c r="M1137" s="19"/>
      <c r="N1137" s="19"/>
      <c r="O1137" s="19"/>
      <c r="P1137" s="19"/>
      <c r="Q1137" s="19"/>
      <c r="R1137" s="19"/>
      <c r="S1137" s="19"/>
      <c r="T1137" s="19"/>
      <c r="U1137" s="97"/>
      <c r="V1137" s="19"/>
      <c r="W1137" s="19"/>
      <c r="X1137" s="19"/>
      <c r="Y1137" s="19"/>
      <c r="Z1137" s="19"/>
      <c r="AA1137" s="19"/>
      <c r="AB1137" s="19"/>
      <c r="AC1137" s="19"/>
      <c r="AD1137" s="19"/>
      <c r="AE1137" s="19"/>
      <c r="AF1137" s="19"/>
      <c r="AG1137" s="19"/>
    </row>
    <row r="1138" spans="1:33" ht="15.75" x14ac:dyDescent="0.2">
      <c r="A1138" s="58"/>
      <c r="B1138" s="19"/>
      <c r="C1138" s="19"/>
      <c r="D1138" s="19"/>
      <c r="E1138" s="19"/>
      <c r="F1138" s="19"/>
      <c r="G1138" s="19"/>
      <c r="H1138" s="19"/>
      <c r="I1138" s="19"/>
      <c r="J1138" s="19"/>
      <c r="K1138" s="19"/>
      <c r="L1138" s="19"/>
      <c r="M1138" s="19"/>
      <c r="N1138" s="19"/>
      <c r="O1138" s="19"/>
      <c r="P1138" s="19"/>
      <c r="Q1138" s="19"/>
      <c r="R1138" s="19"/>
      <c r="S1138" s="19"/>
      <c r="T1138" s="19"/>
      <c r="U1138" s="97"/>
      <c r="V1138" s="19"/>
      <c r="W1138" s="19"/>
      <c r="X1138" s="19"/>
      <c r="Y1138" s="19"/>
      <c r="Z1138" s="19"/>
      <c r="AA1138" s="19"/>
      <c r="AB1138" s="19"/>
      <c r="AC1138" s="19"/>
      <c r="AD1138" s="19"/>
      <c r="AE1138" s="19"/>
      <c r="AF1138" s="19"/>
      <c r="AG1138" s="19"/>
    </row>
    <row r="1139" spans="1:33" ht="15.75" x14ac:dyDescent="0.2">
      <c r="A1139" s="58"/>
      <c r="B1139" s="19"/>
      <c r="C1139" s="19"/>
      <c r="D1139" s="19"/>
      <c r="E1139" s="19"/>
      <c r="F1139" s="19"/>
      <c r="G1139" s="19"/>
      <c r="H1139" s="19"/>
      <c r="I1139" s="19"/>
      <c r="J1139" s="19"/>
      <c r="K1139" s="19"/>
      <c r="L1139" s="19"/>
      <c r="M1139" s="19"/>
      <c r="N1139" s="19"/>
      <c r="O1139" s="19"/>
      <c r="P1139" s="19"/>
      <c r="Q1139" s="19"/>
      <c r="R1139" s="19"/>
      <c r="S1139" s="19"/>
      <c r="T1139" s="19"/>
      <c r="U1139" s="97"/>
      <c r="V1139" s="19"/>
      <c r="W1139" s="19"/>
      <c r="X1139" s="19"/>
      <c r="Y1139" s="19"/>
      <c r="Z1139" s="19"/>
      <c r="AA1139" s="19"/>
      <c r="AB1139" s="19"/>
      <c r="AC1139" s="19"/>
      <c r="AD1139" s="19"/>
      <c r="AE1139" s="19"/>
      <c r="AF1139" s="19"/>
      <c r="AG1139" s="19"/>
    </row>
    <row r="1140" spans="1:33" ht="15.75" x14ac:dyDescent="0.2">
      <c r="A1140" s="58"/>
      <c r="B1140" s="19"/>
      <c r="C1140" s="19"/>
      <c r="D1140" s="19"/>
      <c r="E1140" s="19"/>
      <c r="F1140" s="19"/>
      <c r="G1140" s="19"/>
      <c r="H1140" s="19"/>
      <c r="I1140" s="19"/>
      <c r="J1140" s="19"/>
      <c r="K1140" s="19"/>
      <c r="L1140" s="19"/>
      <c r="M1140" s="19"/>
      <c r="N1140" s="19"/>
      <c r="O1140" s="19"/>
      <c r="P1140" s="19"/>
      <c r="Q1140" s="19"/>
      <c r="R1140" s="19"/>
      <c r="S1140" s="19"/>
      <c r="T1140" s="19"/>
      <c r="U1140" s="97"/>
      <c r="V1140" s="19"/>
      <c r="W1140" s="19"/>
      <c r="X1140" s="19"/>
      <c r="Y1140" s="19"/>
      <c r="Z1140" s="19"/>
      <c r="AA1140" s="19"/>
      <c r="AB1140" s="19"/>
      <c r="AC1140" s="19"/>
      <c r="AD1140" s="19"/>
      <c r="AE1140" s="19"/>
      <c r="AF1140" s="19"/>
      <c r="AG1140" s="19"/>
    </row>
    <row r="1141" spans="1:33" ht="15.75" x14ac:dyDescent="0.2">
      <c r="A1141" s="58"/>
      <c r="B1141" s="19"/>
      <c r="C1141" s="19"/>
      <c r="D1141" s="19"/>
      <c r="E1141" s="19"/>
      <c r="F1141" s="19"/>
      <c r="G1141" s="19"/>
      <c r="H1141" s="19"/>
      <c r="I1141" s="19"/>
      <c r="J1141" s="19"/>
      <c r="K1141" s="19"/>
      <c r="L1141" s="19"/>
      <c r="M1141" s="19"/>
      <c r="N1141" s="19"/>
      <c r="O1141" s="19"/>
      <c r="P1141" s="19"/>
      <c r="Q1141" s="19"/>
      <c r="R1141" s="19"/>
      <c r="S1141" s="19"/>
      <c r="T1141" s="19"/>
      <c r="U1141" s="97"/>
      <c r="V1141" s="19"/>
      <c r="W1141" s="19"/>
      <c r="X1141" s="19"/>
      <c r="Y1141" s="19"/>
      <c r="Z1141" s="19"/>
      <c r="AA1141" s="19"/>
      <c r="AB1141" s="19"/>
      <c r="AC1141" s="19"/>
      <c r="AD1141" s="19"/>
      <c r="AE1141" s="19"/>
      <c r="AF1141" s="19"/>
      <c r="AG1141" s="19"/>
    </row>
    <row r="1142" spans="1:33" ht="15.75" x14ac:dyDescent="0.2">
      <c r="A1142" s="58"/>
      <c r="B1142" s="19"/>
      <c r="C1142" s="19"/>
      <c r="D1142" s="19"/>
      <c r="E1142" s="19"/>
      <c r="F1142" s="19"/>
      <c r="G1142" s="19"/>
      <c r="H1142" s="19"/>
      <c r="I1142" s="19"/>
      <c r="J1142" s="19"/>
      <c r="K1142" s="19"/>
      <c r="L1142" s="19"/>
      <c r="M1142" s="19"/>
      <c r="N1142" s="19"/>
      <c r="O1142" s="19"/>
      <c r="P1142" s="19"/>
      <c r="Q1142" s="19"/>
      <c r="R1142" s="19"/>
      <c r="S1142" s="19"/>
      <c r="T1142" s="19"/>
      <c r="U1142" s="97"/>
      <c r="V1142" s="19"/>
      <c r="W1142" s="19"/>
      <c r="X1142" s="19"/>
      <c r="Y1142" s="19"/>
      <c r="Z1142" s="19"/>
      <c r="AA1142" s="19"/>
      <c r="AB1142" s="19"/>
      <c r="AC1142" s="19"/>
      <c r="AD1142" s="19"/>
      <c r="AE1142" s="19"/>
      <c r="AF1142" s="19"/>
      <c r="AG1142" s="19"/>
    </row>
    <row r="1143" spans="1:33" ht="15.75" x14ac:dyDescent="0.2">
      <c r="A1143" s="58"/>
      <c r="B1143" s="19"/>
      <c r="C1143" s="19"/>
      <c r="D1143" s="19"/>
      <c r="E1143" s="19"/>
      <c r="F1143" s="19"/>
      <c r="G1143" s="19"/>
      <c r="H1143" s="19"/>
      <c r="I1143" s="19"/>
      <c r="J1143" s="19"/>
      <c r="K1143" s="19"/>
      <c r="L1143" s="19"/>
      <c r="M1143" s="19"/>
      <c r="N1143" s="19"/>
      <c r="O1143" s="19"/>
      <c r="P1143" s="19"/>
      <c r="Q1143" s="19"/>
      <c r="R1143" s="19"/>
      <c r="S1143" s="19"/>
      <c r="T1143" s="19"/>
      <c r="U1143" s="97"/>
      <c r="V1143" s="19"/>
      <c r="W1143" s="19"/>
      <c r="X1143" s="19"/>
      <c r="Y1143" s="19"/>
      <c r="Z1143" s="19"/>
      <c r="AA1143" s="19"/>
      <c r="AB1143" s="19"/>
      <c r="AC1143" s="19"/>
      <c r="AD1143" s="19"/>
      <c r="AE1143" s="19"/>
      <c r="AF1143" s="19"/>
      <c r="AG1143" s="19"/>
    </row>
    <row r="1144" spans="1:33" ht="15.75" x14ac:dyDescent="0.2">
      <c r="A1144" s="58"/>
      <c r="B1144" s="19"/>
      <c r="C1144" s="19"/>
      <c r="D1144" s="19"/>
      <c r="E1144" s="19"/>
      <c r="F1144" s="19"/>
      <c r="G1144" s="19"/>
      <c r="H1144" s="19"/>
      <c r="I1144" s="19"/>
      <c r="J1144" s="19"/>
      <c r="K1144" s="19"/>
      <c r="L1144" s="19"/>
      <c r="M1144" s="19"/>
      <c r="N1144" s="19"/>
      <c r="O1144" s="19"/>
      <c r="P1144" s="19"/>
      <c r="Q1144" s="19"/>
      <c r="R1144" s="19"/>
      <c r="S1144" s="19"/>
      <c r="T1144" s="19"/>
      <c r="U1144" s="97"/>
      <c r="V1144" s="19"/>
      <c r="W1144" s="19"/>
      <c r="X1144" s="19"/>
      <c r="Y1144" s="19"/>
      <c r="Z1144" s="19"/>
      <c r="AA1144" s="19"/>
      <c r="AB1144" s="19"/>
      <c r="AC1144" s="19"/>
      <c r="AD1144" s="19"/>
      <c r="AE1144" s="19"/>
      <c r="AF1144" s="19"/>
      <c r="AG1144" s="19"/>
    </row>
    <row r="1145" spans="1:33" ht="15.75" x14ac:dyDescent="0.2">
      <c r="A1145" s="58"/>
      <c r="B1145" s="19"/>
      <c r="C1145" s="19"/>
      <c r="D1145" s="19"/>
      <c r="E1145" s="19"/>
      <c r="F1145" s="19"/>
      <c r="G1145" s="19"/>
      <c r="H1145" s="19"/>
      <c r="I1145" s="19"/>
      <c r="J1145" s="19"/>
      <c r="K1145" s="19"/>
      <c r="L1145" s="19"/>
      <c r="M1145" s="19"/>
      <c r="N1145" s="19"/>
      <c r="O1145" s="19"/>
      <c r="P1145" s="19"/>
      <c r="Q1145" s="19"/>
      <c r="R1145" s="19"/>
      <c r="S1145" s="19"/>
      <c r="T1145" s="19"/>
      <c r="U1145" s="97"/>
      <c r="V1145" s="19"/>
      <c r="W1145" s="19"/>
      <c r="X1145" s="19"/>
      <c r="Y1145" s="19"/>
      <c r="Z1145" s="19"/>
      <c r="AA1145" s="19"/>
      <c r="AB1145" s="19"/>
      <c r="AC1145" s="19"/>
      <c r="AD1145" s="19"/>
      <c r="AE1145" s="19"/>
      <c r="AF1145" s="19"/>
      <c r="AG1145" s="19"/>
    </row>
    <row r="1146" spans="1:33" ht="15.75" x14ac:dyDescent="0.2">
      <c r="A1146" s="58"/>
      <c r="B1146" s="19"/>
      <c r="C1146" s="19"/>
      <c r="D1146" s="19"/>
      <c r="E1146" s="19"/>
      <c r="F1146" s="19"/>
      <c r="G1146" s="19"/>
      <c r="H1146" s="19"/>
      <c r="I1146" s="19"/>
      <c r="J1146" s="19"/>
      <c r="K1146" s="19"/>
      <c r="L1146" s="19"/>
      <c r="M1146" s="19"/>
      <c r="N1146" s="19"/>
      <c r="O1146" s="19"/>
      <c r="P1146" s="19"/>
      <c r="Q1146" s="19"/>
      <c r="R1146" s="19"/>
      <c r="S1146" s="19"/>
      <c r="T1146" s="19"/>
      <c r="U1146" s="97"/>
      <c r="V1146" s="19"/>
      <c r="W1146" s="19"/>
      <c r="X1146" s="19"/>
      <c r="Y1146" s="19"/>
      <c r="Z1146" s="19"/>
      <c r="AA1146" s="19"/>
      <c r="AB1146" s="19"/>
      <c r="AC1146" s="19"/>
      <c r="AD1146" s="19"/>
      <c r="AE1146" s="19"/>
      <c r="AF1146" s="19"/>
      <c r="AG1146" s="19"/>
    </row>
    <row r="1147" spans="1:33" ht="15.75" x14ac:dyDescent="0.2">
      <c r="A1147" s="58"/>
      <c r="B1147" s="19"/>
      <c r="C1147" s="19"/>
      <c r="D1147" s="19"/>
      <c r="E1147" s="19"/>
      <c r="F1147" s="19"/>
      <c r="G1147" s="19"/>
      <c r="H1147" s="19"/>
      <c r="I1147" s="19"/>
      <c r="J1147" s="19"/>
      <c r="K1147" s="19"/>
      <c r="L1147" s="19"/>
      <c r="M1147" s="19"/>
      <c r="N1147" s="19"/>
      <c r="O1147" s="19"/>
      <c r="P1147" s="19"/>
      <c r="Q1147" s="19"/>
      <c r="R1147" s="19"/>
      <c r="S1147" s="19"/>
      <c r="T1147" s="19"/>
      <c r="U1147" s="97"/>
      <c r="V1147" s="19"/>
      <c r="W1147" s="19"/>
      <c r="X1147" s="19"/>
      <c r="Y1147" s="19"/>
      <c r="Z1147" s="19"/>
      <c r="AA1147" s="19"/>
      <c r="AB1147" s="19"/>
      <c r="AC1147" s="19"/>
      <c r="AD1147" s="19"/>
      <c r="AE1147" s="19"/>
      <c r="AF1147" s="19"/>
      <c r="AG1147" s="19"/>
    </row>
    <row r="1148" spans="1:33" ht="15.75" x14ac:dyDescent="0.2">
      <c r="A1148" s="58"/>
      <c r="B1148" s="19"/>
      <c r="C1148" s="19"/>
      <c r="D1148" s="19"/>
      <c r="E1148" s="19"/>
      <c r="F1148" s="19"/>
      <c r="G1148" s="19"/>
      <c r="H1148" s="19"/>
      <c r="I1148" s="19"/>
      <c r="J1148" s="19"/>
      <c r="K1148" s="19"/>
      <c r="L1148" s="19"/>
      <c r="M1148" s="19"/>
      <c r="N1148" s="19"/>
      <c r="O1148" s="19"/>
      <c r="P1148" s="19"/>
      <c r="Q1148" s="19"/>
      <c r="R1148" s="19"/>
      <c r="S1148" s="19"/>
      <c r="T1148" s="19"/>
      <c r="U1148" s="97"/>
      <c r="V1148" s="19"/>
      <c r="W1148" s="19"/>
      <c r="X1148" s="19"/>
      <c r="Y1148" s="19"/>
      <c r="Z1148" s="19"/>
      <c r="AA1148" s="19"/>
      <c r="AB1148" s="19"/>
      <c r="AC1148" s="19"/>
      <c r="AD1148" s="19"/>
      <c r="AE1148" s="19"/>
      <c r="AF1148" s="19"/>
      <c r="AG1148" s="19"/>
    </row>
    <row r="1149" spans="1:33" ht="15.75" x14ac:dyDescent="0.2">
      <c r="A1149" s="58"/>
      <c r="B1149" s="19"/>
      <c r="C1149" s="19"/>
      <c r="D1149" s="19"/>
      <c r="E1149" s="19"/>
      <c r="F1149" s="19"/>
      <c r="G1149" s="19"/>
      <c r="H1149" s="19"/>
      <c r="I1149" s="19"/>
      <c r="J1149" s="19"/>
      <c r="K1149" s="19"/>
      <c r="L1149" s="19"/>
      <c r="M1149" s="19"/>
      <c r="N1149" s="19"/>
      <c r="O1149" s="19"/>
      <c r="P1149" s="19"/>
      <c r="Q1149" s="19"/>
      <c r="R1149" s="19"/>
      <c r="S1149" s="19"/>
      <c r="T1149" s="19"/>
      <c r="U1149" s="97"/>
      <c r="V1149" s="19"/>
      <c r="W1149" s="19"/>
      <c r="X1149" s="19"/>
      <c r="Y1149" s="19"/>
      <c r="Z1149" s="19"/>
      <c r="AA1149" s="19"/>
      <c r="AB1149" s="19"/>
      <c r="AC1149" s="19"/>
      <c r="AD1149" s="19"/>
      <c r="AE1149" s="19"/>
      <c r="AF1149" s="19"/>
      <c r="AG1149" s="19"/>
    </row>
    <row r="1150" spans="1:33" ht="15.75" x14ac:dyDescent="0.2">
      <c r="A1150" s="58"/>
      <c r="B1150" s="19"/>
      <c r="C1150" s="19"/>
      <c r="D1150" s="19"/>
      <c r="E1150" s="19"/>
      <c r="F1150" s="19"/>
      <c r="G1150" s="19"/>
      <c r="H1150" s="19"/>
      <c r="I1150" s="19"/>
      <c r="J1150" s="19"/>
      <c r="K1150" s="19"/>
      <c r="L1150" s="19"/>
      <c r="M1150" s="19"/>
      <c r="N1150" s="19"/>
      <c r="O1150" s="19"/>
      <c r="P1150" s="19"/>
      <c r="Q1150" s="19"/>
      <c r="R1150" s="19"/>
      <c r="S1150" s="19"/>
      <c r="T1150" s="19"/>
      <c r="U1150" s="97"/>
      <c r="V1150" s="19"/>
      <c r="W1150" s="19"/>
      <c r="X1150" s="19"/>
      <c r="Y1150" s="19"/>
      <c r="Z1150" s="19"/>
      <c r="AA1150" s="19"/>
      <c r="AB1150" s="19"/>
      <c r="AC1150" s="19"/>
      <c r="AD1150" s="19"/>
      <c r="AE1150" s="19"/>
      <c r="AF1150" s="19"/>
      <c r="AG1150" s="19"/>
    </row>
    <row r="1151" spans="1:33" ht="15.75" x14ac:dyDescent="0.2">
      <c r="A1151" s="58"/>
      <c r="B1151" s="19"/>
      <c r="C1151" s="19"/>
      <c r="D1151" s="19"/>
      <c r="E1151" s="19"/>
      <c r="F1151" s="19"/>
      <c r="G1151" s="19"/>
      <c r="H1151" s="19"/>
      <c r="I1151" s="19"/>
      <c r="J1151" s="19"/>
      <c r="K1151" s="19"/>
      <c r="L1151" s="19"/>
      <c r="M1151" s="19"/>
      <c r="N1151" s="19"/>
      <c r="O1151" s="19"/>
      <c r="P1151" s="19"/>
      <c r="Q1151" s="19"/>
      <c r="R1151" s="19"/>
      <c r="S1151" s="19"/>
      <c r="T1151" s="19"/>
      <c r="U1151" s="97"/>
      <c r="V1151" s="19"/>
      <c r="W1151" s="19"/>
      <c r="X1151" s="19"/>
      <c r="Y1151" s="19"/>
      <c r="Z1151" s="19"/>
      <c r="AA1151" s="19"/>
      <c r="AB1151" s="19"/>
      <c r="AC1151" s="19"/>
      <c r="AD1151" s="19"/>
      <c r="AE1151" s="19"/>
      <c r="AF1151" s="19"/>
      <c r="AG1151" s="19"/>
    </row>
    <row r="1152" spans="1:33" ht="15.75" x14ac:dyDescent="0.2">
      <c r="A1152" s="58"/>
      <c r="B1152" s="19"/>
      <c r="C1152" s="19"/>
      <c r="D1152" s="19"/>
      <c r="E1152" s="19"/>
      <c r="F1152" s="19"/>
      <c r="G1152" s="19"/>
      <c r="H1152" s="19"/>
      <c r="I1152" s="19"/>
      <c r="J1152" s="19"/>
      <c r="K1152" s="19"/>
      <c r="L1152" s="19"/>
      <c r="M1152" s="19"/>
      <c r="N1152" s="19"/>
      <c r="O1152" s="19"/>
      <c r="P1152" s="19"/>
      <c r="Q1152" s="19"/>
      <c r="R1152" s="19"/>
      <c r="S1152" s="19"/>
      <c r="T1152" s="19"/>
      <c r="U1152" s="97"/>
      <c r="V1152" s="19"/>
      <c r="W1152" s="19"/>
      <c r="X1152" s="19"/>
      <c r="Y1152" s="19"/>
      <c r="Z1152" s="19"/>
      <c r="AA1152" s="19"/>
      <c r="AB1152" s="19"/>
      <c r="AC1152" s="19"/>
      <c r="AD1152" s="19"/>
      <c r="AE1152" s="19"/>
      <c r="AF1152" s="19"/>
      <c r="AG1152" s="19"/>
    </row>
    <row r="1153" spans="1:33" ht="15.75" x14ac:dyDescent="0.2">
      <c r="A1153" s="58"/>
      <c r="B1153" s="19"/>
      <c r="C1153" s="19"/>
      <c r="D1153" s="19"/>
      <c r="E1153" s="19"/>
      <c r="F1153" s="19"/>
      <c r="G1153" s="19"/>
      <c r="H1153" s="19"/>
      <c r="I1153" s="19"/>
      <c r="J1153" s="19"/>
      <c r="K1153" s="19"/>
      <c r="L1153" s="19"/>
      <c r="M1153" s="19"/>
      <c r="N1153" s="19"/>
      <c r="O1153" s="19"/>
      <c r="P1153" s="19"/>
      <c r="Q1153" s="19"/>
      <c r="R1153" s="19"/>
      <c r="S1153" s="19"/>
      <c r="T1153" s="19"/>
      <c r="U1153" s="97"/>
      <c r="V1153" s="19"/>
      <c r="W1153" s="19"/>
      <c r="X1153" s="19"/>
      <c r="Y1153" s="19"/>
      <c r="Z1153" s="19"/>
      <c r="AA1153" s="19"/>
      <c r="AB1153" s="19"/>
      <c r="AC1153" s="19"/>
      <c r="AD1153" s="19"/>
      <c r="AE1153" s="19"/>
      <c r="AF1153" s="19"/>
      <c r="AG1153" s="19"/>
    </row>
    <row r="1154" spans="1:33" ht="15.75" x14ac:dyDescent="0.2">
      <c r="A1154" s="58"/>
      <c r="B1154" s="19"/>
      <c r="C1154" s="19"/>
      <c r="D1154" s="19"/>
      <c r="E1154" s="19"/>
      <c r="F1154" s="19"/>
      <c r="G1154" s="19"/>
      <c r="H1154" s="19"/>
      <c r="I1154" s="19"/>
      <c r="J1154" s="19"/>
      <c r="K1154" s="19"/>
      <c r="L1154" s="19"/>
      <c r="M1154" s="19"/>
      <c r="N1154" s="19"/>
      <c r="O1154" s="19"/>
      <c r="P1154" s="19"/>
      <c r="Q1154" s="19"/>
      <c r="R1154" s="19"/>
      <c r="S1154" s="19"/>
      <c r="T1154" s="19"/>
      <c r="U1154" s="97"/>
      <c r="V1154" s="19"/>
      <c r="W1154" s="19"/>
      <c r="X1154" s="19"/>
      <c r="Y1154" s="19"/>
      <c r="Z1154" s="19"/>
      <c r="AA1154" s="19"/>
      <c r="AB1154" s="19"/>
      <c r="AC1154" s="19"/>
      <c r="AD1154" s="19"/>
      <c r="AE1154" s="19"/>
      <c r="AF1154" s="19"/>
      <c r="AG1154" s="19"/>
    </row>
    <row r="1155" spans="1:33" ht="15.75" x14ac:dyDescent="0.2">
      <c r="A1155" s="58"/>
      <c r="B1155" s="19"/>
      <c r="C1155" s="19"/>
      <c r="D1155" s="19"/>
      <c r="E1155" s="19"/>
      <c r="F1155" s="19"/>
      <c r="G1155" s="19"/>
      <c r="H1155" s="19"/>
      <c r="I1155" s="19"/>
      <c r="J1155" s="19"/>
      <c r="K1155" s="19"/>
      <c r="L1155" s="19"/>
      <c r="M1155" s="19"/>
      <c r="N1155" s="19"/>
      <c r="O1155" s="19"/>
      <c r="P1155" s="19"/>
      <c r="Q1155" s="19"/>
      <c r="R1155" s="19"/>
      <c r="S1155" s="19"/>
      <c r="T1155" s="19"/>
      <c r="U1155" s="97"/>
      <c r="V1155" s="19"/>
      <c r="W1155" s="19"/>
      <c r="X1155" s="19"/>
      <c r="Y1155" s="19"/>
      <c r="Z1155" s="19"/>
      <c r="AA1155" s="19"/>
      <c r="AB1155" s="19"/>
      <c r="AC1155" s="19"/>
      <c r="AD1155" s="19"/>
      <c r="AE1155" s="19"/>
      <c r="AF1155" s="19"/>
      <c r="AG1155" s="19"/>
    </row>
    <row r="1156" spans="1:33" ht="15.75" x14ac:dyDescent="0.2">
      <c r="A1156" s="58"/>
      <c r="B1156" s="19"/>
      <c r="C1156" s="19"/>
      <c r="D1156" s="19"/>
      <c r="E1156" s="19"/>
      <c r="F1156" s="19"/>
      <c r="G1156" s="19"/>
      <c r="H1156" s="19"/>
      <c r="I1156" s="19"/>
      <c r="J1156" s="19"/>
      <c r="K1156" s="19"/>
      <c r="L1156" s="19"/>
      <c r="M1156" s="19"/>
      <c r="N1156" s="19"/>
      <c r="O1156" s="19"/>
      <c r="P1156" s="19"/>
      <c r="Q1156" s="19"/>
      <c r="R1156" s="19"/>
      <c r="S1156" s="19"/>
      <c r="T1156" s="19"/>
      <c r="U1156" s="97"/>
      <c r="V1156" s="19"/>
      <c r="W1156" s="19"/>
      <c r="X1156" s="19"/>
      <c r="Y1156" s="19"/>
      <c r="Z1156" s="19"/>
      <c r="AA1156" s="19"/>
      <c r="AB1156" s="19"/>
      <c r="AC1156" s="19"/>
      <c r="AD1156" s="19"/>
      <c r="AE1156" s="19"/>
      <c r="AF1156" s="19"/>
      <c r="AG1156" s="19"/>
    </row>
    <row r="1157" spans="1:33" ht="15.75" x14ac:dyDescent="0.2">
      <c r="A1157" s="58"/>
      <c r="B1157" s="19"/>
      <c r="C1157" s="19"/>
      <c r="D1157" s="19"/>
      <c r="E1157" s="19"/>
      <c r="F1157" s="19"/>
      <c r="G1157" s="19"/>
      <c r="H1157" s="19"/>
      <c r="I1157" s="19"/>
      <c r="J1157" s="19"/>
      <c r="K1157" s="19"/>
      <c r="L1157" s="19"/>
      <c r="M1157" s="19"/>
      <c r="N1157" s="19"/>
      <c r="O1157" s="19"/>
      <c r="P1157" s="19"/>
      <c r="Q1157" s="19"/>
      <c r="R1157" s="19"/>
      <c r="S1157" s="19"/>
      <c r="T1157" s="19"/>
      <c r="U1157" s="97"/>
      <c r="V1157" s="19"/>
      <c r="W1157" s="19"/>
      <c r="X1157" s="19"/>
      <c r="Y1157" s="19"/>
      <c r="Z1157" s="19"/>
      <c r="AA1157" s="19"/>
      <c r="AB1157" s="19"/>
      <c r="AC1157" s="19"/>
      <c r="AD1157" s="19"/>
      <c r="AE1157" s="19"/>
      <c r="AF1157" s="19"/>
      <c r="AG1157" s="19"/>
    </row>
    <row r="1158" spans="1:33" ht="15.75" x14ac:dyDescent="0.2">
      <c r="A1158" s="58"/>
      <c r="B1158" s="19"/>
      <c r="C1158" s="19"/>
      <c r="D1158" s="19"/>
      <c r="E1158" s="19"/>
      <c r="F1158" s="19"/>
      <c r="G1158" s="19"/>
      <c r="H1158" s="19"/>
      <c r="I1158" s="19"/>
      <c r="J1158" s="19"/>
      <c r="K1158" s="19"/>
      <c r="L1158" s="19"/>
      <c r="M1158" s="19"/>
      <c r="N1158" s="19"/>
      <c r="O1158" s="19"/>
      <c r="P1158" s="19"/>
      <c r="Q1158" s="19"/>
      <c r="R1158" s="19"/>
      <c r="S1158" s="19"/>
      <c r="T1158" s="19"/>
      <c r="U1158" s="97"/>
      <c r="V1158" s="19"/>
      <c r="W1158" s="19"/>
      <c r="X1158" s="19"/>
      <c r="Y1158" s="19"/>
      <c r="Z1158" s="19"/>
      <c r="AA1158" s="19"/>
      <c r="AB1158" s="19"/>
      <c r="AC1158" s="19"/>
      <c r="AD1158" s="19"/>
      <c r="AE1158" s="19"/>
      <c r="AF1158" s="19"/>
      <c r="AG1158" s="19"/>
    </row>
    <row r="1159" spans="1:33" ht="15.75" x14ac:dyDescent="0.2">
      <c r="A1159" s="58"/>
      <c r="B1159" s="19"/>
      <c r="C1159" s="19"/>
      <c r="D1159" s="19"/>
      <c r="E1159" s="19"/>
      <c r="F1159" s="19"/>
      <c r="G1159" s="19"/>
      <c r="H1159" s="19"/>
      <c r="I1159" s="19"/>
      <c r="J1159" s="19"/>
      <c r="K1159" s="19"/>
      <c r="L1159" s="19"/>
      <c r="M1159" s="19"/>
      <c r="N1159" s="19"/>
      <c r="O1159" s="19"/>
      <c r="P1159" s="19"/>
      <c r="Q1159" s="19"/>
      <c r="R1159" s="19"/>
      <c r="S1159" s="19"/>
      <c r="T1159" s="19"/>
      <c r="U1159" s="97"/>
      <c r="V1159" s="19"/>
      <c r="W1159" s="19"/>
      <c r="X1159" s="19"/>
      <c r="Y1159" s="19"/>
      <c r="Z1159" s="19"/>
      <c r="AA1159" s="19"/>
      <c r="AB1159" s="19"/>
      <c r="AC1159" s="19"/>
      <c r="AD1159" s="19"/>
      <c r="AE1159" s="19"/>
      <c r="AF1159" s="19"/>
      <c r="AG1159" s="19"/>
    </row>
    <row r="1160" spans="1:33" ht="15.75" x14ac:dyDescent="0.2">
      <c r="A1160" s="58"/>
      <c r="B1160" s="19"/>
      <c r="C1160" s="19"/>
      <c r="D1160" s="19"/>
      <c r="E1160" s="19"/>
      <c r="F1160" s="19"/>
      <c r="G1160" s="19"/>
      <c r="H1160" s="19"/>
      <c r="I1160" s="19"/>
      <c r="J1160" s="19"/>
      <c r="K1160" s="19"/>
      <c r="L1160" s="19"/>
      <c r="M1160" s="19"/>
      <c r="N1160" s="19"/>
      <c r="O1160" s="19"/>
      <c r="P1160" s="19"/>
      <c r="Q1160" s="19"/>
      <c r="R1160" s="19"/>
      <c r="S1160" s="19"/>
      <c r="T1160" s="19"/>
      <c r="U1160" s="97"/>
      <c r="V1160" s="19"/>
      <c r="W1160" s="19"/>
      <c r="X1160" s="19"/>
      <c r="Y1160" s="19"/>
      <c r="Z1160" s="19"/>
      <c r="AA1160" s="19"/>
      <c r="AB1160" s="19"/>
      <c r="AC1160" s="19"/>
      <c r="AD1160" s="19"/>
      <c r="AE1160" s="19"/>
      <c r="AF1160" s="19"/>
      <c r="AG1160" s="19"/>
    </row>
    <row r="1161" spans="1:33" ht="15.75" x14ac:dyDescent="0.2">
      <c r="A1161" s="58"/>
      <c r="B1161" s="19"/>
      <c r="C1161" s="19"/>
      <c r="D1161" s="19"/>
      <c r="E1161" s="19"/>
      <c r="F1161" s="19"/>
      <c r="G1161" s="19"/>
      <c r="H1161" s="19"/>
      <c r="I1161" s="19"/>
      <c r="J1161" s="19"/>
      <c r="K1161" s="19"/>
      <c r="L1161" s="19"/>
      <c r="M1161" s="19"/>
      <c r="N1161" s="19"/>
      <c r="O1161" s="19"/>
      <c r="P1161" s="19"/>
      <c r="Q1161" s="19"/>
      <c r="R1161" s="19"/>
      <c r="S1161" s="19"/>
      <c r="T1161" s="19"/>
      <c r="U1161" s="97"/>
      <c r="V1161" s="19"/>
      <c r="W1161" s="19"/>
      <c r="X1161" s="19"/>
      <c r="Y1161" s="19"/>
      <c r="Z1161" s="19"/>
      <c r="AA1161" s="19"/>
      <c r="AB1161" s="19"/>
      <c r="AC1161" s="19"/>
      <c r="AD1161" s="19"/>
      <c r="AE1161" s="19"/>
      <c r="AF1161" s="19"/>
      <c r="AG1161" s="19"/>
    </row>
    <row r="1162" spans="1:33" ht="15.75" x14ac:dyDescent="0.2">
      <c r="A1162" s="58"/>
      <c r="B1162" s="19"/>
      <c r="C1162" s="19"/>
      <c r="D1162" s="19"/>
      <c r="E1162" s="19"/>
      <c r="F1162" s="19"/>
      <c r="G1162" s="19"/>
      <c r="H1162" s="19"/>
      <c r="I1162" s="19"/>
      <c r="J1162" s="19"/>
      <c r="K1162" s="19"/>
      <c r="L1162" s="19"/>
      <c r="M1162" s="19"/>
      <c r="N1162" s="19"/>
      <c r="O1162" s="19"/>
      <c r="P1162" s="19"/>
      <c r="Q1162" s="19"/>
      <c r="R1162" s="19"/>
      <c r="S1162" s="19"/>
      <c r="T1162" s="19"/>
      <c r="U1162" s="97"/>
      <c r="V1162" s="19"/>
      <c r="W1162" s="19"/>
      <c r="X1162" s="19"/>
      <c r="Y1162" s="19"/>
      <c r="Z1162" s="19"/>
      <c r="AA1162" s="19"/>
      <c r="AB1162" s="19"/>
      <c r="AC1162" s="19"/>
      <c r="AD1162" s="19"/>
      <c r="AE1162" s="19"/>
      <c r="AF1162" s="19"/>
      <c r="AG1162" s="19"/>
    </row>
    <row r="1163" spans="1:33" ht="15.75" x14ac:dyDescent="0.2">
      <c r="A1163" s="58"/>
      <c r="B1163" s="19"/>
      <c r="C1163" s="19"/>
      <c r="D1163" s="19"/>
      <c r="E1163" s="19"/>
      <c r="F1163" s="19"/>
      <c r="G1163" s="19"/>
      <c r="H1163" s="19"/>
      <c r="I1163" s="19"/>
      <c r="J1163" s="19"/>
      <c r="K1163" s="19"/>
      <c r="L1163" s="19"/>
      <c r="M1163" s="19"/>
      <c r="N1163" s="19"/>
      <c r="O1163" s="19"/>
      <c r="P1163" s="19"/>
      <c r="Q1163" s="19"/>
      <c r="R1163" s="19"/>
      <c r="S1163" s="19"/>
      <c r="T1163" s="19"/>
      <c r="U1163" s="97"/>
      <c r="V1163" s="19"/>
      <c r="W1163" s="19"/>
      <c r="X1163" s="19"/>
      <c r="Y1163" s="19"/>
      <c r="Z1163" s="19"/>
      <c r="AA1163" s="19"/>
      <c r="AB1163" s="19"/>
      <c r="AC1163" s="19"/>
      <c r="AD1163" s="19"/>
      <c r="AE1163" s="19"/>
      <c r="AF1163" s="19"/>
      <c r="AG1163" s="19"/>
    </row>
    <row r="1164" spans="1:33" ht="15.75" x14ac:dyDescent="0.2">
      <c r="A1164" s="58"/>
      <c r="B1164" s="19"/>
      <c r="C1164" s="19"/>
      <c r="D1164" s="19"/>
      <c r="E1164" s="19"/>
      <c r="F1164" s="19"/>
      <c r="G1164" s="19"/>
      <c r="H1164" s="19"/>
      <c r="I1164" s="19"/>
      <c r="J1164" s="19"/>
      <c r="K1164" s="19"/>
      <c r="L1164" s="19"/>
      <c r="M1164" s="19"/>
      <c r="N1164" s="19"/>
      <c r="O1164" s="19"/>
      <c r="P1164" s="19"/>
      <c r="Q1164" s="19"/>
      <c r="R1164" s="19"/>
      <c r="S1164" s="19"/>
      <c r="T1164" s="19"/>
      <c r="U1164" s="97"/>
      <c r="V1164" s="19"/>
      <c r="W1164" s="19"/>
      <c r="X1164" s="19"/>
      <c r="Y1164" s="19"/>
      <c r="Z1164" s="19"/>
      <c r="AA1164" s="19"/>
      <c r="AB1164" s="19"/>
      <c r="AC1164" s="19"/>
      <c r="AD1164" s="19"/>
      <c r="AE1164" s="19"/>
      <c r="AF1164" s="19"/>
      <c r="AG1164" s="19"/>
    </row>
    <row r="1165" spans="1:33" ht="15.75" x14ac:dyDescent="0.2">
      <c r="A1165" s="58"/>
      <c r="B1165" s="19"/>
      <c r="C1165" s="19"/>
      <c r="D1165" s="19"/>
      <c r="E1165" s="19"/>
      <c r="F1165" s="19"/>
      <c r="G1165" s="19"/>
      <c r="H1165" s="19"/>
      <c r="I1165" s="19"/>
      <c r="J1165" s="19"/>
      <c r="K1165" s="19"/>
      <c r="L1165" s="19"/>
      <c r="M1165" s="19"/>
      <c r="N1165" s="19"/>
      <c r="O1165" s="19"/>
      <c r="P1165" s="19"/>
      <c r="Q1165" s="19"/>
      <c r="R1165" s="19"/>
      <c r="S1165" s="19"/>
      <c r="T1165" s="19"/>
      <c r="U1165" s="97"/>
      <c r="V1165" s="19"/>
      <c r="W1165" s="19"/>
      <c r="X1165" s="19"/>
      <c r="Y1165" s="19"/>
      <c r="Z1165" s="19"/>
      <c r="AA1165" s="19"/>
      <c r="AB1165" s="19"/>
      <c r="AC1165" s="19"/>
      <c r="AD1165" s="19"/>
      <c r="AE1165" s="19"/>
      <c r="AF1165" s="19"/>
      <c r="AG1165" s="19"/>
    </row>
    <row r="1166" spans="1:33" ht="15.75" x14ac:dyDescent="0.2">
      <c r="A1166" s="58"/>
      <c r="B1166" s="19"/>
      <c r="C1166" s="19"/>
      <c r="D1166" s="19"/>
      <c r="E1166" s="19"/>
      <c r="F1166" s="19"/>
      <c r="G1166" s="19"/>
      <c r="H1166" s="19"/>
      <c r="I1166" s="19"/>
      <c r="J1166" s="19"/>
      <c r="K1166" s="19"/>
      <c r="L1166" s="19"/>
      <c r="M1166" s="19"/>
      <c r="N1166" s="19"/>
      <c r="O1166" s="19"/>
      <c r="P1166" s="19"/>
      <c r="Q1166" s="19"/>
      <c r="R1166" s="19"/>
      <c r="S1166" s="19"/>
      <c r="T1166" s="19"/>
      <c r="U1166" s="97"/>
      <c r="V1166" s="19"/>
      <c r="W1166" s="19"/>
      <c r="X1166" s="19"/>
      <c r="Y1166" s="19"/>
      <c r="Z1166" s="19"/>
      <c r="AA1166" s="19"/>
      <c r="AB1166" s="19"/>
      <c r="AC1166" s="19"/>
      <c r="AD1166" s="19"/>
      <c r="AE1166" s="19"/>
      <c r="AF1166" s="19"/>
      <c r="AG1166" s="19"/>
    </row>
    <row r="1167" spans="1:33" ht="15.75" x14ac:dyDescent="0.2">
      <c r="A1167" s="58"/>
      <c r="B1167" s="19"/>
      <c r="C1167" s="19"/>
      <c r="D1167" s="19"/>
      <c r="E1167" s="19"/>
      <c r="F1167" s="19"/>
      <c r="G1167" s="19"/>
      <c r="H1167" s="19"/>
      <c r="I1167" s="19"/>
      <c r="J1167" s="19"/>
      <c r="K1167" s="19"/>
      <c r="L1167" s="19"/>
      <c r="M1167" s="19"/>
      <c r="N1167" s="19"/>
      <c r="O1167" s="19"/>
      <c r="P1167" s="19"/>
      <c r="Q1167" s="19"/>
      <c r="R1167" s="19"/>
      <c r="S1167" s="19"/>
      <c r="T1167" s="19"/>
      <c r="U1167" s="97"/>
      <c r="V1167" s="19"/>
      <c r="W1167" s="19"/>
      <c r="X1167" s="19"/>
      <c r="Y1167" s="19"/>
      <c r="Z1167" s="19"/>
      <c r="AA1167" s="19"/>
      <c r="AB1167" s="19"/>
      <c r="AC1167" s="19"/>
      <c r="AD1167" s="19"/>
      <c r="AE1167" s="19"/>
      <c r="AF1167" s="19"/>
      <c r="AG1167" s="19"/>
    </row>
    <row r="1168" spans="1:33" ht="15.75" x14ac:dyDescent="0.2">
      <c r="A1168" s="58"/>
      <c r="B1168" s="19"/>
      <c r="C1168" s="19"/>
      <c r="D1168" s="19"/>
      <c r="E1168" s="19"/>
      <c r="F1168" s="19"/>
      <c r="G1168" s="19"/>
      <c r="H1168" s="19"/>
      <c r="I1168" s="19"/>
      <c r="J1168" s="19"/>
      <c r="K1168" s="19"/>
      <c r="L1168" s="19"/>
      <c r="M1168" s="19"/>
      <c r="N1168" s="19"/>
      <c r="O1168" s="19"/>
      <c r="P1168" s="19"/>
      <c r="Q1168" s="19"/>
      <c r="R1168" s="19"/>
      <c r="S1168" s="19"/>
      <c r="T1168" s="19"/>
      <c r="U1168" s="97"/>
      <c r="V1168" s="19"/>
      <c r="W1168" s="19"/>
      <c r="X1168" s="19"/>
      <c r="Y1168" s="19"/>
      <c r="Z1168" s="19"/>
      <c r="AA1168" s="19"/>
      <c r="AB1168" s="19"/>
      <c r="AC1168" s="19"/>
      <c r="AD1168" s="19"/>
      <c r="AE1168" s="19"/>
      <c r="AF1168" s="19"/>
      <c r="AG1168" s="19"/>
    </row>
    <row r="1169" spans="1:33" ht="15.75" x14ac:dyDescent="0.2">
      <c r="A1169" s="58"/>
      <c r="B1169" s="19"/>
      <c r="C1169" s="19"/>
      <c r="D1169" s="19"/>
      <c r="E1169" s="19"/>
      <c r="F1169" s="19"/>
      <c r="G1169" s="19"/>
      <c r="H1169" s="19"/>
      <c r="I1169" s="19"/>
      <c r="J1169" s="19"/>
      <c r="K1169" s="19"/>
      <c r="L1169" s="19"/>
      <c r="M1169" s="19"/>
      <c r="N1169" s="19"/>
      <c r="O1169" s="19"/>
      <c r="P1169" s="19"/>
      <c r="Q1169" s="19"/>
      <c r="R1169" s="19"/>
      <c r="S1169" s="19"/>
      <c r="T1169" s="19"/>
      <c r="U1169" s="97"/>
      <c r="V1169" s="19"/>
      <c r="W1169" s="19"/>
      <c r="X1169" s="19"/>
      <c r="Y1169" s="19"/>
      <c r="Z1169" s="19"/>
      <c r="AA1169" s="19"/>
      <c r="AB1169" s="19"/>
      <c r="AC1169" s="19"/>
      <c r="AD1169" s="19"/>
      <c r="AE1169" s="19"/>
      <c r="AF1169" s="19"/>
      <c r="AG1169" s="19"/>
    </row>
    <row r="1170" spans="1:33" ht="15.75" x14ac:dyDescent="0.2">
      <c r="A1170" s="58"/>
      <c r="B1170" s="19"/>
      <c r="C1170" s="19"/>
      <c r="D1170" s="19"/>
      <c r="E1170" s="19"/>
      <c r="F1170" s="19"/>
      <c r="G1170" s="19"/>
      <c r="H1170" s="19"/>
      <c r="I1170" s="19"/>
      <c r="J1170" s="19"/>
      <c r="K1170" s="19"/>
      <c r="L1170" s="19"/>
      <c r="M1170" s="19"/>
      <c r="N1170" s="19"/>
      <c r="O1170" s="19"/>
      <c r="P1170" s="19"/>
      <c r="Q1170" s="19"/>
      <c r="R1170" s="19"/>
      <c r="S1170" s="19"/>
      <c r="T1170" s="19"/>
      <c r="U1170" s="97"/>
      <c r="V1170" s="19"/>
      <c r="W1170" s="19"/>
      <c r="X1170" s="19"/>
      <c r="Y1170" s="19"/>
      <c r="Z1170" s="19"/>
      <c r="AA1170" s="19"/>
      <c r="AB1170" s="19"/>
      <c r="AC1170" s="19"/>
      <c r="AD1170" s="19"/>
      <c r="AE1170" s="19"/>
      <c r="AF1170" s="19"/>
      <c r="AG1170" s="19"/>
    </row>
    <row r="1171" spans="1:33" ht="15.75" x14ac:dyDescent="0.2">
      <c r="A1171" s="58"/>
      <c r="B1171" s="19"/>
      <c r="C1171" s="19"/>
      <c r="D1171" s="19"/>
      <c r="E1171" s="19"/>
      <c r="F1171" s="19"/>
      <c r="G1171" s="19"/>
      <c r="H1171" s="19"/>
      <c r="I1171" s="19"/>
      <c r="J1171" s="19"/>
      <c r="K1171" s="19"/>
      <c r="L1171" s="19"/>
      <c r="M1171" s="19"/>
      <c r="N1171" s="19"/>
      <c r="O1171" s="19"/>
      <c r="P1171" s="19"/>
      <c r="Q1171" s="19"/>
      <c r="R1171" s="19"/>
      <c r="S1171" s="19"/>
      <c r="T1171" s="19"/>
      <c r="U1171" s="97"/>
      <c r="V1171" s="19"/>
      <c r="W1171" s="19"/>
      <c r="X1171" s="19"/>
      <c r="Y1171" s="19"/>
      <c r="Z1171" s="19"/>
      <c r="AA1171" s="19"/>
      <c r="AB1171" s="19"/>
      <c r="AC1171" s="19"/>
      <c r="AD1171" s="19"/>
      <c r="AE1171" s="19"/>
      <c r="AF1171" s="19"/>
      <c r="AG1171" s="19"/>
    </row>
    <row r="1172" spans="1:33" ht="15.75" x14ac:dyDescent="0.2">
      <c r="A1172" s="58"/>
      <c r="B1172" s="19"/>
      <c r="C1172" s="19"/>
      <c r="D1172" s="19"/>
      <c r="E1172" s="19"/>
      <c r="F1172" s="19"/>
      <c r="G1172" s="19"/>
      <c r="H1172" s="19"/>
      <c r="I1172" s="19"/>
      <c r="J1172" s="19"/>
      <c r="K1172" s="19"/>
      <c r="L1172" s="19"/>
      <c r="M1172" s="19"/>
      <c r="N1172" s="19"/>
      <c r="O1172" s="19"/>
      <c r="P1172" s="19"/>
      <c r="Q1172" s="19"/>
      <c r="R1172" s="19"/>
      <c r="S1172" s="19"/>
      <c r="T1172" s="19"/>
      <c r="U1172" s="97"/>
      <c r="V1172" s="19"/>
      <c r="W1172" s="19"/>
      <c r="X1172" s="19"/>
      <c r="Y1172" s="19"/>
      <c r="Z1172" s="19"/>
      <c r="AA1172" s="19"/>
      <c r="AB1172" s="19"/>
      <c r="AC1172" s="19"/>
      <c r="AD1172" s="19"/>
      <c r="AE1172" s="19"/>
      <c r="AF1172" s="19"/>
      <c r="AG1172" s="19"/>
    </row>
    <row r="1173" spans="1:33" ht="15.75" x14ac:dyDescent="0.2">
      <c r="A1173" s="58"/>
      <c r="B1173" s="19"/>
      <c r="C1173" s="19"/>
      <c r="D1173" s="19"/>
      <c r="E1173" s="19"/>
      <c r="F1173" s="19"/>
      <c r="G1173" s="19"/>
      <c r="H1173" s="19"/>
      <c r="I1173" s="19"/>
      <c r="J1173" s="19"/>
      <c r="K1173" s="19"/>
      <c r="L1173" s="19"/>
      <c r="M1173" s="19"/>
      <c r="N1173" s="19"/>
      <c r="O1173" s="19"/>
      <c r="P1173" s="19"/>
      <c r="Q1173" s="19"/>
      <c r="R1173" s="19"/>
      <c r="S1173" s="19"/>
      <c r="T1173" s="19"/>
      <c r="U1173" s="97"/>
      <c r="V1173" s="19"/>
      <c r="W1173" s="19"/>
      <c r="X1173" s="19"/>
      <c r="Y1173" s="19"/>
      <c r="Z1173" s="19"/>
      <c r="AA1173" s="19"/>
      <c r="AB1173" s="19"/>
      <c r="AC1173" s="19"/>
      <c r="AD1173" s="19"/>
      <c r="AE1173" s="19"/>
      <c r="AF1173" s="19"/>
      <c r="AG1173" s="19"/>
    </row>
    <row r="1174" spans="1:33" ht="15.75" x14ac:dyDescent="0.2">
      <c r="A1174" s="58"/>
      <c r="B1174" s="19"/>
      <c r="C1174" s="19"/>
      <c r="D1174" s="19"/>
      <c r="E1174" s="19"/>
      <c r="F1174" s="19"/>
      <c r="G1174" s="19"/>
      <c r="H1174" s="19"/>
      <c r="I1174" s="19"/>
      <c r="J1174" s="19"/>
      <c r="K1174" s="19"/>
      <c r="L1174" s="19"/>
      <c r="M1174" s="19"/>
      <c r="N1174" s="19"/>
      <c r="O1174" s="19"/>
      <c r="P1174" s="19"/>
      <c r="Q1174" s="19"/>
      <c r="R1174" s="19"/>
      <c r="S1174" s="19"/>
      <c r="T1174" s="19"/>
      <c r="U1174" s="97"/>
      <c r="V1174" s="19"/>
      <c r="W1174" s="19"/>
      <c r="X1174" s="19"/>
      <c r="Y1174" s="19"/>
      <c r="Z1174" s="19"/>
      <c r="AA1174" s="19"/>
      <c r="AB1174" s="19"/>
      <c r="AC1174" s="19"/>
      <c r="AD1174" s="19"/>
      <c r="AE1174" s="19"/>
      <c r="AF1174" s="19"/>
      <c r="AG1174" s="19"/>
    </row>
    <row r="1175" spans="1:33" ht="15.75" x14ac:dyDescent="0.2">
      <c r="A1175" s="58"/>
      <c r="B1175" s="19"/>
      <c r="C1175" s="19"/>
      <c r="D1175" s="19"/>
      <c r="E1175" s="19"/>
      <c r="F1175" s="19"/>
      <c r="G1175" s="19"/>
      <c r="H1175" s="19"/>
      <c r="I1175" s="19"/>
      <c r="J1175" s="19"/>
      <c r="K1175" s="19"/>
      <c r="L1175" s="19"/>
      <c r="M1175" s="19"/>
      <c r="N1175" s="19"/>
      <c r="O1175" s="19"/>
      <c r="P1175" s="19"/>
      <c r="Q1175" s="19"/>
      <c r="R1175" s="19"/>
      <c r="S1175" s="19"/>
      <c r="T1175" s="19"/>
      <c r="U1175" s="97"/>
      <c r="V1175" s="19"/>
      <c r="W1175" s="19"/>
      <c r="X1175" s="19"/>
      <c r="Y1175" s="19"/>
      <c r="Z1175" s="19"/>
      <c r="AA1175" s="19"/>
      <c r="AB1175" s="19"/>
      <c r="AC1175" s="19"/>
      <c r="AD1175" s="19"/>
      <c r="AE1175" s="19"/>
      <c r="AF1175" s="19"/>
      <c r="AG1175" s="19"/>
    </row>
    <row r="1176" spans="1:33" ht="15.75" x14ac:dyDescent="0.2">
      <c r="A1176" s="58"/>
      <c r="B1176" s="19"/>
      <c r="C1176" s="19"/>
      <c r="D1176" s="19"/>
      <c r="E1176" s="19"/>
      <c r="F1176" s="19"/>
      <c r="G1176" s="19"/>
      <c r="H1176" s="19"/>
      <c r="I1176" s="19"/>
      <c r="J1176" s="19"/>
      <c r="K1176" s="19"/>
      <c r="L1176" s="19"/>
      <c r="M1176" s="19"/>
      <c r="N1176" s="19"/>
      <c r="O1176" s="19"/>
      <c r="P1176" s="19"/>
      <c r="Q1176" s="19"/>
      <c r="R1176" s="19"/>
      <c r="S1176" s="19"/>
      <c r="T1176" s="19"/>
      <c r="U1176" s="97"/>
      <c r="V1176" s="19"/>
      <c r="W1176" s="19"/>
      <c r="X1176" s="19"/>
      <c r="Y1176" s="19"/>
      <c r="Z1176" s="19"/>
      <c r="AA1176" s="19"/>
      <c r="AB1176" s="19"/>
      <c r="AC1176" s="19"/>
      <c r="AD1176" s="19"/>
      <c r="AE1176" s="19"/>
      <c r="AF1176" s="19"/>
      <c r="AG1176" s="19"/>
    </row>
    <row r="1177" spans="1:33" ht="15.75" x14ac:dyDescent="0.2">
      <c r="A1177" s="58"/>
      <c r="B1177" s="19"/>
      <c r="C1177" s="19"/>
      <c r="D1177" s="19"/>
      <c r="E1177" s="19"/>
      <c r="F1177" s="19"/>
      <c r="G1177" s="19"/>
      <c r="H1177" s="19"/>
      <c r="I1177" s="19"/>
      <c r="J1177" s="19"/>
      <c r="K1177" s="19"/>
      <c r="L1177" s="19"/>
      <c r="M1177" s="19"/>
      <c r="N1177" s="19"/>
      <c r="O1177" s="19"/>
      <c r="P1177" s="19"/>
      <c r="Q1177" s="19"/>
      <c r="R1177" s="19"/>
      <c r="S1177" s="19"/>
      <c r="T1177" s="19"/>
      <c r="U1177" s="97"/>
      <c r="V1177" s="19"/>
      <c r="W1177" s="19"/>
      <c r="X1177" s="19"/>
      <c r="Y1177" s="19"/>
      <c r="Z1177" s="19"/>
      <c r="AA1177" s="19"/>
      <c r="AB1177" s="19"/>
      <c r="AC1177" s="19"/>
      <c r="AD1177" s="19"/>
      <c r="AE1177" s="19"/>
      <c r="AF1177" s="19"/>
      <c r="AG1177" s="19"/>
    </row>
    <row r="1178" spans="1:33" ht="15.75" x14ac:dyDescent="0.2">
      <c r="A1178" s="58"/>
      <c r="B1178" s="19"/>
      <c r="C1178" s="19"/>
      <c r="D1178" s="19"/>
      <c r="E1178" s="19"/>
      <c r="F1178" s="19"/>
      <c r="G1178" s="19"/>
      <c r="H1178" s="19"/>
      <c r="I1178" s="19"/>
      <c r="J1178" s="19"/>
      <c r="K1178" s="19"/>
      <c r="L1178" s="19"/>
      <c r="M1178" s="19"/>
      <c r="N1178" s="19"/>
      <c r="O1178" s="19"/>
      <c r="P1178" s="19"/>
      <c r="Q1178" s="19"/>
      <c r="R1178" s="19"/>
      <c r="S1178" s="19"/>
      <c r="T1178" s="19"/>
      <c r="U1178" s="97"/>
      <c r="V1178" s="19"/>
      <c r="W1178" s="19"/>
      <c r="X1178" s="19"/>
      <c r="Y1178" s="19"/>
      <c r="Z1178" s="19"/>
      <c r="AA1178" s="19"/>
      <c r="AB1178" s="19"/>
      <c r="AC1178" s="19"/>
      <c r="AD1178" s="19"/>
      <c r="AE1178" s="19"/>
      <c r="AF1178" s="19"/>
      <c r="AG1178" s="19"/>
    </row>
    <row r="1179" spans="1:33" ht="15.75" x14ac:dyDescent="0.2">
      <c r="A1179" s="58"/>
      <c r="B1179" s="19"/>
      <c r="C1179" s="19"/>
      <c r="D1179" s="19"/>
      <c r="E1179" s="19"/>
      <c r="F1179" s="19"/>
      <c r="G1179" s="19"/>
      <c r="H1179" s="19"/>
      <c r="I1179" s="19"/>
      <c r="J1179" s="19"/>
      <c r="K1179" s="19"/>
      <c r="L1179" s="19"/>
      <c r="M1179" s="19"/>
      <c r="N1179" s="19"/>
      <c r="O1179" s="19"/>
      <c r="P1179" s="19"/>
      <c r="Q1179" s="19"/>
      <c r="R1179" s="19"/>
      <c r="S1179" s="19"/>
      <c r="T1179" s="19"/>
      <c r="U1179" s="97"/>
      <c r="V1179" s="19"/>
      <c r="W1179" s="19"/>
      <c r="X1179" s="19"/>
      <c r="Y1179" s="19"/>
      <c r="Z1179" s="19"/>
      <c r="AA1179" s="19"/>
      <c r="AB1179" s="19"/>
      <c r="AC1179" s="19"/>
      <c r="AD1179" s="19"/>
      <c r="AE1179" s="19"/>
      <c r="AF1179" s="19"/>
      <c r="AG1179" s="19"/>
    </row>
    <row r="1180" spans="1:33" ht="15.75" x14ac:dyDescent="0.2">
      <c r="A1180" s="58"/>
      <c r="B1180" s="19"/>
      <c r="C1180" s="19"/>
      <c r="D1180" s="19"/>
      <c r="E1180" s="19"/>
      <c r="F1180" s="19"/>
      <c r="G1180" s="19"/>
      <c r="H1180" s="19"/>
      <c r="I1180" s="19"/>
      <c r="J1180" s="19"/>
      <c r="K1180" s="19"/>
      <c r="L1180" s="19"/>
      <c r="M1180" s="19"/>
      <c r="N1180" s="19"/>
      <c r="O1180" s="19"/>
      <c r="P1180" s="19"/>
      <c r="Q1180" s="19"/>
      <c r="R1180" s="19"/>
      <c r="S1180" s="19"/>
      <c r="T1180" s="19"/>
      <c r="U1180" s="97"/>
      <c r="V1180" s="19"/>
      <c r="W1180" s="19"/>
      <c r="X1180" s="19"/>
      <c r="Y1180" s="19"/>
      <c r="Z1180" s="19"/>
      <c r="AA1180" s="19"/>
      <c r="AB1180" s="19"/>
      <c r="AC1180" s="19"/>
      <c r="AD1180" s="19"/>
      <c r="AE1180" s="19"/>
      <c r="AF1180" s="19"/>
      <c r="AG1180" s="19"/>
    </row>
    <row r="1181" spans="1:33" ht="15.75" x14ac:dyDescent="0.2">
      <c r="A1181" s="58"/>
      <c r="B1181" s="19"/>
      <c r="C1181" s="19"/>
      <c r="D1181" s="19"/>
      <c r="E1181" s="19"/>
      <c r="F1181" s="19"/>
      <c r="G1181" s="19"/>
      <c r="H1181" s="19"/>
      <c r="I1181" s="19"/>
      <c r="J1181" s="19"/>
      <c r="K1181" s="19"/>
      <c r="L1181" s="19"/>
      <c r="M1181" s="19"/>
      <c r="N1181" s="19"/>
      <c r="O1181" s="19"/>
      <c r="P1181" s="19"/>
      <c r="Q1181" s="19"/>
      <c r="R1181" s="19"/>
      <c r="S1181" s="19"/>
      <c r="T1181" s="19"/>
      <c r="U1181" s="97"/>
      <c r="V1181" s="19"/>
      <c r="W1181" s="19"/>
      <c r="X1181" s="19"/>
      <c r="Y1181" s="19"/>
      <c r="Z1181" s="19"/>
      <c r="AA1181" s="19"/>
      <c r="AB1181" s="19"/>
      <c r="AC1181" s="19"/>
      <c r="AD1181" s="19"/>
      <c r="AE1181" s="19"/>
      <c r="AF1181" s="19"/>
      <c r="AG1181" s="19"/>
    </row>
    <row r="1182" spans="1:33" ht="15.75" x14ac:dyDescent="0.2">
      <c r="A1182" s="58"/>
      <c r="B1182" s="19"/>
      <c r="C1182" s="19"/>
      <c r="D1182" s="19"/>
      <c r="E1182" s="19"/>
      <c r="F1182" s="19"/>
      <c r="G1182" s="19"/>
      <c r="H1182" s="19"/>
      <c r="I1182" s="19"/>
      <c r="J1182" s="19"/>
      <c r="K1182" s="19"/>
      <c r="L1182" s="19"/>
      <c r="M1182" s="19"/>
      <c r="N1182" s="19"/>
      <c r="O1182" s="19"/>
      <c r="P1182" s="19"/>
      <c r="Q1182" s="19"/>
      <c r="R1182" s="19"/>
      <c r="S1182" s="19"/>
      <c r="T1182" s="19"/>
      <c r="U1182" s="97"/>
      <c r="V1182" s="19"/>
      <c r="W1182" s="19"/>
      <c r="X1182" s="19"/>
      <c r="Y1182" s="19"/>
      <c r="Z1182" s="19"/>
      <c r="AA1182" s="19"/>
      <c r="AB1182" s="19"/>
      <c r="AC1182" s="19"/>
      <c r="AD1182" s="19"/>
      <c r="AE1182" s="19"/>
      <c r="AF1182" s="19"/>
      <c r="AG1182" s="19"/>
    </row>
    <row r="1183" spans="1:33" ht="15.75" x14ac:dyDescent="0.2">
      <c r="A1183" s="58"/>
      <c r="B1183" s="19"/>
      <c r="C1183" s="19"/>
      <c r="D1183" s="19"/>
      <c r="E1183" s="19"/>
      <c r="F1183" s="19"/>
      <c r="G1183" s="19"/>
      <c r="H1183" s="19"/>
      <c r="I1183" s="19"/>
      <c r="J1183" s="19"/>
      <c r="K1183" s="19"/>
      <c r="L1183" s="19"/>
      <c r="M1183" s="19"/>
      <c r="N1183" s="19"/>
      <c r="O1183" s="19"/>
      <c r="P1183" s="19"/>
      <c r="Q1183" s="19"/>
      <c r="R1183" s="19"/>
      <c r="S1183" s="19"/>
      <c r="T1183" s="19"/>
      <c r="U1183" s="97"/>
      <c r="V1183" s="19"/>
      <c r="W1183" s="19"/>
      <c r="X1183" s="19"/>
      <c r="Y1183" s="19"/>
      <c r="Z1183" s="19"/>
      <c r="AA1183" s="19"/>
      <c r="AB1183" s="19"/>
      <c r="AC1183" s="19"/>
      <c r="AD1183" s="19"/>
      <c r="AE1183" s="19"/>
      <c r="AF1183" s="19"/>
      <c r="AG1183" s="19"/>
    </row>
    <row r="1184" spans="1:33" ht="15.75" x14ac:dyDescent="0.2">
      <c r="A1184" s="58"/>
      <c r="B1184" s="19"/>
      <c r="C1184" s="19"/>
      <c r="D1184" s="19"/>
      <c r="E1184" s="19"/>
      <c r="F1184" s="19"/>
      <c r="G1184" s="19"/>
      <c r="H1184" s="19"/>
      <c r="I1184" s="19"/>
      <c r="J1184" s="19"/>
      <c r="K1184" s="19"/>
      <c r="L1184" s="19"/>
      <c r="M1184" s="19"/>
      <c r="N1184" s="19"/>
      <c r="O1184" s="19"/>
      <c r="P1184" s="19"/>
      <c r="Q1184" s="19"/>
      <c r="R1184" s="19"/>
      <c r="S1184" s="19"/>
      <c r="T1184" s="19"/>
      <c r="U1184" s="97"/>
      <c r="V1184" s="19"/>
      <c r="W1184" s="19"/>
      <c r="X1184" s="19"/>
      <c r="Y1184" s="19"/>
      <c r="Z1184" s="19"/>
      <c r="AA1184" s="19"/>
      <c r="AB1184" s="19"/>
      <c r="AC1184" s="19"/>
      <c r="AD1184" s="19"/>
      <c r="AE1184" s="19"/>
      <c r="AF1184" s="19"/>
      <c r="AG1184" s="19"/>
    </row>
    <row r="1185" spans="1:33" ht="15.75" x14ac:dyDescent="0.2">
      <c r="A1185" s="58"/>
      <c r="B1185" s="19"/>
      <c r="C1185" s="19"/>
      <c r="D1185" s="19"/>
      <c r="E1185" s="19"/>
      <c r="F1185" s="19"/>
      <c r="G1185" s="19"/>
      <c r="H1185" s="19"/>
      <c r="I1185" s="19"/>
      <c r="J1185" s="19"/>
      <c r="K1185" s="19"/>
      <c r="L1185" s="19"/>
      <c r="M1185" s="19"/>
      <c r="N1185" s="19"/>
      <c r="O1185" s="19"/>
      <c r="P1185" s="19"/>
      <c r="Q1185" s="19"/>
      <c r="R1185" s="19"/>
      <c r="S1185" s="19"/>
      <c r="T1185" s="19"/>
      <c r="U1185" s="97"/>
      <c r="V1185" s="19"/>
      <c r="W1185" s="19"/>
      <c r="X1185" s="19"/>
      <c r="Y1185" s="19"/>
      <c r="Z1185" s="19"/>
      <c r="AA1185" s="19"/>
      <c r="AB1185" s="19"/>
      <c r="AC1185" s="19"/>
      <c r="AD1185" s="19"/>
      <c r="AE1185" s="19"/>
      <c r="AF1185" s="19"/>
      <c r="AG1185" s="19"/>
    </row>
    <row r="1186" spans="1:33" ht="15.75" x14ac:dyDescent="0.2">
      <c r="A1186" s="58"/>
      <c r="B1186" s="19"/>
      <c r="C1186" s="19"/>
      <c r="D1186" s="19"/>
      <c r="E1186" s="19"/>
      <c r="F1186" s="19"/>
      <c r="G1186" s="19"/>
      <c r="H1186" s="19"/>
      <c r="I1186" s="19"/>
      <c r="J1186" s="19"/>
      <c r="K1186" s="19"/>
      <c r="L1186" s="19"/>
      <c r="M1186" s="19"/>
      <c r="N1186" s="19"/>
      <c r="O1186" s="19"/>
      <c r="P1186" s="19"/>
      <c r="Q1186" s="19"/>
      <c r="R1186" s="19"/>
      <c r="S1186" s="19"/>
      <c r="T1186" s="19"/>
      <c r="U1186" s="97"/>
      <c r="V1186" s="19"/>
      <c r="W1186" s="19"/>
      <c r="X1186" s="19"/>
      <c r="Y1186" s="19"/>
      <c r="Z1186" s="19"/>
      <c r="AA1186" s="19"/>
      <c r="AB1186" s="19"/>
      <c r="AC1186" s="19"/>
      <c r="AD1186" s="19"/>
      <c r="AE1186" s="19"/>
      <c r="AF1186" s="19"/>
      <c r="AG1186" s="19"/>
    </row>
    <row r="1187" spans="1:33" ht="15.75" x14ac:dyDescent="0.2">
      <c r="A1187" s="58"/>
      <c r="B1187" s="19"/>
      <c r="C1187" s="19"/>
      <c r="D1187" s="19"/>
      <c r="E1187" s="19"/>
      <c r="F1187" s="19"/>
      <c r="G1187" s="19"/>
      <c r="H1187" s="19"/>
      <c r="I1187" s="19"/>
      <c r="J1187" s="19"/>
      <c r="K1187" s="19"/>
      <c r="L1187" s="19"/>
      <c r="M1187" s="19"/>
      <c r="N1187" s="19"/>
      <c r="O1187" s="19"/>
      <c r="P1187" s="19"/>
      <c r="Q1187" s="19"/>
      <c r="R1187" s="19"/>
      <c r="S1187" s="19"/>
      <c r="T1187" s="19"/>
      <c r="U1187" s="97"/>
      <c r="V1187" s="19"/>
      <c r="W1187" s="19"/>
      <c r="X1187" s="19"/>
      <c r="Y1187" s="19"/>
      <c r="Z1187" s="19"/>
      <c r="AA1187" s="19"/>
      <c r="AB1187" s="19"/>
      <c r="AC1187" s="19"/>
      <c r="AD1187" s="19"/>
      <c r="AE1187" s="19"/>
      <c r="AF1187" s="19"/>
      <c r="AG1187" s="19"/>
    </row>
    <row r="1188" spans="1:33" ht="15.75" x14ac:dyDescent="0.2">
      <c r="A1188" s="58"/>
      <c r="B1188" s="19"/>
      <c r="C1188" s="19"/>
      <c r="D1188" s="19"/>
      <c r="E1188" s="19"/>
      <c r="F1188" s="19"/>
      <c r="G1188" s="19"/>
      <c r="H1188" s="19"/>
      <c r="I1188" s="19"/>
      <c r="J1188" s="19"/>
      <c r="K1188" s="19"/>
      <c r="L1188" s="19"/>
      <c r="M1188" s="19"/>
      <c r="N1188" s="19"/>
      <c r="O1188" s="19"/>
      <c r="P1188" s="19"/>
      <c r="Q1188" s="19"/>
      <c r="R1188" s="19"/>
      <c r="S1188" s="19"/>
      <c r="T1188" s="19"/>
      <c r="U1188" s="97"/>
      <c r="V1188" s="19"/>
      <c r="W1188" s="19"/>
      <c r="X1188" s="19"/>
      <c r="Y1188" s="19"/>
      <c r="Z1188" s="19"/>
      <c r="AA1188" s="19"/>
      <c r="AB1188" s="19"/>
      <c r="AC1188" s="19"/>
      <c r="AD1188" s="19"/>
      <c r="AE1188" s="19"/>
      <c r="AF1188" s="19"/>
      <c r="AG1188" s="19"/>
    </row>
    <row r="1189" spans="1:33" ht="15.75" x14ac:dyDescent="0.2">
      <c r="A1189" s="58"/>
      <c r="B1189" s="19"/>
      <c r="C1189" s="19"/>
      <c r="D1189" s="19"/>
      <c r="E1189" s="19"/>
      <c r="F1189" s="19"/>
      <c r="G1189" s="19"/>
      <c r="H1189" s="19"/>
      <c r="I1189" s="19"/>
      <c r="J1189" s="19"/>
      <c r="K1189" s="19"/>
      <c r="L1189" s="19"/>
      <c r="M1189" s="19"/>
      <c r="N1189" s="19"/>
      <c r="O1189" s="19"/>
      <c r="P1189" s="19"/>
      <c r="Q1189" s="19"/>
      <c r="R1189" s="19"/>
      <c r="S1189" s="19"/>
      <c r="T1189" s="19"/>
      <c r="U1189" s="97"/>
      <c r="V1189" s="19"/>
      <c r="W1189" s="19"/>
      <c r="X1189" s="19"/>
      <c r="Y1189" s="19"/>
      <c r="Z1189" s="19"/>
      <c r="AA1189" s="19"/>
      <c r="AB1189" s="19"/>
      <c r="AC1189" s="19"/>
      <c r="AD1189" s="19"/>
      <c r="AE1189" s="19"/>
      <c r="AF1189" s="19"/>
      <c r="AG1189" s="19"/>
    </row>
    <row r="1190" spans="1:33" ht="15.75" x14ac:dyDescent="0.2">
      <c r="A1190" s="58"/>
      <c r="B1190" s="19"/>
      <c r="C1190" s="19"/>
      <c r="D1190" s="19"/>
      <c r="E1190" s="19"/>
      <c r="F1190" s="19"/>
      <c r="G1190" s="19"/>
      <c r="H1190" s="19"/>
      <c r="I1190" s="19"/>
      <c r="J1190" s="19"/>
      <c r="K1190" s="19"/>
      <c r="L1190" s="19"/>
      <c r="M1190" s="19"/>
      <c r="N1190" s="19"/>
      <c r="O1190" s="19"/>
      <c r="P1190" s="19"/>
      <c r="Q1190" s="19"/>
      <c r="R1190" s="19"/>
      <c r="S1190" s="19"/>
      <c r="T1190" s="19"/>
      <c r="U1190" s="97"/>
      <c r="V1190" s="19"/>
      <c r="W1190" s="19"/>
      <c r="X1190" s="19"/>
      <c r="Y1190" s="19"/>
      <c r="Z1190" s="19"/>
      <c r="AA1190" s="19"/>
      <c r="AB1190" s="19"/>
      <c r="AC1190" s="19"/>
      <c r="AD1190" s="19"/>
      <c r="AE1190" s="19"/>
      <c r="AF1190" s="19"/>
      <c r="AG1190" s="19"/>
    </row>
    <row r="1191" spans="1:33" ht="15.75" x14ac:dyDescent="0.2">
      <c r="A1191" s="58"/>
      <c r="B1191" s="19"/>
      <c r="C1191" s="19"/>
      <c r="D1191" s="19"/>
      <c r="E1191" s="19"/>
      <c r="F1191" s="19"/>
      <c r="G1191" s="19"/>
      <c r="H1191" s="19"/>
      <c r="I1191" s="19"/>
      <c r="J1191" s="19"/>
      <c r="K1191" s="19"/>
      <c r="L1191" s="19"/>
      <c r="M1191" s="19"/>
      <c r="N1191" s="19"/>
      <c r="O1191" s="19"/>
      <c r="P1191" s="19"/>
      <c r="Q1191" s="19"/>
      <c r="R1191" s="19"/>
      <c r="S1191" s="19"/>
      <c r="T1191" s="19"/>
      <c r="U1191" s="97"/>
      <c r="V1191" s="19"/>
      <c r="W1191" s="19"/>
      <c r="X1191" s="19"/>
      <c r="Y1191" s="19"/>
      <c r="Z1191" s="19"/>
      <c r="AA1191" s="19"/>
      <c r="AB1191" s="19"/>
      <c r="AC1191" s="19"/>
      <c r="AD1191" s="19"/>
      <c r="AE1191" s="19"/>
      <c r="AF1191" s="19"/>
      <c r="AG1191" s="19"/>
    </row>
    <row r="1192" spans="1:33" ht="15.75" x14ac:dyDescent="0.2">
      <c r="A1192" s="58"/>
      <c r="B1192" s="19"/>
      <c r="C1192" s="19"/>
      <c r="D1192" s="19"/>
      <c r="E1192" s="19"/>
      <c r="F1192" s="19"/>
      <c r="G1192" s="19"/>
      <c r="H1192" s="19"/>
      <c r="I1192" s="19"/>
      <c r="J1192" s="19"/>
      <c r="K1192" s="19"/>
      <c r="L1192" s="19"/>
      <c r="M1192" s="19"/>
      <c r="N1192" s="19"/>
      <c r="O1192" s="19"/>
      <c r="P1192" s="19"/>
      <c r="Q1192" s="19"/>
      <c r="R1192" s="19"/>
      <c r="S1192" s="19"/>
      <c r="T1192" s="19"/>
      <c r="U1192" s="97"/>
      <c r="V1192" s="19"/>
      <c r="W1192" s="19"/>
      <c r="X1192" s="19"/>
      <c r="Y1192" s="19"/>
      <c r="Z1192" s="19"/>
      <c r="AA1192" s="19"/>
      <c r="AB1192" s="19"/>
      <c r="AC1192" s="19"/>
      <c r="AD1192" s="19"/>
      <c r="AE1192" s="19"/>
      <c r="AF1192" s="19"/>
      <c r="AG1192" s="19"/>
    </row>
    <row r="1193" spans="1:33" ht="15.75" x14ac:dyDescent="0.2">
      <c r="A1193" s="58"/>
      <c r="B1193" s="19"/>
      <c r="C1193" s="19"/>
      <c r="D1193" s="19"/>
      <c r="E1193" s="19"/>
      <c r="F1193" s="19"/>
      <c r="G1193" s="19"/>
      <c r="H1193" s="19"/>
      <c r="I1193" s="19"/>
      <c r="J1193" s="19"/>
      <c r="K1193" s="19"/>
      <c r="L1193" s="19"/>
      <c r="M1193" s="19"/>
      <c r="N1193" s="19"/>
      <c r="O1193" s="19"/>
      <c r="P1193" s="19"/>
      <c r="Q1193" s="19"/>
      <c r="R1193" s="19"/>
      <c r="S1193" s="19"/>
      <c r="T1193" s="19"/>
      <c r="U1193" s="97"/>
      <c r="V1193" s="19"/>
      <c r="W1193" s="19"/>
      <c r="X1193" s="19"/>
      <c r="Y1193" s="19"/>
      <c r="Z1193" s="19"/>
      <c r="AA1193" s="19"/>
      <c r="AB1193" s="19"/>
      <c r="AC1193" s="19"/>
      <c r="AD1193" s="19"/>
      <c r="AE1193" s="19"/>
      <c r="AF1193" s="19"/>
      <c r="AG1193" s="19"/>
    </row>
    <row r="1194" spans="1:33" ht="15.75" x14ac:dyDescent="0.2">
      <c r="A1194" s="58"/>
      <c r="B1194" s="19"/>
      <c r="C1194" s="19"/>
      <c r="D1194" s="19"/>
      <c r="E1194" s="19"/>
      <c r="F1194" s="19"/>
      <c r="G1194" s="19"/>
      <c r="H1194" s="19"/>
      <c r="I1194" s="19"/>
      <c r="J1194" s="19"/>
      <c r="K1194" s="19"/>
      <c r="L1194" s="19"/>
      <c r="M1194" s="19"/>
      <c r="N1194" s="19"/>
      <c r="O1194" s="19"/>
      <c r="P1194" s="19"/>
      <c r="Q1194" s="19"/>
      <c r="R1194" s="19"/>
      <c r="S1194" s="19"/>
      <c r="T1194" s="19"/>
      <c r="U1194" s="97"/>
      <c r="V1194" s="19"/>
      <c r="W1194" s="19"/>
      <c r="X1194" s="19"/>
      <c r="Y1194" s="19"/>
      <c r="Z1194" s="19"/>
      <c r="AA1194" s="19"/>
      <c r="AB1194" s="19"/>
      <c r="AC1194" s="19"/>
      <c r="AD1194" s="19"/>
      <c r="AE1194" s="19"/>
      <c r="AF1194" s="19"/>
      <c r="AG1194" s="19"/>
    </row>
    <row r="1195" spans="1:33" ht="15.75" x14ac:dyDescent="0.2">
      <c r="A1195" s="58"/>
      <c r="B1195" s="19"/>
      <c r="C1195" s="19"/>
      <c r="D1195" s="19"/>
      <c r="E1195" s="19"/>
      <c r="F1195" s="19"/>
      <c r="G1195" s="19"/>
      <c r="H1195" s="19"/>
      <c r="I1195" s="19"/>
      <c r="J1195" s="19"/>
      <c r="K1195" s="19"/>
      <c r="L1195" s="19"/>
      <c r="M1195" s="19"/>
      <c r="N1195" s="19"/>
      <c r="O1195" s="19"/>
      <c r="P1195" s="19"/>
      <c r="Q1195" s="19"/>
      <c r="R1195" s="19"/>
      <c r="S1195" s="19"/>
      <c r="T1195" s="19"/>
      <c r="U1195" s="97"/>
      <c r="V1195" s="19"/>
      <c r="W1195" s="19"/>
      <c r="X1195" s="19"/>
      <c r="Y1195" s="19"/>
      <c r="Z1195" s="19"/>
      <c r="AA1195" s="19"/>
      <c r="AB1195" s="19"/>
      <c r="AC1195" s="19"/>
      <c r="AD1195" s="19"/>
      <c r="AE1195" s="19"/>
      <c r="AF1195" s="19"/>
      <c r="AG1195" s="19"/>
    </row>
    <row r="1196" spans="1:33" ht="15.75" x14ac:dyDescent="0.2">
      <c r="A1196" s="58"/>
      <c r="B1196" s="19"/>
      <c r="C1196" s="19"/>
      <c r="D1196" s="19"/>
      <c r="E1196" s="19"/>
      <c r="F1196" s="19"/>
      <c r="G1196" s="19"/>
      <c r="H1196" s="19"/>
      <c r="I1196" s="19"/>
      <c r="J1196" s="19"/>
      <c r="K1196" s="19"/>
      <c r="L1196" s="19"/>
      <c r="M1196" s="19"/>
      <c r="N1196" s="19"/>
      <c r="O1196" s="19"/>
      <c r="P1196" s="19"/>
      <c r="Q1196" s="19"/>
      <c r="R1196" s="19"/>
      <c r="S1196" s="19"/>
      <c r="T1196" s="19"/>
      <c r="U1196" s="97"/>
      <c r="V1196" s="19"/>
      <c r="W1196" s="19"/>
      <c r="X1196" s="19"/>
      <c r="Y1196" s="19"/>
      <c r="Z1196" s="19"/>
      <c r="AA1196" s="19"/>
      <c r="AB1196" s="19"/>
      <c r="AC1196" s="19"/>
      <c r="AD1196" s="19"/>
      <c r="AE1196" s="19"/>
      <c r="AF1196" s="19"/>
      <c r="AG1196" s="19"/>
    </row>
    <row r="1197" spans="1:33" ht="15.75" x14ac:dyDescent="0.2">
      <c r="A1197" s="58"/>
      <c r="B1197" s="19"/>
      <c r="C1197" s="19"/>
      <c r="D1197" s="19"/>
      <c r="E1197" s="19"/>
      <c r="F1197" s="19"/>
      <c r="G1197" s="19"/>
      <c r="H1197" s="19"/>
      <c r="I1197" s="19"/>
      <c r="J1197" s="19"/>
      <c r="K1197" s="19"/>
      <c r="L1197" s="19"/>
      <c r="M1197" s="19"/>
      <c r="N1197" s="19"/>
      <c r="O1197" s="19"/>
      <c r="P1197" s="19"/>
      <c r="Q1197" s="19"/>
      <c r="R1197" s="19"/>
      <c r="S1197" s="19"/>
      <c r="T1197" s="19"/>
      <c r="U1197" s="97"/>
      <c r="V1197" s="19"/>
      <c r="W1197" s="19"/>
      <c r="X1197" s="19"/>
      <c r="Y1197" s="19"/>
      <c r="Z1197" s="19"/>
      <c r="AA1197" s="19"/>
      <c r="AB1197" s="19"/>
      <c r="AC1197" s="19"/>
      <c r="AD1197" s="19"/>
      <c r="AE1197" s="19"/>
      <c r="AF1197" s="19"/>
      <c r="AG1197" s="19"/>
    </row>
    <row r="1198" spans="1:33" ht="15.75" x14ac:dyDescent="0.2">
      <c r="A1198" s="58"/>
      <c r="B1198" s="19"/>
      <c r="C1198" s="19"/>
      <c r="D1198" s="19"/>
      <c r="E1198" s="19"/>
      <c r="F1198" s="19"/>
      <c r="G1198" s="19"/>
      <c r="H1198" s="19"/>
      <c r="I1198" s="19"/>
      <c r="J1198" s="19"/>
      <c r="K1198" s="19"/>
      <c r="L1198" s="19"/>
      <c r="M1198" s="19"/>
      <c r="N1198" s="19"/>
      <c r="O1198" s="19"/>
      <c r="P1198" s="19"/>
      <c r="Q1198" s="19"/>
      <c r="R1198" s="19"/>
      <c r="S1198" s="19"/>
      <c r="T1198" s="19"/>
      <c r="U1198" s="97"/>
      <c r="V1198" s="19"/>
      <c r="W1198" s="19"/>
      <c r="X1198" s="19"/>
      <c r="Y1198" s="19"/>
      <c r="Z1198" s="19"/>
      <c r="AA1198" s="19"/>
      <c r="AB1198" s="19"/>
      <c r="AC1198" s="19"/>
      <c r="AD1198" s="19"/>
      <c r="AE1198" s="19"/>
      <c r="AF1198" s="19"/>
      <c r="AG1198" s="19"/>
    </row>
    <row r="1199" spans="1:33" ht="15.75" x14ac:dyDescent="0.2">
      <c r="A1199" s="58"/>
      <c r="B1199" s="19"/>
      <c r="C1199" s="19"/>
      <c r="D1199" s="19"/>
      <c r="E1199" s="19"/>
      <c r="F1199" s="19"/>
      <c r="G1199" s="19"/>
      <c r="H1199" s="19"/>
      <c r="I1199" s="19"/>
      <c r="J1199" s="19"/>
      <c r="K1199" s="19"/>
      <c r="L1199" s="19"/>
      <c r="M1199" s="19"/>
      <c r="N1199" s="19"/>
      <c r="O1199" s="19"/>
      <c r="P1199" s="19"/>
      <c r="Q1199" s="19"/>
      <c r="R1199" s="19"/>
      <c r="S1199" s="19"/>
      <c r="T1199" s="19"/>
      <c r="U1199" s="97"/>
      <c r="V1199" s="19"/>
      <c r="W1199" s="19"/>
      <c r="X1199" s="19"/>
      <c r="Y1199" s="19"/>
      <c r="Z1199" s="19"/>
      <c r="AA1199" s="19"/>
      <c r="AB1199" s="19"/>
      <c r="AC1199" s="19"/>
      <c r="AD1199" s="19"/>
      <c r="AE1199" s="19"/>
      <c r="AF1199" s="19"/>
      <c r="AG1199" s="19"/>
    </row>
    <row r="1200" spans="1:33" ht="15.75" x14ac:dyDescent="0.2">
      <c r="A1200" s="58"/>
      <c r="B1200" s="19"/>
      <c r="C1200" s="19"/>
      <c r="D1200" s="19"/>
      <c r="E1200" s="19"/>
      <c r="F1200" s="19"/>
      <c r="G1200" s="19"/>
      <c r="H1200" s="19"/>
      <c r="I1200" s="19"/>
      <c r="J1200" s="19"/>
      <c r="K1200" s="19"/>
      <c r="L1200" s="19"/>
      <c r="M1200" s="19"/>
      <c r="N1200" s="19"/>
      <c r="O1200" s="19"/>
      <c r="P1200" s="19"/>
      <c r="Q1200" s="19"/>
      <c r="R1200" s="19"/>
      <c r="S1200" s="19"/>
      <c r="T1200" s="19"/>
      <c r="U1200" s="97"/>
      <c r="V1200" s="19"/>
      <c r="W1200" s="19"/>
      <c r="X1200" s="19"/>
      <c r="Y1200" s="19"/>
      <c r="Z1200" s="19"/>
      <c r="AA1200" s="19"/>
      <c r="AB1200" s="19"/>
      <c r="AC1200" s="19"/>
      <c r="AD1200" s="19"/>
      <c r="AE1200" s="19"/>
      <c r="AF1200" s="19"/>
      <c r="AG1200" s="19"/>
    </row>
    <row r="1201" spans="1:33" ht="15.75" x14ac:dyDescent="0.2">
      <c r="A1201" s="58"/>
      <c r="B1201" s="19"/>
      <c r="C1201" s="19"/>
      <c r="D1201" s="19"/>
      <c r="E1201" s="19"/>
      <c r="F1201" s="19"/>
      <c r="G1201" s="19"/>
      <c r="H1201" s="19"/>
      <c r="I1201" s="19"/>
      <c r="J1201" s="19"/>
      <c r="K1201" s="19"/>
      <c r="L1201" s="19"/>
      <c r="M1201" s="19"/>
      <c r="N1201" s="19"/>
      <c r="O1201" s="19"/>
      <c r="P1201" s="19"/>
      <c r="Q1201" s="19"/>
      <c r="R1201" s="19"/>
      <c r="S1201" s="19"/>
      <c r="T1201" s="19"/>
      <c r="U1201" s="97"/>
      <c r="V1201" s="19"/>
      <c r="W1201" s="19"/>
      <c r="X1201" s="19"/>
      <c r="Y1201" s="19"/>
      <c r="Z1201" s="19"/>
      <c r="AA1201" s="19"/>
      <c r="AB1201" s="19"/>
      <c r="AC1201" s="19"/>
      <c r="AD1201" s="19"/>
      <c r="AE1201" s="19"/>
      <c r="AF1201" s="19"/>
      <c r="AG1201" s="19"/>
    </row>
    <row r="1202" spans="1:33" ht="15.75" x14ac:dyDescent="0.2">
      <c r="A1202" s="58"/>
      <c r="B1202" s="19"/>
      <c r="C1202" s="19"/>
      <c r="D1202" s="19"/>
      <c r="E1202" s="19"/>
      <c r="F1202" s="19"/>
      <c r="G1202" s="19"/>
      <c r="H1202" s="19"/>
      <c r="I1202" s="19"/>
      <c r="J1202" s="19"/>
      <c r="K1202" s="19"/>
      <c r="L1202" s="19"/>
      <c r="M1202" s="19"/>
      <c r="N1202" s="19"/>
      <c r="O1202" s="19"/>
      <c r="P1202" s="19"/>
      <c r="Q1202" s="19"/>
      <c r="R1202" s="19"/>
      <c r="S1202" s="19"/>
      <c r="T1202" s="19"/>
      <c r="U1202" s="97"/>
      <c r="V1202" s="19"/>
      <c r="W1202" s="19"/>
      <c r="X1202" s="19"/>
      <c r="Y1202" s="19"/>
      <c r="Z1202" s="19"/>
      <c r="AA1202" s="19"/>
      <c r="AB1202" s="19"/>
      <c r="AC1202" s="19"/>
      <c r="AD1202" s="19"/>
      <c r="AE1202" s="19"/>
      <c r="AF1202" s="19"/>
      <c r="AG1202" s="19"/>
    </row>
    <row r="1203" spans="1:33" ht="15.75" x14ac:dyDescent="0.2">
      <c r="A1203" s="58"/>
      <c r="B1203" s="19"/>
      <c r="C1203" s="19"/>
      <c r="D1203" s="19"/>
      <c r="E1203" s="19"/>
      <c r="F1203" s="19"/>
      <c r="G1203" s="19"/>
      <c r="H1203" s="19"/>
      <c r="I1203" s="19"/>
      <c r="J1203" s="19"/>
      <c r="K1203" s="19"/>
      <c r="L1203" s="19"/>
      <c r="M1203" s="19"/>
      <c r="N1203" s="19"/>
      <c r="O1203" s="19"/>
      <c r="P1203" s="19"/>
      <c r="Q1203" s="19"/>
      <c r="R1203" s="19"/>
      <c r="S1203" s="19"/>
      <c r="T1203" s="19"/>
      <c r="U1203" s="97"/>
      <c r="V1203" s="19"/>
      <c r="W1203" s="19"/>
      <c r="X1203" s="19"/>
      <c r="Y1203" s="19"/>
      <c r="Z1203" s="19"/>
      <c r="AA1203" s="19"/>
      <c r="AB1203" s="19"/>
      <c r="AC1203" s="19"/>
      <c r="AD1203" s="19"/>
      <c r="AE1203" s="19"/>
      <c r="AF1203" s="19"/>
      <c r="AG1203" s="19"/>
    </row>
    <row r="1204" spans="1:33" ht="15.75" x14ac:dyDescent="0.2">
      <c r="A1204" s="58"/>
      <c r="B1204" s="19"/>
      <c r="C1204" s="19"/>
      <c r="D1204" s="19"/>
      <c r="E1204" s="19"/>
      <c r="F1204" s="19"/>
      <c r="G1204" s="19"/>
      <c r="H1204" s="19"/>
      <c r="I1204" s="19"/>
      <c r="J1204" s="19"/>
      <c r="K1204" s="19"/>
      <c r="L1204" s="19"/>
      <c r="M1204" s="19"/>
      <c r="N1204" s="19"/>
      <c r="O1204" s="19"/>
      <c r="P1204" s="19"/>
      <c r="Q1204" s="19"/>
      <c r="R1204" s="19"/>
      <c r="S1204" s="19"/>
      <c r="T1204" s="19"/>
      <c r="U1204" s="97"/>
      <c r="V1204" s="19"/>
      <c r="W1204" s="19"/>
      <c r="X1204" s="19"/>
      <c r="Y1204" s="19"/>
      <c r="Z1204" s="19"/>
      <c r="AA1204" s="19"/>
      <c r="AB1204" s="19"/>
      <c r="AC1204" s="19"/>
      <c r="AD1204" s="19"/>
      <c r="AE1204" s="19"/>
      <c r="AF1204" s="19"/>
      <c r="AG1204" s="19"/>
    </row>
    <row r="1205" spans="1:33" ht="15.75" x14ac:dyDescent="0.2">
      <c r="A1205" s="58"/>
      <c r="B1205" s="19"/>
      <c r="C1205" s="19"/>
      <c r="D1205" s="19"/>
      <c r="E1205" s="19"/>
      <c r="F1205" s="19"/>
      <c r="G1205" s="19"/>
      <c r="H1205" s="19"/>
      <c r="I1205" s="19"/>
      <c r="J1205" s="19"/>
      <c r="K1205" s="19"/>
      <c r="L1205" s="19"/>
      <c r="M1205" s="19"/>
      <c r="N1205" s="19"/>
      <c r="O1205" s="19"/>
      <c r="P1205" s="19"/>
      <c r="Q1205" s="19"/>
      <c r="R1205" s="19"/>
      <c r="S1205" s="19"/>
      <c r="T1205" s="19"/>
      <c r="U1205" s="97"/>
      <c r="V1205" s="19"/>
      <c r="W1205" s="19"/>
      <c r="X1205" s="19"/>
      <c r="Y1205" s="19"/>
      <c r="Z1205" s="19"/>
      <c r="AA1205" s="19"/>
      <c r="AB1205" s="19"/>
      <c r="AC1205" s="19"/>
      <c r="AD1205" s="19"/>
      <c r="AE1205" s="19"/>
      <c r="AF1205" s="19"/>
      <c r="AG1205" s="19"/>
    </row>
    <row r="1206" spans="1:33" ht="15.75" x14ac:dyDescent="0.2">
      <c r="A1206" s="58"/>
      <c r="B1206" s="19"/>
      <c r="C1206" s="19"/>
      <c r="D1206" s="19"/>
      <c r="E1206" s="19"/>
      <c r="F1206" s="19"/>
      <c r="G1206" s="19"/>
      <c r="H1206" s="19"/>
      <c r="I1206" s="19"/>
      <c r="J1206" s="19"/>
      <c r="K1206" s="19"/>
      <c r="L1206" s="19"/>
      <c r="M1206" s="19"/>
      <c r="N1206" s="19"/>
      <c r="O1206" s="19"/>
      <c r="P1206" s="19"/>
      <c r="Q1206" s="19"/>
      <c r="R1206" s="19"/>
      <c r="S1206" s="19"/>
      <c r="T1206" s="19"/>
      <c r="U1206" s="97"/>
      <c r="V1206" s="19"/>
      <c r="W1206" s="19"/>
      <c r="X1206" s="19"/>
      <c r="Y1206" s="19"/>
      <c r="Z1206" s="19"/>
      <c r="AA1206" s="19"/>
      <c r="AB1206" s="19"/>
      <c r="AC1206" s="19"/>
      <c r="AD1206" s="19"/>
      <c r="AE1206" s="19"/>
      <c r="AF1206" s="19"/>
      <c r="AG1206" s="19"/>
    </row>
    <row r="1207" spans="1:33" ht="15.75" x14ac:dyDescent="0.2">
      <c r="A1207" s="58"/>
      <c r="B1207" s="19"/>
      <c r="C1207" s="19"/>
      <c r="D1207" s="19"/>
      <c r="E1207" s="19"/>
      <c r="F1207" s="19"/>
      <c r="G1207" s="19"/>
      <c r="H1207" s="19"/>
      <c r="I1207" s="19"/>
      <c r="J1207" s="19"/>
      <c r="K1207" s="19"/>
      <c r="L1207" s="19"/>
      <c r="M1207" s="19"/>
      <c r="N1207" s="19"/>
      <c r="O1207" s="19"/>
      <c r="P1207" s="19"/>
      <c r="Q1207" s="19"/>
      <c r="R1207" s="19"/>
      <c r="S1207" s="19"/>
      <c r="T1207" s="19"/>
      <c r="U1207" s="97"/>
      <c r="V1207" s="19"/>
      <c r="W1207" s="19"/>
      <c r="X1207" s="19"/>
      <c r="Y1207" s="19"/>
      <c r="Z1207" s="19"/>
      <c r="AA1207" s="19"/>
      <c r="AB1207" s="19"/>
      <c r="AC1207" s="19"/>
      <c r="AD1207" s="19"/>
      <c r="AE1207" s="19"/>
      <c r="AF1207" s="19"/>
      <c r="AG1207" s="19"/>
    </row>
    <row r="1208" spans="1:33" ht="15.75" x14ac:dyDescent="0.2">
      <c r="A1208" s="58"/>
      <c r="B1208" s="19"/>
      <c r="C1208" s="19"/>
      <c r="D1208" s="19"/>
      <c r="E1208" s="19"/>
      <c r="F1208" s="19"/>
      <c r="G1208" s="19"/>
      <c r="H1208" s="19"/>
      <c r="I1208" s="19"/>
      <c r="J1208" s="19"/>
      <c r="K1208" s="19"/>
      <c r="L1208" s="19"/>
      <c r="M1208" s="19"/>
      <c r="N1208" s="19"/>
      <c r="O1208" s="19"/>
      <c r="P1208" s="19"/>
      <c r="Q1208" s="19"/>
      <c r="R1208" s="19"/>
      <c r="S1208" s="19"/>
      <c r="T1208" s="19"/>
      <c r="U1208" s="97"/>
      <c r="V1208" s="19"/>
      <c r="W1208" s="19"/>
      <c r="X1208" s="19"/>
      <c r="Y1208" s="19"/>
      <c r="Z1208" s="19"/>
      <c r="AA1208" s="19"/>
      <c r="AB1208" s="19"/>
      <c r="AC1208" s="19"/>
      <c r="AD1208" s="19"/>
      <c r="AE1208" s="19"/>
      <c r="AF1208" s="19"/>
      <c r="AG1208" s="19"/>
    </row>
    <row r="1209" spans="1:33" ht="15.75" x14ac:dyDescent="0.2">
      <c r="A1209" s="58"/>
      <c r="B1209" s="19"/>
      <c r="C1209" s="19"/>
      <c r="D1209" s="19"/>
      <c r="E1209" s="19"/>
      <c r="F1209" s="19"/>
      <c r="G1209" s="19"/>
      <c r="H1209" s="19"/>
      <c r="I1209" s="19"/>
      <c r="J1209" s="19"/>
      <c r="K1209" s="19"/>
      <c r="L1209" s="19"/>
      <c r="M1209" s="19"/>
      <c r="N1209" s="19"/>
      <c r="O1209" s="19"/>
      <c r="P1209" s="19"/>
      <c r="Q1209" s="19"/>
      <c r="R1209" s="19"/>
      <c r="S1209" s="19"/>
      <c r="T1209" s="19"/>
      <c r="U1209" s="97"/>
      <c r="V1209" s="19"/>
      <c r="W1209" s="19"/>
      <c r="X1209" s="19"/>
      <c r="Y1209" s="19"/>
      <c r="Z1209" s="19"/>
      <c r="AA1209" s="19"/>
      <c r="AB1209" s="19"/>
      <c r="AC1209" s="19"/>
      <c r="AD1209" s="19"/>
      <c r="AE1209" s="19"/>
      <c r="AF1209" s="19"/>
      <c r="AG1209" s="19"/>
    </row>
    <row r="1210" spans="1:33" ht="15.75" x14ac:dyDescent="0.2">
      <c r="A1210" s="58"/>
      <c r="B1210" s="19"/>
      <c r="C1210" s="19"/>
      <c r="D1210" s="19"/>
      <c r="E1210" s="19"/>
      <c r="F1210" s="19"/>
      <c r="G1210" s="19"/>
      <c r="H1210" s="19"/>
      <c r="I1210" s="19"/>
      <c r="J1210" s="19"/>
      <c r="K1210" s="19"/>
      <c r="L1210" s="19"/>
      <c r="M1210" s="19"/>
      <c r="N1210" s="19"/>
      <c r="O1210" s="19"/>
      <c r="P1210" s="19"/>
      <c r="Q1210" s="19"/>
      <c r="R1210" s="19"/>
      <c r="S1210" s="19"/>
      <c r="T1210" s="19"/>
      <c r="U1210" s="97"/>
      <c r="V1210" s="19"/>
      <c r="W1210" s="19"/>
      <c r="X1210" s="19"/>
      <c r="Y1210" s="19"/>
      <c r="Z1210" s="19"/>
      <c r="AA1210" s="19"/>
      <c r="AB1210" s="19"/>
      <c r="AC1210" s="19"/>
      <c r="AD1210" s="19"/>
      <c r="AE1210" s="19"/>
      <c r="AF1210" s="19"/>
      <c r="AG1210" s="19"/>
    </row>
    <row r="1211" spans="1:33" ht="15.75" x14ac:dyDescent="0.2">
      <c r="A1211" s="58"/>
      <c r="B1211" s="19"/>
      <c r="C1211" s="19"/>
      <c r="D1211" s="19"/>
      <c r="E1211" s="19"/>
      <c r="F1211" s="19"/>
      <c r="G1211" s="19"/>
      <c r="H1211" s="19"/>
      <c r="I1211" s="19"/>
      <c r="J1211" s="19"/>
      <c r="K1211" s="19"/>
      <c r="L1211" s="19"/>
      <c r="M1211" s="19"/>
      <c r="N1211" s="19"/>
      <c r="O1211" s="19"/>
      <c r="P1211" s="19"/>
      <c r="Q1211" s="19"/>
      <c r="R1211" s="19"/>
      <c r="S1211" s="19"/>
      <c r="T1211" s="19"/>
      <c r="U1211" s="97"/>
      <c r="V1211" s="19"/>
      <c r="W1211" s="19"/>
      <c r="X1211" s="19"/>
      <c r="Y1211" s="19"/>
      <c r="Z1211" s="19"/>
      <c r="AA1211" s="19"/>
      <c r="AB1211" s="19"/>
      <c r="AC1211" s="19"/>
      <c r="AD1211" s="19"/>
      <c r="AE1211" s="19"/>
      <c r="AF1211" s="19"/>
      <c r="AG1211" s="19"/>
    </row>
    <row r="1212" spans="1:33" ht="15.75" x14ac:dyDescent="0.2">
      <c r="A1212" s="58"/>
      <c r="B1212" s="19"/>
      <c r="C1212" s="19"/>
      <c r="D1212" s="19"/>
      <c r="E1212" s="19"/>
      <c r="F1212" s="19"/>
      <c r="G1212" s="19"/>
      <c r="H1212" s="19"/>
      <c r="I1212" s="19"/>
      <c r="J1212" s="19"/>
      <c r="K1212" s="19"/>
      <c r="L1212" s="19"/>
      <c r="M1212" s="19"/>
      <c r="N1212" s="19"/>
      <c r="O1212" s="19"/>
      <c r="P1212" s="19"/>
      <c r="Q1212" s="19"/>
      <c r="R1212" s="19"/>
      <c r="S1212" s="19"/>
      <c r="T1212" s="19"/>
      <c r="U1212" s="97"/>
      <c r="V1212" s="19"/>
      <c r="W1212" s="19"/>
      <c r="X1212" s="19"/>
      <c r="Y1212" s="19"/>
      <c r="Z1212" s="19"/>
      <c r="AA1212" s="19"/>
      <c r="AB1212" s="19"/>
      <c r="AC1212" s="19"/>
      <c r="AD1212" s="19"/>
      <c r="AE1212" s="19"/>
      <c r="AF1212" s="19"/>
      <c r="AG1212" s="19"/>
    </row>
    <row r="1213" spans="1:33" ht="15.75" x14ac:dyDescent="0.2">
      <c r="A1213" s="58"/>
      <c r="B1213" s="19"/>
      <c r="C1213" s="19"/>
      <c r="D1213" s="19"/>
      <c r="E1213" s="19"/>
      <c r="F1213" s="19"/>
      <c r="G1213" s="19"/>
      <c r="H1213" s="19"/>
      <c r="I1213" s="19"/>
      <c r="J1213" s="19"/>
      <c r="K1213" s="19"/>
      <c r="L1213" s="19"/>
      <c r="M1213" s="19"/>
      <c r="N1213" s="19"/>
      <c r="O1213" s="19"/>
      <c r="P1213" s="19"/>
      <c r="Q1213" s="19"/>
      <c r="R1213" s="19"/>
      <c r="S1213" s="19"/>
      <c r="T1213" s="19"/>
      <c r="U1213" s="97"/>
      <c r="V1213" s="19"/>
      <c r="W1213" s="19"/>
      <c r="X1213" s="19"/>
      <c r="Y1213" s="19"/>
      <c r="Z1213" s="19"/>
      <c r="AA1213" s="19"/>
      <c r="AB1213" s="19"/>
      <c r="AC1213" s="19"/>
      <c r="AD1213" s="19"/>
      <c r="AE1213" s="19"/>
      <c r="AF1213" s="19"/>
      <c r="AG1213" s="19"/>
    </row>
    <row r="1214" spans="1:33" ht="15.75" x14ac:dyDescent="0.2">
      <c r="A1214" s="58"/>
      <c r="B1214" s="19"/>
      <c r="C1214" s="19"/>
      <c r="D1214" s="19"/>
      <c r="E1214" s="19"/>
      <c r="F1214" s="19"/>
      <c r="G1214" s="19"/>
      <c r="H1214" s="19"/>
      <c r="I1214" s="19"/>
      <c r="J1214" s="19"/>
      <c r="K1214" s="19"/>
      <c r="L1214" s="19"/>
      <c r="M1214" s="19"/>
      <c r="N1214" s="19"/>
      <c r="O1214" s="19"/>
      <c r="P1214" s="19"/>
      <c r="Q1214" s="19"/>
      <c r="R1214" s="19"/>
      <c r="S1214" s="19"/>
      <c r="T1214" s="19"/>
      <c r="U1214" s="97"/>
      <c r="V1214" s="19"/>
      <c r="W1214" s="19"/>
      <c r="X1214" s="19"/>
      <c r="Y1214" s="19"/>
      <c r="Z1214" s="19"/>
      <c r="AA1214" s="19"/>
      <c r="AB1214" s="19"/>
      <c r="AC1214" s="19"/>
      <c r="AD1214" s="19"/>
      <c r="AE1214" s="19"/>
      <c r="AF1214" s="19"/>
      <c r="AG1214" s="19"/>
    </row>
    <row r="1215" spans="1:33" ht="15.75" x14ac:dyDescent="0.2">
      <c r="A1215" s="58"/>
      <c r="B1215" s="19"/>
      <c r="C1215" s="19"/>
      <c r="D1215" s="19"/>
      <c r="E1215" s="19"/>
      <c r="F1215" s="19"/>
      <c r="G1215" s="19"/>
      <c r="H1215" s="19"/>
      <c r="I1215" s="19"/>
      <c r="J1215" s="19"/>
      <c r="K1215" s="19"/>
      <c r="L1215" s="19"/>
      <c r="M1215" s="19"/>
      <c r="N1215" s="19"/>
      <c r="O1215" s="19"/>
      <c r="P1215" s="19"/>
      <c r="Q1215" s="19"/>
      <c r="R1215" s="19"/>
      <c r="S1215" s="19"/>
      <c r="T1215" s="19"/>
      <c r="U1215" s="97"/>
      <c r="V1215" s="19"/>
      <c r="W1215" s="19"/>
      <c r="X1215" s="19"/>
      <c r="Y1215" s="19"/>
      <c r="Z1215" s="19"/>
      <c r="AA1215" s="19"/>
      <c r="AB1215" s="19"/>
      <c r="AC1215" s="19"/>
      <c r="AD1215" s="19"/>
      <c r="AE1215" s="19"/>
      <c r="AF1215" s="19"/>
      <c r="AG1215" s="19"/>
    </row>
    <row r="1216" spans="1:33" ht="15.75" x14ac:dyDescent="0.2">
      <c r="A1216" s="58"/>
      <c r="B1216" s="19"/>
      <c r="C1216" s="19"/>
      <c r="D1216" s="19"/>
      <c r="E1216" s="19"/>
      <c r="F1216" s="19"/>
      <c r="G1216" s="19"/>
      <c r="H1216" s="19"/>
      <c r="I1216" s="19"/>
      <c r="J1216" s="19"/>
      <c r="K1216" s="19"/>
      <c r="L1216" s="19"/>
      <c r="M1216" s="19"/>
      <c r="N1216" s="19"/>
      <c r="O1216" s="19"/>
      <c r="P1216" s="19"/>
      <c r="Q1216" s="19"/>
      <c r="R1216" s="19"/>
      <c r="S1216" s="19"/>
      <c r="T1216" s="19"/>
      <c r="U1216" s="97"/>
      <c r="V1216" s="19"/>
      <c r="W1216" s="19"/>
      <c r="X1216" s="19"/>
      <c r="Y1216" s="19"/>
      <c r="Z1216" s="19"/>
      <c r="AA1216" s="19"/>
      <c r="AB1216" s="19"/>
      <c r="AC1216" s="19"/>
      <c r="AD1216" s="19"/>
      <c r="AE1216" s="19"/>
      <c r="AF1216" s="19"/>
      <c r="AG1216" s="19"/>
    </row>
    <row r="1217" spans="1:33" ht="15.75" x14ac:dyDescent="0.2">
      <c r="A1217" s="58"/>
      <c r="B1217" s="19"/>
      <c r="C1217" s="19"/>
      <c r="D1217" s="19"/>
      <c r="E1217" s="19"/>
      <c r="F1217" s="19"/>
      <c r="G1217" s="19"/>
      <c r="H1217" s="19"/>
      <c r="I1217" s="19"/>
      <c r="J1217" s="19"/>
      <c r="K1217" s="19"/>
      <c r="L1217" s="19"/>
      <c r="M1217" s="19"/>
      <c r="N1217" s="19"/>
      <c r="O1217" s="19"/>
      <c r="P1217" s="19"/>
      <c r="Q1217" s="19"/>
      <c r="R1217" s="19"/>
      <c r="S1217" s="19"/>
      <c r="T1217" s="19"/>
      <c r="U1217" s="97"/>
      <c r="V1217" s="19"/>
      <c r="W1217" s="19"/>
      <c r="X1217" s="19"/>
      <c r="Y1217" s="19"/>
      <c r="Z1217" s="19"/>
      <c r="AA1217" s="19"/>
      <c r="AB1217" s="19"/>
      <c r="AC1217" s="19"/>
      <c r="AD1217" s="19"/>
      <c r="AE1217" s="19"/>
      <c r="AF1217" s="19"/>
      <c r="AG1217" s="19"/>
    </row>
    <row r="1218" spans="1:33" ht="15.75" x14ac:dyDescent="0.2">
      <c r="A1218" s="58"/>
      <c r="B1218" s="19"/>
      <c r="C1218" s="19"/>
      <c r="D1218" s="19"/>
      <c r="E1218" s="19"/>
      <c r="F1218" s="19"/>
      <c r="G1218" s="19"/>
      <c r="H1218" s="19"/>
      <c r="I1218" s="19"/>
      <c r="J1218" s="19"/>
      <c r="K1218" s="19"/>
      <c r="L1218" s="19"/>
      <c r="M1218" s="19"/>
      <c r="N1218" s="19"/>
      <c r="O1218" s="19"/>
      <c r="P1218" s="19"/>
      <c r="Q1218" s="19"/>
      <c r="R1218" s="19"/>
      <c r="S1218" s="19"/>
      <c r="T1218" s="19"/>
      <c r="U1218" s="97"/>
      <c r="V1218" s="19"/>
      <c r="W1218" s="19"/>
      <c r="X1218" s="19"/>
      <c r="Y1218" s="19"/>
      <c r="Z1218" s="19"/>
      <c r="AA1218" s="19"/>
      <c r="AB1218" s="19"/>
      <c r="AC1218" s="19"/>
      <c r="AD1218" s="19"/>
      <c r="AE1218" s="19"/>
      <c r="AF1218" s="19"/>
      <c r="AG1218" s="19"/>
    </row>
    <row r="1219" spans="1:33" ht="15.75" x14ac:dyDescent="0.2">
      <c r="A1219" s="58"/>
      <c r="B1219" s="19"/>
      <c r="C1219" s="19"/>
      <c r="D1219" s="19"/>
      <c r="E1219" s="19"/>
      <c r="F1219" s="19"/>
      <c r="G1219" s="19"/>
      <c r="H1219" s="19"/>
      <c r="I1219" s="19"/>
      <c r="J1219" s="19"/>
      <c r="K1219" s="19"/>
      <c r="L1219" s="19"/>
      <c r="M1219" s="19"/>
      <c r="N1219" s="19"/>
      <c r="O1219" s="19"/>
      <c r="P1219" s="19"/>
      <c r="Q1219" s="19"/>
      <c r="R1219" s="19"/>
      <c r="S1219" s="19"/>
      <c r="T1219" s="19"/>
      <c r="U1219" s="97"/>
      <c r="V1219" s="19"/>
      <c r="W1219" s="19"/>
      <c r="X1219" s="19"/>
      <c r="Y1219" s="19"/>
      <c r="Z1219" s="19"/>
      <c r="AA1219" s="19"/>
      <c r="AB1219" s="19"/>
      <c r="AC1219" s="19"/>
      <c r="AD1219" s="19"/>
      <c r="AE1219" s="19"/>
      <c r="AF1219" s="19"/>
      <c r="AG1219" s="19"/>
    </row>
    <row r="1220" spans="1:33" ht="15.75" x14ac:dyDescent="0.2">
      <c r="A1220" s="58"/>
      <c r="B1220" s="19"/>
      <c r="C1220" s="19"/>
      <c r="D1220" s="19"/>
      <c r="E1220" s="19"/>
      <c r="F1220" s="19"/>
      <c r="G1220" s="19"/>
      <c r="H1220" s="19"/>
      <c r="I1220" s="19"/>
      <c r="J1220" s="19"/>
      <c r="K1220" s="19"/>
      <c r="L1220" s="19"/>
      <c r="M1220" s="19"/>
      <c r="N1220" s="19"/>
      <c r="O1220" s="19"/>
      <c r="P1220" s="19"/>
      <c r="Q1220" s="19"/>
      <c r="R1220" s="19"/>
      <c r="S1220" s="19"/>
      <c r="T1220" s="19"/>
      <c r="U1220" s="97"/>
      <c r="V1220" s="19"/>
      <c r="W1220" s="19"/>
      <c r="X1220" s="19"/>
      <c r="Y1220" s="19"/>
      <c r="Z1220" s="19"/>
      <c r="AA1220" s="19"/>
      <c r="AB1220" s="19"/>
      <c r="AC1220" s="19"/>
      <c r="AD1220" s="19"/>
      <c r="AE1220" s="19"/>
      <c r="AF1220" s="19"/>
      <c r="AG1220" s="19"/>
    </row>
    <row r="1221" spans="1:33" ht="15.75" x14ac:dyDescent="0.2">
      <c r="A1221" s="58"/>
      <c r="B1221" s="19"/>
      <c r="C1221" s="19"/>
      <c r="D1221" s="19"/>
      <c r="E1221" s="19"/>
      <c r="F1221" s="19"/>
      <c r="G1221" s="19"/>
      <c r="H1221" s="19"/>
      <c r="I1221" s="19"/>
      <c r="J1221" s="19"/>
      <c r="K1221" s="19"/>
      <c r="L1221" s="19"/>
      <c r="M1221" s="19"/>
      <c r="N1221" s="19"/>
      <c r="O1221" s="19"/>
      <c r="P1221" s="19"/>
      <c r="Q1221" s="19"/>
      <c r="R1221" s="19"/>
      <c r="S1221" s="19"/>
      <c r="T1221" s="19"/>
      <c r="U1221" s="97"/>
      <c r="V1221" s="19"/>
      <c r="W1221" s="19"/>
      <c r="X1221" s="19"/>
      <c r="Y1221" s="19"/>
      <c r="Z1221" s="19"/>
      <c r="AA1221" s="19"/>
      <c r="AB1221" s="19"/>
      <c r="AC1221" s="19"/>
      <c r="AD1221" s="19"/>
      <c r="AE1221" s="19"/>
      <c r="AF1221" s="19"/>
      <c r="AG1221" s="19"/>
    </row>
    <row r="1222" spans="1:33" ht="15.75" x14ac:dyDescent="0.2">
      <c r="A1222" s="58"/>
      <c r="B1222" s="19"/>
      <c r="C1222" s="19"/>
      <c r="D1222" s="19"/>
      <c r="E1222" s="19"/>
      <c r="F1222" s="19"/>
      <c r="G1222" s="19"/>
      <c r="H1222" s="19"/>
      <c r="I1222" s="19"/>
      <c r="J1222" s="19"/>
      <c r="K1222" s="19"/>
      <c r="L1222" s="19"/>
      <c r="M1222" s="19"/>
      <c r="N1222" s="19"/>
      <c r="O1222" s="19"/>
      <c r="P1222" s="19"/>
      <c r="Q1222" s="19"/>
      <c r="R1222" s="19"/>
      <c r="S1222" s="19"/>
      <c r="T1222" s="19"/>
      <c r="U1222" s="97"/>
      <c r="V1222" s="19"/>
      <c r="W1222" s="19"/>
      <c r="X1222" s="19"/>
      <c r="Y1222" s="19"/>
      <c r="Z1222" s="19"/>
      <c r="AA1222" s="19"/>
      <c r="AB1222" s="19"/>
      <c r="AC1222" s="19"/>
      <c r="AD1222" s="19"/>
      <c r="AE1222" s="19"/>
      <c r="AF1222" s="19"/>
      <c r="AG1222" s="19"/>
    </row>
    <row r="1223" spans="1:33" ht="15.75" x14ac:dyDescent="0.2">
      <c r="A1223" s="58"/>
      <c r="B1223" s="19"/>
      <c r="C1223" s="19"/>
      <c r="D1223" s="19"/>
      <c r="E1223" s="19"/>
      <c r="F1223" s="19"/>
      <c r="G1223" s="19"/>
      <c r="H1223" s="19"/>
      <c r="I1223" s="19"/>
      <c r="J1223" s="19"/>
      <c r="K1223" s="19"/>
      <c r="L1223" s="19"/>
      <c r="M1223" s="19"/>
      <c r="N1223" s="19"/>
      <c r="O1223" s="19"/>
      <c r="P1223" s="19"/>
      <c r="Q1223" s="19"/>
      <c r="R1223" s="19"/>
      <c r="S1223" s="19"/>
      <c r="T1223" s="19"/>
      <c r="U1223" s="97"/>
      <c r="V1223" s="19"/>
      <c r="W1223" s="19"/>
      <c r="X1223" s="19"/>
      <c r="Y1223" s="19"/>
      <c r="Z1223" s="19"/>
      <c r="AA1223" s="19"/>
      <c r="AB1223" s="19"/>
      <c r="AC1223" s="19"/>
      <c r="AD1223" s="19"/>
      <c r="AE1223" s="19"/>
      <c r="AF1223" s="19"/>
      <c r="AG1223" s="19"/>
    </row>
    <row r="1224" spans="1:33" ht="15.75" x14ac:dyDescent="0.2">
      <c r="A1224" s="58"/>
      <c r="B1224" s="19"/>
      <c r="C1224" s="19"/>
      <c r="D1224" s="19"/>
      <c r="E1224" s="19"/>
      <c r="F1224" s="19"/>
      <c r="G1224" s="19"/>
      <c r="H1224" s="19"/>
      <c r="I1224" s="19"/>
      <c r="J1224" s="19"/>
      <c r="K1224" s="19"/>
      <c r="L1224" s="19"/>
      <c r="M1224" s="19"/>
      <c r="N1224" s="19"/>
      <c r="O1224" s="19"/>
      <c r="P1224" s="19"/>
      <c r="Q1224" s="19"/>
      <c r="R1224" s="19"/>
      <c r="S1224" s="19"/>
      <c r="T1224" s="19"/>
      <c r="U1224" s="97"/>
      <c r="V1224" s="19"/>
      <c r="W1224" s="19"/>
      <c r="X1224" s="19"/>
      <c r="Y1224" s="19"/>
      <c r="Z1224" s="19"/>
      <c r="AA1224" s="19"/>
      <c r="AB1224" s="19"/>
      <c r="AC1224" s="19"/>
      <c r="AD1224" s="19"/>
      <c r="AE1224" s="19"/>
      <c r="AF1224" s="19"/>
      <c r="AG1224" s="19"/>
    </row>
    <row r="1225" spans="1:33" ht="15.75" x14ac:dyDescent="0.2">
      <c r="A1225" s="58"/>
      <c r="B1225" s="19"/>
      <c r="C1225" s="19"/>
      <c r="D1225" s="19"/>
      <c r="E1225" s="19"/>
      <c r="F1225" s="19"/>
      <c r="G1225" s="19"/>
      <c r="H1225" s="19"/>
      <c r="I1225" s="19"/>
      <c r="J1225" s="19"/>
      <c r="K1225" s="19"/>
      <c r="L1225" s="19"/>
      <c r="M1225" s="19"/>
      <c r="N1225" s="19"/>
      <c r="O1225" s="19"/>
      <c r="P1225" s="19"/>
      <c r="Q1225" s="19"/>
      <c r="R1225" s="19"/>
      <c r="S1225" s="19"/>
      <c r="T1225" s="19"/>
      <c r="U1225" s="97"/>
      <c r="V1225" s="19"/>
      <c r="W1225" s="19"/>
      <c r="X1225" s="19"/>
      <c r="Y1225" s="19"/>
      <c r="Z1225" s="19"/>
      <c r="AA1225" s="19"/>
      <c r="AB1225" s="19"/>
      <c r="AC1225" s="19"/>
      <c r="AD1225" s="19"/>
      <c r="AE1225" s="19"/>
      <c r="AF1225" s="19"/>
      <c r="AG1225" s="19"/>
    </row>
    <row r="1226" spans="1:33" ht="15.75" x14ac:dyDescent="0.2">
      <c r="A1226" s="58"/>
      <c r="B1226" s="19"/>
      <c r="C1226" s="19"/>
      <c r="D1226" s="19"/>
      <c r="E1226" s="19"/>
      <c r="F1226" s="19"/>
      <c r="G1226" s="19"/>
      <c r="H1226" s="19"/>
      <c r="I1226" s="19"/>
      <c r="J1226" s="19"/>
      <c r="K1226" s="19"/>
      <c r="L1226" s="19"/>
      <c r="M1226" s="19"/>
      <c r="N1226" s="19"/>
      <c r="O1226" s="19"/>
      <c r="P1226" s="19"/>
      <c r="Q1226" s="19"/>
      <c r="R1226" s="19"/>
      <c r="S1226" s="19"/>
      <c r="T1226" s="19"/>
      <c r="U1226" s="97"/>
      <c r="V1226" s="19"/>
      <c r="W1226" s="19"/>
      <c r="X1226" s="19"/>
      <c r="Y1226" s="19"/>
      <c r="Z1226" s="19"/>
      <c r="AA1226" s="19"/>
      <c r="AB1226" s="19"/>
      <c r="AC1226" s="19"/>
      <c r="AD1226" s="19"/>
      <c r="AE1226" s="19"/>
      <c r="AF1226" s="19"/>
      <c r="AG1226" s="19"/>
    </row>
    <row r="1227" spans="1:33" ht="15.75" x14ac:dyDescent="0.2">
      <c r="A1227" s="58"/>
      <c r="B1227" s="19"/>
      <c r="C1227" s="19"/>
      <c r="D1227" s="19"/>
      <c r="E1227" s="19"/>
      <c r="F1227" s="19"/>
      <c r="G1227" s="19"/>
      <c r="H1227" s="19"/>
      <c r="I1227" s="19"/>
      <c r="J1227" s="19"/>
      <c r="K1227" s="19"/>
      <c r="L1227" s="19"/>
      <c r="M1227" s="19"/>
      <c r="N1227" s="19"/>
      <c r="O1227" s="19"/>
      <c r="P1227" s="19"/>
      <c r="Q1227" s="19"/>
      <c r="R1227" s="19"/>
      <c r="S1227" s="19"/>
      <c r="T1227" s="19"/>
      <c r="U1227" s="97"/>
      <c r="V1227" s="19"/>
      <c r="W1227" s="19"/>
      <c r="X1227" s="19"/>
      <c r="Y1227" s="19"/>
      <c r="Z1227" s="19"/>
      <c r="AA1227" s="19"/>
      <c r="AB1227" s="19"/>
      <c r="AC1227" s="19"/>
      <c r="AD1227" s="19"/>
      <c r="AE1227" s="19"/>
      <c r="AF1227" s="19"/>
      <c r="AG1227" s="19"/>
    </row>
    <row r="1228" spans="1:33" ht="15.75" x14ac:dyDescent="0.2">
      <c r="A1228" s="58"/>
      <c r="B1228" s="19"/>
      <c r="C1228" s="19"/>
      <c r="D1228" s="19"/>
      <c r="E1228" s="19"/>
      <c r="F1228" s="19"/>
      <c r="G1228" s="19"/>
      <c r="H1228" s="19"/>
      <c r="I1228" s="19"/>
      <c r="J1228" s="19"/>
      <c r="K1228" s="19"/>
      <c r="L1228" s="19"/>
      <c r="M1228" s="19"/>
      <c r="N1228" s="19"/>
      <c r="O1228" s="19"/>
      <c r="P1228" s="19"/>
      <c r="Q1228" s="19"/>
      <c r="R1228" s="19"/>
      <c r="S1228" s="19"/>
      <c r="T1228" s="19"/>
      <c r="U1228" s="97"/>
      <c r="V1228" s="19"/>
      <c r="W1228" s="19"/>
      <c r="X1228" s="19"/>
      <c r="Y1228" s="19"/>
      <c r="Z1228" s="19"/>
      <c r="AA1228" s="19"/>
      <c r="AB1228" s="19"/>
      <c r="AC1228" s="19"/>
      <c r="AD1228" s="19"/>
      <c r="AE1228" s="19"/>
      <c r="AF1228" s="19"/>
      <c r="AG1228" s="19"/>
    </row>
    <row r="1229" spans="1:33" ht="15.75" x14ac:dyDescent="0.2">
      <c r="A1229" s="58"/>
      <c r="B1229" s="19"/>
      <c r="C1229" s="19"/>
      <c r="D1229" s="19"/>
      <c r="E1229" s="19"/>
      <c r="F1229" s="19"/>
      <c r="G1229" s="19"/>
      <c r="H1229" s="19"/>
      <c r="I1229" s="19"/>
      <c r="J1229" s="19"/>
      <c r="K1229" s="19"/>
      <c r="L1229" s="19"/>
      <c r="M1229" s="19"/>
      <c r="N1229" s="19"/>
      <c r="O1229" s="19"/>
      <c r="P1229" s="19"/>
      <c r="Q1229" s="19"/>
      <c r="R1229" s="19"/>
      <c r="S1229" s="19"/>
      <c r="T1229" s="19"/>
      <c r="U1229" s="97"/>
      <c r="V1229" s="19"/>
      <c r="W1229" s="19"/>
      <c r="X1229" s="19"/>
      <c r="Y1229" s="19"/>
      <c r="Z1229" s="19"/>
      <c r="AA1229" s="19"/>
      <c r="AB1229" s="19"/>
      <c r="AC1229" s="19"/>
      <c r="AD1229" s="19"/>
      <c r="AE1229" s="19"/>
      <c r="AF1229" s="19"/>
      <c r="AG1229" s="19"/>
    </row>
    <row r="1230" spans="1:33" ht="15.75" x14ac:dyDescent="0.2">
      <c r="A1230" s="58"/>
      <c r="B1230" s="19"/>
      <c r="C1230" s="19"/>
      <c r="D1230" s="19"/>
      <c r="E1230" s="19"/>
      <c r="F1230" s="19"/>
      <c r="G1230" s="19"/>
      <c r="H1230" s="19"/>
      <c r="I1230" s="19"/>
      <c r="J1230" s="19"/>
      <c r="K1230" s="19"/>
      <c r="L1230" s="19"/>
      <c r="M1230" s="19"/>
      <c r="N1230" s="19"/>
      <c r="O1230" s="19"/>
      <c r="P1230" s="19"/>
      <c r="Q1230" s="19"/>
      <c r="R1230" s="19"/>
      <c r="S1230" s="19"/>
      <c r="T1230" s="19"/>
      <c r="U1230" s="97"/>
      <c r="V1230" s="19"/>
      <c r="W1230" s="19"/>
      <c r="X1230" s="19"/>
      <c r="Y1230" s="19"/>
      <c r="Z1230" s="19"/>
      <c r="AA1230" s="19"/>
      <c r="AB1230" s="19"/>
      <c r="AC1230" s="19"/>
      <c r="AD1230" s="19"/>
      <c r="AE1230" s="19"/>
      <c r="AF1230" s="19"/>
      <c r="AG1230" s="19"/>
    </row>
    <row r="1231" spans="1:33" ht="15" customHeight="1" x14ac:dyDescent="0.2">
      <c r="A1231" s="58"/>
      <c r="B1231" s="58"/>
      <c r="C1231" s="58"/>
      <c r="D1231" s="58"/>
      <c r="E1231" s="58"/>
      <c r="F1231" s="58"/>
      <c r="G1231" s="58"/>
      <c r="H1231" s="58"/>
      <c r="I1231" s="58"/>
      <c r="J1231" s="58"/>
      <c r="K1231" s="58"/>
      <c r="L1231" s="58"/>
      <c r="M1231" s="58"/>
      <c r="N1231" s="58"/>
      <c r="O1231" s="58"/>
      <c r="P1231" s="58"/>
      <c r="Q1231" s="58"/>
      <c r="R1231" s="58"/>
      <c r="S1231" s="58"/>
      <c r="T1231" s="58"/>
      <c r="U1231" s="96"/>
      <c r="V1231" s="58"/>
      <c r="W1231" s="58"/>
      <c r="X1231" s="58"/>
      <c r="Y1231" s="58"/>
      <c r="Z1231" s="58"/>
    </row>
    <row r="1232" spans="1:33" ht="15" customHeight="1" x14ac:dyDescent="0.2">
      <c r="A1232" s="58"/>
      <c r="B1232" s="58"/>
      <c r="C1232" s="58"/>
      <c r="D1232" s="58"/>
      <c r="E1232" s="58"/>
      <c r="F1232" s="58"/>
      <c r="G1232" s="58"/>
      <c r="H1232" s="58"/>
      <c r="I1232" s="58"/>
      <c r="J1232" s="58"/>
      <c r="K1232" s="58"/>
      <c r="L1232" s="58"/>
      <c r="M1232" s="58"/>
      <c r="N1232" s="58"/>
      <c r="O1232" s="58"/>
      <c r="P1232" s="58"/>
      <c r="Q1232" s="58"/>
      <c r="R1232" s="58"/>
      <c r="S1232" s="58"/>
      <c r="T1232" s="58"/>
      <c r="U1232" s="96"/>
      <c r="V1232" s="58"/>
      <c r="W1232" s="58"/>
      <c r="X1232" s="58"/>
      <c r="Y1232" s="58"/>
      <c r="Z1232" s="58"/>
    </row>
    <row r="1233" spans="21:21" s="58" customFormat="1" ht="15" customHeight="1" x14ac:dyDescent="0.2">
      <c r="U1233" s="96"/>
    </row>
    <row r="1234" spans="21:21" s="58" customFormat="1" ht="15" customHeight="1" x14ac:dyDescent="0.2">
      <c r="U1234" s="96"/>
    </row>
    <row r="1235" spans="21:21" s="58" customFormat="1" ht="15" customHeight="1" x14ac:dyDescent="0.2">
      <c r="U1235" s="96"/>
    </row>
    <row r="1236" spans="21:21" s="58" customFormat="1" ht="15" customHeight="1" x14ac:dyDescent="0.2">
      <c r="U1236" s="96"/>
    </row>
    <row r="1237" spans="21:21" s="58" customFormat="1" ht="15" customHeight="1" x14ac:dyDescent="0.2">
      <c r="U1237" s="96"/>
    </row>
    <row r="1238" spans="21:21" s="58" customFormat="1" ht="15" customHeight="1" x14ac:dyDescent="0.2">
      <c r="U1238" s="96"/>
    </row>
    <row r="1239" spans="21:21" s="58" customFormat="1" ht="15" customHeight="1" x14ac:dyDescent="0.2">
      <c r="U1239" s="96"/>
    </row>
    <row r="1240" spans="21:21" s="58" customFormat="1" ht="15" customHeight="1" x14ac:dyDescent="0.2">
      <c r="U1240" s="96"/>
    </row>
    <row r="1241" spans="21:21" s="58" customFormat="1" ht="15" customHeight="1" x14ac:dyDescent="0.2">
      <c r="U1241" s="96"/>
    </row>
    <row r="1242" spans="21:21" s="58" customFormat="1" ht="15" customHeight="1" x14ac:dyDescent="0.2">
      <c r="U1242" s="96"/>
    </row>
    <row r="1243" spans="21:21" s="58" customFormat="1" ht="15" customHeight="1" x14ac:dyDescent="0.2">
      <c r="U1243" s="96"/>
    </row>
    <row r="1244" spans="21:21" s="58" customFormat="1" ht="15" customHeight="1" x14ac:dyDescent="0.2">
      <c r="U1244" s="96"/>
    </row>
    <row r="1245" spans="21:21" s="58" customFormat="1" ht="15" customHeight="1" x14ac:dyDescent="0.2">
      <c r="U1245" s="96"/>
    </row>
    <row r="1246" spans="21:21" s="58" customFormat="1" ht="15" customHeight="1" x14ac:dyDescent="0.2">
      <c r="U1246" s="96"/>
    </row>
    <row r="1247" spans="21:21" s="58" customFormat="1" ht="15" customHeight="1" x14ac:dyDescent="0.2">
      <c r="U1247" s="96"/>
    </row>
    <row r="1248" spans="21:21" s="58" customFormat="1" ht="15" customHeight="1" x14ac:dyDescent="0.2">
      <c r="U1248" s="96"/>
    </row>
    <row r="1249" spans="21:21" s="58" customFormat="1" ht="15" customHeight="1" x14ac:dyDescent="0.2">
      <c r="U1249" s="96"/>
    </row>
    <row r="1250" spans="21:21" s="58" customFormat="1" ht="15" customHeight="1" x14ac:dyDescent="0.2">
      <c r="U1250" s="96"/>
    </row>
    <row r="1251" spans="21:21" s="58" customFormat="1" ht="15" customHeight="1" x14ac:dyDescent="0.2">
      <c r="U1251" s="96"/>
    </row>
    <row r="1252" spans="21:21" s="58" customFormat="1" ht="15" customHeight="1" x14ac:dyDescent="0.2">
      <c r="U1252" s="96"/>
    </row>
    <row r="1253" spans="21:21" s="58" customFormat="1" ht="15" customHeight="1" x14ac:dyDescent="0.2">
      <c r="U1253" s="96"/>
    </row>
    <row r="1254" spans="21:21" s="58" customFormat="1" ht="15" customHeight="1" x14ac:dyDescent="0.2">
      <c r="U1254" s="96"/>
    </row>
    <row r="1255" spans="21:21" s="58" customFormat="1" ht="15" customHeight="1" x14ac:dyDescent="0.2">
      <c r="U1255" s="96"/>
    </row>
    <row r="1256" spans="21:21" s="58" customFormat="1" ht="15" customHeight="1" x14ac:dyDescent="0.2">
      <c r="U1256" s="96"/>
    </row>
    <row r="1257" spans="21:21" s="58" customFormat="1" ht="15" customHeight="1" x14ac:dyDescent="0.2">
      <c r="U1257" s="96"/>
    </row>
    <row r="1258" spans="21:21" s="58" customFormat="1" ht="15" customHeight="1" x14ac:dyDescent="0.2">
      <c r="U1258" s="96"/>
    </row>
    <row r="1259" spans="21:21" s="58" customFormat="1" ht="15" customHeight="1" x14ac:dyDescent="0.2">
      <c r="U1259" s="96"/>
    </row>
    <row r="1260" spans="21:21" s="58" customFormat="1" ht="15" customHeight="1" x14ac:dyDescent="0.2">
      <c r="U1260" s="96"/>
    </row>
    <row r="1261" spans="21:21" s="58" customFormat="1" ht="15" customHeight="1" x14ac:dyDescent="0.2">
      <c r="U1261" s="96"/>
    </row>
    <row r="1262" spans="21:21" s="58" customFormat="1" ht="15" customHeight="1" x14ac:dyDescent="0.2">
      <c r="U1262" s="96"/>
    </row>
    <row r="1263" spans="21:21" s="58" customFormat="1" ht="15" customHeight="1" x14ac:dyDescent="0.2">
      <c r="U1263" s="96"/>
    </row>
    <row r="1264" spans="21:21" s="58" customFormat="1" ht="15" customHeight="1" x14ac:dyDescent="0.2">
      <c r="U1264" s="96"/>
    </row>
    <row r="1265" spans="21:21" s="58" customFormat="1" ht="15" customHeight="1" x14ac:dyDescent="0.2">
      <c r="U1265" s="96"/>
    </row>
    <row r="1266" spans="21:21" s="58" customFormat="1" ht="15" customHeight="1" x14ac:dyDescent="0.2">
      <c r="U1266" s="96"/>
    </row>
    <row r="1267" spans="21:21" s="58" customFormat="1" ht="15" customHeight="1" x14ac:dyDescent="0.2">
      <c r="U1267" s="96"/>
    </row>
    <row r="1268" spans="21:21" s="58" customFormat="1" ht="15" customHeight="1" x14ac:dyDescent="0.2">
      <c r="U1268" s="96"/>
    </row>
    <row r="1269" spans="21:21" s="58" customFormat="1" ht="15" customHeight="1" x14ac:dyDescent="0.2">
      <c r="U1269" s="96"/>
    </row>
    <row r="1270" spans="21:21" s="58" customFormat="1" ht="15" customHeight="1" x14ac:dyDescent="0.2">
      <c r="U1270" s="96"/>
    </row>
    <row r="1271" spans="21:21" s="58" customFormat="1" ht="15" customHeight="1" x14ac:dyDescent="0.2">
      <c r="U1271" s="96"/>
    </row>
    <row r="1272" spans="21:21" s="58" customFormat="1" ht="15" customHeight="1" x14ac:dyDescent="0.2">
      <c r="U1272" s="96"/>
    </row>
    <row r="1273" spans="21:21" s="58" customFormat="1" ht="15" customHeight="1" x14ac:dyDescent="0.2">
      <c r="U1273" s="96"/>
    </row>
    <row r="1274" spans="21:21" s="58" customFormat="1" ht="15" customHeight="1" x14ac:dyDescent="0.2">
      <c r="U1274" s="96"/>
    </row>
    <row r="1275" spans="21:21" s="58" customFormat="1" ht="15" customHeight="1" x14ac:dyDescent="0.2">
      <c r="U1275" s="96"/>
    </row>
    <row r="1276" spans="21:21" s="58" customFormat="1" ht="15" customHeight="1" x14ac:dyDescent="0.2">
      <c r="U1276" s="96"/>
    </row>
    <row r="1277" spans="21:21" s="58" customFormat="1" ht="15" customHeight="1" x14ac:dyDescent="0.2">
      <c r="U1277" s="96"/>
    </row>
    <row r="1278" spans="21:21" s="58" customFormat="1" ht="15" customHeight="1" x14ac:dyDescent="0.2">
      <c r="U1278" s="96"/>
    </row>
    <row r="1279" spans="21:21" s="58" customFormat="1" ht="15" customHeight="1" x14ac:dyDescent="0.2">
      <c r="U1279" s="96"/>
    </row>
    <row r="1280" spans="21:21" s="58" customFormat="1" ht="15" customHeight="1" x14ac:dyDescent="0.2">
      <c r="U1280" s="96"/>
    </row>
    <row r="1281" spans="21:21" s="58" customFormat="1" ht="15" customHeight="1" x14ac:dyDescent="0.2">
      <c r="U1281" s="96"/>
    </row>
    <row r="1282" spans="21:21" s="58" customFormat="1" ht="15" customHeight="1" x14ac:dyDescent="0.2">
      <c r="U1282" s="96"/>
    </row>
    <row r="1283" spans="21:21" s="58" customFormat="1" ht="15" customHeight="1" x14ac:dyDescent="0.2">
      <c r="U1283" s="96"/>
    </row>
    <row r="1284" spans="21:21" s="58" customFormat="1" ht="15" customHeight="1" x14ac:dyDescent="0.2">
      <c r="U1284" s="96"/>
    </row>
    <row r="1285" spans="21:21" s="58" customFormat="1" ht="15" customHeight="1" x14ac:dyDescent="0.2">
      <c r="U1285" s="96"/>
    </row>
    <row r="1286" spans="21:21" s="58" customFormat="1" ht="15" customHeight="1" x14ac:dyDescent="0.2">
      <c r="U1286" s="96"/>
    </row>
    <row r="1287" spans="21:21" s="58" customFormat="1" ht="15" customHeight="1" x14ac:dyDescent="0.2">
      <c r="U1287" s="96"/>
    </row>
    <row r="1288" spans="21:21" s="58" customFormat="1" ht="15" customHeight="1" x14ac:dyDescent="0.2">
      <c r="U1288" s="96"/>
    </row>
    <row r="1289" spans="21:21" s="58" customFormat="1" ht="15" customHeight="1" x14ac:dyDescent="0.2">
      <c r="U1289" s="96"/>
    </row>
    <row r="1290" spans="21:21" s="58" customFormat="1" ht="15" customHeight="1" x14ac:dyDescent="0.2">
      <c r="U1290" s="96"/>
    </row>
    <row r="1291" spans="21:21" s="58" customFormat="1" ht="15" customHeight="1" x14ac:dyDescent="0.2">
      <c r="U1291" s="96"/>
    </row>
    <row r="1292" spans="21:21" s="58" customFormat="1" ht="15" customHeight="1" x14ac:dyDescent="0.2">
      <c r="U1292" s="96"/>
    </row>
    <row r="1293" spans="21:21" s="58" customFormat="1" ht="15" customHeight="1" x14ac:dyDescent="0.2">
      <c r="U1293" s="96"/>
    </row>
    <row r="1294" spans="21:21" s="58" customFormat="1" ht="15" customHeight="1" x14ac:dyDescent="0.2">
      <c r="U1294" s="96"/>
    </row>
    <row r="1295" spans="21:21" s="58" customFormat="1" ht="15" customHeight="1" x14ac:dyDescent="0.2">
      <c r="U1295" s="96"/>
    </row>
    <row r="1296" spans="21:21" s="58" customFormat="1" ht="15" customHeight="1" x14ac:dyDescent="0.2">
      <c r="U1296" s="96"/>
    </row>
    <row r="1297" spans="21:21" s="58" customFormat="1" ht="15" customHeight="1" x14ac:dyDescent="0.2">
      <c r="U1297" s="96"/>
    </row>
    <row r="1298" spans="21:21" s="58" customFormat="1" ht="15" customHeight="1" x14ac:dyDescent="0.2">
      <c r="U1298" s="96"/>
    </row>
    <row r="1299" spans="21:21" s="58" customFormat="1" ht="15" customHeight="1" x14ac:dyDescent="0.2">
      <c r="U1299" s="96"/>
    </row>
    <row r="1300" spans="21:21" s="58" customFormat="1" ht="15" customHeight="1" x14ac:dyDescent="0.2">
      <c r="U1300" s="96"/>
    </row>
    <row r="1301" spans="21:21" s="58" customFormat="1" ht="15" customHeight="1" x14ac:dyDescent="0.2">
      <c r="U1301" s="96"/>
    </row>
    <row r="1302" spans="21:21" s="58" customFormat="1" ht="15" customHeight="1" x14ac:dyDescent="0.2">
      <c r="U1302" s="96"/>
    </row>
    <row r="1303" spans="21:21" s="58" customFormat="1" ht="15" customHeight="1" x14ac:dyDescent="0.2">
      <c r="U1303" s="96"/>
    </row>
    <row r="1304" spans="21:21" s="58" customFormat="1" ht="15" customHeight="1" x14ac:dyDescent="0.2">
      <c r="U1304" s="96"/>
    </row>
    <row r="1305" spans="21:21" s="58" customFormat="1" ht="15" customHeight="1" x14ac:dyDescent="0.2">
      <c r="U1305" s="96"/>
    </row>
    <row r="1306" spans="21:21" s="58" customFormat="1" ht="15" customHeight="1" x14ac:dyDescent="0.2">
      <c r="U1306" s="96"/>
    </row>
    <row r="1307" spans="21:21" s="58" customFormat="1" ht="15" customHeight="1" x14ac:dyDescent="0.2">
      <c r="U1307" s="96"/>
    </row>
    <row r="1308" spans="21:21" s="58" customFormat="1" ht="15" customHeight="1" x14ac:dyDescent="0.2">
      <c r="U1308" s="96"/>
    </row>
    <row r="1309" spans="21:21" s="58" customFormat="1" ht="15" customHeight="1" x14ac:dyDescent="0.2">
      <c r="U1309" s="96"/>
    </row>
    <row r="1310" spans="21:21" s="58" customFormat="1" ht="15" customHeight="1" x14ac:dyDescent="0.2">
      <c r="U1310" s="96"/>
    </row>
    <row r="1311" spans="21:21" s="58" customFormat="1" ht="15" customHeight="1" x14ac:dyDescent="0.2">
      <c r="U1311" s="96"/>
    </row>
    <row r="1312" spans="21:21" s="58" customFormat="1" ht="15" customHeight="1" x14ac:dyDescent="0.2">
      <c r="U1312" s="96"/>
    </row>
    <row r="1313" spans="21:21" s="58" customFormat="1" ht="15" customHeight="1" x14ac:dyDescent="0.2">
      <c r="U1313" s="96"/>
    </row>
    <row r="1314" spans="21:21" s="58" customFormat="1" ht="15" customHeight="1" x14ac:dyDescent="0.2">
      <c r="U1314" s="96"/>
    </row>
    <row r="1315" spans="21:21" s="58" customFormat="1" ht="15" customHeight="1" x14ac:dyDescent="0.2">
      <c r="U1315" s="96"/>
    </row>
    <row r="1316" spans="21:21" s="58" customFormat="1" ht="15" customHeight="1" x14ac:dyDescent="0.2">
      <c r="U1316" s="96"/>
    </row>
    <row r="1317" spans="21:21" s="58" customFormat="1" ht="15" customHeight="1" x14ac:dyDescent="0.2">
      <c r="U1317" s="96"/>
    </row>
    <row r="1318" spans="21:21" s="58" customFormat="1" ht="15" customHeight="1" x14ac:dyDescent="0.2">
      <c r="U1318" s="96"/>
    </row>
    <row r="1319" spans="21:21" s="58" customFormat="1" ht="15" customHeight="1" x14ac:dyDescent="0.2">
      <c r="U1319" s="96"/>
    </row>
    <row r="1320" spans="21:21" s="58" customFormat="1" ht="15" customHeight="1" x14ac:dyDescent="0.2">
      <c r="U1320" s="96"/>
    </row>
    <row r="1321" spans="21:21" s="58" customFormat="1" ht="15" customHeight="1" x14ac:dyDescent="0.2">
      <c r="U1321" s="96"/>
    </row>
    <row r="1322" spans="21:21" s="58" customFormat="1" ht="15" customHeight="1" x14ac:dyDescent="0.2">
      <c r="U1322" s="96"/>
    </row>
    <row r="1323" spans="21:21" s="58" customFormat="1" ht="15" customHeight="1" x14ac:dyDescent="0.2">
      <c r="U1323" s="96"/>
    </row>
    <row r="1324" spans="21:21" s="58" customFormat="1" ht="15" customHeight="1" x14ac:dyDescent="0.2">
      <c r="U1324" s="96"/>
    </row>
    <row r="1325" spans="21:21" s="58" customFormat="1" ht="15" customHeight="1" x14ac:dyDescent="0.2">
      <c r="U1325" s="96"/>
    </row>
    <row r="1326" spans="21:21" s="58" customFormat="1" ht="15" customHeight="1" x14ac:dyDescent="0.2">
      <c r="U1326" s="96"/>
    </row>
    <row r="1327" spans="21:21" s="58" customFormat="1" ht="15" customHeight="1" x14ac:dyDescent="0.2">
      <c r="U1327" s="96"/>
    </row>
    <row r="1328" spans="21:21" s="58" customFormat="1" ht="15" customHeight="1" x14ac:dyDescent="0.2">
      <c r="U1328" s="96"/>
    </row>
    <row r="1329" spans="21:21" s="58" customFormat="1" ht="15" customHeight="1" x14ac:dyDescent="0.2">
      <c r="U1329" s="96"/>
    </row>
    <row r="1330" spans="21:21" s="58" customFormat="1" ht="15" customHeight="1" x14ac:dyDescent="0.2">
      <c r="U1330" s="96"/>
    </row>
    <row r="1331" spans="21:21" s="58" customFormat="1" ht="15" customHeight="1" x14ac:dyDescent="0.2">
      <c r="U1331" s="96"/>
    </row>
    <row r="1332" spans="21:21" s="58" customFormat="1" ht="15" customHeight="1" x14ac:dyDescent="0.2">
      <c r="U1332" s="96"/>
    </row>
    <row r="1333" spans="21:21" s="58" customFormat="1" ht="15" customHeight="1" x14ac:dyDescent="0.2">
      <c r="U1333" s="96"/>
    </row>
    <row r="1334" spans="21:21" s="58" customFormat="1" ht="15" customHeight="1" x14ac:dyDescent="0.2">
      <c r="U1334" s="96"/>
    </row>
    <row r="1335" spans="21:21" s="58" customFormat="1" ht="15" customHeight="1" x14ac:dyDescent="0.2">
      <c r="U1335" s="96"/>
    </row>
    <row r="1336" spans="21:21" s="58" customFormat="1" ht="15" customHeight="1" x14ac:dyDescent="0.2">
      <c r="U1336" s="96"/>
    </row>
    <row r="1337" spans="21:21" s="58" customFormat="1" ht="15" customHeight="1" x14ac:dyDescent="0.2">
      <c r="U1337" s="96"/>
    </row>
    <row r="1338" spans="21:21" s="58" customFormat="1" ht="15" customHeight="1" x14ac:dyDescent="0.2">
      <c r="U1338" s="96"/>
    </row>
    <row r="1339" spans="21:21" s="58" customFormat="1" ht="15" customHeight="1" x14ac:dyDescent="0.2">
      <c r="U1339" s="96"/>
    </row>
    <row r="1340" spans="21:21" s="58" customFormat="1" ht="15" customHeight="1" x14ac:dyDescent="0.2">
      <c r="U1340" s="96"/>
    </row>
    <row r="1341" spans="21:21" s="58" customFormat="1" ht="15" customHeight="1" x14ac:dyDescent="0.2">
      <c r="U1341" s="96"/>
    </row>
    <row r="1342" spans="21:21" s="58" customFormat="1" ht="15" customHeight="1" x14ac:dyDescent="0.2">
      <c r="U1342" s="96"/>
    </row>
    <row r="1343" spans="21:21" s="58" customFormat="1" ht="15" customHeight="1" x14ac:dyDescent="0.2">
      <c r="U1343" s="96"/>
    </row>
    <row r="1344" spans="21:21" s="58" customFormat="1" ht="15" customHeight="1" x14ac:dyDescent="0.2">
      <c r="U1344" s="96"/>
    </row>
    <row r="1345" spans="21:21" s="58" customFormat="1" ht="15" customHeight="1" x14ac:dyDescent="0.2">
      <c r="U1345" s="96"/>
    </row>
    <row r="1346" spans="21:21" s="58" customFormat="1" ht="15" customHeight="1" x14ac:dyDescent="0.2">
      <c r="U1346" s="96"/>
    </row>
    <row r="1347" spans="21:21" s="58" customFormat="1" ht="15" customHeight="1" x14ac:dyDescent="0.2">
      <c r="U1347" s="96"/>
    </row>
    <row r="1348" spans="21:21" s="58" customFormat="1" ht="15" customHeight="1" x14ac:dyDescent="0.2">
      <c r="U1348" s="96"/>
    </row>
    <row r="1349" spans="21:21" s="58" customFormat="1" ht="15" customHeight="1" x14ac:dyDescent="0.2">
      <c r="U1349" s="96"/>
    </row>
    <row r="1350" spans="21:21" s="58" customFormat="1" ht="15" customHeight="1" x14ac:dyDescent="0.2">
      <c r="U1350" s="96"/>
    </row>
    <row r="1351" spans="21:21" s="58" customFormat="1" ht="15" customHeight="1" x14ac:dyDescent="0.2">
      <c r="U1351" s="96"/>
    </row>
    <row r="1352" spans="21:21" s="58" customFormat="1" ht="15" customHeight="1" x14ac:dyDescent="0.2">
      <c r="U1352" s="96"/>
    </row>
    <row r="1353" spans="21:21" s="58" customFormat="1" ht="15" customHeight="1" x14ac:dyDescent="0.2">
      <c r="U1353" s="96"/>
    </row>
    <row r="1354" spans="21:21" s="58" customFormat="1" ht="15" customHeight="1" x14ac:dyDescent="0.2">
      <c r="U1354" s="96"/>
    </row>
    <row r="1355" spans="21:21" s="58" customFormat="1" ht="15" customHeight="1" x14ac:dyDescent="0.2">
      <c r="U1355" s="96"/>
    </row>
    <row r="1356" spans="21:21" s="58" customFormat="1" ht="15" customHeight="1" x14ac:dyDescent="0.2">
      <c r="U1356" s="96"/>
    </row>
    <row r="1357" spans="21:21" s="58" customFormat="1" ht="15" customHeight="1" x14ac:dyDescent="0.2">
      <c r="U1357" s="96"/>
    </row>
    <row r="1358" spans="21:21" s="58" customFormat="1" ht="15" customHeight="1" x14ac:dyDescent="0.2">
      <c r="U1358" s="96"/>
    </row>
    <row r="1359" spans="21:21" s="58" customFormat="1" ht="15" customHeight="1" x14ac:dyDescent="0.2">
      <c r="U1359" s="96"/>
    </row>
    <row r="1360" spans="21:21" s="58" customFormat="1" ht="15" customHeight="1" x14ac:dyDescent="0.2">
      <c r="U1360" s="96"/>
    </row>
    <row r="1361" spans="21:21" s="58" customFormat="1" ht="15" customHeight="1" x14ac:dyDescent="0.2">
      <c r="U1361" s="96"/>
    </row>
    <row r="1362" spans="21:21" s="58" customFormat="1" ht="15" customHeight="1" x14ac:dyDescent="0.2">
      <c r="U1362" s="96"/>
    </row>
    <row r="1363" spans="21:21" s="58" customFormat="1" ht="15" customHeight="1" x14ac:dyDescent="0.2">
      <c r="U1363" s="96"/>
    </row>
    <row r="1364" spans="21:21" s="58" customFormat="1" ht="15" customHeight="1" x14ac:dyDescent="0.2">
      <c r="U1364" s="96"/>
    </row>
    <row r="1365" spans="21:21" s="58" customFormat="1" ht="15" customHeight="1" x14ac:dyDescent="0.2">
      <c r="U1365" s="96"/>
    </row>
    <row r="1366" spans="21:21" s="58" customFormat="1" ht="15" customHeight="1" x14ac:dyDescent="0.2">
      <c r="U1366" s="96"/>
    </row>
    <row r="1367" spans="21:21" s="58" customFormat="1" ht="15" customHeight="1" x14ac:dyDescent="0.2">
      <c r="U1367" s="96"/>
    </row>
    <row r="1368" spans="21:21" s="58" customFormat="1" ht="15" customHeight="1" x14ac:dyDescent="0.2">
      <c r="U1368" s="96"/>
    </row>
    <row r="1369" spans="21:21" s="58" customFormat="1" ht="15" customHeight="1" x14ac:dyDescent="0.2">
      <c r="U1369" s="96"/>
    </row>
    <row r="1370" spans="21:21" s="58" customFormat="1" ht="15" customHeight="1" x14ac:dyDescent="0.2">
      <c r="U1370" s="96"/>
    </row>
    <row r="1371" spans="21:21" s="58" customFormat="1" ht="15" customHeight="1" x14ac:dyDescent="0.2">
      <c r="U1371" s="96"/>
    </row>
    <row r="1372" spans="21:21" s="58" customFormat="1" ht="15" customHeight="1" x14ac:dyDescent="0.2">
      <c r="U1372" s="96"/>
    </row>
    <row r="1373" spans="21:21" s="58" customFormat="1" ht="15" customHeight="1" x14ac:dyDescent="0.2">
      <c r="U1373" s="96"/>
    </row>
    <row r="1374" spans="21:21" s="58" customFormat="1" ht="15" customHeight="1" x14ac:dyDescent="0.2">
      <c r="U1374" s="96"/>
    </row>
    <row r="1375" spans="21:21" s="58" customFormat="1" ht="15" customHeight="1" x14ac:dyDescent="0.2">
      <c r="U1375" s="96"/>
    </row>
    <row r="1376" spans="21:21" s="58" customFormat="1" ht="15" customHeight="1" x14ac:dyDescent="0.2">
      <c r="U1376" s="96"/>
    </row>
    <row r="1377" spans="21:21" s="58" customFormat="1" ht="15" customHeight="1" x14ac:dyDescent="0.2">
      <c r="U1377" s="96"/>
    </row>
    <row r="1378" spans="21:21" s="58" customFormat="1" ht="15" customHeight="1" x14ac:dyDescent="0.2">
      <c r="U1378" s="96"/>
    </row>
    <row r="1379" spans="21:21" s="58" customFormat="1" ht="15" customHeight="1" x14ac:dyDescent="0.2">
      <c r="U1379" s="96"/>
    </row>
    <row r="1380" spans="21:21" s="58" customFormat="1" ht="15" customHeight="1" x14ac:dyDescent="0.2">
      <c r="U1380" s="96"/>
    </row>
    <row r="1381" spans="21:21" s="58" customFormat="1" ht="15" customHeight="1" x14ac:dyDescent="0.2">
      <c r="U1381" s="96"/>
    </row>
    <row r="1382" spans="21:21" s="58" customFormat="1" ht="15" customHeight="1" x14ac:dyDescent="0.2">
      <c r="U1382" s="96"/>
    </row>
    <row r="1383" spans="21:21" s="58" customFormat="1" ht="15" customHeight="1" x14ac:dyDescent="0.2">
      <c r="U1383" s="96"/>
    </row>
    <row r="1384" spans="21:21" s="58" customFormat="1" ht="15" customHeight="1" x14ac:dyDescent="0.2">
      <c r="U1384" s="96"/>
    </row>
    <row r="1385" spans="21:21" s="58" customFormat="1" ht="15" customHeight="1" x14ac:dyDescent="0.2">
      <c r="U1385" s="96"/>
    </row>
    <row r="1386" spans="21:21" s="58" customFormat="1" ht="15" customHeight="1" x14ac:dyDescent="0.2">
      <c r="U1386" s="96"/>
    </row>
    <row r="1387" spans="21:21" s="58" customFormat="1" ht="15" customHeight="1" x14ac:dyDescent="0.2">
      <c r="U1387" s="96"/>
    </row>
    <row r="1388" spans="21:21" s="58" customFormat="1" ht="15" customHeight="1" x14ac:dyDescent="0.2">
      <c r="U1388" s="96"/>
    </row>
    <row r="1389" spans="21:21" s="58" customFormat="1" ht="15" customHeight="1" x14ac:dyDescent="0.2">
      <c r="U1389" s="96"/>
    </row>
    <row r="1390" spans="21:21" s="58" customFormat="1" ht="15" customHeight="1" x14ac:dyDescent="0.2">
      <c r="U1390" s="96"/>
    </row>
    <row r="1391" spans="21:21" s="58" customFormat="1" ht="15" customHeight="1" x14ac:dyDescent="0.2">
      <c r="U1391" s="96"/>
    </row>
    <row r="1392" spans="21:21" s="58" customFormat="1" ht="15" customHeight="1" x14ac:dyDescent="0.2">
      <c r="U1392" s="96"/>
    </row>
    <row r="1393" spans="21:21" s="58" customFormat="1" ht="15" customHeight="1" x14ac:dyDescent="0.2">
      <c r="U1393" s="96"/>
    </row>
    <row r="1394" spans="21:21" s="58" customFormat="1" ht="15" customHeight="1" x14ac:dyDescent="0.2">
      <c r="U1394" s="96"/>
    </row>
    <row r="1395" spans="21:21" s="58" customFormat="1" ht="15" customHeight="1" x14ac:dyDescent="0.2">
      <c r="U1395" s="96"/>
    </row>
    <row r="1396" spans="21:21" s="58" customFormat="1" ht="15" customHeight="1" x14ac:dyDescent="0.2">
      <c r="U1396" s="96"/>
    </row>
    <row r="1397" spans="21:21" s="58" customFormat="1" ht="15" customHeight="1" x14ac:dyDescent="0.2">
      <c r="U1397" s="96"/>
    </row>
    <row r="1398" spans="21:21" s="58" customFormat="1" ht="15" customHeight="1" x14ac:dyDescent="0.2">
      <c r="U1398" s="96"/>
    </row>
    <row r="1399" spans="21:21" s="58" customFormat="1" ht="15" customHeight="1" x14ac:dyDescent="0.2">
      <c r="U1399" s="96"/>
    </row>
    <row r="1400" spans="21:21" s="58" customFormat="1" ht="15" customHeight="1" x14ac:dyDescent="0.2">
      <c r="U1400" s="96"/>
    </row>
    <row r="1401" spans="21:21" s="58" customFormat="1" ht="15" customHeight="1" x14ac:dyDescent="0.2">
      <c r="U1401" s="96"/>
    </row>
    <row r="1402" spans="21:21" s="58" customFormat="1" ht="15" customHeight="1" x14ac:dyDescent="0.2">
      <c r="U1402" s="96"/>
    </row>
    <row r="1403" spans="21:21" s="58" customFormat="1" ht="15" customHeight="1" x14ac:dyDescent="0.2">
      <c r="U1403" s="96"/>
    </row>
    <row r="1404" spans="21:21" s="58" customFormat="1" ht="15" customHeight="1" x14ac:dyDescent="0.2">
      <c r="U1404" s="96"/>
    </row>
    <row r="1405" spans="21:21" s="58" customFormat="1" ht="15" customHeight="1" x14ac:dyDescent="0.2">
      <c r="U1405" s="96"/>
    </row>
    <row r="1406" spans="21:21" s="58" customFormat="1" ht="15" customHeight="1" x14ac:dyDescent="0.2">
      <c r="U1406" s="96"/>
    </row>
    <row r="1407" spans="21:21" s="58" customFormat="1" ht="15" customHeight="1" x14ac:dyDescent="0.2">
      <c r="U1407" s="96"/>
    </row>
    <row r="1408" spans="21:21" s="58" customFormat="1" ht="15" customHeight="1" x14ac:dyDescent="0.2">
      <c r="U1408" s="96"/>
    </row>
    <row r="1409" spans="21:21" s="58" customFormat="1" ht="15" customHeight="1" x14ac:dyDescent="0.2">
      <c r="U1409" s="96"/>
    </row>
    <row r="1410" spans="21:21" s="58" customFormat="1" ht="15" customHeight="1" x14ac:dyDescent="0.2">
      <c r="U1410" s="96"/>
    </row>
    <row r="1411" spans="21:21" s="58" customFormat="1" ht="15" customHeight="1" x14ac:dyDescent="0.2">
      <c r="U1411" s="96"/>
    </row>
    <row r="1412" spans="21:21" s="58" customFormat="1" ht="15" customHeight="1" x14ac:dyDescent="0.2">
      <c r="U1412" s="96"/>
    </row>
    <row r="1413" spans="21:21" s="58" customFormat="1" ht="15" customHeight="1" x14ac:dyDescent="0.2">
      <c r="U1413" s="96"/>
    </row>
    <row r="1414" spans="21:21" s="58" customFormat="1" ht="15" customHeight="1" x14ac:dyDescent="0.2">
      <c r="U1414" s="96"/>
    </row>
    <row r="1415" spans="21:21" s="58" customFormat="1" ht="15" customHeight="1" x14ac:dyDescent="0.2">
      <c r="U1415" s="96"/>
    </row>
    <row r="1416" spans="21:21" s="58" customFormat="1" ht="15" customHeight="1" x14ac:dyDescent="0.2">
      <c r="U1416" s="96"/>
    </row>
    <row r="1417" spans="21:21" s="58" customFormat="1" ht="15" customHeight="1" x14ac:dyDescent="0.2">
      <c r="U1417" s="96"/>
    </row>
    <row r="1418" spans="21:21" s="58" customFormat="1" ht="15" customHeight="1" x14ac:dyDescent="0.2">
      <c r="U1418" s="96"/>
    </row>
    <row r="1419" spans="21:21" s="58" customFormat="1" ht="15" customHeight="1" x14ac:dyDescent="0.2">
      <c r="U1419" s="96"/>
    </row>
    <row r="1420" spans="21:21" s="58" customFormat="1" ht="15" customHeight="1" x14ac:dyDescent="0.2">
      <c r="U1420" s="96"/>
    </row>
    <row r="1421" spans="21:21" s="58" customFormat="1" ht="15" customHeight="1" x14ac:dyDescent="0.2">
      <c r="U1421" s="96"/>
    </row>
    <row r="1422" spans="21:21" s="58" customFormat="1" ht="15" customHeight="1" x14ac:dyDescent="0.2">
      <c r="U1422" s="96"/>
    </row>
    <row r="1423" spans="21:21" s="58" customFormat="1" ht="15" customHeight="1" x14ac:dyDescent="0.2">
      <c r="U1423" s="96"/>
    </row>
    <row r="1424" spans="21:21" s="58" customFormat="1" ht="15" customHeight="1" x14ac:dyDescent="0.2">
      <c r="U1424" s="96"/>
    </row>
    <row r="1425" spans="21:21" s="58" customFormat="1" ht="15" customHeight="1" x14ac:dyDescent="0.2">
      <c r="U1425" s="96"/>
    </row>
    <row r="1426" spans="21:21" s="58" customFormat="1" ht="15" customHeight="1" x14ac:dyDescent="0.2">
      <c r="U1426" s="96"/>
    </row>
    <row r="1427" spans="21:21" s="58" customFormat="1" ht="15" customHeight="1" x14ac:dyDescent="0.2">
      <c r="U1427" s="96"/>
    </row>
    <row r="1428" spans="21:21" s="58" customFormat="1" ht="15" customHeight="1" x14ac:dyDescent="0.2">
      <c r="U1428" s="96"/>
    </row>
    <row r="1429" spans="21:21" s="58" customFormat="1" ht="15" customHeight="1" x14ac:dyDescent="0.2">
      <c r="U1429" s="96"/>
    </row>
    <row r="1430" spans="21:21" s="58" customFormat="1" ht="15" customHeight="1" x14ac:dyDescent="0.2">
      <c r="U1430" s="96"/>
    </row>
    <row r="1431" spans="21:21" s="58" customFormat="1" ht="15" customHeight="1" x14ac:dyDescent="0.2">
      <c r="U1431" s="96"/>
    </row>
    <row r="1432" spans="21:21" s="58" customFormat="1" ht="15" customHeight="1" x14ac:dyDescent="0.2">
      <c r="U1432" s="96"/>
    </row>
    <row r="1433" spans="21:21" s="58" customFormat="1" ht="15" customHeight="1" x14ac:dyDescent="0.2">
      <c r="U1433" s="96"/>
    </row>
    <row r="1434" spans="21:21" s="58" customFormat="1" ht="15" customHeight="1" x14ac:dyDescent="0.2">
      <c r="U1434" s="96"/>
    </row>
    <row r="1435" spans="21:21" s="58" customFormat="1" ht="15" customHeight="1" x14ac:dyDescent="0.2">
      <c r="U1435" s="96"/>
    </row>
    <row r="1436" spans="21:21" s="58" customFormat="1" ht="15" customHeight="1" x14ac:dyDescent="0.2">
      <c r="U1436" s="96"/>
    </row>
    <row r="1437" spans="21:21" s="58" customFormat="1" ht="15" customHeight="1" x14ac:dyDescent="0.2">
      <c r="U1437" s="96"/>
    </row>
    <row r="1438" spans="21:21" s="58" customFormat="1" ht="15" customHeight="1" x14ac:dyDescent="0.2">
      <c r="U1438" s="96"/>
    </row>
    <row r="1439" spans="21:21" s="58" customFormat="1" ht="15" customHeight="1" x14ac:dyDescent="0.2">
      <c r="U1439" s="96"/>
    </row>
    <row r="1440" spans="21:21" s="58" customFormat="1" ht="15" customHeight="1" x14ac:dyDescent="0.2">
      <c r="U1440" s="96"/>
    </row>
    <row r="1441" spans="21:21" s="58" customFormat="1" ht="15" customHeight="1" x14ac:dyDescent="0.2">
      <c r="U1441" s="96"/>
    </row>
    <row r="1442" spans="21:21" s="58" customFormat="1" ht="15" customHeight="1" x14ac:dyDescent="0.2">
      <c r="U1442" s="96"/>
    </row>
    <row r="1443" spans="21:21" s="58" customFormat="1" ht="15" customHeight="1" x14ac:dyDescent="0.2">
      <c r="U1443" s="96"/>
    </row>
    <row r="1444" spans="21:21" s="58" customFormat="1" ht="15" customHeight="1" x14ac:dyDescent="0.2">
      <c r="U1444" s="96"/>
    </row>
    <row r="1445" spans="21:21" s="58" customFormat="1" ht="15" customHeight="1" x14ac:dyDescent="0.2">
      <c r="U1445" s="96"/>
    </row>
    <row r="1446" spans="21:21" s="58" customFormat="1" ht="15" customHeight="1" x14ac:dyDescent="0.2">
      <c r="U1446" s="96"/>
    </row>
    <row r="1447" spans="21:21" s="58" customFormat="1" ht="15" customHeight="1" x14ac:dyDescent="0.2">
      <c r="U1447" s="96"/>
    </row>
    <row r="1448" spans="21:21" s="58" customFormat="1" ht="15" customHeight="1" x14ac:dyDescent="0.2">
      <c r="U1448" s="96"/>
    </row>
    <row r="1449" spans="21:21" s="58" customFormat="1" ht="15" customHeight="1" x14ac:dyDescent="0.2">
      <c r="U1449" s="96"/>
    </row>
    <row r="1450" spans="21:21" s="58" customFormat="1" ht="15" customHeight="1" x14ac:dyDescent="0.2">
      <c r="U1450" s="96"/>
    </row>
    <row r="1451" spans="21:21" s="58" customFormat="1" ht="15" customHeight="1" x14ac:dyDescent="0.2">
      <c r="U1451" s="96"/>
    </row>
    <row r="1452" spans="21:21" s="58" customFormat="1" ht="15" customHeight="1" x14ac:dyDescent="0.2">
      <c r="U1452" s="96"/>
    </row>
    <row r="1453" spans="21:21" s="58" customFormat="1" ht="15" customHeight="1" x14ac:dyDescent="0.2">
      <c r="U1453" s="96"/>
    </row>
    <row r="1454" spans="21:21" s="58" customFormat="1" ht="15" customHeight="1" x14ac:dyDescent="0.2">
      <c r="U1454" s="96"/>
    </row>
    <row r="1455" spans="21:21" s="58" customFormat="1" ht="15" customHeight="1" x14ac:dyDescent="0.2">
      <c r="U1455" s="96"/>
    </row>
    <row r="1456" spans="21:21" s="58" customFormat="1" ht="15" customHeight="1" x14ac:dyDescent="0.2">
      <c r="U1456" s="96"/>
    </row>
    <row r="1457" spans="21:21" s="58" customFormat="1" ht="15" customHeight="1" x14ac:dyDescent="0.2">
      <c r="U1457" s="96"/>
    </row>
    <row r="1458" spans="21:21" s="58" customFormat="1" ht="15" customHeight="1" x14ac:dyDescent="0.2">
      <c r="U1458" s="96"/>
    </row>
    <row r="1459" spans="21:21" s="58" customFormat="1" ht="15" customHeight="1" x14ac:dyDescent="0.2">
      <c r="U1459" s="96"/>
    </row>
    <row r="1460" spans="21:21" s="58" customFormat="1" ht="15" customHeight="1" x14ac:dyDescent="0.2">
      <c r="U1460" s="96"/>
    </row>
    <row r="1461" spans="21:21" s="58" customFormat="1" ht="15" customHeight="1" x14ac:dyDescent="0.2">
      <c r="U1461" s="96"/>
    </row>
    <row r="1462" spans="21:21" s="58" customFormat="1" ht="15" customHeight="1" x14ac:dyDescent="0.2">
      <c r="U1462" s="96"/>
    </row>
    <row r="1463" spans="21:21" s="58" customFormat="1" ht="15" customHeight="1" x14ac:dyDescent="0.2">
      <c r="U1463" s="96"/>
    </row>
    <row r="1464" spans="21:21" s="58" customFormat="1" ht="15" customHeight="1" x14ac:dyDescent="0.2">
      <c r="U1464" s="96"/>
    </row>
    <row r="1465" spans="21:21" s="58" customFormat="1" ht="15" customHeight="1" x14ac:dyDescent="0.2">
      <c r="U1465" s="96"/>
    </row>
    <row r="1466" spans="21:21" s="58" customFormat="1" ht="15" customHeight="1" x14ac:dyDescent="0.2">
      <c r="U1466" s="96"/>
    </row>
    <row r="1467" spans="21:21" s="58" customFormat="1" ht="15" customHeight="1" x14ac:dyDescent="0.2">
      <c r="U1467" s="96"/>
    </row>
    <row r="1468" spans="21:21" s="58" customFormat="1" ht="15" customHeight="1" x14ac:dyDescent="0.2">
      <c r="U1468" s="96"/>
    </row>
    <row r="1469" spans="21:21" s="58" customFormat="1" ht="15" customHeight="1" x14ac:dyDescent="0.2">
      <c r="U1469" s="96"/>
    </row>
    <row r="1470" spans="21:21" s="58" customFormat="1" ht="15" customHeight="1" x14ac:dyDescent="0.2">
      <c r="U1470" s="96"/>
    </row>
    <row r="1471" spans="21:21" s="58" customFormat="1" ht="15" customHeight="1" x14ac:dyDescent="0.2">
      <c r="U1471" s="96"/>
    </row>
    <row r="1472" spans="21:21" s="58" customFormat="1" ht="15" customHeight="1" x14ac:dyDescent="0.2">
      <c r="U1472" s="96"/>
    </row>
    <row r="1473" spans="21:21" s="58" customFormat="1" ht="15" customHeight="1" x14ac:dyDescent="0.2">
      <c r="U1473" s="96"/>
    </row>
    <row r="1474" spans="21:21" s="58" customFormat="1" ht="15" customHeight="1" x14ac:dyDescent="0.2">
      <c r="U1474" s="96"/>
    </row>
    <row r="1475" spans="21:21" s="58" customFormat="1" ht="15" customHeight="1" x14ac:dyDescent="0.2">
      <c r="U1475" s="96"/>
    </row>
    <row r="1476" spans="21:21" s="58" customFormat="1" ht="15" customHeight="1" x14ac:dyDescent="0.2">
      <c r="U1476" s="96"/>
    </row>
    <row r="1477" spans="21:21" s="58" customFormat="1" ht="15" customHeight="1" x14ac:dyDescent="0.2">
      <c r="U1477" s="96"/>
    </row>
    <row r="1478" spans="21:21" s="58" customFormat="1" ht="15" customHeight="1" x14ac:dyDescent="0.2">
      <c r="U1478" s="96"/>
    </row>
    <row r="1479" spans="21:21" s="58" customFormat="1" ht="15" customHeight="1" x14ac:dyDescent="0.2">
      <c r="U1479" s="96"/>
    </row>
    <row r="1480" spans="21:21" s="58" customFormat="1" ht="15" customHeight="1" x14ac:dyDescent="0.2">
      <c r="U1480" s="96"/>
    </row>
    <row r="1481" spans="21:21" s="58" customFormat="1" ht="15" customHeight="1" x14ac:dyDescent="0.2">
      <c r="U1481" s="96"/>
    </row>
    <row r="1482" spans="21:21" s="58" customFormat="1" ht="15" customHeight="1" x14ac:dyDescent="0.2">
      <c r="U1482" s="96"/>
    </row>
    <row r="1483" spans="21:21" s="58" customFormat="1" ht="15" customHeight="1" x14ac:dyDescent="0.2">
      <c r="U1483" s="96"/>
    </row>
    <row r="1484" spans="21:21" s="58" customFormat="1" ht="15" customHeight="1" x14ac:dyDescent="0.2">
      <c r="U1484" s="96"/>
    </row>
    <row r="1485" spans="21:21" s="58" customFormat="1" ht="15" customHeight="1" x14ac:dyDescent="0.2">
      <c r="U1485" s="96"/>
    </row>
    <row r="1486" spans="21:21" s="58" customFormat="1" ht="15" customHeight="1" x14ac:dyDescent="0.2">
      <c r="U1486" s="96"/>
    </row>
    <row r="1487" spans="21:21" s="58" customFormat="1" ht="15" customHeight="1" x14ac:dyDescent="0.2">
      <c r="U1487" s="96"/>
    </row>
    <row r="1488" spans="21:21" s="58" customFormat="1" ht="15" customHeight="1" x14ac:dyDescent="0.2">
      <c r="U1488" s="96"/>
    </row>
    <row r="1489" spans="21:21" s="58" customFormat="1" ht="15" customHeight="1" x14ac:dyDescent="0.2">
      <c r="U1489" s="96"/>
    </row>
    <row r="1490" spans="21:21" s="58" customFormat="1" ht="15" customHeight="1" x14ac:dyDescent="0.2">
      <c r="U1490" s="96"/>
    </row>
    <row r="1491" spans="21:21" s="58" customFormat="1" ht="15" customHeight="1" x14ac:dyDescent="0.2">
      <c r="U1491" s="96"/>
    </row>
    <row r="1492" spans="21:21" s="58" customFormat="1" ht="15" customHeight="1" x14ac:dyDescent="0.2">
      <c r="U1492" s="96"/>
    </row>
    <row r="1493" spans="21:21" s="58" customFormat="1" ht="15" customHeight="1" x14ac:dyDescent="0.2">
      <c r="U1493" s="96"/>
    </row>
    <row r="1494" spans="21:21" s="58" customFormat="1" ht="15" customHeight="1" x14ac:dyDescent="0.2">
      <c r="U1494" s="96"/>
    </row>
    <row r="1495" spans="21:21" s="58" customFormat="1" ht="15" customHeight="1" x14ac:dyDescent="0.2">
      <c r="U1495" s="96"/>
    </row>
    <row r="1496" spans="21:21" s="58" customFormat="1" ht="15" customHeight="1" x14ac:dyDescent="0.2">
      <c r="U1496" s="96"/>
    </row>
    <row r="1497" spans="21:21" s="58" customFormat="1" ht="15" customHeight="1" x14ac:dyDescent="0.2">
      <c r="U1497" s="96"/>
    </row>
    <row r="1498" spans="21:21" s="58" customFormat="1" ht="15" customHeight="1" x14ac:dyDescent="0.2">
      <c r="U1498" s="96"/>
    </row>
    <row r="1499" spans="21:21" s="58" customFormat="1" ht="15" customHeight="1" x14ac:dyDescent="0.2">
      <c r="U1499" s="96"/>
    </row>
    <row r="1500" spans="21:21" s="58" customFormat="1" ht="15" customHeight="1" x14ac:dyDescent="0.2">
      <c r="U1500" s="96"/>
    </row>
    <row r="1501" spans="21:21" s="58" customFormat="1" ht="15" customHeight="1" x14ac:dyDescent="0.2">
      <c r="U1501" s="96"/>
    </row>
    <row r="1502" spans="21:21" s="58" customFormat="1" ht="15" customHeight="1" x14ac:dyDescent="0.2">
      <c r="U1502" s="96"/>
    </row>
    <row r="1503" spans="21:21" s="58" customFormat="1" ht="15" customHeight="1" x14ac:dyDescent="0.2">
      <c r="U1503" s="96"/>
    </row>
    <row r="1504" spans="21:21" s="58" customFormat="1" ht="15" customHeight="1" x14ac:dyDescent="0.2">
      <c r="U1504" s="96"/>
    </row>
    <row r="1505" spans="21:21" s="58" customFormat="1" ht="15" customHeight="1" x14ac:dyDescent="0.2">
      <c r="U1505" s="96"/>
    </row>
    <row r="1506" spans="21:21" s="58" customFormat="1" ht="15" customHeight="1" x14ac:dyDescent="0.2">
      <c r="U1506" s="96"/>
    </row>
    <row r="1507" spans="21:21" s="58" customFormat="1" ht="15" customHeight="1" x14ac:dyDescent="0.2">
      <c r="U1507" s="96"/>
    </row>
    <row r="1508" spans="21:21" s="58" customFormat="1" ht="15" customHeight="1" x14ac:dyDescent="0.2">
      <c r="U1508" s="96"/>
    </row>
    <row r="1509" spans="21:21" s="58" customFormat="1" ht="15" customHeight="1" x14ac:dyDescent="0.2">
      <c r="U1509" s="96"/>
    </row>
    <row r="1510" spans="21:21" s="58" customFormat="1" ht="15" customHeight="1" x14ac:dyDescent="0.2">
      <c r="U1510" s="96"/>
    </row>
    <row r="1511" spans="21:21" s="58" customFormat="1" ht="15" customHeight="1" x14ac:dyDescent="0.2">
      <c r="U1511" s="96"/>
    </row>
    <row r="1512" spans="21:21" s="58" customFormat="1" ht="15" customHeight="1" x14ac:dyDescent="0.2">
      <c r="U1512" s="96"/>
    </row>
    <row r="1513" spans="21:21" s="58" customFormat="1" ht="15" customHeight="1" x14ac:dyDescent="0.2">
      <c r="U1513" s="96"/>
    </row>
    <row r="1514" spans="21:21" s="58" customFormat="1" ht="15" customHeight="1" x14ac:dyDescent="0.2">
      <c r="U1514" s="96"/>
    </row>
    <row r="1515" spans="21:21" s="58" customFormat="1" ht="15" customHeight="1" x14ac:dyDescent="0.2">
      <c r="U1515" s="96"/>
    </row>
    <row r="1516" spans="21:21" s="58" customFormat="1" ht="15" customHeight="1" x14ac:dyDescent="0.2">
      <c r="U1516" s="96"/>
    </row>
    <row r="1517" spans="21:21" s="58" customFormat="1" ht="15" customHeight="1" x14ac:dyDescent="0.2">
      <c r="U1517" s="96"/>
    </row>
    <row r="1518" spans="21:21" s="58" customFormat="1" ht="15" customHeight="1" x14ac:dyDescent="0.2">
      <c r="U1518" s="96"/>
    </row>
    <row r="1519" spans="21:21" s="58" customFormat="1" ht="15" customHeight="1" x14ac:dyDescent="0.2">
      <c r="U1519" s="96"/>
    </row>
    <row r="1520" spans="21:21" s="58" customFormat="1" ht="15" customHeight="1" x14ac:dyDescent="0.2">
      <c r="U1520" s="96"/>
    </row>
    <row r="1521" spans="21:21" s="58" customFormat="1" ht="15" customHeight="1" x14ac:dyDescent="0.2">
      <c r="U1521" s="96"/>
    </row>
    <row r="1522" spans="21:21" s="58" customFormat="1" ht="15" customHeight="1" x14ac:dyDescent="0.2">
      <c r="U1522" s="96"/>
    </row>
    <row r="1523" spans="21:21" s="58" customFormat="1" ht="15" customHeight="1" x14ac:dyDescent="0.2">
      <c r="U1523" s="96"/>
    </row>
    <row r="1524" spans="21:21" s="58" customFormat="1" ht="15" customHeight="1" x14ac:dyDescent="0.2">
      <c r="U1524" s="96"/>
    </row>
    <row r="1525" spans="21:21" s="58" customFormat="1" ht="15" customHeight="1" x14ac:dyDescent="0.2">
      <c r="U1525" s="96"/>
    </row>
    <row r="1526" spans="21:21" s="58" customFormat="1" ht="15" customHeight="1" x14ac:dyDescent="0.2">
      <c r="U1526" s="96"/>
    </row>
    <row r="1527" spans="21:21" s="58" customFormat="1" ht="15" customHeight="1" x14ac:dyDescent="0.2">
      <c r="U1527" s="96"/>
    </row>
    <row r="1528" spans="21:21" s="58" customFormat="1" ht="15" customHeight="1" x14ac:dyDescent="0.2">
      <c r="U1528" s="96"/>
    </row>
    <row r="1529" spans="21:21" s="58" customFormat="1" ht="15" customHeight="1" x14ac:dyDescent="0.2">
      <c r="U1529" s="96"/>
    </row>
    <row r="1530" spans="21:21" s="58" customFormat="1" ht="15" customHeight="1" x14ac:dyDescent="0.2">
      <c r="U1530" s="96"/>
    </row>
    <row r="1531" spans="21:21" s="58" customFormat="1" ht="15" customHeight="1" x14ac:dyDescent="0.2">
      <c r="U1531" s="96"/>
    </row>
    <row r="1532" spans="21:21" s="58" customFormat="1" ht="15" customHeight="1" x14ac:dyDescent="0.2">
      <c r="U1532" s="96"/>
    </row>
    <row r="1533" spans="21:21" s="58" customFormat="1" ht="15" customHeight="1" x14ac:dyDescent="0.2">
      <c r="U1533" s="96"/>
    </row>
    <row r="1534" spans="21:21" s="58" customFormat="1" ht="15" customHeight="1" x14ac:dyDescent="0.2">
      <c r="U1534" s="96"/>
    </row>
    <row r="1535" spans="21:21" s="58" customFormat="1" ht="15" customHeight="1" x14ac:dyDescent="0.2">
      <c r="U1535" s="96"/>
    </row>
    <row r="1536" spans="21:21" s="58" customFormat="1" ht="15" customHeight="1" x14ac:dyDescent="0.2">
      <c r="U1536" s="96"/>
    </row>
    <row r="1537" spans="21:21" s="58" customFormat="1" ht="15" customHeight="1" x14ac:dyDescent="0.2">
      <c r="U1537" s="96"/>
    </row>
    <row r="1538" spans="21:21" s="58" customFormat="1" ht="15" customHeight="1" x14ac:dyDescent="0.2">
      <c r="U1538" s="96"/>
    </row>
    <row r="1539" spans="21:21" s="58" customFormat="1" ht="15" customHeight="1" x14ac:dyDescent="0.2">
      <c r="U1539" s="96"/>
    </row>
    <row r="1540" spans="21:21" s="58" customFormat="1" ht="15" customHeight="1" x14ac:dyDescent="0.2">
      <c r="U1540" s="96"/>
    </row>
    <row r="1541" spans="21:21" s="58" customFormat="1" ht="15" customHeight="1" x14ac:dyDescent="0.2">
      <c r="U1541" s="96"/>
    </row>
    <row r="1542" spans="21:21" s="58" customFormat="1" ht="15" customHeight="1" x14ac:dyDescent="0.2">
      <c r="U1542" s="96"/>
    </row>
    <row r="1543" spans="21:21" s="58" customFormat="1" ht="15" customHeight="1" x14ac:dyDescent="0.2">
      <c r="U1543" s="96"/>
    </row>
    <row r="1544" spans="21:21" s="58" customFormat="1" ht="15" customHeight="1" x14ac:dyDescent="0.2">
      <c r="U1544" s="96"/>
    </row>
    <row r="1545" spans="21:21" s="58" customFormat="1" ht="15" customHeight="1" x14ac:dyDescent="0.2">
      <c r="U1545" s="96"/>
    </row>
    <row r="1546" spans="21:21" s="58" customFormat="1" ht="15" customHeight="1" x14ac:dyDescent="0.2">
      <c r="U1546" s="96"/>
    </row>
    <row r="1547" spans="21:21" s="58" customFormat="1" ht="15" customHeight="1" x14ac:dyDescent="0.2">
      <c r="U1547" s="96"/>
    </row>
    <row r="1548" spans="21:21" s="58" customFormat="1" ht="15" customHeight="1" x14ac:dyDescent="0.2">
      <c r="U1548" s="96"/>
    </row>
    <row r="1549" spans="21:21" s="58" customFormat="1" ht="15" customHeight="1" x14ac:dyDescent="0.2">
      <c r="U1549" s="96"/>
    </row>
    <row r="1550" spans="21:21" s="58" customFormat="1" ht="15" customHeight="1" x14ac:dyDescent="0.2">
      <c r="U1550" s="96"/>
    </row>
    <row r="1551" spans="21:21" s="58" customFormat="1" ht="15" customHeight="1" x14ac:dyDescent="0.2">
      <c r="U1551" s="96"/>
    </row>
    <row r="1552" spans="21:21" s="58" customFormat="1" ht="15" customHeight="1" x14ac:dyDescent="0.2">
      <c r="U1552" s="96"/>
    </row>
    <row r="1553" spans="21:21" s="58" customFormat="1" ht="15" customHeight="1" x14ac:dyDescent="0.2">
      <c r="U1553" s="96"/>
    </row>
    <row r="1554" spans="21:21" s="58" customFormat="1" ht="15" customHeight="1" x14ac:dyDescent="0.2">
      <c r="U1554" s="96"/>
    </row>
    <row r="1555" spans="21:21" s="58" customFormat="1" ht="15" customHeight="1" x14ac:dyDescent="0.2">
      <c r="U1555" s="96"/>
    </row>
    <row r="1556" spans="21:21" s="58" customFormat="1" ht="15" customHeight="1" x14ac:dyDescent="0.2">
      <c r="U1556" s="96"/>
    </row>
    <row r="1557" spans="21:21" s="58" customFormat="1" ht="15" customHeight="1" x14ac:dyDescent="0.2">
      <c r="U1557" s="96"/>
    </row>
    <row r="1558" spans="21:21" s="58" customFormat="1" ht="15" customHeight="1" x14ac:dyDescent="0.2">
      <c r="U1558" s="96"/>
    </row>
    <row r="1559" spans="21:21" s="58" customFormat="1" ht="15" customHeight="1" x14ac:dyDescent="0.2">
      <c r="U1559" s="96"/>
    </row>
    <row r="1560" spans="21:21" s="58" customFormat="1" ht="15" customHeight="1" x14ac:dyDescent="0.2">
      <c r="U1560" s="96"/>
    </row>
    <row r="1561" spans="21:21" s="58" customFormat="1" ht="15" customHeight="1" x14ac:dyDescent="0.2">
      <c r="U1561" s="96"/>
    </row>
    <row r="1562" spans="21:21" s="58" customFormat="1" ht="15" customHeight="1" x14ac:dyDescent="0.2">
      <c r="U1562" s="96"/>
    </row>
    <row r="1563" spans="21:21" s="58" customFormat="1" ht="15" customHeight="1" x14ac:dyDescent="0.2">
      <c r="U1563" s="96"/>
    </row>
    <row r="1564" spans="21:21" s="58" customFormat="1" ht="15" customHeight="1" x14ac:dyDescent="0.2">
      <c r="U1564" s="96"/>
    </row>
    <row r="1565" spans="21:21" s="58" customFormat="1" ht="15" customHeight="1" x14ac:dyDescent="0.2">
      <c r="U1565" s="96"/>
    </row>
    <row r="1566" spans="21:21" s="58" customFormat="1" ht="15" customHeight="1" x14ac:dyDescent="0.2">
      <c r="U1566" s="96"/>
    </row>
    <row r="1567" spans="21:21" s="58" customFormat="1" ht="15" customHeight="1" x14ac:dyDescent="0.2">
      <c r="U1567" s="96"/>
    </row>
    <row r="1568" spans="21:21" s="58" customFormat="1" ht="15" customHeight="1" x14ac:dyDescent="0.2">
      <c r="U1568" s="96"/>
    </row>
    <row r="1569" spans="21:21" s="58" customFormat="1" ht="15" customHeight="1" x14ac:dyDescent="0.2">
      <c r="U1569" s="96"/>
    </row>
    <row r="1570" spans="21:21" s="58" customFormat="1" ht="15" customHeight="1" x14ac:dyDescent="0.2">
      <c r="U1570" s="96"/>
    </row>
    <row r="1571" spans="21:21" s="58" customFormat="1" ht="15" customHeight="1" x14ac:dyDescent="0.2">
      <c r="U1571" s="96"/>
    </row>
    <row r="1572" spans="21:21" s="58" customFormat="1" ht="15" customHeight="1" x14ac:dyDescent="0.2">
      <c r="U1572" s="96"/>
    </row>
    <row r="1573" spans="21:21" s="58" customFormat="1" ht="15" customHeight="1" x14ac:dyDescent="0.2">
      <c r="U1573" s="96"/>
    </row>
    <row r="1574" spans="21:21" s="58" customFormat="1" ht="15" customHeight="1" x14ac:dyDescent="0.2">
      <c r="U1574" s="96"/>
    </row>
    <row r="1575" spans="21:21" s="58" customFormat="1" ht="15" customHeight="1" x14ac:dyDescent="0.2">
      <c r="U1575" s="96"/>
    </row>
    <row r="1576" spans="21:21" s="58" customFormat="1" ht="15" customHeight="1" x14ac:dyDescent="0.2">
      <c r="U1576" s="96"/>
    </row>
    <row r="1577" spans="21:21" s="58" customFormat="1" ht="15" customHeight="1" x14ac:dyDescent="0.2">
      <c r="U1577" s="96"/>
    </row>
    <row r="1578" spans="21:21" s="58" customFormat="1" ht="15" customHeight="1" x14ac:dyDescent="0.2">
      <c r="U1578" s="96"/>
    </row>
    <row r="1579" spans="21:21" s="58" customFormat="1" ht="15" customHeight="1" x14ac:dyDescent="0.2">
      <c r="U1579" s="96"/>
    </row>
    <row r="1580" spans="21:21" s="58" customFormat="1" ht="15" customHeight="1" x14ac:dyDescent="0.2">
      <c r="U1580" s="96"/>
    </row>
    <row r="1581" spans="21:21" s="58" customFormat="1" ht="15" customHeight="1" x14ac:dyDescent="0.2">
      <c r="U1581" s="96"/>
    </row>
    <row r="1582" spans="21:21" s="58" customFormat="1" ht="15" customHeight="1" x14ac:dyDescent="0.2">
      <c r="U1582" s="96"/>
    </row>
    <row r="1583" spans="21:21" s="58" customFormat="1" ht="15" customHeight="1" x14ac:dyDescent="0.2">
      <c r="U1583" s="96"/>
    </row>
    <row r="1584" spans="21:21" s="58" customFormat="1" ht="15" customHeight="1" x14ac:dyDescent="0.2">
      <c r="U1584" s="96"/>
    </row>
    <row r="1585" spans="21:21" s="58" customFormat="1" ht="15" customHeight="1" x14ac:dyDescent="0.2">
      <c r="U1585" s="96"/>
    </row>
    <row r="1586" spans="21:21" s="58" customFormat="1" ht="15" customHeight="1" x14ac:dyDescent="0.2">
      <c r="U1586" s="96"/>
    </row>
    <row r="1587" spans="21:21" s="58" customFormat="1" ht="15" customHeight="1" x14ac:dyDescent="0.2">
      <c r="U1587" s="96"/>
    </row>
    <row r="1588" spans="21:21" s="58" customFormat="1" ht="15" customHeight="1" x14ac:dyDescent="0.2">
      <c r="U1588" s="96"/>
    </row>
    <row r="1589" spans="21:21" s="58" customFormat="1" ht="15" customHeight="1" x14ac:dyDescent="0.2">
      <c r="U1589" s="96"/>
    </row>
  </sheetData>
  <mergeCells count="1815">
    <mergeCell ref="S479:T479"/>
    <mergeCell ref="S481:Y481"/>
    <mergeCell ref="S488:T488"/>
    <mergeCell ref="S485:T485"/>
    <mergeCell ref="S486:T486"/>
    <mergeCell ref="S473:T473"/>
    <mergeCell ref="J474:L474"/>
    <mergeCell ref="M474:O474"/>
    <mergeCell ref="P474:R474"/>
    <mergeCell ref="S474:T474"/>
    <mergeCell ref="J475:L475"/>
    <mergeCell ref="M475:O475"/>
    <mergeCell ref="P475:R475"/>
    <mergeCell ref="S475:T475"/>
    <mergeCell ref="S487:Y487"/>
    <mergeCell ref="J494:R494"/>
    <mergeCell ref="J493:R493"/>
    <mergeCell ref="J480:R480"/>
    <mergeCell ref="J481:R481"/>
    <mergeCell ref="J486:R486"/>
    <mergeCell ref="J487:R487"/>
    <mergeCell ref="J490:L490"/>
    <mergeCell ref="M490:O490"/>
    <mergeCell ref="P490:R490"/>
    <mergeCell ref="S490:T490"/>
    <mergeCell ref="J476:L476"/>
    <mergeCell ref="M476:O476"/>
    <mergeCell ref="P476:R476"/>
    <mergeCell ref="S476:T476"/>
    <mergeCell ref="J477:L477"/>
    <mergeCell ref="M477:O477"/>
    <mergeCell ref="P477:R477"/>
    <mergeCell ref="B430:I430"/>
    <mergeCell ref="J430:L430"/>
    <mergeCell ref="M430:O430"/>
    <mergeCell ref="P430:R430"/>
    <mergeCell ref="S477:T477"/>
    <mergeCell ref="J478:L478"/>
    <mergeCell ref="M478:O478"/>
    <mergeCell ref="P478:R478"/>
    <mergeCell ref="S478:T478"/>
    <mergeCell ref="J458:R458"/>
    <mergeCell ref="J464:R464"/>
    <mergeCell ref="J465:R465"/>
    <mergeCell ref="B465:I465"/>
    <mergeCell ref="S445:T445"/>
    <mergeCell ref="S446:T446"/>
    <mergeCell ref="S447:T447"/>
    <mergeCell ref="S448:T448"/>
    <mergeCell ref="S449:T449"/>
    <mergeCell ref="S450:T450"/>
    <mergeCell ref="S452:Y452"/>
    <mergeCell ref="S458:Y458"/>
    <mergeCell ref="B451:I451"/>
    <mergeCell ref="B452:I452"/>
    <mergeCell ref="B453:I453"/>
    <mergeCell ref="J453:L453"/>
    <mergeCell ref="M453:O453"/>
    <mergeCell ref="P453:R453"/>
    <mergeCell ref="S453:T453"/>
    <mergeCell ref="B456:I456"/>
    <mergeCell ref="J456:L456"/>
    <mergeCell ref="M456:O456"/>
    <mergeCell ref="P456:R456"/>
    <mergeCell ref="P414:R414"/>
    <mergeCell ref="J415:L415"/>
    <mergeCell ref="M415:O415"/>
    <mergeCell ref="P415:R415"/>
    <mergeCell ref="J416:L416"/>
    <mergeCell ref="M416:O416"/>
    <mergeCell ref="P416:R416"/>
    <mergeCell ref="J417:L417"/>
    <mergeCell ref="M417:O417"/>
    <mergeCell ref="P417:R417"/>
    <mergeCell ref="J418:L418"/>
    <mergeCell ref="M418:O418"/>
    <mergeCell ref="P418:R418"/>
    <mergeCell ref="B425:I425"/>
    <mergeCell ref="J425:L425"/>
    <mergeCell ref="M425:O425"/>
    <mergeCell ref="P425:R425"/>
    <mergeCell ref="W524:Y524"/>
    <mergeCell ref="M395:O395"/>
    <mergeCell ref="P395:R395"/>
    <mergeCell ref="S395:T395"/>
    <mergeCell ref="B494:I494"/>
    <mergeCell ref="B386:I386"/>
    <mergeCell ref="B387:I387"/>
    <mergeCell ref="B388:I388"/>
    <mergeCell ref="B389:I389"/>
    <mergeCell ref="B391:I391"/>
    <mergeCell ref="S386:T386"/>
    <mergeCell ref="S387:T387"/>
    <mergeCell ref="S388:T388"/>
    <mergeCell ref="S389:T389"/>
    <mergeCell ref="S391:T391"/>
    <mergeCell ref="J386:L386"/>
    <mergeCell ref="M386:O386"/>
    <mergeCell ref="P386:R386"/>
    <mergeCell ref="J387:L387"/>
    <mergeCell ref="M387:O387"/>
    <mergeCell ref="P387:R387"/>
    <mergeCell ref="J388:L388"/>
    <mergeCell ref="M388:O388"/>
    <mergeCell ref="M454:O454"/>
    <mergeCell ref="P454:R454"/>
    <mergeCell ref="S454:T454"/>
    <mergeCell ref="J428:R428"/>
    <mergeCell ref="J429:R429"/>
    <mergeCell ref="S429:Y429"/>
    <mergeCell ref="B445:I445"/>
    <mergeCell ref="J445:L445"/>
    <mergeCell ref="M445:O445"/>
    <mergeCell ref="B527:N527"/>
    <mergeCell ref="R525:T525"/>
    <mergeCell ref="R526:T526"/>
    <mergeCell ref="R527:T527"/>
    <mergeCell ref="B524:I524"/>
    <mergeCell ref="B525:I525"/>
    <mergeCell ref="B526:I526"/>
    <mergeCell ref="B533:F533"/>
    <mergeCell ref="G533:I533"/>
    <mergeCell ref="B534:F534"/>
    <mergeCell ref="G534:I534"/>
    <mergeCell ref="R534:T534"/>
    <mergeCell ref="B543:F543"/>
    <mergeCell ref="G543:I543"/>
    <mergeCell ref="B544:F544"/>
    <mergeCell ref="G544:I544"/>
    <mergeCell ref="B545:F545"/>
    <mergeCell ref="G545:I545"/>
    <mergeCell ref="J535:K535"/>
    <mergeCell ref="O535:Q535"/>
    <mergeCell ref="R535:T535"/>
    <mergeCell ref="J536:K536"/>
    <mergeCell ref="O536:Q536"/>
    <mergeCell ref="R536:T536"/>
    <mergeCell ref="J537:K537"/>
    <mergeCell ref="O537:Q537"/>
    <mergeCell ref="R537:T537"/>
    <mergeCell ref="B536:F536"/>
    <mergeCell ref="G536:I536"/>
    <mergeCell ref="B537:F537"/>
    <mergeCell ref="G537:I537"/>
    <mergeCell ref="L533:N533"/>
    <mergeCell ref="W506:Y506"/>
    <mergeCell ref="W502:Y502"/>
    <mergeCell ref="W503:Y503"/>
    <mergeCell ref="W504:Y504"/>
    <mergeCell ref="W505:Y505"/>
    <mergeCell ref="U507:V507"/>
    <mergeCell ref="W507:Y507"/>
    <mergeCell ref="U508:V508"/>
    <mergeCell ref="W508:Y508"/>
    <mergeCell ref="U509:V509"/>
    <mergeCell ref="W509:Y509"/>
    <mergeCell ref="U510:V510"/>
    <mergeCell ref="W510:Y510"/>
    <mergeCell ref="B520:N520"/>
    <mergeCell ref="B513:N513"/>
    <mergeCell ref="B506:N506"/>
    <mergeCell ref="U514:V514"/>
    <mergeCell ref="W514:Y514"/>
    <mergeCell ref="U515:V515"/>
    <mergeCell ref="W515:Y515"/>
    <mergeCell ref="U516:V516"/>
    <mergeCell ref="W516:Y516"/>
    <mergeCell ref="U517:V517"/>
    <mergeCell ref="W517:Y517"/>
    <mergeCell ref="U518:V518"/>
    <mergeCell ref="W518:Y518"/>
    <mergeCell ref="W511:Y511"/>
    <mergeCell ref="U512:V512"/>
    <mergeCell ref="W512:Y512"/>
    <mergeCell ref="U513:V513"/>
    <mergeCell ref="W513:Y513"/>
    <mergeCell ref="O517:Q517"/>
    <mergeCell ref="O521:Q521"/>
    <mergeCell ref="O522:Q522"/>
    <mergeCell ref="O523:Q523"/>
    <mergeCell ref="O524:Q524"/>
    <mergeCell ref="O525:Q525"/>
    <mergeCell ref="O526:Q526"/>
    <mergeCell ref="O527:Q527"/>
    <mergeCell ref="R517:T517"/>
    <mergeCell ref="R518:T518"/>
    <mergeCell ref="R519:T519"/>
    <mergeCell ref="U519:V519"/>
    <mergeCell ref="W519:Y519"/>
    <mergeCell ref="U520:V520"/>
    <mergeCell ref="W520:Y520"/>
    <mergeCell ref="U521:V521"/>
    <mergeCell ref="W521:Y521"/>
    <mergeCell ref="U522:V522"/>
    <mergeCell ref="W522:Y522"/>
    <mergeCell ref="R520:T520"/>
    <mergeCell ref="R521:T521"/>
    <mergeCell ref="R522:T522"/>
    <mergeCell ref="R523:T523"/>
    <mergeCell ref="R524:T524"/>
    <mergeCell ref="U525:V525"/>
    <mergeCell ref="W525:Y525"/>
    <mergeCell ref="U526:V526"/>
    <mergeCell ref="W526:Y526"/>
    <mergeCell ref="U527:V527"/>
    <mergeCell ref="W527:Y527"/>
    <mergeCell ref="U523:V523"/>
    <mergeCell ref="W523:Y523"/>
    <mergeCell ref="U524:V524"/>
    <mergeCell ref="R501:T501"/>
    <mergeCell ref="R502:T502"/>
    <mergeCell ref="U501:V501"/>
    <mergeCell ref="R503:T503"/>
    <mergeCell ref="R504:T504"/>
    <mergeCell ref="R505:T505"/>
    <mergeCell ref="R506:T506"/>
    <mergeCell ref="R507:T507"/>
    <mergeCell ref="R508:T508"/>
    <mergeCell ref="R509:T509"/>
    <mergeCell ref="R510:T510"/>
    <mergeCell ref="R511:T511"/>
    <mergeCell ref="R512:T512"/>
    <mergeCell ref="R513:T513"/>
    <mergeCell ref="R514:T514"/>
    <mergeCell ref="R515:T515"/>
    <mergeCell ref="R516:T516"/>
    <mergeCell ref="U511:V511"/>
    <mergeCell ref="U502:V502"/>
    <mergeCell ref="U503:V503"/>
    <mergeCell ref="U504:V504"/>
    <mergeCell ref="U505:V505"/>
    <mergeCell ref="U506:V506"/>
    <mergeCell ref="J522:N522"/>
    <mergeCell ref="J523:N523"/>
    <mergeCell ref="J524:N524"/>
    <mergeCell ref="J525:N525"/>
    <mergeCell ref="J526:N526"/>
    <mergeCell ref="O501:Q501"/>
    <mergeCell ref="O502:Q502"/>
    <mergeCell ref="O503:Q503"/>
    <mergeCell ref="O504:Q504"/>
    <mergeCell ref="O505:Q505"/>
    <mergeCell ref="O506:Q506"/>
    <mergeCell ref="J507:N507"/>
    <mergeCell ref="J514:N514"/>
    <mergeCell ref="J521:N521"/>
    <mergeCell ref="O507:Q507"/>
    <mergeCell ref="O508:Q508"/>
    <mergeCell ref="O509:Q509"/>
    <mergeCell ref="O510:Q510"/>
    <mergeCell ref="O511:Q511"/>
    <mergeCell ref="O512:Q512"/>
    <mergeCell ref="O513:Q513"/>
    <mergeCell ref="O514:Q514"/>
    <mergeCell ref="O515:Q515"/>
    <mergeCell ref="O516:Q516"/>
    <mergeCell ref="J508:N508"/>
    <mergeCell ref="J509:N509"/>
    <mergeCell ref="J510:N510"/>
    <mergeCell ref="J511:N511"/>
    <mergeCell ref="J512:N512"/>
    <mergeCell ref="O518:Q518"/>
    <mergeCell ref="O519:Q519"/>
    <mergeCell ref="O520:Q520"/>
    <mergeCell ref="J518:N518"/>
    <mergeCell ref="J519:N519"/>
    <mergeCell ref="G142:I142"/>
    <mergeCell ref="J142:N142"/>
    <mergeCell ref="G143:I143"/>
    <mergeCell ref="J143:N143"/>
    <mergeCell ref="G144:N145"/>
    <mergeCell ref="B158:C158"/>
    <mergeCell ref="D158:H158"/>
    <mergeCell ref="I158:M158"/>
    <mergeCell ref="N158:O158"/>
    <mergeCell ref="B174:C174"/>
    <mergeCell ref="D174:H174"/>
    <mergeCell ref="I174:M174"/>
    <mergeCell ref="N174:O174"/>
    <mergeCell ref="B170:C170"/>
    <mergeCell ref="D170:H170"/>
    <mergeCell ref="I170:M170"/>
    <mergeCell ref="N170:O170"/>
    <mergeCell ref="B184:C184"/>
    <mergeCell ref="B507:I507"/>
    <mergeCell ref="B514:I514"/>
    <mergeCell ref="B508:I508"/>
    <mergeCell ref="B172:C172"/>
    <mergeCell ref="D172:H172"/>
    <mergeCell ref="I172:M172"/>
    <mergeCell ref="N172:O172"/>
    <mergeCell ref="E179:T179"/>
    <mergeCell ref="P174:Q174"/>
    <mergeCell ref="R174:S174"/>
    <mergeCell ref="B173:C173"/>
    <mergeCell ref="D173:H173"/>
    <mergeCell ref="G91:I91"/>
    <mergeCell ref="J91:N91"/>
    <mergeCell ref="G92:I92"/>
    <mergeCell ref="J92:N92"/>
    <mergeCell ref="B497:Y497"/>
    <mergeCell ref="B499:Y499"/>
    <mergeCell ref="B501:I501"/>
    <mergeCell ref="B502:I502"/>
    <mergeCell ref="W501:Y501"/>
    <mergeCell ref="M312:N312"/>
    <mergeCell ref="M279:X279"/>
    <mergeCell ref="M278:X278"/>
    <mergeCell ref="M277:X277"/>
    <mergeCell ref="M276:X276"/>
    <mergeCell ref="M275:X275"/>
    <mergeCell ref="B438:C438"/>
    <mergeCell ref="D438:I438"/>
    <mergeCell ref="B467:C467"/>
    <mergeCell ref="D467:I467"/>
    <mergeCell ref="B350:X350"/>
    <mergeCell ref="M346:O346"/>
    <mergeCell ref="B93:F94"/>
    <mergeCell ref="G93:N94"/>
    <mergeCell ref="J108:N108"/>
    <mergeCell ref="J109:N109"/>
    <mergeCell ref="G121:N124"/>
    <mergeCell ref="B125:F126"/>
    <mergeCell ref="B127:F128"/>
    <mergeCell ref="G127:N128"/>
    <mergeCell ref="B115:F115"/>
    <mergeCell ref="G115:N115"/>
    <mergeCell ref="B117:T117"/>
    <mergeCell ref="G75:N75"/>
    <mergeCell ref="B76:F76"/>
    <mergeCell ref="G76:N76"/>
    <mergeCell ref="B66:F66"/>
    <mergeCell ref="G66:N66"/>
    <mergeCell ref="O66:T78"/>
    <mergeCell ref="B67:F67"/>
    <mergeCell ref="G67:N67"/>
    <mergeCell ref="B68:F71"/>
    <mergeCell ref="G68:N71"/>
    <mergeCell ref="B72:F72"/>
    <mergeCell ref="G56:N56"/>
    <mergeCell ref="B57:F57"/>
    <mergeCell ref="G57:N57"/>
    <mergeCell ref="B58:F58"/>
    <mergeCell ref="G58:N58"/>
    <mergeCell ref="B59:F59"/>
    <mergeCell ref="G59:N59"/>
    <mergeCell ref="G78:N78"/>
    <mergeCell ref="B2:T2"/>
    <mergeCell ref="B7:G7"/>
    <mergeCell ref="H7:T7"/>
    <mergeCell ref="B8:G8"/>
    <mergeCell ref="H8:T8"/>
    <mergeCell ref="H311:N311"/>
    <mergeCell ref="B5:T5"/>
    <mergeCell ref="B26:F26"/>
    <mergeCell ref="G26:N26"/>
    <mergeCell ref="B27:F27"/>
    <mergeCell ref="G27:N27"/>
    <mergeCell ref="B28:F28"/>
    <mergeCell ref="G28:N28"/>
    <mergeCell ref="B20:F23"/>
    <mergeCell ref="G20:N23"/>
    <mergeCell ref="B24:F24"/>
    <mergeCell ref="G24:N24"/>
    <mergeCell ref="B25:F25"/>
    <mergeCell ref="G25:N25"/>
    <mergeCell ref="B11:G11"/>
    <mergeCell ref="H11:T11"/>
    <mergeCell ref="B14:T14"/>
    <mergeCell ref="B16:T16"/>
    <mergeCell ref="B17:T17"/>
    <mergeCell ref="B18:F18"/>
    <mergeCell ref="B45:D45"/>
    <mergeCell ref="E45:F45"/>
    <mergeCell ref="G45:J45"/>
    <mergeCell ref="B60:F60"/>
    <mergeCell ref="G60:N60"/>
    <mergeCell ref="B62:F62"/>
    <mergeCell ref="G62:N62"/>
    <mergeCell ref="G18:N18"/>
    <mergeCell ref="O18:T30"/>
    <mergeCell ref="B19:F19"/>
    <mergeCell ref="G19:N19"/>
    <mergeCell ref="B43:F43"/>
    <mergeCell ref="G43:N43"/>
    <mergeCell ref="B44:F44"/>
    <mergeCell ref="G44:N44"/>
    <mergeCell ref="B46:F46"/>
    <mergeCell ref="G46:N46"/>
    <mergeCell ref="G36:N39"/>
    <mergeCell ref="B40:F40"/>
    <mergeCell ref="G40:N40"/>
    <mergeCell ref="B41:F41"/>
    <mergeCell ref="G41:N41"/>
    <mergeCell ref="B42:F42"/>
    <mergeCell ref="G42:N42"/>
    <mergeCell ref="B30:F30"/>
    <mergeCell ref="G30:N30"/>
    <mergeCell ref="B32:T32"/>
    <mergeCell ref="B33:T33"/>
    <mergeCell ref="B34:F34"/>
    <mergeCell ref="G34:N34"/>
    <mergeCell ref="B35:F35"/>
    <mergeCell ref="G35:N35"/>
    <mergeCell ref="B36:F39"/>
    <mergeCell ref="B29:D29"/>
    <mergeCell ref="G29:J29"/>
    <mergeCell ref="E29:F29"/>
    <mergeCell ref="K29:N29"/>
    <mergeCell ref="B48:T48"/>
    <mergeCell ref="B49:T49"/>
    <mergeCell ref="B50:F50"/>
    <mergeCell ref="G50:N50"/>
    <mergeCell ref="B51:F51"/>
    <mergeCell ref="G51:N51"/>
    <mergeCell ref="B52:F55"/>
    <mergeCell ref="G52:N55"/>
    <mergeCell ref="B56:F56"/>
    <mergeCell ref="K45:N45"/>
    <mergeCell ref="O34:T46"/>
    <mergeCell ref="G72:N72"/>
    <mergeCell ref="B73:F73"/>
    <mergeCell ref="B87:F90"/>
    <mergeCell ref="G87:N90"/>
    <mergeCell ref="B91:F92"/>
    <mergeCell ref="B65:T65"/>
    <mergeCell ref="B64:T64"/>
    <mergeCell ref="B61:D61"/>
    <mergeCell ref="E61:F61"/>
    <mergeCell ref="G61:J61"/>
    <mergeCell ref="K61:N61"/>
    <mergeCell ref="O50:T62"/>
    <mergeCell ref="B77:D77"/>
    <mergeCell ref="E77:F77"/>
    <mergeCell ref="G77:J77"/>
    <mergeCell ref="K77:N77"/>
    <mergeCell ref="G73:N73"/>
    <mergeCell ref="B74:F74"/>
    <mergeCell ref="G74:N74"/>
    <mergeCell ref="B75:F75"/>
    <mergeCell ref="B78:F78"/>
    <mergeCell ref="B81:T81"/>
    <mergeCell ref="B83:T83"/>
    <mergeCell ref="B84:T84"/>
    <mergeCell ref="B85:F85"/>
    <mergeCell ref="G85:N85"/>
    <mergeCell ref="O85:T98"/>
    <mergeCell ref="B86:F86"/>
    <mergeCell ref="G86:N86"/>
    <mergeCell ref="G104:N107"/>
    <mergeCell ref="B108:F109"/>
    <mergeCell ref="B110:F111"/>
    <mergeCell ref="G110:N111"/>
    <mergeCell ref="B98:F98"/>
    <mergeCell ref="G98:N98"/>
    <mergeCell ref="B100:T100"/>
    <mergeCell ref="B101:T101"/>
    <mergeCell ref="B102:F102"/>
    <mergeCell ref="G102:N102"/>
    <mergeCell ref="O102:T115"/>
    <mergeCell ref="B103:F103"/>
    <mergeCell ref="G103:N103"/>
    <mergeCell ref="B104:F107"/>
    <mergeCell ref="B95:F95"/>
    <mergeCell ref="G95:N95"/>
    <mergeCell ref="B96:F96"/>
    <mergeCell ref="G96:N96"/>
    <mergeCell ref="B97:D97"/>
    <mergeCell ref="E97:F97"/>
    <mergeCell ref="G97:J97"/>
    <mergeCell ref="K97:N97"/>
    <mergeCell ref="G108:I108"/>
    <mergeCell ref="G109:I109"/>
    <mergeCell ref="B118:T118"/>
    <mergeCell ref="B119:F119"/>
    <mergeCell ref="G119:N119"/>
    <mergeCell ref="O119:T132"/>
    <mergeCell ref="B120:F120"/>
    <mergeCell ref="G120:N120"/>
    <mergeCell ref="B121:F124"/>
    <mergeCell ref="B112:F112"/>
    <mergeCell ref="G112:N112"/>
    <mergeCell ref="B113:F113"/>
    <mergeCell ref="G113:N113"/>
    <mergeCell ref="B114:D114"/>
    <mergeCell ref="E114:F114"/>
    <mergeCell ref="G114:J114"/>
    <mergeCell ref="K114:N114"/>
    <mergeCell ref="B132:F132"/>
    <mergeCell ref="G132:N132"/>
    <mergeCell ref="G125:I125"/>
    <mergeCell ref="J125:N125"/>
    <mergeCell ref="G126:I126"/>
    <mergeCell ref="J126:N126"/>
    <mergeCell ref="B134:T134"/>
    <mergeCell ref="B135:T135"/>
    <mergeCell ref="B136:F136"/>
    <mergeCell ref="G136:N136"/>
    <mergeCell ref="O136:T149"/>
    <mergeCell ref="B137:F137"/>
    <mergeCell ref="G137:N137"/>
    <mergeCell ref="B138:F141"/>
    <mergeCell ref="B129:F129"/>
    <mergeCell ref="G129:N129"/>
    <mergeCell ref="B130:F130"/>
    <mergeCell ref="G130:N130"/>
    <mergeCell ref="B131:D131"/>
    <mergeCell ref="E131:F131"/>
    <mergeCell ref="G131:J131"/>
    <mergeCell ref="K131:N131"/>
    <mergeCell ref="T155:T156"/>
    <mergeCell ref="N156:O156"/>
    <mergeCell ref="P156:Q156"/>
    <mergeCell ref="B154:D154"/>
    <mergeCell ref="E154:T154"/>
    <mergeCell ref="B146:F146"/>
    <mergeCell ref="G146:N146"/>
    <mergeCell ref="B147:F147"/>
    <mergeCell ref="G147:N147"/>
    <mergeCell ref="B148:D148"/>
    <mergeCell ref="E148:F148"/>
    <mergeCell ref="G148:J148"/>
    <mergeCell ref="K148:N148"/>
    <mergeCell ref="G138:N141"/>
    <mergeCell ref="B142:F143"/>
    <mergeCell ref="B144:F145"/>
    <mergeCell ref="P158:Q158"/>
    <mergeCell ref="R158:S158"/>
    <mergeCell ref="R156:S156"/>
    <mergeCell ref="B157:C157"/>
    <mergeCell ref="D157:H157"/>
    <mergeCell ref="I157:M157"/>
    <mergeCell ref="N157:O157"/>
    <mergeCell ref="P157:Q157"/>
    <mergeCell ref="R157:S157"/>
    <mergeCell ref="B149:F149"/>
    <mergeCell ref="G149:N149"/>
    <mergeCell ref="B155:C156"/>
    <mergeCell ref="D155:H156"/>
    <mergeCell ref="I155:M156"/>
    <mergeCell ref="N155:S155"/>
    <mergeCell ref="B161:C161"/>
    <mergeCell ref="D161:H161"/>
    <mergeCell ref="I161:M161"/>
    <mergeCell ref="N161:O161"/>
    <mergeCell ref="P161:Q161"/>
    <mergeCell ref="R161:S161"/>
    <mergeCell ref="B160:C160"/>
    <mergeCell ref="D160:H160"/>
    <mergeCell ref="I160:M160"/>
    <mergeCell ref="N160:O160"/>
    <mergeCell ref="P160:Q160"/>
    <mergeCell ref="R160:S160"/>
    <mergeCell ref="B159:C159"/>
    <mergeCell ref="D159:H159"/>
    <mergeCell ref="I159:M159"/>
    <mergeCell ref="N159:O159"/>
    <mergeCell ref="P159:Q159"/>
    <mergeCell ref="T168:T169"/>
    <mergeCell ref="N169:O169"/>
    <mergeCell ref="P169:Q169"/>
    <mergeCell ref="R169:S169"/>
    <mergeCell ref="B163:C163"/>
    <mergeCell ref="D163:H163"/>
    <mergeCell ref="I163:M163"/>
    <mergeCell ref="N163:O163"/>
    <mergeCell ref="P163:Q163"/>
    <mergeCell ref="R163:S163"/>
    <mergeCell ref="B162:C162"/>
    <mergeCell ref="D162:H162"/>
    <mergeCell ref="I162:M162"/>
    <mergeCell ref="N162:O162"/>
    <mergeCell ref="P162:Q162"/>
    <mergeCell ref="R162:S162"/>
    <mergeCell ref="B167:D167"/>
    <mergeCell ref="E167:T167"/>
    <mergeCell ref="B164:C164"/>
    <mergeCell ref="D164:H164"/>
    <mergeCell ref="P172:Q172"/>
    <mergeCell ref="R172:S172"/>
    <mergeCell ref="B171:C171"/>
    <mergeCell ref="D171:H171"/>
    <mergeCell ref="I171:M171"/>
    <mergeCell ref="N171:O171"/>
    <mergeCell ref="P171:Q171"/>
    <mergeCell ref="R171:S171"/>
    <mergeCell ref="R159:S159"/>
    <mergeCell ref="B168:C169"/>
    <mergeCell ref="D168:H169"/>
    <mergeCell ref="I168:M169"/>
    <mergeCell ref="N168:S168"/>
    <mergeCell ref="P170:Q170"/>
    <mergeCell ref="R170:S170"/>
    <mergeCell ref="T180:T181"/>
    <mergeCell ref="N181:O181"/>
    <mergeCell ref="P181:Q181"/>
    <mergeCell ref="R181:S181"/>
    <mergeCell ref="B176:C176"/>
    <mergeCell ref="D176:H176"/>
    <mergeCell ref="I176:M176"/>
    <mergeCell ref="N176:O176"/>
    <mergeCell ref="P176:Q176"/>
    <mergeCell ref="R176:S176"/>
    <mergeCell ref="B175:C175"/>
    <mergeCell ref="D175:H175"/>
    <mergeCell ref="I175:M175"/>
    <mergeCell ref="N175:O175"/>
    <mergeCell ref="P175:Q175"/>
    <mergeCell ref="R175:S175"/>
    <mergeCell ref="B179:D179"/>
    <mergeCell ref="I173:M173"/>
    <mergeCell ref="N173:O173"/>
    <mergeCell ref="P173:Q173"/>
    <mergeCell ref="R173:S173"/>
    <mergeCell ref="D184:H184"/>
    <mergeCell ref="I184:M184"/>
    <mergeCell ref="N184:O184"/>
    <mergeCell ref="P184:Q184"/>
    <mergeCell ref="R184:S184"/>
    <mergeCell ref="B183:C183"/>
    <mergeCell ref="D183:H183"/>
    <mergeCell ref="I183:M183"/>
    <mergeCell ref="N183:O183"/>
    <mergeCell ref="P183:Q183"/>
    <mergeCell ref="R183:S183"/>
    <mergeCell ref="B182:C182"/>
    <mergeCell ref="D182:H182"/>
    <mergeCell ref="I182:M182"/>
    <mergeCell ref="N182:O182"/>
    <mergeCell ref="P182:Q182"/>
    <mergeCell ref="R182:S182"/>
    <mergeCell ref="B180:C181"/>
    <mergeCell ref="D180:H181"/>
    <mergeCell ref="I180:M181"/>
    <mergeCell ref="N180:S180"/>
    <mergeCell ref="B187:C187"/>
    <mergeCell ref="D187:H187"/>
    <mergeCell ref="I187:M187"/>
    <mergeCell ref="N187:O187"/>
    <mergeCell ref="P187:Q187"/>
    <mergeCell ref="R187:S187"/>
    <mergeCell ref="B186:C186"/>
    <mergeCell ref="D186:H186"/>
    <mergeCell ref="I186:M186"/>
    <mergeCell ref="N186:O186"/>
    <mergeCell ref="P186:Q186"/>
    <mergeCell ref="R186:S186"/>
    <mergeCell ref="B185:C185"/>
    <mergeCell ref="D185:H185"/>
    <mergeCell ref="I185:M185"/>
    <mergeCell ref="N185:O185"/>
    <mergeCell ref="P185:Q185"/>
    <mergeCell ref="R185:S185"/>
    <mergeCell ref="B193:C193"/>
    <mergeCell ref="D193:H193"/>
    <mergeCell ref="I193:M193"/>
    <mergeCell ref="N193:O193"/>
    <mergeCell ref="P193:Q193"/>
    <mergeCell ref="R193:S193"/>
    <mergeCell ref="B191:C192"/>
    <mergeCell ref="D191:H192"/>
    <mergeCell ref="I191:M192"/>
    <mergeCell ref="N191:S191"/>
    <mergeCell ref="T191:T192"/>
    <mergeCell ref="N192:O192"/>
    <mergeCell ref="P192:Q192"/>
    <mergeCell ref="R192:S192"/>
    <mergeCell ref="B188:C188"/>
    <mergeCell ref="D188:H188"/>
    <mergeCell ref="I188:M188"/>
    <mergeCell ref="N188:O188"/>
    <mergeCell ref="P188:Q188"/>
    <mergeCell ref="R188:S188"/>
    <mergeCell ref="B190:D190"/>
    <mergeCell ref="E190:T190"/>
    <mergeCell ref="B196:C196"/>
    <mergeCell ref="D196:H196"/>
    <mergeCell ref="I196:M196"/>
    <mergeCell ref="N196:O196"/>
    <mergeCell ref="P196:Q196"/>
    <mergeCell ref="R196:S196"/>
    <mergeCell ref="B195:C195"/>
    <mergeCell ref="D195:H195"/>
    <mergeCell ref="I195:M195"/>
    <mergeCell ref="N195:O195"/>
    <mergeCell ref="P195:Q195"/>
    <mergeCell ref="R195:S195"/>
    <mergeCell ref="B194:C194"/>
    <mergeCell ref="D194:H194"/>
    <mergeCell ref="I194:M194"/>
    <mergeCell ref="N194:O194"/>
    <mergeCell ref="P194:Q194"/>
    <mergeCell ref="R194:S194"/>
    <mergeCell ref="B199:C199"/>
    <mergeCell ref="D199:H199"/>
    <mergeCell ref="I199:M199"/>
    <mergeCell ref="N199:O199"/>
    <mergeCell ref="P199:Q199"/>
    <mergeCell ref="R199:S199"/>
    <mergeCell ref="B198:C198"/>
    <mergeCell ref="D198:H198"/>
    <mergeCell ref="I198:M198"/>
    <mergeCell ref="N198:O198"/>
    <mergeCell ref="P198:Q198"/>
    <mergeCell ref="R198:S198"/>
    <mergeCell ref="B197:C197"/>
    <mergeCell ref="D197:H197"/>
    <mergeCell ref="I197:M197"/>
    <mergeCell ref="N197:O197"/>
    <mergeCell ref="P197:Q197"/>
    <mergeCell ref="R197:S197"/>
    <mergeCell ref="F208:I208"/>
    <mergeCell ref="J208:O208"/>
    <mergeCell ref="P208:Q208"/>
    <mergeCell ref="R208:S208"/>
    <mergeCell ref="F209:I209"/>
    <mergeCell ref="J209:O209"/>
    <mergeCell ref="P209:Q209"/>
    <mergeCell ref="R209:S209"/>
    <mergeCell ref="F206:I206"/>
    <mergeCell ref="J206:O206"/>
    <mergeCell ref="P206:Q206"/>
    <mergeCell ref="R206:S206"/>
    <mergeCell ref="F207:I207"/>
    <mergeCell ref="J207:O207"/>
    <mergeCell ref="P207:Q207"/>
    <mergeCell ref="R207:S207"/>
    <mergeCell ref="B204:E204"/>
    <mergeCell ref="F204:I204"/>
    <mergeCell ref="J204:O204"/>
    <mergeCell ref="P204:Q204"/>
    <mergeCell ref="R204:S204"/>
    <mergeCell ref="B205:E209"/>
    <mergeCell ref="F205:I205"/>
    <mergeCell ref="J205:O205"/>
    <mergeCell ref="P205:Q205"/>
    <mergeCell ref="R205:S205"/>
    <mergeCell ref="U215:V215"/>
    <mergeCell ref="B217:E221"/>
    <mergeCell ref="F217:I217"/>
    <mergeCell ref="J217:O217"/>
    <mergeCell ref="P217:Q217"/>
    <mergeCell ref="R217:S217"/>
    <mergeCell ref="F213:I213"/>
    <mergeCell ref="J213:O213"/>
    <mergeCell ref="P213:Q213"/>
    <mergeCell ref="R213:S213"/>
    <mergeCell ref="F214:I214"/>
    <mergeCell ref="J214:O214"/>
    <mergeCell ref="P214:Q214"/>
    <mergeCell ref="R214:S214"/>
    <mergeCell ref="U209:V209"/>
    <mergeCell ref="B211:E215"/>
    <mergeCell ref="F211:I211"/>
    <mergeCell ref="J211:O211"/>
    <mergeCell ref="P211:Q211"/>
    <mergeCell ref="R211:S211"/>
    <mergeCell ref="F212:I212"/>
    <mergeCell ref="J212:O212"/>
    <mergeCell ref="P212:Q212"/>
    <mergeCell ref="R212:S212"/>
    <mergeCell ref="F220:I220"/>
    <mergeCell ref="J220:O220"/>
    <mergeCell ref="P220:Q220"/>
    <mergeCell ref="R220:S220"/>
    <mergeCell ref="F221:I221"/>
    <mergeCell ref="J221:O221"/>
    <mergeCell ref="P221:Q221"/>
    <mergeCell ref="R221:S221"/>
    <mergeCell ref="F218:I218"/>
    <mergeCell ref="J218:O218"/>
    <mergeCell ref="P218:Q218"/>
    <mergeCell ref="R218:S218"/>
    <mergeCell ref="F219:I219"/>
    <mergeCell ref="J219:O219"/>
    <mergeCell ref="P219:Q219"/>
    <mergeCell ref="R219:S219"/>
    <mergeCell ref="F215:I215"/>
    <mergeCell ref="J215:O215"/>
    <mergeCell ref="P215:Q215"/>
    <mergeCell ref="R215:S215"/>
    <mergeCell ref="U227:V227"/>
    <mergeCell ref="B229:E233"/>
    <mergeCell ref="F229:I229"/>
    <mergeCell ref="J229:O229"/>
    <mergeCell ref="P229:Q229"/>
    <mergeCell ref="R229:S229"/>
    <mergeCell ref="F225:I225"/>
    <mergeCell ref="J225:O225"/>
    <mergeCell ref="P225:Q225"/>
    <mergeCell ref="R225:S225"/>
    <mergeCell ref="F226:I226"/>
    <mergeCell ref="J226:O226"/>
    <mergeCell ref="P226:Q226"/>
    <mergeCell ref="R226:S226"/>
    <mergeCell ref="U221:V221"/>
    <mergeCell ref="B223:E227"/>
    <mergeCell ref="F223:I223"/>
    <mergeCell ref="J223:O223"/>
    <mergeCell ref="P223:Q223"/>
    <mergeCell ref="R223:S223"/>
    <mergeCell ref="F224:I224"/>
    <mergeCell ref="J224:O224"/>
    <mergeCell ref="P224:Q224"/>
    <mergeCell ref="R224:S224"/>
    <mergeCell ref="F232:I232"/>
    <mergeCell ref="J232:O232"/>
    <mergeCell ref="P232:Q232"/>
    <mergeCell ref="R232:S232"/>
    <mergeCell ref="F233:I233"/>
    <mergeCell ref="J233:O233"/>
    <mergeCell ref="P233:Q233"/>
    <mergeCell ref="R233:S233"/>
    <mergeCell ref="F230:I230"/>
    <mergeCell ref="J230:O230"/>
    <mergeCell ref="P230:Q230"/>
    <mergeCell ref="R230:S230"/>
    <mergeCell ref="F231:I231"/>
    <mergeCell ref="J231:O231"/>
    <mergeCell ref="P231:Q231"/>
    <mergeCell ref="R231:S231"/>
    <mergeCell ref="F227:I227"/>
    <mergeCell ref="J227:O227"/>
    <mergeCell ref="P227:Q227"/>
    <mergeCell ref="R227:S227"/>
    <mergeCell ref="U239:V239"/>
    <mergeCell ref="B241:E245"/>
    <mergeCell ref="F241:I241"/>
    <mergeCell ref="J241:O241"/>
    <mergeCell ref="P241:Q241"/>
    <mergeCell ref="R241:S241"/>
    <mergeCell ref="F237:I237"/>
    <mergeCell ref="J237:O237"/>
    <mergeCell ref="P237:Q237"/>
    <mergeCell ref="R237:S237"/>
    <mergeCell ref="F238:I238"/>
    <mergeCell ref="J238:O238"/>
    <mergeCell ref="P238:Q238"/>
    <mergeCell ref="R238:S238"/>
    <mergeCell ref="U233:V233"/>
    <mergeCell ref="B235:E239"/>
    <mergeCell ref="F235:I235"/>
    <mergeCell ref="J235:O235"/>
    <mergeCell ref="P235:Q235"/>
    <mergeCell ref="R235:S235"/>
    <mergeCell ref="F236:I236"/>
    <mergeCell ref="J236:O236"/>
    <mergeCell ref="P236:Q236"/>
    <mergeCell ref="R236:S236"/>
    <mergeCell ref="F244:I244"/>
    <mergeCell ref="J244:O244"/>
    <mergeCell ref="P244:Q244"/>
    <mergeCell ref="R244:S244"/>
    <mergeCell ref="F245:I245"/>
    <mergeCell ref="J245:O245"/>
    <mergeCell ref="P245:Q245"/>
    <mergeCell ref="R245:S245"/>
    <mergeCell ref="F239:I239"/>
    <mergeCell ref="J239:O239"/>
    <mergeCell ref="P239:Q239"/>
    <mergeCell ref="R239:S239"/>
    <mergeCell ref="B257:H257"/>
    <mergeCell ref="I257:L257"/>
    <mergeCell ref="M257:P257"/>
    <mergeCell ref="Q257:S257"/>
    <mergeCell ref="B258:H258"/>
    <mergeCell ref="I258:L258"/>
    <mergeCell ref="M258:P258"/>
    <mergeCell ref="Q258:S258"/>
    <mergeCell ref="B255:H255"/>
    <mergeCell ref="I255:L255"/>
    <mergeCell ref="M255:P255"/>
    <mergeCell ref="Q255:S255"/>
    <mergeCell ref="B256:H256"/>
    <mergeCell ref="I256:L256"/>
    <mergeCell ref="M256:P256"/>
    <mergeCell ref="Q256:S256"/>
    <mergeCell ref="K269:M269"/>
    <mergeCell ref="Q269:S269"/>
    <mergeCell ref="T269:U269"/>
    <mergeCell ref="B267:H267"/>
    <mergeCell ref="K267:M268"/>
    <mergeCell ref="N267:N268"/>
    <mergeCell ref="Q267:S267"/>
    <mergeCell ref="T267:U267"/>
    <mergeCell ref="B268:E268"/>
    <mergeCell ref="F268:H268"/>
    <mergeCell ref="Q268:S268"/>
    <mergeCell ref="F242:I242"/>
    <mergeCell ref="J242:O242"/>
    <mergeCell ref="P242:Q242"/>
    <mergeCell ref="R242:S242"/>
    <mergeCell ref="F243:I243"/>
    <mergeCell ref="J243:O243"/>
    <mergeCell ref="P243:Q243"/>
    <mergeCell ref="R243:S243"/>
    <mergeCell ref="B265:X265"/>
    <mergeCell ref="B276:D276"/>
    <mergeCell ref="E276:F276"/>
    <mergeCell ref="I276:J276"/>
    <mergeCell ref="K276:L276"/>
    <mergeCell ref="B277:D277"/>
    <mergeCell ref="E277:F277"/>
    <mergeCell ref="I277:J277"/>
    <mergeCell ref="K277:L277"/>
    <mergeCell ref="B274:D274"/>
    <mergeCell ref="E274:F274"/>
    <mergeCell ref="I274:J274"/>
    <mergeCell ref="K274:L274"/>
    <mergeCell ref="B275:D275"/>
    <mergeCell ref="E275:F275"/>
    <mergeCell ref="I275:J275"/>
    <mergeCell ref="K275:L275"/>
    <mergeCell ref="U245:V245"/>
    <mergeCell ref="B247:P247"/>
    <mergeCell ref="Q247:T247"/>
    <mergeCell ref="B254:H254"/>
    <mergeCell ref="I254:L254"/>
    <mergeCell ref="M254:P254"/>
    <mergeCell ref="Q254:S254"/>
    <mergeCell ref="K270:M270"/>
    <mergeCell ref="Q270:S270"/>
    <mergeCell ref="T270:U270"/>
    <mergeCell ref="K271:M271"/>
    <mergeCell ref="Q271:S271"/>
    <mergeCell ref="T271:U271"/>
    <mergeCell ref="T268:U268"/>
    <mergeCell ref="B269:E269"/>
    <mergeCell ref="F269:H269"/>
    <mergeCell ref="J292:K292"/>
    <mergeCell ref="N295:O295"/>
    <mergeCell ref="P293:Q293"/>
    <mergeCell ref="J286:K286"/>
    <mergeCell ref="L286:M286"/>
    <mergeCell ref="N286:O286"/>
    <mergeCell ref="P286:Q286"/>
    <mergeCell ref="R286:S286"/>
    <mergeCell ref="B285:D285"/>
    <mergeCell ref="E285:F285"/>
    <mergeCell ref="G285:I285"/>
    <mergeCell ref="J285:K285"/>
    <mergeCell ref="L285:M285"/>
    <mergeCell ref="N285:O285"/>
    <mergeCell ref="B278:D278"/>
    <mergeCell ref="E278:F278"/>
    <mergeCell ref="I278:J278"/>
    <mergeCell ref="K278:L278"/>
    <mergeCell ref="B279:D279"/>
    <mergeCell ref="E279:F279"/>
    <mergeCell ref="I279:J279"/>
    <mergeCell ref="K279:L279"/>
    <mergeCell ref="B282:X282"/>
    <mergeCell ref="T285:U285"/>
    <mergeCell ref="T286:U286"/>
    <mergeCell ref="G286:I286"/>
    <mergeCell ref="P285:Q285"/>
    <mergeCell ref="R285:S285"/>
    <mergeCell ref="B286:D286"/>
    <mergeCell ref="W285:X285"/>
    <mergeCell ref="W286:X286"/>
    <mergeCell ref="C347:E347"/>
    <mergeCell ref="C346:E346"/>
    <mergeCell ref="C345:E345"/>
    <mergeCell ref="C344:E344"/>
    <mergeCell ref="C343:E343"/>
    <mergeCell ref="F322:G322"/>
    <mergeCell ref="I346:K346"/>
    <mergeCell ref="P346:Q346"/>
    <mergeCell ref="G294:I294"/>
    <mergeCell ref="P289:Q289"/>
    <mergeCell ref="R289:S289"/>
    <mergeCell ref="B290:D290"/>
    <mergeCell ref="E290:F290"/>
    <mergeCell ref="G290:I290"/>
    <mergeCell ref="J290:K290"/>
    <mergeCell ref="L290:M290"/>
    <mergeCell ref="N290:O290"/>
    <mergeCell ref="P290:Q290"/>
    <mergeCell ref="R290:S290"/>
    <mergeCell ref="B289:D289"/>
    <mergeCell ref="E289:F289"/>
    <mergeCell ref="G289:I289"/>
    <mergeCell ref="J289:K289"/>
    <mergeCell ref="L289:M289"/>
    <mergeCell ref="N289:O289"/>
    <mergeCell ref="F317:G317"/>
    <mergeCell ref="H317:I317"/>
    <mergeCell ref="L298:M298"/>
    <mergeCell ref="N298:O298"/>
    <mergeCell ref="L292:M292"/>
    <mergeCell ref="N292:O292"/>
    <mergeCell ref="P292:Q292"/>
    <mergeCell ref="B383:I383"/>
    <mergeCell ref="J383:L383"/>
    <mergeCell ref="M383:O383"/>
    <mergeCell ref="P383:R383"/>
    <mergeCell ref="S383:T383"/>
    <mergeCell ref="B384:I384"/>
    <mergeCell ref="J384:L384"/>
    <mergeCell ref="M384:O384"/>
    <mergeCell ref="P384:R384"/>
    <mergeCell ref="S384:T384"/>
    <mergeCell ref="M375:N375"/>
    <mergeCell ref="B382:I382"/>
    <mergeCell ref="J382:L382"/>
    <mergeCell ref="M382:O382"/>
    <mergeCell ref="P382:R382"/>
    <mergeCell ref="S382:T382"/>
    <mergeCell ref="M373:N373"/>
    <mergeCell ref="M374:N374"/>
    <mergeCell ref="H373:I373"/>
    <mergeCell ref="H374:I374"/>
    <mergeCell ref="F373:G373"/>
    <mergeCell ref="F374:G374"/>
    <mergeCell ref="B378:Y378"/>
    <mergeCell ref="C373:D373"/>
    <mergeCell ref="C374:D374"/>
    <mergeCell ref="C375:D375"/>
    <mergeCell ref="B380:C380"/>
    <mergeCell ref="D380:I380"/>
    <mergeCell ref="F375:G375"/>
    <mergeCell ref="H375:I375"/>
    <mergeCell ref="B392:I392"/>
    <mergeCell ref="J392:L392"/>
    <mergeCell ref="M392:O392"/>
    <mergeCell ref="P392:R392"/>
    <mergeCell ref="S392:T392"/>
    <mergeCell ref="B393:I393"/>
    <mergeCell ref="B385:I385"/>
    <mergeCell ref="J385:L385"/>
    <mergeCell ref="M385:O385"/>
    <mergeCell ref="P385:R385"/>
    <mergeCell ref="S385:T385"/>
    <mergeCell ref="B390:I390"/>
    <mergeCell ref="J390:L390"/>
    <mergeCell ref="M390:O390"/>
    <mergeCell ref="P390:R390"/>
    <mergeCell ref="S390:T390"/>
    <mergeCell ref="S393:T393"/>
    <mergeCell ref="P391:R391"/>
    <mergeCell ref="P388:R388"/>
    <mergeCell ref="J389:L389"/>
    <mergeCell ref="M389:O389"/>
    <mergeCell ref="P389:R389"/>
    <mergeCell ref="J391:L391"/>
    <mergeCell ref="M391:O391"/>
    <mergeCell ref="J393:R393"/>
    <mergeCell ref="S394:Y394"/>
    <mergeCell ref="J394:R394"/>
    <mergeCell ref="B398:I398"/>
    <mergeCell ref="J398:L398"/>
    <mergeCell ref="M398:O398"/>
    <mergeCell ref="P398:R398"/>
    <mergeCell ref="S398:T398"/>
    <mergeCell ref="B399:I399"/>
    <mergeCell ref="B396:I396"/>
    <mergeCell ref="J396:L396"/>
    <mergeCell ref="M396:O396"/>
    <mergeCell ref="P396:R396"/>
    <mergeCell ref="S396:T396"/>
    <mergeCell ref="B397:I397"/>
    <mergeCell ref="J397:L397"/>
    <mergeCell ref="M397:O397"/>
    <mergeCell ref="P397:R397"/>
    <mergeCell ref="S397:T397"/>
    <mergeCell ref="S399:T399"/>
    <mergeCell ref="J399:R399"/>
    <mergeCell ref="B394:I394"/>
    <mergeCell ref="B395:I395"/>
    <mergeCell ref="J395:L395"/>
    <mergeCell ref="B402:I402"/>
    <mergeCell ref="J402:L402"/>
    <mergeCell ref="M402:O402"/>
    <mergeCell ref="P402:R402"/>
    <mergeCell ref="S402:T402"/>
    <mergeCell ref="B403:I403"/>
    <mergeCell ref="J403:L403"/>
    <mergeCell ref="M403:O403"/>
    <mergeCell ref="P403:R403"/>
    <mergeCell ref="S403:T403"/>
    <mergeCell ref="B400:I400"/>
    <mergeCell ref="B401:I401"/>
    <mergeCell ref="J401:L401"/>
    <mergeCell ref="M401:O401"/>
    <mergeCell ref="P401:R401"/>
    <mergeCell ref="S401:T401"/>
    <mergeCell ref="S400:Y400"/>
    <mergeCell ref="J400:R400"/>
    <mergeCell ref="B411:I411"/>
    <mergeCell ref="J411:L411"/>
    <mergeCell ref="M411:O411"/>
    <mergeCell ref="P411:R411"/>
    <mergeCell ref="S411:T411"/>
    <mergeCell ref="B412:I412"/>
    <mergeCell ref="J412:L412"/>
    <mergeCell ref="M412:O412"/>
    <mergeCell ref="P412:R412"/>
    <mergeCell ref="S412:T412"/>
    <mergeCell ref="B406:I406"/>
    <mergeCell ref="B404:I404"/>
    <mergeCell ref="J404:L404"/>
    <mergeCell ref="M404:O404"/>
    <mergeCell ref="P404:R404"/>
    <mergeCell ref="S404:T404"/>
    <mergeCell ref="B405:I405"/>
    <mergeCell ref="J405:L405"/>
    <mergeCell ref="M405:O405"/>
    <mergeCell ref="P405:R405"/>
    <mergeCell ref="S405:T405"/>
    <mergeCell ref="S406:T406"/>
    <mergeCell ref="S407:T407"/>
    <mergeCell ref="B409:C409"/>
    <mergeCell ref="D409:I409"/>
    <mergeCell ref="J406:R406"/>
    <mergeCell ref="J407:R407"/>
    <mergeCell ref="B407:I407"/>
    <mergeCell ref="B413:I413"/>
    <mergeCell ref="J413:L413"/>
    <mergeCell ref="M413:O413"/>
    <mergeCell ref="P413:R413"/>
    <mergeCell ref="S413:T413"/>
    <mergeCell ref="B420:I420"/>
    <mergeCell ref="B421:I421"/>
    <mergeCell ref="S414:T414"/>
    <mergeCell ref="S415:T415"/>
    <mergeCell ref="S416:T416"/>
    <mergeCell ref="S417:T417"/>
    <mergeCell ref="S418:T418"/>
    <mergeCell ref="S419:T419"/>
    <mergeCell ref="S420:T420"/>
    <mergeCell ref="S421:T421"/>
    <mergeCell ref="J414:L414"/>
    <mergeCell ref="M414:O414"/>
    <mergeCell ref="B414:I414"/>
    <mergeCell ref="B415:I415"/>
    <mergeCell ref="B416:I416"/>
    <mergeCell ref="B417:I417"/>
    <mergeCell ref="B418:I418"/>
    <mergeCell ref="B419:I419"/>
    <mergeCell ref="J419:L419"/>
    <mergeCell ref="M419:O419"/>
    <mergeCell ref="P419:R419"/>
    <mergeCell ref="J420:L420"/>
    <mergeCell ref="M420:O420"/>
    <mergeCell ref="P420:R420"/>
    <mergeCell ref="J421:L421"/>
    <mergeCell ref="M421:O421"/>
    <mergeCell ref="P421:R421"/>
    <mergeCell ref="S425:T425"/>
    <mergeCell ref="B426:I426"/>
    <mergeCell ref="J426:L426"/>
    <mergeCell ref="M426:O426"/>
    <mergeCell ref="P426:R426"/>
    <mergeCell ref="S426:T426"/>
    <mergeCell ref="B422:I422"/>
    <mergeCell ref="B423:I423"/>
    <mergeCell ref="B424:I424"/>
    <mergeCell ref="J424:L424"/>
    <mergeCell ref="M424:O424"/>
    <mergeCell ref="P424:R424"/>
    <mergeCell ref="S424:T424"/>
    <mergeCell ref="S422:T422"/>
    <mergeCell ref="J422:R422"/>
    <mergeCell ref="J423:R423"/>
    <mergeCell ref="S423:Y423"/>
    <mergeCell ref="S430:T430"/>
    <mergeCell ref="B427:I427"/>
    <mergeCell ref="J427:L427"/>
    <mergeCell ref="M427:O427"/>
    <mergeCell ref="P427:R427"/>
    <mergeCell ref="S427:T427"/>
    <mergeCell ref="B428:I428"/>
    <mergeCell ref="S428:T428"/>
    <mergeCell ref="B435:I435"/>
    <mergeCell ref="B433:I433"/>
    <mergeCell ref="J433:L433"/>
    <mergeCell ref="M433:O433"/>
    <mergeCell ref="P433:R433"/>
    <mergeCell ref="S433:T433"/>
    <mergeCell ref="B434:I434"/>
    <mergeCell ref="J434:L434"/>
    <mergeCell ref="M434:O434"/>
    <mergeCell ref="P434:R434"/>
    <mergeCell ref="S434:T434"/>
    <mergeCell ref="B431:I431"/>
    <mergeCell ref="J431:L431"/>
    <mergeCell ref="M431:O431"/>
    <mergeCell ref="P431:R431"/>
    <mergeCell ref="S431:T431"/>
    <mergeCell ref="B432:I432"/>
    <mergeCell ref="J432:L432"/>
    <mergeCell ref="M432:O432"/>
    <mergeCell ref="P432:R432"/>
    <mergeCell ref="S432:T432"/>
    <mergeCell ref="S435:T435"/>
    <mergeCell ref="J435:R435"/>
    <mergeCell ref="B429:I429"/>
    <mergeCell ref="J457:R457"/>
    <mergeCell ref="S436:T436"/>
    <mergeCell ref="B442:I442"/>
    <mergeCell ref="J442:L442"/>
    <mergeCell ref="M442:O442"/>
    <mergeCell ref="P442:R442"/>
    <mergeCell ref="S442:T442"/>
    <mergeCell ref="B443:I443"/>
    <mergeCell ref="J443:L443"/>
    <mergeCell ref="M443:O443"/>
    <mergeCell ref="P443:R443"/>
    <mergeCell ref="S443:T443"/>
    <mergeCell ref="B440:I440"/>
    <mergeCell ref="J440:L440"/>
    <mergeCell ref="M440:O440"/>
    <mergeCell ref="P440:R440"/>
    <mergeCell ref="S440:T440"/>
    <mergeCell ref="B441:I441"/>
    <mergeCell ref="J441:L441"/>
    <mergeCell ref="M441:O441"/>
    <mergeCell ref="P441:R441"/>
    <mergeCell ref="S441:T441"/>
    <mergeCell ref="J436:R436"/>
    <mergeCell ref="B436:I436"/>
    <mergeCell ref="P445:R445"/>
    <mergeCell ref="S456:T456"/>
    <mergeCell ref="B457:I457"/>
    <mergeCell ref="B454:I454"/>
    <mergeCell ref="J454:L454"/>
    <mergeCell ref="J459:L459"/>
    <mergeCell ref="M459:O459"/>
    <mergeCell ref="P459:R459"/>
    <mergeCell ref="S459:T459"/>
    <mergeCell ref="B444:I444"/>
    <mergeCell ref="J444:L444"/>
    <mergeCell ref="M444:O444"/>
    <mergeCell ref="P444:R444"/>
    <mergeCell ref="S444:T444"/>
    <mergeCell ref="S451:T451"/>
    <mergeCell ref="B446:I446"/>
    <mergeCell ref="B447:I447"/>
    <mergeCell ref="B448:I448"/>
    <mergeCell ref="B449:I449"/>
    <mergeCell ref="B450:I450"/>
    <mergeCell ref="J446:L446"/>
    <mergeCell ref="J447:L447"/>
    <mergeCell ref="J448:L448"/>
    <mergeCell ref="J449:L449"/>
    <mergeCell ref="J450:L450"/>
    <mergeCell ref="M446:O446"/>
    <mergeCell ref="P446:R446"/>
    <mergeCell ref="M447:O447"/>
    <mergeCell ref="P447:R447"/>
    <mergeCell ref="M448:O448"/>
    <mergeCell ref="P448:R448"/>
    <mergeCell ref="M449:O449"/>
    <mergeCell ref="P449:R449"/>
    <mergeCell ref="M450:O450"/>
    <mergeCell ref="P450:R450"/>
    <mergeCell ref="J451:R451"/>
    <mergeCell ref="J452:R452"/>
    <mergeCell ref="P473:R473"/>
    <mergeCell ref="B464:I464"/>
    <mergeCell ref="B462:I462"/>
    <mergeCell ref="J462:L462"/>
    <mergeCell ref="M462:O462"/>
    <mergeCell ref="P462:R462"/>
    <mergeCell ref="S462:T462"/>
    <mergeCell ref="B463:I463"/>
    <mergeCell ref="J463:L463"/>
    <mergeCell ref="M463:O463"/>
    <mergeCell ref="P463:R463"/>
    <mergeCell ref="S463:T463"/>
    <mergeCell ref="S464:T464"/>
    <mergeCell ref="S465:T465"/>
    <mergeCell ref="B455:I455"/>
    <mergeCell ref="J455:L455"/>
    <mergeCell ref="M455:O455"/>
    <mergeCell ref="P455:R455"/>
    <mergeCell ref="S455:T455"/>
    <mergeCell ref="S457:T457"/>
    <mergeCell ref="B460:I460"/>
    <mergeCell ref="J460:L460"/>
    <mergeCell ref="M460:O460"/>
    <mergeCell ref="P460:R460"/>
    <mergeCell ref="S460:T460"/>
    <mergeCell ref="B461:I461"/>
    <mergeCell ref="J461:L461"/>
    <mergeCell ref="M461:O461"/>
    <mergeCell ref="P461:R461"/>
    <mergeCell ref="S461:T461"/>
    <mergeCell ref="B458:I458"/>
    <mergeCell ref="B459:I459"/>
    <mergeCell ref="P479:R479"/>
    <mergeCell ref="S483:T483"/>
    <mergeCell ref="B484:I484"/>
    <mergeCell ref="J484:L484"/>
    <mergeCell ref="M484:O484"/>
    <mergeCell ref="P484:R484"/>
    <mergeCell ref="S484:T484"/>
    <mergeCell ref="B480:I480"/>
    <mergeCell ref="B481:I481"/>
    <mergeCell ref="B482:I482"/>
    <mergeCell ref="J482:L482"/>
    <mergeCell ref="M482:O482"/>
    <mergeCell ref="P482:R482"/>
    <mergeCell ref="S482:T482"/>
    <mergeCell ref="S480:T480"/>
    <mergeCell ref="B469:I469"/>
    <mergeCell ref="J469:L469"/>
    <mergeCell ref="M469:O469"/>
    <mergeCell ref="P469:R469"/>
    <mergeCell ref="S469:T469"/>
    <mergeCell ref="B470:I470"/>
    <mergeCell ref="J470:L470"/>
    <mergeCell ref="M470:O470"/>
    <mergeCell ref="P470:R470"/>
    <mergeCell ref="S470:T470"/>
    <mergeCell ref="S471:T471"/>
    <mergeCell ref="J472:L472"/>
    <mergeCell ref="M472:O472"/>
    <mergeCell ref="P472:R472"/>
    <mergeCell ref="S472:T472"/>
    <mergeCell ref="J473:L473"/>
    <mergeCell ref="M473:O473"/>
    <mergeCell ref="B519:I519"/>
    <mergeCell ref="J515:N515"/>
    <mergeCell ref="J516:N516"/>
    <mergeCell ref="J517:N517"/>
    <mergeCell ref="B471:I471"/>
    <mergeCell ref="B472:I472"/>
    <mergeCell ref="B473:I473"/>
    <mergeCell ref="B474:I474"/>
    <mergeCell ref="B475:I475"/>
    <mergeCell ref="B476:I476"/>
    <mergeCell ref="B477:I477"/>
    <mergeCell ref="B478:I478"/>
    <mergeCell ref="B479:I479"/>
    <mergeCell ref="J471:L471"/>
    <mergeCell ref="M471:O471"/>
    <mergeCell ref="P471:R471"/>
    <mergeCell ref="B487:I487"/>
    <mergeCell ref="B488:I488"/>
    <mergeCell ref="J488:L488"/>
    <mergeCell ref="M488:O488"/>
    <mergeCell ref="P488:R488"/>
    <mergeCell ref="B485:I485"/>
    <mergeCell ref="J485:L485"/>
    <mergeCell ref="M485:O485"/>
    <mergeCell ref="P485:R485"/>
    <mergeCell ref="B486:I486"/>
    <mergeCell ref="B483:I483"/>
    <mergeCell ref="J483:L483"/>
    <mergeCell ref="M483:O483"/>
    <mergeCell ref="P483:R483"/>
    <mergeCell ref="J479:L479"/>
    <mergeCell ref="M479:O479"/>
    <mergeCell ref="L554:N554"/>
    <mergeCell ref="O554:R554"/>
    <mergeCell ref="S554:U554"/>
    <mergeCell ref="V554:W554"/>
    <mergeCell ref="S492:T492"/>
    <mergeCell ref="B489:I489"/>
    <mergeCell ref="J489:L489"/>
    <mergeCell ref="M489:O489"/>
    <mergeCell ref="P489:R489"/>
    <mergeCell ref="S489:T489"/>
    <mergeCell ref="B490:I490"/>
    <mergeCell ref="B550:Y550"/>
    <mergeCell ref="S493:T493"/>
    <mergeCell ref="S494:T494"/>
    <mergeCell ref="B503:I503"/>
    <mergeCell ref="B504:I504"/>
    <mergeCell ref="B505:I505"/>
    <mergeCell ref="B522:I522"/>
    <mergeCell ref="B523:I523"/>
    <mergeCell ref="B521:I521"/>
    <mergeCell ref="J501:N501"/>
    <mergeCell ref="J502:N502"/>
    <mergeCell ref="J503:N503"/>
    <mergeCell ref="J504:N504"/>
    <mergeCell ref="B509:I509"/>
    <mergeCell ref="B510:I510"/>
    <mergeCell ref="B511:I511"/>
    <mergeCell ref="B512:I512"/>
    <mergeCell ref="B515:I515"/>
    <mergeCell ref="B516:I516"/>
    <mergeCell ref="B517:I517"/>
    <mergeCell ref="B518:I518"/>
    <mergeCell ref="W288:X288"/>
    <mergeCell ref="E286:F286"/>
    <mergeCell ref="J505:N505"/>
    <mergeCell ref="E558:I558"/>
    <mergeCell ref="J558:K558"/>
    <mergeCell ref="L558:N558"/>
    <mergeCell ref="O558:R558"/>
    <mergeCell ref="S558:U558"/>
    <mergeCell ref="V558:W558"/>
    <mergeCell ref="E557:I557"/>
    <mergeCell ref="J557:K557"/>
    <mergeCell ref="L557:N557"/>
    <mergeCell ref="O557:R557"/>
    <mergeCell ref="S557:U557"/>
    <mergeCell ref="V557:W557"/>
    <mergeCell ref="W289:X289"/>
    <mergeCell ref="W290:X290"/>
    <mergeCell ref="T290:U290"/>
    <mergeCell ref="T291:U291"/>
    <mergeCell ref="T292:U292"/>
    <mergeCell ref="E556:I556"/>
    <mergeCell ref="J556:K556"/>
    <mergeCell ref="L556:N556"/>
    <mergeCell ref="O556:R556"/>
    <mergeCell ref="S556:U556"/>
    <mergeCell ref="V556:W556"/>
    <mergeCell ref="E555:I555"/>
    <mergeCell ref="J555:K555"/>
    <mergeCell ref="L555:N555"/>
    <mergeCell ref="O555:R555"/>
    <mergeCell ref="S555:U555"/>
    <mergeCell ref="V555:W555"/>
    <mergeCell ref="W299:X299"/>
    <mergeCell ref="T297:U297"/>
    <mergeCell ref="T298:U298"/>
    <mergeCell ref="E293:F293"/>
    <mergeCell ref="G293:I293"/>
    <mergeCell ref="H321:I321"/>
    <mergeCell ref="M274:X274"/>
    <mergeCell ref="B152:T152"/>
    <mergeCell ref="B202:T202"/>
    <mergeCell ref="B250:T250"/>
    <mergeCell ref="B252:T252"/>
    <mergeCell ref="I260:S260"/>
    <mergeCell ref="B263:X263"/>
    <mergeCell ref="P287:Q287"/>
    <mergeCell ref="R287:S287"/>
    <mergeCell ref="B288:D288"/>
    <mergeCell ref="E288:F288"/>
    <mergeCell ref="G288:I288"/>
    <mergeCell ref="J288:K288"/>
    <mergeCell ref="L288:M288"/>
    <mergeCell ref="N288:O288"/>
    <mergeCell ref="P288:Q288"/>
    <mergeCell ref="R288:S288"/>
    <mergeCell ref="B287:D287"/>
    <mergeCell ref="E287:F287"/>
    <mergeCell ref="G287:I287"/>
    <mergeCell ref="J287:K287"/>
    <mergeCell ref="L287:M287"/>
    <mergeCell ref="N287:O287"/>
    <mergeCell ref="B301:X301"/>
    <mergeCell ref="T299:U299"/>
    <mergeCell ref="F321:G321"/>
    <mergeCell ref="E296:F296"/>
    <mergeCell ref="B291:D291"/>
    <mergeCell ref="E291:F291"/>
    <mergeCell ref="G291:I291"/>
    <mergeCell ref="J291:K291"/>
    <mergeCell ref="L291:M291"/>
    <mergeCell ref="N291:O291"/>
    <mergeCell ref="N296:O296"/>
    <mergeCell ref="P296:Q296"/>
    <mergeCell ref="R296:S296"/>
    <mergeCell ref="W297:X297"/>
    <mergeCell ref="P298:Q298"/>
    <mergeCell ref="R298:S298"/>
    <mergeCell ref="J293:K293"/>
    <mergeCell ref="L293:M293"/>
    <mergeCell ref="N293:O293"/>
    <mergeCell ref="W298:X298"/>
    <mergeCell ref="T293:U293"/>
    <mergeCell ref="T294:U294"/>
    <mergeCell ref="T295:U295"/>
    <mergeCell ref="P295:Q295"/>
    <mergeCell ref="R295:S295"/>
    <mergeCell ref="G297:I297"/>
    <mergeCell ref="J297:K297"/>
    <mergeCell ref="L297:M297"/>
    <mergeCell ref="N297:O297"/>
    <mergeCell ref="R292:S292"/>
    <mergeCell ref="B296:D296"/>
    <mergeCell ref="B297:D297"/>
    <mergeCell ref="E297:F297"/>
    <mergeCell ref="J298:K298"/>
    <mergeCell ref="G292:I292"/>
    <mergeCell ref="B303:X303"/>
    <mergeCell ref="B305:X305"/>
    <mergeCell ref="P297:Q297"/>
    <mergeCell ref="R297:S297"/>
    <mergeCell ref="B298:D298"/>
    <mergeCell ref="E298:F298"/>
    <mergeCell ref="G298:I298"/>
    <mergeCell ref="W287:X287"/>
    <mergeCell ref="B295:D295"/>
    <mergeCell ref="E295:F295"/>
    <mergeCell ref="G295:I295"/>
    <mergeCell ref="J295:K295"/>
    <mergeCell ref="L295:M295"/>
    <mergeCell ref="W291:X291"/>
    <mergeCell ref="W292:X292"/>
    <mergeCell ref="W293:X293"/>
    <mergeCell ref="W294:X294"/>
    <mergeCell ref="W295:X295"/>
    <mergeCell ref="W296:X296"/>
    <mergeCell ref="T296:U296"/>
    <mergeCell ref="P291:Q291"/>
    <mergeCell ref="R291:S291"/>
    <mergeCell ref="B292:D292"/>
    <mergeCell ref="E292:F292"/>
    <mergeCell ref="R293:S293"/>
    <mergeCell ref="B294:D294"/>
    <mergeCell ref="E294:F294"/>
    <mergeCell ref="J294:K294"/>
    <mergeCell ref="L294:M294"/>
    <mergeCell ref="N294:O294"/>
    <mergeCell ref="P294:Q294"/>
    <mergeCell ref="R294:S294"/>
    <mergeCell ref="H322:I322"/>
    <mergeCell ref="I335:K335"/>
    <mergeCell ref="I336:K336"/>
    <mergeCell ref="I339:K339"/>
    <mergeCell ref="P338:Q338"/>
    <mergeCell ref="P339:Q339"/>
    <mergeCell ref="W343:X343"/>
    <mergeCell ref="M347:O347"/>
    <mergeCell ref="W344:X344"/>
    <mergeCell ref="W345:X345"/>
    <mergeCell ref="W346:X346"/>
    <mergeCell ref="W347:X347"/>
    <mergeCell ref="I347:K347"/>
    <mergeCell ref="M335:O335"/>
    <mergeCell ref="M336:O336"/>
    <mergeCell ref="M337:O337"/>
    <mergeCell ref="M338:O338"/>
    <mergeCell ref="M339:O339"/>
    <mergeCell ref="M340:O340"/>
    <mergeCell ref="U343:V343"/>
    <mergeCell ref="P341:Q341"/>
    <mergeCell ref="P342:Q342"/>
    <mergeCell ref="P343:Q343"/>
    <mergeCell ref="P344:Q344"/>
    <mergeCell ref="P345:Q345"/>
    <mergeCell ref="W334:X334"/>
    <mergeCell ref="W335:X335"/>
    <mergeCell ref="W336:X336"/>
    <mergeCell ref="W337:X337"/>
    <mergeCell ref="I343:K343"/>
    <mergeCell ref="I344:K344"/>
    <mergeCell ref="I345:K345"/>
    <mergeCell ref="H316:I316"/>
    <mergeCell ref="H315:I315"/>
    <mergeCell ref="H314:I314"/>
    <mergeCell ref="H313:I313"/>
    <mergeCell ref="H312:I312"/>
    <mergeCell ref="H307:I307"/>
    <mergeCell ref="L299:M299"/>
    <mergeCell ref="N299:O299"/>
    <mergeCell ref="M343:O343"/>
    <mergeCell ref="M344:O344"/>
    <mergeCell ref="M345:O345"/>
    <mergeCell ref="P334:Q334"/>
    <mergeCell ref="M334:O334"/>
    <mergeCell ref="P347:Q347"/>
    <mergeCell ref="C366:D366"/>
    <mergeCell ref="B354:X354"/>
    <mergeCell ref="B352:X352"/>
    <mergeCell ref="I348:K348"/>
    <mergeCell ref="C356:H357"/>
    <mergeCell ref="C361:D361"/>
    <mergeCell ref="C362:D362"/>
    <mergeCell ref="C363:D363"/>
    <mergeCell ref="C364:D364"/>
    <mergeCell ref="R299:S299"/>
    <mergeCell ref="B299:D299"/>
    <mergeCell ref="E299:F299"/>
    <mergeCell ref="G299:I299"/>
    <mergeCell ref="J299:K299"/>
    <mergeCell ref="F307:G307"/>
    <mergeCell ref="H308:I308"/>
    <mergeCell ref="U340:V340"/>
    <mergeCell ref="U341:V341"/>
    <mergeCell ref="P340:Q340"/>
    <mergeCell ref="U334:V334"/>
    <mergeCell ref="U335:V335"/>
    <mergeCell ref="U336:V336"/>
    <mergeCell ref="U337:V337"/>
    <mergeCell ref="U338:V338"/>
    <mergeCell ref="U339:V339"/>
    <mergeCell ref="R343:T343"/>
    <mergeCell ref="R344:T344"/>
    <mergeCell ref="R345:T345"/>
    <mergeCell ref="R346:T346"/>
    <mergeCell ref="R347:T347"/>
    <mergeCell ref="R348:T348"/>
    <mergeCell ref="R341:T341"/>
    <mergeCell ref="R342:T342"/>
    <mergeCell ref="R339:T339"/>
    <mergeCell ref="R340:T340"/>
    <mergeCell ref="P348:Q348"/>
    <mergeCell ref="U342:V342"/>
    <mergeCell ref="U344:V344"/>
    <mergeCell ref="U345:V345"/>
    <mergeCell ref="C367:D367"/>
    <mergeCell ref="C368:D368"/>
    <mergeCell ref="C369:D369"/>
    <mergeCell ref="F361:G361"/>
    <mergeCell ref="F362:G362"/>
    <mergeCell ref="F363:G363"/>
    <mergeCell ref="F364:G364"/>
    <mergeCell ref="F365:G365"/>
    <mergeCell ref="F366:G366"/>
    <mergeCell ref="U348:V348"/>
    <mergeCell ref="M348:O348"/>
    <mergeCell ref="C372:D372"/>
    <mergeCell ref="F368:G368"/>
    <mergeCell ref="F369:G369"/>
    <mergeCell ref="M363:N363"/>
    <mergeCell ref="M364:N364"/>
    <mergeCell ref="H363:I363"/>
    <mergeCell ref="H364:I364"/>
    <mergeCell ref="M361:N361"/>
    <mergeCell ref="M362:N362"/>
    <mergeCell ref="H361:I361"/>
    <mergeCell ref="H362:I362"/>
    <mergeCell ref="H360:N360"/>
    <mergeCell ref="C348:E348"/>
    <mergeCell ref="M326:N326"/>
    <mergeCell ref="L534:N534"/>
    <mergeCell ref="L535:N535"/>
    <mergeCell ref="L536:N536"/>
    <mergeCell ref="B535:F535"/>
    <mergeCell ref="G535:I535"/>
    <mergeCell ref="C325:D325"/>
    <mergeCell ref="B547:F547"/>
    <mergeCell ref="G547:I547"/>
    <mergeCell ref="J547:K547"/>
    <mergeCell ref="L547:N547"/>
    <mergeCell ref="O547:Q547"/>
    <mergeCell ref="W348:X348"/>
    <mergeCell ref="R334:T334"/>
    <mergeCell ref="R335:T335"/>
    <mergeCell ref="R336:T336"/>
    <mergeCell ref="R337:T337"/>
    <mergeCell ref="R338:T338"/>
    <mergeCell ref="I340:K340"/>
    <mergeCell ref="U346:V346"/>
    <mergeCell ref="U347:V347"/>
    <mergeCell ref="H370:I370"/>
    <mergeCell ref="F370:G370"/>
    <mergeCell ref="C370:D370"/>
    <mergeCell ref="M367:N367"/>
    <mergeCell ref="F372:G372"/>
    <mergeCell ref="M369:N369"/>
    <mergeCell ref="M370:N370"/>
    <mergeCell ref="H369:I369"/>
    <mergeCell ref="F367:G367"/>
    <mergeCell ref="C371:D371"/>
    <mergeCell ref="C365:D365"/>
    <mergeCell ref="J559:K559"/>
    <mergeCell ref="L559:N559"/>
    <mergeCell ref="O559:R559"/>
    <mergeCell ref="S559:U559"/>
    <mergeCell ref="M368:N368"/>
    <mergeCell ref="H367:I367"/>
    <mergeCell ref="H368:I368"/>
    <mergeCell ref="M365:N365"/>
    <mergeCell ref="M366:N366"/>
    <mergeCell ref="H365:I365"/>
    <mergeCell ref="H366:I366"/>
    <mergeCell ref="M371:N371"/>
    <mergeCell ref="M372:N372"/>
    <mergeCell ref="H371:I371"/>
    <mergeCell ref="H372:I372"/>
    <mergeCell ref="F371:G371"/>
    <mergeCell ref="V559:W559"/>
    <mergeCell ref="E559:I559"/>
    <mergeCell ref="B493:I493"/>
    <mergeCell ref="E553:I553"/>
    <mergeCell ref="J553:W553"/>
    <mergeCell ref="B491:I491"/>
    <mergeCell ref="J491:L491"/>
    <mergeCell ref="M491:O491"/>
    <mergeCell ref="P491:R491"/>
    <mergeCell ref="S491:T491"/>
    <mergeCell ref="B492:I492"/>
    <mergeCell ref="J492:L492"/>
    <mergeCell ref="M492:O492"/>
    <mergeCell ref="P492:R492"/>
    <mergeCell ref="E554:I554"/>
    <mergeCell ref="J554:K554"/>
    <mergeCell ref="B9:G9"/>
    <mergeCell ref="H9:T9"/>
    <mergeCell ref="B10:G10"/>
    <mergeCell ref="H10:T10"/>
    <mergeCell ref="M313:N313"/>
    <mergeCell ref="M314:N314"/>
    <mergeCell ref="M315:N315"/>
    <mergeCell ref="M316:N316"/>
    <mergeCell ref="M317:N317"/>
    <mergeCell ref="M318:N318"/>
    <mergeCell ref="M319:N319"/>
    <mergeCell ref="M320:N320"/>
    <mergeCell ref="C320:D320"/>
    <mergeCell ref="C321:D321"/>
    <mergeCell ref="C322:D322"/>
    <mergeCell ref="C323:D323"/>
    <mergeCell ref="C324:D324"/>
    <mergeCell ref="F319:G319"/>
    <mergeCell ref="H319:I319"/>
    <mergeCell ref="C319:D319"/>
    <mergeCell ref="F318:G318"/>
    <mergeCell ref="H318:I318"/>
    <mergeCell ref="F308:G308"/>
    <mergeCell ref="C312:D312"/>
    <mergeCell ref="P299:Q299"/>
    <mergeCell ref="B293:D293"/>
    <mergeCell ref="T287:U287"/>
    <mergeCell ref="T288:U288"/>
    <mergeCell ref="T289:U289"/>
    <mergeCell ref="G296:I296"/>
    <mergeCell ref="J296:K296"/>
    <mergeCell ref="L296:M296"/>
    <mergeCell ref="M341:O341"/>
    <mergeCell ref="M342:O342"/>
    <mergeCell ref="C338:E338"/>
    <mergeCell ref="C336:F337"/>
    <mergeCell ref="W338:X338"/>
    <mergeCell ref="W339:X339"/>
    <mergeCell ref="W340:X340"/>
    <mergeCell ref="W341:X341"/>
    <mergeCell ref="I341:K341"/>
    <mergeCell ref="I342:K342"/>
    <mergeCell ref="C313:D313"/>
    <mergeCell ref="C314:D314"/>
    <mergeCell ref="C315:D315"/>
    <mergeCell ref="C316:D316"/>
    <mergeCell ref="C317:D317"/>
    <mergeCell ref="C318:D318"/>
    <mergeCell ref="H325:I325"/>
    <mergeCell ref="F324:G324"/>
    <mergeCell ref="H324:I324"/>
    <mergeCell ref="F323:G323"/>
    <mergeCell ref="H323:I323"/>
    <mergeCell ref="F320:G320"/>
    <mergeCell ref="H320:I320"/>
    <mergeCell ref="F316:G316"/>
    <mergeCell ref="F315:G315"/>
    <mergeCell ref="F314:G314"/>
    <mergeCell ref="F313:G313"/>
    <mergeCell ref="M321:N321"/>
    <mergeCell ref="M322:N322"/>
    <mergeCell ref="M323:N323"/>
    <mergeCell ref="M324:N324"/>
    <mergeCell ref="M325:N325"/>
    <mergeCell ref="G546:I546"/>
    <mergeCell ref="J546:K546"/>
    <mergeCell ref="L546:N546"/>
    <mergeCell ref="O546:Q546"/>
    <mergeCell ref="R546:T546"/>
    <mergeCell ref="L537:N537"/>
    <mergeCell ref="J533:K533"/>
    <mergeCell ref="O533:Q533"/>
    <mergeCell ref="R533:T533"/>
    <mergeCell ref="J534:K534"/>
    <mergeCell ref="O534:Q534"/>
    <mergeCell ref="F312:G312"/>
    <mergeCell ref="C307:E308"/>
    <mergeCell ref="C339:E339"/>
    <mergeCell ref="C340:E340"/>
    <mergeCell ref="C341:E341"/>
    <mergeCell ref="C342:E342"/>
    <mergeCell ref="I337:K337"/>
    <mergeCell ref="I338:K338"/>
    <mergeCell ref="B329:X329"/>
    <mergeCell ref="B331:X331"/>
    <mergeCell ref="C334:D334"/>
    <mergeCell ref="E334:F334"/>
    <mergeCell ref="F326:G326"/>
    <mergeCell ref="H326:I326"/>
    <mergeCell ref="F325:G325"/>
    <mergeCell ref="C326:D326"/>
    <mergeCell ref="W342:X342"/>
    <mergeCell ref="P337:Q337"/>
    <mergeCell ref="P335:Q335"/>
    <mergeCell ref="P336:Q336"/>
    <mergeCell ref="I334:K334"/>
    <mergeCell ref="I164:M164"/>
    <mergeCell ref="N164:O164"/>
    <mergeCell ref="P164:Q164"/>
    <mergeCell ref="R164:S164"/>
    <mergeCell ref="B165:C165"/>
    <mergeCell ref="D165:H165"/>
    <mergeCell ref="I165:M165"/>
    <mergeCell ref="N165:O165"/>
    <mergeCell ref="P165:Q165"/>
    <mergeCell ref="R165:S165"/>
    <mergeCell ref="B177:C177"/>
    <mergeCell ref="D177:H177"/>
    <mergeCell ref="I177:M177"/>
    <mergeCell ref="N177:O177"/>
    <mergeCell ref="P177:Q177"/>
    <mergeCell ref="R177:S177"/>
    <mergeCell ref="R547:T547"/>
    <mergeCell ref="B541:T541"/>
    <mergeCell ref="B531:T531"/>
    <mergeCell ref="J543:K543"/>
    <mergeCell ref="L543:N543"/>
    <mergeCell ref="O543:Q543"/>
    <mergeCell ref="R543:T543"/>
    <mergeCell ref="J544:K544"/>
    <mergeCell ref="L544:N544"/>
    <mergeCell ref="O544:Q544"/>
    <mergeCell ref="R544:T544"/>
    <mergeCell ref="J545:K545"/>
    <mergeCell ref="L545:N545"/>
    <mergeCell ref="O545:Q545"/>
    <mergeCell ref="R545:T545"/>
    <mergeCell ref="B546:F546"/>
  </mergeCells>
  <phoneticPr fontId="31" type="noConversion"/>
  <dataValidations count="2">
    <dataValidation type="list" allowBlank="1" showErrorMessage="1" sqref="M335:M347 G286:I298 N336:O347" xr:uid="{00000000-0002-0000-0400-000000000000}">
      <formula1>$AO$286:$AO$290</formula1>
    </dataValidation>
    <dataValidation type="list" allowBlank="1" showErrorMessage="1" sqref="N286:O298" xr:uid="{00000000-0002-0000-0400-000001000000}">
      <formula1>$AP$286:$AP$291</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2:EM1363"/>
  <sheetViews>
    <sheetView showGridLines="0" topLeftCell="A3" zoomScale="70" zoomScaleNormal="70" workbookViewId="0">
      <selection activeCell="H22" sqref="H22"/>
    </sheetView>
  </sheetViews>
  <sheetFormatPr baseColWidth="10" defaultColWidth="11" defaultRowHeight="15.75" x14ac:dyDescent="0.2"/>
  <cols>
    <col min="1" max="1" width="5.375" style="105" customWidth="1"/>
    <col min="2" max="2" width="21" style="101" customWidth="1"/>
    <col min="3" max="3" width="13.625" style="104" bestFit="1" customWidth="1"/>
    <col min="4" max="4" width="14.25" style="104" customWidth="1"/>
    <col min="5" max="5" width="12.625" style="104" customWidth="1"/>
    <col min="6" max="10" width="15" style="104" customWidth="1"/>
    <col min="11" max="11" width="15.125" style="104" customWidth="1"/>
    <col min="12" max="12" width="14.125" style="104" customWidth="1"/>
    <col min="13" max="13" width="6.5" style="101" customWidth="1"/>
    <col min="14" max="14" width="6.625" style="101" customWidth="1"/>
    <col min="15" max="29" width="6.625" style="102" customWidth="1"/>
    <col min="30" max="30" width="15.875" style="102" customWidth="1"/>
    <col min="31" max="42" width="10.5" style="103" customWidth="1"/>
    <col min="43" max="43" width="15" style="103" customWidth="1"/>
    <col min="44" max="143" width="11" style="103"/>
    <col min="144" max="16384" width="11" style="104"/>
  </cols>
  <sheetData>
    <row r="2" spans="1:143" ht="338.25" customHeight="1" x14ac:dyDescent="0.2">
      <c r="A2" s="100"/>
      <c r="B2" s="1447"/>
      <c r="C2" s="1447"/>
      <c r="D2" s="1447"/>
      <c r="E2" s="1447"/>
      <c r="F2" s="1447"/>
      <c r="G2" s="1447"/>
      <c r="H2" s="1447"/>
      <c r="I2" s="1447"/>
      <c r="J2" s="1447"/>
      <c r="K2" s="1447"/>
      <c r="L2" s="1447"/>
      <c r="M2" s="1448"/>
    </row>
    <row r="3" spans="1:143" x14ac:dyDescent="0.2">
      <c r="B3" s="106"/>
      <c r="C3" s="106"/>
      <c r="D3" s="107"/>
      <c r="E3" s="107"/>
      <c r="F3" s="106"/>
      <c r="G3" s="106"/>
      <c r="H3" s="106"/>
      <c r="I3" s="107"/>
      <c r="J3" s="107"/>
      <c r="K3" s="108"/>
      <c r="L3" s="109"/>
      <c r="M3" s="109"/>
    </row>
    <row r="4" spans="1:143" ht="18.75" x14ac:dyDescent="0.2">
      <c r="B4" s="1446" t="s">
        <v>471</v>
      </c>
      <c r="C4" s="1446"/>
      <c r="D4" s="1446"/>
      <c r="E4" s="1446"/>
      <c r="F4" s="1446"/>
      <c r="G4" s="1446"/>
      <c r="H4" s="1446"/>
      <c r="I4" s="1446"/>
      <c r="J4" s="1446"/>
      <c r="K4" s="1446"/>
      <c r="L4" s="1446"/>
      <c r="M4" s="1446"/>
    </row>
    <row r="5" spans="1:143" ht="16.5" thickBot="1" x14ac:dyDescent="0.25">
      <c r="B5" s="110"/>
      <c r="C5" s="110"/>
      <c r="D5" s="110"/>
      <c r="E5" s="110"/>
      <c r="F5" s="110"/>
      <c r="G5" s="110"/>
      <c r="H5" s="110"/>
      <c r="I5" s="110"/>
      <c r="J5" s="110"/>
      <c r="K5" s="110"/>
      <c r="L5" s="110"/>
      <c r="M5" s="110"/>
    </row>
    <row r="6" spans="1:143" s="113" customFormat="1" ht="18" customHeight="1" x14ac:dyDescent="0.2">
      <c r="A6" s="111"/>
      <c r="B6" s="1455" t="s">
        <v>472</v>
      </c>
      <c r="C6" s="1456"/>
      <c r="D6" s="1456"/>
      <c r="E6" s="1457"/>
      <c r="F6" s="104"/>
      <c r="G6" s="688" t="s">
        <v>473</v>
      </c>
      <c r="H6" s="689"/>
      <c r="I6" s="689"/>
      <c r="J6" s="689"/>
      <c r="K6" s="689"/>
      <c r="L6" s="285"/>
      <c r="M6" s="111"/>
      <c r="N6" s="111"/>
      <c r="O6" s="112"/>
      <c r="P6" s="112"/>
      <c r="Q6" s="112"/>
      <c r="R6" s="112"/>
      <c r="S6" s="112"/>
      <c r="T6" s="112"/>
      <c r="U6" s="112"/>
      <c r="V6" s="112"/>
      <c r="W6" s="112"/>
      <c r="X6" s="112"/>
      <c r="Y6" s="112"/>
      <c r="Z6" s="112"/>
      <c r="AA6" s="112"/>
      <c r="AB6" s="112"/>
      <c r="AC6" s="112"/>
      <c r="AD6" s="112"/>
      <c r="AE6" s="112"/>
      <c r="AF6" s="112"/>
      <c r="AG6" s="112"/>
      <c r="AH6" s="112"/>
      <c r="AI6" s="112"/>
      <c r="AJ6" s="112"/>
      <c r="AK6" s="112"/>
      <c r="AL6" s="112"/>
      <c r="AM6" s="112"/>
      <c r="AN6" s="112"/>
      <c r="AO6" s="112"/>
      <c r="AP6" s="112"/>
      <c r="AQ6" s="112"/>
      <c r="AR6" s="112"/>
      <c r="AS6" s="112"/>
      <c r="AT6" s="112"/>
      <c r="AU6" s="112"/>
      <c r="AV6" s="112"/>
      <c r="AW6" s="112"/>
      <c r="AX6" s="112"/>
      <c r="AY6" s="112"/>
      <c r="AZ6" s="112"/>
      <c r="BA6" s="112"/>
      <c r="BB6" s="112"/>
      <c r="BC6" s="112"/>
      <c r="BD6" s="112"/>
      <c r="BE6" s="112"/>
      <c r="BF6" s="112"/>
      <c r="BG6" s="112"/>
      <c r="BH6" s="112"/>
      <c r="BI6" s="112"/>
      <c r="BJ6" s="112"/>
      <c r="BK6" s="112"/>
      <c r="BL6" s="112"/>
      <c r="BM6" s="112"/>
      <c r="BN6" s="112"/>
      <c r="BO6" s="112"/>
      <c r="BP6" s="112"/>
      <c r="BQ6" s="112"/>
      <c r="BR6" s="112"/>
      <c r="BS6" s="112"/>
      <c r="BT6" s="112"/>
      <c r="BU6" s="112"/>
      <c r="BV6" s="112"/>
      <c r="BW6" s="112"/>
      <c r="BX6" s="112"/>
      <c r="BY6" s="112"/>
      <c r="BZ6" s="112"/>
      <c r="CA6" s="112"/>
      <c r="CB6" s="112"/>
      <c r="CC6" s="112"/>
      <c r="CD6" s="112"/>
      <c r="CE6" s="112"/>
      <c r="CF6" s="112"/>
      <c r="CG6" s="112"/>
      <c r="CH6" s="112"/>
      <c r="CI6" s="112"/>
      <c r="CJ6" s="112"/>
      <c r="CK6" s="112"/>
      <c r="CL6" s="112"/>
      <c r="CM6" s="112"/>
      <c r="CN6" s="112"/>
      <c r="CO6" s="112"/>
      <c r="CP6" s="112"/>
      <c r="CQ6" s="112"/>
      <c r="CR6" s="112"/>
      <c r="CS6" s="112"/>
      <c r="CT6" s="112"/>
      <c r="CU6" s="112"/>
      <c r="CV6" s="112"/>
      <c r="CW6" s="112"/>
      <c r="CX6" s="112"/>
      <c r="CY6" s="112"/>
      <c r="CZ6" s="112"/>
      <c r="DA6" s="112"/>
      <c r="DB6" s="112"/>
      <c r="DC6" s="112"/>
      <c r="DD6" s="112"/>
      <c r="DE6" s="112"/>
      <c r="DF6" s="112"/>
      <c r="DG6" s="112"/>
      <c r="DH6" s="112"/>
      <c r="DI6" s="112"/>
      <c r="DJ6" s="112"/>
      <c r="DK6" s="112"/>
      <c r="DL6" s="112"/>
      <c r="DM6" s="112"/>
      <c r="DN6" s="112"/>
      <c r="DO6" s="112"/>
      <c r="DP6" s="112"/>
      <c r="DQ6" s="112"/>
      <c r="DR6" s="112"/>
      <c r="DS6" s="112"/>
      <c r="DT6" s="112"/>
      <c r="DU6" s="112"/>
      <c r="DV6" s="112"/>
      <c r="DW6" s="112"/>
      <c r="DX6" s="112"/>
      <c r="DY6" s="112"/>
      <c r="DZ6" s="112"/>
      <c r="EA6" s="112"/>
      <c r="EB6" s="112"/>
      <c r="EC6" s="112"/>
      <c r="ED6" s="112"/>
      <c r="EE6" s="112"/>
      <c r="EF6" s="112"/>
      <c r="EG6" s="112"/>
      <c r="EH6" s="112"/>
      <c r="EI6" s="112"/>
      <c r="EJ6" s="112"/>
      <c r="EK6" s="112"/>
      <c r="EL6" s="112"/>
      <c r="EM6" s="112"/>
    </row>
    <row r="7" spans="1:143" s="113" customFormat="1" ht="6" customHeight="1" x14ac:dyDescent="0.2">
      <c r="A7" s="111"/>
      <c r="B7" s="1458"/>
      <c r="C7" s="686"/>
      <c r="D7" s="686"/>
      <c r="E7" s="1459"/>
      <c r="F7" s="104"/>
      <c r="G7" s="147"/>
      <c r="H7" s="148"/>
      <c r="I7" s="148"/>
      <c r="J7" s="148"/>
      <c r="K7" s="149"/>
      <c r="L7" s="117"/>
      <c r="M7" s="111"/>
      <c r="N7" s="111"/>
      <c r="O7" s="112"/>
      <c r="P7" s="112"/>
      <c r="Q7" s="112"/>
      <c r="R7" s="112"/>
      <c r="S7" s="112"/>
      <c r="T7" s="112"/>
      <c r="U7" s="112"/>
      <c r="V7" s="112"/>
      <c r="W7" s="112"/>
      <c r="X7" s="112"/>
      <c r="Y7" s="112"/>
      <c r="Z7" s="112"/>
      <c r="AA7" s="112"/>
      <c r="AB7" s="112"/>
      <c r="AC7" s="112"/>
      <c r="AD7" s="112"/>
      <c r="AE7" s="112"/>
      <c r="AF7" s="112"/>
      <c r="AG7" s="112"/>
      <c r="AH7" s="112"/>
      <c r="AI7" s="112"/>
      <c r="AJ7" s="112"/>
      <c r="AK7" s="112"/>
      <c r="AL7" s="112"/>
      <c r="AM7" s="112"/>
      <c r="AN7" s="112"/>
      <c r="AO7" s="112"/>
      <c r="AP7" s="112"/>
      <c r="AQ7" s="112"/>
      <c r="AR7" s="112"/>
      <c r="AS7" s="112"/>
      <c r="AT7" s="112"/>
      <c r="AU7" s="112"/>
      <c r="AV7" s="112"/>
      <c r="AW7" s="112"/>
      <c r="AX7" s="112"/>
      <c r="AY7" s="112"/>
      <c r="AZ7" s="112"/>
      <c r="BA7" s="112"/>
      <c r="BB7" s="112"/>
      <c r="BC7" s="112"/>
      <c r="BD7" s="112"/>
      <c r="BE7" s="112"/>
      <c r="BF7" s="112"/>
      <c r="BG7" s="112"/>
      <c r="BH7" s="112"/>
      <c r="BI7" s="112"/>
      <c r="BJ7" s="112"/>
      <c r="BK7" s="112"/>
      <c r="BL7" s="112"/>
      <c r="BM7" s="112"/>
      <c r="BN7" s="112"/>
      <c r="BO7" s="112"/>
      <c r="BP7" s="112"/>
      <c r="BQ7" s="112"/>
      <c r="BR7" s="112"/>
      <c r="BS7" s="112"/>
      <c r="BT7" s="112"/>
      <c r="BU7" s="112"/>
      <c r="BV7" s="112"/>
      <c r="BW7" s="112"/>
      <c r="BX7" s="112"/>
      <c r="BY7" s="112"/>
      <c r="BZ7" s="112"/>
      <c r="CA7" s="112"/>
      <c r="CB7" s="112"/>
      <c r="CC7" s="112"/>
      <c r="CD7" s="112"/>
      <c r="CE7" s="112"/>
      <c r="CF7" s="112"/>
      <c r="CG7" s="112"/>
      <c r="CH7" s="112"/>
      <c r="CI7" s="112"/>
      <c r="CJ7" s="112"/>
      <c r="CK7" s="112"/>
      <c r="CL7" s="112"/>
      <c r="CM7" s="112"/>
      <c r="CN7" s="112"/>
      <c r="CO7" s="112"/>
      <c r="CP7" s="112"/>
      <c r="CQ7" s="112"/>
      <c r="CR7" s="112"/>
      <c r="CS7" s="112"/>
      <c r="CT7" s="112"/>
      <c r="CU7" s="112"/>
      <c r="CV7" s="112"/>
      <c r="CW7" s="112"/>
      <c r="CX7" s="112"/>
      <c r="CY7" s="112"/>
      <c r="CZ7" s="112"/>
      <c r="DA7" s="112"/>
      <c r="DB7" s="112"/>
      <c r="DC7" s="112"/>
      <c r="DD7" s="112"/>
      <c r="DE7" s="112"/>
      <c r="DF7" s="112"/>
      <c r="DG7" s="112"/>
      <c r="DH7" s="112"/>
      <c r="DI7" s="112"/>
      <c r="DJ7" s="112"/>
      <c r="DK7" s="112"/>
      <c r="DL7" s="112"/>
      <c r="DM7" s="112"/>
      <c r="DN7" s="112"/>
      <c r="DO7" s="112"/>
      <c r="DP7" s="112"/>
      <c r="DQ7" s="112"/>
      <c r="DR7" s="112"/>
      <c r="DS7" s="112"/>
      <c r="DT7" s="112"/>
      <c r="DU7" s="112"/>
      <c r="DV7" s="112"/>
      <c r="DW7" s="112"/>
      <c r="DX7" s="112"/>
      <c r="DY7" s="112"/>
      <c r="DZ7" s="112"/>
      <c r="EA7" s="112"/>
      <c r="EB7" s="112"/>
      <c r="EC7" s="112"/>
      <c r="ED7" s="112"/>
      <c r="EE7" s="112"/>
      <c r="EF7" s="112"/>
      <c r="EG7" s="112"/>
      <c r="EH7" s="112"/>
      <c r="EI7" s="112"/>
      <c r="EJ7" s="112"/>
      <c r="EK7" s="112"/>
      <c r="EL7" s="112"/>
      <c r="EM7" s="112"/>
    </row>
    <row r="8" spans="1:143" s="113" customFormat="1" x14ac:dyDescent="0.2">
      <c r="A8" s="111"/>
      <c r="B8" s="1458"/>
      <c r="C8" s="686"/>
      <c r="D8" s="686"/>
      <c r="E8" s="1459"/>
      <c r="F8" s="104"/>
      <c r="G8" s="858" t="s">
        <v>474</v>
      </c>
      <c r="H8" s="859"/>
      <c r="I8" s="859"/>
      <c r="J8" s="859"/>
      <c r="K8" s="859"/>
      <c r="L8" s="286"/>
      <c r="M8" s="111"/>
      <c r="N8" s="111"/>
      <c r="O8" s="112"/>
      <c r="P8" s="112"/>
      <c r="Q8" s="112"/>
      <c r="R8" s="112"/>
      <c r="S8" s="112"/>
      <c r="T8" s="112"/>
      <c r="U8" s="112"/>
      <c r="V8" s="112"/>
      <c r="W8" s="112"/>
      <c r="X8" s="112"/>
      <c r="Y8" s="112"/>
      <c r="Z8" s="112"/>
      <c r="AA8" s="112"/>
      <c r="AB8" s="112"/>
      <c r="AC8" s="112"/>
      <c r="AD8" s="112"/>
      <c r="AE8" s="112"/>
      <c r="AF8" s="112"/>
      <c r="AG8" s="112"/>
      <c r="AH8" s="112"/>
      <c r="AI8" s="112"/>
      <c r="AJ8" s="112"/>
      <c r="AK8" s="112"/>
      <c r="AL8" s="112"/>
      <c r="AM8" s="112"/>
      <c r="AN8" s="112"/>
      <c r="AO8" s="112"/>
      <c r="AP8" s="112"/>
      <c r="AQ8" s="112"/>
      <c r="AR8" s="112"/>
      <c r="AS8" s="112"/>
      <c r="AT8" s="112"/>
      <c r="AU8" s="112"/>
      <c r="AV8" s="112"/>
      <c r="AW8" s="112"/>
      <c r="AX8" s="112"/>
      <c r="AY8" s="112"/>
      <c r="AZ8" s="112"/>
      <c r="BA8" s="112"/>
      <c r="BB8" s="112"/>
      <c r="BC8" s="112"/>
      <c r="BD8" s="112"/>
      <c r="BE8" s="112"/>
      <c r="BF8" s="112"/>
      <c r="BG8" s="112"/>
      <c r="BH8" s="112"/>
      <c r="BI8" s="112"/>
      <c r="BJ8" s="112"/>
      <c r="BK8" s="112"/>
      <c r="BL8" s="112"/>
      <c r="BM8" s="112"/>
      <c r="BN8" s="112"/>
      <c r="BO8" s="112"/>
      <c r="BP8" s="112"/>
      <c r="BQ8" s="112"/>
      <c r="BR8" s="112"/>
      <c r="BS8" s="112"/>
      <c r="BT8" s="112"/>
      <c r="BU8" s="112"/>
      <c r="BV8" s="112"/>
      <c r="BW8" s="112"/>
      <c r="BX8" s="112"/>
      <c r="BY8" s="112"/>
      <c r="BZ8" s="112"/>
      <c r="CA8" s="112"/>
      <c r="CB8" s="112"/>
      <c r="CC8" s="112"/>
      <c r="CD8" s="112"/>
      <c r="CE8" s="112"/>
      <c r="CF8" s="112"/>
      <c r="CG8" s="112"/>
      <c r="CH8" s="112"/>
      <c r="CI8" s="112"/>
      <c r="CJ8" s="112"/>
      <c r="CK8" s="112"/>
      <c r="CL8" s="112"/>
      <c r="CM8" s="112"/>
      <c r="CN8" s="112"/>
      <c r="CO8" s="112"/>
      <c r="CP8" s="112"/>
      <c r="CQ8" s="112"/>
      <c r="CR8" s="112"/>
      <c r="CS8" s="112"/>
      <c r="CT8" s="112"/>
      <c r="CU8" s="112"/>
      <c r="CV8" s="112"/>
      <c r="CW8" s="112"/>
      <c r="CX8" s="112"/>
      <c r="CY8" s="112"/>
      <c r="CZ8" s="112"/>
      <c r="DA8" s="112"/>
      <c r="DB8" s="112"/>
      <c r="DC8" s="112"/>
      <c r="DD8" s="112"/>
      <c r="DE8" s="112"/>
      <c r="DF8" s="112"/>
      <c r="DG8" s="112"/>
      <c r="DH8" s="112"/>
      <c r="DI8" s="112"/>
      <c r="DJ8" s="112"/>
      <c r="DK8" s="112"/>
      <c r="DL8" s="112"/>
      <c r="DM8" s="112"/>
      <c r="DN8" s="112"/>
      <c r="DO8" s="112"/>
      <c r="DP8" s="112"/>
      <c r="DQ8" s="112"/>
      <c r="DR8" s="112"/>
      <c r="DS8" s="112"/>
      <c r="DT8" s="112"/>
      <c r="DU8" s="112"/>
      <c r="DV8" s="112"/>
      <c r="DW8" s="112"/>
      <c r="DX8" s="112"/>
      <c r="DY8" s="112"/>
      <c r="DZ8" s="112"/>
      <c r="EA8" s="112"/>
      <c r="EB8" s="112"/>
      <c r="EC8" s="112"/>
      <c r="ED8" s="112"/>
      <c r="EE8" s="112"/>
      <c r="EF8" s="112"/>
      <c r="EG8" s="112"/>
      <c r="EH8" s="112"/>
      <c r="EI8" s="112"/>
      <c r="EJ8" s="112"/>
      <c r="EK8" s="112"/>
      <c r="EL8" s="112"/>
      <c r="EM8" s="112"/>
    </row>
    <row r="9" spans="1:143" s="113" customFormat="1" ht="6.75" customHeight="1" x14ac:dyDescent="0.2">
      <c r="A9" s="111"/>
      <c r="B9" s="1460"/>
      <c r="C9" s="686"/>
      <c r="D9" s="686"/>
      <c r="E9" s="1459"/>
      <c r="F9" s="104"/>
      <c r="G9" s="147"/>
      <c r="H9" s="148"/>
      <c r="I9" s="148"/>
      <c r="J9" s="148"/>
      <c r="K9" s="149"/>
      <c r="L9" s="117"/>
      <c r="M9" s="111"/>
      <c r="N9" s="111"/>
      <c r="O9" s="112"/>
      <c r="P9" s="112"/>
      <c r="Q9" s="112"/>
      <c r="R9" s="112"/>
      <c r="S9" s="112"/>
      <c r="T9" s="112"/>
      <c r="U9" s="112"/>
      <c r="V9" s="112"/>
      <c r="W9" s="112"/>
      <c r="X9" s="112"/>
      <c r="Y9" s="112"/>
      <c r="Z9" s="112"/>
      <c r="AA9" s="112"/>
      <c r="AB9" s="112"/>
      <c r="AC9" s="112"/>
      <c r="AD9" s="112"/>
      <c r="AE9" s="112"/>
      <c r="AF9" s="112"/>
      <c r="AG9" s="112"/>
      <c r="AH9" s="112"/>
      <c r="AI9" s="112"/>
      <c r="AJ9" s="112"/>
      <c r="AK9" s="112"/>
      <c r="AL9" s="112"/>
      <c r="AM9" s="112"/>
      <c r="AN9" s="112"/>
      <c r="AO9" s="112"/>
      <c r="AP9" s="112"/>
      <c r="AQ9" s="112"/>
      <c r="AR9" s="112"/>
      <c r="AS9" s="112"/>
      <c r="AT9" s="112"/>
      <c r="AU9" s="112"/>
      <c r="AV9" s="112"/>
      <c r="AW9" s="112"/>
      <c r="AX9" s="112"/>
      <c r="AY9" s="112"/>
      <c r="AZ9" s="112"/>
      <c r="BA9" s="112"/>
      <c r="BB9" s="112"/>
      <c r="BC9" s="112"/>
      <c r="BD9" s="112"/>
      <c r="BE9" s="112"/>
      <c r="BF9" s="112"/>
      <c r="BG9" s="112"/>
      <c r="BH9" s="112"/>
      <c r="BI9" s="112"/>
      <c r="BJ9" s="112"/>
      <c r="BK9" s="112"/>
      <c r="BL9" s="112"/>
      <c r="BM9" s="112"/>
      <c r="BN9" s="112"/>
      <c r="BO9" s="112"/>
      <c r="BP9" s="112"/>
      <c r="BQ9" s="112"/>
      <c r="BR9" s="112"/>
      <c r="BS9" s="112"/>
      <c r="BT9" s="112"/>
      <c r="BU9" s="112"/>
      <c r="BV9" s="112"/>
      <c r="BW9" s="112"/>
      <c r="BX9" s="112"/>
      <c r="BY9" s="112"/>
      <c r="BZ9" s="112"/>
      <c r="CA9" s="112"/>
      <c r="CB9" s="112"/>
      <c r="CC9" s="112"/>
      <c r="CD9" s="112"/>
      <c r="CE9" s="112"/>
      <c r="CF9" s="112"/>
      <c r="CG9" s="112"/>
      <c r="CH9" s="112"/>
      <c r="CI9" s="112"/>
      <c r="CJ9" s="112"/>
      <c r="CK9" s="112"/>
      <c r="CL9" s="112"/>
      <c r="CM9" s="112"/>
      <c r="CN9" s="112"/>
      <c r="CO9" s="112"/>
      <c r="CP9" s="112"/>
      <c r="CQ9" s="112"/>
      <c r="CR9" s="112"/>
      <c r="CS9" s="112"/>
      <c r="CT9" s="112"/>
      <c r="CU9" s="112"/>
      <c r="CV9" s="112"/>
      <c r="CW9" s="112"/>
      <c r="CX9" s="112"/>
      <c r="CY9" s="112"/>
      <c r="CZ9" s="112"/>
      <c r="DA9" s="112"/>
      <c r="DB9" s="112"/>
      <c r="DC9" s="112"/>
      <c r="DD9" s="112"/>
      <c r="DE9" s="112"/>
      <c r="DF9" s="112"/>
      <c r="DG9" s="112"/>
      <c r="DH9" s="112"/>
      <c r="DI9" s="112"/>
      <c r="DJ9" s="112"/>
      <c r="DK9" s="112"/>
      <c r="DL9" s="112"/>
      <c r="DM9" s="112"/>
      <c r="DN9" s="112"/>
      <c r="DO9" s="112"/>
      <c r="DP9" s="112"/>
      <c r="DQ9" s="112"/>
      <c r="DR9" s="112"/>
      <c r="DS9" s="112"/>
      <c r="DT9" s="112"/>
      <c r="DU9" s="112"/>
      <c r="DV9" s="112"/>
      <c r="DW9" s="112"/>
      <c r="DX9" s="112"/>
      <c r="DY9" s="112"/>
      <c r="DZ9" s="112"/>
      <c r="EA9" s="112"/>
      <c r="EB9" s="112"/>
      <c r="EC9" s="112"/>
      <c r="ED9" s="112"/>
      <c r="EE9" s="112"/>
      <c r="EF9" s="112"/>
      <c r="EG9" s="112"/>
      <c r="EH9" s="112"/>
      <c r="EI9" s="112"/>
      <c r="EJ9" s="112"/>
      <c r="EK9" s="112"/>
      <c r="EL9" s="112"/>
      <c r="EM9" s="112"/>
    </row>
    <row r="10" spans="1:143" s="113" customFormat="1" ht="16.5" thickBot="1" x14ac:dyDescent="0.25">
      <c r="A10" s="111"/>
      <c r="B10" s="1461"/>
      <c r="C10" s="1462"/>
      <c r="D10" s="1462"/>
      <c r="E10" s="1463"/>
      <c r="F10" s="104"/>
      <c r="G10" s="695" t="s">
        <v>475</v>
      </c>
      <c r="H10" s="696"/>
      <c r="I10" s="696"/>
      <c r="J10" s="696"/>
      <c r="K10" s="696"/>
      <c r="L10" s="287"/>
      <c r="M10" s="111"/>
      <c r="N10" s="111"/>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D10" s="112"/>
      <c r="BE10" s="112"/>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I10" s="112"/>
      <c r="CJ10" s="112"/>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N10" s="112"/>
      <c r="DO10" s="112"/>
      <c r="DP10" s="112"/>
      <c r="DQ10" s="112"/>
      <c r="DR10" s="112"/>
      <c r="DS10" s="112"/>
      <c r="DT10" s="112"/>
      <c r="DU10" s="112"/>
      <c r="DV10" s="112"/>
      <c r="DW10" s="112"/>
      <c r="DX10" s="112"/>
      <c r="DY10" s="112"/>
      <c r="DZ10" s="112"/>
      <c r="EA10" s="112"/>
      <c r="EB10" s="112"/>
      <c r="EC10" s="112"/>
      <c r="ED10" s="112"/>
      <c r="EE10" s="112"/>
      <c r="EF10" s="112"/>
      <c r="EG10" s="112"/>
      <c r="EH10" s="112"/>
      <c r="EI10" s="112"/>
      <c r="EJ10" s="112"/>
      <c r="EK10" s="112"/>
      <c r="EL10" s="112"/>
      <c r="EM10" s="112"/>
    </row>
    <row r="11" spans="1:143" s="113" customFormat="1" ht="15" customHeight="1" x14ac:dyDescent="0.2">
      <c r="A11" s="111"/>
      <c r="B11" s="104"/>
      <c r="C11" s="104"/>
      <c r="D11" s="104"/>
      <c r="E11" s="104"/>
      <c r="F11" s="104"/>
      <c r="G11" s="104"/>
      <c r="H11" s="104"/>
      <c r="I11" s="104"/>
      <c r="J11" s="104"/>
      <c r="K11" s="104"/>
      <c r="L11" s="104"/>
      <c r="M11" s="111"/>
      <c r="N11" s="111"/>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c r="BF11" s="112"/>
      <c r="BG11" s="112"/>
      <c r="BH11" s="112"/>
      <c r="BI11" s="112"/>
      <c r="BJ11" s="112"/>
      <c r="BK11" s="112"/>
      <c r="BL11" s="112"/>
      <c r="BM11" s="112"/>
      <c r="BN11" s="112"/>
      <c r="BO11" s="112"/>
      <c r="BP11" s="112"/>
      <c r="BQ11" s="112"/>
      <c r="BR11" s="112"/>
      <c r="BS11" s="112"/>
      <c r="BT11" s="112"/>
      <c r="BU11" s="112"/>
      <c r="BV11" s="112"/>
      <c r="BW11" s="112"/>
      <c r="BX11" s="112"/>
      <c r="BY11" s="112"/>
      <c r="BZ11" s="112"/>
      <c r="CA11" s="112"/>
      <c r="CB11" s="112"/>
      <c r="CC11" s="112"/>
      <c r="CD11" s="112"/>
      <c r="CE11" s="112"/>
      <c r="CF11" s="112"/>
      <c r="CG11" s="112"/>
      <c r="CH11" s="112"/>
      <c r="CI11" s="112"/>
      <c r="CJ11" s="112"/>
      <c r="CK11" s="112"/>
      <c r="CL11" s="112"/>
      <c r="CM11" s="112"/>
      <c r="CN11" s="112"/>
      <c r="CO11" s="112"/>
      <c r="CP11" s="112"/>
      <c r="CQ11" s="112"/>
      <c r="CR11" s="112"/>
      <c r="CS11" s="112"/>
      <c r="CT11" s="112"/>
      <c r="CU11" s="112"/>
      <c r="CV11" s="112"/>
      <c r="CW11" s="112"/>
      <c r="CX11" s="112"/>
      <c r="CY11" s="112"/>
      <c r="CZ11" s="112"/>
      <c r="DA11" s="112"/>
      <c r="DB11" s="112"/>
      <c r="DC11" s="112"/>
      <c r="DD11" s="112"/>
      <c r="DE11" s="112"/>
      <c r="DF11" s="112"/>
      <c r="DG11" s="112"/>
      <c r="DH11" s="112"/>
      <c r="DI11" s="112"/>
      <c r="DJ11" s="112"/>
      <c r="DK11" s="112"/>
      <c r="DL11" s="112"/>
      <c r="DM11" s="112"/>
      <c r="DN11" s="112"/>
      <c r="DO11" s="112"/>
      <c r="DP11" s="112"/>
      <c r="DQ11" s="112"/>
      <c r="DR11" s="112"/>
      <c r="DS11" s="112"/>
      <c r="DT11" s="112"/>
      <c r="DU11" s="112"/>
      <c r="DV11" s="112"/>
      <c r="DW11" s="112"/>
      <c r="DX11" s="112"/>
      <c r="DY11" s="112"/>
      <c r="DZ11" s="112"/>
      <c r="EA11" s="112"/>
      <c r="EB11" s="112"/>
      <c r="EC11" s="112"/>
      <c r="ED11" s="112"/>
      <c r="EE11" s="112"/>
      <c r="EF11" s="112"/>
      <c r="EG11" s="112"/>
      <c r="EH11" s="112"/>
      <c r="EI11" s="112"/>
      <c r="EJ11" s="112"/>
      <c r="EK11" s="112"/>
      <c r="EL11" s="112"/>
      <c r="EM11" s="112"/>
    </row>
    <row r="12" spans="1:143" s="113" customFormat="1" ht="15" customHeight="1" thickBot="1" x14ac:dyDescent="0.25">
      <c r="A12" s="111"/>
      <c r="B12" s="104"/>
      <c r="C12" s="104"/>
      <c r="D12" s="104"/>
      <c r="E12" s="104"/>
      <c r="F12" s="104"/>
      <c r="G12" s="104"/>
      <c r="H12" s="104"/>
      <c r="I12" s="104"/>
      <c r="J12" s="104"/>
      <c r="K12" s="104"/>
      <c r="L12" s="104"/>
      <c r="M12" s="111"/>
      <c r="N12" s="111"/>
      <c r="O12" s="112"/>
      <c r="P12" s="112"/>
      <c r="Q12" s="112"/>
      <c r="R12" s="112"/>
      <c r="S12" s="112"/>
      <c r="T12" s="112"/>
      <c r="U12" s="112"/>
      <c r="V12" s="112"/>
      <c r="W12" s="112"/>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2"/>
      <c r="BN12" s="112"/>
      <c r="BO12" s="112"/>
      <c r="BP12" s="112"/>
      <c r="BQ12" s="112"/>
      <c r="BR12" s="112"/>
      <c r="BS12" s="112"/>
      <c r="BT12" s="112"/>
      <c r="BU12" s="112"/>
      <c r="BV12" s="112"/>
      <c r="BW12" s="112"/>
      <c r="BX12" s="112"/>
      <c r="BY12" s="112"/>
      <c r="BZ12" s="112"/>
      <c r="CA12" s="112"/>
      <c r="CB12" s="112"/>
      <c r="CC12" s="112"/>
      <c r="CD12" s="112"/>
      <c r="CE12" s="112"/>
      <c r="CF12" s="112"/>
      <c r="CG12" s="112"/>
      <c r="CH12" s="112"/>
      <c r="CI12" s="112"/>
      <c r="CJ12" s="112"/>
      <c r="CK12" s="112"/>
      <c r="CL12" s="112"/>
      <c r="CM12" s="112"/>
      <c r="CN12" s="112"/>
      <c r="CO12" s="112"/>
      <c r="CP12" s="112"/>
      <c r="CQ12" s="112"/>
      <c r="CR12" s="112"/>
      <c r="CS12" s="112"/>
      <c r="CT12" s="112"/>
      <c r="CU12" s="112"/>
      <c r="CV12" s="112"/>
      <c r="CW12" s="112"/>
      <c r="CX12" s="112"/>
      <c r="CY12" s="112"/>
      <c r="CZ12" s="112"/>
      <c r="DA12" s="112"/>
      <c r="DB12" s="112"/>
      <c r="DC12" s="112"/>
      <c r="DD12" s="112"/>
      <c r="DE12" s="112"/>
      <c r="DF12" s="112"/>
      <c r="DG12" s="112"/>
      <c r="DH12" s="112"/>
      <c r="DI12" s="112"/>
      <c r="DJ12" s="112"/>
      <c r="DK12" s="112"/>
      <c r="DL12" s="112"/>
      <c r="DM12" s="112"/>
      <c r="DN12" s="112"/>
      <c r="DO12" s="112"/>
      <c r="DP12" s="112"/>
      <c r="DQ12" s="112"/>
      <c r="DR12" s="112"/>
      <c r="DS12" s="112"/>
      <c r="DT12" s="112"/>
      <c r="DU12" s="112"/>
      <c r="DV12" s="112"/>
      <c r="DW12" s="112"/>
      <c r="DX12" s="112"/>
      <c r="DY12" s="112"/>
      <c r="DZ12" s="112"/>
      <c r="EA12" s="112"/>
      <c r="EB12" s="112"/>
      <c r="EC12" s="112"/>
      <c r="ED12" s="112"/>
      <c r="EE12" s="112"/>
      <c r="EF12" s="112"/>
      <c r="EG12" s="112"/>
      <c r="EH12" s="112"/>
      <c r="EI12" s="112"/>
      <c r="EJ12" s="112"/>
      <c r="EK12" s="112"/>
      <c r="EL12" s="112"/>
      <c r="EM12" s="112"/>
    </row>
    <row r="13" spans="1:143" s="113" customFormat="1" ht="24" customHeight="1" x14ac:dyDescent="0.2">
      <c r="A13" s="111"/>
      <c r="B13" s="1455" t="s">
        <v>476</v>
      </c>
      <c r="C13" s="1456"/>
      <c r="D13" s="1456"/>
      <c r="E13" s="1457"/>
      <c r="F13" s="104"/>
      <c r="G13" s="688" t="s">
        <v>477</v>
      </c>
      <c r="H13" s="689"/>
      <c r="I13" s="689"/>
      <c r="J13" s="689"/>
      <c r="K13" s="689"/>
      <c r="L13" s="285"/>
      <c r="M13" s="111"/>
      <c r="N13" s="111"/>
      <c r="O13" s="112"/>
      <c r="P13" s="112"/>
      <c r="Q13" s="112"/>
      <c r="R13" s="112"/>
      <c r="S13" s="112"/>
      <c r="T13" s="112"/>
      <c r="U13" s="112"/>
      <c r="V13" s="112"/>
      <c r="W13" s="112"/>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2"/>
      <c r="BN13" s="112"/>
      <c r="BO13" s="112"/>
      <c r="BP13" s="112"/>
      <c r="BQ13" s="112"/>
      <c r="BR13" s="112"/>
      <c r="BS13" s="112"/>
      <c r="BT13" s="112"/>
      <c r="BU13" s="112"/>
      <c r="BV13" s="112"/>
      <c r="BW13" s="112"/>
      <c r="BX13" s="112"/>
      <c r="BY13" s="112"/>
      <c r="BZ13" s="112"/>
      <c r="CA13" s="112"/>
      <c r="CB13" s="112"/>
      <c r="CC13" s="112"/>
      <c r="CD13" s="112"/>
      <c r="CE13" s="112"/>
      <c r="CF13" s="112"/>
      <c r="CG13" s="112"/>
      <c r="CH13" s="112"/>
      <c r="CI13" s="112"/>
      <c r="CJ13" s="112"/>
      <c r="CK13" s="112"/>
      <c r="CL13" s="112"/>
      <c r="CM13" s="112"/>
      <c r="CN13" s="112"/>
      <c r="CO13" s="112"/>
      <c r="CP13" s="112"/>
      <c r="CQ13" s="112"/>
      <c r="CR13" s="112"/>
      <c r="CS13" s="112"/>
      <c r="CT13" s="112"/>
      <c r="CU13" s="112"/>
      <c r="CV13" s="112"/>
      <c r="CW13" s="112"/>
      <c r="CX13" s="112"/>
      <c r="CY13" s="112"/>
      <c r="CZ13" s="112"/>
      <c r="DA13" s="112"/>
      <c r="DB13" s="112"/>
      <c r="DC13" s="112"/>
      <c r="DD13" s="112"/>
      <c r="DE13" s="112"/>
      <c r="DF13" s="112"/>
      <c r="DG13" s="112"/>
      <c r="DH13" s="112"/>
      <c r="DI13" s="112"/>
      <c r="DJ13" s="112"/>
      <c r="DK13" s="112"/>
      <c r="DL13" s="112"/>
      <c r="DM13" s="112"/>
      <c r="DN13" s="112"/>
      <c r="DO13" s="112"/>
      <c r="DP13" s="112"/>
      <c r="DQ13" s="112"/>
      <c r="DR13" s="112"/>
      <c r="DS13" s="112"/>
      <c r="DT13" s="112"/>
      <c r="DU13" s="112"/>
      <c r="DV13" s="112"/>
      <c r="DW13" s="112"/>
      <c r="DX13" s="112"/>
      <c r="DY13" s="112"/>
      <c r="DZ13" s="112"/>
      <c r="EA13" s="112"/>
      <c r="EB13" s="112"/>
      <c r="EC13" s="112"/>
      <c r="ED13" s="112"/>
      <c r="EE13" s="112"/>
      <c r="EF13" s="112"/>
      <c r="EG13" s="112"/>
      <c r="EH13" s="112"/>
      <c r="EI13" s="112"/>
      <c r="EJ13" s="112"/>
      <c r="EK13" s="112"/>
      <c r="EL13" s="112"/>
      <c r="EM13" s="112"/>
    </row>
    <row r="14" spans="1:143" s="113" customFormat="1" ht="5.25" customHeight="1" x14ac:dyDescent="0.2">
      <c r="A14" s="111"/>
      <c r="B14" s="1458"/>
      <c r="C14" s="686"/>
      <c r="D14" s="686"/>
      <c r="E14" s="1459"/>
      <c r="F14" s="104"/>
      <c r="G14" s="147"/>
      <c r="H14" s="148"/>
      <c r="I14" s="148"/>
      <c r="J14" s="148"/>
      <c r="K14" s="149"/>
      <c r="L14" s="117"/>
      <c r="M14" s="111"/>
      <c r="N14" s="111"/>
      <c r="O14" s="112"/>
      <c r="P14" s="112"/>
      <c r="Q14" s="112"/>
      <c r="R14" s="112"/>
      <c r="S14" s="112"/>
      <c r="T14" s="112"/>
      <c r="U14" s="112"/>
      <c r="V14" s="112"/>
      <c r="W14" s="112"/>
      <c r="X14" s="112"/>
      <c r="Y14" s="112"/>
      <c r="Z14" s="112"/>
      <c r="AA14" s="112"/>
      <c r="AB14" s="112"/>
      <c r="AC14" s="112"/>
      <c r="AD14" s="112"/>
      <c r="AE14" s="112"/>
      <c r="AF14" s="112"/>
      <c r="AG14" s="112"/>
      <c r="AH14" s="112"/>
      <c r="AI14" s="112"/>
      <c r="AJ14" s="112"/>
      <c r="AK14" s="112"/>
      <c r="AL14" s="112"/>
      <c r="AM14" s="112"/>
      <c r="AN14" s="112"/>
      <c r="AO14" s="112"/>
      <c r="AP14" s="112"/>
      <c r="AQ14" s="112"/>
      <c r="AR14" s="112"/>
      <c r="AS14" s="112"/>
      <c r="AT14" s="112"/>
      <c r="AU14" s="112"/>
      <c r="AV14" s="112"/>
      <c r="AW14" s="112"/>
      <c r="AX14" s="112"/>
      <c r="AY14" s="112"/>
      <c r="AZ14" s="112"/>
      <c r="BA14" s="112"/>
      <c r="BB14" s="112"/>
      <c r="BC14" s="112"/>
      <c r="BD14" s="112"/>
      <c r="BE14" s="112"/>
      <c r="BF14" s="112"/>
      <c r="BG14" s="112"/>
      <c r="BH14" s="112"/>
      <c r="BI14" s="112"/>
      <c r="BJ14" s="112"/>
      <c r="BK14" s="112"/>
      <c r="BL14" s="112"/>
      <c r="BM14" s="112"/>
      <c r="BN14" s="112"/>
      <c r="BO14" s="112"/>
      <c r="BP14" s="112"/>
      <c r="BQ14" s="112"/>
      <c r="BR14" s="112"/>
      <c r="BS14" s="112"/>
      <c r="BT14" s="112"/>
      <c r="BU14" s="112"/>
      <c r="BV14" s="112"/>
      <c r="BW14" s="112"/>
      <c r="BX14" s="112"/>
      <c r="BY14" s="112"/>
      <c r="BZ14" s="112"/>
      <c r="CA14" s="112"/>
      <c r="CB14" s="112"/>
      <c r="CC14" s="112"/>
      <c r="CD14" s="112"/>
      <c r="CE14" s="112"/>
      <c r="CF14" s="112"/>
      <c r="CG14" s="112"/>
      <c r="CH14" s="112"/>
      <c r="CI14" s="112"/>
      <c r="CJ14" s="112"/>
      <c r="CK14" s="112"/>
      <c r="CL14" s="112"/>
      <c r="CM14" s="112"/>
      <c r="CN14" s="112"/>
      <c r="CO14" s="112"/>
      <c r="CP14" s="112"/>
      <c r="CQ14" s="112"/>
      <c r="CR14" s="112"/>
      <c r="CS14" s="112"/>
      <c r="CT14" s="112"/>
      <c r="CU14" s="112"/>
      <c r="CV14" s="112"/>
      <c r="CW14" s="112"/>
      <c r="CX14" s="112"/>
      <c r="CY14" s="112"/>
      <c r="CZ14" s="112"/>
      <c r="DA14" s="112"/>
      <c r="DB14" s="112"/>
      <c r="DC14" s="112"/>
      <c r="DD14" s="112"/>
      <c r="DE14" s="112"/>
      <c r="DF14" s="112"/>
      <c r="DG14" s="112"/>
      <c r="DH14" s="112"/>
      <c r="DI14" s="112"/>
      <c r="DJ14" s="112"/>
      <c r="DK14" s="112"/>
      <c r="DL14" s="112"/>
      <c r="DM14" s="112"/>
      <c r="DN14" s="112"/>
      <c r="DO14" s="112"/>
      <c r="DP14" s="112"/>
      <c r="DQ14" s="112"/>
      <c r="DR14" s="112"/>
      <c r="DS14" s="112"/>
      <c r="DT14" s="112"/>
      <c r="DU14" s="112"/>
      <c r="DV14" s="112"/>
      <c r="DW14" s="112"/>
      <c r="DX14" s="112"/>
      <c r="DY14" s="112"/>
      <c r="DZ14" s="112"/>
      <c r="EA14" s="112"/>
      <c r="EB14" s="112"/>
      <c r="EC14" s="112"/>
      <c r="ED14" s="112"/>
      <c r="EE14" s="112"/>
      <c r="EF14" s="112"/>
      <c r="EG14" s="112"/>
      <c r="EH14" s="112"/>
      <c r="EI14" s="112"/>
      <c r="EJ14" s="112"/>
      <c r="EK14" s="112"/>
      <c r="EL14" s="112"/>
      <c r="EM14" s="112"/>
    </row>
    <row r="15" spans="1:143" s="113" customFormat="1" ht="20.25" customHeight="1" x14ac:dyDescent="0.2">
      <c r="A15" s="111"/>
      <c r="B15" s="1458"/>
      <c r="C15" s="686"/>
      <c r="D15" s="686"/>
      <c r="E15" s="1459"/>
      <c r="F15" s="104"/>
      <c r="G15" s="858" t="s">
        <v>478</v>
      </c>
      <c r="H15" s="859"/>
      <c r="I15" s="859"/>
      <c r="J15" s="859"/>
      <c r="K15" s="859"/>
      <c r="L15" s="286"/>
      <c r="M15" s="111"/>
      <c r="N15" s="111"/>
      <c r="O15" s="112"/>
      <c r="P15" s="112"/>
      <c r="Q15" s="112"/>
      <c r="R15" s="112"/>
      <c r="S15" s="112"/>
      <c r="T15" s="112"/>
      <c r="U15" s="112"/>
      <c r="V15" s="112"/>
      <c r="W15" s="112"/>
      <c r="X15" s="112"/>
      <c r="Y15" s="112"/>
      <c r="Z15" s="112"/>
      <c r="AA15" s="112"/>
      <c r="AB15" s="112"/>
      <c r="AC15" s="112"/>
      <c r="AD15" s="112"/>
      <c r="AE15" s="112"/>
      <c r="AF15" s="112"/>
      <c r="AG15" s="112"/>
      <c r="AH15" s="112"/>
      <c r="AI15" s="112"/>
      <c r="AJ15" s="112"/>
      <c r="AK15" s="112"/>
      <c r="AL15" s="112"/>
      <c r="AM15" s="112"/>
      <c r="AN15" s="112"/>
      <c r="AO15" s="112"/>
      <c r="AP15" s="112"/>
      <c r="AQ15" s="112"/>
      <c r="AR15" s="112"/>
      <c r="AS15" s="112"/>
      <c r="AT15" s="112"/>
      <c r="AU15" s="112"/>
      <c r="AV15" s="112"/>
      <c r="AW15" s="112"/>
      <c r="AX15" s="112"/>
      <c r="AY15" s="112"/>
      <c r="AZ15" s="112"/>
      <c r="BA15" s="112"/>
      <c r="BB15" s="112"/>
      <c r="BC15" s="112"/>
      <c r="BD15" s="112"/>
      <c r="BE15" s="112"/>
      <c r="BF15" s="112"/>
      <c r="BG15" s="112"/>
      <c r="BH15" s="112"/>
      <c r="BI15" s="112"/>
      <c r="BJ15" s="112"/>
      <c r="BK15" s="112"/>
      <c r="BL15" s="112"/>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12"/>
      <c r="CW15" s="112"/>
      <c r="CX15" s="112"/>
      <c r="CY15" s="112"/>
      <c r="CZ15" s="112"/>
      <c r="DA15" s="112"/>
      <c r="DB15" s="112"/>
      <c r="DC15" s="112"/>
      <c r="DD15" s="112"/>
      <c r="DE15" s="112"/>
      <c r="DF15" s="112"/>
      <c r="DG15" s="112"/>
      <c r="DH15" s="112"/>
      <c r="DI15" s="112"/>
      <c r="DJ15" s="112"/>
      <c r="DK15" s="112"/>
      <c r="DL15" s="112"/>
      <c r="DM15" s="112"/>
      <c r="DN15" s="112"/>
      <c r="DO15" s="112"/>
      <c r="DP15" s="112"/>
      <c r="DQ15" s="112"/>
      <c r="DR15" s="112"/>
      <c r="DS15" s="112"/>
      <c r="DT15" s="112"/>
      <c r="DU15" s="112"/>
      <c r="DV15" s="112"/>
      <c r="DW15" s="112"/>
      <c r="DX15" s="112"/>
      <c r="DY15" s="112"/>
      <c r="DZ15" s="112"/>
      <c r="EA15" s="112"/>
      <c r="EB15" s="112"/>
      <c r="EC15" s="112"/>
      <c r="ED15" s="112"/>
      <c r="EE15" s="112"/>
      <c r="EF15" s="112"/>
      <c r="EG15" s="112"/>
      <c r="EH15" s="112"/>
      <c r="EI15" s="112"/>
      <c r="EJ15" s="112"/>
      <c r="EK15" s="112"/>
      <c r="EL15" s="112"/>
      <c r="EM15" s="112"/>
    </row>
    <row r="16" spans="1:143" s="113" customFormat="1" ht="4.5" customHeight="1" x14ac:dyDescent="0.2">
      <c r="A16" s="111"/>
      <c r="B16" s="1460"/>
      <c r="C16" s="686"/>
      <c r="D16" s="686"/>
      <c r="E16" s="1459"/>
      <c r="F16" s="104"/>
      <c r="G16" s="147"/>
      <c r="H16" s="148"/>
      <c r="I16" s="148"/>
      <c r="J16" s="148"/>
      <c r="K16" s="149"/>
      <c r="L16" s="117"/>
      <c r="M16" s="111"/>
      <c r="N16" s="111"/>
      <c r="O16" s="112"/>
      <c r="P16" s="112"/>
      <c r="Q16" s="112"/>
      <c r="R16" s="112"/>
      <c r="S16" s="112"/>
      <c r="T16" s="112"/>
      <c r="U16" s="112"/>
      <c r="V16" s="112"/>
      <c r="W16" s="112"/>
      <c r="X16" s="112"/>
      <c r="Y16" s="112"/>
      <c r="Z16" s="112"/>
      <c r="AA16" s="112"/>
      <c r="AB16" s="112"/>
      <c r="AC16" s="112"/>
      <c r="AD16" s="112"/>
      <c r="AE16" s="112"/>
      <c r="AF16" s="112"/>
      <c r="AG16" s="112"/>
      <c r="AH16" s="112"/>
      <c r="AI16" s="112"/>
      <c r="AJ16" s="112"/>
      <c r="AK16" s="112"/>
      <c r="AL16" s="112"/>
      <c r="AM16" s="112"/>
      <c r="AN16" s="112"/>
      <c r="AO16" s="112"/>
      <c r="AP16" s="112"/>
      <c r="AQ16" s="112"/>
      <c r="AR16" s="112"/>
      <c r="AS16" s="112"/>
      <c r="AT16" s="112"/>
      <c r="AU16" s="112"/>
      <c r="AV16" s="112"/>
      <c r="AW16" s="112"/>
      <c r="AX16" s="112"/>
      <c r="AY16" s="112"/>
      <c r="AZ16" s="112"/>
      <c r="BA16" s="112"/>
      <c r="BB16" s="112"/>
      <c r="BC16" s="112"/>
      <c r="BD16" s="112"/>
      <c r="BE16" s="112"/>
      <c r="BF16" s="112"/>
      <c r="BG16" s="112"/>
      <c r="BH16" s="112"/>
      <c r="BI16" s="112"/>
      <c r="BJ16" s="112"/>
      <c r="BK16" s="112"/>
      <c r="BL16" s="112"/>
      <c r="BM16" s="112"/>
      <c r="BN16" s="112"/>
      <c r="BO16" s="112"/>
      <c r="BP16" s="112"/>
      <c r="BQ16" s="112"/>
      <c r="BR16" s="112"/>
      <c r="BS16" s="112"/>
      <c r="BT16" s="112"/>
      <c r="BU16" s="112"/>
      <c r="BV16" s="112"/>
      <c r="BW16" s="112"/>
      <c r="BX16" s="112"/>
      <c r="BY16" s="112"/>
      <c r="BZ16" s="112"/>
      <c r="CA16" s="112"/>
      <c r="CB16" s="112"/>
      <c r="CC16" s="112"/>
      <c r="CD16" s="112"/>
      <c r="CE16" s="112"/>
      <c r="CF16" s="112"/>
      <c r="CG16" s="112"/>
      <c r="CH16" s="112"/>
      <c r="CI16" s="112"/>
      <c r="CJ16" s="112"/>
      <c r="CK16" s="112"/>
      <c r="CL16" s="112"/>
      <c r="CM16" s="112"/>
      <c r="CN16" s="112"/>
      <c r="CO16" s="112"/>
      <c r="CP16" s="112"/>
      <c r="CQ16" s="112"/>
      <c r="CR16" s="112"/>
      <c r="CS16" s="112"/>
      <c r="CT16" s="112"/>
      <c r="CU16" s="112"/>
      <c r="CV16" s="112"/>
      <c r="CW16" s="112"/>
      <c r="CX16" s="112"/>
      <c r="CY16" s="112"/>
      <c r="CZ16" s="112"/>
      <c r="DA16" s="112"/>
      <c r="DB16" s="112"/>
      <c r="DC16" s="112"/>
      <c r="DD16" s="112"/>
      <c r="DE16" s="112"/>
      <c r="DF16" s="112"/>
      <c r="DG16" s="112"/>
      <c r="DH16" s="112"/>
      <c r="DI16" s="112"/>
      <c r="DJ16" s="112"/>
      <c r="DK16" s="112"/>
      <c r="DL16" s="112"/>
      <c r="DM16" s="112"/>
      <c r="DN16" s="112"/>
      <c r="DO16" s="112"/>
      <c r="DP16" s="112"/>
      <c r="DQ16" s="112"/>
      <c r="DR16" s="112"/>
      <c r="DS16" s="112"/>
      <c r="DT16" s="112"/>
      <c r="DU16" s="112"/>
      <c r="DV16" s="112"/>
      <c r="DW16" s="112"/>
      <c r="DX16" s="112"/>
      <c r="DY16" s="112"/>
      <c r="DZ16" s="112"/>
      <c r="EA16" s="112"/>
      <c r="EB16" s="112"/>
      <c r="EC16" s="112"/>
      <c r="ED16" s="112"/>
      <c r="EE16" s="112"/>
      <c r="EF16" s="112"/>
      <c r="EG16" s="112"/>
      <c r="EH16" s="112"/>
      <c r="EI16" s="112"/>
      <c r="EJ16" s="112"/>
      <c r="EK16" s="112"/>
      <c r="EL16" s="112"/>
      <c r="EM16" s="112"/>
    </row>
    <row r="17" spans="1:143" s="113" customFormat="1" ht="24.75" customHeight="1" thickBot="1" x14ac:dyDescent="0.25">
      <c r="A17" s="111"/>
      <c r="B17" s="1461"/>
      <c r="C17" s="1462"/>
      <c r="D17" s="1462"/>
      <c r="E17" s="1463"/>
      <c r="F17" s="104"/>
      <c r="G17" s="695" t="s">
        <v>479</v>
      </c>
      <c r="H17" s="696"/>
      <c r="I17" s="696"/>
      <c r="J17" s="696"/>
      <c r="K17" s="696"/>
      <c r="L17" s="287"/>
      <c r="M17" s="111"/>
      <c r="N17" s="111"/>
      <c r="O17" s="112"/>
      <c r="P17" s="112"/>
      <c r="Q17" s="112"/>
      <c r="R17" s="112"/>
      <c r="S17" s="112"/>
      <c r="T17" s="112"/>
      <c r="U17" s="112"/>
      <c r="V17" s="112"/>
      <c r="W17" s="112"/>
      <c r="X17" s="112"/>
      <c r="Y17" s="112"/>
      <c r="Z17" s="112"/>
      <c r="AA17" s="112"/>
      <c r="AB17" s="112"/>
      <c r="AC17" s="112"/>
      <c r="AD17" s="112"/>
      <c r="AE17" s="112"/>
      <c r="AF17" s="112"/>
      <c r="AG17" s="112"/>
      <c r="AH17" s="112"/>
      <c r="AI17" s="112"/>
      <c r="AJ17" s="112"/>
      <c r="AK17" s="112"/>
      <c r="AL17" s="112"/>
      <c r="AM17" s="112"/>
      <c r="AN17" s="112"/>
      <c r="AO17" s="112"/>
      <c r="AP17" s="112"/>
      <c r="AQ17" s="112"/>
      <c r="AR17" s="112"/>
      <c r="AS17" s="112"/>
      <c r="AT17" s="112"/>
      <c r="AU17" s="112"/>
      <c r="AV17" s="112"/>
      <c r="AW17" s="112"/>
      <c r="AX17" s="112"/>
      <c r="AY17" s="112"/>
      <c r="AZ17" s="112"/>
      <c r="BA17" s="112"/>
      <c r="BB17" s="112"/>
      <c r="BC17" s="112"/>
      <c r="BD17" s="112"/>
      <c r="BE17" s="112"/>
      <c r="BF17" s="112"/>
      <c r="BG17" s="112"/>
      <c r="BH17" s="112"/>
      <c r="BI17" s="112"/>
      <c r="BJ17" s="112"/>
      <c r="BK17" s="112"/>
      <c r="BL17" s="112"/>
      <c r="BM17" s="112"/>
      <c r="BN17" s="112"/>
      <c r="BO17" s="112"/>
      <c r="BP17" s="112"/>
      <c r="BQ17" s="112"/>
      <c r="BR17" s="112"/>
      <c r="BS17" s="112"/>
      <c r="BT17" s="112"/>
      <c r="BU17" s="112"/>
      <c r="BV17" s="112"/>
      <c r="BW17" s="112"/>
      <c r="BX17" s="112"/>
      <c r="BY17" s="112"/>
      <c r="BZ17" s="112"/>
      <c r="CA17" s="112"/>
      <c r="CB17" s="112"/>
      <c r="CC17" s="112"/>
      <c r="CD17" s="112"/>
      <c r="CE17" s="112"/>
      <c r="CF17" s="112"/>
      <c r="CG17" s="112"/>
      <c r="CH17" s="112"/>
      <c r="CI17" s="112"/>
      <c r="CJ17" s="112"/>
      <c r="CK17" s="112"/>
      <c r="CL17" s="112"/>
      <c r="CM17" s="112"/>
      <c r="CN17" s="112"/>
      <c r="CO17" s="112"/>
      <c r="CP17" s="112"/>
      <c r="CQ17" s="112"/>
      <c r="CR17" s="112"/>
      <c r="CS17" s="112"/>
      <c r="CT17" s="112"/>
      <c r="CU17" s="112"/>
      <c r="CV17" s="112"/>
      <c r="CW17" s="112"/>
      <c r="CX17" s="112"/>
      <c r="CY17" s="112"/>
      <c r="CZ17" s="112"/>
      <c r="DA17" s="112"/>
      <c r="DB17" s="112"/>
      <c r="DC17" s="112"/>
      <c r="DD17" s="112"/>
      <c r="DE17" s="112"/>
      <c r="DF17" s="112"/>
      <c r="DG17" s="112"/>
      <c r="DH17" s="112"/>
      <c r="DI17" s="112"/>
      <c r="DJ17" s="112"/>
      <c r="DK17" s="112"/>
      <c r="DL17" s="112"/>
      <c r="DM17" s="112"/>
      <c r="DN17" s="112"/>
      <c r="DO17" s="112"/>
      <c r="DP17" s="112"/>
      <c r="DQ17" s="112"/>
      <c r="DR17" s="112"/>
      <c r="DS17" s="112"/>
      <c r="DT17" s="112"/>
      <c r="DU17" s="112"/>
      <c r="DV17" s="112"/>
      <c r="DW17" s="112"/>
      <c r="DX17" s="112"/>
      <c r="DY17" s="112"/>
      <c r="DZ17" s="112"/>
      <c r="EA17" s="112"/>
      <c r="EB17" s="112"/>
      <c r="EC17" s="112"/>
      <c r="ED17" s="112"/>
      <c r="EE17" s="112"/>
      <c r="EF17" s="112"/>
      <c r="EG17" s="112"/>
      <c r="EH17" s="112"/>
      <c r="EI17" s="112"/>
      <c r="EJ17" s="112"/>
      <c r="EK17" s="112"/>
      <c r="EL17" s="112"/>
      <c r="EM17" s="112"/>
    </row>
    <row r="18" spans="1:143" s="113" customFormat="1" ht="15" customHeight="1" x14ac:dyDescent="0.2">
      <c r="A18" s="111"/>
      <c r="B18" s="104"/>
      <c r="C18" s="104"/>
      <c r="D18" s="104"/>
      <c r="E18" s="104"/>
      <c r="F18" s="104"/>
      <c r="G18" s="104"/>
      <c r="H18" s="104"/>
      <c r="I18" s="104"/>
      <c r="J18" s="104"/>
      <c r="K18" s="104"/>
      <c r="L18" s="104"/>
      <c r="M18" s="111"/>
      <c r="N18" s="111"/>
      <c r="O18" s="112"/>
      <c r="P18" s="112"/>
      <c r="Q18" s="112"/>
      <c r="R18" s="112"/>
      <c r="S18" s="112"/>
      <c r="T18" s="112"/>
      <c r="U18" s="112"/>
      <c r="V18" s="112"/>
      <c r="W18" s="112"/>
      <c r="X18" s="112"/>
      <c r="Y18" s="112"/>
      <c r="Z18" s="112"/>
      <c r="AA18" s="112"/>
      <c r="AB18" s="112"/>
      <c r="AC18" s="112"/>
      <c r="AD18" s="112"/>
      <c r="AE18" s="112"/>
      <c r="AF18" s="112"/>
      <c r="AG18" s="112"/>
      <c r="AH18" s="112"/>
      <c r="AI18" s="112"/>
      <c r="AJ18" s="112"/>
      <c r="AK18" s="112"/>
      <c r="AL18" s="112"/>
      <c r="AM18" s="112"/>
      <c r="AN18" s="112"/>
      <c r="AO18" s="112"/>
      <c r="AP18" s="112"/>
      <c r="AQ18" s="112"/>
      <c r="AR18" s="112"/>
      <c r="AS18" s="112"/>
      <c r="AT18" s="112"/>
      <c r="AU18" s="112"/>
      <c r="AV18" s="112"/>
      <c r="AW18" s="112"/>
      <c r="AX18" s="112"/>
      <c r="AY18" s="112"/>
      <c r="AZ18" s="112"/>
      <c r="BA18" s="112"/>
      <c r="BB18" s="112"/>
      <c r="BC18" s="112"/>
      <c r="BD18" s="112"/>
      <c r="BE18" s="112"/>
      <c r="BF18" s="112"/>
      <c r="BG18" s="112"/>
      <c r="BH18" s="112"/>
      <c r="BI18" s="112"/>
      <c r="BJ18" s="112"/>
      <c r="BK18" s="112"/>
      <c r="BL18" s="112"/>
      <c r="BM18" s="112"/>
      <c r="BN18" s="112"/>
      <c r="BO18" s="112"/>
      <c r="BP18" s="112"/>
      <c r="BQ18" s="112"/>
      <c r="BR18" s="112"/>
      <c r="BS18" s="112"/>
      <c r="BT18" s="112"/>
      <c r="BU18" s="112"/>
      <c r="BV18" s="112"/>
      <c r="BW18" s="112"/>
      <c r="BX18" s="112"/>
      <c r="BY18" s="112"/>
      <c r="BZ18" s="112"/>
      <c r="CA18" s="112"/>
      <c r="CB18" s="112"/>
      <c r="CC18" s="112"/>
      <c r="CD18" s="112"/>
      <c r="CE18" s="112"/>
      <c r="CF18" s="112"/>
      <c r="CG18" s="112"/>
      <c r="CH18" s="112"/>
      <c r="CI18" s="112"/>
      <c r="CJ18" s="112"/>
      <c r="CK18" s="112"/>
      <c r="CL18" s="112"/>
      <c r="CM18" s="112"/>
      <c r="CN18" s="112"/>
      <c r="CO18" s="112"/>
      <c r="CP18" s="112"/>
      <c r="CQ18" s="112"/>
      <c r="CR18" s="112"/>
      <c r="CS18" s="112"/>
      <c r="CT18" s="112"/>
      <c r="CU18" s="112"/>
      <c r="CV18" s="112"/>
      <c r="CW18" s="112"/>
      <c r="CX18" s="112"/>
      <c r="CY18" s="112"/>
      <c r="CZ18" s="112"/>
      <c r="DA18" s="112"/>
      <c r="DB18" s="112"/>
      <c r="DC18" s="112"/>
      <c r="DD18" s="112"/>
      <c r="DE18" s="112"/>
      <c r="DF18" s="112"/>
      <c r="DG18" s="112"/>
      <c r="DH18" s="112"/>
      <c r="DI18" s="112"/>
      <c r="DJ18" s="112"/>
      <c r="DK18" s="112"/>
      <c r="DL18" s="112"/>
      <c r="DM18" s="112"/>
      <c r="DN18" s="112"/>
      <c r="DO18" s="112"/>
      <c r="DP18" s="112"/>
      <c r="DQ18" s="112"/>
      <c r="DR18" s="112"/>
      <c r="DS18" s="112"/>
      <c r="DT18" s="112"/>
      <c r="DU18" s="112"/>
      <c r="DV18" s="112"/>
      <c r="DW18" s="112"/>
      <c r="DX18" s="112"/>
      <c r="DY18" s="112"/>
      <c r="DZ18" s="112"/>
      <c r="EA18" s="112"/>
      <c r="EB18" s="112"/>
      <c r="EC18" s="112"/>
      <c r="ED18" s="112"/>
      <c r="EE18" s="112"/>
      <c r="EF18" s="112"/>
      <c r="EG18" s="112"/>
      <c r="EH18" s="112"/>
      <c r="EI18" s="112"/>
      <c r="EJ18" s="112"/>
      <c r="EK18" s="112"/>
      <c r="EL18" s="112"/>
      <c r="EM18" s="112"/>
    </row>
    <row r="19" spans="1:143" s="113" customFormat="1" ht="15" customHeight="1" x14ac:dyDescent="0.2">
      <c r="A19" s="111"/>
      <c r="B19" s="104"/>
      <c r="C19" s="104"/>
      <c r="D19" s="104"/>
      <c r="E19" s="104"/>
      <c r="F19" s="104"/>
      <c r="G19" s="104"/>
      <c r="H19" s="104"/>
      <c r="I19" s="104"/>
      <c r="J19" s="104"/>
      <c r="K19" s="104"/>
      <c r="L19" s="104"/>
      <c r="M19" s="111"/>
      <c r="N19" s="111"/>
      <c r="O19" s="112"/>
      <c r="P19" s="112"/>
      <c r="Q19" s="112"/>
      <c r="R19" s="112"/>
      <c r="S19" s="112"/>
      <c r="T19" s="112"/>
      <c r="U19" s="112"/>
      <c r="V19" s="112"/>
      <c r="W19" s="112"/>
      <c r="X19" s="112"/>
      <c r="Y19" s="112"/>
      <c r="Z19" s="112"/>
      <c r="AA19" s="112"/>
      <c r="AB19" s="112"/>
      <c r="AC19" s="112"/>
      <c r="AD19" s="112"/>
      <c r="AE19" s="112"/>
      <c r="AF19" s="112"/>
      <c r="AG19" s="112"/>
      <c r="AH19" s="112"/>
      <c r="AI19" s="112"/>
      <c r="AJ19" s="112"/>
      <c r="AK19" s="112"/>
      <c r="AL19" s="112"/>
      <c r="AM19" s="112"/>
      <c r="AN19" s="112"/>
      <c r="AO19" s="112"/>
      <c r="AP19" s="112"/>
      <c r="AQ19" s="112"/>
      <c r="AR19" s="112"/>
      <c r="AS19" s="112"/>
      <c r="AT19" s="112"/>
      <c r="AU19" s="112"/>
      <c r="AV19" s="112"/>
      <c r="AW19" s="112"/>
      <c r="AX19" s="112"/>
      <c r="AY19" s="112"/>
      <c r="AZ19" s="112"/>
      <c r="BA19" s="112"/>
      <c r="BB19" s="112"/>
      <c r="BC19" s="112"/>
      <c r="BD19" s="112"/>
      <c r="BE19" s="112"/>
      <c r="BF19" s="112"/>
      <c r="BG19" s="112"/>
      <c r="BH19" s="112"/>
      <c r="BI19" s="112"/>
      <c r="BJ19" s="112"/>
      <c r="BK19" s="112"/>
      <c r="BL19" s="112"/>
      <c r="BM19" s="112"/>
      <c r="BN19" s="112"/>
      <c r="BO19" s="112"/>
      <c r="BP19" s="112"/>
      <c r="BQ19" s="112"/>
      <c r="BR19" s="112"/>
      <c r="BS19" s="112"/>
      <c r="BT19" s="112"/>
      <c r="BU19" s="112"/>
      <c r="BV19" s="112"/>
      <c r="BW19" s="112"/>
      <c r="BX19" s="112"/>
      <c r="BY19" s="112"/>
      <c r="BZ19" s="112"/>
      <c r="CA19" s="112"/>
      <c r="CB19" s="112"/>
      <c r="CC19" s="112"/>
      <c r="CD19" s="112"/>
      <c r="CE19" s="112"/>
      <c r="CF19" s="112"/>
      <c r="CG19" s="112"/>
      <c r="CH19" s="112"/>
      <c r="CI19" s="112"/>
      <c r="CJ19" s="112"/>
      <c r="CK19" s="112"/>
      <c r="CL19" s="112"/>
      <c r="CM19" s="112"/>
      <c r="CN19" s="112"/>
      <c r="CO19" s="112"/>
      <c r="CP19" s="112"/>
      <c r="CQ19" s="112"/>
      <c r="CR19" s="112"/>
      <c r="CS19" s="112"/>
      <c r="CT19" s="112"/>
      <c r="CU19" s="112"/>
      <c r="CV19" s="112"/>
      <c r="CW19" s="112"/>
      <c r="CX19" s="112"/>
      <c r="CY19" s="112"/>
      <c r="CZ19" s="112"/>
      <c r="DA19" s="112"/>
      <c r="DB19" s="112"/>
      <c r="DC19" s="112"/>
      <c r="DD19" s="112"/>
      <c r="DE19" s="112"/>
      <c r="DF19" s="112"/>
      <c r="DG19" s="112"/>
      <c r="DH19" s="112"/>
      <c r="DI19" s="112"/>
      <c r="DJ19" s="112"/>
      <c r="DK19" s="112"/>
      <c r="DL19" s="112"/>
      <c r="DM19" s="112"/>
      <c r="DN19" s="112"/>
      <c r="DO19" s="112"/>
      <c r="DP19" s="112"/>
      <c r="DQ19" s="112"/>
      <c r="DR19" s="112"/>
      <c r="DS19" s="112"/>
      <c r="DT19" s="112"/>
      <c r="DU19" s="112"/>
      <c r="DV19" s="112"/>
      <c r="DW19" s="112"/>
      <c r="DX19" s="112"/>
      <c r="DY19" s="112"/>
      <c r="DZ19" s="112"/>
      <c r="EA19" s="112"/>
      <c r="EB19" s="112"/>
      <c r="EC19" s="112"/>
      <c r="ED19" s="112"/>
      <c r="EE19" s="112"/>
      <c r="EF19" s="112"/>
      <c r="EG19" s="112"/>
      <c r="EH19" s="112"/>
      <c r="EI19" s="112"/>
      <c r="EJ19" s="112"/>
      <c r="EK19" s="112"/>
      <c r="EL19" s="112"/>
      <c r="EM19" s="112"/>
    </row>
    <row r="20" spans="1:143" s="113" customFormat="1" ht="15" customHeight="1" thickBot="1" x14ac:dyDescent="0.25">
      <c r="A20" s="111"/>
      <c r="B20" s="104"/>
      <c r="C20" s="104"/>
      <c r="D20" s="104"/>
      <c r="E20" s="104"/>
      <c r="F20" s="104"/>
      <c r="G20" s="104"/>
      <c r="H20" s="104"/>
      <c r="I20" s="104"/>
      <c r="J20" s="104"/>
      <c r="K20" s="104"/>
      <c r="L20" s="104"/>
      <c r="M20" s="111"/>
      <c r="N20" s="111"/>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BP20" s="112"/>
      <c r="BQ20" s="112"/>
      <c r="BR20" s="112"/>
      <c r="BS20" s="112"/>
      <c r="BT20" s="112"/>
      <c r="BU20" s="112"/>
      <c r="BV20" s="112"/>
      <c r="BW20" s="112"/>
      <c r="BX20" s="112"/>
      <c r="BY20" s="112"/>
      <c r="BZ20" s="112"/>
      <c r="CA20" s="112"/>
      <c r="CB20" s="112"/>
      <c r="CC20" s="112"/>
      <c r="CD20" s="112"/>
      <c r="CE20" s="112"/>
      <c r="CF20" s="112"/>
      <c r="CG20" s="112"/>
      <c r="CH20" s="112"/>
      <c r="CI20" s="112"/>
      <c r="CJ20" s="112"/>
      <c r="CK20" s="112"/>
      <c r="CL20" s="112"/>
      <c r="CM20" s="112"/>
      <c r="CN20" s="112"/>
      <c r="CO20" s="112"/>
      <c r="CP20" s="112"/>
      <c r="CQ20" s="112"/>
      <c r="CR20" s="112"/>
      <c r="CS20" s="112"/>
      <c r="CT20" s="112"/>
      <c r="CU20" s="112"/>
      <c r="CV20" s="112"/>
      <c r="CW20" s="112"/>
      <c r="CX20" s="112"/>
      <c r="CY20" s="112"/>
      <c r="CZ20" s="112"/>
      <c r="DA20" s="112"/>
      <c r="DB20" s="112"/>
      <c r="DC20" s="112"/>
      <c r="DD20" s="112"/>
      <c r="DE20" s="112"/>
      <c r="DF20" s="112"/>
      <c r="DG20" s="112"/>
      <c r="DH20" s="112"/>
      <c r="DI20" s="112"/>
      <c r="DJ20" s="112"/>
      <c r="DK20" s="112"/>
      <c r="DL20" s="112"/>
      <c r="DM20" s="112"/>
      <c r="DN20" s="112"/>
      <c r="DO20" s="112"/>
      <c r="DP20" s="112"/>
      <c r="DQ20" s="112"/>
      <c r="DR20" s="112"/>
      <c r="DS20" s="112"/>
      <c r="DT20" s="112"/>
      <c r="DU20" s="112"/>
      <c r="DV20" s="112"/>
      <c r="DW20" s="112"/>
      <c r="DX20" s="112"/>
      <c r="DY20" s="112"/>
      <c r="DZ20" s="112"/>
      <c r="EA20" s="112"/>
      <c r="EB20" s="112"/>
      <c r="EC20" s="112"/>
      <c r="ED20" s="112"/>
      <c r="EE20" s="112"/>
      <c r="EF20" s="112"/>
      <c r="EG20" s="112"/>
      <c r="EH20" s="112"/>
      <c r="EI20" s="112"/>
      <c r="EJ20" s="112"/>
      <c r="EK20" s="112"/>
      <c r="EL20" s="112"/>
      <c r="EM20" s="112"/>
    </row>
    <row r="21" spans="1:143" s="113" customFormat="1" ht="22.5" customHeight="1" x14ac:dyDescent="0.2">
      <c r="A21" s="111"/>
      <c r="B21" s="1455" t="s">
        <v>480</v>
      </c>
      <c r="C21" s="1456"/>
      <c r="D21" s="1456"/>
      <c r="E21" s="1457"/>
      <c r="F21" s="104"/>
      <c r="G21" s="780" t="s">
        <v>481</v>
      </c>
      <c r="H21" s="1572"/>
      <c r="I21" s="285"/>
      <c r="J21" s="1575" t="s">
        <v>482</v>
      </c>
      <c r="K21" s="1572"/>
      <c r="L21" s="285"/>
      <c r="M21" s="111"/>
      <c r="N21" s="111"/>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112"/>
      <c r="AQ21" s="112"/>
      <c r="AR21" s="112"/>
      <c r="AS21" s="112"/>
      <c r="AT21" s="112"/>
      <c r="AU21" s="112"/>
      <c r="AV21" s="112"/>
      <c r="AW21" s="112"/>
      <c r="AX21" s="112"/>
      <c r="AY21" s="112"/>
      <c r="AZ21" s="112"/>
      <c r="BA21" s="112"/>
      <c r="BB21" s="112"/>
      <c r="BC21" s="112"/>
      <c r="BD21" s="112"/>
      <c r="BE21" s="112"/>
      <c r="BF21" s="112"/>
      <c r="BG21" s="112"/>
      <c r="BH21" s="112"/>
      <c r="BI21" s="112"/>
      <c r="BJ21" s="112"/>
      <c r="BK21" s="112"/>
      <c r="BL21" s="112"/>
      <c r="BM21" s="112"/>
      <c r="BN21" s="112"/>
      <c r="BO21" s="112"/>
      <c r="BP21" s="112"/>
      <c r="BQ21" s="112"/>
      <c r="BR21" s="112"/>
      <c r="BS21" s="112"/>
      <c r="BT21" s="112"/>
      <c r="BU21" s="112"/>
      <c r="BV21" s="112"/>
      <c r="BW21" s="112"/>
      <c r="BX21" s="112"/>
      <c r="BY21" s="112"/>
      <c r="BZ21" s="112"/>
      <c r="CA21" s="112"/>
      <c r="CB21" s="112"/>
      <c r="CC21" s="112"/>
      <c r="CD21" s="112"/>
      <c r="CE21" s="112"/>
      <c r="CF21" s="112"/>
      <c r="CG21" s="112"/>
      <c r="CH21" s="112"/>
      <c r="CI21" s="112"/>
      <c r="CJ21" s="112"/>
      <c r="CK21" s="112"/>
      <c r="CL21" s="112"/>
      <c r="CM21" s="112"/>
      <c r="CN21" s="112"/>
      <c r="CO21" s="112"/>
      <c r="CP21" s="112"/>
      <c r="CQ21" s="112"/>
      <c r="CR21" s="112"/>
      <c r="CS21" s="112"/>
      <c r="CT21" s="112"/>
      <c r="CU21" s="112"/>
      <c r="CV21" s="112"/>
      <c r="CW21" s="112"/>
      <c r="CX21" s="112"/>
      <c r="CY21" s="112"/>
      <c r="CZ21" s="112"/>
      <c r="DA21" s="112"/>
      <c r="DB21" s="112"/>
      <c r="DC21" s="112"/>
      <c r="DD21" s="112"/>
      <c r="DE21" s="112"/>
      <c r="DF21" s="112"/>
      <c r="DG21" s="112"/>
      <c r="DH21" s="112"/>
      <c r="DI21" s="112"/>
      <c r="DJ21" s="112"/>
      <c r="DK21" s="112"/>
      <c r="DL21" s="112"/>
      <c r="DM21" s="112"/>
      <c r="DN21" s="112"/>
      <c r="DO21" s="112"/>
      <c r="DP21" s="112"/>
      <c r="DQ21" s="112"/>
      <c r="DR21" s="112"/>
      <c r="DS21" s="112"/>
      <c r="DT21" s="112"/>
      <c r="DU21" s="112"/>
      <c r="DV21" s="112"/>
      <c r="DW21" s="112"/>
      <c r="DX21" s="112"/>
      <c r="DY21" s="112"/>
      <c r="DZ21" s="112"/>
      <c r="EA21" s="112"/>
      <c r="EB21" s="112"/>
      <c r="EC21" s="112"/>
      <c r="ED21" s="112"/>
      <c r="EE21" s="112"/>
      <c r="EF21" s="112"/>
      <c r="EG21" s="112"/>
      <c r="EH21" s="112"/>
      <c r="EI21" s="112"/>
      <c r="EJ21" s="112"/>
      <c r="EK21" s="112"/>
      <c r="EL21" s="112"/>
      <c r="EM21" s="112"/>
    </row>
    <row r="22" spans="1:143" s="113" customFormat="1" ht="5.25" customHeight="1" x14ac:dyDescent="0.2">
      <c r="A22" s="111"/>
      <c r="B22" s="1458"/>
      <c r="C22" s="686"/>
      <c r="D22" s="686"/>
      <c r="E22" s="1459"/>
      <c r="F22" s="104"/>
      <c r="G22" s="147"/>
      <c r="H22" s="148"/>
      <c r="I22" s="117"/>
      <c r="J22" s="148"/>
      <c r="K22" s="149"/>
      <c r="L22" s="117"/>
      <c r="M22" s="111"/>
      <c r="N22" s="111"/>
      <c r="O22" s="112"/>
      <c r="P22" s="112"/>
      <c r="Q22" s="112"/>
      <c r="R22" s="112"/>
      <c r="S22" s="112"/>
      <c r="T22" s="112"/>
      <c r="U22" s="112"/>
      <c r="V22" s="112"/>
      <c r="W22" s="112"/>
      <c r="X22" s="112"/>
      <c r="Y22" s="112"/>
      <c r="Z22" s="112"/>
      <c r="AA22" s="112"/>
      <c r="AB22" s="112"/>
      <c r="AC22" s="112"/>
      <c r="AD22" s="112"/>
      <c r="AE22" s="112"/>
      <c r="AF22" s="112"/>
      <c r="AG22" s="112"/>
      <c r="AH22" s="112"/>
      <c r="AI22" s="112"/>
      <c r="AJ22" s="112"/>
      <c r="AK22" s="112"/>
      <c r="AL22" s="112"/>
      <c r="AM22" s="112"/>
      <c r="AN22" s="112"/>
      <c r="AO22" s="112"/>
      <c r="AP22" s="112"/>
      <c r="AQ22" s="112"/>
      <c r="AR22" s="112"/>
      <c r="AS22" s="112"/>
      <c r="AT22" s="112"/>
      <c r="AU22" s="112"/>
      <c r="AV22" s="112"/>
      <c r="AW22" s="112"/>
      <c r="AX22" s="112"/>
      <c r="AY22" s="112"/>
      <c r="AZ22" s="112"/>
      <c r="BA22" s="112"/>
      <c r="BB22" s="112"/>
      <c r="BC22" s="112"/>
      <c r="BD22" s="112"/>
      <c r="BE22" s="112"/>
      <c r="BF22" s="112"/>
      <c r="BG22" s="112"/>
      <c r="BH22" s="112"/>
      <c r="BI22" s="112"/>
      <c r="BJ22" s="112"/>
      <c r="BK22" s="112"/>
      <c r="BL22" s="112"/>
      <c r="BM22" s="112"/>
      <c r="BN22" s="112"/>
      <c r="BO22" s="112"/>
      <c r="BP22" s="112"/>
      <c r="BQ22" s="112"/>
      <c r="BR22" s="112"/>
      <c r="BS22" s="112"/>
      <c r="BT22" s="112"/>
      <c r="BU22" s="112"/>
      <c r="BV22" s="112"/>
      <c r="BW22" s="112"/>
      <c r="BX22" s="112"/>
      <c r="BY22" s="112"/>
      <c r="BZ22" s="112"/>
      <c r="CA22" s="112"/>
      <c r="CB22" s="112"/>
      <c r="CC22" s="112"/>
      <c r="CD22" s="112"/>
      <c r="CE22" s="112"/>
      <c r="CF22" s="112"/>
      <c r="CG22" s="112"/>
      <c r="CH22" s="112"/>
      <c r="CI22" s="112"/>
      <c r="CJ22" s="112"/>
      <c r="CK22" s="112"/>
      <c r="CL22" s="112"/>
      <c r="CM22" s="112"/>
      <c r="CN22" s="112"/>
      <c r="CO22" s="112"/>
      <c r="CP22" s="112"/>
      <c r="CQ22" s="112"/>
      <c r="CR22" s="112"/>
      <c r="CS22" s="112"/>
      <c r="CT22" s="112"/>
      <c r="CU22" s="112"/>
      <c r="CV22" s="112"/>
      <c r="CW22" s="112"/>
      <c r="CX22" s="112"/>
      <c r="CY22" s="112"/>
      <c r="CZ22" s="112"/>
      <c r="DA22" s="112"/>
      <c r="DB22" s="112"/>
      <c r="DC22" s="112"/>
      <c r="DD22" s="112"/>
      <c r="DE22" s="112"/>
      <c r="DF22" s="112"/>
      <c r="DG22" s="112"/>
      <c r="DH22" s="112"/>
      <c r="DI22" s="112"/>
      <c r="DJ22" s="112"/>
      <c r="DK22" s="112"/>
      <c r="DL22" s="112"/>
      <c r="DM22" s="112"/>
      <c r="DN22" s="112"/>
      <c r="DO22" s="112"/>
      <c r="DP22" s="112"/>
      <c r="DQ22" s="112"/>
      <c r="DR22" s="112"/>
      <c r="DS22" s="112"/>
      <c r="DT22" s="112"/>
      <c r="DU22" s="112"/>
      <c r="DV22" s="112"/>
      <c r="DW22" s="112"/>
      <c r="DX22" s="112"/>
      <c r="DY22" s="112"/>
      <c r="DZ22" s="112"/>
      <c r="EA22" s="112"/>
      <c r="EB22" s="112"/>
      <c r="EC22" s="112"/>
      <c r="ED22" s="112"/>
      <c r="EE22" s="112"/>
      <c r="EF22" s="112"/>
      <c r="EG22" s="112"/>
      <c r="EH22" s="112"/>
      <c r="EI22" s="112"/>
      <c r="EJ22" s="112"/>
      <c r="EK22" s="112"/>
      <c r="EL22" s="112"/>
      <c r="EM22" s="112"/>
    </row>
    <row r="23" spans="1:143" s="113" customFormat="1" x14ac:dyDescent="0.2">
      <c r="A23" s="111"/>
      <c r="B23" s="1458"/>
      <c r="C23" s="686"/>
      <c r="D23" s="686"/>
      <c r="E23" s="1459"/>
      <c r="F23" s="104"/>
      <c r="G23" s="1573" t="s">
        <v>483</v>
      </c>
      <c r="H23" s="1574"/>
      <c r="I23" s="286"/>
      <c r="J23" s="1576" t="s">
        <v>484</v>
      </c>
      <c r="K23" s="1574"/>
      <c r="L23" s="286"/>
      <c r="M23" s="111"/>
      <c r="N23" s="111"/>
      <c r="O23" s="112"/>
      <c r="P23" s="112"/>
      <c r="Q23" s="112"/>
      <c r="R23" s="112"/>
      <c r="S23" s="112"/>
      <c r="T23" s="112"/>
      <c r="U23" s="112"/>
      <c r="V23" s="112"/>
      <c r="W23" s="112"/>
      <c r="X23" s="112"/>
      <c r="Y23" s="112"/>
      <c r="Z23" s="112"/>
      <c r="AA23" s="112"/>
      <c r="AB23" s="112"/>
      <c r="AC23" s="112"/>
      <c r="AD23" s="112"/>
      <c r="AE23" s="112"/>
      <c r="AF23" s="112"/>
      <c r="AG23" s="112"/>
      <c r="AH23" s="112"/>
      <c r="AI23" s="112"/>
      <c r="AJ23" s="112"/>
      <c r="AK23" s="112"/>
      <c r="AL23" s="112"/>
      <c r="AM23" s="112"/>
      <c r="AN23" s="112"/>
      <c r="AO23" s="112"/>
      <c r="AP23" s="112"/>
      <c r="AQ23" s="112"/>
      <c r="AR23" s="112"/>
      <c r="AS23" s="112"/>
      <c r="AT23" s="112"/>
      <c r="AU23" s="112"/>
      <c r="AV23" s="112"/>
      <c r="AW23" s="112"/>
      <c r="AX23" s="112"/>
      <c r="AY23" s="112"/>
      <c r="AZ23" s="112"/>
      <c r="BA23" s="112"/>
      <c r="BB23" s="112"/>
      <c r="BC23" s="112"/>
      <c r="BD23" s="112"/>
      <c r="BE23" s="112"/>
      <c r="BF23" s="112"/>
      <c r="BG23" s="112"/>
      <c r="BH23" s="112"/>
      <c r="BI23" s="112"/>
      <c r="BJ23" s="112"/>
      <c r="BK23" s="112"/>
      <c r="BL23" s="112"/>
      <c r="BM23" s="112"/>
      <c r="BN23" s="112"/>
      <c r="BO23" s="112"/>
      <c r="BP23" s="112"/>
      <c r="BQ23" s="112"/>
      <c r="BR23" s="112"/>
      <c r="BS23" s="112"/>
      <c r="BT23" s="112"/>
      <c r="BU23" s="112"/>
      <c r="BV23" s="112"/>
      <c r="BW23" s="112"/>
      <c r="BX23" s="112"/>
      <c r="BY23" s="112"/>
      <c r="BZ23" s="112"/>
      <c r="CA23" s="112"/>
      <c r="CB23" s="112"/>
      <c r="CC23" s="112"/>
      <c r="CD23" s="112"/>
      <c r="CE23" s="112"/>
      <c r="CF23" s="112"/>
      <c r="CG23" s="112"/>
      <c r="CH23" s="112"/>
      <c r="CI23" s="112"/>
      <c r="CJ23" s="112"/>
      <c r="CK23" s="112"/>
      <c r="CL23" s="112"/>
      <c r="CM23" s="112"/>
      <c r="CN23" s="112"/>
      <c r="CO23" s="112"/>
      <c r="CP23" s="112"/>
      <c r="CQ23" s="112"/>
      <c r="CR23" s="112"/>
      <c r="CS23" s="112"/>
      <c r="CT23" s="112"/>
      <c r="CU23" s="112"/>
      <c r="CV23" s="112"/>
      <c r="CW23" s="112"/>
      <c r="CX23" s="112"/>
      <c r="CY23" s="112"/>
      <c r="CZ23" s="112"/>
      <c r="DA23" s="112"/>
      <c r="DB23" s="112"/>
      <c r="DC23" s="112"/>
      <c r="DD23" s="112"/>
      <c r="DE23" s="112"/>
      <c r="DF23" s="112"/>
      <c r="DG23" s="112"/>
      <c r="DH23" s="112"/>
      <c r="DI23" s="112"/>
      <c r="DJ23" s="112"/>
      <c r="DK23" s="112"/>
      <c r="DL23" s="112"/>
      <c r="DM23" s="112"/>
      <c r="DN23" s="112"/>
      <c r="DO23" s="112"/>
      <c r="DP23" s="112"/>
      <c r="DQ23" s="112"/>
      <c r="DR23" s="112"/>
      <c r="DS23" s="112"/>
      <c r="DT23" s="112"/>
      <c r="DU23" s="112"/>
      <c r="DV23" s="112"/>
      <c r="DW23" s="112"/>
      <c r="DX23" s="112"/>
      <c r="DY23" s="112"/>
      <c r="DZ23" s="112"/>
      <c r="EA23" s="112"/>
      <c r="EB23" s="112"/>
      <c r="EC23" s="112"/>
      <c r="ED23" s="112"/>
      <c r="EE23" s="112"/>
      <c r="EF23" s="112"/>
      <c r="EG23" s="112"/>
      <c r="EH23" s="112"/>
      <c r="EI23" s="112"/>
      <c r="EJ23" s="112"/>
      <c r="EK23" s="112"/>
      <c r="EL23" s="112"/>
      <c r="EM23" s="112"/>
    </row>
    <row r="24" spans="1:143" s="113" customFormat="1" ht="4.5" customHeight="1" x14ac:dyDescent="0.2">
      <c r="A24" s="111"/>
      <c r="B24" s="1460"/>
      <c r="C24" s="686"/>
      <c r="D24" s="686"/>
      <c r="E24" s="1459"/>
      <c r="F24" s="104"/>
      <c r="G24" s="147"/>
      <c r="H24" s="148"/>
      <c r="I24" s="117"/>
      <c r="J24" s="148"/>
      <c r="K24" s="149"/>
      <c r="L24" s="117"/>
      <c r="M24" s="111"/>
      <c r="N24" s="111"/>
      <c r="O24" s="112"/>
      <c r="P24" s="112"/>
      <c r="Q24" s="112"/>
      <c r="R24" s="112"/>
      <c r="S24" s="112"/>
      <c r="T24" s="112"/>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2"/>
      <c r="BJ24" s="112"/>
      <c r="BK24" s="112"/>
      <c r="BL24" s="112"/>
      <c r="BM24" s="112"/>
      <c r="BN24" s="112"/>
      <c r="BO24" s="112"/>
      <c r="BP24" s="112"/>
      <c r="BQ24" s="112"/>
      <c r="BR24" s="112"/>
      <c r="BS24" s="112"/>
      <c r="BT24" s="112"/>
      <c r="BU24" s="112"/>
      <c r="BV24" s="112"/>
      <c r="BW24" s="112"/>
      <c r="BX24" s="112"/>
      <c r="BY24" s="112"/>
      <c r="BZ24" s="112"/>
      <c r="CA24" s="112"/>
      <c r="CB24" s="112"/>
      <c r="CC24" s="112"/>
      <c r="CD24" s="112"/>
      <c r="CE24" s="112"/>
      <c r="CF24" s="112"/>
      <c r="CG24" s="112"/>
      <c r="CH24" s="112"/>
      <c r="CI24" s="112"/>
      <c r="CJ24" s="112"/>
      <c r="CK24" s="112"/>
      <c r="CL24" s="112"/>
      <c r="CM24" s="112"/>
      <c r="CN24" s="112"/>
      <c r="CO24" s="112"/>
      <c r="CP24" s="112"/>
      <c r="CQ24" s="112"/>
      <c r="CR24" s="112"/>
      <c r="CS24" s="112"/>
      <c r="CT24" s="112"/>
      <c r="CU24" s="112"/>
      <c r="CV24" s="112"/>
      <c r="CW24" s="112"/>
      <c r="CX24" s="112"/>
      <c r="CY24" s="112"/>
      <c r="CZ24" s="112"/>
      <c r="DA24" s="112"/>
      <c r="DB24" s="112"/>
      <c r="DC24" s="112"/>
      <c r="DD24" s="112"/>
      <c r="DE24" s="112"/>
      <c r="DF24" s="112"/>
      <c r="DG24" s="112"/>
      <c r="DH24" s="112"/>
      <c r="DI24" s="112"/>
      <c r="DJ24" s="112"/>
      <c r="DK24" s="112"/>
      <c r="DL24" s="112"/>
      <c r="DM24" s="112"/>
      <c r="DN24" s="112"/>
      <c r="DO24" s="112"/>
      <c r="DP24" s="112"/>
      <c r="DQ24" s="112"/>
      <c r="DR24" s="112"/>
      <c r="DS24" s="112"/>
      <c r="DT24" s="112"/>
      <c r="DU24" s="112"/>
      <c r="DV24" s="112"/>
      <c r="DW24" s="112"/>
      <c r="DX24" s="112"/>
      <c r="DY24" s="112"/>
      <c r="DZ24" s="112"/>
      <c r="EA24" s="112"/>
      <c r="EB24" s="112"/>
      <c r="EC24" s="112"/>
      <c r="ED24" s="112"/>
      <c r="EE24" s="112"/>
      <c r="EF24" s="112"/>
      <c r="EG24" s="112"/>
      <c r="EH24" s="112"/>
      <c r="EI24" s="112"/>
      <c r="EJ24" s="112"/>
      <c r="EK24" s="112"/>
      <c r="EL24" s="112"/>
      <c r="EM24" s="112"/>
    </row>
    <row r="25" spans="1:143" s="113" customFormat="1" ht="21" customHeight="1" thickBot="1" x14ac:dyDescent="0.25">
      <c r="A25" s="111"/>
      <c r="B25" s="1461"/>
      <c r="C25" s="1462"/>
      <c r="D25" s="1462"/>
      <c r="E25" s="1463"/>
      <c r="F25" s="104"/>
      <c r="G25" s="1464" t="s">
        <v>485</v>
      </c>
      <c r="H25" s="1466"/>
      <c r="I25" s="287"/>
      <c r="J25" s="1577" t="s">
        <v>486</v>
      </c>
      <c r="K25" s="1466"/>
      <c r="L25" s="287"/>
      <c r="M25" s="111"/>
      <c r="N25" s="111"/>
      <c r="O25" s="112"/>
      <c r="P25" s="112"/>
      <c r="Q25" s="112"/>
      <c r="R25" s="112"/>
      <c r="S25" s="112"/>
      <c r="T25" s="112"/>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2"/>
      <c r="BJ25" s="112"/>
      <c r="BK25" s="112"/>
      <c r="BL25" s="112"/>
      <c r="BM25" s="112"/>
      <c r="BN25" s="112"/>
      <c r="BO25" s="112"/>
      <c r="BP25" s="112"/>
      <c r="BQ25" s="112"/>
      <c r="BR25" s="112"/>
      <c r="BS25" s="112"/>
      <c r="BT25" s="112"/>
      <c r="BU25" s="112"/>
      <c r="BV25" s="112"/>
      <c r="BW25" s="112"/>
      <c r="BX25" s="112"/>
      <c r="BY25" s="112"/>
      <c r="BZ25" s="112"/>
      <c r="CA25" s="112"/>
      <c r="CB25" s="112"/>
      <c r="CC25" s="112"/>
      <c r="CD25" s="112"/>
      <c r="CE25" s="112"/>
      <c r="CF25" s="112"/>
      <c r="CG25" s="112"/>
      <c r="CH25" s="112"/>
      <c r="CI25" s="112"/>
      <c r="CJ25" s="112"/>
      <c r="CK25" s="112"/>
      <c r="CL25" s="112"/>
      <c r="CM25" s="112"/>
      <c r="CN25" s="112"/>
      <c r="CO25" s="112"/>
      <c r="CP25" s="112"/>
      <c r="CQ25" s="112"/>
      <c r="CR25" s="112"/>
      <c r="CS25" s="112"/>
      <c r="CT25" s="112"/>
      <c r="CU25" s="112"/>
      <c r="CV25" s="112"/>
      <c r="CW25" s="112"/>
      <c r="CX25" s="112"/>
      <c r="CY25" s="112"/>
      <c r="CZ25" s="112"/>
      <c r="DA25" s="112"/>
      <c r="DB25" s="112"/>
      <c r="DC25" s="112"/>
      <c r="DD25" s="112"/>
      <c r="DE25" s="112"/>
      <c r="DF25" s="112"/>
      <c r="DG25" s="112"/>
      <c r="DH25" s="112"/>
      <c r="DI25" s="112"/>
      <c r="DJ25" s="112"/>
      <c r="DK25" s="112"/>
      <c r="DL25" s="112"/>
      <c r="DM25" s="112"/>
      <c r="DN25" s="112"/>
      <c r="DO25" s="112"/>
      <c r="DP25" s="112"/>
      <c r="DQ25" s="112"/>
      <c r="DR25" s="112"/>
      <c r="DS25" s="112"/>
      <c r="DT25" s="112"/>
      <c r="DU25" s="112"/>
      <c r="DV25" s="112"/>
      <c r="DW25" s="112"/>
      <c r="DX25" s="112"/>
      <c r="DY25" s="112"/>
      <c r="DZ25" s="112"/>
      <c r="EA25" s="112"/>
      <c r="EB25" s="112"/>
      <c r="EC25" s="112"/>
      <c r="ED25" s="112"/>
      <c r="EE25" s="112"/>
      <c r="EF25" s="112"/>
      <c r="EG25" s="112"/>
      <c r="EH25" s="112"/>
      <c r="EI25" s="112"/>
      <c r="EJ25" s="112"/>
      <c r="EK25" s="112"/>
      <c r="EL25" s="112"/>
      <c r="EM25" s="112"/>
    </row>
    <row r="26" spans="1:143" s="113" customFormat="1" ht="15" customHeight="1" x14ac:dyDescent="0.2">
      <c r="A26" s="111"/>
      <c r="B26" s="104"/>
      <c r="C26" s="104"/>
      <c r="D26" s="104"/>
      <c r="E26" s="104"/>
      <c r="F26" s="104"/>
      <c r="G26" s="104"/>
      <c r="H26" s="104"/>
      <c r="I26" s="104"/>
      <c r="J26" s="104"/>
      <c r="K26" s="104"/>
      <c r="L26" s="104"/>
      <c r="M26" s="111"/>
      <c r="N26" s="111"/>
      <c r="O26" s="112"/>
      <c r="P26" s="112"/>
      <c r="Q26" s="112"/>
      <c r="R26" s="112"/>
      <c r="S26" s="112"/>
      <c r="T26" s="112"/>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2"/>
      <c r="BJ26" s="112"/>
      <c r="BK26" s="112"/>
      <c r="BL26" s="112"/>
      <c r="BM26" s="112"/>
      <c r="BN26" s="112"/>
      <c r="BO26" s="112"/>
      <c r="BP26" s="112"/>
      <c r="BQ26" s="112"/>
      <c r="BR26" s="112"/>
      <c r="BS26" s="112"/>
      <c r="BT26" s="112"/>
      <c r="BU26" s="112"/>
      <c r="BV26" s="112"/>
      <c r="BW26" s="112"/>
      <c r="BX26" s="112"/>
      <c r="BY26" s="112"/>
      <c r="BZ26" s="112"/>
      <c r="CA26" s="112"/>
      <c r="CB26" s="112"/>
      <c r="CC26" s="112"/>
      <c r="CD26" s="112"/>
      <c r="CE26" s="112"/>
      <c r="CF26" s="112"/>
      <c r="CG26" s="112"/>
      <c r="CH26" s="112"/>
      <c r="CI26" s="112"/>
      <c r="CJ26" s="112"/>
      <c r="CK26" s="112"/>
      <c r="CL26" s="112"/>
      <c r="CM26" s="112"/>
      <c r="CN26" s="112"/>
      <c r="CO26" s="112"/>
      <c r="CP26" s="112"/>
      <c r="CQ26" s="112"/>
      <c r="CR26" s="112"/>
      <c r="CS26" s="112"/>
      <c r="CT26" s="112"/>
      <c r="CU26" s="112"/>
      <c r="CV26" s="112"/>
      <c r="CW26" s="112"/>
      <c r="CX26" s="112"/>
      <c r="CY26" s="112"/>
      <c r="CZ26" s="112"/>
      <c r="DA26" s="112"/>
      <c r="DB26" s="112"/>
      <c r="DC26" s="112"/>
      <c r="DD26" s="112"/>
      <c r="DE26" s="112"/>
      <c r="DF26" s="112"/>
      <c r="DG26" s="112"/>
      <c r="DH26" s="112"/>
      <c r="DI26" s="112"/>
      <c r="DJ26" s="112"/>
      <c r="DK26" s="112"/>
      <c r="DL26" s="112"/>
      <c r="DM26" s="112"/>
      <c r="DN26" s="112"/>
      <c r="DO26" s="112"/>
      <c r="DP26" s="112"/>
      <c r="DQ26" s="112"/>
      <c r="DR26" s="112"/>
      <c r="DS26" s="112"/>
      <c r="DT26" s="112"/>
      <c r="DU26" s="112"/>
      <c r="DV26" s="112"/>
      <c r="DW26" s="112"/>
      <c r="DX26" s="112"/>
      <c r="DY26" s="112"/>
      <c r="DZ26" s="112"/>
      <c r="EA26" s="112"/>
      <c r="EB26" s="112"/>
      <c r="EC26" s="112"/>
      <c r="ED26" s="112"/>
      <c r="EE26" s="112"/>
      <c r="EF26" s="112"/>
      <c r="EG26" s="112"/>
      <c r="EH26" s="112"/>
      <c r="EI26" s="112"/>
      <c r="EJ26" s="112"/>
      <c r="EK26" s="112"/>
      <c r="EL26" s="112"/>
      <c r="EM26" s="112"/>
    </row>
    <row r="27" spans="1:143" s="113" customFormat="1" ht="15" customHeight="1" thickBot="1" x14ac:dyDescent="0.25">
      <c r="A27" s="111"/>
      <c r="B27" s="104"/>
      <c r="C27" s="104"/>
      <c r="D27" s="104"/>
      <c r="E27" s="104"/>
      <c r="F27" s="104"/>
      <c r="G27" s="104"/>
      <c r="H27" s="104"/>
      <c r="I27" s="104"/>
      <c r="J27" s="104"/>
      <c r="K27" s="104"/>
      <c r="L27" s="104"/>
      <c r="M27" s="111"/>
      <c r="N27" s="111"/>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c r="DK27" s="112"/>
      <c r="DL27" s="112"/>
      <c r="DM27" s="112"/>
      <c r="DN27" s="112"/>
      <c r="DO27" s="112"/>
      <c r="DP27" s="112"/>
      <c r="DQ27" s="112"/>
      <c r="DR27" s="112"/>
      <c r="DS27" s="112"/>
      <c r="DT27" s="112"/>
      <c r="DU27" s="112"/>
      <c r="DV27" s="112"/>
      <c r="DW27" s="112"/>
      <c r="DX27" s="112"/>
      <c r="DY27" s="112"/>
      <c r="DZ27" s="112"/>
      <c r="EA27" s="112"/>
      <c r="EB27" s="112"/>
      <c r="EC27" s="112"/>
      <c r="ED27" s="112"/>
      <c r="EE27" s="112"/>
      <c r="EF27" s="112"/>
      <c r="EG27" s="112"/>
      <c r="EH27" s="112"/>
      <c r="EI27" s="112"/>
      <c r="EJ27" s="112"/>
      <c r="EK27" s="112"/>
      <c r="EL27" s="112"/>
      <c r="EM27" s="112"/>
    </row>
    <row r="28" spans="1:143" s="113" customFormat="1" ht="18" customHeight="1" x14ac:dyDescent="0.2">
      <c r="A28" s="111"/>
      <c r="B28" s="1455" t="s">
        <v>487</v>
      </c>
      <c r="C28" s="1456"/>
      <c r="D28" s="1456"/>
      <c r="E28" s="1457"/>
      <c r="F28" s="104"/>
      <c r="G28" s="688" t="s">
        <v>488</v>
      </c>
      <c r="H28" s="689"/>
      <c r="I28" s="689"/>
      <c r="J28" s="689"/>
      <c r="K28" s="689"/>
      <c r="L28" s="285"/>
      <c r="M28" s="111"/>
      <c r="N28" s="111"/>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2"/>
      <c r="BO28" s="112"/>
      <c r="BP28" s="112"/>
      <c r="BQ28" s="112"/>
      <c r="BR28" s="112"/>
      <c r="BS28" s="112"/>
      <c r="BT28" s="112"/>
      <c r="BU28" s="112"/>
      <c r="BV28" s="112"/>
      <c r="BW28" s="112"/>
      <c r="BX28" s="112"/>
      <c r="BY28" s="112"/>
      <c r="BZ28" s="112"/>
      <c r="CA28" s="112"/>
      <c r="CB28" s="112"/>
      <c r="CC28" s="112"/>
      <c r="CD28" s="112"/>
      <c r="CE28" s="112"/>
      <c r="CF28" s="112"/>
      <c r="CG28" s="112"/>
      <c r="CH28" s="112"/>
      <c r="CI28" s="112"/>
      <c r="CJ28" s="112"/>
      <c r="CK28" s="112"/>
      <c r="CL28" s="112"/>
      <c r="CM28" s="112"/>
      <c r="CN28" s="112"/>
      <c r="CO28" s="112"/>
      <c r="CP28" s="112"/>
      <c r="CQ28" s="112"/>
      <c r="CR28" s="112"/>
      <c r="CS28" s="112"/>
      <c r="CT28" s="112"/>
      <c r="CU28" s="112"/>
      <c r="CV28" s="112"/>
      <c r="CW28" s="112"/>
      <c r="CX28" s="112"/>
      <c r="CY28" s="112"/>
      <c r="CZ28" s="112"/>
      <c r="DA28" s="112"/>
      <c r="DB28" s="112"/>
      <c r="DC28" s="112"/>
      <c r="DD28" s="112"/>
      <c r="DE28" s="112"/>
      <c r="DF28" s="112"/>
      <c r="DG28" s="112"/>
      <c r="DH28" s="112"/>
      <c r="DI28" s="112"/>
      <c r="DJ28" s="112"/>
      <c r="DK28" s="112"/>
      <c r="DL28" s="112"/>
      <c r="DM28" s="112"/>
      <c r="DN28" s="112"/>
      <c r="DO28" s="112"/>
      <c r="DP28" s="112"/>
      <c r="DQ28" s="112"/>
      <c r="DR28" s="112"/>
      <c r="DS28" s="112"/>
      <c r="DT28" s="112"/>
      <c r="DU28" s="112"/>
      <c r="DV28" s="112"/>
      <c r="DW28" s="112"/>
      <c r="DX28" s="112"/>
      <c r="DY28" s="112"/>
      <c r="DZ28" s="112"/>
      <c r="EA28" s="112"/>
      <c r="EB28" s="112"/>
      <c r="EC28" s="112"/>
      <c r="ED28" s="112"/>
      <c r="EE28" s="112"/>
      <c r="EF28" s="112"/>
      <c r="EG28" s="112"/>
      <c r="EH28" s="112"/>
      <c r="EI28" s="112"/>
      <c r="EJ28" s="112"/>
      <c r="EK28" s="112"/>
      <c r="EL28" s="112"/>
      <c r="EM28" s="112"/>
    </row>
    <row r="29" spans="1:143" s="113" customFormat="1" ht="5.25" customHeight="1" x14ac:dyDescent="0.2">
      <c r="A29" s="111"/>
      <c r="B29" s="1458"/>
      <c r="C29" s="686"/>
      <c r="D29" s="686"/>
      <c r="E29" s="1459"/>
      <c r="F29" s="104"/>
      <c r="G29" s="147"/>
      <c r="H29" s="148"/>
      <c r="I29" s="148"/>
      <c r="J29" s="148"/>
      <c r="K29" s="149"/>
      <c r="L29" s="117"/>
      <c r="M29" s="111"/>
      <c r="N29" s="111"/>
      <c r="O29" s="112"/>
      <c r="P29" s="112"/>
      <c r="Q29" s="112"/>
      <c r="R29" s="112"/>
      <c r="S29" s="112"/>
      <c r="T29" s="112"/>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2"/>
      <c r="BO29" s="112"/>
      <c r="BP29" s="112"/>
      <c r="BQ29" s="112"/>
      <c r="BR29" s="112"/>
      <c r="BS29" s="112"/>
      <c r="BT29" s="112"/>
      <c r="BU29" s="112"/>
      <c r="BV29" s="112"/>
      <c r="BW29" s="112"/>
      <c r="BX29" s="112"/>
      <c r="BY29" s="112"/>
      <c r="BZ29" s="112"/>
      <c r="CA29" s="112"/>
      <c r="CB29" s="112"/>
      <c r="CC29" s="112"/>
      <c r="CD29" s="112"/>
      <c r="CE29" s="112"/>
      <c r="CF29" s="112"/>
      <c r="CG29" s="112"/>
      <c r="CH29" s="112"/>
      <c r="CI29" s="112"/>
      <c r="CJ29" s="112"/>
      <c r="CK29" s="112"/>
      <c r="CL29" s="112"/>
      <c r="CM29" s="112"/>
      <c r="CN29" s="112"/>
      <c r="CO29" s="112"/>
      <c r="CP29" s="112"/>
      <c r="CQ29" s="112"/>
      <c r="CR29" s="112"/>
      <c r="CS29" s="112"/>
      <c r="CT29" s="112"/>
      <c r="CU29" s="112"/>
      <c r="CV29" s="112"/>
      <c r="CW29" s="112"/>
      <c r="CX29" s="112"/>
      <c r="CY29" s="112"/>
      <c r="CZ29" s="112"/>
      <c r="DA29" s="112"/>
      <c r="DB29" s="112"/>
      <c r="DC29" s="112"/>
      <c r="DD29" s="112"/>
      <c r="DE29" s="112"/>
      <c r="DF29" s="112"/>
      <c r="DG29" s="112"/>
      <c r="DH29" s="112"/>
      <c r="DI29" s="112"/>
      <c r="DJ29" s="112"/>
      <c r="DK29" s="112"/>
      <c r="DL29" s="112"/>
      <c r="DM29" s="112"/>
      <c r="DN29" s="112"/>
      <c r="DO29" s="112"/>
      <c r="DP29" s="112"/>
      <c r="DQ29" s="112"/>
      <c r="DR29" s="112"/>
      <c r="DS29" s="112"/>
      <c r="DT29" s="112"/>
      <c r="DU29" s="112"/>
      <c r="DV29" s="112"/>
      <c r="DW29" s="112"/>
      <c r="DX29" s="112"/>
      <c r="DY29" s="112"/>
      <c r="DZ29" s="112"/>
      <c r="EA29" s="112"/>
      <c r="EB29" s="112"/>
      <c r="EC29" s="112"/>
      <c r="ED29" s="112"/>
      <c r="EE29" s="112"/>
      <c r="EF29" s="112"/>
      <c r="EG29" s="112"/>
      <c r="EH29" s="112"/>
      <c r="EI29" s="112"/>
      <c r="EJ29" s="112"/>
      <c r="EK29" s="112"/>
      <c r="EL29" s="112"/>
      <c r="EM29" s="112"/>
    </row>
    <row r="30" spans="1:143" s="113" customFormat="1" ht="17.25" customHeight="1" x14ac:dyDescent="0.2">
      <c r="A30" s="111"/>
      <c r="B30" s="1458"/>
      <c r="C30" s="686"/>
      <c r="D30" s="686"/>
      <c r="E30" s="1459"/>
      <c r="F30" s="104"/>
      <c r="G30" s="858" t="s">
        <v>489</v>
      </c>
      <c r="H30" s="859"/>
      <c r="I30" s="859"/>
      <c r="J30" s="859"/>
      <c r="K30" s="859"/>
      <c r="L30" s="286"/>
      <c r="M30" s="111"/>
      <c r="N30" s="111"/>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112"/>
      <c r="CS30" s="112"/>
      <c r="CT30" s="112"/>
      <c r="CU30" s="112"/>
      <c r="CV30" s="112"/>
      <c r="CW30" s="112"/>
      <c r="CX30" s="112"/>
      <c r="CY30" s="112"/>
      <c r="CZ30" s="112"/>
      <c r="DA30" s="112"/>
      <c r="DB30" s="112"/>
      <c r="DC30" s="112"/>
      <c r="DD30" s="112"/>
      <c r="DE30" s="112"/>
      <c r="DF30" s="112"/>
      <c r="DG30" s="112"/>
      <c r="DH30" s="112"/>
      <c r="DI30" s="112"/>
      <c r="DJ30" s="112"/>
      <c r="DK30" s="112"/>
      <c r="DL30" s="112"/>
      <c r="DM30" s="112"/>
      <c r="DN30" s="112"/>
      <c r="DO30" s="112"/>
      <c r="DP30" s="112"/>
      <c r="DQ30" s="112"/>
      <c r="DR30" s="112"/>
      <c r="DS30" s="112"/>
      <c r="DT30" s="112"/>
      <c r="DU30" s="112"/>
      <c r="DV30" s="112"/>
      <c r="DW30" s="112"/>
      <c r="DX30" s="112"/>
      <c r="DY30" s="112"/>
      <c r="DZ30" s="112"/>
      <c r="EA30" s="112"/>
      <c r="EB30" s="112"/>
      <c r="EC30" s="112"/>
      <c r="ED30" s="112"/>
      <c r="EE30" s="112"/>
      <c r="EF30" s="112"/>
      <c r="EG30" s="112"/>
      <c r="EH30" s="112"/>
      <c r="EI30" s="112"/>
      <c r="EJ30" s="112"/>
      <c r="EK30" s="112"/>
      <c r="EL30" s="112"/>
      <c r="EM30" s="112"/>
    </row>
    <row r="31" spans="1:143" s="113" customFormat="1" ht="4.5" customHeight="1" x14ac:dyDescent="0.2">
      <c r="A31" s="111"/>
      <c r="B31" s="1460"/>
      <c r="C31" s="686"/>
      <c r="D31" s="686"/>
      <c r="E31" s="1459"/>
      <c r="F31" s="104"/>
      <c r="G31" s="147"/>
      <c r="H31" s="148"/>
      <c r="I31" s="148"/>
      <c r="J31" s="148"/>
      <c r="K31" s="149"/>
      <c r="L31" s="117"/>
      <c r="M31" s="111"/>
      <c r="N31" s="111"/>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2"/>
      <c r="BO31" s="112"/>
      <c r="BP31" s="112"/>
      <c r="BQ31" s="112"/>
      <c r="BR31" s="112"/>
      <c r="BS31" s="112"/>
      <c r="BT31" s="112"/>
      <c r="BU31" s="112"/>
      <c r="BV31" s="112"/>
      <c r="BW31" s="112"/>
      <c r="BX31" s="112"/>
      <c r="BY31" s="112"/>
      <c r="BZ31" s="112"/>
      <c r="CA31" s="112"/>
      <c r="CB31" s="112"/>
      <c r="CC31" s="112"/>
      <c r="CD31" s="112"/>
      <c r="CE31" s="112"/>
      <c r="CF31" s="112"/>
      <c r="CG31" s="112"/>
      <c r="CH31" s="112"/>
      <c r="CI31" s="112"/>
      <c r="CJ31" s="112"/>
      <c r="CK31" s="112"/>
      <c r="CL31" s="112"/>
      <c r="CM31" s="112"/>
      <c r="CN31" s="112"/>
      <c r="CO31" s="112"/>
      <c r="CP31" s="112"/>
      <c r="CQ31" s="112"/>
      <c r="CR31" s="112"/>
      <c r="CS31" s="112"/>
      <c r="CT31" s="112"/>
      <c r="CU31" s="112"/>
      <c r="CV31" s="112"/>
      <c r="CW31" s="112"/>
      <c r="CX31" s="112"/>
      <c r="CY31" s="112"/>
      <c r="CZ31" s="112"/>
      <c r="DA31" s="112"/>
      <c r="DB31" s="112"/>
      <c r="DC31" s="112"/>
      <c r="DD31" s="112"/>
      <c r="DE31" s="112"/>
      <c r="DF31" s="112"/>
      <c r="DG31" s="112"/>
      <c r="DH31" s="112"/>
      <c r="DI31" s="112"/>
      <c r="DJ31" s="112"/>
      <c r="DK31" s="112"/>
      <c r="DL31" s="112"/>
      <c r="DM31" s="112"/>
      <c r="DN31" s="112"/>
      <c r="DO31" s="112"/>
      <c r="DP31" s="112"/>
      <c r="DQ31" s="112"/>
      <c r="DR31" s="112"/>
      <c r="DS31" s="112"/>
      <c r="DT31" s="112"/>
      <c r="DU31" s="112"/>
      <c r="DV31" s="112"/>
      <c r="DW31" s="112"/>
      <c r="DX31" s="112"/>
      <c r="DY31" s="112"/>
      <c r="DZ31" s="112"/>
      <c r="EA31" s="112"/>
      <c r="EB31" s="112"/>
      <c r="EC31" s="112"/>
      <c r="ED31" s="112"/>
      <c r="EE31" s="112"/>
      <c r="EF31" s="112"/>
      <c r="EG31" s="112"/>
      <c r="EH31" s="112"/>
      <c r="EI31" s="112"/>
      <c r="EJ31" s="112"/>
      <c r="EK31" s="112"/>
      <c r="EL31" s="112"/>
      <c r="EM31" s="112"/>
    </row>
    <row r="32" spans="1:143" s="113" customFormat="1" ht="18.75" customHeight="1" thickBot="1" x14ac:dyDescent="0.25">
      <c r="A32" s="111"/>
      <c r="B32" s="1461"/>
      <c r="C32" s="1462"/>
      <c r="D32" s="1462"/>
      <c r="E32" s="1463"/>
      <c r="F32" s="104"/>
      <c r="G32" s="695" t="s">
        <v>490</v>
      </c>
      <c r="H32" s="696"/>
      <c r="I32" s="696"/>
      <c r="J32" s="696"/>
      <c r="K32" s="696"/>
      <c r="L32" s="287"/>
      <c r="M32" s="111"/>
      <c r="N32" s="111"/>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112"/>
      <c r="CS32" s="112"/>
      <c r="CT32" s="112"/>
      <c r="CU32" s="112"/>
      <c r="CV32" s="112"/>
      <c r="CW32" s="112"/>
      <c r="CX32" s="112"/>
      <c r="CY32" s="112"/>
      <c r="CZ32" s="112"/>
      <c r="DA32" s="112"/>
      <c r="DB32" s="112"/>
      <c r="DC32" s="112"/>
      <c r="DD32" s="112"/>
      <c r="DE32" s="112"/>
      <c r="DF32" s="112"/>
      <c r="DG32" s="112"/>
      <c r="DH32" s="112"/>
      <c r="DI32" s="112"/>
      <c r="DJ32" s="112"/>
      <c r="DK32" s="112"/>
      <c r="DL32" s="112"/>
      <c r="DM32" s="112"/>
      <c r="DN32" s="112"/>
      <c r="DO32" s="112"/>
      <c r="DP32" s="112"/>
      <c r="DQ32" s="112"/>
      <c r="DR32" s="112"/>
      <c r="DS32" s="112"/>
      <c r="DT32" s="112"/>
      <c r="DU32" s="112"/>
      <c r="DV32" s="112"/>
      <c r="DW32" s="112"/>
      <c r="DX32" s="112"/>
      <c r="DY32" s="112"/>
      <c r="DZ32" s="112"/>
      <c r="EA32" s="112"/>
      <c r="EB32" s="112"/>
      <c r="EC32" s="112"/>
      <c r="ED32" s="112"/>
      <c r="EE32" s="112"/>
      <c r="EF32" s="112"/>
      <c r="EG32" s="112"/>
      <c r="EH32" s="112"/>
      <c r="EI32" s="112"/>
      <c r="EJ32" s="112"/>
      <c r="EK32" s="112"/>
      <c r="EL32" s="112"/>
      <c r="EM32" s="112"/>
    </row>
    <row r="33" spans="1:143" s="113" customFormat="1" ht="15" customHeight="1" x14ac:dyDescent="0.2">
      <c r="A33" s="111"/>
      <c r="B33" s="104"/>
      <c r="C33" s="104"/>
      <c r="D33" s="104"/>
      <c r="E33" s="104"/>
      <c r="F33" s="104"/>
      <c r="G33" s="104"/>
      <c r="H33" s="104"/>
      <c r="I33" s="104"/>
      <c r="J33" s="104"/>
      <c r="K33" s="104"/>
      <c r="L33" s="104"/>
      <c r="M33" s="111"/>
      <c r="N33" s="111"/>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112"/>
      <c r="CU33" s="112"/>
      <c r="CV33" s="112"/>
      <c r="CW33" s="112"/>
      <c r="CX33" s="112"/>
      <c r="CY33" s="112"/>
      <c r="CZ33" s="112"/>
      <c r="DA33" s="112"/>
      <c r="DB33" s="112"/>
      <c r="DC33" s="112"/>
      <c r="DD33" s="112"/>
      <c r="DE33" s="112"/>
      <c r="DF33" s="112"/>
      <c r="DG33" s="112"/>
      <c r="DH33" s="112"/>
      <c r="DI33" s="112"/>
      <c r="DJ33" s="112"/>
      <c r="DK33" s="112"/>
      <c r="DL33" s="112"/>
      <c r="DM33" s="112"/>
      <c r="DN33" s="112"/>
      <c r="DO33" s="112"/>
      <c r="DP33" s="112"/>
      <c r="DQ33" s="112"/>
      <c r="DR33" s="112"/>
      <c r="DS33" s="112"/>
      <c r="DT33" s="112"/>
      <c r="DU33" s="112"/>
      <c r="DV33" s="112"/>
      <c r="DW33" s="112"/>
      <c r="DX33" s="112"/>
      <c r="DY33" s="112"/>
      <c r="DZ33" s="112"/>
      <c r="EA33" s="112"/>
      <c r="EB33" s="112"/>
      <c r="EC33" s="112"/>
      <c r="ED33" s="112"/>
      <c r="EE33" s="112"/>
      <c r="EF33" s="112"/>
      <c r="EG33" s="112"/>
      <c r="EH33" s="112"/>
      <c r="EI33" s="112"/>
      <c r="EJ33" s="112"/>
      <c r="EK33" s="112"/>
      <c r="EL33" s="112"/>
      <c r="EM33" s="112"/>
    </row>
    <row r="34" spans="1:143" s="113" customFormat="1" ht="15" customHeight="1" thickBot="1" x14ac:dyDescent="0.25">
      <c r="A34" s="111"/>
      <c r="B34" s="104"/>
      <c r="C34" s="104"/>
      <c r="D34" s="104"/>
      <c r="E34" s="104"/>
      <c r="F34" s="104"/>
      <c r="G34" s="104"/>
      <c r="H34" s="104"/>
      <c r="I34" s="104"/>
      <c r="J34" s="104"/>
      <c r="K34" s="104"/>
      <c r="L34" s="104"/>
      <c r="M34" s="111"/>
      <c r="N34" s="111"/>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112"/>
      <c r="CU34" s="112"/>
      <c r="CV34" s="112"/>
      <c r="CW34" s="112"/>
      <c r="CX34" s="112"/>
      <c r="CY34" s="112"/>
      <c r="CZ34" s="112"/>
      <c r="DA34" s="112"/>
      <c r="DB34" s="112"/>
      <c r="DC34" s="112"/>
      <c r="DD34" s="112"/>
      <c r="DE34" s="112"/>
      <c r="DF34" s="112"/>
      <c r="DG34" s="112"/>
      <c r="DH34" s="112"/>
      <c r="DI34" s="112"/>
      <c r="DJ34" s="112"/>
      <c r="DK34" s="112"/>
      <c r="DL34" s="112"/>
      <c r="DM34" s="112"/>
      <c r="DN34" s="112"/>
      <c r="DO34" s="112"/>
      <c r="DP34" s="112"/>
      <c r="DQ34" s="112"/>
      <c r="DR34" s="112"/>
      <c r="DS34" s="112"/>
      <c r="DT34" s="112"/>
      <c r="DU34" s="112"/>
      <c r="DV34" s="112"/>
      <c r="DW34" s="112"/>
      <c r="DX34" s="112"/>
      <c r="DY34" s="112"/>
      <c r="DZ34" s="112"/>
      <c r="EA34" s="112"/>
      <c r="EB34" s="112"/>
      <c r="EC34" s="112"/>
      <c r="ED34" s="112"/>
      <c r="EE34" s="112"/>
      <c r="EF34" s="112"/>
      <c r="EG34" s="112"/>
      <c r="EH34" s="112"/>
      <c r="EI34" s="112"/>
      <c r="EJ34" s="112"/>
      <c r="EK34" s="112"/>
      <c r="EL34" s="112"/>
      <c r="EM34" s="112"/>
    </row>
    <row r="35" spans="1:143" s="113" customFormat="1" ht="23.25" customHeight="1" x14ac:dyDescent="0.2">
      <c r="A35" s="111"/>
      <c r="B35" s="1455" t="s">
        <v>491</v>
      </c>
      <c r="C35" s="1456"/>
      <c r="D35" s="1456"/>
      <c r="E35" s="1457"/>
      <c r="F35" s="104"/>
      <c r="G35" s="688" t="s">
        <v>492</v>
      </c>
      <c r="H35" s="689"/>
      <c r="I35" s="689"/>
      <c r="J35" s="689"/>
      <c r="K35" s="689"/>
      <c r="L35" s="285"/>
      <c r="M35" s="111"/>
      <c r="N35" s="111"/>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2"/>
      <c r="BO35" s="112"/>
      <c r="BP35" s="112"/>
      <c r="BQ35" s="112"/>
      <c r="BR35" s="112"/>
      <c r="BS35" s="112"/>
      <c r="BT35" s="112"/>
      <c r="BU35" s="112"/>
      <c r="BV35" s="112"/>
      <c r="BW35" s="112"/>
      <c r="BX35" s="112"/>
      <c r="BY35" s="112"/>
      <c r="BZ35" s="112"/>
      <c r="CA35" s="112"/>
      <c r="CB35" s="112"/>
      <c r="CC35" s="112"/>
      <c r="CD35" s="112"/>
      <c r="CE35" s="112"/>
      <c r="CF35" s="112"/>
      <c r="CG35" s="112"/>
      <c r="CH35" s="112"/>
      <c r="CI35" s="112"/>
      <c r="CJ35" s="112"/>
      <c r="CK35" s="112"/>
      <c r="CL35" s="112"/>
      <c r="CM35" s="112"/>
      <c r="CN35" s="112"/>
      <c r="CO35" s="112"/>
      <c r="CP35" s="112"/>
      <c r="CQ35" s="112"/>
      <c r="CR35" s="112"/>
      <c r="CS35" s="112"/>
      <c r="CT35" s="112"/>
      <c r="CU35" s="112"/>
      <c r="CV35" s="112"/>
      <c r="CW35" s="112"/>
      <c r="CX35" s="112"/>
      <c r="CY35" s="112"/>
      <c r="CZ35" s="112"/>
      <c r="DA35" s="112"/>
      <c r="DB35" s="112"/>
      <c r="DC35" s="112"/>
      <c r="DD35" s="112"/>
      <c r="DE35" s="112"/>
      <c r="DF35" s="112"/>
      <c r="DG35" s="112"/>
      <c r="DH35" s="112"/>
      <c r="DI35" s="112"/>
      <c r="DJ35" s="112"/>
      <c r="DK35" s="112"/>
      <c r="DL35" s="112"/>
      <c r="DM35" s="112"/>
      <c r="DN35" s="112"/>
      <c r="DO35" s="112"/>
      <c r="DP35" s="112"/>
      <c r="DQ35" s="112"/>
      <c r="DR35" s="112"/>
      <c r="DS35" s="112"/>
      <c r="DT35" s="112"/>
      <c r="DU35" s="112"/>
      <c r="DV35" s="112"/>
      <c r="DW35" s="112"/>
      <c r="DX35" s="112"/>
      <c r="DY35" s="112"/>
      <c r="DZ35" s="112"/>
      <c r="EA35" s="112"/>
      <c r="EB35" s="112"/>
      <c r="EC35" s="112"/>
      <c r="ED35" s="112"/>
      <c r="EE35" s="112"/>
      <c r="EF35" s="112"/>
      <c r="EG35" s="112"/>
      <c r="EH35" s="112"/>
      <c r="EI35" s="112"/>
      <c r="EJ35" s="112"/>
      <c r="EK35" s="112"/>
      <c r="EL35" s="112"/>
      <c r="EM35" s="112"/>
    </row>
    <row r="36" spans="1:143" s="113" customFormat="1" ht="5.25" customHeight="1" x14ac:dyDescent="0.2">
      <c r="A36" s="111"/>
      <c r="B36" s="1458"/>
      <c r="C36" s="686"/>
      <c r="D36" s="686"/>
      <c r="E36" s="1459"/>
      <c r="F36" s="104"/>
      <c r="G36" s="147"/>
      <c r="H36" s="148"/>
      <c r="I36" s="148"/>
      <c r="J36" s="148"/>
      <c r="K36" s="149"/>
      <c r="L36" s="117"/>
      <c r="M36" s="111"/>
      <c r="N36" s="111"/>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2"/>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2"/>
      <c r="DV36" s="112"/>
      <c r="DW36" s="112"/>
      <c r="DX36" s="112"/>
      <c r="DY36" s="112"/>
      <c r="DZ36" s="112"/>
      <c r="EA36" s="112"/>
      <c r="EB36" s="112"/>
      <c r="EC36" s="112"/>
      <c r="ED36" s="112"/>
      <c r="EE36" s="112"/>
      <c r="EF36" s="112"/>
      <c r="EG36" s="112"/>
      <c r="EH36" s="112"/>
      <c r="EI36" s="112"/>
      <c r="EJ36" s="112"/>
      <c r="EK36" s="112"/>
      <c r="EL36" s="112"/>
      <c r="EM36" s="112"/>
    </row>
    <row r="37" spans="1:143" s="113" customFormat="1" ht="21.75" customHeight="1" x14ac:dyDescent="0.2">
      <c r="A37" s="111"/>
      <c r="B37" s="1458"/>
      <c r="C37" s="686"/>
      <c r="D37" s="686"/>
      <c r="E37" s="1459"/>
      <c r="F37" s="104"/>
      <c r="G37" s="858" t="s">
        <v>493</v>
      </c>
      <c r="H37" s="859"/>
      <c r="I37" s="859"/>
      <c r="J37" s="859"/>
      <c r="K37" s="859"/>
      <c r="L37" s="286"/>
      <c r="M37" s="111"/>
      <c r="N37" s="111"/>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2"/>
      <c r="BO37" s="112"/>
      <c r="BP37" s="112"/>
      <c r="BQ37" s="112"/>
      <c r="BR37" s="112"/>
      <c r="BS37" s="112"/>
      <c r="BT37" s="112"/>
      <c r="BU37" s="112"/>
      <c r="BV37" s="112"/>
      <c r="BW37" s="112"/>
      <c r="BX37" s="112"/>
      <c r="BY37" s="112"/>
      <c r="BZ37" s="112"/>
      <c r="CA37" s="112"/>
      <c r="CB37" s="112"/>
      <c r="CC37" s="112"/>
      <c r="CD37" s="112"/>
      <c r="CE37" s="112"/>
      <c r="CF37" s="112"/>
      <c r="CG37" s="112"/>
      <c r="CH37" s="112"/>
      <c r="CI37" s="112"/>
      <c r="CJ37" s="112"/>
      <c r="CK37" s="112"/>
      <c r="CL37" s="112"/>
      <c r="CM37" s="112"/>
      <c r="CN37" s="112"/>
      <c r="CO37" s="112"/>
      <c r="CP37" s="112"/>
      <c r="CQ37" s="112"/>
      <c r="CR37" s="112"/>
      <c r="CS37" s="112"/>
      <c r="CT37" s="112"/>
      <c r="CU37" s="112"/>
      <c r="CV37" s="112"/>
      <c r="CW37" s="112"/>
      <c r="CX37" s="112"/>
      <c r="CY37" s="112"/>
      <c r="CZ37" s="112"/>
      <c r="DA37" s="112"/>
      <c r="DB37" s="112"/>
      <c r="DC37" s="112"/>
      <c r="DD37" s="112"/>
      <c r="DE37" s="112"/>
      <c r="DF37" s="112"/>
      <c r="DG37" s="112"/>
      <c r="DH37" s="112"/>
      <c r="DI37" s="112"/>
      <c r="DJ37" s="112"/>
      <c r="DK37" s="112"/>
      <c r="DL37" s="112"/>
      <c r="DM37" s="112"/>
      <c r="DN37" s="112"/>
      <c r="DO37" s="112"/>
      <c r="DP37" s="112"/>
      <c r="DQ37" s="112"/>
      <c r="DR37" s="112"/>
      <c r="DS37" s="112"/>
      <c r="DT37" s="112"/>
      <c r="DU37" s="112"/>
      <c r="DV37" s="112"/>
      <c r="DW37" s="112"/>
      <c r="DX37" s="112"/>
      <c r="DY37" s="112"/>
      <c r="DZ37" s="112"/>
      <c r="EA37" s="112"/>
      <c r="EB37" s="112"/>
      <c r="EC37" s="112"/>
      <c r="ED37" s="112"/>
      <c r="EE37" s="112"/>
      <c r="EF37" s="112"/>
      <c r="EG37" s="112"/>
      <c r="EH37" s="112"/>
      <c r="EI37" s="112"/>
      <c r="EJ37" s="112"/>
      <c r="EK37" s="112"/>
      <c r="EL37" s="112"/>
      <c r="EM37" s="112"/>
    </row>
    <row r="38" spans="1:143" s="113" customFormat="1" ht="4.5" customHeight="1" x14ac:dyDescent="0.2">
      <c r="A38" s="111"/>
      <c r="B38" s="1460"/>
      <c r="C38" s="686"/>
      <c r="D38" s="686"/>
      <c r="E38" s="1459"/>
      <c r="F38" s="104"/>
      <c r="G38" s="114"/>
      <c r="H38" s="115"/>
      <c r="I38" s="115"/>
      <c r="J38" s="115"/>
      <c r="K38" s="116"/>
      <c r="L38" s="117"/>
      <c r="M38" s="111"/>
      <c r="N38" s="111"/>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2"/>
      <c r="BO38" s="112"/>
      <c r="BP38" s="112"/>
      <c r="BQ38" s="112"/>
      <c r="BR38" s="112"/>
      <c r="BS38" s="112"/>
      <c r="BT38" s="112"/>
      <c r="BU38" s="112"/>
      <c r="BV38" s="112"/>
      <c r="BW38" s="112"/>
      <c r="BX38" s="112"/>
      <c r="BY38" s="112"/>
      <c r="BZ38" s="112"/>
      <c r="CA38" s="112"/>
      <c r="CB38" s="112"/>
      <c r="CC38" s="112"/>
      <c r="CD38" s="112"/>
      <c r="CE38" s="112"/>
      <c r="CF38" s="112"/>
      <c r="CG38" s="112"/>
      <c r="CH38" s="112"/>
      <c r="CI38" s="112"/>
      <c r="CJ38" s="112"/>
      <c r="CK38" s="112"/>
      <c r="CL38" s="112"/>
      <c r="CM38" s="112"/>
      <c r="CN38" s="112"/>
      <c r="CO38" s="112"/>
      <c r="CP38" s="112"/>
      <c r="CQ38" s="112"/>
      <c r="CR38" s="112"/>
      <c r="CS38" s="112"/>
      <c r="CT38" s="112"/>
      <c r="CU38" s="112"/>
      <c r="CV38" s="112"/>
      <c r="CW38" s="112"/>
      <c r="CX38" s="112"/>
      <c r="CY38" s="112"/>
      <c r="CZ38" s="112"/>
      <c r="DA38" s="112"/>
      <c r="DB38" s="112"/>
      <c r="DC38" s="112"/>
      <c r="DD38" s="112"/>
      <c r="DE38" s="112"/>
      <c r="DF38" s="112"/>
      <c r="DG38" s="112"/>
      <c r="DH38" s="112"/>
      <c r="DI38" s="112"/>
      <c r="DJ38" s="112"/>
      <c r="DK38" s="112"/>
      <c r="DL38" s="112"/>
      <c r="DM38" s="112"/>
      <c r="DN38" s="112"/>
      <c r="DO38" s="112"/>
      <c r="DP38" s="112"/>
      <c r="DQ38" s="112"/>
      <c r="DR38" s="112"/>
      <c r="DS38" s="112"/>
      <c r="DT38" s="112"/>
      <c r="DU38" s="112"/>
      <c r="DV38" s="112"/>
      <c r="DW38" s="112"/>
      <c r="DX38" s="112"/>
      <c r="DY38" s="112"/>
      <c r="DZ38" s="112"/>
      <c r="EA38" s="112"/>
      <c r="EB38" s="112"/>
      <c r="EC38" s="112"/>
      <c r="ED38" s="112"/>
      <c r="EE38" s="112"/>
      <c r="EF38" s="112"/>
      <c r="EG38" s="112"/>
      <c r="EH38" s="112"/>
      <c r="EI38" s="112"/>
      <c r="EJ38" s="112"/>
      <c r="EK38" s="112"/>
      <c r="EL38" s="112"/>
      <c r="EM38" s="112"/>
    </row>
    <row r="39" spans="1:143" s="113" customFormat="1" ht="23.25" customHeight="1" thickBot="1" x14ac:dyDescent="0.25">
      <c r="A39" s="111"/>
      <c r="B39" s="1461"/>
      <c r="C39" s="1462"/>
      <c r="D39" s="1462"/>
      <c r="E39" s="1463"/>
      <c r="F39" s="104"/>
      <c r="G39" s="1464" t="s">
        <v>494</v>
      </c>
      <c r="H39" s="1465"/>
      <c r="I39" s="1466"/>
      <c r="J39" s="1569"/>
      <c r="K39" s="1570"/>
      <c r="L39" s="1571"/>
      <c r="M39" s="111"/>
      <c r="N39" s="111"/>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2"/>
      <c r="BO39" s="112"/>
      <c r="BP39" s="112"/>
      <c r="BQ39" s="112"/>
      <c r="BR39" s="112"/>
      <c r="BS39" s="112"/>
      <c r="BT39" s="112"/>
      <c r="BU39" s="112"/>
      <c r="BV39" s="112"/>
      <c r="BW39" s="112"/>
      <c r="BX39" s="112"/>
      <c r="BY39" s="112"/>
      <c r="BZ39" s="112"/>
      <c r="CA39" s="112"/>
      <c r="CB39" s="112"/>
      <c r="CC39" s="112"/>
      <c r="CD39" s="112"/>
      <c r="CE39" s="112"/>
      <c r="CF39" s="112"/>
      <c r="CG39" s="112"/>
      <c r="CH39" s="112"/>
      <c r="CI39" s="112"/>
      <c r="CJ39" s="112"/>
      <c r="CK39" s="112"/>
      <c r="CL39" s="112"/>
      <c r="CM39" s="112"/>
      <c r="CN39" s="112"/>
      <c r="CO39" s="112"/>
      <c r="CP39" s="112"/>
      <c r="CQ39" s="112"/>
      <c r="CR39" s="112"/>
      <c r="CS39" s="112"/>
      <c r="CT39" s="112"/>
      <c r="CU39" s="112"/>
      <c r="CV39" s="112"/>
      <c r="CW39" s="112"/>
      <c r="CX39" s="112"/>
      <c r="CY39" s="112"/>
      <c r="CZ39" s="112"/>
      <c r="DA39" s="112"/>
      <c r="DB39" s="112"/>
      <c r="DC39" s="112"/>
      <c r="DD39" s="112"/>
      <c r="DE39" s="112"/>
      <c r="DF39" s="112"/>
      <c r="DG39" s="112"/>
      <c r="DH39" s="112"/>
      <c r="DI39" s="112"/>
      <c r="DJ39" s="112"/>
      <c r="DK39" s="112"/>
      <c r="DL39" s="112"/>
      <c r="DM39" s="112"/>
      <c r="DN39" s="112"/>
      <c r="DO39" s="112"/>
      <c r="DP39" s="112"/>
      <c r="DQ39" s="112"/>
      <c r="DR39" s="112"/>
      <c r="DS39" s="112"/>
      <c r="DT39" s="112"/>
      <c r="DU39" s="112"/>
      <c r="DV39" s="112"/>
      <c r="DW39" s="112"/>
      <c r="DX39" s="112"/>
      <c r="DY39" s="112"/>
      <c r="DZ39" s="112"/>
      <c r="EA39" s="112"/>
      <c r="EB39" s="112"/>
      <c r="EC39" s="112"/>
      <c r="ED39" s="112"/>
      <c r="EE39" s="112"/>
      <c r="EF39" s="112"/>
      <c r="EG39" s="112"/>
      <c r="EH39" s="112"/>
      <c r="EI39" s="112"/>
      <c r="EJ39" s="112"/>
      <c r="EK39" s="112"/>
      <c r="EL39" s="112"/>
      <c r="EM39" s="112"/>
    </row>
    <row r="40" spans="1:143" ht="6" customHeight="1" x14ac:dyDescent="0.2">
      <c r="C40" s="101"/>
      <c r="D40" s="101"/>
      <c r="E40" s="101"/>
      <c r="F40" s="101"/>
      <c r="G40" s="101"/>
      <c r="H40" s="101"/>
      <c r="I40" s="101"/>
      <c r="J40" s="101"/>
      <c r="K40" s="101"/>
      <c r="L40" s="101"/>
    </row>
    <row r="41" spans="1:143" ht="25.5" customHeight="1" x14ac:dyDescent="0.2">
      <c r="B41" s="118"/>
      <c r="C41" s="118"/>
      <c r="D41" s="101"/>
      <c r="E41" s="101"/>
      <c r="F41" s="118"/>
      <c r="G41" s="118"/>
      <c r="H41" s="118"/>
      <c r="I41" s="101"/>
      <c r="J41" s="101"/>
      <c r="K41" s="119"/>
      <c r="L41" s="120"/>
      <c r="M41" s="120"/>
    </row>
    <row r="42" spans="1:143" ht="54.75" customHeight="1" x14ac:dyDescent="0.2">
      <c r="B42" s="1453" t="s">
        <v>495</v>
      </c>
      <c r="C42" s="1454"/>
      <c r="D42" s="1454"/>
      <c r="E42" s="1454"/>
      <c r="F42" s="1454"/>
      <c r="G42" s="1454"/>
      <c r="H42" s="1454"/>
      <c r="I42" s="1454"/>
      <c r="J42" s="1454"/>
      <c r="K42" s="1454"/>
      <c r="L42" s="1454"/>
      <c r="M42" s="1454"/>
    </row>
    <row r="43" spans="1:143" ht="16.5" thickBot="1" x14ac:dyDescent="0.25">
      <c r="B43" s="118"/>
      <c r="C43" s="118"/>
      <c r="D43" s="101"/>
      <c r="E43" s="101"/>
      <c r="F43" s="118"/>
      <c r="G43" s="118"/>
      <c r="H43" s="118"/>
      <c r="I43" s="101"/>
      <c r="J43" s="101"/>
      <c r="K43" s="119"/>
      <c r="L43" s="120"/>
      <c r="M43" s="120"/>
    </row>
    <row r="44" spans="1:143" ht="15" customHeight="1" x14ac:dyDescent="0.2">
      <c r="B44" s="753" t="s">
        <v>496</v>
      </c>
      <c r="C44" s="990"/>
      <c r="D44" s="991"/>
      <c r="E44" s="101"/>
      <c r="F44" s="753" t="s">
        <v>497</v>
      </c>
      <c r="G44" s="990"/>
      <c r="H44" s="991"/>
      <c r="I44" s="101"/>
      <c r="J44" s="741" t="s">
        <v>498</v>
      </c>
      <c r="K44" s="792"/>
      <c r="L44" s="887"/>
      <c r="M44" s="120"/>
    </row>
    <row r="45" spans="1:143" ht="15" customHeight="1" x14ac:dyDescent="0.2">
      <c r="B45" s="1449" t="s">
        <v>499</v>
      </c>
      <c r="C45" s="1450"/>
      <c r="D45" s="288"/>
      <c r="E45" s="121"/>
      <c r="F45" s="1451" t="s">
        <v>500</v>
      </c>
      <c r="G45" s="1452"/>
      <c r="H45" s="290"/>
      <c r="I45" s="101"/>
      <c r="J45" s="1449" t="s">
        <v>501</v>
      </c>
      <c r="K45" s="1450"/>
      <c r="L45" s="290"/>
    </row>
    <row r="46" spans="1:143" ht="15" customHeight="1" x14ac:dyDescent="0.2">
      <c r="B46" s="1449" t="s">
        <v>502</v>
      </c>
      <c r="C46" s="1450"/>
      <c r="D46" s="288"/>
      <c r="E46" s="121"/>
      <c r="F46" s="1451" t="s">
        <v>503</v>
      </c>
      <c r="G46" s="1452"/>
      <c r="H46" s="290"/>
      <c r="I46" s="101"/>
      <c r="J46" s="1449" t="s">
        <v>504</v>
      </c>
      <c r="K46" s="1450"/>
      <c r="L46" s="290"/>
    </row>
    <row r="47" spans="1:143" ht="15" customHeight="1" x14ac:dyDescent="0.2">
      <c r="B47" s="1449" t="s">
        <v>505</v>
      </c>
      <c r="C47" s="1450"/>
      <c r="D47" s="288"/>
      <c r="E47" s="121"/>
      <c r="F47" s="1451" t="s">
        <v>506</v>
      </c>
      <c r="G47" s="1452"/>
      <c r="H47" s="290"/>
      <c r="I47" s="101"/>
      <c r="J47" s="1449" t="s">
        <v>507</v>
      </c>
      <c r="K47" s="1450"/>
      <c r="L47" s="290"/>
    </row>
    <row r="48" spans="1:143" ht="15" customHeight="1" x14ac:dyDescent="0.2">
      <c r="B48" s="1449" t="s">
        <v>508</v>
      </c>
      <c r="C48" s="1450"/>
      <c r="D48" s="288"/>
      <c r="E48" s="121"/>
      <c r="F48" s="1451" t="s">
        <v>509</v>
      </c>
      <c r="G48" s="1452"/>
      <c r="H48" s="290"/>
      <c r="I48" s="101"/>
      <c r="J48" s="1449" t="s">
        <v>510</v>
      </c>
      <c r="K48" s="1450"/>
      <c r="L48" s="290"/>
    </row>
    <row r="49" spans="2:13" ht="15" customHeight="1" x14ac:dyDescent="0.2">
      <c r="B49" s="1449" t="s">
        <v>511</v>
      </c>
      <c r="C49" s="1450"/>
      <c r="D49" s="288"/>
      <c r="E49" s="121"/>
      <c r="F49" s="1451" t="s">
        <v>512</v>
      </c>
      <c r="G49" s="1452"/>
      <c r="H49" s="290"/>
      <c r="I49" s="101"/>
      <c r="J49" s="1449" t="s">
        <v>513</v>
      </c>
      <c r="K49" s="1450"/>
      <c r="L49" s="290"/>
    </row>
    <row r="50" spans="2:13" ht="29.25" customHeight="1" x14ac:dyDescent="0.2">
      <c r="B50" s="1449" t="s">
        <v>514</v>
      </c>
      <c r="C50" s="1450"/>
      <c r="D50" s="288"/>
      <c r="E50" s="121"/>
      <c r="F50" s="1451" t="s">
        <v>515</v>
      </c>
      <c r="G50" s="1452"/>
      <c r="H50" s="290"/>
      <c r="I50" s="101"/>
      <c r="J50" s="1467"/>
      <c r="K50" s="1468"/>
      <c r="L50" s="290"/>
    </row>
    <row r="51" spans="2:13" ht="15" customHeight="1" x14ac:dyDescent="0.2">
      <c r="B51" s="1467"/>
      <c r="C51" s="1468"/>
      <c r="D51" s="288"/>
      <c r="E51" s="121"/>
      <c r="F51" s="1451" t="s">
        <v>516</v>
      </c>
      <c r="G51" s="1452"/>
      <c r="H51" s="290"/>
      <c r="I51" s="101"/>
      <c r="J51" s="1467"/>
      <c r="K51" s="1468"/>
      <c r="L51" s="290"/>
    </row>
    <row r="52" spans="2:13" ht="15" customHeight="1" x14ac:dyDescent="0.2">
      <c r="B52" s="1467"/>
      <c r="C52" s="1468"/>
      <c r="D52" s="288"/>
      <c r="E52" s="121"/>
      <c r="F52" s="1451" t="s">
        <v>517</v>
      </c>
      <c r="G52" s="1452"/>
      <c r="H52" s="290"/>
      <c r="I52" s="101"/>
      <c r="J52" s="1467"/>
      <c r="K52" s="1468"/>
      <c r="L52" s="290"/>
    </row>
    <row r="53" spans="2:13" ht="15" customHeight="1" thickBot="1" x14ac:dyDescent="0.25">
      <c r="B53" s="1469"/>
      <c r="C53" s="1470"/>
      <c r="D53" s="289"/>
      <c r="E53" s="121"/>
      <c r="F53" s="1471" t="s">
        <v>518</v>
      </c>
      <c r="G53" s="1472"/>
      <c r="H53" s="291"/>
      <c r="I53" s="101"/>
      <c r="J53" s="1469"/>
      <c r="K53" s="1470"/>
      <c r="L53" s="291"/>
    </row>
    <row r="54" spans="2:13" ht="15" customHeight="1" thickBot="1" x14ac:dyDescent="0.25">
      <c r="B54" s="122"/>
      <c r="C54" s="122"/>
      <c r="D54" s="121"/>
      <c r="E54" s="121"/>
      <c r="F54" s="122"/>
      <c r="G54" s="122"/>
      <c r="H54" s="101"/>
      <c r="I54" s="101"/>
      <c r="J54" s="122"/>
      <c r="K54" s="122"/>
      <c r="L54" s="101"/>
    </row>
    <row r="55" spans="2:13" ht="15" customHeight="1" thickBot="1" x14ac:dyDescent="0.25">
      <c r="B55" s="1473" t="s">
        <v>519</v>
      </c>
      <c r="C55" s="1474"/>
      <c r="D55" s="1474"/>
      <c r="E55" s="1474"/>
      <c r="F55" s="1474"/>
      <c r="G55" s="1474"/>
      <c r="H55" s="1474"/>
      <c r="I55" s="1474"/>
      <c r="J55" s="1474"/>
      <c r="K55" s="1474"/>
      <c r="L55" s="1475"/>
    </row>
    <row r="56" spans="2:13" ht="75" customHeight="1" thickBot="1" x14ac:dyDescent="0.25">
      <c r="B56" s="1476"/>
      <c r="C56" s="1477"/>
      <c r="D56" s="1477"/>
      <c r="E56" s="1477"/>
      <c r="F56" s="1477"/>
      <c r="G56" s="1477"/>
      <c r="H56" s="1477"/>
      <c r="I56" s="1477"/>
      <c r="J56" s="1477"/>
      <c r="K56" s="1477"/>
      <c r="L56" s="1478"/>
    </row>
    <row r="57" spans="2:13" x14ac:dyDescent="0.2">
      <c r="C57" s="101"/>
      <c r="D57" s="101"/>
      <c r="E57" s="101"/>
      <c r="F57" s="101"/>
      <c r="G57" s="101"/>
      <c r="H57" s="101"/>
      <c r="I57" s="101"/>
      <c r="J57" s="101"/>
      <c r="K57" s="101"/>
      <c r="L57" s="101"/>
    </row>
    <row r="58" spans="2:13" ht="60.75" customHeight="1" x14ac:dyDescent="0.2">
      <c r="B58" s="1453" t="s">
        <v>520</v>
      </c>
      <c r="C58" s="1454"/>
      <c r="D58" s="1454"/>
      <c r="E58" s="1454"/>
      <c r="F58" s="1454"/>
      <c r="G58" s="1454"/>
      <c r="H58" s="1454"/>
      <c r="I58" s="1454"/>
      <c r="J58" s="1454"/>
      <c r="K58" s="1454"/>
      <c r="L58" s="1454"/>
      <c r="M58" s="1454"/>
    </row>
    <row r="59" spans="2:13" ht="16.5" thickBot="1" x14ac:dyDescent="0.25">
      <c r="C59" s="101"/>
      <c r="D59" s="101"/>
      <c r="E59" s="101"/>
      <c r="F59" s="101"/>
      <c r="G59" s="101"/>
      <c r="H59" s="101"/>
      <c r="I59" s="101"/>
      <c r="J59" s="101"/>
      <c r="K59" s="101"/>
      <c r="L59" s="101"/>
    </row>
    <row r="60" spans="2:13" ht="45" customHeight="1" x14ac:dyDescent="0.2">
      <c r="B60" s="150" t="s">
        <v>521</v>
      </c>
      <c r="C60" s="1479"/>
      <c r="D60" s="1479"/>
      <c r="E60" s="1479"/>
      <c r="F60" s="1479"/>
      <c r="G60" s="1479"/>
      <c r="H60" s="1479"/>
      <c r="I60" s="1479"/>
      <c r="J60" s="1479"/>
      <c r="K60" s="1479"/>
      <c r="L60" s="1480"/>
    </row>
    <row r="61" spans="2:13" ht="6.75" customHeight="1" thickBot="1" x14ac:dyDescent="0.25">
      <c r="B61" s="151"/>
      <c r="C61" s="1481"/>
      <c r="D61" s="1481"/>
      <c r="E61" s="1481"/>
      <c r="F61" s="1481"/>
      <c r="G61" s="1481"/>
      <c r="H61" s="1481"/>
      <c r="I61" s="1481"/>
      <c r="J61" s="1481"/>
      <c r="K61" s="1481"/>
      <c r="L61" s="1482"/>
    </row>
    <row r="62" spans="2:13" ht="45" customHeight="1" x14ac:dyDescent="0.2">
      <c r="B62" s="150" t="s">
        <v>522</v>
      </c>
      <c r="C62" s="1479"/>
      <c r="D62" s="1479"/>
      <c r="E62" s="1479"/>
      <c r="F62" s="1479"/>
      <c r="G62" s="1479"/>
      <c r="H62" s="1479"/>
      <c r="I62" s="1479"/>
      <c r="J62" s="1479"/>
      <c r="K62" s="1479"/>
      <c r="L62" s="1480"/>
    </row>
    <row r="63" spans="2:13" ht="6.75" customHeight="1" thickBot="1" x14ac:dyDescent="0.25">
      <c r="B63" s="151"/>
      <c r="C63" s="1481"/>
      <c r="D63" s="1481"/>
      <c r="E63" s="1481"/>
      <c r="F63" s="1481"/>
      <c r="G63" s="1481"/>
      <c r="H63" s="1481"/>
      <c r="I63" s="1481"/>
      <c r="J63" s="1481"/>
      <c r="K63" s="1481"/>
      <c r="L63" s="1482"/>
    </row>
    <row r="64" spans="2:13" ht="45" customHeight="1" x14ac:dyDescent="0.2">
      <c r="B64" s="150" t="s">
        <v>523</v>
      </c>
      <c r="C64" s="1479"/>
      <c r="D64" s="1479"/>
      <c r="E64" s="1479"/>
      <c r="F64" s="1479"/>
      <c r="G64" s="1479"/>
      <c r="H64" s="1479"/>
      <c r="I64" s="1479"/>
      <c r="J64" s="1479"/>
      <c r="K64" s="1479"/>
      <c r="L64" s="1480"/>
    </row>
    <row r="65" spans="1:143" ht="6" customHeight="1" thickBot="1" x14ac:dyDescent="0.25">
      <c r="B65" s="151"/>
      <c r="C65" s="1481"/>
      <c r="D65" s="1481"/>
      <c r="E65" s="1481"/>
      <c r="F65" s="1481"/>
      <c r="G65" s="1481"/>
      <c r="H65" s="1481"/>
      <c r="I65" s="1481"/>
      <c r="J65" s="1481"/>
      <c r="K65" s="1481"/>
      <c r="L65" s="1482"/>
    </row>
    <row r="66" spans="1:143" ht="45" customHeight="1" x14ac:dyDescent="0.2">
      <c r="B66" s="150" t="s">
        <v>524</v>
      </c>
      <c r="C66" s="1479"/>
      <c r="D66" s="1479"/>
      <c r="E66" s="1479"/>
      <c r="F66" s="1479"/>
      <c r="G66" s="1479"/>
      <c r="H66" s="1479"/>
      <c r="I66" s="1479"/>
      <c r="J66" s="1479"/>
      <c r="K66" s="1479"/>
      <c r="L66" s="1480"/>
    </row>
    <row r="67" spans="1:143" ht="6" customHeight="1" thickBot="1" x14ac:dyDescent="0.25">
      <c r="B67" s="151"/>
      <c r="C67" s="1481"/>
      <c r="D67" s="1481"/>
      <c r="E67" s="1481"/>
      <c r="F67" s="1481"/>
      <c r="G67" s="1481"/>
      <c r="H67" s="1481"/>
      <c r="I67" s="1481"/>
      <c r="J67" s="1481"/>
      <c r="K67" s="1481"/>
      <c r="L67" s="1482"/>
    </row>
    <row r="68" spans="1:143" ht="45" customHeight="1" x14ac:dyDescent="0.2">
      <c r="B68" s="150" t="s">
        <v>525</v>
      </c>
      <c r="C68" s="1479"/>
      <c r="D68" s="1479"/>
      <c r="E68" s="1479"/>
      <c r="F68" s="1479"/>
      <c r="G68" s="1479"/>
      <c r="H68" s="1479"/>
      <c r="I68" s="1479"/>
      <c r="J68" s="1479"/>
      <c r="K68" s="1479"/>
      <c r="L68" s="1480"/>
    </row>
    <row r="69" spans="1:143" ht="6.75" customHeight="1" thickBot="1" x14ac:dyDescent="0.25">
      <c r="B69" s="151"/>
      <c r="C69" s="1481"/>
      <c r="D69" s="1481"/>
      <c r="E69" s="1481"/>
      <c r="F69" s="1481"/>
      <c r="G69" s="1481"/>
      <c r="H69" s="1481"/>
      <c r="I69" s="1481"/>
      <c r="J69" s="1481"/>
      <c r="K69" s="1481"/>
      <c r="L69" s="1482"/>
    </row>
    <row r="70" spans="1:143" ht="45" customHeight="1" x14ac:dyDescent="0.2">
      <c r="B70" s="150" t="s">
        <v>526</v>
      </c>
      <c r="C70" s="1479"/>
      <c r="D70" s="1479"/>
      <c r="E70" s="1479"/>
      <c r="F70" s="1479"/>
      <c r="G70" s="1479"/>
      <c r="H70" s="1479"/>
      <c r="I70" s="1479"/>
      <c r="J70" s="1479"/>
      <c r="K70" s="1479"/>
      <c r="L70" s="1480"/>
    </row>
    <row r="71" spans="1:143" s="101" customFormat="1" x14ac:dyDescent="0.2">
      <c r="A71" s="105"/>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c r="DQ71" s="102"/>
      <c r="DR71" s="102"/>
      <c r="DS71" s="102"/>
      <c r="DT71" s="102"/>
      <c r="DU71" s="102"/>
      <c r="DV71" s="102"/>
      <c r="DW71" s="102"/>
      <c r="DX71" s="102"/>
      <c r="DY71" s="102"/>
      <c r="DZ71" s="102"/>
      <c r="EA71" s="102"/>
      <c r="EB71" s="102"/>
      <c r="EC71" s="102"/>
      <c r="ED71" s="102"/>
      <c r="EE71" s="102"/>
      <c r="EF71" s="102"/>
      <c r="EG71" s="102"/>
      <c r="EH71" s="102"/>
      <c r="EI71" s="102"/>
      <c r="EJ71" s="102"/>
      <c r="EK71" s="102"/>
      <c r="EL71" s="102"/>
      <c r="EM71" s="102"/>
    </row>
    <row r="72" spans="1:143" s="101" customFormat="1" ht="55.5" customHeight="1" x14ac:dyDescent="0.2">
      <c r="A72" s="105"/>
      <c r="B72" s="1453" t="s">
        <v>527</v>
      </c>
      <c r="C72" s="1454"/>
      <c r="D72" s="1454"/>
      <c r="E72" s="1454"/>
      <c r="F72" s="1454"/>
      <c r="G72" s="1454"/>
      <c r="H72" s="1454"/>
      <c r="I72" s="1454"/>
      <c r="J72" s="1454"/>
      <c r="K72" s="1454"/>
      <c r="L72" s="1454"/>
      <c r="M72" s="1454"/>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c r="DQ72" s="102"/>
      <c r="DR72" s="102"/>
      <c r="DS72" s="102"/>
      <c r="DT72" s="102"/>
      <c r="DU72" s="102"/>
      <c r="DV72" s="102"/>
      <c r="DW72" s="102"/>
      <c r="DX72" s="102"/>
      <c r="DY72" s="102"/>
      <c r="DZ72" s="102"/>
      <c r="EA72" s="102"/>
      <c r="EB72" s="102"/>
      <c r="EC72" s="102"/>
      <c r="ED72" s="102"/>
      <c r="EE72" s="102"/>
      <c r="EF72" s="102"/>
      <c r="EG72" s="102"/>
      <c r="EH72" s="102"/>
      <c r="EI72" s="102"/>
      <c r="EJ72" s="102"/>
      <c r="EK72" s="102"/>
      <c r="EL72" s="102"/>
      <c r="EM72" s="102"/>
    </row>
    <row r="73" spans="1:143" ht="16.5" thickBot="1" x14ac:dyDescent="0.25">
      <c r="C73" s="101"/>
      <c r="D73" s="101"/>
      <c r="E73" s="101"/>
      <c r="F73" s="101"/>
      <c r="G73" s="101"/>
      <c r="H73" s="101"/>
      <c r="I73" s="101"/>
      <c r="J73" s="101"/>
      <c r="K73" s="101"/>
      <c r="L73" s="101"/>
    </row>
    <row r="74" spans="1:143" ht="16.5" thickBot="1" x14ac:dyDescent="0.25">
      <c r="B74" s="1016" t="s">
        <v>528</v>
      </c>
      <c r="C74" s="952"/>
      <c r="D74" s="952"/>
      <c r="E74" s="952"/>
      <c r="F74" s="952"/>
      <c r="G74" s="952" t="s">
        <v>529</v>
      </c>
      <c r="H74" s="952"/>
      <c r="I74" s="952"/>
      <c r="J74" s="952"/>
      <c r="K74" s="952"/>
      <c r="L74" s="953"/>
    </row>
    <row r="75" spans="1:143" ht="42.75" customHeight="1" x14ac:dyDescent="0.2">
      <c r="B75" s="1486"/>
      <c r="C75" s="1487"/>
      <c r="D75" s="1487"/>
      <c r="E75" s="1487"/>
      <c r="F75" s="1487"/>
      <c r="G75" s="1487"/>
      <c r="H75" s="1487"/>
      <c r="I75" s="1487"/>
      <c r="J75" s="1487"/>
      <c r="K75" s="1487"/>
      <c r="L75" s="1488"/>
    </row>
    <row r="76" spans="1:143" ht="42.75" customHeight="1" x14ac:dyDescent="0.2">
      <c r="B76" s="1483"/>
      <c r="C76" s="1484"/>
      <c r="D76" s="1484"/>
      <c r="E76" s="1484"/>
      <c r="F76" s="1484"/>
      <c r="G76" s="1484"/>
      <c r="H76" s="1484"/>
      <c r="I76" s="1484"/>
      <c r="J76" s="1484"/>
      <c r="K76" s="1484"/>
      <c r="L76" s="1485"/>
    </row>
    <row r="77" spans="1:143" ht="42.75" customHeight="1" x14ac:dyDescent="0.2">
      <c r="B77" s="1483"/>
      <c r="C77" s="1484"/>
      <c r="D77" s="1484"/>
      <c r="E77" s="1484"/>
      <c r="F77" s="1484"/>
      <c r="G77" s="1484"/>
      <c r="H77" s="1484"/>
      <c r="I77" s="1484"/>
      <c r="J77" s="1484"/>
      <c r="K77" s="1484"/>
      <c r="L77" s="1485"/>
    </row>
    <row r="78" spans="1:143" ht="42.75" customHeight="1" x14ac:dyDescent="0.2">
      <c r="B78" s="1483"/>
      <c r="C78" s="1484"/>
      <c r="D78" s="1484"/>
      <c r="E78" s="1484"/>
      <c r="F78" s="1484"/>
      <c r="G78" s="1484"/>
      <c r="H78" s="1484"/>
      <c r="I78" s="1484"/>
      <c r="J78" s="1484"/>
      <c r="K78" s="1484"/>
      <c r="L78" s="1485"/>
    </row>
    <row r="79" spans="1:143" ht="42.75" customHeight="1" x14ac:dyDescent="0.2">
      <c r="B79" s="1483"/>
      <c r="C79" s="1484"/>
      <c r="D79" s="1484"/>
      <c r="E79" s="1484"/>
      <c r="F79" s="1484"/>
      <c r="G79" s="1484"/>
      <c r="H79" s="1484"/>
      <c r="I79" s="1484"/>
      <c r="J79" s="1484"/>
      <c r="K79" s="1484"/>
      <c r="L79" s="1485"/>
    </row>
    <row r="80" spans="1:143" ht="42.75" customHeight="1" x14ac:dyDescent="0.2">
      <c r="B80" s="1483"/>
      <c r="C80" s="1484"/>
      <c r="D80" s="1484"/>
      <c r="E80" s="1484"/>
      <c r="F80" s="1484"/>
      <c r="G80" s="1484"/>
      <c r="H80" s="1484"/>
      <c r="I80" s="1484"/>
      <c r="J80" s="1484"/>
      <c r="K80" s="1484"/>
      <c r="L80" s="1485"/>
    </row>
    <row r="81" spans="1:13" ht="42.75" customHeight="1" x14ac:dyDescent="0.2">
      <c r="B81" s="1483"/>
      <c r="C81" s="1484"/>
      <c r="D81" s="1484"/>
      <c r="E81" s="1484"/>
      <c r="F81" s="1484"/>
      <c r="G81" s="1484"/>
      <c r="H81" s="1484"/>
      <c r="I81" s="1484"/>
      <c r="J81" s="1484"/>
      <c r="K81" s="1484"/>
      <c r="L81" s="1485"/>
    </row>
    <row r="82" spans="1:13" ht="42.75" customHeight="1" x14ac:dyDescent="0.2">
      <c r="B82" s="1483"/>
      <c r="C82" s="1484"/>
      <c r="D82" s="1484"/>
      <c r="E82" s="1484"/>
      <c r="F82" s="1484"/>
      <c r="G82" s="1484"/>
      <c r="H82" s="1484"/>
      <c r="I82" s="1484"/>
      <c r="J82" s="1484"/>
      <c r="K82" s="1484"/>
      <c r="L82" s="1485"/>
    </row>
    <row r="83" spans="1:13" ht="42.75" customHeight="1" x14ac:dyDescent="0.2">
      <c r="B83" s="1483"/>
      <c r="C83" s="1484"/>
      <c r="D83" s="1484"/>
      <c r="E83" s="1484"/>
      <c r="F83" s="1484"/>
      <c r="G83" s="1484"/>
      <c r="H83" s="1484"/>
      <c r="I83" s="1484"/>
      <c r="J83" s="1484"/>
      <c r="K83" s="1484"/>
      <c r="L83" s="1485"/>
    </row>
    <row r="84" spans="1:13" ht="42.75" customHeight="1" thickBot="1" x14ac:dyDescent="0.25">
      <c r="B84" s="1489"/>
      <c r="C84" s="1490"/>
      <c r="D84" s="1490"/>
      <c r="E84" s="1490"/>
      <c r="F84" s="1490"/>
      <c r="G84" s="1490"/>
      <c r="H84" s="1490"/>
      <c r="I84" s="1490"/>
      <c r="J84" s="1490"/>
      <c r="K84" s="1490"/>
      <c r="L84" s="1491"/>
    </row>
    <row r="85" spans="1:13" ht="24.75" customHeight="1" x14ac:dyDescent="0.2">
      <c r="C85" s="101"/>
      <c r="D85" s="101"/>
      <c r="E85" s="101"/>
      <c r="F85" s="101"/>
      <c r="G85" s="101"/>
      <c r="H85" s="101"/>
      <c r="I85" s="101"/>
      <c r="J85" s="101"/>
      <c r="K85" s="101"/>
      <c r="L85" s="101"/>
    </row>
    <row r="86" spans="1:13" ht="26.25" x14ac:dyDescent="0.2">
      <c r="B86" s="1492" t="s">
        <v>530</v>
      </c>
      <c r="C86" s="1493"/>
      <c r="D86" s="1493"/>
      <c r="E86" s="1493"/>
      <c r="F86" s="1493"/>
      <c r="G86" s="1493"/>
      <c r="H86" s="1493"/>
      <c r="I86" s="1493"/>
      <c r="J86" s="1493"/>
      <c r="K86" s="1493"/>
      <c r="L86" s="1493"/>
      <c r="M86" s="1493"/>
    </row>
    <row r="87" spans="1:13" x14ac:dyDescent="0.2">
      <c r="C87" s="101"/>
      <c r="D87" s="101"/>
      <c r="E87" s="101"/>
      <c r="F87" s="101"/>
      <c r="G87" s="101"/>
      <c r="H87" s="101"/>
      <c r="I87" s="101"/>
      <c r="J87" s="101"/>
      <c r="K87" s="101"/>
      <c r="L87" s="101"/>
    </row>
    <row r="88" spans="1:13" ht="53.25" customHeight="1" x14ac:dyDescent="0.2">
      <c r="B88" s="1494" t="s">
        <v>531</v>
      </c>
      <c r="C88" s="1495"/>
      <c r="D88" s="1495"/>
      <c r="E88" s="1495"/>
      <c r="F88" s="1495"/>
      <c r="G88" s="1495"/>
      <c r="H88" s="1495"/>
      <c r="I88" s="1495"/>
      <c r="J88" s="1495"/>
      <c r="K88" s="1495"/>
      <c r="L88" s="1495"/>
      <c r="M88" s="1495"/>
    </row>
    <row r="89" spans="1:13" ht="15.75" customHeight="1" thickBot="1" x14ac:dyDescent="0.25">
      <c r="A89" s="123"/>
      <c r="B89" s="124"/>
      <c r="C89" s="124"/>
      <c r="D89" s="124"/>
      <c r="E89" s="124"/>
      <c r="F89" s="124"/>
      <c r="G89" s="124"/>
      <c r="H89" s="124"/>
      <c r="I89" s="124"/>
      <c r="J89" s="124"/>
      <c r="K89" s="124"/>
      <c r="L89" s="124"/>
      <c r="M89" s="124"/>
    </row>
    <row r="90" spans="1:13" ht="15.75" customHeight="1" x14ac:dyDescent="0.2">
      <c r="A90" s="123"/>
      <c r="B90" s="1500" t="s">
        <v>532</v>
      </c>
      <c r="C90" s="1501"/>
      <c r="D90" s="1501"/>
      <c r="E90" s="1505"/>
      <c r="F90" s="1505"/>
      <c r="G90" s="1505"/>
      <c r="H90" s="1505"/>
      <c r="I90" s="1505"/>
      <c r="J90" s="1505"/>
      <c r="K90" s="1505"/>
      <c r="L90" s="1505"/>
      <c r="M90" s="1506"/>
    </row>
    <row r="91" spans="1:13" ht="15.75" customHeight="1" x14ac:dyDescent="0.2">
      <c r="A91" s="123"/>
      <c r="B91" s="1060" t="s">
        <v>533</v>
      </c>
      <c r="C91" s="1502"/>
      <c r="D91" s="1502"/>
      <c r="E91" s="1507" t="s">
        <v>534</v>
      </c>
      <c r="F91" s="1507"/>
      <c r="G91" s="1507"/>
      <c r="H91" s="1507"/>
      <c r="I91" s="1507"/>
      <c r="J91" s="1507"/>
      <c r="K91" s="1507"/>
      <c r="L91" s="1507"/>
      <c r="M91" s="1508"/>
    </row>
    <row r="92" spans="1:13" ht="15.75" customHeight="1" thickBot="1" x14ac:dyDescent="0.25">
      <c r="A92" s="123"/>
      <c r="B92" s="1503" t="s">
        <v>535</v>
      </c>
      <c r="C92" s="1504"/>
      <c r="D92" s="1504"/>
      <c r="E92" s="1509" t="s">
        <v>536</v>
      </c>
      <c r="F92" s="1509"/>
      <c r="G92" s="1509"/>
      <c r="H92" s="1509"/>
      <c r="I92" s="1509"/>
      <c r="J92" s="1509"/>
      <c r="K92" s="1509"/>
      <c r="L92" s="1509"/>
      <c r="M92" s="1510"/>
    </row>
    <row r="93" spans="1:13" ht="15.75" customHeight="1" x14ac:dyDescent="0.2">
      <c r="A93" s="123"/>
      <c r="B93" s="1583"/>
      <c r="C93" s="1584"/>
      <c r="D93" s="1584"/>
      <c r="E93" s="1584"/>
      <c r="F93" s="1584"/>
      <c r="G93" s="1584"/>
      <c r="H93" s="1584"/>
      <c r="I93" s="1584"/>
      <c r="J93" s="1584"/>
      <c r="K93" s="1584"/>
      <c r="L93" s="1584"/>
      <c r="M93" s="1585"/>
    </row>
    <row r="94" spans="1:13" ht="15.75" customHeight="1" x14ac:dyDescent="0.2">
      <c r="A94" s="123"/>
      <c r="B94" s="1586"/>
      <c r="C94" s="1587"/>
      <c r="D94" s="1587"/>
      <c r="E94" s="1587"/>
      <c r="F94" s="1587"/>
      <c r="G94" s="1587"/>
      <c r="H94" s="1587"/>
      <c r="I94" s="1587"/>
      <c r="J94" s="1587"/>
      <c r="K94" s="1587"/>
      <c r="L94" s="1587"/>
      <c r="M94" s="1588"/>
    </row>
    <row r="95" spans="1:13" ht="15.75" customHeight="1" x14ac:dyDescent="0.2">
      <c r="A95" s="123"/>
      <c r="B95" s="1586"/>
      <c r="C95" s="1587"/>
      <c r="D95" s="1587"/>
      <c r="E95" s="1587"/>
      <c r="F95" s="1587"/>
      <c r="G95" s="1587"/>
      <c r="H95" s="1587"/>
      <c r="I95" s="1587"/>
      <c r="J95" s="1587"/>
      <c r="K95" s="1587"/>
      <c r="L95" s="1587"/>
      <c r="M95" s="1588"/>
    </row>
    <row r="96" spans="1:13" ht="15.75" customHeight="1" x14ac:dyDescent="0.2">
      <c r="A96" s="123"/>
      <c r="B96" s="1586"/>
      <c r="C96" s="1587"/>
      <c r="D96" s="1587"/>
      <c r="E96" s="1587"/>
      <c r="F96" s="1587"/>
      <c r="G96" s="1587"/>
      <c r="H96" s="1587"/>
      <c r="I96" s="1587"/>
      <c r="J96" s="1587"/>
      <c r="K96" s="1587"/>
      <c r="L96" s="1587"/>
      <c r="M96" s="1588"/>
    </row>
    <row r="97" spans="1:13" ht="15.75" customHeight="1" x14ac:dyDescent="0.2">
      <c r="A97" s="123"/>
      <c r="B97" s="1586"/>
      <c r="C97" s="1587"/>
      <c r="D97" s="1587"/>
      <c r="E97" s="1587"/>
      <c r="F97" s="1587"/>
      <c r="G97" s="1587"/>
      <c r="H97" s="1587"/>
      <c r="I97" s="1587"/>
      <c r="J97" s="1587"/>
      <c r="K97" s="1587"/>
      <c r="L97" s="1587"/>
      <c r="M97" s="1588"/>
    </row>
    <row r="98" spans="1:13" ht="15.75" customHeight="1" x14ac:dyDescent="0.2">
      <c r="A98" s="123"/>
      <c r="B98" s="1586"/>
      <c r="C98" s="1587"/>
      <c r="D98" s="1587"/>
      <c r="E98" s="1587"/>
      <c r="F98" s="1587"/>
      <c r="G98" s="1587"/>
      <c r="H98" s="1587"/>
      <c r="I98" s="1587"/>
      <c r="J98" s="1587"/>
      <c r="K98" s="1587"/>
      <c r="L98" s="1587"/>
      <c r="M98" s="1588"/>
    </row>
    <row r="99" spans="1:13" ht="15.75" customHeight="1" x14ac:dyDescent="0.2">
      <c r="A99" s="123"/>
      <c r="B99" s="1586"/>
      <c r="C99" s="1587"/>
      <c r="D99" s="1587"/>
      <c r="E99" s="1587"/>
      <c r="F99" s="1587"/>
      <c r="G99" s="1587"/>
      <c r="H99" s="1587"/>
      <c r="I99" s="1587"/>
      <c r="J99" s="1587"/>
      <c r="K99" s="1587"/>
      <c r="L99" s="1587"/>
      <c r="M99" s="1588"/>
    </row>
    <row r="100" spans="1:13" ht="15.75" customHeight="1" x14ac:dyDescent="0.2">
      <c r="A100" s="123"/>
      <c r="B100" s="1586"/>
      <c r="C100" s="1587"/>
      <c r="D100" s="1587"/>
      <c r="E100" s="1587"/>
      <c r="F100" s="1587"/>
      <c r="G100" s="1587"/>
      <c r="H100" s="1587"/>
      <c r="I100" s="1587"/>
      <c r="J100" s="1587"/>
      <c r="K100" s="1587"/>
      <c r="L100" s="1587"/>
      <c r="M100" s="1588"/>
    </row>
    <row r="101" spans="1:13" ht="15.75" customHeight="1" x14ac:dyDescent="0.2">
      <c r="A101" s="123"/>
      <c r="B101" s="1586"/>
      <c r="C101" s="1587"/>
      <c r="D101" s="1587"/>
      <c r="E101" s="1587"/>
      <c r="F101" s="1587"/>
      <c r="G101" s="1587"/>
      <c r="H101" s="1587"/>
      <c r="I101" s="1587"/>
      <c r="J101" s="1587"/>
      <c r="K101" s="1587"/>
      <c r="L101" s="1587"/>
      <c r="M101" s="1588"/>
    </row>
    <row r="102" spans="1:13" ht="15.75" customHeight="1" x14ac:dyDescent="0.2">
      <c r="A102" s="123"/>
      <c r="B102" s="1586"/>
      <c r="C102" s="1587"/>
      <c r="D102" s="1587"/>
      <c r="E102" s="1587"/>
      <c r="F102" s="1587"/>
      <c r="G102" s="1587"/>
      <c r="H102" s="1587"/>
      <c r="I102" s="1587"/>
      <c r="J102" s="1587"/>
      <c r="K102" s="1587"/>
      <c r="L102" s="1587"/>
      <c r="M102" s="1588"/>
    </row>
    <row r="103" spans="1:13" ht="15.75" customHeight="1" x14ac:dyDescent="0.2">
      <c r="A103" s="123"/>
      <c r="B103" s="1586"/>
      <c r="C103" s="1587"/>
      <c r="D103" s="1587"/>
      <c r="E103" s="1587"/>
      <c r="F103" s="1587"/>
      <c r="G103" s="1587"/>
      <c r="H103" s="1587"/>
      <c r="I103" s="1587"/>
      <c r="J103" s="1587"/>
      <c r="K103" s="1587"/>
      <c r="L103" s="1587"/>
      <c r="M103" s="1588"/>
    </row>
    <row r="104" spans="1:13" ht="15.75" customHeight="1" x14ac:dyDescent="0.2">
      <c r="A104" s="123"/>
      <c r="B104" s="1586"/>
      <c r="C104" s="1587"/>
      <c r="D104" s="1587"/>
      <c r="E104" s="1587"/>
      <c r="F104" s="1587"/>
      <c r="G104" s="1587"/>
      <c r="H104" s="1587"/>
      <c r="I104" s="1587"/>
      <c r="J104" s="1587"/>
      <c r="K104" s="1587"/>
      <c r="L104" s="1587"/>
      <c r="M104" s="1588"/>
    </row>
    <row r="105" spans="1:13" ht="15.75" customHeight="1" x14ac:dyDescent="0.2">
      <c r="A105" s="123"/>
      <c r="B105" s="1586"/>
      <c r="C105" s="1587"/>
      <c r="D105" s="1587"/>
      <c r="E105" s="1587"/>
      <c r="F105" s="1587"/>
      <c r="G105" s="1587"/>
      <c r="H105" s="1587"/>
      <c r="I105" s="1587"/>
      <c r="J105" s="1587"/>
      <c r="K105" s="1587"/>
      <c r="L105" s="1587"/>
      <c r="M105" s="1588"/>
    </row>
    <row r="106" spans="1:13" ht="15.75" customHeight="1" x14ac:dyDescent="0.2">
      <c r="A106" s="123"/>
      <c r="B106" s="1586"/>
      <c r="C106" s="1587"/>
      <c r="D106" s="1587"/>
      <c r="E106" s="1587"/>
      <c r="F106" s="1587"/>
      <c r="G106" s="1587"/>
      <c r="H106" s="1587"/>
      <c r="I106" s="1587"/>
      <c r="J106" s="1587"/>
      <c r="K106" s="1587"/>
      <c r="L106" s="1587"/>
      <c r="M106" s="1588"/>
    </row>
    <row r="107" spans="1:13" ht="15.75" customHeight="1" x14ac:dyDescent="0.2">
      <c r="A107" s="123"/>
      <c r="B107" s="1586"/>
      <c r="C107" s="1587"/>
      <c r="D107" s="1587"/>
      <c r="E107" s="1587"/>
      <c r="F107" s="1587"/>
      <c r="G107" s="1587"/>
      <c r="H107" s="1587"/>
      <c r="I107" s="1587"/>
      <c r="J107" s="1587"/>
      <c r="K107" s="1587"/>
      <c r="L107" s="1587"/>
      <c r="M107" s="1588"/>
    </row>
    <row r="108" spans="1:13" ht="15.75" customHeight="1" x14ac:dyDescent="0.2">
      <c r="A108" s="123"/>
      <c r="B108" s="1586"/>
      <c r="C108" s="1587"/>
      <c r="D108" s="1587"/>
      <c r="E108" s="1587"/>
      <c r="F108" s="1587"/>
      <c r="G108" s="1587"/>
      <c r="H108" s="1587"/>
      <c r="I108" s="1587"/>
      <c r="J108" s="1587"/>
      <c r="K108" s="1587"/>
      <c r="L108" s="1587"/>
      <c r="M108" s="1588"/>
    </row>
    <row r="109" spans="1:13" ht="15.75" customHeight="1" x14ac:dyDescent="0.2">
      <c r="A109" s="123"/>
      <c r="B109" s="1586"/>
      <c r="C109" s="1587"/>
      <c r="D109" s="1587"/>
      <c r="E109" s="1587"/>
      <c r="F109" s="1587"/>
      <c r="G109" s="1587"/>
      <c r="H109" s="1587"/>
      <c r="I109" s="1587"/>
      <c r="J109" s="1587"/>
      <c r="K109" s="1587"/>
      <c r="L109" s="1587"/>
      <c r="M109" s="1588"/>
    </row>
    <row r="110" spans="1:13" ht="15.75" customHeight="1" x14ac:dyDescent="0.2">
      <c r="A110" s="123"/>
      <c r="B110" s="1586"/>
      <c r="C110" s="1587"/>
      <c r="D110" s="1587"/>
      <c r="E110" s="1587"/>
      <c r="F110" s="1587"/>
      <c r="G110" s="1587"/>
      <c r="H110" s="1587"/>
      <c r="I110" s="1587"/>
      <c r="J110" s="1587"/>
      <c r="K110" s="1587"/>
      <c r="L110" s="1587"/>
      <c r="M110" s="1588"/>
    </row>
    <row r="111" spans="1:13" ht="15.75" customHeight="1" x14ac:dyDescent="0.2">
      <c r="A111" s="123"/>
      <c r="B111" s="1586"/>
      <c r="C111" s="1587"/>
      <c r="D111" s="1587"/>
      <c r="E111" s="1587"/>
      <c r="F111" s="1587"/>
      <c r="G111" s="1587"/>
      <c r="H111" s="1587"/>
      <c r="I111" s="1587"/>
      <c r="J111" s="1587"/>
      <c r="K111" s="1587"/>
      <c r="L111" s="1587"/>
      <c r="M111" s="1588"/>
    </row>
    <row r="112" spans="1:13" ht="15.75" customHeight="1" x14ac:dyDescent="0.2">
      <c r="A112" s="123"/>
      <c r="B112" s="1586"/>
      <c r="C112" s="1587"/>
      <c r="D112" s="1587"/>
      <c r="E112" s="1587"/>
      <c r="F112" s="1587"/>
      <c r="G112" s="1587"/>
      <c r="H112" s="1587"/>
      <c r="I112" s="1587"/>
      <c r="J112" s="1587"/>
      <c r="K112" s="1587"/>
      <c r="L112" s="1587"/>
      <c r="M112" s="1588"/>
    </row>
    <row r="113" spans="1:13" ht="15.75" customHeight="1" x14ac:dyDescent="0.2">
      <c r="A113" s="123"/>
      <c r="B113" s="1586"/>
      <c r="C113" s="1587"/>
      <c r="D113" s="1587"/>
      <c r="E113" s="1587"/>
      <c r="F113" s="1587"/>
      <c r="G113" s="1587"/>
      <c r="H113" s="1587"/>
      <c r="I113" s="1587"/>
      <c r="J113" s="1587"/>
      <c r="K113" s="1587"/>
      <c r="L113" s="1587"/>
      <c r="M113" s="1588"/>
    </row>
    <row r="114" spans="1:13" ht="15.75" customHeight="1" x14ac:dyDescent="0.2">
      <c r="A114" s="123"/>
      <c r="B114" s="1586"/>
      <c r="C114" s="1587"/>
      <c r="D114" s="1587"/>
      <c r="E114" s="1587"/>
      <c r="F114" s="1587"/>
      <c r="G114" s="1587"/>
      <c r="H114" s="1587"/>
      <c r="I114" s="1587"/>
      <c r="J114" s="1587"/>
      <c r="K114" s="1587"/>
      <c r="L114" s="1587"/>
      <c r="M114" s="1588"/>
    </row>
    <row r="115" spans="1:13" ht="15.75" customHeight="1" thickBot="1" x14ac:dyDescent="0.25">
      <c r="A115" s="123"/>
      <c r="B115" s="1589"/>
      <c r="C115" s="1590"/>
      <c r="D115" s="1590"/>
      <c r="E115" s="1590"/>
      <c r="F115" s="1590"/>
      <c r="G115" s="1590"/>
      <c r="H115" s="1590"/>
      <c r="I115" s="1590"/>
      <c r="J115" s="1590"/>
      <c r="K115" s="1590"/>
      <c r="L115" s="1590"/>
      <c r="M115" s="1591"/>
    </row>
    <row r="116" spans="1:13" ht="15.75" customHeight="1" x14ac:dyDescent="0.2">
      <c r="A116" s="123"/>
      <c r="B116" s="124"/>
      <c r="C116" s="124"/>
      <c r="D116" s="124"/>
      <c r="E116" s="124"/>
      <c r="F116" s="124"/>
      <c r="G116" s="124"/>
      <c r="H116" s="124"/>
      <c r="I116" s="124"/>
      <c r="J116" s="124"/>
      <c r="K116" s="124"/>
      <c r="L116" s="124"/>
      <c r="M116" s="124"/>
    </row>
    <row r="117" spans="1:13" ht="52.5" customHeight="1" x14ac:dyDescent="0.2">
      <c r="B117" s="1453" t="s">
        <v>537</v>
      </c>
      <c r="C117" s="1454"/>
      <c r="D117" s="1454"/>
      <c r="E117" s="1454"/>
      <c r="F117" s="1454"/>
      <c r="G117" s="1454"/>
      <c r="H117" s="1454"/>
      <c r="I117" s="1454"/>
      <c r="J117" s="1454"/>
      <c r="K117" s="1454"/>
      <c r="L117" s="1454"/>
      <c r="M117" s="1454"/>
    </row>
    <row r="118" spans="1:13" ht="16.5" thickBot="1" x14ac:dyDescent="0.25">
      <c r="C118" s="101"/>
      <c r="D118" s="101"/>
      <c r="E118" s="101"/>
      <c r="F118" s="101"/>
      <c r="G118" s="101"/>
      <c r="H118" s="101"/>
      <c r="I118" s="101"/>
      <c r="J118" s="101"/>
      <c r="K118" s="101"/>
      <c r="L118" s="101"/>
    </row>
    <row r="119" spans="1:13" x14ac:dyDescent="0.2">
      <c r="B119" s="741" t="s">
        <v>538</v>
      </c>
      <c r="C119" s="792"/>
      <c r="D119" s="792"/>
      <c r="E119" s="792"/>
      <c r="F119" s="792"/>
      <c r="G119" s="792"/>
      <c r="H119" s="792"/>
      <c r="I119" s="792"/>
      <c r="J119" s="792"/>
      <c r="K119" s="792"/>
      <c r="L119" s="887"/>
    </row>
    <row r="120" spans="1:13" ht="15" customHeight="1" x14ac:dyDescent="0.2">
      <c r="B120" s="1496" t="s">
        <v>539</v>
      </c>
      <c r="C120" s="1497"/>
      <c r="D120" s="1497"/>
      <c r="E120" s="1498"/>
      <c r="F120" s="1498"/>
      <c r="G120" s="1498"/>
      <c r="H120" s="1498"/>
      <c r="I120" s="1498"/>
      <c r="J120" s="1498"/>
      <c r="K120" s="1498"/>
      <c r="L120" s="1499"/>
    </row>
    <row r="121" spans="1:13" x14ac:dyDescent="0.2">
      <c r="B121" s="1496" t="s">
        <v>540</v>
      </c>
      <c r="C121" s="1497"/>
      <c r="D121" s="1497"/>
      <c r="E121" s="1498"/>
      <c r="F121" s="1498"/>
      <c r="G121" s="1498"/>
      <c r="H121" s="1498"/>
      <c r="I121" s="1498"/>
      <c r="J121" s="1498"/>
      <c r="K121" s="1498"/>
      <c r="L121" s="1499"/>
    </row>
    <row r="122" spans="1:13" x14ac:dyDescent="0.2">
      <c r="B122" s="1496" t="s">
        <v>541</v>
      </c>
      <c r="C122" s="1497"/>
      <c r="D122" s="1497"/>
      <c r="E122" s="1498"/>
      <c r="F122" s="1498"/>
      <c r="G122" s="1498"/>
      <c r="H122" s="1498"/>
      <c r="I122" s="1498"/>
      <c r="J122" s="1498"/>
      <c r="K122" s="1498"/>
      <c r="L122" s="1499"/>
    </row>
    <row r="123" spans="1:13" x14ac:dyDescent="0.2">
      <c r="B123" s="1496" t="s">
        <v>542</v>
      </c>
      <c r="C123" s="1497"/>
      <c r="D123" s="1497"/>
      <c r="E123" s="1498"/>
      <c r="F123" s="1498"/>
      <c r="G123" s="1498"/>
      <c r="H123" s="1498"/>
      <c r="I123" s="1498"/>
      <c r="J123" s="1498"/>
      <c r="K123" s="1498"/>
      <c r="L123" s="1499"/>
    </row>
    <row r="124" spans="1:13" ht="108.75" customHeight="1" thickBot="1" x14ac:dyDescent="0.25">
      <c r="B124" s="1511" t="s">
        <v>543</v>
      </c>
      <c r="C124" s="1512"/>
      <c r="D124" s="1512"/>
      <c r="E124" s="1513" t="s">
        <v>544</v>
      </c>
      <c r="F124" s="1513"/>
      <c r="G124" s="1513"/>
      <c r="H124" s="1513"/>
      <c r="I124" s="1513"/>
      <c r="J124" s="1513"/>
      <c r="K124" s="1513"/>
      <c r="L124" s="1514"/>
    </row>
    <row r="125" spans="1:13" ht="16.5" thickBot="1" x14ac:dyDescent="0.25">
      <c r="C125" s="101"/>
      <c r="D125" s="101"/>
      <c r="E125" s="101"/>
      <c r="F125" s="101"/>
      <c r="G125" s="101"/>
      <c r="H125" s="101"/>
      <c r="I125" s="101"/>
      <c r="J125" s="101"/>
      <c r="K125" s="101"/>
      <c r="L125" s="101"/>
    </row>
    <row r="126" spans="1:13" x14ac:dyDescent="0.2">
      <c r="B126" s="741" t="s">
        <v>538</v>
      </c>
      <c r="C126" s="792"/>
      <c r="D126" s="792"/>
      <c r="E126" s="792"/>
      <c r="F126" s="792"/>
      <c r="G126" s="792"/>
      <c r="H126" s="792"/>
      <c r="I126" s="792"/>
      <c r="J126" s="792"/>
      <c r="K126" s="792"/>
      <c r="L126" s="887"/>
    </row>
    <row r="127" spans="1:13" x14ac:dyDescent="0.2">
      <c r="B127" s="1496" t="s">
        <v>539</v>
      </c>
      <c r="C127" s="1497"/>
      <c r="D127" s="1497"/>
      <c r="E127" s="1498"/>
      <c r="F127" s="1498"/>
      <c r="G127" s="1498"/>
      <c r="H127" s="1498"/>
      <c r="I127" s="1498"/>
      <c r="J127" s="1498"/>
      <c r="K127" s="1498"/>
      <c r="L127" s="1499"/>
    </row>
    <row r="128" spans="1:13" x14ac:dyDescent="0.2">
      <c r="B128" s="1496" t="s">
        <v>540</v>
      </c>
      <c r="C128" s="1497"/>
      <c r="D128" s="1497"/>
      <c r="E128" s="1498"/>
      <c r="F128" s="1498"/>
      <c r="G128" s="1498"/>
      <c r="H128" s="1498"/>
      <c r="I128" s="1498"/>
      <c r="J128" s="1498"/>
      <c r="K128" s="1498"/>
      <c r="L128" s="1499"/>
    </row>
    <row r="129" spans="2:12" x14ac:dyDescent="0.2">
      <c r="B129" s="1496" t="s">
        <v>541</v>
      </c>
      <c r="C129" s="1497"/>
      <c r="D129" s="1497"/>
      <c r="E129" s="1498"/>
      <c r="F129" s="1498"/>
      <c r="G129" s="1498"/>
      <c r="H129" s="1498"/>
      <c r="I129" s="1498"/>
      <c r="J129" s="1498"/>
      <c r="K129" s="1498"/>
      <c r="L129" s="1499"/>
    </row>
    <row r="130" spans="2:12" x14ac:dyDescent="0.2">
      <c r="B130" s="1496" t="s">
        <v>542</v>
      </c>
      <c r="C130" s="1497"/>
      <c r="D130" s="1497"/>
      <c r="E130" s="1498"/>
      <c r="F130" s="1498"/>
      <c r="G130" s="1498"/>
      <c r="H130" s="1498"/>
      <c r="I130" s="1498"/>
      <c r="J130" s="1498"/>
      <c r="K130" s="1498"/>
      <c r="L130" s="1499"/>
    </row>
    <row r="131" spans="2:12" ht="108.75" customHeight="1" thickBot="1" x14ac:dyDescent="0.25">
      <c r="B131" s="1511" t="s">
        <v>543</v>
      </c>
      <c r="C131" s="1512"/>
      <c r="D131" s="1512"/>
      <c r="E131" s="1513" t="s">
        <v>544</v>
      </c>
      <c r="F131" s="1513"/>
      <c r="G131" s="1513"/>
      <c r="H131" s="1513"/>
      <c r="I131" s="1513"/>
      <c r="J131" s="1513"/>
      <c r="K131" s="1513"/>
      <c r="L131" s="1514"/>
    </row>
    <row r="132" spans="2:12" ht="16.5" thickBot="1" x14ac:dyDescent="0.25">
      <c r="C132" s="101"/>
      <c r="D132" s="101"/>
      <c r="E132" s="101"/>
      <c r="F132" s="101"/>
      <c r="G132" s="101"/>
      <c r="H132" s="101"/>
      <c r="I132" s="101"/>
      <c r="J132" s="101"/>
      <c r="K132" s="101"/>
      <c r="L132" s="101"/>
    </row>
    <row r="133" spans="2:12" x14ac:dyDescent="0.2">
      <c r="B133" s="741" t="s">
        <v>538</v>
      </c>
      <c r="C133" s="792"/>
      <c r="D133" s="792"/>
      <c r="E133" s="792"/>
      <c r="F133" s="792"/>
      <c r="G133" s="792"/>
      <c r="H133" s="792"/>
      <c r="I133" s="792"/>
      <c r="J133" s="792"/>
      <c r="K133" s="792"/>
      <c r="L133" s="887"/>
    </row>
    <row r="134" spans="2:12" x14ac:dyDescent="0.2">
      <c r="B134" s="1496" t="s">
        <v>539</v>
      </c>
      <c r="C134" s="1497"/>
      <c r="D134" s="1497"/>
      <c r="E134" s="1498"/>
      <c r="F134" s="1498"/>
      <c r="G134" s="1498"/>
      <c r="H134" s="1498"/>
      <c r="I134" s="1498"/>
      <c r="J134" s="1498"/>
      <c r="K134" s="1498"/>
      <c r="L134" s="1499"/>
    </row>
    <row r="135" spans="2:12" x14ac:dyDescent="0.2">
      <c r="B135" s="1496" t="s">
        <v>540</v>
      </c>
      <c r="C135" s="1497"/>
      <c r="D135" s="1497"/>
      <c r="E135" s="1498"/>
      <c r="F135" s="1498"/>
      <c r="G135" s="1498"/>
      <c r="H135" s="1498"/>
      <c r="I135" s="1498"/>
      <c r="J135" s="1498"/>
      <c r="K135" s="1498"/>
      <c r="L135" s="1499"/>
    </row>
    <row r="136" spans="2:12" x14ac:dyDescent="0.2">
      <c r="B136" s="1496" t="s">
        <v>541</v>
      </c>
      <c r="C136" s="1497"/>
      <c r="D136" s="1497"/>
      <c r="E136" s="1498"/>
      <c r="F136" s="1498"/>
      <c r="G136" s="1498"/>
      <c r="H136" s="1498"/>
      <c r="I136" s="1498"/>
      <c r="J136" s="1498"/>
      <c r="K136" s="1498"/>
      <c r="L136" s="1499"/>
    </row>
    <row r="137" spans="2:12" x14ac:dyDescent="0.2">
      <c r="B137" s="1496" t="s">
        <v>542</v>
      </c>
      <c r="C137" s="1497"/>
      <c r="D137" s="1497"/>
      <c r="E137" s="1498"/>
      <c r="F137" s="1498"/>
      <c r="G137" s="1498"/>
      <c r="H137" s="1498"/>
      <c r="I137" s="1498"/>
      <c r="J137" s="1498"/>
      <c r="K137" s="1498"/>
      <c r="L137" s="1499"/>
    </row>
    <row r="138" spans="2:12" ht="108.75" customHeight="1" thickBot="1" x14ac:dyDescent="0.25">
      <c r="B138" s="1511" t="s">
        <v>543</v>
      </c>
      <c r="C138" s="1512"/>
      <c r="D138" s="1512"/>
      <c r="E138" s="1513" t="s">
        <v>544</v>
      </c>
      <c r="F138" s="1513"/>
      <c r="G138" s="1513"/>
      <c r="H138" s="1513"/>
      <c r="I138" s="1513"/>
      <c r="J138" s="1513"/>
      <c r="K138" s="1513"/>
      <c r="L138" s="1514"/>
    </row>
    <row r="139" spans="2:12" ht="16.5" thickBot="1" x14ac:dyDescent="0.25">
      <c r="C139" s="101"/>
      <c r="D139" s="101"/>
      <c r="E139" s="101"/>
      <c r="F139" s="101"/>
      <c r="G139" s="101"/>
      <c r="H139" s="101"/>
      <c r="I139" s="101"/>
      <c r="J139" s="101"/>
      <c r="K139" s="101"/>
      <c r="L139" s="101"/>
    </row>
    <row r="140" spans="2:12" x14ac:dyDescent="0.2">
      <c r="B140" s="741" t="s">
        <v>538</v>
      </c>
      <c r="C140" s="792"/>
      <c r="D140" s="792"/>
      <c r="E140" s="792"/>
      <c r="F140" s="792"/>
      <c r="G140" s="792"/>
      <c r="H140" s="792"/>
      <c r="I140" s="792"/>
      <c r="J140" s="792"/>
      <c r="K140" s="792"/>
      <c r="L140" s="887"/>
    </row>
    <row r="141" spans="2:12" x14ac:dyDescent="0.2">
      <c r="B141" s="1496" t="s">
        <v>539</v>
      </c>
      <c r="C141" s="1497"/>
      <c r="D141" s="1497"/>
      <c r="E141" s="1498"/>
      <c r="F141" s="1498"/>
      <c r="G141" s="1498"/>
      <c r="H141" s="1498"/>
      <c r="I141" s="1498"/>
      <c r="J141" s="1498"/>
      <c r="K141" s="1498"/>
      <c r="L141" s="1499"/>
    </row>
    <row r="142" spans="2:12" x14ac:dyDescent="0.2">
      <c r="B142" s="1496" t="s">
        <v>540</v>
      </c>
      <c r="C142" s="1497"/>
      <c r="D142" s="1497"/>
      <c r="E142" s="1498"/>
      <c r="F142" s="1498"/>
      <c r="G142" s="1498"/>
      <c r="H142" s="1498"/>
      <c r="I142" s="1498"/>
      <c r="J142" s="1498"/>
      <c r="K142" s="1498"/>
      <c r="L142" s="1499"/>
    </row>
    <row r="143" spans="2:12" x14ac:dyDescent="0.2">
      <c r="B143" s="1496" t="s">
        <v>545</v>
      </c>
      <c r="C143" s="1497"/>
      <c r="D143" s="1497"/>
      <c r="E143" s="1498"/>
      <c r="F143" s="1498"/>
      <c r="G143" s="1498"/>
      <c r="H143" s="1498"/>
      <c r="I143" s="1498"/>
      <c r="J143" s="1498"/>
      <c r="K143" s="1498"/>
      <c r="L143" s="1499"/>
    </row>
    <row r="144" spans="2:12" x14ac:dyDescent="0.2">
      <c r="B144" s="1496" t="s">
        <v>542</v>
      </c>
      <c r="C144" s="1497"/>
      <c r="D144" s="1497"/>
      <c r="E144" s="1498"/>
      <c r="F144" s="1498"/>
      <c r="G144" s="1498"/>
      <c r="H144" s="1498"/>
      <c r="I144" s="1498"/>
      <c r="J144" s="1498"/>
      <c r="K144" s="1498"/>
      <c r="L144" s="1499"/>
    </row>
    <row r="145" spans="2:12" ht="108.75" customHeight="1" thickBot="1" x14ac:dyDescent="0.25">
      <c r="B145" s="1511" t="s">
        <v>543</v>
      </c>
      <c r="C145" s="1512"/>
      <c r="D145" s="1512"/>
      <c r="E145" s="1513" t="s">
        <v>544</v>
      </c>
      <c r="F145" s="1513"/>
      <c r="G145" s="1513"/>
      <c r="H145" s="1513"/>
      <c r="I145" s="1513"/>
      <c r="J145" s="1513"/>
      <c r="K145" s="1513"/>
      <c r="L145" s="1514"/>
    </row>
    <row r="146" spans="2:12" ht="16.5" thickBot="1" x14ac:dyDescent="0.25">
      <c r="C146" s="101"/>
      <c r="D146" s="101"/>
      <c r="E146" s="101"/>
      <c r="F146" s="101"/>
      <c r="G146" s="101"/>
      <c r="H146" s="101"/>
      <c r="I146" s="101"/>
      <c r="J146" s="101"/>
      <c r="K146" s="101"/>
      <c r="L146" s="101"/>
    </row>
    <row r="147" spans="2:12" x14ac:dyDescent="0.2">
      <c r="B147" s="741" t="s">
        <v>538</v>
      </c>
      <c r="C147" s="792"/>
      <c r="D147" s="792"/>
      <c r="E147" s="792"/>
      <c r="F147" s="792"/>
      <c r="G147" s="792"/>
      <c r="H147" s="792"/>
      <c r="I147" s="792"/>
      <c r="J147" s="792"/>
      <c r="K147" s="792"/>
      <c r="L147" s="887"/>
    </row>
    <row r="148" spans="2:12" x14ac:dyDescent="0.2">
      <c r="B148" s="1496" t="s">
        <v>539</v>
      </c>
      <c r="C148" s="1497"/>
      <c r="D148" s="1497"/>
      <c r="E148" s="1498"/>
      <c r="F148" s="1498"/>
      <c r="G148" s="1498"/>
      <c r="H148" s="1498"/>
      <c r="I148" s="1498"/>
      <c r="J148" s="1498"/>
      <c r="K148" s="1498"/>
      <c r="L148" s="1499"/>
    </row>
    <row r="149" spans="2:12" x14ac:dyDescent="0.2">
      <c r="B149" s="1496" t="s">
        <v>540</v>
      </c>
      <c r="C149" s="1497"/>
      <c r="D149" s="1497"/>
      <c r="E149" s="1498"/>
      <c r="F149" s="1498"/>
      <c r="G149" s="1498"/>
      <c r="H149" s="1498"/>
      <c r="I149" s="1498"/>
      <c r="J149" s="1498"/>
      <c r="K149" s="1498"/>
      <c r="L149" s="1499"/>
    </row>
    <row r="150" spans="2:12" x14ac:dyDescent="0.2">
      <c r="B150" s="1496" t="s">
        <v>541</v>
      </c>
      <c r="C150" s="1497"/>
      <c r="D150" s="1497"/>
      <c r="E150" s="1498"/>
      <c r="F150" s="1498"/>
      <c r="G150" s="1498"/>
      <c r="H150" s="1498"/>
      <c r="I150" s="1498"/>
      <c r="J150" s="1498"/>
      <c r="K150" s="1498"/>
      <c r="L150" s="1499"/>
    </row>
    <row r="151" spans="2:12" x14ac:dyDescent="0.2">
      <c r="B151" s="1496" t="s">
        <v>542</v>
      </c>
      <c r="C151" s="1497"/>
      <c r="D151" s="1497"/>
      <c r="E151" s="1498"/>
      <c r="F151" s="1498"/>
      <c r="G151" s="1498"/>
      <c r="H151" s="1498"/>
      <c r="I151" s="1498"/>
      <c r="J151" s="1498"/>
      <c r="K151" s="1498"/>
      <c r="L151" s="1499"/>
    </row>
    <row r="152" spans="2:12" ht="108.75" customHeight="1" thickBot="1" x14ac:dyDescent="0.25">
      <c r="B152" s="1511" t="s">
        <v>543</v>
      </c>
      <c r="C152" s="1512"/>
      <c r="D152" s="1512"/>
      <c r="E152" s="1513" t="s">
        <v>544</v>
      </c>
      <c r="F152" s="1513"/>
      <c r="G152" s="1513"/>
      <c r="H152" s="1513"/>
      <c r="I152" s="1513"/>
      <c r="J152" s="1513"/>
      <c r="K152" s="1513"/>
      <c r="L152" s="1514"/>
    </row>
    <row r="153" spans="2:12" ht="16.5" thickBot="1" x14ac:dyDescent="0.25">
      <c r="C153" s="101"/>
      <c r="D153" s="101"/>
      <c r="E153" s="101"/>
      <c r="F153" s="101"/>
      <c r="G153" s="101"/>
      <c r="H153" s="101"/>
      <c r="I153" s="101"/>
      <c r="J153" s="101"/>
      <c r="K153" s="101"/>
      <c r="L153" s="101"/>
    </row>
    <row r="154" spans="2:12" x14ac:dyDescent="0.2">
      <c r="B154" s="741" t="s">
        <v>538</v>
      </c>
      <c r="C154" s="792"/>
      <c r="D154" s="792"/>
      <c r="E154" s="792"/>
      <c r="F154" s="792"/>
      <c r="G154" s="792"/>
      <c r="H154" s="792"/>
      <c r="I154" s="792"/>
      <c r="J154" s="792"/>
      <c r="K154" s="792"/>
      <c r="L154" s="887"/>
    </row>
    <row r="155" spans="2:12" x14ac:dyDescent="0.2">
      <c r="B155" s="1496" t="s">
        <v>539</v>
      </c>
      <c r="C155" s="1497"/>
      <c r="D155" s="1497"/>
      <c r="E155" s="1498"/>
      <c r="F155" s="1498"/>
      <c r="G155" s="1498"/>
      <c r="H155" s="1498"/>
      <c r="I155" s="1498"/>
      <c r="J155" s="1498"/>
      <c r="K155" s="1498"/>
      <c r="L155" s="1499"/>
    </row>
    <row r="156" spans="2:12" x14ac:dyDescent="0.2">
      <c r="B156" s="1496" t="s">
        <v>540</v>
      </c>
      <c r="C156" s="1497"/>
      <c r="D156" s="1497"/>
      <c r="E156" s="1498"/>
      <c r="F156" s="1498"/>
      <c r="G156" s="1498"/>
      <c r="H156" s="1498"/>
      <c r="I156" s="1498"/>
      <c r="J156" s="1498"/>
      <c r="K156" s="1498"/>
      <c r="L156" s="1499"/>
    </row>
    <row r="157" spans="2:12" x14ac:dyDescent="0.2">
      <c r="B157" s="1496" t="s">
        <v>541</v>
      </c>
      <c r="C157" s="1497"/>
      <c r="D157" s="1497"/>
      <c r="E157" s="1498"/>
      <c r="F157" s="1498"/>
      <c r="G157" s="1498"/>
      <c r="H157" s="1498"/>
      <c r="I157" s="1498"/>
      <c r="J157" s="1498"/>
      <c r="K157" s="1498"/>
      <c r="L157" s="1499"/>
    </row>
    <row r="158" spans="2:12" x14ac:dyDescent="0.2">
      <c r="B158" s="1496" t="s">
        <v>542</v>
      </c>
      <c r="C158" s="1497"/>
      <c r="D158" s="1497"/>
      <c r="E158" s="1498"/>
      <c r="F158" s="1498"/>
      <c r="G158" s="1498"/>
      <c r="H158" s="1498"/>
      <c r="I158" s="1498"/>
      <c r="J158" s="1498"/>
      <c r="K158" s="1498"/>
      <c r="L158" s="1499"/>
    </row>
    <row r="159" spans="2:12" ht="108.75" customHeight="1" x14ac:dyDescent="0.2">
      <c r="B159" s="1511" t="s">
        <v>546</v>
      </c>
      <c r="C159" s="1512"/>
      <c r="D159" s="1512"/>
      <c r="E159" s="1513" t="s">
        <v>544</v>
      </c>
      <c r="F159" s="1513"/>
      <c r="G159" s="1513"/>
      <c r="H159" s="1513"/>
      <c r="I159" s="1513"/>
      <c r="J159" s="1513"/>
      <c r="K159" s="1513"/>
      <c r="L159" s="1514"/>
    </row>
    <row r="160" spans="2:12" x14ac:dyDescent="0.2">
      <c r="C160" s="101"/>
      <c r="D160" s="101"/>
      <c r="E160" s="101"/>
      <c r="F160" s="101"/>
      <c r="G160" s="101"/>
      <c r="H160" s="101"/>
      <c r="I160" s="101"/>
      <c r="J160" s="101"/>
      <c r="K160" s="101"/>
      <c r="L160" s="101"/>
    </row>
    <row r="161" spans="2:13" ht="22.5" customHeight="1" x14ac:dyDescent="0.2">
      <c r="B161" s="1492" t="s">
        <v>547</v>
      </c>
      <c r="C161" s="1493"/>
      <c r="D161" s="1493"/>
      <c r="E161" s="1493"/>
      <c r="F161" s="1493"/>
      <c r="G161" s="1493"/>
      <c r="H161" s="1493"/>
      <c r="I161" s="1493"/>
      <c r="J161" s="1493"/>
      <c r="K161" s="1493"/>
      <c r="L161" s="1493"/>
      <c r="M161" s="1493"/>
    </row>
    <row r="162" spans="2:13" x14ac:dyDescent="0.2">
      <c r="C162" s="101"/>
      <c r="D162" s="101"/>
      <c r="E162" s="101"/>
      <c r="F162" s="101"/>
      <c r="G162" s="101"/>
      <c r="H162" s="101"/>
      <c r="I162" s="101"/>
      <c r="J162" s="101"/>
      <c r="K162" s="101"/>
      <c r="L162" s="101"/>
    </row>
    <row r="163" spans="2:13" ht="66.75" customHeight="1" x14ac:dyDescent="0.2">
      <c r="B163" s="1515" t="s">
        <v>548</v>
      </c>
      <c r="C163" s="1516"/>
      <c r="D163" s="1516"/>
      <c r="E163" s="1516"/>
      <c r="F163" s="1516"/>
      <c r="G163" s="1516"/>
      <c r="H163" s="1516"/>
      <c r="I163" s="1516"/>
      <c r="J163" s="1516"/>
      <c r="K163" s="1516"/>
      <c r="L163" s="1516"/>
      <c r="M163" s="1516"/>
    </row>
    <row r="164" spans="2:13" ht="16.5" customHeight="1" x14ac:dyDescent="0.2">
      <c r="B164" s="118"/>
      <c r="C164" s="122"/>
      <c r="D164" s="122"/>
      <c r="E164" s="122"/>
      <c r="F164" s="122"/>
      <c r="G164" s="122"/>
      <c r="H164" s="122"/>
      <c r="I164" s="122"/>
      <c r="J164" s="122"/>
      <c r="K164" s="122"/>
      <c r="L164" s="122"/>
      <c r="M164" s="122"/>
    </row>
    <row r="165" spans="2:13" ht="16.5" thickBot="1" x14ac:dyDescent="0.25">
      <c r="C165" s="101"/>
      <c r="D165" s="101"/>
      <c r="E165" s="101"/>
      <c r="F165" s="101"/>
      <c r="G165" s="101"/>
      <c r="H165" s="101"/>
      <c r="I165" s="101"/>
      <c r="J165" s="101"/>
      <c r="K165" s="101"/>
      <c r="L165" s="101"/>
    </row>
    <row r="166" spans="2:13" ht="15.75" customHeight="1" x14ac:dyDescent="0.2">
      <c r="B166" s="1517" t="s">
        <v>343</v>
      </c>
      <c r="C166" s="1518"/>
      <c r="D166" s="125"/>
      <c r="E166" s="125"/>
      <c r="F166" s="125"/>
      <c r="G166" s="125"/>
      <c r="H166" s="125"/>
      <c r="I166" s="125"/>
      <c r="J166" s="125"/>
      <c r="K166" s="125"/>
      <c r="L166" s="125"/>
    </row>
    <row r="167" spans="2:13" ht="16.5" thickBot="1" x14ac:dyDescent="0.25">
      <c r="B167" s="152" t="s">
        <v>347</v>
      </c>
      <c r="C167" s="292">
        <v>1160000</v>
      </c>
      <c r="D167" s="125"/>
      <c r="E167" s="125"/>
      <c r="F167" s="125"/>
      <c r="G167" s="125"/>
      <c r="H167" s="125"/>
      <c r="I167" s="125"/>
      <c r="J167" s="125"/>
      <c r="K167" s="125"/>
      <c r="L167" s="125"/>
    </row>
    <row r="168" spans="2:13" ht="20.25" customHeight="1" thickBot="1" x14ac:dyDescent="0.25">
      <c r="B168" s="153" t="s">
        <v>349</v>
      </c>
      <c r="C168" s="293">
        <v>140606</v>
      </c>
      <c r="D168" s="125"/>
      <c r="E168" s="1519" t="s">
        <v>344</v>
      </c>
      <c r="F168" s="924"/>
      <c r="G168" s="893" t="s">
        <v>345</v>
      </c>
      <c r="H168" s="125"/>
      <c r="I168" s="125"/>
      <c r="J168" s="125"/>
      <c r="K168" s="125"/>
      <c r="L168" s="125"/>
    </row>
    <row r="169" spans="2:13" ht="16.5" thickBot="1" x14ac:dyDescent="0.25">
      <c r="B169" s="4"/>
      <c r="C169" s="4"/>
      <c r="D169" s="4"/>
      <c r="E169" s="1520"/>
      <c r="F169" s="925"/>
      <c r="G169" s="1521"/>
      <c r="H169" s="125"/>
      <c r="I169" s="125"/>
      <c r="J169" s="125"/>
      <c r="K169" s="125"/>
      <c r="L169" s="125"/>
    </row>
    <row r="170" spans="2:13" ht="15.75" customHeight="1" x14ac:dyDescent="0.2">
      <c r="B170" s="157" t="s">
        <v>355</v>
      </c>
      <c r="C170" s="164" t="s">
        <v>345</v>
      </c>
      <c r="D170" s="4"/>
      <c r="E170" s="1522" t="s">
        <v>350</v>
      </c>
      <c r="F170" s="1104"/>
      <c r="G170" s="154">
        <v>8.5000000000000006E-2</v>
      </c>
      <c r="H170" s="126"/>
      <c r="I170" s="126"/>
      <c r="J170" s="125"/>
      <c r="K170" s="125"/>
      <c r="L170" s="125"/>
    </row>
    <row r="171" spans="2:13" x14ac:dyDescent="0.2">
      <c r="B171" s="165" t="s">
        <v>359</v>
      </c>
      <c r="C171" s="154">
        <v>8.3000000000000004E-2</v>
      </c>
      <c r="D171" s="4"/>
      <c r="E171" s="1522" t="s">
        <v>352</v>
      </c>
      <c r="F171" s="1104"/>
      <c r="G171" s="155">
        <v>0.12</v>
      </c>
      <c r="H171" s="126"/>
      <c r="I171" s="126"/>
      <c r="J171" s="125"/>
      <c r="K171" s="125"/>
      <c r="L171" s="125"/>
    </row>
    <row r="172" spans="2:13" ht="16.5" thickBot="1" x14ac:dyDescent="0.25">
      <c r="B172" s="165" t="s">
        <v>362</v>
      </c>
      <c r="C172" s="154">
        <v>8.3299999999999999E-2</v>
      </c>
      <c r="D172" s="4"/>
      <c r="E172" s="845" t="s">
        <v>354</v>
      </c>
      <c r="F172" s="846"/>
      <c r="G172" s="156">
        <f>SUM(G170:G171)</f>
        <v>0.20500000000000002</v>
      </c>
      <c r="H172" s="126"/>
      <c r="I172" s="126"/>
      <c r="J172" s="125"/>
      <c r="K172" s="125"/>
      <c r="L172" s="125"/>
    </row>
    <row r="173" spans="2:13" x14ac:dyDescent="0.2">
      <c r="B173" s="165" t="s">
        <v>365</v>
      </c>
      <c r="C173" s="154">
        <v>4.1700000000000001E-2</v>
      </c>
      <c r="D173" s="4"/>
      <c r="E173" s="126"/>
      <c r="F173" s="126"/>
      <c r="G173" s="125"/>
      <c r="H173" s="126"/>
      <c r="I173" s="126"/>
      <c r="J173" s="125"/>
      <c r="K173" s="125"/>
      <c r="L173" s="125"/>
    </row>
    <row r="174" spans="2:13" ht="16.5" thickBot="1" x14ac:dyDescent="0.25">
      <c r="B174" s="165" t="s">
        <v>368</v>
      </c>
      <c r="C174" s="155">
        <v>0.01</v>
      </c>
      <c r="D174" s="4"/>
      <c r="E174" s="126"/>
      <c r="F174" s="126"/>
      <c r="G174" s="126"/>
      <c r="H174" s="126"/>
      <c r="I174" s="126"/>
      <c r="J174" s="126"/>
      <c r="K174" s="126"/>
      <c r="L174" s="126"/>
    </row>
    <row r="175" spans="2:13" ht="16.5" thickBot="1" x14ac:dyDescent="0.25">
      <c r="B175" s="166" t="s">
        <v>354</v>
      </c>
      <c r="C175" s="156">
        <f>SUM(C171:C174)</f>
        <v>0.21800000000000003</v>
      </c>
      <c r="D175" s="4"/>
      <c r="E175" s="157" t="s">
        <v>356</v>
      </c>
      <c r="F175" s="158" t="s">
        <v>357</v>
      </c>
      <c r="G175" s="828" t="s">
        <v>358</v>
      </c>
      <c r="H175" s="829"/>
      <c r="I175" s="829"/>
      <c r="J175" s="829"/>
      <c r="K175" s="829"/>
      <c r="L175" s="830"/>
    </row>
    <row r="176" spans="2:13" ht="16.5" thickBot="1" x14ac:dyDescent="0.25">
      <c r="B176" s="4"/>
      <c r="C176" s="4"/>
      <c r="D176" s="4"/>
      <c r="E176" s="159" t="s">
        <v>549</v>
      </c>
      <c r="F176" s="160">
        <v>5.2199999999999998E-3</v>
      </c>
      <c r="G176" s="1523" t="s">
        <v>361</v>
      </c>
      <c r="H176" s="1524"/>
      <c r="I176" s="1524"/>
      <c r="J176" s="1524"/>
      <c r="K176" s="1524"/>
      <c r="L176" s="1525"/>
    </row>
    <row r="177" spans="2:40" x14ac:dyDescent="0.2">
      <c r="B177" s="1519" t="s">
        <v>346</v>
      </c>
      <c r="C177" s="893" t="s">
        <v>345</v>
      </c>
      <c r="D177" s="4"/>
      <c r="E177" s="159" t="s">
        <v>363</v>
      </c>
      <c r="F177" s="160">
        <v>1.044E-2</v>
      </c>
      <c r="G177" s="1523" t="s">
        <v>550</v>
      </c>
      <c r="H177" s="1524"/>
      <c r="I177" s="1524"/>
      <c r="J177" s="1524"/>
      <c r="K177" s="1524"/>
      <c r="L177" s="1525"/>
    </row>
    <row r="178" spans="2:40" ht="15.75" customHeight="1" x14ac:dyDescent="0.2">
      <c r="B178" s="1520"/>
      <c r="C178" s="1521"/>
      <c r="D178" s="4"/>
      <c r="E178" s="159" t="s">
        <v>366</v>
      </c>
      <c r="F178" s="161">
        <v>2.436E-2</v>
      </c>
      <c r="G178" s="1523" t="s">
        <v>551</v>
      </c>
      <c r="H178" s="1524"/>
      <c r="I178" s="1524"/>
      <c r="J178" s="1524"/>
      <c r="K178" s="1524"/>
      <c r="L178" s="1525"/>
    </row>
    <row r="179" spans="2:40" ht="15.75" customHeight="1" x14ac:dyDescent="0.2">
      <c r="B179" s="165" t="s">
        <v>552</v>
      </c>
      <c r="C179" s="155">
        <v>0.04</v>
      </c>
      <c r="D179" s="4"/>
      <c r="E179" s="159" t="s">
        <v>369</v>
      </c>
      <c r="F179" s="160">
        <v>4.3499999999999997E-2</v>
      </c>
      <c r="G179" s="1523" t="s">
        <v>553</v>
      </c>
      <c r="H179" s="1524"/>
      <c r="I179" s="1524"/>
      <c r="J179" s="1524"/>
      <c r="K179" s="1524"/>
      <c r="L179" s="1525"/>
    </row>
    <row r="180" spans="2:40" ht="15.75" customHeight="1" thickBot="1" x14ac:dyDescent="0.25">
      <c r="B180" s="165" t="s">
        <v>351</v>
      </c>
      <c r="C180" s="155">
        <v>0.03</v>
      </c>
      <c r="D180" s="4"/>
      <c r="E180" s="162" t="s">
        <v>371</v>
      </c>
      <c r="F180" s="163">
        <v>6.9599999999999995E-2</v>
      </c>
      <c r="G180" s="1526" t="s">
        <v>372</v>
      </c>
      <c r="H180" s="1527"/>
      <c r="I180" s="1527"/>
      <c r="J180" s="1527"/>
      <c r="K180" s="1527"/>
      <c r="L180" s="1528"/>
    </row>
    <row r="181" spans="2:40" ht="15.75" customHeight="1" x14ac:dyDescent="0.2">
      <c r="B181" s="165" t="s">
        <v>353</v>
      </c>
      <c r="C181" s="155">
        <v>0.02</v>
      </c>
      <c r="D181" s="4"/>
      <c r="E181" s="126"/>
      <c r="F181" s="126"/>
      <c r="G181" s="126"/>
      <c r="H181" s="126"/>
      <c r="I181" s="126"/>
      <c r="J181" s="126"/>
      <c r="K181" s="126"/>
      <c r="L181" s="126"/>
    </row>
    <row r="182" spans="2:40" ht="15.75" customHeight="1" thickBot="1" x14ac:dyDescent="0.25">
      <c r="B182" s="166" t="s">
        <v>354</v>
      </c>
      <c r="C182" s="156">
        <f>SUM(C179:C181)</f>
        <v>9.0000000000000011E-2</v>
      </c>
      <c r="D182" s="4"/>
      <c r="E182" s="126"/>
      <c r="F182" s="126"/>
      <c r="G182" s="126"/>
      <c r="H182" s="126"/>
      <c r="I182" s="126"/>
      <c r="J182" s="126"/>
      <c r="K182" s="126"/>
      <c r="L182" s="126"/>
    </row>
    <row r="183" spans="2:40" x14ac:dyDescent="0.2">
      <c r="B183" s="2"/>
      <c r="C183" s="2"/>
      <c r="D183" s="2"/>
      <c r="E183" s="3"/>
      <c r="F183" s="101"/>
      <c r="G183" s="101"/>
      <c r="H183" s="101"/>
      <c r="I183" s="101"/>
      <c r="J183" s="101"/>
      <c r="K183" s="101"/>
      <c r="L183" s="101"/>
    </row>
    <row r="184" spans="2:40" ht="16.5" thickBot="1" x14ac:dyDescent="0.25">
      <c r="C184" s="101"/>
      <c r="D184" s="101"/>
      <c r="E184" s="101"/>
      <c r="F184" s="101"/>
      <c r="G184" s="101"/>
      <c r="H184" s="101"/>
      <c r="I184" s="101"/>
      <c r="J184" s="101"/>
      <c r="K184" s="101"/>
      <c r="L184" s="101"/>
    </row>
    <row r="185" spans="2:40" ht="31.5" x14ac:dyDescent="0.2">
      <c r="B185" s="167" t="s">
        <v>374</v>
      </c>
      <c r="C185" s="168" t="s">
        <v>319</v>
      </c>
      <c r="D185" s="168" t="s">
        <v>375</v>
      </c>
      <c r="E185" s="168" t="s">
        <v>376</v>
      </c>
      <c r="F185" s="168" t="s">
        <v>377</v>
      </c>
      <c r="G185" s="168" t="s">
        <v>378</v>
      </c>
      <c r="H185" s="168" t="s">
        <v>349</v>
      </c>
      <c r="I185" s="168" t="s">
        <v>355</v>
      </c>
      <c r="J185" s="168" t="s">
        <v>379</v>
      </c>
      <c r="K185" s="168" t="s">
        <v>380</v>
      </c>
      <c r="L185" s="169" t="s">
        <v>381</v>
      </c>
      <c r="AM185" s="127" t="s">
        <v>375</v>
      </c>
      <c r="AN185" s="128" t="s">
        <v>554</v>
      </c>
    </row>
    <row r="186" spans="2:40" x14ac:dyDescent="0.2">
      <c r="B186" s="294" t="s">
        <v>555</v>
      </c>
      <c r="C186" s="295">
        <v>1</v>
      </c>
      <c r="D186" s="295" t="s">
        <v>389</v>
      </c>
      <c r="E186" s="295">
        <v>30</v>
      </c>
      <c r="F186" s="296">
        <v>1300000</v>
      </c>
      <c r="G186" s="295" t="s">
        <v>385</v>
      </c>
      <c r="H186" s="171">
        <f>(IF(F186=0,0,(IF(D186="Servicios",0,(IF(F186&lt;(2*$C$167),$C$168,0)))))/30)*E186</f>
        <v>140606</v>
      </c>
      <c r="I186" s="171">
        <f>((IF(D186="Servicios",0,(IF(G186="I",(F186*$C$175),IF(G186="II",(F186*$C$175),IF(G186="III",(F186*$C$175),IF(G186="IV",(F186*$C$175),IF(G186="V",(F186*$C$175),0))))))))+AD186)</f>
        <v>283400.00000000006</v>
      </c>
      <c r="J186" s="171">
        <f t="shared" ref="J186:J198" si="0">IFERROR((IF(D186="Servicios",0,(IF(G186="I",(F186*($G$172+$F$176)),IF(G186="II",(F186*($G$172+$F$177)),IF(G186="III",(F186*($G$172+$F$178)),IF(G186="IV",(F186*($G$172+$F$179)),IF(G186="V",(F186*($G$172+$F$180)),0))))))))+AD186,"REVISAR DATO")</f>
        <v>298168</v>
      </c>
      <c r="K186" s="171">
        <f>(IF(D186="Servicios",0,(IF(G186="I",(F186*$C$182),IF(G186="II",(F186*$C$182),IF(G186="III",(F186*$C$182),IF(G186="IV",(F186*$C$182),IF(G186="V",(F186*$C$182),0))))))))+AD186</f>
        <v>117000.00000000001</v>
      </c>
      <c r="L186" s="172">
        <f>+F186+H186+I186+J186+K186</f>
        <v>2139174</v>
      </c>
      <c r="AD186" s="129">
        <f>+H186*AD185</f>
        <v>0</v>
      </c>
      <c r="AM186" s="130" t="s">
        <v>72</v>
      </c>
      <c r="AN186" s="131" t="s">
        <v>383</v>
      </c>
    </row>
    <row r="187" spans="2:40" x14ac:dyDescent="0.2">
      <c r="B187" s="294" t="s">
        <v>556</v>
      </c>
      <c r="C187" s="295">
        <v>1</v>
      </c>
      <c r="D187" s="295" t="s">
        <v>72</v>
      </c>
      <c r="E187" s="295">
        <v>30</v>
      </c>
      <c r="F187" s="296">
        <v>500000</v>
      </c>
      <c r="G187" s="295"/>
      <c r="H187" s="171">
        <f t="shared" ref="H187:H198" si="1">(IF(F187=0,0,(IF(D187="Servicios",0,(IF(F187&lt;(2*$C$167),$C$168,0)))))/30)*E187</f>
        <v>0</v>
      </c>
      <c r="I187" s="171">
        <f t="shared" ref="I187:I198" si="2">((IF(D187="Servicios",0,(IF(G187="I",(F187*$C$175),IF(G187="II",(F187*$C$175),IF(G187="III",(F187*$C$175),IF(G187="IV",(F187*$C$175),IF(G187="V",(F187*$C$175),0))))))))+AD187)</f>
        <v>0</v>
      </c>
      <c r="J187" s="171">
        <f t="shared" si="0"/>
        <v>0</v>
      </c>
      <c r="K187" s="171">
        <f t="shared" ref="K187:K198" si="3">(IF(D187="Servicios",0,(IF(G187="I",(F187*$C$182),IF(G187="II",(F187*$C$182),IF(G187="III",(F187*$C$182),IF(G187="IV",(F187*$C$182),IF(G187="V",(F187*$C$182),0))))))))+AD187</f>
        <v>0</v>
      </c>
      <c r="L187" s="172">
        <f t="shared" ref="L187:L198" si="4">+F187+H187+I187+J187+K187</f>
        <v>500000</v>
      </c>
      <c r="AD187" s="129">
        <f t="shared" ref="AD187:AD199" si="5">+H187*AD186</f>
        <v>0</v>
      </c>
      <c r="AM187" s="130" t="s">
        <v>384</v>
      </c>
      <c r="AN187" s="131" t="s">
        <v>386</v>
      </c>
    </row>
    <row r="188" spans="2:40" x14ac:dyDescent="0.2">
      <c r="B188" s="294" t="s">
        <v>557</v>
      </c>
      <c r="C188" s="295">
        <v>1</v>
      </c>
      <c r="D188" s="295" t="s">
        <v>389</v>
      </c>
      <c r="E188" s="295">
        <v>30</v>
      </c>
      <c r="F188" s="296">
        <v>1700000</v>
      </c>
      <c r="G188" s="295" t="s">
        <v>385</v>
      </c>
      <c r="H188" s="171">
        <f t="shared" si="1"/>
        <v>140606</v>
      </c>
      <c r="I188" s="171">
        <f t="shared" si="2"/>
        <v>370600.00000000006</v>
      </c>
      <c r="J188" s="171">
        <f t="shared" si="0"/>
        <v>389912</v>
      </c>
      <c r="K188" s="171">
        <f t="shared" si="3"/>
        <v>153000.00000000003</v>
      </c>
      <c r="L188" s="172">
        <f t="shared" si="4"/>
        <v>2754118</v>
      </c>
      <c r="AD188" s="129">
        <f t="shared" si="5"/>
        <v>0</v>
      </c>
      <c r="AM188" s="130" t="s">
        <v>387</v>
      </c>
      <c r="AN188" s="131" t="s">
        <v>385</v>
      </c>
    </row>
    <row r="189" spans="2:40" x14ac:dyDescent="0.2">
      <c r="B189" s="294"/>
      <c r="C189" s="295"/>
      <c r="D189" s="295"/>
      <c r="E189" s="295"/>
      <c r="F189" s="296"/>
      <c r="G189" s="295"/>
      <c r="H189" s="171">
        <f t="shared" si="1"/>
        <v>0</v>
      </c>
      <c r="I189" s="171">
        <f t="shared" si="2"/>
        <v>0</v>
      </c>
      <c r="J189" s="171">
        <f t="shared" si="0"/>
        <v>0</v>
      </c>
      <c r="K189" s="171">
        <f t="shared" si="3"/>
        <v>0</v>
      </c>
      <c r="L189" s="172">
        <f t="shared" si="4"/>
        <v>0</v>
      </c>
      <c r="AD189" s="129">
        <f t="shared" si="5"/>
        <v>0</v>
      </c>
      <c r="AM189" s="130" t="s">
        <v>389</v>
      </c>
      <c r="AN189" s="131" t="s">
        <v>388</v>
      </c>
    </row>
    <row r="190" spans="2:40" x14ac:dyDescent="0.2">
      <c r="B190" s="294"/>
      <c r="C190" s="295"/>
      <c r="D190" s="295"/>
      <c r="E190" s="295"/>
      <c r="F190" s="296"/>
      <c r="G190" s="295"/>
      <c r="H190" s="171">
        <f t="shared" si="1"/>
        <v>0</v>
      </c>
      <c r="I190" s="171">
        <f t="shared" si="2"/>
        <v>0</v>
      </c>
      <c r="J190" s="171">
        <f t="shared" si="0"/>
        <v>0</v>
      </c>
      <c r="K190" s="171">
        <f t="shared" si="3"/>
        <v>0</v>
      </c>
      <c r="L190" s="172">
        <f t="shared" si="4"/>
        <v>0</v>
      </c>
      <c r="AD190" s="129">
        <f t="shared" si="5"/>
        <v>0</v>
      </c>
      <c r="AM190" s="130"/>
      <c r="AN190" s="131" t="s">
        <v>371</v>
      </c>
    </row>
    <row r="191" spans="2:40" x14ac:dyDescent="0.2">
      <c r="B191" s="294"/>
      <c r="C191" s="295"/>
      <c r="D191" s="295"/>
      <c r="E191" s="295"/>
      <c r="F191" s="296"/>
      <c r="G191" s="295"/>
      <c r="H191" s="171">
        <f t="shared" si="1"/>
        <v>0</v>
      </c>
      <c r="I191" s="171">
        <f t="shared" si="2"/>
        <v>0</v>
      </c>
      <c r="J191" s="171">
        <f t="shared" si="0"/>
        <v>0</v>
      </c>
      <c r="K191" s="171">
        <f t="shared" si="3"/>
        <v>0</v>
      </c>
      <c r="L191" s="172">
        <f t="shared" si="4"/>
        <v>0</v>
      </c>
      <c r="AD191" s="129">
        <f t="shared" si="5"/>
        <v>0</v>
      </c>
    </row>
    <row r="192" spans="2:40" x14ac:dyDescent="0.2">
      <c r="B192" s="294"/>
      <c r="C192" s="295"/>
      <c r="D192" s="295"/>
      <c r="E192" s="295"/>
      <c r="F192" s="296"/>
      <c r="G192" s="295"/>
      <c r="H192" s="171">
        <f t="shared" si="1"/>
        <v>0</v>
      </c>
      <c r="I192" s="171">
        <f t="shared" si="2"/>
        <v>0</v>
      </c>
      <c r="J192" s="171">
        <f t="shared" si="0"/>
        <v>0</v>
      </c>
      <c r="K192" s="171">
        <f t="shared" si="3"/>
        <v>0</v>
      </c>
      <c r="L192" s="172">
        <f t="shared" si="4"/>
        <v>0</v>
      </c>
      <c r="AD192" s="129">
        <f t="shared" si="5"/>
        <v>0</v>
      </c>
    </row>
    <row r="193" spans="2:30" x14ac:dyDescent="0.2">
      <c r="B193" s="294"/>
      <c r="C193" s="295"/>
      <c r="D193" s="295"/>
      <c r="E193" s="295"/>
      <c r="F193" s="296"/>
      <c r="G193" s="295"/>
      <c r="H193" s="171">
        <f t="shared" si="1"/>
        <v>0</v>
      </c>
      <c r="I193" s="171">
        <f t="shared" si="2"/>
        <v>0</v>
      </c>
      <c r="J193" s="171">
        <f t="shared" si="0"/>
        <v>0</v>
      </c>
      <c r="K193" s="171">
        <f t="shared" si="3"/>
        <v>0</v>
      </c>
      <c r="L193" s="172">
        <f t="shared" si="4"/>
        <v>0</v>
      </c>
      <c r="AD193" s="129">
        <f t="shared" si="5"/>
        <v>0</v>
      </c>
    </row>
    <row r="194" spans="2:30" x14ac:dyDescent="0.2">
      <c r="B194" s="294"/>
      <c r="C194" s="295"/>
      <c r="D194" s="295"/>
      <c r="E194" s="295"/>
      <c r="F194" s="296"/>
      <c r="G194" s="295"/>
      <c r="H194" s="171">
        <f t="shared" si="1"/>
        <v>0</v>
      </c>
      <c r="I194" s="171">
        <f t="shared" si="2"/>
        <v>0</v>
      </c>
      <c r="J194" s="171">
        <f t="shared" si="0"/>
        <v>0</v>
      </c>
      <c r="K194" s="171">
        <f t="shared" si="3"/>
        <v>0</v>
      </c>
      <c r="L194" s="172">
        <f t="shared" si="4"/>
        <v>0</v>
      </c>
      <c r="AD194" s="129">
        <f t="shared" si="5"/>
        <v>0</v>
      </c>
    </row>
    <row r="195" spans="2:30" x14ac:dyDescent="0.2">
      <c r="B195" s="294"/>
      <c r="C195" s="295"/>
      <c r="D195" s="295"/>
      <c r="E195" s="295"/>
      <c r="F195" s="296"/>
      <c r="G195" s="295"/>
      <c r="H195" s="171">
        <f t="shared" si="1"/>
        <v>0</v>
      </c>
      <c r="I195" s="171">
        <f t="shared" si="2"/>
        <v>0</v>
      </c>
      <c r="J195" s="171">
        <f t="shared" si="0"/>
        <v>0</v>
      </c>
      <c r="K195" s="171">
        <f t="shared" si="3"/>
        <v>0</v>
      </c>
      <c r="L195" s="172">
        <f t="shared" si="4"/>
        <v>0</v>
      </c>
      <c r="AD195" s="129">
        <f t="shared" si="5"/>
        <v>0</v>
      </c>
    </row>
    <row r="196" spans="2:30" x14ac:dyDescent="0.2">
      <c r="B196" s="294"/>
      <c r="C196" s="295"/>
      <c r="D196" s="295"/>
      <c r="E196" s="295"/>
      <c r="F196" s="296"/>
      <c r="G196" s="295"/>
      <c r="H196" s="171">
        <f t="shared" si="1"/>
        <v>0</v>
      </c>
      <c r="I196" s="171">
        <f t="shared" si="2"/>
        <v>0</v>
      </c>
      <c r="J196" s="171">
        <f t="shared" si="0"/>
        <v>0</v>
      </c>
      <c r="K196" s="171">
        <f t="shared" si="3"/>
        <v>0</v>
      </c>
      <c r="L196" s="172">
        <f t="shared" si="4"/>
        <v>0</v>
      </c>
      <c r="AD196" s="129">
        <f t="shared" si="5"/>
        <v>0</v>
      </c>
    </row>
    <row r="197" spans="2:30" x14ac:dyDescent="0.2">
      <c r="B197" s="294"/>
      <c r="C197" s="295"/>
      <c r="D197" s="295"/>
      <c r="E197" s="295"/>
      <c r="F197" s="296"/>
      <c r="G197" s="295"/>
      <c r="H197" s="171">
        <f t="shared" si="1"/>
        <v>0</v>
      </c>
      <c r="I197" s="171">
        <f t="shared" si="2"/>
        <v>0</v>
      </c>
      <c r="J197" s="171">
        <f t="shared" si="0"/>
        <v>0</v>
      </c>
      <c r="K197" s="171">
        <f t="shared" si="3"/>
        <v>0</v>
      </c>
      <c r="L197" s="172">
        <f t="shared" si="4"/>
        <v>0</v>
      </c>
      <c r="AD197" s="129">
        <f t="shared" si="5"/>
        <v>0</v>
      </c>
    </row>
    <row r="198" spans="2:30" x14ac:dyDescent="0.2">
      <c r="B198" s="294"/>
      <c r="C198" s="295"/>
      <c r="D198" s="295"/>
      <c r="E198" s="295"/>
      <c r="F198" s="296"/>
      <c r="G198" s="295"/>
      <c r="H198" s="171">
        <f t="shared" si="1"/>
        <v>0</v>
      </c>
      <c r="I198" s="171">
        <f t="shared" si="2"/>
        <v>0</v>
      </c>
      <c r="J198" s="171">
        <f t="shared" si="0"/>
        <v>0</v>
      </c>
      <c r="K198" s="171">
        <f t="shared" si="3"/>
        <v>0</v>
      </c>
      <c r="L198" s="172">
        <f t="shared" si="4"/>
        <v>0</v>
      </c>
      <c r="AD198" s="129">
        <f t="shared" si="5"/>
        <v>0</v>
      </c>
    </row>
    <row r="199" spans="2:30" ht="16.5" thickBot="1" x14ac:dyDescent="0.25">
      <c r="B199" s="175" t="s">
        <v>390</v>
      </c>
      <c r="C199" s="176">
        <f>SUM(C186:C198)</f>
        <v>3</v>
      </c>
      <c r="D199" s="170"/>
      <c r="E199" s="170"/>
      <c r="F199" s="177">
        <f>SUM(F186:F198)</f>
        <v>3500000</v>
      </c>
      <c r="G199" s="170"/>
      <c r="H199" s="173">
        <f>SUM(H186:H198)</f>
        <v>281212</v>
      </c>
      <c r="I199" s="173">
        <f>SUM(I186:I198)</f>
        <v>654000.00000000012</v>
      </c>
      <c r="J199" s="173">
        <f>SUM(J186:J198)</f>
        <v>688080</v>
      </c>
      <c r="K199" s="173">
        <f>SUM(K186:K198)</f>
        <v>270000.00000000006</v>
      </c>
      <c r="L199" s="174">
        <f>SUM(L186:L198)</f>
        <v>5393292</v>
      </c>
      <c r="AD199" s="129">
        <f t="shared" si="5"/>
        <v>0</v>
      </c>
    </row>
    <row r="200" spans="2:30" x14ac:dyDescent="0.2">
      <c r="C200" s="101"/>
      <c r="D200" s="101"/>
      <c r="E200" s="101"/>
      <c r="F200" s="101"/>
      <c r="G200" s="101"/>
      <c r="H200" s="101"/>
      <c r="I200" s="101"/>
      <c r="J200" s="101"/>
      <c r="K200" s="101"/>
      <c r="L200" s="101"/>
    </row>
    <row r="201" spans="2:30" x14ac:dyDescent="0.2">
      <c r="B201" s="1044" t="s">
        <v>558</v>
      </c>
      <c r="C201" s="1044"/>
      <c r="D201" s="1044"/>
      <c r="E201" s="1044"/>
      <c r="F201" s="1044"/>
      <c r="G201" s="1044"/>
      <c r="H201" s="1044"/>
      <c r="I201" s="1044"/>
      <c r="J201" s="1044"/>
      <c r="K201" s="1044"/>
      <c r="L201" s="1044"/>
    </row>
    <row r="202" spans="2:30" x14ac:dyDescent="0.2">
      <c r="C202" s="101"/>
      <c r="D202" s="101"/>
      <c r="E202" s="101"/>
      <c r="F202" s="101"/>
      <c r="G202" s="101"/>
      <c r="H202" s="101"/>
      <c r="I202" s="101"/>
      <c r="J202" s="101"/>
      <c r="K202" s="101"/>
      <c r="L202" s="101"/>
    </row>
    <row r="203" spans="2:30" x14ac:dyDescent="0.2">
      <c r="B203" s="1044" t="s">
        <v>559</v>
      </c>
      <c r="C203" s="1044"/>
      <c r="D203" s="1044"/>
      <c r="E203" s="1044"/>
      <c r="F203" s="1044"/>
      <c r="G203" s="1044"/>
      <c r="H203" s="1044"/>
      <c r="I203" s="1044"/>
      <c r="J203" s="1044"/>
      <c r="K203" s="1044"/>
      <c r="L203" s="1044"/>
    </row>
    <row r="204" spans="2:30" x14ac:dyDescent="0.2">
      <c r="C204" s="101"/>
      <c r="D204" s="101"/>
      <c r="E204" s="101"/>
      <c r="F204" s="101"/>
      <c r="G204" s="101"/>
      <c r="H204" s="101"/>
      <c r="I204" s="101"/>
      <c r="J204" s="101"/>
      <c r="K204" s="101"/>
      <c r="L204" s="101"/>
    </row>
    <row r="205" spans="2:30" x14ac:dyDescent="0.2">
      <c r="B205" s="1044" t="s">
        <v>560</v>
      </c>
      <c r="C205" s="1044"/>
      <c r="D205" s="1044"/>
      <c r="E205" s="1044"/>
      <c r="F205" s="1044"/>
      <c r="G205" s="1044"/>
      <c r="H205" s="1044"/>
      <c r="I205" s="1044"/>
      <c r="J205" s="1044"/>
      <c r="K205" s="1044"/>
      <c r="L205" s="1044"/>
    </row>
    <row r="206" spans="2:30" ht="16.5" thickBot="1" x14ac:dyDescent="0.25">
      <c r="C206" s="101"/>
      <c r="D206" s="101"/>
      <c r="E206" s="101"/>
      <c r="F206" s="101"/>
      <c r="G206" s="101"/>
      <c r="H206" s="101"/>
      <c r="I206" s="101"/>
      <c r="J206" s="101"/>
      <c r="K206" s="101"/>
      <c r="L206" s="101"/>
    </row>
    <row r="207" spans="2:30" x14ac:dyDescent="0.2">
      <c r="B207" s="1529" t="s">
        <v>404</v>
      </c>
      <c r="C207" s="1530"/>
      <c r="D207" s="1531"/>
      <c r="E207" s="168" t="s">
        <v>244</v>
      </c>
      <c r="F207" s="168" t="s">
        <v>245</v>
      </c>
      <c r="G207" s="168" t="s">
        <v>246</v>
      </c>
      <c r="H207" s="169" t="s">
        <v>247</v>
      </c>
      <c r="I207" s="101"/>
      <c r="J207" s="133"/>
      <c r="K207" s="101"/>
      <c r="L207" s="101"/>
    </row>
    <row r="208" spans="2:30" ht="16.5" thickBot="1" x14ac:dyDescent="0.25">
      <c r="B208" s="1532"/>
      <c r="C208" s="1533"/>
      <c r="D208" s="1534"/>
      <c r="E208" s="178">
        <f>+'Estudio de Mercados'!C56</f>
        <v>5.5E-2</v>
      </c>
      <c r="F208" s="178">
        <f>+'Estudio de Mercados'!D56</f>
        <v>0.06</v>
      </c>
      <c r="G208" s="178">
        <f>+'Estudio de Mercados'!E56</f>
        <v>6.5000000000000002E-2</v>
      </c>
      <c r="H208" s="179">
        <f>+'Estudio de Mercados'!F56</f>
        <v>7.0000000000000007E-2</v>
      </c>
      <c r="I208" s="101"/>
      <c r="J208" s="101"/>
      <c r="K208" s="101"/>
      <c r="L208" s="101"/>
    </row>
    <row r="209" spans="3:12" x14ac:dyDescent="0.2">
      <c r="C209" s="101"/>
      <c r="D209" s="101"/>
      <c r="E209" s="101"/>
      <c r="F209" s="101"/>
      <c r="G209" s="101"/>
      <c r="H209" s="101"/>
      <c r="I209" s="101"/>
      <c r="J209" s="101"/>
      <c r="K209" s="101"/>
      <c r="L209" s="101"/>
    </row>
    <row r="210" spans="3:12" ht="16.5" thickBot="1" x14ac:dyDescent="0.25">
      <c r="C210" s="101"/>
      <c r="D210" s="101"/>
      <c r="E210" s="101"/>
      <c r="F210" s="101"/>
      <c r="G210" s="101"/>
      <c r="H210" s="101"/>
      <c r="I210" s="101"/>
      <c r="J210" s="101"/>
      <c r="K210" s="101"/>
      <c r="L210" s="101"/>
    </row>
    <row r="211" spans="3:12" ht="16.5" thickBot="1" x14ac:dyDescent="0.25">
      <c r="C211" s="125"/>
      <c r="D211" s="125"/>
      <c r="E211" s="125"/>
      <c r="F211" s="125"/>
      <c r="G211" s="125"/>
      <c r="H211" s="1535" t="s">
        <v>395</v>
      </c>
      <c r="I211" s="1536"/>
      <c r="J211" s="1536"/>
      <c r="K211" s="1537"/>
      <c r="L211" s="101"/>
    </row>
    <row r="212" spans="3:12" ht="31.5" x14ac:dyDescent="0.2">
      <c r="C212" s="1519" t="s">
        <v>374</v>
      </c>
      <c r="D212" s="924"/>
      <c r="E212" s="168" t="s">
        <v>561</v>
      </c>
      <c r="F212" s="168" t="s">
        <v>562</v>
      </c>
      <c r="G212" s="168" t="s">
        <v>102</v>
      </c>
      <c r="H212" s="168" t="s">
        <v>103</v>
      </c>
      <c r="I212" s="168" t="s">
        <v>104</v>
      </c>
      <c r="J212" s="168" t="s">
        <v>105</v>
      </c>
      <c r="K212" s="169" t="s">
        <v>106</v>
      </c>
      <c r="L212" s="101"/>
    </row>
    <row r="213" spans="3:12" x14ac:dyDescent="0.2">
      <c r="C213" s="1538" t="str">
        <f>+B186</f>
        <v xml:space="preserve">Persona con rol de gerente </v>
      </c>
      <c r="D213" s="1539"/>
      <c r="E213" s="295">
        <v>12</v>
      </c>
      <c r="F213" s="180">
        <f>+L186</f>
        <v>2139174</v>
      </c>
      <c r="G213" s="180">
        <f>+(F213*E213)</f>
        <v>25670088</v>
      </c>
      <c r="H213" s="180">
        <f>+(G213*$E$208)+G213</f>
        <v>27081942.84</v>
      </c>
      <c r="I213" s="180">
        <f>+(H213*$F$208)+H213</f>
        <v>28706859.410399999</v>
      </c>
      <c r="J213" s="180">
        <f>+(I213*$G$208)+I213</f>
        <v>30572805.272076</v>
      </c>
      <c r="K213" s="181">
        <f>+(J213*$H$208)+J213</f>
        <v>32712901.64112132</v>
      </c>
      <c r="L213" s="101"/>
    </row>
    <row r="214" spans="3:12" x14ac:dyDescent="0.2">
      <c r="C214" s="1538" t="str">
        <f t="shared" ref="C214:C225" si="6">+B187</f>
        <v>Persona con rol de revisor fiscal</v>
      </c>
      <c r="D214" s="1539"/>
      <c r="E214" s="295">
        <v>12</v>
      </c>
      <c r="F214" s="180">
        <f t="shared" ref="F214:F225" si="7">+L187</f>
        <v>500000</v>
      </c>
      <c r="G214" s="180">
        <f t="shared" ref="G214:G225" si="8">+(F214*E214)</f>
        <v>6000000</v>
      </c>
      <c r="H214" s="180">
        <f t="shared" ref="H214:H225" si="9">+(G214*$E$208)+G214</f>
        <v>6330000</v>
      </c>
      <c r="I214" s="180">
        <f t="shared" ref="I214:I225" si="10">+(H214*$F$208)+H214</f>
        <v>6709800</v>
      </c>
      <c r="J214" s="180">
        <f t="shared" ref="J214:J225" si="11">+(I214*$G$208)+I214</f>
        <v>7145937</v>
      </c>
      <c r="K214" s="181">
        <f t="shared" ref="K214:K225" si="12">+(J214*$H$208)+J214</f>
        <v>7646152.5899999999</v>
      </c>
      <c r="L214" s="101"/>
    </row>
    <row r="215" spans="3:12" x14ac:dyDescent="0.2">
      <c r="C215" s="1538" t="str">
        <f t="shared" si="6"/>
        <v xml:space="preserve"> Aux. Contable</v>
      </c>
      <c r="D215" s="1539"/>
      <c r="E215" s="295">
        <v>12</v>
      </c>
      <c r="F215" s="180">
        <f t="shared" si="7"/>
        <v>2754118</v>
      </c>
      <c r="G215" s="180">
        <f t="shared" si="8"/>
        <v>33049416</v>
      </c>
      <c r="H215" s="180">
        <f t="shared" si="9"/>
        <v>34867133.880000003</v>
      </c>
      <c r="I215" s="180">
        <f t="shared" si="10"/>
        <v>36959161.912799999</v>
      </c>
      <c r="J215" s="180">
        <f t="shared" si="11"/>
        <v>39361507.437132001</v>
      </c>
      <c r="K215" s="181">
        <f t="shared" si="12"/>
        <v>42116812.957731239</v>
      </c>
      <c r="L215" s="101"/>
    </row>
    <row r="216" spans="3:12" x14ac:dyDescent="0.2">
      <c r="C216" s="1538">
        <f t="shared" si="6"/>
        <v>0</v>
      </c>
      <c r="D216" s="1539"/>
      <c r="E216" s="295">
        <v>12</v>
      </c>
      <c r="F216" s="180">
        <f t="shared" si="7"/>
        <v>0</v>
      </c>
      <c r="G216" s="180">
        <f t="shared" si="8"/>
        <v>0</v>
      </c>
      <c r="H216" s="180">
        <f t="shared" si="9"/>
        <v>0</v>
      </c>
      <c r="I216" s="180">
        <f t="shared" si="10"/>
        <v>0</v>
      </c>
      <c r="J216" s="180">
        <f t="shared" si="11"/>
        <v>0</v>
      </c>
      <c r="K216" s="181">
        <f t="shared" si="12"/>
        <v>0</v>
      </c>
      <c r="L216" s="101"/>
    </row>
    <row r="217" spans="3:12" x14ac:dyDescent="0.2">
      <c r="C217" s="1538">
        <f t="shared" si="6"/>
        <v>0</v>
      </c>
      <c r="D217" s="1539"/>
      <c r="E217" s="295">
        <v>12</v>
      </c>
      <c r="F217" s="180">
        <f t="shared" si="7"/>
        <v>0</v>
      </c>
      <c r="G217" s="180">
        <f t="shared" si="8"/>
        <v>0</v>
      </c>
      <c r="H217" s="180">
        <f t="shared" si="9"/>
        <v>0</v>
      </c>
      <c r="I217" s="180">
        <f t="shared" si="10"/>
        <v>0</v>
      </c>
      <c r="J217" s="180">
        <f t="shared" si="11"/>
        <v>0</v>
      </c>
      <c r="K217" s="181">
        <f t="shared" si="12"/>
        <v>0</v>
      </c>
      <c r="L217" s="101"/>
    </row>
    <row r="218" spans="3:12" x14ac:dyDescent="0.2">
      <c r="C218" s="1538">
        <f t="shared" si="6"/>
        <v>0</v>
      </c>
      <c r="D218" s="1539"/>
      <c r="E218" s="295">
        <v>12</v>
      </c>
      <c r="F218" s="180">
        <f t="shared" si="7"/>
        <v>0</v>
      </c>
      <c r="G218" s="180">
        <f t="shared" si="8"/>
        <v>0</v>
      </c>
      <c r="H218" s="180">
        <f t="shared" si="9"/>
        <v>0</v>
      </c>
      <c r="I218" s="180">
        <f t="shared" si="10"/>
        <v>0</v>
      </c>
      <c r="J218" s="180">
        <f t="shared" si="11"/>
        <v>0</v>
      </c>
      <c r="K218" s="181">
        <f t="shared" si="12"/>
        <v>0</v>
      </c>
      <c r="L218" s="101"/>
    </row>
    <row r="219" spans="3:12" x14ac:dyDescent="0.2">
      <c r="C219" s="1538">
        <f t="shared" si="6"/>
        <v>0</v>
      </c>
      <c r="D219" s="1539"/>
      <c r="E219" s="295">
        <v>12</v>
      </c>
      <c r="F219" s="180">
        <f t="shared" si="7"/>
        <v>0</v>
      </c>
      <c r="G219" s="180">
        <f t="shared" si="8"/>
        <v>0</v>
      </c>
      <c r="H219" s="180">
        <f t="shared" si="9"/>
        <v>0</v>
      </c>
      <c r="I219" s="180">
        <f t="shared" si="10"/>
        <v>0</v>
      </c>
      <c r="J219" s="180">
        <f t="shared" si="11"/>
        <v>0</v>
      </c>
      <c r="K219" s="181">
        <f t="shared" si="12"/>
        <v>0</v>
      </c>
      <c r="L219" s="101"/>
    </row>
    <row r="220" spans="3:12" x14ac:dyDescent="0.2">
      <c r="C220" s="1538">
        <f t="shared" si="6"/>
        <v>0</v>
      </c>
      <c r="D220" s="1539"/>
      <c r="E220" s="295">
        <v>12</v>
      </c>
      <c r="F220" s="180">
        <f t="shared" si="7"/>
        <v>0</v>
      </c>
      <c r="G220" s="180">
        <f t="shared" si="8"/>
        <v>0</v>
      </c>
      <c r="H220" s="180">
        <f t="shared" si="9"/>
        <v>0</v>
      </c>
      <c r="I220" s="180">
        <f t="shared" si="10"/>
        <v>0</v>
      </c>
      <c r="J220" s="180">
        <f t="shared" si="11"/>
        <v>0</v>
      </c>
      <c r="K220" s="181">
        <f t="shared" si="12"/>
        <v>0</v>
      </c>
      <c r="L220" s="101"/>
    </row>
    <row r="221" spans="3:12" x14ac:dyDescent="0.2">
      <c r="C221" s="1538">
        <f t="shared" si="6"/>
        <v>0</v>
      </c>
      <c r="D221" s="1539"/>
      <c r="E221" s="295">
        <v>12</v>
      </c>
      <c r="F221" s="180">
        <f t="shared" si="7"/>
        <v>0</v>
      </c>
      <c r="G221" s="180">
        <f t="shared" si="8"/>
        <v>0</v>
      </c>
      <c r="H221" s="180">
        <f t="shared" si="9"/>
        <v>0</v>
      </c>
      <c r="I221" s="180">
        <f t="shared" si="10"/>
        <v>0</v>
      </c>
      <c r="J221" s="180">
        <f t="shared" si="11"/>
        <v>0</v>
      </c>
      <c r="K221" s="181">
        <f t="shared" si="12"/>
        <v>0</v>
      </c>
      <c r="L221" s="101"/>
    </row>
    <row r="222" spans="3:12" x14ac:dyDescent="0.2">
      <c r="C222" s="1538">
        <f t="shared" si="6"/>
        <v>0</v>
      </c>
      <c r="D222" s="1539"/>
      <c r="E222" s="295">
        <v>12</v>
      </c>
      <c r="F222" s="180">
        <f t="shared" si="7"/>
        <v>0</v>
      </c>
      <c r="G222" s="180">
        <f t="shared" si="8"/>
        <v>0</v>
      </c>
      <c r="H222" s="180">
        <f t="shared" si="9"/>
        <v>0</v>
      </c>
      <c r="I222" s="180">
        <f t="shared" si="10"/>
        <v>0</v>
      </c>
      <c r="J222" s="180">
        <f t="shared" si="11"/>
        <v>0</v>
      </c>
      <c r="K222" s="181">
        <f t="shared" si="12"/>
        <v>0</v>
      </c>
      <c r="L222" s="101"/>
    </row>
    <row r="223" spans="3:12" x14ac:dyDescent="0.2">
      <c r="C223" s="1538">
        <f t="shared" si="6"/>
        <v>0</v>
      </c>
      <c r="D223" s="1539"/>
      <c r="E223" s="295">
        <v>12</v>
      </c>
      <c r="F223" s="180">
        <f t="shared" si="7"/>
        <v>0</v>
      </c>
      <c r="G223" s="180">
        <f t="shared" si="8"/>
        <v>0</v>
      </c>
      <c r="H223" s="180">
        <f t="shared" si="9"/>
        <v>0</v>
      </c>
      <c r="I223" s="180">
        <f t="shared" si="10"/>
        <v>0</v>
      </c>
      <c r="J223" s="180">
        <f t="shared" si="11"/>
        <v>0</v>
      </c>
      <c r="K223" s="181">
        <f t="shared" si="12"/>
        <v>0</v>
      </c>
      <c r="L223" s="101"/>
    </row>
    <row r="224" spans="3:12" x14ac:dyDescent="0.2">
      <c r="C224" s="1538">
        <f t="shared" si="6"/>
        <v>0</v>
      </c>
      <c r="D224" s="1539"/>
      <c r="E224" s="295">
        <v>12</v>
      </c>
      <c r="F224" s="180">
        <f t="shared" si="7"/>
        <v>0</v>
      </c>
      <c r="G224" s="180">
        <f t="shared" si="8"/>
        <v>0</v>
      </c>
      <c r="H224" s="180">
        <f t="shared" si="9"/>
        <v>0</v>
      </c>
      <c r="I224" s="180">
        <f t="shared" si="10"/>
        <v>0</v>
      </c>
      <c r="J224" s="180">
        <f t="shared" si="11"/>
        <v>0</v>
      </c>
      <c r="K224" s="181">
        <f t="shared" si="12"/>
        <v>0</v>
      </c>
      <c r="L224" s="101"/>
    </row>
    <row r="225" spans="2:13" x14ac:dyDescent="0.2">
      <c r="C225" s="1538">
        <f t="shared" si="6"/>
        <v>0</v>
      </c>
      <c r="D225" s="1539"/>
      <c r="E225" s="295">
        <v>12</v>
      </c>
      <c r="F225" s="180">
        <f t="shared" si="7"/>
        <v>0</v>
      </c>
      <c r="G225" s="180">
        <f t="shared" si="8"/>
        <v>0</v>
      </c>
      <c r="H225" s="180">
        <f t="shared" si="9"/>
        <v>0</v>
      </c>
      <c r="I225" s="180">
        <f t="shared" si="10"/>
        <v>0</v>
      </c>
      <c r="J225" s="180">
        <f t="shared" si="11"/>
        <v>0</v>
      </c>
      <c r="K225" s="181">
        <f t="shared" si="12"/>
        <v>0</v>
      </c>
      <c r="L225" s="101"/>
    </row>
    <row r="226" spans="2:13" ht="16.5" thickBot="1" x14ac:dyDescent="0.25">
      <c r="C226" s="1542" t="s">
        <v>390</v>
      </c>
      <c r="D226" s="1543"/>
      <c r="E226" s="182"/>
      <c r="F226" s="183">
        <f t="shared" ref="F226:K226" si="13">SUM(F213:F225)</f>
        <v>5393292</v>
      </c>
      <c r="G226" s="183">
        <f t="shared" si="13"/>
        <v>64719504</v>
      </c>
      <c r="H226" s="183">
        <f t="shared" si="13"/>
        <v>68279076.719999999</v>
      </c>
      <c r="I226" s="183">
        <f t="shared" si="13"/>
        <v>72375821.323200002</v>
      </c>
      <c r="J226" s="183">
        <f t="shared" si="13"/>
        <v>77080249.709207997</v>
      </c>
      <c r="K226" s="184">
        <f t="shared" si="13"/>
        <v>82475867.188852549</v>
      </c>
      <c r="L226" s="101"/>
    </row>
    <row r="227" spans="2:13" x14ac:dyDescent="0.2">
      <c r="C227" s="101"/>
      <c r="D227" s="101"/>
      <c r="E227" s="101"/>
      <c r="F227" s="101"/>
      <c r="G227" s="101"/>
      <c r="H227" s="101"/>
      <c r="I227" s="101"/>
      <c r="J227" s="101"/>
      <c r="K227" s="101"/>
      <c r="L227" s="101"/>
    </row>
    <row r="228" spans="2:13" x14ac:dyDescent="0.2">
      <c r="C228" s="101"/>
      <c r="D228" s="101"/>
      <c r="E228" s="101"/>
      <c r="F228" s="101"/>
      <c r="G228" s="101"/>
      <c r="H228" s="101"/>
      <c r="I228" s="101"/>
      <c r="J228" s="101"/>
      <c r="K228" s="101"/>
      <c r="L228" s="101"/>
    </row>
    <row r="229" spans="2:13" ht="51" customHeight="1" x14ac:dyDescent="0.2">
      <c r="B229" s="1453" t="s">
        <v>563</v>
      </c>
      <c r="C229" s="1454"/>
      <c r="D229" s="1454"/>
      <c r="E229" s="1454"/>
      <c r="F229" s="1454"/>
      <c r="G229" s="1454"/>
      <c r="H229" s="1454"/>
      <c r="I229" s="1454"/>
      <c r="J229" s="1454"/>
      <c r="K229" s="1454"/>
      <c r="L229" s="1454"/>
      <c r="M229" s="1454"/>
    </row>
    <row r="230" spans="2:13" ht="16.5" thickBot="1" x14ac:dyDescent="0.25">
      <c r="C230" s="101"/>
      <c r="D230" s="101"/>
      <c r="E230" s="101"/>
      <c r="F230" s="101"/>
      <c r="G230" s="101"/>
      <c r="H230" s="101"/>
      <c r="I230" s="101"/>
      <c r="J230" s="101"/>
      <c r="K230" s="101"/>
      <c r="L230" s="101"/>
    </row>
    <row r="231" spans="2:13" ht="45" customHeight="1" thickBot="1" x14ac:dyDescent="0.25">
      <c r="B231" s="1544" t="s">
        <v>400</v>
      </c>
      <c r="C231" s="1545"/>
      <c r="D231" s="297"/>
      <c r="E231" s="125"/>
      <c r="F231" s="167" t="s">
        <v>374</v>
      </c>
      <c r="G231" s="168" t="s">
        <v>319</v>
      </c>
      <c r="H231" s="168" t="s">
        <v>375</v>
      </c>
      <c r="I231" s="168" t="s">
        <v>376</v>
      </c>
      <c r="J231" s="168" t="s">
        <v>564</v>
      </c>
      <c r="K231" s="168" t="s">
        <v>402</v>
      </c>
      <c r="L231" s="169" t="s">
        <v>565</v>
      </c>
    </row>
    <row r="232" spans="2:13" ht="16.5" thickBot="1" x14ac:dyDescent="0.25">
      <c r="B232" s="125"/>
      <c r="C232" s="126"/>
      <c r="D232" s="126"/>
      <c r="E232" s="125"/>
      <c r="F232" s="294" t="s">
        <v>555</v>
      </c>
      <c r="G232" s="295">
        <v>3</v>
      </c>
      <c r="H232" s="295" t="s">
        <v>384</v>
      </c>
      <c r="I232" s="295">
        <v>30</v>
      </c>
      <c r="J232" s="296"/>
      <c r="K232" s="171">
        <f>+(J232*$D$245)</f>
        <v>0</v>
      </c>
      <c r="L232" s="172">
        <f>+(J232+K232)*G232</f>
        <v>0</v>
      </c>
    </row>
    <row r="233" spans="2:13" ht="15" customHeight="1" x14ac:dyDescent="0.2">
      <c r="B233" s="1519" t="s">
        <v>403</v>
      </c>
      <c r="C233" s="924"/>
      <c r="D233" s="1546"/>
      <c r="E233" s="125"/>
      <c r="F233" s="294"/>
      <c r="G233" s="295">
        <v>2</v>
      </c>
      <c r="H233" s="295" t="s">
        <v>387</v>
      </c>
      <c r="I233" s="295">
        <v>30</v>
      </c>
      <c r="J233" s="296"/>
      <c r="K233" s="171">
        <f t="shared" ref="K233:K244" si="14">+(J233*$D$245)</f>
        <v>0</v>
      </c>
      <c r="L233" s="172">
        <f t="shared" ref="L233:L244" si="15">+(J233+K233)*G233</f>
        <v>0</v>
      </c>
    </row>
    <row r="234" spans="2:13" x14ac:dyDescent="0.2">
      <c r="B234" s="1520"/>
      <c r="C234" s="925"/>
      <c r="D234" s="1547"/>
      <c r="E234" s="125"/>
      <c r="F234" s="294"/>
      <c r="G234" s="295">
        <v>1</v>
      </c>
      <c r="H234" s="295" t="s">
        <v>389</v>
      </c>
      <c r="I234" s="295">
        <v>30</v>
      </c>
      <c r="J234" s="296"/>
      <c r="K234" s="171">
        <f t="shared" si="14"/>
        <v>0</v>
      </c>
      <c r="L234" s="172">
        <f t="shared" si="15"/>
        <v>0</v>
      </c>
    </row>
    <row r="235" spans="2:13" ht="15" customHeight="1" x14ac:dyDescent="0.2">
      <c r="B235" s="1548" t="s">
        <v>213</v>
      </c>
      <c r="C235" s="1549"/>
      <c r="D235" s="185" t="s">
        <v>345</v>
      </c>
      <c r="E235" s="125"/>
      <c r="F235" s="294"/>
      <c r="G235" s="295">
        <v>5</v>
      </c>
      <c r="H235" s="295" t="s">
        <v>72</v>
      </c>
      <c r="I235" s="295">
        <v>30</v>
      </c>
      <c r="J235" s="296"/>
      <c r="K235" s="171">
        <f t="shared" si="14"/>
        <v>0</v>
      </c>
      <c r="L235" s="172">
        <f t="shared" si="15"/>
        <v>0</v>
      </c>
    </row>
    <row r="236" spans="2:13" x14ac:dyDescent="0.2">
      <c r="B236" s="1540"/>
      <c r="C236" s="1541"/>
      <c r="D236" s="298">
        <v>0.05</v>
      </c>
      <c r="E236" s="125"/>
      <c r="F236" s="294"/>
      <c r="G236" s="295">
        <v>1</v>
      </c>
      <c r="H236" s="295"/>
      <c r="I236" s="295">
        <v>30</v>
      </c>
      <c r="J236" s="296"/>
      <c r="K236" s="171">
        <f t="shared" si="14"/>
        <v>0</v>
      </c>
      <c r="L236" s="172">
        <f t="shared" si="15"/>
        <v>0</v>
      </c>
    </row>
    <row r="237" spans="2:13" x14ac:dyDescent="0.2">
      <c r="B237" s="1540"/>
      <c r="C237" s="1541">
        <v>0.02</v>
      </c>
      <c r="D237" s="298">
        <v>0.06</v>
      </c>
      <c r="E237" s="125"/>
      <c r="F237" s="294"/>
      <c r="G237" s="295">
        <v>2</v>
      </c>
      <c r="H237" s="295"/>
      <c r="I237" s="295">
        <v>30</v>
      </c>
      <c r="J237" s="296"/>
      <c r="K237" s="171">
        <f t="shared" si="14"/>
        <v>0</v>
      </c>
      <c r="L237" s="172">
        <f t="shared" si="15"/>
        <v>0</v>
      </c>
    </row>
    <row r="238" spans="2:13" x14ac:dyDescent="0.2">
      <c r="B238" s="1540"/>
      <c r="C238" s="1541">
        <v>0.03</v>
      </c>
      <c r="D238" s="298">
        <v>0.08</v>
      </c>
      <c r="E238" s="125"/>
      <c r="F238" s="294"/>
      <c r="G238" s="295">
        <v>1</v>
      </c>
      <c r="H238" s="295"/>
      <c r="I238" s="295">
        <v>30</v>
      </c>
      <c r="J238" s="296"/>
      <c r="K238" s="171">
        <f t="shared" si="14"/>
        <v>0</v>
      </c>
      <c r="L238" s="172">
        <f t="shared" si="15"/>
        <v>0</v>
      </c>
    </row>
    <row r="239" spans="2:13" x14ac:dyDescent="0.2">
      <c r="B239" s="1540"/>
      <c r="C239" s="1541"/>
      <c r="D239" s="298">
        <v>0.05</v>
      </c>
      <c r="E239" s="125"/>
      <c r="F239" s="294"/>
      <c r="G239" s="295">
        <v>1</v>
      </c>
      <c r="H239" s="295"/>
      <c r="I239" s="295">
        <v>30</v>
      </c>
      <c r="J239" s="296"/>
      <c r="K239" s="171">
        <f t="shared" si="14"/>
        <v>0</v>
      </c>
      <c r="L239" s="172">
        <f t="shared" si="15"/>
        <v>0</v>
      </c>
    </row>
    <row r="240" spans="2:13" x14ac:dyDescent="0.2">
      <c r="B240" s="1540"/>
      <c r="C240" s="1541"/>
      <c r="D240" s="298">
        <v>1.2E-2</v>
      </c>
      <c r="E240" s="125"/>
      <c r="F240" s="294"/>
      <c r="G240" s="295">
        <v>1</v>
      </c>
      <c r="H240" s="295"/>
      <c r="I240" s="295">
        <v>30</v>
      </c>
      <c r="J240" s="296"/>
      <c r="K240" s="171">
        <f t="shared" si="14"/>
        <v>0</v>
      </c>
      <c r="L240" s="172">
        <f t="shared" si="15"/>
        <v>0</v>
      </c>
    </row>
    <row r="241" spans="2:13" x14ac:dyDescent="0.2">
      <c r="B241" s="1540"/>
      <c r="C241" s="1541"/>
      <c r="D241" s="298">
        <v>0.02</v>
      </c>
      <c r="E241" s="125"/>
      <c r="F241" s="294"/>
      <c r="G241" s="295">
        <v>1</v>
      </c>
      <c r="H241" s="295"/>
      <c r="I241" s="295">
        <v>30</v>
      </c>
      <c r="J241" s="296"/>
      <c r="K241" s="171">
        <f t="shared" si="14"/>
        <v>0</v>
      </c>
      <c r="L241" s="172">
        <f t="shared" si="15"/>
        <v>0</v>
      </c>
    </row>
    <row r="242" spans="2:13" x14ac:dyDescent="0.2">
      <c r="B242" s="1540"/>
      <c r="C242" s="1541"/>
      <c r="D242" s="298">
        <v>0.04</v>
      </c>
      <c r="E242" s="125"/>
      <c r="F242" s="294"/>
      <c r="G242" s="295">
        <v>1</v>
      </c>
      <c r="H242" s="295"/>
      <c r="I242" s="295">
        <v>30</v>
      </c>
      <c r="J242" s="296"/>
      <c r="K242" s="171">
        <f t="shared" si="14"/>
        <v>0</v>
      </c>
      <c r="L242" s="172">
        <f t="shared" si="15"/>
        <v>0</v>
      </c>
    </row>
    <row r="243" spans="2:13" x14ac:dyDescent="0.2">
      <c r="B243" s="1540"/>
      <c r="C243" s="1541"/>
      <c r="D243" s="298">
        <v>7.0000000000000007E-2</v>
      </c>
      <c r="E243" s="125"/>
      <c r="F243" s="294"/>
      <c r="G243" s="295">
        <v>1</v>
      </c>
      <c r="H243" s="295"/>
      <c r="I243" s="295">
        <v>30</v>
      </c>
      <c r="J243" s="296"/>
      <c r="K243" s="171">
        <f t="shared" si="14"/>
        <v>0</v>
      </c>
      <c r="L243" s="172">
        <f t="shared" si="15"/>
        <v>0</v>
      </c>
    </row>
    <row r="244" spans="2:13" x14ac:dyDescent="0.2">
      <c r="B244" s="1540"/>
      <c r="C244" s="1541"/>
      <c r="D244" s="298">
        <v>0.11</v>
      </c>
      <c r="E244" s="125"/>
      <c r="F244" s="294"/>
      <c r="G244" s="295">
        <v>1</v>
      </c>
      <c r="H244" s="295"/>
      <c r="I244" s="295">
        <v>30</v>
      </c>
      <c r="J244" s="296"/>
      <c r="K244" s="171">
        <f t="shared" si="14"/>
        <v>0</v>
      </c>
      <c r="L244" s="172">
        <f t="shared" si="15"/>
        <v>0</v>
      </c>
    </row>
    <row r="245" spans="2:13" ht="16.5" thickBot="1" x14ac:dyDescent="0.25">
      <c r="B245" s="1550" t="s">
        <v>354</v>
      </c>
      <c r="C245" s="1551"/>
      <c r="D245" s="186">
        <f>SUM(D236:D244)</f>
        <v>0.49199999999999999</v>
      </c>
      <c r="E245" s="125"/>
      <c r="F245" s="175" t="s">
        <v>354</v>
      </c>
      <c r="G245" s="176"/>
      <c r="H245" s="170"/>
      <c r="I245" s="176"/>
      <c r="J245" s="177">
        <f>SUM(J232:J244)</f>
        <v>0</v>
      </c>
      <c r="K245" s="173">
        <f>SUM(K232:K244)</f>
        <v>0</v>
      </c>
      <c r="L245" s="174">
        <f>SUM(L232:L244)</f>
        <v>0</v>
      </c>
      <c r="M245" s="133"/>
    </row>
    <row r="246" spans="2:13" x14ac:dyDescent="0.2">
      <c r="C246" s="101"/>
      <c r="D246" s="101"/>
      <c r="E246" s="101"/>
      <c r="F246" s="101"/>
      <c r="G246" s="101"/>
      <c r="H246" s="101"/>
      <c r="I246" s="101"/>
      <c r="J246" s="101"/>
      <c r="K246" s="101"/>
      <c r="L246" s="101"/>
    </row>
    <row r="247" spans="2:13" x14ac:dyDescent="0.2">
      <c r="B247" s="1044" t="s">
        <v>558</v>
      </c>
      <c r="C247" s="1044"/>
      <c r="D247" s="1044"/>
      <c r="E247" s="1044"/>
      <c r="F247" s="1044"/>
      <c r="G247" s="1044"/>
      <c r="H247" s="1044"/>
      <c r="I247" s="1044"/>
      <c r="J247" s="1044"/>
      <c r="K247" s="1044"/>
      <c r="L247" s="1044"/>
    </row>
    <row r="248" spans="2:13" x14ac:dyDescent="0.2">
      <c r="C248" s="101"/>
      <c r="D248" s="101"/>
      <c r="E248" s="101"/>
      <c r="F248" s="101"/>
      <c r="G248" s="101"/>
      <c r="H248" s="101"/>
      <c r="I248" s="101"/>
      <c r="J248" s="101"/>
      <c r="K248" s="101"/>
      <c r="L248" s="101"/>
    </row>
    <row r="249" spans="2:13" x14ac:dyDescent="0.2">
      <c r="B249" s="1044" t="s">
        <v>566</v>
      </c>
      <c r="C249" s="1044"/>
      <c r="D249" s="1044"/>
      <c r="E249" s="1044"/>
      <c r="F249" s="1044"/>
      <c r="G249" s="1044"/>
      <c r="H249" s="1044"/>
      <c r="I249" s="1044"/>
      <c r="J249" s="1044"/>
      <c r="K249" s="1044"/>
      <c r="L249" s="1044"/>
    </row>
    <row r="250" spans="2:13" ht="15" customHeight="1" x14ac:dyDescent="0.2">
      <c r="C250" s="101"/>
      <c r="D250" s="101"/>
      <c r="E250" s="101"/>
      <c r="F250" s="101"/>
      <c r="G250" s="101"/>
      <c r="H250" s="101"/>
      <c r="I250" s="101"/>
      <c r="J250" s="101"/>
      <c r="K250" s="101"/>
      <c r="L250" s="101"/>
    </row>
    <row r="251" spans="2:13" x14ac:dyDescent="0.2">
      <c r="B251" s="1044" t="s">
        <v>567</v>
      </c>
      <c r="C251" s="1044"/>
      <c r="D251" s="1044"/>
      <c r="E251" s="1044"/>
      <c r="F251" s="1044"/>
      <c r="G251" s="1044"/>
      <c r="H251" s="1044"/>
      <c r="I251" s="1044"/>
      <c r="J251" s="1044"/>
      <c r="K251" s="1044"/>
      <c r="L251" s="1044"/>
    </row>
    <row r="252" spans="2:13" ht="16.5" thickBot="1" x14ac:dyDescent="0.25">
      <c r="C252" s="101"/>
      <c r="D252" s="101"/>
      <c r="E252" s="101"/>
      <c r="F252" s="101"/>
      <c r="G252" s="101"/>
      <c r="H252" s="101"/>
      <c r="I252" s="101"/>
      <c r="J252" s="101"/>
      <c r="K252" s="101"/>
      <c r="L252" s="101"/>
    </row>
    <row r="253" spans="2:13" x14ac:dyDescent="0.2">
      <c r="B253" s="1529" t="s">
        <v>404</v>
      </c>
      <c r="C253" s="1530"/>
      <c r="D253" s="1531"/>
      <c r="E253" s="168" t="s">
        <v>244</v>
      </c>
      <c r="F253" s="168" t="s">
        <v>245</v>
      </c>
      <c r="G253" s="168" t="s">
        <v>246</v>
      </c>
      <c r="H253" s="169" t="s">
        <v>247</v>
      </c>
      <c r="I253" s="125"/>
      <c r="J253" s="125"/>
      <c r="K253" s="125"/>
      <c r="L253" s="101"/>
    </row>
    <row r="254" spans="2:13" ht="16.5" thickBot="1" x14ac:dyDescent="0.25">
      <c r="B254" s="1532"/>
      <c r="C254" s="1533"/>
      <c r="D254" s="1534"/>
      <c r="E254" s="178">
        <f>+'Estudio de Mercados'!C56</f>
        <v>5.5E-2</v>
      </c>
      <c r="F254" s="178">
        <f>+'Estudio de Mercados'!D56</f>
        <v>0.06</v>
      </c>
      <c r="G254" s="178">
        <f>+'Estudio de Mercados'!E56</f>
        <v>6.5000000000000002E-2</v>
      </c>
      <c r="H254" s="178">
        <f>+'Estudio de Mercados'!F56</f>
        <v>7.0000000000000007E-2</v>
      </c>
      <c r="I254" s="125"/>
      <c r="J254" s="125"/>
      <c r="K254" s="125"/>
      <c r="L254" s="101"/>
    </row>
    <row r="255" spans="2:13" x14ac:dyDescent="0.2">
      <c r="B255" s="125"/>
      <c r="C255" s="125"/>
      <c r="D255" s="125"/>
      <c r="E255" s="125"/>
      <c r="F255" s="125"/>
      <c r="G255" s="125"/>
      <c r="H255" s="125"/>
      <c r="I255" s="125"/>
      <c r="J255" s="125"/>
      <c r="K255" s="125"/>
      <c r="L255" s="101"/>
    </row>
    <row r="256" spans="2:13" ht="16.5" thickBot="1" x14ac:dyDescent="0.25">
      <c r="B256" s="125"/>
      <c r="C256" s="125"/>
      <c r="D256" s="125"/>
      <c r="E256" s="125"/>
      <c r="F256" s="125"/>
      <c r="G256" s="125"/>
      <c r="H256" s="125"/>
      <c r="I256" s="125"/>
      <c r="J256" s="125"/>
      <c r="K256" s="125"/>
      <c r="L256" s="101"/>
    </row>
    <row r="257" spans="2:12" ht="16.5" thickBot="1" x14ac:dyDescent="0.25">
      <c r="B257" s="125"/>
      <c r="C257" s="125"/>
      <c r="D257" s="125"/>
      <c r="E257" s="125"/>
      <c r="F257" s="125"/>
      <c r="G257" s="125"/>
      <c r="H257" s="1535" t="s">
        <v>395</v>
      </c>
      <c r="I257" s="1536"/>
      <c r="J257" s="1536"/>
      <c r="K257" s="1537"/>
      <c r="L257" s="101"/>
    </row>
    <row r="258" spans="2:12" ht="31.5" x14ac:dyDescent="0.2">
      <c r="B258" s="125"/>
      <c r="C258" s="1519" t="s">
        <v>374</v>
      </c>
      <c r="D258" s="924"/>
      <c r="E258" s="5" t="s">
        <v>396</v>
      </c>
      <c r="F258" s="168" t="s">
        <v>397</v>
      </c>
      <c r="G258" s="168" t="s">
        <v>102</v>
      </c>
      <c r="H258" s="168" t="s">
        <v>103</v>
      </c>
      <c r="I258" s="168" t="s">
        <v>104</v>
      </c>
      <c r="J258" s="168" t="s">
        <v>105</v>
      </c>
      <c r="K258" s="169" t="s">
        <v>106</v>
      </c>
    </row>
    <row r="259" spans="2:12" ht="15" customHeight="1" x14ac:dyDescent="0.2">
      <c r="B259" s="125"/>
      <c r="C259" s="1552" t="str">
        <f t="shared" ref="C259:C271" si="16">+F232</f>
        <v xml:space="preserve">Persona con rol de gerente </v>
      </c>
      <c r="D259" s="1553"/>
      <c r="E259" s="295">
        <v>12</v>
      </c>
      <c r="F259" s="187">
        <f t="shared" ref="F259:F271" si="17">+L232</f>
        <v>0</v>
      </c>
      <c r="G259" s="187">
        <f>+E259*F259</f>
        <v>0</v>
      </c>
      <c r="H259" s="187">
        <f>+(G259*$E$254)+G259</f>
        <v>0</v>
      </c>
      <c r="I259" s="187">
        <f>+(H259*$F$254)+H259</f>
        <v>0</v>
      </c>
      <c r="J259" s="187">
        <f>+(I259*$G$254)+I259</f>
        <v>0</v>
      </c>
      <c r="K259" s="188">
        <f>+(J259*$H$254)+J259</f>
        <v>0</v>
      </c>
      <c r="L259" s="101"/>
    </row>
    <row r="260" spans="2:12" x14ac:dyDescent="0.2">
      <c r="B260" s="125"/>
      <c r="C260" s="1552">
        <f t="shared" si="16"/>
        <v>0</v>
      </c>
      <c r="D260" s="1553"/>
      <c r="E260" s="295">
        <v>12</v>
      </c>
      <c r="F260" s="187">
        <f t="shared" si="17"/>
        <v>0</v>
      </c>
      <c r="G260" s="187">
        <f t="shared" ref="G260:G271" si="18">+E260*F260</f>
        <v>0</v>
      </c>
      <c r="H260" s="187">
        <f t="shared" ref="H260:H271" si="19">+(G260*$E$254)+G260</f>
        <v>0</v>
      </c>
      <c r="I260" s="187">
        <f t="shared" ref="I260:I271" si="20">+(H260*$F$254)+H260</f>
        <v>0</v>
      </c>
      <c r="J260" s="187">
        <f t="shared" ref="J260:J271" si="21">+(I260*$G$254)+I260</f>
        <v>0</v>
      </c>
      <c r="K260" s="188">
        <f t="shared" ref="K260:K271" si="22">+(J260*$H$254)+J260</f>
        <v>0</v>
      </c>
      <c r="L260" s="101"/>
    </row>
    <row r="261" spans="2:12" x14ac:dyDescent="0.2">
      <c r="B261" s="125"/>
      <c r="C261" s="1552">
        <f t="shared" si="16"/>
        <v>0</v>
      </c>
      <c r="D261" s="1553"/>
      <c r="E261" s="295">
        <v>12</v>
      </c>
      <c r="F261" s="187">
        <f t="shared" si="17"/>
        <v>0</v>
      </c>
      <c r="G261" s="187">
        <f t="shared" si="18"/>
        <v>0</v>
      </c>
      <c r="H261" s="187">
        <f t="shared" si="19"/>
        <v>0</v>
      </c>
      <c r="I261" s="187">
        <f t="shared" si="20"/>
        <v>0</v>
      </c>
      <c r="J261" s="187">
        <f t="shared" si="21"/>
        <v>0</v>
      </c>
      <c r="K261" s="188">
        <f t="shared" si="22"/>
        <v>0</v>
      </c>
      <c r="L261" s="101"/>
    </row>
    <row r="262" spans="2:12" x14ac:dyDescent="0.2">
      <c r="B262" s="125"/>
      <c r="C262" s="1552">
        <f t="shared" si="16"/>
        <v>0</v>
      </c>
      <c r="D262" s="1553"/>
      <c r="E262" s="295">
        <v>12</v>
      </c>
      <c r="F262" s="187">
        <f t="shared" si="17"/>
        <v>0</v>
      </c>
      <c r="G262" s="187">
        <f t="shared" si="18"/>
        <v>0</v>
      </c>
      <c r="H262" s="187">
        <f t="shared" si="19"/>
        <v>0</v>
      </c>
      <c r="I262" s="187">
        <f t="shared" si="20"/>
        <v>0</v>
      </c>
      <c r="J262" s="187">
        <f t="shared" si="21"/>
        <v>0</v>
      </c>
      <c r="K262" s="188">
        <f t="shared" si="22"/>
        <v>0</v>
      </c>
      <c r="L262" s="101"/>
    </row>
    <row r="263" spans="2:12" x14ac:dyDescent="0.2">
      <c r="B263" s="125"/>
      <c r="C263" s="1552">
        <f t="shared" si="16"/>
        <v>0</v>
      </c>
      <c r="D263" s="1553"/>
      <c r="E263" s="295">
        <v>12</v>
      </c>
      <c r="F263" s="187">
        <f t="shared" si="17"/>
        <v>0</v>
      </c>
      <c r="G263" s="187">
        <f t="shared" si="18"/>
        <v>0</v>
      </c>
      <c r="H263" s="187">
        <f t="shared" si="19"/>
        <v>0</v>
      </c>
      <c r="I263" s="187">
        <f t="shared" si="20"/>
        <v>0</v>
      </c>
      <c r="J263" s="187">
        <f t="shared" si="21"/>
        <v>0</v>
      </c>
      <c r="K263" s="188">
        <f t="shared" si="22"/>
        <v>0</v>
      </c>
      <c r="L263" s="101"/>
    </row>
    <row r="264" spans="2:12" ht="15" customHeight="1" x14ac:dyDescent="0.2">
      <c r="B264" s="125"/>
      <c r="C264" s="1552">
        <f t="shared" si="16"/>
        <v>0</v>
      </c>
      <c r="D264" s="1553"/>
      <c r="E264" s="295">
        <v>12</v>
      </c>
      <c r="F264" s="187">
        <f t="shared" si="17"/>
        <v>0</v>
      </c>
      <c r="G264" s="187">
        <f t="shared" si="18"/>
        <v>0</v>
      </c>
      <c r="H264" s="187">
        <f t="shared" si="19"/>
        <v>0</v>
      </c>
      <c r="I264" s="187">
        <f t="shared" si="20"/>
        <v>0</v>
      </c>
      <c r="J264" s="187">
        <f t="shared" si="21"/>
        <v>0</v>
      </c>
      <c r="K264" s="188">
        <f t="shared" si="22"/>
        <v>0</v>
      </c>
      <c r="L264" s="101"/>
    </row>
    <row r="265" spans="2:12" x14ac:dyDescent="0.2">
      <c r="B265" s="125"/>
      <c r="C265" s="1552">
        <f t="shared" si="16"/>
        <v>0</v>
      </c>
      <c r="D265" s="1553"/>
      <c r="E265" s="295">
        <v>12</v>
      </c>
      <c r="F265" s="187">
        <f t="shared" si="17"/>
        <v>0</v>
      </c>
      <c r="G265" s="187">
        <f t="shared" si="18"/>
        <v>0</v>
      </c>
      <c r="H265" s="187">
        <f t="shared" si="19"/>
        <v>0</v>
      </c>
      <c r="I265" s="187">
        <f t="shared" si="20"/>
        <v>0</v>
      </c>
      <c r="J265" s="187">
        <f t="shared" si="21"/>
        <v>0</v>
      </c>
      <c r="K265" s="188">
        <f t="shared" si="22"/>
        <v>0</v>
      </c>
      <c r="L265" s="101"/>
    </row>
    <row r="266" spans="2:12" ht="15" customHeight="1" x14ac:dyDescent="0.2">
      <c r="B266" s="125"/>
      <c r="C266" s="1552">
        <f t="shared" si="16"/>
        <v>0</v>
      </c>
      <c r="D266" s="1553"/>
      <c r="E266" s="295">
        <v>12</v>
      </c>
      <c r="F266" s="187">
        <f t="shared" si="17"/>
        <v>0</v>
      </c>
      <c r="G266" s="187">
        <f t="shared" si="18"/>
        <v>0</v>
      </c>
      <c r="H266" s="187">
        <f t="shared" si="19"/>
        <v>0</v>
      </c>
      <c r="I266" s="187">
        <f t="shared" si="20"/>
        <v>0</v>
      </c>
      <c r="J266" s="187">
        <f t="shared" si="21"/>
        <v>0</v>
      </c>
      <c r="K266" s="188">
        <f t="shared" si="22"/>
        <v>0</v>
      </c>
      <c r="L266" s="101"/>
    </row>
    <row r="267" spans="2:12" x14ac:dyDescent="0.2">
      <c r="B267" s="125"/>
      <c r="C267" s="1552">
        <f t="shared" si="16"/>
        <v>0</v>
      </c>
      <c r="D267" s="1553"/>
      <c r="E267" s="295">
        <v>12</v>
      </c>
      <c r="F267" s="187">
        <f t="shared" si="17"/>
        <v>0</v>
      </c>
      <c r="G267" s="187">
        <f t="shared" si="18"/>
        <v>0</v>
      </c>
      <c r="H267" s="187">
        <f t="shared" si="19"/>
        <v>0</v>
      </c>
      <c r="I267" s="187">
        <f t="shared" si="20"/>
        <v>0</v>
      </c>
      <c r="J267" s="187">
        <f t="shared" si="21"/>
        <v>0</v>
      </c>
      <c r="K267" s="188">
        <f t="shared" si="22"/>
        <v>0</v>
      </c>
      <c r="L267" s="101"/>
    </row>
    <row r="268" spans="2:12" ht="15" customHeight="1" x14ac:dyDescent="0.2">
      <c r="B268" s="125"/>
      <c r="C268" s="1552">
        <f t="shared" si="16"/>
        <v>0</v>
      </c>
      <c r="D268" s="1553"/>
      <c r="E268" s="295">
        <v>12</v>
      </c>
      <c r="F268" s="187">
        <f t="shared" si="17"/>
        <v>0</v>
      </c>
      <c r="G268" s="187">
        <f t="shared" si="18"/>
        <v>0</v>
      </c>
      <c r="H268" s="187">
        <f t="shared" si="19"/>
        <v>0</v>
      </c>
      <c r="I268" s="187">
        <f t="shared" si="20"/>
        <v>0</v>
      </c>
      <c r="J268" s="187">
        <f t="shared" si="21"/>
        <v>0</v>
      </c>
      <c r="K268" s="188">
        <f t="shared" si="22"/>
        <v>0</v>
      </c>
      <c r="L268" s="101"/>
    </row>
    <row r="269" spans="2:12" x14ac:dyDescent="0.2">
      <c r="B269" s="125"/>
      <c r="C269" s="1552">
        <f t="shared" si="16"/>
        <v>0</v>
      </c>
      <c r="D269" s="1553"/>
      <c r="E269" s="295">
        <v>12</v>
      </c>
      <c r="F269" s="187">
        <f t="shared" si="17"/>
        <v>0</v>
      </c>
      <c r="G269" s="187">
        <f t="shared" si="18"/>
        <v>0</v>
      </c>
      <c r="H269" s="187">
        <f t="shared" si="19"/>
        <v>0</v>
      </c>
      <c r="I269" s="187">
        <f t="shared" si="20"/>
        <v>0</v>
      </c>
      <c r="J269" s="187">
        <f t="shared" si="21"/>
        <v>0</v>
      </c>
      <c r="K269" s="188">
        <f t="shared" si="22"/>
        <v>0</v>
      </c>
      <c r="L269" s="101"/>
    </row>
    <row r="270" spans="2:12" x14ac:dyDescent="0.2">
      <c r="B270" s="125"/>
      <c r="C270" s="1552">
        <f t="shared" si="16"/>
        <v>0</v>
      </c>
      <c r="D270" s="1553"/>
      <c r="E270" s="295">
        <v>12</v>
      </c>
      <c r="F270" s="187">
        <f t="shared" si="17"/>
        <v>0</v>
      </c>
      <c r="G270" s="187">
        <f t="shared" si="18"/>
        <v>0</v>
      </c>
      <c r="H270" s="187">
        <f t="shared" si="19"/>
        <v>0</v>
      </c>
      <c r="I270" s="187">
        <f t="shared" si="20"/>
        <v>0</v>
      </c>
      <c r="J270" s="187">
        <f t="shared" si="21"/>
        <v>0</v>
      </c>
      <c r="K270" s="188">
        <f t="shared" si="22"/>
        <v>0</v>
      </c>
      <c r="L270" s="101"/>
    </row>
    <row r="271" spans="2:12" x14ac:dyDescent="0.2">
      <c r="B271" s="125"/>
      <c r="C271" s="1552">
        <f t="shared" si="16"/>
        <v>0</v>
      </c>
      <c r="D271" s="1553"/>
      <c r="E271" s="295">
        <v>12</v>
      </c>
      <c r="F271" s="187">
        <f t="shared" si="17"/>
        <v>0</v>
      </c>
      <c r="G271" s="187">
        <f t="shared" si="18"/>
        <v>0</v>
      </c>
      <c r="H271" s="187">
        <f t="shared" si="19"/>
        <v>0</v>
      </c>
      <c r="I271" s="187">
        <f t="shared" si="20"/>
        <v>0</v>
      </c>
      <c r="J271" s="187">
        <f t="shared" si="21"/>
        <v>0</v>
      </c>
      <c r="K271" s="188">
        <f t="shared" si="22"/>
        <v>0</v>
      </c>
      <c r="L271" s="101"/>
    </row>
    <row r="272" spans="2:12" ht="16.5" thickBot="1" x14ac:dyDescent="0.25">
      <c r="B272" s="125"/>
      <c r="C272" s="1550" t="s">
        <v>390</v>
      </c>
      <c r="D272" s="1551"/>
      <c r="E272" s="132"/>
      <c r="F272" s="177">
        <f t="shared" ref="F272:K272" si="23">SUM(F259:F271)</f>
        <v>0</v>
      </c>
      <c r="G272" s="177">
        <f t="shared" si="23"/>
        <v>0</v>
      </c>
      <c r="H272" s="177">
        <f t="shared" si="23"/>
        <v>0</v>
      </c>
      <c r="I272" s="177">
        <f t="shared" si="23"/>
        <v>0</v>
      </c>
      <c r="J272" s="177">
        <f t="shared" si="23"/>
        <v>0</v>
      </c>
      <c r="K272" s="189">
        <f t="shared" si="23"/>
        <v>0</v>
      </c>
      <c r="L272" s="101"/>
    </row>
    <row r="273" spans="2:23" x14ac:dyDescent="0.2">
      <c r="C273" s="101"/>
      <c r="D273" s="101"/>
      <c r="E273" s="101"/>
      <c r="F273" s="101"/>
      <c r="G273" s="101"/>
      <c r="H273" s="101"/>
      <c r="I273" s="101"/>
      <c r="J273" s="101"/>
      <c r="K273" s="101"/>
      <c r="L273" s="101"/>
    </row>
    <row r="274" spans="2:23" x14ac:dyDescent="0.2">
      <c r="C274" s="101"/>
      <c r="D274" s="101"/>
      <c r="E274" s="101"/>
      <c r="F274" s="101"/>
      <c r="G274" s="101"/>
      <c r="H274" s="101"/>
      <c r="I274" s="101"/>
      <c r="J274" s="101"/>
      <c r="K274" s="101"/>
      <c r="L274" s="101"/>
    </row>
    <row r="275" spans="2:23" ht="18.75" x14ac:dyDescent="0.2">
      <c r="B275" s="1446" t="s">
        <v>568</v>
      </c>
      <c r="C275" s="1446"/>
      <c r="D275" s="1446"/>
      <c r="E275" s="1446"/>
      <c r="F275" s="1446"/>
      <c r="G275" s="1446"/>
      <c r="H275" s="1446"/>
      <c r="I275" s="1446"/>
      <c r="J275" s="1446"/>
      <c r="K275" s="1446"/>
      <c r="L275" s="1446"/>
      <c r="M275" s="1446"/>
    </row>
    <row r="276" spans="2:23" x14ac:dyDescent="0.2">
      <c r="C276" s="101"/>
      <c r="D276" s="101"/>
      <c r="E276" s="101"/>
      <c r="F276" s="101"/>
      <c r="G276" s="101"/>
      <c r="H276" s="101"/>
      <c r="I276" s="101"/>
      <c r="J276" s="101"/>
      <c r="K276" s="101"/>
      <c r="L276" s="101"/>
    </row>
    <row r="277" spans="2:23" ht="54.75" customHeight="1" x14ac:dyDescent="0.2">
      <c r="B277" s="1515" t="s">
        <v>569</v>
      </c>
      <c r="C277" s="1516"/>
      <c r="D277" s="1516"/>
      <c r="E277" s="1516"/>
      <c r="F277" s="1516"/>
      <c r="G277" s="1516"/>
      <c r="H277" s="1516"/>
      <c r="I277" s="1516"/>
      <c r="J277" s="1516"/>
      <c r="K277" s="1516"/>
      <c r="L277" s="1516"/>
      <c r="M277" s="1516"/>
    </row>
    <row r="278" spans="2:23" x14ac:dyDescent="0.2">
      <c r="B278" s="118"/>
      <c r="C278" s="122"/>
      <c r="D278" s="122"/>
      <c r="E278" s="122"/>
      <c r="F278" s="122"/>
      <c r="G278" s="122"/>
      <c r="H278" s="122"/>
      <c r="I278" s="122"/>
      <c r="J278" s="122"/>
      <c r="K278" s="122"/>
      <c r="L278" s="122"/>
      <c r="M278" s="122"/>
    </row>
    <row r="279" spans="2:23" ht="18.75" x14ac:dyDescent="0.2">
      <c r="B279" s="1446" t="s">
        <v>570</v>
      </c>
      <c r="C279" s="1446"/>
      <c r="D279" s="1446"/>
      <c r="E279" s="1446"/>
      <c r="F279" s="1446"/>
      <c r="G279" s="1446"/>
      <c r="H279" s="1446"/>
      <c r="I279" s="1446"/>
      <c r="J279" s="1446"/>
      <c r="K279" s="1446"/>
      <c r="L279" s="1446"/>
      <c r="M279" s="1446"/>
    </row>
    <row r="280" spans="2:23" x14ac:dyDescent="0.2">
      <c r="C280" s="101"/>
      <c r="D280" s="101"/>
      <c r="E280" s="101"/>
      <c r="F280" s="101"/>
      <c r="G280" s="101"/>
      <c r="H280" s="101"/>
      <c r="I280" s="101"/>
      <c r="J280" s="101"/>
      <c r="K280" s="122"/>
      <c r="L280" s="122"/>
      <c r="M280" s="122"/>
    </row>
    <row r="281" spans="2:23" x14ac:dyDescent="0.2">
      <c r="B281" s="1565" t="s">
        <v>571</v>
      </c>
      <c r="C281" s="1565"/>
      <c r="D281" s="1565"/>
      <c r="E281" s="1565"/>
      <c r="F281" s="1565"/>
      <c r="G281" s="1565"/>
      <c r="H281" s="1565"/>
      <c r="I281" s="1565"/>
      <c r="J281" s="1565"/>
      <c r="K281" s="1565"/>
      <c r="L281" s="1565"/>
      <c r="M281" s="1565"/>
    </row>
    <row r="282" spans="2:23" ht="16.5" thickBot="1" x14ac:dyDescent="0.25">
      <c r="C282" s="101"/>
      <c r="D282" s="101"/>
      <c r="E282" s="101"/>
      <c r="F282" s="101"/>
      <c r="G282" s="101"/>
      <c r="H282" s="101"/>
      <c r="I282" s="101"/>
      <c r="J282" s="101"/>
      <c r="K282" s="122"/>
      <c r="L282" s="122"/>
      <c r="M282" s="122"/>
    </row>
    <row r="283" spans="2:23" ht="15.75" customHeight="1" x14ac:dyDescent="0.2">
      <c r="B283" s="1529" t="s">
        <v>404</v>
      </c>
      <c r="C283" s="1530"/>
      <c r="D283" s="1531"/>
      <c r="E283" s="168" t="s">
        <v>244</v>
      </c>
      <c r="F283" s="168" t="s">
        <v>245</v>
      </c>
      <c r="G283" s="168" t="s">
        <v>246</v>
      </c>
      <c r="H283" s="169" t="s">
        <v>247</v>
      </c>
      <c r="I283" s="125"/>
      <c r="J283" s="125"/>
      <c r="K283" s="125"/>
      <c r="L283" s="125"/>
    </row>
    <row r="284" spans="2:23" ht="16.5" thickBot="1" x14ac:dyDescent="0.25">
      <c r="B284" s="1532"/>
      <c r="C284" s="1533"/>
      <c r="D284" s="1534"/>
      <c r="E284" s="178">
        <f>+'Estudio de Mercados'!C56</f>
        <v>5.5E-2</v>
      </c>
      <c r="F284" s="178">
        <f>+'Estudio de Mercados'!D56</f>
        <v>0.06</v>
      </c>
      <c r="G284" s="178">
        <f>+'Estudio de Mercados'!E56</f>
        <v>6.5000000000000002E-2</v>
      </c>
      <c r="H284" s="179">
        <f>+'Estudio de Mercados'!F56</f>
        <v>7.0000000000000007E-2</v>
      </c>
      <c r="I284" s="125"/>
      <c r="J284" s="125"/>
      <c r="K284" s="125"/>
      <c r="L284" s="125"/>
      <c r="W284" s="102" t="b">
        <f>'Estudio Organizacional y Legal'!H186=(IF(L284=0,0,(IF(G284="Servicios",0,(IF(L284&lt;(2*$F$266),$F$267,0))))))/30*(J284)</f>
        <v>0</v>
      </c>
    </row>
    <row r="285" spans="2:23" ht="16.5" thickBot="1" x14ac:dyDescent="0.25">
      <c r="B285" s="105"/>
      <c r="C285" s="125"/>
      <c r="D285" s="125"/>
      <c r="E285" s="125"/>
      <c r="F285" s="125"/>
      <c r="G285" s="125"/>
      <c r="H285" s="125"/>
      <c r="I285" s="125"/>
      <c r="J285" s="125"/>
      <c r="K285" s="125"/>
      <c r="L285" s="135">
        <v>12</v>
      </c>
    </row>
    <row r="286" spans="2:23" ht="16.5" thickBot="1" x14ac:dyDescent="0.25">
      <c r="B286" s="1561" t="s">
        <v>572</v>
      </c>
      <c r="C286" s="1562"/>
      <c r="D286" s="1562"/>
      <c r="E286" s="1562"/>
      <c r="F286" s="1563"/>
      <c r="G286" s="1561" t="s">
        <v>573</v>
      </c>
      <c r="H286" s="1564"/>
      <c r="I286" s="1561" t="s">
        <v>395</v>
      </c>
      <c r="J286" s="1562"/>
      <c r="K286" s="1562"/>
      <c r="L286" s="1564"/>
      <c r="M286" s="124"/>
    </row>
    <row r="287" spans="2:23" ht="16.5" thickBot="1" x14ac:dyDescent="0.25">
      <c r="B287" s="1554" t="s">
        <v>574</v>
      </c>
      <c r="C287" s="1555"/>
      <c r="D287" s="1555"/>
      <c r="E287" s="1555"/>
      <c r="F287" s="1556"/>
      <c r="G287" s="190" t="s">
        <v>575</v>
      </c>
      <c r="H287" s="191" t="s">
        <v>102</v>
      </c>
      <c r="I287" s="190" t="s">
        <v>103</v>
      </c>
      <c r="J287" s="192" t="s">
        <v>104</v>
      </c>
      <c r="K287" s="192" t="s">
        <v>105</v>
      </c>
      <c r="L287" s="191" t="s">
        <v>106</v>
      </c>
    </row>
    <row r="288" spans="2:23" x14ac:dyDescent="0.2">
      <c r="B288" s="1557" t="s">
        <v>576</v>
      </c>
      <c r="C288" s="1558"/>
      <c r="D288" s="1558"/>
      <c r="E288" s="1558"/>
      <c r="F288" s="1559"/>
      <c r="G288" s="299">
        <f>+H288/12</f>
        <v>677916.66666666663</v>
      </c>
      <c r="H288" s="300">
        <f>+'Estudio de Mercados'!H442</f>
        <v>8135000</v>
      </c>
      <c r="I288" s="193">
        <f>+'Estudio de Mercados'!I442</f>
        <v>8582425</v>
      </c>
      <c r="J288" s="194">
        <f>+'Estudio de Mercados'!J442</f>
        <v>9097370.5</v>
      </c>
      <c r="K288" s="194">
        <f>+'Estudio de Mercados'!K442</f>
        <v>9688699.5825000014</v>
      </c>
      <c r="L288" s="195">
        <f>+'Estudio de Mercados'!L442</f>
        <v>10366908.553275002</v>
      </c>
    </row>
    <row r="289" spans="2:12" x14ac:dyDescent="0.2">
      <c r="B289" s="1063" t="s">
        <v>456</v>
      </c>
      <c r="C289" s="796"/>
      <c r="D289" s="796"/>
      <c r="E289" s="796"/>
      <c r="F289" s="1560"/>
      <c r="G289" s="301">
        <v>500000</v>
      </c>
      <c r="H289" s="302">
        <f>+(G289*$L$285)</f>
        <v>6000000</v>
      </c>
      <c r="I289" s="193">
        <f>+(H289*E284)+H289</f>
        <v>6330000</v>
      </c>
      <c r="J289" s="194">
        <f>+(I289*$F$284)+I289</f>
        <v>6709800</v>
      </c>
      <c r="K289" s="194">
        <f t="shared" ref="K289" si="24">+(J289*$G$284)+J289</f>
        <v>7145937</v>
      </c>
      <c r="L289" s="195">
        <f t="shared" ref="L289" si="25">+(K289*$H$284)+K289</f>
        <v>7646152.5899999999</v>
      </c>
    </row>
    <row r="290" spans="2:12" x14ac:dyDescent="0.2">
      <c r="B290" s="1063"/>
      <c r="C290" s="796"/>
      <c r="D290" s="796"/>
      <c r="E290" s="796"/>
      <c r="F290" s="1560"/>
      <c r="G290" s="301"/>
      <c r="H290" s="302">
        <f t="shared" ref="H290:H304" si="26">+(G290*$L$285)</f>
        <v>0</v>
      </c>
      <c r="I290" s="193">
        <f t="shared" ref="I290:I304" si="27">+(H290*E285)+H290</f>
        <v>0</v>
      </c>
      <c r="J290" s="194">
        <f t="shared" ref="J290:J304" si="28">+(I290*$F$284)+I290</f>
        <v>0</v>
      </c>
      <c r="K290" s="194">
        <f t="shared" ref="K290:K304" si="29">+(J290*$G$284)+J290</f>
        <v>0</v>
      </c>
      <c r="L290" s="195">
        <f t="shared" ref="L290:L304" si="30">+(K290*$H$284)+K290</f>
        <v>0</v>
      </c>
    </row>
    <row r="291" spans="2:12" x14ac:dyDescent="0.2">
      <c r="B291" s="1063"/>
      <c r="C291" s="796"/>
      <c r="D291" s="796"/>
      <c r="E291" s="796"/>
      <c r="F291" s="1560"/>
      <c r="G291" s="301"/>
      <c r="H291" s="302">
        <f t="shared" si="26"/>
        <v>0</v>
      </c>
      <c r="I291" s="193">
        <f t="shared" si="27"/>
        <v>0</v>
      </c>
      <c r="J291" s="194">
        <f t="shared" si="28"/>
        <v>0</v>
      </c>
      <c r="K291" s="194">
        <f t="shared" si="29"/>
        <v>0</v>
      </c>
      <c r="L291" s="195">
        <f t="shared" si="30"/>
        <v>0</v>
      </c>
    </row>
    <row r="292" spans="2:12" x14ac:dyDescent="0.2">
      <c r="B292" s="1063"/>
      <c r="C292" s="796"/>
      <c r="D292" s="796"/>
      <c r="E292" s="796"/>
      <c r="F292" s="1560"/>
      <c r="G292" s="301"/>
      <c r="H292" s="302">
        <f t="shared" si="26"/>
        <v>0</v>
      </c>
      <c r="I292" s="193">
        <f t="shared" si="27"/>
        <v>0</v>
      </c>
      <c r="J292" s="194">
        <f t="shared" si="28"/>
        <v>0</v>
      </c>
      <c r="K292" s="194">
        <f t="shared" si="29"/>
        <v>0</v>
      </c>
      <c r="L292" s="195">
        <f t="shared" si="30"/>
        <v>0</v>
      </c>
    </row>
    <row r="293" spans="2:12" x14ac:dyDescent="0.2">
      <c r="B293" s="1063"/>
      <c r="C293" s="796"/>
      <c r="D293" s="796"/>
      <c r="E293" s="796"/>
      <c r="F293" s="1560"/>
      <c r="G293" s="301"/>
      <c r="H293" s="302">
        <f t="shared" si="26"/>
        <v>0</v>
      </c>
      <c r="I293" s="193">
        <f t="shared" si="27"/>
        <v>0</v>
      </c>
      <c r="J293" s="194">
        <f t="shared" si="28"/>
        <v>0</v>
      </c>
      <c r="K293" s="194">
        <f t="shared" si="29"/>
        <v>0</v>
      </c>
      <c r="L293" s="195">
        <f t="shared" si="30"/>
        <v>0</v>
      </c>
    </row>
    <row r="294" spans="2:12" x14ac:dyDescent="0.2">
      <c r="B294" s="1063"/>
      <c r="C294" s="796"/>
      <c r="D294" s="796"/>
      <c r="E294" s="796"/>
      <c r="F294" s="1560"/>
      <c r="G294" s="301"/>
      <c r="H294" s="302">
        <f t="shared" si="26"/>
        <v>0</v>
      </c>
      <c r="I294" s="193">
        <f t="shared" si="27"/>
        <v>0</v>
      </c>
      <c r="J294" s="194">
        <f t="shared" si="28"/>
        <v>0</v>
      </c>
      <c r="K294" s="194">
        <f t="shared" si="29"/>
        <v>0</v>
      </c>
      <c r="L294" s="195">
        <f t="shared" si="30"/>
        <v>0</v>
      </c>
    </row>
    <row r="295" spans="2:12" x14ac:dyDescent="0.2">
      <c r="B295" s="1063"/>
      <c r="C295" s="796"/>
      <c r="D295" s="796"/>
      <c r="E295" s="796"/>
      <c r="F295" s="1560"/>
      <c r="G295" s="301"/>
      <c r="H295" s="302">
        <f t="shared" si="26"/>
        <v>0</v>
      </c>
      <c r="I295" s="193">
        <f t="shared" si="27"/>
        <v>0</v>
      </c>
      <c r="J295" s="194">
        <f t="shared" si="28"/>
        <v>0</v>
      </c>
      <c r="K295" s="194">
        <f t="shared" si="29"/>
        <v>0</v>
      </c>
      <c r="L295" s="195">
        <f t="shared" si="30"/>
        <v>0</v>
      </c>
    </row>
    <row r="296" spans="2:12" x14ac:dyDescent="0.2">
      <c r="B296" s="1063"/>
      <c r="C296" s="796"/>
      <c r="D296" s="796"/>
      <c r="E296" s="796"/>
      <c r="F296" s="1560"/>
      <c r="G296" s="301"/>
      <c r="H296" s="302">
        <f t="shared" si="26"/>
        <v>0</v>
      </c>
      <c r="I296" s="193">
        <f t="shared" si="27"/>
        <v>0</v>
      </c>
      <c r="J296" s="194">
        <f t="shared" si="28"/>
        <v>0</v>
      </c>
      <c r="K296" s="194">
        <f t="shared" si="29"/>
        <v>0</v>
      </c>
      <c r="L296" s="195">
        <f t="shared" si="30"/>
        <v>0</v>
      </c>
    </row>
    <row r="297" spans="2:12" x14ac:dyDescent="0.2">
      <c r="B297" s="1063"/>
      <c r="C297" s="796"/>
      <c r="D297" s="796"/>
      <c r="E297" s="796"/>
      <c r="F297" s="1560"/>
      <c r="G297" s="301"/>
      <c r="H297" s="302">
        <f t="shared" si="26"/>
        <v>0</v>
      </c>
      <c r="I297" s="193">
        <f t="shared" si="27"/>
        <v>0</v>
      </c>
      <c r="J297" s="194">
        <f t="shared" si="28"/>
        <v>0</v>
      </c>
      <c r="K297" s="194">
        <f t="shared" si="29"/>
        <v>0</v>
      </c>
      <c r="L297" s="195">
        <f t="shared" si="30"/>
        <v>0</v>
      </c>
    </row>
    <row r="298" spans="2:12" x14ac:dyDescent="0.2">
      <c r="B298" s="1063"/>
      <c r="C298" s="796"/>
      <c r="D298" s="796"/>
      <c r="E298" s="796"/>
      <c r="F298" s="1560"/>
      <c r="G298" s="301"/>
      <c r="H298" s="302">
        <f t="shared" si="26"/>
        <v>0</v>
      </c>
      <c r="I298" s="193">
        <f t="shared" si="27"/>
        <v>0</v>
      </c>
      <c r="J298" s="194">
        <f t="shared" si="28"/>
        <v>0</v>
      </c>
      <c r="K298" s="194">
        <f t="shared" si="29"/>
        <v>0</v>
      </c>
      <c r="L298" s="195">
        <f t="shared" si="30"/>
        <v>0</v>
      </c>
    </row>
    <row r="299" spans="2:12" x14ac:dyDescent="0.2">
      <c r="B299" s="1063"/>
      <c r="C299" s="796"/>
      <c r="D299" s="796"/>
      <c r="E299" s="796"/>
      <c r="F299" s="1560"/>
      <c r="G299" s="301"/>
      <c r="H299" s="302">
        <f t="shared" si="26"/>
        <v>0</v>
      </c>
      <c r="I299" s="193">
        <f t="shared" si="27"/>
        <v>0</v>
      </c>
      <c r="J299" s="194">
        <f t="shared" si="28"/>
        <v>0</v>
      </c>
      <c r="K299" s="194">
        <f t="shared" si="29"/>
        <v>0</v>
      </c>
      <c r="L299" s="195">
        <f t="shared" si="30"/>
        <v>0</v>
      </c>
    </row>
    <row r="300" spans="2:12" x14ac:dyDescent="0.2">
      <c r="B300" s="1063"/>
      <c r="C300" s="796"/>
      <c r="D300" s="796"/>
      <c r="E300" s="796"/>
      <c r="F300" s="1560"/>
      <c r="G300" s="301"/>
      <c r="H300" s="302">
        <f t="shared" si="26"/>
        <v>0</v>
      </c>
      <c r="I300" s="193">
        <f t="shared" si="27"/>
        <v>0</v>
      </c>
      <c r="J300" s="194">
        <f t="shared" si="28"/>
        <v>0</v>
      </c>
      <c r="K300" s="194">
        <f t="shared" si="29"/>
        <v>0</v>
      </c>
      <c r="L300" s="195">
        <f t="shared" si="30"/>
        <v>0</v>
      </c>
    </row>
    <row r="301" spans="2:12" x14ac:dyDescent="0.2">
      <c r="B301" s="1063"/>
      <c r="C301" s="796"/>
      <c r="D301" s="796"/>
      <c r="E301" s="796"/>
      <c r="F301" s="1560"/>
      <c r="G301" s="301"/>
      <c r="H301" s="302">
        <f t="shared" si="26"/>
        <v>0</v>
      </c>
      <c r="I301" s="193">
        <f t="shared" si="27"/>
        <v>0</v>
      </c>
      <c r="J301" s="194">
        <f t="shared" si="28"/>
        <v>0</v>
      </c>
      <c r="K301" s="194">
        <f t="shared" si="29"/>
        <v>0</v>
      </c>
      <c r="L301" s="195">
        <f t="shared" si="30"/>
        <v>0</v>
      </c>
    </row>
    <row r="302" spans="2:12" x14ac:dyDescent="0.2">
      <c r="B302" s="1063"/>
      <c r="C302" s="796"/>
      <c r="D302" s="796"/>
      <c r="E302" s="796"/>
      <c r="F302" s="1560"/>
      <c r="G302" s="301"/>
      <c r="H302" s="302">
        <f t="shared" si="26"/>
        <v>0</v>
      </c>
      <c r="I302" s="193">
        <f t="shared" si="27"/>
        <v>0</v>
      </c>
      <c r="J302" s="194">
        <f t="shared" si="28"/>
        <v>0</v>
      </c>
      <c r="K302" s="194">
        <f t="shared" si="29"/>
        <v>0</v>
      </c>
      <c r="L302" s="195">
        <f t="shared" si="30"/>
        <v>0</v>
      </c>
    </row>
    <row r="303" spans="2:12" x14ac:dyDescent="0.2">
      <c r="B303" s="1063"/>
      <c r="C303" s="796"/>
      <c r="D303" s="796"/>
      <c r="E303" s="796"/>
      <c r="F303" s="1560"/>
      <c r="G303" s="301"/>
      <c r="H303" s="302">
        <f t="shared" si="26"/>
        <v>0</v>
      </c>
      <c r="I303" s="193">
        <f t="shared" si="27"/>
        <v>0</v>
      </c>
      <c r="J303" s="194">
        <f t="shared" si="28"/>
        <v>0</v>
      </c>
      <c r="K303" s="194">
        <f t="shared" si="29"/>
        <v>0</v>
      </c>
      <c r="L303" s="195">
        <f t="shared" si="30"/>
        <v>0</v>
      </c>
    </row>
    <row r="304" spans="2:12" ht="16.5" thickBot="1" x14ac:dyDescent="0.25">
      <c r="B304" s="1566"/>
      <c r="C304" s="1567"/>
      <c r="D304" s="1567"/>
      <c r="E304" s="1567"/>
      <c r="F304" s="1568"/>
      <c r="G304" s="301"/>
      <c r="H304" s="302">
        <f t="shared" si="26"/>
        <v>0</v>
      </c>
      <c r="I304" s="193">
        <f t="shared" si="27"/>
        <v>0</v>
      </c>
      <c r="J304" s="194">
        <f t="shared" si="28"/>
        <v>0</v>
      </c>
      <c r="K304" s="194">
        <f t="shared" si="29"/>
        <v>0</v>
      </c>
      <c r="L304" s="195">
        <f t="shared" si="30"/>
        <v>0</v>
      </c>
    </row>
    <row r="305" spans="2:42" ht="16.5" thickBot="1" x14ac:dyDescent="0.25">
      <c r="B305" s="1597" t="s">
        <v>354</v>
      </c>
      <c r="C305" s="1598"/>
      <c r="D305" s="1598"/>
      <c r="E305" s="1598"/>
      <c r="F305" s="1598"/>
      <c r="G305" s="136">
        <f t="shared" ref="G305:L305" si="31">SUM(G288:G304)</f>
        <v>1177916.6666666665</v>
      </c>
      <c r="H305" s="137">
        <f t="shared" si="31"/>
        <v>14135000</v>
      </c>
      <c r="I305" s="196">
        <f t="shared" si="31"/>
        <v>14912425</v>
      </c>
      <c r="J305" s="196">
        <f t="shared" si="31"/>
        <v>15807170.5</v>
      </c>
      <c r="K305" s="196">
        <f t="shared" si="31"/>
        <v>16834636.582500003</v>
      </c>
      <c r="L305" s="196">
        <f t="shared" si="31"/>
        <v>18013061.143275</v>
      </c>
    </row>
    <row r="306" spans="2:42" x14ac:dyDescent="0.2">
      <c r="C306" s="101"/>
      <c r="D306" s="101"/>
      <c r="E306" s="101"/>
      <c r="F306" s="101"/>
      <c r="G306" s="101"/>
      <c r="H306" s="101"/>
      <c r="I306" s="101"/>
      <c r="J306" s="101"/>
      <c r="K306" s="101"/>
      <c r="L306" s="101"/>
    </row>
    <row r="307" spans="2:42" ht="18.75" x14ac:dyDescent="0.2">
      <c r="B307" s="1446" t="s">
        <v>577</v>
      </c>
      <c r="C307" s="1446"/>
      <c r="D307" s="1446"/>
      <c r="E307" s="1446"/>
      <c r="F307" s="1446"/>
      <c r="G307" s="1446"/>
      <c r="H307" s="1446"/>
      <c r="I307" s="1446"/>
      <c r="J307" s="1446"/>
      <c r="K307" s="1446"/>
      <c r="L307" s="1446"/>
      <c r="M307" s="1446"/>
    </row>
    <row r="308" spans="2:42" ht="16.5" customHeight="1" thickBot="1" x14ac:dyDescent="0.25">
      <c r="B308" s="1599"/>
      <c r="C308" s="1600"/>
      <c r="D308" s="1600"/>
      <c r="E308" s="1600"/>
      <c r="F308" s="1600"/>
      <c r="G308" s="1600"/>
      <c r="H308" s="1600"/>
      <c r="I308" s="1600"/>
      <c r="J308" s="1600"/>
      <c r="K308" s="1600"/>
      <c r="L308" s="1600"/>
    </row>
    <row r="309" spans="2:42" x14ac:dyDescent="0.2">
      <c r="B309" s="1578" t="s">
        <v>578</v>
      </c>
      <c r="C309" s="791"/>
      <c r="D309" s="791"/>
      <c r="E309" s="791"/>
      <c r="F309" s="158" t="s">
        <v>102</v>
      </c>
      <c r="G309" s="158" t="s">
        <v>103</v>
      </c>
      <c r="H309" s="158" t="s">
        <v>104</v>
      </c>
      <c r="I309" s="158" t="s">
        <v>105</v>
      </c>
      <c r="J309" s="164" t="s">
        <v>106</v>
      </c>
      <c r="K309" s="101"/>
      <c r="L309" s="101"/>
    </row>
    <row r="310" spans="2:42" x14ac:dyDescent="0.2">
      <c r="B310" s="1522" t="s">
        <v>579</v>
      </c>
      <c r="C310" s="1104"/>
      <c r="D310" s="1104"/>
      <c r="E310" s="1104"/>
      <c r="F310" s="187">
        <f>+G226</f>
        <v>64719504</v>
      </c>
      <c r="G310" s="187">
        <f>+H226</f>
        <v>68279076.719999999</v>
      </c>
      <c r="H310" s="187">
        <f>+I226</f>
        <v>72375821.323200002</v>
      </c>
      <c r="I310" s="187">
        <f>+J226</f>
        <v>77080249.709207997</v>
      </c>
      <c r="J310" s="188">
        <f>+K226</f>
        <v>82475867.188852549</v>
      </c>
      <c r="K310" s="101"/>
      <c r="L310" s="101"/>
    </row>
    <row r="311" spans="2:42" x14ac:dyDescent="0.2">
      <c r="B311" s="1522" t="s">
        <v>580</v>
      </c>
      <c r="C311" s="1104"/>
      <c r="D311" s="1104"/>
      <c r="E311" s="1104"/>
      <c r="F311" s="187">
        <f>+G272</f>
        <v>0</v>
      </c>
      <c r="G311" s="187">
        <f>+H272</f>
        <v>0</v>
      </c>
      <c r="H311" s="187">
        <f>+I272</f>
        <v>0</v>
      </c>
      <c r="I311" s="187">
        <f>+J272</f>
        <v>0</v>
      </c>
      <c r="J311" s="188">
        <f>+K272</f>
        <v>0</v>
      </c>
      <c r="K311" s="101"/>
      <c r="L311" s="101"/>
    </row>
    <row r="312" spans="2:42" x14ac:dyDescent="0.2">
      <c r="B312" s="1522" t="s">
        <v>581</v>
      </c>
      <c r="C312" s="1104"/>
      <c r="D312" s="1104"/>
      <c r="E312" s="1104"/>
      <c r="F312" s="187">
        <f>+H305</f>
        <v>14135000</v>
      </c>
      <c r="G312" s="187">
        <f>+I305</f>
        <v>14912425</v>
      </c>
      <c r="H312" s="187">
        <f>+J305</f>
        <v>15807170.5</v>
      </c>
      <c r="I312" s="187">
        <f>+K305</f>
        <v>16834636.582500003</v>
      </c>
      <c r="J312" s="188">
        <f>+L305</f>
        <v>18013061.143275</v>
      </c>
      <c r="K312" s="101"/>
      <c r="L312" s="101"/>
    </row>
    <row r="313" spans="2:42" ht="16.5" thickBot="1" x14ac:dyDescent="0.25">
      <c r="B313" s="1592" t="s">
        <v>390</v>
      </c>
      <c r="C313" s="1593"/>
      <c r="D313" s="1593"/>
      <c r="E313" s="1594"/>
      <c r="F313" s="177">
        <f>SUM(F310:F312)</f>
        <v>78854504</v>
      </c>
      <c r="G313" s="177">
        <f>SUM(G310:G312)</f>
        <v>83191501.719999999</v>
      </c>
      <c r="H313" s="177">
        <f>SUM(H310:H312)</f>
        <v>88182991.823200002</v>
      </c>
      <c r="I313" s="177">
        <f>SUM(I310:I312)</f>
        <v>93914886.291707993</v>
      </c>
      <c r="J313" s="189">
        <f>SUM(J310:J312)</f>
        <v>100488928.33212754</v>
      </c>
      <c r="K313" s="101"/>
      <c r="L313" s="101"/>
    </row>
    <row r="314" spans="2:42" x14ac:dyDescent="0.2">
      <c r="B314" s="138"/>
      <c r="C314" s="138"/>
      <c r="D314" s="138"/>
      <c r="E314" s="138"/>
      <c r="F314" s="133"/>
      <c r="G314" s="133"/>
      <c r="H314" s="133"/>
      <c r="I314" s="133"/>
      <c r="J314" s="133"/>
      <c r="K314" s="101"/>
      <c r="L314" s="101"/>
    </row>
    <row r="315" spans="2:42" x14ac:dyDescent="0.2">
      <c r="B315" s="1596" t="s">
        <v>582</v>
      </c>
      <c r="C315" s="1596"/>
      <c r="D315" s="1596"/>
      <c r="E315" s="1596"/>
      <c r="F315" s="1596"/>
      <c r="G315" s="1596"/>
      <c r="H315" s="1596"/>
      <c r="I315" s="1596"/>
      <c r="J315" s="1596"/>
      <c r="K315" s="1596"/>
      <c r="L315" s="1596"/>
      <c r="M315" s="1596"/>
      <c r="AD315" s="102" t="s">
        <v>583</v>
      </c>
    </row>
    <row r="316" spans="2:42" x14ac:dyDescent="0.2">
      <c r="C316" s="101"/>
      <c r="D316" s="101"/>
      <c r="E316" s="101"/>
      <c r="F316" s="101"/>
      <c r="G316" s="101"/>
      <c r="H316" s="101"/>
      <c r="I316" s="101"/>
      <c r="J316" s="101"/>
      <c r="K316" s="101"/>
      <c r="L316" s="101"/>
    </row>
    <row r="317" spans="2:42" ht="18.75" x14ac:dyDescent="0.2">
      <c r="B317" s="1446" t="s">
        <v>584</v>
      </c>
      <c r="C317" s="1446"/>
      <c r="D317" s="1446"/>
      <c r="E317" s="1446"/>
      <c r="F317" s="1446"/>
      <c r="G317" s="1446"/>
      <c r="H317" s="1446"/>
      <c r="I317" s="1446"/>
      <c r="J317" s="1446"/>
      <c r="K317" s="1446"/>
      <c r="L317" s="1446"/>
      <c r="M317" s="1446"/>
      <c r="AD317" s="1481" t="s">
        <v>585</v>
      </c>
      <c r="AE317" s="1481"/>
      <c r="AF317" s="1481"/>
      <c r="AG317" s="1481"/>
      <c r="AH317" s="1481"/>
      <c r="AI317" s="1481"/>
      <c r="AJ317" s="1481"/>
      <c r="AK317" s="1481"/>
      <c r="AL317" s="1481"/>
      <c r="AM317" s="1481" t="s">
        <v>586</v>
      </c>
      <c r="AN317" s="1481"/>
      <c r="AO317" s="1481"/>
      <c r="AP317" s="1481"/>
    </row>
    <row r="318" spans="2:42" ht="16.5" thickBot="1" x14ac:dyDescent="0.25">
      <c r="C318" s="101"/>
      <c r="D318" s="101"/>
      <c r="E318" s="101"/>
      <c r="F318" s="101"/>
      <c r="G318" s="101"/>
      <c r="H318" s="101"/>
      <c r="I318" s="101"/>
      <c r="J318" s="101"/>
      <c r="K318" s="101"/>
      <c r="L318" s="101"/>
      <c r="AD318" s="139"/>
      <c r="AE318" s="1595" t="s">
        <v>103</v>
      </c>
      <c r="AF318" s="1595"/>
      <c r="AG318" s="1595" t="s">
        <v>104</v>
      </c>
      <c r="AH318" s="1595"/>
      <c r="AI318" s="1595" t="s">
        <v>105</v>
      </c>
      <c r="AJ318" s="1595"/>
      <c r="AK318" s="1595" t="s">
        <v>106</v>
      </c>
      <c r="AL318" s="1595"/>
      <c r="AM318" s="139"/>
      <c r="AN318" s="139"/>
      <c r="AO318" s="139"/>
      <c r="AP318" s="139"/>
    </row>
    <row r="319" spans="2:42" x14ac:dyDescent="0.2">
      <c r="B319" s="1578" t="s">
        <v>587</v>
      </c>
      <c r="C319" s="791"/>
      <c r="D319" s="158" t="s">
        <v>588</v>
      </c>
      <c r="E319" s="158" t="s">
        <v>345</v>
      </c>
      <c r="F319" s="158" t="s">
        <v>102</v>
      </c>
      <c r="G319" s="158" t="s">
        <v>103</v>
      </c>
      <c r="H319" s="158" t="s">
        <v>104</v>
      </c>
      <c r="I319" s="158" t="s">
        <v>105</v>
      </c>
      <c r="J319" s="164" t="s">
        <v>106</v>
      </c>
      <c r="K319" s="101"/>
      <c r="L319" s="101"/>
      <c r="AD319" s="140" t="s">
        <v>587</v>
      </c>
      <c r="AE319" s="140" t="s">
        <v>589</v>
      </c>
      <c r="AF319" s="140" t="s">
        <v>345</v>
      </c>
      <c r="AG319" s="140" t="s">
        <v>589</v>
      </c>
      <c r="AH319" s="140" t="s">
        <v>345</v>
      </c>
      <c r="AI319" s="140" t="s">
        <v>589</v>
      </c>
      <c r="AJ319" s="140" t="s">
        <v>345</v>
      </c>
      <c r="AK319" s="140" t="s">
        <v>589</v>
      </c>
      <c r="AL319" s="140" t="s">
        <v>345</v>
      </c>
      <c r="AM319" s="140" t="s">
        <v>103</v>
      </c>
      <c r="AN319" s="140" t="s">
        <v>104</v>
      </c>
      <c r="AO319" s="140" t="s">
        <v>105</v>
      </c>
      <c r="AP319" s="140" t="s">
        <v>106</v>
      </c>
    </row>
    <row r="320" spans="2:42" ht="18.75" customHeight="1" x14ac:dyDescent="0.2">
      <c r="B320" s="1579" t="str">
        <f>'Estudio de Mercados'!$B$276</f>
        <v xml:space="preserve">PRODUCTO y/o Servicio.1. IMPLEMENTACION DE LA PLATAFORMA ANGABE </v>
      </c>
      <c r="C320" s="1580"/>
      <c r="D320" s="187">
        <f>+'Estudio Técnico'!T255</f>
        <v>144</v>
      </c>
      <c r="E320" s="197">
        <f>+D320/$D$324</f>
        <v>0.52173913043478259</v>
      </c>
      <c r="F320" s="187">
        <f>+($F$313*E320)/D320</f>
        <v>285704.72463768115</v>
      </c>
      <c r="G320" s="187">
        <f t="shared" ref="G320:J323" si="32">+AM320</f>
        <v>269123.64686853002</v>
      </c>
      <c r="H320" s="187">
        <f t="shared" si="32"/>
        <v>252452.27051384229</v>
      </c>
      <c r="I320" s="187">
        <f t="shared" si="32"/>
        <v>235843.56850635266</v>
      </c>
      <c r="J320" s="188">
        <f t="shared" si="32"/>
        <v>219437.05939286726</v>
      </c>
      <c r="K320" s="101"/>
      <c r="L320" s="101"/>
      <c r="AD320" s="141" t="s">
        <v>590</v>
      </c>
      <c r="AE320" s="142">
        <f>+'Estudio Técnico'!U255</f>
        <v>161.28000000000003</v>
      </c>
      <c r="AF320" s="143">
        <f>+AE320/$AE$324</f>
        <v>0.52173913043478271</v>
      </c>
      <c r="AG320" s="134">
        <f>+'Estudio Técnico'!V255</f>
        <v>182.24640000000002</v>
      </c>
      <c r="AH320" s="143">
        <f>+AG320/AG324</f>
        <v>0.52173913043478259</v>
      </c>
      <c r="AI320" s="134">
        <f>+'Estudio Técnico'!W255</f>
        <v>207.76089600000006</v>
      </c>
      <c r="AJ320" s="143">
        <f>+AI320/$AI$324</f>
        <v>0.52173913043478271</v>
      </c>
      <c r="AK320" s="134">
        <f>+'Estudio Técnico'!X255</f>
        <v>238.92503040000005</v>
      </c>
      <c r="AL320" s="143">
        <f>+AK320/$AK$324</f>
        <v>0.52173913043478271</v>
      </c>
      <c r="AM320" s="142">
        <f>+($G$313*AF320)/AE320</f>
        <v>269123.64686853002</v>
      </c>
      <c r="AN320" s="142">
        <f>+($H$313*AH320)/AG320</f>
        <v>252452.27051384229</v>
      </c>
      <c r="AO320" s="142">
        <f>+($I$313*AJ320)/AI320</f>
        <v>235843.56850635266</v>
      </c>
      <c r="AP320" s="142">
        <f>+($J$313*AL320)/AK320</f>
        <v>219437.05939286726</v>
      </c>
    </row>
    <row r="321" spans="1:42" ht="19.5" customHeight="1" x14ac:dyDescent="0.2">
      <c r="B321" s="1579" t="str">
        <f>'Estudio de Mercados'!$B$283</f>
        <v xml:space="preserve">PRODUCTO y/o servicio 2.SUSCRIPCION MENSUAL ANGABE </v>
      </c>
      <c r="C321" s="1580"/>
      <c r="D321" s="187">
        <f>+'Estudio Técnico'!T256</f>
        <v>132</v>
      </c>
      <c r="E321" s="197">
        <f>+D321/$D$324</f>
        <v>0.47826086956521741</v>
      </c>
      <c r="F321" s="187">
        <f>+($F$313*E321)/D321</f>
        <v>285704.72463768115</v>
      </c>
      <c r="G321" s="187">
        <f t="shared" si="32"/>
        <v>269123.64686853002</v>
      </c>
      <c r="H321" s="187">
        <f t="shared" si="32"/>
        <v>252452.27051384232</v>
      </c>
      <c r="I321" s="187">
        <f t="shared" si="32"/>
        <v>235843.56850635266</v>
      </c>
      <c r="J321" s="188">
        <f t="shared" si="32"/>
        <v>219437.05939286723</v>
      </c>
      <c r="K321" s="101"/>
      <c r="L321" s="101"/>
      <c r="AD321" s="141" t="s">
        <v>591</v>
      </c>
      <c r="AE321" s="142">
        <f>+'Estudio Técnico'!U256</f>
        <v>147.84</v>
      </c>
      <c r="AF321" s="143">
        <f>+AE321/$AE$324</f>
        <v>0.47826086956521741</v>
      </c>
      <c r="AG321" s="134">
        <f>+'Estudio Técnico'!V256</f>
        <v>167.05919999999998</v>
      </c>
      <c r="AH321" s="143">
        <f>+AG321/$AG$324</f>
        <v>0.47826086956521729</v>
      </c>
      <c r="AI321" s="134">
        <f>+'Estudio Técnico'!W256</f>
        <v>190.44748799999999</v>
      </c>
      <c r="AJ321" s="143">
        <f>+AI321/$AI$324</f>
        <v>0.47826086956521735</v>
      </c>
      <c r="AK321" s="134">
        <f>+'Estudio Técnico'!X256</f>
        <v>219.01461119999996</v>
      </c>
      <c r="AL321" s="143">
        <f>+AK321/$AK$324</f>
        <v>0.47826086956521729</v>
      </c>
      <c r="AM321" s="142">
        <f>+($G$313*AF321)/AE321</f>
        <v>269123.64686853002</v>
      </c>
      <c r="AN321" s="142">
        <f>+($H$313*AH321)/AG321</f>
        <v>252452.27051384232</v>
      </c>
      <c r="AO321" s="142">
        <f>+($I$313*AJ321)/AI321</f>
        <v>235843.56850635266</v>
      </c>
      <c r="AP321" s="142">
        <f>+($J$313*AL321)/AK321</f>
        <v>219437.05939286723</v>
      </c>
    </row>
    <row r="322" spans="1:42" x14ac:dyDescent="0.2">
      <c r="B322" s="1579" t="str">
        <f>'Estudio de Mercados'!$B$290</f>
        <v>PRODUCTO y/o Servicio. 3. SOPORTE Y MANTENIMIENTO DEL SISTEMA</v>
      </c>
      <c r="C322" s="1580"/>
      <c r="D322" s="187">
        <f>+'Estudio Técnico'!T257</f>
        <v>0</v>
      </c>
      <c r="E322" s="197">
        <f>+D322/$D$324</f>
        <v>0</v>
      </c>
      <c r="F322" s="187" t="e">
        <f>+($F$313*E322)/D322</f>
        <v>#DIV/0!</v>
      </c>
      <c r="G322" s="187" t="e">
        <f t="shared" si="32"/>
        <v>#DIV/0!</v>
      </c>
      <c r="H322" s="187" t="e">
        <f t="shared" si="32"/>
        <v>#DIV/0!</v>
      </c>
      <c r="I322" s="187" t="e">
        <f t="shared" si="32"/>
        <v>#DIV/0!</v>
      </c>
      <c r="J322" s="188" t="e">
        <f t="shared" si="32"/>
        <v>#DIV/0!</v>
      </c>
      <c r="K322" s="101"/>
      <c r="L322" s="101"/>
      <c r="AD322" s="141" t="s">
        <v>592</v>
      </c>
      <c r="AE322" s="142">
        <f>+'Estudio Técnico'!U257</f>
        <v>0</v>
      </c>
      <c r="AF322" s="143">
        <f>+AE322/$AE$324</f>
        <v>0</v>
      </c>
      <c r="AG322" s="134">
        <f>+'Estudio Técnico'!V257</f>
        <v>0</v>
      </c>
      <c r="AH322" s="143">
        <f>+AG322/$AG$324</f>
        <v>0</v>
      </c>
      <c r="AI322" s="134">
        <f>+'Estudio Técnico'!W257</f>
        <v>0</v>
      </c>
      <c r="AJ322" s="143">
        <f>+AI322/$AI$324</f>
        <v>0</v>
      </c>
      <c r="AK322" s="134">
        <f>+'Estudio Técnico'!X257</f>
        <v>0</v>
      </c>
      <c r="AL322" s="143">
        <f>+AK322/$AK$324</f>
        <v>0</v>
      </c>
      <c r="AM322" s="142" t="e">
        <f>+($G$313*AF322)/AE322</f>
        <v>#DIV/0!</v>
      </c>
      <c r="AN322" s="142" t="e">
        <f>+($H$313*AH322)/AG322</f>
        <v>#DIV/0!</v>
      </c>
      <c r="AO322" s="142" t="e">
        <f>+($I$313*AJ322)/AI322</f>
        <v>#DIV/0!</v>
      </c>
      <c r="AP322" s="142" t="e">
        <f>+($J$313*AL322)/AK322</f>
        <v>#DIV/0!</v>
      </c>
    </row>
    <row r="323" spans="1:42" x14ac:dyDescent="0.2">
      <c r="B323" s="1579" t="str">
        <f>'Estudio de Mercados'!$B$297</f>
        <v>PRODUCTO y/o Servicio.4.PERSONALIZACION O CONFIGURACION INICIAL</v>
      </c>
      <c r="C323" s="1580"/>
      <c r="D323" s="187">
        <f>+'Estudio Técnico'!T258</f>
        <v>0</v>
      </c>
      <c r="E323" s="197">
        <f>+D323/$D$324</f>
        <v>0</v>
      </c>
      <c r="F323" s="187" t="e">
        <f>+($F$313*E323)/D323</f>
        <v>#DIV/0!</v>
      </c>
      <c r="G323" s="187" t="e">
        <f t="shared" si="32"/>
        <v>#DIV/0!</v>
      </c>
      <c r="H323" s="187" t="e">
        <f t="shared" si="32"/>
        <v>#DIV/0!</v>
      </c>
      <c r="I323" s="187" t="e">
        <f t="shared" si="32"/>
        <v>#DIV/0!</v>
      </c>
      <c r="J323" s="188" t="e">
        <f t="shared" si="32"/>
        <v>#DIV/0!</v>
      </c>
      <c r="K323" s="101"/>
      <c r="L323" s="101"/>
      <c r="AD323" s="141" t="s">
        <v>593</v>
      </c>
      <c r="AE323" s="142">
        <f>+'Estudio Técnico'!U258</f>
        <v>0</v>
      </c>
      <c r="AF323" s="143">
        <f>+AE323/$AE$324</f>
        <v>0</v>
      </c>
      <c r="AG323" s="134">
        <f>+'Estudio Técnico'!V258</f>
        <v>0</v>
      </c>
      <c r="AH323" s="143">
        <f>+AG323/$AG$324</f>
        <v>0</v>
      </c>
      <c r="AI323" s="134">
        <f>+'Estudio Técnico'!W258</f>
        <v>0</v>
      </c>
      <c r="AJ323" s="143">
        <f>+AI323/$AI$324</f>
        <v>0</v>
      </c>
      <c r="AK323" s="134">
        <f>+'Estudio Técnico'!X258</f>
        <v>0</v>
      </c>
      <c r="AL323" s="143">
        <f>+AK323/$AK$324</f>
        <v>0</v>
      </c>
      <c r="AM323" s="142" t="e">
        <f>+($G$313*AF323)/AE323</f>
        <v>#DIV/0!</v>
      </c>
      <c r="AN323" s="142" t="e">
        <f>+($H$313*AH323)/AG323</f>
        <v>#DIV/0!</v>
      </c>
      <c r="AO323" s="142" t="e">
        <f>+($I$313*AJ323)/AI323</f>
        <v>#DIV/0!</v>
      </c>
      <c r="AP323" s="142" t="e">
        <f>+($J$313*AL323)/AK323</f>
        <v>#DIV/0!</v>
      </c>
    </row>
    <row r="324" spans="1:42" ht="16.5" thickBot="1" x14ac:dyDescent="0.25">
      <c r="B324" s="1581" t="s">
        <v>354</v>
      </c>
      <c r="C324" s="1582"/>
      <c r="D324" s="177">
        <f>SUM(D320:D323)</f>
        <v>276</v>
      </c>
      <c r="E324" s="198">
        <f t="shared" ref="E324:J324" si="33">SUM(E320:E323)</f>
        <v>1</v>
      </c>
      <c r="F324" s="177" t="e">
        <f t="shared" si="33"/>
        <v>#DIV/0!</v>
      </c>
      <c r="G324" s="177" t="e">
        <f t="shared" si="33"/>
        <v>#DIV/0!</v>
      </c>
      <c r="H324" s="177" t="e">
        <f t="shared" si="33"/>
        <v>#DIV/0!</v>
      </c>
      <c r="I324" s="177" t="e">
        <f t="shared" si="33"/>
        <v>#DIV/0!</v>
      </c>
      <c r="J324" s="189" t="e">
        <f t="shared" si="33"/>
        <v>#DIV/0!</v>
      </c>
      <c r="K324" s="101"/>
      <c r="L324" s="101"/>
      <c r="AD324" s="139" t="s">
        <v>354</v>
      </c>
      <c r="AE324" s="144">
        <f>SUM(AE320:AE323)</f>
        <v>309.12</v>
      </c>
      <c r="AF324" s="145">
        <f t="shared" ref="AF324:AP324" si="34">SUM(AF320:AF323)</f>
        <v>1</v>
      </c>
      <c r="AG324" s="144">
        <f t="shared" si="34"/>
        <v>349.30560000000003</v>
      </c>
      <c r="AH324" s="145">
        <f t="shared" si="34"/>
        <v>0.99999999999999989</v>
      </c>
      <c r="AI324" s="144">
        <f t="shared" si="34"/>
        <v>398.20838400000002</v>
      </c>
      <c r="AJ324" s="145">
        <f t="shared" si="34"/>
        <v>1</v>
      </c>
      <c r="AK324" s="144">
        <f t="shared" si="34"/>
        <v>457.93964160000002</v>
      </c>
      <c r="AL324" s="145">
        <f t="shared" si="34"/>
        <v>1</v>
      </c>
      <c r="AM324" s="144" t="e">
        <f t="shared" si="34"/>
        <v>#DIV/0!</v>
      </c>
      <c r="AN324" s="144" t="e">
        <f t="shared" si="34"/>
        <v>#DIV/0!</v>
      </c>
      <c r="AO324" s="144" t="e">
        <f t="shared" si="34"/>
        <v>#DIV/0!</v>
      </c>
      <c r="AP324" s="144" t="e">
        <f t="shared" si="34"/>
        <v>#DIV/0!</v>
      </c>
    </row>
    <row r="325" spans="1:42" x14ac:dyDescent="0.2">
      <c r="C325" s="101"/>
      <c r="D325" s="101"/>
      <c r="E325" s="101"/>
      <c r="F325" s="101"/>
      <c r="G325" s="101"/>
      <c r="H325" s="101"/>
      <c r="I325" s="101"/>
      <c r="J325" s="101"/>
      <c r="K325" s="101"/>
      <c r="L325" s="101"/>
    </row>
    <row r="326" spans="1:42" x14ac:dyDescent="0.2">
      <c r="C326" s="101"/>
      <c r="D326" s="101"/>
      <c r="E326" s="101"/>
      <c r="F326" s="101"/>
      <c r="G326" s="101"/>
      <c r="H326" s="101"/>
      <c r="I326" s="101"/>
      <c r="J326" s="101"/>
      <c r="K326" s="101"/>
      <c r="L326" s="101"/>
    </row>
    <row r="327" spans="1:42" x14ac:dyDescent="0.2">
      <c r="C327" s="101"/>
      <c r="D327" s="101"/>
      <c r="E327" s="101"/>
      <c r="F327" s="101"/>
      <c r="G327" s="101"/>
      <c r="H327" s="101"/>
      <c r="I327" s="101"/>
      <c r="J327" s="101"/>
      <c r="K327" s="101"/>
      <c r="L327" s="101"/>
    </row>
    <row r="328" spans="1:42" s="103" customFormat="1" x14ac:dyDescent="0.2">
      <c r="A328" s="146"/>
      <c r="B328" s="102"/>
      <c r="M328" s="102"/>
      <c r="N328" s="102"/>
      <c r="O328" s="102"/>
      <c r="P328" s="102"/>
      <c r="Q328" s="102"/>
      <c r="R328" s="102"/>
      <c r="S328" s="102"/>
      <c r="T328" s="102"/>
      <c r="U328" s="102"/>
      <c r="V328" s="102"/>
      <c r="W328" s="102"/>
      <c r="X328" s="102"/>
      <c r="Y328" s="102"/>
      <c r="Z328" s="102"/>
      <c r="AA328" s="102"/>
      <c r="AB328" s="102"/>
      <c r="AC328" s="102"/>
      <c r="AD328" s="102"/>
    </row>
    <row r="329" spans="1:42" s="103" customFormat="1" x14ac:dyDescent="0.2">
      <c r="A329" s="146"/>
      <c r="B329" s="102"/>
      <c r="M329" s="102"/>
      <c r="N329" s="102"/>
      <c r="O329" s="102"/>
      <c r="P329" s="102"/>
      <c r="Q329" s="102"/>
      <c r="R329" s="102"/>
      <c r="S329" s="102"/>
      <c r="T329" s="102"/>
      <c r="U329" s="102"/>
      <c r="V329" s="102"/>
      <c r="W329" s="102"/>
      <c r="X329" s="102"/>
      <c r="Y329" s="102"/>
      <c r="Z329" s="102"/>
      <c r="AA329" s="102"/>
      <c r="AB329" s="102"/>
      <c r="AC329" s="102"/>
      <c r="AD329" s="102"/>
    </row>
    <row r="330" spans="1:42" s="103" customFormat="1" x14ac:dyDescent="0.2">
      <c r="A330" s="146"/>
      <c r="B330" s="102"/>
      <c r="M330" s="102"/>
      <c r="N330" s="102"/>
      <c r="O330" s="102"/>
      <c r="P330" s="102"/>
      <c r="Q330" s="102"/>
      <c r="R330" s="102"/>
      <c r="S330" s="102"/>
      <c r="T330" s="102"/>
      <c r="U330" s="102"/>
      <c r="V330" s="102"/>
      <c r="W330" s="102"/>
      <c r="X330" s="102"/>
      <c r="Y330" s="102"/>
      <c r="Z330" s="102"/>
      <c r="AA330" s="102"/>
      <c r="AB330" s="102"/>
      <c r="AC330" s="102"/>
      <c r="AD330" s="102"/>
    </row>
    <row r="331" spans="1:42" s="103" customFormat="1" x14ac:dyDescent="0.2">
      <c r="A331" s="146"/>
      <c r="B331" s="102"/>
      <c r="M331" s="102"/>
      <c r="N331" s="102"/>
      <c r="O331" s="102"/>
      <c r="P331" s="102"/>
      <c r="Q331" s="102"/>
      <c r="R331" s="102"/>
      <c r="S331" s="102"/>
      <c r="T331" s="102"/>
      <c r="U331" s="102"/>
      <c r="V331" s="102"/>
      <c r="W331" s="102"/>
      <c r="X331" s="102"/>
      <c r="Y331" s="102"/>
      <c r="Z331" s="102"/>
      <c r="AA331" s="102"/>
      <c r="AB331" s="102"/>
      <c r="AC331" s="102"/>
      <c r="AD331" s="102"/>
    </row>
    <row r="332" spans="1:42" s="103" customFormat="1" x14ac:dyDescent="0.2">
      <c r="A332" s="146"/>
      <c r="B332" s="102"/>
      <c r="I332" s="102"/>
      <c r="M332" s="102"/>
      <c r="N332" s="102"/>
      <c r="O332" s="102"/>
      <c r="P332" s="102"/>
      <c r="Q332" s="102"/>
      <c r="R332" s="102"/>
      <c r="S332" s="102"/>
      <c r="T332" s="102"/>
      <c r="U332" s="102"/>
      <c r="V332" s="102"/>
      <c r="W332" s="102"/>
      <c r="X332" s="102"/>
      <c r="Y332" s="102"/>
      <c r="Z332" s="102"/>
      <c r="AA332" s="102"/>
      <c r="AB332" s="102"/>
      <c r="AC332" s="102"/>
      <c r="AD332" s="102"/>
    </row>
    <row r="333" spans="1:42" s="103" customFormat="1" x14ac:dyDescent="0.2">
      <c r="A333" s="146"/>
      <c r="B333" s="102"/>
      <c r="M333" s="102"/>
      <c r="N333" s="102"/>
      <c r="O333" s="102"/>
      <c r="P333" s="102"/>
      <c r="Q333" s="102"/>
      <c r="R333" s="102"/>
      <c r="S333" s="102"/>
      <c r="T333" s="102"/>
      <c r="U333" s="102"/>
      <c r="V333" s="102"/>
      <c r="W333" s="102"/>
      <c r="X333" s="102"/>
      <c r="Y333" s="102"/>
      <c r="Z333" s="102"/>
      <c r="AA333" s="102"/>
      <c r="AB333" s="102"/>
      <c r="AC333" s="102"/>
      <c r="AD333" s="102"/>
    </row>
    <row r="334" spans="1:42" s="103" customFormat="1" x14ac:dyDescent="0.2">
      <c r="A334" s="146"/>
      <c r="B334" s="102"/>
      <c r="M334" s="102"/>
      <c r="N334" s="102"/>
      <c r="O334" s="102"/>
      <c r="P334" s="102"/>
      <c r="Q334" s="102"/>
      <c r="R334" s="102"/>
      <c r="S334" s="102"/>
      <c r="T334" s="102"/>
      <c r="U334" s="102"/>
      <c r="V334" s="102"/>
      <c r="W334" s="102"/>
      <c r="X334" s="102"/>
      <c r="Y334" s="102"/>
      <c r="Z334" s="102"/>
      <c r="AA334" s="102"/>
      <c r="AB334" s="102"/>
      <c r="AC334" s="102"/>
      <c r="AD334" s="102"/>
    </row>
    <row r="335" spans="1:42" s="103" customFormat="1" x14ac:dyDescent="0.2">
      <c r="A335" s="146"/>
      <c r="B335" s="102"/>
      <c r="M335" s="102"/>
      <c r="N335" s="102"/>
      <c r="O335" s="102"/>
      <c r="P335" s="102"/>
      <c r="Q335" s="102"/>
      <c r="R335" s="102"/>
      <c r="S335" s="102"/>
      <c r="T335" s="102"/>
      <c r="U335" s="102"/>
      <c r="V335" s="102"/>
      <c r="W335" s="102"/>
      <c r="X335" s="102"/>
      <c r="Y335" s="102"/>
      <c r="Z335" s="102"/>
      <c r="AA335" s="102"/>
      <c r="AB335" s="102"/>
      <c r="AC335" s="102"/>
      <c r="AD335" s="102"/>
    </row>
    <row r="336" spans="1:42" s="103" customFormat="1" x14ac:dyDescent="0.2">
      <c r="A336" s="146"/>
      <c r="B336" s="102"/>
      <c r="M336" s="102"/>
      <c r="N336" s="102"/>
      <c r="O336" s="102"/>
      <c r="P336" s="102"/>
      <c r="Q336" s="102"/>
      <c r="R336" s="102"/>
      <c r="S336" s="102"/>
      <c r="T336" s="102"/>
      <c r="U336" s="102"/>
      <c r="V336" s="102"/>
      <c r="W336" s="102"/>
      <c r="X336" s="102"/>
      <c r="Y336" s="102"/>
      <c r="Z336" s="102"/>
      <c r="AA336" s="102"/>
      <c r="AB336" s="102"/>
      <c r="AC336" s="102"/>
      <c r="AD336" s="102"/>
    </row>
    <row r="337" spans="1:30" s="103" customFormat="1" x14ac:dyDescent="0.2">
      <c r="A337" s="146"/>
      <c r="B337" s="102"/>
      <c r="M337" s="102"/>
      <c r="N337" s="102"/>
      <c r="O337" s="102"/>
      <c r="P337" s="102"/>
      <c r="Q337" s="102"/>
      <c r="R337" s="102"/>
      <c r="S337" s="102"/>
      <c r="T337" s="102"/>
      <c r="U337" s="102"/>
      <c r="V337" s="102"/>
      <c r="W337" s="102"/>
      <c r="X337" s="102"/>
      <c r="Y337" s="102"/>
      <c r="Z337" s="102"/>
      <c r="AA337" s="102"/>
      <c r="AB337" s="102"/>
      <c r="AC337" s="102"/>
      <c r="AD337" s="102"/>
    </row>
    <row r="338" spans="1:30" s="103" customFormat="1" x14ac:dyDescent="0.2">
      <c r="A338" s="146"/>
      <c r="B338" s="102"/>
      <c r="M338" s="102"/>
      <c r="N338" s="102"/>
      <c r="O338" s="102"/>
      <c r="P338" s="102"/>
      <c r="Q338" s="102"/>
      <c r="R338" s="102"/>
      <c r="S338" s="102"/>
      <c r="T338" s="102"/>
      <c r="U338" s="102"/>
      <c r="V338" s="102"/>
      <c r="W338" s="102"/>
      <c r="X338" s="102"/>
      <c r="Y338" s="102"/>
      <c r="Z338" s="102"/>
      <c r="AA338" s="102"/>
      <c r="AB338" s="102"/>
      <c r="AC338" s="102"/>
      <c r="AD338" s="102"/>
    </row>
    <row r="339" spans="1:30" s="103" customFormat="1" x14ac:dyDescent="0.2">
      <c r="A339" s="146"/>
      <c r="B339" s="102"/>
      <c r="M339" s="102"/>
      <c r="N339" s="102"/>
      <c r="O339" s="102"/>
      <c r="P339" s="102"/>
      <c r="Q339" s="102"/>
      <c r="R339" s="102"/>
      <c r="S339" s="102"/>
      <c r="T339" s="102"/>
      <c r="U339" s="102"/>
      <c r="V339" s="102"/>
      <c r="W339" s="102"/>
      <c r="X339" s="102"/>
      <c r="Y339" s="102"/>
      <c r="Z339" s="102"/>
      <c r="AA339" s="102"/>
      <c r="AB339" s="102"/>
      <c r="AC339" s="102"/>
      <c r="AD339" s="102"/>
    </row>
    <row r="340" spans="1:30" s="103" customFormat="1" x14ac:dyDescent="0.2">
      <c r="A340" s="146"/>
      <c r="B340" s="102"/>
      <c r="M340" s="102"/>
      <c r="N340" s="102"/>
      <c r="O340" s="102"/>
      <c r="P340" s="102"/>
      <c r="Q340" s="102"/>
      <c r="R340" s="102"/>
      <c r="S340" s="102"/>
      <c r="T340" s="102"/>
      <c r="U340" s="102"/>
      <c r="V340" s="102"/>
      <c r="W340" s="102"/>
      <c r="X340" s="102"/>
      <c r="Y340" s="102"/>
      <c r="Z340" s="102"/>
      <c r="AA340" s="102"/>
      <c r="AB340" s="102"/>
      <c r="AC340" s="102"/>
      <c r="AD340" s="102"/>
    </row>
    <row r="341" spans="1:30" s="103" customFormat="1" x14ac:dyDescent="0.2">
      <c r="A341" s="146"/>
      <c r="B341" s="102"/>
      <c r="M341" s="102"/>
      <c r="N341" s="102"/>
      <c r="O341" s="102"/>
      <c r="P341" s="102"/>
      <c r="Q341" s="102"/>
      <c r="R341" s="102"/>
      <c r="S341" s="102"/>
      <c r="T341" s="102"/>
      <c r="U341" s="102"/>
      <c r="V341" s="102"/>
      <c r="W341" s="102"/>
      <c r="X341" s="102"/>
      <c r="Y341" s="102"/>
      <c r="Z341" s="102"/>
      <c r="AA341" s="102"/>
      <c r="AB341" s="102"/>
      <c r="AC341" s="102"/>
      <c r="AD341" s="102"/>
    </row>
    <row r="342" spans="1:30" s="103" customFormat="1" x14ac:dyDescent="0.2">
      <c r="A342" s="146"/>
      <c r="B342" s="102"/>
      <c r="M342" s="102"/>
      <c r="N342" s="102"/>
      <c r="O342" s="102"/>
      <c r="P342" s="102"/>
      <c r="Q342" s="102"/>
      <c r="R342" s="102"/>
      <c r="S342" s="102"/>
      <c r="T342" s="102"/>
      <c r="U342" s="102"/>
      <c r="V342" s="102"/>
      <c r="W342" s="102"/>
      <c r="X342" s="102"/>
      <c r="Y342" s="102"/>
      <c r="Z342" s="102"/>
      <c r="AA342" s="102"/>
      <c r="AB342" s="102"/>
      <c r="AC342" s="102"/>
      <c r="AD342" s="102"/>
    </row>
    <row r="343" spans="1:30" s="103" customFormat="1" x14ac:dyDescent="0.2">
      <c r="A343" s="146"/>
      <c r="B343" s="102"/>
      <c r="M343" s="102"/>
      <c r="N343" s="102"/>
      <c r="O343" s="102"/>
      <c r="P343" s="102"/>
      <c r="Q343" s="102"/>
      <c r="R343" s="102"/>
      <c r="S343" s="102"/>
      <c r="T343" s="102"/>
      <c r="U343" s="102"/>
      <c r="V343" s="102"/>
      <c r="W343" s="102"/>
      <c r="X343" s="102"/>
      <c r="Y343" s="102"/>
      <c r="Z343" s="102"/>
      <c r="AA343" s="102"/>
      <c r="AB343" s="102"/>
      <c r="AC343" s="102"/>
      <c r="AD343" s="102"/>
    </row>
    <row r="344" spans="1:30" s="103" customFormat="1" x14ac:dyDescent="0.2">
      <c r="A344" s="146"/>
      <c r="B344" s="102"/>
      <c r="M344" s="102"/>
      <c r="N344" s="102"/>
      <c r="O344" s="102"/>
      <c r="P344" s="102"/>
      <c r="Q344" s="102"/>
      <c r="R344" s="102"/>
      <c r="S344" s="102"/>
      <c r="T344" s="102"/>
      <c r="U344" s="102"/>
      <c r="V344" s="102"/>
      <c r="W344" s="102"/>
      <c r="X344" s="102"/>
      <c r="Y344" s="102"/>
      <c r="Z344" s="102"/>
      <c r="AA344" s="102"/>
      <c r="AB344" s="102"/>
      <c r="AC344" s="102"/>
      <c r="AD344" s="102"/>
    </row>
    <row r="345" spans="1:30" s="103" customFormat="1" x14ac:dyDescent="0.2">
      <c r="A345" s="146"/>
      <c r="B345" s="102"/>
      <c r="M345" s="102"/>
      <c r="N345" s="102"/>
      <c r="O345" s="102"/>
      <c r="P345" s="102"/>
      <c r="Q345" s="102"/>
      <c r="R345" s="102"/>
      <c r="S345" s="102"/>
      <c r="T345" s="102"/>
      <c r="U345" s="102"/>
      <c r="V345" s="102"/>
      <c r="W345" s="102"/>
      <c r="X345" s="102"/>
      <c r="Y345" s="102"/>
      <c r="Z345" s="102"/>
      <c r="AA345" s="102"/>
      <c r="AB345" s="102"/>
      <c r="AC345" s="102"/>
      <c r="AD345" s="102"/>
    </row>
    <row r="346" spans="1:30" s="103" customFormat="1" x14ac:dyDescent="0.2">
      <c r="A346" s="146"/>
      <c r="B346" s="102"/>
      <c r="M346" s="102"/>
      <c r="N346" s="102"/>
      <c r="O346" s="102"/>
      <c r="P346" s="102"/>
      <c r="Q346" s="102"/>
      <c r="R346" s="102"/>
      <c r="S346" s="102"/>
      <c r="T346" s="102"/>
      <c r="U346" s="102"/>
      <c r="V346" s="102"/>
      <c r="W346" s="102"/>
      <c r="X346" s="102"/>
      <c r="Y346" s="102"/>
      <c r="Z346" s="102"/>
      <c r="AA346" s="102"/>
      <c r="AB346" s="102"/>
      <c r="AC346" s="102"/>
      <c r="AD346" s="102"/>
    </row>
    <row r="347" spans="1:30" s="103" customFormat="1" x14ac:dyDescent="0.2">
      <c r="A347" s="146"/>
      <c r="B347" s="102"/>
      <c r="M347" s="102"/>
      <c r="N347" s="102"/>
      <c r="O347" s="102"/>
      <c r="P347" s="102"/>
      <c r="Q347" s="102"/>
      <c r="R347" s="102"/>
      <c r="S347" s="102"/>
      <c r="T347" s="102"/>
      <c r="U347" s="102"/>
      <c r="V347" s="102"/>
      <c r="W347" s="102"/>
      <c r="X347" s="102"/>
      <c r="Y347" s="102"/>
      <c r="Z347" s="102"/>
      <c r="AA347" s="102"/>
      <c r="AB347" s="102"/>
      <c r="AC347" s="102"/>
      <c r="AD347" s="102"/>
    </row>
    <row r="348" spans="1:30" s="103" customFormat="1" x14ac:dyDescent="0.2">
      <c r="A348" s="146"/>
      <c r="B348" s="102"/>
      <c r="M348" s="102"/>
      <c r="N348" s="102"/>
      <c r="O348" s="102"/>
      <c r="P348" s="102"/>
      <c r="Q348" s="102"/>
      <c r="R348" s="102"/>
      <c r="S348" s="102"/>
      <c r="T348" s="102"/>
      <c r="U348" s="102"/>
      <c r="V348" s="102"/>
      <c r="W348" s="102"/>
      <c r="X348" s="102"/>
      <c r="Y348" s="102"/>
      <c r="Z348" s="102"/>
      <c r="AA348" s="102"/>
      <c r="AB348" s="102"/>
      <c r="AC348" s="102"/>
      <c r="AD348" s="102"/>
    </row>
    <row r="349" spans="1:30" s="103" customFormat="1" x14ac:dyDescent="0.2">
      <c r="A349" s="146"/>
      <c r="B349" s="102"/>
      <c r="M349" s="102"/>
      <c r="N349" s="102"/>
      <c r="O349" s="102"/>
      <c r="P349" s="102"/>
      <c r="Q349" s="102"/>
      <c r="R349" s="102"/>
      <c r="S349" s="102"/>
      <c r="T349" s="102"/>
      <c r="U349" s="102"/>
      <c r="V349" s="102"/>
      <c r="W349" s="102"/>
      <c r="X349" s="102"/>
      <c r="Y349" s="102"/>
      <c r="Z349" s="102"/>
      <c r="AA349" s="102"/>
      <c r="AB349" s="102"/>
      <c r="AC349" s="102"/>
      <c r="AD349" s="102"/>
    </row>
    <row r="350" spans="1:30" s="103" customFormat="1" x14ac:dyDescent="0.2">
      <c r="A350" s="146"/>
      <c r="B350" s="102"/>
      <c r="M350" s="102"/>
      <c r="N350" s="102"/>
      <c r="O350" s="102"/>
      <c r="P350" s="102"/>
      <c r="Q350" s="102"/>
      <c r="R350" s="102"/>
      <c r="S350" s="102"/>
      <c r="T350" s="102"/>
      <c r="U350" s="102"/>
      <c r="V350" s="102"/>
      <c r="W350" s="102"/>
      <c r="X350" s="102"/>
      <c r="Y350" s="102"/>
      <c r="Z350" s="102"/>
      <c r="AA350" s="102"/>
      <c r="AB350" s="102"/>
      <c r="AC350" s="102"/>
      <c r="AD350" s="102"/>
    </row>
    <row r="351" spans="1:30" s="103" customFormat="1" x14ac:dyDescent="0.2">
      <c r="A351" s="146"/>
      <c r="B351" s="102"/>
      <c r="M351" s="102"/>
      <c r="N351" s="102"/>
      <c r="O351" s="102"/>
      <c r="P351" s="102"/>
      <c r="Q351" s="102"/>
      <c r="R351" s="102"/>
      <c r="S351" s="102"/>
      <c r="T351" s="102"/>
      <c r="U351" s="102"/>
      <c r="V351" s="102"/>
      <c r="W351" s="102"/>
      <c r="X351" s="102"/>
      <c r="Y351" s="102"/>
      <c r="Z351" s="102"/>
      <c r="AA351" s="102"/>
      <c r="AB351" s="102"/>
      <c r="AC351" s="102"/>
      <c r="AD351" s="102"/>
    </row>
    <row r="352" spans="1:30" s="103" customFormat="1" x14ac:dyDescent="0.2">
      <c r="A352" s="146"/>
      <c r="B352" s="102"/>
      <c r="M352" s="102"/>
      <c r="N352" s="102"/>
      <c r="O352" s="102"/>
      <c r="P352" s="102"/>
      <c r="Q352" s="102"/>
      <c r="R352" s="102"/>
      <c r="S352" s="102"/>
      <c r="T352" s="102"/>
      <c r="U352" s="102"/>
      <c r="V352" s="102"/>
      <c r="W352" s="102"/>
      <c r="X352" s="102"/>
      <c r="Y352" s="102"/>
      <c r="Z352" s="102"/>
      <c r="AA352" s="102"/>
      <c r="AB352" s="102"/>
      <c r="AC352" s="102"/>
      <c r="AD352" s="102"/>
    </row>
    <row r="353" spans="1:30" s="103" customFormat="1" x14ac:dyDescent="0.2">
      <c r="A353" s="146"/>
      <c r="B353" s="102"/>
      <c r="M353" s="102"/>
      <c r="N353" s="102"/>
      <c r="O353" s="102"/>
      <c r="P353" s="102"/>
      <c r="Q353" s="102"/>
      <c r="R353" s="102"/>
      <c r="S353" s="102"/>
      <c r="T353" s="102"/>
      <c r="U353" s="102"/>
      <c r="V353" s="102"/>
      <c r="W353" s="102"/>
      <c r="X353" s="102"/>
      <c r="Y353" s="102"/>
      <c r="Z353" s="102"/>
      <c r="AA353" s="102"/>
      <c r="AB353" s="102"/>
      <c r="AC353" s="102"/>
      <c r="AD353" s="102"/>
    </row>
    <row r="354" spans="1:30" s="103" customFormat="1" x14ac:dyDescent="0.2">
      <c r="A354" s="146"/>
      <c r="B354" s="102"/>
      <c r="M354" s="102"/>
      <c r="N354" s="102"/>
      <c r="O354" s="102"/>
      <c r="P354" s="102"/>
      <c r="Q354" s="102"/>
      <c r="R354" s="102"/>
      <c r="S354" s="102"/>
      <c r="T354" s="102"/>
      <c r="U354" s="102"/>
      <c r="V354" s="102"/>
      <c r="W354" s="102"/>
      <c r="X354" s="102"/>
      <c r="Y354" s="102"/>
      <c r="Z354" s="102"/>
      <c r="AA354" s="102"/>
      <c r="AB354" s="102"/>
      <c r="AC354" s="102"/>
      <c r="AD354" s="102"/>
    </row>
    <row r="355" spans="1:30" s="103" customFormat="1" x14ac:dyDescent="0.2">
      <c r="A355" s="146"/>
      <c r="B355" s="102"/>
      <c r="M355" s="102"/>
      <c r="N355" s="102"/>
      <c r="O355" s="102"/>
      <c r="P355" s="102"/>
      <c r="Q355" s="102"/>
      <c r="R355" s="102"/>
      <c r="S355" s="102"/>
      <c r="T355" s="102"/>
      <c r="U355" s="102"/>
      <c r="V355" s="102"/>
      <c r="W355" s="102"/>
      <c r="X355" s="102"/>
      <c r="Y355" s="102"/>
      <c r="Z355" s="102"/>
      <c r="AA355" s="102"/>
      <c r="AB355" s="102"/>
      <c r="AC355" s="102"/>
      <c r="AD355" s="102"/>
    </row>
    <row r="356" spans="1:30" s="103" customFormat="1" x14ac:dyDescent="0.2">
      <c r="A356" s="146"/>
      <c r="B356" s="102"/>
      <c r="M356" s="102"/>
      <c r="N356" s="102"/>
      <c r="O356" s="102"/>
      <c r="P356" s="102"/>
      <c r="Q356" s="102"/>
      <c r="R356" s="102"/>
      <c r="S356" s="102"/>
      <c r="T356" s="102"/>
      <c r="U356" s="102"/>
      <c r="V356" s="102"/>
      <c r="W356" s="102"/>
      <c r="X356" s="102"/>
      <c r="Y356" s="102"/>
      <c r="Z356" s="102"/>
      <c r="AA356" s="102"/>
      <c r="AB356" s="102"/>
      <c r="AC356" s="102"/>
      <c r="AD356" s="102"/>
    </row>
    <row r="357" spans="1:30" s="103" customFormat="1" x14ac:dyDescent="0.2">
      <c r="A357" s="146"/>
      <c r="B357" s="102"/>
      <c r="M357" s="102"/>
      <c r="N357" s="102"/>
      <c r="O357" s="102"/>
      <c r="P357" s="102"/>
      <c r="Q357" s="102"/>
      <c r="R357" s="102"/>
      <c r="S357" s="102"/>
      <c r="T357" s="102"/>
      <c r="U357" s="102"/>
      <c r="V357" s="102"/>
      <c r="W357" s="102"/>
      <c r="X357" s="102"/>
      <c r="Y357" s="102"/>
      <c r="Z357" s="102"/>
      <c r="AA357" s="102"/>
      <c r="AB357" s="102"/>
      <c r="AC357" s="102"/>
      <c r="AD357" s="102"/>
    </row>
    <row r="358" spans="1:30" s="103" customFormat="1" x14ac:dyDescent="0.2">
      <c r="A358" s="146"/>
      <c r="B358" s="102"/>
      <c r="M358" s="102"/>
      <c r="N358" s="102"/>
      <c r="O358" s="102"/>
      <c r="P358" s="102"/>
      <c r="Q358" s="102"/>
      <c r="R358" s="102"/>
      <c r="S358" s="102"/>
      <c r="T358" s="102"/>
      <c r="U358" s="102"/>
      <c r="V358" s="102"/>
      <c r="W358" s="102"/>
      <c r="X358" s="102"/>
      <c r="Y358" s="102"/>
      <c r="Z358" s="102"/>
      <c r="AA358" s="102"/>
      <c r="AB358" s="102"/>
      <c r="AC358" s="102"/>
      <c r="AD358" s="102"/>
    </row>
    <row r="359" spans="1:30" s="103" customFormat="1" x14ac:dyDescent="0.2">
      <c r="A359" s="146"/>
      <c r="B359" s="102"/>
      <c r="M359" s="102"/>
      <c r="N359" s="102"/>
      <c r="O359" s="102"/>
      <c r="P359" s="102"/>
      <c r="Q359" s="102"/>
      <c r="R359" s="102"/>
      <c r="S359" s="102"/>
      <c r="T359" s="102"/>
      <c r="U359" s="102"/>
      <c r="V359" s="102"/>
      <c r="W359" s="102"/>
      <c r="X359" s="102"/>
      <c r="Y359" s="102"/>
      <c r="Z359" s="102"/>
      <c r="AA359" s="102"/>
      <c r="AB359" s="102"/>
      <c r="AC359" s="102"/>
      <c r="AD359" s="102"/>
    </row>
    <row r="360" spans="1:30" s="103" customFormat="1" x14ac:dyDescent="0.2">
      <c r="A360" s="146"/>
      <c r="B360" s="102"/>
      <c r="M360" s="102"/>
      <c r="N360" s="102"/>
      <c r="O360" s="102"/>
      <c r="P360" s="102"/>
      <c r="Q360" s="102"/>
      <c r="R360" s="102"/>
      <c r="S360" s="102"/>
      <c r="T360" s="102"/>
      <c r="U360" s="102"/>
      <c r="V360" s="102"/>
      <c r="W360" s="102"/>
      <c r="X360" s="102"/>
      <c r="Y360" s="102"/>
      <c r="Z360" s="102"/>
      <c r="AA360" s="102"/>
      <c r="AB360" s="102"/>
      <c r="AC360" s="102"/>
      <c r="AD360" s="102"/>
    </row>
    <row r="361" spans="1:30" s="103" customFormat="1" x14ac:dyDescent="0.2">
      <c r="A361" s="146"/>
      <c r="B361" s="102"/>
      <c r="M361" s="102"/>
      <c r="N361" s="102"/>
      <c r="O361" s="102"/>
      <c r="P361" s="102"/>
      <c r="Q361" s="102"/>
      <c r="R361" s="102"/>
      <c r="S361" s="102"/>
      <c r="T361" s="102"/>
      <c r="U361" s="102"/>
      <c r="V361" s="102"/>
      <c r="W361" s="102"/>
      <c r="X361" s="102"/>
      <c r="Y361" s="102"/>
      <c r="Z361" s="102"/>
      <c r="AA361" s="102"/>
      <c r="AB361" s="102"/>
      <c r="AC361" s="102"/>
      <c r="AD361" s="102"/>
    </row>
    <row r="362" spans="1:30" s="103" customFormat="1" x14ac:dyDescent="0.2">
      <c r="A362" s="146"/>
      <c r="B362" s="102"/>
      <c r="M362" s="102"/>
      <c r="N362" s="102"/>
      <c r="O362" s="102"/>
      <c r="P362" s="102"/>
      <c r="Q362" s="102"/>
      <c r="R362" s="102"/>
      <c r="S362" s="102"/>
      <c r="T362" s="102"/>
      <c r="U362" s="102"/>
      <c r="V362" s="102"/>
      <c r="W362" s="102"/>
      <c r="X362" s="102"/>
      <c r="Y362" s="102"/>
      <c r="Z362" s="102"/>
      <c r="AA362" s="102"/>
      <c r="AB362" s="102"/>
      <c r="AC362" s="102"/>
      <c r="AD362" s="102"/>
    </row>
    <row r="363" spans="1:30" s="103" customFormat="1" x14ac:dyDescent="0.2">
      <c r="A363" s="146"/>
      <c r="B363" s="102"/>
      <c r="M363" s="102"/>
      <c r="N363" s="102"/>
      <c r="O363" s="102"/>
      <c r="P363" s="102"/>
      <c r="Q363" s="102"/>
      <c r="R363" s="102"/>
      <c r="S363" s="102"/>
      <c r="T363" s="102"/>
      <c r="U363" s="102"/>
      <c r="V363" s="102"/>
      <c r="W363" s="102"/>
      <c r="X363" s="102"/>
      <c r="Y363" s="102"/>
      <c r="Z363" s="102"/>
      <c r="AA363" s="102"/>
      <c r="AB363" s="102"/>
      <c r="AC363" s="102"/>
      <c r="AD363" s="102"/>
    </row>
    <row r="364" spans="1:30" s="103" customFormat="1" x14ac:dyDescent="0.2">
      <c r="A364" s="146"/>
      <c r="B364" s="102"/>
      <c r="M364" s="102"/>
      <c r="N364" s="102"/>
      <c r="O364" s="102"/>
      <c r="P364" s="102"/>
      <c r="Q364" s="102"/>
      <c r="R364" s="102"/>
      <c r="S364" s="102"/>
      <c r="T364" s="102"/>
      <c r="U364" s="102"/>
      <c r="V364" s="102"/>
      <c r="W364" s="102"/>
      <c r="X364" s="102"/>
      <c r="Y364" s="102"/>
      <c r="Z364" s="102"/>
      <c r="AA364" s="102"/>
      <c r="AB364" s="102"/>
      <c r="AC364" s="102"/>
      <c r="AD364" s="102"/>
    </row>
    <row r="365" spans="1:30" s="103" customFormat="1" x14ac:dyDescent="0.2">
      <c r="A365" s="146"/>
      <c r="B365" s="102"/>
      <c r="M365" s="102"/>
      <c r="N365" s="102"/>
      <c r="O365" s="102"/>
      <c r="P365" s="102"/>
      <c r="Q365" s="102"/>
      <c r="R365" s="102"/>
      <c r="S365" s="102"/>
      <c r="T365" s="102"/>
      <c r="U365" s="102"/>
      <c r="V365" s="102"/>
      <c r="W365" s="102"/>
      <c r="X365" s="102"/>
      <c r="Y365" s="102"/>
      <c r="Z365" s="102"/>
      <c r="AA365" s="102"/>
      <c r="AB365" s="102"/>
      <c r="AC365" s="102"/>
      <c r="AD365" s="102"/>
    </row>
    <row r="366" spans="1:30" s="103" customFormat="1" x14ac:dyDescent="0.2">
      <c r="A366" s="146"/>
      <c r="B366" s="102"/>
      <c r="M366" s="102"/>
      <c r="N366" s="102"/>
      <c r="O366" s="102"/>
      <c r="P366" s="102"/>
      <c r="Q366" s="102"/>
      <c r="R366" s="102"/>
      <c r="S366" s="102"/>
      <c r="T366" s="102"/>
      <c r="U366" s="102"/>
      <c r="V366" s="102"/>
      <c r="W366" s="102"/>
      <c r="X366" s="102"/>
      <c r="Y366" s="102"/>
      <c r="Z366" s="102"/>
      <c r="AA366" s="102"/>
      <c r="AB366" s="102"/>
      <c r="AC366" s="102"/>
      <c r="AD366" s="102"/>
    </row>
    <row r="367" spans="1:30" s="103" customFormat="1" x14ac:dyDescent="0.2">
      <c r="A367" s="146"/>
      <c r="B367" s="102"/>
      <c r="M367" s="102"/>
      <c r="N367" s="102"/>
      <c r="O367" s="102"/>
      <c r="P367" s="102"/>
      <c r="Q367" s="102"/>
      <c r="R367" s="102"/>
      <c r="S367" s="102"/>
      <c r="T367" s="102"/>
      <c r="U367" s="102"/>
      <c r="V367" s="102"/>
      <c r="W367" s="102"/>
      <c r="X367" s="102"/>
      <c r="Y367" s="102"/>
      <c r="Z367" s="102"/>
      <c r="AA367" s="102"/>
      <c r="AB367" s="102"/>
      <c r="AC367" s="102"/>
      <c r="AD367" s="102"/>
    </row>
    <row r="368" spans="1:30" s="103" customFormat="1" x14ac:dyDescent="0.2">
      <c r="A368" s="146"/>
      <c r="B368" s="102"/>
      <c r="M368" s="102"/>
      <c r="N368" s="102"/>
      <c r="O368" s="102"/>
      <c r="P368" s="102"/>
      <c r="Q368" s="102"/>
      <c r="R368" s="102"/>
      <c r="S368" s="102"/>
      <c r="T368" s="102"/>
      <c r="U368" s="102"/>
      <c r="V368" s="102"/>
      <c r="W368" s="102"/>
      <c r="X368" s="102"/>
      <c r="Y368" s="102"/>
      <c r="Z368" s="102"/>
      <c r="AA368" s="102"/>
      <c r="AB368" s="102"/>
      <c r="AC368" s="102"/>
      <c r="AD368" s="102"/>
    </row>
    <row r="369" spans="1:30" s="103" customFormat="1" x14ac:dyDescent="0.2">
      <c r="A369" s="146"/>
      <c r="B369" s="102"/>
      <c r="M369" s="102"/>
      <c r="N369" s="102"/>
      <c r="O369" s="102"/>
      <c r="P369" s="102"/>
      <c r="Q369" s="102"/>
      <c r="R369" s="102"/>
      <c r="S369" s="102"/>
      <c r="T369" s="102"/>
      <c r="U369" s="102"/>
      <c r="V369" s="102"/>
      <c r="W369" s="102"/>
      <c r="X369" s="102"/>
      <c r="Y369" s="102"/>
      <c r="Z369" s="102"/>
      <c r="AA369" s="102"/>
      <c r="AB369" s="102"/>
      <c r="AC369" s="102"/>
      <c r="AD369" s="102"/>
    </row>
    <row r="370" spans="1:30" s="103" customFormat="1" x14ac:dyDescent="0.2">
      <c r="A370" s="146"/>
      <c r="B370" s="102"/>
      <c r="M370" s="102"/>
      <c r="N370" s="102"/>
      <c r="O370" s="102"/>
      <c r="P370" s="102"/>
      <c r="Q370" s="102"/>
      <c r="R370" s="102"/>
      <c r="S370" s="102"/>
      <c r="T370" s="102"/>
      <c r="U370" s="102"/>
      <c r="V370" s="102"/>
      <c r="W370" s="102"/>
      <c r="X370" s="102"/>
      <c r="Y370" s="102"/>
      <c r="Z370" s="102"/>
      <c r="AA370" s="102"/>
      <c r="AB370" s="102"/>
      <c r="AC370" s="102"/>
      <c r="AD370" s="102"/>
    </row>
    <row r="371" spans="1:30" s="103" customFormat="1" x14ac:dyDescent="0.2">
      <c r="A371" s="146"/>
      <c r="B371" s="102"/>
      <c r="M371" s="102"/>
      <c r="N371" s="102"/>
      <c r="O371" s="102"/>
      <c r="P371" s="102"/>
      <c r="Q371" s="102"/>
      <c r="R371" s="102"/>
      <c r="S371" s="102"/>
      <c r="T371" s="102"/>
      <c r="U371" s="102"/>
      <c r="V371" s="102"/>
      <c r="W371" s="102"/>
      <c r="X371" s="102"/>
      <c r="Y371" s="102"/>
      <c r="Z371" s="102"/>
      <c r="AA371" s="102"/>
      <c r="AB371" s="102"/>
      <c r="AC371" s="102"/>
      <c r="AD371" s="102"/>
    </row>
    <row r="372" spans="1:30" s="103" customFormat="1" x14ac:dyDescent="0.2">
      <c r="A372" s="146"/>
      <c r="B372" s="102"/>
      <c r="M372" s="102"/>
      <c r="N372" s="102"/>
      <c r="O372" s="102"/>
      <c r="P372" s="102"/>
      <c r="Q372" s="102"/>
      <c r="R372" s="102"/>
      <c r="S372" s="102"/>
      <c r="T372" s="102"/>
      <c r="U372" s="102"/>
      <c r="V372" s="102"/>
      <c r="W372" s="102"/>
      <c r="X372" s="102"/>
      <c r="Y372" s="102"/>
      <c r="Z372" s="102"/>
      <c r="AA372" s="102"/>
      <c r="AB372" s="102"/>
      <c r="AC372" s="102"/>
      <c r="AD372" s="102"/>
    </row>
    <row r="373" spans="1:30" s="103" customFormat="1" x14ac:dyDescent="0.2">
      <c r="A373" s="146"/>
      <c r="B373" s="102"/>
      <c r="M373" s="102"/>
      <c r="N373" s="102"/>
      <c r="O373" s="102"/>
      <c r="P373" s="102"/>
      <c r="Q373" s="102"/>
      <c r="R373" s="102"/>
      <c r="S373" s="102"/>
      <c r="T373" s="102"/>
      <c r="U373" s="102"/>
      <c r="V373" s="102"/>
      <c r="W373" s="102"/>
      <c r="X373" s="102"/>
      <c r="Y373" s="102"/>
      <c r="Z373" s="102"/>
      <c r="AA373" s="102"/>
      <c r="AB373" s="102"/>
      <c r="AC373" s="102"/>
      <c r="AD373" s="102"/>
    </row>
    <row r="374" spans="1:30" s="103" customFormat="1" x14ac:dyDescent="0.2">
      <c r="A374" s="146"/>
      <c r="B374" s="102"/>
      <c r="M374" s="102"/>
      <c r="N374" s="102"/>
      <c r="O374" s="102"/>
      <c r="P374" s="102"/>
      <c r="Q374" s="102"/>
      <c r="R374" s="102"/>
      <c r="S374" s="102"/>
      <c r="T374" s="102"/>
      <c r="U374" s="102"/>
      <c r="V374" s="102"/>
      <c r="W374" s="102"/>
      <c r="X374" s="102"/>
      <c r="Y374" s="102"/>
      <c r="Z374" s="102"/>
      <c r="AA374" s="102"/>
      <c r="AB374" s="102"/>
      <c r="AC374" s="102"/>
      <c r="AD374" s="102"/>
    </row>
    <row r="375" spans="1:30" s="103" customFormat="1" x14ac:dyDescent="0.2">
      <c r="A375" s="146"/>
      <c r="B375" s="102"/>
      <c r="M375" s="102"/>
      <c r="N375" s="102"/>
      <c r="O375" s="102"/>
      <c r="P375" s="102"/>
      <c r="Q375" s="102"/>
      <c r="R375" s="102"/>
      <c r="S375" s="102"/>
      <c r="T375" s="102"/>
      <c r="U375" s="102"/>
      <c r="V375" s="102"/>
      <c r="W375" s="102"/>
      <c r="X375" s="102"/>
      <c r="Y375" s="102"/>
      <c r="Z375" s="102"/>
      <c r="AA375" s="102"/>
      <c r="AB375" s="102"/>
      <c r="AC375" s="102"/>
      <c r="AD375" s="102"/>
    </row>
    <row r="376" spans="1:30" s="103" customFormat="1" x14ac:dyDescent="0.2">
      <c r="A376" s="146"/>
      <c r="B376" s="102"/>
      <c r="M376" s="102"/>
      <c r="N376" s="102"/>
      <c r="O376" s="102"/>
      <c r="P376" s="102"/>
      <c r="Q376" s="102"/>
      <c r="R376" s="102"/>
      <c r="S376" s="102"/>
      <c r="T376" s="102"/>
      <c r="U376" s="102"/>
      <c r="V376" s="102"/>
      <c r="W376" s="102"/>
      <c r="X376" s="102"/>
      <c r="Y376" s="102"/>
      <c r="Z376" s="102"/>
      <c r="AA376" s="102"/>
      <c r="AB376" s="102"/>
      <c r="AC376" s="102"/>
      <c r="AD376" s="102"/>
    </row>
    <row r="377" spans="1:30" s="103" customFormat="1" x14ac:dyDescent="0.2">
      <c r="A377" s="146"/>
      <c r="B377" s="102"/>
      <c r="M377" s="102"/>
      <c r="N377" s="102"/>
      <c r="O377" s="102"/>
      <c r="P377" s="102"/>
      <c r="Q377" s="102"/>
      <c r="R377" s="102"/>
      <c r="S377" s="102"/>
      <c r="T377" s="102"/>
      <c r="U377" s="102"/>
      <c r="V377" s="102"/>
      <c r="W377" s="102"/>
      <c r="X377" s="102"/>
      <c r="Y377" s="102"/>
      <c r="Z377" s="102"/>
      <c r="AA377" s="102"/>
      <c r="AB377" s="102"/>
      <c r="AC377" s="102"/>
      <c r="AD377" s="102"/>
    </row>
    <row r="378" spans="1:30" s="103" customFormat="1" x14ac:dyDescent="0.2">
      <c r="A378" s="146"/>
      <c r="B378" s="102"/>
      <c r="M378" s="102"/>
      <c r="N378" s="102"/>
      <c r="O378" s="102"/>
      <c r="P378" s="102"/>
      <c r="Q378" s="102"/>
      <c r="R378" s="102"/>
      <c r="S378" s="102"/>
      <c r="T378" s="102"/>
      <c r="U378" s="102"/>
      <c r="V378" s="102"/>
      <c r="W378" s="102"/>
      <c r="X378" s="102"/>
      <c r="Y378" s="102"/>
      <c r="Z378" s="102"/>
      <c r="AA378" s="102"/>
      <c r="AB378" s="102"/>
      <c r="AC378" s="102"/>
      <c r="AD378" s="102"/>
    </row>
    <row r="379" spans="1:30" s="103" customFormat="1" x14ac:dyDescent="0.2">
      <c r="A379" s="146"/>
      <c r="B379" s="102"/>
      <c r="M379" s="102"/>
      <c r="N379" s="102"/>
      <c r="O379" s="102"/>
      <c r="P379" s="102"/>
      <c r="Q379" s="102"/>
      <c r="R379" s="102"/>
      <c r="S379" s="102"/>
      <c r="T379" s="102"/>
      <c r="U379" s="102"/>
      <c r="V379" s="102"/>
      <c r="W379" s="102"/>
      <c r="X379" s="102"/>
      <c r="Y379" s="102"/>
      <c r="Z379" s="102"/>
      <c r="AA379" s="102"/>
      <c r="AB379" s="102"/>
      <c r="AC379" s="102"/>
      <c r="AD379" s="102"/>
    </row>
    <row r="380" spans="1:30" s="103" customFormat="1" x14ac:dyDescent="0.2">
      <c r="A380" s="146"/>
      <c r="B380" s="102"/>
      <c r="M380" s="102"/>
      <c r="N380" s="102"/>
      <c r="O380" s="102"/>
      <c r="P380" s="102"/>
      <c r="Q380" s="102"/>
      <c r="R380" s="102"/>
      <c r="S380" s="102"/>
      <c r="T380" s="102"/>
      <c r="U380" s="102"/>
      <c r="V380" s="102"/>
      <c r="W380" s="102"/>
      <c r="X380" s="102"/>
      <c r="Y380" s="102"/>
      <c r="Z380" s="102"/>
      <c r="AA380" s="102"/>
      <c r="AB380" s="102"/>
      <c r="AC380" s="102"/>
      <c r="AD380" s="102"/>
    </row>
    <row r="381" spans="1:30" s="103" customFormat="1" x14ac:dyDescent="0.2">
      <c r="A381" s="146"/>
      <c r="B381" s="102"/>
      <c r="M381" s="102"/>
      <c r="N381" s="102"/>
      <c r="O381" s="102"/>
      <c r="P381" s="102"/>
      <c r="Q381" s="102"/>
      <c r="R381" s="102"/>
      <c r="S381" s="102"/>
      <c r="T381" s="102"/>
      <c r="U381" s="102"/>
      <c r="V381" s="102"/>
      <c r="W381" s="102"/>
      <c r="X381" s="102"/>
      <c r="Y381" s="102"/>
      <c r="Z381" s="102"/>
      <c r="AA381" s="102"/>
      <c r="AB381" s="102"/>
      <c r="AC381" s="102"/>
      <c r="AD381" s="102"/>
    </row>
    <row r="382" spans="1:30" s="103" customFormat="1" x14ac:dyDescent="0.2">
      <c r="A382" s="146"/>
      <c r="B382" s="102"/>
      <c r="M382" s="102"/>
      <c r="N382" s="102"/>
      <c r="O382" s="102"/>
      <c r="P382" s="102"/>
      <c r="Q382" s="102"/>
      <c r="R382" s="102"/>
      <c r="S382" s="102"/>
      <c r="T382" s="102"/>
      <c r="U382" s="102"/>
      <c r="V382" s="102"/>
      <c r="W382" s="102"/>
      <c r="X382" s="102"/>
      <c r="Y382" s="102"/>
      <c r="Z382" s="102"/>
      <c r="AA382" s="102"/>
      <c r="AB382" s="102"/>
      <c r="AC382" s="102"/>
      <c r="AD382" s="102"/>
    </row>
    <row r="383" spans="1:30" s="103" customFormat="1" x14ac:dyDescent="0.2">
      <c r="A383" s="146"/>
      <c r="B383" s="102"/>
      <c r="M383" s="102"/>
      <c r="N383" s="102"/>
      <c r="O383" s="102"/>
      <c r="P383" s="102"/>
      <c r="Q383" s="102"/>
      <c r="R383" s="102"/>
      <c r="S383" s="102"/>
      <c r="T383" s="102"/>
      <c r="U383" s="102"/>
      <c r="V383" s="102"/>
      <c r="W383" s="102"/>
      <c r="X383" s="102"/>
      <c r="Y383" s="102"/>
      <c r="Z383" s="102"/>
      <c r="AA383" s="102"/>
      <c r="AB383" s="102"/>
      <c r="AC383" s="102"/>
      <c r="AD383" s="102"/>
    </row>
    <row r="384" spans="1:30" s="103" customFormat="1" x14ac:dyDescent="0.2">
      <c r="A384" s="146"/>
      <c r="B384" s="102"/>
      <c r="M384" s="102"/>
      <c r="N384" s="102"/>
      <c r="O384" s="102"/>
      <c r="P384" s="102"/>
      <c r="Q384" s="102"/>
      <c r="R384" s="102"/>
      <c r="S384" s="102"/>
      <c r="T384" s="102"/>
      <c r="U384" s="102"/>
      <c r="V384" s="102"/>
      <c r="W384" s="102"/>
      <c r="X384" s="102"/>
      <c r="Y384" s="102"/>
      <c r="Z384" s="102"/>
      <c r="AA384" s="102"/>
      <c r="AB384" s="102"/>
      <c r="AC384" s="102"/>
      <c r="AD384" s="102"/>
    </row>
    <row r="385" spans="1:30" s="103" customFormat="1" x14ac:dyDescent="0.2">
      <c r="A385" s="146"/>
      <c r="B385" s="102"/>
      <c r="M385" s="102"/>
      <c r="N385" s="102"/>
      <c r="O385" s="102"/>
      <c r="P385" s="102"/>
      <c r="Q385" s="102"/>
      <c r="R385" s="102"/>
      <c r="S385" s="102"/>
      <c r="T385" s="102"/>
      <c r="U385" s="102"/>
      <c r="V385" s="102"/>
      <c r="W385" s="102"/>
      <c r="X385" s="102"/>
      <c r="Y385" s="102"/>
      <c r="Z385" s="102"/>
      <c r="AA385" s="102"/>
      <c r="AB385" s="102"/>
      <c r="AC385" s="102"/>
      <c r="AD385" s="102"/>
    </row>
    <row r="386" spans="1:30" s="103" customFormat="1" x14ac:dyDescent="0.2">
      <c r="A386" s="146"/>
      <c r="B386" s="102"/>
      <c r="M386" s="102"/>
      <c r="N386" s="102"/>
      <c r="O386" s="102"/>
      <c r="P386" s="102"/>
      <c r="Q386" s="102"/>
      <c r="R386" s="102"/>
      <c r="S386" s="102"/>
      <c r="T386" s="102"/>
      <c r="U386" s="102"/>
      <c r="V386" s="102"/>
      <c r="W386" s="102"/>
      <c r="X386" s="102"/>
      <c r="Y386" s="102"/>
      <c r="Z386" s="102"/>
      <c r="AA386" s="102"/>
      <c r="AB386" s="102"/>
      <c r="AC386" s="102"/>
      <c r="AD386" s="102"/>
    </row>
    <row r="387" spans="1:30" s="103" customFormat="1" x14ac:dyDescent="0.2">
      <c r="A387" s="146"/>
      <c r="B387" s="102"/>
      <c r="M387" s="102"/>
      <c r="N387" s="102"/>
      <c r="O387" s="102"/>
      <c r="P387" s="102"/>
      <c r="Q387" s="102"/>
      <c r="R387" s="102"/>
      <c r="S387" s="102"/>
      <c r="T387" s="102"/>
      <c r="U387" s="102"/>
      <c r="V387" s="102"/>
      <c r="W387" s="102"/>
      <c r="X387" s="102"/>
      <c r="Y387" s="102"/>
      <c r="Z387" s="102"/>
      <c r="AA387" s="102"/>
      <c r="AB387" s="102"/>
      <c r="AC387" s="102"/>
      <c r="AD387" s="102"/>
    </row>
    <row r="388" spans="1:30" s="103" customFormat="1" x14ac:dyDescent="0.2">
      <c r="A388" s="146"/>
      <c r="B388" s="102"/>
      <c r="M388" s="102"/>
      <c r="N388" s="102"/>
      <c r="O388" s="102"/>
      <c r="P388" s="102"/>
      <c r="Q388" s="102"/>
      <c r="R388" s="102"/>
      <c r="S388" s="102"/>
      <c r="T388" s="102"/>
      <c r="U388" s="102"/>
      <c r="V388" s="102"/>
      <c r="W388" s="102"/>
      <c r="X388" s="102"/>
      <c r="Y388" s="102"/>
      <c r="Z388" s="102"/>
      <c r="AA388" s="102"/>
      <c r="AB388" s="102"/>
      <c r="AC388" s="102"/>
      <c r="AD388" s="102"/>
    </row>
    <row r="389" spans="1:30" s="103" customFormat="1" x14ac:dyDescent="0.2">
      <c r="A389" s="146"/>
      <c r="B389" s="102"/>
      <c r="M389" s="102"/>
      <c r="N389" s="102"/>
      <c r="O389" s="102"/>
      <c r="P389" s="102"/>
      <c r="Q389" s="102"/>
      <c r="R389" s="102"/>
      <c r="S389" s="102"/>
      <c r="T389" s="102"/>
      <c r="U389" s="102"/>
      <c r="V389" s="102"/>
      <c r="W389" s="102"/>
      <c r="X389" s="102"/>
      <c r="Y389" s="102"/>
      <c r="Z389" s="102"/>
      <c r="AA389" s="102"/>
      <c r="AB389" s="102"/>
      <c r="AC389" s="102"/>
      <c r="AD389" s="102"/>
    </row>
    <row r="390" spans="1:30" s="103" customFormat="1" x14ac:dyDescent="0.2">
      <c r="A390" s="146"/>
      <c r="B390" s="102"/>
      <c r="M390" s="102"/>
      <c r="N390" s="102"/>
      <c r="O390" s="102"/>
      <c r="P390" s="102"/>
      <c r="Q390" s="102"/>
      <c r="R390" s="102"/>
      <c r="S390" s="102"/>
      <c r="T390" s="102"/>
      <c r="U390" s="102"/>
      <c r="V390" s="102"/>
      <c r="W390" s="102"/>
      <c r="X390" s="102"/>
      <c r="Y390" s="102"/>
      <c r="Z390" s="102"/>
      <c r="AA390" s="102"/>
      <c r="AB390" s="102"/>
      <c r="AC390" s="102"/>
      <c r="AD390" s="102"/>
    </row>
    <row r="391" spans="1:30" s="103" customFormat="1" x14ac:dyDescent="0.2">
      <c r="A391" s="146"/>
      <c r="B391" s="102"/>
      <c r="M391" s="102"/>
      <c r="N391" s="102"/>
      <c r="O391" s="102"/>
      <c r="P391" s="102"/>
      <c r="Q391" s="102"/>
      <c r="R391" s="102"/>
      <c r="S391" s="102"/>
      <c r="T391" s="102"/>
      <c r="U391" s="102"/>
      <c r="V391" s="102"/>
      <c r="W391" s="102"/>
      <c r="X391" s="102"/>
      <c r="Y391" s="102"/>
      <c r="Z391" s="102"/>
      <c r="AA391" s="102"/>
      <c r="AB391" s="102"/>
      <c r="AC391" s="102"/>
      <c r="AD391" s="102"/>
    </row>
    <row r="392" spans="1:30" s="103" customFormat="1" x14ac:dyDescent="0.2">
      <c r="A392" s="146"/>
      <c r="B392" s="102"/>
      <c r="M392" s="102"/>
      <c r="N392" s="102"/>
      <c r="O392" s="102"/>
      <c r="P392" s="102"/>
      <c r="Q392" s="102"/>
      <c r="R392" s="102"/>
      <c r="S392" s="102"/>
      <c r="T392" s="102"/>
      <c r="U392" s="102"/>
      <c r="V392" s="102"/>
      <c r="W392" s="102"/>
      <c r="X392" s="102"/>
      <c r="Y392" s="102"/>
      <c r="Z392" s="102"/>
      <c r="AA392" s="102"/>
      <c r="AB392" s="102"/>
      <c r="AC392" s="102"/>
      <c r="AD392" s="102"/>
    </row>
    <row r="393" spans="1:30" s="103" customFormat="1" x14ac:dyDescent="0.2">
      <c r="A393" s="146"/>
      <c r="B393" s="102"/>
      <c r="M393" s="102"/>
      <c r="N393" s="102"/>
      <c r="O393" s="102"/>
      <c r="P393" s="102"/>
      <c r="Q393" s="102"/>
      <c r="R393" s="102"/>
      <c r="S393" s="102"/>
      <c r="T393" s="102"/>
      <c r="U393" s="102"/>
      <c r="V393" s="102"/>
      <c r="W393" s="102"/>
      <c r="X393" s="102"/>
      <c r="Y393" s="102"/>
      <c r="Z393" s="102"/>
      <c r="AA393" s="102"/>
      <c r="AB393" s="102"/>
      <c r="AC393" s="102"/>
      <c r="AD393" s="102"/>
    </row>
    <row r="394" spans="1:30" s="103" customFormat="1" x14ac:dyDescent="0.2">
      <c r="A394" s="146"/>
      <c r="B394" s="102"/>
      <c r="M394" s="102"/>
      <c r="N394" s="102"/>
      <c r="O394" s="102"/>
      <c r="P394" s="102"/>
      <c r="Q394" s="102"/>
      <c r="R394" s="102"/>
      <c r="S394" s="102"/>
      <c r="T394" s="102"/>
      <c r="U394" s="102"/>
      <c r="V394" s="102"/>
      <c r="W394" s="102"/>
      <c r="X394" s="102"/>
      <c r="Y394" s="102"/>
      <c r="Z394" s="102"/>
      <c r="AA394" s="102"/>
      <c r="AB394" s="102"/>
      <c r="AC394" s="102"/>
      <c r="AD394" s="102"/>
    </row>
    <row r="395" spans="1:30" s="103" customFormat="1" x14ac:dyDescent="0.2">
      <c r="A395" s="146"/>
      <c r="B395" s="102"/>
      <c r="M395" s="102"/>
      <c r="N395" s="102"/>
      <c r="O395" s="102"/>
      <c r="P395" s="102"/>
      <c r="Q395" s="102"/>
      <c r="R395" s="102"/>
      <c r="S395" s="102"/>
      <c r="T395" s="102"/>
      <c r="U395" s="102"/>
      <c r="V395" s="102"/>
      <c r="W395" s="102"/>
      <c r="X395" s="102"/>
      <c r="Y395" s="102"/>
      <c r="Z395" s="102"/>
      <c r="AA395" s="102"/>
      <c r="AB395" s="102"/>
      <c r="AC395" s="102"/>
      <c r="AD395" s="102"/>
    </row>
    <row r="396" spans="1:30" s="103" customFormat="1" x14ac:dyDescent="0.2">
      <c r="A396" s="146"/>
      <c r="B396" s="102"/>
      <c r="M396" s="102"/>
      <c r="N396" s="102"/>
      <c r="O396" s="102"/>
      <c r="P396" s="102"/>
      <c r="Q396" s="102"/>
      <c r="R396" s="102"/>
      <c r="S396" s="102"/>
      <c r="T396" s="102"/>
      <c r="U396" s="102"/>
      <c r="V396" s="102"/>
      <c r="W396" s="102"/>
      <c r="X396" s="102"/>
      <c r="Y396" s="102"/>
      <c r="Z396" s="102"/>
      <c r="AA396" s="102"/>
      <c r="AB396" s="102"/>
      <c r="AC396" s="102"/>
      <c r="AD396" s="102"/>
    </row>
    <row r="397" spans="1:30" s="103" customFormat="1" x14ac:dyDescent="0.2">
      <c r="A397" s="146"/>
      <c r="B397" s="102"/>
      <c r="M397" s="102"/>
      <c r="N397" s="102"/>
      <c r="O397" s="102"/>
      <c r="P397" s="102"/>
      <c r="Q397" s="102"/>
      <c r="R397" s="102"/>
      <c r="S397" s="102"/>
      <c r="T397" s="102"/>
      <c r="U397" s="102"/>
      <c r="V397" s="102"/>
      <c r="W397" s="102"/>
      <c r="X397" s="102"/>
      <c r="Y397" s="102"/>
      <c r="Z397" s="102"/>
      <c r="AA397" s="102"/>
      <c r="AB397" s="102"/>
      <c r="AC397" s="102"/>
      <c r="AD397" s="102"/>
    </row>
    <row r="398" spans="1:30" s="103" customFormat="1" x14ac:dyDescent="0.2">
      <c r="A398" s="146"/>
      <c r="B398" s="102"/>
      <c r="M398" s="102"/>
      <c r="N398" s="102"/>
      <c r="O398" s="102"/>
      <c r="P398" s="102"/>
      <c r="Q398" s="102"/>
      <c r="R398" s="102"/>
      <c r="S398" s="102"/>
      <c r="T398" s="102"/>
      <c r="U398" s="102"/>
      <c r="V398" s="102"/>
      <c r="W398" s="102"/>
      <c r="X398" s="102"/>
      <c r="Y398" s="102"/>
      <c r="Z398" s="102"/>
      <c r="AA398" s="102"/>
      <c r="AB398" s="102"/>
      <c r="AC398" s="102"/>
      <c r="AD398" s="102"/>
    </row>
    <row r="399" spans="1:30" s="103" customFormat="1" x14ac:dyDescent="0.2">
      <c r="A399" s="146"/>
      <c r="B399" s="102"/>
      <c r="M399" s="102"/>
      <c r="N399" s="102"/>
      <c r="O399" s="102"/>
      <c r="P399" s="102"/>
      <c r="Q399" s="102"/>
      <c r="R399" s="102"/>
      <c r="S399" s="102"/>
      <c r="T399" s="102"/>
      <c r="U399" s="102"/>
      <c r="V399" s="102"/>
      <c r="W399" s="102"/>
      <c r="X399" s="102"/>
      <c r="Y399" s="102"/>
      <c r="Z399" s="102"/>
      <c r="AA399" s="102"/>
      <c r="AB399" s="102"/>
      <c r="AC399" s="102"/>
      <c r="AD399" s="102"/>
    </row>
    <row r="400" spans="1:30" s="103" customFormat="1" x14ac:dyDescent="0.2">
      <c r="A400" s="146"/>
      <c r="B400" s="102"/>
      <c r="M400" s="102"/>
      <c r="N400" s="102"/>
      <c r="O400" s="102"/>
      <c r="P400" s="102"/>
      <c r="Q400" s="102"/>
      <c r="R400" s="102"/>
      <c r="S400" s="102"/>
      <c r="T400" s="102"/>
      <c r="U400" s="102"/>
      <c r="V400" s="102"/>
      <c r="W400" s="102"/>
      <c r="X400" s="102"/>
      <c r="Y400" s="102"/>
      <c r="Z400" s="102"/>
      <c r="AA400" s="102"/>
      <c r="AB400" s="102"/>
      <c r="AC400" s="102"/>
      <c r="AD400" s="102"/>
    </row>
    <row r="401" spans="1:30" s="103" customFormat="1" x14ac:dyDescent="0.2">
      <c r="A401" s="146"/>
      <c r="B401" s="102"/>
      <c r="M401" s="102"/>
      <c r="N401" s="102"/>
      <c r="O401" s="102"/>
      <c r="P401" s="102"/>
      <c r="Q401" s="102"/>
      <c r="R401" s="102"/>
      <c r="S401" s="102"/>
      <c r="T401" s="102"/>
      <c r="U401" s="102"/>
      <c r="V401" s="102"/>
      <c r="W401" s="102"/>
      <c r="X401" s="102"/>
      <c r="Y401" s="102"/>
      <c r="Z401" s="102"/>
      <c r="AA401" s="102"/>
      <c r="AB401" s="102"/>
      <c r="AC401" s="102"/>
      <c r="AD401" s="102"/>
    </row>
    <row r="402" spans="1:30" s="103" customFormat="1" x14ac:dyDescent="0.2">
      <c r="A402" s="146"/>
      <c r="B402" s="102"/>
      <c r="M402" s="102"/>
      <c r="N402" s="102"/>
      <c r="O402" s="102"/>
      <c r="P402" s="102"/>
      <c r="Q402" s="102"/>
      <c r="R402" s="102"/>
      <c r="S402" s="102"/>
      <c r="T402" s="102"/>
      <c r="U402" s="102"/>
      <c r="V402" s="102"/>
      <c r="W402" s="102"/>
      <c r="X402" s="102"/>
      <c r="Y402" s="102"/>
      <c r="Z402" s="102"/>
      <c r="AA402" s="102"/>
      <c r="AB402" s="102"/>
      <c r="AC402" s="102"/>
      <c r="AD402" s="102"/>
    </row>
    <row r="403" spans="1:30" s="103" customFormat="1" x14ac:dyDescent="0.2">
      <c r="A403" s="146"/>
      <c r="B403" s="102"/>
      <c r="M403" s="102"/>
      <c r="N403" s="102"/>
      <c r="O403" s="102"/>
      <c r="P403" s="102"/>
      <c r="Q403" s="102"/>
      <c r="R403" s="102"/>
      <c r="S403" s="102"/>
      <c r="T403" s="102"/>
      <c r="U403" s="102"/>
      <c r="V403" s="102"/>
      <c r="W403" s="102"/>
      <c r="X403" s="102"/>
      <c r="Y403" s="102"/>
      <c r="Z403" s="102"/>
      <c r="AA403" s="102"/>
      <c r="AB403" s="102"/>
      <c r="AC403" s="102"/>
      <c r="AD403" s="102"/>
    </row>
    <row r="404" spans="1:30" s="103" customFormat="1" x14ac:dyDescent="0.2">
      <c r="A404" s="146"/>
      <c r="B404" s="102"/>
      <c r="M404" s="102"/>
      <c r="N404" s="102"/>
      <c r="O404" s="102"/>
      <c r="P404" s="102"/>
      <c r="Q404" s="102"/>
      <c r="R404" s="102"/>
      <c r="S404" s="102"/>
      <c r="T404" s="102"/>
      <c r="U404" s="102"/>
      <c r="V404" s="102"/>
      <c r="W404" s="102"/>
      <c r="X404" s="102"/>
      <c r="Y404" s="102"/>
      <c r="Z404" s="102"/>
      <c r="AA404" s="102"/>
      <c r="AB404" s="102"/>
      <c r="AC404" s="102"/>
      <c r="AD404" s="102"/>
    </row>
    <row r="405" spans="1:30" s="103" customFormat="1" x14ac:dyDescent="0.2">
      <c r="A405" s="146"/>
      <c r="B405" s="102"/>
      <c r="M405" s="102"/>
      <c r="N405" s="102"/>
      <c r="O405" s="102"/>
      <c r="P405" s="102"/>
      <c r="Q405" s="102"/>
      <c r="R405" s="102"/>
      <c r="S405" s="102"/>
      <c r="T405" s="102"/>
      <c r="U405" s="102"/>
      <c r="V405" s="102"/>
      <c r="W405" s="102"/>
      <c r="X405" s="102"/>
      <c r="Y405" s="102"/>
      <c r="Z405" s="102"/>
      <c r="AA405" s="102"/>
      <c r="AB405" s="102"/>
      <c r="AC405" s="102"/>
      <c r="AD405" s="102"/>
    </row>
    <row r="406" spans="1:30" s="103" customFormat="1" x14ac:dyDescent="0.2">
      <c r="A406" s="146"/>
      <c r="B406" s="102"/>
      <c r="M406" s="102"/>
      <c r="N406" s="102"/>
      <c r="O406" s="102"/>
      <c r="P406" s="102"/>
      <c r="Q406" s="102"/>
      <c r="R406" s="102"/>
      <c r="S406" s="102"/>
      <c r="T406" s="102"/>
      <c r="U406" s="102"/>
      <c r="V406" s="102"/>
      <c r="W406" s="102"/>
      <c r="X406" s="102"/>
      <c r="Y406" s="102"/>
      <c r="Z406" s="102"/>
      <c r="AA406" s="102"/>
      <c r="AB406" s="102"/>
      <c r="AC406" s="102"/>
      <c r="AD406" s="102"/>
    </row>
    <row r="407" spans="1:30" s="103" customFormat="1" x14ac:dyDescent="0.2">
      <c r="A407" s="146"/>
      <c r="B407" s="102"/>
      <c r="M407" s="102"/>
      <c r="N407" s="102"/>
      <c r="O407" s="102"/>
      <c r="P407" s="102"/>
      <c r="Q407" s="102"/>
      <c r="R407" s="102"/>
      <c r="S407" s="102"/>
      <c r="T407" s="102"/>
      <c r="U407" s="102"/>
      <c r="V407" s="102"/>
      <c r="W407" s="102"/>
      <c r="X407" s="102"/>
      <c r="Y407" s="102"/>
      <c r="Z407" s="102"/>
      <c r="AA407" s="102"/>
      <c r="AB407" s="102"/>
      <c r="AC407" s="102"/>
      <c r="AD407" s="102"/>
    </row>
    <row r="408" spans="1:30" s="103" customFormat="1" x14ac:dyDescent="0.2">
      <c r="A408" s="146"/>
      <c r="B408" s="102"/>
      <c r="M408" s="102"/>
      <c r="N408" s="102"/>
      <c r="O408" s="102"/>
      <c r="P408" s="102"/>
      <c r="Q408" s="102"/>
      <c r="R408" s="102"/>
      <c r="S408" s="102"/>
      <c r="T408" s="102"/>
      <c r="U408" s="102"/>
      <c r="V408" s="102"/>
      <c r="W408" s="102"/>
      <c r="X408" s="102"/>
      <c r="Y408" s="102"/>
      <c r="Z408" s="102"/>
      <c r="AA408" s="102"/>
      <c r="AB408" s="102"/>
      <c r="AC408" s="102"/>
      <c r="AD408" s="102"/>
    </row>
    <row r="409" spans="1:30" s="103" customFormat="1" x14ac:dyDescent="0.2">
      <c r="A409" s="146"/>
      <c r="B409" s="102"/>
      <c r="M409" s="102"/>
      <c r="N409" s="102"/>
      <c r="O409" s="102"/>
      <c r="P409" s="102"/>
      <c r="Q409" s="102"/>
      <c r="R409" s="102"/>
      <c r="S409" s="102"/>
      <c r="T409" s="102"/>
      <c r="U409" s="102"/>
      <c r="V409" s="102"/>
      <c r="W409" s="102"/>
      <c r="X409" s="102"/>
      <c r="Y409" s="102"/>
      <c r="Z409" s="102"/>
      <c r="AA409" s="102"/>
      <c r="AB409" s="102"/>
      <c r="AC409" s="102"/>
      <c r="AD409" s="102"/>
    </row>
    <row r="410" spans="1:30" s="103" customFormat="1" x14ac:dyDescent="0.2">
      <c r="A410" s="146"/>
      <c r="B410" s="102"/>
      <c r="M410" s="102"/>
      <c r="N410" s="102"/>
      <c r="O410" s="102"/>
      <c r="P410" s="102"/>
      <c r="Q410" s="102"/>
      <c r="R410" s="102"/>
      <c r="S410" s="102"/>
      <c r="T410" s="102"/>
      <c r="U410" s="102"/>
      <c r="V410" s="102"/>
      <c r="W410" s="102"/>
      <c r="X410" s="102"/>
      <c r="Y410" s="102"/>
      <c r="Z410" s="102"/>
      <c r="AA410" s="102"/>
      <c r="AB410" s="102"/>
      <c r="AC410" s="102"/>
      <c r="AD410" s="102"/>
    </row>
    <row r="411" spans="1:30" s="103" customFormat="1" x14ac:dyDescent="0.2">
      <c r="A411" s="146"/>
      <c r="B411" s="102"/>
      <c r="M411" s="102"/>
      <c r="N411" s="102"/>
      <c r="O411" s="102"/>
      <c r="P411" s="102"/>
      <c r="Q411" s="102"/>
      <c r="R411" s="102"/>
      <c r="S411" s="102"/>
      <c r="T411" s="102"/>
      <c r="U411" s="102"/>
      <c r="V411" s="102"/>
      <c r="W411" s="102"/>
      <c r="X411" s="102"/>
      <c r="Y411" s="102"/>
      <c r="Z411" s="102"/>
      <c r="AA411" s="102"/>
      <c r="AB411" s="102"/>
      <c r="AC411" s="102"/>
      <c r="AD411" s="102"/>
    </row>
    <row r="412" spans="1:30" s="103" customFormat="1" x14ac:dyDescent="0.2">
      <c r="A412" s="146"/>
      <c r="B412" s="102"/>
      <c r="M412" s="102"/>
      <c r="N412" s="102"/>
      <c r="O412" s="102"/>
      <c r="P412" s="102"/>
      <c r="Q412" s="102"/>
      <c r="R412" s="102"/>
      <c r="S412" s="102"/>
      <c r="T412" s="102"/>
      <c r="U412" s="102"/>
      <c r="V412" s="102"/>
      <c r="W412" s="102"/>
      <c r="X412" s="102"/>
      <c r="Y412" s="102"/>
      <c r="Z412" s="102"/>
      <c r="AA412" s="102"/>
      <c r="AB412" s="102"/>
      <c r="AC412" s="102"/>
      <c r="AD412" s="102"/>
    </row>
    <row r="413" spans="1:30" s="103" customFormat="1" x14ac:dyDescent="0.2">
      <c r="A413" s="146"/>
      <c r="B413" s="102"/>
      <c r="M413" s="102"/>
      <c r="N413" s="102"/>
      <c r="O413" s="102"/>
      <c r="P413" s="102"/>
      <c r="Q413" s="102"/>
      <c r="R413" s="102"/>
      <c r="S413" s="102"/>
      <c r="T413" s="102"/>
      <c r="U413" s="102"/>
      <c r="V413" s="102"/>
      <c r="W413" s="102"/>
      <c r="X413" s="102"/>
      <c r="Y413" s="102"/>
      <c r="Z413" s="102"/>
      <c r="AA413" s="102"/>
      <c r="AB413" s="102"/>
      <c r="AC413" s="102"/>
      <c r="AD413" s="102"/>
    </row>
    <row r="414" spans="1:30" s="103" customFormat="1" x14ac:dyDescent="0.2">
      <c r="A414" s="146"/>
      <c r="B414" s="102"/>
      <c r="M414" s="102"/>
      <c r="N414" s="102"/>
      <c r="O414" s="102"/>
      <c r="P414" s="102"/>
      <c r="Q414" s="102"/>
      <c r="R414" s="102"/>
      <c r="S414" s="102"/>
      <c r="T414" s="102"/>
      <c r="U414" s="102"/>
      <c r="V414" s="102"/>
      <c r="W414" s="102"/>
      <c r="X414" s="102"/>
      <c r="Y414" s="102"/>
      <c r="Z414" s="102"/>
      <c r="AA414" s="102"/>
      <c r="AB414" s="102"/>
      <c r="AC414" s="102"/>
      <c r="AD414" s="102"/>
    </row>
    <row r="415" spans="1:30" s="103" customFormat="1" x14ac:dyDescent="0.2">
      <c r="A415" s="146"/>
      <c r="B415" s="102"/>
      <c r="M415" s="102"/>
      <c r="N415" s="102"/>
      <c r="O415" s="102"/>
      <c r="P415" s="102"/>
      <c r="Q415" s="102"/>
      <c r="R415" s="102"/>
      <c r="S415" s="102"/>
      <c r="T415" s="102"/>
      <c r="U415" s="102"/>
      <c r="V415" s="102"/>
      <c r="W415" s="102"/>
      <c r="X415" s="102"/>
      <c r="Y415" s="102"/>
      <c r="Z415" s="102"/>
      <c r="AA415" s="102"/>
      <c r="AB415" s="102"/>
      <c r="AC415" s="102"/>
      <c r="AD415" s="102"/>
    </row>
    <row r="416" spans="1:30" s="103" customFormat="1" x14ac:dyDescent="0.2">
      <c r="A416" s="146"/>
      <c r="B416" s="102"/>
      <c r="M416" s="102"/>
      <c r="N416" s="102"/>
      <c r="O416" s="102"/>
      <c r="P416" s="102"/>
      <c r="Q416" s="102"/>
      <c r="R416" s="102"/>
      <c r="S416" s="102"/>
      <c r="T416" s="102"/>
      <c r="U416" s="102"/>
      <c r="V416" s="102"/>
      <c r="W416" s="102"/>
      <c r="X416" s="102"/>
      <c r="Y416" s="102"/>
      <c r="Z416" s="102"/>
      <c r="AA416" s="102"/>
      <c r="AB416" s="102"/>
      <c r="AC416" s="102"/>
      <c r="AD416" s="102"/>
    </row>
    <row r="417" spans="1:30" s="103" customFormat="1" x14ac:dyDescent="0.2">
      <c r="A417" s="146"/>
      <c r="B417" s="102"/>
      <c r="M417" s="102"/>
      <c r="N417" s="102"/>
      <c r="O417" s="102"/>
      <c r="P417" s="102"/>
      <c r="Q417" s="102"/>
      <c r="R417" s="102"/>
      <c r="S417" s="102"/>
      <c r="T417" s="102"/>
      <c r="U417" s="102"/>
      <c r="V417" s="102"/>
      <c r="W417" s="102"/>
      <c r="X417" s="102"/>
      <c r="Y417" s="102"/>
      <c r="Z417" s="102"/>
      <c r="AA417" s="102"/>
      <c r="AB417" s="102"/>
      <c r="AC417" s="102"/>
      <c r="AD417" s="102"/>
    </row>
    <row r="418" spans="1:30" s="103" customFormat="1" x14ac:dyDescent="0.2">
      <c r="A418" s="146"/>
      <c r="B418" s="102"/>
      <c r="M418" s="102"/>
      <c r="N418" s="102"/>
      <c r="O418" s="102"/>
      <c r="P418" s="102"/>
      <c r="Q418" s="102"/>
      <c r="R418" s="102"/>
      <c r="S418" s="102"/>
      <c r="T418" s="102"/>
      <c r="U418" s="102"/>
      <c r="V418" s="102"/>
      <c r="W418" s="102"/>
      <c r="X418" s="102"/>
      <c r="Y418" s="102"/>
      <c r="Z418" s="102"/>
      <c r="AA418" s="102"/>
      <c r="AB418" s="102"/>
      <c r="AC418" s="102"/>
      <c r="AD418" s="102"/>
    </row>
    <row r="419" spans="1:30" s="103" customFormat="1" x14ac:dyDescent="0.2">
      <c r="A419" s="146"/>
      <c r="B419" s="102"/>
      <c r="M419" s="102"/>
      <c r="N419" s="102"/>
      <c r="O419" s="102"/>
      <c r="P419" s="102"/>
      <c r="Q419" s="102"/>
      <c r="R419" s="102"/>
      <c r="S419" s="102"/>
      <c r="T419" s="102"/>
      <c r="U419" s="102"/>
      <c r="V419" s="102"/>
      <c r="W419" s="102"/>
      <c r="X419" s="102"/>
      <c r="Y419" s="102"/>
      <c r="Z419" s="102"/>
      <c r="AA419" s="102"/>
      <c r="AB419" s="102"/>
      <c r="AC419" s="102"/>
      <c r="AD419" s="102"/>
    </row>
    <row r="420" spans="1:30" s="103" customFormat="1" x14ac:dyDescent="0.2">
      <c r="A420" s="146"/>
      <c r="B420" s="102"/>
      <c r="M420" s="102"/>
      <c r="N420" s="102"/>
      <c r="O420" s="102"/>
      <c r="P420" s="102"/>
      <c r="Q420" s="102"/>
      <c r="R420" s="102"/>
      <c r="S420" s="102"/>
      <c r="T420" s="102"/>
      <c r="U420" s="102"/>
      <c r="V420" s="102"/>
      <c r="W420" s="102"/>
      <c r="X420" s="102"/>
      <c r="Y420" s="102"/>
      <c r="Z420" s="102"/>
      <c r="AA420" s="102"/>
      <c r="AB420" s="102"/>
      <c r="AC420" s="102"/>
      <c r="AD420" s="102"/>
    </row>
    <row r="421" spans="1:30" s="103" customFormat="1" x14ac:dyDescent="0.2">
      <c r="A421" s="146"/>
      <c r="B421" s="102"/>
      <c r="M421" s="102"/>
      <c r="N421" s="102"/>
      <c r="O421" s="102"/>
      <c r="P421" s="102"/>
      <c r="Q421" s="102"/>
      <c r="R421" s="102"/>
      <c r="S421" s="102"/>
      <c r="T421" s="102"/>
      <c r="U421" s="102"/>
      <c r="V421" s="102"/>
      <c r="W421" s="102"/>
      <c r="X421" s="102"/>
      <c r="Y421" s="102"/>
      <c r="Z421" s="102"/>
      <c r="AA421" s="102"/>
      <c r="AB421" s="102"/>
      <c r="AC421" s="102"/>
      <c r="AD421" s="102"/>
    </row>
    <row r="422" spans="1:30" s="103" customFormat="1" x14ac:dyDescent="0.2">
      <c r="A422" s="146"/>
      <c r="B422" s="102"/>
      <c r="M422" s="102"/>
      <c r="N422" s="102"/>
      <c r="O422" s="102"/>
      <c r="P422" s="102"/>
      <c r="Q422" s="102"/>
      <c r="R422" s="102"/>
      <c r="S422" s="102"/>
      <c r="T422" s="102"/>
      <c r="U422" s="102"/>
      <c r="V422" s="102"/>
      <c r="W422" s="102"/>
      <c r="X422" s="102"/>
      <c r="Y422" s="102"/>
      <c r="Z422" s="102"/>
      <c r="AA422" s="102"/>
      <c r="AB422" s="102"/>
      <c r="AC422" s="102"/>
      <c r="AD422" s="102"/>
    </row>
    <row r="423" spans="1:30" s="103" customFormat="1" x14ac:dyDescent="0.2">
      <c r="A423" s="146"/>
      <c r="B423" s="102"/>
      <c r="M423" s="102"/>
      <c r="N423" s="102"/>
      <c r="O423" s="102"/>
      <c r="P423" s="102"/>
      <c r="Q423" s="102"/>
      <c r="R423" s="102"/>
      <c r="S423" s="102"/>
      <c r="T423" s="102"/>
      <c r="U423" s="102"/>
      <c r="V423" s="102"/>
      <c r="W423" s="102"/>
      <c r="X423" s="102"/>
      <c r="Y423" s="102"/>
      <c r="Z423" s="102"/>
      <c r="AA423" s="102"/>
      <c r="AB423" s="102"/>
      <c r="AC423" s="102"/>
      <c r="AD423" s="102"/>
    </row>
    <row r="424" spans="1:30" s="103" customFormat="1" x14ac:dyDescent="0.2">
      <c r="A424" s="146"/>
      <c r="B424" s="102"/>
      <c r="M424" s="102"/>
      <c r="N424" s="102"/>
      <c r="O424" s="102"/>
      <c r="P424" s="102"/>
      <c r="Q424" s="102"/>
      <c r="R424" s="102"/>
      <c r="S424" s="102"/>
      <c r="T424" s="102"/>
      <c r="U424" s="102"/>
      <c r="V424" s="102"/>
      <c r="W424" s="102"/>
      <c r="X424" s="102"/>
      <c r="Y424" s="102"/>
      <c r="Z424" s="102"/>
      <c r="AA424" s="102"/>
      <c r="AB424" s="102"/>
      <c r="AC424" s="102"/>
      <c r="AD424" s="102"/>
    </row>
    <row r="425" spans="1:30" s="103" customFormat="1" x14ac:dyDescent="0.2">
      <c r="A425" s="146"/>
      <c r="B425" s="102"/>
      <c r="M425" s="102"/>
      <c r="N425" s="102"/>
      <c r="O425" s="102"/>
      <c r="P425" s="102"/>
      <c r="Q425" s="102"/>
      <c r="R425" s="102"/>
      <c r="S425" s="102"/>
      <c r="T425" s="102"/>
      <c r="U425" s="102"/>
      <c r="V425" s="102"/>
      <c r="W425" s="102"/>
      <c r="X425" s="102"/>
      <c r="Y425" s="102"/>
      <c r="Z425" s="102"/>
      <c r="AA425" s="102"/>
      <c r="AB425" s="102"/>
      <c r="AC425" s="102"/>
      <c r="AD425" s="102"/>
    </row>
    <row r="426" spans="1:30" s="103" customFormat="1" x14ac:dyDescent="0.2">
      <c r="A426" s="146"/>
      <c r="B426" s="102"/>
      <c r="M426" s="102"/>
      <c r="N426" s="102"/>
      <c r="O426" s="102"/>
      <c r="P426" s="102"/>
      <c r="Q426" s="102"/>
      <c r="R426" s="102"/>
      <c r="S426" s="102"/>
      <c r="T426" s="102"/>
      <c r="U426" s="102"/>
      <c r="V426" s="102"/>
      <c r="W426" s="102"/>
      <c r="X426" s="102"/>
      <c r="Y426" s="102"/>
      <c r="Z426" s="102"/>
      <c r="AA426" s="102"/>
      <c r="AB426" s="102"/>
      <c r="AC426" s="102"/>
      <c r="AD426" s="102"/>
    </row>
    <row r="427" spans="1:30" s="103" customFormat="1" x14ac:dyDescent="0.2">
      <c r="A427" s="146"/>
      <c r="B427" s="102"/>
      <c r="M427" s="102"/>
      <c r="N427" s="102"/>
      <c r="O427" s="102"/>
      <c r="P427" s="102"/>
      <c r="Q427" s="102"/>
      <c r="R427" s="102"/>
      <c r="S427" s="102"/>
      <c r="T427" s="102"/>
      <c r="U427" s="102"/>
      <c r="V427" s="102"/>
      <c r="W427" s="102"/>
      <c r="X427" s="102"/>
      <c r="Y427" s="102"/>
      <c r="Z427" s="102"/>
      <c r="AA427" s="102"/>
      <c r="AB427" s="102"/>
      <c r="AC427" s="102"/>
      <c r="AD427" s="102"/>
    </row>
    <row r="428" spans="1:30" s="103" customFormat="1" x14ac:dyDescent="0.2">
      <c r="A428" s="146"/>
      <c r="B428" s="102"/>
      <c r="M428" s="102"/>
      <c r="N428" s="102"/>
      <c r="O428" s="102"/>
      <c r="P428" s="102"/>
      <c r="Q428" s="102"/>
      <c r="R428" s="102"/>
      <c r="S428" s="102"/>
      <c r="T428" s="102"/>
      <c r="U428" s="102"/>
      <c r="V428" s="102"/>
      <c r="W428" s="102"/>
      <c r="X428" s="102"/>
      <c r="Y428" s="102"/>
      <c r="Z428" s="102"/>
      <c r="AA428" s="102"/>
      <c r="AB428" s="102"/>
      <c r="AC428" s="102"/>
      <c r="AD428" s="102"/>
    </row>
    <row r="429" spans="1:30" s="103" customFormat="1" x14ac:dyDescent="0.2">
      <c r="A429" s="146"/>
      <c r="B429" s="102"/>
      <c r="M429" s="102"/>
      <c r="N429" s="102"/>
      <c r="O429" s="102"/>
      <c r="P429" s="102"/>
      <c r="Q429" s="102"/>
      <c r="R429" s="102"/>
      <c r="S429" s="102"/>
      <c r="T429" s="102"/>
      <c r="U429" s="102"/>
      <c r="V429" s="102"/>
      <c r="W429" s="102"/>
      <c r="X429" s="102"/>
      <c r="Y429" s="102"/>
      <c r="Z429" s="102"/>
      <c r="AA429" s="102"/>
      <c r="AB429" s="102"/>
      <c r="AC429" s="102"/>
      <c r="AD429" s="102"/>
    </row>
    <row r="430" spans="1:30" s="103" customFormat="1" x14ac:dyDescent="0.2">
      <c r="A430" s="146"/>
      <c r="B430" s="102"/>
      <c r="M430" s="102"/>
      <c r="N430" s="102"/>
      <c r="O430" s="102"/>
      <c r="P430" s="102"/>
      <c r="Q430" s="102"/>
      <c r="R430" s="102"/>
      <c r="S430" s="102"/>
      <c r="T430" s="102"/>
      <c r="U430" s="102"/>
      <c r="V430" s="102"/>
      <c r="W430" s="102"/>
      <c r="X430" s="102"/>
      <c r="Y430" s="102"/>
      <c r="Z430" s="102"/>
      <c r="AA430" s="102"/>
      <c r="AB430" s="102"/>
      <c r="AC430" s="102"/>
      <c r="AD430" s="102"/>
    </row>
    <row r="431" spans="1:30" s="103" customFormat="1" x14ac:dyDescent="0.2">
      <c r="A431" s="146"/>
      <c r="B431" s="102"/>
      <c r="M431" s="102"/>
      <c r="N431" s="102"/>
      <c r="O431" s="102"/>
      <c r="P431" s="102"/>
      <c r="Q431" s="102"/>
      <c r="R431" s="102"/>
      <c r="S431" s="102"/>
      <c r="T431" s="102"/>
      <c r="U431" s="102"/>
      <c r="V431" s="102"/>
      <c r="W431" s="102"/>
      <c r="X431" s="102"/>
      <c r="Y431" s="102"/>
      <c r="Z431" s="102"/>
      <c r="AA431" s="102"/>
      <c r="AB431" s="102"/>
      <c r="AC431" s="102"/>
      <c r="AD431" s="102"/>
    </row>
    <row r="432" spans="1:30" s="103" customFormat="1" x14ac:dyDescent="0.2">
      <c r="A432" s="146"/>
      <c r="B432" s="102"/>
      <c r="M432" s="102"/>
      <c r="N432" s="102"/>
      <c r="O432" s="102"/>
      <c r="P432" s="102"/>
      <c r="Q432" s="102"/>
      <c r="R432" s="102"/>
      <c r="S432" s="102"/>
      <c r="T432" s="102"/>
      <c r="U432" s="102"/>
      <c r="V432" s="102"/>
      <c r="W432" s="102"/>
      <c r="X432" s="102"/>
      <c r="Y432" s="102"/>
      <c r="Z432" s="102"/>
      <c r="AA432" s="102"/>
      <c r="AB432" s="102"/>
      <c r="AC432" s="102"/>
      <c r="AD432" s="102"/>
    </row>
    <row r="433" spans="1:30" s="103" customFormat="1" x14ac:dyDescent="0.2">
      <c r="A433" s="146"/>
      <c r="B433" s="102"/>
      <c r="M433" s="102"/>
      <c r="N433" s="102"/>
      <c r="O433" s="102"/>
      <c r="P433" s="102"/>
      <c r="Q433" s="102"/>
      <c r="R433" s="102"/>
      <c r="S433" s="102"/>
      <c r="T433" s="102"/>
      <c r="U433" s="102"/>
      <c r="V433" s="102"/>
      <c r="W433" s="102"/>
      <c r="X433" s="102"/>
      <c r="Y433" s="102"/>
      <c r="Z433" s="102"/>
      <c r="AA433" s="102"/>
      <c r="AB433" s="102"/>
      <c r="AC433" s="102"/>
      <c r="AD433" s="102"/>
    </row>
    <row r="434" spans="1:30" s="103" customFormat="1" x14ac:dyDescent="0.2">
      <c r="A434" s="146"/>
      <c r="B434" s="102"/>
      <c r="M434" s="102"/>
      <c r="N434" s="102"/>
      <c r="O434" s="102"/>
      <c r="P434" s="102"/>
      <c r="Q434" s="102"/>
      <c r="R434" s="102"/>
      <c r="S434" s="102"/>
      <c r="T434" s="102"/>
      <c r="U434" s="102"/>
      <c r="V434" s="102"/>
      <c r="W434" s="102"/>
      <c r="X434" s="102"/>
      <c r="Y434" s="102"/>
      <c r="Z434" s="102"/>
      <c r="AA434" s="102"/>
      <c r="AB434" s="102"/>
      <c r="AC434" s="102"/>
      <c r="AD434" s="102"/>
    </row>
    <row r="435" spans="1:30" s="103" customFormat="1" x14ac:dyDescent="0.2">
      <c r="A435" s="146"/>
      <c r="B435" s="102"/>
      <c r="M435" s="102"/>
      <c r="N435" s="102"/>
      <c r="O435" s="102"/>
      <c r="P435" s="102"/>
      <c r="Q435" s="102"/>
      <c r="R435" s="102"/>
      <c r="S435" s="102"/>
      <c r="T435" s="102"/>
      <c r="U435" s="102"/>
      <c r="V435" s="102"/>
      <c r="W435" s="102"/>
      <c r="X435" s="102"/>
      <c r="Y435" s="102"/>
      <c r="Z435" s="102"/>
      <c r="AA435" s="102"/>
      <c r="AB435" s="102"/>
      <c r="AC435" s="102"/>
      <c r="AD435" s="102"/>
    </row>
    <row r="436" spans="1:30" s="103" customFormat="1" x14ac:dyDescent="0.2">
      <c r="A436" s="146"/>
      <c r="B436" s="102"/>
      <c r="M436" s="102"/>
      <c r="N436" s="102"/>
      <c r="O436" s="102"/>
      <c r="P436" s="102"/>
      <c r="Q436" s="102"/>
      <c r="R436" s="102"/>
      <c r="S436" s="102"/>
      <c r="T436" s="102"/>
      <c r="U436" s="102"/>
      <c r="V436" s="102"/>
      <c r="W436" s="102"/>
      <c r="X436" s="102"/>
      <c r="Y436" s="102"/>
      <c r="Z436" s="102"/>
      <c r="AA436" s="102"/>
      <c r="AB436" s="102"/>
      <c r="AC436" s="102"/>
      <c r="AD436" s="102"/>
    </row>
    <row r="437" spans="1:30" s="103" customFormat="1" x14ac:dyDescent="0.2">
      <c r="A437" s="146"/>
      <c r="B437" s="102"/>
      <c r="M437" s="102"/>
      <c r="N437" s="102"/>
      <c r="O437" s="102"/>
      <c r="P437" s="102"/>
      <c r="Q437" s="102"/>
      <c r="R437" s="102"/>
      <c r="S437" s="102"/>
      <c r="T437" s="102"/>
      <c r="U437" s="102"/>
      <c r="V437" s="102"/>
      <c r="W437" s="102"/>
      <c r="X437" s="102"/>
      <c r="Y437" s="102"/>
      <c r="Z437" s="102"/>
      <c r="AA437" s="102"/>
      <c r="AB437" s="102"/>
      <c r="AC437" s="102"/>
      <c r="AD437" s="102"/>
    </row>
    <row r="438" spans="1:30" s="103" customFormat="1" x14ac:dyDescent="0.2">
      <c r="A438" s="146"/>
      <c r="B438" s="102"/>
      <c r="M438" s="102"/>
      <c r="N438" s="102"/>
      <c r="O438" s="102"/>
      <c r="P438" s="102"/>
      <c r="Q438" s="102"/>
      <c r="R438" s="102"/>
      <c r="S438" s="102"/>
      <c r="T438" s="102"/>
      <c r="U438" s="102"/>
      <c r="V438" s="102"/>
      <c r="W438" s="102"/>
      <c r="X438" s="102"/>
      <c r="Y438" s="102"/>
      <c r="Z438" s="102"/>
      <c r="AA438" s="102"/>
      <c r="AB438" s="102"/>
      <c r="AC438" s="102"/>
      <c r="AD438" s="102"/>
    </row>
    <row r="439" spans="1:30" s="103" customFormat="1" x14ac:dyDescent="0.2">
      <c r="A439" s="146"/>
      <c r="B439" s="102"/>
      <c r="M439" s="102"/>
      <c r="N439" s="102"/>
      <c r="O439" s="102"/>
      <c r="P439" s="102"/>
      <c r="Q439" s="102"/>
      <c r="R439" s="102"/>
      <c r="S439" s="102"/>
      <c r="T439" s="102"/>
      <c r="U439" s="102"/>
      <c r="V439" s="102"/>
      <c r="W439" s="102"/>
      <c r="X439" s="102"/>
      <c r="Y439" s="102"/>
      <c r="Z439" s="102"/>
      <c r="AA439" s="102"/>
      <c r="AB439" s="102"/>
      <c r="AC439" s="102"/>
      <c r="AD439" s="102"/>
    </row>
    <row r="440" spans="1:30" s="103" customFormat="1" x14ac:dyDescent="0.2">
      <c r="A440" s="146"/>
      <c r="B440" s="102"/>
      <c r="M440" s="102"/>
      <c r="N440" s="102"/>
      <c r="O440" s="102"/>
      <c r="P440" s="102"/>
      <c r="Q440" s="102"/>
      <c r="R440" s="102"/>
      <c r="S440" s="102"/>
      <c r="T440" s="102"/>
      <c r="U440" s="102"/>
      <c r="V440" s="102"/>
      <c r="W440" s="102"/>
      <c r="X440" s="102"/>
      <c r="Y440" s="102"/>
      <c r="Z440" s="102"/>
      <c r="AA440" s="102"/>
      <c r="AB440" s="102"/>
      <c r="AC440" s="102"/>
      <c r="AD440" s="102"/>
    </row>
    <row r="441" spans="1:30" s="103" customFormat="1" x14ac:dyDescent="0.2">
      <c r="A441" s="146"/>
      <c r="B441" s="102"/>
      <c r="M441" s="102"/>
      <c r="N441" s="102"/>
      <c r="O441" s="102"/>
      <c r="P441" s="102"/>
      <c r="Q441" s="102"/>
      <c r="R441" s="102"/>
      <c r="S441" s="102"/>
      <c r="T441" s="102"/>
      <c r="U441" s="102"/>
      <c r="V441" s="102"/>
      <c r="W441" s="102"/>
      <c r="X441" s="102"/>
      <c r="Y441" s="102"/>
      <c r="Z441" s="102"/>
      <c r="AA441" s="102"/>
      <c r="AB441" s="102"/>
      <c r="AC441" s="102"/>
      <c r="AD441" s="102"/>
    </row>
    <row r="442" spans="1:30" s="103" customFormat="1" x14ac:dyDescent="0.2">
      <c r="A442" s="146"/>
      <c r="B442" s="102"/>
      <c r="M442" s="102"/>
      <c r="N442" s="102"/>
      <c r="O442" s="102"/>
      <c r="P442" s="102"/>
      <c r="Q442" s="102"/>
      <c r="R442" s="102"/>
      <c r="S442" s="102"/>
      <c r="T442" s="102"/>
      <c r="U442" s="102"/>
      <c r="V442" s="102"/>
      <c r="W442" s="102"/>
      <c r="X442" s="102"/>
      <c r="Y442" s="102"/>
      <c r="Z442" s="102"/>
      <c r="AA442" s="102"/>
      <c r="AB442" s="102"/>
      <c r="AC442" s="102"/>
      <c r="AD442" s="102"/>
    </row>
    <row r="443" spans="1:30" s="103" customFormat="1" x14ac:dyDescent="0.2">
      <c r="A443" s="146"/>
      <c r="B443" s="102"/>
      <c r="M443" s="102"/>
      <c r="N443" s="102"/>
      <c r="O443" s="102"/>
      <c r="P443" s="102"/>
      <c r="Q443" s="102"/>
      <c r="R443" s="102"/>
      <c r="S443" s="102"/>
      <c r="T443" s="102"/>
      <c r="U443" s="102"/>
      <c r="V443" s="102"/>
      <c r="W443" s="102"/>
      <c r="X443" s="102"/>
      <c r="Y443" s="102"/>
      <c r="Z443" s="102"/>
      <c r="AA443" s="102"/>
      <c r="AB443" s="102"/>
      <c r="AC443" s="102"/>
      <c r="AD443" s="102"/>
    </row>
    <row r="444" spans="1:30" s="103" customFormat="1" x14ac:dyDescent="0.2">
      <c r="A444" s="146"/>
      <c r="B444" s="102"/>
      <c r="M444" s="102"/>
      <c r="N444" s="102"/>
      <c r="O444" s="102"/>
      <c r="P444" s="102"/>
      <c r="Q444" s="102"/>
      <c r="R444" s="102"/>
      <c r="S444" s="102"/>
      <c r="T444" s="102"/>
      <c r="U444" s="102"/>
      <c r="V444" s="102"/>
      <c r="W444" s="102"/>
      <c r="X444" s="102"/>
      <c r="Y444" s="102"/>
      <c r="Z444" s="102"/>
      <c r="AA444" s="102"/>
      <c r="AB444" s="102"/>
      <c r="AC444" s="102"/>
      <c r="AD444" s="102"/>
    </row>
    <row r="445" spans="1:30" s="103" customFormat="1" x14ac:dyDescent="0.2">
      <c r="A445" s="146"/>
      <c r="B445" s="102"/>
      <c r="M445" s="102"/>
      <c r="N445" s="102"/>
      <c r="O445" s="102"/>
      <c r="P445" s="102"/>
      <c r="Q445" s="102"/>
      <c r="R445" s="102"/>
      <c r="S445" s="102"/>
      <c r="T445" s="102"/>
      <c r="U445" s="102"/>
      <c r="V445" s="102"/>
      <c r="W445" s="102"/>
      <c r="X445" s="102"/>
      <c r="Y445" s="102"/>
      <c r="Z445" s="102"/>
      <c r="AA445" s="102"/>
      <c r="AB445" s="102"/>
      <c r="AC445" s="102"/>
      <c r="AD445" s="102"/>
    </row>
    <row r="446" spans="1:30" s="103" customFormat="1" x14ac:dyDescent="0.2">
      <c r="A446" s="146"/>
      <c r="B446" s="102"/>
      <c r="M446" s="102"/>
      <c r="N446" s="102"/>
      <c r="O446" s="102"/>
      <c r="P446" s="102"/>
      <c r="Q446" s="102"/>
      <c r="R446" s="102"/>
      <c r="S446" s="102"/>
      <c r="T446" s="102"/>
      <c r="U446" s="102"/>
      <c r="V446" s="102"/>
      <c r="W446" s="102"/>
      <c r="X446" s="102"/>
      <c r="Y446" s="102"/>
      <c r="Z446" s="102"/>
      <c r="AA446" s="102"/>
      <c r="AB446" s="102"/>
      <c r="AC446" s="102"/>
      <c r="AD446" s="102"/>
    </row>
    <row r="447" spans="1:30" s="103" customFormat="1" x14ac:dyDescent="0.2">
      <c r="A447" s="146"/>
      <c r="B447" s="102"/>
      <c r="M447" s="102"/>
      <c r="N447" s="102"/>
      <c r="O447" s="102"/>
      <c r="P447" s="102"/>
      <c r="Q447" s="102"/>
      <c r="R447" s="102"/>
      <c r="S447" s="102"/>
      <c r="T447" s="102"/>
      <c r="U447" s="102"/>
      <c r="V447" s="102"/>
      <c r="W447" s="102"/>
      <c r="X447" s="102"/>
      <c r="Y447" s="102"/>
      <c r="Z447" s="102"/>
      <c r="AA447" s="102"/>
      <c r="AB447" s="102"/>
      <c r="AC447" s="102"/>
      <c r="AD447" s="102"/>
    </row>
    <row r="448" spans="1:30" s="103" customFormat="1" x14ac:dyDescent="0.2">
      <c r="A448" s="146"/>
      <c r="B448" s="102"/>
      <c r="M448" s="102"/>
      <c r="N448" s="102"/>
      <c r="O448" s="102"/>
      <c r="P448" s="102"/>
      <c r="Q448" s="102"/>
      <c r="R448" s="102"/>
      <c r="S448" s="102"/>
      <c r="T448" s="102"/>
      <c r="U448" s="102"/>
      <c r="V448" s="102"/>
      <c r="W448" s="102"/>
      <c r="X448" s="102"/>
      <c r="Y448" s="102"/>
      <c r="Z448" s="102"/>
      <c r="AA448" s="102"/>
      <c r="AB448" s="102"/>
      <c r="AC448" s="102"/>
      <c r="AD448" s="102"/>
    </row>
    <row r="449" spans="1:30" s="103" customFormat="1" x14ac:dyDescent="0.2">
      <c r="A449" s="146"/>
      <c r="B449" s="102"/>
      <c r="M449" s="102"/>
      <c r="N449" s="102"/>
      <c r="O449" s="102"/>
      <c r="P449" s="102"/>
      <c r="Q449" s="102"/>
      <c r="R449" s="102"/>
      <c r="S449" s="102"/>
      <c r="T449" s="102"/>
      <c r="U449" s="102"/>
      <c r="V449" s="102"/>
      <c r="W449" s="102"/>
      <c r="X449" s="102"/>
      <c r="Y449" s="102"/>
      <c r="Z449" s="102"/>
      <c r="AA449" s="102"/>
      <c r="AB449" s="102"/>
      <c r="AC449" s="102"/>
      <c r="AD449" s="102"/>
    </row>
    <row r="450" spans="1:30" s="103" customFormat="1" x14ac:dyDescent="0.2">
      <c r="A450" s="146"/>
      <c r="B450" s="102"/>
      <c r="M450" s="102"/>
      <c r="N450" s="102"/>
      <c r="O450" s="102"/>
      <c r="P450" s="102"/>
      <c r="Q450" s="102"/>
      <c r="R450" s="102"/>
      <c r="S450" s="102"/>
      <c r="T450" s="102"/>
      <c r="U450" s="102"/>
      <c r="V450" s="102"/>
      <c r="W450" s="102"/>
      <c r="X450" s="102"/>
      <c r="Y450" s="102"/>
      <c r="Z450" s="102"/>
      <c r="AA450" s="102"/>
      <c r="AB450" s="102"/>
      <c r="AC450" s="102"/>
      <c r="AD450" s="102"/>
    </row>
    <row r="451" spans="1:30" s="103" customFormat="1" x14ac:dyDescent="0.2">
      <c r="A451" s="146"/>
      <c r="B451" s="102"/>
      <c r="M451" s="102"/>
      <c r="N451" s="102"/>
      <c r="O451" s="102"/>
      <c r="P451" s="102"/>
      <c r="Q451" s="102"/>
      <c r="R451" s="102"/>
      <c r="S451" s="102"/>
      <c r="T451" s="102"/>
      <c r="U451" s="102"/>
      <c r="V451" s="102"/>
      <c r="W451" s="102"/>
      <c r="X451" s="102"/>
      <c r="Y451" s="102"/>
      <c r="Z451" s="102"/>
      <c r="AA451" s="102"/>
      <c r="AB451" s="102"/>
      <c r="AC451" s="102"/>
      <c r="AD451" s="102"/>
    </row>
    <row r="452" spans="1:30" s="103" customFormat="1" x14ac:dyDescent="0.2">
      <c r="A452" s="146"/>
      <c r="B452" s="102"/>
      <c r="M452" s="102"/>
      <c r="N452" s="102"/>
      <c r="O452" s="102"/>
      <c r="P452" s="102"/>
      <c r="Q452" s="102"/>
      <c r="R452" s="102"/>
      <c r="S452" s="102"/>
      <c r="T452" s="102"/>
      <c r="U452" s="102"/>
      <c r="V452" s="102"/>
      <c r="W452" s="102"/>
      <c r="X452" s="102"/>
      <c r="Y452" s="102"/>
      <c r="Z452" s="102"/>
      <c r="AA452" s="102"/>
      <c r="AB452" s="102"/>
      <c r="AC452" s="102"/>
      <c r="AD452" s="102"/>
    </row>
    <row r="453" spans="1:30" s="103" customFormat="1" x14ac:dyDescent="0.2">
      <c r="A453" s="146"/>
      <c r="B453" s="102"/>
      <c r="M453" s="102"/>
      <c r="N453" s="102"/>
      <c r="O453" s="102"/>
      <c r="P453" s="102"/>
      <c r="Q453" s="102"/>
      <c r="R453" s="102"/>
      <c r="S453" s="102"/>
      <c r="T453" s="102"/>
      <c r="U453" s="102"/>
      <c r="V453" s="102"/>
      <c r="W453" s="102"/>
      <c r="X453" s="102"/>
      <c r="Y453" s="102"/>
      <c r="Z453" s="102"/>
      <c r="AA453" s="102"/>
      <c r="AB453" s="102"/>
      <c r="AC453" s="102"/>
      <c r="AD453" s="102"/>
    </row>
    <row r="454" spans="1:30" s="103" customFormat="1" x14ac:dyDescent="0.2">
      <c r="A454" s="146"/>
      <c r="B454" s="102"/>
      <c r="M454" s="102"/>
      <c r="N454" s="102"/>
      <c r="O454" s="102"/>
      <c r="P454" s="102"/>
      <c r="Q454" s="102"/>
      <c r="R454" s="102"/>
      <c r="S454" s="102"/>
      <c r="T454" s="102"/>
      <c r="U454" s="102"/>
      <c r="V454" s="102"/>
      <c r="W454" s="102"/>
      <c r="X454" s="102"/>
      <c r="Y454" s="102"/>
      <c r="Z454" s="102"/>
      <c r="AA454" s="102"/>
      <c r="AB454" s="102"/>
      <c r="AC454" s="102"/>
      <c r="AD454" s="102"/>
    </row>
    <row r="455" spans="1:30" s="103" customFormat="1" x14ac:dyDescent="0.2">
      <c r="A455" s="146"/>
      <c r="B455" s="102"/>
      <c r="M455" s="102"/>
      <c r="N455" s="102"/>
      <c r="O455" s="102"/>
      <c r="P455" s="102"/>
      <c r="Q455" s="102"/>
      <c r="R455" s="102"/>
      <c r="S455" s="102"/>
      <c r="T455" s="102"/>
      <c r="U455" s="102"/>
      <c r="V455" s="102"/>
      <c r="W455" s="102"/>
      <c r="X455" s="102"/>
      <c r="Y455" s="102"/>
      <c r="Z455" s="102"/>
      <c r="AA455" s="102"/>
      <c r="AB455" s="102"/>
      <c r="AC455" s="102"/>
      <c r="AD455" s="102"/>
    </row>
    <row r="456" spans="1:30" s="103" customFormat="1" x14ac:dyDescent="0.2">
      <c r="A456" s="146"/>
      <c r="B456" s="102"/>
      <c r="M456" s="102"/>
      <c r="N456" s="102"/>
      <c r="O456" s="102"/>
      <c r="P456" s="102"/>
      <c r="Q456" s="102"/>
      <c r="R456" s="102"/>
      <c r="S456" s="102"/>
      <c r="T456" s="102"/>
      <c r="U456" s="102"/>
      <c r="V456" s="102"/>
      <c r="W456" s="102"/>
      <c r="X456" s="102"/>
      <c r="Y456" s="102"/>
      <c r="Z456" s="102"/>
      <c r="AA456" s="102"/>
      <c r="AB456" s="102"/>
      <c r="AC456" s="102"/>
      <c r="AD456" s="102"/>
    </row>
    <row r="457" spans="1:30" s="103" customFormat="1" x14ac:dyDescent="0.2">
      <c r="A457" s="146"/>
      <c r="B457" s="102"/>
      <c r="M457" s="102"/>
      <c r="N457" s="102"/>
      <c r="O457" s="102"/>
      <c r="P457" s="102"/>
      <c r="Q457" s="102"/>
      <c r="R457" s="102"/>
      <c r="S457" s="102"/>
      <c r="T457" s="102"/>
      <c r="U457" s="102"/>
      <c r="V457" s="102"/>
      <c r="W457" s="102"/>
      <c r="X457" s="102"/>
      <c r="Y457" s="102"/>
      <c r="Z457" s="102"/>
      <c r="AA457" s="102"/>
      <c r="AB457" s="102"/>
      <c r="AC457" s="102"/>
      <c r="AD457" s="102"/>
    </row>
    <row r="458" spans="1:30" s="103" customFormat="1" x14ac:dyDescent="0.2">
      <c r="A458" s="146"/>
      <c r="B458" s="102"/>
      <c r="M458" s="102"/>
      <c r="N458" s="102"/>
      <c r="O458" s="102"/>
      <c r="P458" s="102"/>
      <c r="Q458" s="102"/>
      <c r="R458" s="102"/>
      <c r="S458" s="102"/>
      <c r="T458" s="102"/>
      <c r="U458" s="102"/>
      <c r="V458" s="102"/>
      <c r="W458" s="102"/>
      <c r="X458" s="102"/>
      <c r="Y458" s="102"/>
      <c r="Z458" s="102"/>
      <c r="AA458" s="102"/>
      <c r="AB458" s="102"/>
      <c r="AC458" s="102"/>
      <c r="AD458" s="102"/>
    </row>
    <row r="459" spans="1:30" s="103" customFormat="1" x14ac:dyDescent="0.2">
      <c r="A459" s="146"/>
      <c r="B459" s="102"/>
      <c r="M459" s="102"/>
      <c r="N459" s="102"/>
      <c r="O459" s="102"/>
      <c r="P459" s="102"/>
      <c r="Q459" s="102"/>
      <c r="R459" s="102"/>
      <c r="S459" s="102"/>
      <c r="T459" s="102"/>
      <c r="U459" s="102"/>
      <c r="V459" s="102"/>
      <c r="W459" s="102"/>
      <c r="X459" s="102"/>
      <c r="Y459" s="102"/>
      <c r="Z459" s="102"/>
      <c r="AA459" s="102"/>
      <c r="AB459" s="102"/>
      <c r="AC459" s="102"/>
      <c r="AD459" s="102"/>
    </row>
    <row r="460" spans="1:30" s="103" customFormat="1" x14ac:dyDescent="0.2">
      <c r="A460" s="146"/>
      <c r="B460" s="102"/>
      <c r="M460" s="102"/>
      <c r="N460" s="102"/>
      <c r="O460" s="102"/>
      <c r="P460" s="102"/>
      <c r="Q460" s="102"/>
      <c r="R460" s="102"/>
      <c r="S460" s="102"/>
      <c r="T460" s="102"/>
      <c r="U460" s="102"/>
      <c r="V460" s="102"/>
      <c r="W460" s="102"/>
      <c r="X460" s="102"/>
      <c r="Y460" s="102"/>
      <c r="Z460" s="102"/>
      <c r="AA460" s="102"/>
      <c r="AB460" s="102"/>
      <c r="AC460" s="102"/>
      <c r="AD460" s="102"/>
    </row>
    <row r="461" spans="1:30" s="103" customFormat="1" x14ac:dyDescent="0.2">
      <c r="A461" s="146"/>
      <c r="B461" s="102"/>
      <c r="M461" s="102"/>
      <c r="N461" s="102"/>
      <c r="O461" s="102"/>
      <c r="P461" s="102"/>
      <c r="Q461" s="102"/>
      <c r="R461" s="102"/>
      <c r="S461" s="102"/>
      <c r="T461" s="102"/>
      <c r="U461" s="102"/>
      <c r="V461" s="102"/>
      <c r="W461" s="102"/>
      <c r="X461" s="102"/>
      <c r="Y461" s="102"/>
      <c r="Z461" s="102"/>
      <c r="AA461" s="102"/>
      <c r="AB461" s="102"/>
      <c r="AC461" s="102"/>
      <c r="AD461" s="102"/>
    </row>
    <row r="462" spans="1:30" s="103" customFormat="1" x14ac:dyDescent="0.2">
      <c r="A462" s="146"/>
      <c r="B462" s="102"/>
      <c r="M462" s="102"/>
      <c r="N462" s="102"/>
      <c r="O462" s="102"/>
      <c r="P462" s="102"/>
      <c r="Q462" s="102"/>
      <c r="R462" s="102"/>
      <c r="S462" s="102"/>
      <c r="T462" s="102"/>
      <c r="U462" s="102"/>
      <c r="V462" s="102"/>
      <c r="W462" s="102"/>
      <c r="X462" s="102"/>
      <c r="Y462" s="102"/>
      <c r="Z462" s="102"/>
      <c r="AA462" s="102"/>
      <c r="AB462" s="102"/>
      <c r="AC462" s="102"/>
      <c r="AD462" s="102"/>
    </row>
    <row r="463" spans="1:30" s="103" customFormat="1" x14ac:dyDescent="0.2">
      <c r="A463" s="146"/>
      <c r="B463" s="102"/>
      <c r="M463" s="102"/>
      <c r="N463" s="102"/>
      <c r="O463" s="102"/>
      <c r="P463" s="102"/>
      <c r="Q463" s="102"/>
      <c r="R463" s="102"/>
      <c r="S463" s="102"/>
      <c r="T463" s="102"/>
      <c r="U463" s="102"/>
      <c r="V463" s="102"/>
      <c r="W463" s="102"/>
      <c r="X463" s="102"/>
      <c r="Y463" s="102"/>
      <c r="Z463" s="102"/>
      <c r="AA463" s="102"/>
      <c r="AB463" s="102"/>
      <c r="AC463" s="102"/>
      <c r="AD463" s="102"/>
    </row>
    <row r="464" spans="1:30" s="103" customFormat="1" x14ac:dyDescent="0.2">
      <c r="A464" s="146"/>
      <c r="B464" s="102"/>
      <c r="M464" s="102"/>
      <c r="N464" s="102"/>
      <c r="O464" s="102"/>
      <c r="P464" s="102"/>
      <c r="Q464" s="102"/>
      <c r="R464" s="102"/>
      <c r="S464" s="102"/>
      <c r="T464" s="102"/>
      <c r="U464" s="102"/>
      <c r="V464" s="102"/>
      <c r="W464" s="102"/>
      <c r="X464" s="102"/>
      <c r="Y464" s="102"/>
      <c r="Z464" s="102"/>
      <c r="AA464" s="102"/>
      <c r="AB464" s="102"/>
      <c r="AC464" s="102"/>
      <c r="AD464" s="102"/>
    </row>
    <row r="465" spans="1:30" s="103" customFormat="1" x14ac:dyDescent="0.2">
      <c r="A465" s="146"/>
      <c r="B465" s="102"/>
      <c r="M465" s="102"/>
      <c r="N465" s="102"/>
      <c r="O465" s="102"/>
      <c r="P465" s="102"/>
      <c r="Q465" s="102"/>
      <c r="R465" s="102"/>
      <c r="S465" s="102"/>
      <c r="T465" s="102"/>
      <c r="U465" s="102"/>
      <c r="V465" s="102"/>
      <c r="W465" s="102"/>
      <c r="X465" s="102"/>
      <c r="Y465" s="102"/>
      <c r="Z465" s="102"/>
      <c r="AA465" s="102"/>
      <c r="AB465" s="102"/>
      <c r="AC465" s="102"/>
      <c r="AD465" s="102"/>
    </row>
    <row r="466" spans="1:30" s="103" customFormat="1" x14ac:dyDescent="0.2">
      <c r="A466" s="146"/>
      <c r="B466" s="102"/>
      <c r="M466" s="102"/>
      <c r="N466" s="102"/>
      <c r="O466" s="102"/>
      <c r="P466" s="102"/>
      <c r="Q466" s="102"/>
      <c r="R466" s="102"/>
      <c r="S466" s="102"/>
      <c r="T466" s="102"/>
      <c r="U466" s="102"/>
      <c r="V466" s="102"/>
      <c r="W466" s="102"/>
      <c r="X466" s="102"/>
      <c r="Y466" s="102"/>
      <c r="Z466" s="102"/>
      <c r="AA466" s="102"/>
      <c r="AB466" s="102"/>
      <c r="AC466" s="102"/>
      <c r="AD466" s="102"/>
    </row>
    <row r="467" spans="1:30" s="103" customFormat="1" x14ac:dyDescent="0.2">
      <c r="A467" s="146"/>
      <c r="B467" s="102"/>
      <c r="M467" s="102"/>
      <c r="N467" s="102"/>
      <c r="O467" s="102"/>
      <c r="P467" s="102"/>
      <c r="Q467" s="102"/>
      <c r="R467" s="102"/>
      <c r="S467" s="102"/>
      <c r="T467" s="102"/>
      <c r="U467" s="102"/>
      <c r="V467" s="102"/>
      <c r="W467" s="102"/>
      <c r="X467" s="102"/>
      <c r="Y467" s="102"/>
      <c r="Z467" s="102"/>
      <c r="AA467" s="102"/>
      <c r="AB467" s="102"/>
      <c r="AC467" s="102"/>
      <c r="AD467" s="102"/>
    </row>
    <row r="468" spans="1:30" s="103" customFormat="1" x14ac:dyDescent="0.2">
      <c r="A468" s="146"/>
      <c r="B468" s="102"/>
      <c r="M468" s="102"/>
      <c r="N468" s="102"/>
      <c r="O468" s="102"/>
      <c r="P468" s="102"/>
      <c r="Q468" s="102"/>
      <c r="R468" s="102"/>
      <c r="S468" s="102"/>
      <c r="T468" s="102"/>
      <c r="U468" s="102"/>
      <c r="V468" s="102"/>
      <c r="W468" s="102"/>
      <c r="X468" s="102"/>
      <c r="Y468" s="102"/>
      <c r="Z468" s="102"/>
      <c r="AA468" s="102"/>
      <c r="AB468" s="102"/>
      <c r="AC468" s="102"/>
      <c r="AD468" s="102"/>
    </row>
    <row r="469" spans="1:30" s="103" customFormat="1" x14ac:dyDescent="0.2">
      <c r="A469" s="146"/>
      <c r="B469" s="102"/>
      <c r="M469" s="102"/>
      <c r="N469" s="102"/>
      <c r="O469" s="102"/>
      <c r="P469" s="102"/>
      <c r="Q469" s="102"/>
      <c r="R469" s="102"/>
      <c r="S469" s="102"/>
      <c r="T469" s="102"/>
      <c r="U469" s="102"/>
      <c r="V469" s="102"/>
      <c r="W469" s="102"/>
      <c r="X469" s="102"/>
      <c r="Y469" s="102"/>
      <c r="Z469" s="102"/>
      <c r="AA469" s="102"/>
      <c r="AB469" s="102"/>
      <c r="AC469" s="102"/>
      <c r="AD469" s="102"/>
    </row>
    <row r="470" spans="1:30" s="103" customFormat="1" x14ac:dyDescent="0.2">
      <c r="A470" s="146"/>
      <c r="B470" s="102"/>
      <c r="M470" s="102"/>
      <c r="N470" s="102"/>
      <c r="O470" s="102"/>
      <c r="P470" s="102"/>
      <c r="Q470" s="102"/>
      <c r="R470" s="102"/>
      <c r="S470" s="102"/>
      <c r="T470" s="102"/>
      <c r="U470" s="102"/>
      <c r="V470" s="102"/>
      <c r="W470" s="102"/>
      <c r="X470" s="102"/>
      <c r="Y470" s="102"/>
      <c r="Z470" s="102"/>
      <c r="AA470" s="102"/>
      <c r="AB470" s="102"/>
      <c r="AC470" s="102"/>
      <c r="AD470" s="102"/>
    </row>
    <row r="471" spans="1:30" s="103" customFormat="1" x14ac:dyDescent="0.2">
      <c r="A471" s="146"/>
      <c r="B471" s="102"/>
      <c r="M471" s="102"/>
      <c r="N471" s="102"/>
      <c r="O471" s="102"/>
      <c r="P471" s="102"/>
      <c r="Q471" s="102"/>
      <c r="R471" s="102"/>
      <c r="S471" s="102"/>
      <c r="T471" s="102"/>
      <c r="U471" s="102"/>
      <c r="V471" s="102"/>
      <c r="W471" s="102"/>
      <c r="X471" s="102"/>
      <c r="Y471" s="102"/>
      <c r="Z471" s="102"/>
      <c r="AA471" s="102"/>
      <c r="AB471" s="102"/>
      <c r="AC471" s="102"/>
      <c r="AD471" s="102"/>
    </row>
    <row r="472" spans="1:30" s="103" customFormat="1" x14ac:dyDescent="0.2">
      <c r="A472" s="146"/>
      <c r="B472" s="102"/>
      <c r="M472" s="102"/>
      <c r="N472" s="102"/>
      <c r="O472" s="102"/>
      <c r="P472" s="102"/>
      <c r="Q472" s="102"/>
      <c r="R472" s="102"/>
      <c r="S472" s="102"/>
      <c r="T472" s="102"/>
      <c r="U472" s="102"/>
      <c r="V472" s="102"/>
      <c r="W472" s="102"/>
      <c r="X472" s="102"/>
      <c r="Y472" s="102"/>
      <c r="Z472" s="102"/>
      <c r="AA472" s="102"/>
      <c r="AB472" s="102"/>
      <c r="AC472" s="102"/>
      <c r="AD472" s="102"/>
    </row>
    <row r="473" spans="1:30" s="103" customFormat="1" x14ac:dyDescent="0.2">
      <c r="A473" s="146"/>
      <c r="B473" s="102"/>
      <c r="M473" s="102"/>
      <c r="N473" s="102"/>
      <c r="O473" s="102"/>
      <c r="P473" s="102"/>
      <c r="Q473" s="102"/>
      <c r="R473" s="102"/>
      <c r="S473" s="102"/>
      <c r="T473" s="102"/>
      <c r="U473" s="102"/>
      <c r="V473" s="102"/>
      <c r="W473" s="102"/>
      <c r="X473" s="102"/>
      <c r="Y473" s="102"/>
      <c r="Z473" s="102"/>
      <c r="AA473" s="102"/>
      <c r="AB473" s="102"/>
      <c r="AC473" s="102"/>
      <c r="AD473" s="102"/>
    </row>
    <row r="474" spans="1:30" s="103" customFormat="1" x14ac:dyDescent="0.2">
      <c r="A474" s="146"/>
      <c r="B474" s="102"/>
      <c r="M474" s="102"/>
      <c r="N474" s="102"/>
      <c r="O474" s="102"/>
      <c r="P474" s="102"/>
      <c r="Q474" s="102"/>
      <c r="R474" s="102"/>
      <c r="S474" s="102"/>
      <c r="T474" s="102"/>
      <c r="U474" s="102"/>
      <c r="V474" s="102"/>
      <c r="W474" s="102"/>
      <c r="X474" s="102"/>
      <c r="Y474" s="102"/>
      <c r="Z474" s="102"/>
      <c r="AA474" s="102"/>
      <c r="AB474" s="102"/>
      <c r="AC474" s="102"/>
      <c r="AD474" s="102"/>
    </row>
    <row r="475" spans="1:30" s="103" customFormat="1" x14ac:dyDescent="0.2">
      <c r="A475" s="146"/>
      <c r="B475" s="102"/>
      <c r="M475" s="102"/>
      <c r="N475" s="102"/>
      <c r="O475" s="102"/>
      <c r="P475" s="102"/>
      <c r="Q475" s="102"/>
      <c r="R475" s="102"/>
      <c r="S475" s="102"/>
      <c r="T475" s="102"/>
      <c r="U475" s="102"/>
      <c r="V475" s="102"/>
      <c r="W475" s="102"/>
      <c r="X475" s="102"/>
      <c r="Y475" s="102"/>
      <c r="Z475" s="102"/>
      <c r="AA475" s="102"/>
      <c r="AB475" s="102"/>
      <c r="AC475" s="102"/>
      <c r="AD475" s="102"/>
    </row>
    <row r="476" spans="1:30" s="103" customFormat="1" x14ac:dyDescent="0.2">
      <c r="A476" s="146"/>
      <c r="B476" s="102"/>
      <c r="M476" s="102"/>
      <c r="N476" s="102"/>
      <c r="O476" s="102"/>
      <c r="P476" s="102"/>
      <c r="Q476" s="102"/>
      <c r="R476" s="102"/>
      <c r="S476" s="102"/>
      <c r="T476" s="102"/>
      <c r="U476" s="102"/>
      <c r="V476" s="102"/>
      <c r="W476" s="102"/>
      <c r="X476" s="102"/>
      <c r="Y476" s="102"/>
      <c r="Z476" s="102"/>
      <c r="AA476" s="102"/>
      <c r="AB476" s="102"/>
      <c r="AC476" s="102"/>
      <c r="AD476" s="102"/>
    </row>
    <row r="477" spans="1:30" s="103" customFormat="1" x14ac:dyDescent="0.2">
      <c r="A477" s="146"/>
      <c r="B477" s="102"/>
      <c r="M477" s="102"/>
      <c r="N477" s="102"/>
      <c r="O477" s="102"/>
      <c r="P477" s="102"/>
      <c r="Q477" s="102"/>
      <c r="R477" s="102"/>
      <c r="S477" s="102"/>
      <c r="T477" s="102"/>
      <c r="U477" s="102"/>
      <c r="V477" s="102"/>
      <c r="W477" s="102"/>
      <c r="X477" s="102"/>
      <c r="Y477" s="102"/>
      <c r="Z477" s="102"/>
      <c r="AA477" s="102"/>
      <c r="AB477" s="102"/>
      <c r="AC477" s="102"/>
      <c r="AD477" s="102"/>
    </row>
    <row r="478" spans="1:30" s="103" customFormat="1" x14ac:dyDescent="0.2">
      <c r="A478" s="146"/>
      <c r="B478" s="102"/>
      <c r="M478" s="102"/>
      <c r="N478" s="102"/>
      <c r="O478" s="102"/>
      <c r="P478" s="102"/>
      <c r="Q478" s="102"/>
      <c r="R478" s="102"/>
      <c r="S478" s="102"/>
      <c r="T478" s="102"/>
      <c r="U478" s="102"/>
      <c r="V478" s="102"/>
      <c r="W478" s="102"/>
      <c r="X478" s="102"/>
      <c r="Y478" s="102"/>
      <c r="Z478" s="102"/>
      <c r="AA478" s="102"/>
      <c r="AB478" s="102"/>
      <c r="AC478" s="102"/>
      <c r="AD478" s="102"/>
    </row>
    <row r="479" spans="1:30" s="103" customFormat="1" x14ac:dyDescent="0.2">
      <c r="A479" s="146"/>
      <c r="B479" s="102"/>
      <c r="M479" s="102"/>
      <c r="N479" s="102"/>
      <c r="O479" s="102"/>
      <c r="P479" s="102"/>
      <c r="Q479" s="102"/>
      <c r="R479" s="102"/>
      <c r="S479" s="102"/>
      <c r="T479" s="102"/>
      <c r="U479" s="102"/>
      <c r="V479" s="102"/>
      <c r="W479" s="102"/>
      <c r="X479" s="102"/>
      <c r="Y479" s="102"/>
      <c r="Z479" s="102"/>
      <c r="AA479" s="102"/>
      <c r="AB479" s="102"/>
      <c r="AC479" s="102"/>
      <c r="AD479" s="102"/>
    </row>
    <row r="480" spans="1:30" s="103" customFormat="1" x14ac:dyDescent="0.2">
      <c r="A480" s="146"/>
      <c r="B480" s="102"/>
      <c r="M480" s="102"/>
      <c r="N480" s="102"/>
      <c r="O480" s="102"/>
      <c r="P480" s="102"/>
      <c r="Q480" s="102"/>
      <c r="R480" s="102"/>
      <c r="S480" s="102"/>
      <c r="T480" s="102"/>
      <c r="U480" s="102"/>
      <c r="V480" s="102"/>
      <c r="W480" s="102"/>
      <c r="X480" s="102"/>
      <c r="Y480" s="102"/>
      <c r="Z480" s="102"/>
      <c r="AA480" s="102"/>
      <c r="AB480" s="102"/>
      <c r="AC480" s="102"/>
      <c r="AD480" s="102"/>
    </row>
    <row r="481" spans="1:30" s="103" customFormat="1" x14ac:dyDescent="0.2">
      <c r="A481" s="146"/>
      <c r="B481" s="102"/>
      <c r="M481" s="102"/>
      <c r="N481" s="102"/>
      <c r="O481" s="102"/>
      <c r="P481" s="102"/>
      <c r="Q481" s="102"/>
      <c r="R481" s="102"/>
      <c r="S481" s="102"/>
      <c r="T481" s="102"/>
      <c r="U481" s="102"/>
      <c r="V481" s="102"/>
      <c r="W481" s="102"/>
      <c r="X481" s="102"/>
      <c r="Y481" s="102"/>
      <c r="Z481" s="102"/>
      <c r="AA481" s="102"/>
      <c r="AB481" s="102"/>
      <c r="AC481" s="102"/>
      <c r="AD481" s="102"/>
    </row>
    <row r="482" spans="1:30" s="103" customFormat="1" x14ac:dyDescent="0.2">
      <c r="A482" s="146"/>
      <c r="B482" s="102"/>
      <c r="M482" s="102"/>
      <c r="N482" s="102"/>
      <c r="O482" s="102"/>
      <c r="P482" s="102"/>
      <c r="Q482" s="102"/>
      <c r="R482" s="102"/>
      <c r="S482" s="102"/>
      <c r="T482" s="102"/>
      <c r="U482" s="102"/>
      <c r="V482" s="102"/>
      <c r="W482" s="102"/>
      <c r="X482" s="102"/>
      <c r="Y482" s="102"/>
      <c r="Z482" s="102"/>
      <c r="AA482" s="102"/>
      <c r="AB482" s="102"/>
      <c r="AC482" s="102"/>
      <c r="AD482" s="102"/>
    </row>
    <row r="483" spans="1:30" s="103" customFormat="1" x14ac:dyDescent="0.2">
      <c r="A483" s="146"/>
      <c r="B483" s="102"/>
      <c r="M483" s="102"/>
      <c r="N483" s="102"/>
      <c r="O483" s="102"/>
      <c r="P483" s="102"/>
      <c r="Q483" s="102"/>
      <c r="R483" s="102"/>
      <c r="S483" s="102"/>
      <c r="T483" s="102"/>
      <c r="U483" s="102"/>
      <c r="V483" s="102"/>
      <c r="W483" s="102"/>
      <c r="X483" s="102"/>
      <c r="Y483" s="102"/>
      <c r="Z483" s="102"/>
      <c r="AA483" s="102"/>
      <c r="AB483" s="102"/>
      <c r="AC483" s="102"/>
      <c r="AD483" s="102"/>
    </row>
    <row r="484" spans="1:30" s="103" customFormat="1" x14ac:dyDescent="0.2">
      <c r="A484" s="146"/>
      <c r="B484" s="102"/>
      <c r="M484" s="102"/>
      <c r="N484" s="102"/>
      <c r="O484" s="102"/>
      <c r="P484" s="102"/>
      <c r="Q484" s="102"/>
      <c r="R484" s="102"/>
      <c r="S484" s="102"/>
      <c r="T484" s="102"/>
      <c r="U484" s="102"/>
      <c r="V484" s="102"/>
      <c r="W484" s="102"/>
      <c r="X484" s="102"/>
      <c r="Y484" s="102"/>
      <c r="Z484" s="102"/>
      <c r="AA484" s="102"/>
      <c r="AB484" s="102"/>
      <c r="AC484" s="102"/>
      <c r="AD484" s="102"/>
    </row>
    <row r="485" spans="1:30" s="103" customFormat="1" x14ac:dyDescent="0.2">
      <c r="A485" s="146"/>
      <c r="B485" s="102"/>
      <c r="M485" s="102"/>
      <c r="N485" s="102"/>
      <c r="O485" s="102"/>
      <c r="P485" s="102"/>
      <c r="Q485" s="102"/>
      <c r="R485" s="102"/>
      <c r="S485" s="102"/>
      <c r="T485" s="102"/>
      <c r="U485" s="102"/>
      <c r="V485" s="102"/>
      <c r="W485" s="102"/>
      <c r="X485" s="102"/>
      <c r="Y485" s="102"/>
      <c r="Z485" s="102"/>
      <c r="AA485" s="102"/>
      <c r="AB485" s="102"/>
      <c r="AC485" s="102"/>
      <c r="AD485" s="102"/>
    </row>
    <row r="486" spans="1:30" s="103" customFormat="1" x14ac:dyDescent="0.2">
      <c r="A486" s="146"/>
      <c r="B486" s="102"/>
      <c r="M486" s="102"/>
      <c r="N486" s="102"/>
      <c r="O486" s="102"/>
      <c r="P486" s="102"/>
      <c r="Q486" s="102"/>
      <c r="R486" s="102"/>
      <c r="S486" s="102"/>
      <c r="T486" s="102"/>
      <c r="U486" s="102"/>
      <c r="V486" s="102"/>
      <c r="W486" s="102"/>
      <c r="X486" s="102"/>
      <c r="Y486" s="102"/>
      <c r="Z486" s="102"/>
      <c r="AA486" s="102"/>
      <c r="AB486" s="102"/>
      <c r="AC486" s="102"/>
      <c r="AD486" s="102"/>
    </row>
    <row r="487" spans="1:30" s="103" customFormat="1" x14ac:dyDescent="0.2">
      <c r="A487" s="146"/>
      <c r="B487" s="102"/>
      <c r="M487" s="102"/>
      <c r="N487" s="102"/>
      <c r="O487" s="102"/>
      <c r="P487" s="102"/>
      <c r="Q487" s="102"/>
      <c r="R487" s="102"/>
      <c r="S487" s="102"/>
      <c r="T487" s="102"/>
      <c r="U487" s="102"/>
      <c r="V487" s="102"/>
      <c r="W487" s="102"/>
      <c r="X487" s="102"/>
      <c r="Y487" s="102"/>
      <c r="Z487" s="102"/>
      <c r="AA487" s="102"/>
      <c r="AB487" s="102"/>
      <c r="AC487" s="102"/>
      <c r="AD487" s="102"/>
    </row>
    <row r="488" spans="1:30" s="103" customFormat="1" x14ac:dyDescent="0.2">
      <c r="A488" s="146"/>
      <c r="B488" s="102"/>
      <c r="M488" s="102"/>
      <c r="N488" s="102"/>
      <c r="O488" s="102"/>
      <c r="P488" s="102"/>
      <c r="Q488" s="102"/>
      <c r="R488" s="102"/>
      <c r="S488" s="102"/>
      <c r="T488" s="102"/>
      <c r="U488" s="102"/>
      <c r="V488" s="102"/>
      <c r="W488" s="102"/>
      <c r="X488" s="102"/>
      <c r="Y488" s="102"/>
      <c r="Z488" s="102"/>
      <c r="AA488" s="102"/>
      <c r="AB488" s="102"/>
      <c r="AC488" s="102"/>
      <c r="AD488" s="102"/>
    </row>
    <row r="489" spans="1:30" s="103" customFormat="1" x14ac:dyDescent="0.2">
      <c r="A489" s="146"/>
      <c r="B489" s="102"/>
      <c r="M489" s="102"/>
      <c r="N489" s="102"/>
      <c r="O489" s="102"/>
      <c r="P489" s="102"/>
      <c r="Q489" s="102"/>
      <c r="R489" s="102"/>
      <c r="S489" s="102"/>
      <c r="T489" s="102"/>
      <c r="U489" s="102"/>
      <c r="V489" s="102"/>
      <c r="W489" s="102"/>
      <c r="X489" s="102"/>
      <c r="Y489" s="102"/>
      <c r="Z489" s="102"/>
      <c r="AA489" s="102"/>
      <c r="AB489" s="102"/>
      <c r="AC489" s="102"/>
      <c r="AD489" s="102"/>
    </row>
    <row r="490" spans="1:30" s="103" customFormat="1" x14ac:dyDescent="0.2">
      <c r="A490" s="146"/>
      <c r="B490" s="102"/>
      <c r="M490" s="102"/>
      <c r="N490" s="102"/>
      <c r="O490" s="102"/>
      <c r="P490" s="102"/>
      <c r="Q490" s="102"/>
      <c r="R490" s="102"/>
      <c r="S490" s="102"/>
      <c r="T490" s="102"/>
      <c r="U490" s="102"/>
      <c r="V490" s="102"/>
      <c r="W490" s="102"/>
      <c r="X490" s="102"/>
      <c r="Y490" s="102"/>
      <c r="Z490" s="102"/>
      <c r="AA490" s="102"/>
      <c r="AB490" s="102"/>
      <c r="AC490" s="102"/>
      <c r="AD490" s="102"/>
    </row>
    <row r="491" spans="1:30" s="103" customFormat="1" x14ac:dyDescent="0.2">
      <c r="A491" s="146"/>
      <c r="B491" s="102"/>
      <c r="M491" s="102"/>
      <c r="N491" s="102"/>
      <c r="O491" s="102"/>
      <c r="P491" s="102"/>
      <c r="Q491" s="102"/>
      <c r="R491" s="102"/>
      <c r="S491" s="102"/>
      <c r="T491" s="102"/>
      <c r="U491" s="102"/>
      <c r="V491" s="102"/>
      <c r="W491" s="102"/>
      <c r="X491" s="102"/>
      <c r="Y491" s="102"/>
      <c r="Z491" s="102"/>
      <c r="AA491" s="102"/>
      <c r="AB491" s="102"/>
      <c r="AC491" s="102"/>
      <c r="AD491" s="102"/>
    </row>
    <row r="492" spans="1:30" s="103" customFormat="1" x14ac:dyDescent="0.2">
      <c r="A492" s="146"/>
      <c r="B492" s="102"/>
      <c r="M492" s="102"/>
      <c r="N492" s="102"/>
      <c r="O492" s="102"/>
      <c r="P492" s="102"/>
      <c r="Q492" s="102"/>
      <c r="R492" s="102"/>
      <c r="S492" s="102"/>
      <c r="T492" s="102"/>
      <c r="U492" s="102"/>
      <c r="V492" s="102"/>
      <c r="W492" s="102"/>
      <c r="X492" s="102"/>
      <c r="Y492" s="102"/>
      <c r="Z492" s="102"/>
      <c r="AA492" s="102"/>
      <c r="AB492" s="102"/>
      <c r="AC492" s="102"/>
      <c r="AD492" s="102"/>
    </row>
    <row r="493" spans="1:30" s="103" customFormat="1" x14ac:dyDescent="0.2">
      <c r="A493" s="146"/>
      <c r="B493" s="102"/>
      <c r="M493" s="102"/>
      <c r="N493" s="102"/>
      <c r="O493" s="102"/>
      <c r="P493" s="102"/>
      <c r="Q493" s="102"/>
      <c r="R493" s="102"/>
      <c r="S493" s="102"/>
      <c r="T493" s="102"/>
      <c r="U493" s="102"/>
      <c r="V493" s="102"/>
      <c r="W493" s="102"/>
      <c r="X493" s="102"/>
      <c r="Y493" s="102"/>
      <c r="Z493" s="102"/>
      <c r="AA493" s="102"/>
      <c r="AB493" s="102"/>
      <c r="AC493" s="102"/>
      <c r="AD493" s="102"/>
    </row>
    <row r="494" spans="1:30" s="103" customFormat="1" x14ac:dyDescent="0.2">
      <c r="A494" s="146"/>
      <c r="B494" s="102"/>
      <c r="M494" s="102"/>
      <c r="N494" s="102"/>
      <c r="O494" s="102"/>
      <c r="P494" s="102"/>
      <c r="Q494" s="102"/>
      <c r="R494" s="102"/>
      <c r="S494" s="102"/>
      <c r="T494" s="102"/>
      <c r="U494" s="102"/>
      <c r="V494" s="102"/>
      <c r="W494" s="102"/>
      <c r="X494" s="102"/>
      <c r="Y494" s="102"/>
      <c r="Z494" s="102"/>
      <c r="AA494" s="102"/>
      <c r="AB494" s="102"/>
      <c r="AC494" s="102"/>
      <c r="AD494" s="102"/>
    </row>
    <row r="495" spans="1:30" s="103" customFormat="1" x14ac:dyDescent="0.2">
      <c r="A495" s="146"/>
      <c r="B495" s="102"/>
      <c r="M495" s="102"/>
      <c r="N495" s="102"/>
      <c r="O495" s="102"/>
      <c r="P495" s="102"/>
      <c r="Q495" s="102"/>
      <c r="R495" s="102"/>
      <c r="S495" s="102"/>
      <c r="T495" s="102"/>
      <c r="U495" s="102"/>
      <c r="V495" s="102"/>
      <c r="W495" s="102"/>
      <c r="X495" s="102"/>
      <c r="Y495" s="102"/>
      <c r="Z495" s="102"/>
      <c r="AA495" s="102"/>
      <c r="AB495" s="102"/>
      <c r="AC495" s="102"/>
      <c r="AD495" s="102"/>
    </row>
    <row r="496" spans="1:30" s="103" customFormat="1" x14ac:dyDescent="0.2">
      <c r="A496" s="146"/>
      <c r="B496" s="102"/>
      <c r="M496" s="102"/>
      <c r="N496" s="102"/>
      <c r="O496" s="102"/>
      <c r="P496" s="102"/>
      <c r="Q496" s="102"/>
      <c r="R496" s="102"/>
      <c r="S496" s="102"/>
      <c r="T496" s="102"/>
      <c r="U496" s="102"/>
      <c r="V496" s="102"/>
      <c r="W496" s="102"/>
      <c r="X496" s="102"/>
      <c r="Y496" s="102"/>
      <c r="Z496" s="102"/>
      <c r="AA496" s="102"/>
      <c r="AB496" s="102"/>
      <c r="AC496" s="102"/>
      <c r="AD496" s="102"/>
    </row>
    <row r="497" spans="1:30" s="103" customFormat="1" x14ac:dyDescent="0.2">
      <c r="A497" s="146"/>
      <c r="B497" s="102"/>
      <c r="M497" s="102"/>
      <c r="N497" s="102"/>
      <c r="O497" s="102"/>
      <c r="P497" s="102"/>
      <c r="Q497" s="102"/>
      <c r="R497" s="102"/>
      <c r="S497" s="102"/>
      <c r="T497" s="102"/>
      <c r="U497" s="102"/>
      <c r="V497" s="102"/>
      <c r="W497" s="102"/>
      <c r="X497" s="102"/>
      <c r="Y497" s="102"/>
      <c r="Z497" s="102"/>
      <c r="AA497" s="102"/>
      <c r="AB497" s="102"/>
      <c r="AC497" s="102"/>
      <c r="AD497" s="102"/>
    </row>
    <row r="498" spans="1:30" s="103" customFormat="1" x14ac:dyDescent="0.2">
      <c r="A498" s="146"/>
      <c r="B498" s="102"/>
      <c r="M498" s="102"/>
      <c r="N498" s="102"/>
      <c r="O498" s="102"/>
      <c r="P498" s="102"/>
      <c r="Q498" s="102"/>
      <c r="R498" s="102"/>
      <c r="S498" s="102"/>
      <c r="T498" s="102"/>
      <c r="U498" s="102"/>
      <c r="V498" s="102"/>
      <c r="W498" s="102"/>
      <c r="X498" s="102"/>
      <c r="Y498" s="102"/>
      <c r="Z498" s="102"/>
      <c r="AA498" s="102"/>
      <c r="AB498" s="102"/>
      <c r="AC498" s="102"/>
      <c r="AD498" s="102"/>
    </row>
    <row r="499" spans="1:30" s="103" customFormat="1" x14ac:dyDescent="0.2">
      <c r="A499" s="146"/>
      <c r="B499" s="102"/>
      <c r="M499" s="102"/>
      <c r="N499" s="102"/>
      <c r="O499" s="102"/>
      <c r="P499" s="102"/>
      <c r="Q499" s="102"/>
      <c r="R499" s="102"/>
      <c r="S499" s="102"/>
      <c r="T499" s="102"/>
      <c r="U499" s="102"/>
      <c r="V499" s="102"/>
      <c r="W499" s="102"/>
      <c r="X499" s="102"/>
      <c r="Y499" s="102"/>
      <c r="Z499" s="102"/>
      <c r="AA499" s="102"/>
      <c r="AB499" s="102"/>
      <c r="AC499" s="102"/>
      <c r="AD499" s="102"/>
    </row>
    <row r="500" spans="1:30" s="103" customFormat="1" x14ac:dyDescent="0.2">
      <c r="A500" s="146"/>
      <c r="B500" s="102"/>
      <c r="M500" s="102"/>
      <c r="N500" s="102"/>
      <c r="O500" s="102"/>
      <c r="P500" s="102"/>
      <c r="Q500" s="102"/>
      <c r="R500" s="102"/>
      <c r="S500" s="102"/>
      <c r="T500" s="102"/>
      <c r="U500" s="102"/>
      <c r="V500" s="102"/>
      <c r="W500" s="102"/>
      <c r="X500" s="102"/>
      <c r="Y500" s="102"/>
      <c r="Z500" s="102"/>
      <c r="AA500" s="102"/>
      <c r="AB500" s="102"/>
      <c r="AC500" s="102"/>
      <c r="AD500" s="102"/>
    </row>
    <row r="501" spans="1:30" s="103" customFormat="1" x14ac:dyDescent="0.2">
      <c r="A501" s="146"/>
      <c r="B501" s="102"/>
      <c r="M501" s="102"/>
      <c r="N501" s="102"/>
      <c r="O501" s="102"/>
      <c r="P501" s="102"/>
      <c r="Q501" s="102"/>
      <c r="R501" s="102"/>
      <c r="S501" s="102"/>
      <c r="T501" s="102"/>
      <c r="U501" s="102"/>
      <c r="V501" s="102"/>
      <c r="W501" s="102"/>
      <c r="X501" s="102"/>
      <c r="Y501" s="102"/>
      <c r="Z501" s="102"/>
      <c r="AA501" s="102"/>
      <c r="AB501" s="102"/>
      <c r="AC501" s="102"/>
      <c r="AD501" s="102"/>
    </row>
    <row r="502" spans="1:30" s="103" customFormat="1" x14ac:dyDescent="0.2">
      <c r="A502" s="146"/>
      <c r="B502" s="102"/>
      <c r="M502" s="102"/>
      <c r="N502" s="102"/>
      <c r="O502" s="102"/>
      <c r="P502" s="102"/>
      <c r="Q502" s="102"/>
      <c r="R502" s="102"/>
      <c r="S502" s="102"/>
      <c r="T502" s="102"/>
      <c r="U502" s="102"/>
      <c r="V502" s="102"/>
      <c r="W502" s="102"/>
      <c r="X502" s="102"/>
      <c r="Y502" s="102"/>
      <c r="Z502" s="102"/>
      <c r="AA502" s="102"/>
      <c r="AB502" s="102"/>
      <c r="AC502" s="102"/>
      <c r="AD502" s="102"/>
    </row>
    <row r="503" spans="1:30" s="103" customFormat="1" x14ac:dyDescent="0.2">
      <c r="A503" s="146"/>
      <c r="B503" s="102"/>
      <c r="M503" s="102"/>
      <c r="N503" s="102"/>
      <c r="O503" s="102"/>
      <c r="P503" s="102"/>
      <c r="Q503" s="102"/>
      <c r="R503" s="102"/>
      <c r="S503" s="102"/>
      <c r="T503" s="102"/>
      <c r="U503" s="102"/>
      <c r="V503" s="102"/>
      <c r="W503" s="102"/>
      <c r="X503" s="102"/>
      <c r="Y503" s="102"/>
      <c r="Z503" s="102"/>
      <c r="AA503" s="102"/>
      <c r="AB503" s="102"/>
      <c r="AC503" s="102"/>
      <c r="AD503" s="102"/>
    </row>
    <row r="504" spans="1:30" s="103" customFormat="1" x14ac:dyDescent="0.2">
      <c r="A504" s="146"/>
      <c r="B504" s="102"/>
      <c r="M504" s="102"/>
      <c r="N504" s="102"/>
      <c r="O504" s="102"/>
      <c r="P504" s="102"/>
      <c r="Q504" s="102"/>
      <c r="R504" s="102"/>
      <c r="S504" s="102"/>
      <c r="T504" s="102"/>
      <c r="U504" s="102"/>
      <c r="V504" s="102"/>
      <c r="W504" s="102"/>
      <c r="X504" s="102"/>
      <c r="Y504" s="102"/>
      <c r="Z504" s="102"/>
      <c r="AA504" s="102"/>
      <c r="AB504" s="102"/>
      <c r="AC504" s="102"/>
      <c r="AD504" s="102"/>
    </row>
    <row r="505" spans="1:30" s="103" customFormat="1" x14ac:dyDescent="0.2">
      <c r="A505" s="146"/>
      <c r="B505" s="102"/>
      <c r="M505" s="102"/>
      <c r="N505" s="102"/>
      <c r="O505" s="102"/>
      <c r="P505" s="102"/>
      <c r="Q505" s="102"/>
      <c r="R505" s="102"/>
      <c r="S505" s="102"/>
      <c r="T505" s="102"/>
      <c r="U505" s="102"/>
      <c r="V505" s="102"/>
      <c r="W505" s="102"/>
      <c r="X505" s="102"/>
      <c r="Y505" s="102"/>
      <c r="Z505" s="102"/>
      <c r="AA505" s="102"/>
      <c r="AB505" s="102"/>
      <c r="AC505" s="102"/>
      <c r="AD505" s="102"/>
    </row>
    <row r="506" spans="1:30" s="103" customFormat="1" x14ac:dyDescent="0.2">
      <c r="A506" s="146"/>
      <c r="B506" s="102"/>
      <c r="M506" s="102"/>
      <c r="N506" s="102"/>
      <c r="O506" s="102"/>
      <c r="P506" s="102"/>
      <c r="Q506" s="102"/>
      <c r="R506" s="102"/>
      <c r="S506" s="102"/>
      <c r="T506" s="102"/>
      <c r="U506" s="102"/>
      <c r="V506" s="102"/>
      <c r="W506" s="102"/>
      <c r="X506" s="102"/>
      <c r="Y506" s="102"/>
      <c r="Z506" s="102"/>
      <c r="AA506" s="102"/>
      <c r="AB506" s="102"/>
      <c r="AC506" s="102"/>
      <c r="AD506" s="102"/>
    </row>
    <row r="507" spans="1:30" s="103" customFormat="1" x14ac:dyDescent="0.2">
      <c r="A507" s="146"/>
      <c r="B507" s="102"/>
      <c r="M507" s="102"/>
      <c r="N507" s="102"/>
      <c r="O507" s="102"/>
      <c r="P507" s="102"/>
      <c r="Q507" s="102"/>
      <c r="R507" s="102"/>
      <c r="S507" s="102"/>
      <c r="T507" s="102"/>
      <c r="U507" s="102"/>
      <c r="V507" s="102"/>
      <c r="W507" s="102"/>
      <c r="X507" s="102"/>
      <c r="Y507" s="102"/>
      <c r="Z507" s="102"/>
      <c r="AA507" s="102"/>
      <c r="AB507" s="102"/>
      <c r="AC507" s="102"/>
      <c r="AD507" s="102"/>
    </row>
    <row r="508" spans="1:30" s="103" customFormat="1" x14ac:dyDescent="0.2">
      <c r="A508" s="146"/>
      <c r="B508" s="102"/>
      <c r="M508" s="102"/>
      <c r="N508" s="102"/>
      <c r="O508" s="102"/>
      <c r="P508" s="102"/>
      <c r="Q508" s="102"/>
      <c r="R508" s="102"/>
      <c r="S508" s="102"/>
      <c r="T508" s="102"/>
      <c r="U508" s="102"/>
      <c r="V508" s="102"/>
      <c r="W508" s="102"/>
      <c r="X508" s="102"/>
      <c r="Y508" s="102"/>
      <c r="Z508" s="102"/>
      <c r="AA508" s="102"/>
      <c r="AB508" s="102"/>
      <c r="AC508" s="102"/>
      <c r="AD508" s="102"/>
    </row>
    <row r="509" spans="1:30" s="103" customFormat="1" x14ac:dyDescent="0.2">
      <c r="A509" s="146"/>
      <c r="B509" s="102"/>
      <c r="M509" s="102"/>
      <c r="N509" s="102"/>
      <c r="O509" s="102"/>
      <c r="P509" s="102"/>
      <c r="Q509" s="102"/>
      <c r="R509" s="102"/>
      <c r="S509" s="102"/>
      <c r="T509" s="102"/>
      <c r="U509" s="102"/>
      <c r="V509" s="102"/>
      <c r="W509" s="102"/>
      <c r="X509" s="102"/>
      <c r="Y509" s="102"/>
      <c r="Z509" s="102"/>
      <c r="AA509" s="102"/>
      <c r="AB509" s="102"/>
      <c r="AC509" s="102"/>
      <c r="AD509" s="102"/>
    </row>
    <row r="510" spans="1:30" s="103" customFormat="1" x14ac:dyDescent="0.2">
      <c r="A510" s="146"/>
      <c r="B510" s="102"/>
      <c r="M510" s="102"/>
      <c r="N510" s="102"/>
      <c r="O510" s="102"/>
      <c r="P510" s="102"/>
      <c r="Q510" s="102"/>
      <c r="R510" s="102"/>
      <c r="S510" s="102"/>
      <c r="T510" s="102"/>
      <c r="U510" s="102"/>
      <c r="V510" s="102"/>
      <c r="W510" s="102"/>
      <c r="X510" s="102"/>
      <c r="Y510" s="102"/>
      <c r="Z510" s="102"/>
      <c r="AA510" s="102"/>
      <c r="AB510" s="102"/>
      <c r="AC510" s="102"/>
      <c r="AD510" s="102"/>
    </row>
    <row r="511" spans="1:30" s="103" customFormat="1" x14ac:dyDescent="0.2">
      <c r="A511" s="146"/>
      <c r="B511" s="102"/>
      <c r="M511" s="102"/>
      <c r="N511" s="102"/>
      <c r="O511" s="102"/>
      <c r="P511" s="102"/>
      <c r="Q511" s="102"/>
      <c r="R511" s="102"/>
      <c r="S511" s="102"/>
      <c r="T511" s="102"/>
      <c r="U511" s="102"/>
      <c r="V511" s="102"/>
      <c r="W511" s="102"/>
      <c r="X511" s="102"/>
      <c r="Y511" s="102"/>
      <c r="Z511" s="102"/>
      <c r="AA511" s="102"/>
      <c r="AB511" s="102"/>
      <c r="AC511" s="102"/>
      <c r="AD511" s="102"/>
    </row>
    <row r="512" spans="1:30" s="103" customFormat="1" x14ac:dyDescent="0.2">
      <c r="A512" s="146"/>
      <c r="B512" s="102"/>
      <c r="M512" s="102"/>
      <c r="N512" s="102"/>
      <c r="O512" s="102"/>
      <c r="P512" s="102"/>
      <c r="Q512" s="102"/>
      <c r="R512" s="102"/>
      <c r="S512" s="102"/>
      <c r="T512" s="102"/>
      <c r="U512" s="102"/>
      <c r="V512" s="102"/>
      <c r="W512" s="102"/>
      <c r="X512" s="102"/>
      <c r="Y512" s="102"/>
      <c r="Z512" s="102"/>
      <c r="AA512" s="102"/>
      <c r="AB512" s="102"/>
      <c r="AC512" s="102"/>
      <c r="AD512" s="102"/>
    </row>
    <row r="513" spans="1:30" s="103" customFormat="1" x14ac:dyDescent="0.2">
      <c r="A513" s="146"/>
      <c r="B513" s="102"/>
      <c r="M513" s="102"/>
      <c r="N513" s="102"/>
      <c r="O513" s="102"/>
      <c r="P513" s="102"/>
      <c r="Q513" s="102"/>
      <c r="R513" s="102"/>
      <c r="S513" s="102"/>
      <c r="T513" s="102"/>
      <c r="U513" s="102"/>
      <c r="V513" s="102"/>
      <c r="W513" s="102"/>
      <c r="X513" s="102"/>
      <c r="Y513" s="102"/>
      <c r="Z513" s="102"/>
      <c r="AA513" s="102"/>
      <c r="AB513" s="102"/>
      <c r="AC513" s="102"/>
      <c r="AD513" s="102"/>
    </row>
    <row r="514" spans="1:30" s="103" customFormat="1" x14ac:dyDescent="0.2">
      <c r="A514" s="146"/>
      <c r="B514" s="102"/>
      <c r="M514" s="102"/>
      <c r="N514" s="102"/>
      <c r="O514" s="102"/>
      <c r="P514" s="102"/>
      <c r="Q514" s="102"/>
      <c r="R514" s="102"/>
      <c r="S514" s="102"/>
      <c r="T514" s="102"/>
      <c r="U514" s="102"/>
      <c r="V514" s="102"/>
      <c r="W514" s="102"/>
      <c r="X514" s="102"/>
      <c r="Y514" s="102"/>
      <c r="Z514" s="102"/>
      <c r="AA514" s="102"/>
      <c r="AB514" s="102"/>
      <c r="AC514" s="102"/>
      <c r="AD514" s="102"/>
    </row>
    <row r="515" spans="1:30" s="103" customFormat="1" x14ac:dyDescent="0.2">
      <c r="A515" s="146"/>
      <c r="B515" s="102"/>
      <c r="M515" s="102"/>
      <c r="N515" s="102"/>
      <c r="O515" s="102"/>
      <c r="P515" s="102"/>
      <c r="Q515" s="102"/>
      <c r="R515" s="102"/>
      <c r="S515" s="102"/>
      <c r="T515" s="102"/>
      <c r="U515" s="102"/>
      <c r="V515" s="102"/>
      <c r="W515" s="102"/>
      <c r="X515" s="102"/>
      <c r="Y515" s="102"/>
      <c r="Z515" s="102"/>
      <c r="AA515" s="102"/>
      <c r="AB515" s="102"/>
      <c r="AC515" s="102"/>
      <c r="AD515" s="102"/>
    </row>
    <row r="516" spans="1:30" s="103" customFormat="1" x14ac:dyDescent="0.2">
      <c r="A516" s="146"/>
      <c r="B516" s="102"/>
      <c r="M516" s="102"/>
      <c r="N516" s="102"/>
      <c r="O516" s="102"/>
      <c r="P516" s="102"/>
      <c r="Q516" s="102"/>
      <c r="R516" s="102"/>
      <c r="S516" s="102"/>
      <c r="T516" s="102"/>
      <c r="U516" s="102"/>
      <c r="V516" s="102"/>
      <c r="W516" s="102"/>
      <c r="X516" s="102"/>
      <c r="Y516" s="102"/>
      <c r="Z516" s="102"/>
      <c r="AA516" s="102"/>
      <c r="AB516" s="102"/>
      <c r="AC516" s="102"/>
      <c r="AD516" s="102"/>
    </row>
    <row r="517" spans="1:30" s="103" customFormat="1" x14ac:dyDescent="0.2">
      <c r="A517" s="146"/>
      <c r="B517" s="102"/>
      <c r="M517" s="102"/>
      <c r="N517" s="102"/>
      <c r="O517" s="102"/>
      <c r="P517" s="102"/>
      <c r="Q517" s="102"/>
      <c r="R517" s="102"/>
      <c r="S517" s="102"/>
      <c r="T517" s="102"/>
      <c r="U517" s="102"/>
      <c r="V517" s="102"/>
      <c r="W517" s="102"/>
      <c r="X517" s="102"/>
      <c r="Y517" s="102"/>
      <c r="Z517" s="102"/>
      <c r="AA517" s="102"/>
      <c r="AB517" s="102"/>
      <c r="AC517" s="102"/>
      <c r="AD517" s="102"/>
    </row>
    <row r="518" spans="1:30" s="103" customFormat="1" x14ac:dyDescent="0.2">
      <c r="A518" s="146"/>
      <c r="B518" s="102"/>
      <c r="M518" s="102"/>
      <c r="N518" s="102"/>
      <c r="O518" s="102"/>
      <c r="P518" s="102"/>
      <c r="Q518" s="102"/>
      <c r="R518" s="102"/>
      <c r="S518" s="102"/>
      <c r="T518" s="102"/>
      <c r="U518" s="102"/>
      <c r="V518" s="102"/>
      <c r="W518" s="102"/>
      <c r="X518" s="102"/>
      <c r="Y518" s="102"/>
      <c r="Z518" s="102"/>
      <c r="AA518" s="102"/>
      <c r="AB518" s="102"/>
      <c r="AC518" s="102"/>
      <c r="AD518" s="102"/>
    </row>
    <row r="519" spans="1:30" s="103" customFormat="1" x14ac:dyDescent="0.2">
      <c r="A519" s="146"/>
      <c r="B519" s="102"/>
      <c r="M519" s="102"/>
      <c r="N519" s="102"/>
      <c r="O519" s="102"/>
      <c r="P519" s="102"/>
      <c r="Q519" s="102"/>
      <c r="R519" s="102"/>
      <c r="S519" s="102"/>
      <c r="T519" s="102"/>
      <c r="U519" s="102"/>
      <c r="V519" s="102"/>
      <c r="W519" s="102"/>
      <c r="X519" s="102"/>
      <c r="Y519" s="102"/>
      <c r="Z519" s="102"/>
      <c r="AA519" s="102"/>
      <c r="AB519" s="102"/>
      <c r="AC519" s="102"/>
      <c r="AD519" s="102"/>
    </row>
    <row r="520" spans="1:30" s="103" customFormat="1" x14ac:dyDescent="0.2">
      <c r="A520" s="146"/>
      <c r="B520" s="102"/>
      <c r="M520" s="102"/>
      <c r="N520" s="102"/>
      <c r="O520" s="102"/>
      <c r="P520" s="102"/>
      <c r="Q520" s="102"/>
      <c r="R520" s="102"/>
      <c r="S520" s="102"/>
      <c r="T520" s="102"/>
      <c r="U520" s="102"/>
      <c r="V520" s="102"/>
      <c r="W520" s="102"/>
      <c r="X520" s="102"/>
      <c r="Y520" s="102"/>
      <c r="Z520" s="102"/>
      <c r="AA520" s="102"/>
      <c r="AB520" s="102"/>
      <c r="AC520" s="102"/>
      <c r="AD520" s="102"/>
    </row>
    <row r="521" spans="1:30" s="103" customFormat="1" x14ac:dyDescent="0.2">
      <c r="A521" s="146"/>
      <c r="B521" s="102"/>
      <c r="M521" s="102"/>
      <c r="N521" s="102"/>
      <c r="O521" s="102"/>
      <c r="P521" s="102"/>
      <c r="Q521" s="102"/>
      <c r="R521" s="102"/>
      <c r="S521" s="102"/>
      <c r="T521" s="102"/>
      <c r="U521" s="102"/>
      <c r="V521" s="102"/>
      <c r="W521" s="102"/>
      <c r="X521" s="102"/>
      <c r="Y521" s="102"/>
      <c r="Z521" s="102"/>
      <c r="AA521" s="102"/>
      <c r="AB521" s="102"/>
      <c r="AC521" s="102"/>
      <c r="AD521" s="102"/>
    </row>
    <row r="522" spans="1:30" s="103" customFormat="1" x14ac:dyDescent="0.2">
      <c r="A522" s="146"/>
      <c r="B522" s="102"/>
      <c r="M522" s="102"/>
      <c r="N522" s="102"/>
      <c r="O522" s="102"/>
      <c r="P522" s="102"/>
      <c r="Q522" s="102"/>
      <c r="R522" s="102"/>
      <c r="S522" s="102"/>
      <c r="T522" s="102"/>
      <c r="U522" s="102"/>
      <c r="V522" s="102"/>
      <c r="W522" s="102"/>
      <c r="X522" s="102"/>
      <c r="Y522" s="102"/>
      <c r="Z522" s="102"/>
      <c r="AA522" s="102"/>
      <c r="AB522" s="102"/>
      <c r="AC522" s="102"/>
      <c r="AD522" s="102"/>
    </row>
    <row r="523" spans="1:30" s="103" customFormat="1" x14ac:dyDescent="0.2">
      <c r="A523" s="146"/>
      <c r="B523" s="102"/>
      <c r="M523" s="102"/>
      <c r="N523" s="102"/>
      <c r="O523" s="102"/>
      <c r="P523" s="102"/>
      <c r="Q523" s="102"/>
      <c r="R523" s="102"/>
      <c r="S523" s="102"/>
      <c r="T523" s="102"/>
      <c r="U523" s="102"/>
      <c r="V523" s="102"/>
      <c r="W523" s="102"/>
      <c r="X523" s="102"/>
      <c r="Y523" s="102"/>
      <c r="Z523" s="102"/>
      <c r="AA523" s="102"/>
      <c r="AB523" s="102"/>
      <c r="AC523" s="102"/>
      <c r="AD523" s="102"/>
    </row>
    <row r="524" spans="1:30" s="103" customFormat="1" x14ac:dyDescent="0.2">
      <c r="A524" s="146"/>
      <c r="B524" s="102"/>
      <c r="M524" s="102"/>
      <c r="N524" s="102"/>
      <c r="O524" s="102"/>
      <c r="P524" s="102"/>
      <c r="Q524" s="102"/>
      <c r="R524" s="102"/>
      <c r="S524" s="102"/>
      <c r="T524" s="102"/>
      <c r="U524" s="102"/>
      <c r="V524" s="102"/>
      <c r="W524" s="102"/>
      <c r="X524" s="102"/>
      <c r="Y524" s="102"/>
      <c r="Z524" s="102"/>
      <c r="AA524" s="102"/>
      <c r="AB524" s="102"/>
      <c r="AC524" s="102"/>
      <c r="AD524" s="102"/>
    </row>
    <row r="525" spans="1:30" s="103" customFormat="1" x14ac:dyDescent="0.2">
      <c r="A525" s="146"/>
      <c r="B525" s="102"/>
      <c r="M525" s="102"/>
      <c r="N525" s="102"/>
      <c r="O525" s="102"/>
      <c r="P525" s="102"/>
      <c r="Q525" s="102"/>
      <c r="R525" s="102"/>
      <c r="S525" s="102"/>
      <c r="T525" s="102"/>
      <c r="U525" s="102"/>
      <c r="V525" s="102"/>
      <c r="W525" s="102"/>
      <c r="X525" s="102"/>
      <c r="Y525" s="102"/>
      <c r="Z525" s="102"/>
      <c r="AA525" s="102"/>
      <c r="AB525" s="102"/>
      <c r="AC525" s="102"/>
      <c r="AD525" s="102"/>
    </row>
    <row r="526" spans="1:30" s="103" customFormat="1" x14ac:dyDescent="0.2">
      <c r="A526" s="146"/>
      <c r="B526" s="102"/>
      <c r="M526" s="102"/>
      <c r="N526" s="102"/>
      <c r="O526" s="102"/>
      <c r="P526" s="102"/>
      <c r="Q526" s="102"/>
      <c r="R526" s="102"/>
      <c r="S526" s="102"/>
      <c r="T526" s="102"/>
      <c r="U526" s="102"/>
      <c r="V526" s="102"/>
      <c r="W526" s="102"/>
      <c r="X526" s="102"/>
      <c r="Y526" s="102"/>
      <c r="Z526" s="102"/>
      <c r="AA526" s="102"/>
      <c r="AB526" s="102"/>
      <c r="AC526" s="102"/>
      <c r="AD526" s="102"/>
    </row>
    <row r="527" spans="1:30" s="103" customFormat="1" x14ac:dyDescent="0.2">
      <c r="A527" s="146"/>
      <c r="B527" s="102"/>
      <c r="M527" s="102"/>
      <c r="N527" s="102"/>
      <c r="O527" s="102"/>
      <c r="P527" s="102"/>
      <c r="Q527" s="102"/>
      <c r="R527" s="102"/>
      <c r="S527" s="102"/>
      <c r="T527" s="102"/>
      <c r="U527" s="102"/>
      <c r="V527" s="102"/>
      <c r="W527" s="102"/>
      <c r="X527" s="102"/>
      <c r="Y527" s="102"/>
      <c r="Z527" s="102"/>
      <c r="AA527" s="102"/>
      <c r="AB527" s="102"/>
      <c r="AC527" s="102"/>
      <c r="AD527" s="102"/>
    </row>
    <row r="528" spans="1:30" s="103" customFormat="1" x14ac:dyDescent="0.2">
      <c r="A528" s="146"/>
      <c r="B528" s="102"/>
      <c r="M528" s="102"/>
      <c r="N528" s="102"/>
      <c r="O528" s="102"/>
      <c r="P528" s="102"/>
      <c r="Q528" s="102"/>
      <c r="R528" s="102"/>
      <c r="S528" s="102"/>
      <c r="T528" s="102"/>
      <c r="U528" s="102"/>
      <c r="V528" s="102"/>
      <c r="W528" s="102"/>
      <c r="X528" s="102"/>
      <c r="Y528" s="102"/>
      <c r="Z528" s="102"/>
      <c r="AA528" s="102"/>
      <c r="AB528" s="102"/>
      <c r="AC528" s="102"/>
      <c r="AD528" s="102"/>
    </row>
    <row r="529" spans="1:30" s="103" customFormat="1" x14ac:dyDescent="0.2">
      <c r="A529" s="146"/>
      <c r="B529" s="102"/>
      <c r="M529" s="102"/>
      <c r="N529" s="102"/>
      <c r="O529" s="102"/>
      <c r="P529" s="102"/>
      <c r="Q529" s="102"/>
      <c r="R529" s="102"/>
      <c r="S529" s="102"/>
      <c r="T529" s="102"/>
      <c r="U529" s="102"/>
      <c r="V529" s="102"/>
      <c r="W529" s="102"/>
      <c r="X529" s="102"/>
      <c r="Y529" s="102"/>
      <c r="Z529" s="102"/>
      <c r="AA529" s="102"/>
      <c r="AB529" s="102"/>
      <c r="AC529" s="102"/>
      <c r="AD529" s="102"/>
    </row>
    <row r="530" spans="1:30" s="103" customFormat="1" x14ac:dyDescent="0.2">
      <c r="A530" s="146"/>
      <c r="B530" s="102"/>
      <c r="M530" s="102"/>
      <c r="N530" s="102"/>
      <c r="O530" s="102"/>
      <c r="P530" s="102"/>
      <c r="Q530" s="102"/>
      <c r="R530" s="102"/>
      <c r="S530" s="102"/>
      <c r="T530" s="102"/>
      <c r="U530" s="102"/>
      <c r="V530" s="102"/>
      <c r="W530" s="102"/>
      <c r="X530" s="102"/>
      <c r="Y530" s="102"/>
      <c r="Z530" s="102"/>
      <c r="AA530" s="102"/>
      <c r="AB530" s="102"/>
      <c r="AC530" s="102"/>
      <c r="AD530" s="102"/>
    </row>
    <row r="531" spans="1:30" s="103" customFormat="1" x14ac:dyDescent="0.2">
      <c r="A531" s="146"/>
      <c r="B531" s="102"/>
      <c r="M531" s="102"/>
      <c r="N531" s="102"/>
      <c r="O531" s="102"/>
      <c r="P531" s="102"/>
      <c r="Q531" s="102"/>
      <c r="R531" s="102"/>
      <c r="S531" s="102"/>
      <c r="T531" s="102"/>
      <c r="U531" s="102"/>
      <c r="V531" s="102"/>
      <c r="W531" s="102"/>
      <c r="X531" s="102"/>
      <c r="Y531" s="102"/>
      <c r="Z531" s="102"/>
      <c r="AA531" s="102"/>
      <c r="AB531" s="102"/>
      <c r="AC531" s="102"/>
      <c r="AD531" s="102"/>
    </row>
    <row r="532" spans="1:30" s="103" customFormat="1" x14ac:dyDescent="0.2">
      <c r="A532" s="146"/>
      <c r="B532" s="102"/>
      <c r="M532" s="102"/>
      <c r="N532" s="102"/>
      <c r="O532" s="102"/>
      <c r="P532" s="102"/>
      <c r="Q532" s="102"/>
      <c r="R532" s="102"/>
      <c r="S532" s="102"/>
      <c r="T532" s="102"/>
      <c r="U532" s="102"/>
      <c r="V532" s="102"/>
      <c r="W532" s="102"/>
      <c r="X532" s="102"/>
      <c r="Y532" s="102"/>
      <c r="Z532" s="102"/>
      <c r="AA532" s="102"/>
      <c r="AB532" s="102"/>
      <c r="AC532" s="102"/>
      <c r="AD532" s="102"/>
    </row>
    <row r="533" spans="1:30" s="103" customFormat="1" x14ac:dyDescent="0.2">
      <c r="A533" s="146"/>
      <c r="B533" s="102"/>
      <c r="M533" s="102"/>
      <c r="N533" s="102"/>
      <c r="O533" s="102"/>
      <c r="P533" s="102"/>
      <c r="Q533" s="102"/>
      <c r="R533" s="102"/>
      <c r="S533" s="102"/>
      <c r="T533" s="102"/>
      <c r="U533" s="102"/>
      <c r="V533" s="102"/>
      <c r="W533" s="102"/>
      <c r="X533" s="102"/>
      <c r="Y533" s="102"/>
      <c r="Z533" s="102"/>
      <c r="AA533" s="102"/>
      <c r="AB533" s="102"/>
      <c r="AC533" s="102"/>
      <c r="AD533" s="102"/>
    </row>
    <row r="534" spans="1:30" s="103" customFormat="1" x14ac:dyDescent="0.2">
      <c r="A534" s="146"/>
      <c r="B534" s="102"/>
      <c r="M534" s="102"/>
      <c r="N534" s="102"/>
      <c r="O534" s="102"/>
      <c r="P534" s="102"/>
      <c r="Q534" s="102"/>
      <c r="R534" s="102"/>
      <c r="S534" s="102"/>
      <c r="T534" s="102"/>
      <c r="U534" s="102"/>
      <c r="V534" s="102"/>
      <c r="W534" s="102"/>
      <c r="X534" s="102"/>
      <c r="Y534" s="102"/>
      <c r="Z534" s="102"/>
      <c r="AA534" s="102"/>
      <c r="AB534" s="102"/>
      <c r="AC534" s="102"/>
      <c r="AD534" s="102"/>
    </row>
    <row r="535" spans="1:30" s="103" customFormat="1" x14ac:dyDescent="0.2">
      <c r="A535" s="146"/>
      <c r="B535" s="102"/>
      <c r="M535" s="102"/>
      <c r="N535" s="102"/>
      <c r="O535" s="102"/>
      <c r="P535" s="102"/>
      <c r="Q535" s="102"/>
      <c r="R535" s="102"/>
      <c r="S535" s="102"/>
      <c r="T535" s="102"/>
      <c r="U535" s="102"/>
      <c r="V535" s="102"/>
      <c r="W535" s="102"/>
      <c r="X535" s="102"/>
      <c r="Y535" s="102"/>
      <c r="Z535" s="102"/>
      <c r="AA535" s="102"/>
      <c r="AB535" s="102"/>
      <c r="AC535" s="102"/>
      <c r="AD535" s="102"/>
    </row>
    <row r="536" spans="1:30" s="103" customFormat="1" x14ac:dyDescent="0.2">
      <c r="A536" s="146"/>
      <c r="B536" s="102"/>
      <c r="M536" s="102"/>
      <c r="N536" s="102"/>
      <c r="O536" s="102"/>
      <c r="P536" s="102"/>
      <c r="Q536" s="102"/>
      <c r="R536" s="102"/>
      <c r="S536" s="102"/>
      <c r="T536" s="102"/>
      <c r="U536" s="102"/>
      <c r="V536" s="102"/>
      <c r="W536" s="102"/>
      <c r="X536" s="102"/>
      <c r="Y536" s="102"/>
      <c r="Z536" s="102"/>
      <c r="AA536" s="102"/>
      <c r="AB536" s="102"/>
      <c r="AC536" s="102"/>
      <c r="AD536" s="102"/>
    </row>
    <row r="537" spans="1:30" s="103" customFormat="1" x14ac:dyDescent="0.2">
      <c r="A537" s="146"/>
      <c r="B537" s="102"/>
      <c r="M537" s="102"/>
      <c r="N537" s="102"/>
      <c r="O537" s="102"/>
      <c r="P537" s="102"/>
      <c r="Q537" s="102"/>
      <c r="R537" s="102"/>
      <c r="S537" s="102"/>
      <c r="T537" s="102"/>
      <c r="U537" s="102"/>
      <c r="V537" s="102"/>
      <c r="W537" s="102"/>
      <c r="X537" s="102"/>
      <c r="Y537" s="102"/>
      <c r="Z537" s="102"/>
      <c r="AA537" s="102"/>
      <c r="AB537" s="102"/>
      <c r="AC537" s="102"/>
      <c r="AD537" s="102"/>
    </row>
    <row r="538" spans="1:30" s="103" customFormat="1" x14ac:dyDescent="0.2">
      <c r="A538" s="146"/>
      <c r="B538" s="102"/>
      <c r="M538" s="102"/>
      <c r="N538" s="102"/>
      <c r="O538" s="102"/>
      <c r="P538" s="102"/>
      <c r="Q538" s="102"/>
      <c r="R538" s="102"/>
      <c r="S538" s="102"/>
      <c r="T538" s="102"/>
      <c r="U538" s="102"/>
      <c r="V538" s="102"/>
      <c r="W538" s="102"/>
      <c r="X538" s="102"/>
      <c r="Y538" s="102"/>
      <c r="Z538" s="102"/>
      <c r="AA538" s="102"/>
      <c r="AB538" s="102"/>
      <c r="AC538" s="102"/>
      <c r="AD538" s="102"/>
    </row>
    <row r="539" spans="1:30" s="103" customFormat="1" x14ac:dyDescent="0.2">
      <c r="A539" s="146"/>
      <c r="B539" s="102"/>
      <c r="M539" s="102"/>
      <c r="N539" s="102"/>
      <c r="O539" s="102"/>
      <c r="P539" s="102"/>
      <c r="Q539" s="102"/>
      <c r="R539" s="102"/>
      <c r="S539" s="102"/>
      <c r="T539" s="102"/>
      <c r="U539" s="102"/>
      <c r="V539" s="102"/>
      <c r="W539" s="102"/>
      <c r="X539" s="102"/>
      <c r="Y539" s="102"/>
      <c r="Z539" s="102"/>
      <c r="AA539" s="102"/>
      <c r="AB539" s="102"/>
      <c r="AC539" s="102"/>
      <c r="AD539" s="102"/>
    </row>
    <row r="540" spans="1:30" s="103" customFormat="1" x14ac:dyDescent="0.2">
      <c r="A540" s="146"/>
      <c r="B540" s="102"/>
      <c r="M540" s="102"/>
      <c r="N540" s="102"/>
      <c r="O540" s="102"/>
      <c r="P540" s="102"/>
      <c r="Q540" s="102"/>
      <c r="R540" s="102"/>
      <c r="S540" s="102"/>
      <c r="T540" s="102"/>
      <c r="U540" s="102"/>
      <c r="V540" s="102"/>
      <c r="W540" s="102"/>
      <c r="X540" s="102"/>
      <c r="Y540" s="102"/>
      <c r="Z540" s="102"/>
      <c r="AA540" s="102"/>
      <c r="AB540" s="102"/>
      <c r="AC540" s="102"/>
      <c r="AD540" s="102"/>
    </row>
    <row r="541" spans="1:30" s="103" customFormat="1" x14ac:dyDescent="0.2">
      <c r="A541" s="146"/>
      <c r="B541" s="102"/>
      <c r="M541" s="102"/>
      <c r="N541" s="102"/>
      <c r="O541" s="102"/>
      <c r="P541" s="102"/>
      <c r="Q541" s="102"/>
      <c r="R541" s="102"/>
      <c r="S541" s="102"/>
      <c r="T541" s="102"/>
      <c r="U541" s="102"/>
      <c r="V541" s="102"/>
      <c r="W541" s="102"/>
      <c r="X541" s="102"/>
      <c r="Y541" s="102"/>
      <c r="Z541" s="102"/>
      <c r="AA541" s="102"/>
      <c r="AB541" s="102"/>
      <c r="AC541" s="102"/>
      <c r="AD541" s="102"/>
    </row>
    <row r="542" spans="1:30" s="103" customFormat="1" x14ac:dyDescent="0.2">
      <c r="A542" s="146"/>
      <c r="B542" s="102"/>
      <c r="M542" s="102"/>
      <c r="N542" s="102"/>
      <c r="O542" s="102"/>
      <c r="P542" s="102"/>
      <c r="Q542" s="102"/>
      <c r="R542" s="102"/>
      <c r="S542" s="102"/>
      <c r="T542" s="102"/>
      <c r="U542" s="102"/>
      <c r="V542" s="102"/>
      <c r="W542" s="102"/>
      <c r="X542" s="102"/>
      <c r="Y542" s="102"/>
      <c r="Z542" s="102"/>
      <c r="AA542" s="102"/>
      <c r="AB542" s="102"/>
      <c r="AC542" s="102"/>
      <c r="AD542" s="102"/>
    </row>
    <row r="543" spans="1:30" s="103" customFormat="1" x14ac:dyDescent="0.2">
      <c r="A543" s="146"/>
      <c r="B543" s="102"/>
      <c r="M543" s="102"/>
      <c r="N543" s="102"/>
      <c r="O543" s="102"/>
      <c r="P543" s="102"/>
      <c r="Q543" s="102"/>
      <c r="R543" s="102"/>
      <c r="S543" s="102"/>
      <c r="T543" s="102"/>
      <c r="U543" s="102"/>
      <c r="V543" s="102"/>
      <c r="W543" s="102"/>
      <c r="X543" s="102"/>
      <c r="Y543" s="102"/>
      <c r="Z543" s="102"/>
      <c r="AA543" s="102"/>
      <c r="AB543" s="102"/>
      <c r="AC543" s="102"/>
      <c r="AD543" s="102"/>
    </row>
    <row r="544" spans="1:30" s="103" customFormat="1" x14ac:dyDescent="0.2">
      <c r="A544" s="146"/>
      <c r="B544" s="102"/>
      <c r="M544" s="102"/>
      <c r="N544" s="102"/>
      <c r="O544" s="102"/>
      <c r="P544" s="102"/>
      <c r="Q544" s="102"/>
      <c r="R544" s="102"/>
      <c r="S544" s="102"/>
      <c r="T544" s="102"/>
      <c r="U544" s="102"/>
      <c r="V544" s="102"/>
      <c r="W544" s="102"/>
      <c r="X544" s="102"/>
      <c r="Y544" s="102"/>
      <c r="Z544" s="102"/>
      <c r="AA544" s="102"/>
      <c r="AB544" s="102"/>
      <c r="AC544" s="102"/>
      <c r="AD544" s="102"/>
    </row>
    <row r="545" spans="1:30" s="103" customFormat="1" x14ac:dyDescent="0.2">
      <c r="A545" s="146"/>
      <c r="B545" s="102"/>
      <c r="M545" s="102"/>
      <c r="N545" s="102"/>
      <c r="O545" s="102"/>
      <c r="P545" s="102"/>
      <c r="Q545" s="102"/>
      <c r="R545" s="102"/>
      <c r="S545" s="102"/>
      <c r="T545" s="102"/>
      <c r="U545" s="102"/>
      <c r="V545" s="102"/>
      <c r="W545" s="102"/>
      <c r="X545" s="102"/>
      <c r="Y545" s="102"/>
      <c r="Z545" s="102"/>
      <c r="AA545" s="102"/>
      <c r="AB545" s="102"/>
      <c r="AC545" s="102"/>
      <c r="AD545" s="102"/>
    </row>
    <row r="546" spans="1:30" s="103" customFormat="1" x14ac:dyDescent="0.2">
      <c r="A546" s="146"/>
      <c r="B546" s="102"/>
      <c r="M546" s="102"/>
      <c r="N546" s="102"/>
      <c r="O546" s="102"/>
      <c r="P546" s="102"/>
      <c r="Q546" s="102"/>
      <c r="R546" s="102"/>
      <c r="S546" s="102"/>
      <c r="T546" s="102"/>
      <c r="U546" s="102"/>
      <c r="V546" s="102"/>
      <c r="W546" s="102"/>
      <c r="X546" s="102"/>
      <c r="Y546" s="102"/>
      <c r="Z546" s="102"/>
      <c r="AA546" s="102"/>
      <c r="AB546" s="102"/>
      <c r="AC546" s="102"/>
      <c r="AD546" s="102"/>
    </row>
    <row r="547" spans="1:30" s="103" customFormat="1" x14ac:dyDescent="0.2">
      <c r="A547" s="146"/>
      <c r="B547" s="102"/>
      <c r="M547" s="102"/>
      <c r="N547" s="102"/>
      <c r="O547" s="102"/>
      <c r="P547" s="102"/>
      <c r="Q547" s="102"/>
      <c r="R547" s="102"/>
      <c r="S547" s="102"/>
      <c r="T547" s="102"/>
      <c r="U547" s="102"/>
      <c r="V547" s="102"/>
      <c r="W547" s="102"/>
      <c r="X547" s="102"/>
      <c r="Y547" s="102"/>
      <c r="Z547" s="102"/>
      <c r="AA547" s="102"/>
      <c r="AB547" s="102"/>
      <c r="AC547" s="102"/>
      <c r="AD547" s="102"/>
    </row>
    <row r="548" spans="1:30" s="103" customFormat="1" x14ac:dyDescent="0.2">
      <c r="A548" s="146"/>
      <c r="B548" s="102"/>
      <c r="M548" s="102"/>
      <c r="N548" s="102"/>
      <c r="O548" s="102"/>
      <c r="P548" s="102"/>
      <c r="Q548" s="102"/>
      <c r="R548" s="102"/>
      <c r="S548" s="102"/>
      <c r="T548" s="102"/>
      <c r="U548" s="102"/>
      <c r="V548" s="102"/>
      <c r="W548" s="102"/>
      <c r="X548" s="102"/>
      <c r="Y548" s="102"/>
      <c r="Z548" s="102"/>
      <c r="AA548" s="102"/>
      <c r="AB548" s="102"/>
      <c r="AC548" s="102"/>
      <c r="AD548" s="102"/>
    </row>
    <row r="549" spans="1:30" s="103" customFormat="1" x14ac:dyDescent="0.2">
      <c r="A549" s="146"/>
      <c r="B549" s="102"/>
      <c r="M549" s="102"/>
      <c r="N549" s="102"/>
      <c r="O549" s="102"/>
      <c r="P549" s="102"/>
      <c r="Q549" s="102"/>
      <c r="R549" s="102"/>
      <c r="S549" s="102"/>
      <c r="T549" s="102"/>
      <c r="U549" s="102"/>
      <c r="V549" s="102"/>
      <c r="W549" s="102"/>
      <c r="X549" s="102"/>
      <c r="Y549" s="102"/>
      <c r="Z549" s="102"/>
      <c r="AA549" s="102"/>
      <c r="AB549" s="102"/>
      <c r="AC549" s="102"/>
      <c r="AD549" s="102"/>
    </row>
    <row r="550" spans="1:30" s="103" customFormat="1" x14ac:dyDescent="0.2">
      <c r="A550" s="146"/>
      <c r="B550" s="102"/>
      <c r="M550" s="102"/>
      <c r="N550" s="102"/>
      <c r="O550" s="102"/>
      <c r="P550" s="102"/>
      <c r="Q550" s="102"/>
      <c r="R550" s="102"/>
      <c r="S550" s="102"/>
      <c r="T550" s="102"/>
      <c r="U550" s="102"/>
      <c r="V550" s="102"/>
      <c r="W550" s="102"/>
      <c r="X550" s="102"/>
      <c r="Y550" s="102"/>
      <c r="Z550" s="102"/>
      <c r="AA550" s="102"/>
      <c r="AB550" s="102"/>
      <c r="AC550" s="102"/>
      <c r="AD550" s="102"/>
    </row>
    <row r="551" spans="1:30" s="103" customFormat="1" x14ac:dyDescent="0.2">
      <c r="A551" s="146"/>
      <c r="B551" s="102"/>
      <c r="M551" s="102"/>
      <c r="N551" s="102"/>
      <c r="O551" s="102"/>
      <c r="P551" s="102"/>
      <c r="Q551" s="102"/>
      <c r="R551" s="102"/>
      <c r="S551" s="102"/>
      <c r="T551" s="102"/>
      <c r="U551" s="102"/>
      <c r="V551" s="102"/>
      <c r="W551" s="102"/>
      <c r="X551" s="102"/>
      <c r="Y551" s="102"/>
      <c r="Z551" s="102"/>
      <c r="AA551" s="102"/>
      <c r="AB551" s="102"/>
      <c r="AC551" s="102"/>
      <c r="AD551" s="102"/>
    </row>
    <row r="552" spans="1:30" s="103" customFormat="1" x14ac:dyDescent="0.2">
      <c r="A552" s="146"/>
      <c r="B552" s="102"/>
      <c r="M552" s="102"/>
      <c r="N552" s="102"/>
      <c r="O552" s="102"/>
      <c r="P552" s="102"/>
      <c r="Q552" s="102"/>
      <c r="R552" s="102"/>
      <c r="S552" s="102"/>
      <c r="T552" s="102"/>
      <c r="U552" s="102"/>
      <c r="V552" s="102"/>
      <c r="W552" s="102"/>
      <c r="X552" s="102"/>
      <c r="Y552" s="102"/>
      <c r="Z552" s="102"/>
      <c r="AA552" s="102"/>
      <c r="AB552" s="102"/>
      <c r="AC552" s="102"/>
      <c r="AD552" s="102"/>
    </row>
    <row r="553" spans="1:30" s="103" customFormat="1" x14ac:dyDescent="0.2">
      <c r="A553" s="146"/>
      <c r="B553" s="102"/>
      <c r="M553" s="102"/>
      <c r="N553" s="102"/>
      <c r="O553" s="102"/>
      <c r="P553" s="102"/>
      <c r="Q553" s="102"/>
      <c r="R553" s="102"/>
      <c r="S553" s="102"/>
      <c r="T553" s="102"/>
      <c r="U553" s="102"/>
      <c r="V553" s="102"/>
      <c r="W553" s="102"/>
      <c r="X553" s="102"/>
      <c r="Y553" s="102"/>
      <c r="Z553" s="102"/>
      <c r="AA553" s="102"/>
      <c r="AB553" s="102"/>
      <c r="AC553" s="102"/>
      <c r="AD553" s="102"/>
    </row>
    <row r="554" spans="1:30" s="103" customFormat="1" x14ac:dyDescent="0.2">
      <c r="A554" s="146"/>
      <c r="B554" s="102"/>
      <c r="M554" s="102"/>
      <c r="N554" s="102"/>
      <c r="O554" s="102"/>
      <c r="P554" s="102"/>
      <c r="Q554" s="102"/>
      <c r="R554" s="102"/>
      <c r="S554" s="102"/>
      <c r="T554" s="102"/>
      <c r="U554" s="102"/>
      <c r="V554" s="102"/>
      <c r="W554" s="102"/>
      <c r="X554" s="102"/>
      <c r="Y554" s="102"/>
      <c r="Z554" s="102"/>
      <c r="AA554" s="102"/>
      <c r="AB554" s="102"/>
      <c r="AC554" s="102"/>
      <c r="AD554" s="102"/>
    </row>
    <row r="555" spans="1:30" s="103" customFormat="1" x14ac:dyDescent="0.2">
      <c r="A555" s="146"/>
      <c r="B555" s="102"/>
      <c r="M555" s="102"/>
      <c r="N555" s="102"/>
      <c r="O555" s="102"/>
      <c r="P555" s="102"/>
      <c r="Q555" s="102"/>
      <c r="R555" s="102"/>
      <c r="S555" s="102"/>
      <c r="T555" s="102"/>
      <c r="U555" s="102"/>
      <c r="V555" s="102"/>
      <c r="W555" s="102"/>
      <c r="X555" s="102"/>
      <c r="Y555" s="102"/>
      <c r="Z555" s="102"/>
      <c r="AA555" s="102"/>
      <c r="AB555" s="102"/>
      <c r="AC555" s="102"/>
      <c r="AD555" s="102"/>
    </row>
    <row r="556" spans="1:30" s="103" customFormat="1" x14ac:dyDescent="0.2">
      <c r="A556" s="146"/>
      <c r="B556" s="102"/>
      <c r="M556" s="102"/>
      <c r="N556" s="102"/>
      <c r="O556" s="102"/>
      <c r="P556" s="102"/>
      <c r="Q556" s="102"/>
      <c r="R556" s="102"/>
      <c r="S556" s="102"/>
      <c r="T556" s="102"/>
      <c r="U556" s="102"/>
      <c r="V556" s="102"/>
      <c r="W556" s="102"/>
      <c r="X556" s="102"/>
      <c r="Y556" s="102"/>
      <c r="Z556" s="102"/>
      <c r="AA556" s="102"/>
      <c r="AB556" s="102"/>
      <c r="AC556" s="102"/>
      <c r="AD556" s="102"/>
    </row>
    <row r="557" spans="1:30" s="103" customFormat="1" x14ac:dyDescent="0.2">
      <c r="A557" s="146"/>
      <c r="B557" s="102"/>
      <c r="M557" s="102"/>
      <c r="N557" s="102"/>
      <c r="O557" s="102"/>
      <c r="P557" s="102"/>
      <c r="Q557" s="102"/>
      <c r="R557" s="102"/>
      <c r="S557" s="102"/>
      <c r="T557" s="102"/>
      <c r="U557" s="102"/>
      <c r="V557" s="102"/>
      <c r="W557" s="102"/>
      <c r="X557" s="102"/>
      <c r="Y557" s="102"/>
      <c r="Z557" s="102"/>
      <c r="AA557" s="102"/>
      <c r="AB557" s="102"/>
      <c r="AC557" s="102"/>
      <c r="AD557" s="102"/>
    </row>
    <row r="558" spans="1:30" s="103" customFormat="1" x14ac:dyDescent="0.2">
      <c r="A558" s="146"/>
      <c r="B558" s="102"/>
      <c r="M558" s="102"/>
      <c r="N558" s="102"/>
      <c r="O558" s="102"/>
      <c r="P558" s="102"/>
      <c r="Q558" s="102"/>
      <c r="R558" s="102"/>
      <c r="S558" s="102"/>
      <c r="T558" s="102"/>
      <c r="U558" s="102"/>
      <c r="V558" s="102"/>
      <c r="W558" s="102"/>
      <c r="X558" s="102"/>
      <c r="Y558" s="102"/>
      <c r="Z558" s="102"/>
      <c r="AA558" s="102"/>
      <c r="AB558" s="102"/>
      <c r="AC558" s="102"/>
      <c r="AD558" s="102"/>
    </row>
    <row r="559" spans="1:30" s="103" customFormat="1" x14ac:dyDescent="0.2">
      <c r="A559" s="146"/>
      <c r="B559" s="102"/>
      <c r="M559" s="102"/>
      <c r="N559" s="102"/>
      <c r="O559" s="102"/>
      <c r="P559" s="102"/>
      <c r="Q559" s="102"/>
      <c r="R559" s="102"/>
      <c r="S559" s="102"/>
      <c r="T559" s="102"/>
      <c r="U559" s="102"/>
      <c r="V559" s="102"/>
      <c r="W559" s="102"/>
      <c r="X559" s="102"/>
      <c r="Y559" s="102"/>
      <c r="Z559" s="102"/>
      <c r="AA559" s="102"/>
      <c r="AB559" s="102"/>
      <c r="AC559" s="102"/>
      <c r="AD559" s="102"/>
    </row>
    <row r="560" spans="1:30" s="103" customFormat="1" x14ac:dyDescent="0.2">
      <c r="A560" s="146"/>
      <c r="B560" s="102"/>
      <c r="M560" s="102"/>
      <c r="N560" s="102"/>
      <c r="O560" s="102"/>
      <c r="P560" s="102"/>
      <c r="Q560" s="102"/>
      <c r="R560" s="102"/>
      <c r="S560" s="102"/>
      <c r="T560" s="102"/>
      <c r="U560" s="102"/>
      <c r="V560" s="102"/>
      <c r="W560" s="102"/>
      <c r="X560" s="102"/>
      <c r="Y560" s="102"/>
      <c r="Z560" s="102"/>
      <c r="AA560" s="102"/>
      <c r="AB560" s="102"/>
      <c r="AC560" s="102"/>
      <c r="AD560" s="102"/>
    </row>
    <row r="561" spans="1:30" s="103" customFormat="1" x14ac:dyDescent="0.2">
      <c r="A561" s="146"/>
      <c r="B561" s="102"/>
      <c r="M561" s="102"/>
      <c r="N561" s="102"/>
      <c r="O561" s="102"/>
      <c r="P561" s="102"/>
      <c r="Q561" s="102"/>
      <c r="R561" s="102"/>
      <c r="S561" s="102"/>
      <c r="T561" s="102"/>
      <c r="U561" s="102"/>
      <c r="V561" s="102"/>
      <c r="W561" s="102"/>
      <c r="X561" s="102"/>
      <c r="Y561" s="102"/>
      <c r="Z561" s="102"/>
      <c r="AA561" s="102"/>
      <c r="AB561" s="102"/>
      <c r="AC561" s="102"/>
      <c r="AD561" s="102"/>
    </row>
    <row r="562" spans="1:30" s="103" customFormat="1" x14ac:dyDescent="0.2">
      <c r="A562" s="146"/>
      <c r="B562" s="102"/>
      <c r="M562" s="102"/>
      <c r="N562" s="102"/>
      <c r="O562" s="102"/>
      <c r="P562" s="102"/>
      <c r="Q562" s="102"/>
      <c r="R562" s="102"/>
      <c r="S562" s="102"/>
      <c r="T562" s="102"/>
      <c r="U562" s="102"/>
      <c r="V562" s="102"/>
      <c r="W562" s="102"/>
      <c r="X562" s="102"/>
      <c r="Y562" s="102"/>
      <c r="Z562" s="102"/>
      <c r="AA562" s="102"/>
      <c r="AB562" s="102"/>
      <c r="AC562" s="102"/>
      <c r="AD562" s="102"/>
    </row>
    <row r="563" spans="1:30" s="103" customFormat="1" x14ac:dyDescent="0.2">
      <c r="A563" s="146"/>
      <c r="B563" s="102"/>
      <c r="M563" s="102"/>
      <c r="N563" s="102"/>
      <c r="O563" s="102"/>
      <c r="P563" s="102"/>
      <c r="Q563" s="102"/>
      <c r="R563" s="102"/>
      <c r="S563" s="102"/>
      <c r="T563" s="102"/>
      <c r="U563" s="102"/>
      <c r="V563" s="102"/>
      <c r="W563" s="102"/>
      <c r="X563" s="102"/>
      <c r="Y563" s="102"/>
      <c r="Z563" s="102"/>
      <c r="AA563" s="102"/>
      <c r="AB563" s="102"/>
      <c r="AC563" s="102"/>
      <c r="AD563" s="102"/>
    </row>
    <row r="564" spans="1:30" s="103" customFormat="1" x14ac:dyDescent="0.2">
      <c r="A564" s="146"/>
      <c r="B564" s="102"/>
      <c r="M564" s="102"/>
      <c r="N564" s="102"/>
      <c r="O564" s="102"/>
      <c r="P564" s="102"/>
      <c r="Q564" s="102"/>
      <c r="R564" s="102"/>
      <c r="S564" s="102"/>
      <c r="T564" s="102"/>
      <c r="U564" s="102"/>
      <c r="V564" s="102"/>
      <c r="W564" s="102"/>
      <c r="X564" s="102"/>
      <c r="Y564" s="102"/>
      <c r="Z564" s="102"/>
      <c r="AA564" s="102"/>
      <c r="AB564" s="102"/>
      <c r="AC564" s="102"/>
      <c r="AD564" s="102"/>
    </row>
    <row r="565" spans="1:30" s="103" customFormat="1" x14ac:dyDescent="0.2">
      <c r="A565" s="146"/>
      <c r="B565" s="102"/>
      <c r="M565" s="102"/>
      <c r="N565" s="102"/>
      <c r="O565" s="102"/>
      <c r="P565" s="102"/>
      <c r="Q565" s="102"/>
      <c r="R565" s="102"/>
      <c r="S565" s="102"/>
      <c r="T565" s="102"/>
      <c r="U565" s="102"/>
      <c r="V565" s="102"/>
      <c r="W565" s="102"/>
      <c r="X565" s="102"/>
      <c r="Y565" s="102"/>
      <c r="Z565" s="102"/>
      <c r="AA565" s="102"/>
      <c r="AB565" s="102"/>
      <c r="AC565" s="102"/>
      <c r="AD565" s="102"/>
    </row>
    <row r="566" spans="1:30" s="103" customFormat="1" x14ac:dyDescent="0.2">
      <c r="A566" s="146"/>
      <c r="B566" s="102"/>
      <c r="M566" s="102"/>
      <c r="N566" s="102"/>
      <c r="O566" s="102"/>
      <c r="P566" s="102"/>
      <c r="Q566" s="102"/>
      <c r="R566" s="102"/>
      <c r="S566" s="102"/>
      <c r="T566" s="102"/>
      <c r="U566" s="102"/>
      <c r="V566" s="102"/>
      <c r="W566" s="102"/>
      <c r="X566" s="102"/>
      <c r="Y566" s="102"/>
      <c r="Z566" s="102"/>
      <c r="AA566" s="102"/>
      <c r="AB566" s="102"/>
      <c r="AC566" s="102"/>
      <c r="AD566" s="102"/>
    </row>
    <row r="567" spans="1:30" s="103" customFormat="1" x14ac:dyDescent="0.2">
      <c r="A567" s="146"/>
      <c r="B567" s="102"/>
      <c r="M567" s="102"/>
      <c r="N567" s="102"/>
      <c r="O567" s="102"/>
      <c r="P567" s="102"/>
      <c r="Q567" s="102"/>
      <c r="R567" s="102"/>
      <c r="S567" s="102"/>
      <c r="T567" s="102"/>
      <c r="U567" s="102"/>
      <c r="V567" s="102"/>
      <c r="W567" s="102"/>
      <c r="X567" s="102"/>
      <c r="Y567" s="102"/>
      <c r="Z567" s="102"/>
      <c r="AA567" s="102"/>
      <c r="AB567" s="102"/>
      <c r="AC567" s="102"/>
      <c r="AD567" s="102"/>
    </row>
    <row r="568" spans="1:30" s="103" customFormat="1" x14ac:dyDescent="0.2">
      <c r="A568" s="146"/>
      <c r="B568" s="102"/>
      <c r="M568" s="102"/>
      <c r="N568" s="102"/>
      <c r="O568" s="102"/>
      <c r="P568" s="102"/>
      <c r="Q568" s="102"/>
      <c r="R568" s="102"/>
      <c r="S568" s="102"/>
      <c r="T568" s="102"/>
      <c r="U568" s="102"/>
      <c r="V568" s="102"/>
      <c r="W568" s="102"/>
      <c r="X568" s="102"/>
      <c r="Y568" s="102"/>
      <c r="Z568" s="102"/>
      <c r="AA568" s="102"/>
      <c r="AB568" s="102"/>
      <c r="AC568" s="102"/>
      <c r="AD568" s="102"/>
    </row>
    <row r="569" spans="1:30" s="103" customFormat="1" x14ac:dyDescent="0.2">
      <c r="A569" s="146"/>
      <c r="B569" s="102"/>
      <c r="M569" s="102"/>
      <c r="N569" s="102"/>
      <c r="O569" s="102"/>
      <c r="P569" s="102"/>
      <c r="Q569" s="102"/>
      <c r="R569" s="102"/>
      <c r="S569" s="102"/>
      <c r="T569" s="102"/>
      <c r="U569" s="102"/>
      <c r="V569" s="102"/>
      <c r="W569" s="102"/>
      <c r="X569" s="102"/>
      <c r="Y569" s="102"/>
      <c r="Z569" s="102"/>
      <c r="AA569" s="102"/>
      <c r="AB569" s="102"/>
      <c r="AC569" s="102"/>
      <c r="AD569" s="102"/>
    </row>
    <row r="570" spans="1:30" s="103" customFormat="1" x14ac:dyDescent="0.2">
      <c r="A570" s="146"/>
      <c r="B570" s="102"/>
      <c r="M570" s="102"/>
      <c r="N570" s="102"/>
      <c r="O570" s="102"/>
      <c r="P570" s="102"/>
      <c r="Q570" s="102"/>
      <c r="R570" s="102"/>
      <c r="S570" s="102"/>
      <c r="T570" s="102"/>
      <c r="U570" s="102"/>
      <c r="V570" s="102"/>
      <c r="W570" s="102"/>
      <c r="X570" s="102"/>
      <c r="Y570" s="102"/>
      <c r="Z570" s="102"/>
      <c r="AA570" s="102"/>
      <c r="AB570" s="102"/>
      <c r="AC570" s="102"/>
      <c r="AD570" s="102"/>
    </row>
    <row r="571" spans="1:30" s="103" customFormat="1" x14ac:dyDescent="0.2">
      <c r="A571" s="146"/>
      <c r="B571" s="102"/>
      <c r="M571" s="102"/>
      <c r="N571" s="102"/>
      <c r="O571" s="102"/>
      <c r="P571" s="102"/>
      <c r="Q571" s="102"/>
      <c r="R571" s="102"/>
      <c r="S571" s="102"/>
      <c r="T571" s="102"/>
      <c r="U571" s="102"/>
      <c r="V571" s="102"/>
      <c r="W571" s="102"/>
      <c r="X571" s="102"/>
      <c r="Y571" s="102"/>
      <c r="Z571" s="102"/>
      <c r="AA571" s="102"/>
      <c r="AB571" s="102"/>
      <c r="AC571" s="102"/>
      <c r="AD571" s="102"/>
    </row>
    <row r="572" spans="1:30" s="103" customFormat="1" x14ac:dyDescent="0.2">
      <c r="A572" s="146"/>
      <c r="B572" s="102"/>
      <c r="M572" s="102"/>
      <c r="N572" s="102"/>
      <c r="O572" s="102"/>
      <c r="P572" s="102"/>
      <c r="Q572" s="102"/>
      <c r="R572" s="102"/>
      <c r="S572" s="102"/>
      <c r="T572" s="102"/>
      <c r="U572" s="102"/>
      <c r="V572" s="102"/>
      <c r="W572" s="102"/>
      <c r="X572" s="102"/>
      <c r="Y572" s="102"/>
      <c r="Z572" s="102"/>
      <c r="AA572" s="102"/>
      <c r="AB572" s="102"/>
      <c r="AC572" s="102"/>
      <c r="AD572" s="102"/>
    </row>
    <row r="573" spans="1:30" s="103" customFormat="1" x14ac:dyDescent="0.2">
      <c r="A573" s="146"/>
      <c r="B573" s="102"/>
      <c r="M573" s="102"/>
      <c r="N573" s="102"/>
      <c r="O573" s="102"/>
      <c r="P573" s="102"/>
      <c r="Q573" s="102"/>
      <c r="R573" s="102"/>
      <c r="S573" s="102"/>
      <c r="T573" s="102"/>
      <c r="U573" s="102"/>
      <c r="V573" s="102"/>
      <c r="W573" s="102"/>
      <c r="X573" s="102"/>
      <c r="Y573" s="102"/>
      <c r="Z573" s="102"/>
      <c r="AA573" s="102"/>
      <c r="AB573" s="102"/>
      <c r="AC573" s="102"/>
      <c r="AD573" s="102"/>
    </row>
    <row r="574" spans="1:30" s="103" customFormat="1" x14ac:dyDescent="0.2">
      <c r="A574" s="146"/>
      <c r="B574" s="102"/>
      <c r="M574" s="102"/>
      <c r="N574" s="102"/>
      <c r="O574" s="102"/>
      <c r="P574" s="102"/>
      <c r="Q574" s="102"/>
      <c r="R574" s="102"/>
      <c r="S574" s="102"/>
      <c r="T574" s="102"/>
      <c r="U574" s="102"/>
      <c r="V574" s="102"/>
      <c r="W574" s="102"/>
      <c r="X574" s="102"/>
      <c r="Y574" s="102"/>
      <c r="Z574" s="102"/>
      <c r="AA574" s="102"/>
      <c r="AB574" s="102"/>
      <c r="AC574" s="102"/>
      <c r="AD574" s="102"/>
    </row>
    <row r="575" spans="1:30" s="103" customFormat="1" x14ac:dyDescent="0.2">
      <c r="A575" s="146"/>
      <c r="B575" s="102"/>
      <c r="M575" s="102"/>
      <c r="N575" s="102"/>
      <c r="O575" s="102"/>
      <c r="P575" s="102"/>
      <c r="Q575" s="102"/>
      <c r="R575" s="102"/>
      <c r="S575" s="102"/>
      <c r="T575" s="102"/>
      <c r="U575" s="102"/>
      <c r="V575" s="102"/>
      <c r="W575" s="102"/>
      <c r="X575" s="102"/>
      <c r="Y575" s="102"/>
      <c r="Z575" s="102"/>
      <c r="AA575" s="102"/>
      <c r="AB575" s="102"/>
      <c r="AC575" s="102"/>
      <c r="AD575" s="102"/>
    </row>
    <row r="576" spans="1:30" s="103" customFormat="1" x14ac:dyDescent="0.2">
      <c r="A576" s="146"/>
      <c r="B576" s="102"/>
      <c r="M576" s="102"/>
      <c r="N576" s="102"/>
      <c r="O576" s="102"/>
      <c r="P576" s="102"/>
      <c r="Q576" s="102"/>
      <c r="R576" s="102"/>
      <c r="S576" s="102"/>
      <c r="T576" s="102"/>
      <c r="U576" s="102"/>
      <c r="V576" s="102"/>
      <c r="W576" s="102"/>
      <c r="X576" s="102"/>
      <c r="Y576" s="102"/>
      <c r="Z576" s="102"/>
      <c r="AA576" s="102"/>
      <c r="AB576" s="102"/>
      <c r="AC576" s="102"/>
      <c r="AD576" s="102"/>
    </row>
    <row r="577" spans="1:30" s="103" customFormat="1" x14ac:dyDescent="0.2">
      <c r="A577" s="146"/>
      <c r="B577" s="102"/>
      <c r="M577" s="102"/>
      <c r="N577" s="102"/>
      <c r="O577" s="102"/>
      <c r="P577" s="102"/>
      <c r="Q577" s="102"/>
      <c r="R577" s="102"/>
      <c r="S577" s="102"/>
      <c r="T577" s="102"/>
      <c r="U577" s="102"/>
      <c r="V577" s="102"/>
      <c r="W577" s="102"/>
      <c r="X577" s="102"/>
      <c r="Y577" s="102"/>
      <c r="Z577" s="102"/>
      <c r="AA577" s="102"/>
      <c r="AB577" s="102"/>
      <c r="AC577" s="102"/>
      <c r="AD577" s="102"/>
    </row>
    <row r="578" spans="1:30" s="103" customFormat="1" x14ac:dyDescent="0.2">
      <c r="A578" s="146"/>
      <c r="B578" s="102"/>
      <c r="M578" s="102"/>
      <c r="N578" s="102"/>
      <c r="O578" s="102"/>
      <c r="P578" s="102"/>
      <c r="Q578" s="102"/>
      <c r="R578" s="102"/>
      <c r="S578" s="102"/>
      <c r="T578" s="102"/>
      <c r="U578" s="102"/>
      <c r="V578" s="102"/>
      <c r="W578" s="102"/>
      <c r="X578" s="102"/>
      <c r="Y578" s="102"/>
      <c r="Z578" s="102"/>
      <c r="AA578" s="102"/>
      <c r="AB578" s="102"/>
      <c r="AC578" s="102"/>
      <c r="AD578" s="102"/>
    </row>
    <row r="579" spans="1:30" s="103" customFormat="1" x14ac:dyDescent="0.2">
      <c r="A579" s="146"/>
      <c r="B579" s="102"/>
      <c r="M579" s="102"/>
      <c r="N579" s="102"/>
      <c r="O579" s="102"/>
      <c r="P579" s="102"/>
      <c r="Q579" s="102"/>
      <c r="R579" s="102"/>
      <c r="S579" s="102"/>
      <c r="T579" s="102"/>
      <c r="U579" s="102"/>
      <c r="V579" s="102"/>
      <c r="W579" s="102"/>
      <c r="X579" s="102"/>
      <c r="Y579" s="102"/>
      <c r="Z579" s="102"/>
      <c r="AA579" s="102"/>
      <c r="AB579" s="102"/>
      <c r="AC579" s="102"/>
      <c r="AD579" s="102"/>
    </row>
    <row r="580" spans="1:30" s="103" customFormat="1" x14ac:dyDescent="0.2">
      <c r="A580" s="146"/>
      <c r="B580" s="102"/>
      <c r="M580" s="102"/>
      <c r="N580" s="102"/>
      <c r="O580" s="102"/>
      <c r="P580" s="102"/>
      <c r="Q580" s="102"/>
      <c r="R580" s="102"/>
      <c r="S580" s="102"/>
      <c r="T580" s="102"/>
      <c r="U580" s="102"/>
      <c r="V580" s="102"/>
      <c r="W580" s="102"/>
      <c r="X580" s="102"/>
      <c r="Y580" s="102"/>
      <c r="Z580" s="102"/>
      <c r="AA580" s="102"/>
      <c r="AB580" s="102"/>
      <c r="AC580" s="102"/>
      <c r="AD580" s="102"/>
    </row>
    <row r="581" spans="1:30" s="103" customFormat="1" x14ac:dyDescent="0.2">
      <c r="A581" s="146"/>
      <c r="B581" s="102"/>
      <c r="M581" s="102"/>
      <c r="N581" s="102"/>
      <c r="O581" s="102"/>
      <c r="P581" s="102"/>
      <c r="Q581" s="102"/>
      <c r="R581" s="102"/>
      <c r="S581" s="102"/>
      <c r="T581" s="102"/>
      <c r="U581" s="102"/>
      <c r="V581" s="102"/>
      <c r="W581" s="102"/>
      <c r="X581" s="102"/>
      <c r="Y581" s="102"/>
      <c r="Z581" s="102"/>
      <c r="AA581" s="102"/>
      <c r="AB581" s="102"/>
      <c r="AC581" s="102"/>
      <c r="AD581" s="102"/>
    </row>
    <row r="582" spans="1:30" s="103" customFormat="1" x14ac:dyDescent="0.2">
      <c r="A582" s="146"/>
      <c r="B582" s="102"/>
      <c r="M582" s="102"/>
      <c r="N582" s="102"/>
      <c r="O582" s="102"/>
      <c r="P582" s="102"/>
      <c r="Q582" s="102"/>
      <c r="R582" s="102"/>
      <c r="S582" s="102"/>
      <c r="T582" s="102"/>
      <c r="U582" s="102"/>
      <c r="V582" s="102"/>
      <c r="W582" s="102"/>
      <c r="X582" s="102"/>
      <c r="Y582" s="102"/>
      <c r="Z582" s="102"/>
      <c r="AA582" s="102"/>
      <c r="AB582" s="102"/>
      <c r="AC582" s="102"/>
      <c r="AD582" s="102"/>
    </row>
    <row r="583" spans="1:30" s="103" customFormat="1" x14ac:dyDescent="0.2">
      <c r="A583" s="146"/>
      <c r="B583" s="102"/>
      <c r="M583" s="102"/>
      <c r="N583" s="102"/>
      <c r="O583" s="102"/>
      <c r="P583" s="102"/>
      <c r="Q583" s="102"/>
      <c r="R583" s="102"/>
      <c r="S583" s="102"/>
      <c r="T583" s="102"/>
      <c r="U583" s="102"/>
      <c r="V583" s="102"/>
      <c r="W583" s="102"/>
      <c r="X583" s="102"/>
      <c r="Y583" s="102"/>
      <c r="Z583" s="102"/>
      <c r="AA583" s="102"/>
      <c r="AB583" s="102"/>
      <c r="AC583" s="102"/>
      <c r="AD583" s="102"/>
    </row>
    <row r="584" spans="1:30" s="103" customFormat="1" x14ac:dyDescent="0.2">
      <c r="A584" s="146"/>
      <c r="B584" s="102"/>
      <c r="M584" s="102"/>
      <c r="N584" s="102"/>
      <c r="O584" s="102"/>
      <c r="P584" s="102"/>
      <c r="Q584" s="102"/>
      <c r="R584" s="102"/>
      <c r="S584" s="102"/>
      <c r="T584" s="102"/>
      <c r="U584" s="102"/>
      <c r="V584" s="102"/>
      <c r="W584" s="102"/>
      <c r="X584" s="102"/>
      <c r="Y584" s="102"/>
      <c r="Z584" s="102"/>
      <c r="AA584" s="102"/>
      <c r="AB584" s="102"/>
      <c r="AC584" s="102"/>
      <c r="AD584" s="102"/>
    </row>
    <row r="585" spans="1:30" s="103" customFormat="1" x14ac:dyDescent="0.2">
      <c r="A585" s="146"/>
      <c r="B585" s="102"/>
      <c r="M585" s="102"/>
      <c r="N585" s="102"/>
      <c r="O585" s="102"/>
      <c r="P585" s="102"/>
      <c r="Q585" s="102"/>
      <c r="R585" s="102"/>
      <c r="S585" s="102"/>
      <c r="T585" s="102"/>
      <c r="U585" s="102"/>
      <c r="V585" s="102"/>
      <c r="W585" s="102"/>
      <c r="X585" s="102"/>
      <c r="Y585" s="102"/>
      <c r="Z585" s="102"/>
      <c r="AA585" s="102"/>
      <c r="AB585" s="102"/>
      <c r="AC585" s="102"/>
      <c r="AD585" s="102"/>
    </row>
    <row r="586" spans="1:30" s="103" customFormat="1" x14ac:dyDescent="0.2">
      <c r="A586" s="146"/>
      <c r="B586" s="102"/>
      <c r="M586" s="102"/>
      <c r="N586" s="102"/>
      <c r="O586" s="102"/>
      <c r="P586" s="102"/>
      <c r="Q586" s="102"/>
      <c r="R586" s="102"/>
      <c r="S586" s="102"/>
      <c r="T586" s="102"/>
      <c r="U586" s="102"/>
      <c r="V586" s="102"/>
      <c r="W586" s="102"/>
      <c r="X586" s="102"/>
      <c r="Y586" s="102"/>
      <c r="Z586" s="102"/>
      <c r="AA586" s="102"/>
      <c r="AB586" s="102"/>
      <c r="AC586" s="102"/>
      <c r="AD586" s="102"/>
    </row>
    <row r="587" spans="1:30" s="103" customFormat="1" x14ac:dyDescent="0.2">
      <c r="A587" s="146"/>
      <c r="B587" s="102"/>
      <c r="M587" s="102"/>
      <c r="N587" s="102"/>
      <c r="O587" s="102"/>
      <c r="P587" s="102"/>
      <c r="Q587" s="102"/>
      <c r="R587" s="102"/>
      <c r="S587" s="102"/>
      <c r="T587" s="102"/>
      <c r="U587" s="102"/>
      <c r="V587" s="102"/>
      <c r="W587" s="102"/>
      <c r="X587" s="102"/>
      <c r="Y587" s="102"/>
      <c r="Z587" s="102"/>
      <c r="AA587" s="102"/>
      <c r="AB587" s="102"/>
      <c r="AC587" s="102"/>
      <c r="AD587" s="102"/>
    </row>
    <row r="588" spans="1:30" s="103" customFormat="1" x14ac:dyDescent="0.2">
      <c r="A588" s="146"/>
      <c r="B588" s="102"/>
      <c r="M588" s="102"/>
      <c r="N588" s="102"/>
      <c r="O588" s="102"/>
      <c r="P588" s="102"/>
      <c r="Q588" s="102"/>
      <c r="R588" s="102"/>
      <c r="S588" s="102"/>
      <c r="T588" s="102"/>
      <c r="U588" s="102"/>
      <c r="V588" s="102"/>
      <c r="W588" s="102"/>
      <c r="X588" s="102"/>
      <c r="Y588" s="102"/>
      <c r="Z588" s="102"/>
      <c r="AA588" s="102"/>
      <c r="AB588" s="102"/>
      <c r="AC588" s="102"/>
      <c r="AD588" s="102"/>
    </row>
    <row r="589" spans="1:30" s="103" customFormat="1" x14ac:dyDescent="0.2">
      <c r="A589" s="146"/>
      <c r="B589" s="102"/>
      <c r="M589" s="102"/>
      <c r="N589" s="102"/>
      <c r="O589" s="102"/>
      <c r="P589" s="102"/>
      <c r="Q589" s="102"/>
      <c r="R589" s="102"/>
      <c r="S589" s="102"/>
      <c r="T589" s="102"/>
      <c r="U589" s="102"/>
      <c r="V589" s="102"/>
      <c r="W589" s="102"/>
      <c r="X589" s="102"/>
      <c r="Y589" s="102"/>
      <c r="Z589" s="102"/>
      <c r="AA589" s="102"/>
      <c r="AB589" s="102"/>
      <c r="AC589" s="102"/>
      <c r="AD589" s="102"/>
    </row>
    <row r="590" spans="1:30" s="103" customFormat="1" x14ac:dyDescent="0.2">
      <c r="A590" s="146"/>
      <c r="B590" s="102"/>
      <c r="M590" s="102"/>
      <c r="N590" s="102"/>
      <c r="O590" s="102"/>
      <c r="P590" s="102"/>
      <c r="Q590" s="102"/>
      <c r="R590" s="102"/>
      <c r="S590" s="102"/>
      <c r="T590" s="102"/>
      <c r="U590" s="102"/>
      <c r="V590" s="102"/>
      <c r="W590" s="102"/>
      <c r="X590" s="102"/>
      <c r="Y590" s="102"/>
      <c r="Z590" s="102"/>
      <c r="AA590" s="102"/>
      <c r="AB590" s="102"/>
      <c r="AC590" s="102"/>
      <c r="AD590" s="102"/>
    </row>
    <row r="591" spans="1:30" s="103" customFormat="1" x14ac:dyDescent="0.2">
      <c r="A591" s="146"/>
      <c r="B591" s="102"/>
      <c r="M591" s="102"/>
      <c r="N591" s="102"/>
      <c r="O591" s="102"/>
      <c r="P591" s="102"/>
      <c r="Q591" s="102"/>
      <c r="R591" s="102"/>
      <c r="S591" s="102"/>
      <c r="T591" s="102"/>
      <c r="U591" s="102"/>
      <c r="V591" s="102"/>
      <c r="W591" s="102"/>
      <c r="X591" s="102"/>
      <c r="Y591" s="102"/>
      <c r="Z591" s="102"/>
      <c r="AA591" s="102"/>
      <c r="AB591" s="102"/>
      <c r="AC591" s="102"/>
      <c r="AD591" s="102"/>
    </row>
    <row r="592" spans="1:30" s="103" customFormat="1" x14ac:dyDescent="0.2">
      <c r="A592" s="146"/>
      <c r="B592" s="102"/>
      <c r="M592" s="102"/>
      <c r="N592" s="102"/>
      <c r="O592" s="102"/>
      <c r="P592" s="102"/>
      <c r="Q592" s="102"/>
      <c r="R592" s="102"/>
      <c r="S592" s="102"/>
      <c r="T592" s="102"/>
      <c r="U592" s="102"/>
      <c r="V592" s="102"/>
      <c r="W592" s="102"/>
      <c r="X592" s="102"/>
      <c r="Y592" s="102"/>
      <c r="Z592" s="102"/>
      <c r="AA592" s="102"/>
      <c r="AB592" s="102"/>
      <c r="AC592" s="102"/>
      <c r="AD592" s="102"/>
    </row>
    <row r="593" spans="1:30" s="103" customFormat="1" x14ac:dyDescent="0.2">
      <c r="A593" s="146"/>
      <c r="B593" s="102"/>
      <c r="M593" s="102"/>
      <c r="N593" s="102"/>
      <c r="O593" s="102"/>
      <c r="P593" s="102"/>
      <c r="Q593" s="102"/>
      <c r="R593" s="102"/>
      <c r="S593" s="102"/>
      <c r="T593" s="102"/>
      <c r="U593" s="102"/>
      <c r="V593" s="102"/>
      <c r="W593" s="102"/>
      <c r="X593" s="102"/>
      <c r="Y593" s="102"/>
      <c r="Z593" s="102"/>
      <c r="AA593" s="102"/>
      <c r="AB593" s="102"/>
      <c r="AC593" s="102"/>
      <c r="AD593" s="102"/>
    </row>
    <row r="594" spans="1:30" s="103" customFormat="1" x14ac:dyDescent="0.2">
      <c r="A594" s="146"/>
      <c r="B594" s="102"/>
      <c r="M594" s="102"/>
      <c r="N594" s="102"/>
      <c r="O594" s="102"/>
      <c r="P594" s="102"/>
      <c r="Q594" s="102"/>
      <c r="R594" s="102"/>
      <c r="S594" s="102"/>
      <c r="T594" s="102"/>
      <c r="U594" s="102"/>
      <c r="V594" s="102"/>
      <c r="W594" s="102"/>
      <c r="X594" s="102"/>
      <c r="Y594" s="102"/>
      <c r="Z594" s="102"/>
      <c r="AA594" s="102"/>
      <c r="AB594" s="102"/>
      <c r="AC594" s="102"/>
      <c r="AD594" s="102"/>
    </row>
    <row r="595" spans="1:30" s="103" customFormat="1" x14ac:dyDescent="0.2">
      <c r="A595" s="146"/>
      <c r="B595" s="102"/>
      <c r="M595" s="102"/>
      <c r="N595" s="102"/>
      <c r="O595" s="102"/>
      <c r="P595" s="102"/>
      <c r="Q595" s="102"/>
      <c r="R595" s="102"/>
      <c r="S595" s="102"/>
      <c r="T595" s="102"/>
      <c r="U595" s="102"/>
      <c r="V595" s="102"/>
      <c r="W595" s="102"/>
      <c r="X595" s="102"/>
      <c r="Y595" s="102"/>
      <c r="Z595" s="102"/>
      <c r="AA595" s="102"/>
      <c r="AB595" s="102"/>
      <c r="AC595" s="102"/>
      <c r="AD595" s="102"/>
    </row>
    <row r="596" spans="1:30" s="103" customFormat="1" x14ac:dyDescent="0.2">
      <c r="A596" s="146"/>
      <c r="B596" s="102"/>
      <c r="M596" s="102"/>
      <c r="N596" s="102"/>
      <c r="O596" s="102"/>
      <c r="P596" s="102"/>
      <c r="Q596" s="102"/>
      <c r="R596" s="102"/>
      <c r="S596" s="102"/>
      <c r="T596" s="102"/>
      <c r="U596" s="102"/>
      <c r="V596" s="102"/>
      <c r="W596" s="102"/>
      <c r="X596" s="102"/>
      <c r="Y596" s="102"/>
      <c r="Z596" s="102"/>
      <c r="AA596" s="102"/>
      <c r="AB596" s="102"/>
      <c r="AC596" s="102"/>
      <c r="AD596" s="102"/>
    </row>
    <row r="597" spans="1:30" s="103" customFormat="1" x14ac:dyDescent="0.2">
      <c r="A597" s="146"/>
      <c r="B597" s="102"/>
      <c r="M597" s="102"/>
      <c r="N597" s="102"/>
      <c r="O597" s="102"/>
      <c r="P597" s="102"/>
      <c r="Q597" s="102"/>
      <c r="R597" s="102"/>
      <c r="S597" s="102"/>
      <c r="T597" s="102"/>
      <c r="U597" s="102"/>
      <c r="V597" s="102"/>
      <c r="W597" s="102"/>
      <c r="X597" s="102"/>
      <c r="Y597" s="102"/>
      <c r="Z597" s="102"/>
      <c r="AA597" s="102"/>
      <c r="AB597" s="102"/>
      <c r="AC597" s="102"/>
      <c r="AD597" s="102"/>
    </row>
    <row r="598" spans="1:30" s="103" customFormat="1" x14ac:dyDescent="0.2">
      <c r="A598" s="146"/>
      <c r="B598" s="102"/>
      <c r="M598" s="102"/>
      <c r="N598" s="102"/>
      <c r="O598" s="102"/>
      <c r="P598" s="102"/>
      <c r="Q598" s="102"/>
      <c r="R598" s="102"/>
      <c r="S598" s="102"/>
      <c r="T598" s="102"/>
      <c r="U598" s="102"/>
      <c r="V598" s="102"/>
      <c r="W598" s="102"/>
      <c r="X598" s="102"/>
      <c r="Y598" s="102"/>
      <c r="Z598" s="102"/>
      <c r="AA598" s="102"/>
      <c r="AB598" s="102"/>
      <c r="AC598" s="102"/>
      <c r="AD598" s="102"/>
    </row>
    <row r="599" spans="1:30" s="103" customFormat="1" x14ac:dyDescent="0.2">
      <c r="A599" s="146"/>
      <c r="B599" s="102"/>
      <c r="M599" s="102"/>
      <c r="N599" s="102"/>
      <c r="O599" s="102"/>
      <c r="P599" s="102"/>
      <c r="Q599" s="102"/>
      <c r="R599" s="102"/>
      <c r="S599" s="102"/>
      <c r="T599" s="102"/>
      <c r="U599" s="102"/>
      <c r="V599" s="102"/>
      <c r="W599" s="102"/>
      <c r="X599" s="102"/>
      <c r="Y599" s="102"/>
      <c r="Z599" s="102"/>
      <c r="AA599" s="102"/>
      <c r="AB599" s="102"/>
      <c r="AC599" s="102"/>
      <c r="AD599" s="102"/>
    </row>
    <row r="600" spans="1:30" s="103" customFormat="1" x14ac:dyDescent="0.2">
      <c r="A600" s="146"/>
      <c r="B600" s="102"/>
      <c r="M600" s="102"/>
      <c r="N600" s="102"/>
      <c r="O600" s="102"/>
      <c r="P600" s="102"/>
      <c r="Q600" s="102"/>
      <c r="R600" s="102"/>
      <c r="S600" s="102"/>
      <c r="T600" s="102"/>
      <c r="U600" s="102"/>
      <c r="V600" s="102"/>
      <c r="W600" s="102"/>
      <c r="X600" s="102"/>
      <c r="Y600" s="102"/>
      <c r="Z600" s="102"/>
      <c r="AA600" s="102"/>
      <c r="AB600" s="102"/>
      <c r="AC600" s="102"/>
      <c r="AD600" s="102"/>
    </row>
    <row r="601" spans="1:30" s="103" customFormat="1" x14ac:dyDescent="0.2">
      <c r="A601" s="146"/>
      <c r="B601" s="102"/>
      <c r="M601" s="102"/>
      <c r="N601" s="102"/>
      <c r="O601" s="102"/>
      <c r="P601" s="102"/>
      <c r="Q601" s="102"/>
      <c r="R601" s="102"/>
      <c r="S601" s="102"/>
      <c r="T601" s="102"/>
      <c r="U601" s="102"/>
      <c r="V601" s="102"/>
      <c r="W601" s="102"/>
      <c r="X601" s="102"/>
      <c r="Y601" s="102"/>
      <c r="Z601" s="102"/>
      <c r="AA601" s="102"/>
      <c r="AB601" s="102"/>
      <c r="AC601" s="102"/>
      <c r="AD601" s="102"/>
    </row>
    <row r="602" spans="1:30" s="103" customFormat="1" x14ac:dyDescent="0.2">
      <c r="A602" s="146"/>
      <c r="B602" s="102"/>
      <c r="M602" s="102"/>
      <c r="N602" s="102"/>
      <c r="O602" s="102"/>
      <c r="P602" s="102"/>
      <c r="Q602" s="102"/>
      <c r="R602" s="102"/>
      <c r="S602" s="102"/>
      <c r="T602" s="102"/>
      <c r="U602" s="102"/>
      <c r="V602" s="102"/>
      <c r="W602" s="102"/>
      <c r="X602" s="102"/>
      <c r="Y602" s="102"/>
      <c r="Z602" s="102"/>
      <c r="AA602" s="102"/>
      <c r="AB602" s="102"/>
      <c r="AC602" s="102"/>
      <c r="AD602" s="102"/>
    </row>
    <row r="603" spans="1:30" s="103" customFormat="1" x14ac:dyDescent="0.2">
      <c r="A603" s="146"/>
      <c r="B603" s="102"/>
      <c r="M603" s="102"/>
      <c r="N603" s="102"/>
      <c r="O603" s="102"/>
      <c r="P603" s="102"/>
      <c r="Q603" s="102"/>
      <c r="R603" s="102"/>
      <c r="S603" s="102"/>
      <c r="T603" s="102"/>
      <c r="U603" s="102"/>
      <c r="V603" s="102"/>
      <c r="W603" s="102"/>
      <c r="X603" s="102"/>
      <c r="Y603" s="102"/>
      <c r="Z603" s="102"/>
      <c r="AA603" s="102"/>
      <c r="AB603" s="102"/>
      <c r="AC603" s="102"/>
      <c r="AD603" s="102"/>
    </row>
    <row r="604" spans="1:30" s="103" customFormat="1" x14ac:dyDescent="0.2">
      <c r="A604" s="146"/>
      <c r="B604" s="102"/>
      <c r="M604" s="102"/>
      <c r="N604" s="102"/>
      <c r="O604" s="102"/>
      <c r="P604" s="102"/>
      <c r="Q604" s="102"/>
      <c r="R604" s="102"/>
      <c r="S604" s="102"/>
      <c r="T604" s="102"/>
      <c r="U604" s="102"/>
      <c r="V604" s="102"/>
      <c r="W604" s="102"/>
      <c r="X604" s="102"/>
      <c r="Y604" s="102"/>
      <c r="Z604" s="102"/>
      <c r="AA604" s="102"/>
      <c r="AB604" s="102"/>
      <c r="AC604" s="102"/>
      <c r="AD604" s="102"/>
    </row>
    <row r="605" spans="1:30" s="103" customFormat="1" x14ac:dyDescent="0.2">
      <c r="A605" s="146"/>
      <c r="B605" s="102"/>
      <c r="M605" s="102"/>
      <c r="N605" s="102"/>
      <c r="O605" s="102"/>
      <c r="P605" s="102"/>
      <c r="Q605" s="102"/>
      <c r="R605" s="102"/>
      <c r="S605" s="102"/>
      <c r="T605" s="102"/>
      <c r="U605" s="102"/>
      <c r="V605" s="102"/>
      <c r="W605" s="102"/>
      <c r="X605" s="102"/>
      <c r="Y605" s="102"/>
      <c r="Z605" s="102"/>
      <c r="AA605" s="102"/>
      <c r="AB605" s="102"/>
      <c r="AC605" s="102"/>
      <c r="AD605" s="102"/>
    </row>
    <row r="606" spans="1:30" s="103" customFormat="1" x14ac:dyDescent="0.2">
      <c r="A606" s="146"/>
      <c r="B606" s="102"/>
      <c r="M606" s="102"/>
      <c r="N606" s="102"/>
      <c r="O606" s="102"/>
      <c r="P606" s="102"/>
      <c r="Q606" s="102"/>
      <c r="R606" s="102"/>
      <c r="S606" s="102"/>
      <c r="T606" s="102"/>
      <c r="U606" s="102"/>
      <c r="V606" s="102"/>
      <c r="W606" s="102"/>
      <c r="X606" s="102"/>
      <c r="Y606" s="102"/>
      <c r="Z606" s="102"/>
      <c r="AA606" s="102"/>
      <c r="AB606" s="102"/>
      <c r="AC606" s="102"/>
      <c r="AD606" s="102"/>
    </row>
    <row r="607" spans="1:30" s="103" customFormat="1" x14ac:dyDescent="0.2">
      <c r="A607" s="146"/>
      <c r="B607" s="102"/>
      <c r="M607" s="102"/>
      <c r="N607" s="102"/>
      <c r="O607" s="102"/>
      <c r="P607" s="102"/>
      <c r="Q607" s="102"/>
      <c r="R607" s="102"/>
      <c r="S607" s="102"/>
      <c r="T607" s="102"/>
      <c r="U607" s="102"/>
      <c r="V607" s="102"/>
      <c r="W607" s="102"/>
      <c r="X607" s="102"/>
      <c r="Y607" s="102"/>
      <c r="Z607" s="102"/>
      <c r="AA607" s="102"/>
      <c r="AB607" s="102"/>
      <c r="AC607" s="102"/>
      <c r="AD607" s="102"/>
    </row>
    <row r="608" spans="1:30" s="103" customFormat="1" x14ac:dyDescent="0.2">
      <c r="A608" s="146"/>
      <c r="B608" s="102"/>
      <c r="M608" s="102"/>
      <c r="N608" s="102"/>
      <c r="O608" s="102"/>
      <c r="P608" s="102"/>
      <c r="Q608" s="102"/>
      <c r="R608" s="102"/>
      <c r="S608" s="102"/>
      <c r="T608" s="102"/>
      <c r="U608" s="102"/>
      <c r="V608" s="102"/>
      <c r="W608" s="102"/>
      <c r="X608" s="102"/>
      <c r="Y608" s="102"/>
      <c r="Z608" s="102"/>
      <c r="AA608" s="102"/>
      <c r="AB608" s="102"/>
      <c r="AC608" s="102"/>
      <c r="AD608" s="102"/>
    </row>
    <row r="609" spans="1:30" s="103" customFormat="1" x14ac:dyDescent="0.2">
      <c r="A609" s="146"/>
      <c r="B609" s="102"/>
      <c r="M609" s="102"/>
      <c r="N609" s="102"/>
      <c r="O609" s="102"/>
      <c r="P609" s="102"/>
      <c r="Q609" s="102"/>
      <c r="R609" s="102"/>
      <c r="S609" s="102"/>
      <c r="T609" s="102"/>
      <c r="U609" s="102"/>
      <c r="V609" s="102"/>
      <c r="W609" s="102"/>
      <c r="X609" s="102"/>
      <c r="Y609" s="102"/>
      <c r="Z609" s="102"/>
      <c r="AA609" s="102"/>
      <c r="AB609" s="102"/>
      <c r="AC609" s="102"/>
      <c r="AD609" s="102"/>
    </row>
    <row r="610" spans="1:30" s="103" customFormat="1" x14ac:dyDescent="0.2">
      <c r="A610" s="146"/>
      <c r="B610" s="102"/>
      <c r="M610" s="102"/>
      <c r="N610" s="102"/>
      <c r="O610" s="102"/>
      <c r="P610" s="102"/>
      <c r="Q610" s="102"/>
      <c r="R610" s="102"/>
      <c r="S610" s="102"/>
      <c r="T610" s="102"/>
      <c r="U610" s="102"/>
      <c r="V610" s="102"/>
      <c r="W610" s="102"/>
      <c r="X610" s="102"/>
      <c r="Y610" s="102"/>
      <c r="Z610" s="102"/>
      <c r="AA610" s="102"/>
      <c r="AB610" s="102"/>
      <c r="AC610" s="102"/>
      <c r="AD610" s="102"/>
    </row>
    <row r="611" spans="1:30" s="103" customFormat="1" x14ac:dyDescent="0.2">
      <c r="A611" s="146"/>
      <c r="B611" s="102"/>
      <c r="M611" s="102"/>
      <c r="N611" s="102"/>
      <c r="O611" s="102"/>
      <c r="P611" s="102"/>
      <c r="Q611" s="102"/>
      <c r="R611" s="102"/>
      <c r="S611" s="102"/>
      <c r="T611" s="102"/>
      <c r="U611" s="102"/>
      <c r="V611" s="102"/>
      <c r="W611" s="102"/>
      <c r="X611" s="102"/>
      <c r="Y611" s="102"/>
      <c r="Z611" s="102"/>
      <c r="AA611" s="102"/>
      <c r="AB611" s="102"/>
      <c r="AC611" s="102"/>
      <c r="AD611" s="102"/>
    </row>
    <row r="612" spans="1:30" s="103" customFormat="1" x14ac:dyDescent="0.2">
      <c r="A612" s="146"/>
      <c r="B612" s="102"/>
      <c r="M612" s="102"/>
      <c r="N612" s="102"/>
      <c r="O612" s="102"/>
      <c r="P612" s="102"/>
      <c r="Q612" s="102"/>
      <c r="R612" s="102"/>
      <c r="S612" s="102"/>
      <c r="T612" s="102"/>
      <c r="U612" s="102"/>
      <c r="V612" s="102"/>
      <c r="W612" s="102"/>
      <c r="X612" s="102"/>
      <c r="Y612" s="102"/>
      <c r="Z612" s="102"/>
      <c r="AA612" s="102"/>
      <c r="AB612" s="102"/>
      <c r="AC612" s="102"/>
      <c r="AD612" s="102"/>
    </row>
    <row r="613" spans="1:30" s="103" customFormat="1" x14ac:dyDescent="0.2">
      <c r="A613" s="146"/>
      <c r="B613" s="102"/>
      <c r="M613" s="102"/>
      <c r="N613" s="102"/>
      <c r="O613" s="102"/>
      <c r="P613" s="102"/>
      <c r="Q613" s="102"/>
      <c r="R613" s="102"/>
      <c r="S613" s="102"/>
      <c r="T613" s="102"/>
      <c r="U613" s="102"/>
      <c r="V613" s="102"/>
      <c r="W613" s="102"/>
      <c r="X613" s="102"/>
      <c r="Y613" s="102"/>
      <c r="Z613" s="102"/>
      <c r="AA613" s="102"/>
      <c r="AB613" s="102"/>
      <c r="AC613" s="102"/>
      <c r="AD613" s="102"/>
    </row>
    <row r="614" spans="1:30" s="103" customFormat="1" x14ac:dyDescent="0.2">
      <c r="A614" s="146"/>
      <c r="B614" s="102"/>
      <c r="M614" s="102"/>
      <c r="N614" s="102"/>
      <c r="O614" s="102"/>
      <c r="P614" s="102"/>
      <c r="Q614" s="102"/>
      <c r="R614" s="102"/>
      <c r="S614" s="102"/>
      <c r="T614" s="102"/>
      <c r="U614" s="102"/>
      <c r="V614" s="102"/>
      <c r="W614" s="102"/>
      <c r="X614" s="102"/>
      <c r="Y614" s="102"/>
      <c r="Z614" s="102"/>
      <c r="AA614" s="102"/>
      <c r="AB614" s="102"/>
      <c r="AC614" s="102"/>
      <c r="AD614" s="102"/>
    </row>
    <row r="615" spans="1:30" s="103" customFormat="1" x14ac:dyDescent="0.2">
      <c r="A615" s="146"/>
      <c r="B615" s="102"/>
      <c r="M615" s="102"/>
      <c r="N615" s="102"/>
      <c r="O615" s="102"/>
      <c r="P615" s="102"/>
      <c r="Q615" s="102"/>
      <c r="R615" s="102"/>
      <c r="S615" s="102"/>
      <c r="T615" s="102"/>
      <c r="U615" s="102"/>
      <c r="V615" s="102"/>
      <c r="W615" s="102"/>
      <c r="X615" s="102"/>
      <c r="Y615" s="102"/>
      <c r="Z615" s="102"/>
      <c r="AA615" s="102"/>
      <c r="AB615" s="102"/>
      <c r="AC615" s="102"/>
      <c r="AD615" s="102"/>
    </row>
    <row r="616" spans="1:30" s="103" customFormat="1" x14ac:dyDescent="0.2">
      <c r="A616" s="146"/>
      <c r="B616" s="102"/>
      <c r="M616" s="102"/>
      <c r="N616" s="102"/>
      <c r="O616" s="102"/>
      <c r="P616" s="102"/>
      <c r="Q616" s="102"/>
      <c r="R616" s="102"/>
      <c r="S616" s="102"/>
      <c r="T616" s="102"/>
      <c r="U616" s="102"/>
      <c r="V616" s="102"/>
      <c r="W616" s="102"/>
      <c r="X616" s="102"/>
      <c r="Y616" s="102"/>
      <c r="Z616" s="102"/>
      <c r="AA616" s="102"/>
      <c r="AB616" s="102"/>
      <c r="AC616" s="102"/>
      <c r="AD616" s="102"/>
    </row>
    <row r="617" spans="1:30" s="103" customFormat="1" x14ac:dyDescent="0.2">
      <c r="A617" s="146"/>
      <c r="B617" s="102"/>
      <c r="M617" s="102"/>
      <c r="N617" s="102"/>
      <c r="O617" s="102"/>
      <c r="P617" s="102"/>
      <c r="Q617" s="102"/>
      <c r="R617" s="102"/>
      <c r="S617" s="102"/>
      <c r="T617" s="102"/>
      <c r="U617" s="102"/>
      <c r="V617" s="102"/>
      <c r="W617" s="102"/>
      <c r="X617" s="102"/>
      <c r="Y617" s="102"/>
      <c r="Z617" s="102"/>
      <c r="AA617" s="102"/>
      <c r="AB617" s="102"/>
      <c r="AC617" s="102"/>
      <c r="AD617" s="102"/>
    </row>
    <row r="618" spans="1:30" s="103" customFormat="1" x14ac:dyDescent="0.2">
      <c r="A618" s="146"/>
      <c r="B618" s="102"/>
      <c r="M618" s="102"/>
      <c r="N618" s="102"/>
      <c r="O618" s="102"/>
      <c r="P618" s="102"/>
      <c r="Q618" s="102"/>
      <c r="R618" s="102"/>
      <c r="S618" s="102"/>
      <c r="T618" s="102"/>
      <c r="U618" s="102"/>
      <c r="V618" s="102"/>
      <c r="W618" s="102"/>
      <c r="X618" s="102"/>
      <c r="Y618" s="102"/>
      <c r="Z618" s="102"/>
      <c r="AA618" s="102"/>
      <c r="AB618" s="102"/>
      <c r="AC618" s="102"/>
      <c r="AD618" s="102"/>
    </row>
    <row r="619" spans="1:30" s="103" customFormat="1" x14ac:dyDescent="0.2">
      <c r="A619" s="146"/>
      <c r="B619" s="102"/>
      <c r="M619" s="102"/>
      <c r="N619" s="102"/>
      <c r="O619" s="102"/>
      <c r="P619" s="102"/>
      <c r="Q619" s="102"/>
      <c r="R619" s="102"/>
      <c r="S619" s="102"/>
      <c r="T619" s="102"/>
      <c r="U619" s="102"/>
      <c r="V619" s="102"/>
      <c r="W619" s="102"/>
      <c r="X619" s="102"/>
      <c r="Y619" s="102"/>
      <c r="Z619" s="102"/>
      <c r="AA619" s="102"/>
      <c r="AB619" s="102"/>
      <c r="AC619" s="102"/>
      <c r="AD619" s="102"/>
    </row>
    <row r="620" spans="1:30" s="103" customFormat="1" x14ac:dyDescent="0.2">
      <c r="A620" s="146"/>
      <c r="B620" s="102"/>
      <c r="M620" s="102"/>
      <c r="N620" s="102"/>
      <c r="O620" s="102"/>
      <c r="P620" s="102"/>
      <c r="Q620" s="102"/>
      <c r="R620" s="102"/>
      <c r="S620" s="102"/>
      <c r="T620" s="102"/>
      <c r="U620" s="102"/>
      <c r="V620" s="102"/>
      <c r="W620" s="102"/>
      <c r="X620" s="102"/>
      <c r="Y620" s="102"/>
      <c r="Z620" s="102"/>
      <c r="AA620" s="102"/>
      <c r="AB620" s="102"/>
      <c r="AC620" s="102"/>
      <c r="AD620" s="102"/>
    </row>
    <row r="621" spans="1:30" s="103" customFormat="1" x14ac:dyDescent="0.2">
      <c r="A621" s="146"/>
      <c r="B621" s="102"/>
      <c r="M621" s="102"/>
      <c r="N621" s="102"/>
      <c r="O621" s="102"/>
      <c r="P621" s="102"/>
      <c r="Q621" s="102"/>
      <c r="R621" s="102"/>
      <c r="S621" s="102"/>
      <c r="T621" s="102"/>
      <c r="U621" s="102"/>
      <c r="V621" s="102"/>
      <c r="W621" s="102"/>
      <c r="X621" s="102"/>
      <c r="Y621" s="102"/>
      <c r="Z621" s="102"/>
      <c r="AA621" s="102"/>
      <c r="AB621" s="102"/>
      <c r="AC621" s="102"/>
      <c r="AD621" s="102"/>
    </row>
    <row r="622" spans="1:30" s="103" customFormat="1" x14ac:dyDescent="0.2">
      <c r="A622" s="146"/>
      <c r="B622" s="102"/>
      <c r="M622" s="102"/>
      <c r="N622" s="102"/>
      <c r="O622" s="102"/>
      <c r="P622" s="102"/>
      <c r="Q622" s="102"/>
      <c r="R622" s="102"/>
      <c r="S622" s="102"/>
      <c r="T622" s="102"/>
      <c r="U622" s="102"/>
      <c r="V622" s="102"/>
      <c r="W622" s="102"/>
      <c r="X622" s="102"/>
      <c r="Y622" s="102"/>
      <c r="Z622" s="102"/>
      <c r="AA622" s="102"/>
      <c r="AB622" s="102"/>
      <c r="AC622" s="102"/>
      <c r="AD622" s="102"/>
    </row>
    <row r="623" spans="1:30" s="103" customFormat="1" x14ac:dyDescent="0.2">
      <c r="A623" s="146"/>
      <c r="B623" s="102"/>
      <c r="M623" s="102"/>
      <c r="N623" s="102"/>
      <c r="O623" s="102"/>
      <c r="P623" s="102"/>
      <c r="Q623" s="102"/>
      <c r="R623" s="102"/>
      <c r="S623" s="102"/>
      <c r="T623" s="102"/>
      <c r="U623" s="102"/>
      <c r="V623" s="102"/>
      <c r="W623" s="102"/>
      <c r="X623" s="102"/>
      <c r="Y623" s="102"/>
      <c r="Z623" s="102"/>
      <c r="AA623" s="102"/>
      <c r="AB623" s="102"/>
      <c r="AC623" s="102"/>
      <c r="AD623" s="102"/>
    </row>
    <row r="624" spans="1:30" s="103" customFormat="1" x14ac:dyDescent="0.2">
      <c r="A624" s="146"/>
      <c r="B624" s="102"/>
      <c r="M624" s="102"/>
      <c r="N624" s="102"/>
      <c r="O624" s="102"/>
      <c r="P624" s="102"/>
      <c r="Q624" s="102"/>
      <c r="R624" s="102"/>
      <c r="S624" s="102"/>
      <c r="T624" s="102"/>
      <c r="U624" s="102"/>
      <c r="V624" s="102"/>
      <c r="W624" s="102"/>
      <c r="X624" s="102"/>
      <c r="Y624" s="102"/>
      <c r="Z624" s="102"/>
      <c r="AA624" s="102"/>
      <c r="AB624" s="102"/>
      <c r="AC624" s="102"/>
      <c r="AD624" s="102"/>
    </row>
    <row r="625" spans="1:30" s="103" customFormat="1" x14ac:dyDescent="0.2">
      <c r="A625" s="146"/>
      <c r="B625" s="102"/>
      <c r="M625" s="102"/>
      <c r="N625" s="102"/>
      <c r="O625" s="102"/>
      <c r="P625" s="102"/>
      <c r="Q625" s="102"/>
      <c r="R625" s="102"/>
      <c r="S625" s="102"/>
      <c r="T625" s="102"/>
      <c r="U625" s="102"/>
      <c r="V625" s="102"/>
      <c r="W625" s="102"/>
      <c r="X625" s="102"/>
      <c r="Y625" s="102"/>
      <c r="Z625" s="102"/>
      <c r="AA625" s="102"/>
      <c r="AB625" s="102"/>
      <c r="AC625" s="102"/>
      <c r="AD625" s="102"/>
    </row>
    <row r="626" spans="1:30" s="103" customFormat="1" x14ac:dyDescent="0.2">
      <c r="A626" s="146"/>
      <c r="B626" s="102"/>
      <c r="M626" s="102"/>
      <c r="N626" s="102"/>
      <c r="O626" s="102"/>
      <c r="P626" s="102"/>
      <c r="Q626" s="102"/>
      <c r="R626" s="102"/>
      <c r="S626" s="102"/>
      <c r="T626" s="102"/>
      <c r="U626" s="102"/>
      <c r="V626" s="102"/>
      <c r="W626" s="102"/>
      <c r="X626" s="102"/>
      <c r="Y626" s="102"/>
      <c r="Z626" s="102"/>
      <c r="AA626" s="102"/>
      <c r="AB626" s="102"/>
      <c r="AC626" s="102"/>
      <c r="AD626" s="102"/>
    </row>
    <row r="627" spans="1:30" s="103" customFormat="1" x14ac:dyDescent="0.2">
      <c r="A627" s="146"/>
      <c r="B627" s="102"/>
      <c r="M627" s="102"/>
      <c r="N627" s="102"/>
      <c r="O627" s="102"/>
      <c r="P627" s="102"/>
      <c r="Q627" s="102"/>
      <c r="R627" s="102"/>
      <c r="S627" s="102"/>
      <c r="T627" s="102"/>
      <c r="U627" s="102"/>
      <c r="V627" s="102"/>
      <c r="W627" s="102"/>
      <c r="X627" s="102"/>
      <c r="Y627" s="102"/>
      <c r="Z627" s="102"/>
      <c r="AA627" s="102"/>
      <c r="AB627" s="102"/>
      <c r="AC627" s="102"/>
      <c r="AD627" s="102"/>
    </row>
    <row r="628" spans="1:30" s="103" customFormat="1" x14ac:dyDescent="0.2">
      <c r="A628" s="146"/>
      <c r="B628" s="102"/>
      <c r="M628" s="102"/>
      <c r="N628" s="102"/>
      <c r="O628" s="102"/>
      <c r="P628" s="102"/>
      <c r="Q628" s="102"/>
      <c r="R628" s="102"/>
      <c r="S628" s="102"/>
      <c r="T628" s="102"/>
      <c r="U628" s="102"/>
      <c r="V628" s="102"/>
      <c r="W628" s="102"/>
      <c r="X628" s="102"/>
      <c r="Y628" s="102"/>
      <c r="Z628" s="102"/>
      <c r="AA628" s="102"/>
      <c r="AB628" s="102"/>
      <c r="AC628" s="102"/>
      <c r="AD628" s="102"/>
    </row>
    <row r="629" spans="1:30" s="103" customFormat="1" x14ac:dyDescent="0.2">
      <c r="A629" s="146"/>
      <c r="B629" s="102"/>
      <c r="M629" s="102"/>
      <c r="N629" s="102"/>
      <c r="O629" s="102"/>
      <c r="P629" s="102"/>
      <c r="Q629" s="102"/>
      <c r="R629" s="102"/>
      <c r="S629" s="102"/>
      <c r="T629" s="102"/>
      <c r="U629" s="102"/>
      <c r="V629" s="102"/>
      <c r="W629" s="102"/>
      <c r="X629" s="102"/>
      <c r="Y629" s="102"/>
      <c r="Z629" s="102"/>
      <c r="AA629" s="102"/>
      <c r="AB629" s="102"/>
      <c r="AC629" s="102"/>
      <c r="AD629" s="102"/>
    </row>
    <row r="630" spans="1:30" s="103" customFormat="1" x14ac:dyDescent="0.2">
      <c r="A630" s="146"/>
      <c r="B630" s="102"/>
      <c r="M630" s="102"/>
      <c r="N630" s="102"/>
      <c r="O630" s="102"/>
      <c r="P630" s="102"/>
      <c r="Q630" s="102"/>
      <c r="R630" s="102"/>
      <c r="S630" s="102"/>
      <c r="T630" s="102"/>
      <c r="U630" s="102"/>
      <c r="V630" s="102"/>
      <c r="W630" s="102"/>
      <c r="X630" s="102"/>
      <c r="Y630" s="102"/>
      <c r="Z630" s="102"/>
      <c r="AA630" s="102"/>
      <c r="AB630" s="102"/>
      <c r="AC630" s="102"/>
      <c r="AD630" s="102"/>
    </row>
    <row r="631" spans="1:30" s="103" customFormat="1" x14ac:dyDescent="0.2">
      <c r="A631" s="146"/>
      <c r="B631" s="102"/>
      <c r="M631" s="102"/>
      <c r="N631" s="102"/>
      <c r="O631" s="102"/>
      <c r="P631" s="102"/>
      <c r="Q631" s="102"/>
      <c r="R631" s="102"/>
      <c r="S631" s="102"/>
      <c r="T631" s="102"/>
      <c r="U631" s="102"/>
      <c r="V631" s="102"/>
      <c r="W631" s="102"/>
      <c r="X631" s="102"/>
      <c r="Y631" s="102"/>
      <c r="Z631" s="102"/>
      <c r="AA631" s="102"/>
      <c r="AB631" s="102"/>
      <c r="AC631" s="102"/>
      <c r="AD631" s="102"/>
    </row>
    <row r="632" spans="1:30" s="103" customFormat="1" x14ac:dyDescent="0.2">
      <c r="A632" s="146"/>
      <c r="B632" s="102"/>
      <c r="M632" s="102"/>
      <c r="N632" s="102"/>
      <c r="O632" s="102"/>
      <c r="P632" s="102"/>
      <c r="Q632" s="102"/>
      <c r="R632" s="102"/>
      <c r="S632" s="102"/>
      <c r="T632" s="102"/>
      <c r="U632" s="102"/>
      <c r="V632" s="102"/>
      <c r="W632" s="102"/>
      <c r="X632" s="102"/>
      <c r="Y632" s="102"/>
      <c r="Z632" s="102"/>
      <c r="AA632" s="102"/>
      <c r="AB632" s="102"/>
      <c r="AC632" s="102"/>
      <c r="AD632" s="102"/>
    </row>
    <row r="633" spans="1:30" s="103" customFormat="1" x14ac:dyDescent="0.2">
      <c r="A633" s="146"/>
      <c r="B633" s="102"/>
      <c r="M633" s="102"/>
      <c r="N633" s="102"/>
      <c r="O633" s="102"/>
      <c r="P633" s="102"/>
      <c r="Q633" s="102"/>
      <c r="R633" s="102"/>
      <c r="S633" s="102"/>
      <c r="T633" s="102"/>
      <c r="U633" s="102"/>
      <c r="V633" s="102"/>
      <c r="W633" s="102"/>
      <c r="X633" s="102"/>
      <c r="Y633" s="102"/>
      <c r="Z633" s="102"/>
      <c r="AA633" s="102"/>
      <c r="AB633" s="102"/>
      <c r="AC633" s="102"/>
      <c r="AD633" s="102"/>
    </row>
    <row r="634" spans="1:30" s="103" customFormat="1" x14ac:dyDescent="0.2">
      <c r="A634" s="146"/>
      <c r="B634" s="102"/>
      <c r="M634" s="102"/>
      <c r="N634" s="102"/>
      <c r="O634" s="102"/>
      <c r="P634" s="102"/>
      <c r="Q634" s="102"/>
      <c r="R634" s="102"/>
      <c r="S634" s="102"/>
      <c r="T634" s="102"/>
      <c r="U634" s="102"/>
      <c r="V634" s="102"/>
      <c r="W634" s="102"/>
      <c r="X634" s="102"/>
      <c r="Y634" s="102"/>
      <c r="Z634" s="102"/>
      <c r="AA634" s="102"/>
      <c r="AB634" s="102"/>
      <c r="AC634" s="102"/>
      <c r="AD634" s="102"/>
    </row>
    <row r="635" spans="1:30" s="103" customFormat="1" x14ac:dyDescent="0.2">
      <c r="A635" s="146"/>
      <c r="B635" s="102"/>
      <c r="M635" s="102"/>
      <c r="N635" s="102"/>
      <c r="O635" s="102"/>
      <c r="P635" s="102"/>
      <c r="Q635" s="102"/>
      <c r="R635" s="102"/>
      <c r="S635" s="102"/>
      <c r="T635" s="102"/>
      <c r="U635" s="102"/>
      <c r="V635" s="102"/>
      <c r="W635" s="102"/>
      <c r="X635" s="102"/>
      <c r="Y635" s="102"/>
      <c r="Z635" s="102"/>
      <c r="AA635" s="102"/>
      <c r="AB635" s="102"/>
      <c r="AC635" s="102"/>
      <c r="AD635" s="102"/>
    </row>
    <row r="636" spans="1:30" s="103" customFormat="1" x14ac:dyDescent="0.2">
      <c r="A636" s="146"/>
      <c r="B636" s="102"/>
      <c r="M636" s="102"/>
      <c r="N636" s="102"/>
      <c r="O636" s="102"/>
      <c r="P636" s="102"/>
      <c r="Q636" s="102"/>
      <c r="R636" s="102"/>
      <c r="S636" s="102"/>
      <c r="T636" s="102"/>
      <c r="U636" s="102"/>
      <c r="V636" s="102"/>
      <c r="W636" s="102"/>
      <c r="X636" s="102"/>
      <c r="Y636" s="102"/>
      <c r="Z636" s="102"/>
      <c r="AA636" s="102"/>
      <c r="AB636" s="102"/>
      <c r="AC636" s="102"/>
      <c r="AD636" s="102"/>
    </row>
    <row r="637" spans="1:30" s="103" customFormat="1" x14ac:dyDescent="0.2">
      <c r="A637" s="146"/>
      <c r="B637" s="102"/>
      <c r="M637" s="102"/>
      <c r="N637" s="102"/>
      <c r="O637" s="102"/>
      <c r="P637" s="102"/>
      <c r="Q637" s="102"/>
      <c r="R637" s="102"/>
      <c r="S637" s="102"/>
      <c r="T637" s="102"/>
      <c r="U637" s="102"/>
      <c r="V637" s="102"/>
      <c r="W637" s="102"/>
      <c r="X637" s="102"/>
      <c r="Y637" s="102"/>
      <c r="Z637" s="102"/>
      <c r="AA637" s="102"/>
      <c r="AB637" s="102"/>
      <c r="AC637" s="102"/>
      <c r="AD637" s="102"/>
    </row>
    <row r="638" spans="1:30" s="103" customFormat="1" x14ac:dyDescent="0.2">
      <c r="A638" s="146"/>
      <c r="B638" s="102"/>
      <c r="M638" s="102"/>
      <c r="N638" s="102"/>
      <c r="O638" s="102"/>
      <c r="P638" s="102"/>
      <c r="Q638" s="102"/>
      <c r="R638" s="102"/>
      <c r="S638" s="102"/>
      <c r="T638" s="102"/>
      <c r="U638" s="102"/>
      <c r="V638" s="102"/>
      <c r="W638" s="102"/>
      <c r="X638" s="102"/>
      <c r="Y638" s="102"/>
      <c r="Z638" s="102"/>
      <c r="AA638" s="102"/>
      <c r="AB638" s="102"/>
      <c r="AC638" s="102"/>
      <c r="AD638" s="102"/>
    </row>
    <row r="639" spans="1:30" s="103" customFormat="1" x14ac:dyDescent="0.2">
      <c r="A639" s="146"/>
      <c r="B639" s="102"/>
      <c r="M639" s="102"/>
      <c r="N639" s="102"/>
      <c r="O639" s="102"/>
      <c r="P639" s="102"/>
      <c r="Q639" s="102"/>
      <c r="R639" s="102"/>
      <c r="S639" s="102"/>
      <c r="T639" s="102"/>
      <c r="U639" s="102"/>
      <c r="V639" s="102"/>
      <c r="W639" s="102"/>
      <c r="X639" s="102"/>
      <c r="Y639" s="102"/>
      <c r="Z639" s="102"/>
      <c r="AA639" s="102"/>
      <c r="AB639" s="102"/>
      <c r="AC639" s="102"/>
      <c r="AD639" s="102"/>
    </row>
    <row r="640" spans="1:30" s="103" customFormat="1" x14ac:dyDescent="0.2">
      <c r="A640" s="146"/>
      <c r="B640" s="102"/>
      <c r="M640" s="102"/>
      <c r="N640" s="102"/>
      <c r="O640" s="102"/>
      <c r="P640" s="102"/>
      <c r="Q640" s="102"/>
      <c r="R640" s="102"/>
      <c r="S640" s="102"/>
      <c r="T640" s="102"/>
      <c r="U640" s="102"/>
      <c r="V640" s="102"/>
      <c r="W640" s="102"/>
      <c r="X640" s="102"/>
      <c r="Y640" s="102"/>
      <c r="Z640" s="102"/>
      <c r="AA640" s="102"/>
      <c r="AB640" s="102"/>
      <c r="AC640" s="102"/>
      <c r="AD640" s="102"/>
    </row>
    <row r="641" spans="1:30" s="103" customFormat="1" x14ac:dyDescent="0.2">
      <c r="A641" s="146"/>
      <c r="B641" s="102"/>
      <c r="M641" s="102"/>
      <c r="N641" s="102"/>
      <c r="O641" s="102"/>
      <c r="P641" s="102"/>
      <c r="Q641" s="102"/>
      <c r="R641" s="102"/>
      <c r="S641" s="102"/>
      <c r="T641" s="102"/>
      <c r="U641" s="102"/>
      <c r="V641" s="102"/>
      <c r="W641" s="102"/>
      <c r="X641" s="102"/>
      <c r="Y641" s="102"/>
      <c r="Z641" s="102"/>
      <c r="AA641" s="102"/>
      <c r="AB641" s="102"/>
      <c r="AC641" s="102"/>
      <c r="AD641" s="102"/>
    </row>
    <row r="642" spans="1:30" s="103" customFormat="1" x14ac:dyDescent="0.2">
      <c r="A642" s="146"/>
      <c r="B642" s="102"/>
      <c r="M642" s="102"/>
      <c r="N642" s="102"/>
      <c r="O642" s="102"/>
      <c r="P642" s="102"/>
      <c r="Q642" s="102"/>
      <c r="R642" s="102"/>
      <c r="S642" s="102"/>
      <c r="T642" s="102"/>
      <c r="U642" s="102"/>
      <c r="V642" s="102"/>
      <c r="W642" s="102"/>
      <c r="X642" s="102"/>
      <c r="Y642" s="102"/>
      <c r="Z642" s="102"/>
      <c r="AA642" s="102"/>
      <c r="AB642" s="102"/>
      <c r="AC642" s="102"/>
      <c r="AD642" s="102"/>
    </row>
    <row r="643" spans="1:30" s="103" customFormat="1" x14ac:dyDescent="0.2">
      <c r="A643" s="146"/>
      <c r="B643" s="102"/>
      <c r="M643" s="102"/>
      <c r="N643" s="102"/>
      <c r="O643" s="102"/>
      <c r="P643" s="102"/>
      <c r="Q643" s="102"/>
      <c r="R643" s="102"/>
      <c r="S643" s="102"/>
      <c r="T643" s="102"/>
      <c r="U643" s="102"/>
      <c r="V643" s="102"/>
      <c r="W643" s="102"/>
      <c r="X643" s="102"/>
      <c r="Y643" s="102"/>
      <c r="Z643" s="102"/>
      <c r="AA643" s="102"/>
      <c r="AB643" s="102"/>
      <c r="AC643" s="102"/>
      <c r="AD643" s="102"/>
    </row>
    <row r="644" spans="1:30" s="103" customFormat="1" x14ac:dyDescent="0.2">
      <c r="A644" s="146"/>
      <c r="B644" s="102"/>
      <c r="M644" s="102"/>
      <c r="N644" s="102"/>
      <c r="O644" s="102"/>
      <c r="P644" s="102"/>
      <c r="Q644" s="102"/>
      <c r="R644" s="102"/>
      <c r="S644" s="102"/>
      <c r="T644" s="102"/>
      <c r="U644" s="102"/>
      <c r="V644" s="102"/>
      <c r="W644" s="102"/>
      <c r="X644" s="102"/>
      <c r="Y644" s="102"/>
      <c r="Z644" s="102"/>
      <c r="AA644" s="102"/>
      <c r="AB644" s="102"/>
      <c r="AC644" s="102"/>
      <c r="AD644" s="102"/>
    </row>
    <row r="645" spans="1:30" s="103" customFormat="1" x14ac:dyDescent="0.2">
      <c r="A645" s="146"/>
      <c r="B645" s="102"/>
      <c r="M645" s="102"/>
      <c r="N645" s="102"/>
      <c r="O645" s="102"/>
      <c r="P645" s="102"/>
      <c r="Q645" s="102"/>
      <c r="R645" s="102"/>
      <c r="S645" s="102"/>
      <c r="T645" s="102"/>
      <c r="U645" s="102"/>
      <c r="V645" s="102"/>
      <c r="W645" s="102"/>
      <c r="X645" s="102"/>
      <c r="Y645" s="102"/>
      <c r="Z645" s="102"/>
      <c r="AA645" s="102"/>
      <c r="AB645" s="102"/>
      <c r="AC645" s="102"/>
      <c r="AD645" s="102"/>
    </row>
    <row r="646" spans="1:30" s="103" customFormat="1" x14ac:dyDescent="0.2">
      <c r="A646" s="146"/>
      <c r="B646" s="102"/>
      <c r="M646" s="102"/>
      <c r="N646" s="102"/>
      <c r="O646" s="102"/>
      <c r="P646" s="102"/>
      <c r="Q646" s="102"/>
      <c r="R646" s="102"/>
      <c r="S646" s="102"/>
      <c r="T646" s="102"/>
      <c r="U646" s="102"/>
      <c r="V646" s="102"/>
      <c r="W646" s="102"/>
      <c r="X646" s="102"/>
      <c r="Y646" s="102"/>
      <c r="Z646" s="102"/>
      <c r="AA646" s="102"/>
      <c r="AB646" s="102"/>
      <c r="AC646" s="102"/>
      <c r="AD646" s="102"/>
    </row>
    <row r="647" spans="1:30" s="103" customFormat="1" x14ac:dyDescent="0.2">
      <c r="A647" s="146"/>
      <c r="B647" s="102"/>
      <c r="M647" s="102"/>
      <c r="N647" s="102"/>
      <c r="O647" s="102"/>
      <c r="P647" s="102"/>
      <c r="Q647" s="102"/>
      <c r="R647" s="102"/>
      <c r="S647" s="102"/>
      <c r="T647" s="102"/>
      <c r="U647" s="102"/>
      <c r="V647" s="102"/>
      <c r="W647" s="102"/>
      <c r="X647" s="102"/>
      <c r="Y647" s="102"/>
      <c r="Z647" s="102"/>
      <c r="AA647" s="102"/>
      <c r="AB647" s="102"/>
      <c r="AC647" s="102"/>
      <c r="AD647" s="102"/>
    </row>
    <row r="648" spans="1:30" s="103" customFormat="1" x14ac:dyDescent="0.2">
      <c r="A648" s="146"/>
      <c r="B648" s="102"/>
      <c r="M648" s="102"/>
      <c r="N648" s="102"/>
      <c r="O648" s="102"/>
      <c r="P648" s="102"/>
      <c r="Q648" s="102"/>
      <c r="R648" s="102"/>
      <c r="S648" s="102"/>
      <c r="T648" s="102"/>
      <c r="U648" s="102"/>
      <c r="V648" s="102"/>
      <c r="W648" s="102"/>
      <c r="X648" s="102"/>
      <c r="Y648" s="102"/>
      <c r="Z648" s="102"/>
      <c r="AA648" s="102"/>
      <c r="AB648" s="102"/>
      <c r="AC648" s="102"/>
      <c r="AD648" s="102"/>
    </row>
    <row r="649" spans="1:30" s="103" customFormat="1" x14ac:dyDescent="0.2">
      <c r="A649" s="146"/>
      <c r="B649" s="102"/>
      <c r="M649" s="102"/>
      <c r="N649" s="102"/>
      <c r="O649" s="102"/>
      <c r="P649" s="102"/>
      <c r="Q649" s="102"/>
      <c r="R649" s="102"/>
      <c r="S649" s="102"/>
      <c r="T649" s="102"/>
      <c r="U649" s="102"/>
      <c r="V649" s="102"/>
      <c r="W649" s="102"/>
      <c r="X649" s="102"/>
      <c r="Y649" s="102"/>
      <c r="Z649" s="102"/>
      <c r="AA649" s="102"/>
      <c r="AB649" s="102"/>
      <c r="AC649" s="102"/>
      <c r="AD649" s="102"/>
    </row>
    <row r="650" spans="1:30" s="103" customFormat="1" x14ac:dyDescent="0.2">
      <c r="A650" s="146"/>
      <c r="B650" s="102"/>
      <c r="M650" s="102"/>
      <c r="N650" s="102"/>
      <c r="O650" s="102"/>
      <c r="P650" s="102"/>
      <c r="Q650" s="102"/>
      <c r="R650" s="102"/>
      <c r="S650" s="102"/>
      <c r="T650" s="102"/>
      <c r="U650" s="102"/>
      <c r="V650" s="102"/>
      <c r="W650" s="102"/>
      <c r="X650" s="102"/>
      <c r="Y650" s="102"/>
      <c r="Z650" s="102"/>
      <c r="AA650" s="102"/>
      <c r="AB650" s="102"/>
      <c r="AC650" s="102"/>
      <c r="AD650" s="102"/>
    </row>
    <row r="651" spans="1:30" s="103" customFormat="1" x14ac:dyDescent="0.2">
      <c r="A651" s="146"/>
      <c r="B651" s="102"/>
      <c r="M651" s="102"/>
      <c r="N651" s="102"/>
      <c r="O651" s="102"/>
      <c r="P651" s="102"/>
      <c r="Q651" s="102"/>
      <c r="R651" s="102"/>
      <c r="S651" s="102"/>
      <c r="T651" s="102"/>
      <c r="U651" s="102"/>
      <c r="V651" s="102"/>
      <c r="W651" s="102"/>
      <c r="X651" s="102"/>
      <c r="Y651" s="102"/>
      <c r="Z651" s="102"/>
      <c r="AA651" s="102"/>
      <c r="AB651" s="102"/>
      <c r="AC651" s="102"/>
      <c r="AD651" s="102"/>
    </row>
    <row r="652" spans="1:30" s="103" customFormat="1" x14ac:dyDescent="0.2">
      <c r="A652" s="146"/>
      <c r="B652" s="102"/>
      <c r="M652" s="102"/>
      <c r="N652" s="102"/>
      <c r="O652" s="102"/>
      <c r="P652" s="102"/>
      <c r="Q652" s="102"/>
      <c r="R652" s="102"/>
      <c r="S652" s="102"/>
      <c r="T652" s="102"/>
      <c r="U652" s="102"/>
      <c r="V652" s="102"/>
      <c r="W652" s="102"/>
      <c r="X652" s="102"/>
      <c r="Y652" s="102"/>
      <c r="Z652" s="102"/>
      <c r="AA652" s="102"/>
      <c r="AB652" s="102"/>
      <c r="AC652" s="102"/>
      <c r="AD652" s="102"/>
    </row>
    <row r="653" spans="1:30" s="103" customFormat="1" x14ac:dyDescent="0.2">
      <c r="A653" s="146"/>
      <c r="B653" s="102"/>
      <c r="M653" s="102"/>
      <c r="N653" s="102"/>
      <c r="O653" s="102"/>
      <c r="P653" s="102"/>
      <c r="Q653" s="102"/>
      <c r="R653" s="102"/>
      <c r="S653" s="102"/>
      <c r="T653" s="102"/>
      <c r="U653" s="102"/>
      <c r="V653" s="102"/>
      <c r="W653" s="102"/>
      <c r="X653" s="102"/>
      <c r="Y653" s="102"/>
      <c r="Z653" s="102"/>
      <c r="AA653" s="102"/>
      <c r="AB653" s="102"/>
      <c r="AC653" s="102"/>
      <c r="AD653" s="102"/>
    </row>
    <row r="654" spans="1:30" s="103" customFormat="1" x14ac:dyDescent="0.2">
      <c r="A654" s="146"/>
      <c r="B654" s="102"/>
      <c r="M654" s="102"/>
      <c r="N654" s="102"/>
      <c r="O654" s="102"/>
      <c r="P654" s="102"/>
      <c r="Q654" s="102"/>
      <c r="R654" s="102"/>
      <c r="S654" s="102"/>
      <c r="T654" s="102"/>
      <c r="U654" s="102"/>
      <c r="V654" s="102"/>
      <c r="W654" s="102"/>
      <c r="X654" s="102"/>
      <c r="Y654" s="102"/>
      <c r="Z654" s="102"/>
      <c r="AA654" s="102"/>
      <c r="AB654" s="102"/>
      <c r="AC654" s="102"/>
      <c r="AD654" s="102"/>
    </row>
    <row r="655" spans="1:30" s="103" customFormat="1" x14ac:dyDescent="0.2">
      <c r="A655" s="146"/>
      <c r="B655" s="102"/>
      <c r="M655" s="102"/>
      <c r="N655" s="102"/>
      <c r="O655" s="102"/>
      <c r="P655" s="102"/>
      <c r="Q655" s="102"/>
      <c r="R655" s="102"/>
      <c r="S655" s="102"/>
      <c r="T655" s="102"/>
      <c r="U655" s="102"/>
      <c r="V655" s="102"/>
      <c r="W655" s="102"/>
      <c r="X655" s="102"/>
      <c r="Y655" s="102"/>
      <c r="Z655" s="102"/>
      <c r="AA655" s="102"/>
      <c r="AB655" s="102"/>
      <c r="AC655" s="102"/>
      <c r="AD655" s="102"/>
    </row>
    <row r="656" spans="1:30" s="103" customFormat="1" x14ac:dyDescent="0.2">
      <c r="A656" s="146"/>
      <c r="B656" s="102"/>
      <c r="M656" s="102"/>
      <c r="N656" s="102"/>
      <c r="O656" s="102"/>
      <c r="P656" s="102"/>
      <c r="Q656" s="102"/>
      <c r="R656" s="102"/>
      <c r="S656" s="102"/>
      <c r="T656" s="102"/>
      <c r="U656" s="102"/>
      <c r="V656" s="102"/>
      <c r="W656" s="102"/>
      <c r="X656" s="102"/>
      <c r="Y656" s="102"/>
      <c r="Z656" s="102"/>
      <c r="AA656" s="102"/>
      <c r="AB656" s="102"/>
      <c r="AC656" s="102"/>
      <c r="AD656" s="102"/>
    </row>
    <row r="657" spans="1:30" s="103" customFormat="1" x14ac:dyDescent="0.2">
      <c r="A657" s="146"/>
      <c r="B657" s="102"/>
      <c r="M657" s="102"/>
      <c r="N657" s="102"/>
      <c r="O657" s="102"/>
      <c r="P657" s="102"/>
      <c r="Q657" s="102"/>
      <c r="R657" s="102"/>
      <c r="S657" s="102"/>
      <c r="T657" s="102"/>
      <c r="U657" s="102"/>
      <c r="V657" s="102"/>
      <c r="W657" s="102"/>
      <c r="X657" s="102"/>
      <c r="Y657" s="102"/>
      <c r="Z657" s="102"/>
      <c r="AA657" s="102"/>
      <c r="AB657" s="102"/>
      <c r="AC657" s="102"/>
      <c r="AD657" s="102"/>
    </row>
    <row r="658" spans="1:30" s="103" customFormat="1" x14ac:dyDescent="0.2">
      <c r="A658" s="146"/>
      <c r="B658" s="102"/>
      <c r="M658" s="102"/>
      <c r="N658" s="102"/>
      <c r="O658" s="102"/>
      <c r="P658" s="102"/>
      <c r="Q658" s="102"/>
      <c r="R658" s="102"/>
      <c r="S658" s="102"/>
      <c r="T658" s="102"/>
      <c r="U658" s="102"/>
      <c r="V658" s="102"/>
      <c r="W658" s="102"/>
      <c r="X658" s="102"/>
      <c r="Y658" s="102"/>
      <c r="Z658" s="102"/>
      <c r="AA658" s="102"/>
      <c r="AB658" s="102"/>
      <c r="AC658" s="102"/>
      <c r="AD658" s="102"/>
    </row>
    <row r="659" spans="1:30" s="103" customFormat="1" x14ac:dyDescent="0.2">
      <c r="A659" s="146"/>
      <c r="B659" s="102"/>
      <c r="M659" s="102"/>
      <c r="N659" s="102"/>
      <c r="O659" s="102"/>
      <c r="P659" s="102"/>
      <c r="Q659" s="102"/>
      <c r="R659" s="102"/>
      <c r="S659" s="102"/>
      <c r="T659" s="102"/>
      <c r="U659" s="102"/>
      <c r="V659" s="102"/>
      <c r="W659" s="102"/>
      <c r="X659" s="102"/>
      <c r="Y659" s="102"/>
      <c r="Z659" s="102"/>
      <c r="AA659" s="102"/>
      <c r="AB659" s="102"/>
      <c r="AC659" s="102"/>
      <c r="AD659" s="102"/>
    </row>
    <row r="660" spans="1:30" s="103" customFormat="1" x14ac:dyDescent="0.2">
      <c r="A660" s="146"/>
      <c r="B660" s="102"/>
      <c r="M660" s="102"/>
      <c r="N660" s="102"/>
      <c r="O660" s="102"/>
      <c r="P660" s="102"/>
      <c r="Q660" s="102"/>
      <c r="R660" s="102"/>
      <c r="S660" s="102"/>
      <c r="T660" s="102"/>
      <c r="U660" s="102"/>
      <c r="V660" s="102"/>
      <c r="W660" s="102"/>
      <c r="X660" s="102"/>
      <c r="Y660" s="102"/>
      <c r="Z660" s="102"/>
      <c r="AA660" s="102"/>
      <c r="AB660" s="102"/>
      <c r="AC660" s="102"/>
      <c r="AD660" s="102"/>
    </row>
    <row r="661" spans="1:30" s="103" customFormat="1" x14ac:dyDescent="0.2">
      <c r="A661" s="146"/>
      <c r="B661" s="102"/>
      <c r="M661" s="102"/>
      <c r="N661" s="102"/>
      <c r="O661" s="102"/>
      <c r="P661" s="102"/>
      <c r="Q661" s="102"/>
      <c r="R661" s="102"/>
      <c r="S661" s="102"/>
      <c r="T661" s="102"/>
      <c r="U661" s="102"/>
      <c r="V661" s="102"/>
      <c r="W661" s="102"/>
      <c r="X661" s="102"/>
      <c r="Y661" s="102"/>
      <c r="Z661" s="102"/>
      <c r="AA661" s="102"/>
      <c r="AB661" s="102"/>
      <c r="AC661" s="102"/>
      <c r="AD661" s="102"/>
    </row>
    <row r="662" spans="1:30" s="103" customFormat="1" x14ac:dyDescent="0.2">
      <c r="A662" s="146"/>
      <c r="B662" s="102"/>
      <c r="M662" s="102"/>
      <c r="N662" s="102"/>
      <c r="O662" s="102"/>
      <c r="P662" s="102"/>
      <c r="Q662" s="102"/>
      <c r="R662" s="102"/>
      <c r="S662" s="102"/>
      <c r="T662" s="102"/>
      <c r="U662" s="102"/>
      <c r="V662" s="102"/>
      <c r="W662" s="102"/>
      <c r="X662" s="102"/>
      <c r="Y662" s="102"/>
      <c r="Z662" s="102"/>
      <c r="AA662" s="102"/>
      <c r="AB662" s="102"/>
      <c r="AC662" s="102"/>
      <c r="AD662" s="102"/>
    </row>
    <row r="663" spans="1:30" s="103" customFormat="1" x14ac:dyDescent="0.2">
      <c r="A663" s="146"/>
      <c r="B663" s="102"/>
      <c r="M663" s="102"/>
      <c r="N663" s="102"/>
      <c r="O663" s="102"/>
      <c r="P663" s="102"/>
      <c r="Q663" s="102"/>
      <c r="R663" s="102"/>
      <c r="S663" s="102"/>
      <c r="T663" s="102"/>
      <c r="U663" s="102"/>
      <c r="V663" s="102"/>
      <c r="W663" s="102"/>
      <c r="X663" s="102"/>
      <c r="Y663" s="102"/>
      <c r="Z663" s="102"/>
      <c r="AA663" s="102"/>
      <c r="AB663" s="102"/>
      <c r="AC663" s="102"/>
      <c r="AD663" s="102"/>
    </row>
    <row r="664" spans="1:30" s="103" customFormat="1" x14ac:dyDescent="0.2">
      <c r="A664" s="146"/>
      <c r="B664" s="102"/>
      <c r="M664" s="102"/>
      <c r="N664" s="102"/>
      <c r="O664" s="102"/>
      <c r="P664" s="102"/>
      <c r="Q664" s="102"/>
      <c r="R664" s="102"/>
      <c r="S664" s="102"/>
      <c r="T664" s="102"/>
      <c r="U664" s="102"/>
      <c r="V664" s="102"/>
      <c r="W664" s="102"/>
      <c r="X664" s="102"/>
      <c r="Y664" s="102"/>
      <c r="Z664" s="102"/>
      <c r="AA664" s="102"/>
      <c r="AB664" s="102"/>
      <c r="AC664" s="102"/>
      <c r="AD664" s="102"/>
    </row>
    <row r="665" spans="1:30" s="103" customFormat="1" x14ac:dyDescent="0.2">
      <c r="A665" s="146"/>
      <c r="B665" s="102"/>
      <c r="M665" s="102"/>
      <c r="N665" s="102"/>
      <c r="O665" s="102"/>
      <c r="P665" s="102"/>
      <c r="Q665" s="102"/>
      <c r="R665" s="102"/>
      <c r="S665" s="102"/>
      <c r="T665" s="102"/>
      <c r="U665" s="102"/>
      <c r="V665" s="102"/>
      <c r="W665" s="102"/>
      <c r="X665" s="102"/>
      <c r="Y665" s="102"/>
      <c r="Z665" s="102"/>
      <c r="AA665" s="102"/>
      <c r="AB665" s="102"/>
      <c r="AC665" s="102"/>
      <c r="AD665" s="102"/>
    </row>
    <row r="666" spans="1:30" s="103" customFormat="1" x14ac:dyDescent="0.2">
      <c r="A666" s="146"/>
      <c r="B666" s="102"/>
      <c r="M666" s="102"/>
      <c r="N666" s="102"/>
      <c r="O666" s="102"/>
      <c r="P666" s="102"/>
      <c r="Q666" s="102"/>
      <c r="R666" s="102"/>
      <c r="S666" s="102"/>
      <c r="T666" s="102"/>
      <c r="U666" s="102"/>
      <c r="V666" s="102"/>
      <c r="W666" s="102"/>
      <c r="X666" s="102"/>
      <c r="Y666" s="102"/>
      <c r="Z666" s="102"/>
      <c r="AA666" s="102"/>
      <c r="AB666" s="102"/>
      <c r="AC666" s="102"/>
      <c r="AD666" s="102"/>
    </row>
    <row r="667" spans="1:30" s="103" customFormat="1" x14ac:dyDescent="0.2">
      <c r="A667" s="146"/>
      <c r="B667" s="102"/>
      <c r="M667" s="102"/>
      <c r="N667" s="102"/>
      <c r="O667" s="102"/>
      <c r="P667" s="102"/>
      <c r="Q667" s="102"/>
      <c r="R667" s="102"/>
      <c r="S667" s="102"/>
      <c r="T667" s="102"/>
      <c r="U667" s="102"/>
      <c r="V667" s="102"/>
      <c r="W667" s="102"/>
      <c r="X667" s="102"/>
      <c r="Y667" s="102"/>
      <c r="Z667" s="102"/>
      <c r="AA667" s="102"/>
      <c r="AB667" s="102"/>
      <c r="AC667" s="102"/>
      <c r="AD667" s="102"/>
    </row>
    <row r="668" spans="1:30" s="103" customFormat="1" x14ac:dyDescent="0.2">
      <c r="A668" s="146"/>
      <c r="B668" s="102"/>
      <c r="M668" s="102"/>
      <c r="N668" s="102"/>
      <c r="O668" s="102"/>
      <c r="P668" s="102"/>
      <c r="Q668" s="102"/>
      <c r="R668" s="102"/>
      <c r="S668" s="102"/>
      <c r="T668" s="102"/>
      <c r="U668" s="102"/>
      <c r="V668" s="102"/>
      <c r="W668" s="102"/>
      <c r="X668" s="102"/>
      <c r="Y668" s="102"/>
      <c r="Z668" s="102"/>
      <c r="AA668" s="102"/>
      <c r="AB668" s="102"/>
      <c r="AC668" s="102"/>
      <c r="AD668" s="102"/>
    </row>
    <row r="669" spans="1:30" s="103" customFormat="1" x14ac:dyDescent="0.2">
      <c r="A669" s="146"/>
      <c r="B669" s="102"/>
      <c r="M669" s="102"/>
      <c r="N669" s="102"/>
      <c r="O669" s="102"/>
      <c r="P669" s="102"/>
      <c r="Q669" s="102"/>
      <c r="R669" s="102"/>
      <c r="S669" s="102"/>
      <c r="T669" s="102"/>
      <c r="U669" s="102"/>
      <c r="V669" s="102"/>
      <c r="W669" s="102"/>
      <c r="X669" s="102"/>
      <c r="Y669" s="102"/>
      <c r="Z669" s="102"/>
      <c r="AA669" s="102"/>
      <c r="AB669" s="102"/>
      <c r="AC669" s="102"/>
      <c r="AD669" s="102"/>
    </row>
    <row r="670" spans="1:30" s="103" customFormat="1" x14ac:dyDescent="0.2">
      <c r="A670" s="146"/>
      <c r="B670" s="102"/>
      <c r="M670" s="102"/>
      <c r="N670" s="102"/>
      <c r="O670" s="102"/>
      <c r="P670" s="102"/>
      <c r="Q670" s="102"/>
      <c r="R670" s="102"/>
      <c r="S670" s="102"/>
      <c r="T670" s="102"/>
      <c r="U670" s="102"/>
      <c r="V670" s="102"/>
      <c r="W670" s="102"/>
      <c r="X670" s="102"/>
      <c r="Y670" s="102"/>
      <c r="Z670" s="102"/>
      <c r="AA670" s="102"/>
      <c r="AB670" s="102"/>
      <c r="AC670" s="102"/>
      <c r="AD670" s="102"/>
    </row>
    <row r="671" spans="1:30" s="103" customFormat="1" x14ac:dyDescent="0.2">
      <c r="A671" s="146"/>
      <c r="B671" s="102"/>
      <c r="M671" s="102"/>
      <c r="N671" s="102"/>
      <c r="O671" s="102"/>
      <c r="P671" s="102"/>
      <c r="Q671" s="102"/>
      <c r="R671" s="102"/>
      <c r="S671" s="102"/>
      <c r="T671" s="102"/>
      <c r="U671" s="102"/>
      <c r="V671" s="102"/>
      <c r="W671" s="102"/>
      <c r="X671" s="102"/>
      <c r="Y671" s="102"/>
      <c r="Z671" s="102"/>
      <c r="AA671" s="102"/>
      <c r="AB671" s="102"/>
      <c r="AC671" s="102"/>
      <c r="AD671" s="102"/>
    </row>
    <row r="672" spans="1:30" s="103" customFormat="1" x14ac:dyDescent="0.2">
      <c r="A672" s="146"/>
      <c r="B672" s="102"/>
      <c r="M672" s="102"/>
      <c r="N672" s="102"/>
      <c r="O672" s="102"/>
      <c r="P672" s="102"/>
      <c r="Q672" s="102"/>
      <c r="R672" s="102"/>
      <c r="S672" s="102"/>
      <c r="T672" s="102"/>
      <c r="U672" s="102"/>
      <c r="V672" s="102"/>
      <c r="W672" s="102"/>
      <c r="X672" s="102"/>
      <c r="Y672" s="102"/>
      <c r="Z672" s="102"/>
      <c r="AA672" s="102"/>
      <c r="AB672" s="102"/>
      <c r="AC672" s="102"/>
      <c r="AD672" s="102"/>
    </row>
    <row r="673" spans="1:30" s="103" customFormat="1" x14ac:dyDescent="0.2">
      <c r="A673" s="146"/>
      <c r="B673" s="102"/>
      <c r="M673" s="102"/>
      <c r="N673" s="102"/>
      <c r="O673" s="102"/>
      <c r="P673" s="102"/>
      <c r="Q673" s="102"/>
      <c r="R673" s="102"/>
      <c r="S673" s="102"/>
      <c r="T673" s="102"/>
      <c r="U673" s="102"/>
      <c r="V673" s="102"/>
      <c r="W673" s="102"/>
      <c r="X673" s="102"/>
      <c r="Y673" s="102"/>
      <c r="Z673" s="102"/>
      <c r="AA673" s="102"/>
      <c r="AB673" s="102"/>
      <c r="AC673" s="102"/>
      <c r="AD673" s="102"/>
    </row>
    <row r="674" spans="1:30" s="103" customFormat="1" x14ac:dyDescent="0.2">
      <c r="A674" s="146"/>
      <c r="B674" s="102"/>
      <c r="M674" s="102"/>
      <c r="N674" s="102"/>
      <c r="O674" s="102"/>
      <c r="P674" s="102"/>
      <c r="Q674" s="102"/>
      <c r="R674" s="102"/>
      <c r="S674" s="102"/>
      <c r="T674" s="102"/>
      <c r="U674" s="102"/>
      <c r="V674" s="102"/>
      <c r="W674" s="102"/>
      <c r="X674" s="102"/>
      <c r="Y674" s="102"/>
      <c r="Z674" s="102"/>
      <c r="AA674" s="102"/>
      <c r="AB674" s="102"/>
      <c r="AC674" s="102"/>
      <c r="AD674" s="102"/>
    </row>
    <row r="675" spans="1:30" s="103" customFormat="1" x14ac:dyDescent="0.2">
      <c r="A675" s="146"/>
      <c r="B675" s="102"/>
      <c r="M675" s="102"/>
      <c r="N675" s="102"/>
      <c r="O675" s="102"/>
      <c r="P675" s="102"/>
      <c r="Q675" s="102"/>
      <c r="R675" s="102"/>
      <c r="S675" s="102"/>
      <c r="T675" s="102"/>
      <c r="U675" s="102"/>
      <c r="V675" s="102"/>
      <c r="W675" s="102"/>
      <c r="X675" s="102"/>
      <c r="Y675" s="102"/>
      <c r="Z675" s="102"/>
      <c r="AA675" s="102"/>
      <c r="AB675" s="102"/>
      <c r="AC675" s="102"/>
      <c r="AD675" s="102"/>
    </row>
    <row r="676" spans="1:30" s="103" customFormat="1" x14ac:dyDescent="0.2">
      <c r="A676" s="146"/>
      <c r="B676" s="102"/>
      <c r="M676" s="102"/>
      <c r="N676" s="102"/>
      <c r="O676" s="102"/>
      <c r="P676" s="102"/>
      <c r="Q676" s="102"/>
      <c r="R676" s="102"/>
      <c r="S676" s="102"/>
      <c r="T676" s="102"/>
      <c r="U676" s="102"/>
      <c r="V676" s="102"/>
      <c r="W676" s="102"/>
      <c r="X676" s="102"/>
      <c r="Y676" s="102"/>
      <c r="Z676" s="102"/>
      <c r="AA676" s="102"/>
      <c r="AB676" s="102"/>
      <c r="AC676" s="102"/>
      <c r="AD676" s="102"/>
    </row>
    <row r="677" spans="1:30" s="103" customFormat="1" x14ac:dyDescent="0.2">
      <c r="A677" s="146"/>
      <c r="B677" s="102"/>
      <c r="M677" s="102"/>
      <c r="N677" s="102"/>
      <c r="O677" s="102"/>
      <c r="P677" s="102"/>
      <c r="Q677" s="102"/>
      <c r="R677" s="102"/>
      <c r="S677" s="102"/>
      <c r="T677" s="102"/>
      <c r="U677" s="102"/>
      <c r="V677" s="102"/>
      <c r="W677" s="102"/>
      <c r="X677" s="102"/>
      <c r="Y677" s="102"/>
      <c r="Z677" s="102"/>
      <c r="AA677" s="102"/>
      <c r="AB677" s="102"/>
      <c r="AC677" s="102"/>
      <c r="AD677" s="102"/>
    </row>
    <row r="678" spans="1:30" s="103" customFormat="1" x14ac:dyDescent="0.2">
      <c r="A678" s="146"/>
      <c r="B678" s="102"/>
      <c r="M678" s="102"/>
      <c r="N678" s="102"/>
      <c r="O678" s="102"/>
      <c r="P678" s="102"/>
      <c r="Q678" s="102"/>
      <c r="R678" s="102"/>
      <c r="S678" s="102"/>
      <c r="T678" s="102"/>
      <c r="U678" s="102"/>
      <c r="V678" s="102"/>
      <c r="W678" s="102"/>
      <c r="X678" s="102"/>
      <c r="Y678" s="102"/>
      <c r="Z678" s="102"/>
      <c r="AA678" s="102"/>
      <c r="AB678" s="102"/>
      <c r="AC678" s="102"/>
      <c r="AD678" s="102"/>
    </row>
    <row r="679" spans="1:30" s="103" customFormat="1" x14ac:dyDescent="0.2">
      <c r="A679" s="146"/>
      <c r="B679" s="102"/>
      <c r="M679" s="102"/>
      <c r="N679" s="102"/>
      <c r="O679" s="102"/>
      <c r="P679" s="102"/>
      <c r="Q679" s="102"/>
      <c r="R679" s="102"/>
      <c r="S679" s="102"/>
      <c r="T679" s="102"/>
      <c r="U679" s="102"/>
      <c r="V679" s="102"/>
      <c r="W679" s="102"/>
      <c r="X679" s="102"/>
      <c r="Y679" s="102"/>
      <c r="Z679" s="102"/>
      <c r="AA679" s="102"/>
      <c r="AB679" s="102"/>
      <c r="AC679" s="102"/>
      <c r="AD679" s="102"/>
    </row>
    <row r="680" spans="1:30" s="103" customFormat="1" x14ac:dyDescent="0.2">
      <c r="A680" s="146"/>
      <c r="B680" s="102"/>
      <c r="M680" s="102"/>
      <c r="N680" s="102"/>
      <c r="O680" s="102"/>
      <c r="P680" s="102"/>
      <c r="Q680" s="102"/>
      <c r="R680" s="102"/>
      <c r="S680" s="102"/>
      <c r="T680" s="102"/>
      <c r="U680" s="102"/>
      <c r="V680" s="102"/>
      <c r="W680" s="102"/>
      <c r="X680" s="102"/>
      <c r="Y680" s="102"/>
      <c r="Z680" s="102"/>
      <c r="AA680" s="102"/>
      <c r="AB680" s="102"/>
      <c r="AC680" s="102"/>
      <c r="AD680" s="102"/>
    </row>
    <row r="681" spans="1:30" s="103" customFormat="1" x14ac:dyDescent="0.2">
      <c r="A681" s="146"/>
      <c r="B681" s="102"/>
      <c r="M681" s="102"/>
      <c r="N681" s="102"/>
      <c r="O681" s="102"/>
      <c r="P681" s="102"/>
      <c r="Q681" s="102"/>
      <c r="R681" s="102"/>
      <c r="S681" s="102"/>
      <c r="T681" s="102"/>
      <c r="U681" s="102"/>
      <c r="V681" s="102"/>
      <c r="W681" s="102"/>
      <c r="X681" s="102"/>
      <c r="Y681" s="102"/>
      <c r="Z681" s="102"/>
      <c r="AA681" s="102"/>
      <c r="AB681" s="102"/>
      <c r="AC681" s="102"/>
      <c r="AD681" s="102"/>
    </row>
    <row r="682" spans="1:30" s="103" customFormat="1" x14ac:dyDescent="0.2">
      <c r="A682" s="146"/>
      <c r="B682" s="102"/>
      <c r="M682" s="102"/>
      <c r="N682" s="102"/>
      <c r="O682" s="102"/>
      <c r="P682" s="102"/>
      <c r="Q682" s="102"/>
      <c r="R682" s="102"/>
      <c r="S682" s="102"/>
      <c r="T682" s="102"/>
      <c r="U682" s="102"/>
      <c r="V682" s="102"/>
      <c r="W682" s="102"/>
      <c r="X682" s="102"/>
      <c r="Y682" s="102"/>
      <c r="Z682" s="102"/>
      <c r="AA682" s="102"/>
      <c r="AB682" s="102"/>
      <c r="AC682" s="102"/>
      <c r="AD682" s="102"/>
    </row>
    <row r="683" spans="1:30" s="103" customFormat="1" x14ac:dyDescent="0.2">
      <c r="A683" s="146"/>
      <c r="B683" s="102"/>
      <c r="M683" s="102"/>
      <c r="N683" s="102"/>
      <c r="O683" s="102"/>
      <c r="P683" s="102"/>
      <c r="Q683" s="102"/>
      <c r="R683" s="102"/>
      <c r="S683" s="102"/>
      <c r="T683" s="102"/>
      <c r="U683" s="102"/>
      <c r="V683" s="102"/>
      <c r="W683" s="102"/>
      <c r="X683" s="102"/>
      <c r="Y683" s="102"/>
      <c r="Z683" s="102"/>
      <c r="AA683" s="102"/>
      <c r="AB683" s="102"/>
      <c r="AC683" s="102"/>
      <c r="AD683" s="102"/>
    </row>
    <row r="684" spans="1:30" s="103" customFormat="1" x14ac:dyDescent="0.2">
      <c r="A684" s="146"/>
      <c r="B684" s="102"/>
      <c r="M684" s="102"/>
      <c r="N684" s="102"/>
      <c r="O684" s="102"/>
      <c r="P684" s="102"/>
      <c r="Q684" s="102"/>
      <c r="R684" s="102"/>
      <c r="S684" s="102"/>
      <c r="T684" s="102"/>
      <c r="U684" s="102"/>
      <c r="V684" s="102"/>
      <c r="W684" s="102"/>
      <c r="X684" s="102"/>
      <c r="Y684" s="102"/>
      <c r="Z684" s="102"/>
      <c r="AA684" s="102"/>
      <c r="AB684" s="102"/>
      <c r="AC684" s="102"/>
      <c r="AD684" s="102"/>
    </row>
    <row r="685" spans="1:30" s="103" customFormat="1" x14ac:dyDescent="0.2">
      <c r="A685" s="146"/>
      <c r="B685" s="102"/>
      <c r="M685" s="102"/>
      <c r="N685" s="102"/>
      <c r="O685" s="102"/>
      <c r="P685" s="102"/>
      <c r="Q685" s="102"/>
      <c r="R685" s="102"/>
      <c r="S685" s="102"/>
      <c r="T685" s="102"/>
      <c r="U685" s="102"/>
      <c r="V685" s="102"/>
      <c r="W685" s="102"/>
      <c r="X685" s="102"/>
      <c r="Y685" s="102"/>
      <c r="Z685" s="102"/>
      <c r="AA685" s="102"/>
      <c r="AB685" s="102"/>
      <c r="AC685" s="102"/>
      <c r="AD685" s="102"/>
    </row>
    <row r="686" spans="1:30" s="103" customFormat="1" x14ac:dyDescent="0.2">
      <c r="A686" s="146"/>
      <c r="B686" s="102"/>
      <c r="M686" s="102"/>
      <c r="N686" s="102"/>
      <c r="O686" s="102"/>
      <c r="P686" s="102"/>
      <c r="Q686" s="102"/>
      <c r="R686" s="102"/>
      <c r="S686" s="102"/>
      <c r="T686" s="102"/>
      <c r="U686" s="102"/>
      <c r="V686" s="102"/>
      <c r="W686" s="102"/>
      <c r="X686" s="102"/>
      <c r="Y686" s="102"/>
      <c r="Z686" s="102"/>
      <c r="AA686" s="102"/>
      <c r="AB686" s="102"/>
      <c r="AC686" s="102"/>
      <c r="AD686" s="102"/>
    </row>
    <row r="687" spans="1:30" s="103" customFormat="1" x14ac:dyDescent="0.2">
      <c r="A687" s="146"/>
      <c r="B687" s="102"/>
      <c r="M687" s="102"/>
      <c r="N687" s="102"/>
      <c r="O687" s="102"/>
      <c r="P687" s="102"/>
      <c r="Q687" s="102"/>
      <c r="R687" s="102"/>
      <c r="S687" s="102"/>
      <c r="T687" s="102"/>
      <c r="U687" s="102"/>
      <c r="V687" s="102"/>
      <c r="W687" s="102"/>
      <c r="X687" s="102"/>
      <c r="Y687" s="102"/>
      <c r="Z687" s="102"/>
      <c r="AA687" s="102"/>
      <c r="AB687" s="102"/>
      <c r="AC687" s="102"/>
      <c r="AD687" s="102"/>
    </row>
    <row r="688" spans="1:30" s="103" customFormat="1" x14ac:dyDescent="0.2">
      <c r="A688" s="146"/>
      <c r="B688" s="102"/>
      <c r="M688" s="102"/>
      <c r="N688" s="102"/>
      <c r="O688" s="102"/>
      <c r="P688" s="102"/>
      <c r="Q688" s="102"/>
      <c r="R688" s="102"/>
      <c r="S688" s="102"/>
      <c r="T688" s="102"/>
      <c r="U688" s="102"/>
      <c r="V688" s="102"/>
      <c r="W688" s="102"/>
      <c r="X688" s="102"/>
      <c r="Y688" s="102"/>
      <c r="Z688" s="102"/>
      <c r="AA688" s="102"/>
      <c r="AB688" s="102"/>
      <c r="AC688" s="102"/>
      <c r="AD688" s="102"/>
    </row>
    <row r="689" spans="1:30" s="103" customFormat="1" x14ac:dyDescent="0.2">
      <c r="A689" s="146"/>
      <c r="B689" s="102"/>
      <c r="M689" s="102"/>
      <c r="N689" s="102"/>
      <c r="O689" s="102"/>
      <c r="P689" s="102"/>
      <c r="Q689" s="102"/>
      <c r="R689" s="102"/>
      <c r="S689" s="102"/>
      <c r="T689" s="102"/>
      <c r="U689" s="102"/>
      <c r="V689" s="102"/>
      <c r="W689" s="102"/>
      <c r="X689" s="102"/>
      <c r="Y689" s="102"/>
      <c r="Z689" s="102"/>
      <c r="AA689" s="102"/>
      <c r="AB689" s="102"/>
      <c r="AC689" s="102"/>
      <c r="AD689" s="102"/>
    </row>
    <row r="690" spans="1:30" s="103" customFormat="1" x14ac:dyDescent="0.2">
      <c r="A690" s="146"/>
      <c r="B690" s="102"/>
      <c r="M690" s="102"/>
      <c r="N690" s="102"/>
      <c r="O690" s="102"/>
      <c r="P690" s="102"/>
      <c r="Q690" s="102"/>
      <c r="R690" s="102"/>
      <c r="S690" s="102"/>
      <c r="T690" s="102"/>
      <c r="U690" s="102"/>
      <c r="V690" s="102"/>
      <c r="W690" s="102"/>
      <c r="X690" s="102"/>
      <c r="Y690" s="102"/>
      <c r="Z690" s="102"/>
      <c r="AA690" s="102"/>
      <c r="AB690" s="102"/>
      <c r="AC690" s="102"/>
      <c r="AD690" s="102"/>
    </row>
    <row r="691" spans="1:30" s="103" customFormat="1" x14ac:dyDescent="0.2">
      <c r="A691" s="146"/>
      <c r="B691" s="102"/>
      <c r="M691" s="102"/>
      <c r="N691" s="102"/>
      <c r="O691" s="102"/>
      <c r="P691" s="102"/>
      <c r="Q691" s="102"/>
      <c r="R691" s="102"/>
      <c r="S691" s="102"/>
      <c r="T691" s="102"/>
      <c r="U691" s="102"/>
      <c r="V691" s="102"/>
      <c r="W691" s="102"/>
      <c r="X691" s="102"/>
      <c r="Y691" s="102"/>
      <c r="Z691" s="102"/>
      <c r="AA691" s="102"/>
      <c r="AB691" s="102"/>
      <c r="AC691" s="102"/>
      <c r="AD691" s="102"/>
    </row>
    <row r="692" spans="1:30" s="103" customFormat="1" x14ac:dyDescent="0.2">
      <c r="A692" s="146"/>
      <c r="B692" s="102"/>
      <c r="M692" s="102"/>
      <c r="N692" s="102"/>
      <c r="O692" s="102"/>
      <c r="P692" s="102"/>
      <c r="Q692" s="102"/>
      <c r="R692" s="102"/>
      <c r="S692" s="102"/>
      <c r="T692" s="102"/>
      <c r="U692" s="102"/>
      <c r="V692" s="102"/>
      <c r="W692" s="102"/>
      <c r="X692" s="102"/>
      <c r="Y692" s="102"/>
      <c r="Z692" s="102"/>
      <c r="AA692" s="102"/>
      <c r="AB692" s="102"/>
      <c r="AC692" s="102"/>
      <c r="AD692" s="102"/>
    </row>
    <row r="693" spans="1:30" s="103" customFormat="1" x14ac:dyDescent="0.2">
      <c r="A693" s="146"/>
      <c r="B693" s="102"/>
      <c r="M693" s="102"/>
      <c r="N693" s="102"/>
      <c r="O693" s="102"/>
      <c r="P693" s="102"/>
      <c r="Q693" s="102"/>
      <c r="R693" s="102"/>
      <c r="S693" s="102"/>
      <c r="T693" s="102"/>
      <c r="U693" s="102"/>
      <c r="V693" s="102"/>
      <c r="W693" s="102"/>
      <c r="X693" s="102"/>
      <c r="Y693" s="102"/>
      <c r="Z693" s="102"/>
      <c r="AA693" s="102"/>
      <c r="AB693" s="102"/>
      <c r="AC693" s="102"/>
      <c r="AD693" s="102"/>
    </row>
    <row r="694" spans="1:30" s="103" customFormat="1" x14ac:dyDescent="0.2">
      <c r="A694" s="146"/>
      <c r="B694" s="102"/>
      <c r="M694" s="102"/>
      <c r="N694" s="102"/>
      <c r="O694" s="102"/>
      <c r="P694" s="102"/>
      <c r="Q694" s="102"/>
      <c r="R694" s="102"/>
      <c r="S694" s="102"/>
      <c r="T694" s="102"/>
      <c r="U694" s="102"/>
      <c r="V694" s="102"/>
      <c r="W694" s="102"/>
      <c r="X694" s="102"/>
      <c r="Y694" s="102"/>
      <c r="Z694" s="102"/>
      <c r="AA694" s="102"/>
      <c r="AB694" s="102"/>
      <c r="AC694" s="102"/>
      <c r="AD694" s="102"/>
    </row>
    <row r="695" spans="1:30" s="103" customFormat="1" x14ac:dyDescent="0.2">
      <c r="A695" s="146"/>
      <c r="B695" s="102"/>
      <c r="M695" s="102"/>
      <c r="N695" s="102"/>
      <c r="O695" s="102"/>
      <c r="P695" s="102"/>
      <c r="Q695" s="102"/>
      <c r="R695" s="102"/>
      <c r="S695" s="102"/>
      <c r="T695" s="102"/>
      <c r="U695" s="102"/>
      <c r="V695" s="102"/>
      <c r="W695" s="102"/>
      <c r="X695" s="102"/>
      <c r="Y695" s="102"/>
      <c r="Z695" s="102"/>
      <c r="AA695" s="102"/>
      <c r="AB695" s="102"/>
      <c r="AC695" s="102"/>
      <c r="AD695" s="102"/>
    </row>
    <row r="696" spans="1:30" s="103" customFormat="1" x14ac:dyDescent="0.2">
      <c r="A696" s="146"/>
      <c r="B696" s="102"/>
      <c r="M696" s="102"/>
      <c r="N696" s="102"/>
      <c r="O696" s="102"/>
      <c r="P696" s="102"/>
      <c r="Q696" s="102"/>
      <c r="R696" s="102"/>
      <c r="S696" s="102"/>
      <c r="T696" s="102"/>
      <c r="U696" s="102"/>
      <c r="V696" s="102"/>
      <c r="W696" s="102"/>
      <c r="X696" s="102"/>
      <c r="Y696" s="102"/>
      <c r="Z696" s="102"/>
      <c r="AA696" s="102"/>
      <c r="AB696" s="102"/>
      <c r="AC696" s="102"/>
      <c r="AD696" s="102"/>
    </row>
    <row r="697" spans="1:30" s="103" customFormat="1" x14ac:dyDescent="0.2">
      <c r="A697" s="146"/>
      <c r="B697" s="102"/>
      <c r="M697" s="102"/>
      <c r="N697" s="102"/>
      <c r="O697" s="102"/>
      <c r="P697" s="102"/>
      <c r="Q697" s="102"/>
      <c r="R697" s="102"/>
      <c r="S697" s="102"/>
      <c r="T697" s="102"/>
      <c r="U697" s="102"/>
      <c r="V697" s="102"/>
      <c r="W697" s="102"/>
      <c r="X697" s="102"/>
      <c r="Y697" s="102"/>
      <c r="Z697" s="102"/>
      <c r="AA697" s="102"/>
      <c r="AB697" s="102"/>
      <c r="AC697" s="102"/>
      <c r="AD697" s="102"/>
    </row>
    <row r="698" spans="1:30" s="103" customFormat="1" x14ac:dyDescent="0.2">
      <c r="A698" s="146"/>
      <c r="B698" s="102"/>
      <c r="M698" s="102"/>
      <c r="N698" s="102"/>
      <c r="O698" s="102"/>
      <c r="P698" s="102"/>
      <c r="Q698" s="102"/>
      <c r="R698" s="102"/>
      <c r="S698" s="102"/>
      <c r="T698" s="102"/>
      <c r="U698" s="102"/>
      <c r="V698" s="102"/>
      <c r="W698" s="102"/>
      <c r="X698" s="102"/>
      <c r="Y698" s="102"/>
      <c r="Z698" s="102"/>
      <c r="AA698" s="102"/>
      <c r="AB698" s="102"/>
      <c r="AC698" s="102"/>
      <c r="AD698" s="102"/>
    </row>
    <row r="699" spans="1:30" s="103" customFormat="1" x14ac:dyDescent="0.2">
      <c r="A699" s="146"/>
      <c r="B699" s="102"/>
      <c r="M699" s="102"/>
      <c r="N699" s="102"/>
      <c r="O699" s="102"/>
      <c r="P699" s="102"/>
      <c r="Q699" s="102"/>
      <c r="R699" s="102"/>
      <c r="S699" s="102"/>
      <c r="T699" s="102"/>
      <c r="U699" s="102"/>
      <c r="V699" s="102"/>
      <c r="W699" s="102"/>
      <c r="X699" s="102"/>
      <c r="Y699" s="102"/>
      <c r="Z699" s="102"/>
      <c r="AA699" s="102"/>
      <c r="AB699" s="102"/>
      <c r="AC699" s="102"/>
      <c r="AD699" s="102"/>
    </row>
    <row r="700" spans="1:30" s="103" customFormat="1" x14ac:dyDescent="0.2">
      <c r="A700" s="146"/>
      <c r="B700" s="102"/>
      <c r="M700" s="102"/>
      <c r="N700" s="102"/>
      <c r="O700" s="102"/>
      <c r="P700" s="102"/>
      <c r="Q700" s="102"/>
      <c r="R700" s="102"/>
      <c r="S700" s="102"/>
      <c r="T700" s="102"/>
      <c r="U700" s="102"/>
      <c r="V700" s="102"/>
      <c r="W700" s="102"/>
      <c r="X700" s="102"/>
      <c r="Y700" s="102"/>
      <c r="Z700" s="102"/>
      <c r="AA700" s="102"/>
      <c r="AB700" s="102"/>
      <c r="AC700" s="102"/>
      <c r="AD700" s="102"/>
    </row>
    <row r="701" spans="1:30" s="103" customFormat="1" x14ac:dyDescent="0.2">
      <c r="A701" s="146"/>
      <c r="B701" s="102"/>
      <c r="M701" s="102"/>
      <c r="N701" s="102"/>
      <c r="O701" s="102"/>
      <c r="P701" s="102"/>
      <c r="Q701" s="102"/>
      <c r="R701" s="102"/>
      <c r="S701" s="102"/>
      <c r="T701" s="102"/>
      <c r="U701" s="102"/>
      <c r="V701" s="102"/>
      <c r="W701" s="102"/>
      <c r="X701" s="102"/>
      <c r="Y701" s="102"/>
      <c r="Z701" s="102"/>
      <c r="AA701" s="102"/>
      <c r="AB701" s="102"/>
      <c r="AC701" s="102"/>
      <c r="AD701" s="102"/>
    </row>
    <row r="702" spans="1:30" s="103" customFormat="1" x14ac:dyDescent="0.2">
      <c r="A702" s="146"/>
      <c r="B702" s="102"/>
      <c r="M702" s="102"/>
      <c r="N702" s="102"/>
      <c r="O702" s="102"/>
      <c r="P702" s="102"/>
      <c r="Q702" s="102"/>
      <c r="R702" s="102"/>
      <c r="S702" s="102"/>
      <c r="T702" s="102"/>
      <c r="U702" s="102"/>
      <c r="V702" s="102"/>
      <c r="W702" s="102"/>
      <c r="X702" s="102"/>
      <c r="Y702" s="102"/>
      <c r="Z702" s="102"/>
      <c r="AA702" s="102"/>
      <c r="AB702" s="102"/>
      <c r="AC702" s="102"/>
      <c r="AD702" s="102"/>
    </row>
    <row r="703" spans="1:30" s="103" customFormat="1" x14ac:dyDescent="0.2">
      <c r="A703" s="146"/>
      <c r="B703" s="102"/>
      <c r="M703" s="102"/>
      <c r="N703" s="102"/>
      <c r="O703" s="102"/>
      <c r="P703" s="102"/>
      <c r="Q703" s="102"/>
      <c r="R703" s="102"/>
      <c r="S703" s="102"/>
      <c r="T703" s="102"/>
      <c r="U703" s="102"/>
      <c r="V703" s="102"/>
      <c r="W703" s="102"/>
      <c r="X703" s="102"/>
      <c r="Y703" s="102"/>
      <c r="Z703" s="102"/>
      <c r="AA703" s="102"/>
      <c r="AB703" s="102"/>
      <c r="AC703" s="102"/>
      <c r="AD703" s="102"/>
    </row>
    <row r="704" spans="1:30" s="103" customFormat="1" x14ac:dyDescent="0.2">
      <c r="A704" s="146"/>
      <c r="B704" s="102"/>
      <c r="M704" s="102"/>
      <c r="N704" s="102"/>
      <c r="O704" s="102"/>
      <c r="P704" s="102"/>
      <c r="Q704" s="102"/>
      <c r="R704" s="102"/>
      <c r="S704" s="102"/>
      <c r="T704" s="102"/>
      <c r="U704" s="102"/>
      <c r="V704" s="102"/>
      <c r="W704" s="102"/>
      <c r="X704" s="102"/>
      <c r="Y704" s="102"/>
      <c r="Z704" s="102"/>
      <c r="AA704" s="102"/>
      <c r="AB704" s="102"/>
      <c r="AC704" s="102"/>
      <c r="AD704" s="102"/>
    </row>
    <row r="705" spans="1:30" s="103" customFormat="1" x14ac:dyDescent="0.2">
      <c r="A705" s="146"/>
      <c r="B705" s="102"/>
      <c r="M705" s="102"/>
      <c r="N705" s="102"/>
      <c r="O705" s="102"/>
      <c r="P705" s="102"/>
      <c r="Q705" s="102"/>
      <c r="R705" s="102"/>
      <c r="S705" s="102"/>
      <c r="T705" s="102"/>
      <c r="U705" s="102"/>
      <c r="V705" s="102"/>
      <c r="W705" s="102"/>
      <c r="X705" s="102"/>
      <c r="Y705" s="102"/>
      <c r="Z705" s="102"/>
      <c r="AA705" s="102"/>
      <c r="AB705" s="102"/>
      <c r="AC705" s="102"/>
      <c r="AD705" s="102"/>
    </row>
    <row r="706" spans="1:30" s="103" customFormat="1" x14ac:dyDescent="0.2">
      <c r="A706" s="146"/>
      <c r="B706" s="102"/>
      <c r="M706" s="102"/>
      <c r="N706" s="102"/>
      <c r="O706" s="102"/>
      <c r="P706" s="102"/>
      <c r="Q706" s="102"/>
      <c r="R706" s="102"/>
      <c r="S706" s="102"/>
      <c r="T706" s="102"/>
      <c r="U706" s="102"/>
      <c r="V706" s="102"/>
      <c r="W706" s="102"/>
      <c r="X706" s="102"/>
      <c r="Y706" s="102"/>
      <c r="Z706" s="102"/>
      <c r="AA706" s="102"/>
      <c r="AB706" s="102"/>
      <c r="AC706" s="102"/>
      <c r="AD706" s="102"/>
    </row>
    <row r="707" spans="1:30" s="103" customFormat="1" x14ac:dyDescent="0.2">
      <c r="A707" s="146"/>
      <c r="B707" s="102"/>
      <c r="M707" s="102"/>
      <c r="N707" s="102"/>
      <c r="O707" s="102"/>
      <c r="P707" s="102"/>
      <c r="Q707" s="102"/>
      <c r="R707" s="102"/>
      <c r="S707" s="102"/>
      <c r="T707" s="102"/>
      <c r="U707" s="102"/>
      <c r="V707" s="102"/>
      <c r="W707" s="102"/>
      <c r="X707" s="102"/>
      <c r="Y707" s="102"/>
      <c r="Z707" s="102"/>
      <c r="AA707" s="102"/>
      <c r="AB707" s="102"/>
      <c r="AC707" s="102"/>
      <c r="AD707" s="102"/>
    </row>
    <row r="708" spans="1:30" s="103" customFormat="1" x14ac:dyDescent="0.2">
      <c r="A708" s="146"/>
      <c r="B708" s="102"/>
      <c r="M708" s="102"/>
      <c r="N708" s="102"/>
      <c r="O708" s="102"/>
      <c r="P708" s="102"/>
      <c r="Q708" s="102"/>
      <c r="R708" s="102"/>
      <c r="S708" s="102"/>
      <c r="T708" s="102"/>
      <c r="U708" s="102"/>
      <c r="V708" s="102"/>
      <c r="W708" s="102"/>
      <c r="X708" s="102"/>
      <c r="Y708" s="102"/>
      <c r="Z708" s="102"/>
      <c r="AA708" s="102"/>
      <c r="AB708" s="102"/>
      <c r="AC708" s="102"/>
      <c r="AD708" s="102"/>
    </row>
    <row r="709" spans="1:30" s="103" customFormat="1" x14ac:dyDescent="0.2">
      <c r="A709" s="146"/>
      <c r="B709" s="102"/>
      <c r="M709" s="102"/>
      <c r="N709" s="102"/>
      <c r="O709" s="102"/>
      <c r="P709" s="102"/>
      <c r="Q709" s="102"/>
      <c r="R709" s="102"/>
      <c r="S709" s="102"/>
      <c r="T709" s="102"/>
      <c r="U709" s="102"/>
      <c r="V709" s="102"/>
      <c r="W709" s="102"/>
      <c r="X709" s="102"/>
      <c r="Y709" s="102"/>
      <c r="Z709" s="102"/>
      <c r="AA709" s="102"/>
      <c r="AB709" s="102"/>
      <c r="AC709" s="102"/>
      <c r="AD709" s="102"/>
    </row>
    <row r="710" spans="1:30" s="103" customFormat="1" x14ac:dyDescent="0.2">
      <c r="A710" s="146"/>
      <c r="B710" s="102"/>
      <c r="M710" s="102"/>
      <c r="N710" s="102"/>
      <c r="O710" s="102"/>
      <c r="P710" s="102"/>
      <c r="Q710" s="102"/>
      <c r="R710" s="102"/>
      <c r="S710" s="102"/>
      <c r="T710" s="102"/>
      <c r="U710" s="102"/>
      <c r="V710" s="102"/>
      <c r="W710" s="102"/>
      <c r="X710" s="102"/>
      <c r="Y710" s="102"/>
      <c r="Z710" s="102"/>
      <c r="AA710" s="102"/>
      <c r="AB710" s="102"/>
      <c r="AC710" s="102"/>
      <c r="AD710" s="102"/>
    </row>
    <row r="711" spans="1:30" s="103" customFormat="1" x14ac:dyDescent="0.2">
      <c r="A711" s="146"/>
      <c r="B711" s="102"/>
      <c r="M711" s="102"/>
      <c r="N711" s="102"/>
      <c r="O711" s="102"/>
      <c r="P711" s="102"/>
      <c r="Q711" s="102"/>
      <c r="R711" s="102"/>
      <c r="S711" s="102"/>
      <c r="T711" s="102"/>
      <c r="U711" s="102"/>
      <c r="V711" s="102"/>
      <c r="W711" s="102"/>
      <c r="X711" s="102"/>
      <c r="Y711" s="102"/>
      <c r="Z711" s="102"/>
      <c r="AA711" s="102"/>
      <c r="AB711" s="102"/>
      <c r="AC711" s="102"/>
      <c r="AD711" s="102"/>
    </row>
    <row r="712" spans="1:30" s="103" customFormat="1" x14ac:dyDescent="0.2">
      <c r="A712" s="146"/>
      <c r="B712" s="102"/>
      <c r="M712" s="102"/>
      <c r="N712" s="102"/>
      <c r="O712" s="102"/>
      <c r="P712" s="102"/>
      <c r="Q712" s="102"/>
      <c r="R712" s="102"/>
      <c r="S712" s="102"/>
      <c r="T712" s="102"/>
      <c r="U712" s="102"/>
      <c r="V712" s="102"/>
      <c r="W712" s="102"/>
      <c r="X712" s="102"/>
      <c r="Y712" s="102"/>
      <c r="Z712" s="102"/>
      <c r="AA712" s="102"/>
      <c r="AB712" s="102"/>
      <c r="AC712" s="102"/>
      <c r="AD712" s="102"/>
    </row>
    <row r="713" spans="1:30" s="103" customFormat="1" x14ac:dyDescent="0.2">
      <c r="A713" s="146"/>
      <c r="B713" s="102"/>
      <c r="M713" s="102"/>
      <c r="N713" s="102"/>
      <c r="O713" s="102"/>
      <c r="P713" s="102"/>
      <c r="Q713" s="102"/>
      <c r="R713" s="102"/>
      <c r="S713" s="102"/>
      <c r="T713" s="102"/>
      <c r="U713" s="102"/>
      <c r="V713" s="102"/>
      <c r="W713" s="102"/>
      <c r="X713" s="102"/>
      <c r="Y713" s="102"/>
      <c r="Z713" s="102"/>
      <c r="AA713" s="102"/>
      <c r="AB713" s="102"/>
      <c r="AC713" s="102"/>
      <c r="AD713" s="102"/>
    </row>
    <row r="714" spans="1:30" s="103" customFormat="1" x14ac:dyDescent="0.2">
      <c r="A714" s="146"/>
      <c r="B714" s="102"/>
      <c r="M714" s="102"/>
      <c r="N714" s="102"/>
      <c r="O714" s="102"/>
      <c r="P714" s="102"/>
      <c r="Q714" s="102"/>
      <c r="R714" s="102"/>
      <c r="S714" s="102"/>
      <c r="T714" s="102"/>
      <c r="U714" s="102"/>
      <c r="V714" s="102"/>
      <c r="W714" s="102"/>
      <c r="X714" s="102"/>
      <c r="Y714" s="102"/>
      <c r="Z714" s="102"/>
      <c r="AA714" s="102"/>
      <c r="AB714" s="102"/>
      <c r="AC714" s="102"/>
      <c r="AD714" s="102"/>
    </row>
    <row r="715" spans="1:30" s="103" customFormat="1" x14ac:dyDescent="0.2">
      <c r="A715" s="146"/>
      <c r="B715" s="102"/>
      <c r="M715" s="102"/>
      <c r="N715" s="102"/>
      <c r="O715" s="102"/>
      <c r="P715" s="102"/>
      <c r="Q715" s="102"/>
      <c r="R715" s="102"/>
      <c r="S715" s="102"/>
      <c r="T715" s="102"/>
      <c r="U715" s="102"/>
      <c r="V715" s="102"/>
      <c r="W715" s="102"/>
      <c r="X715" s="102"/>
      <c r="Y715" s="102"/>
      <c r="Z715" s="102"/>
      <c r="AA715" s="102"/>
      <c r="AB715" s="102"/>
      <c r="AC715" s="102"/>
      <c r="AD715" s="102"/>
    </row>
    <row r="716" spans="1:30" s="103" customFormat="1" x14ac:dyDescent="0.2">
      <c r="A716" s="146"/>
      <c r="B716" s="102"/>
      <c r="M716" s="102"/>
      <c r="N716" s="102"/>
      <c r="O716" s="102"/>
      <c r="P716" s="102"/>
      <c r="Q716" s="102"/>
      <c r="R716" s="102"/>
      <c r="S716" s="102"/>
      <c r="T716" s="102"/>
      <c r="U716" s="102"/>
      <c r="V716" s="102"/>
      <c r="W716" s="102"/>
      <c r="X716" s="102"/>
      <c r="Y716" s="102"/>
      <c r="Z716" s="102"/>
      <c r="AA716" s="102"/>
      <c r="AB716" s="102"/>
      <c r="AC716" s="102"/>
      <c r="AD716" s="102"/>
    </row>
    <row r="717" spans="1:30" s="103" customFormat="1" x14ac:dyDescent="0.2">
      <c r="A717" s="146"/>
      <c r="B717" s="102"/>
      <c r="M717" s="102"/>
      <c r="N717" s="102"/>
      <c r="O717" s="102"/>
      <c r="P717" s="102"/>
      <c r="Q717" s="102"/>
      <c r="R717" s="102"/>
      <c r="S717" s="102"/>
      <c r="T717" s="102"/>
      <c r="U717" s="102"/>
      <c r="V717" s="102"/>
      <c r="W717" s="102"/>
      <c r="X717" s="102"/>
      <c r="Y717" s="102"/>
      <c r="Z717" s="102"/>
      <c r="AA717" s="102"/>
      <c r="AB717" s="102"/>
      <c r="AC717" s="102"/>
      <c r="AD717" s="102"/>
    </row>
    <row r="718" spans="1:30" s="103" customFormat="1" x14ac:dyDescent="0.2">
      <c r="A718" s="146"/>
      <c r="B718" s="102"/>
      <c r="M718" s="102"/>
      <c r="N718" s="102"/>
      <c r="O718" s="102"/>
      <c r="P718" s="102"/>
      <c r="Q718" s="102"/>
      <c r="R718" s="102"/>
      <c r="S718" s="102"/>
      <c r="T718" s="102"/>
      <c r="U718" s="102"/>
      <c r="V718" s="102"/>
      <c r="W718" s="102"/>
      <c r="X718" s="102"/>
      <c r="Y718" s="102"/>
      <c r="Z718" s="102"/>
      <c r="AA718" s="102"/>
      <c r="AB718" s="102"/>
      <c r="AC718" s="102"/>
      <c r="AD718" s="102"/>
    </row>
    <row r="719" spans="1:30" s="103" customFormat="1" x14ac:dyDescent="0.2">
      <c r="A719" s="146"/>
      <c r="B719" s="102"/>
      <c r="M719" s="102"/>
      <c r="N719" s="102"/>
      <c r="O719" s="102"/>
      <c r="P719" s="102"/>
      <c r="Q719" s="102"/>
      <c r="R719" s="102"/>
      <c r="S719" s="102"/>
      <c r="T719" s="102"/>
      <c r="U719" s="102"/>
      <c r="V719" s="102"/>
      <c r="W719" s="102"/>
      <c r="X719" s="102"/>
      <c r="Y719" s="102"/>
      <c r="Z719" s="102"/>
      <c r="AA719" s="102"/>
      <c r="AB719" s="102"/>
      <c r="AC719" s="102"/>
      <c r="AD719" s="102"/>
    </row>
    <row r="720" spans="1:30" s="103" customFormat="1" x14ac:dyDescent="0.2">
      <c r="A720" s="146"/>
      <c r="B720" s="102"/>
      <c r="M720" s="102"/>
      <c r="N720" s="102"/>
      <c r="O720" s="102"/>
      <c r="P720" s="102"/>
      <c r="Q720" s="102"/>
      <c r="R720" s="102"/>
      <c r="S720" s="102"/>
      <c r="T720" s="102"/>
      <c r="U720" s="102"/>
      <c r="V720" s="102"/>
      <c r="W720" s="102"/>
      <c r="X720" s="102"/>
      <c r="Y720" s="102"/>
      <c r="Z720" s="102"/>
      <c r="AA720" s="102"/>
      <c r="AB720" s="102"/>
      <c r="AC720" s="102"/>
      <c r="AD720" s="102"/>
    </row>
    <row r="721" spans="1:30" s="103" customFormat="1" x14ac:dyDescent="0.2">
      <c r="A721" s="146"/>
      <c r="B721" s="102"/>
      <c r="M721" s="102"/>
      <c r="N721" s="102"/>
      <c r="O721" s="102"/>
      <c r="P721" s="102"/>
      <c r="Q721" s="102"/>
      <c r="R721" s="102"/>
      <c r="S721" s="102"/>
      <c r="T721" s="102"/>
      <c r="U721" s="102"/>
      <c r="V721" s="102"/>
      <c r="W721" s="102"/>
      <c r="X721" s="102"/>
      <c r="Y721" s="102"/>
      <c r="Z721" s="102"/>
      <c r="AA721" s="102"/>
      <c r="AB721" s="102"/>
      <c r="AC721" s="102"/>
      <c r="AD721" s="102"/>
    </row>
    <row r="722" spans="1:30" s="103" customFormat="1" x14ac:dyDescent="0.2">
      <c r="A722" s="146"/>
      <c r="B722" s="102"/>
      <c r="M722" s="102"/>
      <c r="N722" s="102"/>
      <c r="O722" s="102"/>
      <c r="P722" s="102"/>
      <c r="Q722" s="102"/>
      <c r="R722" s="102"/>
      <c r="S722" s="102"/>
      <c r="T722" s="102"/>
      <c r="U722" s="102"/>
      <c r="V722" s="102"/>
      <c r="W722" s="102"/>
      <c r="X722" s="102"/>
      <c r="Y722" s="102"/>
      <c r="Z722" s="102"/>
      <c r="AA722" s="102"/>
      <c r="AB722" s="102"/>
      <c r="AC722" s="102"/>
      <c r="AD722" s="102"/>
    </row>
    <row r="723" spans="1:30" s="103" customFormat="1" x14ac:dyDescent="0.2">
      <c r="A723" s="146"/>
      <c r="B723" s="102"/>
      <c r="M723" s="102"/>
      <c r="N723" s="102"/>
      <c r="O723" s="102"/>
      <c r="P723" s="102"/>
      <c r="Q723" s="102"/>
      <c r="R723" s="102"/>
      <c r="S723" s="102"/>
      <c r="T723" s="102"/>
      <c r="U723" s="102"/>
      <c r="V723" s="102"/>
      <c r="W723" s="102"/>
      <c r="X723" s="102"/>
      <c r="Y723" s="102"/>
      <c r="Z723" s="102"/>
      <c r="AA723" s="102"/>
      <c r="AB723" s="102"/>
      <c r="AC723" s="102"/>
      <c r="AD723" s="102"/>
    </row>
    <row r="724" spans="1:30" s="103" customFormat="1" x14ac:dyDescent="0.2">
      <c r="A724" s="146"/>
      <c r="B724" s="102"/>
      <c r="M724" s="102"/>
      <c r="N724" s="102"/>
      <c r="O724" s="102"/>
      <c r="P724" s="102"/>
      <c r="Q724" s="102"/>
      <c r="R724" s="102"/>
      <c r="S724" s="102"/>
      <c r="T724" s="102"/>
      <c r="U724" s="102"/>
      <c r="V724" s="102"/>
      <c r="W724" s="102"/>
      <c r="X724" s="102"/>
      <c r="Y724" s="102"/>
      <c r="Z724" s="102"/>
      <c r="AA724" s="102"/>
      <c r="AB724" s="102"/>
      <c r="AC724" s="102"/>
      <c r="AD724" s="102"/>
    </row>
    <row r="725" spans="1:30" s="103" customFormat="1" x14ac:dyDescent="0.2">
      <c r="A725" s="146"/>
      <c r="B725" s="102"/>
      <c r="M725" s="102"/>
      <c r="N725" s="102"/>
      <c r="O725" s="102"/>
      <c r="P725" s="102"/>
      <c r="Q725" s="102"/>
      <c r="R725" s="102"/>
      <c r="S725" s="102"/>
      <c r="T725" s="102"/>
      <c r="U725" s="102"/>
      <c r="V725" s="102"/>
      <c r="W725" s="102"/>
      <c r="X725" s="102"/>
      <c r="Y725" s="102"/>
      <c r="Z725" s="102"/>
      <c r="AA725" s="102"/>
      <c r="AB725" s="102"/>
      <c r="AC725" s="102"/>
      <c r="AD725" s="102"/>
    </row>
    <row r="726" spans="1:30" s="103" customFormat="1" x14ac:dyDescent="0.2">
      <c r="A726" s="146"/>
      <c r="B726" s="102"/>
      <c r="M726" s="102"/>
      <c r="N726" s="102"/>
      <c r="O726" s="102"/>
      <c r="P726" s="102"/>
      <c r="Q726" s="102"/>
      <c r="R726" s="102"/>
      <c r="S726" s="102"/>
      <c r="T726" s="102"/>
      <c r="U726" s="102"/>
      <c r="V726" s="102"/>
      <c r="W726" s="102"/>
      <c r="X726" s="102"/>
      <c r="Y726" s="102"/>
      <c r="Z726" s="102"/>
      <c r="AA726" s="102"/>
      <c r="AB726" s="102"/>
      <c r="AC726" s="102"/>
      <c r="AD726" s="102"/>
    </row>
    <row r="727" spans="1:30" s="103" customFormat="1" x14ac:dyDescent="0.2">
      <c r="A727" s="146"/>
      <c r="B727" s="102"/>
      <c r="M727" s="102"/>
      <c r="N727" s="102"/>
      <c r="O727" s="102"/>
      <c r="P727" s="102"/>
      <c r="Q727" s="102"/>
      <c r="R727" s="102"/>
      <c r="S727" s="102"/>
      <c r="T727" s="102"/>
      <c r="U727" s="102"/>
      <c r="V727" s="102"/>
      <c r="W727" s="102"/>
      <c r="X727" s="102"/>
      <c r="Y727" s="102"/>
      <c r="Z727" s="102"/>
      <c r="AA727" s="102"/>
      <c r="AB727" s="102"/>
      <c r="AC727" s="102"/>
      <c r="AD727" s="102"/>
    </row>
    <row r="728" spans="1:30" s="103" customFormat="1" x14ac:dyDescent="0.2">
      <c r="A728" s="146"/>
      <c r="B728" s="102"/>
      <c r="M728" s="102"/>
      <c r="N728" s="102"/>
      <c r="O728" s="102"/>
      <c r="P728" s="102"/>
      <c r="Q728" s="102"/>
      <c r="R728" s="102"/>
      <c r="S728" s="102"/>
      <c r="T728" s="102"/>
      <c r="U728" s="102"/>
      <c r="V728" s="102"/>
      <c r="W728" s="102"/>
      <c r="X728" s="102"/>
      <c r="Y728" s="102"/>
      <c r="Z728" s="102"/>
      <c r="AA728" s="102"/>
      <c r="AB728" s="102"/>
      <c r="AC728" s="102"/>
      <c r="AD728" s="102"/>
    </row>
    <row r="729" spans="1:30" s="103" customFormat="1" x14ac:dyDescent="0.2">
      <c r="A729" s="146"/>
      <c r="B729" s="102"/>
      <c r="M729" s="102"/>
      <c r="N729" s="102"/>
      <c r="O729" s="102"/>
      <c r="P729" s="102"/>
      <c r="Q729" s="102"/>
      <c r="R729" s="102"/>
      <c r="S729" s="102"/>
      <c r="T729" s="102"/>
      <c r="U729" s="102"/>
      <c r="V729" s="102"/>
      <c r="W729" s="102"/>
      <c r="X729" s="102"/>
      <c r="Y729" s="102"/>
      <c r="Z729" s="102"/>
      <c r="AA729" s="102"/>
      <c r="AB729" s="102"/>
      <c r="AC729" s="102"/>
      <c r="AD729" s="102"/>
    </row>
    <row r="730" spans="1:30" s="103" customFormat="1" x14ac:dyDescent="0.2">
      <c r="A730" s="146"/>
      <c r="B730" s="102"/>
      <c r="M730" s="102"/>
      <c r="N730" s="102"/>
      <c r="O730" s="102"/>
      <c r="P730" s="102"/>
      <c r="Q730" s="102"/>
      <c r="R730" s="102"/>
      <c r="S730" s="102"/>
      <c r="T730" s="102"/>
      <c r="U730" s="102"/>
      <c r="V730" s="102"/>
      <c r="W730" s="102"/>
      <c r="X730" s="102"/>
      <c r="Y730" s="102"/>
      <c r="Z730" s="102"/>
      <c r="AA730" s="102"/>
      <c r="AB730" s="102"/>
      <c r="AC730" s="102"/>
      <c r="AD730" s="102"/>
    </row>
    <row r="731" spans="1:30" s="103" customFormat="1" x14ac:dyDescent="0.2">
      <c r="A731" s="146"/>
      <c r="B731" s="102"/>
      <c r="M731" s="102"/>
      <c r="N731" s="102"/>
      <c r="O731" s="102"/>
      <c r="P731" s="102"/>
      <c r="Q731" s="102"/>
      <c r="R731" s="102"/>
      <c r="S731" s="102"/>
      <c r="T731" s="102"/>
      <c r="U731" s="102"/>
      <c r="V731" s="102"/>
      <c r="W731" s="102"/>
      <c r="X731" s="102"/>
      <c r="Y731" s="102"/>
      <c r="Z731" s="102"/>
      <c r="AA731" s="102"/>
      <c r="AB731" s="102"/>
      <c r="AC731" s="102"/>
      <c r="AD731" s="102"/>
    </row>
    <row r="732" spans="1:30" s="103" customFormat="1" x14ac:dyDescent="0.2">
      <c r="A732" s="146"/>
      <c r="B732" s="102"/>
      <c r="M732" s="102"/>
      <c r="N732" s="102"/>
      <c r="O732" s="102"/>
      <c r="P732" s="102"/>
      <c r="Q732" s="102"/>
      <c r="R732" s="102"/>
      <c r="S732" s="102"/>
      <c r="T732" s="102"/>
      <c r="U732" s="102"/>
      <c r="V732" s="102"/>
      <c r="W732" s="102"/>
      <c r="X732" s="102"/>
      <c r="Y732" s="102"/>
      <c r="Z732" s="102"/>
      <c r="AA732" s="102"/>
      <c r="AB732" s="102"/>
      <c r="AC732" s="102"/>
      <c r="AD732" s="102"/>
    </row>
    <row r="733" spans="1:30" s="103" customFormat="1" x14ac:dyDescent="0.2">
      <c r="A733" s="146"/>
      <c r="B733" s="102"/>
      <c r="M733" s="102"/>
      <c r="N733" s="102"/>
      <c r="O733" s="102"/>
      <c r="P733" s="102"/>
      <c r="Q733" s="102"/>
      <c r="R733" s="102"/>
      <c r="S733" s="102"/>
      <c r="T733" s="102"/>
      <c r="U733" s="102"/>
      <c r="V733" s="102"/>
      <c r="W733" s="102"/>
      <c r="X733" s="102"/>
      <c r="Y733" s="102"/>
      <c r="Z733" s="102"/>
      <c r="AA733" s="102"/>
      <c r="AB733" s="102"/>
      <c r="AC733" s="102"/>
      <c r="AD733" s="102"/>
    </row>
    <row r="734" spans="1:30" s="103" customFormat="1" x14ac:dyDescent="0.2">
      <c r="A734" s="146"/>
      <c r="B734" s="102"/>
      <c r="M734" s="102"/>
      <c r="N734" s="102"/>
      <c r="O734" s="102"/>
      <c r="P734" s="102"/>
      <c r="Q734" s="102"/>
      <c r="R734" s="102"/>
      <c r="S734" s="102"/>
      <c r="T734" s="102"/>
      <c r="U734" s="102"/>
      <c r="V734" s="102"/>
      <c r="W734" s="102"/>
      <c r="X734" s="102"/>
      <c r="Y734" s="102"/>
      <c r="Z734" s="102"/>
      <c r="AA734" s="102"/>
      <c r="AB734" s="102"/>
      <c r="AC734" s="102"/>
      <c r="AD734" s="102"/>
    </row>
    <row r="735" spans="1:30" s="103" customFormat="1" x14ac:dyDescent="0.2">
      <c r="A735" s="146"/>
      <c r="B735" s="102"/>
      <c r="M735" s="102"/>
      <c r="N735" s="102"/>
      <c r="O735" s="102"/>
      <c r="P735" s="102"/>
      <c r="Q735" s="102"/>
      <c r="R735" s="102"/>
      <c r="S735" s="102"/>
      <c r="T735" s="102"/>
      <c r="U735" s="102"/>
      <c r="V735" s="102"/>
      <c r="W735" s="102"/>
      <c r="X735" s="102"/>
      <c r="Y735" s="102"/>
      <c r="Z735" s="102"/>
      <c r="AA735" s="102"/>
      <c r="AB735" s="102"/>
      <c r="AC735" s="102"/>
      <c r="AD735" s="102"/>
    </row>
    <row r="736" spans="1:30" s="103" customFormat="1" x14ac:dyDescent="0.2">
      <c r="A736" s="146"/>
      <c r="B736" s="102"/>
      <c r="M736" s="102"/>
      <c r="N736" s="102"/>
      <c r="O736" s="102"/>
      <c r="P736" s="102"/>
      <c r="Q736" s="102"/>
      <c r="R736" s="102"/>
      <c r="S736" s="102"/>
      <c r="T736" s="102"/>
      <c r="U736" s="102"/>
      <c r="V736" s="102"/>
      <c r="W736" s="102"/>
      <c r="X736" s="102"/>
      <c r="Y736" s="102"/>
      <c r="Z736" s="102"/>
      <c r="AA736" s="102"/>
      <c r="AB736" s="102"/>
      <c r="AC736" s="102"/>
      <c r="AD736" s="102"/>
    </row>
    <row r="737" spans="1:30" s="103" customFormat="1" x14ac:dyDescent="0.2">
      <c r="A737" s="146"/>
      <c r="B737" s="102"/>
      <c r="M737" s="102"/>
      <c r="N737" s="102"/>
      <c r="O737" s="102"/>
      <c r="P737" s="102"/>
      <c r="Q737" s="102"/>
      <c r="R737" s="102"/>
      <c r="S737" s="102"/>
      <c r="T737" s="102"/>
      <c r="U737" s="102"/>
      <c r="V737" s="102"/>
      <c r="W737" s="102"/>
      <c r="X737" s="102"/>
      <c r="Y737" s="102"/>
      <c r="Z737" s="102"/>
      <c r="AA737" s="102"/>
      <c r="AB737" s="102"/>
      <c r="AC737" s="102"/>
      <c r="AD737" s="102"/>
    </row>
    <row r="738" spans="1:30" s="103" customFormat="1" x14ac:dyDescent="0.2">
      <c r="A738" s="146"/>
      <c r="B738" s="102"/>
      <c r="M738" s="102"/>
      <c r="N738" s="102"/>
      <c r="O738" s="102"/>
      <c r="P738" s="102"/>
      <c r="Q738" s="102"/>
      <c r="R738" s="102"/>
      <c r="S738" s="102"/>
      <c r="T738" s="102"/>
      <c r="U738" s="102"/>
      <c r="V738" s="102"/>
      <c r="W738" s="102"/>
      <c r="X738" s="102"/>
      <c r="Y738" s="102"/>
      <c r="Z738" s="102"/>
      <c r="AA738" s="102"/>
      <c r="AB738" s="102"/>
      <c r="AC738" s="102"/>
      <c r="AD738" s="102"/>
    </row>
    <row r="739" spans="1:30" s="103" customFormat="1" x14ac:dyDescent="0.2">
      <c r="A739" s="146"/>
      <c r="B739" s="102"/>
      <c r="M739" s="102"/>
      <c r="N739" s="102"/>
      <c r="O739" s="102"/>
      <c r="P739" s="102"/>
      <c r="Q739" s="102"/>
      <c r="R739" s="102"/>
      <c r="S739" s="102"/>
      <c r="T739" s="102"/>
      <c r="U739" s="102"/>
      <c r="V739" s="102"/>
      <c r="W739" s="102"/>
      <c r="X739" s="102"/>
      <c r="Y739" s="102"/>
      <c r="Z739" s="102"/>
      <c r="AA739" s="102"/>
      <c r="AB739" s="102"/>
      <c r="AC739" s="102"/>
      <c r="AD739" s="102"/>
    </row>
    <row r="740" spans="1:30" s="103" customFormat="1" x14ac:dyDescent="0.2">
      <c r="A740" s="146"/>
      <c r="B740" s="102"/>
      <c r="M740" s="102"/>
      <c r="N740" s="102"/>
      <c r="O740" s="102"/>
      <c r="P740" s="102"/>
      <c r="Q740" s="102"/>
      <c r="R740" s="102"/>
      <c r="S740" s="102"/>
      <c r="T740" s="102"/>
      <c r="U740" s="102"/>
      <c r="V740" s="102"/>
      <c r="W740" s="102"/>
      <c r="X740" s="102"/>
      <c r="Y740" s="102"/>
      <c r="Z740" s="102"/>
      <c r="AA740" s="102"/>
      <c r="AB740" s="102"/>
      <c r="AC740" s="102"/>
      <c r="AD740" s="102"/>
    </row>
    <row r="741" spans="1:30" s="103" customFormat="1" x14ac:dyDescent="0.2">
      <c r="A741" s="146"/>
      <c r="B741" s="102"/>
      <c r="M741" s="102"/>
      <c r="N741" s="102"/>
      <c r="O741" s="102"/>
      <c r="P741" s="102"/>
      <c r="Q741" s="102"/>
      <c r="R741" s="102"/>
      <c r="S741" s="102"/>
      <c r="T741" s="102"/>
      <c r="U741" s="102"/>
      <c r="V741" s="102"/>
      <c r="W741" s="102"/>
      <c r="X741" s="102"/>
      <c r="Y741" s="102"/>
      <c r="Z741" s="102"/>
      <c r="AA741" s="102"/>
      <c r="AB741" s="102"/>
      <c r="AC741" s="102"/>
      <c r="AD741" s="102"/>
    </row>
    <row r="742" spans="1:30" s="103" customFormat="1" x14ac:dyDescent="0.2">
      <c r="A742" s="146"/>
      <c r="B742" s="102"/>
      <c r="M742" s="102"/>
      <c r="N742" s="102"/>
      <c r="O742" s="102"/>
      <c r="P742" s="102"/>
      <c r="Q742" s="102"/>
      <c r="R742" s="102"/>
      <c r="S742" s="102"/>
      <c r="T742" s="102"/>
      <c r="U742" s="102"/>
      <c r="V742" s="102"/>
      <c r="W742" s="102"/>
      <c r="X742" s="102"/>
      <c r="Y742" s="102"/>
      <c r="Z742" s="102"/>
      <c r="AA742" s="102"/>
      <c r="AB742" s="102"/>
      <c r="AC742" s="102"/>
      <c r="AD742" s="102"/>
    </row>
    <row r="743" spans="1:30" s="103" customFormat="1" x14ac:dyDescent="0.2">
      <c r="A743" s="146"/>
      <c r="B743" s="102"/>
      <c r="M743" s="102"/>
      <c r="N743" s="102"/>
      <c r="O743" s="102"/>
      <c r="P743" s="102"/>
      <c r="Q743" s="102"/>
      <c r="R743" s="102"/>
      <c r="S743" s="102"/>
      <c r="T743" s="102"/>
      <c r="U743" s="102"/>
      <c r="V743" s="102"/>
      <c r="W743" s="102"/>
      <c r="X743" s="102"/>
      <c r="Y743" s="102"/>
      <c r="Z743" s="102"/>
      <c r="AA743" s="102"/>
      <c r="AB743" s="102"/>
      <c r="AC743" s="102"/>
      <c r="AD743" s="102"/>
    </row>
    <row r="744" spans="1:30" s="103" customFormat="1" x14ac:dyDescent="0.2">
      <c r="A744" s="146"/>
      <c r="B744" s="102"/>
      <c r="M744" s="102"/>
      <c r="N744" s="102"/>
      <c r="O744" s="102"/>
      <c r="P744" s="102"/>
      <c r="Q744" s="102"/>
      <c r="R744" s="102"/>
      <c r="S744" s="102"/>
      <c r="T744" s="102"/>
      <c r="U744" s="102"/>
      <c r="V744" s="102"/>
      <c r="W744" s="102"/>
      <c r="X744" s="102"/>
      <c r="Y744" s="102"/>
      <c r="Z744" s="102"/>
      <c r="AA744" s="102"/>
      <c r="AB744" s="102"/>
      <c r="AC744" s="102"/>
      <c r="AD744" s="102"/>
    </row>
    <row r="745" spans="1:30" s="103" customFormat="1" x14ac:dyDescent="0.2">
      <c r="A745" s="146"/>
      <c r="B745" s="102"/>
      <c r="M745" s="102"/>
      <c r="N745" s="102"/>
      <c r="O745" s="102"/>
      <c r="P745" s="102"/>
      <c r="Q745" s="102"/>
      <c r="R745" s="102"/>
      <c r="S745" s="102"/>
      <c r="T745" s="102"/>
      <c r="U745" s="102"/>
      <c r="V745" s="102"/>
      <c r="W745" s="102"/>
      <c r="X745" s="102"/>
      <c r="Y745" s="102"/>
      <c r="Z745" s="102"/>
      <c r="AA745" s="102"/>
      <c r="AB745" s="102"/>
      <c r="AC745" s="102"/>
      <c r="AD745" s="102"/>
    </row>
    <row r="746" spans="1:30" s="103" customFormat="1" x14ac:dyDescent="0.2">
      <c r="A746" s="146"/>
      <c r="B746" s="102"/>
      <c r="M746" s="102"/>
      <c r="N746" s="102"/>
      <c r="O746" s="102"/>
      <c r="P746" s="102"/>
      <c r="Q746" s="102"/>
      <c r="R746" s="102"/>
      <c r="S746" s="102"/>
      <c r="T746" s="102"/>
      <c r="U746" s="102"/>
      <c r="V746" s="102"/>
      <c r="W746" s="102"/>
      <c r="X746" s="102"/>
      <c r="Y746" s="102"/>
      <c r="Z746" s="102"/>
      <c r="AA746" s="102"/>
      <c r="AB746" s="102"/>
      <c r="AC746" s="102"/>
      <c r="AD746" s="102"/>
    </row>
    <row r="747" spans="1:30" s="103" customFormat="1" x14ac:dyDescent="0.2">
      <c r="A747" s="146"/>
      <c r="B747" s="102"/>
      <c r="M747" s="102"/>
      <c r="N747" s="102"/>
      <c r="O747" s="102"/>
      <c r="P747" s="102"/>
      <c r="Q747" s="102"/>
      <c r="R747" s="102"/>
      <c r="S747" s="102"/>
      <c r="T747" s="102"/>
      <c r="U747" s="102"/>
      <c r="V747" s="102"/>
      <c r="W747" s="102"/>
      <c r="X747" s="102"/>
      <c r="Y747" s="102"/>
      <c r="Z747" s="102"/>
      <c r="AA747" s="102"/>
      <c r="AB747" s="102"/>
      <c r="AC747" s="102"/>
      <c r="AD747" s="102"/>
    </row>
    <row r="748" spans="1:30" s="103" customFormat="1" x14ac:dyDescent="0.2">
      <c r="A748" s="146"/>
      <c r="B748" s="102"/>
      <c r="M748" s="102"/>
      <c r="N748" s="102"/>
      <c r="O748" s="102"/>
      <c r="P748" s="102"/>
      <c r="Q748" s="102"/>
      <c r="R748" s="102"/>
      <c r="S748" s="102"/>
      <c r="T748" s="102"/>
      <c r="U748" s="102"/>
      <c r="V748" s="102"/>
      <c r="W748" s="102"/>
      <c r="X748" s="102"/>
      <c r="Y748" s="102"/>
      <c r="Z748" s="102"/>
      <c r="AA748" s="102"/>
      <c r="AB748" s="102"/>
      <c r="AC748" s="102"/>
      <c r="AD748" s="102"/>
    </row>
    <row r="749" spans="1:30" s="103" customFormat="1" x14ac:dyDescent="0.2">
      <c r="A749" s="146"/>
      <c r="B749" s="102"/>
      <c r="M749" s="102"/>
      <c r="N749" s="102"/>
      <c r="O749" s="102"/>
      <c r="P749" s="102"/>
      <c r="Q749" s="102"/>
      <c r="R749" s="102"/>
      <c r="S749" s="102"/>
      <c r="T749" s="102"/>
      <c r="U749" s="102"/>
      <c r="V749" s="102"/>
      <c r="W749" s="102"/>
      <c r="X749" s="102"/>
      <c r="Y749" s="102"/>
      <c r="Z749" s="102"/>
      <c r="AA749" s="102"/>
      <c r="AB749" s="102"/>
      <c r="AC749" s="102"/>
      <c r="AD749" s="102"/>
    </row>
    <row r="750" spans="1:30" s="103" customFormat="1" x14ac:dyDescent="0.2">
      <c r="A750" s="146"/>
      <c r="B750" s="102"/>
      <c r="M750" s="102"/>
      <c r="N750" s="102"/>
      <c r="O750" s="102"/>
      <c r="P750" s="102"/>
      <c r="Q750" s="102"/>
      <c r="R750" s="102"/>
      <c r="S750" s="102"/>
      <c r="T750" s="102"/>
      <c r="U750" s="102"/>
      <c r="V750" s="102"/>
      <c r="W750" s="102"/>
      <c r="X750" s="102"/>
      <c r="Y750" s="102"/>
      <c r="Z750" s="102"/>
      <c r="AA750" s="102"/>
      <c r="AB750" s="102"/>
      <c r="AC750" s="102"/>
      <c r="AD750" s="102"/>
    </row>
    <row r="751" spans="1:30" s="103" customFormat="1" x14ac:dyDescent="0.2">
      <c r="A751" s="146"/>
      <c r="B751" s="102"/>
      <c r="M751" s="102"/>
      <c r="N751" s="102"/>
      <c r="O751" s="102"/>
      <c r="P751" s="102"/>
      <c r="Q751" s="102"/>
      <c r="R751" s="102"/>
      <c r="S751" s="102"/>
      <c r="T751" s="102"/>
      <c r="U751" s="102"/>
      <c r="V751" s="102"/>
      <c r="W751" s="102"/>
      <c r="X751" s="102"/>
      <c r="Y751" s="102"/>
      <c r="Z751" s="102"/>
      <c r="AA751" s="102"/>
      <c r="AB751" s="102"/>
      <c r="AC751" s="102"/>
      <c r="AD751" s="102"/>
    </row>
    <row r="752" spans="1:30" s="103" customFormat="1" x14ac:dyDescent="0.2">
      <c r="A752" s="146"/>
      <c r="B752" s="102"/>
      <c r="M752" s="102"/>
      <c r="N752" s="102"/>
      <c r="O752" s="102"/>
      <c r="P752" s="102"/>
      <c r="Q752" s="102"/>
      <c r="R752" s="102"/>
      <c r="S752" s="102"/>
      <c r="T752" s="102"/>
      <c r="U752" s="102"/>
      <c r="V752" s="102"/>
      <c r="W752" s="102"/>
      <c r="X752" s="102"/>
      <c r="Y752" s="102"/>
      <c r="Z752" s="102"/>
      <c r="AA752" s="102"/>
      <c r="AB752" s="102"/>
      <c r="AC752" s="102"/>
      <c r="AD752" s="102"/>
    </row>
    <row r="753" spans="1:30" s="103" customFormat="1" x14ac:dyDescent="0.2">
      <c r="A753" s="146"/>
      <c r="B753" s="102"/>
      <c r="M753" s="102"/>
      <c r="N753" s="102"/>
      <c r="O753" s="102"/>
      <c r="P753" s="102"/>
      <c r="Q753" s="102"/>
      <c r="R753" s="102"/>
      <c r="S753" s="102"/>
      <c r="T753" s="102"/>
      <c r="U753" s="102"/>
      <c r="V753" s="102"/>
      <c r="W753" s="102"/>
      <c r="X753" s="102"/>
      <c r="Y753" s="102"/>
      <c r="Z753" s="102"/>
      <c r="AA753" s="102"/>
      <c r="AB753" s="102"/>
      <c r="AC753" s="102"/>
      <c r="AD753" s="102"/>
    </row>
    <row r="754" spans="1:30" s="103" customFormat="1" x14ac:dyDescent="0.2">
      <c r="A754" s="146"/>
      <c r="B754" s="102"/>
      <c r="M754" s="102"/>
      <c r="N754" s="102"/>
      <c r="O754" s="102"/>
      <c r="P754" s="102"/>
      <c r="Q754" s="102"/>
      <c r="R754" s="102"/>
      <c r="S754" s="102"/>
      <c r="T754" s="102"/>
      <c r="U754" s="102"/>
      <c r="V754" s="102"/>
      <c r="W754" s="102"/>
      <c r="X754" s="102"/>
      <c r="Y754" s="102"/>
      <c r="Z754" s="102"/>
      <c r="AA754" s="102"/>
      <c r="AB754" s="102"/>
      <c r="AC754" s="102"/>
      <c r="AD754" s="102"/>
    </row>
    <row r="755" spans="1:30" s="103" customFormat="1" x14ac:dyDescent="0.2">
      <c r="A755" s="146"/>
      <c r="B755" s="102"/>
      <c r="M755" s="102"/>
      <c r="N755" s="102"/>
      <c r="O755" s="102"/>
      <c r="P755" s="102"/>
      <c r="Q755" s="102"/>
      <c r="R755" s="102"/>
      <c r="S755" s="102"/>
      <c r="T755" s="102"/>
      <c r="U755" s="102"/>
      <c r="V755" s="102"/>
      <c r="W755" s="102"/>
      <c r="X755" s="102"/>
      <c r="Y755" s="102"/>
      <c r="Z755" s="102"/>
      <c r="AA755" s="102"/>
      <c r="AB755" s="102"/>
      <c r="AC755" s="102"/>
      <c r="AD755" s="102"/>
    </row>
    <row r="756" spans="1:30" s="103" customFormat="1" x14ac:dyDescent="0.2">
      <c r="A756" s="146"/>
      <c r="B756" s="102"/>
      <c r="M756" s="102"/>
      <c r="N756" s="102"/>
      <c r="O756" s="102"/>
      <c r="P756" s="102"/>
      <c r="Q756" s="102"/>
      <c r="R756" s="102"/>
      <c r="S756" s="102"/>
      <c r="T756" s="102"/>
      <c r="U756" s="102"/>
      <c r="V756" s="102"/>
      <c r="W756" s="102"/>
      <c r="X756" s="102"/>
      <c r="Y756" s="102"/>
      <c r="Z756" s="102"/>
      <c r="AA756" s="102"/>
      <c r="AB756" s="102"/>
      <c r="AC756" s="102"/>
      <c r="AD756" s="102"/>
    </row>
    <row r="757" spans="1:30" s="103" customFormat="1" x14ac:dyDescent="0.2">
      <c r="A757" s="146"/>
      <c r="B757" s="102"/>
      <c r="M757" s="102"/>
      <c r="N757" s="102"/>
      <c r="O757" s="102"/>
      <c r="P757" s="102"/>
      <c r="Q757" s="102"/>
      <c r="R757" s="102"/>
      <c r="S757" s="102"/>
      <c r="T757" s="102"/>
      <c r="U757" s="102"/>
      <c r="V757" s="102"/>
      <c r="W757" s="102"/>
      <c r="X757" s="102"/>
      <c r="Y757" s="102"/>
      <c r="Z757" s="102"/>
      <c r="AA757" s="102"/>
      <c r="AB757" s="102"/>
      <c r="AC757" s="102"/>
      <c r="AD757" s="102"/>
    </row>
    <row r="758" spans="1:30" s="103" customFormat="1" x14ac:dyDescent="0.2">
      <c r="A758" s="146"/>
      <c r="B758" s="102"/>
      <c r="M758" s="102"/>
      <c r="N758" s="102"/>
      <c r="O758" s="102"/>
      <c r="P758" s="102"/>
      <c r="Q758" s="102"/>
      <c r="R758" s="102"/>
      <c r="S758" s="102"/>
      <c r="T758" s="102"/>
      <c r="U758" s="102"/>
      <c r="V758" s="102"/>
      <c r="W758" s="102"/>
      <c r="X758" s="102"/>
      <c r="Y758" s="102"/>
      <c r="Z758" s="102"/>
      <c r="AA758" s="102"/>
      <c r="AB758" s="102"/>
      <c r="AC758" s="102"/>
      <c r="AD758" s="102"/>
    </row>
    <row r="759" spans="1:30" s="103" customFormat="1" x14ac:dyDescent="0.2">
      <c r="A759" s="146"/>
      <c r="B759" s="102"/>
      <c r="M759" s="102"/>
      <c r="N759" s="102"/>
      <c r="O759" s="102"/>
      <c r="P759" s="102"/>
      <c r="Q759" s="102"/>
      <c r="R759" s="102"/>
      <c r="S759" s="102"/>
      <c r="T759" s="102"/>
      <c r="U759" s="102"/>
      <c r="V759" s="102"/>
      <c r="W759" s="102"/>
      <c r="X759" s="102"/>
      <c r="Y759" s="102"/>
      <c r="Z759" s="102"/>
      <c r="AA759" s="102"/>
      <c r="AB759" s="102"/>
      <c r="AC759" s="102"/>
      <c r="AD759" s="102"/>
    </row>
    <row r="760" spans="1:30" s="103" customFormat="1" x14ac:dyDescent="0.2">
      <c r="A760" s="146"/>
      <c r="B760" s="102"/>
      <c r="M760" s="102"/>
      <c r="N760" s="102"/>
      <c r="O760" s="102"/>
      <c r="P760" s="102"/>
      <c r="Q760" s="102"/>
      <c r="R760" s="102"/>
      <c r="S760" s="102"/>
      <c r="T760" s="102"/>
      <c r="U760" s="102"/>
      <c r="V760" s="102"/>
      <c r="W760" s="102"/>
      <c r="X760" s="102"/>
      <c r="Y760" s="102"/>
      <c r="Z760" s="102"/>
      <c r="AA760" s="102"/>
      <c r="AB760" s="102"/>
      <c r="AC760" s="102"/>
      <c r="AD760" s="102"/>
    </row>
    <row r="761" spans="1:30" s="103" customFormat="1" x14ac:dyDescent="0.2">
      <c r="A761" s="146"/>
      <c r="B761" s="102"/>
      <c r="M761" s="102"/>
      <c r="N761" s="102"/>
      <c r="O761" s="102"/>
      <c r="P761" s="102"/>
      <c r="Q761" s="102"/>
      <c r="R761" s="102"/>
      <c r="S761" s="102"/>
      <c r="T761" s="102"/>
      <c r="U761" s="102"/>
      <c r="V761" s="102"/>
      <c r="W761" s="102"/>
      <c r="X761" s="102"/>
      <c r="Y761" s="102"/>
      <c r="Z761" s="102"/>
      <c r="AA761" s="102"/>
      <c r="AB761" s="102"/>
      <c r="AC761" s="102"/>
      <c r="AD761" s="102"/>
    </row>
    <row r="762" spans="1:30" s="103" customFormat="1" x14ac:dyDescent="0.2">
      <c r="A762" s="146"/>
      <c r="B762" s="102"/>
      <c r="M762" s="102"/>
      <c r="N762" s="102"/>
      <c r="O762" s="102"/>
      <c r="P762" s="102"/>
      <c r="Q762" s="102"/>
      <c r="R762" s="102"/>
      <c r="S762" s="102"/>
      <c r="T762" s="102"/>
      <c r="U762" s="102"/>
      <c r="V762" s="102"/>
      <c r="W762" s="102"/>
      <c r="X762" s="102"/>
      <c r="Y762" s="102"/>
      <c r="Z762" s="102"/>
      <c r="AA762" s="102"/>
      <c r="AB762" s="102"/>
      <c r="AC762" s="102"/>
      <c r="AD762" s="102"/>
    </row>
    <row r="763" spans="1:30" s="103" customFormat="1" x14ac:dyDescent="0.2">
      <c r="A763" s="146"/>
      <c r="B763" s="102"/>
      <c r="M763" s="102"/>
      <c r="N763" s="102"/>
      <c r="O763" s="102"/>
      <c r="P763" s="102"/>
      <c r="Q763" s="102"/>
      <c r="R763" s="102"/>
      <c r="S763" s="102"/>
      <c r="T763" s="102"/>
      <c r="U763" s="102"/>
      <c r="V763" s="102"/>
      <c r="W763" s="102"/>
      <c r="X763" s="102"/>
      <c r="Y763" s="102"/>
      <c r="Z763" s="102"/>
      <c r="AA763" s="102"/>
      <c r="AB763" s="102"/>
      <c r="AC763" s="102"/>
      <c r="AD763" s="102"/>
    </row>
    <row r="764" spans="1:30" s="103" customFormat="1" x14ac:dyDescent="0.2">
      <c r="A764" s="146"/>
      <c r="B764" s="102"/>
      <c r="M764" s="102"/>
      <c r="N764" s="102"/>
      <c r="O764" s="102"/>
      <c r="P764" s="102"/>
      <c r="Q764" s="102"/>
      <c r="R764" s="102"/>
      <c r="S764" s="102"/>
      <c r="T764" s="102"/>
      <c r="U764" s="102"/>
      <c r="V764" s="102"/>
      <c r="W764" s="102"/>
      <c r="X764" s="102"/>
      <c r="Y764" s="102"/>
      <c r="Z764" s="102"/>
      <c r="AA764" s="102"/>
      <c r="AB764" s="102"/>
      <c r="AC764" s="102"/>
      <c r="AD764" s="102"/>
    </row>
    <row r="765" spans="1:30" s="103" customFormat="1" x14ac:dyDescent="0.2">
      <c r="A765" s="146"/>
      <c r="B765" s="102"/>
      <c r="M765" s="102"/>
      <c r="N765" s="102"/>
      <c r="O765" s="102"/>
      <c r="P765" s="102"/>
      <c r="Q765" s="102"/>
      <c r="R765" s="102"/>
      <c r="S765" s="102"/>
      <c r="T765" s="102"/>
      <c r="U765" s="102"/>
      <c r="V765" s="102"/>
      <c r="W765" s="102"/>
      <c r="X765" s="102"/>
      <c r="Y765" s="102"/>
      <c r="Z765" s="102"/>
      <c r="AA765" s="102"/>
      <c r="AB765" s="102"/>
      <c r="AC765" s="102"/>
      <c r="AD765" s="102"/>
    </row>
    <row r="766" spans="1:30" s="103" customFormat="1" x14ac:dyDescent="0.2">
      <c r="A766" s="146"/>
      <c r="B766" s="102"/>
      <c r="M766" s="102"/>
      <c r="N766" s="102"/>
      <c r="O766" s="102"/>
      <c r="P766" s="102"/>
      <c r="Q766" s="102"/>
      <c r="R766" s="102"/>
      <c r="S766" s="102"/>
      <c r="T766" s="102"/>
      <c r="U766" s="102"/>
      <c r="V766" s="102"/>
      <c r="W766" s="102"/>
      <c r="X766" s="102"/>
      <c r="Y766" s="102"/>
      <c r="Z766" s="102"/>
      <c r="AA766" s="102"/>
      <c r="AB766" s="102"/>
      <c r="AC766" s="102"/>
      <c r="AD766" s="102"/>
    </row>
    <row r="767" spans="1:30" s="103" customFormat="1" x14ac:dyDescent="0.2">
      <c r="A767" s="146"/>
      <c r="B767" s="102"/>
      <c r="M767" s="102"/>
      <c r="N767" s="102"/>
      <c r="O767" s="102"/>
      <c r="P767" s="102"/>
      <c r="Q767" s="102"/>
      <c r="R767" s="102"/>
      <c r="S767" s="102"/>
      <c r="T767" s="102"/>
      <c r="U767" s="102"/>
      <c r="V767" s="102"/>
      <c r="W767" s="102"/>
      <c r="X767" s="102"/>
      <c r="Y767" s="102"/>
      <c r="Z767" s="102"/>
      <c r="AA767" s="102"/>
      <c r="AB767" s="102"/>
      <c r="AC767" s="102"/>
      <c r="AD767" s="102"/>
    </row>
    <row r="768" spans="1:30" s="103" customFormat="1" x14ac:dyDescent="0.2">
      <c r="A768" s="146"/>
      <c r="B768" s="102"/>
      <c r="M768" s="102"/>
      <c r="N768" s="102"/>
      <c r="O768" s="102"/>
      <c r="P768" s="102"/>
      <c r="Q768" s="102"/>
      <c r="R768" s="102"/>
      <c r="S768" s="102"/>
      <c r="T768" s="102"/>
      <c r="U768" s="102"/>
      <c r="V768" s="102"/>
      <c r="W768" s="102"/>
      <c r="X768" s="102"/>
      <c r="Y768" s="102"/>
      <c r="Z768" s="102"/>
      <c r="AA768" s="102"/>
      <c r="AB768" s="102"/>
      <c r="AC768" s="102"/>
      <c r="AD768" s="102"/>
    </row>
    <row r="769" spans="1:30" s="103" customFormat="1" x14ac:dyDescent="0.2">
      <c r="A769" s="146"/>
      <c r="B769" s="102"/>
      <c r="M769" s="102"/>
      <c r="N769" s="102"/>
      <c r="O769" s="102"/>
      <c r="P769" s="102"/>
      <c r="Q769" s="102"/>
      <c r="R769" s="102"/>
      <c r="S769" s="102"/>
      <c r="T769" s="102"/>
      <c r="U769" s="102"/>
      <c r="V769" s="102"/>
      <c r="W769" s="102"/>
      <c r="X769" s="102"/>
      <c r="Y769" s="102"/>
      <c r="Z769" s="102"/>
      <c r="AA769" s="102"/>
      <c r="AB769" s="102"/>
      <c r="AC769" s="102"/>
      <c r="AD769" s="102"/>
    </row>
    <row r="770" spans="1:30" s="103" customFormat="1" x14ac:dyDescent="0.2">
      <c r="A770" s="146"/>
      <c r="B770" s="102"/>
      <c r="M770" s="102"/>
      <c r="N770" s="102"/>
      <c r="O770" s="102"/>
      <c r="P770" s="102"/>
      <c r="Q770" s="102"/>
      <c r="R770" s="102"/>
      <c r="S770" s="102"/>
      <c r="T770" s="102"/>
      <c r="U770" s="102"/>
      <c r="V770" s="102"/>
      <c r="W770" s="102"/>
      <c r="X770" s="102"/>
      <c r="Y770" s="102"/>
      <c r="Z770" s="102"/>
      <c r="AA770" s="102"/>
      <c r="AB770" s="102"/>
      <c r="AC770" s="102"/>
      <c r="AD770" s="102"/>
    </row>
    <row r="771" spans="1:30" s="103" customFormat="1" x14ac:dyDescent="0.2">
      <c r="A771" s="146"/>
      <c r="B771" s="102"/>
      <c r="M771" s="102"/>
      <c r="N771" s="102"/>
      <c r="O771" s="102"/>
      <c r="P771" s="102"/>
      <c r="Q771" s="102"/>
      <c r="R771" s="102"/>
      <c r="S771" s="102"/>
      <c r="T771" s="102"/>
      <c r="U771" s="102"/>
      <c r="V771" s="102"/>
      <c r="W771" s="102"/>
      <c r="X771" s="102"/>
      <c r="Y771" s="102"/>
      <c r="Z771" s="102"/>
      <c r="AA771" s="102"/>
      <c r="AB771" s="102"/>
      <c r="AC771" s="102"/>
      <c r="AD771" s="102"/>
    </row>
    <row r="772" spans="1:30" s="103" customFormat="1" x14ac:dyDescent="0.2">
      <c r="A772" s="146"/>
      <c r="B772" s="102"/>
      <c r="M772" s="102"/>
      <c r="N772" s="102"/>
      <c r="O772" s="102"/>
      <c r="P772" s="102"/>
      <c r="Q772" s="102"/>
      <c r="R772" s="102"/>
      <c r="S772" s="102"/>
      <c r="T772" s="102"/>
      <c r="U772" s="102"/>
      <c r="V772" s="102"/>
      <c r="W772" s="102"/>
      <c r="X772" s="102"/>
      <c r="Y772" s="102"/>
      <c r="Z772" s="102"/>
      <c r="AA772" s="102"/>
      <c r="AB772" s="102"/>
      <c r="AC772" s="102"/>
      <c r="AD772" s="102"/>
    </row>
    <row r="773" spans="1:30" s="103" customFormat="1" x14ac:dyDescent="0.2">
      <c r="A773" s="146"/>
      <c r="B773" s="102"/>
      <c r="M773" s="102"/>
      <c r="N773" s="102"/>
      <c r="O773" s="102"/>
      <c r="P773" s="102"/>
      <c r="Q773" s="102"/>
      <c r="R773" s="102"/>
      <c r="S773" s="102"/>
      <c r="T773" s="102"/>
      <c r="U773" s="102"/>
      <c r="V773" s="102"/>
      <c r="W773" s="102"/>
      <c r="X773" s="102"/>
      <c r="Y773" s="102"/>
      <c r="Z773" s="102"/>
      <c r="AA773" s="102"/>
      <c r="AB773" s="102"/>
      <c r="AC773" s="102"/>
      <c r="AD773" s="102"/>
    </row>
    <row r="774" spans="1:30" s="103" customFormat="1" x14ac:dyDescent="0.2">
      <c r="A774" s="146"/>
      <c r="B774" s="102"/>
      <c r="M774" s="102"/>
      <c r="N774" s="102"/>
      <c r="O774" s="102"/>
      <c r="P774" s="102"/>
      <c r="Q774" s="102"/>
      <c r="R774" s="102"/>
      <c r="S774" s="102"/>
      <c r="T774" s="102"/>
      <c r="U774" s="102"/>
      <c r="V774" s="102"/>
      <c r="W774" s="102"/>
      <c r="X774" s="102"/>
      <c r="Y774" s="102"/>
      <c r="Z774" s="102"/>
      <c r="AA774" s="102"/>
      <c r="AB774" s="102"/>
      <c r="AC774" s="102"/>
      <c r="AD774" s="102"/>
    </row>
    <row r="775" spans="1:30" s="103" customFormat="1" x14ac:dyDescent="0.2">
      <c r="A775" s="146"/>
      <c r="B775" s="102"/>
      <c r="M775" s="102"/>
      <c r="N775" s="102"/>
      <c r="O775" s="102"/>
      <c r="P775" s="102"/>
      <c r="Q775" s="102"/>
      <c r="R775" s="102"/>
      <c r="S775" s="102"/>
      <c r="T775" s="102"/>
      <c r="U775" s="102"/>
      <c r="V775" s="102"/>
      <c r="W775" s="102"/>
      <c r="X775" s="102"/>
      <c r="Y775" s="102"/>
      <c r="Z775" s="102"/>
      <c r="AA775" s="102"/>
      <c r="AB775" s="102"/>
      <c r="AC775" s="102"/>
      <c r="AD775" s="102"/>
    </row>
    <row r="776" spans="1:30" s="103" customFormat="1" x14ac:dyDescent="0.2">
      <c r="A776" s="146"/>
      <c r="B776" s="102"/>
      <c r="M776" s="102"/>
      <c r="N776" s="102"/>
      <c r="O776" s="102"/>
      <c r="P776" s="102"/>
      <c r="Q776" s="102"/>
      <c r="R776" s="102"/>
      <c r="S776" s="102"/>
      <c r="T776" s="102"/>
      <c r="U776" s="102"/>
      <c r="V776" s="102"/>
      <c r="W776" s="102"/>
      <c r="X776" s="102"/>
      <c r="Y776" s="102"/>
      <c r="Z776" s="102"/>
      <c r="AA776" s="102"/>
      <c r="AB776" s="102"/>
      <c r="AC776" s="102"/>
      <c r="AD776" s="102"/>
    </row>
    <row r="777" spans="1:30" s="103" customFormat="1" x14ac:dyDescent="0.2">
      <c r="A777" s="146"/>
      <c r="B777" s="102"/>
      <c r="M777" s="102"/>
      <c r="N777" s="102"/>
      <c r="O777" s="102"/>
      <c r="P777" s="102"/>
      <c r="Q777" s="102"/>
      <c r="R777" s="102"/>
      <c r="S777" s="102"/>
      <c r="T777" s="102"/>
      <c r="U777" s="102"/>
      <c r="V777" s="102"/>
      <c r="W777" s="102"/>
      <c r="X777" s="102"/>
      <c r="Y777" s="102"/>
      <c r="Z777" s="102"/>
      <c r="AA777" s="102"/>
      <c r="AB777" s="102"/>
      <c r="AC777" s="102"/>
      <c r="AD777" s="102"/>
    </row>
    <row r="778" spans="1:30" s="103" customFormat="1" x14ac:dyDescent="0.2">
      <c r="A778" s="146"/>
      <c r="B778" s="102"/>
      <c r="M778" s="102"/>
      <c r="N778" s="102"/>
      <c r="O778" s="102"/>
      <c r="P778" s="102"/>
      <c r="Q778" s="102"/>
      <c r="R778" s="102"/>
      <c r="S778" s="102"/>
      <c r="T778" s="102"/>
      <c r="U778" s="102"/>
      <c r="V778" s="102"/>
      <c r="W778" s="102"/>
      <c r="X778" s="102"/>
      <c r="Y778" s="102"/>
      <c r="Z778" s="102"/>
      <c r="AA778" s="102"/>
      <c r="AB778" s="102"/>
      <c r="AC778" s="102"/>
      <c r="AD778" s="102"/>
    </row>
    <row r="779" spans="1:30" s="103" customFormat="1" x14ac:dyDescent="0.2">
      <c r="A779" s="146"/>
      <c r="B779" s="102"/>
      <c r="M779" s="102"/>
      <c r="N779" s="102"/>
      <c r="O779" s="102"/>
      <c r="P779" s="102"/>
      <c r="Q779" s="102"/>
      <c r="R779" s="102"/>
      <c r="S779" s="102"/>
      <c r="T779" s="102"/>
      <c r="U779" s="102"/>
      <c r="V779" s="102"/>
      <c r="W779" s="102"/>
      <c r="X779" s="102"/>
      <c r="Y779" s="102"/>
      <c r="Z779" s="102"/>
      <c r="AA779" s="102"/>
      <c r="AB779" s="102"/>
      <c r="AC779" s="102"/>
      <c r="AD779" s="102"/>
    </row>
    <row r="780" spans="1:30" s="103" customFormat="1" x14ac:dyDescent="0.2">
      <c r="A780" s="146"/>
      <c r="B780" s="102"/>
      <c r="M780" s="102"/>
      <c r="N780" s="102"/>
      <c r="O780" s="102"/>
      <c r="P780" s="102"/>
      <c r="Q780" s="102"/>
      <c r="R780" s="102"/>
      <c r="S780" s="102"/>
      <c r="T780" s="102"/>
      <c r="U780" s="102"/>
      <c r="V780" s="102"/>
      <c r="W780" s="102"/>
      <c r="X780" s="102"/>
      <c r="Y780" s="102"/>
      <c r="Z780" s="102"/>
      <c r="AA780" s="102"/>
      <c r="AB780" s="102"/>
      <c r="AC780" s="102"/>
      <c r="AD780" s="102"/>
    </row>
    <row r="781" spans="1:30" s="103" customFormat="1" x14ac:dyDescent="0.2">
      <c r="A781" s="146"/>
      <c r="B781" s="102"/>
      <c r="M781" s="102"/>
      <c r="N781" s="102"/>
      <c r="O781" s="102"/>
      <c r="P781" s="102"/>
      <c r="Q781" s="102"/>
      <c r="R781" s="102"/>
      <c r="S781" s="102"/>
      <c r="T781" s="102"/>
      <c r="U781" s="102"/>
      <c r="V781" s="102"/>
      <c r="W781" s="102"/>
      <c r="X781" s="102"/>
      <c r="Y781" s="102"/>
      <c r="Z781" s="102"/>
      <c r="AA781" s="102"/>
      <c r="AB781" s="102"/>
      <c r="AC781" s="102"/>
      <c r="AD781" s="102"/>
    </row>
    <row r="782" spans="1:30" s="103" customFormat="1" x14ac:dyDescent="0.2">
      <c r="A782" s="146"/>
      <c r="B782" s="102"/>
      <c r="M782" s="102"/>
      <c r="N782" s="102"/>
      <c r="O782" s="102"/>
      <c r="P782" s="102"/>
      <c r="Q782" s="102"/>
      <c r="R782" s="102"/>
      <c r="S782" s="102"/>
      <c r="T782" s="102"/>
      <c r="U782" s="102"/>
      <c r="V782" s="102"/>
      <c r="W782" s="102"/>
      <c r="X782" s="102"/>
      <c r="Y782" s="102"/>
      <c r="Z782" s="102"/>
      <c r="AA782" s="102"/>
      <c r="AB782" s="102"/>
      <c r="AC782" s="102"/>
      <c r="AD782" s="102"/>
    </row>
    <row r="783" spans="1:30" s="103" customFormat="1" x14ac:dyDescent="0.2">
      <c r="A783" s="146"/>
      <c r="B783" s="102"/>
      <c r="M783" s="102"/>
      <c r="N783" s="102"/>
      <c r="O783" s="102"/>
      <c r="P783" s="102"/>
      <c r="Q783" s="102"/>
      <c r="R783" s="102"/>
      <c r="S783" s="102"/>
      <c r="T783" s="102"/>
      <c r="U783" s="102"/>
      <c r="V783" s="102"/>
      <c r="W783" s="102"/>
      <c r="X783" s="102"/>
      <c r="Y783" s="102"/>
      <c r="Z783" s="102"/>
      <c r="AA783" s="102"/>
      <c r="AB783" s="102"/>
      <c r="AC783" s="102"/>
      <c r="AD783" s="102"/>
    </row>
    <row r="784" spans="1:30" s="103" customFormat="1" x14ac:dyDescent="0.2">
      <c r="A784" s="146"/>
      <c r="B784" s="102"/>
      <c r="M784" s="102"/>
      <c r="N784" s="102"/>
      <c r="O784" s="102"/>
      <c r="P784" s="102"/>
      <c r="Q784" s="102"/>
      <c r="R784" s="102"/>
      <c r="S784" s="102"/>
      <c r="T784" s="102"/>
      <c r="U784" s="102"/>
      <c r="V784" s="102"/>
      <c r="W784" s="102"/>
      <c r="X784" s="102"/>
      <c r="Y784" s="102"/>
      <c r="Z784" s="102"/>
      <c r="AA784" s="102"/>
      <c r="AB784" s="102"/>
      <c r="AC784" s="102"/>
      <c r="AD784" s="102"/>
    </row>
    <row r="785" spans="1:30" s="103" customFormat="1" x14ac:dyDescent="0.2">
      <c r="A785" s="146"/>
      <c r="B785" s="102"/>
      <c r="M785" s="102"/>
      <c r="N785" s="102"/>
      <c r="O785" s="102"/>
      <c r="P785" s="102"/>
      <c r="Q785" s="102"/>
      <c r="R785" s="102"/>
      <c r="S785" s="102"/>
      <c r="T785" s="102"/>
      <c r="U785" s="102"/>
      <c r="V785" s="102"/>
      <c r="W785" s="102"/>
      <c r="X785" s="102"/>
      <c r="Y785" s="102"/>
      <c r="Z785" s="102"/>
      <c r="AA785" s="102"/>
      <c r="AB785" s="102"/>
      <c r="AC785" s="102"/>
      <c r="AD785" s="102"/>
    </row>
    <row r="786" spans="1:30" s="103" customFormat="1" x14ac:dyDescent="0.2">
      <c r="A786" s="146"/>
      <c r="B786" s="102"/>
      <c r="M786" s="102"/>
      <c r="N786" s="102"/>
      <c r="O786" s="102"/>
      <c r="P786" s="102"/>
      <c r="Q786" s="102"/>
      <c r="R786" s="102"/>
      <c r="S786" s="102"/>
      <c r="T786" s="102"/>
      <c r="U786" s="102"/>
      <c r="V786" s="102"/>
      <c r="W786" s="102"/>
      <c r="X786" s="102"/>
      <c r="Y786" s="102"/>
      <c r="Z786" s="102"/>
      <c r="AA786" s="102"/>
      <c r="AB786" s="102"/>
      <c r="AC786" s="102"/>
      <c r="AD786" s="102"/>
    </row>
    <row r="787" spans="1:30" s="103" customFormat="1" x14ac:dyDescent="0.2">
      <c r="A787" s="146"/>
      <c r="B787" s="102"/>
      <c r="M787" s="102"/>
      <c r="N787" s="102"/>
      <c r="O787" s="102"/>
      <c r="P787" s="102"/>
      <c r="Q787" s="102"/>
      <c r="R787" s="102"/>
      <c r="S787" s="102"/>
      <c r="T787" s="102"/>
      <c r="U787" s="102"/>
      <c r="V787" s="102"/>
      <c r="W787" s="102"/>
      <c r="X787" s="102"/>
      <c r="Y787" s="102"/>
      <c r="Z787" s="102"/>
      <c r="AA787" s="102"/>
      <c r="AB787" s="102"/>
      <c r="AC787" s="102"/>
      <c r="AD787" s="102"/>
    </row>
    <row r="788" spans="1:30" s="103" customFormat="1" x14ac:dyDescent="0.2">
      <c r="A788" s="146"/>
      <c r="B788" s="102"/>
      <c r="M788" s="102"/>
      <c r="N788" s="102"/>
      <c r="O788" s="102"/>
      <c r="P788" s="102"/>
      <c r="Q788" s="102"/>
      <c r="R788" s="102"/>
      <c r="S788" s="102"/>
      <c r="T788" s="102"/>
      <c r="U788" s="102"/>
      <c r="V788" s="102"/>
      <c r="W788" s="102"/>
      <c r="X788" s="102"/>
      <c r="Y788" s="102"/>
      <c r="Z788" s="102"/>
      <c r="AA788" s="102"/>
      <c r="AB788" s="102"/>
      <c r="AC788" s="102"/>
      <c r="AD788" s="102"/>
    </row>
    <row r="789" spans="1:30" s="103" customFormat="1" x14ac:dyDescent="0.2">
      <c r="A789" s="146"/>
      <c r="B789" s="102"/>
      <c r="M789" s="102"/>
      <c r="N789" s="102"/>
      <c r="O789" s="102"/>
      <c r="P789" s="102"/>
      <c r="Q789" s="102"/>
      <c r="R789" s="102"/>
      <c r="S789" s="102"/>
      <c r="T789" s="102"/>
      <c r="U789" s="102"/>
      <c r="V789" s="102"/>
      <c r="W789" s="102"/>
      <c r="X789" s="102"/>
      <c r="Y789" s="102"/>
      <c r="Z789" s="102"/>
      <c r="AA789" s="102"/>
      <c r="AB789" s="102"/>
      <c r="AC789" s="102"/>
      <c r="AD789" s="102"/>
    </row>
    <row r="790" spans="1:30" s="103" customFormat="1" x14ac:dyDescent="0.2">
      <c r="A790" s="146"/>
      <c r="B790" s="102"/>
      <c r="M790" s="102"/>
      <c r="N790" s="102"/>
      <c r="O790" s="102"/>
      <c r="P790" s="102"/>
      <c r="Q790" s="102"/>
      <c r="R790" s="102"/>
      <c r="S790" s="102"/>
      <c r="T790" s="102"/>
      <c r="U790" s="102"/>
      <c r="V790" s="102"/>
      <c r="W790" s="102"/>
      <c r="X790" s="102"/>
      <c r="Y790" s="102"/>
      <c r="Z790" s="102"/>
      <c r="AA790" s="102"/>
      <c r="AB790" s="102"/>
      <c r="AC790" s="102"/>
      <c r="AD790" s="102"/>
    </row>
    <row r="791" spans="1:30" s="103" customFormat="1" x14ac:dyDescent="0.2">
      <c r="A791" s="146"/>
      <c r="B791" s="102"/>
      <c r="M791" s="102"/>
      <c r="N791" s="102"/>
      <c r="O791" s="102"/>
      <c r="P791" s="102"/>
      <c r="Q791" s="102"/>
      <c r="R791" s="102"/>
      <c r="S791" s="102"/>
      <c r="T791" s="102"/>
      <c r="U791" s="102"/>
      <c r="V791" s="102"/>
      <c r="W791" s="102"/>
      <c r="X791" s="102"/>
      <c r="Y791" s="102"/>
      <c r="Z791" s="102"/>
      <c r="AA791" s="102"/>
      <c r="AB791" s="102"/>
      <c r="AC791" s="102"/>
      <c r="AD791" s="102"/>
    </row>
    <row r="792" spans="1:30" s="103" customFormat="1" x14ac:dyDescent="0.2">
      <c r="A792" s="146"/>
      <c r="B792" s="102"/>
      <c r="M792" s="102"/>
      <c r="N792" s="102"/>
      <c r="O792" s="102"/>
      <c r="P792" s="102"/>
      <c r="Q792" s="102"/>
      <c r="R792" s="102"/>
      <c r="S792" s="102"/>
      <c r="T792" s="102"/>
      <c r="U792" s="102"/>
      <c r="V792" s="102"/>
      <c r="W792" s="102"/>
      <c r="X792" s="102"/>
      <c r="Y792" s="102"/>
      <c r="Z792" s="102"/>
      <c r="AA792" s="102"/>
      <c r="AB792" s="102"/>
      <c r="AC792" s="102"/>
      <c r="AD792" s="102"/>
    </row>
    <row r="793" spans="1:30" s="103" customFormat="1" x14ac:dyDescent="0.2">
      <c r="A793" s="146"/>
      <c r="B793" s="102"/>
      <c r="M793" s="102"/>
      <c r="N793" s="102"/>
      <c r="O793" s="102"/>
      <c r="P793" s="102"/>
      <c r="Q793" s="102"/>
      <c r="R793" s="102"/>
      <c r="S793" s="102"/>
      <c r="T793" s="102"/>
      <c r="U793" s="102"/>
      <c r="V793" s="102"/>
      <c r="W793" s="102"/>
      <c r="X793" s="102"/>
      <c r="Y793" s="102"/>
      <c r="Z793" s="102"/>
      <c r="AA793" s="102"/>
      <c r="AB793" s="102"/>
      <c r="AC793" s="102"/>
      <c r="AD793" s="102"/>
    </row>
    <row r="794" spans="1:30" s="103" customFormat="1" x14ac:dyDescent="0.2">
      <c r="A794" s="146"/>
      <c r="B794" s="102"/>
      <c r="M794" s="102"/>
      <c r="N794" s="102"/>
      <c r="O794" s="102"/>
      <c r="P794" s="102"/>
      <c r="Q794" s="102"/>
      <c r="R794" s="102"/>
      <c r="S794" s="102"/>
      <c r="T794" s="102"/>
      <c r="U794" s="102"/>
      <c r="V794" s="102"/>
      <c r="W794" s="102"/>
      <c r="X794" s="102"/>
      <c r="Y794" s="102"/>
      <c r="Z794" s="102"/>
      <c r="AA794" s="102"/>
      <c r="AB794" s="102"/>
      <c r="AC794" s="102"/>
      <c r="AD794" s="102"/>
    </row>
    <row r="795" spans="1:30" s="103" customFormat="1" x14ac:dyDescent="0.2">
      <c r="A795" s="146"/>
      <c r="B795" s="102"/>
      <c r="M795" s="102"/>
      <c r="N795" s="102"/>
      <c r="O795" s="102"/>
      <c r="P795" s="102"/>
      <c r="Q795" s="102"/>
      <c r="R795" s="102"/>
      <c r="S795" s="102"/>
      <c r="T795" s="102"/>
      <c r="U795" s="102"/>
      <c r="V795" s="102"/>
      <c r="W795" s="102"/>
      <c r="X795" s="102"/>
      <c r="Y795" s="102"/>
      <c r="Z795" s="102"/>
      <c r="AA795" s="102"/>
      <c r="AB795" s="102"/>
      <c r="AC795" s="102"/>
      <c r="AD795" s="102"/>
    </row>
    <row r="796" spans="1:30" s="103" customFormat="1" x14ac:dyDescent="0.2">
      <c r="A796" s="146"/>
      <c r="B796" s="102"/>
      <c r="M796" s="102"/>
      <c r="N796" s="102"/>
      <c r="O796" s="102"/>
      <c r="P796" s="102"/>
      <c r="Q796" s="102"/>
      <c r="R796" s="102"/>
      <c r="S796" s="102"/>
      <c r="T796" s="102"/>
      <c r="U796" s="102"/>
      <c r="V796" s="102"/>
      <c r="W796" s="102"/>
      <c r="X796" s="102"/>
      <c r="Y796" s="102"/>
      <c r="Z796" s="102"/>
      <c r="AA796" s="102"/>
      <c r="AB796" s="102"/>
      <c r="AC796" s="102"/>
      <c r="AD796" s="102"/>
    </row>
    <row r="797" spans="1:30" s="103" customFormat="1" x14ac:dyDescent="0.2">
      <c r="A797" s="146"/>
      <c r="B797" s="102"/>
      <c r="M797" s="102"/>
      <c r="N797" s="102"/>
      <c r="O797" s="102"/>
      <c r="P797" s="102"/>
      <c r="Q797" s="102"/>
      <c r="R797" s="102"/>
      <c r="S797" s="102"/>
      <c r="T797" s="102"/>
      <c r="U797" s="102"/>
      <c r="V797" s="102"/>
      <c r="W797" s="102"/>
      <c r="X797" s="102"/>
      <c r="Y797" s="102"/>
      <c r="Z797" s="102"/>
      <c r="AA797" s="102"/>
      <c r="AB797" s="102"/>
      <c r="AC797" s="102"/>
      <c r="AD797" s="102"/>
    </row>
    <row r="798" spans="1:30" s="103" customFormat="1" x14ac:dyDescent="0.2">
      <c r="A798" s="146"/>
      <c r="B798" s="102"/>
      <c r="M798" s="102"/>
      <c r="N798" s="102"/>
      <c r="O798" s="102"/>
      <c r="P798" s="102"/>
      <c r="Q798" s="102"/>
      <c r="R798" s="102"/>
      <c r="S798" s="102"/>
      <c r="T798" s="102"/>
      <c r="U798" s="102"/>
      <c r="V798" s="102"/>
      <c r="W798" s="102"/>
      <c r="X798" s="102"/>
      <c r="Y798" s="102"/>
      <c r="Z798" s="102"/>
      <c r="AA798" s="102"/>
      <c r="AB798" s="102"/>
      <c r="AC798" s="102"/>
      <c r="AD798" s="102"/>
    </row>
    <row r="799" spans="1:30" s="103" customFormat="1" x14ac:dyDescent="0.2">
      <c r="A799" s="146"/>
      <c r="B799" s="102"/>
      <c r="M799" s="102"/>
      <c r="N799" s="102"/>
      <c r="O799" s="102"/>
      <c r="P799" s="102"/>
      <c r="Q799" s="102"/>
      <c r="R799" s="102"/>
      <c r="S799" s="102"/>
      <c r="T799" s="102"/>
      <c r="U799" s="102"/>
      <c r="V799" s="102"/>
      <c r="W799" s="102"/>
      <c r="X799" s="102"/>
      <c r="Y799" s="102"/>
      <c r="Z799" s="102"/>
      <c r="AA799" s="102"/>
      <c r="AB799" s="102"/>
      <c r="AC799" s="102"/>
      <c r="AD799" s="102"/>
    </row>
    <row r="800" spans="1:30" s="103" customFormat="1" x14ac:dyDescent="0.2">
      <c r="A800" s="146"/>
      <c r="B800" s="102"/>
      <c r="M800" s="102"/>
      <c r="N800" s="102"/>
      <c r="O800" s="102"/>
      <c r="P800" s="102"/>
      <c r="Q800" s="102"/>
      <c r="R800" s="102"/>
      <c r="S800" s="102"/>
      <c r="T800" s="102"/>
      <c r="U800" s="102"/>
      <c r="V800" s="102"/>
      <c r="W800" s="102"/>
      <c r="X800" s="102"/>
      <c r="Y800" s="102"/>
      <c r="Z800" s="102"/>
      <c r="AA800" s="102"/>
      <c r="AB800" s="102"/>
      <c r="AC800" s="102"/>
      <c r="AD800" s="102"/>
    </row>
    <row r="801" spans="1:30" s="103" customFormat="1" x14ac:dyDescent="0.2">
      <c r="A801" s="146"/>
      <c r="B801" s="102"/>
      <c r="M801" s="102"/>
      <c r="N801" s="102"/>
      <c r="O801" s="102"/>
      <c r="P801" s="102"/>
      <c r="Q801" s="102"/>
      <c r="R801" s="102"/>
      <c r="S801" s="102"/>
      <c r="T801" s="102"/>
      <c r="U801" s="102"/>
      <c r="V801" s="102"/>
      <c r="W801" s="102"/>
      <c r="X801" s="102"/>
      <c r="Y801" s="102"/>
      <c r="Z801" s="102"/>
      <c r="AA801" s="102"/>
      <c r="AB801" s="102"/>
      <c r="AC801" s="102"/>
      <c r="AD801" s="102"/>
    </row>
    <row r="802" spans="1:30" s="103" customFormat="1" x14ac:dyDescent="0.2">
      <c r="A802" s="146"/>
      <c r="B802" s="102"/>
      <c r="M802" s="102"/>
      <c r="N802" s="102"/>
      <c r="O802" s="102"/>
      <c r="P802" s="102"/>
      <c r="Q802" s="102"/>
      <c r="R802" s="102"/>
      <c r="S802" s="102"/>
      <c r="T802" s="102"/>
      <c r="U802" s="102"/>
      <c r="V802" s="102"/>
      <c r="W802" s="102"/>
      <c r="X802" s="102"/>
      <c r="Y802" s="102"/>
      <c r="Z802" s="102"/>
      <c r="AA802" s="102"/>
      <c r="AB802" s="102"/>
      <c r="AC802" s="102"/>
      <c r="AD802" s="102"/>
    </row>
    <row r="803" spans="1:30" s="103" customFormat="1" x14ac:dyDescent="0.2">
      <c r="A803" s="146"/>
      <c r="B803" s="102"/>
      <c r="M803" s="102"/>
      <c r="N803" s="102"/>
      <c r="O803" s="102"/>
      <c r="P803" s="102"/>
      <c r="Q803" s="102"/>
      <c r="R803" s="102"/>
      <c r="S803" s="102"/>
      <c r="T803" s="102"/>
      <c r="U803" s="102"/>
      <c r="V803" s="102"/>
      <c r="W803" s="102"/>
      <c r="X803" s="102"/>
      <c r="Y803" s="102"/>
      <c r="Z803" s="102"/>
      <c r="AA803" s="102"/>
      <c r="AB803" s="102"/>
      <c r="AC803" s="102"/>
      <c r="AD803" s="102"/>
    </row>
    <row r="804" spans="1:30" s="103" customFormat="1" x14ac:dyDescent="0.2">
      <c r="A804" s="146"/>
      <c r="B804" s="102"/>
      <c r="M804" s="102"/>
      <c r="N804" s="102"/>
      <c r="O804" s="102"/>
      <c r="P804" s="102"/>
      <c r="Q804" s="102"/>
      <c r="R804" s="102"/>
      <c r="S804" s="102"/>
      <c r="T804" s="102"/>
      <c r="U804" s="102"/>
      <c r="V804" s="102"/>
      <c r="W804" s="102"/>
      <c r="X804" s="102"/>
      <c r="Y804" s="102"/>
      <c r="Z804" s="102"/>
      <c r="AA804" s="102"/>
      <c r="AB804" s="102"/>
      <c r="AC804" s="102"/>
      <c r="AD804" s="102"/>
    </row>
    <row r="805" spans="1:30" s="103" customFormat="1" x14ac:dyDescent="0.2">
      <c r="A805" s="146"/>
      <c r="B805" s="102"/>
      <c r="M805" s="102"/>
      <c r="N805" s="102"/>
      <c r="O805" s="102"/>
      <c r="P805" s="102"/>
      <c r="Q805" s="102"/>
      <c r="R805" s="102"/>
      <c r="S805" s="102"/>
      <c r="T805" s="102"/>
      <c r="U805" s="102"/>
      <c r="V805" s="102"/>
      <c r="W805" s="102"/>
      <c r="X805" s="102"/>
      <c r="Y805" s="102"/>
      <c r="Z805" s="102"/>
      <c r="AA805" s="102"/>
      <c r="AB805" s="102"/>
      <c r="AC805" s="102"/>
      <c r="AD805" s="102"/>
    </row>
    <row r="806" spans="1:30" s="103" customFormat="1" x14ac:dyDescent="0.2">
      <c r="A806" s="146"/>
      <c r="B806" s="102"/>
      <c r="M806" s="102"/>
      <c r="N806" s="102"/>
      <c r="O806" s="102"/>
      <c r="P806" s="102"/>
      <c r="Q806" s="102"/>
      <c r="R806" s="102"/>
      <c r="S806" s="102"/>
      <c r="T806" s="102"/>
      <c r="U806" s="102"/>
      <c r="V806" s="102"/>
      <c r="W806" s="102"/>
      <c r="X806" s="102"/>
      <c r="Y806" s="102"/>
      <c r="Z806" s="102"/>
      <c r="AA806" s="102"/>
      <c r="AB806" s="102"/>
      <c r="AC806" s="102"/>
      <c r="AD806" s="102"/>
    </row>
    <row r="807" spans="1:30" s="103" customFormat="1" x14ac:dyDescent="0.2">
      <c r="A807" s="146"/>
      <c r="B807" s="102"/>
      <c r="M807" s="102"/>
      <c r="N807" s="102"/>
      <c r="O807" s="102"/>
      <c r="P807" s="102"/>
      <c r="Q807" s="102"/>
      <c r="R807" s="102"/>
      <c r="S807" s="102"/>
      <c r="T807" s="102"/>
      <c r="U807" s="102"/>
      <c r="V807" s="102"/>
      <c r="W807" s="102"/>
      <c r="X807" s="102"/>
      <c r="Y807" s="102"/>
      <c r="Z807" s="102"/>
      <c r="AA807" s="102"/>
      <c r="AB807" s="102"/>
      <c r="AC807" s="102"/>
      <c r="AD807" s="102"/>
    </row>
    <row r="808" spans="1:30" s="103" customFormat="1" x14ac:dyDescent="0.2">
      <c r="A808" s="146"/>
      <c r="B808" s="102"/>
      <c r="M808" s="102"/>
      <c r="N808" s="102"/>
      <c r="O808" s="102"/>
      <c r="P808" s="102"/>
      <c r="Q808" s="102"/>
      <c r="R808" s="102"/>
      <c r="S808" s="102"/>
      <c r="T808" s="102"/>
      <c r="U808" s="102"/>
      <c r="V808" s="102"/>
      <c r="W808" s="102"/>
      <c r="X808" s="102"/>
      <c r="Y808" s="102"/>
      <c r="Z808" s="102"/>
      <c r="AA808" s="102"/>
      <c r="AB808" s="102"/>
      <c r="AC808" s="102"/>
      <c r="AD808" s="102"/>
    </row>
    <row r="809" spans="1:30" s="103" customFormat="1" x14ac:dyDescent="0.2">
      <c r="A809" s="146"/>
      <c r="B809" s="102"/>
      <c r="M809" s="102"/>
      <c r="N809" s="102"/>
      <c r="O809" s="102"/>
      <c r="P809" s="102"/>
      <c r="Q809" s="102"/>
      <c r="R809" s="102"/>
      <c r="S809" s="102"/>
      <c r="T809" s="102"/>
      <c r="U809" s="102"/>
      <c r="V809" s="102"/>
      <c r="W809" s="102"/>
      <c r="X809" s="102"/>
      <c r="Y809" s="102"/>
      <c r="Z809" s="102"/>
      <c r="AA809" s="102"/>
      <c r="AB809" s="102"/>
      <c r="AC809" s="102"/>
      <c r="AD809" s="102"/>
    </row>
    <row r="810" spans="1:30" s="103" customFormat="1" x14ac:dyDescent="0.2">
      <c r="A810" s="146"/>
      <c r="B810" s="102"/>
      <c r="M810" s="102"/>
      <c r="N810" s="102"/>
      <c r="O810" s="102"/>
      <c r="P810" s="102"/>
      <c r="Q810" s="102"/>
      <c r="R810" s="102"/>
      <c r="S810" s="102"/>
      <c r="T810" s="102"/>
      <c r="U810" s="102"/>
      <c r="V810" s="102"/>
      <c r="W810" s="102"/>
      <c r="X810" s="102"/>
      <c r="Y810" s="102"/>
      <c r="Z810" s="102"/>
      <c r="AA810" s="102"/>
      <c r="AB810" s="102"/>
      <c r="AC810" s="102"/>
      <c r="AD810" s="102"/>
    </row>
    <row r="811" spans="1:30" s="103" customFormat="1" x14ac:dyDescent="0.2">
      <c r="A811" s="146"/>
      <c r="B811" s="102"/>
      <c r="M811" s="102"/>
      <c r="N811" s="102"/>
      <c r="O811" s="102"/>
      <c r="P811" s="102"/>
      <c r="Q811" s="102"/>
      <c r="R811" s="102"/>
      <c r="S811" s="102"/>
      <c r="T811" s="102"/>
      <c r="U811" s="102"/>
      <c r="V811" s="102"/>
      <c r="W811" s="102"/>
      <c r="X811" s="102"/>
      <c r="Y811" s="102"/>
      <c r="Z811" s="102"/>
      <c r="AA811" s="102"/>
      <c r="AB811" s="102"/>
      <c r="AC811" s="102"/>
      <c r="AD811" s="102"/>
    </row>
    <row r="812" spans="1:30" s="103" customFormat="1" x14ac:dyDescent="0.2">
      <c r="A812" s="146"/>
      <c r="B812" s="102"/>
      <c r="M812" s="102"/>
      <c r="N812" s="102"/>
      <c r="O812" s="102"/>
      <c r="P812" s="102"/>
      <c r="Q812" s="102"/>
      <c r="R812" s="102"/>
      <c r="S812" s="102"/>
      <c r="T812" s="102"/>
      <c r="U812" s="102"/>
      <c r="V812" s="102"/>
      <c r="W812" s="102"/>
      <c r="X812" s="102"/>
      <c r="Y812" s="102"/>
      <c r="Z812" s="102"/>
      <c r="AA812" s="102"/>
      <c r="AB812" s="102"/>
      <c r="AC812" s="102"/>
      <c r="AD812" s="102"/>
    </row>
    <row r="813" spans="1:30" s="103" customFormat="1" x14ac:dyDescent="0.2">
      <c r="A813" s="146"/>
      <c r="B813" s="102"/>
      <c r="M813" s="102"/>
      <c r="N813" s="102"/>
      <c r="O813" s="102"/>
      <c r="P813" s="102"/>
      <c r="Q813" s="102"/>
      <c r="R813" s="102"/>
      <c r="S813" s="102"/>
      <c r="T813" s="102"/>
      <c r="U813" s="102"/>
      <c r="V813" s="102"/>
      <c r="W813" s="102"/>
      <c r="X813" s="102"/>
      <c r="Y813" s="102"/>
      <c r="Z813" s="102"/>
      <c r="AA813" s="102"/>
      <c r="AB813" s="102"/>
      <c r="AC813" s="102"/>
      <c r="AD813" s="102"/>
    </row>
    <row r="814" spans="1:30" s="103" customFormat="1" x14ac:dyDescent="0.2">
      <c r="A814" s="146"/>
      <c r="B814" s="102"/>
      <c r="M814" s="102"/>
      <c r="N814" s="102"/>
      <c r="O814" s="102"/>
      <c r="P814" s="102"/>
      <c r="Q814" s="102"/>
      <c r="R814" s="102"/>
      <c r="S814" s="102"/>
      <c r="T814" s="102"/>
      <c r="U814" s="102"/>
      <c r="V814" s="102"/>
      <c r="W814" s="102"/>
      <c r="X814" s="102"/>
      <c r="Y814" s="102"/>
      <c r="Z814" s="102"/>
      <c r="AA814" s="102"/>
      <c r="AB814" s="102"/>
      <c r="AC814" s="102"/>
      <c r="AD814" s="102"/>
    </row>
    <row r="815" spans="1:30" s="103" customFormat="1" x14ac:dyDescent="0.2">
      <c r="A815" s="146"/>
      <c r="B815" s="102"/>
      <c r="M815" s="102"/>
      <c r="N815" s="102"/>
      <c r="O815" s="102"/>
      <c r="P815" s="102"/>
      <c r="Q815" s="102"/>
      <c r="R815" s="102"/>
      <c r="S815" s="102"/>
      <c r="T815" s="102"/>
      <c r="U815" s="102"/>
      <c r="V815" s="102"/>
      <c r="W815" s="102"/>
      <c r="X815" s="102"/>
      <c r="Y815" s="102"/>
      <c r="Z815" s="102"/>
      <c r="AA815" s="102"/>
      <c r="AB815" s="102"/>
      <c r="AC815" s="102"/>
      <c r="AD815" s="102"/>
    </row>
    <row r="816" spans="1:30" s="103" customFormat="1" x14ac:dyDescent="0.2">
      <c r="A816" s="146"/>
      <c r="B816" s="102"/>
      <c r="M816" s="102"/>
      <c r="N816" s="102"/>
      <c r="O816" s="102"/>
      <c r="P816" s="102"/>
      <c r="Q816" s="102"/>
      <c r="R816" s="102"/>
      <c r="S816" s="102"/>
      <c r="T816" s="102"/>
      <c r="U816" s="102"/>
      <c r="V816" s="102"/>
      <c r="W816" s="102"/>
      <c r="X816" s="102"/>
      <c r="Y816" s="102"/>
      <c r="Z816" s="102"/>
      <c r="AA816" s="102"/>
      <c r="AB816" s="102"/>
      <c r="AC816" s="102"/>
      <c r="AD816" s="102"/>
    </row>
    <row r="817" spans="1:30" s="103" customFormat="1" x14ac:dyDescent="0.2">
      <c r="A817" s="146"/>
      <c r="B817" s="102"/>
      <c r="M817" s="102"/>
      <c r="N817" s="102"/>
      <c r="O817" s="102"/>
      <c r="P817" s="102"/>
      <c r="Q817" s="102"/>
      <c r="R817" s="102"/>
      <c r="S817" s="102"/>
      <c r="T817" s="102"/>
      <c r="U817" s="102"/>
      <c r="V817" s="102"/>
      <c r="W817" s="102"/>
      <c r="X817" s="102"/>
      <c r="Y817" s="102"/>
      <c r="Z817" s="102"/>
      <c r="AA817" s="102"/>
      <c r="AB817" s="102"/>
      <c r="AC817" s="102"/>
      <c r="AD817" s="102"/>
    </row>
    <row r="818" spans="1:30" s="103" customFormat="1" x14ac:dyDescent="0.2">
      <c r="A818" s="146"/>
      <c r="B818" s="102"/>
      <c r="M818" s="102"/>
      <c r="N818" s="102"/>
      <c r="O818" s="102"/>
      <c r="P818" s="102"/>
      <c r="Q818" s="102"/>
      <c r="R818" s="102"/>
      <c r="S818" s="102"/>
      <c r="T818" s="102"/>
      <c r="U818" s="102"/>
      <c r="V818" s="102"/>
      <c r="W818" s="102"/>
      <c r="X818" s="102"/>
      <c r="Y818" s="102"/>
      <c r="Z818" s="102"/>
      <c r="AA818" s="102"/>
      <c r="AB818" s="102"/>
      <c r="AC818" s="102"/>
      <c r="AD818" s="102"/>
    </row>
    <row r="819" spans="1:30" s="103" customFormat="1" x14ac:dyDescent="0.2">
      <c r="A819" s="146"/>
      <c r="B819" s="102"/>
      <c r="M819" s="102"/>
      <c r="N819" s="102"/>
      <c r="O819" s="102"/>
      <c r="P819" s="102"/>
      <c r="Q819" s="102"/>
      <c r="R819" s="102"/>
      <c r="S819" s="102"/>
      <c r="T819" s="102"/>
      <c r="U819" s="102"/>
      <c r="V819" s="102"/>
      <c r="W819" s="102"/>
      <c r="X819" s="102"/>
      <c r="Y819" s="102"/>
      <c r="Z819" s="102"/>
      <c r="AA819" s="102"/>
      <c r="AB819" s="102"/>
      <c r="AC819" s="102"/>
      <c r="AD819" s="102"/>
    </row>
    <row r="820" spans="1:30" s="103" customFormat="1" x14ac:dyDescent="0.2">
      <c r="A820" s="146"/>
      <c r="B820" s="102"/>
      <c r="M820" s="102"/>
      <c r="N820" s="102"/>
      <c r="O820" s="102"/>
      <c r="P820" s="102"/>
      <c r="Q820" s="102"/>
      <c r="R820" s="102"/>
      <c r="S820" s="102"/>
      <c r="T820" s="102"/>
      <c r="U820" s="102"/>
      <c r="V820" s="102"/>
      <c r="W820" s="102"/>
      <c r="X820" s="102"/>
      <c r="Y820" s="102"/>
      <c r="Z820" s="102"/>
      <c r="AA820" s="102"/>
      <c r="AB820" s="102"/>
      <c r="AC820" s="102"/>
      <c r="AD820" s="102"/>
    </row>
    <row r="821" spans="1:30" s="103" customFormat="1" x14ac:dyDescent="0.2">
      <c r="A821" s="146"/>
      <c r="B821" s="102"/>
      <c r="M821" s="102"/>
      <c r="N821" s="102"/>
      <c r="O821" s="102"/>
      <c r="P821" s="102"/>
      <c r="Q821" s="102"/>
      <c r="R821" s="102"/>
      <c r="S821" s="102"/>
      <c r="T821" s="102"/>
      <c r="U821" s="102"/>
      <c r="V821" s="102"/>
      <c r="W821" s="102"/>
      <c r="X821" s="102"/>
      <c r="Y821" s="102"/>
      <c r="Z821" s="102"/>
      <c r="AA821" s="102"/>
      <c r="AB821" s="102"/>
      <c r="AC821" s="102"/>
      <c r="AD821" s="102"/>
    </row>
    <row r="822" spans="1:30" s="103" customFormat="1" x14ac:dyDescent="0.2">
      <c r="A822" s="146"/>
      <c r="B822" s="102"/>
      <c r="M822" s="102"/>
      <c r="N822" s="102"/>
      <c r="O822" s="102"/>
      <c r="P822" s="102"/>
      <c r="Q822" s="102"/>
      <c r="R822" s="102"/>
      <c r="S822" s="102"/>
      <c r="T822" s="102"/>
      <c r="U822" s="102"/>
      <c r="V822" s="102"/>
      <c r="W822" s="102"/>
      <c r="X822" s="102"/>
      <c r="Y822" s="102"/>
      <c r="Z822" s="102"/>
      <c r="AA822" s="102"/>
      <c r="AB822" s="102"/>
      <c r="AC822" s="102"/>
      <c r="AD822" s="102"/>
    </row>
    <row r="823" spans="1:30" s="103" customFormat="1" x14ac:dyDescent="0.2">
      <c r="A823" s="146"/>
      <c r="B823" s="102"/>
      <c r="M823" s="102"/>
      <c r="N823" s="102"/>
      <c r="O823" s="102"/>
      <c r="P823" s="102"/>
      <c r="Q823" s="102"/>
      <c r="R823" s="102"/>
      <c r="S823" s="102"/>
      <c r="T823" s="102"/>
      <c r="U823" s="102"/>
      <c r="V823" s="102"/>
      <c r="W823" s="102"/>
      <c r="X823" s="102"/>
      <c r="Y823" s="102"/>
      <c r="Z823" s="102"/>
      <c r="AA823" s="102"/>
      <c r="AB823" s="102"/>
      <c r="AC823" s="102"/>
      <c r="AD823" s="102"/>
    </row>
    <row r="824" spans="1:30" s="103" customFormat="1" x14ac:dyDescent="0.2">
      <c r="A824" s="146"/>
      <c r="B824" s="102"/>
      <c r="M824" s="102"/>
      <c r="N824" s="102"/>
      <c r="O824" s="102"/>
      <c r="P824" s="102"/>
      <c r="Q824" s="102"/>
      <c r="R824" s="102"/>
      <c r="S824" s="102"/>
      <c r="T824" s="102"/>
      <c r="U824" s="102"/>
      <c r="V824" s="102"/>
      <c r="W824" s="102"/>
      <c r="X824" s="102"/>
      <c r="Y824" s="102"/>
      <c r="Z824" s="102"/>
      <c r="AA824" s="102"/>
      <c r="AB824" s="102"/>
      <c r="AC824" s="102"/>
      <c r="AD824" s="102"/>
    </row>
    <row r="825" spans="1:30" s="103" customFormat="1" x14ac:dyDescent="0.2">
      <c r="A825" s="146"/>
      <c r="B825" s="102"/>
      <c r="M825" s="102"/>
      <c r="N825" s="102"/>
      <c r="O825" s="102"/>
      <c r="P825" s="102"/>
      <c r="Q825" s="102"/>
      <c r="R825" s="102"/>
      <c r="S825" s="102"/>
      <c r="T825" s="102"/>
      <c r="U825" s="102"/>
      <c r="V825" s="102"/>
      <c r="W825" s="102"/>
      <c r="X825" s="102"/>
      <c r="Y825" s="102"/>
      <c r="Z825" s="102"/>
      <c r="AA825" s="102"/>
      <c r="AB825" s="102"/>
      <c r="AC825" s="102"/>
      <c r="AD825" s="102"/>
    </row>
    <row r="826" spans="1:30" s="103" customFormat="1" x14ac:dyDescent="0.2">
      <c r="A826" s="146"/>
      <c r="B826" s="102"/>
      <c r="M826" s="102"/>
      <c r="N826" s="102"/>
      <c r="O826" s="102"/>
      <c r="P826" s="102"/>
      <c r="Q826" s="102"/>
      <c r="R826" s="102"/>
      <c r="S826" s="102"/>
      <c r="T826" s="102"/>
      <c r="U826" s="102"/>
      <c r="V826" s="102"/>
      <c r="W826" s="102"/>
      <c r="X826" s="102"/>
      <c r="Y826" s="102"/>
      <c r="Z826" s="102"/>
      <c r="AA826" s="102"/>
      <c r="AB826" s="102"/>
      <c r="AC826" s="102"/>
      <c r="AD826" s="102"/>
    </row>
    <row r="827" spans="1:30" s="103" customFormat="1" x14ac:dyDescent="0.2">
      <c r="A827" s="146"/>
      <c r="B827" s="102"/>
      <c r="M827" s="102"/>
      <c r="N827" s="102"/>
      <c r="O827" s="102"/>
      <c r="P827" s="102"/>
      <c r="Q827" s="102"/>
      <c r="R827" s="102"/>
      <c r="S827" s="102"/>
      <c r="T827" s="102"/>
      <c r="U827" s="102"/>
      <c r="V827" s="102"/>
      <c r="W827" s="102"/>
      <c r="X827" s="102"/>
      <c r="Y827" s="102"/>
      <c r="Z827" s="102"/>
      <c r="AA827" s="102"/>
      <c r="AB827" s="102"/>
      <c r="AC827" s="102"/>
      <c r="AD827" s="102"/>
    </row>
    <row r="828" spans="1:30" s="103" customFormat="1" x14ac:dyDescent="0.2">
      <c r="A828" s="146"/>
      <c r="B828" s="102"/>
      <c r="M828" s="102"/>
      <c r="N828" s="102"/>
      <c r="O828" s="102"/>
      <c r="P828" s="102"/>
      <c r="Q828" s="102"/>
      <c r="R828" s="102"/>
      <c r="S828" s="102"/>
      <c r="T828" s="102"/>
      <c r="U828" s="102"/>
      <c r="V828" s="102"/>
      <c r="W828" s="102"/>
      <c r="X828" s="102"/>
      <c r="Y828" s="102"/>
      <c r="Z828" s="102"/>
      <c r="AA828" s="102"/>
      <c r="AB828" s="102"/>
      <c r="AC828" s="102"/>
      <c r="AD828" s="102"/>
    </row>
    <row r="829" spans="1:30" s="103" customFormat="1" x14ac:dyDescent="0.2">
      <c r="A829" s="146"/>
      <c r="B829" s="102"/>
      <c r="M829" s="102"/>
      <c r="N829" s="102"/>
      <c r="O829" s="102"/>
      <c r="P829" s="102"/>
      <c r="Q829" s="102"/>
      <c r="R829" s="102"/>
      <c r="S829" s="102"/>
      <c r="T829" s="102"/>
      <c r="U829" s="102"/>
      <c r="V829" s="102"/>
      <c r="W829" s="102"/>
      <c r="X829" s="102"/>
      <c r="Y829" s="102"/>
      <c r="Z829" s="102"/>
      <c r="AA829" s="102"/>
      <c r="AB829" s="102"/>
      <c r="AC829" s="102"/>
      <c r="AD829" s="102"/>
    </row>
    <row r="830" spans="1:30" s="103" customFormat="1" x14ac:dyDescent="0.2">
      <c r="A830" s="146"/>
      <c r="B830" s="102"/>
      <c r="M830" s="102"/>
      <c r="N830" s="102"/>
      <c r="O830" s="102"/>
      <c r="P830" s="102"/>
      <c r="Q830" s="102"/>
      <c r="R830" s="102"/>
      <c r="S830" s="102"/>
      <c r="T830" s="102"/>
      <c r="U830" s="102"/>
      <c r="V830" s="102"/>
      <c r="W830" s="102"/>
      <c r="X830" s="102"/>
      <c r="Y830" s="102"/>
      <c r="Z830" s="102"/>
      <c r="AA830" s="102"/>
      <c r="AB830" s="102"/>
      <c r="AC830" s="102"/>
      <c r="AD830" s="102"/>
    </row>
    <row r="831" spans="1:30" s="103" customFormat="1" x14ac:dyDescent="0.2">
      <c r="A831" s="146"/>
      <c r="B831" s="102"/>
      <c r="M831" s="102"/>
      <c r="N831" s="102"/>
      <c r="O831" s="102"/>
      <c r="P831" s="102"/>
      <c r="Q831" s="102"/>
      <c r="R831" s="102"/>
      <c r="S831" s="102"/>
      <c r="T831" s="102"/>
      <c r="U831" s="102"/>
      <c r="V831" s="102"/>
      <c r="W831" s="102"/>
      <c r="X831" s="102"/>
      <c r="Y831" s="102"/>
      <c r="Z831" s="102"/>
      <c r="AA831" s="102"/>
      <c r="AB831" s="102"/>
      <c r="AC831" s="102"/>
      <c r="AD831" s="102"/>
    </row>
    <row r="832" spans="1:30" s="103" customFormat="1" x14ac:dyDescent="0.2">
      <c r="A832" s="146"/>
      <c r="B832" s="102"/>
      <c r="M832" s="102"/>
      <c r="N832" s="102"/>
      <c r="O832" s="102"/>
      <c r="P832" s="102"/>
      <c r="Q832" s="102"/>
      <c r="R832" s="102"/>
      <c r="S832" s="102"/>
      <c r="T832" s="102"/>
      <c r="U832" s="102"/>
      <c r="V832" s="102"/>
      <c r="W832" s="102"/>
      <c r="X832" s="102"/>
      <c r="Y832" s="102"/>
      <c r="Z832" s="102"/>
      <c r="AA832" s="102"/>
      <c r="AB832" s="102"/>
      <c r="AC832" s="102"/>
      <c r="AD832" s="102"/>
    </row>
    <row r="833" spans="1:30" s="103" customFormat="1" x14ac:dyDescent="0.2">
      <c r="A833" s="146"/>
      <c r="B833" s="102"/>
      <c r="M833" s="102"/>
      <c r="N833" s="102"/>
      <c r="O833" s="102"/>
      <c r="P833" s="102"/>
      <c r="Q833" s="102"/>
      <c r="R833" s="102"/>
      <c r="S833" s="102"/>
      <c r="T833" s="102"/>
      <c r="U833" s="102"/>
      <c r="V833" s="102"/>
      <c r="W833" s="102"/>
      <c r="X833" s="102"/>
      <c r="Y833" s="102"/>
      <c r="Z833" s="102"/>
      <c r="AA833" s="102"/>
      <c r="AB833" s="102"/>
      <c r="AC833" s="102"/>
      <c r="AD833" s="102"/>
    </row>
    <row r="834" spans="1:30" s="103" customFormat="1" x14ac:dyDescent="0.2">
      <c r="A834" s="146"/>
      <c r="B834" s="102"/>
      <c r="M834" s="102"/>
      <c r="N834" s="102"/>
      <c r="O834" s="102"/>
      <c r="P834" s="102"/>
      <c r="Q834" s="102"/>
      <c r="R834" s="102"/>
      <c r="S834" s="102"/>
      <c r="T834" s="102"/>
      <c r="U834" s="102"/>
      <c r="V834" s="102"/>
      <c r="W834" s="102"/>
      <c r="X834" s="102"/>
      <c r="Y834" s="102"/>
      <c r="Z834" s="102"/>
      <c r="AA834" s="102"/>
      <c r="AB834" s="102"/>
      <c r="AC834" s="102"/>
      <c r="AD834" s="102"/>
    </row>
    <row r="835" spans="1:30" s="103" customFormat="1" x14ac:dyDescent="0.2">
      <c r="A835" s="146"/>
      <c r="B835" s="102"/>
      <c r="M835" s="102"/>
      <c r="N835" s="102"/>
      <c r="O835" s="102"/>
      <c r="P835" s="102"/>
      <c r="Q835" s="102"/>
      <c r="R835" s="102"/>
      <c r="S835" s="102"/>
      <c r="T835" s="102"/>
      <c r="U835" s="102"/>
      <c r="V835" s="102"/>
      <c r="W835" s="102"/>
      <c r="X835" s="102"/>
      <c r="Y835" s="102"/>
      <c r="Z835" s="102"/>
      <c r="AA835" s="102"/>
      <c r="AB835" s="102"/>
      <c r="AC835" s="102"/>
      <c r="AD835" s="102"/>
    </row>
    <row r="836" spans="1:30" s="103" customFormat="1" x14ac:dyDescent="0.2">
      <c r="A836" s="146"/>
      <c r="B836" s="102"/>
      <c r="M836" s="102"/>
      <c r="N836" s="102"/>
      <c r="O836" s="102"/>
      <c r="P836" s="102"/>
      <c r="Q836" s="102"/>
      <c r="R836" s="102"/>
      <c r="S836" s="102"/>
      <c r="T836" s="102"/>
      <c r="U836" s="102"/>
      <c r="V836" s="102"/>
      <c r="W836" s="102"/>
      <c r="X836" s="102"/>
      <c r="Y836" s="102"/>
      <c r="Z836" s="102"/>
      <c r="AA836" s="102"/>
      <c r="AB836" s="102"/>
      <c r="AC836" s="102"/>
      <c r="AD836" s="102"/>
    </row>
    <row r="837" spans="1:30" s="103" customFormat="1" x14ac:dyDescent="0.2">
      <c r="A837" s="146"/>
      <c r="B837" s="102"/>
      <c r="M837" s="102"/>
      <c r="N837" s="102"/>
      <c r="O837" s="102"/>
      <c r="P837" s="102"/>
      <c r="Q837" s="102"/>
      <c r="R837" s="102"/>
      <c r="S837" s="102"/>
      <c r="T837" s="102"/>
      <c r="U837" s="102"/>
      <c r="V837" s="102"/>
      <c r="W837" s="102"/>
      <c r="X837" s="102"/>
      <c r="Y837" s="102"/>
      <c r="Z837" s="102"/>
      <c r="AA837" s="102"/>
      <c r="AB837" s="102"/>
      <c r="AC837" s="102"/>
      <c r="AD837" s="102"/>
    </row>
    <row r="838" spans="1:30" s="103" customFormat="1" x14ac:dyDescent="0.2">
      <c r="A838" s="146"/>
      <c r="B838" s="102"/>
      <c r="M838" s="102"/>
      <c r="N838" s="102"/>
      <c r="O838" s="102"/>
      <c r="P838" s="102"/>
      <c r="Q838" s="102"/>
      <c r="R838" s="102"/>
      <c r="S838" s="102"/>
      <c r="T838" s="102"/>
      <c r="U838" s="102"/>
      <c r="V838" s="102"/>
      <c r="W838" s="102"/>
      <c r="X838" s="102"/>
      <c r="Y838" s="102"/>
      <c r="Z838" s="102"/>
      <c r="AA838" s="102"/>
      <c r="AB838" s="102"/>
      <c r="AC838" s="102"/>
      <c r="AD838" s="102"/>
    </row>
    <row r="839" spans="1:30" s="103" customFormat="1" x14ac:dyDescent="0.2">
      <c r="A839" s="146"/>
      <c r="B839" s="102"/>
      <c r="M839" s="102"/>
      <c r="N839" s="102"/>
      <c r="O839" s="102"/>
      <c r="P839" s="102"/>
      <c r="Q839" s="102"/>
      <c r="R839" s="102"/>
      <c r="S839" s="102"/>
      <c r="T839" s="102"/>
      <c r="U839" s="102"/>
      <c r="V839" s="102"/>
      <c r="W839" s="102"/>
      <c r="X839" s="102"/>
      <c r="Y839" s="102"/>
      <c r="Z839" s="102"/>
      <c r="AA839" s="102"/>
      <c r="AB839" s="102"/>
      <c r="AC839" s="102"/>
      <c r="AD839" s="102"/>
    </row>
    <row r="840" spans="1:30" s="103" customFormat="1" x14ac:dyDescent="0.2">
      <c r="A840" s="146"/>
      <c r="B840" s="102"/>
      <c r="M840" s="102"/>
      <c r="N840" s="102"/>
      <c r="O840" s="102"/>
      <c r="P840" s="102"/>
      <c r="Q840" s="102"/>
      <c r="R840" s="102"/>
      <c r="S840" s="102"/>
      <c r="T840" s="102"/>
      <c r="U840" s="102"/>
      <c r="V840" s="102"/>
      <c r="W840" s="102"/>
      <c r="X840" s="102"/>
      <c r="Y840" s="102"/>
      <c r="Z840" s="102"/>
      <c r="AA840" s="102"/>
      <c r="AB840" s="102"/>
      <c r="AC840" s="102"/>
      <c r="AD840" s="102"/>
    </row>
    <row r="841" spans="1:30" s="103" customFormat="1" x14ac:dyDescent="0.2">
      <c r="A841" s="146"/>
      <c r="B841" s="102"/>
      <c r="M841" s="102"/>
      <c r="N841" s="102"/>
      <c r="O841" s="102"/>
      <c r="P841" s="102"/>
      <c r="Q841" s="102"/>
      <c r="R841" s="102"/>
      <c r="S841" s="102"/>
      <c r="T841" s="102"/>
      <c r="U841" s="102"/>
      <c r="V841" s="102"/>
      <c r="W841" s="102"/>
      <c r="X841" s="102"/>
      <c r="Y841" s="102"/>
      <c r="Z841" s="102"/>
      <c r="AA841" s="102"/>
      <c r="AB841" s="102"/>
      <c r="AC841" s="102"/>
      <c r="AD841" s="102"/>
    </row>
    <row r="842" spans="1:30" s="103" customFormat="1" x14ac:dyDescent="0.2">
      <c r="A842" s="146"/>
      <c r="B842" s="102"/>
      <c r="M842" s="102"/>
      <c r="N842" s="102"/>
      <c r="O842" s="102"/>
      <c r="P842" s="102"/>
      <c r="Q842" s="102"/>
      <c r="R842" s="102"/>
      <c r="S842" s="102"/>
      <c r="T842" s="102"/>
      <c r="U842" s="102"/>
      <c r="V842" s="102"/>
      <c r="W842" s="102"/>
      <c r="X842" s="102"/>
      <c r="Y842" s="102"/>
      <c r="Z842" s="102"/>
      <c r="AA842" s="102"/>
      <c r="AB842" s="102"/>
      <c r="AC842" s="102"/>
      <c r="AD842" s="102"/>
    </row>
    <row r="843" spans="1:30" s="103" customFormat="1" x14ac:dyDescent="0.2">
      <c r="A843" s="146"/>
      <c r="B843" s="102"/>
      <c r="M843" s="102"/>
      <c r="N843" s="102"/>
      <c r="O843" s="102"/>
      <c r="P843" s="102"/>
      <c r="Q843" s="102"/>
      <c r="R843" s="102"/>
      <c r="S843" s="102"/>
      <c r="T843" s="102"/>
      <c r="U843" s="102"/>
      <c r="V843" s="102"/>
      <c r="W843" s="102"/>
      <c r="X843" s="102"/>
      <c r="Y843" s="102"/>
      <c r="Z843" s="102"/>
      <c r="AA843" s="102"/>
      <c r="AB843" s="102"/>
      <c r="AC843" s="102"/>
      <c r="AD843" s="102"/>
    </row>
    <row r="844" spans="1:30" s="103" customFormat="1" x14ac:dyDescent="0.2">
      <c r="A844" s="146"/>
      <c r="B844" s="102"/>
      <c r="M844" s="102"/>
      <c r="N844" s="102"/>
      <c r="O844" s="102"/>
      <c r="P844" s="102"/>
      <c r="Q844" s="102"/>
      <c r="R844" s="102"/>
      <c r="S844" s="102"/>
      <c r="T844" s="102"/>
      <c r="U844" s="102"/>
      <c r="V844" s="102"/>
      <c r="W844" s="102"/>
      <c r="X844" s="102"/>
      <c r="Y844" s="102"/>
      <c r="Z844" s="102"/>
      <c r="AA844" s="102"/>
      <c r="AB844" s="102"/>
      <c r="AC844" s="102"/>
      <c r="AD844" s="102"/>
    </row>
    <row r="845" spans="1:30" s="103" customFormat="1" x14ac:dyDescent="0.2">
      <c r="A845" s="146"/>
      <c r="B845" s="102"/>
      <c r="M845" s="102"/>
      <c r="N845" s="102"/>
      <c r="O845" s="102"/>
      <c r="P845" s="102"/>
      <c r="Q845" s="102"/>
      <c r="R845" s="102"/>
      <c r="S845" s="102"/>
      <c r="T845" s="102"/>
      <c r="U845" s="102"/>
      <c r="V845" s="102"/>
      <c r="W845" s="102"/>
      <c r="X845" s="102"/>
      <c r="Y845" s="102"/>
      <c r="Z845" s="102"/>
      <c r="AA845" s="102"/>
      <c r="AB845" s="102"/>
      <c r="AC845" s="102"/>
      <c r="AD845" s="102"/>
    </row>
    <row r="846" spans="1:30" s="103" customFormat="1" x14ac:dyDescent="0.2">
      <c r="A846" s="146"/>
      <c r="B846" s="102"/>
      <c r="M846" s="102"/>
      <c r="N846" s="102"/>
      <c r="O846" s="102"/>
      <c r="P846" s="102"/>
      <c r="Q846" s="102"/>
      <c r="R846" s="102"/>
      <c r="S846" s="102"/>
      <c r="T846" s="102"/>
      <c r="U846" s="102"/>
      <c r="V846" s="102"/>
      <c r="W846" s="102"/>
      <c r="X846" s="102"/>
      <c r="Y846" s="102"/>
      <c r="Z846" s="102"/>
      <c r="AA846" s="102"/>
      <c r="AB846" s="102"/>
      <c r="AC846" s="102"/>
      <c r="AD846" s="102"/>
    </row>
    <row r="847" spans="1:30" s="103" customFormat="1" x14ac:dyDescent="0.2">
      <c r="A847" s="146"/>
      <c r="B847" s="102"/>
      <c r="M847" s="102"/>
      <c r="N847" s="102"/>
      <c r="O847" s="102"/>
      <c r="P847" s="102"/>
      <c r="Q847" s="102"/>
      <c r="R847" s="102"/>
      <c r="S847" s="102"/>
      <c r="T847" s="102"/>
      <c r="U847" s="102"/>
      <c r="V847" s="102"/>
      <c r="W847" s="102"/>
      <c r="X847" s="102"/>
      <c r="Y847" s="102"/>
      <c r="Z847" s="102"/>
      <c r="AA847" s="102"/>
      <c r="AB847" s="102"/>
      <c r="AC847" s="102"/>
      <c r="AD847" s="102"/>
    </row>
    <row r="848" spans="1:30" s="103" customFormat="1" x14ac:dyDescent="0.2">
      <c r="A848" s="146"/>
      <c r="B848" s="102"/>
      <c r="M848" s="102"/>
      <c r="N848" s="102"/>
      <c r="O848" s="102"/>
      <c r="P848" s="102"/>
      <c r="Q848" s="102"/>
      <c r="R848" s="102"/>
      <c r="S848" s="102"/>
      <c r="T848" s="102"/>
      <c r="U848" s="102"/>
      <c r="V848" s="102"/>
      <c r="W848" s="102"/>
      <c r="X848" s="102"/>
      <c r="Y848" s="102"/>
      <c r="Z848" s="102"/>
      <c r="AA848" s="102"/>
      <c r="AB848" s="102"/>
      <c r="AC848" s="102"/>
      <c r="AD848" s="102"/>
    </row>
    <row r="849" spans="1:30" s="103" customFormat="1" x14ac:dyDescent="0.2">
      <c r="A849" s="146"/>
      <c r="B849" s="102"/>
      <c r="M849" s="102"/>
      <c r="N849" s="102"/>
      <c r="O849" s="102"/>
      <c r="P849" s="102"/>
      <c r="Q849" s="102"/>
      <c r="R849" s="102"/>
      <c r="S849" s="102"/>
      <c r="T849" s="102"/>
      <c r="U849" s="102"/>
      <c r="V849" s="102"/>
      <c r="W849" s="102"/>
      <c r="X849" s="102"/>
      <c r="Y849" s="102"/>
      <c r="Z849" s="102"/>
      <c r="AA849" s="102"/>
      <c r="AB849" s="102"/>
      <c r="AC849" s="102"/>
      <c r="AD849" s="102"/>
    </row>
    <row r="850" spans="1:30" s="103" customFormat="1" x14ac:dyDescent="0.2">
      <c r="A850" s="146"/>
      <c r="B850" s="102"/>
      <c r="M850" s="102"/>
      <c r="N850" s="102"/>
      <c r="O850" s="102"/>
      <c r="P850" s="102"/>
      <c r="Q850" s="102"/>
      <c r="R850" s="102"/>
      <c r="S850" s="102"/>
      <c r="T850" s="102"/>
      <c r="U850" s="102"/>
      <c r="V850" s="102"/>
      <c r="W850" s="102"/>
      <c r="X850" s="102"/>
      <c r="Y850" s="102"/>
      <c r="Z850" s="102"/>
      <c r="AA850" s="102"/>
      <c r="AB850" s="102"/>
      <c r="AC850" s="102"/>
      <c r="AD850" s="102"/>
    </row>
    <row r="851" spans="1:30" s="103" customFormat="1" x14ac:dyDescent="0.2">
      <c r="A851" s="146"/>
      <c r="B851" s="102"/>
      <c r="M851" s="102"/>
      <c r="N851" s="102"/>
      <c r="O851" s="102"/>
      <c r="P851" s="102"/>
      <c r="Q851" s="102"/>
      <c r="R851" s="102"/>
      <c r="S851" s="102"/>
      <c r="T851" s="102"/>
      <c r="U851" s="102"/>
      <c r="V851" s="102"/>
      <c r="W851" s="102"/>
      <c r="X851" s="102"/>
      <c r="Y851" s="102"/>
      <c r="Z851" s="102"/>
      <c r="AA851" s="102"/>
      <c r="AB851" s="102"/>
      <c r="AC851" s="102"/>
      <c r="AD851" s="102"/>
    </row>
    <row r="852" spans="1:30" s="103" customFormat="1" x14ac:dyDescent="0.2">
      <c r="A852" s="146"/>
      <c r="B852" s="102"/>
      <c r="M852" s="102"/>
      <c r="N852" s="102"/>
      <c r="O852" s="102"/>
      <c r="P852" s="102"/>
      <c r="Q852" s="102"/>
      <c r="R852" s="102"/>
      <c r="S852" s="102"/>
      <c r="T852" s="102"/>
      <c r="U852" s="102"/>
      <c r="V852" s="102"/>
      <c r="W852" s="102"/>
      <c r="X852" s="102"/>
      <c r="Y852" s="102"/>
      <c r="Z852" s="102"/>
      <c r="AA852" s="102"/>
      <c r="AB852" s="102"/>
      <c r="AC852" s="102"/>
      <c r="AD852" s="102"/>
    </row>
    <row r="853" spans="1:30" s="103" customFormat="1" x14ac:dyDescent="0.2">
      <c r="A853" s="146"/>
      <c r="B853" s="102"/>
      <c r="M853" s="102"/>
      <c r="N853" s="102"/>
      <c r="O853" s="102"/>
      <c r="P853" s="102"/>
      <c r="Q853" s="102"/>
      <c r="R853" s="102"/>
      <c r="S853" s="102"/>
      <c r="T853" s="102"/>
      <c r="U853" s="102"/>
      <c r="V853" s="102"/>
      <c r="W853" s="102"/>
      <c r="X853" s="102"/>
      <c r="Y853" s="102"/>
      <c r="Z853" s="102"/>
      <c r="AA853" s="102"/>
      <c r="AB853" s="102"/>
      <c r="AC853" s="102"/>
      <c r="AD853" s="102"/>
    </row>
    <row r="854" spans="1:30" s="103" customFormat="1" x14ac:dyDescent="0.2">
      <c r="A854" s="146"/>
      <c r="B854" s="102"/>
      <c r="M854" s="102"/>
      <c r="N854" s="102"/>
      <c r="O854" s="102"/>
      <c r="P854" s="102"/>
      <c r="Q854" s="102"/>
      <c r="R854" s="102"/>
      <c r="S854" s="102"/>
      <c r="T854" s="102"/>
      <c r="U854" s="102"/>
      <c r="V854" s="102"/>
      <c r="W854" s="102"/>
      <c r="X854" s="102"/>
      <c r="Y854" s="102"/>
      <c r="Z854" s="102"/>
      <c r="AA854" s="102"/>
      <c r="AB854" s="102"/>
      <c r="AC854" s="102"/>
      <c r="AD854" s="102"/>
    </row>
    <row r="855" spans="1:30" s="103" customFormat="1" x14ac:dyDescent="0.2">
      <c r="A855" s="146"/>
      <c r="B855" s="102"/>
      <c r="M855" s="102"/>
      <c r="N855" s="102"/>
      <c r="O855" s="102"/>
      <c r="P855" s="102"/>
      <c r="Q855" s="102"/>
      <c r="R855" s="102"/>
      <c r="S855" s="102"/>
      <c r="T855" s="102"/>
      <c r="U855" s="102"/>
      <c r="V855" s="102"/>
      <c r="W855" s="102"/>
      <c r="X855" s="102"/>
      <c r="Y855" s="102"/>
      <c r="Z855" s="102"/>
      <c r="AA855" s="102"/>
      <c r="AB855" s="102"/>
      <c r="AC855" s="102"/>
      <c r="AD855" s="102"/>
    </row>
    <row r="856" spans="1:30" s="103" customFormat="1" x14ac:dyDescent="0.2">
      <c r="A856" s="146"/>
      <c r="B856" s="102"/>
      <c r="M856" s="102"/>
      <c r="N856" s="102"/>
      <c r="O856" s="102"/>
      <c r="P856" s="102"/>
      <c r="Q856" s="102"/>
      <c r="R856" s="102"/>
      <c r="S856" s="102"/>
      <c r="T856" s="102"/>
      <c r="U856" s="102"/>
      <c r="V856" s="102"/>
      <c r="W856" s="102"/>
      <c r="X856" s="102"/>
      <c r="Y856" s="102"/>
      <c r="Z856" s="102"/>
      <c r="AA856" s="102"/>
      <c r="AB856" s="102"/>
      <c r="AC856" s="102"/>
      <c r="AD856" s="102"/>
    </row>
    <row r="857" spans="1:30" s="103" customFormat="1" x14ac:dyDescent="0.2">
      <c r="A857" s="146"/>
      <c r="B857" s="102"/>
      <c r="M857" s="102"/>
      <c r="N857" s="102"/>
      <c r="O857" s="102"/>
      <c r="P857" s="102"/>
      <c r="Q857" s="102"/>
      <c r="R857" s="102"/>
      <c r="S857" s="102"/>
      <c r="T857" s="102"/>
      <c r="U857" s="102"/>
      <c r="V857" s="102"/>
      <c r="W857" s="102"/>
      <c r="X857" s="102"/>
      <c r="Y857" s="102"/>
      <c r="Z857" s="102"/>
      <c r="AA857" s="102"/>
      <c r="AB857" s="102"/>
      <c r="AC857" s="102"/>
      <c r="AD857" s="102"/>
    </row>
    <row r="858" spans="1:30" s="103" customFormat="1" x14ac:dyDescent="0.2">
      <c r="A858" s="146"/>
      <c r="B858" s="102"/>
      <c r="M858" s="102"/>
      <c r="N858" s="102"/>
      <c r="O858" s="102"/>
      <c r="P858" s="102"/>
      <c r="Q858" s="102"/>
      <c r="R858" s="102"/>
      <c r="S858" s="102"/>
      <c r="T858" s="102"/>
      <c r="U858" s="102"/>
      <c r="V858" s="102"/>
      <c r="W858" s="102"/>
      <c r="X858" s="102"/>
      <c r="Y858" s="102"/>
      <c r="Z858" s="102"/>
      <c r="AA858" s="102"/>
      <c r="AB858" s="102"/>
      <c r="AC858" s="102"/>
      <c r="AD858" s="102"/>
    </row>
    <row r="859" spans="1:30" s="103" customFormat="1" x14ac:dyDescent="0.2">
      <c r="A859" s="146"/>
      <c r="B859" s="102"/>
      <c r="M859" s="102"/>
      <c r="N859" s="102"/>
      <c r="O859" s="102"/>
      <c r="P859" s="102"/>
      <c r="Q859" s="102"/>
      <c r="R859" s="102"/>
      <c r="S859" s="102"/>
      <c r="T859" s="102"/>
      <c r="U859" s="102"/>
      <c r="V859" s="102"/>
      <c r="W859" s="102"/>
      <c r="X859" s="102"/>
      <c r="Y859" s="102"/>
      <c r="Z859" s="102"/>
      <c r="AA859" s="102"/>
      <c r="AB859" s="102"/>
      <c r="AC859" s="102"/>
      <c r="AD859" s="102"/>
    </row>
    <row r="860" spans="1:30" s="103" customFormat="1" x14ac:dyDescent="0.2">
      <c r="A860" s="146"/>
      <c r="B860" s="102"/>
      <c r="M860" s="102"/>
      <c r="N860" s="102"/>
      <c r="O860" s="102"/>
      <c r="P860" s="102"/>
      <c r="Q860" s="102"/>
      <c r="R860" s="102"/>
      <c r="S860" s="102"/>
      <c r="T860" s="102"/>
      <c r="U860" s="102"/>
      <c r="V860" s="102"/>
      <c r="W860" s="102"/>
      <c r="X860" s="102"/>
      <c r="Y860" s="102"/>
      <c r="Z860" s="102"/>
      <c r="AA860" s="102"/>
      <c r="AB860" s="102"/>
      <c r="AC860" s="102"/>
      <c r="AD860" s="102"/>
    </row>
    <row r="861" spans="1:30" s="103" customFormat="1" x14ac:dyDescent="0.2">
      <c r="A861" s="146"/>
      <c r="B861" s="102"/>
      <c r="M861" s="102"/>
      <c r="N861" s="102"/>
      <c r="O861" s="102"/>
      <c r="P861" s="102"/>
      <c r="Q861" s="102"/>
      <c r="R861" s="102"/>
      <c r="S861" s="102"/>
      <c r="T861" s="102"/>
      <c r="U861" s="102"/>
      <c r="V861" s="102"/>
      <c r="W861" s="102"/>
      <c r="X861" s="102"/>
      <c r="Y861" s="102"/>
      <c r="Z861" s="102"/>
      <c r="AA861" s="102"/>
      <c r="AB861" s="102"/>
      <c r="AC861" s="102"/>
      <c r="AD861" s="102"/>
    </row>
    <row r="862" spans="1:30" s="103" customFormat="1" x14ac:dyDescent="0.2">
      <c r="A862" s="146"/>
      <c r="B862" s="102"/>
      <c r="M862" s="102"/>
      <c r="N862" s="102"/>
      <c r="O862" s="102"/>
      <c r="P862" s="102"/>
      <c r="Q862" s="102"/>
      <c r="R862" s="102"/>
      <c r="S862" s="102"/>
      <c r="T862" s="102"/>
      <c r="U862" s="102"/>
      <c r="V862" s="102"/>
      <c r="W862" s="102"/>
      <c r="X862" s="102"/>
      <c r="Y862" s="102"/>
      <c r="Z862" s="102"/>
      <c r="AA862" s="102"/>
      <c r="AB862" s="102"/>
      <c r="AC862" s="102"/>
      <c r="AD862" s="102"/>
    </row>
    <row r="863" spans="1:30" s="103" customFormat="1" x14ac:dyDescent="0.2">
      <c r="A863" s="146"/>
      <c r="B863" s="102"/>
      <c r="M863" s="102"/>
      <c r="N863" s="102"/>
      <c r="O863" s="102"/>
      <c r="P863" s="102"/>
      <c r="Q863" s="102"/>
      <c r="R863" s="102"/>
      <c r="S863" s="102"/>
      <c r="T863" s="102"/>
      <c r="U863" s="102"/>
      <c r="V863" s="102"/>
      <c r="W863" s="102"/>
      <c r="X863" s="102"/>
      <c r="Y863" s="102"/>
      <c r="Z863" s="102"/>
      <c r="AA863" s="102"/>
      <c r="AB863" s="102"/>
      <c r="AC863" s="102"/>
      <c r="AD863" s="102"/>
    </row>
    <row r="864" spans="1:30" s="103" customFormat="1" x14ac:dyDescent="0.2">
      <c r="A864" s="146"/>
      <c r="B864" s="102"/>
      <c r="M864" s="102"/>
      <c r="N864" s="102"/>
      <c r="O864" s="102"/>
      <c r="P864" s="102"/>
      <c r="Q864" s="102"/>
      <c r="R864" s="102"/>
      <c r="S864" s="102"/>
      <c r="T864" s="102"/>
      <c r="U864" s="102"/>
      <c r="V864" s="102"/>
      <c r="W864" s="102"/>
      <c r="X864" s="102"/>
      <c r="Y864" s="102"/>
      <c r="Z864" s="102"/>
      <c r="AA864" s="102"/>
      <c r="AB864" s="102"/>
      <c r="AC864" s="102"/>
      <c r="AD864" s="102"/>
    </row>
    <row r="865" spans="1:30" s="103" customFormat="1" x14ac:dyDescent="0.2">
      <c r="A865" s="146"/>
      <c r="B865" s="102"/>
      <c r="M865" s="102"/>
      <c r="N865" s="102"/>
      <c r="O865" s="102"/>
      <c r="P865" s="102"/>
      <c r="Q865" s="102"/>
      <c r="R865" s="102"/>
      <c r="S865" s="102"/>
      <c r="T865" s="102"/>
      <c r="U865" s="102"/>
      <c r="V865" s="102"/>
      <c r="W865" s="102"/>
      <c r="X865" s="102"/>
      <c r="Y865" s="102"/>
      <c r="Z865" s="102"/>
      <c r="AA865" s="102"/>
      <c r="AB865" s="102"/>
      <c r="AC865" s="102"/>
      <c r="AD865" s="102"/>
    </row>
    <row r="866" spans="1:30" s="103" customFormat="1" x14ac:dyDescent="0.2">
      <c r="A866" s="146"/>
      <c r="B866" s="102"/>
      <c r="M866" s="102"/>
      <c r="N866" s="102"/>
      <c r="O866" s="102"/>
      <c r="P866" s="102"/>
      <c r="Q866" s="102"/>
      <c r="R866" s="102"/>
      <c r="S866" s="102"/>
      <c r="T866" s="102"/>
      <c r="U866" s="102"/>
      <c r="V866" s="102"/>
      <c r="W866" s="102"/>
      <c r="X866" s="102"/>
      <c r="Y866" s="102"/>
      <c r="Z866" s="102"/>
      <c r="AA866" s="102"/>
      <c r="AB866" s="102"/>
      <c r="AC866" s="102"/>
      <c r="AD866" s="102"/>
    </row>
    <row r="867" spans="1:30" s="103" customFormat="1" x14ac:dyDescent="0.2">
      <c r="A867" s="146"/>
      <c r="B867" s="102"/>
      <c r="M867" s="102"/>
      <c r="N867" s="102"/>
      <c r="O867" s="102"/>
      <c r="P867" s="102"/>
      <c r="Q867" s="102"/>
      <c r="R867" s="102"/>
      <c r="S867" s="102"/>
      <c r="T867" s="102"/>
      <c r="U867" s="102"/>
      <c r="V867" s="102"/>
      <c r="W867" s="102"/>
      <c r="X867" s="102"/>
      <c r="Y867" s="102"/>
      <c r="Z867" s="102"/>
      <c r="AA867" s="102"/>
      <c r="AB867" s="102"/>
      <c r="AC867" s="102"/>
      <c r="AD867" s="102"/>
    </row>
    <row r="868" spans="1:30" s="103" customFormat="1" x14ac:dyDescent="0.2">
      <c r="A868" s="146"/>
      <c r="B868" s="102"/>
      <c r="M868" s="102"/>
      <c r="N868" s="102"/>
      <c r="O868" s="102"/>
      <c r="P868" s="102"/>
      <c r="Q868" s="102"/>
      <c r="R868" s="102"/>
      <c r="S868" s="102"/>
      <c r="T868" s="102"/>
      <c r="U868" s="102"/>
      <c r="V868" s="102"/>
      <c r="W868" s="102"/>
      <c r="X868" s="102"/>
      <c r="Y868" s="102"/>
      <c r="Z868" s="102"/>
      <c r="AA868" s="102"/>
      <c r="AB868" s="102"/>
      <c r="AC868" s="102"/>
      <c r="AD868" s="102"/>
    </row>
    <row r="869" spans="1:30" s="103" customFormat="1" x14ac:dyDescent="0.2">
      <c r="A869" s="146"/>
      <c r="B869" s="102"/>
      <c r="M869" s="102"/>
      <c r="N869" s="102"/>
      <c r="O869" s="102"/>
      <c r="P869" s="102"/>
      <c r="Q869" s="102"/>
      <c r="R869" s="102"/>
      <c r="S869" s="102"/>
      <c r="T869" s="102"/>
      <c r="U869" s="102"/>
      <c r="V869" s="102"/>
      <c r="W869" s="102"/>
      <c r="X869" s="102"/>
      <c r="Y869" s="102"/>
      <c r="Z869" s="102"/>
      <c r="AA869" s="102"/>
      <c r="AB869" s="102"/>
      <c r="AC869" s="102"/>
      <c r="AD869" s="102"/>
    </row>
    <row r="870" spans="1:30" s="103" customFormat="1" x14ac:dyDescent="0.2">
      <c r="A870" s="146"/>
      <c r="B870" s="102"/>
      <c r="M870" s="102"/>
      <c r="N870" s="102"/>
      <c r="O870" s="102"/>
      <c r="P870" s="102"/>
      <c r="Q870" s="102"/>
      <c r="R870" s="102"/>
      <c r="S870" s="102"/>
      <c r="T870" s="102"/>
      <c r="U870" s="102"/>
      <c r="V870" s="102"/>
      <c r="W870" s="102"/>
      <c r="X870" s="102"/>
      <c r="Y870" s="102"/>
      <c r="Z870" s="102"/>
      <c r="AA870" s="102"/>
      <c r="AB870" s="102"/>
      <c r="AC870" s="102"/>
      <c r="AD870" s="102"/>
    </row>
    <row r="871" spans="1:30" s="103" customFormat="1" x14ac:dyDescent="0.2">
      <c r="A871" s="146"/>
      <c r="B871" s="102"/>
      <c r="M871" s="102"/>
      <c r="N871" s="102"/>
      <c r="O871" s="102"/>
      <c r="P871" s="102"/>
      <c r="Q871" s="102"/>
      <c r="R871" s="102"/>
      <c r="S871" s="102"/>
      <c r="T871" s="102"/>
      <c r="U871" s="102"/>
      <c r="V871" s="102"/>
      <c r="W871" s="102"/>
      <c r="X871" s="102"/>
      <c r="Y871" s="102"/>
      <c r="Z871" s="102"/>
      <c r="AA871" s="102"/>
      <c r="AB871" s="102"/>
      <c r="AC871" s="102"/>
      <c r="AD871" s="102"/>
    </row>
    <row r="872" spans="1:30" s="103" customFormat="1" x14ac:dyDescent="0.2">
      <c r="A872" s="146"/>
      <c r="B872" s="102"/>
      <c r="M872" s="102"/>
      <c r="N872" s="102"/>
      <c r="O872" s="102"/>
      <c r="P872" s="102"/>
      <c r="Q872" s="102"/>
      <c r="R872" s="102"/>
      <c r="S872" s="102"/>
      <c r="T872" s="102"/>
      <c r="U872" s="102"/>
      <c r="V872" s="102"/>
      <c r="W872" s="102"/>
      <c r="X872" s="102"/>
      <c r="Y872" s="102"/>
      <c r="Z872" s="102"/>
      <c r="AA872" s="102"/>
      <c r="AB872" s="102"/>
      <c r="AC872" s="102"/>
      <c r="AD872" s="102"/>
    </row>
    <row r="873" spans="1:30" s="103" customFormat="1" x14ac:dyDescent="0.2">
      <c r="A873" s="146"/>
      <c r="B873" s="102"/>
      <c r="M873" s="102"/>
      <c r="N873" s="102"/>
      <c r="O873" s="102"/>
      <c r="P873" s="102"/>
      <c r="Q873" s="102"/>
      <c r="R873" s="102"/>
      <c r="S873" s="102"/>
      <c r="T873" s="102"/>
      <c r="U873" s="102"/>
      <c r="V873" s="102"/>
      <c r="W873" s="102"/>
      <c r="X873" s="102"/>
      <c r="Y873" s="102"/>
      <c r="Z873" s="102"/>
      <c r="AA873" s="102"/>
      <c r="AB873" s="102"/>
      <c r="AC873" s="102"/>
      <c r="AD873" s="102"/>
    </row>
    <row r="874" spans="1:30" s="103" customFormat="1" x14ac:dyDescent="0.2">
      <c r="A874" s="146"/>
      <c r="B874" s="102"/>
      <c r="M874" s="102"/>
      <c r="N874" s="102"/>
      <c r="O874" s="102"/>
      <c r="P874" s="102"/>
      <c r="Q874" s="102"/>
      <c r="R874" s="102"/>
      <c r="S874" s="102"/>
      <c r="T874" s="102"/>
      <c r="U874" s="102"/>
      <c r="V874" s="102"/>
      <c r="W874" s="102"/>
      <c r="X874" s="102"/>
      <c r="Y874" s="102"/>
      <c r="Z874" s="102"/>
      <c r="AA874" s="102"/>
      <c r="AB874" s="102"/>
      <c r="AC874" s="102"/>
      <c r="AD874" s="102"/>
    </row>
    <row r="875" spans="1:30" s="103" customFormat="1" x14ac:dyDescent="0.2">
      <c r="A875" s="146"/>
      <c r="B875" s="102"/>
      <c r="M875" s="102"/>
      <c r="N875" s="102"/>
      <c r="O875" s="102"/>
      <c r="P875" s="102"/>
      <c r="Q875" s="102"/>
      <c r="R875" s="102"/>
      <c r="S875" s="102"/>
      <c r="T875" s="102"/>
      <c r="U875" s="102"/>
      <c r="V875" s="102"/>
      <c r="W875" s="102"/>
      <c r="X875" s="102"/>
      <c r="Y875" s="102"/>
      <c r="Z875" s="102"/>
      <c r="AA875" s="102"/>
      <c r="AB875" s="102"/>
      <c r="AC875" s="102"/>
      <c r="AD875" s="102"/>
    </row>
    <row r="876" spans="1:30" s="103" customFormat="1" x14ac:dyDescent="0.2">
      <c r="A876" s="146"/>
      <c r="B876" s="102"/>
      <c r="M876" s="102"/>
      <c r="N876" s="102"/>
      <c r="O876" s="102"/>
      <c r="P876" s="102"/>
      <c r="Q876" s="102"/>
      <c r="R876" s="102"/>
      <c r="S876" s="102"/>
      <c r="T876" s="102"/>
      <c r="U876" s="102"/>
      <c r="V876" s="102"/>
      <c r="W876" s="102"/>
      <c r="X876" s="102"/>
      <c r="Y876" s="102"/>
      <c r="Z876" s="102"/>
      <c r="AA876" s="102"/>
      <c r="AB876" s="102"/>
      <c r="AC876" s="102"/>
      <c r="AD876" s="102"/>
    </row>
    <row r="877" spans="1:30" s="103" customFormat="1" x14ac:dyDescent="0.2">
      <c r="A877" s="146"/>
      <c r="B877" s="102"/>
      <c r="M877" s="102"/>
      <c r="N877" s="102"/>
      <c r="O877" s="102"/>
      <c r="P877" s="102"/>
      <c r="Q877" s="102"/>
      <c r="R877" s="102"/>
      <c r="S877" s="102"/>
      <c r="T877" s="102"/>
      <c r="U877" s="102"/>
      <c r="V877" s="102"/>
      <c r="W877" s="102"/>
      <c r="X877" s="102"/>
      <c r="Y877" s="102"/>
      <c r="Z877" s="102"/>
      <c r="AA877" s="102"/>
      <c r="AB877" s="102"/>
      <c r="AC877" s="102"/>
      <c r="AD877" s="102"/>
    </row>
    <row r="878" spans="1:30" s="103" customFormat="1" x14ac:dyDescent="0.2">
      <c r="A878" s="146"/>
      <c r="B878" s="102"/>
      <c r="M878" s="102"/>
      <c r="N878" s="102"/>
      <c r="O878" s="102"/>
      <c r="P878" s="102"/>
      <c r="Q878" s="102"/>
      <c r="R878" s="102"/>
      <c r="S878" s="102"/>
      <c r="T878" s="102"/>
      <c r="U878" s="102"/>
      <c r="V878" s="102"/>
      <c r="W878" s="102"/>
      <c r="X878" s="102"/>
      <c r="Y878" s="102"/>
      <c r="Z878" s="102"/>
      <c r="AA878" s="102"/>
      <c r="AB878" s="102"/>
      <c r="AC878" s="102"/>
      <c r="AD878" s="102"/>
    </row>
    <row r="879" spans="1:30" s="103" customFormat="1" x14ac:dyDescent="0.2">
      <c r="A879" s="146"/>
      <c r="B879" s="102"/>
      <c r="M879" s="102"/>
      <c r="N879" s="102"/>
      <c r="O879" s="102"/>
      <c r="P879" s="102"/>
      <c r="Q879" s="102"/>
      <c r="R879" s="102"/>
      <c r="S879" s="102"/>
      <c r="T879" s="102"/>
      <c r="U879" s="102"/>
      <c r="V879" s="102"/>
      <c r="W879" s="102"/>
      <c r="X879" s="102"/>
      <c r="Y879" s="102"/>
      <c r="Z879" s="102"/>
      <c r="AA879" s="102"/>
      <c r="AB879" s="102"/>
      <c r="AC879" s="102"/>
      <c r="AD879" s="102"/>
    </row>
    <row r="880" spans="1:30" s="103" customFormat="1" x14ac:dyDescent="0.2">
      <c r="A880" s="146"/>
      <c r="B880" s="102"/>
      <c r="M880" s="102"/>
      <c r="N880" s="102"/>
      <c r="O880" s="102"/>
      <c r="P880" s="102"/>
      <c r="Q880" s="102"/>
      <c r="R880" s="102"/>
      <c r="S880" s="102"/>
      <c r="T880" s="102"/>
      <c r="U880" s="102"/>
      <c r="V880" s="102"/>
      <c r="W880" s="102"/>
      <c r="X880" s="102"/>
      <c r="Y880" s="102"/>
      <c r="Z880" s="102"/>
      <c r="AA880" s="102"/>
      <c r="AB880" s="102"/>
      <c r="AC880" s="102"/>
      <c r="AD880" s="102"/>
    </row>
    <row r="881" spans="1:30" s="103" customFormat="1" x14ac:dyDescent="0.2">
      <c r="A881" s="146"/>
      <c r="B881" s="102"/>
      <c r="M881" s="102"/>
      <c r="N881" s="102"/>
      <c r="O881" s="102"/>
      <c r="P881" s="102"/>
      <c r="Q881" s="102"/>
      <c r="R881" s="102"/>
      <c r="S881" s="102"/>
      <c r="T881" s="102"/>
      <c r="U881" s="102"/>
      <c r="V881" s="102"/>
      <c r="W881" s="102"/>
      <c r="X881" s="102"/>
      <c r="Y881" s="102"/>
      <c r="Z881" s="102"/>
      <c r="AA881" s="102"/>
      <c r="AB881" s="102"/>
      <c r="AC881" s="102"/>
      <c r="AD881" s="102"/>
    </row>
    <row r="882" spans="1:30" s="103" customFormat="1" x14ac:dyDescent="0.2">
      <c r="A882" s="146"/>
      <c r="B882" s="102"/>
      <c r="M882" s="102"/>
      <c r="N882" s="102"/>
      <c r="O882" s="102"/>
      <c r="P882" s="102"/>
      <c r="Q882" s="102"/>
      <c r="R882" s="102"/>
      <c r="S882" s="102"/>
      <c r="T882" s="102"/>
      <c r="U882" s="102"/>
      <c r="V882" s="102"/>
      <c r="W882" s="102"/>
      <c r="X882" s="102"/>
      <c r="Y882" s="102"/>
      <c r="Z882" s="102"/>
      <c r="AA882" s="102"/>
      <c r="AB882" s="102"/>
      <c r="AC882" s="102"/>
      <c r="AD882" s="102"/>
    </row>
    <row r="883" spans="1:30" s="103" customFormat="1" x14ac:dyDescent="0.2">
      <c r="A883" s="146"/>
      <c r="B883" s="102"/>
      <c r="M883" s="102"/>
      <c r="N883" s="102"/>
      <c r="O883" s="102"/>
      <c r="P883" s="102"/>
      <c r="Q883" s="102"/>
      <c r="R883" s="102"/>
      <c r="S883" s="102"/>
      <c r="T883" s="102"/>
      <c r="U883" s="102"/>
      <c r="V883" s="102"/>
      <c r="W883" s="102"/>
      <c r="X883" s="102"/>
      <c r="Y883" s="102"/>
      <c r="Z883" s="102"/>
      <c r="AA883" s="102"/>
      <c r="AB883" s="102"/>
      <c r="AC883" s="102"/>
      <c r="AD883" s="102"/>
    </row>
    <row r="884" spans="1:30" s="103" customFormat="1" x14ac:dyDescent="0.2">
      <c r="A884" s="146"/>
      <c r="B884" s="102"/>
      <c r="M884" s="102"/>
      <c r="N884" s="102"/>
      <c r="O884" s="102"/>
      <c r="P884" s="102"/>
      <c r="Q884" s="102"/>
      <c r="R884" s="102"/>
      <c r="S884" s="102"/>
      <c r="T884" s="102"/>
      <c r="U884" s="102"/>
      <c r="V884" s="102"/>
      <c r="W884" s="102"/>
      <c r="X884" s="102"/>
      <c r="Y884" s="102"/>
      <c r="Z884" s="102"/>
      <c r="AA884" s="102"/>
      <c r="AB884" s="102"/>
      <c r="AC884" s="102"/>
      <c r="AD884" s="102"/>
    </row>
    <row r="885" spans="1:30" s="103" customFormat="1" x14ac:dyDescent="0.2">
      <c r="A885" s="146"/>
      <c r="B885" s="102"/>
      <c r="M885" s="102"/>
      <c r="N885" s="102"/>
      <c r="O885" s="102"/>
      <c r="P885" s="102"/>
      <c r="Q885" s="102"/>
      <c r="R885" s="102"/>
      <c r="S885" s="102"/>
      <c r="T885" s="102"/>
      <c r="U885" s="102"/>
      <c r="V885" s="102"/>
      <c r="W885" s="102"/>
      <c r="X885" s="102"/>
      <c r="Y885" s="102"/>
      <c r="Z885" s="102"/>
      <c r="AA885" s="102"/>
      <c r="AB885" s="102"/>
      <c r="AC885" s="102"/>
      <c r="AD885" s="102"/>
    </row>
    <row r="886" spans="1:30" s="103" customFormat="1" x14ac:dyDescent="0.2">
      <c r="A886" s="146"/>
      <c r="B886" s="102"/>
      <c r="M886" s="102"/>
      <c r="N886" s="102"/>
      <c r="O886" s="102"/>
      <c r="P886" s="102"/>
      <c r="Q886" s="102"/>
      <c r="R886" s="102"/>
      <c r="S886" s="102"/>
      <c r="T886" s="102"/>
      <c r="U886" s="102"/>
      <c r="V886" s="102"/>
      <c r="W886" s="102"/>
      <c r="X886" s="102"/>
      <c r="Y886" s="102"/>
      <c r="Z886" s="102"/>
      <c r="AA886" s="102"/>
      <c r="AB886" s="102"/>
      <c r="AC886" s="102"/>
      <c r="AD886" s="102"/>
    </row>
    <row r="887" spans="1:30" s="103" customFormat="1" x14ac:dyDescent="0.2">
      <c r="A887" s="146"/>
      <c r="B887" s="102"/>
      <c r="M887" s="102"/>
      <c r="N887" s="102"/>
      <c r="O887" s="102"/>
      <c r="P887" s="102"/>
      <c r="Q887" s="102"/>
      <c r="R887" s="102"/>
      <c r="S887" s="102"/>
      <c r="T887" s="102"/>
      <c r="U887" s="102"/>
      <c r="V887" s="102"/>
      <c r="W887" s="102"/>
      <c r="X887" s="102"/>
      <c r="Y887" s="102"/>
      <c r="Z887" s="102"/>
      <c r="AA887" s="102"/>
      <c r="AB887" s="102"/>
      <c r="AC887" s="102"/>
      <c r="AD887" s="102"/>
    </row>
    <row r="888" spans="1:30" s="103" customFormat="1" x14ac:dyDescent="0.2">
      <c r="A888" s="146"/>
      <c r="B888" s="102"/>
      <c r="M888" s="102"/>
      <c r="N888" s="102"/>
      <c r="O888" s="102"/>
      <c r="P888" s="102"/>
      <c r="Q888" s="102"/>
      <c r="R888" s="102"/>
      <c r="S888" s="102"/>
      <c r="T888" s="102"/>
      <c r="U888" s="102"/>
      <c r="V888" s="102"/>
      <c r="W888" s="102"/>
      <c r="X888" s="102"/>
      <c r="Y888" s="102"/>
      <c r="Z888" s="102"/>
      <c r="AA888" s="102"/>
      <c r="AB888" s="102"/>
      <c r="AC888" s="102"/>
      <c r="AD888" s="102"/>
    </row>
    <row r="889" spans="1:30" s="103" customFormat="1" x14ac:dyDescent="0.2">
      <c r="A889" s="146"/>
      <c r="B889" s="102"/>
      <c r="M889" s="102"/>
      <c r="N889" s="102"/>
      <c r="O889" s="102"/>
      <c r="P889" s="102"/>
      <c r="Q889" s="102"/>
      <c r="R889" s="102"/>
      <c r="S889" s="102"/>
      <c r="T889" s="102"/>
      <c r="U889" s="102"/>
      <c r="V889" s="102"/>
      <c r="W889" s="102"/>
      <c r="X889" s="102"/>
      <c r="Y889" s="102"/>
      <c r="Z889" s="102"/>
      <c r="AA889" s="102"/>
      <c r="AB889" s="102"/>
      <c r="AC889" s="102"/>
      <c r="AD889" s="102"/>
    </row>
    <row r="890" spans="1:30" s="103" customFormat="1" x14ac:dyDescent="0.2">
      <c r="A890" s="146"/>
      <c r="B890" s="102"/>
      <c r="M890" s="102"/>
      <c r="N890" s="102"/>
      <c r="O890" s="102"/>
      <c r="P890" s="102"/>
      <c r="Q890" s="102"/>
      <c r="R890" s="102"/>
      <c r="S890" s="102"/>
      <c r="T890" s="102"/>
      <c r="U890" s="102"/>
      <c r="V890" s="102"/>
      <c r="W890" s="102"/>
      <c r="X890" s="102"/>
      <c r="Y890" s="102"/>
      <c r="Z890" s="102"/>
      <c r="AA890" s="102"/>
      <c r="AB890" s="102"/>
      <c r="AC890" s="102"/>
      <c r="AD890" s="102"/>
    </row>
    <row r="891" spans="1:30" s="103" customFormat="1" x14ac:dyDescent="0.2">
      <c r="A891" s="146"/>
      <c r="B891" s="102"/>
      <c r="M891" s="102"/>
      <c r="N891" s="102"/>
      <c r="O891" s="102"/>
      <c r="P891" s="102"/>
      <c r="Q891" s="102"/>
      <c r="R891" s="102"/>
      <c r="S891" s="102"/>
      <c r="T891" s="102"/>
      <c r="U891" s="102"/>
      <c r="V891" s="102"/>
      <c r="W891" s="102"/>
      <c r="X891" s="102"/>
      <c r="Y891" s="102"/>
      <c r="Z891" s="102"/>
      <c r="AA891" s="102"/>
      <c r="AB891" s="102"/>
      <c r="AC891" s="102"/>
      <c r="AD891" s="102"/>
    </row>
    <row r="892" spans="1:30" s="103" customFormat="1" x14ac:dyDescent="0.2">
      <c r="A892" s="146"/>
      <c r="B892" s="102"/>
      <c r="M892" s="102"/>
      <c r="N892" s="102"/>
      <c r="O892" s="102"/>
      <c r="P892" s="102"/>
      <c r="Q892" s="102"/>
      <c r="R892" s="102"/>
      <c r="S892" s="102"/>
      <c r="T892" s="102"/>
      <c r="U892" s="102"/>
      <c r="V892" s="102"/>
      <c r="W892" s="102"/>
      <c r="X892" s="102"/>
      <c r="Y892" s="102"/>
      <c r="Z892" s="102"/>
      <c r="AA892" s="102"/>
      <c r="AB892" s="102"/>
      <c r="AC892" s="102"/>
      <c r="AD892" s="102"/>
    </row>
    <row r="893" spans="1:30" s="103" customFormat="1" x14ac:dyDescent="0.2">
      <c r="A893" s="146"/>
      <c r="B893" s="102"/>
      <c r="M893" s="102"/>
      <c r="N893" s="102"/>
      <c r="O893" s="102"/>
      <c r="P893" s="102"/>
      <c r="Q893" s="102"/>
      <c r="R893" s="102"/>
      <c r="S893" s="102"/>
      <c r="T893" s="102"/>
      <c r="U893" s="102"/>
      <c r="V893" s="102"/>
      <c r="W893" s="102"/>
      <c r="X893" s="102"/>
      <c r="Y893" s="102"/>
      <c r="Z893" s="102"/>
      <c r="AA893" s="102"/>
      <c r="AB893" s="102"/>
      <c r="AC893" s="102"/>
      <c r="AD893" s="102"/>
    </row>
    <row r="894" spans="1:30" s="103" customFormat="1" x14ac:dyDescent="0.2">
      <c r="A894" s="146"/>
      <c r="B894" s="102"/>
      <c r="M894" s="102"/>
      <c r="N894" s="102"/>
      <c r="O894" s="102"/>
      <c r="P894" s="102"/>
      <c r="Q894" s="102"/>
      <c r="R894" s="102"/>
      <c r="S894" s="102"/>
      <c r="T894" s="102"/>
      <c r="U894" s="102"/>
      <c r="V894" s="102"/>
      <c r="W894" s="102"/>
      <c r="X894" s="102"/>
      <c r="Y894" s="102"/>
      <c r="Z894" s="102"/>
      <c r="AA894" s="102"/>
      <c r="AB894" s="102"/>
      <c r="AC894" s="102"/>
      <c r="AD894" s="102"/>
    </row>
    <row r="895" spans="1:30" s="103" customFormat="1" x14ac:dyDescent="0.2">
      <c r="A895" s="146"/>
      <c r="B895" s="102"/>
      <c r="M895" s="102"/>
      <c r="N895" s="102"/>
      <c r="O895" s="102"/>
      <c r="P895" s="102"/>
      <c r="Q895" s="102"/>
      <c r="R895" s="102"/>
      <c r="S895" s="102"/>
      <c r="T895" s="102"/>
      <c r="U895" s="102"/>
      <c r="V895" s="102"/>
      <c r="W895" s="102"/>
      <c r="X895" s="102"/>
      <c r="Y895" s="102"/>
      <c r="Z895" s="102"/>
      <c r="AA895" s="102"/>
      <c r="AB895" s="102"/>
      <c r="AC895" s="102"/>
      <c r="AD895" s="102"/>
    </row>
    <row r="896" spans="1:30" s="103" customFormat="1" x14ac:dyDescent="0.2">
      <c r="A896" s="146"/>
      <c r="B896" s="102"/>
      <c r="M896" s="102"/>
      <c r="N896" s="102"/>
      <c r="O896" s="102"/>
      <c r="P896" s="102"/>
      <c r="Q896" s="102"/>
      <c r="R896" s="102"/>
      <c r="S896" s="102"/>
      <c r="T896" s="102"/>
      <c r="U896" s="102"/>
      <c r="V896" s="102"/>
      <c r="W896" s="102"/>
      <c r="X896" s="102"/>
      <c r="Y896" s="102"/>
      <c r="Z896" s="102"/>
      <c r="AA896" s="102"/>
      <c r="AB896" s="102"/>
      <c r="AC896" s="102"/>
      <c r="AD896" s="102"/>
    </row>
    <row r="897" spans="1:30" s="103" customFormat="1" x14ac:dyDescent="0.2">
      <c r="A897" s="146"/>
      <c r="B897" s="102"/>
      <c r="M897" s="102"/>
      <c r="N897" s="102"/>
      <c r="O897" s="102"/>
      <c r="P897" s="102"/>
      <c r="Q897" s="102"/>
      <c r="R897" s="102"/>
      <c r="S897" s="102"/>
      <c r="T897" s="102"/>
      <c r="U897" s="102"/>
      <c r="V897" s="102"/>
      <c r="W897" s="102"/>
      <c r="X897" s="102"/>
      <c r="Y897" s="102"/>
      <c r="Z897" s="102"/>
      <c r="AA897" s="102"/>
      <c r="AB897" s="102"/>
      <c r="AC897" s="102"/>
      <c r="AD897" s="102"/>
    </row>
    <row r="898" spans="1:30" s="103" customFormat="1" x14ac:dyDescent="0.2">
      <c r="A898" s="146"/>
      <c r="B898" s="102"/>
      <c r="M898" s="102"/>
      <c r="N898" s="102"/>
      <c r="O898" s="102"/>
      <c r="P898" s="102"/>
      <c r="Q898" s="102"/>
      <c r="R898" s="102"/>
      <c r="S898" s="102"/>
      <c r="T898" s="102"/>
      <c r="U898" s="102"/>
      <c r="V898" s="102"/>
      <c r="W898" s="102"/>
      <c r="X898" s="102"/>
      <c r="Y898" s="102"/>
      <c r="Z898" s="102"/>
      <c r="AA898" s="102"/>
      <c r="AB898" s="102"/>
      <c r="AC898" s="102"/>
      <c r="AD898" s="102"/>
    </row>
    <row r="899" spans="1:30" s="103" customFormat="1" x14ac:dyDescent="0.2">
      <c r="A899" s="146"/>
      <c r="B899" s="102"/>
      <c r="M899" s="102"/>
      <c r="N899" s="102"/>
      <c r="O899" s="102"/>
      <c r="P899" s="102"/>
      <c r="Q899" s="102"/>
      <c r="R899" s="102"/>
      <c r="S899" s="102"/>
      <c r="T899" s="102"/>
      <c r="U899" s="102"/>
      <c r="V899" s="102"/>
      <c r="W899" s="102"/>
      <c r="X899" s="102"/>
      <c r="Y899" s="102"/>
      <c r="Z899" s="102"/>
      <c r="AA899" s="102"/>
      <c r="AB899" s="102"/>
      <c r="AC899" s="102"/>
      <c r="AD899" s="102"/>
    </row>
    <row r="900" spans="1:30" s="103" customFormat="1" x14ac:dyDescent="0.2">
      <c r="A900" s="146"/>
      <c r="B900" s="102"/>
      <c r="M900" s="102"/>
      <c r="N900" s="102"/>
      <c r="O900" s="102"/>
      <c r="P900" s="102"/>
      <c r="Q900" s="102"/>
      <c r="R900" s="102"/>
      <c r="S900" s="102"/>
      <c r="T900" s="102"/>
      <c r="U900" s="102"/>
      <c r="V900" s="102"/>
      <c r="W900" s="102"/>
      <c r="X900" s="102"/>
      <c r="Y900" s="102"/>
      <c r="Z900" s="102"/>
      <c r="AA900" s="102"/>
      <c r="AB900" s="102"/>
      <c r="AC900" s="102"/>
      <c r="AD900" s="102"/>
    </row>
    <row r="901" spans="1:30" s="103" customFormat="1" x14ac:dyDescent="0.2">
      <c r="A901" s="146"/>
      <c r="B901" s="102"/>
      <c r="M901" s="102"/>
      <c r="N901" s="102"/>
      <c r="O901" s="102"/>
      <c r="P901" s="102"/>
      <c r="Q901" s="102"/>
      <c r="R901" s="102"/>
      <c r="S901" s="102"/>
      <c r="T901" s="102"/>
      <c r="U901" s="102"/>
      <c r="V901" s="102"/>
      <c r="W901" s="102"/>
      <c r="X901" s="102"/>
      <c r="Y901" s="102"/>
      <c r="Z901" s="102"/>
      <c r="AA901" s="102"/>
      <c r="AB901" s="102"/>
      <c r="AC901" s="102"/>
      <c r="AD901" s="102"/>
    </row>
    <row r="902" spans="1:30" s="103" customFormat="1" x14ac:dyDescent="0.2">
      <c r="A902" s="146"/>
      <c r="B902" s="102"/>
      <c r="M902" s="102"/>
      <c r="N902" s="102"/>
      <c r="O902" s="102"/>
      <c r="P902" s="102"/>
      <c r="Q902" s="102"/>
      <c r="R902" s="102"/>
      <c r="S902" s="102"/>
      <c r="T902" s="102"/>
      <c r="U902" s="102"/>
      <c r="V902" s="102"/>
      <c r="W902" s="102"/>
      <c r="X902" s="102"/>
      <c r="Y902" s="102"/>
      <c r="Z902" s="102"/>
      <c r="AA902" s="102"/>
      <c r="AB902" s="102"/>
      <c r="AC902" s="102"/>
      <c r="AD902" s="102"/>
    </row>
    <row r="903" spans="1:30" s="103" customFormat="1" x14ac:dyDescent="0.2">
      <c r="A903" s="146"/>
      <c r="B903" s="102"/>
      <c r="M903" s="102"/>
      <c r="N903" s="102"/>
      <c r="O903" s="102"/>
      <c r="P903" s="102"/>
      <c r="Q903" s="102"/>
      <c r="R903" s="102"/>
      <c r="S903" s="102"/>
      <c r="T903" s="102"/>
      <c r="U903" s="102"/>
      <c r="V903" s="102"/>
      <c r="W903" s="102"/>
      <c r="X903" s="102"/>
      <c r="Y903" s="102"/>
      <c r="Z903" s="102"/>
      <c r="AA903" s="102"/>
      <c r="AB903" s="102"/>
      <c r="AC903" s="102"/>
      <c r="AD903" s="102"/>
    </row>
    <row r="904" spans="1:30" s="103" customFormat="1" x14ac:dyDescent="0.2">
      <c r="A904" s="146"/>
      <c r="B904" s="102"/>
      <c r="M904" s="102"/>
      <c r="N904" s="102"/>
      <c r="O904" s="102"/>
      <c r="P904" s="102"/>
      <c r="Q904" s="102"/>
      <c r="R904" s="102"/>
      <c r="S904" s="102"/>
      <c r="T904" s="102"/>
      <c r="U904" s="102"/>
      <c r="V904" s="102"/>
      <c r="W904" s="102"/>
      <c r="X904" s="102"/>
      <c r="Y904" s="102"/>
      <c r="Z904" s="102"/>
      <c r="AA904" s="102"/>
      <c r="AB904" s="102"/>
      <c r="AC904" s="102"/>
      <c r="AD904" s="102"/>
    </row>
    <row r="905" spans="1:30" s="103" customFormat="1" x14ac:dyDescent="0.2">
      <c r="A905" s="146"/>
      <c r="B905" s="102"/>
      <c r="M905" s="102"/>
      <c r="N905" s="102"/>
      <c r="O905" s="102"/>
      <c r="P905" s="102"/>
      <c r="Q905" s="102"/>
      <c r="R905" s="102"/>
      <c r="S905" s="102"/>
      <c r="T905" s="102"/>
      <c r="U905" s="102"/>
      <c r="V905" s="102"/>
      <c r="W905" s="102"/>
      <c r="X905" s="102"/>
      <c r="Y905" s="102"/>
      <c r="Z905" s="102"/>
      <c r="AA905" s="102"/>
      <c r="AB905" s="102"/>
      <c r="AC905" s="102"/>
      <c r="AD905" s="102"/>
    </row>
    <row r="906" spans="1:30" s="103" customFormat="1" x14ac:dyDescent="0.2">
      <c r="A906" s="146"/>
      <c r="B906" s="102"/>
      <c r="M906" s="102"/>
      <c r="N906" s="102"/>
      <c r="O906" s="102"/>
      <c r="P906" s="102"/>
      <c r="Q906" s="102"/>
      <c r="R906" s="102"/>
      <c r="S906" s="102"/>
      <c r="T906" s="102"/>
      <c r="U906" s="102"/>
      <c r="V906" s="102"/>
      <c r="W906" s="102"/>
      <c r="X906" s="102"/>
      <c r="Y906" s="102"/>
      <c r="Z906" s="102"/>
      <c r="AA906" s="102"/>
      <c r="AB906" s="102"/>
      <c r="AC906" s="102"/>
      <c r="AD906" s="102"/>
    </row>
    <row r="907" spans="1:30" s="103" customFormat="1" x14ac:dyDescent="0.2">
      <c r="A907" s="146"/>
      <c r="B907" s="102"/>
      <c r="M907" s="102"/>
      <c r="N907" s="102"/>
      <c r="O907" s="102"/>
      <c r="P907" s="102"/>
      <c r="Q907" s="102"/>
      <c r="R907" s="102"/>
      <c r="S907" s="102"/>
      <c r="T907" s="102"/>
      <c r="U907" s="102"/>
      <c r="V907" s="102"/>
      <c r="W907" s="102"/>
      <c r="X907" s="102"/>
      <c r="Y907" s="102"/>
      <c r="Z907" s="102"/>
      <c r="AA907" s="102"/>
      <c r="AB907" s="102"/>
      <c r="AC907" s="102"/>
      <c r="AD907" s="102"/>
    </row>
    <row r="908" spans="1:30" s="103" customFormat="1" x14ac:dyDescent="0.2">
      <c r="A908" s="146"/>
      <c r="B908" s="102"/>
      <c r="M908" s="102"/>
      <c r="N908" s="102"/>
      <c r="O908" s="102"/>
      <c r="P908" s="102"/>
      <c r="Q908" s="102"/>
      <c r="R908" s="102"/>
      <c r="S908" s="102"/>
      <c r="T908" s="102"/>
      <c r="U908" s="102"/>
      <c r="V908" s="102"/>
      <c r="W908" s="102"/>
      <c r="X908" s="102"/>
      <c r="Y908" s="102"/>
      <c r="Z908" s="102"/>
      <c r="AA908" s="102"/>
      <c r="AB908" s="102"/>
      <c r="AC908" s="102"/>
      <c r="AD908" s="102"/>
    </row>
    <row r="909" spans="1:30" s="103" customFormat="1" x14ac:dyDescent="0.2">
      <c r="A909" s="146"/>
      <c r="B909" s="102"/>
      <c r="M909" s="102"/>
      <c r="N909" s="102"/>
      <c r="O909" s="102"/>
      <c r="P909" s="102"/>
      <c r="Q909" s="102"/>
      <c r="R909" s="102"/>
      <c r="S909" s="102"/>
      <c r="T909" s="102"/>
      <c r="U909" s="102"/>
      <c r="V909" s="102"/>
      <c r="W909" s="102"/>
      <c r="X909" s="102"/>
      <c r="Y909" s="102"/>
      <c r="Z909" s="102"/>
      <c r="AA909" s="102"/>
      <c r="AB909" s="102"/>
      <c r="AC909" s="102"/>
      <c r="AD909" s="102"/>
    </row>
    <row r="910" spans="1:30" s="103" customFormat="1" x14ac:dyDescent="0.2">
      <c r="A910" s="146"/>
      <c r="B910" s="102"/>
      <c r="M910" s="102"/>
      <c r="N910" s="102"/>
      <c r="O910" s="102"/>
      <c r="P910" s="102"/>
      <c r="Q910" s="102"/>
      <c r="R910" s="102"/>
      <c r="S910" s="102"/>
      <c r="T910" s="102"/>
      <c r="U910" s="102"/>
      <c r="V910" s="102"/>
      <c r="W910" s="102"/>
      <c r="X910" s="102"/>
      <c r="Y910" s="102"/>
      <c r="Z910" s="102"/>
      <c r="AA910" s="102"/>
      <c r="AB910" s="102"/>
      <c r="AC910" s="102"/>
      <c r="AD910" s="102"/>
    </row>
    <row r="911" spans="1:30" s="103" customFormat="1" x14ac:dyDescent="0.2">
      <c r="A911" s="146"/>
      <c r="B911" s="102"/>
      <c r="M911" s="102"/>
      <c r="N911" s="102"/>
      <c r="O911" s="102"/>
      <c r="P911" s="102"/>
      <c r="Q911" s="102"/>
      <c r="R911" s="102"/>
      <c r="S911" s="102"/>
      <c r="T911" s="102"/>
      <c r="U911" s="102"/>
      <c r="V911" s="102"/>
      <c r="W911" s="102"/>
      <c r="X911" s="102"/>
      <c r="Y911" s="102"/>
      <c r="Z911" s="102"/>
      <c r="AA911" s="102"/>
      <c r="AB911" s="102"/>
      <c r="AC911" s="102"/>
      <c r="AD911" s="102"/>
    </row>
    <row r="912" spans="1:30" s="103" customFormat="1" x14ac:dyDescent="0.2">
      <c r="A912" s="146"/>
      <c r="B912" s="102"/>
      <c r="M912" s="102"/>
      <c r="N912" s="102"/>
      <c r="O912" s="102"/>
      <c r="P912" s="102"/>
      <c r="Q912" s="102"/>
      <c r="R912" s="102"/>
      <c r="S912" s="102"/>
      <c r="T912" s="102"/>
      <c r="U912" s="102"/>
      <c r="V912" s="102"/>
      <c r="W912" s="102"/>
      <c r="X912" s="102"/>
      <c r="Y912" s="102"/>
      <c r="Z912" s="102"/>
      <c r="AA912" s="102"/>
      <c r="AB912" s="102"/>
      <c r="AC912" s="102"/>
      <c r="AD912" s="102"/>
    </row>
    <row r="913" spans="1:30" s="103" customFormat="1" x14ac:dyDescent="0.2">
      <c r="A913" s="146"/>
      <c r="B913" s="102"/>
      <c r="M913" s="102"/>
      <c r="N913" s="102"/>
      <c r="O913" s="102"/>
      <c r="P913" s="102"/>
      <c r="Q913" s="102"/>
      <c r="R913" s="102"/>
      <c r="S913" s="102"/>
      <c r="T913" s="102"/>
      <c r="U913" s="102"/>
      <c r="V913" s="102"/>
      <c r="W913" s="102"/>
      <c r="X913" s="102"/>
      <c r="Y913" s="102"/>
      <c r="Z913" s="102"/>
      <c r="AA913" s="102"/>
      <c r="AB913" s="102"/>
      <c r="AC913" s="102"/>
      <c r="AD913" s="102"/>
    </row>
    <row r="914" spans="1:30" s="103" customFormat="1" x14ac:dyDescent="0.2">
      <c r="A914" s="146"/>
      <c r="B914" s="102"/>
      <c r="M914" s="102"/>
      <c r="N914" s="102"/>
      <c r="O914" s="102"/>
      <c r="P914" s="102"/>
      <c r="Q914" s="102"/>
      <c r="R914" s="102"/>
      <c r="S914" s="102"/>
      <c r="T914" s="102"/>
      <c r="U914" s="102"/>
      <c r="V914" s="102"/>
      <c r="W914" s="102"/>
      <c r="X914" s="102"/>
      <c r="Y914" s="102"/>
      <c r="Z914" s="102"/>
      <c r="AA914" s="102"/>
      <c r="AB914" s="102"/>
      <c r="AC914" s="102"/>
      <c r="AD914" s="102"/>
    </row>
    <row r="915" spans="1:30" s="103" customFormat="1" x14ac:dyDescent="0.2">
      <c r="A915" s="146"/>
      <c r="B915" s="102"/>
      <c r="M915" s="102"/>
      <c r="N915" s="102"/>
      <c r="O915" s="102"/>
      <c r="P915" s="102"/>
      <c r="Q915" s="102"/>
      <c r="R915" s="102"/>
      <c r="S915" s="102"/>
      <c r="T915" s="102"/>
      <c r="U915" s="102"/>
      <c r="V915" s="102"/>
      <c r="W915" s="102"/>
      <c r="X915" s="102"/>
      <c r="Y915" s="102"/>
      <c r="Z915" s="102"/>
      <c r="AA915" s="102"/>
      <c r="AB915" s="102"/>
      <c r="AC915" s="102"/>
      <c r="AD915" s="102"/>
    </row>
    <row r="916" spans="1:30" s="103" customFormat="1" x14ac:dyDescent="0.2">
      <c r="A916" s="146"/>
      <c r="B916" s="102"/>
      <c r="M916" s="102"/>
      <c r="N916" s="102"/>
      <c r="O916" s="102"/>
      <c r="P916" s="102"/>
      <c r="Q916" s="102"/>
      <c r="R916" s="102"/>
      <c r="S916" s="102"/>
      <c r="T916" s="102"/>
      <c r="U916" s="102"/>
      <c r="V916" s="102"/>
      <c r="W916" s="102"/>
      <c r="X916" s="102"/>
      <c r="Y916" s="102"/>
      <c r="Z916" s="102"/>
      <c r="AA916" s="102"/>
      <c r="AB916" s="102"/>
      <c r="AC916" s="102"/>
      <c r="AD916" s="102"/>
    </row>
    <row r="917" spans="1:30" s="103" customFormat="1" x14ac:dyDescent="0.2">
      <c r="A917" s="146"/>
      <c r="B917" s="102"/>
      <c r="M917" s="102"/>
      <c r="N917" s="102"/>
      <c r="O917" s="102"/>
      <c r="P917" s="102"/>
      <c r="Q917" s="102"/>
      <c r="R917" s="102"/>
      <c r="S917" s="102"/>
      <c r="T917" s="102"/>
      <c r="U917" s="102"/>
      <c r="V917" s="102"/>
      <c r="W917" s="102"/>
      <c r="X917" s="102"/>
      <c r="Y917" s="102"/>
      <c r="Z917" s="102"/>
      <c r="AA917" s="102"/>
      <c r="AB917" s="102"/>
      <c r="AC917" s="102"/>
      <c r="AD917" s="102"/>
    </row>
    <row r="918" spans="1:30" s="103" customFormat="1" x14ac:dyDescent="0.2">
      <c r="A918" s="146"/>
      <c r="B918" s="102"/>
      <c r="M918" s="102"/>
      <c r="N918" s="102"/>
      <c r="O918" s="102"/>
      <c r="P918" s="102"/>
      <c r="Q918" s="102"/>
      <c r="R918" s="102"/>
      <c r="S918" s="102"/>
      <c r="T918" s="102"/>
      <c r="U918" s="102"/>
      <c r="V918" s="102"/>
      <c r="W918" s="102"/>
      <c r="X918" s="102"/>
      <c r="Y918" s="102"/>
      <c r="Z918" s="102"/>
      <c r="AA918" s="102"/>
      <c r="AB918" s="102"/>
      <c r="AC918" s="102"/>
      <c r="AD918" s="102"/>
    </row>
    <row r="919" spans="1:30" s="103" customFormat="1" x14ac:dyDescent="0.2">
      <c r="A919" s="146"/>
      <c r="B919" s="102"/>
      <c r="M919" s="102"/>
      <c r="N919" s="102"/>
      <c r="O919" s="102"/>
      <c r="P919" s="102"/>
      <c r="Q919" s="102"/>
      <c r="R919" s="102"/>
      <c r="S919" s="102"/>
      <c r="T919" s="102"/>
      <c r="U919" s="102"/>
      <c r="V919" s="102"/>
      <c r="W919" s="102"/>
      <c r="X919" s="102"/>
      <c r="Y919" s="102"/>
      <c r="Z919" s="102"/>
      <c r="AA919" s="102"/>
      <c r="AB919" s="102"/>
      <c r="AC919" s="102"/>
      <c r="AD919" s="102"/>
    </row>
    <row r="920" spans="1:30" s="103" customFormat="1" x14ac:dyDescent="0.2">
      <c r="A920" s="146"/>
      <c r="B920" s="102"/>
      <c r="M920" s="102"/>
      <c r="N920" s="102"/>
      <c r="O920" s="102"/>
      <c r="P920" s="102"/>
      <c r="Q920" s="102"/>
      <c r="R920" s="102"/>
      <c r="S920" s="102"/>
      <c r="T920" s="102"/>
      <c r="U920" s="102"/>
      <c r="V920" s="102"/>
      <c r="W920" s="102"/>
      <c r="X920" s="102"/>
      <c r="Y920" s="102"/>
      <c r="Z920" s="102"/>
      <c r="AA920" s="102"/>
      <c r="AB920" s="102"/>
      <c r="AC920" s="102"/>
      <c r="AD920" s="102"/>
    </row>
    <row r="921" spans="1:30" s="103" customFormat="1" x14ac:dyDescent="0.2">
      <c r="A921" s="146"/>
      <c r="B921" s="102"/>
      <c r="M921" s="102"/>
      <c r="N921" s="102"/>
      <c r="O921" s="102"/>
      <c r="P921" s="102"/>
      <c r="Q921" s="102"/>
      <c r="R921" s="102"/>
      <c r="S921" s="102"/>
      <c r="T921" s="102"/>
      <c r="U921" s="102"/>
      <c r="V921" s="102"/>
      <c r="W921" s="102"/>
      <c r="X921" s="102"/>
      <c r="Y921" s="102"/>
      <c r="Z921" s="102"/>
      <c r="AA921" s="102"/>
      <c r="AB921" s="102"/>
      <c r="AC921" s="102"/>
      <c r="AD921" s="102"/>
    </row>
    <row r="922" spans="1:30" s="103" customFormat="1" x14ac:dyDescent="0.2">
      <c r="A922" s="146"/>
      <c r="B922" s="102"/>
      <c r="M922" s="102"/>
      <c r="N922" s="102"/>
      <c r="O922" s="102"/>
      <c r="P922" s="102"/>
      <c r="Q922" s="102"/>
      <c r="R922" s="102"/>
      <c r="S922" s="102"/>
      <c r="T922" s="102"/>
      <c r="U922" s="102"/>
      <c r="V922" s="102"/>
      <c r="W922" s="102"/>
      <c r="X922" s="102"/>
      <c r="Y922" s="102"/>
      <c r="Z922" s="102"/>
      <c r="AA922" s="102"/>
      <c r="AB922" s="102"/>
      <c r="AC922" s="102"/>
      <c r="AD922" s="102"/>
    </row>
    <row r="923" spans="1:30" s="103" customFormat="1" x14ac:dyDescent="0.2">
      <c r="A923" s="146"/>
      <c r="B923" s="102"/>
      <c r="M923" s="102"/>
      <c r="N923" s="102"/>
      <c r="O923" s="102"/>
      <c r="P923" s="102"/>
      <c r="Q923" s="102"/>
      <c r="R923" s="102"/>
      <c r="S923" s="102"/>
      <c r="T923" s="102"/>
      <c r="U923" s="102"/>
      <c r="V923" s="102"/>
      <c r="W923" s="102"/>
      <c r="X923" s="102"/>
      <c r="Y923" s="102"/>
      <c r="Z923" s="102"/>
      <c r="AA923" s="102"/>
      <c r="AB923" s="102"/>
      <c r="AC923" s="102"/>
      <c r="AD923" s="102"/>
    </row>
    <row r="924" spans="1:30" s="103" customFormat="1" x14ac:dyDescent="0.2">
      <c r="A924" s="146"/>
      <c r="B924" s="102"/>
      <c r="M924" s="102"/>
      <c r="N924" s="102"/>
      <c r="O924" s="102"/>
      <c r="P924" s="102"/>
      <c r="Q924" s="102"/>
      <c r="R924" s="102"/>
      <c r="S924" s="102"/>
      <c r="T924" s="102"/>
      <c r="U924" s="102"/>
      <c r="V924" s="102"/>
      <c r="W924" s="102"/>
      <c r="X924" s="102"/>
      <c r="Y924" s="102"/>
      <c r="Z924" s="102"/>
      <c r="AA924" s="102"/>
      <c r="AB924" s="102"/>
      <c r="AC924" s="102"/>
      <c r="AD924" s="102"/>
    </row>
    <row r="925" spans="1:30" s="103" customFormat="1" x14ac:dyDescent="0.2">
      <c r="A925" s="146"/>
      <c r="B925" s="102"/>
      <c r="M925" s="102"/>
      <c r="N925" s="102"/>
      <c r="O925" s="102"/>
      <c r="P925" s="102"/>
      <c r="Q925" s="102"/>
      <c r="R925" s="102"/>
      <c r="S925" s="102"/>
      <c r="T925" s="102"/>
      <c r="U925" s="102"/>
      <c r="V925" s="102"/>
      <c r="W925" s="102"/>
      <c r="X925" s="102"/>
      <c r="Y925" s="102"/>
      <c r="Z925" s="102"/>
      <c r="AA925" s="102"/>
      <c r="AB925" s="102"/>
      <c r="AC925" s="102"/>
      <c r="AD925" s="102"/>
    </row>
    <row r="926" spans="1:30" s="103" customFormat="1" x14ac:dyDescent="0.2">
      <c r="A926" s="146"/>
      <c r="B926" s="102"/>
      <c r="M926" s="102"/>
      <c r="N926" s="102"/>
      <c r="O926" s="102"/>
      <c r="P926" s="102"/>
      <c r="Q926" s="102"/>
      <c r="R926" s="102"/>
      <c r="S926" s="102"/>
      <c r="T926" s="102"/>
      <c r="U926" s="102"/>
      <c r="V926" s="102"/>
      <c r="W926" s="102"/>
      <c r="X926" s="102"/>
      <c r="Y926" s="102"/>
      <c r="Z926" s="102"/>
      <c r="AA926" s="102"/>
      <c r="AB926" s="102"/>
      <c r="AC926" s="102"/>
      <c r="AD926" s="102"/>
    </row>
    <row r="927" spans="1:30" s="103" customFormat="1" x14ac:dyDescent="0.2">
      <c r="A927" s="146"/>
      <c r="B927" s="102"/>
      <c r="M927" s="102"/>
      <c r="N927" s="102"/>
      <c r="O927" s="102"/>
      <c r="P927" s="102"/>
      <c r="Q927" s="102"/>
      <c r="R927" s="102"/>
      <c r="S927" s="102"/>
      <c r="T927" s="102"/>
      <c r="U927" s="102"/>
      <c r="V927" s="102"/>
      <c r="W927" s="102"/>
      <c r="X927" s="102"/>
      <c r="Y927" s="102"/>
      <c r="Z927" s="102"/>
      <c r="AA927" s="102"/>
      <c r="AB927" s="102"/>
      <c r="AC927" s="102"/>
      <c r="AD927" s="102"/>
    </row>
    <row r="928" spans="1:30" s="103" customFormat="1" x14ac:dyDescent="0.2">
      <c r="A928" s="146"/>
      <c r="B928" s="102"/>
      <c r="M928" s="102"/>
      <c r="N928" s="102"/>
      <c r="O928" s="102"/>
      <c r="P928" s="102"/>
      <c r="Q928" s="102"/>
      <c r="R928" s="102"/>
      <c r="S928" s="102"/>
      <c r="T928" s="102"/>
      <c r="U928" s="102"/>
      <c r="V928" s="102"/>
      <c r="W928" s="102"/>
      <c r="X928" s="102"/>
      <c r="Y928" s="102"/>
      <c r="Z928" s="102"/>
      <c r="AA928" s="102"/>
      <c r="AB928" s="102"/>
      <c r="AC928" s="102"/>
      <c r="AD928" s="102"/>
    </row>
    <row r="929" spans="1:30" s="103" customFormat="1" x14ac:dyDescent="0.2">
      <c r="A929" s="146"/>
      <c r="B929" s="102"/>
      <c r="M929" s="102"/>
      <c r="N929" s="102"/>
      <c r="O929" s="102"/>
      <c r="P929" s="102"/>
      <c r="Q929" s="102"/>
      <c r="R929" s="102"/>
      <c r="S929" s="102"/>
      <c r="T929" s="102"/>
      <c r="U929" s="102"/>
      <c r="V929" s="102"/>
      <c r="W929" s="102"/>
      <c r="X929" s="102"/>
      <c r="Y929" s="102"/>
      <c r="Z929" s="102"/>
      <c r="AA929" s="102"/>
      <c r="AB929" s="102"/>
      <c r="AC929" s="102"/>
      <c r="AD929" s="102"/>
    </row>
    <row r="930" spans="1:30" s="103" customFormat="1" x14ac:dyDescent="0.2">
      <c r="A930" s="146"/>
      <c r="B930" s="102"/>
      <c r="M930" s="102"/>
      <c r="N930" s="102"/>
      <c r="O930" s="102"/>
      <c r="P930" s="102"/>
      <c r="Q930" s="102"/>
      <c r="R930" s="102"/>
      <c r="S930" s="102"/>
      <c r="T930" s="102"/>
      <c r="U930" s="102"/>
      <c r="V930" s="102"/>
      <c r="W930" s="102"/>
      <c r="X930" s="102"/>
      <c r="Y930" s="102"/>
      <c r="Z930" s="102"/>
      <c r="AA930" s="102"/>
      <c r="AB930" s="102"/>
      <c r="AC930" s="102"/>
      <c r="AD930" s="102"/>
    </row>
    <row r="931" spans="1:30" s="103" customFormat="1" x14ac:dyDescent="0.2">
      <c r="A931" s="146"/>
      <c r="B931" s="102"/>
      <c r="M931" s="102"/>
      <c r="N931" s="102"/>
      <c r="O931" s="102"/>
      <c r="P931" s="102"/>
      <c r="Q931" s="102"/>
      <c r="R931" s="102"/>
      <c r="S931" s="102"/>
      <c r="T931" s="102"/>
      <c r="U931" s="102"/>
      <c r="V931" s="102"/>
      <c r="W931" s="102"/>
      <c r="X931" s="102"/>
      <c r="Y931" s="102"/>
      <c r="Z931" s="102"/>
      <c r="AA931" s="102"/>
      <c r="AB931" s="102"/>
      <c r="AC931" s="102"/>
      <c r="AD931" s="102"/>
    </row>
    <row r="932" spans="1:30" s="103" customFormat="1" x14ac:dyDescent="0.2">
      <c r="A932" s="146"/>
      <c r="B932" s="102"/>
      <c r="M932" s="102"/>
      <c r="N932" s="102"/>
      <c r="O932" s="102"/>
      <c r="P932" s="102"/>
      <c r="Q932" s="102"/>
      <c r="R932" s="102"/>
      <c r="S932" s="102"/>
      <c r="T932" s="102"/>
      <c r="U932" s="102"/>
      <c r="V932" s="102"/>
      <c r="W932" s="102"/>
      <c r="X932" s="102"/>
      <c r="Y932" s="102"/>
      <c r="Z932" s="102"/>
      <c r="AA932" s="102"/>
      <c r="AB932" s="102"/>
      <c r="AC932" s="102"/>
      <c r="AD932" s="102"/>
    </row>
    <row r="933" spans="1:30" s="103" customFormat="1" x14ac:dyDescent="0.2">
      <c r="A933" s="146"/>
      <c r="B933" s="102"/>
      <c r="M933" s="102"/>
      <c r="N933" s="102"/>
      <c r="O933" s="102"/>
      <c r="P933" s="102"/>
      <c r="Q933" s="102"/>
      <c r="R933" s="102"/>
      <c r="S933" s="102"/>
      <c r="T933" s="102"/>
      <c r="U933" s="102"/>
      <c r="V933" s="102"/>
      <c r="W933" s="102"/>
      <c r="X933" s="102"/>
      <c r="Y933" s="102"/>
      <c r="Z933" s="102"/>
      <c r="AA933" s="102"/>
      <c r="AB933" s="102"/>
      <c r="AC933" s="102"/>
      <c r="AD933" s="102"/>
    </row>
    <row r="934" spans="1:30" s="103" customFormat="1" x14ac:dyDescent="0.2">
      <c r="A934" s="146"/>
      <c r="B934" s="102"/>
      <c r="M934" s="102"/>
      <c r="N934" s="102"/>
      <c r="O934" s="102"/>
      <c r="P934" s="102"/>
      <c r="Q934" s="102"/>
      <c r="R934" s="102"/>
      <c r="S934" s="102"/>
      <c r="T934" s="102"/>
      <c r="U934" s="102"/>
      <c r="V934" s="102"/>
      <c r="W934" s="102"/>
      <c r="X934" s="102"/>
      <c r="Y934" s="102"/>
      <c r="Z934" s="102"/>
      <c r="AA934" s="102"/>
      <c r="AB934" s="102"/>
      <c r="AC934" s="102"/>
      <c r="AD934" s="102"/>
    </row>
    <row r="935" spans="1:30" s="103" customFormat="1" x14ac:dyDescent="0.2">
      <c r="A935" s="146"/>
      <c r="B935" s="102"/>
      <c r="M935" s="102"/>
      <c r="N935" s="102"/>
      <c r="O935" s="102"/>
      <c r="P935" s="102"/>
      <c r="Q935" s="102"/>
      <c r="R935" s="102"/>
      <c r="S935" s="102"/>
      <c r="T935" s="102"/>
      <c r="U935" s="102"/>
      <c r="V935" s="102"/>
      <c r="W935" s="102"/>
      <c r="X935" s="102"/>
      <c r="Y935" s="102"/>
      <c r="Z935" s="102"/>
      <c r="AA935" s="102"/>
      <c r="AB935" s="102"/>
      <c r="AC935" s="102"/>
      <c r="AD935" s="102"/>
    </row>
    <row r="936" spans="1:30" s="103" customFormat="1" x14ac:dyDescent="0.2">
      <c r="A936" s="146"/>
      <c r="B936" s="102"/>
      <c r="M936" s="102"/>
      <c r="N936" s="102"/>
      <c r="O936" s="102"/>
      <c r="P936" s="102"/>
      <c r="Q936" s="102"/>
      <c r="R936" s="102"/>
      <c r="S936" s="102"/>
      <c r="T936" s="102"/>
      <c r="U936" s="102"/>
      <c r="V936" s="102"/>
      <c r="W936" s="102"/>
      <c r="X936" s="102"/>
      <c r="Y936" s="102"/>
      <c r="Z936" s="102"/>
      <c r="AA936" s="102"/>
      <c r="AB936" s="102"/>
      <c r="AC936" s="102"/>
      <c r="AD936" s="102"/>
    </row>
    <row r="937" spans="1:30" s="103" customFormat="1" x14ac:dyDescent="0.2">
      <c r="A937" s="146"/>
      <c r="B937" s="102"/>
      <c r="M937" s="102"/>
      <c r="N937" s="102"/>
      <c r="O937" s="102"/>
      <c r="P937" s="102"/>
      <c r="Q937" s="102"/>
      <c r="R937" s="102"/>
      <c r="S937" s="102"/>
      <c r="T937" s="102"/>
      <c r="U937" s="102"/>
      <c r="V937" s="102"/>
      <c r="W937" s="102"/>
      <c r="X937" s="102"/>
      <c r="Y937" s="102"/>
      <c r="Z937" s="102"/>
      <c r="AA937" s="102"/>
      <c r="AB937" s="102"/>
      <c r="AC937" s="102"/>
      <c r="AD937" s="102"/>
    </row>
    <row r="938" spans="1:30" s="103" customFormat="1" x14ac:dyDescent="0.2">
      <c r="A938" s="146"/>
      <c r="B938" s="102"/>
      <c r="M938" s="102"/>
      <c r="N938" s="102"/>
      <c r="O938" s="102"/>
      <c r="P938" s="102"/>
      <c r="Q938" s="102"/>
      <c r="R938" s="102"/>
      <c r="S938" s="102"/>
      <c r="T938" s="102"/>
      <c r="U938" s="102"/>
      <c r="V938" s="102"/>
      <c r="W938" s="102"/>
      <c r="X938" s="102"/>
      <c r="Y938" s="102"/>
      <c r="Z938" s="102"/>
      <c r="AA938" s="102"/>
      <c r="AB938" s="102"/>
      <c r="AC938" s="102"/>
      <c r="AD938" s="102"/>
    </row>
    <row r="939" spans="1:30" s="103" customFormat="1" x14ac:dyDescent="0.2">
      <c r="A939" s="146"/>
      <c r="B939" s="102"/>
      <c r="M939" s="102"/>
      <c r="N939" s="102"/>
      <c r="O939" s="102"/>
      <c r="P939" s="102"/>
      <c r="Q939" s="102"/>
      <c r="R939" s="102"/>
      <c r="S939" s="102"/>
      <c r="T939" s="102"/>
      <c r="U939" s="102"/>
      <c r="V939" s="102"/>
      <c r="W939" s="102"/>
      <c r="X939" s="102"/>
      <c r="Y939" s="102"/>
      <c r="Z939" s="102"/>
      <c r="AA939" s="102"/>
      <c r="AB939" s="102"/>
      <c r="AC939" s="102"/>
      <c r="AD939" s="102"/>
    </row>
    <row r="940" spans="1:30" s="103" customFormat="1" x14ac:dyDescent="0.2">
      <c r="A940" s="146"/>
      <c r="B940" s="102"/>
      <c r="M940" s="102"/>
      <c r="N940" s="102"/>
      <c r="O940" s="102"/>
      <c r="P940" s="102"/>
      <c r="Q940" s="102"/>
      <c r="R940" s="102"/>
      <c r="S940" s="102"/>
      <c r="T940" s="102"/>
      <c r="U940" s="102"/>
      <c r="V940" s="102"/>
      <c r="W940" s="102"/>
      <c r="X940" s="102"/>
      <c r="Y940" s="102"/>
      <c r="Z940" s="102"/>
      <c r="AA940" s="102"/>
      <c r="AB940" s="102"/>
      <c r="AC940" s="102"/>
      <c r="AD940" s="102"/>
    </row>
    <row r="941" spans="1:30" s="103" customFormat="1" x14ac:dyDescent="0.2">
      <c r="A941" s="146"/>
      <c r="B941" s="102"/>
      <c r="M941" s="102"/>
      <c r="N941" s="102"/>
      <c r="O941" s="102"/>
      <c r="P941" s="102"/>
      <c r="Q941" s="102"/>
      <c r="R941" s="102"/>
      <c r="S941" s="102"/>
      <c r="T941" s="102"/>
      <c r="U941" s="102"/>
      <c r="V941" s="102"/>
      <c r="W941" s="102"/>
      <c r="X941" s="102"/>
      <c r="Y941" s="102"/>
      <c r="Z941" s="102"/>
      <c r="AA941" s="102"/>
      <c r="AB941" s="102"/>
      <c r="AC941" s="102"/>
      <c r="AD941" s="102"/>
    </row>
    <row r="942" spans="1:30" s="103" customFormat="1" x14ac:dyDescent="0.2">
      <c r="A942" s="146"/>
      <c r="B942" s="102"/>
      <c r="M942" s="102"/>
      <c r="N942" s="102"/>
      <c r="O942" s="102"/>
      <c r="P942" s="102"/>
      <c r="Q942" s="102"/>
      <c r="R942" s="102"/>
      <c r="S942" s="102"/>
      <c r="T942" s="102"/>
      <c r="U942" s="102"/>
      <c r="V942" s="102"/>
      <c r="W942" s="102"/>
      <c r="X942" s="102"/>
      <c r="Y942" s="102"/>
      <c r="Z942" s="102"/>
      <c r="AA942" s="102"/>
      <c r="AB942" s="102"/>
      <c r="AC942" s="102"/>
      <c r="AD942" s="102"/>
    </row>
    <row r="943" spans="1:30" s="103" customFormat="1" x14ac:dyDescent="0.2">
      <c r="A943" s="146"/>
      <c r="B943" s="102"/>
      <c r="M943" s="102"/>
      <c r="N943" s="102"/>
      <c r="O943" s="102"/>
      <c r="P943" s="102"/>
      <c r="Q943" s="102"/>
      <c r="R943" s="102"/>
      <c r="S943" s="102"/>
      <c r="T943" s="102"/>
      <c r="U943" s="102"/>
      <c r="V943" s="102"/>
      <c r="W943" s="102"/>
      <c r="X943" s="102"/>
      <c r="Y943" s="102"/>
      <c r="Z943" s="102"/>
      <c r="AA943" s="102"/>
      <c r="AB943" s="102"/>
      <c r="AC943" s="102"/>
      <c r="AD943" s="102"/>
    </row>
    <row r="944" spans="1:30" s="103" customFormat="1" x14ac:dyDescent="0.2">
      <c r="A944" s="146"/>
      <c r="B944" s="102"/>
      <c r="M944" s="102"/>
      <c r="N944" s="102"/>
      <c r="O944" s="102"/>
      <c r="P944" s="102"/>
      <c r="Q944" s="102"/>
      <c r="R944" s="102"/>
      <c r="S944" s="102"/>
      <c r="T944" s="102"/>
      <c r="U944" s="102"/>
      <c r="V944" s="102"/>
      <c r="W944" s="102"/>
      <c r="X944" s="102"/>
      <c r="Y944" s="102"/>
      <c r="Z944" s="102"/>
      <c r="AA944" s="102"/>
      <c r="AB944" s="102"/>
      <c r="AC944" s="102"/>
      <c r="AD944" s="102"/>
    </row>
    <row r="945" spans="1:30" s="103" customFormat="1" x14ac:dyDescent="0.2">
      <c r="A945" s="146"/>
      <c r="B945" s="102"/>
      <c r="M945" s="102"/>
      <c r="N945" s="102"/>
      <c r="O945" s="102"/>
      <c r="P945" s="102"/>
      <c r="Q945" s="102"/>
      <c r="R945" s="102"/>
      <c r="S945" s="102"/>
      <c r="T945" s="102"/>
      <c r="U945" s="102"/>
      <c r="V945" s="102"/>
      <c r="W945" s="102"/>
      <c r="X945" s="102"/>
      <c r="Y945" s="102"/>
      <c r="Z945" s="102"/>
      <c r="AA945" s="102"/>
      <c r="AB945" s="102"/>
      <c r="AC945" s="102"/>
      <c r="AD945" s="102"/>
    </row>
    <row r="946" spans="1:30" s="103" customFormat="1" x14ac:dyDescent="0.2">
      <c r="A946" s="146"/>
      <c r="B946" s="102"/>
      <c r="M946" s="102"/>
      <c r="N946" s="102"/>
      <c r="O946" s="102"/>
      <c r="P946" s="102"/>
      <c r="Q946" s="102"/>
      <c r="R946" s="102"/>
      <c r="S946" s="102"/>
      <c r="T946" s="102"/>
      <c r="U946" s="102"/>
      <c r="V946" s="102"/>
      <c r="W946" s="102"/>
      <c r="X946" s="102"/>
      <c r="Y946" s="102"/>
      <c r="Z946" s="102"/>
      <c r="AA946" s="102"/>
      <c r="AB946" s="102"/>
      <c r="AC946" s="102"/>
      <c r="AD946" s="102"/>
    </row>
    <row r="947" spans="1:30" s="103" customFormat="1" x14ac:dyDescent="0.2">
      <c r="A947" s="146"/>
      <c r="B947" s="102"/>
      <c r="M947" s="102"/>
      <c r="N947" s="102"/>
      <c r="O947" s="102"/>
      <c r="P947" s="102"/>
      <c r="Q947" s="102"/>
      <c r="R947" s="102"/>
      <c r="S947" s="102"/>
      <c r="T947" s="102"/>
      <c r="U947" s="102"/>
      <c r="V947" s="102"/>
      <c r="W947" s="102"/>
      <c r="X947" s="102"/>
      <c r="Y947" s="102"/>
      <c r="Z947" s="102"/>
      <c r="AA947" s="102"/>
      <c r="AB947" s="102"/>
      <c r="AC947" s="102"/>
      <c r="AD947" s="102"/>
    </row>
    <row r="948" spans="1:30" s="103" customFormat="1" x14ac:dyDescent="0.2">
      <c r="A948" s="146"/>
      <c r="B948" s="102"/>
      <c r="M948" s="102"/>
      <c r="N948" s="102"/>
      <c r="O948" s="102"/>
      <c r="P948" s="102"/>
      <c r="Q948" s="102"/>
      <c r="R948" s="102"/>
      <c r="S948" s="102"/>
      <c r="T948" s="102"/>
      <c r="U948" s="102"/>
      <c r="V948" s="102"/>
      <c r="W948" s="102"/>
      <c r="X948" s="102"/>
      <c r="Y948" s="102"/>
      <c r="Z948" s="102"/>
      <c r="AA948" s="102"/>
      <c r="AB948" s="102"/>
      <c r="AC948" s="102"/>
      <c r="AD948" s="102"/>
    </row>
    <row r="949" spans="1:30" s="103" customFormat="1" x14ac:dyDescent="0.2">
      <c r="A949" s="146"/>
      <c r="B949" s="102"/>
      <c r="M949" s="102"/>
      <c r="N949" s="102"/>
      <c r="O949" s="102"/>
      <c r="P949" s="102"/>
      <c r="Q949" s="102"/>
      <c r="R949" s="102"/>
      <c r="S949" s="102"/>
      <c r="T949" s="102"/>
      <c r="U949" s="102"/>
      <c r="V949" s="102"/>
      <c r="W949" s="102"/>
      <c r="X949" s="102"/>
      <c r="Y949" s="102"/>
      <c r="Z949" s="102"/>
      <c r="AA949" s="102"/>
      <c r="AB949" s="102"/>
      <c r="AC949" s="102"/>
      <c r="AD949" s="102"/>
    </row>
    <row r="950" spans="1:30" s="103" customFormat="1" x14ac:dyDescent="0.2">
      <c r="A950" s="146"/>
      <c r="B950" s="102"/>
      <c r="M950" s="102"/>
      <c r="N950" s="102"/>
      <c r="O950" s="102"/>
      <c r="P950" s="102"/>
      <c r="Q950" s="102"/>
      <c r="R950" s="102"/>
      <c r="S950" s="102"/>
      <c r="T950" s="102"/>
      <c r="U950" s="102"/>
      <c r="V950" s="102"/>
      <c r="W950" s="102"/>
      <c r="X950" s="102"/>
      <c r="Y950" s="102"/>
      <c r="Z950" s="102"/>
      <c r="AA950" s="102"/>
      <c r="AB950" s="102"/>
      <c r="AC950" s="102"/>
      <c r="AD950" s="102"/>
    </row>
    <row r="951" spans="1:30" s="103" customFormat="1" x14ac:dyDescent="0.2">
      <c r="A951" s="146"/>
      <c r="B951" s="102"/>
      <c r="M951" s="102"/>
      <c r="N951" s="102"/>
      <c r="O951" s="102"/>
      <c r="P951" s="102"/>
      <c r="Q951" s="102"/>
      <c r="R951" s="102"/>
      <c r="S951" s="102"/>
      <c r="T951" s="102"/>
      <c r="U951" s="102"/>
      <c r="V951" s="102"/>
      <c r="W951" s="102"/>
      <c r="X951" s="102"/>
      <c r="Y951" s="102"/>
      <c r="Z951" s="102"/>
      <c r="AA951" s="102"/>
      <c r="AB951" s="102"/>
      <c r="AC951" s="102"/>
      <c r="AD951" s="102"/>
    </row>
    <row r="952" spans="1:30" s="103" customFormat="1" x14ac:dyDescent="0.2">
      <c r="A952" s="146"/>
      <c r="B952" s="102"/>
      <c r="M952" s="102"/>
      <c r="N952" s="102"/>
      <c r="O952" s="102"/>
      <c r="P952" s="102"/>
      <c r="Q952" s="102"/>
      <c r="R952" s="102"/>
      <c r="S952" s="102"/>
      <c r="T952" s="102"/>
      <c r="U952" s="102"/>
      <c r="V952" s="102"/>
      <c r="W952" s="102"/>
      <c r="X952" s="102"/>
      <c r="Y952" s="102"/>
      <c r="Z952" s="102"/>
      <c r="AA952" s="102"/>
      <c r="AB952" s="102"/>
      <c r="AC952" s="102"/>
      <c r="AD952" s="102"/>
    </row>
    <row r="953" spans="1:30" s="103" customFormat="1" x14ac:dyDescent="0.2">
      <c r="A953" s="146"/>
      <c r="B953" s="102"/>
      <c r="M953" s="102"/>
      <c r="N953" s="102"/>
      <c r="O953" s="102"/>
      <c r="P953" s="102"/>
      <c r="Q953" s="102"/>
      <c r="R953" s="102"/>
      <c r="S953" s="102"/>
      <c r="T953" s="102"/>
      <c r="U953" s="102"/>
      <c r="V953" s="102"/>
      <c r="W953" s="102"/>
      <c r="X953" s="102"/>
      <c r="Y953" s="102"/>
      <c r="Z953" s="102"/>
      <c r="AA953" s="102"/>
      <c r="AB953" s="102"/>
      <c r="AC953" s="102"/>
      <c r="AD953" s="102"/>
    </row>
    <row r="954" spans="1:30" s="103" customFormat="1" x14ac:dyDescent="0.2">
      <c r="A954" s="146"/>
      <c r="B954" s="102"/>
      <c r="M954" s="102"/>
      <c r="N954" s="102"/>
      <c r="O954" s="102"/>
      <c r="P954" s="102"/>
      <c r="Q954" s="102"/>
      <c r="R954" s="102"/>
      <c r="S954" s="102"/>
      <c r="T954" s="102"/>
      <c r="U954" s="102"/>
      <c r="V954" s="102"/>
      <c r="W954" s="102"/>
      <c r="X954" s="102"/>
      <c r="Y954" s="102"/>
      <c r="Z954" s="102"/>
      <c r="AA954" s="102"/>
      <c r="AB954" s="102"/>
      <c r="AC954" s="102"/>
      <c r="AD954" s="102"/>
    </row>
    <row r="955" spans="1:30" s="103" customFormat="1" x14ac:dyDescent="0.2">
      <c r="A955" s="146"/>
      <c r="B955" s="102"/>
      <c r="M955" s="102"/>
      <c r="N955" s="102"/>
      <c r="O955" s="102"/>
      <c r="P955" s="102"/>
      <c r="Q955" s="102"/>
      <c r="R955" s="102"/>
      <c r="S955" s="102"/>
      <c r="T955" s="102"/>
      <c r="U955" s="102"/>
      <c r="V955" s="102"/>
      <c r="W955" s="102"/>
      <c r="X955" s="102"/>
      <c r="Y955" s="102"/>
      <c r="Z955" s="102"/>
      <c r="AA955" s="102"/>
      <c r="AB955" s="102"/>
      <c r="AC955" s="102"/>
      <c r="AD955" s="102"/>
    </row>
    <row r="956" spans="1:30" s="103" customFormat="1" x14ac:dyDescent="0.2">
      <c r="A956" s="146"/>
      <c r="B956" s="102"/>
      <c r="M956" s="102"/>
      <c r="N956" s="102"/>
      <c r="O956" s="102"/>
      <c r="P956" s="102"/>
      <c r="Q956" s="102"/>
      <c r="R956" s="102"/>
      <c r="S956" s="102"/>
      <c r="T956" s="102"/>
      <c r="U956" s="102"/>
      <c r="V956" s="102"/>
      <c r="W956" s="102"/>
      <c r="X956" s="102"/>
      <c r="Y956" s="102"/>
      <c r="Z956" s="102"/>
      <c r="AA956" s="102"/>
      <c r="AB956" s="102"/>
      <c r="AC956" s="102"/>
      <c r="AD956" s="102"/>
    </row>
    <row r="957" spans="1:30" s="103" customFormat="1" x14ac:dyDescent="0.2">
      <c r="A957" s="146"/>
      <c r="B957" s="102"/>
      <c r="M957" s="102"/>
      <c r="N957" s="102"/>
      <c r="O957" s="102"/>
      <c r="P957" s="102"/>
      <c r="Q957" s="102"/>
      <c r="R957" s="102"/>
      <c r="S957" s="102"/>
      <c r="T957" s="102"/>
      <c r="U957" s="102"/>
      <c r="V957" s="102"/>
      <c r="W957" s="102"/>
      <c r="X957" s="102"/>
      <c r="Y957" s="102"/>
      <c r="Z957" s="102"/>
      <c r="AA957" s="102"/>
      <c r="AB957" s="102"/>
      <c r="AC957" s="102"/>
      <c r="AD957" s="102"/>
    </row>
    <row r="958" spans="1:30" s="103" customFormat="1" x14ac:dyDescent="0.2">
      <c r="A958" s="146"/>
      <c r="B958" s="102"/>
      <c r="M958" s="102"/>
      <c r="N958" s="102"/>
      <c r="O958" s="102"/>
      <c r="P958" s="102"/>
      <c r="Q958" s="102"/>
      <c r="R958" s="102"/>
      <c r="S958" s="102"/>
      <c r="T958" s="102"/>
      <c r="U958" s="102"/>
      <c r="V958" s="102"/>
      <c r="W958" s="102"/>
      <c r="X958" s="102"/>
      <c r="Y958" s="102"/>
      <c r="Z958" s="102"/>
      <c r="AA958" s="102"/>
      <c r="AB958" s="102"/>
      <c r="AC958" s="102"/>
      <c r="AD958" s="102"/>
    </row>
    <row r="959" spans="1:30" s="103" customFormat="1" x14ac:dyDescent="0.2">
      <c r="A959" s="146"/>
      <c r="B959" s="102"/>
      <c r="M959" s="102"/>
      <c r="N959" s="102"/>
      <c r="O959" s="102"/>
      <c r="P959" s="102"/>
      <c r="Q959" s="102"/>
      <c r="R959" s="102"/>
      <c r="S959" s="102"/>
      <c r="T959" s="102"/>
      <c r="U959" s="102"/>
      <c r="V959" s="102"/>
      <c r="W959" s="102"/>
      <c r="X959" s="102"/>
      <c r="Y959" s="102"/>
      <c r="Z959" s="102"/>
      <c r="AA959" s="102"/>
      <c r="AB959" s="102"/>
      <c r="AC959" s="102"/>
      <c r="AD959" s="102"/>
    </row>
    <row r="960" spans="1:30" s="103" customFormat="1" x14ac:dyDescent="0.2">
      <c r="A960" s="146"/>
      <c r="B960" s="102"/>
      <c r="M960" s="102"/>
      <c r="N960" s="102"/>
      <c r="O960" s="102"/>
      <c r="P960" s="102"/>
      <c r="Q960" s="102"/>
      <c r="R960" s="102"/>
      <c r="S960" s="102"/>
      <c r="T960" s="102"/>
      <c r="U960" s="102"/>
      <c r="V960" s="102"/>
      <c r="W960" s="102"/>
      <c r="X960" s="102"/>
      <c r="Y960" s="102"/>
      <c r="Z960" s="102"/>
      <c r="AA960" s="102"/>
      <c r="AB960" s="102"/>
      <c r="AC960" s="102"/>
      <c r="AD960" s="102"/>
    </row>
    <row r="961" spans="1:30" s="103" customFormat="1" x14ac:dyDescent="0.2">
      <c r="A961" s="146"/>
      <c r="B961" s="102"/>
      <c r="M961" s="102"/>
      <c r="N961" s="102"/>
      <c r="O961" s="102"/>
      <c r="P961" s="102"/>
      <c r="Q961" s="102"/>
      <c r="R961" s="102"/>
      <c r="S961" s="102"/>
      <c r="T961" s="102"/>
      <c r="U961" s="102"/>
      <c r="V961" s="102"/>
      <c r="W961" s="102"/>
      <c r="X961" s="102"/>
      <c r="Y961" s="102"/>
      <c r="Z961" s="102"/>
      <c r="AA961" s="102"/>
      <c r="AB961" s="102"/>
      <c r="AC961" s="102"/>
      <c r="AD961" s="102"/>
    </row>
    <row r="962" spans="1:30" s="103" customFormat="1" x14ac:dyDescent="0.2">
      <c r="A962" s="146"/>
      <c r="B962" s="102"/>
      <c r="M962" s="102"/>
      <c r="N962" s="102"/>
      <c r="O962" s="102"/>
      <c r="P962" s="102"/>
      <c r="Q962" s="102"/>
      <c r="R962" s="102"/>
      <c r="S962" s="102"/>
      <c r="T962" s="102"/>
      <c r="U962" s="102"/>
      <c r="V962" s="102"/>
      <c r="W962" s="102"/>
      <c r="X962" s="102"/>
      <c r="Y962" s="102"/>
      <c r="Z962" s="102"/>
      <c r="AA962" s="102"/>
      <c r="AB962" s="102"/>
      <c r="AC962" s="102"/>
      <c r="AD962" s="102"/>
    </row>
    <row r="963" spans="1:30" s="103" customFormat="1" x14ac:dyDescent="0.2">
      <c r="A963" s="146"/>
      <c r="B963" s="102"/>
      <c r="M963" s="102"/>
      <c r="N963" s="102"/>
      <c r="O963" s="102"/>
      <c r="P963" s="102"/>
      <c r="Q963" s="102"/>
      <c r="R963" s="102"/>
      <c r="S963" s="102"/>
      <c r="T963" s="102"/>
      <c r="U963" s="102"/>
      <c r="V963" s="102"/>
      <c r="W963" s="102"/>
      <c r="X963" s="102"/>
      <c r="Y963" s="102"/>
      <c r="Z963" s="102"/>
      <c r="AA963" s="102"/>
      <c r="AB963" s="102"/>
      <c r="AC963" s="102"/>
      <c r="AD963" s="102"/>
    </row>
    <row r="964" spans="1:30" s="103" customFormat="1" x14ac:dyDescent="0.2">
      <c r="A964" s="146"/>
      <c r="B964" s="102"/>
      <c r="M964" s="102"/>
      <c r="N964" s="102"/>
      <c r="O964" s="102"/>
      <c r="P964" s="102"/>
      <c r="Q964" s="102"/>
      <c r="R964" s="102"/>
      <c r="S964" s="102"/>
      <c r="T964" s="102"/>
      <c r="U964" s="102"/>
      <c r="V964" s="102"/>
      <c r="W964" s="102"/>
      <c r="X964" s="102"/>
      <c r="Y964" s="102"/>
      <c r="Z964" s="102"/>
      <c r="AA964" s="102"/>
      <c r="AB964" s="102"/>
      <c r="AC964" s="102"/>
      <c r="AD964" s="102"/>
    </row>
    <row r="965" spans="1:30" s="103" customFormat="1" x14ac:dyDescent="0.2">
      <c r="A965" s="146"/>
      <c r="B965" s="102"/>
      <c r="M965" s="102"/>
      <c r="N965" s="102"/>
      <c r="O965" s="102"/>
      <c r="P965" s="102"/>
      <c r="Q965" s="102"/>
      <c r="R965" s="102"/>
      <c r="S965" s="102"/>
      <c r="T965" s="102"/>
      <c r="U965" s="102"/>
      <c r="V965" s="102"/>
      <c r="W965" s="102"/>
      <c r="X965" s="102"/>
      <c r="Y965" s="102"/>
      <c r="Z965" s="102"/>
      <c r="AA965" s="102"/>
      <c r="AB965" s="102"/>
      <c r="AC965" s="102"/>
      <c r="AD965" s="102"/>
    </row>
    <row r="966" spans="1:30" s="103" customFormat="1" x14ac:dyDescent="0.2">
      <c r="A966" s="146"/>
      <c r="B966" s="102"/>
      <c r="M966" s="102"/>
      <c r="N966" s="102"/>
      <c r="O966" s="102"/>
      <c r="P966" s="102"/>
      <c r="Q966" s="102"/>
      <c r="R966" s="102"/>
      <c r="S966" s="102"/>
      <c r="T966" s="102"/>
      <c r="U966" s="102"/>
      <c r="V966" s="102"/>
      <c r="W966" s="102"/>
      <c r="X966" s="102"/>
      <c r="Y966" s="102"/>
      <c r="Z966" s="102"/>
      <c r="AA966" s="102"/>
      <c r="AB966" s="102"/>
      <c r="AC966" s="102"/>
      <c r="AD966" s="102"/>
    </row>
    <row r="967" spans="1:30" s="103" customFormat="1" x14ac:dyDescent="0.2">
      <c r="A967" s="146"/>
      <c r="B967" s="102"/>
      <c r="M967" s="102"/>
      <c r="N967" s="102"/>
      <c r="O967" s="102"/>
      <c r="P967" s="102"/>
      <c r="Q967" s="102"/>
      <c r="R967" s="102"/>
      <c r="S967" s="102"/>
      <c r="T967" s="102"/>
      <c r="U967" s="102"/>
      <c r="V967" s="102"/>
      <c r="W967" s="102"/>
      <c r="X967" s="102"/>
      <c r="Y967" s="102"/>
      <c r="Z967" s="102"/>
      <c r="AA967" s="102"/>
      <c r="AB967" s="102"/>
      <c r="AC967" s="102"/>
      <c r="AD967" s="102"/>
    </row>
    <row r="968" spans="1:30" s="103" customFormat="1" x14ac:dyDescent="0.2">
      <c r="A968" s="146"/>
      <c r="B968" s="102"/>
      <c r="M968" s="102"/>
      <c r="N968" s="102"/>
      <c r="O968" s="102"/>
      <c r="P968" s="102"/>
      <c r="Q968" s="102"/>
      <c r="R968" s="102"/>
      <c r="S968" s="102"/>
      <c r="T968" s="102"/>
      <c r="U968" s="102"/>
      <c r="V968" s="102"/>
      <c r="W968" s="102"/>
      <c r="X968" s="102"/>
      <c r="Y968" s="102"/>
      <c r="Z968" s="102"/>
      <c r="AA968" s="102"/>
      <c r="AB968" s="102"/>
      <c r="AC968" s="102"/>
      <c r="AD968" s="102"/>
    </row>
    <row r="969" spans="1:30" s="103" customFormat="1" x14ac:dyDescent="0.2">
      <c r="A969" s="146"/>
      <c r="B969" s="102"/>
      <c r="M969" s="102"/>
      <c r="N969" s="102"/>
      <c r="O969" s="102"/>
      <c r="P969" s="102"/>
      <c r="Q969" s="102"/>
      <c r="R969" s="102"/>
      <c r="S969" s="102"/>
      <c r="T969" s="102"/>
      <c r="U969" s="102"/>
      <c r="V969" s="102"/>
      <c r="W969" s="102"/>
      <c r="X969" s="102"/>
      <c r="Y969" s="102"/>
      <c r="Z969" s="102"/>
      <c r="AA969" s="102"/>
      <c r="AB969" s="102"/>
      <c r="AC969" s="102"/>
      <c r="AD969" s="102"/>
    </row>
    <row r="970" spans="1:30" s="103" customFormat="1" x14ac:dyDescent="0.2">
      <c r="A970" s="146"/>
      <c r="B970" s="102"/>
      <c r="M970" s="102"/>
      <c r="N970" s="102"/>
      <c r="O970" s="102"/>
      <c r="P970" s="102"/>
      <c r="Q970" s="102"/>
      <c r="R970" s="102"/>
      <c r="S970" s="102"/>
      <c r="T970" s="102"/>
      <c r="U970" s="102"/>
      <c r="V970" s="102"/>
      <c r="W970" s="102"/>
      <c r="X970" s="102"/>
      <c r="Y970" s="102"/>
      <c r="Z970" s="102"/>
      <c r="AA970" s="102"/>
      <c r="AB970" s="102"/>
      <c r="AC970" s="102"/>
      <c r="AD970" s="102"/>
    </row>
    <row r="971" spans="1:30" s="103" customFormat="1" x14ac:dyDescent="0.2">
      <c r="A971" s="146"/>
      <c r="B971" s="102"/>
      <c r="M971" s="102"/>
      <c r="N971" s="102"/>
      <c r="O971" s="102"/>
      <c r="P971" s="102"/>
      <c r="Q971" s="102"/>
      <c r="R971" s="102"/>
      <c r="S971" s="102"/>
      <c r="T971" s="102"/>
      <c r="U971" s="102"/>
      <c r="V971" s="102"/>
      <c r="W971" s="102"/>
      <c r="X971" s="102"/>
      <c r="Y971" s="102"/>
      <c r="Z971" s="102"/>
      <c r="AA971" s="102"/>
      <c r="AB971" s="102"/>
      <c r="AC971" s="102"/>
      <c r="AD971" s="102"/>
    </row>
    <row r="972" spans="1:30" s="103" customFormat="1" x14ac:dyDescent="0.2">
      <c r="A972" s="146"/>
      <c r="B972" s="102"/>
      <c r="M972" s="102"/>
      <c r="N972" s="102"/>
      <c r="O972" s="102"/>
      <c r="P972" s="102"/>
      <c r="Q972" s="102"/>
      <c r="R972" s="102"/>
      <c r="S972" s="102"/>
      <c r="T972" s="102"/>
      <c r="U972" s="102"/>
      <c r="V972" s="102"/>
      <c r="W972" s="102"/>
      <c r="X972" s="102"/>
      <c r="Y972" s="102"/>
      <c r="Z972" s="102"/>
      <c r="AA972" s="102"/>
      <c r="AB972" s="102"/>
      <c r="AC972" s="102"/>
      <c r="AD972" s="102"/>
    </row>
    <row r="973" spans="1:30" s="103" customFormat="1" x14ac:dyDescent="0.2">
      <c r="A973" s="146"/>
      <c r="B973" s="102"/>
      <c r="M973" s="102"/>
      <c r="N973" s="102"/>
      <c r="O973" s="102"/>
      <c r="P973" s="102"/>
      <c r="Q973" s="102"/>
      <c r="R973" s="102"/>
      <c r="S973" s="102"/>
      <c r="T973" s="102"/>
      <c r="U973" s="102"/>
      <c r="V973" s="102"/>
      <c r="W973" s="102"/>
      <c r="X973" s="102"/>
      <c r="Y973" s="102"/>
      <c r="Z973" s="102"/>
      <c r="AA973" s="102"/>
      <c r="AB973" s="102"/>
      <c r="AC973" s="102"/>
      <c r="AD973" s="102"/>
    </row>
    <row r="974" spans="1:30" s="103" customFormat="1" x14ac:dyDescent="0.2">
      <c r="A974" s="146"/>
      <c r="B974" s="102"/>
      <c r="M974" s="102"/>
      <c r="N974" s="102"/>
      <c r="O974" s="102"/>
      <c r="P974" s="102"/>
      <c r="Q974" s="102"/>
      <c r="R974" s="102"/>
      <c r="S974" s="102"/>
      <c r="T974" s="102"/>
      <c r="U974" s="102"/>
      <c r="V974" s="102"/>
      <c r="W974" s="102"/>
      <c r="X974" s="102"/>
      <c r="Y974" s="102"/>
      <c r="Z974" s="102"/>
      <c r="AA974" s="102"/>
      <c r="AB974" s="102"/>
      <c r="AC974" s="102"/>
      <c r="AD974" s="102"/>
    </row>
    <row r="975" spans="1:30" s="103" customFormat="1" x14ac:dyDescent="0.2">
      <c r="A975" s="146"/>
      <c r="B975" s="102"/>
      <c r="M975" s="102"/>
      <c r="N975" s="102"/>
      <c r="O975" s="102"/>
      <c r="P975" s="102"/>
      <c r="Q975" s="102"/>
      <c r="R975" s="102"/>
      <c r="S975" s="102"/>
      <c r="T975" s="102"/>
      <c r="U975" s="102"/>
      <c r="V975" s="102"/>
      <c r="W975" s="102"/>
      <c r="X975" s="102"/>
      <c r="Y975" s="102"/>
      <c r="Z975" s="102"/>
      <c r="AA975" s="102"/>
      <c r="AB975" s="102"/>
      <c r="AC975" s="102"/>
      <c r="AD975" s="102"/>
    </row>
    <row r="976" spans="1:30" s="103" customFormat="1" x14ac:dyDescent="0.2">
      <c r="A976" s="146"/>
      <c r="B976" s="102"/>
      <c r="M976" s="102"/>
      <c r="N976" s="102"/>
      <c r="O976" s="102"/>
      <c r="P976" s="102"/>
      <c r="Q976" s="102"/>
      <c r="R976" s="102"/>
      <c r="S976" s="102"/>
      <c r="T976" s="102"/>
      <c r="U976" s="102"/>
      <c r="V976" s="102"/>
      <c r="W976" s="102"/>
      <c r="X976" s="102"/>
      <c r="Y976" s="102"/>
      <c r="Z976" s="102"/>
      <c r="AA976" s="102"/>
      <c r="AB976" s="102"/>
      <c r="AC976" s="102"/>
      <c r="AD976" s="102"/>
    </row>
    <row r="977" spans="1:30" s="103" customFormat="1" x14ac:dyDescent="0.2">
      <c r="A977" s="146"/>
      <c r="B977" s="102"/>
      <c r="M977" s="102"/>
      <c r="N977" s="102"/>
      <c r="O977" s="102"/>
      <c r="P977" s="102"/>
      <c r="Q977" s="102"/>
      <c r="R977" s="102"/>
      <c r="S977" s="102"/>
      <c r="T977" s="102"/>
      <c r="U977" s="102"/>
      <c r="V977" s="102"/>
      <c r="W977" s="102"/>
      <c r="X977" s="102"/>
      <c r="Y977" s="102"/>
      <c r="Z977" s="102"/>
      <c r="AA977" s="102"/>
      <c r="AB977" s="102"/>
      <c r="AC977" s="102"/>
      <c r="AD977" s="102"/>
    </row>
    <row r="978" spans="1:30" s="103" customFormat="1" x14ac:dyDescent="0.2">
      <c r="A978" s="146"/>
      <c r="B978" s="102"/>
      <c r="M978" s="102"/>
      <c r="N978" s="102"/>
      <c r="O978" s="102"/>
      <c r="P978" s="102"/>
      <c r="Q978" s="102"/>
      <c r="R978" s="102"/>
      <c r="S978" s="102"/>
      <c r="T978" s="102"/>
      <c r="U978" s="102"/>
      <c r="V978" s="102"/>
      <c r="W978" s="102"/>
      <c r="X978" s="102"/>
      <c r="Y978" s="102"/>
      <c r="Z978" s="102"/>
      <c r="AA978" s="102"/>
      <c r="AB978" s="102"/>
      <c r="AC978" s="102"/>
      <c r="AD978" s="102"/>
    </row>
    <row r="979" spans="1:30" s="103" customFormat="1" x14ac:dyDescent="0.2">
      <c r="A979" s="146"/>
      <c r="B979" s="102"/>
      <c r="M979" s="102"/>
      <c r="N979" s="102"/>
      <c r="O979" s="102"/>
      <c r="P979" s="102"/>
      <c r="Q979" s="102"/>
      <c r="R979" s="102"/>
      <c r="S979" s="102"/>
      <c r="T979" s="102"/>
      <c r="U979" s="102"/>
      <c r="V979" s="102"/>
      <c r="W979" s="102"/>
      <c r="X979" s="102"/>
      <c r="Y979" s="102"/>
      <c r="Z979" s="102"/>
      <c r="AA979" s="102"/>
      <c r="AB979" s="102"/>
      <c r="AC979" s="102"/>
      <c r="AD979" s="102"/>
    </row>
    <row r="980" spans="1:30" s="103" customFormat="1" x14ac:dyDescent="0.2">
      <c r="A980" s="146"/>
      <c r="B980" s="102"/>
      <c r="M980" s="102"/>
      <c r="N980" s="102"/>
      <c r="O980" s="102"/>
      <c r="P980" s="102"/>
      <c r="Q980" s="102"/>
      <c r="R980" s="102"/>
      <c r="S980" s="102"/>
      <c r="T980" s="102"/>
      <c r="U980" s="102"/>
      <c r="V980" s="102"/>
      <c r="W980" s="102"/>
      <c r="X980" s="102"/>
      <c r="Y980" s="102"/>
      <c r="Z980" s="102"/>
      <c r="AA980" s="102"/>
      <c r="AB980" s="102"/>
      <c r="AC980" s="102"/>
      <c r="AD980" s="102"/>
    </row>
    <row r="981" spans="1:30" s="103" customFormat="1" x14ac:dyDescent="0.2">
      <c r="A981" s="146"/>
      <c r="B981" s="102"/>
      <c r="M981" s="102"/>
      <c r="N981" s="102"/>
      <c r="O981" s="102"/>
      <c r="P981" s="102"/>
      <c r="Q981" s="102"/>
      <c r="R981" s="102"/>
      <c r="S981" s="102"/>
      <c r="T981" s="102"/>
      <c r="U981" s="102"/>
      <c r="V981" s="102"/>
      <c r="W981" s="102"/>
      <c r="X981" s="102"/>
      <c r="Y981" s="102"/>
      <c r="Z981" s="102"/>
      <c r="AA981" s="102"/>
      <c r="AB981" s="102"/>
      <c r="AC981" s="102"/>
      <c r="AD981" s="102"/>
    </row>
    <row r="982" spans="1:30" s="103" customFormat="1" x14ac:dyDescent="0.2">
      <c r="A982" s="146"/>
      <c r="B982" s="102"/>
      <c r="M982" s="102"/>
      <c r="N982" s="102"/>
      <c r="O982" s="102"/>
      <c r="P982" s="102"/>
      <c r="Q982" s="102"/>
      <c r="R982" s="102"/>
      <c r="S982" s="102"/>
      <c r="T982" s="102"/>
      <c r="U982" s="102"/>
      <c r="V982" s="102"/>
      <c r="W982" s="102"/>
      <c r="X982" s="102"/>
      <c r="Y982" s="102"/>
      <c r="Z982" s="102"/>
      <c r="AA982" s="102"/>
      <c r="AB982" s="102"/>
      <c r="AC982" s="102"/>
      <c r="AD982" s="102"/>
    </row>
    <row r="983" spans="1:30" s="103" customFormat="1" x14ac:dyDescent="0.2">
      <c r="A983" s="146"/>
      <c r="B983" s="102"/>
      <c r="M983" s="102"/>
      <c r="N983" s="102"/>
      <c r="O983" s="102"/>
      <c r="P983" s="102"/>
      <c r="Q983" s="102"/>
      <c r="R983" s="102"/>
      <c r="S983" s="102"/>
      <c r="T983" s="102"/>
      <c r="U983" s="102"/>
      <c r="V983" s="102"/>
      <c r="W983" s="102"/>
      <c r="X983" s="102"/>
      <c r="Y983" s="102"/>
      <c r="Z983" s="102"/>
      <c r="AA983" s="102"/>
      <c r="AB983" s="102"/>
      <c r="AC983" s="102"/>
      <c r="AD983" s="102"/>
    </row>
    <row r="984" spans="1:30" s="103" customFormat="1" x14ac:dyDescent="0.2">
      <c r="A984" s="146"/>
      <c r="B984" s="102"/>
      <c r="M984" s="102"/>
      <c r="N984" s="102"/>
      <c r="O984" s="102"/>
      <c r="P984" s="102"/>
      <c r="Q984" s="102"/>
      <c r="R984" s="102"/>
      <c r="S984" s="102"/>
      <c r="T984" s="102"/>
      <c r="U984" s="102"/>
      <c r="V984" s="102"/>
      <c r="W984" s="102"/>
      <c r="X984" s="102"/>
      <c r="Y984" s="102"/>
      <c r="Z984" s="102"/>
      <c r="AA984" s="102"/>
      <c r="AB984" s="102"/>
      <c r="AC984" s="102"/>
      <c r="AD984" s="102"/>
    </row>
    <row r="985" spans="1:30" s="103" customFormat="1" x14ac:dyDescent="0.2">
      <c r="A985" s="146"/>
      <c r="B985" s="102"/>
      <c r="M985" s="102"/>
      <c r="N985" s="102"/>
      <c r="O985" s="102"/>
      <c r="P985" s="102"/>
      <c r="Q985" s="102"/>
      <c r="R985" s="102"/>
      <c r="S985" s="102"/>
      <c r="T985" s="102"/>
      <c r="U985" s="102"/>
      <c r="V985" s="102"/>
      <c r="W985" s="102"/>
      <c r="X985" s="102"/>
      <c r="Y985" s="102"/>
      <c r="Z985" s="102"/>
      <c r="AA985" s="102"/>
      <c r="AB985" s="102"/>
      <c r="AC985" s="102"/>
      <c r="AD985" s="102"/>
    </row>
    <row r="986" spans="1:30" s="103" customFormat="1" x14ac:dyDescent="0.2">
      <c r="A986" s="146"/>
      <c r="B986" s="102"/>
      <c r="M986" s="102"/>
      <c r="N986" s="102"/>
      <c r="O986" s="102"/>
      <c r="P986" s="102"/>
      <c r="Q986" s="102"/>
      <c r="R986" s="102"/>
      <c r="S986" s="102"/>
      <c r="T986" s="102"/>
      <c r="U986" s="102"/>
      <c r="V986" s="102"/>
      <c r="W986" s="102"/>
      <c r="X986" s="102"/>
      <c r="Y986" s="102"/>
      <c r="Z986" s="102"/>
      <c r="AA986" s="102"/>
      <c r="AB986" s="102"/>
      <c r="AC986" s="102"/>
      <c r="AD986" s="102"/>
    </row>
    <row r="987" spans="1:30" s="103" customFormat="1" x14ac:dyDescent="0.2">
      <c r="A987" s="146"/>
      <c r="B987" s="102"/>
      <c r="M987" s="102"/>
      <c r="N987" s="102"/>
      <c r="O987" s="102"/>
      <c r="P987" s="102"/>
      <c r="Q987" s="102"/>
      <c r="R987" s="102"/>
      <c r="S987" s="102"/>
      <c r="T987" s="102"/>
      <c r="U987" s="102"/>
      <c r="V987" s="102"/>
      <c r="W987" s="102"/>
      <c r="X987" s="102"/>
      <c r="Y987" s="102"/>
      <c r="Z987" s="102"/>
      <c r="AA987" s="102"/>
      <c r="AB987" s="102"/>
      <c r="AC987" s="102"/>
      <c r="AD987" s="102"/>
    </row>
    <row r="988" spans="1:30" s="103" customFormat="1" x14ac:dyDescent="0.2">
      <c r="A988" s="146"/>
      <c r="B988" s="102"/>
      <c r="M988" s="102"/>
      <c r="N988" s="102"/>
      <c r="O988" s="102"/>
      <c r="P988" s="102"/>
      <c r="Q988" s="102"/>
      <c r="R988" s="102"/>
      <c r="S988" s="102"/>
      <c r="T988" s="102"/>
      <c r="U988" s="102"/>
      <c r="V988" s="102"/>
      <c r="W988" s="102"/>
      <c r="X988" s="102"/>
      <c r="Y988" s="102"/>
      <c r="Z988" s="102"/>
      <c r="AA988" s="102"/>
      <c r="AB988" s="102"/>
      <c r="AC988" s="102"/>
      <c r="AD988" s="102"/>
    </row>
    <row r="989" spans="1:30" s="103" customFormat="1" x14ac:dyDescent="0.2">
      <c r="A989" s="146"/>
      <c r="B989" s="102"/>
      <c r="M989" s="102"/>
      <c r="N989" s="102"/>
      <c r="O989" s="102"/>
      <c r="P989" s="102"/>
      <c r="Q989" s="102"/>
      <c r="R989" s="102"/>
      <c r="S989" s="102"/>
      <c r="T989" s="102"/>
      <c r="U989" s="102"/>
      <c r="V989" s="102"/>
      <c r="W989" s="102"/>
      <c r="X989" s="102"/>
      <c r="Y989" s="102"/>
      <c r="Z989" s="102"/>
      <c r="AA989" s="102"/>
      <c r="AB989" s="102"/>
      <c r="AC989" s="102"/>
      <c r="AD989" s="102"/>
    </row>
    <row r="990" spans="1:30" s="103" customFormat="1" x14ac:dyDescent="0.2">
      <c r="A990" s="146"/>
      <c r="B990" s="102"/>
      <c r="M990" s="102"/>
      <c r="N990" s="102"/>
      <c r="O990" s="102"/>
      <c r="P990" s="102"/>
      <c r="Q990" s="102"/>
      <c r="R990" s="102"/>
      <c r="S990" s="102"/>
      <c r="T990" s="102"/>
      <c r="U990" s="102"/>
      <c r="V990" s="102"/>
      <c r="W990" s="102"/>
      <c r="X990" s="102"/>
      <c r="Y990" s="102"/>
      <c r="Z990" s="102"/>
      <c r="AA990" s="102"/>
      <c r="AB990" s="102"/>
      <c r="AC990" s="102"/>
      <c r="AD990" s="102"/>
    </row>
    <row r="991" spans="1:30" s="103" customFormat="1" x14ac:dyDescent="0.2">
      <c r="A991" s="146"/>
      <c r="B991" s="102"/>
      <c r="M991" s="102"/>
      <c r="N991" s="102"/>
      <c r="O991" s="102"/>
      <c r="P991" s="102"/>
      <c r="Q991" s="102"/>
      <c r="R991" s="102"/>
      <c r="S991" s="102"/>
      <c r="T991" s="102"/>
      <c r="U991" s="102"/>
      <c r="V991" s="102"/>
      <c r="W991" s="102"/>
      <c r="X991" s="102"/>
      <c r="Y991" s="102"/>
      <c r="Z991" s="102"/>
      <c r="AA991" s="102"/>
      <c r="AB991" s="102"/>
      <c r="AC991" s="102"/>
      <c r="AD991" s="102"/>
    </row>
    <row r="992" spans="1:30" s="103" customFormat="1" x14ac:dyDescent="0.2">
      <c r="A992" s="146"/>
      <c r="B992" s="102"/>
      <c r="M992" s="102"/>
      <c r="N992" s="102"/>
      <c r="O992" s="102"/>
      <c r="P992" s="102"/>
      <c r="Q992" s="102"/>
      <c r="R992" s="102"/>
      <c r="S992" s="102"/>
      <c r="T992" s="102"/>
      <c r="U992" s="102"/>
      <c r="V992" s="102"/>
      <c r="W992" s="102"/>
      <c r="X992" s="102"/>
      <c r="Y992" s="102"/>
      <c r="Z992" s="102"/>
      <c r="AA992" s="102"/>
      <c r="AB992" s="102"/>
      <c r="AC992" s="102"/>
      <c r="AD992" s="102"/>
    </row>
    <row r="993" spans="1:30" s="103" customFormat="1" x14ac:dyDescent="0.2">
      <c r="A993" s="146"/>
      <c r="B993" s="102"/>
      <c r="M993" s="102"/>
      <c r="N993" s="102"/>
      <c r="O993" s="102"/>
      <c r="P993" s="102"/>
      <c r="Q993" s="102"/>
      <c r="R993" s="102"/>
      <c r="S993" s="102"/>
      <c r="T993" s="102"/>
      <c r="U993" s="102"/>
      <c r="V993" s="102"/>
      <c r="W993" s="102"/>
      <c r="X993" s="102"/>
      <c r="Y993" s="102"/>
      <c r="Z993" s="102"/>
      <c r="AA993" s="102"/>
      <c r="AB993" s="102"/>
      <c r="AC993" s="102"/>
      <c r="AD993" s="102"/>
    </row>
    <row r="994" spans="1:30" s="103" customFormat="1" x14ac:dyDescent="0.2">
      <c r="A994" s="146"/>
      <c r="B994" s="102"/>
      <c r="M994" s="102"/>
      <c r="N994" s="102"/>
      <c r="O994" s="102"/>
      <c r="P994" s="102"/>
      <c r="Q994" s="102"/>
      <c r="R994" s="102"/>
      <c r="S994" s="102"/>
      <c r="T994" s="102"/>
      <c r="U994" s="102"/>
      <c r="V994" s="102"/>
      <c r="W994" s="102"/>
      <c r="X994" s="102"/>
      <c r="Y994" s="102"/>
      <c r="Z994" s="102"/>
      <c r="AA994" s="102"/>
      <c r="AB994" s="102"/>
      <c r="AC994" s="102"/>
      <c r="AD994" s="102"/>
    </row>
    <row r="995" spans="1:30" s="103" customFormat="1" x14ac:dyDescent="0.2">
      <c r="A995" s="146"/>
      <c r="B995" s="102"/>
      <c r="M995" s="102"/>
      <c r="N995" s="102"/>
      <c r="O995" s="102"/>
      <c r="P995" s="102"/>
      <c r="Q995" s="102"/>
      <c r="R995" s="102"/>
      <c r="S995" s="102"/>
      <c r="T995" s="102"/>
      <c r="U995" s="102"/>
      <c r="V995" s="102"/>
      <c r="W995" s="102"/>
      <c r="X995" s="102"/>
      <c r="Y995" s="102"/>
      <c r="Z995" s="102"/>
      <c r="AA995" s="102"/>
      <c r="AB995" s="102"/>
      <c r="AC995" s="102"/>
      <c r="AD995" s="102"/>
    </row>
    <row r="996" spans="1:30" s="103" customFormat="1" x14ac:dyDescent="0.2">
      <c r="A996" s="146"/>
      <c r="B996" s="102"/>
      <c r="M996" s="102"/>
      <c r="N996" s="102"/>
      <c r="O996" s="102"/>
      <c r="P996" s="102"/>
      <c r="Q996" s="102"/>
      <c r="R996" s="102"/>
      <c r="S996" s="102"/>
      <c r="T996" s="102"/>
      <c r="U996" s="102"/>
      <c r="V996" s="102"/>
      <c r="W996" s="102"/>
      <c r="X996" s="102"/>
      <c r="Y996" s="102"/>
      <c r="Z996" s="102"/>
      <c r="AA996" s="102"/>
      <c r="AB996" s="102"/>
      <c r="AC996" s="102"/>
      <c r="AD996" s="102"/>
    </row>
    <row r="997" spans="1:30" s="103" customFormat="1" x14ac:dyDescent="0.2">
      <c r="A997" s="146"/>
      <c r="B997" s="102"/>
      <c r="M997" s="102"/>
      <c r="N997" s="102"/>
      <c r="O997" s="102"/>
      <c r="P997" s="102"/>
      <c r="Q997" s="102"/>
      <c r="R997" s="102"/>
      <c r="S997" s="102"/>
      <c r="T997" s="102"/>
      <c r="U997" s="102"/>
      <c r="V997" s="102"/>
      <c r="W997" s="102"/>
      <c r="X997" s="102"/>
      <c r="Y997" s="102"/>
      <c r="Z997" s="102"/>
      <c r="AA997" s="102"/>
      <c r="AB997" s="102"/>
      <c r="AC997" s="102"/>
      <c r="AD997" s="102"/>
    </row>
    <row r="998" spans="1:30" s="103" customFormat="1" x14ac:dyDescent="0.2">
      <c r="A998" s="146"/>
      <c r="B998" s="102"/>
      <c r="M998" s="102"/>
      <c r="N998" s="102"/>
      <c r="O998" s="102"/>
      <c r="P998" s="102"/>
      <c r="Q998" s="102"/>
      <c r="R998" s="102"/>
      <c r="S998" s="102"/>
      <c r="T998" s="102"/>
      <c r="U998" s="102"/>
      <c r="V998" s="102"/>
      <c r="W998" s="102"/>
      <c r="X998" s="102"/>
      <c r="Y998" s="102"/>
      <c r="Z998" s="102"/>
      <c r="AA998" s="102"/>
      <c r="AB998" s="102"/>
      <c r="AC998" s="102"/>
      <c r="AD998" s="102"/>
    </row>
    <row r="999" spans="1:30" s="103" customFormat="1" x14ac:dyDescent="0.2">
      <c r="A999" s="146"/>
      <c r="B999" s="102"/>
      <c r="M999" s="102"/>
      <c r="N999" s="102"/>
      <c r="O999" s="102"/>
      <c r="P999" s="102"/>
      <c r="Q999" s="102"/>
      <c r="R999" s="102"/>
      <c r="S999" s="102"/>
      <c r="T999" s="102"/>
      <c r="U999" s="102"/>
      <c r="V999" s="102"/>
      <c r="W999" s="102"/>
      <c r="X999" s="102"/>
      <c r="Y999" s="102"/>
      <c r="Z999" s="102"/>
      <c r="AA999" s="102"/>
      <c r="AB999" s="102"/>
      <c r="AC999" s="102"/>
      <c r="AD999" s="102"/>
    </row>
    <row r="1000" spans="1:30" s="103" customFormat="1" x14ac:dyDescent="0.2">
      <c r="A1000" s="146"/>
      <c r="B1000" s="102"/>
      <c r="M1000" s="102"/>
      <c r="N1000" s="102"/>
      <c r="O1000" s="102"/>
      <c r="P1000" s="102"/>
      <c r="Q1000" s="102"/>
      <c r="R1000" s="102"/>
      <c r="S1000" s="102"/>
      <c r="T1000" s="102"/>
      <c r="U1000" s="102"/>
      <c r="V1000" s="102"/>
      <c r="W1000" s="102"/>
      <c r="X1000" s="102"/>
      <c r="Y1000" s="102"/>
      <c r="Z1000" s="102"/>
      <c r="AA1000" s="102"/>
      <c r="AB1000" s="102"/>
      <c r="AC1000" s="102"/>
      <c r="AD1000" s="102"/>
    </row>
    <row r="1001" spans="1:30" s="103" customFormat="1" x14ac:dyDescent="0.2">
      <c r="A1001" s="146"/>
      <c r="B1001" s="102"/>
      <c r="M1001" s="102"/>
      <c r="N1001" s="102"/>
      <c r="O1001" s="102"/>
      <c r="P1001" s="102"/>
      <c r="Q1001" s="102"/>
      <c r="R1001" s="102"/>
      <c r="S1001" s="102"/>
      <c r="T1001" s="102"/>
      <c r="U1001" s="102"/>
      <c r="V1001" s="102"/>
      <c r="W1001" s="102"/>
      <c r="X1001" s="102"/>
      <c r="Y1001" s="102"/>
      <c r="Z1001" s="102"/>
      <c r="AA1001" s="102"/>
      <c r="AB1001" s="102"/>
      <c r="AC1001" s="102"/>
      <c r="AD1001" s="102"/>
    </row>
    <row r="1002" spans="1:30" s="103" customFormat="1" x14ac:dyDescent="0.2">
      <c r="A1002" s="146"/>
      <c r="B1002" s="102"/>
      <c r="M1002" s="102"/>
      <c r="N1002" s="102"/>
      <c r="O1002" s="102"/>
      <c r="P1002" s="102"/>
      <c r="Q1002" s="102"/>
      <c r="R1002" s="102"/>
      <c r="S1002" s="102"/>
      <c r="T1002" s="102"/>
      <c r="U1002" s="102"/>
      <c r="V1002" s="102"/>
      <c r="W1002" s="102"/>
      <c r="X1002" s="102"/>
      <c r="Y1002" s="102"/>
      <c r="Z1002" s="102"/>
      <c r="AA1002" s="102"/>
      <c r="AB1002" s="102"/>
      <c r="AC1002" s="102"/>
      <c r="AD1002" s="102"/>
    </row>
    <row r="1003" spans="1:30" s="103" customFormat="1" x14ac:dyDescent="0.2">
      <c r="A1003" s="146"/>
      <c r="B1003" s="102"/>
      <c r="M1003" s="102"/>
      <c r="N1003" s="102"/>
      <c r="O1003" s="102"/>
      <c r="P1003" s="102"/>
      <c r="Q1003" s="102"/>
      <c r="R1003" s="102"/>
      <c r="S1003" s="102"/>
      <c r="T1003" s="102"/>
      <c r="U1003" s="102"/>
      <c r="V1003" s="102"/>
      <c r="W1003" s="102"/>
      <c r="X1003" s="102"/>
      <c r="Y1003" s="102"/>
      <c r="Z1003" s="102"/>
      <c r="AA1003" s="102"/>
      <c r="AB1003" s="102"/>
      <c r="AC1003" s="102"/>
      <c r="AD1003" s="102"/>
    </row>
    <row r="1004" spans="1:30" s="103" customFormat="1" x14ac:dyDescent="0.2">
      <c r="A1004" s="146"/>
      <c r="B1004" s="102"/>
      <c r="M1004" s="102"/>
      <c r="N1004" s="102"/>
      <c r="O1004" s="102"/>
      <c r="P1004" s="102"/>
      <c r="Q1004" s="102"/>
      <c r="R1004" s="102"/>
      <c r="S1004" s="102"/>
      <c r="T1004" s="102"/>
      <c r="U1004" s="102"/>
      <c r="V1004" s="102"/>
      <c r="W1004" s="102"/>
      <c r="X1004" s="102"/>
      <c r="Y1004" s="102"/>
      <c r="Z1004" s="102"/>
      <c r="AA1004" s="102"/>
      <c r="AB1004" s="102"/>
      <c r="AC1004" s="102"/>
      <c r="AD1004" s="102"/>
    </row>
    <row r="1005" spans="1:30" s="103" customFormat="1" x14ac:dyDescent="0.2">
      <c r="A1005" s="146"/>
      <c r="B1005" s="102"/>
      <c r="M1005" s="102"/>
      <c r="N1005" s="102"/>
      <c r="O1005" s="102"/>
      <c r="P1005" s="102"/>
      <c r="Q1005" s="102"/>
      <c r="R1005" s="102"/>
      <c r="S1005" s="102"/>
      <c r="T1005" s="102"/>
      <c r="U1005" s="102"/>
      <c r="V1005" s="102"/>
      <c r="W1005" s="102"/>
      <c r="X1005" s="102"/>
      <c r="Y1005" s="102"/>
      <c r="Z1005" s="102"/>
      <c r="AA1005" s="102"/>
      <c r="AB1005" s="102"/>
      <c r="AC1005" s="102"/>
      <c r="AD1005" s="102"/>
    </row>
    <row r="1006" spans="1:30" s="103" customFormat="1" x14ac:dyDescent="0.2">
      <c r="A1006" s="146"/>
      <c r="B1006" s="102"/>
      <c r="M1006" s="102"/>
      <c r="N1006" s="102"/>
      <c r="O1006" s="102"/>
      <c r="P1006" s="102"/>
      <c r="Q1006" s="102"/>
      <c r="R1006" s="102"/>
      <c r="S1006" s="102"/>
      <c r="T1006" s="102"/>
      <c r="U1006" s="102"/>
      <c r="V1006" s="102"/>
      <c r="W1006" s="102"/>
      <c r="X1006" s="102"/>
      <c r="Y1006" s="102"/>
      <c r="Z1006" s="102"/>
      <c r="AA1006" s="102"/>
      <c r="AB1006" s="102"/>
      <c r="AC1006" s="102"/>
      <c r="AD1006" s="102"/>
    </row>
    <row r="1007" spans="1:30" s="103" customFormat="1" x14ac:dyDescent="0.2">
      <c r="A1007" s="146"/>
      <c r="B1007" s="102"/>
      <c r="M1007" s="102"/>
      <c r="N1007" s="102"/>
      <c r="O1007" s="102"/>
      <c r="P1007" s="102"/>
      <c r="Q1007" s="102"/>
      <c r="R1007" s="102"/>
      <c r="S1007" s="102"/>
      <c r="T1007" s="102"/>
      <c r="U1007" s="102"/>
      <c r="V1007" s="102"/>
      <c r="W1007" s="102"/>
      <c r="X1007" s="102"/>
      <c r="Y1007" s="102"/>
      <c r="Z1007" s="102"/>
      <c r="AA1007" s="102"/>
      <c r="AB1007" s="102"/>
      <c r="AC1007" s="102"/>
      <c r="AD1007" s="102"/>
    </row>
    <row r="1008" spans="1:30" s="103" customFormat="1" x14ac:dyDescent="0.2">
      <c r="A1008" s="146"/>
      <c r="B1008" s="102"/>
      <c r="M1008" s="102"/>
      <c r="N1008" s="102"/>
      <c r="O1008" s="102"/>
      <c r="P1008" s="102"/>
      <c r="Q1008" s="102"/>
      <c r="R1008" s="102"/>
      <c r="S1008" s="102"/>
      <c r="T1008" s="102"/>
      <c r="U1008" s="102"/>
      <c r="V1008" s="102"/>
      <c r="W1008" s="102"/>
      <c r="X1008" s="102"/>
      <c r="Y1008" s="102"/>
      <c r="Z1008" s="102"/>
      <c r="AA1008" s="102"/>
      <c r="AB1008" s="102"/>
      <c r="AC1008" s="102"/>
      <c r="AD1008" s="102"/>
    </row>
    <row r="1009" spans="1:30" s="103" customFormat="1" x14ac:dyDescent="0.2">
      <c r="A1009" s="146"/>
      <c r="B1009" s="102"/>
      <c r="M1009" s="102"/>
      <c r="N1009" s="102"/>
      <c r="O1009" s="102"/>
      <c r="P1009" s="102"/>
      <c r="Q1009" s="102"/>
      <c r="R1009" s="102"/>
      <c r="S1009" s="102"/>
      <c r="T1009" s="102"/>
      <c r="U1009" s="102"/>
      <c r="V1009" s="102"/>
      <c r="W1009" s="102"/>
      <c r="X1009" s="102"/>
      <c r="Y1009" s="102"/>
      <c r="Z1009" s="102"/>
      <c r="AA1009" s="102"/>
      <c r="AB1009" s="102"/>
      <c r="AC1009" s="102"/>
      <c r="AD1009" s="102"/>
    </row>
    <row r="1010" spans="1:30" s="103" customFormat="1" x14ac:dyDescent="0.2">
      <c r="A1010" s="146"/>
      <c r="B1010" s="102"/>
      <c r="M1010" s="102"/>
      <c r="N1010" s="102"/>
      <c r="O1010" s="102"/>
      <c r="P1010" s="102"/>
      <c r="Q1010" s="102"/>
      <c r="R1010" s="102"/>
      <c r="S1010" s="102"/>
      <c r="T1010" s="102"/>
      <c r="U1010" s="102"/>
      <c r="V1010" s="102"/>
      <c r="W1010" s="102"/>
      <c r="X1010" s="102"/>
      <c r="Y1010" s="102"/>
      <c r="Z1010" s="102"/>
      <c r="AA1010" s="102"/>
      <c r="AB1010" s="102"/>
      <c r="AC1010" s="102"/>
      <c r="AD1010" s="102"/>
    </row>
    <row r="1011" spans="1:30" s="103" customFormat="1" x14ac:dyDescent="0.2">
      <c r="A1011" s="146"/>
      <c r="B1011" s="102"/>
      <c r="M1011" s="102"/>
      <c r="N1011" s="102"/>
      <c r="O1011" s="102"/>
      <c r="P1011" s="102"/>
      <c r="Q1011" s="102"/>
      <c r="R1011" s="102"/>
      <c r="S1011" s="102"/>
      <c r="T1011" s="102"/>
      <c r="U1011" s="102"/>
      <c r="V1011" s="102"/>
      <c r="W1011" s="102"/>
      <c r="X1011" s="102"/>
      <c r="Y1011" s="102"/>
      <c r="Z1011" s="102"/>
      <c r="AA1011" s="102"/>
      <c r="AB1011" s="102"/>
      <c r="AC1011" s="102"/>
      <c r="AD1011" s="102"/>
    </row>
    <row r="1012" spans="1:30" s="103" customFormat="1" x14ac:dyDescent="0.2">
      <c r="A1012" s="146"/>
      <c r="B1012" s="102"/>
      <c r="M1012" s="102"/>
      <c r="N1012" s="102"/>
      <c r="O1012" s="102"/>
      <c r="P1012" s="102"/>
      <c r="Q1012" s="102"/>
      <c r="R1012" s="102"/>
      <c r="S1012" s="102"/>
      <c r="T1012" s="102"/>
      <c r="U1012" s="102"/>
      <c r="V1012" s="102"/>
      <c r="W1012" s="102"/>
      <c r="X1012" s="102"/>
      <c r="Y1012" s="102"/>
      <c r="Z1012" s="102"/>
      <c r="AA1012" s="102"/>
      <c r="AB1012" s="102"/>
      <c r="AC1012" s="102"/>
      <c r="AD1012" s="102"/>
    </row>
    <row r="1013" spans="1:30" s="103" customFormat="1" x14ac:dyDescent="0.2">
      <c r="A1013" s="146"/>
      <c r="B1013" s="102"/>
      <c r="M1013" s="102"/>
      <c r="N1013" s="102"/>
      <c r="O1013" s="102"/>
      <c r="P1013" s="102"/>
      <c r="Q1013" s="102"/>
      <c r="R1013" s="102"/>
      <c r="S1013" s="102"/>
      <c r="T1013" s="102"/>
      <c r="U1013" s="102"/>
      <c r="V1013" s="102"/>
      <c r="W1013" s="102"/>
      <c r="X1013" s="102"/>
      <c r="Y1013" s="102"/>
      <c r="Z1013" s="102"/>
      <c r="AA1013" s="102"/>
      <c r="AB1013" s="102"/>
      <c r="AC1013" s="102"/>
      <c r="AD1013" s="102"/>
    </row>
    <row r="1014" spans="1:30" s="103" customFormat="1" x14ac:dyDescent="0.2">
      <c r="A1014" s="146"/>
      <c r="B1014" s="102"/>
      <c r="M1014" s="102"/>
      <c r="N1014" s="102"/>
      <c r="O1014" s="102"/>
      <c r="P1014" s="102"/>
      <c r="Q1014" s="102"/>
      <c r="R1014" s="102"/>
      <c r="S1014" s="102"/>
      <c r="T1014" s="102"/>
      <c r="U1014" s="102"/>
      <c r="V1014" s="102"/>
      <c r="W1014" s="102"/>
      <c r="X1014" s="102"/>
      <c r="Y1014" s="102"/>
      <c r="Z1014" s="102"/>
      <c r="AA1014" s="102"/>
      <c r="AB1014" s="102"/>
      <c r="AC1014" s="102"/>
      <c r="AD1014" s="102"/>
    </row>
    <row r="1015" spans="1:30" s="103" customFormat="1" x14ac:dyDescent="0.2">
      <c r="A1015" s="146"/>
      <c r="B1015" s="102"/>
      <c r="M1015" s="102"/>
      <c r="N1015" s="102"/>
      <c r="O1015" s="102"/>
      <c r="P1015" s="102"/>
      <c r="Q1015" s="102"/>
      <c r="R1015" s="102"/>
      <c r="S1015" s="102"/>
      <c r="T1015" s="102"/>
      <c r="U1015" s="102"/>
      <c r="V1015" s="102"/>
      <c r="W1015" s="102"/>
      <c r="X1015" s="102"/>
      <c r="Y1015" s="102"/>
      <c r="Z1015" s="102"/>
      <c r="AA1015" s="102"/>
      <c r="AB1015" s="102"/>
      <c r="AC1015" s="102"/>
      <c r="AD1015" s="102"/>
    </row>
    <row r="1016" spans="1:30" s="103" customFormat="1" x14ac:dyDescent="0.2">
      <c r="A1016" s="146"/>
      <c r="B1016" s="102"/>
      <c r="M1016" s="102"/>
      <c r="N1016" s="102"/>
      <c r="O1016" s="102"/>
      <c r="P1016" s="102"/>
      <c r="Q1016" s="102"/>
      <c r="R1016" s="102"/>
      <c r="S1016" s="102"/>
      <c r="T1016" s="102"/>
      <c r="U1016" s="102"/>
      <c r="V1016" s="102"/>
      <c r="W1016" s="102"/>
      <c r="X1016" s="102"/>
      <c r="Y1016" s="102"/>
      <c r="Z1016" s="102"/>
      <c r="AA1016" s="102"/>
      <c r="AB1016" s="102"/>
      <c r="AC1016" s="102"/>
      <c r="AD1016" s="102"/>
    </row>
    <row r="1017" spans="1:30" s="103" customFormat="1" x14ac:dyDescent="0.2">
      <c r="A1017" s="146"/>
      <c r="B1017" s="102"/>
      <c r="M1017" s="102"/>
      <c r="N1017" s="102"/>
      <c r="O1017" s="102"/>
      <c r="P1017" s="102"/>
      <c r="Q1017" s="102"/>
      <c r="R1017" s="102"/>
      <c r="S1017" s="102"/>
      <c r="T1017" s="102"/>
      <c r="U1017" s="102"/>
      <c r="V1017" s="102"/>
      <c r="W1017" s="102"/>
      <c r="X1017" s="102"/>
      <c r="Y1017" s="102"/>
      <c r="Z1017" s="102"/>
      <c r="AA1017" s="102"/>
      <c r="AB1017" s="102"/>
      <c r="AC1017" s="102"/>
      <c r="AD1017" s="102"/>
    </row>
    <row r="1018" spans="1:30" s="103" customFormat="1" x14ac:dyDescent="0.2">
      <c r="A1018" s="146"/>
      <c r="B1018" s="102"/>
      <c r="M1018" s="102"/>
      <c r="N1018" s="102"/>
      <c r="O1018" s="102"/>
      <c r="P1018" s="102"/>
      <c r="Q1018" s="102"/>
      <c r="R1018" s="102"/>
      <c r="S1018" s="102"/>
      <c r="T1018" s="102"/>
      <c r="U1018" s="102"/>
      <c r="V1018" s="102"/>
      <c r="W1018" s="102"/>
      <c r="X1018" s="102"/>
      <c r="Y1018" s="102"/>
      <c r="Z1018" s="102"/>
      <c r="AA1018" s="102"/>
      <c r="AB1018" s="102"/>
      <c r="AC1018" s="102"/>
      <c r="AD1018" s="102"/>
    </row>
    <row r="1019" spans="1:30" s="103" customFormat="1" x14ac:dyDescent="0.2">
      <c r="A1019" s="146"/>
      <c r="B1019" s="102"/>
      <c r="M1019" s="102"/>
      <c r="N1019" s="102"/>
      <c r="O1019" s="102"/>
      <c r="P1019" s="102"/>
      <c r="Q1019" s="102"/>
      <c r="R1019" s="102"/>
      <c r="S1019" s="102"/>
      <c r="T1019" s="102"/>
      <c r="U1019" s="102"/>
      <c r="V1019" s="102"/>
      <c r="W1019" s="102"/>
      <c r="X1019" s="102"/>
      <c r="Y1019" s="102"/>
      <c r="Z1019" s="102"/>
      <c r="AA1019" s="102"/>
      <c r="AB1019" s="102"/>
      <c r="AC1019" s="102"/>
      <c r="AD1019" s="102"/>
    </row>
    <row r="1020" spans="1:30" s="103" customFormat="1" x14ac:dyDescent="0.2">
      <c r="A1020" s="146"/>
      <c r="B1020" s="102"/>
      <c r="M1020" s="102"/>
      <c r="N1020" s="102"/>
      <c r="O1020" s="102"/>
      <c r="P1020" s="102"/>
      <c r="Q1020" s="102"/>
      <c r="R1020" s="102"/>
      <c r="S1020" s="102"/>
      <c r="T1020" s="102"/>
      <c r="U1020" s="102"/>
      <c r="V1020" s="102"/>
      <c r="W1020" s="102"/>
      <c r="X1020" s="102"/>
      <c r="Y1020" s="102"/>
      <c r="Z1020" s="102"/>
      <c r="AA1020" s="102"/>
      <c r="AB1020" s="102"/>
      <c r="AC1020" s="102"/>
      <c r="AD1020" s="102"/>
    </row>
    <row r="1021" spans="1:30" s="103" customFormat="1" x14ac:dyDescent="0.2">
      <c r="A1021" s="146"/>
      <c r="B1021" s="102"/>
      <c r="M1021" s="102"/>
      <c r="N1021" s="102"/>
      <c r="O1021" s="102"/>
      <c r="P1021" s="102"/>
      <c r="Q1021" s="102"/>
      <c r="R1021" s="102"/>
      <c r="S1021" s="102"/>
      <c r="T1021" s="102"/>
      <c r="U1021" s="102"/>
      <c r="V1021" s="102"/>
      <c r="W1021" s="102"/>
      <c r="X1021" s="102"/>
      <c r="Y1021" s="102"/>
      <c r="Z1021" s="102"/>
      <c r="AA1021" s="102"/>
      <c r="AB1021" s="102"/>
      <c r="AC1021" s="102"/>
      <c r="AD1021" s="102"/>
    </row>
    <row r="1022" spans="1:30" s="103" customFormat="1" x14ac:dyDescent="0.2">
      <c r="A1022" s="146"/>
      <c r="B1022" s="102"/>
      <c r="M1022" s="102"/>
      <c r="N1022" s="102"/>
      <c r="O1022" s="102"/>
      <c r="P1022" s="102"/>
      <c r="Q1022" s="102"/>
      <c r="R1022" s="102"/>
      <c r="S1022" s="102"/>
      <c r="T1022" s="102"/>
      <c r="U1022" s="102"/>
      <c r="V1022" s="102"/>
      <c r="W1022" s="102"/>
      <c r="X1022" s="102"/>
      <c r="Y1022" s="102"/>
      <c r="Z1022" s="102"/>
      <c r="AA1022" s="102"/>
      <c r="AB1022" s="102"/>
      <c r="AC1022" s="102"/>
      <c r="AD1022" s="102"/>
    </row>
    <row r="1023" spans="1:30" s="103" customFormat="1" x14ac:dyDescent="0.2">
      <c r="A1023" s="146"/>
      <c r="B1023" s="102"/>
      <c r="M1023" s="102"/>
      <c r="N1023" s="102"/>
      <c r="O1023" s="102"/>
      <c r="P1023" s="102"/>
      <c r="Q1023" s="102"/>
      <c r="R1023" s="102"/>
      <c r="S1023" s="102"/>
      <c r="T1023" s="102"/>
      <c r="U1023" s="102"/>
      <c r="V1023" s="102"/>
      <c r="W1023" s="102"/>
      <c r="X1023" s="102"/>
      <c r="Y1023" s="102"/>
      <c r="Z1023" s="102"/>
      <c r="AA1023" s="102"/>
      <c r="AB1023" s="102"/>
      <c r="AC1023" s="102"/>
      <c r="AD1023" s="102"/>
    </row>
    <row r="1024" spans="1:30" s="103" customFormat="1" x14ac:dyDescent="0.2">
      <c r="A1024" s="146"/>
      <c r="B1024" s="102"/>
      <c r="M1024" s="102"/>
      <c r="N1024" s="102"/>
      <c r="O1024" s="102"/>
      <c r="P1024" s="102"/>
      <c r="Q1024" s="102"/>
      <c r="R1024" s="102"/>
      <c r="S1024" s="102"/>
      <c r="T1024" s="102"/>
      <c r="U1024" s="102"/>
      <c r="V1024" s="102"/>
      <c r="W1024" s="102"/>
      <c r="X1024" s="102"/>
      <c r="Y1024" s="102"/>
      <c r="Z1024" s="102"/>
      <c r="AA1024" s="102"/>
      <c r="AB1024" s="102"/>
      <c r="AC1024" s="102"/>
      <c r="AD1024" s="102"/>
    </row>
    <row r="1025" spans="1:30" s="103" customFormat="1" x14ac:dyDescent="0.2">
      <c r="A1025" s="146"/>
      <c r="B1025" s="102"/>
      <c r="M1025" s="102"/>
      <c r="N1025" s="102"/>
      <c r="O1025" s="102"/>
      <c r="P1025" s="102"/>
      <c r="Q1025" s="102"/>
      <c r="R1025" s="102"/>
      <c r="S1025" s="102"/>
      <c r="T1025" s="102"/>
      <c r="U1025" s="102"/>
      <c r="V1025" s="102"/>
      <c r="W1025" s="102"/>
      <c r="X1025" s="102"/>
      <c r="Y1025" s="102"/>
      <c r="Z1025" s="102"/>
      <c r="AA1025" s="102"/>
      <c r="AB1025" s="102"/>
      <c r="AC1025" s="102"/>
      <c r="AD1025" s="102"/>
    </row>
    <row r="1026" spans="1:30" s="103" customFormat="1" x14ac:dyDescent="0.2">
      <c r="A1026" s="146"/>
      <c r="B1026" s="102"/>
      <c r="M1026" s="102"/>
      <c r="N1026" s="102"/>
      <c r="O1026" s="102"/>
      <c r="P1026" s="102"/>
      <c r="Q1026" s="102"/>
      <c r="R1026" s="102"/>
      <c r="S1026" s="102"/>
      <c r="T1026" s="102"/>
      <c r="U1026" s="102"/>
      <c r="V1026" s="102"/>
      <c r="W1026" s="102"/>
      <c r="X1026" s="102"/>
      <c r="Y1026" s="102"/>
      <c r="Z1026" s="102"/>
      <c r="AA1026" s="102"/>
      <c r="AB1026" s="102"/>
      <c r="AC1026" s="102"/>
      <c r="AD1026" s="102"/>
    </row>
    <row r="1027" spans="1:30" s="103" customFormat="1" x14ac:dyDescent="0.2">
      <c r="A1027" s="146"/>
      <c r="B1027" s="102"/>
      <c r="M1027" s="102"/>
      <c r="N1027" s="102"/>
      <c r="O1027" s="102"/>
      <c r="P1027" s="102"/>
      <c r="Q1027" s="102"/>
      <c r="R1027" s="102"/>
      <c r="S1027" s="102"/>
      <c r="T1027" s="102"/>
      <c r="U1027" s="102"/>
      <c r="V1027" s="102"/>
      <c r="W1027" s="102"/>
      <c r="X1027" s="102"/>
      <c r="Y1027" s="102"/>
      <c r="Z1027" s="102"/>
      <c r="AA1027" s="102"/>
      <c r="AB1027" s="102"/>
      <c r="AC1027" s="102"/>
      <c r="AD1027" s="102"/>
    </row>
    <row r="1028" spans="1:30" s="103" customFormat="1" x14ac:dyDescent="0.2">
      <c r="A1028" s="146"/>
      <c r="B1028" s="102"/>
      <c r="M1028" s="102"/>
      <c r="N1028" s="102"/>
      <c r="O1028" s="102"/>
      <c r="P1028" s="102"/>
      <c r="Q1028" s="102"/>
      <c r="R1028" s="102"/>
      <c r="S1028" s="102"/>
      <c r="T1028" s="102"/>
      <c r="U1028" s="102"/>
      <c r="V1028" s="102"/>
      <c r="W1028" s="102"/>
      <c r="X1028" s="102"/>
      <c r="Y1028" s="102"/>
      <c r="Z1028" s="102"/>
      <c r="AA1028" s="102"/>
      <c r="AB1028" s="102"/>
      <c r="AC1028" s="102"/>
      <c r="AD1028" s="102"/>
    </row>
    <row r="1029" spans="1:30" s="103" customFormat="1" x14ac:dyDescent="0.2">
      <c r="A1029" s="146"/>
      <c r="B1029" s="102"/>
      <c r="M1029" s="102"/>
      <c r="N1029" s="102"/>
      <c r="O1029" s="102"/>
      <c r="P1029" s="102"/>
      <c r="Q1029" s="102"/>
      <c r="R1029" s="102"/>
      <c r="S1029" s="102"/>
      <c r="T1029" s="102"/>
      <c r="U1029" s="102"/>
      <c r="V1029" s="102"/>
      <c r="W1029" s="102"/>
      <c r="X1029" s="102"/>
      <c r="Y1029" s="102"/>
      <c r="Z1029" s="102"/>
      <c r="AA1029" s="102"/>
      <c r="AB1029" s="102"/>
      <c r="AC1029" s="102"/>
      <c r="AD1029" s="102"/>
    </row>
    <row r="1030" spans="1:30" s="103" customFormat="1" x14ac:dyDescent="0.2">
      <c r="A1030" s="146"/>
      <c r="B1030" s="102"/>
      <c r="M1030" s="102"/>
      <c r="N1030" s="102"/>
      <c r="O1030" s="102"/>
      <c r="P1030" s="102"/>
      <c r="Q1030" s="102"/>
      <c r="R1030" s="102"/>
      <c r="S1030" s="102"/>
      <c r="T1030" s="102"/>
      <c r="U1030" s="102"/>
      <c r="V1030" s="102"/>
      <c r="W1030" s="102"/>
      <c r="X1030" s="102"/>
      <c r="Y1030" s="102"/>
      <c r="Z1030" s="102"/>
      <c r="AA1030" s="102"/>
      <c r="AB1030" s="102"/>
      <c r="AC1030" s="102"/>
      <c r="AD1030" s="102"/>
    </row>
    <row r="1031" spans="1:30" s="103" customFormat="1" x14ac:dyDescent="0.2">
      <c r="A1031" s="146"/>
      <c r="B1031" s="102"/>
      <c r="M1031" s="102"/>
      <c r="N1031" s="102"/>
      <c r="O1031" s="102"/>
      <c r="P1031" s="102"/>
      <c r="Q1031" s="102"/>
      <c r="R1031" s="102"/>
      <c r="S1031" s="102"/>
      <c r="T1031" s="102"/>
      <c r="U1031" s="102"/>
      <c r="V1031" s="102"/>
      <c r="W1031" s="102"/>
      <c r="X1031" s="102"/>
      <c r="Y1031" s="102"/>
      <c r="Z1031" s="102"/>
      <c r="AA1031" s="102"/>
      <c r="AB1031" s="102"/>
      <c r="AC1031" s="102"/>
      <c r="AD1031" s="102"/>
    </row>
    <row r="1032" spans="1:30" s="103" customFormat="1" x14ac:dyDescent="0.2">
      <c r="A1032" s="146"/>
      <c r="B1032" s="102"/>
      <c r="M1032" s="102"/>
      <c r="N1032" s="102"/>
      <c r="O1032" s="102"/>
      <c r="P1032" s="102"/>
      <c r="Q1032" s="102"/>
      <c r="R1032" s="102"/>
      <c r="S1032" s="102"/>
      <c r="T1032" s="102"/>
      <c r="U1032" s="102"/>
      <c r="V1032" s="102"/>
      <c r="W1032" s="102"/>
      <c r="X1032" s="102"/>
      <c r="Y1032" s="102"/>
      <c r="Z1032" s="102"/>
      <c r="AA1032" s="102"/>
      <c r="AB1032" s="102"/>
      <c r="AC1032" s="102"/>
      <c r="AD1032" s="102"/>
    </row>
    <row r="1033" spans="1:30" s="103" customFormat="1" x14ac:dyDescent="0.2">
      <c r="A1033" s="146"/>
      <c r="B1033" s="102"/>
      <c r="M1033" s="102"/>
      <c r="N1033" s="102"/>
      <c r="O1033" s="102"/>
      <c r="P1033" s="102"/>
      <c r="Q1033" s="102"/>
      <c r="R1033" s="102"/>
      <c r="S1033" s="102"/>
      <c r="T1033" s="102"/>
      <c r="U1033" s="102"/>
      <c r="V1033" s="102"/>
      <c r="W1033" s="102"/>
      <c r="X1033" s="102"/>
      <c r="Y1033" s="102"/>
      <c r="Z1033" s="102"/>
      <c r="AA1033" s="102"/>
      <c r="AB1033" s="102"/>
      <c r="AC1033" s="102"/>
      <c r="AD1033" s="102"/>
    </row>
    <row r="1034" spans="1:30" s="103" customFormat="1" x14ac:dyDescent="0.2">
      <c r="A1034" s="146"/>
      <c r="B1034" s="102"/>
      <c r="M1034" s="102"/>
      <c r="N1034" s="102"/>
      <c r="O1034" s="102"/>
      <c r="P1034" s="102"/>
      <c r="Q1034" s="102"/>
      <c r="R1034" s="102"/>
      <c r="S1034" s="102"/>
      <c r="T1034" s="102"/>
      <c r="U1034" s="102"/>
      <c r="V1034" s="102"/>
      <c r="W1034" s="102"/>
      <c r="X1034" s="102"/>
      <c r="Y1034" s="102"/>
      <c r="Z1034" s="102"/>
      <c r="AA1034" s="102"/>
      <c r="AB1034" s="102"/>
      <c r="AC1034" s="102"/>
      <c r="AD1034" s="102"/>
    </row>
    <row r="1035" spans="1:30" s="103" customFormat="1" x14ac:dyDescent="0.2">
      <c r="A1035" s="146"/>
      <c r="B1035" s="102"/>
      <c r="M1035" s="102"/>
      <c r="N1035" s="102"/>
      <c r="O1035" s="102"/>
      <c r="P1035" s="102"/>
      <c r="Q1035" s="102"/>
      <c r="R1035" s="102"/>
      <c r="S1035" s="102"/>
      <c r="T1035" s="102"/>
      <c r="U1035" s="102"/>
      <c r="V1035" s="102"/>
      <c r="W1035" s="102"/>
      <c r="X1035" s="102"/>
      <c r="Y1035" s="102"/>
      <c r="Z1035" s="102"/>
      <c r="AA1035" s="102"/>
      <c r="AB1035" s="102"/>
      <c r="AC1035" s="102"/>
      <c r="AD1035" s="102"/>
    </row>
    <row r="1036" spans="1:30" s="103" customFormat="1" x14ac:dyDescent="0.2">
      <c r="A1036" s="146"/>
      <c r="B1036" s="102"/>
      <c r="M1036" s="102"/>
      <c r="N1036" s="102"/>
      <c r="O1036" s="102"/>
      <c r="P1036" s="102"/>
      <c r="Q1036" s="102"/>
      <c r="R1036" s="102"/>
      <c r="S1036" s="102"/>
      <c r="T1036" s="102"/>
      <c r="U1036" s="102"/>
      <c r="V1036" s="102"/>
      <c r="W1036" s="102"/>
      <c r="X1036" s="102"/>
      <c r="Y1036" s="102"/>
      <c r="Z1036" s="102"/>
      <c r="AA1036" s="102"/>
      <c r="AB1036" s="102"/>
      <c r="AC1036" s="102"/>
      <c r="AD1036" s="102"/>
    </row>
    <row r="1037" spans="1:30" s="103" customFormat="1" x14ac:dyDescent="0.2">
      <c r="A1037" s="146"/>
      <c r="B1037" s="102"/>
      <c r="M1037" s="102"/>
      <c r="N1037" s="102"/>
      <c r="O1037" s="102"/>
      <c r="P1037" s="102"/>
      <c r="Q1037" s="102"/>
      <c r="R1037" s="102"/>
      <c r="S1037" s="102"/>
      <c r="T1037" s="102"/>
      <c r="U1037" s="102"/>
      <c r="V1037" s="102"/>
      <c r="W1037" s="102"/>
      <c r="X1037" s="102"/>
      <c r="Y1037" s="102"/>
      <c r="Z1037" s="102"/>
      <c r="AA1037" s="102"/>
      <c r="AB1037" s="102"/>
      <c r="AC1037" s="102"/>
      <c r="AD1037" s="102"/>
    </row>
    <row r="1038" spans="1:30" s="103" customFormat="1" x14ac:dyDescent="0.2">
      <c r="A1038" s="146"/>
      <c r="B1038" s="102"/>
      <c r="M1038" s="102"/>
      <c r="N1038" s="102"/>
      <c r="O1038" s="102"/>
      <c r="P1038" s="102"/>
      <c r="Q1038" s="102"/>
      <c r="R1038" s="102"/>
      <c r="S1038" s="102"/>
      <c r="T1038" s="102"/>
      <c r="U1038" s="102"/>
      <c r="V1038" s="102"/>
      <c r="W1038" s="102"/>
      <c r="X1038" s="102"/>
      <c r="Y1038" s="102"/>
      <c r="Z1038" s="102"/>
      <c r="AA1038" s="102"/>
      <c r="AB1038" s="102"/>
      <c r="AC1038" s="102"/>
      <c r="AD1038" s="102"/>
    </row>
    <row r="1039" spans="1:30" s="103" customFormat="1" x14ac:dyDescent="0.2">
      <c r="A1039" s="146"/>
      <c r="B1039" s="102"/>
      <c r="M1039" s="102"/>
      <c r="N1039" s="102"/>
      <c r="O1039" s="102"/>
      <c r="P1039" s="102"/>
      <c r="Q1039" s="102"/>
      <c r="R1039" s="102"/>
      <c r="S1039" s="102"/>
      <c r="T1039" s="102"/>
      <c r="U1039" s="102"/>
      <c r="V1039" s="102"/>
      <c r="W1039" s="102"/>
      <c r="X1039" s="102"/>
      <c r="Y1039" s="102"/>
      <c r="Z1039" s="102"/>
      <c r="AA1039" s="102"/>
      <c r="AB1039" s="102"/>
      <c r="AC1039" s="102"/>
      <c r="AD1039" s="102"/>
    </row>
    <row r="1040" spans="1:30" s="103" customFormat="1" x14ac:dyDescent="0.2">
      <c r="A1040" s="146"/>
      <c r="B1040" s="102"/>
      <c r="M1040" s="102"/>
      <c r="N1040" s="102"/>
      <c r="O1040" s="102"/>
      <c r="P1040" s="102"/>
      <c r="Q1040" s="102"/>
      <c r="R1040" s="102"/>
      <c r="S1040" s="102"/>
      <c r="T1040" s="102"/>
      <c r="U1040" s="102"/>
      <c r="V1040" s="102"/>
      <c r="W1040" s="102"/>
      <c r="X1040" s="102"/>
      <c r="Y1040" s="102"/>
      <c r="Z1040" s="102"/>
      <c r="AA1040" s="102"/>
      <c r="AB1040" s="102"/>
      <c r="AC1040" s="102"/>
      <c r="AD1040" s="102"/>
    </row>
    <row r="1041" spans="1:30" s="103" customFormat="1" x14ac:dyDescent="0.2">
      <c r="A1041" s="146"/>
      <c r="B1041" s="102"/>
      <c r="M1041" s="102"/>
      <c r="N1041" s="102"/>
      <c r="O1041" s="102"/>
      <c r="P1041" s="102"/>
      <c r="Q1041" s="102"/>
      <c r="R1041" s="102"/>
      <c r="S1041" s="102"/>
      <c r="T1041" s="102"/>
      <c r="U1041" s="102"/>
      <c r="V1041" s="102"/>
      <c r="W1041" s="102"/>
      <c r="X1041" s="102"/>
      <c r="Y1041" s="102"/>
      <c r="Z1041" s="102"/>
      <c r="AA1041" s="102"/>
      <c r="AB1041" s="102"/>
      <c r="AC1041" s="102"/>
      <c r="AD1041" s="102"/>
    </row>
    <row r="1042" spans="1:30" s="103" customFormat="1" x14ac:dyDescent="0.2">
      <c r="A1042" s="146"/>
      <c r="B1042" s="102"/>
      <c r="M1042" s="102"/>
      <c r="N1042" s="102"/>
      <c r="O1042" s="102"/>
      <c r="P1042" s="102"/>
      <c r="Q1042" s="102"/>
      <c r="R1042" s="102"/>
      <c r="S1042" s="102"/>
      <c r="T1042" s="102"/>
      <c r="U1042" s="102"/>
      <c r="V1042" s="102"/>
      <c r="W1042" s="102"/>
      <c r="X1042" s="102"/>
      <c r="Y1042" s="102"/>
      <c r="Z1042" s="102"/>
      <c r="AA1042" s="102"/>
      <c r="AB1042" s="102"/>
      <c r="AC1042" s="102"/>
      <c r="AD1042" s="102"/>
    </row>
    <row r="1043" spans="1:30" s="103" customFormat="1" x14ac:dyDescent="0.2">
      <c r="A1043" s="146"/>
      <c r="B1043" s="102"/>
      <c r="M1043" s="102"/>
      <c r="N1043" s="102"/>
      <c r="O1043" s="102"/>
      <c r="P1043" s="102"/>
      <c r="Q1043" s="102"/>
      <c r="R1043" s="102"/>
      <c r="S1043" s="102"/>
      <c r="T1043" s="102"/>
      <c r="U1043" s="102"/>
      <c r="V1043" s="102"/>
      <c r="W1043" s="102"/>
      <c r="X1043" s="102"/>
      <c r="Y1043" s="102"/>
      <c r="Z1043" s="102"/>
      <c r="AA1043" s="102"/>
      <c r="AB1043" s="102"/>
      <c r="AC1043" s="102"/>
      <c r="AD1043" s="102"/>
    </row>
    <row r="1044" spans="1:30" s="103" customFormat="1" x14ac:dyDescent="0.2">
      <c r="A1044" s="146"/>
      <c r="B1044" s="102"/>
      <c r="M1044" s="102"/>
      <c r="N1044" s="102"/>
      <c r="O1044" s="102"/>
      <c r="P1044" s="102"/>
      <c r="Q1044" s="102"/>
      <c r="R1044" s="102"/>
      <c r="S1044" s="102"/>
      <c r="T1044" s="102"/>
      <c r="U1044" s="102"/>
      <c r="V1044" s="102"/>
      <c r="W1044" s="102"/>
      <c r="X1044" s="102"/>
      <c r="Y1044" s="102"/>
      <c r="Z1044" s="102"/>
      <c r="AA1044" s="102"/>
      <c r="AB1044" s="102"/>
      <c r="AC1044" s="102"/>
      <c r="AD1044" s="102"/>
    </row>
    <row r="1045" spans="1:30" s="103" customFormat="1" x14ac:dyDescent="0.2">
      <c r="A1045" s="146"/>
      <c r="B1045" s="102"/>
      <c r="M1045" s="102"/>
      <c r="N1045" s="102"/>
      <c r="O1045" s="102"/>
      <c r="P1045" s="102"/>
      <c r="Q1045" s="102"/>
      <c r="R1045" s="102"/>
      <c r="S1045" s="102"/>
      <c r="T1045" s="102"/>
      <c r="U1045" s="102"/>
      <c r="V1045" s="102"/>
      <c r="W1045" s="102"/>
      <c r="X1045" s="102"/>
      <c r="Y1045" s="102"/>
      <c r="Z1045" s="102"/>
      <c r="AA1045" s="102"/>
      <c r="AB1045" s="102"/>
      <c r="AC1045" s="102"/>
      <c r="AD1045" s="102"/>
    </row>
    <row r="1046" spans="1:30" s="103" customFormat="1" x14ac:dyDescent="0.2">
      <c r="A1046" s="146"/>
      <c r="B1046" s="102"/>
      <c r="M1046" s="102"/>
      <c r="N1046" s="102"/>
      <c r="O1046" s="102"/>
      <c r="P1046" s="102"/>
      <c r="Q1046" s="102"/>
      <c r="R1046" s="102"/>
      <c r="S1046" s="102"/>
      <c r="T1046" s="102"/>
      <c r="U1046" s="102"/>
      <c r="V1046" s="102"/>
      <c r="W1046" s="102"/>
      <c r="X1046" s="102"/>
      <c r="Y1046" s="102"/>
      <c r="Z1046" s="102"/>
      <c r="AA1046" s="102"/>
      <c r="AB1046" s="102"/>
      <c r="AC1046" s="102"/>
      <c r="AD1046" s="102"/>
    </row>
    <row r="1047" spans="1:30" s="103" customFormat="1" x14ac:dyDescent="0.2">
      <c r="A1047" s="146"/>
      <c r="B1047" s="102"/>
      <c r="M1047" s="102"/>
      <c r="N1047" s="102"/>
      <c r="O1047" s="102"/>
      <c r="P1047" s="102"/>
      <c r="Q1047" s="102"/>
      <c r="R1047" s="102"/>
      <c r="S1047" s="102"/>
      <c r="T1047" s="102"/>
      <c r="U1047" s="102"/>
      <c r="V1047" s="102"/>
      <c r="W1047" s="102"/>
      <c r="X1047" s="102"/>
      <c r="Y1047" s="102"/>
      <c r="Z1047" s="102"/>
      <c r="AA1047" s="102"/>
      <c r="AB1047" s="102"/>
      <c r="AC1047" s="102"/>
      <c r="AD1047" s="102"/>
    </row>
    <row r="1048" spans="1:30" s="103" customFormat="1" x14ac:dyDescent="0.2">
      <c r="A1048" s="146"/>
      <c r="B1048" s="102"/>
      <c r="M1048" s="102"/>
      <c r="N1048" s="102"/>
      <c r="O1048" s="102"/>
      <c r="P1048" s="102"/>
      <c r="Q1048" s="102"/>
      <c r="R1048" s="102"/>
      <c r="S1048" s="102"/>
      <c r="T1048" s="102"/>
      <c r="U1048" s="102"/>
      <c r="V1048" s="102"/>
      <c r="W1048" s="102"/>
      <c r="X1048" s="102"/>
      <c r="Y1048" s="102"/>
      <c r="Z1048" s="102"/>
      <c r="AA1048" s="102"/>
      <c r="AB1048" s="102"/>
      <c r="AC1048" s="102"/>
      <c r="AD1048" s="102"/>
    </row>
    <row r="1049" spans="1:30" s="103" customFormat="1" x14ac:dyDescent="0.2">
      <c r="A1049" s="146"/>
      <c r="B1049" s="102"/>
      <c r="M1049" s="102"/>
      <c r="N1049" s="102"/>
      <c r="O1049" s="102"/>
      <c r="P1049" s="102"/>
      <c r="Q1049" s="102"/>
      <c r="R1049" s="102"/>
      <c r="S1049" s="102"/>
      <c r="T1049" s="102"/>
      <c r="U1049" s="102"/>
      <c r="V1049" s="102"/>
      <c r="W1049" s="102"/>
      <c r="X1049" s="102"/>
      <c r="Y1049" s="102"/>
      <c r="Z1049" s="102"/>
      <c r="AA1049" s="102"/>
      <c r="AB1049" s="102"/>
      <c r="AC1049" s="102"/>
      <c r="AD1049" s="102"/>
    </row>
    <row r="1050" spans="1:30" s="103" customFormat="1" x14ac:dyDescent="0.2">
      <c r="A1050" s="146"/>
      <c r="B1050" s="102"/>
      <c r="M1050" s="102"/>
      <c r="N1050" s="102"/>
      <c r="O1050" s="102"/>
      <c r="P1050" s="102"/>
      <c r="Q1050" s="102"/>
      <c r="R1050" s="102"/>
      <c r="S1050" s="102"/>
      <c r="T1050" s="102"/>
      <c r="U1050" s="102"/>
      <c r="V1050" s="102"/>
      <c r="W1050" s="102"/>
      <c r="X1050" s="102"/>
      <c r="Y1050" s="102"/>
      <c r="Z1050" s="102"/>
      <c r="AA1050" s="102"/>
      <c r="AB1050" s="102"/>
      <c r="AC1050" s="102"/>
      <c r="AD1050" s="102"/>
    </row>
    <row r="1051" spans="1:30" s="103" customFormat="1" x14ac:dyDescent="0.2">
      <c r="A1051" s="146"/>
      <c r="B1051" s="102"/>
      <c r="M1051" s="102"/>
      <c r="N1051" s="102"/>
      <c r="O1051" s="102"/>
      <c r="P1051" s="102"/>
      <c r="Q1051" s="102"/>
      <c r="R1051" s="102"/>
      <c r="S1051" s="102"/>
      <c r="T1051" s="102"/>
      <c r="U1051" s="102"/>
      <c r="V1051" s="102"/>
      <c r="W1051" s="102"/>
      <c r="X1051" s="102"/>
      <c r="Y1051" s="102"/>
      <c r="Z1051" s="102"/>
      <c r="AA1051" s="102"/>
      <c r="AB1051" s="102"/>
      <c r="AC1051" s="102"/>
      <c r="AD1051" s="102"/>
    </row>
    <row r="1052" spans="1:30" s="103" customFormat="1" x14ac:dyDescent="0.2">
      <c r="A1052" s="146"/>
      <c r="B1052" s="102"/>
      <c r="M1052" s="102"/>
      <c r="N1052" s="102"/>
      <c r="O1052" s="102"/>
      <c r="P1052" s="102"/>
      <c r="Q1052" s="102"/>
      <c r="R1052" s="102"/>
      <c r="S1052" s="102"/>
      <c r="T1052" s="102"/>
      <c r="U1052" s="102"/>
      <c r="V1052" s="102"/>
      <c r="W1052" s="102"/>
      <c r="X1052" s="102"/>
      <c r="Y1052" s="102"/>
      <c r="Z1052" s="102"/>
      <c r="AA1052" s="102"/>
      <c r="AB1052" s="102"/>
      <c r="AC1052" s="102"/>
      <c r="AD1052" s="102"/>
    </row>
    <row r="1053" spans="1:30" s="103" customFormat="1" x14ac:dyDescent="0.2">
      <c r="A1053" s="146"/>
      <c r="B1053" s="102"/>
      <c r="M1053" s="102"/>
      <c r="N1053" s="102"/>
      <c r="O1053" s="102"/>
      <c r="P1053" s="102"/>
      <c r="Q1053" s="102"/>
      <c r="R1053" s="102"/>
      <c r="S1053" s="102"/>
      <c r="T1053" s="102"/>
      <c r="U1053" s="102"/>
      <c r="V1053" s="102"/>
      <c r="W1053" s="102"/>
      <c r="X1053" s="102"/>
      <c r="Y1053" s="102"/>
      <c r="Z1053" s="102"/>
      <c r="AA1053" s="102"/>
      <c r="AB1053" s="102"/>
      <c r="AC1053" s="102"/>
      <c r="AD1053" s="102"/>
    </row>
    <row r="1054" spans="1:30" s="103" customFormat="1" x14ac:dyDescent="0.2">
      <c r="A1054" s="146"/>
      <c r="B1054" s="102"/>
      <c r="M1054" s="102"/>
      <c r="N1054" s="102"/>
      <c r="O1054" s="102"/>
      <c r="P1054" s="102"/>
      <c r="Q1054" s="102"/>
      <c r="R1054" s="102"/>
      <c r="S1054" s="102"/>
      <c r="T1054" s="102"/>
      <c r="U1054" s="102"/>
      <c r="V1054" s="102"/>
      <c r="W1054" s="102"/>
      <c r="X1054" s="102"/>
      <c r="Y1054" s="102"/>
      <c r="Z1054" s="102"/>
      <c r="AA1054" s="102"/>
      <c r="AB1054" s="102"/>
      <c r="AC1054" s="102"/>
      <c r="AD1054" s="102"/>
    </row>
    <row r="1055" spans="1:30" s="103" customFormat="1" x14ac:dyDescent="0.2">
      <c r="A1055" s="146"/>
      <c r="B1055" s="102"/>
      <c r="M1055" s="102"/>
      <c r="N1055" s="102"/>
      <c r="O1055" s="102"/>
      <c r="P1055" s="102"/>
      <c r="Q1055" s="102"/>
      <c r="R1055" s="102"/>
      <c r="S1055" s="102"/>
      <c r="T1055" s="102"/>
      <c r="U1055" s="102"/>
      <c r="V1055" s="102"/>
      <c r="W1055" s="102"/>
      <c r="X1055" s="102"/>
      <c r="Y1055" s="102"/>
      <c r="Z1055" s="102"/>
      <c r="AA1055" s="102"/>
      <c r="AB1055" s="102"/>
      <c r="AC1055" s="102"/>
      <c r="AD1055" s="102"/>
    </row>
    <row r="1056" spans="1:30" s="103" customFormat="1" x14ac:dyDescent="0.2">
      <c r="A1056" s="146"/>
      <c r="B1056" s="102"/>
      <c r="M1056" s="102"/>
      <c r="N1056" s="102"/>
      <c r="O1056" s="102"/>
      <c r="P1056" s="102"/>
      <c r="Q1056" s="102"/>
      <c r="R1056" s="102"/>
      <c r="S1056" s="102"/>
      <c r="T1056" s="102"/>
      <c r="U1056" s="102"/>
      <c r="V1056" s="102"/>
      <c r="W1056" s="102"/>
      <c r="X1056" s="102"/>
      <c r="Y1056" s="102"/>
      <c r="Z1056" s="102"/>
      <c r="AA1056" s="102"/>
      <c r="AB1056" s="102"/>
      <c r="AC1056" s="102"/>
      <c r="AD1056" s="102"/>
    </row>
    <row r="1057" spans="1:30" s="103" customFormat="1" x14ac:dyDescent="0.2">
      <c r="A1057" s="146"/>
      <c r="B1057" s="102"/>
      <c r="M1057" s="102"/>
      <c r="N1057" s="102"/>
      <c r="O1057" s="102"/>
      <c r="P1057" s="102"/>
      <c r="Q1057" s="102"/>
      <c r="R1057" s="102"/>
      <c r="S1057" s="102"/>
      <c r="T1057" s="102"/>
      <c r="U1057" s="102"/>
      <c r="V1057" s="102"/>
      <c r="W1057" s="102"/>
      <c r="X1057" s="102"/>
      <c r="Y1057" s="102"/>
      <c r="Z1057" s="102"/>
      <c r="AA1057" s="102"/>
      <c r="AB1057" s="102"/>
      <c r="AC1057" s="102"/>
      <c r="AD1057" s="102"/>
    </row>
    <row r="1058" spans="1:30" s="103" customFormat="1" x14ac:dyDescent="0.2">
      <c r="A1058" s="146"/>
      <c r="B1058" s="102"/>
      <c r="M1058" s="102"/>
      <c r="N1058" s="102"/>
      <c r="O1058" s="102"/>
      <c r="P1058" s="102"/>
      <c r="Q1058" s="102"/>
      <c r="R1058" s="102"/>
      <c r="S1058" s="102"/>
      <c r="T1058" s="102"/>
      <c r="U1058" s="102"/>
      <c r="V1058" s="102"/>
      <c r="W1058" s="102"/>
      <c r="X1058" s="102"/>
      <c r="Y1058" s="102"/>
      <c r="Z1058" s="102"/>
      <c r="AA1058" s="102"/>
      <c r="AB1058" s="102"/>
      <c r="AC1058" s="102"/>
      <c r="AD1058" s="102"/>
    </row>
    <row r="1059" spans="1:30" s="103" customFormat="1" x14ac:dyDescent="0.2">
      <c r="A1059" s="146"/>
      <c r="B1059" s="102"/>
      <c r="M1059" s="102"/>
      <c r="N1059" s="102"/>
      <c r="O1059" s="102"/>
      <c r="P1059" s="102"/>
      <c r="Q1059" s="102"/>
      <c r="R1059" s="102"/>
      <c r="S1059" s="102"/>
      <c r="T1059" s="102"/>
      <c r="U1059" s="102"/>
      <c r="V1059" s="102"/>
      <c r="W1059" s="102"/>
      <c r="X1059" s="102"/>
      <c r="Y1059" s="102"/>
      <c r="Z1059" s="102"/>
      <c r="AA1059" s="102"/>
      <c r="AB1059" s="102"/>
      <c r="AC1059" s="102"/>
      <c r="AD1059" s="102"/>
    </row>
    <row r="1060" spans="1:30" s="103" customFormat="1" x14ac:dyDescent="0.2">
      <c r="A1060" s="146"/>
      <c r="B1060" s="102"/>
      <c r="M1060" s="102"/>
      <c r="N1060" s="102"/>
      <c r="O1060" s="102"/>
      <c r="P1060" s="102"/>
      <c r="Q1060" s="102"/>
      <c r="R1060" s="102"/>
      <c r="S1060" s="102"/>
      <c r="T1060" s="102"/>
      <c r="U1060" s="102"/>
      <c r="V1060" s="102"/>
      <c r="W1060" s="102"/>
      <c r="X1060" s="102"/>
      <c r="Y1060" s="102"/>
      <c r="Z1060" s="102"/>
      <c r="AA1060" s="102"/>
      <c r="AB1060" s="102"/>
      <c r="AC1060" s="102"/>
      <c r="AD1060" s="102"/>
    </row>
    <row r="1061" spans="1:30" s="103" customFormat="1" x14ac:dyDescent="0.2">
      <c r="A1061" s="146"/>
      <c r="B1061" s="102"/>
      <c r="M1061" s="102"/>
      <c r="N1061" s="102"/>
      <c r="O1061" s="102"/>
      <c r="P1061" s="102"/>
      <c r="Q1061" s="102"/>
      <c r="R1061" s="102"/>
      <c r="S1061" s="102"/>
      <c r="T1061" s="102"/>
      <c r="U1061" s="102"/>
      <c r="V1061" s="102"/>
      <c r="W1061" s="102"/>
      <c r="X1061" s="102"/>
      <c r="Y1061" s="102"/>
      <c r="Z1061" s="102"/>
      <c r="AA1061" s="102"/>
      <c r="AB1061" s="102"/>
      <c r="AC1061" s="102"/>
      <c r="AD1061" s="102"/>
    </row>
    <row r="1062" spans="1:30" s="103" customFormat="1" x14ac:dyDescent="0.2">
      <c r="A1062" s="146"/>
      <c r="B1062" s="102"/>
      <c r="M1062" s="102"/>
      <c r="N1062" s="102"/>
      <c r="O1062" s="102"/>
      <c r="P1062" s="102"/>
      <c r="Q1062" s="102"/>
      <c r="R1062" s="102"/>
      <c r="S1062" s="102"/>
      <c r="T1062" s="102"/>
      <c r="U1062" s="102"/>
      <c r="V1062" s="102"/>
      <c r="W1062" s="102"/>
      <c r="X1062" s="102"/>
      <c r="Y1062" s="102"/>
      <c r="Z1062" s="102"/>
      <c r="AA1062" s="102"/>
      <c r="AB1062" s="102"/>
      <c r="AC1062" s="102"/>
      <c r="AD1062" s="102"/>
    </row>
    <row r="1063" spans="1:30" s="103" customFormat="1" x14ac:dyDescent="0.2">
      <c r="A1063" s="146"/>
      <c r="B1063" s="102"/>
      <c r="M1063" s="102"/>
      <c r="N1063" s="102"/>
      <c r="O1063" s="102"/>
      <c r="P1063" s="102"/>
      <c r="Q1063" s="102"/>
      <c r="R1063" s="102"/>
      <c r="S1063" s="102"/>
      <c r="T1063" s="102"/>
      <c r="U1063" s="102"/>
      <c r="V1063" s="102"/>
      <c r="W1063" s="102"/>
      <c r="X1063" s="102"/>
      <c r="Y1063" s="102"/>
      <c r="Z1063" s="102"/>
      <c r="AA1063" s="102"/>
      <c r="AB1063" s="102"/>
      <c r="AC1063" s="102"/>
      <c r="AD1063" s="102"/>
    </row>
    <row r="1064" spans="1:30" s="103" customFormat="1" x14ac:dyDescent="0.2">
      <c r="A1064" s="146"/>
      <c r="B1064" s="102"/>
      <c r="M1064" s="102"/>
      <c r="N1064" s="102"/>
      <c r="O1064" s="102"/>
      <c r="P1064" s="102"/>
      <c r="Q1064" s="102"/>
      <c r="R1064" s="102"/>
      <c r="S1064" s="102"/>
      <c r="T1064" s="102"/>
      <c r="U1064" s="102"/>
      <c r="V1064" s="102"/>
      <c r="W1064" s="102"/>
      <c r="X1064" s="102"/>
      <c r="Y1064" s="102"/>
      <c r="Z1064" s="102"/>
      <c r="AA1064" s="102"/>
      <c r="AB1064" s="102"/>
      <c r="AC1064" s="102"/>
      <c r="AD1064" s="102"/>
    </row>
    <row r="1065" spans="1:30" s="103" customFormat="1" x14ac:dyDescent="0.2">
      <c r="A1065" s="146"/>
      <c r="B1065" s="102"/>
      <c r="M1065" s="102"/>
      <c r="N1065" s="102"/>
      <c r="O1065" s="102"/>
      <c r="P1065" s="102"/>
      <c r="Q1065" s="102"/>
      <c r="R1065" s="102"/>
      <c r="S1065" s="102"/>
      <c r="T1065" s="102"/>
      <c r="U1065" s="102"/>
      <c r="V1065" s="102"/>
      <c r="W1065" s="102"/>
      <c r="X1065" s="102"/>
      <c r="Y1065" s="102"/>
      <c r="Z1065" s="102"/>
      <c r="AA1065" s="102"/>
      <c r="AB1065" s="102"/>
      <c r="AC1065" s="102"/>
      <c r="AD1065" s="102"/>
    </row>
    <row r="1066" spans="1:30" s="103" customFormat="1" x14ac:dyDescent="0.2">
      <c r="A1066" s="146"/>
      <c r="B1066" s="102"/>
      <c r="M1066" s="102"/>
      <c r="N1066" s="102"/>
      <c r="O1066" s="102"/>
      <c r="P1066" s="102"/>
      <c r="Q1066" s="102"/>
      <c r="R1066" s="102"/>
      <c r="S1066" s="102"/>
      <c r="T1066" s="102"/>
      <c r="U1066" s="102"/>
      <c r="V1066" s="102"/>
      <c r="W1066" s="102"/>
      <c r="X1066" s="102"/>
      <c r="Y1066" s="102"/>
      <c r="Z1066" s="102"/>
      <c r="AA1066" s="102"/>
      <c r="AB1066" s="102"/>
      <c r="AC1066" s="102"/>
      <c r="AD1066" s="102"/>
    </row>
    <row r="1067" spans="1:30" s="103" customFormat="1" x14ac:dyDescent="0.2">
      <c r="A1067" s="146"/>
      <c r="B1067" s="102"/>
      <c r="M1067" s="102"/>
      <c r="N1067" s="102"/>
      <c r="O1067" s="102"/>
      <c r="P1067" s="102"/>
      <c r="Q1067" s="102"/>
      <c r="R1067" s="102"/>
      <c r="S1067" s="102"/>
      <c r="T1067" s="102"/>
      <c r="U1067" s="102"/>
      <c r="V1067" s="102"/>
      <c r="W1067" s="102"/>
      <c r="X1067" s="102"/>
      <c r="Y1067" s="102"/>
      <c r="Z1067" s="102"/>
      <c r="AA1067" s="102"/>
      <c r="AB1067" s="102"/>
      <c r="AC1067" s="102"/>
      <c r="AD1067" s="102"/>
    </row>
    <row r="1068" spans="1:30" s="103" customFormat="1" x14ac:dyDescent="0.2">
      <c r="A1068" s="146"/>
      <c r="B1068" s="102"/>
      <c r="M1068" s="102"/>
      <c r="N1068" s="102"/>
      <c r="O1068" s="102"/>
      <c r="P1068" s="102"/>
      <c r="Q1068" s="102"/>
      <c r="R1068" s="102"/>
      <c r="S1068" s="102"/>
      <c r="T1068" s="102"/>
      <c r="U1068" s="102"/>
      <c r="V1068" s="102"/>
      <c r="W1068" s="102"/>
      <c r="X1068" s="102"/>
      <c r="Y1068" s="102"/>
      <c r="Z1068" s="102"/>
      <c r="AA1068" s="102"/>
      <c r="AB1068" s="102"/>
      <c r="AC1068" s="102"/>
      <c r="AD1068" s="102"/>
    </row>
    <row r="1069" spans="1:30" s="103" customFormat="1" x14ac:dyDescent="0.2">
      <c r="A1069" s="146"/>
      <c r="B1069" s="102"/>
      <c r="M1069" s="102"/>
      <c r="N1069" s="102"/>
      <c r="O1069" s="102"/>
      <c r="P1069" s="102"/>
      <c r="Q1069" s="102"/>
      <c r="R1069" s="102"/>
      <c r="S1069" s="102"/>
      <c r="T1069" s="102"/>
      <c r="U1069" s="102"/>
      <c r="V1069" s="102"/>
      <c r="W1069" s="102"/>
      <c r="X1069" s="102"/>
      <c r="Y1069" s="102"/>
      <c r="Z1069" s="102"/>
      <c r="AA1069" s="102"/>
      <c r="AB1069" s="102"/>
      <c r="AC1069" s="102"/>
      <c r="AD1069" s="102"/>
    </row>
    <row r="1070" spans="1:30" s="103" customFormat="1" x14ac:dyDescent="0.2">
      <c r="A1070" s="146"/>
      <c r="B1070" s="102"/>
      <c r="M1070" s="102"/>
      <c r="N1070" s="102"/>
      <c r="O1070" s="102"/>
      <c r="P1070" s="102"/>
      <c r="Q1070" s="102"/>
      <c r="R1070" s="102"/>
      <c r="S1070" s="102"/>
      <c r="T1070" s="102"/>
      <c r="U1070" s="102"/>
      <c r="V1070" s="102"/>
      <c r="W1070" s="102"/>
      <c r="X1070" s="102"/>
      <c r="Y1070" s="102"/>
      <c r="Z1070" s="102"/>
      <c r="AA1070" s="102"/>
      <c r="AB1070" s="102"/>
      <c r="AC1070" s="102"/>
      <c r="AD1070" s="102"/>
    </row>
    <row r="1071" spans="1:30" s="103" customFormat="1" x14ac:dyDescent="0.2">
      <c r="A1071" s="146"/>
      <c r="B1071" s="102"/>
      <c r="M1071" s="102"/>
      <c r="N1071" s="102"/>
      <c r="O1071" s="102"/>
      <c r="P1071" s="102"/>
      <c r="Q1071" s="102"/>
      <c r="R1071" s="102"/>
      <c r="S1071" s="102"/>
      <c r="T1071" s="102"/>
      <c r="U1071" s="102"/>
      <c r="V1071" s="102"/>
      <c r="W1071" s="102"/>
      <c r="X1071" s="102"/>
      <c r="Y1071" s="102"/>
      <c r="Z1071" s="102"/>
      <c r="AA1071" s="102"/>
      <c r="AB1071" s="102"/>
      <c r="AC1071" s="102"/>
      <c r="AD1071" s="102"/>
    </row>
    <row r="1072" spans="1:30" s="103" customFormat="1" x14ac:dyDescent="0.2">
      <c r="A1072" s="146"/>
      <c r="B1072" s="102"/>
      <c r="M1072" s="102"/>
      <c r="N1072" s="102"/>
      <c r="O1072" s="102"/>
      <c r="P1072" s="102"/>
      <c r="Q1072" s="102"/>
      <c r="R1072" s="102"/>
      <c r="S1072" s="102"/>
      <c r="T1072" s="102"/>
      <c r="U1072" s="102"/>
      <c r="V1072" s="102"/>
      <c r="W1072" s="102"/>
      <c r="X1072" s="102"/>
      <c r="Y1072" s="102"/>
      <c r="Z1072" s="102"/>
      <c r="AA1072" s="102"/>
      <c r="AB1072" s="102"/>
      <c r="AC1072" s="102"/>
      <c r="AD1072" s="102"/>
    </row>
    <row r="1073" spans="1:30" s="103" customFormat="1" x14ac:dyDescent="0.2">
      <c r="A1073" s="146"/>
      <c r="B1073" s="102"/>
      <c r="M1073" s="102"/>
      <c r="N1073" s="102"/>
      <c r="O1073" s="102"/>
      <c r="P1073" s="102"/>
      <c r="Q1073" s="102"/>
      <c r="R1073" s="102"/>
      <c r="S1073" s="102"/>
      <c r="T1073" s="102"/>
      <c r="U1073" s="102"/>
      <c r="V1073" s="102"/>
      <c r="W1073" s="102"/>
      <c r="X1073" s="102"/>
      <c r="Y1073" s="102"/>
      <c r="Z1073" s="102"/>
      <c r="AA1073" s="102"/>
      <c r="AB1073" s="102"/>
      <c r="AC1073" s="102"/>
      <c r="AD1073" s="102"/>
    </row>
    <row r="1074" spans="1:30" s="103" customFormat="1" x14ac:dyDescent="0.2">
      <c r="A1074" s="146"/>
      <c r="B1074" s="102"/>
      <c r="M1074" s="102"/>
      <c r="N1074" s="102"/>
      <c r="O1074" s="102"/>
      <c r="P1074" s="102"/>
      <c r="Q1074" s="102"/>
      <c r="R1074" s="102"/>
      <c r="S1074" s="102"/>
      <c r="T1074" s="102"/>
      <c r="U1074" s="102"/>
      <c r="V1074" s="102"/>
      <c r="W1074" s="102"/>
      <c r="X1074" s="102"/>
      <c r="Y1074" s="102"/>
      <c r="Z1074" s="102"/>
      <c r="AA1074" s="102"/>
      <c r="AB1074" s="102"/>
      <c r="AC1074" s="102"/>
      <c r="AD1074" s="102"/>
    </row>
    <row r="1075" spans="1:30" s="103" customFormat="1" x14ac:dyDescent="0.2">
      <c r="A1075" s="146"/>
      <c r="B1075" s="102"/>
      <c r="M1075" s="102"/>
      <c r="N1075" s="102"/>
      <c r="O1075" s="102"/>
      <c r="P1075" s="102"/>
      <c r="Q1075" s="102"/>
      <c r="R1075" s="102"/>
      <c r="S1075" s="102"/>
      <c r="T1075" s="102"/>
      <c r="U1075" s="102"/>
      <c r="V1075" s="102"/>
      <c r="W1075" s="102"/>
      <c r="X1075" s="102"/>
      <c r="Y1075" s="102"/>
      <c r="Z1075" s="102"/>
      <c r="AA1075" s="102"/>
      <c r="AB1075" s="102"/>
      <c r="AC1075" s="102"/>
      <c r="AD1075" s="102"/>
    </row>
    <row r="1076" spans="1:30" s="103" customFormat="1" x14ac:dyDescent="0.2">
      <c r="A1076" s="146"/>
      <c r="B1076" s="102"/>
      <c r="M1076" s="102"/>
      <c r="N1076" s="102"/>
      <c r="O1076" s="102"/>
      <c r="P1076" s="102"/>
      <c r="Q1076" s="102"/>
      <c r="R1076" s="102"/>
      <c r="S1076" s="102"/>
      <c r="T1076" s="102"/>
      <c r="U1076" s="102"/>
      <c r="V1076" s="102"/>
      <c r="W1076" s="102"/>
      <c r="X1076" s="102"/>
      <c r="Y1076" s="102"/>
      <c r="Z1076" s="102"/>
      <c r="AA1076" s="102"/>
      <c r="AB1076" s="102"/>
      <c r="AC1076" s="102"/>
      <c r="AD1076" s="102"/>
    </row>
    <row r="1077" spans="1:30" s="103" customFormat="1" x14ac:dyDescent="0.2">
      <c r="A1077" s="146"/>
      <c r="B1077" s="102"/>
      <c r="M1077" s="102"/>
      <c r="N1077" s="102"/>
      <c r="O1077" s="102"/>
      <c r="P1077" s="102"/>
      <c r="Q1077" s="102"/>
      <c r="R1077" s="102"/>
      <c r="S1077" s="102"/>
      <c r="T1077" s="102"/>
      <c r="U1077" s="102"/>
      <c r="V1077" s="102"/>
      <c r="W1077" s="102"/>
      <c r="X1077" s="102"/>
      <c r="Y1077" s="102"/>
      <c r="Z1077" s="102"/>
      <c r="AA1077" s="102"/>
      <c r="AB1077" s="102"/>
      <c r="AC1077" s="102"/>
      <c r="AD1077" s="102"/>
    </row>
    <row r="1078" spans="1:30" s="103" customFormat="1" x14ac:dyDescent="0.2">
      <c r="A1078" s="146"/>
      <c r="B1078" s="102"/>
      <c r="M1078" s="102"/>
      <c r="N1078" s="102"/>
      <c r="O1078" s="102"/>
      <c r="P1078" s="102"/>
      <c r="Q1078" s="102"/>
      <c r="R1078" s="102"/>
      <c r="S1078" s="102"/>
      <c r="T1078" s="102"/>
      <c r="U1078" s="102"/>
      <c r="V1078" s="102"/>
      <c r="W1078" s="102"/>
      <c r="X1078" s="102"/>
      <c r="Y1078" s="102"/>
      <c r="Z1078" s="102"/>
      <c r="AA1078" s="102"/>
      <c r="AB1078" s="102"/>
      <c r="AC1078" s="102"/>
      <c r="AD1078" s="102"/>
    </row>
    <row r="1079" spans="1:30" s="103" customFormat="1" x14ac:dyDescent="0.2">
      <c r="A1079" s="146"/>
      <c r="B1079" s="102"/>
      <c r="M1079" s="102"/>
      <c r="N1079" s="102"/>
      <c r="O1079" s="102"/>
      <c r="P1079" s="102"/>
      <c r="Q1079" s="102"/>
      <c r="R1079" s="102"/>
      <c r="S1079" s="102"/>
      <c r="T1079" s="102"/>
      <c r="U1079" s="102"/>
      <c r="V1079" s="102"/>
      <c r="W1079" s="102"/>
      <c r="X1079" s="102"/>
      <c r="Y1079" s="102"/>
      <c r="Z1079" s="102"/>
      <c r="AA1079" s="102"/>
      <c r="AB1079" s="102"/>
      <c r="AC1079" s="102"/>
      <c r="AD1079" s="102"/>
    </row>
    <row r="1080" spans="1:30" s="103" customFormat="1" x14ac:dyDescent="0.2">
      <c r="A1080" s="146"/>
      <c r="B1080" s="102"/>
      <c r="M1080" s="102"/>
      <c r="N1080" s="102"/>
      <c r="O1080" s="102"/>
      <c r="P1080" s="102"/>
      <c r="Q1080" s="102"/>
      <c r="R1080" s="102"/>
      <c r="S1080" s="102"/>
      <c r="T1080" s="102"/>
      <c r="U1080" s="102"/>
      <c r="V1080" s="102"/>
      <c r="W1080" s="102"/>
      <c r="X1080" s="102"/>
      <c r="Y1080" s="102"/>
      <c r="Z1080" s="102"/>
      <c r="AA1080" s="102"/>
      <c r="AB1080" s="102"/>
      <c r="AC1080" s="102"/>
      <c r="AD1080" s="102"/>
    </row>
    <row r="1081" spans="1:30" s="103" customFormat="1" x14ac:dyDescent="0.2">
      <c r="A1081" s="146"/>
      <c r="B1081" s="102"/>
      <c r="M1081" s="102"/>
      <c r="N1081" s="102"/>
      <c r="O1081" s="102"/>
      <c r="P1081" s="102"/>
      <c r="Q1081" s="102"/>
      <c r="R1081" s="102"/>
      <c r="S1081" s="102"/>
      <c r="T1081" s="102"/>
      <c r="U1081" s="102"/>
      <c r="V1081" s="102"/>
      <c r="W1081" s="102"/>
      <c r="X1081" s="102"/>
      <c r="Y1081" s="102"/>
      <c r="Z1081" s="102"/>
      <c r="AA1081" s="102"/>
      <c r="AB1081" s="102"/>
      <c r="AC1081" s="102"/>
      <c r="AD1081" s="102"/>
    </row>
    <row r="1082" spans="1:30" s="103" customFormat="1" x14ac:dyDescent="0.2">
      <c r="A1082" s="146"/>
      <c r="B1082" s="102"/>
      <c r="M1082" s="102"/>
      <c r="N1082" s="102"/>
      <c r="O1082" s="102"/>
      <c r="P1082" s="102"/>
      <c r="Q1082" s="102"/>
      <c r="R1082" s="102"/>
      <c r="S1082" s="102"/>
      <c r="T1082" s="102"/>
      <c r="U1082" s="102"/>
      <c r="V1082" s="102"/>
      <c r="W1082" s="102"/>
      <c r="X1082" s="102"/>
      <c r="Y1082" s="102"/>
      <c r="Z1082" s="102"/>
      <c r="AA1082" s="102"/>
      <c r="AB1082" s="102"/>
      <c r="AC1082" s="102"/>
      <c r="AD1082" s="102"/>
    </row>
    <row r="1083" spans="1:30" s="103" customFormat="1" x14ac:dyDescent="0.2">
      <c r="A1083" s="146"/>
      <c r="B1083" s="102"/>
      <c r="M1083" s="102"/>
      <c r="N1083" s="102"/>
      <c r="O1083" s="102"/>
      <c r="P1083" s="102"/>
      <c r="Q1083" s="102"/>
      <c r="R1083" s="102"/>
      <c r="S1083" s="102"/>
      <c r="T1083" s="102"/>
      <c r="U1083" s="102"/>
      <c r="V1083" s="102"/>
      <c r="W1083" s="102"/>
      <c r="X1083" s="102"/>
      <c r="Y1083" s="102"/>
      <c r="Z1083" s="102"/>
      <c r="AA1083" s="102"/>
      <c r="AB1083" s="102"/>
      <c r="AC1083" s="102"/>
      <c r="AD1083" s="102"/>
    </row>
    <row r="1084" spans="1:30" s="103" customFormat="1" x14ac:dyDescent="0.2">
      <c r="A1084" s="146"/>
      <c r="B1084" s="102"/>
      <c r="M1084" s="102"/>
      <c r="N1084" s="102"/>
      <c r="O1084" s="102"/>
      <c r="P1084" s="102"/>
      <c r="Q1084" s="102"/>
      <c r="R1084" s="102"/>
      <c r="S1084" s="102"/>
      <c r="T1084" s="102"/>
      <c r="U1084" s="102"/>
      <c r="V1084" s="102"/>
      <c r="W1084" s="102"/>
      <c r="X1084" s="102"/>
      <c r="Y1084" s="102"/>
      <c r="Z1084" s="102"/>
      <c r="AA1084" s="102"/>
      <c r="AB1084" s="102"/>
      <c r="AC1084" s="102"/>
      <c r="AD1084" s="102"/>
    </row>
    <row r="1085" spans="1:30" s="103" customFormat="1" x14ac:dyDescent="0.2">
      <c r="A1085" s="146"/>
      <c r="B1085" s="102"/>
      <c r="M1085" s="102"/>
      <c r="N1085" s="102"/>
      <c r="O1085" s="102"/>
      <c r="P1085" s="102"/>
      <c r="Q1085" s="102"/>
      <c r="R1085" s="102"/>
      <c r="S1085" s="102"/>
      <c r="T1085" s="102"/>
      <c r="U1085" s="102"/>
      <c r="V1085" s="102"/>
      <c r="W1085" s="102"/>
      <c r="X1085" s="102"/>
      <c r="Y1085" s="102"/>
      <c r="Z1085" s="102"/>
      <c r="AA1085" s="102"/>
      <c r="AB1085" s="102"/>
      <c r="AC1085" s="102"/>
      <c r="AD1085" s="102"/>
    </row>
    <row r="1086" spans="1:30" s="103" customFormat="1" x14ac:dyDescent="0.2">
      <c r="A1086" s="146"/>
      <c r="B1086" s="102"/>
      <c r="M1086" s="102"/>
      <c r="N1086" s="102"/>
      <c r="O1086" s="102"/>
      <c r="P1086" s="102"/>
      <c r="Q1086" s="102"/>
      <c r="R1086" s="102"/>
      <c r="S1086" s="102"/>
      <c r="T1086" s="102"/>
      <c r="U1086" s="102"/>
      <c r="V1086" s="102"/>
      <c r="W1086" s="102"/>
      <c r="X1086" s="102"/>
      <c r="Y1086" s="102"/>
      <c r="Z1086" s="102"/>
      <c r="AA1086" s="102"/>
      <c r="AB1086" s="102"/>
      <c r="AC1086" s="102"/>
      <c r="AD1086" s="102"/>
    </row>
    <row r="1087" spans="1:30" s="103" customFormat="1" x14ac:dyDescent="0.2">
      <c r="A1087" s="146"/>
      <c r="B1087" s="102"/>
      <c r="M1087" s="102"/>
      <c r="N1087" s="102"/>
      <c r="O1087" s="102"/>
      <c r="P1087" s="102"/>
      <c r="Q1087" s="102"/>
      <c r="R1087" s="102"/>
      <c r="S1087" s="102"/>
      <c r="T1087" s="102"/>
      <c r="U1087" s="102"/>
      <c r="V1087" s="102"/>
      <c r="W1087" s="102"/>
      <c r="X1087" s="102"/>
      <c r="Y1087" s="102"/>
      <c r="Z1087" s="102"/>
      <c r="AA1087" s="102"/>
      <c r="AB1087" s="102"/>
      <c r="AC1087" s="102"/>
      <c r="AD1087" s="102"/>
    </row>
    <row r="1088" spans="1:30" s="103" customFormat="1" x14ac:dyDescent="0.2">
      <c r="A1088" s="146"/>
      <c r="B1088" s="102"/>
      <c r="M1088" s="102"/>
      <c r="N1088" s="102"/>
      <c r="O1088" s="102"/>
      <c r="P1088" s="102"/>
      <c r="Q1088" s="102"/>
      <c r="R1088" s="102"/>
      <c r="S1088" s="102"/>
      <c r="T1088" s="102"/>
      <c r="U1088" s="102"/>
      <c r="V1088" s="102"/>
      <c r="W1088" s="102"/>
      <c r="X1088" s="102"/>
      <c r="Y1088" s="102"/>
      <c r="Z1088" s="102"/>
      <c r="AA1088" s="102"/>
      <c r="AB1088" s="102"/>
      <c r="AC1088" s="102"/>
      <c r="AD1088" s="102"/>
    </row>
    <row r="1089" spans="1:30" s="103" customFormat="1" x14ac:dyDescent="0.2">
      <c r="A1089" s="146"/>
      <c r="B1089" s="102"/>
      <c r="M1089" s="102"/>
      <c r="N1089" s="102"/>
      <c r="O1089" s="102"/>
      <c r="P1089" s="102"/>
      <c r="Q1089" s="102"/>
      <c r="R1089" s="102"/>
      <c r="S1089" s="102"/>
      <c r="T1089" s="102"/>
      <c r="U1089" s="102"/>
      <c r="V1089" s="102"/>
      <c r="W1089" s="102"/>
      <c r="X1089" s="102"/>
      <c r="Y1089" s="102"/>
      <c r="Z1089" s="102"/>
      <c r="AA1089" s="102"/>
      <c r="AB1089" s="102"/>
      <c r="AC1089" s="102"/>
      <c r="AD1089" s="102"/>
    </row>
    <row r="1090" spans="1:30" s="103" customFormat="1" x14ac:dyDescent="0.2">
      <c r="A1090" s="146"/>
      <c r="B1090" s="102"/>
      <c r="M1090" s="102"/>
      <c r="N1090" s="102"/>
      <c r="O1090" s="102"/>
      <c r="P1090" s="102"/>
      <c r="Q1090" s="102"/>
      <c r="R1090" s="102"/>
      <c r="S1090" s="102"/>
      <c r="T1090" s="102"/>
      <c r="U1090" s="102"/>
      <c r="V1090" s="102"/>
      <c r="W1090" s="102"/>
      <c r="X1090" s="102"/>
      <c r="Y1090" s="102"/>
      <c r="Z1090" s="102"/>
      <c r="AA1090" s="102"/>
      <c r="AB1090" s="102"/>
      <c r="AC1090" s="102"/>
      <c r="AD1090" s="102"/>
    </row>
    <row r="1091" spans="1:30" s="103" customFormat="1" x14ac:dyDescent="0.2">
      <c r="A1091" s="146"/>
      <c r="B1091" s="102"/>
      <c r="M1091" s="102"/>
      <c r="N1091" s="102"/>
      <c r="O1091" s="102"/>
      <c r="P1091" s="102"/>
      <c r="Q1091" s="102"/>
      <c r="R1091" s="102"/>
      <c r="S1091" s="102"/>
      <c r="T1091" s="102"/>
      <c r="U1091" s="102"/>
      <c r="V1091" s="102"/>
      <c r="W1091" s="102"/>
      <c r="X1091" s="102"/>
      <c r="Y1091" s="102"/>
      <c r="Z1091" s="102"/>
      <c r="AA1091" s="102"/>
      <c r="AB1091" s="102"/>
      <c r="AC1091" s="102"/>
      <c r="AD1091" s="102"/>
    </row>
    <row r="1092" spans="1:30" s="103" customFormat="1" x14ac:dyDescent="0.2">
      <c r="A1092" s="146"/>
      <c r="B1092" s="102"/>
      <c r="M1092" s="102"/>
      <c r="N1092" s="102"/>
      <c r="O1092" s="102"/>
      <c r="P1092" s="102"/>
      <c r="Q1092" s="102"/>
      <c r="R1092" s="102"/>
      <c r="S1092" s="102"/>
      <c r="T1092" s="102"/>
      <c r="U1092" s="102"/>
      <c r="V1092" s="102"/>
      <c r="W1092" s="102"/>
      <c r="X1092" s="102"/>
      <c r="Y1092" s="102"/>
      <c r="Z1092" s="102"/>
      <c r="AA1092" s="102"/>
      <c r="AB1092" s="102"/>
      <c r="AC1092" s="102"/>
      <c r="AD1092" s="102"/>
    </row>
    <row r="1093" spans="1:30" s="103" customFormat="1" x14ac:dyDescent="0.2">
      <c r="A1093" s="146"/>
      <c r="B1093" s="102"/>
      <c r="M1093" s="102"/>
      <c r="N1093" s="102"/>
      <c r="O1093" s="102"/>
      <c r="P1093" s="102"/>
      <c r="Q1093" s="102"/>
      <c r="R1093" s="102"/>
      <c r="S1093" s="102"/>
      <c r="T1093" s="102"/>
      <c r="U1093" s="102"/>
      <c r="V1093" s="102"/>
      <c r="W1093" s="102"/>
      <c r="X1093" s="102"/>
      <c r="Y1093" s="102"/>
      <c r="Z1093" s="102"/>
      <c r="AA1093" s="102"/>
      <c r="AB1093" s="102"/>
      <c r="AC1093" s="102"/>
      <c r="AD1093" s="102"/>
    </row>
    <row r="1094" spans="1:30" s="103" customFormat="1" x14ac:dyDescent="0.2">
      <c r="A1094" s="146"/>
      <c r="B1094" s="102"/>
      <c r="M1094" s="102"/>
      <c r="N1094" s="102"/>
      <c r="O1094" s="102"/>
      <c r="P1094" s="102"/>
      <c r="Q1094" s="102"/>
      <c r="R1094" s="102"/>
      <c r="S1094" s="102"/>
      <c r="T1094" s="102"/>
      <c r="U1094" s="102"/>
      <c r="V1094" s="102"/>
      <c r="W1094" s="102"/>
      <c r="X1094" s="102"/>
      <c r="Y1094" s="102"/>
      <c r="Z1094" s="102"/>
      <c r="AA1094" s="102"/>
      <c r="AB1094" s="102"/>
      <c r="AC1094" s="102"/>
      <c r="AD1094" s="102"/>
    </row>
    <row r="1095" spans="1:30" s="103" customFormat="1" x14ac:dyDescent="0.2">
      <c r="A1095" s="146"/>
      <c r="B1095" s="102"/>
      <c r="M1095" s="102"/>
      <c r="N1095" s="102"/>
      <c r="O1095" s="102"/>
      <c r="P1095" s="102"/>
      <c r="Q1095" s="102"/>
      <c r="R1095" s="102"/>
      <c r="S1095" s="102"/>
      <c r="T1095" s="102"/>
      <c r="U1095" s="102"/>
      <c r="V1095" s="102"/>
      <c r="W1095" s="102"/>
      <c r="X1095" s="102"/>
      <c r="Y1095" s="102"/>
      <c r="Z1095" s="102"/>
      <c r="AA1095" s="102"/>
      <c r="AB1095" s="102"/>
      <c r="AC1095" s="102"/>
      <c r="AD1095" s="102"/>
    </row>
    <row r="1096" spans="1:30" s="103" customFormat="1" x14ac:dyDescent="0.2">
      <c r="A1096" s="146"/>
      <c r="B1096" s="102"/>
      <c r="M1096" s="102"/>
      <c r="N1096" s="102"/>
      <c r="O1096" s="102"/>
      <c r="P1096" s="102"/>
      <c r="Q1096" s="102"/>
      <c r="R1096" s="102"/>
      <c r="S1096" s="102"/>
      <c r="T1096" s="102"/>
      <c r="U1096" s="102"/>
      <c r="V1096" s="102"/>
      <c r="W1096" s="102"/>
      <c r="X1096" s="102"/>
      <c r="Y1096" s="102"/>
      <c r="Z1096" s="102"/>
      <c r="AA1096" s="102"/>
      <c r="AB1096" s="102"/>
      <c r="AC1096" s="102"/>
      <c r="AD1096" s="102"/>
    </row>
    <row r="1097" spans="1:30" s="103" customFormat="1" x14ac:dyDescent="0.2">
      <c r="A1097" s="146"/>
      <c r="B1097" s="102"/>
      <c r="M1097" s="102"/>
      <c r="N1097" s="102"/>
      <c r="O1097" s="102"/>
      <c r="P1097" s="102"/>
      <c r="Q1097" s="102"/>
      <c r="R1097" s="102"/>
      <c r="S1097" s="102"/>
      <c r="T1097" s="102"/>
      <c r="U1097" s="102"/>
      <c r="V1097" s="102"/>
      <c r="W1097" s="102"/>
      <c r="X1097" s="102"/>
      <c r="Y1097" s="102"/>
      <c r="Z1097" s="102"/>
      <c r="AA1097" s="102"/>
      <c r="AB1097" s="102"/>
      <c r="AC1097" s="102"/>
      <c r="AD1097" s="102"/>
    </row>
    <row r="1098" spans="1:30" s="103" customFormat="1" x14ac:dyDescent="0.2">
      <c r="A1098" s="146"/>
      <c r="B1098" s="102"/>
      <c r="M1098" s="102"/>
      <c r="N1098" s="102"/>
      <c r="O1098" s="102"/>
      <c r="P1098" s="102"/>
      <c r="Q1098" s="102"/>
      <c r="R1098" s="102"/>
      <c r="S1098" s="102"/>
      <c r="T1098" s="102"/>
      <c r="U1098" s="102"/>
      <c r="V1098" s="102"/>
      <c r="W1098" s="102"/>
      <c r="X1098" s="102"/>
      <c r="Y1098" s="102"/>
      <c r="Z1098" s="102"/>
      <c r="AA1098" s="102"/>
      <c r="AB1098" s="102"/>
      <c r="AC1098" s="102"/>
      <c r="AD1098" s="102"/>
    </row>
    <row r="1099" spans="1:30" s="103" customFormat="1" x14ac:dyDescent="0.2">
      <c r="A1099" s="146"/>
      <c r="B1099" s="102"/>
      <c r="M1099" s="102"/>
      <c r="N1099" s="102"/>
      <c r="O1099" s="102"/>
      <c r="P1099" s="102"/>
      <c r="Q1099" s="102"/>
      <c r="R1099" s="102"/>
      <c r="S1099" s="102"/>
      <c r="T1099" s="102"/>
      <c r="U1099" s="102"/>
      <c r="V1099" s="102"/>
      <c r="W1099" s="102"/>
      <c r="X1099" s="102"/>
      <c r="Y1099" s="102"/>
      <c r="Z1099" s="102"/>
      <c r="AA1099" s="102"/>
      <c r="AB1099" s="102"/>
      <c r="AC1099" s="102"/>
      <c r="AD1099" s="102"/>
    </row>
    <row r="1100" spans="1:30" s="103" customFormat="1" x14ac:dyDescent="0.2">
      <c r="A1100" s="146"/>
      <c r="B1100" s="102"/>
      <c r="M1100" s="102"/>
      <c r="N1100" s="102"/>
      <c r="O1100" s="102"/>
      <c r="P1100" s="102"/>
      <c r="Q1100" s="102"/>
      <c r="R1100" s="102"/>
      <c r="S1100" s="102"/>
      <c r="T1100" s="102"/>
      <c r="U1100" s="102"/>
      <c r="V1100" s="102"/>
      <c r="W1100" s="102"/>
      <c r="X1100" s="102"/>
      <c r="Y1100" s="102"/>
      <c r="Z1100" s="102"/>
      <c r="AA1100" s="102"/>
      <c r="AB1100" s="102"/>
      <c r="AC1100" s="102"/>
      <c r="AD1100" s="102"/>
    </row>
    <row r="1101" spans="1:30" s="103" customFormat="1" x14ac:dyDescent="0.2">
      <c r="A1101" s="146"/>
      <c r="B1101" s="102"/>
      <c r="M1101" s="102"/>
      <c r="N1101" s="102"/>
      <c r="O1101" s="102"/>
      <c r="P1101" s="102"/>
      <c r="Q1101" s="102"/>
      <c r="R1101" s="102"/>
      <c r="S1101" s="102"/>
      <c r="T1101" s="102"/>
      <c r="U1101" s="102"/>
      <c r="V1101" s="102"/>
      <c r="W1101" s="102"/>
      <c r="X1101" s="102"/>
      <c r="Y1101" s="102"/>
      <c r="Z1101" s="102"/>
      <c r="AA1101" s="102"/>
      <c r="AB1101" s="102"/>
      <c r="AC1101" s="102"/>
      <c r="AD1101" s="102"/>
    </row>
    <row r="1102" spans="1:30" s="103" customFormat="1" x14ac:dyDescent="0.2">
      <c r="A1102" s="146"/>
      <c r="B1102" s="102"/>
      <c r="M1102" s="102"/>
      <c r="N1102" s="102"/>
      <c r="O1102" s="102"/>
      <c r="P1102" s="102"/>
      <c r="Q1102" s="102"/>
      <c r="R1102" s="102"/>
      <c r="S1102" s="102"/>
      <c r="T1102" s="102"/>
      <c r="U1102" s="102"/>
      <c r="V1102" s="102"/>
      <c r="W1102" s="102"/>
      <c r="X1102" s="102"/>
      <c r="Y1102" s="102"/>
      <c r="Z1102" s="102"/>
      <c r="AA1102" s="102"/>
      <c r="AB1102" s="102"/>
      <c r="AC1102" s="102"/>
      <c r="AD1102" s="102"/>
    </row>
    <row r="1103" spans="1:30" s="103" customFormat="1" x14ac:dyDescent="0.2">
      <c r="A1103" s="146"/>
      <c r="B1103" s="102"/>
      <c r="M1103" s="102"/>
      <c r="N1103" s="102"/>
      <c r="O1103" s="102"/>
      <c r="P1103" s="102"/>
      <c r="Q1103" s="102"/>
      <c r="R1103" s="102"/>
      <c r="S1103" s="102"/>
      <c r="T1103" s="102"/>
      <c r="U1103" s="102"/>
      <c r="V1103" s="102"/>
      <c r="W1103" s="102"/>
      <c r="X1103" s="102"/>
      <c r="Y1103" s="102"/>
      <c r="Z1103" s="102"/>
      <c r="AA1103" s="102"/>
      <c r="AB1103" s="102"/>
      <c r="AC1103" s="102"/>
      <c r="AD1103" s="102"/>
    </row>
    <row r="1104" spans="1:30" s="103" customFormat="1" x14ac:dyDescent="0.2">
      <c r="A1104" s="146"/>
      <c r="B1104" s="102"/>
      <c r="M1104" s="102"/>
      <c r="N1104" s="102"/>
      <c r="O1104" s="102"/>
      <c r="P1104" s="102"/>
      <c r="Q1104" s="102"/>
      <c r="R1104" s="102"/>
      <c r="S1104" s="102"/>
      <c r="T1104" s="102"/>
      <c r="U1104" s="102"/>
      <c r="V1104" s="102"/>
      <c r="W1104" s="102"/>
      <c r="X1104" s="102"/>
      <c r="Y1104" s="102"/>
      <c r="Z1104" s="102"/>
      <c r="AA1104" s="102"/>
      <c r="AB1104" s="102"/>
      <c r="AC1104" s="102"/>
      <c r="AD1104" s="102"/>
    </row>
    <row r="1105" spans="1:30" s="103" customFormat="1" x14ac:dyDescent="0.2">
      <c r="A1105" s="146"/>
      <c r="B1105" s="102"/>
      <c r="M1105" s="102"/>
      <c r="N1105" s="102"/>
      <c r="O1105" s="102"/>
      <c r="P1105" s="102"/>
      <c r="Q1105" s="102"/>
      <c r="R1105" s="102"/>
      <c r="S1105" s="102"/>
      <c r="T1105" s="102"/>
      <c r="U1105" s="102"/>
      <c r="V1105" s="102"/>
      <c r="W1105" s="102"/>
      <c r="X1105" s="102"/>
      <c r="Y1105" s="102"/>
      <c r="Z1105" s="102"/>
      <c r="AA1105" s="102"/>
      <c r="AB1105" s="102"/>
      <c r="AC1105" s="102"/>
      <c r="AD1105" s="102"/>
    </row>
    <row r="1106" spans="1:30" s="103" customFormat="1" x14ac:dyDescent="0.2">
      <c r="A1106" s="146"/>
      <c r="B1106" s="102"/>
      <c r="M1106" s="102"/>
      <c r="N1106" s="102"/>
      <c r="O1106" s="102"/>
      <c r="P1106" s="102"/>
      <c r="Q1106" s="102"/>
      <c r="R1106" s="102"/>
      <c r="S1106" s="102"/>
      <c r="T1106" s="102"/>
      <c r="U1106" s="102"/>
      <c r="V1106" s="102"/>
      <c r="W1106" s="102"/>
      <c r="X1106" s="102"/>
      <c r="Y1106" s="102"/>
      <c r="Z1106" s="102"/>
      <c r="AA1106" s="102"/>
      <c r="AB1106" s="102"/>
      <c r="AC1106" s="102"/>
      <c r="AD1106" s="102"/>
    </row>
    <row r="1107" spans="1:30" s="103" customFormat="1" x14ac:dyDescent="0.2">
      <c r="A1107" s="146"/>
      <c r="B1107" s="102"/>
      <c r="M1107" s="102"/>
      <c r="N1107" s="102"/>
      <c r="O1107" s="102"/>
      <c r="P1107" s="102"/>
      <c r="Q1107" s="102"/>
      <c r="R1107" s="102"/>
      <c r="S1107" s="102"/>
      <c r="T1107" s="102"/>
      <c r="U1107" s="102"/>
      <c r="V1107" s="102"/>
      <c r="W1107" s="102"/>
      <c r="X1107" s="102"/>
      <c r="Y1107" s="102"/>
      <c r="Z1107" s="102"/>
      <c r="AA1107" s="102"/>
      <c r="AB1107" s="102"/>
      <c r="AC1107" s="102"/>
      <c r="AD1107" s="102"/>
    </row>
    <row r="1108" spans="1:30" s="103" customFormat="1" x14ac:dyDescent="0.2">
      <c r="A1108" s="146"/>
      <c r="B1108" s="102"/>
      <c r="M1108" s="102"/>
      <c r="N1108" s="102"/>
      <c r="O1108" s="102"/>
      <c r="P1108" s="102"/>
      <c r="Q1108" s="102"/>
      <c r="R1108" s="102"/>
      <c r="S1108" s="102"/>
      <c r="T1108" s="102"/>
      <c r="U1108" s="102"/>
      <c r="V1108" s="102"/>
      <c r="W1108" s="102"/>
      <c r="X1108" s="102"/>
      <c r="Y1108" s="102"/>
      <c r="Z1108" s="102"/>
      <c r="AA1108" s="102"/>
      <c r="AB1108" s="102"/>
      <c r="AC1108" s="102"/>
      <c r="AD1108" s="102"/>
    </row>
    <row r="1109" spans="1:30" s="103" customFormat="1" x14ac:dyDescent="0.2">
      <c r="A1109" s="146"/>
      <c r="B1109" s="102"/>
      <c r="M1109" s="102"/>
      <c r="N1109" s="102"/>
      <c r="O1109" s="102"/>
      <c r="P1109" s="102"/>
      <c r="Q1109" s="102"/>
      <c r="R1109" s="102"/>
      <c r="S1109" s="102"/>
      <c r="T1109" s="102"/>
      <c r="U1109" s="102"/>
      <c r="V1109" s="102"/>
      <c r="W1109" s="102"/>
      <c r="X1109" s="102"/>
      <c r="Y1109" s="102"/>
      <c r="Z1109" s="102"/>
      <c r="AA1109" s="102"/>
      <c r="AB1109" s="102"/>
      <c r="AC1109" s="102"/>
      <c r="AD1109" s="102"/>
    </row>
    <row r="1110" spans="1:30" s="103" customFormat="1" x14ac:dyDescent="0.2">
      <c r="A1110" s="146"/>
      <c r="B1110" s="102"/>
      <c r="M1110" s="102"/>
      <c r="N1110" s="102"/>
      <c r="O1110" s="102"/>
      <c r="P1110" s="102"/>
      <c r="Q1110" s="102"/>
      <c r="R1110" s="102"/>
      <c r="S1110" s="102"/>
      <c r="T1110" s="102"/>
      <c r="U1110" s="102"/>
      <c r="V1110" s="102"/>
      <c r="W1110" s="102"/>
      <c r="X1110" s="102"/>
      <c r="Y1110" s="102"/>
      <c r="Z1110" s="102"/>
      <c r="AA1110" s="102"/>
      <c r="AB1110" s="102"/>
      <c r="AC1110" s="102"/>
      <c r="AD1110" s="102"/>
    </row>
    <row r="1111" spans="1:30" s="103" customFormat="1" x14ac:dyDescent="0.2">
      <c r="A1111" s="146"/>
      <c r="B1111" s="102"/>
      <c r="M1111" s="102"/>
      <c r="N1111" s="102"/>
      <c r="O1111" s="102"/>
      <c r="P1111" s="102"/>
      <c r="Q1111" s="102"/>
      <c r="R1111" s="102"/>
      <c r="S1111" s="102"/>
      <c r="T1111" s="102"/>
      <c r="U1111" s="102"/>
      <c r="V1111" s="102"/>
      <c r="W1111" s="102"/>
      <c r="X1111" s="102"/>
      <c r="Y1111" s="102"/>
      <c r="Z1111" s="102"/>
      <c r="AA1111" s="102"/>
      <c r="AB1111" s="102"/>
      <c r="AC1111" s="102"/>
      <c r="AD1111" s="102"/>
    </row>
    <row r="1112" spans="1:30" s="103" customFormat="1" x14ac:dyDescent="0.2">
      <c r="A1112" s="146"/>
      <c r="B1112" s="102"/>
      <c r="M1112" s="102"/>
      <c r="N1112" s="102"/>
      <c r="O1112" s="102"/>
      <c r="P1112" s="102"/>
      <c r="Q1112" s="102"/>
      <c r="R1112" s="102"/>
      <c r="S1112" s="102"/>
      <c r="T1112" s="102"/>
      <c r="U1112" s="102"/>
      <c r="V1112" s="102"/>
      <c r="W1112" s="102"/>
      <c r="X1112" s="102"/>
      <c r="Y1112" s="102"/>
      <c r="Z1112" s="102"/>
      <c r="AA1112" s="102"/>
      <c r="AB1112" s="102"/>
      <c r="AC1112" s="102"/>
      <c r="AD1112" s="102"/>
    </row>
    <row r="1113" spans="1:30" s="103" customFormat="1" x14ac:dyDescent="0.2">
      <c r="A1113" s="146"/>
      <c r="B1113" s="102"/>
      <c r="M1113" s="102"/>
      <c r="N1113" s="102"/>
      <c r="O1113" s="102"/>
      <c r="P1113" s="102"/>
      <c r="Q1113" s="102"/>
      <c r="R1113" s="102"/>
      <c r="S1113" s="102"/>
      <c r="T1113" s="102"/>
      <c r="U1113" s="102"/>
      <c r="V1113" s="102"/>
      <c r="W1113" s="102"/>
      <c r="X1113" s="102"/>
      <c r="Y1113" s="102"/>
      <c r="Z1113" s="102"/>
      <c r="AA1113" s="102"/>
      <c r="AB1113" s="102"/>
      <c r="AC1113" s="102"/>
      <c r="AD1113" s="102"/>
    </row>
    <row r="1114" spans="1:30" s="103" customFormat="1" x14ac:dyDescent="0.2">
      <c r="A1114" s="146"/>
      <c r="B1114" s="102"/>
      <c r="M1114" s="102"/>
      <c r="N1114" s="102"/>
      <c r="O1114" s="102"/>
      <c r="P1114" s="102"/>
      <c r="Q1114" s="102"/>
      <c r="R1114" s="102"/>
      <c r="S1114" s="102"/>
      <c r="T1114" s="102"/>
      <c r="U1114" s="102"/>
      <c r="V1114" s="102"/>
      <c r="W1114" s="102"/>
      <c r="X1114" s="102"/>
      <c r="Y1114" s="102"/>
      <c r="Z1114" s="102"/>
      <c r="AA1114" s="102"/>
      <c r="AB1114" s="102"/>
      <c r="AC1114" s="102"/>
      <c r="AD1114" s="102"/>
    </row>
    <row r="1115" spans="1:30" s="103" customFormat="1" x14ac:dyDescent="0.2">
      <c r="A1115" s="146"/>
      <c r="B1115" s="102"/>
      <c r="M1115" s="102"/>
      <c r="N1115" s="102"/>
      <c r="O1115" s="102"/>
      <c r="P1115" s="102"/>
      <c r="Q1115" s="102"/>
      <c r="R1115" s="102"/>
      <c r="S1115" s="102"/>
      <c r="T1115" s="102"/>
      <c r="U1115" s="102"/>
      <c r="V1115" s="102"/>
      <c r="W1115" s="102"/>
      <c r="X1115" s="102"/>
      <c r="Y1115" s="102"/>
      <c r="Z1115" s="102"/>
      <c r="AA1115" s="102"/>
      <c r="AB1115" s="102"/>
      <c r="AC1115" s="102"/>
      <c r="AD1115" s="102"/>
    </row>
    <row r="1116" spans="1:30" s="103" customFormat="1" x14ac:dyDescent="0.2">
      <c r="A1116" s="146"/>
      <c r="B1116" s="102"/>
      <c r="M1116" s="102"/>
      <c r="N1116" s="102"/>
      <c r="O1116" s="102"/>
      <c r="P1116" s="102"/>
      <c r="Q1116" s="102"/>
      <c r="R1116" s="102"/>
      <c r="S1116" s="102"/>
      <c r="T1116" s="102"/>
      <c r="U1116" s="102"/>
      <c r="V1116" s="102"/>
      <c r="W1116" s="102"/>
      <c r="X1116" s="102"/>
      <c r="Y1116" s="102"/>
      <c r="Z1116" s="102"/>
      <c r="AA1116" s="102"/>
      <c r="AB1116" s="102"/>
      <c r="AC1116" s="102"/>
      <c r="AD1116" s="102"/>
    </row>
    <row r="1117" spans="1:30" s="103" customFormat="1" x14ac:dyDescent="0.2">
      <c r="A1117" s="146"/>
      <c r="B1117" s="102"/>
      <c r="M1117" s="102"/>
      <c r="N1117" s="102"/>
      <c r="O1117" s="102"/>
      <c r="P1117" s="102"/>
      <c r="Q1117" s="102"/>
      <c r="R1117" s="102"/>
      <c r="S1117" s="102"/>
      <c r="T1117" s="102"/>
      <c r="U1117" s="102"/>
      <c r="V1117" s="102"/>
      <c r="W1117" s="102"/>
      <c r="X1117" s="102"/>
      <c r="Y1117" s="102"/>
      <c r="Z1117" s="102"/>
      <c r="AA1117" s="102"/>
      <c r="AB1117" s="102"/>
      <c r="AC1117" s="102"/>
      <c r="AD1117" s="102"/>
    </row>
    <row r="1118" spans="1:30" s="103" customFormat="1" x14ac:dyDescent="0.2">
      <c r="A1118" s="146"/>
      <c r="B1118" s="102"/>
      <c r="M1118" s="102"/>
      <c r="N1118" s="102"/>
      <c r="O1118" s="102"/>
      <c r="P1118" s="102"/>
      <c r="Q1118" s="102"/>
      <c r="R1118" s="102"/>
      <c r="S1118" s="102"/>
      <c r="T1118" s="102"/>
      <c r="U1118" s="102"/>
      <c r="V1118" s="102"/>
      <c r="W1118" s="102"/>
      <c r="X1118" s="102"/>
      <c r="Y1118" s="102"/>
      <c r="Z1118" s="102"/>
      <c r="AA1118" s="102"/>
      <c r="AB1118" s="102"/>
      <c r="AC1118" s="102"/>
      <c r="AD1118" s="102"/>
    </row>
    <row r="1119" spans="1:30" s="103" customFormat="1" x14ac:dyDescent="0.2">
      <c r="A1119" s="146"/>
      <c r="B1119" s="102"/>
      <c r="M1119" s="102"/>
      <c r="N1119" s="102"/>
      <c r="O1119" s="102"/>
      <c r="P1119" s="102"/>
      <c r="Q1119" s="102"/>
      <c r="R1119" s="102"/>
      <c r="S1119" s="102"/>
      <c r="T1119" s="102"/>
      <c r="U1119" s="102"/>
      <c r="V1119" s="102"/>
      <c r="W1119" s="102"/>
      <c r="X1119" s="102"/>
      <c r="Y1119" s="102"/>
      <c r="Z1119" s="102"/>
      <c r="AA1119" s="102"/>
      <c r="AB1119" s="102"/>
      <c r="AC1119" s="102"/>
      <c r="AD1119" s="102"/>
    </row>
    <row r="1120" spans="1:30" s="103" customFormat="1" x14ac:dyDescent="0.2">
      <c r="A1120" s="146"/>
      <c r="B1120" s="102"/>
      <c r="M1120" s="102"/>
      <c r="N1120" s="102"/>
      <c r="O1120" s="102"/>
      <c r="P1120" s="102"/>
      <c r="Q1120" s="102"/>
      <c r="R1120" s="102"/>
      <c r="S1120" s="102"/>
      <c r="T1120" s="102"/>
      <c r="U1120" s="102"/>
      <c r="V1120" s="102"/>
      <c r="W1120" s="102"/>
      <c r="X1120" s="102"/>
      <c r="Y1120" s="102"/>
      <c r="Z1120" s="102"/>
      <c r="AA1120" s="102"/>
      <c r="AB1120" s="102"/>
      <c r="AC1120" s="102"/>
      <c r="AD1120" s="102"/>
    </row>
    <row r="1121" spans="1:30" s="103" customFormat="1" x14ac:dyDescent="0.2">
      <c r="A1121" s="146"/>
      <c r="B1121" s="102"/>
      <c r="M1121" s="102"/>
      <c r="N1121" s="102"/>
      <c r="O1121" s="102"/>
      <c r="P1121" s="102"/>
      <c r="Q1121" s="102"/>
      <c r="R1121" s="102"/>
      <c r="S1121" s="102"/>
      <c r="T1121" s="102"/>
      <c r="U1121" s="102"/>
      <c r="V1121" s="102"/>
      <c r="W1121" s="102"/>
      <c r="X1121" s="102"/>
      <c r="Y1121" s="102"/>
      <c r="Z1121" s="102"/>
      <c r="AA1121" s="102"/>
      <c r="AB1121" s="102"/>
      <c r="AC1121" s="102"/>
      <c r="AD1121" s="102"/>
    </row>
    <row r="1122" spans="1:30" s="103" customFormat="1" x14ac:dyDescent="0.2">
      <c r="A1122" s="146"/>
      <c r="B1122" s="102"/>
      <c r="M1122" s="102"/>
      <c r="N1122" s="102"/>
      <c r="O1122" s="102"/>
      <c r="P1122" s="102"/>
      <c r="Q1122" s="102"/>
      <c r="R1122" s="102"/>
      <c r="S1122" s="102"/>
      <c r="T1122" s="102"/>
      <c r="U1122" s="102"/>
      <c r="V1122" s="102"/>
      <c r="W1122" s="102"/>
      <c r="X1122" s="102"/>
      <c r="Y1122" s="102"/>
      <c r="Z1122" s="102"/>
      <c r="AA1122" s="102"/>
      <c r="AB1122" s="102"/>
      <c r="AC1122" s="102"/>
      <c r="AD1122" s="102"/>
    </row>
    <row r="1123" spans="1:30" s="103" customFormat="1" x14ac:dyDescent="0.2">
      <c r="A1123" s="146"/>
      <c r="B1123" s="102"/>
      <c r="M1123" s="102"/>
      <c r="N1123" s="102"/>
      <c r="O1123" s="102"/>
      <c r="P1123" s="102"/>
      <c r="Q1123" s="102"/>
      <c r="R1123" s="102"/>
      <c r="S1123" s="102"/>
      <c r="T1123" s="102"/>
      <c r="U1123" s="102"/>
      <c r="V1123" s="102"/>
      <c r="W1123" s="102"/>
      <c r="X1123" s="102"/>
      <c r="Y1123" s="102"/>
      <c r="Z1123" s="102"/>
      <c r="AA1123" s="102"/>
      <c r="AB1123" s="102"/>
      <c r="AC1123" s="102"/>
      <c r="AD1123" s="102"/>
    </row>
    <row r="1124" spans="1:30" s="103" customFormat="1" x14ac:dyDescent="0.2">
      <c r="A1124" s="146"/>
      <c r="B1124" s="102"/>
      <c r="M1124" s="102"/>
      <c r="N1124" s="102"/>
      <c r="O1124" s="102"/>
      <c r="P1124" s="102"/>
      <c r="Q1124" s="102"/>
      <c r="R1124" s="102"/>
      <c r="S1124" s="102"/>
      <c r="T1124" s="102"/>
      <c r="U1124" s="102"/>
      <c r="V1124" s="102"/>
      <c r="W1124" s="102"/>
      <c r="X1124" s="102"/>
      <c r="Y1124" s="102"/>
      <c r="Z1124" s="102"/>
      <c r="AA1124" s="102"/>
      <c r="AB1124" s="102"/>
      <c r="AC1124" s="102"/>
      <c r="AD1124" s="102"/>
    </row>
    <row r="1125" spans="1:30" s="103" customFormat="1" x14ac:dyDescent="0.2">
      <c r="A1125" s="146"/>
      <c r="B1125" s="102"/>
      <c r="M1125" s="102"/>
      <c r="N1125" s="102"/>
      <c r="O1125" s="102"/>
      <c r="P1125" s="102"/>
      <c r="Q1125" s="102"/>
      <c r="R1125" s="102"/>
      <c r="S1125" s="102"/>
      <c r="T1125" s="102"/>
      <c r="U1125" s="102"/>
      <c r="V1125" s="102"/>
      <c r="W1125" s="102"/>
      <c r="X1125" s="102"/>
      <c r="Y1125" s="102"/>
      <c r="Z1125" s="102"/>
      <c r="AA1125" s="102"/>
      <c r="AB1125" s="102"/>
      <c r="AC1125" s="102"/>
      <c r="AD1125" s="102"/>
    </row>
    <row r="1126" spans="1:30" s="103" customFormat="1" x14ac:dyDescent="0.2">
      <c r="A1126" s="146"/>
      <c r="B1126" s="102"/>
      <c r="M1126" s="102"/>
      <c r="N1126" s="102"/>
      <c r="O1126" s="102"/>
      <c r="P1126" s="102"/>
      <c r="Q1126" s="102"/>
      <c r="R1126" s="102"/>
      <c r="S1126" s="102"/>
      <c r="T1126" s="102"/>
      <c r="U1126" s="102"/>
      <c r="V1126" s="102"/>
      <c r="W1126" s="102"/>
      <c r="X1126" s="102"/>
      <c r="Y1126" s="102"/>
      <c r="Z1126" s="102"/>
      <c r="AA1126" s="102"/>
      <c r="AB1126" s="102"/>
      <c r="AC1126" s="102"/>
      <c r="AD1126" s="102"/>
    </row>
    <row r="1127" spans="1:30" s="103" customFormat="1" x14ac:dyDescent="0.2">
      <c r="A1127" s="146"/>
      <c r="B1127" s="102"/>
      <c r="M1127" s="102"/>
      <c r="N1127" s="102"/>
      <c r="O1127" s="102"/>
      <c r="P1127" s="102"/>
      <c r="Q1127" s="102"/>
      <c r="R1127" s="102"/>
      <c r="S1127" s="102"/>
      <c r="T1127" s="102"/>
      <c r="U1127" s="102"/>
      <c r="V1127" s="102"/>
      <c r="W1127" s="102"/>
      <c r="X1127" s="102"/>
      <c r="Y1127" s="102"/>
      <c r="Z1127" s="102"/>
      <c r="AA1127" s="102"/>
      <c r="AB1127" s="102"/>
      <c r="AC1127" s="102"/>
      <c r="AD1127" s="102"/>
    </row>
    <row r="1128" spans="1:30" s="103" customFormat="1" x14ac:dyDescent="0.2">
      <c r="A1128" s="146"/>
      <c r="B1128" s="102"/>
      <c r="M1128" s="102"/>
      <c r="N1128" s="102"/>
      <c r="O1128" s="102"/>
      <c r="P1128" s="102"/>
      <c r="Q1128" s="102"/>
      <c r="R1128" s="102"/>
      <c r="S1128" s="102"/>
      <c r="T1128" s="102"/>
      <c r="U1128" s="102"/>
      <c r="V1128" s="102"/>
      <c r="W1128" s="102"/>
      <c r="X1128" s="102"/>
      <c r="Y1128" s="102"/>
      <c r="Z1128" s="102"/>
      <c r="AA1128" s="102"/>
      <c r="AB1128" s="102"/>
      <c r="AC1128" s="102"/>
      <c r="AD1128" s="102"/>
    </row>
    <row r="1129" spans="1:30" s="103" customFormat="1" x14ac:dyDescent="0.2">
      <c r="A1129" s="146"/>
      <c r="B1129" s="102"/>
      <c r="M1129" s="102"/>
      <c r="N1129" s="102"/>
      <c r="O1129" s="102"/>
      <c r="P1129" s="102"/>
      <c r="Q1129" s="102"/>
      <c r="R1129" s="102"/>
      <c r="S1129" s="102"/>
      <c r="T1129" s="102"/>
      <c r="U1129" s="102"/>
      <c r="V1129" s="102"/>
      <c r="W1129" s="102"/>
      <c r="X1129" s="102"/>
      <c r="Y1129" s="102"/>
      <c r="Z1129" s="102"/>
      <c r="AA1129" s="102"/>
      <c r="AB1129" s="102"/>
      <c r="AC1129" s="102"/>
      <c r="AD1129" s="102"/>
    </row>
    <row r="1130" spans="1:30" s="103" customFormat="1" x14ac:dyDescent="0.2">
      <c r="A1130" s="146"/>
      <c r="B1130" s="102"/>
      <c r="M1130" s="102"/>
      <c r="N1130" s="102"/>
      <c r="O1130" s="102"/>
      <c r="P1130" s="102"/>
      <c r="Q1130" s="102"/>
      <c r="R1130" s="102"/>
      <c r="S1130" s="102"/>
      <c r="T1130" s="102"/>
      <c r="U1130" s="102"/>
      <c r="V1130" s="102"/>
      <c r="W1130" s="102"/>
      <c r="X1130" s="102"/>
      <c r="Y1130" s="102"/>
      <c r="Z1130" s="102"/>
      <c r="AA1130" s="102"/>
      <c r="AB1130" s="102"/>
      <c r="AC1130" s="102"/>
      <c r="AD1130" s="102"/>
    </row>
    <row r="1131" spans="1:30" s="103" customFormat="1" x14ac:dyDescent="0.2">
      <c r="A1131" s="146"/>
      <c r="B1131" s="102"/>
      <c r="M1131" s="102"/>
      <c r="N1131" s="102"/>
      <c r="O1131" s="102"/>
      <c r="P1131" s="102"/>
      <c r="Q1131" s="102"/>
      <c r="R1131" s="102"/>
      <c r="S1131" s="102"/>
      <c r="T1131" s="102"/>
      <c r="U1131" s="102"/>
      <c r="V1131" s="102"/>
      <c r="W1131" s="102"/>
      <c r="X1131" s="102"/>
      <c r="Y1131" s="102"/>
      <c r="Z1131" s="102"/>
      <c r="AA1131" s="102"/>
      <c r="AB1131" s="102"/>
      <c r="AC1131" s="102"/>
      <c r="AD1131" s="102"/>
    </row>
    <row r="1132" spans="1:30" s="103" customFormat="1" x14ac:dyDescent="0.2">
      <c r="A1132" s="146"/>
      <c r="B1132" s="102"/>
      <c r="M1132" s="102"/>
      <c r="N1132" s="102"/>
      <c r="O1132" s="102"/>
      <c r="P1132" s="102"/>
      <c r="Q1132" s="102"/>
      <c r="R1132" s="102"/>
      <c r="S1132" s="102"/>
      <c r="T1132" s="102"/>
      <c r="U1132" s="102"/>
      <c r="V1132" s="102"/>
      <c r="W1132" s="102"/>
      <c r="X1132" s="102"/>
      <c r="Y1132" s="102"/>
      <c r="Z1132" s="102"/>
      <c r="AA1132" s="102"/>
      <c r="AB1132" s="102"/>
      <c r="AC1132" s="102"/>
      <c r="AD1132" s="102"/>
    </row>
    <row r="1133" spans="1:30" s="103" customFormat="1" x14ac:dyDescent="0.2">
      <c r="A1133" s="146"/>
      <c r="B1133" s="102"/>
      <c r="M1133" s="102"/>
      <c r="N1133" s="102"/>
      <c r="O1133" s="102"/>
      <c r="P1133" s="102"/>
      <c r="Q1133" s="102"/>
      <c r="R1133" s="102"/>
      <c r="S1133" s="102"/>
      <c r="T1133" s="102"/>
      <c r="U1133" s="102"/>
      <c r="V1133" s="102"/>
      <c r="W1133" s="102"/>
      <c r="X1133" s="102"/>
      <c r="Y1133" s="102"/>
      <c r="Z1133" s="102"/>
      <c r="AA1133" s="102"/>
      <c r="AB1133" s="102"/>
      <c r="AC1133" s="102"/>
      <c r="AD1133" s="102"/>
    </row>
    <row r="1134" spans="1:30" s="103" customFormat="1" x14ac:dyDescent="0.2">
      <c r="A1134" s="146"/>
      <c r="B1134" s="102"/>
      <c r="M1134" s="102"/>
      <c r="N1134" s="102"/>
      <c r="O1134" s="102"/>
      <c r="P1134" s="102"/>
      <c r="Q1134" s="102"/>
      <c r="R1134" s="102"/>
      <c r="S1134" s="102"/>
      <c r="T1134" s="102"/>
      <c r="U1134" s="102"/>
      <c r="V1134" s="102"/>
      <c r="W1134" s="102"/>
      <c r="X1134" s="102"/>
      <c r="Y1134" s="102"/>
      <c r="Z1134" s="102"/>
      <c r="AA1134" s="102"/>
      <c r="AB1134" s="102"/>
      <c r="AC1134" s="102"/>
      <c r="AD1134" s="102"/>
    </row>
    <row r="1135" spans="1:30" s="103" customFormat="1" x14ac:dyDescent="0.2">
      <c r="A1135" s="146"/>
      <c r="B1135" s="102"/>
      <c r="M1135" s="102"/>
      <c r="N1135" s="102"/>
      <c r="O1135" s="102"/>
      <c r="P1135" s="102"/>
      <c r="Q1135" s="102"/>
      <c r="R1135" s="102"/>
      <c r="S1135" s="102"/>
      <c r="T1135" s="102"/>
      <c r="U1135" s="102"/>
      <c r="V1135" s="102"/>
      <c r="W1135" s="102"/>
      <c r="X1135" s="102"/>
      <c r="Y1135" s="102"/>
      <c r="Z1135" s="102"/>
      <c r="AA1135" s="102"/>
      <c r="AB1135" s="102"/>
      <c r="AC1135" s="102"/>
      <c r="AD1135" s="102"/>
    </row>
    <row r="1136" spans="1:30" s="103" customFormat="1" x14ac:dyDescent="0.2">
      <c r="A1136" s="146"/>
      <c r="B1136" s="102"/>
      <c r="M1136" s="102"/>
      <c r="N1136" s="102"/>
      <c r="O1136" s="102"/>
      <c r="P1136" s="102"/>
      <c r="Q1136" s="102"/>
      <c r="R1136" s="102"/>
      <c r="S1136" s="102"/>
      <c r="T1136" s="102"/>
      <c r="U1136" s="102"/>
      <c r="V1136" s="102"/>
      <c r="W1136" s="102"/>
      <c r="X1136" s="102"/>
      <c r="Y1136" s="102"/>
      <c r="Z1136" s="102"/>
      <c r="AA1136" s="102"/>
      <c r="AB1136" s="102"/>
      <c r="AC1136" s="102"/>
      <c r="AD1136" s="102"/>
    </row>
    <row r="1137" spans="1:30" s="103" customFormat="1" x14ac:dyDescent="0.2">
      <c r="A1137" s="146"/>
      <c r="B1137" s="102"/>
      <c r="M1137" s="102"/>
      <c r="N1137" s="102"/>
      <c r="O1137" s="102"/>
      <c r="P1137" s="102"/>
      <c r="Q1137" s="102"/>
      <c r="R1137" s="102"/>
      <c r="S1137" s="102"/>
      <c r="T1137" s="102"/>
      <c r="U1137" s="102"/>
      <c r="V1137" s="102"/>
      <c r="W1137" s="102"/>
      <c r="X1137" s="102"/>
      <c r="Y1137" s="102"/>
      <c r="Z1137" s="102"/>
      <c r="AA1137" s="102"/>
      <c r="AB1137" s="102"/>
      <c r="AC1137" s="102"/>
      <c r="AD1137" s="102"/>
    </row>
    <row r="1138" spans="1:30" s="103" customFormat="1" x14ac:dyDescent="0.2">
      <c r="A1138" s="146"/>
      <c r="B1138" s="102"/>
      <c r="M1138" s="102"/>
      <c r="N1138" s="102"/>
      <c r="O1138" s="102"/>
      <c r="P1138" s="102"/>
      <c r="Q1138" s="102"/>
      <c r="R1138" s="102"/>
      <c r="S1138" s="102"/>
      <c r="T1138" s="102"/>
      <c r="U1138" s="102"/>
      <c r="V1138" s="102"/>
      <c r="W1138" s="102"/>
      <c r="X1138" s="102"/>
      <c r="Y1138" s="102"/>
      <c r="Z1138" s="102"/>
      <c r="AA1138" s="102"/>
      <c r="AB1138" s="102"/>
      <c r="AC1138" s="102"/>
      <c r="AD1138" s="102"/>
    </row>
    <row r="1139" spans="1:30" s="103" customFormat="1" x14ac:dyDescent="0.2">
      <c r="A1139" s="146"/>
      <c r="B1139" s="102"/>
      <c r="M1139" s="102"/>
      <c r="N1139" s="102"/>
      <c r="O1139" s="102"/>
      <c r="P1139" s="102"/>
      <c r="Q1139" s="102"/>
      <c r="R1139" s="102"/>
      <c r="S1139" s="102"/>
      <c r="T1139" s="102"/>
      <c r="U1139" s="102"/>
      <c r="V1139" s="102"/>
      <c r="W1139" s="102"/>
      <c r="X1139" s="102"/>
      <c r="Y1139" s="102"/>
      <c r="Z1139" s="102"/>
      <c r="AA1139" s="102"/>
      <c r="AB1139" s="102"/>
      <c r="AC1139" s="102"/>
      <c r="AD1139" s="102"/>
    </row>
    <row r="1140" spans="1:30" s="103" customFormat="1" x14ac:dyDescent="0.2">
      <c r="A1140" s="146"/>
      <c r="B1140" s="102"/>
      <c r="M1140" s="102"/>
      <c r="N1140" s="102"/>
      <c r="O1140" s="102"/>
      <c r="P1140" s="102"/>
      <c r="Q1140" s="102"/>
      <c r="R1140" s="102"/>
      <c r="S1140" s="102"/>
      <c r="T1140" s="102"/>
      <c r="U1140" s="102"/>
      <c r="V1140" s="102"/>
      <c r="W1140" s="102"/>
      <c r="X1140" s="102"/>
      <c r="Y1140" s="102"/>
      <c r="Z1140" s="102"/>
      <c r="AA1140" s="102"/>
      <c r="AB1140" s="102"/>
      <c r="AC1140" s="102"/>
      <c r="AD1140" s="102"/>
    </row>
    <row r="1141" spans="1:30" s="103" customFormat="1" x14ac:dyDescent="0.2">
      <c r="A1141" s="146"/>
      <c r="B1141" s="102"/>
      <c r="M1141" s="102"/>
      <c r="N1141" s="102"/>
      <c r="O1141" s="102"/>
      <c r="P1141" s="102"/>
      <c r="Q1141" s="102"/>
      <c r="R1141" s="102"/>
      <c r="S1141" s="102"/>
      <c r="T1141" s="102"/>
      <c r="U1141" s="102"/>
      <c r="V1141" s="102"/>
      <c r="W1141" s="102"/>
      <c r="X1141" s="102"/>
      <c r="Y1141" s="102"/>
      <c r="Z1141" s="102"/>
      <c r="AA1141" s="102"/>
      <c r="AB1141" s="102"/>
      <c r="AC1141" s="102"/>
      <c r="AD1141" s="102"/>
    </row>
    <row r="1142" spans="1:30" s="103" customFormat="1" x14ac:dyDescent="0.2">
      <c r="A1142" s="146"/>
      <c r="B1142" s="102"/>
      <c r="M1142" s="102"/>
      <c r="N1142" s="102"/>
      <c r="O1142" s="102"/>
      <c r="P1142" s="102"/>
      <c r="Q1142" s="102"/>
      <c r="R1142" s="102"/>
      <c r="S1142" s="102"/>
      <c r="T1142" s="102"/>
      <c r="U1142" s="102"/>
      <c r="V1142" s="102"/>
      <c r="W1142" s="102"/>
      <c r="X1142" s="102"/>
      <c r="Y1142" s="102"/>
      <c r="Z1142" s="102"/>
      <c r="AA1142" s="102"/>
      <c r="AB1142" s="102"/>
      <c r="AC1142" s="102"/>
      <c r="AD1142" s="102"/>
    </row>
    <row r="1143" spans="1:30" s="103" customFormat="1" x14ac:dyDescent="0.2">
      <c r="A1143" s="146"/>
      <c r="B1143" s="102"/>
      <c r="M1143" s="102"/>
      <c r="N1143" s="102"/>
      <c r="O1143" s="102"/>
      <c r="P1143" s="102"/>
      <c r="Q1143" s="102"/>
      <c r="R1143" s="102"/>
      <c r="S1143" s="102"/>
      <c r="T1143" s="102"/>
      <c r="U1143" s="102"/>
      <c r="V1143" s="102"/>
      <c r="W1143" s="102"/>
      <c r="X1143" s="102"/>
      <c r="Y1143" s="102"/>
      <c r="Z1143" s="102"/>
      <c r="AA1143" s="102"/>
      <c r="AB1143" s="102"/>
      <c r="AC1143" s="102"/>
      <c r="AD1143" s="102"/>
    </row>
    <row r="1144" spans="1:30" s="103" customFormat="1" x14ac:dyDescent="0.2">
      <c r="A1144" s="146"/>
      <c r="B1144" s="102"/>
      <c r="M1144" s="102"/>
      <c r="N1144" s="102"/>
      <c r="O1144" s="102"/>
      <c r="P1144" s="102"/>
      <c r="Q1144" s="102"/>
      <c r="R1144" s="102"/>
      <c r="S1144" s="102"/>
      <c r="T1144" s="102"/>
      <c r="U1144" s="102"/>
      <c r="V1144" s="102"/>
      <c r="W1144" s="102"/>
      <c r="X1144" s="102"/>
      <c r="Y1144" s="102"/>
      <c r="Z1144" s="102"/>
      <c r="AA1144" s="102"/>
      <c r="AB1144" s="102"/>
      <c r="AC1144" s="102"/>
      <c r="AD1144" s="102"/>
    </row>
    <row r="1145" spans="1:30" s="103" customFormat="1" x14ac:dyDescent="0.2">
      <c r="A1145" s="146"/>
      <c r="B1145" s="102"/>
      <c r="M1145" s="102"/>
      <c r="N1145" s="102"/>
      <c r="O1145" s="102"/>
      <c r="P1145" s="102"/>
      <c r="Q1145" s="102"/>
      <c r="R1145" s="102"/>
      <c r="S1145" s="102"/>
      <c r="T1145" s="102"/>
      <c r="U1145" s="102"/>
      <c r="V1145" s="102"/>
      <c r="W1145" s="102"/>
      <c r="X1145" s="102"/>
      <c r="Y1145" s="102"/>
      <c r="Z1145" s="102"/>
      <c r="AA1145" s="102"/>
      <c r="AB1145" s="102"/>
      <c r="AC1145" s="102"/>
      <c r="AD1145" s="102"/>
    </row>
    <row r="1146" spans="1:30" s="103" customFormat="1" x14ac:dyDescent="0.2">
      <c r="A1146" s="146"/>
      <c r="B1146" s="102"/>
      <c r="M1146" s="102"/>
      <c r="N1146" s="102"/>
      <c r="O1146" s="102"/>
      <c r="P1146" s="102"/>
      <c r="Q1146" s="102"/>
      <c r="R1146" s="102"/>
      <c r="S1146" s="102"/>
      <c r="T1146" s="102"/>
      <c r="U1146" s="102"/>
      <c r="V1146" s="102"/>
      <c r="W1146" s="102"/>
      <c r="X1146" s="102"/>
      <c r="Y1146" s="102"/>
      <c r="Z1146" s="102"/>
      <c r="AA1146" s="102"/>
      <c r="AB1146" s="102"/>
      <c r="AC1146" s="102"/>
      <c r="AD1146" s="102"/>
    </row>
    <row r="1147" spans="1:30" s="103" customFormat="1" x14ac:dyDescent="0.2">
      <c r="A1147" s="146"/>
      <c r="B1147" s="102"/>
      <c r="M1147" s="102"/>
      <c r="N1147" s="102"/>
      <c r="O1147" s="102"/>
      <c r="P1147" s="102"/>
      <c r="Q1147" s="102"/>
      <c r="R1147" s="102"/>
      <c r="S1147" s="102"/>
      <c r="T1147" s="102"/>
      <c r="U1147" s="102"/>
      <c r="V1147" s="102"/>
      <c r="W1147" s="102"/>
      <c r="X1147" s="102"/>
      <c r="Y1147" s="102"/>
      <c r="Z1147" s="102"/>
      <c r="AA1147" s="102"/>
      <c r="AB1147" s="102"/>
      <c r="AC1147" s="102"/>
      <c r="AD1147" s="102"/>
    </row>
    <row r="1148" spans="1:30" s="103" customFormat="1" x14ac:dyDescent="0.2">
      <c r="A1148" s="146"/>
      <c r="B1148" s="102"/>
      <c r="M1148" s="102"/>
      <c r="N1148" s="102"/>
      <c r="O1148" s="102"/>
      <c r="P1148" s="102"/>
      <c r="Q1148" s="102"/>
      <c r="R1148" s="102"/>
      <c r="S1148" s="102"/>
      <c r="T1148" s="102"/>
      <c r="U1148" s="102"/>
      <c r="V1148" s="102"/>
      <c r="W1148" s="102"/>
      <c r="X1148" s="102"/>
      <c r="Y1148" s="102"/>
      <c r="Z1148" s="102"/>
      <c r="AA1148" s="102"/>
      <c r="AB1148" s="102"/>
      <c r="AC1148" s="102"/>
      <c r="AD1148" s="102"/>
    </row>
    <row r="1149" spans="1:30" s="103" customFormat="1" x14ac:dyDescent="0.2">
      <c r="A1149" s="146"/>
      <c r="B1149" s="102"/>
      <c r="M1149" s="102"/>
      <c r="N1149" s="102"/>
      <c r="O1149" s="102"/>
      <c r="P1149" s="102"/>
      <c r="Q1149" s="102"/>
      <c r="R1149" s="102"/>
      <c r="S1149" s="102"/>
      <c r="T1149" s="102"/>
      <c r="U1149" s="102"/>
      <c r="V1149" s="102"/>
      <c r="W1149" s="102"/>
      <c r="X1149" s="102"/>
      <c r="Y1149" s="102"/>
      <c r="Z1149" s="102"/>
      <c r="AA1149" s="102"/>
      <c r="AB1149" s="102"/>
      <c r="AC1149" s="102"/>
      <c r="AD1149" s="102"/>
    </row>
    <row r="1150" spans="1:30" s="103" customFormat="1" x14ac:dyDescent="0.2">
      <c r="A1150" s="146"/>
      <c r="B1150" s="102"/>
      <c r="M1150" s="102"/>
      <c r="N1150" s="102"/>
      <c r="O1150" s="102"/>
      <c r="P1150" s="102"/>
      <c r="Q1150" s="102"/>
      <c r="R1150" s="102"/>
      <c r="S1150" s="102"/>
      <c r="T1150" s="102"/>
      <c r="U1150" s="102"/>
      <c r="V1150" s="102"/>
      <c r="W1150" s="102"/>
      <c r="X1150" s="102"/>
      <c r="Y1150" s="102"/>
      <c r="Z1150" s="102"/>
      <c r="AA1150" s="102"/>
      <c r="AB1150" s="102"/>
      <c r="AC1150" s="102"/>
      <c r="AD1150" s="102"/>
    </row>
    <row r="1151" spans="1:30" s="103" customFormat="1" x14ac:dyDescent="0.2">
      <c r="A1151" s="146"/>
      <c r="B1151" s="102"/>
      <c r="M1151" s="102"/>
      <c r="N1151" s="102"/>
      <c r="O1151" s="102"/>
      <c r="P1151" s="102"/>
      <c r="Q1151" s="102"/>
      <c r="R1151" s="102"/>
      <c r="S1151" s="102"/>
      <c r="T1151" s="102"/>
      <c r="U1151" s="102"/>
      <c r="V1151" s="102"/>
      <c r="W1151" s="102"/>
      <c r="X1151" s="102"/>
      <c r="Y1151" s="102"/>
      <c r="Z1151" s="102"/>
      <c r="AA1151" s="102"/>
      <c r="AB1151" s="102"/>
      <c r="AC1151" s="102"/>
      <c r="AD1151" s="102"/>
    </row>
    <row r="1152" spans="1:30" s="103" customFormat="1" x14ac:dyDescent="0.2">
      <c r="A1152" s="146"/>
      <c r="B1152" s="102"/>
      <c r="M1152" s="102"/>
      <c r="N1152" s="102"/>
      <c r="O1152" s="102"/>
      <c r="P1152" s="102"/>
      <c r="Q1152" s="102"/>
      <c r="R1152" s="102"/>
      <c r="S1152" s="102"/>
      <c r="T1152" s="102"/>
      <c r="U1152" s="102"/>
      <c r="V1152" s="102"/>
      <c r="W1152" s="102"/>
      <c r="X1152" s="102"/>
      <c r="Y1152" s="102"/>
      <c r="Z1152" s="102"/>
      <c r="AA1152" s="102"/>
      <c r="AB1152" s="102"/>
      <c r="AC1152" s="102"/>
      <c r="AD1152" s="102"/>
    </row>
    <row r="1153" spans="1:30" s="103" customFormat="1" x14ac:dyDescent="0.2">
      <c r="A1153" s="146"/>
      <c r="B1153" s="102"/>
      <c r="M1153" s="102"/>
      <c r="N1153" s="102"/>
      <c r="O1153" s="102"/>
      <c r="P1153" s="102"/>
      <c r="Q1153" s="102"/>
      <c r="R1153" s="102"/>
      <c r="S1153" s="102"/>
      <c r="T1153" s="102"/>
      <c r="U1153" s="102"/>
      <c r="V1153" s="102"/>
      <c r="W1153" s="102"/>
      <c r="X1153" s="102"/>
      <c r="Y1153" s="102"/>
      <c r="Z1153" s="102"/>
      <c r="AA1153" s="102"/>
      <c r="AB1153" s="102"/>
      <c r="AC1153" s="102"/>
      <c r="AD1153" s="102"/>
    </row>
    <row r="1154" spans="1:30" s="103" customFormat="1" x14ac:dyDescent="0.2">
      <c r="A1154" s="146"/>
      <c r="B1154" s="102"/>
      <c r="M1154" s="102"/>
      <c r="N1154" s="102"/>
      <c r="O1154" s="102"/>
      <c r="P1154" s="102"/>
      <c r="Q1154" s="102"/>
      <c r="R1154" s="102"/>
      <c r="S1154" s="102"/>
      <c r="T1154" s="102"/>
      <c r="U1154" s="102"/>
      <c r="V1154" s="102"/>
      <c r="W1154" s="102"/>
      <c r="X1154" s="102"/>
      <c r="Y1154" s="102"/>
      <c r="Z1154" s="102"/>
      <c r="AA1154" s="102"/>
      <c r="AB1154" s="102"/>
      <c r="AC1154" s="102"/>
      <c r="AD1154" s="102"/>
    </row>
    <row r="1155" spans="1:30" s="103" customFormat="1" x14ac:dyDescent="0.2">
      <c r="A1155" s="146"/>
      <c r="B1155" s="102"/>
      <c r="M1155" s="102"/>
      <c r="N1155" s="102"/>
      <c r="O1155" s="102"/>
      <c r="P1155" s="102"/>
      <c r="Q1155" s="102"/>
      <c r="R1155" s="102"/>
      <c r="S1155" s="102"/>
      <c r="T1155" s="102"/>
      <c r="U1155" s="102"/>
      <c r="V1155" s="102"/>
      <c r="W1155" s="102"/>
      <c r="X1155" s="102"/>
      <c r="Y1155" s="102"/>
      <c r="Z1155" s="102"/>
      <c r="AA1155" s="102"/>
      <c r="AB1155" s="102"/>
      <c r="AC1155" s="102"/>
      <c r="AD1155" s="102"/>
    </row>
    <row r="1156" spans="1:30" s="103" customFormat="1" x14ac:dyDescent="0.2">
      <c r="A1156" s="146"/>
      <c r="B1156" s="102"/>
      <c r="M1156" s="102"/>
      <c r="N1156" s="102"/>
      <c r="O1156" s="102"/>
      <c r="P1156" s="102"/>
      <c r="Q1156" s="102"/>
      <c r="R1156" s="102"/>
      <c r="S1156" s="102"/>
      <c r="T1156" s="102"/>
      <c r="U1156" s="102"/>
      <c r="V1156" s="102"/>
      <c r="W1156" s="102"/>
      <c r="X1156" s="102"/>
      <c r="Y1156" s="102"/>
      <c r="Z1156" s="102"/>
      <c r="AA1156" s="102"/>
      <c r="AB1156" s="102"/>
      <c r="AC1156" s="102"/>
      <c r="AD1156" s="102"/>
    </row>
    <row r="1157" spans="1:30" s="103" customFormat="1" x14ac:dyDescent="0.2">
      <c r="A1157" s="146"/>
      <c r="B1157" s="102"/>
      <c r="M1157" s="102"/>
      <c r="N1157" s="102"/>
      <c r="O1157" s="102"/>
      <c r="P1157" s="102"/>
      <c r="Q1157" s="102"/>
      <c r="R1157" s="102"/>
      <c r="S1157" s="102"/>
      <c r="T1157" s="102"/>
      <c r="U1157" s="102"/>
      <c r="V1157" s="102"/>
      <c r="W1157" s="102"/>
      <c r="X1157" s="102"/>
      <c r="Y1157" s="102"/>
      <c r="Z1157" s="102"/>
      <c r="AA1157" s="102"/>
      <c r="AB1157" s="102"/>
      <c r="AC1157" s="102"/>
      <c r="AD1157" s="102"/>
    </row>
    <row r="1158" spans="1:30" s="103" customFormat="1" x14ac:dyDescent="0.2">
      <c r="A1158" s="146"/>
      <c r="B1158" s="102"/>
      <c r="M1158" s="102"/>
      <c r="N1158" s="102"/>
      <c r="O1158" s="102"/>
      <c r="P1158" s="102"/>
      <c r="Q1158" s="102"/>
      <c r="R1158" s="102"/>
      <c r="S1158" s="102"/>
      <c r="T1158" s="102"/>
      <c r="U1158" s="102"/>
      <c r="V1158" s="102"/>
      <c r="W1158" s="102"/>
      <c r="X1158" s="102"/>
      <c r="Y1158" s="102"/>
      <c r="Z1158" s="102"/>
      <c r="AA1158" s="102"/>
      <c r="AB1158" s="102"/>
      <c r="AC1158" s="102"/>
      <c r="AD1158" s="102"/>
    </row>
    <row r="1159" spans="1:30" s="103" customFormat="1" x14ac:dyDescent="0.2">
      <c r="A1159" s="146"/>
      <c r="B1159" s="102"/>
      <c r="M1159" s="102"/>
      <c r="N1159" s="102"/>
      <c r="O1159" s="102"/>
      <c r="P1159" s="102"/>
      <c r="Q1159" s="102"/>
      <c r="R1159" s="102"/>
      <c r="S1159" s="102"/>
      <c r="T1159" s="102"/>
      <c r="U1159" s="102"/>
      <c r="V1159" s="102"/>
      <c r="W1159" s="102"/>
      <c r="X1159" s="102"/>
      <c r="Y1159" s="102"/>
      <c r="Z1159" s="102"/>
      <c r="AA1159" s="102"/>
      <c r="AB1159" s="102"/>
      <c r="AC1159" s="102"/>
      <c r="AD1159" s="102"/>
    </row>
    <row r="1160" spans="1:30" s="103" customFormat="1" x14ac:dyDescent="0.2">
      <c r="A1160" s="146"/>
      <c r="B1160" s="102"/>
      <c r="M1160" s="102"/>
      <c r="N1160" s="102"/>
      <c r="O1160" s="102"/>
      <c r="P1160" s="102"/>
      <c r="Q1160" s="102"/>
      <c r="R1160" s="102"/>
      <c r="S1160" s="102"/>
      <c r="T1160" s="102"/>
      <c r="U1160" s="102"/>
      <c r="V1160" s="102"/>
      <c r="W1160" s="102"/>
      <c r="X1160" s="102"/>
      <c r="Y1160" s="102"/>
      <c r="Z1160" s="102"/>
      <c r="AA1160" s="102"/>
      <c r="AB1160" s="102"/>
      <c r="AC1160" s="102"/>
      <c r="AD1160" s="102"/>
    </row>
    <row r="1161" spans="1:30" s="103" customFormat="1" x14ac:dyDescent="0.2">
      <c r="A1161" s="146"/>
      <c r="B1161" s="102"/>
      <c r="M1161" s="102"/>
      <c r="N1161" s="102"/>
      <c r="O1161" s="102"/>
      <c r="P1161" s="102"/>
      <c r="Q1161" s="102"/>
      <c r="R1161" s="102"/>
      <c r="S1161" s="102"/>
      <c r="T1161" s="102"/>
      <c r="U1161" s="102"/>
      <c r="V1161" s="102"/>
      <c r="W1161" s="102"/>
      <c r="X1161" s="102"/>
      <c r="Y1161" s="102"/>
      <c r="Z1161" s="102"/>
      <c r="AA1161" s="102"/>
      <c r="AB1161" s="102"/>
      <c r="AC1161" s="102"/>
      <c r="AD1161" s="102"/>
    </row>
    <row r="1162" spans="1:30" s="103" customFormat="1" x14ac:dyDescent="0.2">
      <c r="A1162" s="146"/>
      <c r="B1162" s="102"/>
      <c r="M1162" s="102"/>
      <c r="N1162" s="102"/>
      <c r="O1162" s="102"/>
      <c r="P1162" s="102"/>
      <c r="Q1162" s="102"/>
      <c r="R1162" s="102"/>
      <c r="S1162" s="102"/>
      <c r="T1162" s="102"/>
      <c r="U1162" s="102"/>
      <c r="V1162" s="102"/>
      <c r="W1162" s="102"/>
      <c r="X1162" s="102"/>
      <c r="Y1162" s="102"/>
      <c r="Z1162" s="102"/>
      <c r="AA1162" s="102"/>
      <c r="AB1162" s="102"/>
      <c r="AC1162" s="102"/>
      <c r="AD1162" s="102"/>
    </row>
    <row r="1163" spans="1:30" s="103" customFormat="1" x14ac:dyDescent="0.2">
      <c r="A1163" s="146"/>
      <c r="B1163" s="102"/>
      <c r="M1163" s="102"/>
      <c r="N1163" s="102"/>
      <c r="O1163" s="102"/>
      <c r="P1163" s="102"/>
      <c r="Q1163" s="102"/>
      <c r="R1163" s="102"/>
      <c r="S1163" s="102"/>
      <c r="T1163" s="102"/>
      <c r="U1163" s="102"/>
      <c r="V1163" s="102"/>
      <c r="W1163" s="102"/>
      <c r="X1163" s="102"/>
      <c r="Y1163" s="102"/>
      <c r="Z1163" s="102"/>
      <c r="AA1163" s="102"/>
      <c r="AB1163" s="102"/>
      <c r="AC1163" s="102"/>
      <c r="AD1163" s="102"/>
    </row>
    <row r="1164" spans="1:30" s="103" customFormat="1" x14ac:dyDescent="0.2">
      <c r="A1164" s="146"/>
      <c r="B1164" s="102"/>
      <c r="M1164" s="102"/>
      <c r="N1164" s="102"/>
      <c r="O1164" s="102"/>
      <c r="P1164" s="102"/>
      <c r="Q1164" s="102"/>
      <c r="R1164" s="102"/>
      <c r="S1164" s="102"/>
      <c r="T1164" s="102"/>
      <c r="U1164" s="102"/>
      <c r="V1164" s="102"/>
      <c r="W1164" s="102"/>
      <c r="X1164" s="102"/>
      <c r="Y1164" s="102"/>
      <c r="Z1164" s="102"/>
      <c r="AA1164" s="102"/>
      <c r="AB1164" s="102"/>
      <c r="AC1164" s="102"/>
      <c r="AD1164" s="102"/>
    </row>
    <row r="1165" spans="1:30" s="103" customFormat="1" x14ac:dyDescent="0.2">
      <c r="A1165" s="146"/>
      <c r="B1165" s="102"/>
      <c r="M1165" s="102"/>
      <c r="N1165" s="102"/>
      <c r="O1165" s="102"/>
      <c r="P1165" s="102"/>
      <c r="Q1165" s="102"/>
      <c r="R1165" s="102"/>
      <c r="S1165" s="102"/>
      <c r="T1165" s="102"/>
      <c r="U1165" s="102"/>
      <c r="V1165" s="102"/>
      <c r="W1165" s="102"/>
      <c r="X1165" s="102"/>
      <c r="Y1165" s="102"/>
      <c r="Z1165" s="102"/>
      <c r="AA1165" s="102"/>
      <c r="AB1165" s="102"/>
      <c r="AC1165" s="102"/>
      <c r="AD1165" s="102"/>
    </row>
    <row r="1166" spans="1:30" s="103" customFormat="1" x14ac:dyDescent="0.2">
      <c r="A1166" s="146"/>
      <c r="B1166" s="102"/>
      <c r="M1166" s="102"/>
      <c r="N1166" s="102"/>
      <c r="O1166" s="102"/>
      <c r="P1166" s="102"/>
      <c r="Q1166" s="102"/>
      <c r="R1166" s="102"/>
      <c r="S1166" s="102"/>
      <c r="T1166" s="102"/>
      <c r="U1166" s="102"/>
      <c r="V1166" s="102"/>
      <c r="W1166" s="102"/>
      <c r="X1166" s="102"/>
      <c r="Y1166" s="102"/>
      <c r="Z1166" s="102"/>
      <c r="AA1166" s="102"/>
      <c r="AB1166" s="102"/>
      <c r="AC1166" s="102"/>
      <c r="AD1166" s="102"/>
    </row>
    <row r="1167" spans="1:30" s="103" customFormat="1" x14ac:dyDescent="0.2">
      <c r="A1167" s="146"/>
      <c r="B1167" s="102"/>
      <c r="M1167" s="102"/>
      <c r="N1167" s="102"/>
      <c r="O1167" s="102"/>
      <c r="P1167" s="102"/>
      <c r="Q1167" s="102"/>
      <c r="R1167" s="102"/>
      <c r="S1167" s="102"/>
      <c r="T1167" s="102"/>
      <c r="U1167" s="102"/>
      <c r="V1167" s="102"/>
      <c r="W1167" s="102"/>
      <c r="X1167" s="102"/>
      <c r="Y1167" s="102"/>
      <c r="Z1167" s="102"/>
      <c r="AA1167" s="102"/>
      <c r="AB1167" s="102"/>
      <c r="AC1167" s="102"/>
      <c r="AD1167" s="102"/>
    </row>
    <row r="1168" spans="1:30" s="103" customFormat="1" x14ac:dyDescent="0.2">
      <c r="A1168" s="146"/>
      <c r="B1168" s="102"/>
      <c r="M1168" s="102"/>
      <c r="N1168" s="102"/>
      <c r="O1168" s="102"/>
      <c r="P1168" s="102"/>
      <c r="Q1168" s="102"/>
      <c r="R1168" s="102"/>
      <c r="S1168" s="102"/>
      <c r="T1168" s="102"/>
      <c r="U1168" s="102"/>
      <c r="V1168" s="102"/>
      <c r="W1168" s="102"/>
      <c r="X1168" s="102"/>
      <c r="Y1168" s="102"/>
      <c r="Z1168" s="102"/>
      <c r="AA1168" s="102"/>
      <c r="AB1168" s="102"/>
      <c r="AC1168" s="102"/>
      <c r="AD1168" s="102"/>
    </row>
    <row r="1169" spans="1:30" s="103" customFormat="1" x14ac:dyDescent="0.2">
      <c r="A1169" s="146"/>
      <c r="B1169" s="102"/>
      <c r="M1169" s="102"/>
      <c r="N1169" s="102"/>
      <c r="O1169" s="102"/>
      <c r="P1169" s="102"/>
      <c r="Q1169" s="102"/>
      <c r="R1169" s="102"/>
      <c r="S1169" s="102"/>
      <c r="T1169" s="102"/>
      <c r="U1169" s="102"/>
      <c r="V1169" s="102"/>
      <c r="W1169" s="102"/>
      <c r="X1169" s="102"/>
      <c r="Y1169" s="102"/>
      <c r="Z1169" s="102"/>
      <c r="AA1169" s="102"/>
      <c r="AB1169" s="102"/>
      <c r="AC1169" s="102"/>
      <c r="AD1169" s="102"/>
    </row>
    <row r="1170" spans="1:30" s="103" customFormat="1" x14ac:dyDescent="0.2">
      <c r="A1170" s="146"/>
      <c r="B1170" s="102"/>
      <c r="M1170" s="102"/>
      <c r="N1170" s="102"/>
      <c r="O1170" s="102"/>
      <c r="P1170" s="102"/>
      <c r="Q1170" s="102"/>
      <c r="R1170" s="102"/>
      <c r="S1170" s="102"/>
      <c r="T1170" s="102"/>
      <c r="U1170" s="102"/>
      <c r="V1170" s="102"/>
      <c r="W1170" s="102"/>
      <c r="X1170" s="102"/>
      <c r="Y1170" s="102"/>
      <c r="Z1170" s="102"/>
      <c r="AA1170" s="102"/>
      <c r="AB1170" s="102"/>
      <c r="AC1170" s="102"/>
      <c r="AD1170" s="102"/>
    </row>
    <row r="1171" spans="1:30" s="103" customFormat="1" x14ac:dyDescent="0.2">
      <c r="A1171" s="146"/>
      <c r="B1171" s="102"/>
      <c r="M1171" s="102"/>
      <c r="N1171" s="102"/>
      <c r="O1171" s="102"/>
      <c r="P1171" s="102"/>
      <c r="Q1171" s="102"/>
      <c r="R1171" s="102"/>
      <c r="S1171" s="102"/>
      <c r="T1171" s="102"/>
      <c r="U1171" s="102"/>
      <c r="V1171" s="102"/>
      <c r="W1171" s="102"/>
      <c r="X1171" s="102"/>
      <c r="Y1171" s="102"/>
      <c r="Z1171" s="102"/>
      <c r="AA1171" s="102"/>
      <c r="AB1171" s="102"/>
      <c r="AC1171" s="102"/>
      <c r="AD1171" s="102"/>
    </row>
    <row r="1172" spans="1:30" s="103" customFormat="1" x14ac:dyDescent="0.2">
      <c r="A1172" s="146"/>
      <c r="B1172" s="102"/>
      <c r="M1172" s="102"/>
      <c r="N1172" s="102"/>
      <c r="O1172" s="102"/>
      <c r="P1172" s="102"/>
      <c r="Q1172" s="102"/>
      <c r="R1172" s="102"/>
      <c r="S1172" s="102"/>
      <c r="T1172" s="102"/>
      <c r="U1172" s="102"/>
      <c r="V1172" s="102"/>
      <c r="W1172" s="102"/>
      <c r="X1172" s="102"/>
      <c r="Y1172" s="102"/>
      <c r="Z1172" s="102"/>
      <c r="AA1172" s="102"/>
      <c r="AB1172" s="102"/>
      <c r="AC1172" s="102"/>
      <c r="AD1172" s="102"/>
    </row>
    <row r="1173" spans="1:30" s="103" customFormat="1" x14ac:dyDescent="0.2">
      <c r="A1173" s="146"/>
      <c r="B1173" s="102"/>
      <c r="M1173" s="102"/>
      <c r="N1173" s="102"/>
      <c r="O1173" s="102"/>
      <c r="P1173" s="102"/>
      <c r="Q1173" s="102"/>
      <c r="R1173" s="102"/>
      <c r="S1173" s="102"/>
      <c r="T1173" s="102"/>
      <c r="U1173" s="102"/>
      <c r="V1173" s="102"/>
      <c r="W1173" s="102"/>
      <c r="X1173" s="102"/>
      <c r="Y1173" s="102"/>
      <c r="Z1173" s="102"/>
      <c r="AA1173" s="102"/>
      <c r="AB1173" s="102"/>
      <c r="AC1173" s="102"/>
      <c r="AD1173" s="102"/>
    </row>
    <row r="1174" spans="1:30" s="103" customFormat="1" x14ac:dyDescent="0.2">
      <c r="A1174" s="146"/>
      <c r="B1174" s="102"/>
      <c r="M1174" s="102"/>
      <c r="N1174" s="102"/>
      <c r="O1174" s="102"/>
      <c r="P1174" s="102"/>
      <c r="Q1174" s="102"/>
      <c r="R1174" s="102"/>
      <c r="S1174" s="102"/>
      <c r="T1174" s="102"/>
      <c r="U1174" s="102"/>
      <c r="V1174" s="102"/>
      <c r="W1174" s="102"/>
      <c r="X1174" s="102"/>
      <c r="Y1174" s="102"/>
      <c r="Z1174" s="102"/>
      <c r="AA1174" s="102"/>
      <c r="AB1174" s="102"/>
      <c r="AC1174" s="102"/>
      <c r="AD1174" s="102"/>
    </row>
    <row r="1175" spans="1:30" s="103" customFormat="1" x14ac:dyDescent="0.2">
      <c r="A1175" s="146"/>
      <c r="B1175" s="102"/>
      <c r="M1175" s="102"/>
      <c r="N1175" s="102"/>
      <c r="O1175" s="102"/>
      <c r="P1175" s="102"/>
      <c r="Q1175" s="102"/>
      <c r="R1175" s="102"/>
      <c r="S1175" s="102"/>
      <c r="T1175" s="102"/>
      <c r="U1175" s="102"/>
      <c r="V1175" s="102"/>
      <c r="W1175" s="102"/>
      <c r="X1175" s="102"/>
      <c r="Y1175" s="102"/>
      <c r="Z1175" s="102"/>
      <c r="AA1175" s="102"/>
      <c r="AB1175" s="102"/>
      <c r="AC1175" s="102"/>
      <c r="AD1175" s="102"/>
    </row>
    <row r="1176" spans="1:30" s="103" customFormat="1" x14ac:dyDescent="0.2">
      <c r="A1176" s="146"/>
      <c r="B1176" s="102"/>
      <c r="M1176" s="102"/>
      <c r="N1176" s="102"/>
      <c r="O1176" s="102"/>
      <c r="P1176" s="102"/>
      <c r="Q1176" s="102"/>
      <c r="R1176" s="102"/>
      <c r="S1176" s="102"/>
      <c r="T1176" s="102"/>
      <c r="U1176" s="102"/>
      <c r="V1176" s="102"/>
      <c r="W1176" s="102"/>
      <c r="X1176" s="102"/>
      <c r="Y1176" s="102"/>
      <c r="Z1176" s="102"/>
      <c r="AA1176" s="102"/>
      <c r="AB1176" s="102"/>
      <c r="AC1176" s="102"/>
      <c r="AD1176" s="102"/>
    </row>
    <row r="1177" spans="1:30" s="103" customFormat="1" x14ac:dyDescent="0.2">
      <c r="A1177" s="146"/>
      <c r="B1177" s="102"/>
      <c r="M1177" s="102"/>
      <c r="N1177" s="102"/>
      <c r="O1177" s="102"/>
      <c r="P1177" s="102"/>
      <c r="Q1177" s="102"/>
      <c r="R1177" s="102"/>
      <c r="S1177" s="102"/>
      <c r="T1177" s="102"/>
      <c r="U1177" s="102"/>
      <c r="V1177" s="102"/>
      <c r="W1177" s="102"/>
      <c r="X1177" s="102"/>
      <c r="Y1177" s="102"/>
      <c r="Z1177" s="102"/>
      <c r="AA1177" s="102"/>
      <c r="AB1177" s="102"/>
      <c r="AC1177" s="102"/>
      <c r="AD1177" s="102"/>
    </row>
    <row r="1178" spans="1:30" s="103" customFormat="1" x14ac:dyDescent="0.2">
      <c r="A1178" s="146"/>
      <c r="B1178" s="102"/>
      <c r="M1178" s="102"/>
      <c r="N1178" s="102"/>
      <c r="O1178" s="102"/>
      <c r="P1178" s="102"/>
      <c r="Q1178" s="102"/>
      <c r="R1178" s="102"/>
      <c r="S1178" s="102"/>
      <c r="T1178" s="102"/>
      <c r="U1178" s="102"/>
      <c r="V1178" s="102"/>
      <c r="W1178" s="102"/>
      <c r="X1178" s="102"/>
      <c r="Y1178" s="102"/>
      <c r="Z1178" s="102"/>
      <c r="AA1178" s="102"/>
      <c r="AB1178" s="102"/>
      <c r="AC1178" s="102"/>
      <c r="AD1178" s="102"/>
    </row>
    <row r="1179" spans="1:30" s="103" customFormat="1" x14ac:dyDescent="0.2">
      <c r="A1179" s="146"/>
      <c r="B1179" s="102"/>
      <c r="M1179" s="102"/>
      <c r="N1179" s="102"/>
      <c r="O1179" s="102"/>
      <c r="P1179" s="102"/>
      <c r="Q1179" s="102"/>
      <c r="R1179" s="102"/>
      <c r="S1179" s="102"/>
      <c r="T1179" s="102"/>
      <c r="U1179" s="102"/>
      <c r="V1179" s="102"/>
      <c r="W1179" s="102"/>
      <c r="X1179" s="102"/>
      <c r="Y1179" s="102"/>
      <c r="Z1179" s="102"/>
      <c r="AA1179" s="102"/>
      <c r="AB1179" s="102"/>
      <c r="AC1179" s="102"/>
      <c r="AD1179" s="102"/>
    </row>
    <row r="1180" spans="1:30" s="103" customFormat="1" x14ac:dyDescent="0.2">
      <c r="A1180" s="146"/>
      <c r="B1180" s="102"/>
      <c r="M1180" s="102"/>
      <c r="N1180" s="102"/>
      <c r="O1180" s="102"/>
      <c r="P1180" s="102"/>
      <c r="Q1180" s="102"/>
      <c r="R1180" s="102"/>
      <c r="S1180" s="102"/>
      <c r="T1180" s="102"/>
      <c r="U1180" s="102"/>
      <c r="V1180" s="102"/>
      <c r="W1180" s="102"/>
      <c r="X1180" s="102"/>
      <c r="Y1180" s="102"/>
      <c r="Z1180" s="102"/>
      <c r="AA1180" s="102"/>
      <c r="AB1180" s="102"/>
      <c r="AC1180" s="102"/>
      <c r="AD1180" s="102"/>
    </row>
    <row r="1181" spans="1:30" s="103" customFormat="1" x14ac:dyDescent="0.2">
      <c r="A1181" s="146"/>
      <c r="B1181" s="102"/>
      <c r="M1181" s="102"/>
      <c r="N1181" s="102"/>
      <c r="O1181" s="102"/>
      <c r="P1181" s="102"/>
      <c r="Q1181" s="102"/>
      <c r="R1181" s="102"/>
      <c r="S1181" s="102"/>
      <c r="T1181" s="102"/>
      <c r="U1181" s="102"/>
      <c r="V1181" s="102"/>
      <c r="W1181" s="102"/>
      <c r="X1181" s="102"/>
      <c r="Y1181" s="102"/>
      <c r="Z1181" s="102"/>
      <c r="AA1181" s="102"/>
      <c r="AB1181" s="102"/>
      <c r="AC1181" s="102"/>
      <c r="AD1181" s="102"/>
    </row>
    <row r="1182" spans="1:30" s="103" customFormat="1" x14ac:dyDescent="0.2">
      <c r="A1182" s="146"/>
      <c r="B1182" s="102"/>
      <c r="M1182" s="102"/>
      <c r="N1182" s="102"/>
      <c r="O1182" s="102"/>
      <c r="P1182" s="102"/>
      <c r="Q1182" s="102"/>
      <c r="R1182" s="102"/>
      <c r="S1182" s="102"/>
      <c r="T1182" s="102"/>
      <c r="U1182" s="102"/>
      <c r="V1182" s="102"/>
      <c r="W1182" s="102"/>
      <c r="X1182" s="102"/>
      <c r="Y1182" s="102"/>
      <c r="Z1182" s="102"/>
      <c r="AA1182" s="102"/>
      <c r="AB1182" s="102"/>
      <c r="AC1182" s="102"/>
      <c r="AD1182" s="102"/>
    </row>
    <row r="1183" spans="1:30" s="103" customFormat="1" x14ac:dyDescent="0.2">
      <c r="A1183" s="146"/>
      <c r="B1183" s="102"/>
      <c r="M1183" s="102"/>
      <c r="N1183" s="102"/>
      <c r="O1183" s="102"/>
      <c r="P1183" s="102"/>
      <c r="Q1183" s="102"/>
      <c r="R1183" s="102"/>
      <c r="S1183" s="102"/>
      <c r="T1183" s="102"/>
      <c r="U1183" s="102"/>
      <c r="V1183" s="102"/>
      <c r="W1183" s="102"/>
      <c r="X1183" s="102"/>
      <c r="Y1183" s="102"/>
      <c r="Z1183" s="102"/>
      <c r="AA1183" s="102"/>
      <c r="AB1183" s="102"/>
      <c r="AC1183" s="102"/>
      <c r="AD1183" s="102"/>
    </row>
    <row r="1184" spans="1:30" s="103" customFormat="1" x14ac:dyDescent="0.2">
      <c r="A1184" s="146"/>
      <c r="B1184" s="102"/>
      <c r="M1184" s="102"/>
      <c r="N1184" s="102"/>
      <c r="O1184" s="102"/>
      <c r="P1184" s="102"/>
      <c r="Q1184" s="102"/>
      <c r="R1184" s="102"/>
      <c r="S1184" s="102"/>
      <c r="T1184" s="102"/>
      <c r="U1184" s="102"/>
      <c r="V1184" s="102"/>
      <c r="W1184" s="102"/>
      <c r="X1184" s="102"/>
      <c r="Y1184" s="102"/>
      <c r="Z1184" s="102"/>
      <c r="AA1184" s="102"/>
      <c r="AB1184" s="102"/>
      <c r="AC1184" s="102"/>
      <c r="AD1184" s="102"/>
    </row>
    <row r="1185" spans="1:30" s="103" customFormat="1" x14ac:dyDescent="0.2">
      <c r="A1185" s="146"/>
      <c r="B1185" s="102"/>
      <c r="M1185" s="102"/>
      <c r="N1185" s="102"/>
      <c r="O1185" s="102"/>
      <c r="P1185" s="102"/>
      <c r="Q1185" s="102"/>
      <c r="R1185" s="102"/>
      <c r="S1185" s="102"/>
      <c r="T1185" s="102"/>
      <c r="U1185" s="102"/>
      <c r="V1185" s="102"/>
      <c r="W1185" s="102"/>
      <c r="X1185" s="102"/>
      <c r="Y1185" s="102"/>
      <c r="Z1185" s="102"/>
      <c r="AA1185" s="102"/>
      <c r="AB1185" s="102"/>
      <c r="AC1185" s="102"/>
      <c r="AD1185" s="102"/>
    </row>
    <row r="1186" spans="1:30" s="103" customFormat="1" x14ac:dyDescent="0.2">
      <c r="A1186" s="146"/>
      <c r="B1186" s="102"/>
      <c r="M1186" s="102"/>
      <c r="N1186" s="102"/>
      <c r="O1186" s="102"/>
      <c r="P1186" s="102"/>
      <c r="Q1186" s="102"/>
      <c r="R1186" s="102"/>
      <c r="S1186" s="102"/>
      <c r="T1186" s="102"/>
      <c r="U1186" s="102"/>
      <c r="V1186" s="102"/>
      <c r="W1186" s="102"/>
      <c r="X1186" s="102"/>
      <c r="Y1186" s="102"/>
      <c r="Z1186" s="102"/>
      <c r="AA1186" s="102"/>
      <c r="AB1186" s="102"/>
      <c r="AC1186" s="102"/>
      <c r="AD1186" s="102"/>
    </row>
    <row r="1187" spans="1:30" s="103" customFormat="1" x14ac:dyDescent="0.2">
      <c r="A1187" s="146"/>
      <c r="B1187" s="102"/>
      <c r="M1187" s="102"/>
      <c r="N1187" s="102"/>
      <c r="O1187" s="102"/>
      <c r="P1187" s="102"/>
      <c r="Q1187" s="102"/>
      <c r="R1187" s="102"/>
      <c r="S1187" s="102"/>
      <c r="T1187" s="102"/>
      <c r="U1187" s="102"/>
      <c r="V1187" s="102"/>
      <c r="W1187" s="102"/>
      <c r="X1187" s="102"/>
      <c r="Y1187" s="102"/>
      <c r="Z1187" s="102"/>
      <c r="AA1187" s="102"/>
      <c r="AB1187" s="102"/>
      <c r="AC1187" s="102"/>
      <c r="AD1187" s="102"/>
    </row>
    <row r="1188" spans="1:30" s="103" customFormat="1" x14ac:dyDescent="0.2">
      <c r="A1188" s="146"/>
      <c r="B1188" s="102"/>
      <c r="M1188" s="102"/>
      <c r="N1188" s="102"/>
      <c r="O1188" s="102"/>
      <c r="P1188" s="102"/>
      <c r="Q1188" s="102"/>
      <c r="R1188" s="102"/>
      <c r="S1188" s="102"/>
      <c r="T1188" s="102"/>
      <c r="U1188" s="102"/>
      <c r="V1188" s="102"/>
      <c r="W1188" s="102"/>
      <c r="X1188" s="102"/>
      <c r="Y1188" s="102"/>
      <c r="Z1188" s="102"/>
      <c r="AA1188" s="102"/>
      <c r="AB1188" s="102"/>
      <c r="AC1188" s="102"/>
      <c r="AD1188" s="102"/>
    </row>
    <row r="1189" spans="1:30" s="103" customFormat="1" x14ac:dyDescent="0.2">
      <c r="A1189" s="146"/>
      <c r="B1189" s="102"/>
      <c r="M1189" s="102"/>
      <c r="N1189" s="102"/>
      <c r="O1189" s="102"/>
      <c r="P1189" s="102"/>
      <c r="Q1189" s="102"/>
      <c r="R1189" s="102"/>
      <c r="S1189" s="102"/>
      <c r="T1189" s="102"/>
      <c r="U1189" s="102"/>
      <c r="V1189" s="102"/>
      <c r="W1189" s="102"/>
      <c r="X1189" s="102"/>
      <c r="Y1189" s="102"/>
      <c r="Z1189" s="102"/>
      <c r="AA1189" s="102"/>
      <c r="AB1189" s="102"/>
      <c r="AC1189" s="102"/>
      <c r="AD1189" s="102"/>
    </row>
    <row r="1190" spans="1:30" s="103" customFormat="1" x14ac:dyDescent="0.2">
      <c r="A1190" s="146"/>
      <c r="B1190" s="102"/>
      <c r="M1190" s="102"/>
      <c r="N1190" s="102"/>
      <c r="O1190" s="102"/>
      <c r="P1190" s="102"/>
      <c r="Q1190" s="102"/>
      <c r="R1190" s="102"/>
      <c r="S1190" s="102"/>
      <c r="T1190" s="102"/>
      <c r="U1190" s="102"/>
      <c r="V1190" s="102"/>
      <c r="W1190" s="102"/>
      <c r="X1190" s="102"/>
      <c r="Y1190" s="102"/>
      <c r="Z1190" s="102"/>
      <c r="AA1190" s="102"/>
      <c r="AB1190" s="102"/>
      <c r="AC1190" s="102"/>
      <c r="AD1190" s="102"/>
    </row>
    <row r="1191" spans="1:30" s="103" customFormat="1" x14ac:dyDescent="0.2">
      <c r="A1191" s="146"/>
      <c r="B1191" s="102"/>
      <c r="M1191" s="102"/>
      <c r="N1191" s="102"/>
      <c r="O1191" s="102"/>
      <c r="P1191" s="102"/>
      <c r="Q1191" s="102"/>
      <c r="R1191" s="102"/>
      <c r="S1191" s="102"/>
      <c r="T1191" s="102"/>
      <c r="U1191" s="102"/>
      <c r="V1191" s="102"/>
      <c r="W1191" s="102"/>
      <c r="X1191" s="102"/>
      <c r="Y1191" s="102"/>
      <c r="Z1191" s="102"/>
      <c r="AA1191" s="102"/>
      <c r="AB1191" s="102"/>
      <c r="AC1191" s="102"/>
      <c r="AD1191" s="102"/>
    </row>
    <row r="1192" spans="1:30" s="103" customFormat="1" x14ac:dyDescent="0.2">
      <c r="A1192" s="146"/>
      <c r="B1192" s="102"/>
      <c r="M1192" s="102"/>
      <c r="N1192" s="102"/>
      <c r="O1192" s="102"/>
      <c r="P1192" s="102"/>
      <c r="Q1192" s="102"/>
      <c r="R1192" s="102"/>
      <c r="S1192" s="102"/>
      <c r="T1192" s="102"/>
      <c r="U1192" s="102"/>
      <c r="V1192" s="102"/>
      <c r="W1192" s="102"/>
      <c r="X1192" s="102"/>
      <c r="Y1192" s="102"/>
      <c r="Z1192" s="102"/>
      <c r="AA1192" s="102"/>
      <c r="AB1192" s="102"/>
      <c r="AC1192" s="102"/>
      <c r="AD1192" s="102"/>
    </row>
    <row r="1193" spans="1:30" s="103" customFormat="1" x14ac:dyDescent="0.2">
      <c r="A1193" s="146"/>
      <c r="B1193" s="102"/>
      <c r="M1193" s="102"/>
      <c r="N1193" s="102"/>
      <c r="O1193" s="102"/>
      <c r="P1193" s="102"/>
      <c r="Q1193" s="102"/>
      <c r="R1193" s="102"/>
      <c r="S1193" s="102"/>
      <c r="T1193" s="102"/>
      <c r="U1193" s="102"/>
      <c r="V1193" s="102"/>
      <c r="W1193" s="102"/>
      <c r="X1193" s="102"/>
      <c r="Y1193" s="102"/>
      <c r="Z1193" s="102"/>
      <c r="AA1193" s="102"/>
      <c r="AB1193" s="102"/>
      <c r="AC1193" s="102"/>
      <c r="AD1193" s="102"/>
    </row>
    <row r="1194" spans="1:30" s="103" customFormat="1" x14ac:dyDescent="0.2">
      <c r="A1194" s="146"/>
      <c r="B1194" s="102"/>
      <c r="M1194" s="102"/>
      <c r="N1194" s="102"/>
      <c r="O1194" s="102"/>
      <c r="P1194" s="102"/>
      <c r="Q1194" s="102"/>
      <c r="R1194" s="102"/>
      <c r="S1194" s="102"/>
      <c r="T1194" s="102"/>
      <c r="U1194" s="102"/>
      <c r="V1194" s="102"/>
      <c r="W1194" s="102"/>
      <c r="X1194" s="102"/>
      <c r="Y1194" s="102"/>
      <c r="Z1194" s="102"/>
      <c r="AA1194" s="102"/>
      <c r="AB1194" s="102"/>
      <c r="AC1194" s="102"/>
      <c r="AD1194" s="102"/>
    </row>
    <row r="1195" spans="1:30" s="103" customFormat="1" x14ac:dyDescent="0.2">
      <c r="A1195" s="146"/>
      <c r="B1195" s="102"/>
      <c r="M1195" s="102"/>
      <c r="N1195" s="102"/>
      <c r="O1195" s="102"/>
      <c r="P1195" s="102"/>
      <c r="Q1195" s="102"/>
      <c r="R1195" s="102"/>
      <c r="S1195" s="102"/>
      <c r="T1195" s="102"/>
      <c r="U1195" s="102"/>
      <c r="V1195" s="102"/>
      <c r="W1195" s="102"/>
      <c r="X1195" s="102"/>
      <c r="Y1195" s="102"/>
      <c r="Z1195" s="102"/>
      <c r="AA1195" s="102"/>
      <c r="AB1195" s="102"/>
      <c r="AC1195" s="102"/>
      <c r="AD1195" s="102"/>
    </row>
    <row r="1196" spans="1:30" s="103" customFormat="1" x14ac:dyDescent="0.2">
      <c r="A1196" s="146"/>
      <c r="B1196" s="102"/>
      <c r="M1196" s="102"/>
      <c r="N1196" s="102"/>
      <c r="O1196" s="102"/>
      <c r="P1196" s="102"/>
      <c r="Q1196" s="102"/>
      <c r="R1196" s="102"/>
      <c r="S1196" s="102"/>
      <c r="T1196" s="102"/>
      <c r="U1196" s="102"/>
      <c r="V1196" s="102"/>
      <c r="W1196" s="102"/>
      <c r="X1196" s="102"/>
      <c r="Y1196" s="102"/>
      <c r="Z1196" s="102"/>
      <c r="AA1196" s="102"/>
      <c r="AB1196" s="102"/>
      <c r="AC1196" s="102"/>
      <c r="AD1196" s="102"/>
    </row>
    <row r="1197" spans="1:30" s="103" customFormat="1" x14ac:dyDescent="0.2">
      <c r="A1197" s="146"/>
      <c r="B1197" s="102"/>
      <c r="M1197" s="102"/>
      <c r="N1197" s="102"/>
      <c r="O1197" s="102"/>
      <c r="P1197" s="102"/>
      <c r="Q1197" s="102"/>
      <c r="R1197" s="102"/>
      <c r="S1197" s="102"/>
      <c r="T1197" s="102"/>
      <c r="U1197" s="102"/>
      <c r="V1197" s="102"/>
      <c r="W1197" s="102"/>
      <c r="X1197" s="102"/>
      <c r="Y1197" s="102"/>
      <c r="Z1197" s="102"/>
      <c r="AA1197" s="102"/>
      <c r="AB1197" s="102"/>
      <c r="AC1197" s="102"/>
      <c r="AD1197" s="102"/>
    </row>
    <row r="1198" spans="1:30" s="103" customFormat="1" x14ac:dyDescent="0.2">
      <c r="A1198" s="146"/>
      <c r="B1198" s="102"/>
      <c r="M1198" s="102"/>
      <c r="N1198" s="102"/>
      <c r="O1198" s="102"/>
      <c r="P1198" s="102"/>
      <c r="Q1198" s="102"/>
      <c r="R1198" s="102"/>
      <c r="S1198" s="102"/>
      <c r="T1198" s="102"/>
      <c r="U1198" s="102"/>
      <c r="V1198" s="102"/>
      <c r="W1198" s="102"/>
      <c r="X1198" s="102"/>
      <c r="Y1198" s="102"/>
      <c r="Z1198" s="102"/>
      <c r="AA1198" s="102"/>
      <c r="AB1198" s="102"/>
      <c r="AC1198" s="102"/>
      <c r="AD1198" s="102"/>
    </row>
    <row r="1199" spans="1:30" s="103" customFormat="1" x14ac:dyDescent="0.2">
      <c r="A1199" s="146"/>
      <c r="B1199" s="102"/>
      <c r="M1199" s="102"/>
      <c r="N1199" s="102"/>
      <c r="O1199" s="102"/>
      <c r="P1199" s="102"/>
      <c r="Q1199" s="102"/>
      <c r="R1199" s="102"/>
      <c r="S1199" s="102"/>
      <c r="T1199" s="102"/>
      <c r="U1199" s="102"/>
      <c r="V1199" s="102"/>
      <c r="W1199" s="102"/>
      <c r="X1199" s="102"/>
      <c r="Y1199" s="102"/>
      <c r="Z1199" s="102"/>
      <c r="AA1199" s="102"/>
      <c r="AB1199" s="102"/>
      <c r="AC1199" s="102"/>
      <c r="AD1199" s="102"/>
    </row>
    <row r="1200" spans="1:30" s="103" customFormat="1" x14ac:dyDescent="0.2">
      <c r="A1200" s="146"/>
      <c r="B1200" s="102"/>
      <c r="M1200" s="102"/>
      <c r="N1200" s="102"/>
      <c r="O1200" s="102"/>
      <c r="P1200" s="102"/>
      <c r="Q1200" s="102"/>
      <c r="R1200" s="102"/>
      <c r="S1200" s="102"/>
      <c r="T1200" s="102"/>
      <c r="U1200" s="102"/>
      <c r="V1200" s="102"/>
      <c r="W1200" s="102"/>
      <c r="X1200" s="102"/>
      <c r="Y1200" s="102"/>
      <c r="Z1200" s="102"/>
      <c r="AA1200" s="102"/>
      <c r="AB1200" s="102"/>
      <c r="AC1200" s="102"/>
      <c r="AD1200" s="102"/>
    </row>
    <row r="1201" spans="1:30" s="103" customFormat="1" x14ac:dyDescent="0.2">
      <c r="A1201" s="146"/>
      <c r="B1201" s="102"/>
      <c r="M1201" s="102"/>
      <c r="N1201" s="102"/>
      <c r="O1201" s="102"/>
      <c r="P1201" s="102"/>
      <c r="Q1201" s="102"/>
      <c r="R1201" s="102"/>
      <c r="S1201" s="102"/>
      <c r="T1201" s="102"/>
      <c r="U1201" s="102"/>
      <c r="V1201" s="102"/>
      <c r="W1201" s="102"/>
      <c r="X1201" s="102"/>
      <c r="Y1201" s="102"/>
      <c r="Z1201" s="102"/>
      <c r="AA1201" s="102"/>
      <c r="AB1201" s="102"/>
      <c r="AC1201" s="102"/>
      <c r="AD1201" s="102"/>
    </row>
    <row r="1202" spans="1:30" s="103" customFormat="1" x14ac:dyDescent="0.2">
      <c r="A1202" s="146"/>
      <c r="B1202" s="102"/>
      <c r="M1202" s="102"/>
      <c r="N1202" s="102"/>
      <c r="O1202" s="102"/>
      <c r="P1202" s="102"/>
      <c r="Q1202" s="102"/>
      <c r="R1202" s="102"/>
      <c r="S1202" s="102"/>
      <c r="T1202" s="102"/>
      <c r="U1202" s="102"/>
      <c r="V1202" s="102"/>
      <c r="W1202" s="102"/>
      <c r="X1202" s="102"/>
      <c r="Y1202" s="102"/>
      <c r="Z1202" s="102"/>
      <c r="AA1202" s="102"/>
      <c r="AB1202" s="102"/>
      <c r="AC1202" s="102"/>
      <c r="AD1202" s="102"/>
    </row>
    <row r="1203" spans="1:30" s="103" customFormat="1" x14ac:dyDescent="0.2">
      <c r="A1203" s="146"/>
      <c r="B1203" s="102"/>
      <c r="M1203" s="102"/>
      <c r="N1203" s="102"/>
      <c r="O1203" s="102"/>
      <c r="P1203" s="102"/>
      <c r="Q1203" s="102"/>
      <c r="R1203" s="102"/>
      <c r="S1203" s="102"/>
      <c r="T1203" s="102"/>
      <c r="U1203" s="102"/>
      <c r="V1203" s="102"/>
      <c r="W1203" s="102"/>
      <c r="X1203" s="102"/>
      <c r="Y1203" s="102"/>
      <c r="Z1203" s="102"/>
      <c r="AA1203" s="102"/>
      <c r="AB1203" s="102"/>
      <c r="AC1203" s="102"/>
      <c r="AD1203" s="102"/>
    </row>
    <row r="1204" spans="1:30" s="103" customFormat="1" x14ac:dyDescent="0.2">
      <c r="A1204" s="146"/>
      <c r="B1204" s="102"/>
      <c r="M1204" s="102"/>
      <c r="N1204" s="102"/>
      <c r="O1204" s="102"/>
      <c r="P1204" s="102"/>
      <c r="Q1204" s="102"/>
      <c r="R1204" s="102"/>
      <c r="S1204" s="102"/>
      <c r="T1204" s="102"/>
      <c r="U1204" s="102"/>
      <c r="V1204" s="102"/>
      <c r="W1204" s="102"/>
      <c r="X1204" s="102"/>
      <c r="Y1204" s="102"/>
      <c r="Z1204" s="102"/>
      <c r="AA1204" s="102"/>
      <c r="AB1204" s="102"/>
      <c r="AC1204" s="102"/>
      <c r="AD1204" s="102"/>
    </row>
    <row r="1205" spans="1:30" s="103" customFormat="1" x14ac:dyDescent="0.2">
      <c r="A1205" s="146"/>
      <c r="B1205" s="102"/>
      <c r="M1205" s="102"/>
      <c r="N1205" s="102"/>
      <c r="O1205" s="102"/>
      <c r="P1205" s="102"/>
      <c r="Q1205" s="102"/>
      <c r="R1205" s="102"/>
      <c r="S1205" s="102"/>
      <c r="T1205" s="102"/>
      <c r="U1205" s="102"/>
      <c r="V1205" s="102"/>
      <c r="W1205" s="102"/>
      <c r="X1205" s="102"/>
      <c r="Y1205" s="102"/>
      <c r="Z1205" s="102"/>
      <c r="AA1205" s="102"/>
      <c r="AB1205" s="102"/>
      <c r="AC1205" s="102"/>
      <c r="AD1205" s="102"/>
    </row>
    <row r="1206" spans="1:30" s="103" customFormat="1" x14ac:dyDescent="0.2">
      <c r="A1206" s="146"/>
      <c r="B1206" s="102"/>
      <c r="M1206" s="102"/>
      <c r="N1206" s="102"/>
      <c r="O1206" s="102"/>
      <c r="P1206" s="102"/>
      <c r="Q1206" s="102"/>
      <c r="R1206" s="102"/>
      <c r="S1206" s="102"/>
      <c r="T1206" s="102"/>
      <c r="U1206" s="102"/>
      <c r="V1206" s="102"/>
      <c r="W1206" s="102"/>
      <c r="X1206" s="102"/>
      <c r="Y1206" s="102"/>
      <c r="Z1206" s="102"/>
      <c r="AA1206" s="102"/>
      <c r="AB1206" s="102"/>
      <c r="AC1206" s="102"/>
      <c r="AD1206" s="102"/>
    </row>
    <row r="1207" spans="1:30" s="103" customFormat="1" x14ac:dyDescent="0.2">
      <c r="A1207" s="146"/>
      <c r="B1207" s="102"/>
      <c r="M1207" s="102"/>
      <c r="N1207" s="102"/>
      <c r="O1207" s="102"/>
      <c r="P1207" s="102"/>
      <c r="Q1207" s="102"/>
      <c r="R1207" s="102"/>
      <c r="S1207" s="102"/>
      <c r="T1207" s="102"/>
      <c r="U1207" s="102"/>
      <c r="V1207" s="102"/>
      <c r="W1207" s="102"/>
      <c r="X1207" s="102"/>
      <c r="Y1207" s="102"/>
      <c r="Z1207" s="102"/>
      <c r="AA1207" s="102"/>
      <c r="AB1207" s="102"/>
      <c r="AC1207" s="102"/>
      <c r="AD1207" s="102"/>
    </row>
    <row r="1208" spans="1:30" s="103" customFormat="1" x14ac:dyDescent="0.2">
      <c r="A1208" s="146"/>
      <c r="B1208" s="102"/>
      <c r="M1208" s="102"/>
      <c r="N1208" s="102"/>
      <c r="O1208" s="102"/>
      <c r="P1208" s="102"/>
      <c r="Q1208" s="102"/>
      <c r="R1208" s="102"/>
      <c r="S1208" s="102"/>
      <c r="T1208" s="102"/>
      <c r="U1208" s="102"/>
      <c r="V1208" s="102"/>
      <c r="W1208" s="102"/>
      <c r="X1208" s="102"/>
      <c r="Y1208" s="102"/>
      <c r="Z1208" s="102"/>
      <c r="AA1208" s="102"/>
      <c r="AB1208" s="102"/>
      <c r="AC1208" s="102"/>
      <c r="AD1208" s="102"/>
    </row>
    <row r="1209" spans="1:30" s="103" customFormat="1" x14ac:dyDescent="0.2">
      <c r="A1209" s="146"/>
      <c r="B1209" s="102"/>
      <c r="M1209" s="102"/>
      <c r="N1209" s="102"/>
      <c r="O1209" s="102"/>
      <c r="P1209" s="102"/>
      <c r="Q1209" s="102"/>
      <c r="R1209" s="102"/>
      <c r="S1209" s="102"/>
      <c r="T1209" s="102"/>
      <c r="U1209" s="102"/>
      <c r="V1209" s="102"/>
      <c r="W1209" s="102"/>
      <c r="X1209" s="102"/>
      <c r="Y1209" s="102"/>
      <c r="Z1209" s="102"/>
      <c r="AA1209" s="102"/>
      <c r="AB1209" s="102"/>
      <c r="AC1209" s="102"/>
      <c r="AD1209" s="102"/>
    </row>
    <row r="1210" spans="1:30" s="103" customFormat="1" x14ac:dyDescent="0.2">
      <c r="A1210" s="146"/>
      <c r="B1210" s="102"/>
      <c r="M1210" s="102"/>
      <c r="N1210" s="102"/>
      <c r="O1210" s="102"/>
      <c r="P1210" s="102"/>
      <c r="Q1210" s="102"/>
      <c r="R1210" s="102"/>
      <c r="S1210" s="102"/>
      <c r="T1210" s="102"/>
      <c r="U1210" s="102"/>
      <c r="V1210" s="102"/>
      <c r="W1210" s="102"/>
      <c r="X1210" s="102"/>
      <c r="Y1210" s="102"/>
      <c r="Z1210" s="102"/>
      <c r="AA1210" s="102"/>
      <c r="AB1210" s="102"/>
      <c r="AC1210" s="102"/>
      <c r="AD1210" s="102"/>
    </row>
    <row r="1211" spans="1:30" s="103" customFormat="1" x14ac:dyDescent="0.2">
      <c r="A1211" s="146"/>
      <c r="B1211" s="102"/>
      <c r="M1211" s="102"/>
      <c r="N1211" s="102"/>
      <c r="O1211" s="102"/>
      <c r="P1211" s="102"/>
      <c r="Q1211" s="102"/>
      <c r="R1211" s="102"/>
      <c r="S1211" s="102"/>
      <c r="T1211" s="102"/>
      <c r="U1211" s="102"/>
      <c r="V1211" s="102"/>
      <c r="W1211" s="102"/>
      <c r="X1211" s="102"/>
      <c r="Y1211" s="102"/>
      <c r="Z1211" s="102"/>
      <c r="AA1211" s="102"/>
      <c r="AB1211" s="102"/>
      <c r="AC1211" s="102"/>
      <c r="AD1211" s="102"/>
    </row>
    <row r="1212" spans="1:30" s="103" customFormat="1" x14ac:dyDescent="0.2">
      <c r="A1212" s="146"/>
      <c r="B1212" s="102"/>
      <c r="M1212" s="102"/>
      <c r="N1212" s="102"/>
      <c r="O1212" s="102"/>
      <c r="P1212" s="102"/>
      <c r="Q1212" s="102"/>
      <c r="R1212" s="102"/>
      <c r="S1212" s="102"/>
      <c r="T1212" s="102"/>
      <c r="U1212" s="102"/>
      <c r="V1212" s="102"/>
      <c r="W1212" s="102"/>
      <c r="X1212" s="102"/>
      <c r="Y1212" s="102"/>
      <c r="Z1212" s="102"/>
      <c r="AA1212" s="102"/>
      <c r="AB1212" s="102"/>
      <c r="AC1212" s="102"/>
      <c r="AD1212" s="102"/>
    </row>
    <row r="1213" spans="1:30" s="103" customFormat="1" x14ac:dyDescent="0.2">
      <c r="A1213" s="146"/>
      <c r="B1213" s="102"/>
      <c r="M1213" s="102"/>
      <c r="N1213" s="102"/>
      <c r="O1213" s="102"/>
      <c r="P1213" s="102"/>
      <c r="Q1213" s="102"/>
      <c r="R1213" s="102"/>
      <c r="S1213" s="102"/>
      <c r="T1213" s="102"/>
      <c r="U1213" s="102"/>
      <c r="V1213" s="102"/>
      <c r="W1213" s="102"/>
      <c r="X1213" s="102"/>
      <c r="Y1213" s="102"/>
      <c r="Z1213" s="102"/>
      <c r="AA1213" s="102"/>
      <c r="AB1213" s="102"/>
      <c r="AC1213" s="102"/>
      <c r="AD1213" s="102"/>
    </row>
    <row r="1214" spans="1:30" s="103" customFormat="1" x14ac:dyDescent="0.2">
      <c r="A1214" s="146"/>
      <c r="B1214" s="102"/>
      <c r="M1214" s="102"/>
      <c r="N1214" s="102"/>
      <c r="O1214" s="102"/>
      <c r="P1214" s="102"/>
      <c r="Q1214" s="102"/>
      <c r="R1214" s="102"/>
      <c r="S1214" s="102"/>
      <c r="T1214" s="102"/>
      <c r="U1214" s="102"/>
      <c r="V1214" s="102"/>
      <c r="W1214" s="102"/>
      <c r="X1214" s="102"/>
      <c r="Y1214" s="102"/>
      <c r="Z1214" s="102"/>
      <c r="AA1214" s="102"/>
      <c r="AB1214" s="102"/>
      <c r="AC1214" s="102"/>
      <c r="AD1214" s="102"/>
    </row>
    <row r="1215" spans="1:30" s="103" customFormat="1" x14ac:dyDescent="0.2">
      <c r="A1215" s="146"/>
      <c r="B1215" s="102"/>
      <c r="M1215" s="102"/>
      <c r="N1215" s="102"/>
      <c r="O1215" s="102"/>
      <c r="P1215" s="102"/>
      <c r="Q1215" s="102"/>
      <c r="R1215" s="102"/>
      <c r="S1215" s="102"/>
      <c r="T1215" s="102"/>
      <c r="U1215" s="102"/>
      <c r="V1215" s="102"/>
      <c r="W1215" s="102"/>
      <c r="X1215" s="102"/>
      <c r="Y1215" s="102"/>
      <c r="Z1215" s="102"/>
      <c r="AA1215" s="102"/>
      <c r="AB1215" s="102"/>
      <c r="AC1215" s="102"/>
      <c r="AD1215" s="102"/>
    </row>
    <row r="1216" spans="1:30" s="103" customFormat="1" x14ac:dyDescent="0.2">
      <c r="A1216" s="146"/>
      <c r="B1216" s="102"/>
      <c r="M1216" s="102"/>
      <c r="N1216" s="102"/>
      <c r="O1216" s="102"/>
      <c r="P1216" s="102"/>
      <c r="Q1216" s="102"/>
      <c r="R1216" s="102"/>
      <c r="S1216" s="102"/>
      <c r="T1216" s="102"/>
      <c r="U1216" s="102"/>
      <c r="V1216" s="102"/>
      <c r="W1216" s="102"/>
      <c r="X1216" s="102"/>
      <c r="Y1216" s="102"/>
      <c r="Z1216" s="102"/>
      <c r="AA1216" s="102"/>
      <c r="AB1216" s="102"/>
      <c r="AC1216" s="102"/>
      <c r="AD1216" s="102"/>
    </row>
    <row r="1217" spans="1:30" s="103" customFormat="1" x14ac:dyDescent="0.2">
      <c r="A1217" s="146"/>
      <c r="B1217" s="102"/>
      <c r="M1217" s="102"/>
      <c r="N1217" s="102"/>
      <c r="O1217" s="102"/>
      <c r="P1217" s="102"/>
      <c r="Q1217" s="102"/>
      <c r="R1217" s="102"/>
      <c r="S1217" s="102"/>
      <c r="T1217" s="102"/>
      <c r="U1217" s="102"/>
      <c r="V1217" s="102"/>
      <c r="W1217" s="102"/>
      <c r="X1217" s="102"/>
      <c r="Y1217" s="102"/>
      <c r="Z1217" s="102"/>
      <c r="AA1217" s="102"/>
      <c r="AB1217" s="102"/>
      <c r="AC1217" s="102"/>
      <c r="AD1217" s="102"/>
    </row>
    <row r="1218" spans="1:30" s="103" customFormat="1" x14ac:dyDescent="0.2">
      <c r="A1218" s="146"/>
      <c r="B1218" s="102"/>
      <c r="M1218" s="102"/>
      <c r="N1218" s="102"/>
      <c r="O1218" s="102"/>
      <c r="P1218" s="102"/>
      <c r="Q1218" s="102"/>
      <c r="R1218" s="102"/>
      <c r="S1218" s="102"/>
      <c r="T1218" s="102"/>
      <c r="U1218" s="102"/>
      <c r="V1218" s="102"/>
      <c r="W1218" s="102"/>
      <c r="X1218" s="102"/>
      <c r="Y1218" s="102"/>
      <c r="Z1218" s="102"/>
      <c r="AA1218" s="102"/>
      <c r="AB1218" s="102"/>
      <c r="AC1218" s="102"/>
      <c r="AD1218" s="102"/>
    </row>
    <row r="1219" spans="1:30" s="103" customFormat="1" x14ac:dyDescent="0.2">
      <c r="A1219" s="146"/>
      <c r="B1219" s="102"/>
      <c r="M1219" s="102"/>
      <c r="N1219" s="102"/>
      <c r="O1219" s="102"/>
      <c r="P1219" s="102"/>
      <c r="Q1219" s="102"/>
      <c r="R1219" s="102"/>
      <c r="S1219" s="102"/>
      <c r="T1219" s="102"/>
      <c r="U1219" s="102"/>
      <c r="V1219" s="102"/>
      <c r="W1219" s="102"/>
      <c r="X1219" s="102"/>
      <c r="Y1219" s="102"/>
      <c r="Z1219" s="102"/>
      <c r="AA1219" s="102"/>
      <c r="AB1219" s="102"/>
      <c r="AC1219" s="102"/>
      <c r="AD1219" s="102"/>
    </row>
    <row r="1220" spans="1:30" s="103" customFormat="1" x14ac:dyDescent="0.2">
      <c r="A1220" s="146"/>
      <c r="B1220" s="102"/>
      <c r="M1220" s="102"/>
      <c r="N1220" s="102"/>
      <c r="O1220" s="102"/>
      <c r="P1220" s="102"/>
      <c r="Q1220" s="102"/>
      <c r="R1220" s="102"/>
      <c r="S1220" s="102"/>
      <c r="T1220" s="102"/>
      <c r="U1220" s="102"/>
      <c r="V1220" s="102"/>
      <c r="W1220" s="102"/>
      <c r="X1220" s="102"/>
      <c r="Y1220" s="102"/>
      <c r="Z1220" s="102"/>
      <c r="AA1220" s="102"/>
      <c r="AB1220" s="102"/>
      <c r="AC1220" s="102"/>
      <c r="AD1220" s="102"/>
    </row>
    <row r="1221" spans="1:30" s="103" customFormat="1" x14ac:dyDescent="0.2">
      <c r="A1221" s="146"/>
      <c r="B1221" s="102"/>
      <c r="M1221" s="102"/>
      <c r="N1221" s="102"/>
      <c r="O1221" s="102"/>
      <c r="P1221" s="102"/>
      <c r="Q1221" s="102"/>
      <c r="R1221" s="102"/>
      <c r="S1221" s="102"/>
      <c r="T1221" s="102"/>
      <c r="U1221" s="102"/>
      <c r="V1221" s="102"/>
      <c r="W1221" s="102"/>
      <c r="X1221" s="102"/>
      <c r="Y1221" s="102"/>
      <c r="Z1221" s="102"/>
      <c r="AA1221" s="102"/>
      <c r="AB1221" s="102"/>
      <c r="AC1221" s="102"/>
      <c r="AD1221" s="102"/>
    </row>
    <row r="1222" spans="1:30" s="103" customFormat="1" x14ac:dyDescent="0.2">
      <c r="A1222" s="146"/>
      <c r="B1222" s="102"/>
      <c r="M1222" s="102"/>
      <c r="N1222" s="102"/>
      <c r="O1222" s="102"/>
      <c r="P1222" s="102"/>
      <c r="Q1222" s="102"/>
      <c r="R1222" s="102"/>
      <c r="S1222" s="102"/>
      <c r="T1222" s="102"/>
      <c r="U1222" s="102"/>
      <c r="V1222" s="102"/>
      <c r="W1222" s="102"/>
      <c r="X1222" s="102"/>
      <c r="Y1222" s="102"/>
      <c r="Z1222" s="102"/>
      <c r="AA1222" s="102"/>
      <c r="AB1222" s="102"/>
      <c r="AC1222" s="102"/>
      <c r="AD1222" s="102"/>
    </row>
    <row r="1223" spans="1:30" s="103" customFormat="1" x14ac:dyDescent="0.2">
      <c r="A1223" s="146"/>
      <c r="B1223" s="102"/>
      <c r="M1223" s="102"/>
      <c r="N1223" s="102"/>
      <c r="O1223" s="102"/>
      <c r="P1223" s="102"/>
      <c r="Q1223" s="102"/>
      <c r="R1223" s="102"/>
      <c r="S1223" s="102"/>
      <c r="T1223" s="102"/>
      <c r="U1223" s="102"/>
      <c r="V1223" s="102"/>
      <c r="W1223" s="102"/>
      <c r="X1223" s="102"/>
      <c r="Y1223" s="102"/>
      <c r="Z1223" s="102"/>
      <c r="AA1223" s="102"/>
      <c r="AB1223" s="102"/>
      <c r="AC1223" s="102"/>
      <c r="AD1223" s="102"/>
    </row>
    <row r="1224" spans="1:30" s="103" customFormat="1" x14ac:dyDescent="0.2">
      <c r="A1224" s="146"/>
      <c r="B1224" s="102"/>
      <c r="M1224" s="102"/>
      <c r="N1224" s="102"/>
      <c r="O1224" s="102"/>
      <c r="P1224" s="102"/>
      <c r="Q1224" s="102"/>
      <c r="R1224" s="102"/>
      <c r="S1224" s="102"/>
      <c r="T1224" s="102"/>
      <c r="U1224" s="102"/>
      <c r="V1224" s="102"/>
      <c r="W1224" s="102"/>
      <c r="X1224" s="102"/>
      <c r="Y1224" s="102"/>
      <c r="Z1224" s="102"/>
      <c r="AA1224" s="102"/>
      <c r="AB1224" s="102"/>
      <c r="AC1224" s="102"/>
      <c r="AD1224" s="102"/>
    </row>
    <row r="1225" spans="1:30" s="103" customFormat="1" x14ac:dyDescent="0.2">
      <c r="A1225" s="146"/>
      <c r="B1225" s="102"/>
      <c r="M1225" s="102"/>
      <c r="N1225" s="102"/>
      <c r="O1225" s="102"/>
      <c r="P1225" s="102"/>
      <c r="Q1225" s="102"/>
      <c r="R1225" s="102"/>
      <c r="S1225" s="102"/>
      <c r="T1225" s="102"/>
      <c r="U1225" s="102"/>
      <c r="V1225" s="102"/>
      <c r="W1225" s="102"/>
      <c r="X1225" s="102"/>
      <c r="Y1225" s="102"/>
      <c r="Z1225" s="102"/>
      <c r="AA1225" s="102"/>
      <c r="AB1225" s="102"/>
      <c r="AC1225" s="102"/>
      <c r="AD1225" s="102"/>
    </row>
    <row r="1226" spans="1:30" s="103" customFormat="1" x14ac:dyDescent="0.2">
      <c r="A1226" s="146"/>
      <c r="B1226" s="102"/>
      <c r="M1226" s="102"/>
      <c r="N1226" s="102"/>
      <c r="O1226" s="102"/>
      <c r="P1226" s="102"/>
      <c r="Q1226" s="102"/>
      <c r="R1226" s="102"/>
      <c r="S1226" s="102"/>
      <c r="T1226" s="102"/>
      <c r="U1226" s="102"/>
      <c r="V1226" s="102"/>
      <c r="W1226" s="102"/>
      <c r="X1226" s="102"/>
      <c r="Y1226" s="102"/>
      <c r="Z1226" s="102"/>
      <c r="AA1226" s="102"/>
      <c r="AB1226" s="102"/>
      <c r="AC1226" s="102"/>
      <c r="AD1226" s="102"/>
    </row>
    <row r="1227" spans="1:30" s="103" customFormat="1" x14ac:dyDescent="0.2">
      <c r="A1227" s="146"/>
      <c r="B1227" s="102"/>
      <c r="M1227" s="102"/>
      <c r="N1227" s="102"/>
      <c r="O1227" s="102"/>
      <c r="P1227" s="102"/>
      <c r="Q1227" s="102"/>
      <c r="R1227" s="102"/>
      <c r="S1227" s="102"/>
      <c r="T1227" s="102"/>
      <c r="U1227" s="102"/>
      <c r="V1227" s="102"/>
      <c r="W1227" s="102"/>
      <c r="X1227" s="102"/>
      <c r="Y1227" s="102"/>
      <c r="Z1227" s="102"/>
      <c r="AA1227" s="102"/>
      <c r="AB1227" s="102"/>
      <c r="AC1227" s="102"/>
      <c r="AD1227" s="102"/>
    </row>
    <row r="1228" spans="1:30" s="103" customFormat="1" x14ac:dyDescent="0.2">
      <c r="A1228" s="146"/>
      <c r="B1228" s="102"/>
      <c r="M1228" s="102"/>
      <c r="N1228" s="102"/>
      <c r="O1228" s="102"/>
      <c r="P1228" s="102"/>
      <c r="Q1228" s="102"/>
      <c r="R1228" s="102"/>
      <c r="S1228" s="102"/>
      <c r="T1228" s="102"/>
      <c r="U1228" s="102"/>
      <c r="V1228" s="102"/>
      <c r="W1228" s="102"/>
      <c r="X1228" s="102"/>
      <c r="Y1228" s="102"/>
      <c r="Z1228" s="102"/>
      <c r="AA1228" s="102"/>
      <c r="AB1228" s="102"/>
      <c r="AC1228" s="102"/>
      <c r="AD1228" s="102"/>
    </row>
    <row r="1229" spans="1:30" s="103" customFormat="1" x14ac:dyDescent="0.2">
      <c r="A1229" s="146"/>
      <c r="B1229" s="102"/>
      <c r="M1229" s="102"/>
      <c r="N1229" s="102"/>
      <c r="O1229" s="102"/>
      <c r="P1229" s="102"/>
      <c r="Q1229" s="102"/>
      <c r="R1229" s="102"/>
      <c r="S1229" s="102"/>
      <c r="T1229" s="102"/>
      <c r="U1229" s="102"/>
      <c r="V1229" s="102"/>
      <c r="W1229" s="102"/>
      <c r="X1229" s="102"/>
      <c r="Y1229" s="102"/>
      <c r="Z1229" s="102"/>
      <c r="AA1229" s="102"/>
      <c r="AB1229" s="102"/>
      <c r="AC1229" s="102"/>
      <c r="AD1229" s="102"/>
    </row>
    <row r="1230" spans="1:30" s="103" customFormat="1" x14ac:dyDescent="0.2">
      <c r="A1230" s="146"/>
      <c r="B1230" s="102"/>
      <c r="M1230" s="102"/>
      <c r="N1230" s="102"/>
      <c r="O1230" s="102"/>
      <c r="P1230" s="102"/>
      <c r="Q1230" s="102"/>
      <c r="R1230" s="102"/>
      <c r="S1230" s="102"/>
      <c r="T1230" s="102"/>
      <c r="U1230" s="102"/>
      <c r="V1230" s="102"/>
      <c r="W1230" s="102"/>
      <c r="X1230" s="102"/>
      <c r="Y1230" s="102"/>
      <c r="Z1230" s="102"/>
      <c r="AA1230" s="102"/>
      <c r="AB1230" s="102"/>
      <c r="AC1230" s="102"/>
      <c r="AD1230" s="102"/>
    </row>
    <row r="1231" spans="1:30" s="103" customFormat="1" x14ac:dyDescent="0.2">
      <c r="A1231" s="146"/>
      <c r="B1231" s="102"/>
      <c r="M1231" s="102"/>
      <c r="N1231" s="102"/>
      <c r="O1231" s="102"/>
      <c r="P1231" s="102"/>
      <c r="Q1231" s="102"/>
      <c r="R1231" s="102"/>
      <c r="S1231" s="102"/>
      <c r="T1231" s="102"/>
      <c r="U1231" s="102"/>
      <c r="V1231" s="102"/>
      <c r="W1231" s="102"/>
      <c r="X1231" s="102"/>
      <c r="Y1231" s="102"/>
      <c r="Z1231" s="102"/>
      <c r="AA1231" s="102"/>
      <c r="AB1231" s="102"/>
      <c r="AC1231" s="102"/>
      <c r="AD1231" s="102"/>
    </row>
    <row r="1232" spans="1:30" s="103" customFormat="1" x14ac:dyDescent="0.2">
      <c r="A1232" s="146"/>
      <c r="B1232" s="102"/>
      <c r="M1232" s="102"/>
      <c r="N1232" s="102"/>
      <c r="O1232" s="102"/>
      <c r="P1232" s="102"/>
      <c r="Q1232" s="102"/>
      <c r="R1232" s="102"/>
      <c r="S1232" s="102"/>
      <c r="T1232" s="102"/>
      <c r="U1232" s="102"/>
      <c r="V1232" s="102"/>
      <c r="W1232" s="102"/>
      <c r="X1232" s="102"/>
      <c r="Y1232" s="102"/>
      <c r="Z1232" s="102"/>
      <c r="AA1232" s="102"/>
      <c r="AB1232" s="102"/>
      <c r="AC1232" s="102"/>
      <c r="AD1232" s="102"/>
    </row>
    <row r="1233" spans="1:30" s="103" customFormat="1" x14ac:dyDescent="0.2">
      <c r="A1233" s="146"/>
      <c r="B1233" s="102"/>
      <c r="M1233" s="102"/>
      <c r="N1233" s="102"/>
      <c r="O1233" s="102"/>
      <c r="P1233" s="102"/>
      <c r="Q1233" s="102"/>
      <c r="R1233" s="102"/>
      <c r="S1233" s="102"/>
      <c r="T1233" s="102"/>
      <c r="U1233" s="102"/>
      <c r="V1233" s="102"/>
      <c r="W1233" s="102"/>
      <c r="X1233" s="102"/>
      <c r="Y1233" s="102"/>
      <c r="Z1233" s="102"/>
      <c r="AA1233" s="102"/>
      <c r="AB1233" s="102"/>
      <c r="AC1233" s="102"/>
      <c r="AD1233" s="102"/>
    </row>
    <row r="1234" spans="1:30" s="103" customFormat="1" x14ac:dyDescent="0.2">
      <c r="A1234" s="146"/>
      <c r="B1234" s="102"/>
      <c r="M1234" s="102"/>
      <c r="N1234" s="102"/>
      <c r="O1234" s="102"/>
      <c r="P1234" s="102"/>
      <c r="Q1234" s="102"/>
      <c r="R1234" s="102"/>
      <c r="S1234" s="102"/>
      <c r="T1234" s="102"/>
      <c r="U1234" s="102"/>
      <c r="V1234" s="102"/>
      <c r="W1234" s="102"/>
      <c r="X1234" s="102"/>
      <c r="Y1234" s="102"/>
      <c r="Z1234" s="102"/>
      <c r="AA1234" s="102"/>
      <c r="AB1234" s="102"/>
      <c r="AC1234" s="102"/>
      <c r="AD1234" s="102"/>
    </row>
    <row r="1235" spans="1:30" s="103" customFormat="1" x14ac:dyDescent="0.2">
      <c r="A1235" s="146"/>
      <c r="B1235" s="102"/>
      <c r="M1235" s="102"/>
      <c r="N1235" s="102"/>
      <c r="O1235" s="102"/>
      <c r="P1235" s="102"/>
      <c r="Q1235" s="102"/>
      <c r="R1235" s="102"/>
      <c r="S1235" s="102"/>
      <c r="T1235" s="102"/>
      <c r="U1235" s="102"/>
      <c r="V1235" s="102"/>
      <c r="W1235" s="102"/>
      <c r="X1235" s="102"/>
      <c r="Y1235" s="102"/>
      <c r="Z1235" s="102"/>
      <c r="AA1235" s="102"/>
      <c r="AB1235" s="102"/>
      <c r="AC1235" s="102"/>
      <c r="AD1235" s="102"/>
    </row>
    <row r="1236" spans="1:30" s="103" customFormat="1" x14ac:dyDescent="0.2">
      <c r="A1236" s="146"/>
      <c r="B1236" s="102"/>
      <c r="M1236" s="102"/>
      <c r="N1236" s="102"/>
      <c r="O1236" s="102"/>
      <c r="P1236" s="102"/>
      <c r="Q1236" s="102"/>
      <c r="R1236" s="102"/>
      <c r="S1236" s="102"/>
      <c r="T1236" s="102"/>
      <c r="U1236" s="102"/>
      <c r="V1236" s="102"/>
      <c r="W1236" s="102"/>
      <c r="X1236" s="102"/>
      <c r="Y1236" s="102"/>
      <c r="Z1236" s="102"/>
      <c r="AA1236" s="102"/>
      <c r="AB1236" s="102"/>
      <c r="AC1236" s="102"/>
      <c r="AD1236" s="102"/>
    </row>
    <row r="1237" spans="1:30" s="103" customFormat="1" x14ac:dyDescent="0.2">
      <c r="A1237" s="146"/>
      <c r="B1237" s="102"/>
      <c r="M1237" s="102"/>
      <c r="N1237" s="102"/>
      <c r="O1237" s="102"/>
      <c r="P1237" s="102"/>
      <c r="Q1237" s="102"/>
      <c r="R1237" s="102"/>
      <c r="S1237" s="102"/>
      <c r="T1237" s="102"/>
      <c r="U1237" s="102"/>
      <c r="V1237" s="102"/>
      <c r="W1237" s="102"/>
      <c r="X1237" s="102"/>
      <c r="Y1237" s="102"/>
      <c r="Z1237" s="102"/>
      <c r="AA1237" s="102"/>
      <c r="AB1237" s="102"/>
      <c r="AC1237" s="102"/>
      <c r="AD1237" s="102"/>
    </row>
    <row r="1238" spans="1:30" s="103" customFormat="1" x14ac:dyDescent="0.2">
      <c r="A1238" s="146"/>
      <c r="B1238" s="102"/>
      <c r="M1238" s="102"/>
      <c r="N1238" s="102"/>
      <c r="O1238" s="102"/>
      <c r="P1238" s="102"/>
      <c r="Q1238" s="102"/>
      <c r="R1238" s="102"/>
      <c r="S1238" s="102"/>
      <c r="T1238" s="102"/>
      <c r="U1238" s="102"/>
      <c r="V1238" s="102"/>
      <c r="W1238" s="102"/>
      <c r="X1238" s="102"/>
      <c r="Y1238" s="102"/>
      <c r="Z1238" s="102"/>
      <c r="AA1238" s="102"/>
      <c r="AB1238" s="102"/>
      <c r="AC1238" s="102"/>
      <c r="AD1238" s="102"/>
    </row>
    <row r="1239" spans="1:30" s="103" customFormat="1" x14ac:dyDescent="0.2">
      <c r="A1239" s="146"/>
      <c r="B1239" s="102"/>
      <c r="M1239" s="102"/>
      <c r="N1239" s="102"/>
      <c r="O1239" s="102"/>
      <c r="P1239" s="102"/>
      <c r="Q1239" s="102"/>
      <c r="R1239" s="102"/>
      <c r="S1239" s="102"/>
      <c r="T1239" s="102"/>
      <c r="U1239" s="102"/>
      <c r="V1239" s="102"/>
      <c r="W1239" s="102"/>
      <c r="X1239" s="102"/>
      <c r="Y1239" s="102"/>
      <c r="Z1239" s="102"/>
      <c r="AA1239" s="102"/>
      <c r="AB1239" s="102"/>
      <c r="AC1239" s="102"/>
      <c r="AD1239" s="102"/>
    </row>
    <row r="1240" spans="1:30" s="103" customFormat="1" x14ac:dyDescent="0.2">
      <c r="A1240" s="146"/>
      <c r="B1240" s="102"/>
      <c r="M1240" s="102"/>
      <c r="N1240" s="102"/>
      <c r="O1240" s="102"/>
      <c r="P1240" s="102"/>
      <c r="Q1240" s="102"/>
      <c r="R1240" s="102"/>
      <c r="S1240" s="102"/>
      <c r="T1240" s="102"/>
      <c r="U1240" s="102"/>
      <c r="V1240" s="102"/>
      <c r="W1240" s="102"/>
      <c r="X1240" s="102"/>
      <c r="Y1240" s="102"/>
      <c r="Z1240" s="102"/>
      <c r="AA1240" s="102"/>
      <c r="AB1240" s="102"/>
      <c r="AC1240" s="102"/>
      <c r="AD1240" s="102"/>
    </row>
    <row r="1241" spans="1:30" s="103" customFormat="1" x14ac:dyDescent="0.2">
      <c r="A1241" s="146"/>
      <c r="B1241" s="102"/>
      <c r="M1241" s="102"/>
      <c r="N1241" s="102"/>
      <c r="O1241" s="102"/>
      <c r="P1241" s="102"/>
      <c r="Q1241" s="102"/>
      <c r="R1241" s="102"/>
      <c r="S1241" s="102"/>
      <c r="T1241" s="102"/>
      <c r="U1241" s="102"/>
      <c r="V1241" s="102"/>
      <c r="W1241" s="102"/>
      <c r="X1241" s="102"/>
      <c r="Y1241" s="102"/>
      <c r="Z1241" s="102"/>
      <c r="AA1241" s="102"/>
      <c r="AB1241" s="102"/>
      <c r="AC1241" s="102"/>
      <c r="AD1241" s="102"/>
    </row>
    <row r="1242" spans="1:30" s="103" customFormat="1" x14ac:dyDescent="0.2">
      <c r="A1242" s="146"/>
      <c r="B1242" s="102"/>
      <c r="M1242" s="102"/>
      <c r="N1242" s="102"/>
      <c r="O1242" s="102"/>
      <c r="P1242" s="102"/>
      <c r="Q1242" s="102"/>
      <c r="R1242" s="102"/>
      <c r="S1242" s="102"/>
      <c r="T1242" s="102"/>
      <c r="U1242" s="102"/>
      <c r="V1242" s="102"/>
      <c r="W1242" s="102"/>
      <c r="X1242" s="102"/>
      <c r="Y1242" s="102"/>
      <c r="Z1242" s="102"/>
      <c r="AA1242" s="102"/>
      <c r="AB1242" s="102"/>
      <c r="AC1242" s="102"/>
      <c r="AD1242" s="102"/>
    </row>
    <row r="1243" spans="1:30" s="103" customFormat="1" x14ac:dyDescent="0.2">
      <c r="A1243" s="146"/>
      <c r="B1243" s="102"/>
      <c r="M1243" s="102"/>
      <c r="N1243" s="102"/>
      <c r="O1243" s="102"/>
      <c r="P1243" s="102"/>
      <c r="Q1243" s="102"/>
      <c r="R1243" s="102"/>
      <c r="S1243" s="102"/>
      <c r="T1243" s="102"/>
      <c r="U1243" s="102"/>
      <c r="V1243" s="102"/>
      <c r="W1243" s="102"/>
      <c r="X1243" s="102"/>
      <c r="Y1243" s="102"/>
      <c r="Z1243" s="102"/>
      <c r="AA1243" s="102"/>
      <c r="AB1243" s="102"/>
      <c r="AC1243" s="102"/>
      <c r="AD1243" s="102"/>
    </row>
    <row r="1244" spans="1:30" s="103" customFormat="1" x14ac:dyDescent="0.2">
      <c r="A1244" s="146"/>
      <c r="B1244" s="102"/>
      <c r="M1244" s="102"/>
      <c r="N1244" s="102"/>
      <c r="O1244" s="102"/>
      <c r="P1244" s="102"/>
      <c r="Q1244" s="102"/>
      <c r="R1244" s="102"/>
      <c r="S1244" s="102"/>
      <c r="T1244" s="102"/>
      <c r="U1244" s="102"/>
      <c r="V1244" s="102"/>
      <c r="W1244" s="102"/>
      <c r="X1244" s="102"/>
      <c r="Y1244" s="102"/>
      <c r="Z1244" s="102"/>
      <c r="AA1244" s="102"/>
      <c r="AB1244" s="102"/>
      <c r="AC1244" s="102"/>
      <c r="AD1244" s="102"/>
    </row>
    <row r="1245" spans="1:30" s="103" customFormat="1" x14ac:dyDescent="0.2">
      <c r="A1245" s="146"/>
      <c r="B1245" s="102"/>
      <c r="M1245" s="102"/>
      <c r="N1245" s="102"/>
      <c r="O1245" s="102"/>
      <c r="P1245" s="102"/>
      <c r="Q1245" s="102"/>
      <c r="R1245" s="102"/>
      <c r="S1245" s="102"/>
      <c r="T1245" s="102"/>
      <c r="U1245" s="102"/>
      <c r="V1245" s="102"/>
      <c r="W1245" s="102"/>
      <c r="X1245" s="102"/>
      <c r="Y1245" s="102"/>
      <c r="Z1245" s="102"/>
      <c r="AA1245" s="102"/>
      <c r="AB1245" s="102"/>
      <c r="AC1245" s="102"/>
      <c r="AD1245" s="102"/>
    </row>
    <row r="1246" spans="1:30" s="103" customFormat="1" x14ac:dyDescent="0.2">
      <c r="A1246" s="146"/>
      <c r="B1246" s="102"/>
      <c r="M1246" s="102"/>
      <c r="N1246" s="102"/>
      <c r="O1246" s="102"/>
      <c r="P1246" s="102"/>
      <c r="Q1246" s="102"/>
      <c r="R1246" s="102"/>
      <c r="S1246" s="102"/>
      <c r="T1246" s="102"/>
      <c r="U1246" s="102"/>
      <c r="V1246" s="102"/>
      <c r="W1246" s="102"/>
      <c r="X1246" s="102"/>
      <c r="Y1246" s="102"/>
      <c r="Z1246" s="102"/>
      <c r="AA1246" s="102"/>
      <c r="AB1246" s="102"/>
      <c r="AC1246" s="102"/>
      <c r="AD1246" s="102"/>
    </row>
    <row r="1247" spans="1:30" s="103" customFormat="1" x14ac:dyDescent="0.2">
      <c r="A1247" s="146"/>
      <c r="B1247" s="102"/>
      <c r="M1247" s="102"/>
      <c r="N1247" s="102"/>
      <c r="O1247" s="102"/>
      <c r="P1247" s="102"/>
      <c r="Q1247" s="102"/>
      <c r="R1247" s="102"/>
      <c r="S1247" s="102"/>
      <c r="T1247" s="102"/>
      <c r="U1247" s="102"/>
      <c r="V1247" s="102"/>
      <c r="W1247" s="102"/>
      <c r="X1247" s="102"/>
      <c r="Y1247" s="102"/>
      <c r="Z1247" s="102"/>
      <c r="AA1247" s="102"/>
      <c r="AB1247" s="102"/>
      <c r="AC1247" s="102"/>
      <c r="AD1247" s="102"/>
    </row>
    <row r="1248" spans="1:30" s="103" customFormat="1" x14ac:dyDescent="0.2">
      <c r="A1248" s="146"/>
      <c r="B1248" s="102"/>
      <c r="M1248" s="102"/>
      <c r="N1248" s="102"/>
      <c r="O1248" s="102"/>
      <c r="P1248" s="102"/>
      <c r="Q1248" s="102"/>
      <c r="R1248" s="102"/>
      <c r="S1248" s="102"/>
      <c r="T1248" s="102"/>
      <c r="U1248" s="102"/>
      <c r="V1248" s="102"/>
      <c r="W1248" s="102"/>
      <c r="X1248" s="102"/>
      <c r="Y1248" s="102"/>
      <c r="Z1248" s="102"/>
      <c r="AA1248" s="102"/>
      <c r="AB1248" s="102"/>
      <c r="AC1248" s="102"/>
      <c r="AD1248" s="102"/>
    </row>
    <row r="1249" spans="1:30" s="103" customFormat="1" x14ac:dyDescent="0.2">
      <c r="A1249" s="146"/>
      <c r="B1249" s="102"/>
      <c r="M1249" s="102"/>
      <c r="N1249" s="102"/>
      <c r="O1249" s="102"/>
      <c r="P1249" s="102"/>
      <c r="Q1249" s="102"/>
      <c r="R1249" s="102"/>
      <c r="S1249" s="102"/>
      <c r="T1249" s="102"/>
      <c r="U1249" s="102"/>
      <c r="V1249" s="102"/>
      <c r="W1249" s="102"/>
      <c r="X1249" s="102"/>
      <c r="Y1249" s="102"/>
      <c r="Z1249" s="102"/>
      <c r="AA1249" s="102"/>
      <c r="AB1249" s="102"/>
      <c r="AC1249" s="102"/>
      <c r="AD1249" s="102"/>
    </row>
    <row r="1250" spans="1:30" s="103" customFormat="1" x14ac:dyDescent="0.2">
      <c r="A1250" s="146"/>
      <c r="B1250" s="102"/>
      <c r="M1250" s="102"/>
      <c r="N1250" s="102"/>
      <c r="O1250" s="102"/>
      <c r="P1250" s="102"/>
      <c r="Q1250" s="102"/>
      <c r="R1250" s="102"/>
      <c r="S1250" s="102"/>
      <c r="T1250" s="102"/>
      <c r="U1250" s="102"/>
      <c r="V1250" s="102"/>
      <c r="W1250" s="102"/>
      <c r="X1250" s="102"/>
      <c r="Y1250" s="102"/>
      <c r="Z1250" s="102"/>
      <c r="AA1250" s="102"/>
      <c r="AB1250" s="102"/>
      <c r="AC1250" s="102"/>
      <c r="AD1250" s="102"/>
    </row>
    <row r="1251" spans="1:30" s="103" customFormat="1" x14ac:dyDescent="0.2">
      <c r="A1251" s="146"/>
      <c r="B1251" s="102"/>
      <c r="M1251" s="102"/>
      <c r="N1251" s="102"/>
      <c r="O1251" s="102"/>
      <c r="P1251" s="102"/>
      <c r="Q1251" s="102"/>
      <c r="R1251" s="102"/>
      <c r="S1251" s="102"/>
      <c r="T1251" s="102"/>
      <c r="U1251" s="102"/>
      <c r="V1251" s="102"/>
      <c r="W1251" s="102"/>
      <c r="X1251" s="102"/>
      <c r="Y1251" s="102"/>
      <c r="Z1251" s="102"/>
      <c r="AA1251" s="102"/>
      <c r="AB1251" s="102"/>
      <c r="AC1251" s="102"/>
      <c r="AD1251" s="102"/>
    </row>
    <row r="1252" spans="1:30" s="103" customFormat="1" x14ac:dyDescent="0.2">
      <c r="A1252" s="146"/>
      <c r="B1252" s="102"/>
      <c r="M1252" s="102"/>
      <c r="N1252" s="102"/>
      <c r="O1252" s="102"/>
      <c r="P1252" s="102"/>
      <c r="Q1252" s="102"/>
      <c r="R1252" s="102"/>
      <c r="S1252" s="102"/>
      <c r="T1252" s="102"/>
      <c r="U1252" s="102"/>
      <c r="V1252" s="102"/>
      <c r="W1252" s="102"/>
      <c r="X1252" s="102"/>
      <c r="Y1252" s="102"/>
      <c r="Z1252" s="102"/>
      <c r="AA1252" s="102"/>
      <c r="AB1252" s="102"/>
      <c r="AC1252" s="102"/>
      <c r="AD1252" s="102"/>
    </row>
    <row r="1253" spans="1:30" s="103" customFormat="1" x14ac:dyDescent="0.2">
      <c r="A1253" s="146"/>
      <c r="B1253" s="102"/>
      <c r="M1253" s="102"/>
      <c r="N1253" s="102"/>
      <c r="O1253" s="102"/>
      <c r="P1253" s="102"/>
      <c r="Q1253" s="102"/>
      <c r="R1253" s="102"/>
      <c r="S1253" s="102"/>
      <c r="T1253" s="102"/>
      <c r="U1253" s="102"/>
      <c r="V1253" s="102"/>
      <c r="W1253" s="102"/>
      <c r="X1253" s="102"/>
      <c r="Y1253" s="102"/>
      <c r="Z1253" s="102"/>
      <c r="AA1253" s="102"/>
      <c r="AB1253" s="102"/>
      <c r="AC1253" s="102"/>
      <c r="AD1253" s="102"/>
    </row>
    <row r="1254" spans="1:30" s="103" customFormat="1" x14ac:dyDescent="0.2">
      <c r="A1254" s="146"/>
      <c r="B1254" s="102"/>
      <c r="M1254" s="102"/>
      <c r="N1254" s="102"/>
      <c r="O1254" s="102"/>
      <c r="P1254" s="102"/>
      <c r="Q1254" s="102"/>
      <c r="R1254" s="102"/>
      <c r="S1254" s="102"/>
      <c r="T1254" s="102"/>
      <c r="U1254" s="102"/>
      <c r="V1254" s="102"/>
      <c r="W1254" s="102"/>
      <c r="X1254" s="102"/>
      <c r="Y1254" s="102"/>
      <c r="Z1254" s="102"/>
      <c r="AA1254" s="102"/>
      <c r="AB1254" s="102"/>
      <c r="AC1254" s="102"/>
      <c r="AD1254" s="102"/>
    </row>
    <row r="1255" spans="1:30" s="103" customFormat="1" x14ac:dyDescent="0.2">
      <c r="A1255" s="146"/>
      <c r="B1255" s="102"/>
      <c r="M1255" s="102"/>
      <c r="N1255" s="102"/>
      <c r="O1255" s="102"/>
      <c r="P1255" s="102"/>
      <c r="Q1255" s="102"/>
      <c r="R1255" s="102"/>
      <c r="S1255" s="102"/>
      <c r="T1255" s="102"/>
      <c r="U1255" s="102"/>
      <c r="V1255" s="102"/>
      <c r="W1255" s="102"/>
      <c r="X1255" s="102"/>
      <c r="Y1255" s="102"/>
      <c r="Z1255" s="102"/>
      <c r="AA1255" s="102"/>
      <c r="AB1255" s="102"/>
      <c r="AC1255" s="102"/>
      <c r="AD1255" s="102"/>
    </row>
    <row r="1256" spans="1:30" s="103" customFormat="1" x14ac:dyDescent="0.2">
      <c r="A1256" s="146"/>
      <c r="B1256" s="102"/>
      <c r="M1256" s="102"/>
      <c r="N1256" s="102"/>
      <c r="O1256" s="102"/>
      <c r="P1256" s="102"/>
      <c r="Q1256" s="102"/>
      <c r="R1256" s="102"/>
      <c r="S1256" s="102"/>
      <c r="T1256" s="102"/>
      <c r="U1256" s="102"/>
      <c r="V1256" s="102"/>
      <c r="W1256" s="102"/>
      <c r="X1256" s="102"/>
      <c r="Y1256" s="102"/>
      <c r="Z1256" s="102"/>
      <c r="AA1256" s="102"/>
      <c r="AB1256" s="102"/>
      <c r="AC1256" s="102"/>
      <c r="AD1256" s="102"/>
    </row>
    <row r="1257" spans="1:30" s="103" customFormat="1" x14ac:dyDescent="0.2">
      <c r="A1257" s="146"/>
      <c r="B1257" s="102"/>
      <c r="M1257" s="102"/>
      <c r="N1257" s="102"/>
      <c r="O1257" s="102"/>
      <c r="P1257" s="102"/>
      <c r="Q1257" s="102"/>
      <c r="R1257" s="102"/>
      <c r="S1257" s="102"/>
      <c r="T1257" s="102"/>
      <c r="U1257" s="102"/>
      <c r="V1257" s="102"/>
      <c r="W1257" s="102"/>
      <c r="X1257" s="102"/>
      <c r="Y1257" s="102"/>
      <c r="Z1257" s="102"/>
      <c r="AA1257" s="102"/>
      <c r="AB1257" s="102"/>
      <c r="AC1257" s="102"/>
      <c r="AD1257" s="102"/>
    </row>
    <row r="1258" spans="1:30" s="103" customFormat="1" x14ac:dyDescent="0.2">
      <c r="A1258" s="146"/>
      <c r="B1258" s="102"/>
      <c r="M1258" s="102"/>
      <c r="N1258" s="102"/>
      <c r="O1258" s="102"/>
      <c r="P1258" s="102"/>
      <c r="Q1258" s="102"/>
      <c r="R1258" s="102"/>
      <c r="S1258" s="102"/>
      <c r="T1258" s="102"/>
      <c r="U1258" s="102"/>
      <c r="V1258" s="102"/>
      <c r="W1258" s="102"/>
      <c r="X1258" s="102"/>
      <c r="Y1258" s="102"/>
      <c r="Z1258" s="102"/>
      <c r="AA1258" s="102"/>
      <c r="AB1258" s="102"/>
      <c r="AC1258" s="102"/>
      <c r="AD1258" s="102"/>
    </row>
    <row r="1259" spans="1:30" s="103" customFormat="1" x14ac:dyDescent="0.2">
      <c r="A1259" s="146"/>
      <c r="B1259" s="102"/>
      <c r="M1259" s="102"/>
      <c r="N1259" s="102"/>
      <c r="O1259" s="102"/>
      <c r="P1259" s="102"/>
      <c r="Q1259" s="102"/>
      <c r="R1259" s="102"/>
      <c r="S1259" s="102"/>
      <c r="T1259" s="102"/>
      <c r="U1259" s="102"/>
      <c r="V1259" s="102"/>
      <c r="W1259" s="102"/>
      <c r="X1259" s="102"/>
      <c r="Y1259" s="102"/>
      <c r="Z1259" s="102"/>
      <c r="AA1259" s="102"/>
      <c r="AB1259" s="102"/>
      <c r="AC1259" s="102"/>
      <c r="AD1259" s="102"/>
    </row>
    <row r="1260" spans="1:30" s="103" customFormat="1" x14ac:dyDescent="0.2">
      <c r="A1260" s="146"/>
      <c r="B1260" s="102"/>
      <c r="M1260" s="102"/>
      <c r="N1260" s="102"/>
      <c r="O1260" s="102"/>
      <c r="P1260" s="102"/>
      <c r="Q1260" s="102"/>
      <c r="R1260" s="102"/>
      <c r="S1260" s="102"/>
      <c r="T1260" s="102"/>
      <c r="U1260" s="102"/>
      <c r="V1260" s="102"/>
      <c r="W1260" s="102"/>
      <c r="X1260" s="102"/>
      <c r="Y1260" s="102"/>
      <c r="Z1260" s="102"/>
      <c r="AA1260" s="102"/>
      <c r="AB1260" s="102"/>
      <c r="AC1260" s="102"/>
      <c r="AD1260" s="102"/>
    </row>
    <row r="1261" spans="1:30" s="103" customFormat="1" x14ac:dyDescent="0.2">
      <c r="A1261" s="146"/>
      <c r="B1261" s="102"/>
      <c r="M1261" s="102"/>
      <c r="N1261" s="102"/>
      <c r="O1261" s="102"/>
      <c r="P1261" s="102"/>
      <c r="Q1261" s="102"/>
      <c r="R1261" s="102"/>
      <c r="S1261" s="102"/>
      <c r="T1261" s="102"/>
      <c r="U1261" s="102"/>
      <c r="V1261" s="102"/>
      <c r="W1261" s="102"/>
      <c r="X1261" s="102"/>
      <c r="Y1261" s="102"/>
      <c r="Z1261" s="102"/>
      <c r="AA1261" s="102"/>
      <c r="AB1261" s="102"/>
      <c r="AC1261" s="102"/>
      <c r="AD1261" s="102"/>
    </row>
    <row r="1262" spans="1:30" s="103" customFormat="1" x14ac:dyDescent="0.2">
      <c r="A1262" s="146"/>
      <c r="B1262" s="102"/>
      <c r="M1262" s="102"/>
      <c r="N1262" s="102"/>
      <c r="O1262" s="102"/>
      <c r="P1262" s="102"/>
      <c r="Q1262" s="102"/>
      <c r="R1262" s="102"/>
      <c r="S1262" s="102"/>
      <c r="T1262" s="102"/>
      <c r="U1262" s="102"/>
      <c r="V1262" s="102"/>
      <c r="W1262" s="102"/>
      <c r="X1262" s="102"/>
      <c r="Y1262" s="102"/>
      <c r="Z1262" s="102"/>
      <c r="AA1262" s="102"/>
      <c r="AB1262" s="102"/>
      <c r="AC1262" s="102"/>
      <c r="AD1262" s="102"/>
    </row>
    <row r="1263" spans="1:30" s="103" customFormat="1" x14ac:dyDescent="0.2">
      <c r="A1263" s="146"/>
      <c r="B1263" s="102"/>
      <c r="M1263" s="102"/>
      <c r="N1263" s="102"/>
      <c r="O1263" s="102"/>
      <c r="P1263" s="102"/>
      <c r="Q1263" s="102"/>
      <c r="R1263" s="102"/>
      <c r="S1263" s="102"/>
      <c r="T1263" s="102"/>
      <c r="U1263" s="102"/>
      <c r="V1263" s="102"/>
      <c r="W1263" s="102"/>
      <c r="X1263" s="102"/>
      <c r="Y1263" s="102"/>
      <c r="Z1263" s="102"/>
      <c r="AA1263" s="102"/>
      <c r="AB1263" s="102"/>
      <c r="AC1263" s="102"/>
      <c r="AD1263" s="102"/>
    </row>
    <row r="1264" spans="1:30" s="103" customFormat="1" x14ac:dyDescent="0.2">
      <c r="A1264" s="146"/>
      <c r="B1264" s="102"/>
      <c r="M1264" s="102"/>
      <c r="N1264" s="102"/>
      <c r="O1264" s="102"/>
      <c r="P1264" s="102"/>
      <c r="Q1264" s="102"/>
      <c r="R1264" s="102"/>
      <c r="S1264" s="102"/>
      <c r="T1264" s="102"/>
      <c r="U1264" s="102"/>
      <c r="V1264" s="102"/>
      <c r="W1264" s="102"/>
      <c r="X1264" s="102"/>
      <c r="Y1264" s="102"/>
      <c r="Z1264" s="102"/>
      <c r="AA1264" s="102"/>
      <c r="AB1264" s="102"/>
      <c r="AC1264" s="102"/>
      <c r="AD1264" s="102"/>
    </row>
    <row r="1265" spans="1:30" s="103" customFormat="1" x14ac:dyDescent="0.2">
      <c r="A1265" s="146"/>
      <c r="B1265" s="102"/>
      <c r="M1265" s="102"/>
      <c r="N1265" s="102"/>
      <c r="O1265" s="102"/>
      <c r="P1265" s="102"/>
      <c r="Q1265" s="102"/>
      <c r="R1265" s="102"/>
      <c r="S1265" s="102"/>
      <c r="T1265" s="102"/>
      <c r="U1265" s="102"/>
      <c r="V1265" s="102"/>
      <c r="W1265" s="102"/>
      <c r="X1265" s="102"/>
      <c r="Y1265" s="102"/>
      <c r="Z1265" s="102"/>
      <c r="AA1265" s="102"/>
      <c r="AB1265" s="102"/>
      <c r="AC1265" s="102"/>
      <c r="AD1265" s="102"/>
    </row>
    <row r="1266" spans="1:30" s="103" customFormat="1" x14ac:dyDescent="0.2">
      <c r="A1266" s="146"/>
      <c r="B1266" s="102"/>
      <c r="M1266" s="102"/>
      <c r="N1266" s="102"/>
      <c r="O1266" s="102"/>
      <c r="P1266" s="102"/>
      <c r="Q1266" s="102"/>
      <c r="R1266" s="102"/>
      <c r="S1266" s="102"/>
      <c r="T1266" s="102"/>
      <c r="U1266" s="102"/>
      <c r="V1266" s="102"/>
      <c r="W1266" s="102"/>
      <c r="X1266" s="102"/>
      <c r="Y1266" s="102"/>
      <c r="Z1266" s="102"/>
      <c r="AA1266" s="102"/>
      <c r="AB1266" s="102"/>
      <c r="AC1266" s="102"/>
      <c r="AD1266" s="102"/>
    </row>
    <row r="1267" spans="1:30" s="103" customFormat="1" x14ac:dyDescent="0.2">
      <c r="A1267" s="146"/>
      <c r="B1267" s="102"/>
      <c r="M1267" s="102"/>
      <c r="N1267" s="102"/>
      <c r="O1267" s="102"/>
      <c r="P1267" s="102"/>
      <c r="Q1267" s="102"/>
      <c r="R1267" s="102"/>
      <c r="S1267" s="102"/>
      <c r="T1267" s="102"/>
      <c r="U1267" s="102"/>
      <c r="V1267" s="102"/>
      <c r="W1267" s="102"/>
      <c r="X1267" s="102"/>
      <c r="Y1267" s="102"/>
      <c r="Z1267" s="102"/>
      <c r="AA1267" s="102"/>
      <c r="AB1267" s="102"/>
      <c r="AC1267" s="102"/>
      <c r="AD1267" s="102"/>
    </row>
    <row r="1268" spans="1:30" s="103" customFormat="1" x14ac:dyDescent="0.2">
      <c r="A1268" s="146"/>
      <c r="B1268" s="102"/>
      <c r="M1268" s="102"/>
      <c r="N1268" s="102"/>
      <c r="O1268" s="102"/>
      <c r="P1268" s="102"/>
      <c r="Q1268" s="102"/>
      <c r="R1268" s="102"/>
      <c r="S1268" s="102"/>
      <c r="T1268" s="102"/>
      <c r="U1268" s="102"/>
      <c r="V1268" s="102"/>
      <c r="W1268" s="102"/>
      <c r="X1268" s="102"/>
      <c r="Y1268" s="102"/>
      <c r="Z1268" s="102"/>
      <c r="AA1268" s="102"/>
      <c r="AB1268" s="102"/>
      <c r="AC1268" s="102"/>
      <c r="AD1268" s="102"/>
    </row>
    <row r="1269" spans="1:30" s="103" customFormat="1" x14ac:dyDescent="0.2">
      <c r="A1269" s="146"/>
      <c r="B1269" s="102"/>
      <c r="M1269" s="102"/>
      <c r="N1269" s="102"/>
      <c r="O1269" s="102"/>
      <c r="P1269" s="102"/>
      <c r="Q1269" s="102"/>
      <c r="R1269" s="102"/>
      <c r="S1269" s="102"/>
      <c r="T1269" s="102"/>
      <c r="U1269" s="102"/>
      <c r="V1269" s="102"/>
      <c r="W1269" s="102"/>
      <c r="X1269" s="102"/>
      <c r="Y1269" s="102"/>
      <c r="Z1269" s="102"/>
      <c r="AA1269" s="102"/>
      <c r="AB1269" s="102"/>
      <c r="AC1269" s="102"/>
      <c r="AD1269" s="102"/>
    </row>
    <row r="1270" spans="1:30" s="103" customFormat="1" x14ac:dyDescent="0.2">
      <c r="A1270" s="146"/>
      <c r="B1270" s="102"/>
      <c r="M1270" s="102"/>
      <c r="N1270" s="102"/>
      <c r="O1270" s="102"/>
      <c r="P1270" s="102"/>
      <c r="Q1270" s="102"/>
      <c r="R1270" s="102"/>
      <c r="S1270" s="102"/>
      <c r="T1270" s="102"/>
      <c r="U1270" s="102"/>
      <c r="V1270" s="102"/>
      <c r="W1270" s="102"/>
      <c r="X1270" s="102"/>
      <c r="Y1270" s="102"/>
      <c r="Z1270" s="102"/>
      <c r="AA1270" s="102"/>
      <c r="AB1270" s="102"/>
      <c r="AC1270" s="102"/>
      <c r="AD1270" s="102"/>
    </row>
    <row r="1271" spans="1:30" s="103" customFormat="1" x14ac:dyDescent="0.2">
      <c r="A1271" s="146"/>
      <c r="B1271" s="102"/>
      <c r="M1271" s="102"/>
      <c r="N1271" s="102"/>
      <c r="O1271" s="102"/>
      <c r="P1271" s="102"/>
      <c r="Q1271" s="102"/>
      <c r="R1271" s="102"/>
      <c r="S1271" s="102"/>
      <c r="T1271" s="102"/>
      <c r="U1271" s="102"/>
      <c r="V1271" s="102"/>
      <c r="W1271" s="102"/>
      <c r="X1271" s="102"/>
      <c r="Y1271" s="102"/>
      <c r="Z1271" s="102"/>
      <c r="AA1271" s="102"/>
      <c r="AB1271" s="102"/>
      <c r="AC1271" s="102"/>
      <c r="AD1271" s="102"/>
    </row>
    <row r="1272" spans="1:30" s="103" customFormat="1" x14ac:dyDescent="0.2">
      <c r="A1272" s="146"/>
      <c r="B1272" s="102"/>
      <c r="M1272" s="102"/>
      <c r="N1272" s="102"/>
      <c r="O1272" s="102"/>
      <c r="P1272" s="102"/>
      <c r="Q1272" s="102"/>
      <c r="R1272" s="102"/>
      <c r="S1272" s="102"/>
      <c r="T1272" s="102"/>
      <c r="U1272" s="102"/>
      <c r="V1272" s="102"/>
      <c r="W1272" s="102"/>
      <c r="X1272" s="102"/>
      <c r="Y1272" s="102"/>
      <c r="Z1272" s="102"/>
      <c r="AA1272" s="102"/>
      <c r="AB1272" s="102"/>
      <c r="AC1272" s="102"/>
      <c r="AD1272" s="102"/>
    </row>
    <row r="1273" spans="1:30" s="103" customFormat="1" x14ac:dyDescent="0.2">
      <c r="A1273" s="146"/>
      <c r="B1273" s="102"/>
      <c r="M1273" s="102"/>
      <c r="N1273" s="102"/>
      <c r="O1273" s="102"/>
      <c r="P1273" s="102"/>
      <c r="Q1273" s="102"/>
      <c r="R1273" s="102"/>
      <c r="S1273" s="102"/>
      <c r="T1273" s="102"/>
      <c r="U1273" s="102"/>
      <c r="V1273" s="102"/>
      <c r="W1273" s="102"/>
      <c r="X1273" s="102"/>
      <c r="Y1273" s="102"/>
      <c r="Z1273" s="102"/>
      <c r="AA1273" s="102"/>
      <c r="AB1273" s="102"/>
      <c r="AC1273" s="102"/>
      <c r="AD1273" s="102"/>
    </row>
    <row r="1274" spans="1:30" s="103" customFormat="1" x14ac:dyDescent="0.2">
      <c r="A1274" s="146"/>
      <c r="B1274" s="102"/>
      <c r="M1274" s="102"/>
      <c r="N1274" s="102"/>
      <c r="O1274" s="102"/>
      <c r="P1274" s="102"/>
      <c r="Q1274" s="102"/>
      <c r="R1274" s="102"/>
      <c r="S1274" s="102"/>
      <c r="T1274" s="102"/>
      <c r="U1274" s="102"/>
      <c r="V1274" s="102"/>
      <c r="W1274" s="102"/>
      <c r="X1274" s="102"/>
      <c r="Y1274" s="102"/>
      <c r="Z1274" s="102"/>
      <c r="AA1274" s="102"/>
      <c r="AB1274" s="102"/>
      <c r="AC1274" s="102"/>
      <c r="AD1274" s="102"/>
    </row>
    <row r="1275" spans="1:30" s="103" customFormat="1" x14ac:dyDescent="0.2">
      <c r="A1275" s="146"/>
      <c r="B1275" s="102"/>
      <c r="M1275" s="102"/>
      <c r="N1275" s="102"/>
      <c r="O1275" s="102"/>
      <c r="P1275" s="102"/>
      <c r="Q1275" s="102"/>
      <c r="R1275" s="102"/>
      <c r="S1275" s="102"/>
      <c r="T1275" s="102"/>
      <c r="U1275" s="102"/>
      <c r="V1275" s="102"/>
      <c r="W1275" s="102"/>
      <c r="X1275" s="102"/>
      <c r="Y1275" s="102"/>
      <c r="Z1275" s="102"/>
      <c r="AA1275" s="102"/>
      <c r="AB1275" s="102"/>
      <c r="AC1275" s="102"/>
      <c r="AD1275" s="102"/>
    </row>
    <row r="1276" spans="1:30" s="103" customFormat="1" x14ac:dyDescent="0.2">
      <c r="A1276" s="146"/>
      <c r="B1276" s="102"/>
      <c r="M1276" s="102"/>
      <c r="N1276" s="102"/>
      <c r="O1276" s="102"/>
      <c r="P1276" s="102"/>
      <c r="Q1276" s="102"/>
      <c r="R1276" s="102"/>
      <c r="S1276" s="102"/>
      <c r="T1276" s="102"/>
      <c r="U1276" s="102"/>
      <c r="V1276" s="102"/>
      <c r="W1276" s="102"/>
      <c r="X1276" s="102"/>
      <c r="Y1276" s="102"/>
      <c r="Z1276" s="102"/>
      <c r="AA1276" s="102"/>
      <c r="AB1276" s="102"/>
      <c r="AC1276" s="102"/>
      <c r="AD1276" s="102"/>
    </row>
    <row r="1277" spans="1:30" s="103" customFormat="1" x14ac:dyDescent="0.2">
      <c r="A1277" s="146"/>
      <c r="B1277" s="102"/>
      <c r="M1277" s="102"/>
      <c r="N1277" s="102"/>
      <c r="O1277" s="102"/>
      <c r="P1277" s="102"/>
      <c r="Q1277" s="102"/>
      <c r="R1277" s="102"/>
      <c r="S1277" s="102"/>
      <c r="T1277" s="102"/>
      <c r="U1277" s="102"/>
      <c r="V1277" s="102"/>
      <c r="W1277" s="102"/>
      <c r="X1277" s="102"/>
      <c r="Y1277" s="102"/>
      <c r="Z1277" s="102"/>
      <c r="AA1277" s="102"/>
      <c r="AB1277" s="102"/>
      <c r="AC1277" s="102"/>
      <c r="AD1277" s="102"/>
    </row>
    <row r="1278" spans="1:30" s="103" customFormat="1" x14ac:dyDescent="0.2">
      <c r="A1278" s="146"/>
      <c r="B1278" s="102"/>
      <c r="M1278" s="102"/>
      <c r="N1278" s="102"/>
      <c r="O1278" s="102"/>
      <c r="P1278" s="102"/>
      <c r="Q1278" s="102"/>
      <c r="R1278" s="102"/>
      <c r="S1278" s="102"/>
      <c r="T1278" s="102"/>
      <c r="U1278" s="102"/>
      <c r="V1278" s="102"/>
      <c r="W1278" s="102"/>
      <c r="X1278" s="102"/>
      <c r="Y1278" s="102"/>
      <c r="Z1278" s="102"/>
      <c r="AA1278" s="102"/>
      <c r="AB1278" s="102"/>
      <c r="AC1278" s="102"/>
      <c r="AD1278" s="102"/>
    </row>
    <row r="1279" spans="1:30" s="103" customFormat="1" x14ac:dyDescent="0.2">
      <c r="A1279" s="146"/>
      <c r="B1279" s="102"/>
      <c r="M1279" s="102"/>
      <c r="N1279" s="102"/>
      <c r="O1279" s="102"/>
      <c r="P1279" s="102"/>
      <c r="Q1279" s="102"/>
      <c r="R1279" s="102"/>
      <c r="S1279" s="102"/>
      <c r="T1279" s="102"/>
      <c r="U1279" s="102"/>
      <c r="V1279" s="102"/>
      <c r="W1279" s="102"/>
      <c r="X1279" s="102"/>
      <c r="Y1279" s="102"/>
      <c r="Z1279" s="102"/>
      <c r="AA1279" s="102"/>
      <c r="AB1279" s="102"/>
      <c r="AC1279" s="102"/>
      <c r="AD1279" s="102"/>
    </row>
    <row r="1280" spans="1:30" s="103" customFormat="1" x14ac:dyDescent="0.2">
      <c r="A1280" s="146"/>
      <c r="B1280" s="102"/>
      <c r="M1280" s="102"/>
      <c r="N1280" s="102"/>
      <c r="O1280" s="102"/>
      <c r="P1280" s="102"/>
      <c r="Q1280" s="102"/>
      <c r="R1280" s="102"/>
      <c r="S1280" s="102"/>
      <c r="T1280" s="102"/>
      <c r="U1280" s="102"/>
      <c r="V1280" s="102"/>
      <c r="W1280" s="102"/>
      <c r="X1280" s="102"/>
      <c r="Y1280" s="102"/>
      <c r="Z1280" s="102"/>
      <c r="AA1280" s="102"/>
      <c r="AB1280" s="102"/>
      <c r="AC1280" s="102"/>
      <c r="AD1280" s="102"/>
    </row>
    <row r="1281" spans="1:30" s="103" customFormat="1" x14ac:dyDescent="0.2">
      <c r="A1281" s="146"/>
      <c r="B1281" s="102"/>
      <c r="M1281" s="102"/>
      <c r="N1281" s="102"/>
      <c r="O1281" s="102"/>
      <c r="P1281" s="102"/>
      <c r="Q1281" s="102"/>
      <c r="R1281" s="102"/>
      <c r="S1281" s="102"/>
      <c r="T1281" s="102"/>
      <c r="U1281" s="102"/>
      <c r="V1281" s="102"/>
      <c r="W1281" s="102"/>
      <c r="X1281" s="102"/>
      <c r="Y1281" s="102"/>
      <c r="Z1281" s="102"/>
      <c r="AA1281" s="102"/>
      <c r="AB1281" s="102"/>
      <c r="AC1281" s="102"/>
      <c r="AD1281" s="102"/>
    </row>
    <row r="1282" spans="1:30" s="103" customFormat="1" x14ac:dyDescent="0.2">
      <c r="A1282" s="146"/>
      <c r="B1282" s="102"/>
      <c r="M1282" s="102"/>
      <c r="N1282" s="102"/>
      <c r="O1282" s="102"/>
      <c r="P1282" s="102"/>
      <c r="Q1282" s="102"/>
      <c r="R1282" s="102"/>
      <c r="S1282" s="102"/>
      <c r="T1282" s="102"/>
      <c r="U1282" s="102"/>
      <c r="V1282" s="102"/>
      <c r="W1282" s="102"/>
      <c r="X1282" s="102"/>
      <c r="Y1282" s="102"/>
      <c r="Z1282" s="102"/>
      <c r="AA1282" s="102"/>
      <c r="AB1282" s="102"/>
      <c r="AC1282" s="102"/>
      <c r="AD1282" s="102"/>
    </row>
    <row r="1283" spans="1:30" s="103" customFormat="1" x14ac:dyDescent="0.2">
      <c r="A1283" s="146"/>
      <c r="B1283" s="102"/>
      <c r="M1283" s="102"/>
      <c r="N1283" s="102"/>
      <c r="O1283" s="102"/>
      <c r="P1283" s="102"/>
      <c r="Q1283" s="102"/>
      <c r="R1283" s="102"/>
      <c r="S1283" s="102"/>
      <c r="T1283" s="102"/>
      <c r="U1283" s="102"/>
      <c r="V1283" s="102"/>
      <c r="W1283" s="102"/>
      <c r="X1283" s="102"/>
      <c r="Y1283" s="102"/>
      <c r="Z1283" s="102"/>
      <c r="AA1283" s="102"/>
      <c r="AB1283" s="102"/>
      <c r="AC1283" s="102"/>
      <c r="AD1283" s="102"/>
    </row>
    <row r="1284" spans="1:30" s="103" customFormat="1" x14ac:dyDescent="0.2">
      <c r="A1284" s="146"/>
      <c r="B1284" s="102"/>
      <c r="M1284" s="102"/>
      <c r="N1284" s="102"/>
      <c r="O1284" s="102"/>
      <c r="P1284" s="102"/>
      <c r="Q1284" s="102"/>
      <c r="R1284" s="102"/>
      <c r="S1284" s="102"/>
      <c r="T1284" s="102"/>
      <c r="U1284" s="102"/>
      <c r="V1284" s="102"/>
      <c r="W1284" s="102"/>
      <c r="X1284" s="102"/>
      <c r="Y1284" s="102"/>
      <c r="Z1284" s="102"/>
      <c r="AA1284" s="102"/>
      <c r="AB1284" s="102"/>
      <c r="AC1284" s="102"/>
      <c r="AD1284" s="102"/>
    </row>
    <row r="1285" spans="1:30" s="103" customFormat="1" x14ac:dyDescent="0.2">
      <c r="A1285" s="146"/>
      <c r="B1285" s="102"/>
      <c r="M1285" s="102"/>
      <c r="N1285" s="102"/>
      <c r="O1285" s="102"/>
      <c r="P1285" s="102"/>
      <c r="Q1285" s="102"/>
      <c r="R1285" s="102"/>
      <c r="S1285" s="102"/>
      <c r="T1285" s="102"/>
      <c r="U1285" s="102"/>
      <c r="V1285" s="102"/>
      <c r="W1285" s="102"/>
      <c r="X1285" s="102"/>
      <c r="Y1285" s="102"/>
      <c r="Z1285" s="102"/>
      <c r="AA1285" s="102"/>
      <c r="AB1285" s="102"/>
      <c r="AC1285" s="102"/>
      <c r="AD1285" s="102"/>
    </row>
    <row r="1286" spans="1:30" s="103" customFormat="1" x14ac:dyDescent="0.2">
      <c r="A1286" s="146"/>
      <c r="B1286" s="102"/>
      <c r="M1286" s="102"/>
      <c r="N1286" s="102"/>
      <c r="O1286" s="102"/>
      <c r="P1286" s="102"/>
      <c r="Q1286" s="102"/>
      <c r="R1286" s="102"/>
      <c r="S1286" s="102"/>
      <c r="T1286" s="102"/>
      <c r="U1286" s="102"/>
      <c r="V1286" s="102"/>
      <c r="W1286" s="102"/>
      <c r="X1286" s="102"/>
      <c r="Y1286" s="102"/>
      <c r="Z1286" s="102"/>
      <c r="AA1286" s="102"/>
      <c r="AB1286" s="102"/>
      <c r="AC1286" s="102"/>
      <c r="AD1286" s="102"/>
    </row>
    <row r="1287" spans="1:30" s="103" customFormat="1" x14ac:dyDescent="0.2">
      <c r="A1287" s="146"/>
      <c r="B1287" s="102"/>
      <c r="M1287" s="102"/>
      <c r="N1287" s="102"/>
      <c r="O1287" s="102"/>
      <c r="P1287" s="102"/>
      <c r="Q1287" s="102"/>
      <c r="R1287" s="102"/>
      <c r="S1287" s="102"/>
      <c r="T1287" s="102"/>
      <c r="U1287" s="102"/>
      <c r="V1287" s="102"/>
      <c r="W1287" s="102"/>
      <c r="X1287" s="102"/>
      <c r="Y1287" s="102"/>
      <c r="Z1287" s="102"/>
      <c r="AA1287" s="102"/>
      <c r="AB1287" s="102"/>
      <c r="AC1287" s="102"/>
      <c r="AD1287" s="102"/>
    </row>
    <row r="1288" spans="1:30" s="103" customFormat="1" x14ac:dyDescent="0.2">
      <c r="A1288" s="146"/>
      <c r="B1288" s="102"/>
      <c r="M1288" s="102"/>
      <c r="N1288" s="102"/>
      <c r="O1288" s="102"/>
      <c r="P1288" s="102"/>
      <c r="Q1288" s="102"/>
      <c r="R1288" s="102"/>
      <c r="S1288" s="102"/>
      <c r="T1288" s="102"/>
      <c r="U1288" s="102"/>
      <c r="V1288" s="102"/>
      <c r="W1288" s="102"/>
      <c r="X1288" s="102"/>
      <c r="Y1288" s="102"/>
      <c r="Z1288" s="102"/>
      <c r="AA1288" s="102"/>
      <c r="AB1288" s="102"/>
      <c r="AC1288" s="102"/>
      <c r="AD1288" s="102"/>
    </row>
    <row r="1289" spans="1:30" s="103" customFormat="1" x14ac:dyDescent="0.2">
      <c r="A1289" s="146"/>
      <c r="B1289" s="102"/>
      <c r="M1289" s="102"/>
      <c r="N1289" s="102"/>
      <c r="O1289" s="102"/>
      <c r="P1289" s="102"/>
      <c r="Q1289" s="102"/>
      <c r="R1289" s="102"/>
      <c r="S1289" s="102"/>
      <c r="T1289" s="102"/>
      <c r="U1289" s="102"/>
      <c r="V1289" s="102"/>
      <c r="W1289" s="102"/>
      <c r="X1289" s="102"/>
      <c r="Y1289" s="102"/>
      <c r="Z1289" s="102"/>
      <c r="AA1289" s="102"/>
      <c r="AB1289" s="102"/>
      <c r="AC1289" s="102"/>
      <c r="AD1289" s="102"/>
    </row>
    <row r="1290" spans="1:30" s="103" customFormat="1" x14ac:dyDescent="0.2">
      <c r="A1290" s="146"/>
      <c r="B1290" s="102"/>
      <c r="M1290" s="102"/>
      <c r="N1290" s="102"/>
      <c r="O1290" s="102"/>
      <c r="P1290" s="102"/>
      <c r="Q1290" s="102"/>
      <c r="R1290" s="102"/>
      <c r="S1290" s="102"/>
      <c r="T1290" s="102"/>
      <c r="U1290" s="102"/>
      <c r="V1290" s="102"/>
      <c r="W1290" s="102"/>
      <c r="X1290" s="102"/>
      <c r="Y1290" s="102"/>
      <c r="Z1290" s="102"/>
      <c r="AA1290" s="102"/>
      <c r="AB1290" s="102"/>
      <c r="AC1290" s="102"/>
      <c r="AD1290" s="102"/>
    </row>
    <row r="1291" spans="1:30" s="103" customFormat="1" x14ac:dyDescent="0.2">
      <c r="A1291" s="146"/>
      <c r="B1291" s="102"/>
      <c r="M1291" s="102"/>
      <c r="N1291" s="102"/>
      <c r="O1291" s="102"/>
      <c r="P1291" s="102"/>
      <c r="Q1291" s="102"/>
      <c r="R1291" s="102"/>
      <c r="S1291" s="102"/>
      <c r="T1291" s="102"/>
      <c r="U1291" s="102"/>
      <c r="V1291" s="102"/>
      <c r="W1291" s="102"/>
      <c r="X1291" s="102"/>
      <c r="Y1291" s="102"/>
      <c r="Z1291" s="102"/>
      <c r="AA1291" s="102"/>
      <c r="AB1291" s="102"/>
      <c r="AC1291" s="102"/>
      <c r="AD1291" s="102"/>
    </row>
    <row r="1292" spans="1:30" s="103" customFormat="1" x14ac:dyDescent="0.2">
      <c r="A1292" s="146"/>
      <c r="B1292" s="102"/>
      <c r="M1292" s="102"/>
      <c r="N1292" s="102"/>
      <c r="O1292" s="102"/>
      <c r="P1292" s="102"/>
      <c r="Q1292" s="102"/>
      <c r="R1292" s="102"/>
      <c r="S1292" s="102"/>
      <c r="T1292" s="102"/>
      <c r="U1292" s="102"/>
      <c r="V1292" s="102"/>
      <c r="W1292" s="102"/>
      <c r="X1292" s="102"/>
      <c r="Y1292" s="102"/>
      <c r="Z1292" s="102"/>
      <c r="AA1292" s="102"/>
      <c r="AB1292" s="102"/>
      <c r="AC1292" s="102"/>
      <c r="AD1292" s="102"/>
    </row>
    <row r="1293" spans="1:30" s="103" customFormat="1" x14ac:dyDescent="0.2">
      <c r="A1293" s="146"/>
      <c r="B1293" s="102"/>
      <c r="M1293" s="102"/>
      <c r="N1293" s="102"/>
      <c r="O1293" s="102"/>
      <c r="P1293" s="102"/>
      <c r="Q1293" s="102"/>
      <c r="R1293" s="102"/>
      <c r="S1293" s="102"/>
      <c r="T1293" s="102"/>
      <c r="U1293" s="102"/>
      <c r="V1293" s="102"/>
      <c r="W1293" s="102"/>
      <c r="X1293" s="102"/>
      <c r="Y1293" s="102"/>
      <c r="Z1293" s="102"/>
      <c r="AA1293" s="102"/>
      <c r="AB1293" s="102"/>
      <c r="AC1293" s="102"/>
      <c r="AD1293" s="102"/>
    </row>
    <row r="1294" spans="1:30" s="103" customFormat="1" x14ac:dyDescent="0.2">
      <c r="A1294" s="146"/>
      <c r="B1294" s="102"/>
      <c r="M1294" s="102"/>
      <c r="N1294" s="102"/>
      <c r="O1294" s="102"/>
      <c r="P1294" s="102"/>
      <c r="Q1294" s="102"/>
      <c r="R1294" s="102"/>
      <c r="S1294" s="102"/>
      <c r="T1294" s="102"/>
      <c r="U1294" s="102"/>
      <c r="V1294" s="102"/>
      <c r="W1294" s="102"/>
      <c r="X1294" s="102"/>
      <c r="Y1294" s="102"/>
      <c r="Z1294" s="102"/>
      <c r="AA1294" s="102"/>
      <c r="AB1294" s="102"/>
      <c r="AC1294" s="102"/>
      <c r="AD1294" s="102"/>
    </row>
    <row r="1295" spans="1:30" s="103" customFormat="1" x14ac:dyDescent="0.2">
      <c r="A1295" s="146"/>
      <c r="B1295" s="102"/>
      <c r="M1295" s="102"/>
      <c r="N1295" s="102"/>
      <c r="O1295" s="102"/>
      <c r="P1295" s="102"/>
      <c r="Q1295" s="102"/>
      <c r="R1295" s="102"/>
      <c r="S1295" s="102"/>
      <c r="T1295" s="102"/>
      <c r="U1295" s="102"/>
      <c r="V1295" s="102"/>
      <c r="W1295" s="102"/>
      <c r="X1295" s="102"/>
      <c r="Y1295" s="102"/>
      <c r="Z1295" s="102"/>
      <c r="AA1295" s="102"/>
      <c r="AB1295" s="102"/>
      <c r="AC1295" s="102"/>
      <c r="AD1295" s="102"/>
    </row>
    <row r="1296" spans="1:30" s="103" customFormat="1" x14ac:dyDescent="0.2">
      <c r="A1296" s="146"/>
      <c r="B1296" s="102"/>
      <c r="M1296" s="102"/>
      <c r="N1296" s="102"/>
      <c r="O1296" s="102"/>
      <c r="P1296" s="102"/>
      <c r="Q1296" s="102"/>
      <c r="R1296" s="102"/>
      <c r="S1296" s="102"/>
      <c r="T1296" s="102"/>
      <c r="U1296" s="102"/>
      <c r="V1296" s="102"/>
      <c r="W1296" s="102"/>
      <c r="X1296" s="102"/>
      <c r="Y1296" s="102"/>
      <c r="Z1296" s="102"/>
      <c r="AA1296" s="102"/>
      <c r="AB1296" s="102"/>
      <c r="AC1296" s="102"/>
      <c r="AD1296" s="102"/>
    </row>
    <row r="1297" spans="1:30" s="103" customFormat="1" x14ac:dyDescent="0.2">
      <c r="A1297" s="146"/>
      <c r="B1297" s="102"/>
      <c r="M1297" s="102"/>
      <c r="N1297" s="102"/>
      <c r="O1297" s="102"/>
      <c r="P1297" s="102"/>
      <c r="Q1297" s="102"/>
      <c r="R1297" s="102"/>
      <c r="S1297" s="102"/>
      <c r="T1297" s="102"/>
      <c r="U1297" s="102"/>
      <c r="V1297" s="102"/>
      <c r="W1297" s="102"/>
      <c r="X1297" s="102"/>
      <c r="Y1297" s="102"/>
      <c r="Z1297" s="102"/>
      <c r="AA1297" s="102"/>
      <c r="AB1297" s="102"/>
      <c r="AC1297" s="102"/>
      <c r="AD1297" s="102"/>
    </row>
    <row r="1298" spans="1:30" s="103" customFormat="1" x14ac:dyDescent="0.2">
      <c r="A1298" s="146"/>
      <c r="B1298" s="102"/>
      <c r="M1298" s="102"/>
      <c r="N1298" s="102"/>
      <c r="O1298" s="102"/>
      <c r="P1298" s="102"/>
      <c r="Q1298" s="102"/>
      <c r="R1298" s="102"/>
      <c r="S1298" s="102"/>
      <c r="T1298" s="102"/>
      <c r="U1298" s="102"/>
      <c r="V1298" s="102"/>
      <c r="W1298" s="102"/>
      <c r="X1298" s="102"/>
      <c r="Y1298" s="102"/>
      <c r="Z1298" s="102"/>
      <c r="AA1298" s="102"/>
      <c r="AB1298" s="102"/>
      <c r="AC1298" s="102"/>
      <c r="AD1298" s="102"/>
    </row>
    <row r="1299" spans="1:30" s="103" customFormat="1" x14ac:dyDescent="0.2">
      <c r="A1299" s="146"/>
      <c r="B1299" s="102"/>
      <c r="M1299" s="102"/>
      <c r="N1299" s="102"/>
      <c r="O1299" s="102"/>
      <c r="P1299" s="102"/>
      <c r="Q1299" s="102"/>
      <c r="R1299" s="102"/>
      <c r="S1299" s="102"/>
      <c r="T1299" s="102"/>
      <c r="U1299" s="102"/>
      <c r="V1299" s="102"/>
      <c r="W1299" s="102"/>
      <c r="X1299" s="102"/>
      <c r="Y1299" s="102"/>
      <c r="Z1299" s="102"/>
      <c r="AA1299" s="102"/>
      <c r="AB1299" s="102"/>
      <c r="AC1299" s="102"/>
      <c r="AD1299" s="102"/>
    </row>
    <row r="1300" spans="1:30" s="103" customFormat="1" x14ac:dyDescent="0.2">
      <c r="A1300" s="146"/>
      <c r="B1300" s="102"/>
      <c r="M1300" s="102"/>
      <c r="N1300" s="102"/>
      <c r="O1300" s="102"/>
      <c r="P1300" s="102"/>
      <c r="Q1300" s="102"/>
      <c r="R1300" s="102"/>
      <c r="S1300" s="102"/>
      <c r="T1300" s="102"/>
      <c r="U1300" s="102"/>
      <c r="V1300" s="102"/>
      <c r="W1300" s="102"/>
      <c r="X1300" s="102"/>
      <c r="Y1300" s="102"/>
      <c r="Z1300" s="102"/>
      <c r="AA1300" s="102"/>
      <c r="AB1300" s="102"/>
      <c r="AC1300" s="102"/>
      <c r="AD1300" s="102"/>
    </row>
    <row r="1301" spans="1:30" s="103" customFormat="1" x14ac:dyDescent="0.2">
      <c r="A1301" s="146"/>
      <c r="B1301" s="102"/>
      <c r="M1301" s="102"/>
      <c r="N1301" s="102"/>
      <c r="O1301" s="102"/>
      <c r="P1301" s="102"/>
      <c r="Q1301" s="102"/>
      <c r="R1301" s="102"/>
      <c r="S1301" s="102"/>
      <c r="T1301" s="102"/>
      <c r="U1301" s="102"/>
      <c r="V1301" s="102"/>
      <c r="W1301" s="102"/>
      <c r="X1301" s="102"/>
      <c r="Y1301" s="102"/>
      <c r="Z1301" s="102"/>
      <c r="AA1301" s="102"/>
      <c r="AB1301" s="102"/>
      <c r="AC1301" s="102"/>
      <c r="AD1301" s="102"/>
    </row>
    <row r="1302" spans="1:30" s="103" customFormat="1" x14ac:dyDescent="0.2">
      <c r="A1302" s="146"/>
      <c r="B1302" s="102"/>
      <c r="M1302" s="102"/>
      <c r="N1302" s="102"/>
      <c r="O1302" s="102"/>
      <c r="P1302" s="102"/>
      <c r="Q1302" s="102"/>
      <c r="R1302" s="102"/>
      <c r="S1302" s="102"/>
      <c r="T1302" s="102"/>
      <c r="U1302" s="102"/>
      <c r="V1302" s="102"/>
      <c r="W1302" s="102"/>
      <c r="X1302" s="102"/>
      <c r="Y1302" s="102"/>
      <c r="Z1302" s="102"/>
      <c r="AA1302" s="102"/>
      <c r="AB1302" s="102"/>
      <c r="AC1302" s="102"/>
      <c r="AD1302" s="102"/>
    </row>
    <row r="1303" spans="1:30" s="103" customFormat="1" x14ac:dyDescent="0.2">
      <c r="A1303" s="146"/>
      <c r="B1303" s="102"/>
      <c r="M1303" s="102"/>
      <c r="N1303" s="102"/>
      <c r="O1303" s="102"/>
      <c r="P1303" s="102"/>
      <c r="Q1303" s="102"/>
      <c r="R1303" s="102"/>
      <c r="S1303" s="102"/>
      <c r="T1303" s="102"/>
      <c r="U1303" s="102"/>
      <c r="V1303" s="102"/>
      <c r="W1303" s="102"/>
      <c r="X1303" s="102"/>
      <c r="Y1303" s="102"/>
      <c r="Z1303" s="102"/>
      <c r="AA1303" s="102"/>
      <c r="AB1303" s="102"/>
      <c r="AC1303" s="102"/>
      <c r="AD1303" s="102"/>
    </row>
    <row r="1304" spans="1:30" s="103" customFormat="1" x14ac:dyDescent="0.2">
      <c r="A1304" s="146"/>
      <c r="B1304" s="102"/>
      <c r="M1304" s="102"/>
      <c r="N1304" s="102"/>
      <c r="O1304" s="102"/>
      <c r="P1304" s="102"/>
      <c r="Q1304" s="102"/>
      <c r="R1304" s="102"/>
      <c r="S1304" s="102"/>
      <c r="T1304" s="102"/>
      <c r="U1304" s="102"/>
      <c r="V1304" s="102"/>
      <c r="W1304" s="102"/>
      <c r="X1304" s="102"/>
      <c r="Y1304" s="102"/>
      <c r="Z1304" s="102"/>
      <c r="AA1304" s="102"/>
      <c r="AB1304" s="102"/>
      <c r="AC1304" s="102"/>
      <c r="AD1304" s="102"/>
    </row>
    <row r="1305" spans="1:30" s="103" customFormat="1" x14ac:dyDescent="0.2">
      <c r="A1305" s="146"/>
      <c r="B1305" s="102"/>
      <c r="M1305" s="102"/>
      <c r="N1305" s="102"/>
      <c r="O1305" s="102"/>
      <c r="P1305" s="102"/>
      <c r="Q1305" s="102"/>
      <c r="R1305" s="102"/>
      <c r="S1305" s="102"/>
      <c r="T1305" s="102"/>
      <c r="U1305" s="102"/>
      <c r="V1305" s="102"/>
      <c r="W1305" s="102"/>
      <c r="X1305" s="102"/>
      <c r="Y1305" s="102"/>
      <c r="Z1305" s="102"/>
      <c r="AA1305" s="102"/>
      <c r="AB1305" s="102"/>
      <c r="AC1305" s="102"/>
      <c r="AD1305" s="102"/>
    </row>
    <row r="1306" spans="1:30" s="103" customFormat="1" x14ac:dyDescent="0.2">
      <c r="A1306" s="146"/>
      <c r="B1306" s="102"/>
      <c r="M1306" s="102"/>
      <c r="N1306" s="102"/>
      <c r="O1306" s="102"/>
      <c r="P1306" s="102"/>
      <c r="Q1306" s="102"/>
      <c r="R1306" s="102"/>
      <c r="S1306" s="102"/>
      <c r="T1306" s="102"/>
      <c r="U1306" s="102"/>
      <c r="V1306" s="102"/>
      <c r="W1306" s="102"/>
      <c r="X1306" s="102"/>
      <c r="Y1306" s="102"/>
      <c r="Z1306" s="102"/>
      <c r="AA1306" s="102"/>
      <c r="AB1306" s="102"/>
      <c r="AC1306" s="102"/>
      <c r="AD1306" s="102"/>
    </row>
    <row r="1307" spans="1:30" s="103" customFormat="1" x14ac:dyDescent="0.2">
      <c r="A1307" s="146"/>
      <c r="B1307" s="102"/>
      <c r="M1307" s="102"/>
      <c r="N1307" s="102"/>
      <c r="O1307" s="102"/>
      <c r="P1307" s="102"/>
      <c r="Q1307" s="102"/>
      <c r="R1307" s="102"/>
      <c r="S1307" s="102"/>
      <c r="T1307" s="102"/>
      <c r="U1307" s="102"/>
      <c r="V1307" s="102"/>
      <c r="W1307" s="102"/>
      <c r="X1307" s="102"/>
      <c r="Y1307" s="102"/>
      <c r="Z1307" s="102"/>
      <c r="AA1307" s="102"/>
      <c r="AB1307" s="102"/>
      <c r="AC1307" s="102"/>
      <c r="AD1307" s="102"/>
    </row>
    <row r="1308" spans="1:30" s="103" customFormat="1" x14ac:dyDescent="0.2">
      <c r="A1308" s="146"/>
      <c r="B1308" s="102"/>
      <c r="M1308" s="102"/>
      <c r="N1308" s="102"/>
      <c r="O1308" s="102"/>
      <c r="P1308" s="102"/>
      <c r="Q1308" s="102"/>
      <c r="R1308" s="102"/>
      <c r="S1308" s="102"/>
      <c r="T1308" s="102"/>
      <c r="U1308" s="102"/>
      <c r="V1308" s="102"/>
      <c r="W1308" s="102"/>
      <c r="X1308" s="102"/>
      <c r="Y1308" s="102"/>
      <c r="Z1308" s="102"/>
      <c r="AA1308" s="102"/>
      <c r="AB1308" s="102"/>
      <c r="AC1308" s="102"/>
      <c r="AD1308" s="102"/>
    </row>
    <row r="1309" spans="1:30" s="103" customFormat="1" x14ac:dyDescent="0.2">
      <c r="A1309" s="146"/>
      <c r="B1309" s="102"/>
      <c r="M1309" s="102"/>
      <c r="N1309" s="102"/>
      <c r="O1309" s="102"/>
      <c r="P1309" s="102"/>
      <c r="Q1309" s="102"/>
      <c r="R1309" s="102"/>
      <c r="S1309" s="102"/>
      <c r="T1309" s="102"/>
      <c r="U1309" s="102"/>
      <c r="V1309" s="102"/>
      <c r="W1309" s="102"/>
      <c r="X1309" s="102"/>
      <c r="Y1309" s="102"/>
      <c r="Z1309" s="102"/>
      <c r="AA1309" s="102"/>
      <c r="AB1309" s="102"/>
      <c r="AC1309" s="102"/>
      <c r="AD1309" s="102"/>
    </row>
    <row r="1310" spans="1:30" s="103" customFormat="1" x14ac:dyDescent="0.2">
      <c r="A1310" s="146"/>
      <c r="B1310" s="102"/>
      <c r="M1310" s="102"/>
      <c r="N1310" s="102"/>
      <c r="O1310" s="102"/>
      <c r="P1310" s="102"/>
      <c r="Q1310" s="102"/>
      <c r="R1310" s="102"/>
      <c r="S1310" s="102"/>
      <c r="T1310" s="102"/>
      <c r="U1310" s="102"/>
      <c r="V1310" s="102"/>
      <c r="W1310" s="102"/>
      <c r="X1310" s="102"/>
      <c r="Y1310" s="102"/>
      <c r="Z1310" s="102"/>
      <c r="AA1310" s="102"/>
      <c r="AB1310" s="102"/>
      <c r="AC1310" s="102"/>
      <c r="AD1310" s="102"/>
    </row>
    <row r="1311" spans="1:30" s="103" customFormat="1" x14ac:dyDescent="0.2">
      <c r="A1311" s="146"/>
      <c r="B1311" s="102"/>
      <c r="M1311" s="102"/>
      <c r="N1311" s="102"/>
      <c r="O1311" s="102"/>
      <c r="P1311" s="102"/>
      <c r="Q1311" s="102"/>
      <c r="R1311" s="102"/>
      <c r="S1311" s="102"/>
      <c r="T1311" s="102"/>
      <c r="U1311" s="102"/>
      <c r="V1311" s="102"/>
      <c r="W1311" s="102"/>
      <c r="X1311" s="102"/>
      <c r="Y1311" s="102"/>
      <c r="Z1311" s="102"/>
      <c r="AA1311" s="102"/>
      <c r="AB1311" s="102"/>
      <c r="AC1311" s="102"/>
      <c r="AD1311" s="102"/>
    </row>
    <row r="1312" spans="1:30" s="103" customFormat="1" x14ac:dyDescent="0.2">
      <c r="A1312" s="146"/>
      <c r="B1312" s="102"/>
      <c r="M1312" s="102"/>
      <c r="N1312" s="102"/>
      <c r="O1312" s="102"/>
      <c r="P1312" s="102"/>
      <c r="Q1312" s="102"/>
      <c r="R1312" s="102"/>
      <c r="S1312" s="102"/>
      <c r="T1312" s="102"/>
      <c r="U1312" s="102"/>
      <c r="V1312" s="102"/>
      <c r="W1312" s="102"/>
      <c r="X1312" s="102"/>
      <c r="Y1312" s="102"/>
      <c r="Z1312" s="102"/>
      <c r="AA1312" s="102"/>
      <c r="AB1312" s="102"/>
      <c r="AC1312" s="102"/>
      <c r="AD1312" s="102"/>
    </row>
    <row r="1313" spans="1:30" s="103" customFormat="1" x14ac:dyDescent="0.2">
      <c r="A1313" s="146"/>
      <c r="B1313" s="102"/>
      <c r="M1313" s="102"/>
      <c r="N1313" s="102"/>
      <c r="O1313" s="102"/>
      <c r="P1313" s="102"/>
      <c r="Q1313" s="102"/>
      <c r="R1313" s="102"/>
      <c r="S1313" s="102"/>
      <c r="T1313" s="102"/>
      <c r="U1313" s="102"/>
      <c r="V1313" s="102"/>
      <c r="W1313" s="102"/>
      <c r="X1313" s="102"/>
      <c r="Y1313" s="102"/>
      <c r="Z1313" s="102"/>
      <c r="AA1313" s="102"/>
      <c r="AB1313" s="102"/>
      <c r="AC1313" s="102"/>
      <c r="AD1313" s="102"/>
    </row>
    <row r="1314" spans="1:30" s="103" customFormat="1" x14ac:dyDescent="0.2">
      <c r="A1314" s="146"/>
      <c r="B1314" s="102"/>
      <c r="M1314" s="102"/>
      <c r="N1314" s="102"/>
      <c r="O1314" s="102"/>
      <c r="P1314" s="102"/>
      <c r="Q1314" s="102"/>
      <c r="R1314" s="102"/>
      <c r="S1314" s="102"/>
      <c r="T1314" s="102"/>
      <c r="U1314" s="102"/>
      <c r="V1314" s="102"/>
      <c r="W1314" s="102"/>
      <c r="X1314" s="102"/>
      <c r="Y1314" s="102"/>
      <c r="Z1314" s="102"/>
      <c r="AA1314" s="102"/>
      <c r="AB1314" s="102"/>
      <c r="AC1314" s="102"/>
      <c r="AD1314" s="102"/>
    </row>
    <row r="1315" spans="1:30" s="103" customFormat="1" x14ac:dyDescent="0.2">
      <c r="A1315" s="146"/>
      <c r="B1315" s="102"/>
      <c r="M1315" s="102"/>
      <c r="N1315" s="102"/>
      <c r="O1315" s="102"/>
      <c r="P1315" s="102"/>
      <c r="Q1315" s="102"/>
      <c r="R1315" s="102"/>
      <c r="S1315" s="102"/>
      <c r="T1315" s="102"/>
      <c r="U1315" s="102"/>
      <c r="V1315" s="102"/>
      <c r="W1315" s="102"/>
      <c r="X1315" s="102"/>
      <c r="Y1315" s="102"/>
      <c r="Z1315" s="102"/>
      <c r="AA1315" s="102"/>
      <c r="AB1315" s="102"/>
      <c r="AC1315" s="102"/>
      <c r="AD1315" s="102"/>
    </row>
    <row r="1316" spans="1:30" s="103" customFormat="1" x14ac:dyDescent="0.2">
      <c r="A1316" s="146"/>
      <c r="B1316" s="102"/>
      <c r="M1316" s="102"/>
      <c r="N1316" s="102"/>
      <c r="O1316" s="102"/>
      <c r="P1316" s="102"/>
      <c r="Q1316" s="102"/>
      <c r="R1316" s="102"/>
      <c r="S1316" s="102"/>
      <c r="T1316" s="102"/>
      <c r="U1316" s="102"/>
      <c r="V1316" s="102"/>
      <c r="W1316" s="102"/>
      <c r="X1316" s="102"/>
      <c r="Y1316" s="102"/>
      <c r="Z1316" s="102"/>
      <c r="AA1316" s="102"/>
      <c r="AB1316" s="102"/>
      <c r="AC1316" s="102"/>
      <c r="AD1316" s="102"/>
    </row>
    <row r="1317" spans="1:30" s="103" customFormat="1" x14ac:dyDescent="0.2">
      <c r="A1317" s="146"/>
      <c r="B1317" s="102"/>
      <c r="M1317" s="102"/>
      <c r="N1317" s="102"/>
      <c r="O1317" s="102"/>
      <c r="P1317" s="102"/>
      <c r="Q1317" s="102"/>
      <c r="R1317" s="102"/>
      <c r="S1317" s="102"/>
      <c r="T1317" s="102"/>
      <c r="U1317" s="102"/>
      <c r="V1317" s="102"/>
      <c r="W1317" s="102"/>
      <c r="X1317" s="102"/>
      <c r="Y1317" s="102"/>
      <c r="Z1317" s="102"/>
      <c r="AA1317" s="102"/>
      <c r="AB1317" s="102"/>
      <c r="AC1317" s="102"/>
      <c r="AD1317" s="102"/>
    </row>
    <row r="1318" spans="1:30" s="103" customFormat="1" x14ac:dyDescent="0.2">
      <c r="A1318" s="146"/>
      <c r="B1318" s="102"/>
      <c r="M1318" s="102"/>
      <c r="N1318" s="102"/>
      <c r="O1318" s="102"/>
      <c r="P1318" s="102"/>
      <c r="Q1318" s="102"/>
      <c r="R1318" s="102"/>
      <c r="S1318" s="102"/>
      <c r="T1318" s="102"/>
      <c r="U1318" s="102"/>
      <c r="V1318" s="102"/>
      <c r="W1318" s="102"/>
      <c r="X1318" s="102"/>
      <c r="Y1318" s="102"/>
      <c r="Z1318" s="102"/>
      <c r="AA1318" s="102"/>
      <c r="AB1318" s="102"/>
      <c r="AC1318" s="102"/>
      <c r="AD1318" s="102"/>
    </row>
    <row r="1319" spans="1:30" s="103" customFormat="1" x14ac:dyDescent="0.2">
      <c r="A1319" s="146"/>
      <c r="B1319" s="102"/>
      <c r="M1319" s="102"/>
      <c r="N1319" s="102"/>
      <c r="O1319" s="102"/>
      <c r="P1319" s="102"/>
      <c r="Q1319" s="102"/>
      <c r="R1319" s="102"/>
      <c r="S1319" s="102"/>
      <c r="T1319" s="102"/>
      <c r="U1319" s="102"/>
      <c r="V1319" s="102"/>
      <c r="W1319" s="102"/>
      <c r="X1319" s="102"/>
      <c r="Y1319" s="102"/>
      <c r="Z1319" s="102"/>
      <c r="AA1319" s="102"/>
      <c r="AB1319" s="102"/>
      <c r="AC1319" s="102"/>
      <c r="AD1319" s="102"/>
    </row>
    <row r="1320" spans="1:30" s="103" customFormat="1" x14ac:dyDescent="0.2">
      <c r="A1320" s="146"/>
      <c r="B1320" s="102"/>
      <c r="M1320" s="102"/>
      <c r="N1320" s="102"/>
      <c r="O1320" s="102"/>
      <c r="P1320" s="102"/>
      <c r="Q1320" s="102"/>
      <c r="R1320" s="102"/>
      <c r="S1320" s="102"/>
      <c r="T1320" s="102"/>
      <c r="U1320" s="102"/>
      <c r="V1320" s="102"/>
      <c r="W1320" s="102"/>
      <c r="X1320" s="102"/>
      <c r="Y1320" s="102"/>
      <c r="Z1320" s="102"/>
      <c r="AA1320" s="102"/>
      <c r="AB1320" s="102"/>
      <c r="AC1320" s="102"/>
      <c r="AD1320" s="102"/>
    </row>
    <row r="1321" spans="1:30" s="103" customFormat="1" x14ac:dyDescent="0.2">
      <c r="A1321" s="146"/>
      <c r="B1321" s="102"/>
      <c r="M1321" s="102"/>
      <c r="N1321" s="102"/>
      <c r="O1321" s="102"/>
      <c r="P1321" s="102"/>
      <c r="Q1321" s="102"/>
      <c r="R1321" s="102"/>
      <c r="S1321" s="102"/>
      <c r="T1321" s="102"/>
      <c r="U1321" s="102"/>
      <c r="V1321" s="102"/>
      <c r="W1321" s="102"/>
      <c r="X1321" s="102"/>
      <c r="Y1321" s="102"/>
      <c r="Z1321" s="102"/>
      <c r="AA1321" s="102"/>
      <c r="AB1321" s="102"/>
      <c r="AC1321" s="102"/>
      <c r="AD1321" s="102"/>
    </row>
    <row r="1322" spans="1:30" s="103" customFormat="1" x14ac:dyDescent="0.2">
      <c r="A1322" s="146"/>
      <c r="B1322" s="102"/>
      <c r="M1322" s="102"/>
      <c r="N1322" s="102"/>
      <c r="O1322" s="102"/>
      <c r="P1322" s="102"/>
      <c r="Q1322" s="102"/>
      <c r="R1322" s="102"/>
      <c r="S1322" s="102"/>
      <c r="T1322" s="102"/>
      <c r="U1322" s="102"/>
      <c r="V1322" s="102"/>
      <c r="W1322" s="102"/>
      <c r="X1322" s="102"/>
      <c r="Y1322" s="102"/>
      <c r="Z1322" s="102"/>
      <c r="AA1322" s="102"/>
      <c r="AB1322" s="102"/>
      <c r="AC1322" s="102"/>
      <c r="AD1322" s="102"/>
    </row>
    <row r="1323" spans="1:30" s="103" customFormat="1" x14ac:dyDescent="0.2">
      <c r="A1323" s="146"/>
      <c r="B1323" s="102"/>
      <c r="M1323" s="102"/>
      <c r="N1323" s="102"/>
      <c r="O1323" s="102"/>
      <c r="P1323" s="102"/>
      <c r="Q1323" s="102"/>
      <c r="R1323" s="102"/>
      <c r="S1323" s="102"/>
      <c r="T1323" s="102"/>
      <c r="U1323" s="102"/>
      <c r="V1323" s="102"/>
      <c r="W1323" s="102"/>
      <c r="X1323" s="102"/>
      <c r="Y1323" s="102"/>
      <c r="Z1323" s="102"/>
      <c r="AA1323" s="102"/>
      <c r="AB1323" s="102"/>
      <c r="AC1323" s="102"/>
      <c r="AD1323" s="102"/>
    </row>
    <row r="1324" spans="1:30" s="103" customFormat="1" x14ac:dyDescent="0.2">
      <c r="A1324" s="146"/>
      <c r="B1324" s="102"/>
      <c r="M1324" s="102"/>
      <c r="N1324" s="102"/>
      <c r="O1324" s="102"/>
      <c r="P1324" s="102"/>
      <c r="Q1324" s="102"/>
      <c r="R1324" s="102"/>
      <c r="S1324" s="102"/>
      <c r="T1324" s="102"/>
      <c r="U1324" s="102"/>
      <c r="V1324" s="102"/>
      <c r="W1324" s="102"/>
      <c r="X1324" s="102"/>
      <c r="Y1324" s="102"/>
      <c r="Z1324" s="102"/>
      <c r="AA1324" s="102"/>
      <c r="AB1324" s="102"/>
      <c r="AC1324" s="102"/>
      <c r="AD1324" s="102"/>
    </row>
    <row r="1325" spans="1:30" s="103" customFormat="1" x14ac:dyDescent="0.2">
      <c r="A1325" s="146"/>
      <c r="B1325" s="102"/>
      <c r="M1325" s="102"/>
      <c r="N1325" s="102"/>
      <c r="O1325" s="102"/>
      <c r="P1325" s="102"/>
      <c r="Q1325" s="102"/>
      <c r="R1325" s="102"/>
      <c r="S1325" s="102"/>
      <c r="T1325" s="102"/>
      <c r="U1325" s="102"/>
      <c r="V1325" s="102"/>
      <c r="W1325" s="102"/>
      <c r="X1325" s="102"/>
      <c r="Y1325" s="102"/>
      <c r="Z1325" s="102"/>
      <c r="AA1325" s="102"/>
      <c r="AB1325" s="102"/>
      <c r="AC1325" s="102"/>
      <c r="AD1325" s="102"/>
    </row>
    <row r="1326" spans="1:30" s="103" customFormat="1" x14ac:dyDescent="0.2">
      <c r="A1326" s="146"/>
      <c r="B1326" s="102"/>
      <c r="M1326" s="102"/>
      <c r="N1326" s="102"/>
      <c r="O1326" s="102"/>
      <c r="P1326" s="102"/>
      <c r="Q1326" s="102"/>
      <c r="R1326" s="102"/>
      <c r="S1326" s="102"/>
      <c r="T1326" s="102"/>
      <c r="U1326" s="102"/>
      <c r="V1326" s="102"/>
      <c r="W1326" s="102"/>
      <c r="X1326" s="102"/>
      <c r="Y1326" s="102"/>
      <c r="Z1326" s="102"/>
      <c r="AA1326" s="102"/>
      <c r="AB1326" s="102"/>
      <c r="AC1326" s="102"/>
      <c r="AD1326" s="102"/>
    </row>
    <row r="1327" spans="1:30" s="103" customFormat="1" x14ac:dyDescent="0.2">
      <c r="A1327" s="146"/>
      <c r="B1327" s="102"/>
      <c r="M1327" s="102"/>
      <c r="N1327" s="102"/>
      <c r="O1327" s="102"/>
      <c r="P1327" s="102"/>
      <c r="Q1327" s="102"/>
      <c r="R1327" s="102"/>
      <c r="S1327" s="102"/>
      <c r="T1327" s="102"/>
      <c r="U1327" s="102"/>
      <c r="V1327" s="102"/>
      <c r="W1327" s="102"/>
      <c r="X1327" s="102"/>
      <c r="Y1327" s="102"/>
      <c r="Z1327" s="102"/>
      <c r="AA1327" s="102"/>
      <c r="AB1327" s="102"/>
      <c r="AC1327" s="102"/>
      <c r="AD1327" s="102"/>
    </row>
    <row r="1328" spans="1:30" s="103" customFormat="1" x14ac:dyDescent="0.2">
      <c r="A1328" s="146"/>
      <c r="B1328" s="102"/>
      <c r="M1328" s="102"/>
      <c r="N1328" s="102"/>
      <c r="O1328" s="102"/>
      <c r="P1328" s="102"/>
      <c r="Q1328" s="102"/>
      <c r="R1328" s="102"/>
      <c r="S1328" s="102"/>
      <c r="T1328" s="102"/>
      <c r="U1328" s="102"/>
      <c r="V1328" s="102"/>
      <c r="W1328" s="102"/>
      <c r="X1328" s="102"/>
      <c r="Y1328" s="102"/>
      <c r="Z1328" s="102"/>
      <c r="AA1328" s="102"/>
      <c r="AB1328" s="102"/>
      <c r="AC1328" s="102"/>
      <c r="AD1328" s="102"/>
    </row>
    <row r="1329" spans="1:30" s="103" customFormat="1" x14ac:dyDescent="0.2">
      <c r="A1329" s="146"/>
      <c r="B1329" s="102"/>
      <c r="M1329" s="102"/>
      <c r="N1329" s="102"/>
      <c r="O1329" s="102"/>
      <c r="P1329" s="102"/>
      <c r="Q1329" s="102"/>
      <c r="R1329" s="102"/>
      <c r="S1329" s="102"/>
      <c r="T1329" s="102"/>
      <c r="U1329" s="102"/>
      <c r="V1329" s="102"/>
      <c r="W1329" s="102"/>
      <c r="X1329" s="102"/>
      <c r="Y1329" s="102"/>
      <c r="Z1329" s="102"/>
      <c r="AA1329" s="102"/>
      <c r="AB1329" s="102"/>
      <c r="AC1329" s="102"/>
      <c r="AD1329" s="102"/>
    </row>
    <row r="1330" spans="1:30" s="103" customFormat="1" x14ac:dyDescent="0.2">
      <c r="A1330" s="146"/>
      <c r="B1330" s="102"/>
      <c r="M1330" s="102"/>
      <c r="N1330" s="102"/>
      <c r="O1330" s="102"/>
      <c r="P1330" s="102"/>
      <c r="Q1330" s="102"/>
      <c r="R1330" s="102"/>
      <c r="S1330" s="102"/>
      <c r="T1330" s="102"/>
      <c r="U1330" s="102"/>
      <c r="V1330" s="102"/>
      <c r="W1330" s="102"/>
      <c r="X1330" s="102"/>
      <c r="Y1330" s="102"/>
      <c r="Z1330" s="102"/>
      <c r="AA1330" s="102"/>
      <c r="AB1330" s="102"/>
      <c r="AC1330" s="102"/>
      <c r="AD1330" s="102"/>
    </row>
    <row r="1331" spans="1:30" s="103" customFormat="1" x14ac:dyDescent="0.2">
      <c r="A1331" s="146"/>
      <c r="B1331" s="102"/>
      <c r="M1331" s="102"/>
      <c r="N1331" s="102"/>
      <c r="O1331" s="102"/>
      <c r="P1331" s="102"/>
      <c r="Q1331" s="102"/>
      <c r="R1331" s="102"/>
      <c r="S1331" s="102"/>
      <c r="T1331" s="102"/>
      <c r="U1331" s="102"/>
      <c r="V1331" s="102"/>
      <c r="W1331" s="102"/>
      <c r="X1331" s="102"/>
      <c r="Y1331" s="102"/>
      <c r="Z1331" s="102"/>
      <c r="AA1331" s="102"/>
      <c r="AB1331" s="102"/>
      <c r="AC1331" s="102"/>
      <c r="AD1331" s="102"/>
    </row>
    <row r="1332" spans="1:30" s="103" customFormat="1" x14ac:dyDescent="0.2">
      <c r="A1332" s="146"/>
      <c r="B1332" s="102"/>
      <c r="M1332" s="102"/>
      <c r="N1332" s="102"/>
      <c r="O1332" s="102"/>
      <c r="P1332" s="102"/>
      <c r="Q1332" s="102"/>
      <c r="R1332" s="102"/>
      <c r="S1332" s="102"/>
      <c r="T1332" s="102"/>
      <c r="U1332" s="102"/>
      <c r="V1332" s="102"/>
      <c r="W1332" s="102"/>
      <c r="X1332" s="102"/>
      <c r="Y1332" s="102"/>
      <c r="Z1332" s="102"/>
      <c r="AA1332" s="102"/>
      <c r="AB1332" s="102"/>
      <c r="AC1332" s="102"/>
      <c r="AD1332" s="102"/>
    </row>
    <row r="1333" spans="1:30" s="103" customFormat="1" x14ac:dyDescent="0.2">
      <c r="A1333" s="146"/>
      <c r="B1333" s="102"/>
      <c r="M1333" s="102"/>
      <c r="N1333" s="102"/>
      <c r="O1333" s="102"/>
      <c r="P1333" s="102"/>
      <c r="Q1333" s="102"/>
      <c r="R1333" s="102"/>
      <c r="S1333" s="102"/>
      <c r="T1333" s="102"/>
      <c r="U1333" s="102"/>
      <c r="V1333" s="102"/>
      <c r="W1333" s="102"/>
      <c r="X1333" s="102"/>
      <c r="Y1333" s="102"/>
      <c r="Z1333" s="102"/>
      <c r="AA1333" s="102"/>
      <c r="AB1333" s="102"/>
      <c r="AC1333" s="102"/>
      <c r="AD1333" s="102"/>
    </row>
    <row r="1334" spans="1:30" s="103" customFormat="1" x14ac:dyDescent="0.2">
      <c r="A1334" s="146"/>
      <c r="B1334" s="102"/>
      <c r="M1334" s="102"/>
      <c r="N1334" s="102"/>
      <c r="O1334" s="102"/>
      <c r="P1334" s="102"/>
      <c r="Q1334" s="102"/>
      <c r="R1334" s="102"/>
      <c r="S1334" s="102"/>
      <c r="T1334" s="102"/>
      <c r="U1334" s="102"/>
      <c r="V1334" s="102"/>
      <c r="W1334" s="102"/>
      <c r="X1334" s="102"/>
      <c r="Y1334" s="102"/>
      <c r="Z1334" s="102"/>
      <c r="AA1334" s="102"/>
      <c r="AB1334" s="102"/>
      <c r="AC1334" s="102"/>
      <c r="AD1334" s="102"/>
    </row>
    <row r="1335" spans="1:30" s="103" customFormat="1" x14ac:dyDescent="0.2">
      <c r="A1335" s="146"/>
      <c r="B1335" s="102"/>
      <c r="M1335" s="102"/>
      <c r="N1335" s="102"/>
      <c r="O1335" s="102"/>
      <c r="P1335" s="102"/>
      <c r="Q1335" s="102"/>
      <c r="R1335" s="102"/>
      <c r="S1335" s="102"/>
      <c r="T1335" s="102"/>
      <c r="U1335" s="102"/>
      <c r="V1335" s="102"/>
      <c r="W1335" s="102"/>
      <c r="X1335" s="102"/>
      <c r="Y1335" s="102"/>
      <c r="Z1335" s="102"/>
      <c r="AA1335" s="102"/>
      <c r="AB1335" s="102"/>
      <c r="AC1335" s="102"/>
      <c r="AD1335" s="102"/>
    </row>
    <row r="1336" spans="1:30" s="103" customFormat="1" x14ac:dyDescent="0.2">
      <c r="A1336" s="146"/>
      <c r="B1336" s="102"/>
      <c r="M1336" s="102"/>
      <c r="N1336" s="102"/>
      <c r="O1336" s="102"/>
      <c r="P1336" s="102"/>
      <c r="Q1336" s="102"/>
      <c r="R1336" s="102"/>
      <c r="S1336" s="102"/>
      <c r="T1336" s="102"/>
      <c r="U1336" s="102"/>
      <c r="V1336" s="102"/>
      <c r="W1336" s="102"/>
      <c r="X1336" s="102"/>
      <c r="Y1336" s="102"/>
      <c r="Z1336" s="102"/>
      <c r="AA1336" s="102"/>
      <c r="AB1336" s="102"/>
      <c r="AC1336" s="102"/>
      <c r="AD1336" s="102"/>
    </row>
    <row r="1337" spans="1:30" s="103" customFormat="1" x14ac:dyDescent="0.2">
      <c r="A1337" s="146"/>
      <c r="B1337" s="102"/>
      <c r="M1337" s="102"/>
      <c r="N1337" s="102"/>
      <c r="O1337" s="102"/>
      <c r="P1337" s="102"/>
      <c r="Q1337" s="102"/>
      <c r="R1337" s="102"/>
      <c r="S1337" s="102"/>
      <c r="T1337" s="102"/>
      <c r="U1337" s="102"/>
      <c r="V1337" s="102"/>
      <c r="W1337" s="102"/>
      <c r="X1337" s="102"/>
      <c r="Y1337" s="102"/>
      <c r="Z1337" s="102"/>
      <c r="AA1337" s="102"/>
      <c r="AB1337" s="102"/>
      <c r="AC1337" s="102"/>
      <c r="AD1337" s="102"/>
    </row>
    <row r="1338" spans="1:30" s="103" customFormat="1" x14ac:dyDescent="0.2">
      <c r="A1338" s="146"/>
      <c r="B1338" s="102"/>
      <c r="M1338" s="102"/>
      <c r="N1338" s="102"/>
      <c r="O1338" s="102"/>
      <c r="P1338" s="102"/>
      <c r="Q1338" s="102"/>
      <c r="R1338" s="102"/>
      <c r="S1338" s="102"/>
      <c r="T1338" s="102"/>
      <c r="U1338" s="102"/>
      <c r="V1338" s="102"/>
      <c r="W1338" s="102"/>
      <c r="X1338" s="102"/>
      <c r="Y1338" s="102"/>
      <c r="Z1338" s="102"/>
      <c r="AA1338" s="102"/>
      <c r="AB1338" s="102"/>
      <c r="AC1338" s="102"/>
      <c r="AD1338" s="102"/>
    </row>
    <row r="1339" spans="1:30" s="103" customFormat="1" x14ac:dyDescent="0.2">
      <c r="A1339" s="146"/>
      <c r="B1339" s="102"/>
      <c r="M1339" s="102"/>
      <c r="N1339" s="102"/>
      <c r="O1339" s="102"/>
      <c r="P1339" s="102"/>
      <c r="Q1339" s="102"/>
      <c r="R1339" s="102"/>
      <c r="S1339" s="102"/>
      <c r="T1339" s="102"/>
      <c r="U1339" s="102"/>
      <c r="V1339" s="102"/>
      <c r="W1339" s="102"/>
      <c r="X1339" s="102"/>
      <c r="Y1339" s="102"/>
      <c r="Z1339" s="102"/>
      <c r="AA1339" s="102"/>
      <c r="AB1339" s="102"/>
      <c r="AC1339" s="102"/>
      <c r="AD1339" s="102"/>
    </row>
    <row r="1340" spans="1:30" s="103" customFormat="1" x14ac:dyDescent="0.2">
      <c r="A1340" s="146"/>
      <c r="B1340" s="102"/>
      <c r="M1340" s="102"/>
      <c r="N1340" s="102"/>
      <c r="O1340" s="102"/>
      <c r="P1340" s="102"/>
      <c r="Q1340" s="102"/>
      <c r="R1340" s="102"/>
      <c r="S1340" s="102"/>
      <c r="T1340" s="102"/>
      <c r="U1340" s="102"/>
      <c r="V1340" s="102"/>
      <c r="W1340" s="102"/>
      <c r="X1340" s="102"/>
      <c r="Y1340" s="102"/>
      <c r="Z1340" s="102"/>
      <c r="AA1340" s="102"/>
      <c r="AB1340" s="102"/>
      <c r="AC1340" s="102"/>
      <c r="AD1340" s="102"/>
    </row>
    <row r="1341" spans="1:30" s="103" customFormat="1" x14ac:dyDescent="0.2">
      <c r="A1341" s="146"/>
      <c r="B1341" s="102"/>
      <c r="M1341" s="102"/>
      <c r="N1341" s="102"/>
      <c r="O1341" s="102"/>
      <c r="P1341" s="102"/>
      <c r="Q1341" s="102"/>
      <c r="R1341" s="102"/>
      <c r="S1341" s="102"/>
      <c r="T1341" s="102"/>
      <c r="U1341" s="102"/>
      <c r="V1341" s="102"/>
      <c r="W1341" s="102"/>
      <c r="X1341" s="102"/>
      <c r="Y1341" s="102"/>
      <c r="Z1341" s="102"/>
      <c r="AA1341" s="102"/>
      <c r="AB1341" s="102"/>
      <c r="AC1341" s="102"/>
      <c r="AD1341" s="102"/>
    </row>
    <row r="1342" spans="1:30" s="103" customFormat="1" x14ac:dyDescent="0.2">
      <c r="A1342" s="146"/>
      <c r="B1342" s="102"/>
      <c r="M1342" s="102"/>
      <c r="N1342" s="102"/>
      <c r="O1342" s="102"/>
      <c r="P1342" s="102"/>
      <c r="Q1342" s="102"/>
      <c r="R1342" s="102"/>
      <c r="S1342" s="102"/>
      <c r="T1342" s="102"/>
      <c r="U1342" s="102"/>
      <c r="V1342" s="102"/>
      <c r="W1342" s="102"/>
      <c r="X1342" s="102"/>
      <c r="Y1342" s="102"/>
      <c r="Z1342" s="102"/>
      <c r="AA1342" s="102"/>
      <c r="AB1342" s="102"/>
      <c r="AC1342" s="102"/>
      <c r="AD1342" s="102"/>
    </row>
    <row r="1343" spans="1:30" s="103" customFormat="1" x14ac:dyDescent="0.2">
      <c r="A1343" s="146"/>
      <c r="B1343" s="102"/>
      <c r="M1343" s="102"/>
      <c r="N1343" s="102"/>
      <c r="O1343" s="102"/>
      <c r="P1343" s="102"/>
      <c r="Q1343" s="102"/>
      <c r="R1343" s="102"/>
      <c r="S1343" s="102"/>
      <c r="T1343" s="102"/>
      <c r="U1343" s="102"/>
      <c r="V1343" s="102"/>
      <c r="W1343" s="102"/>
      <c r="X1343" s="102"/>
      <c r="Y1343" s="102"/>
      <c r="Z1343" s="102"/>
      <c r="AA1343" s="102"/>
      <c r="AB1343" s="102"/>
      <c r="AC1343" s="102"/>
      <c r="AD1343" s="102"/>
    </row>
    <row r="1344" spans="1:30" s="103" customFormat="1" x14ac:dyDescent="0.2">
      <c r="A1344" s="146"/>
      <c r="B1344" s="102"/>
      <c r="M1344" s="102"/>
      <c r="N1344" s="102"/>
      <c r="O1344" s="102"/>
      <c r="P1344" s="102"/>
      <c r="Q1344" s="102"/>
      <c r="R1344" s="102"/>
      <c r="S1344" s="102"/>
      <c r="T1344" s="102"/>
      <c r="U1344" s="102"/>
      <c r="V1344" s="102"/>
      <c r="W1344" s="102"/>
      <c r="X1344" s="102"/>
      <c r="Y1344" s="102"/>
      <c r="Z1344" s="102"/>
      <c r="AA1344" s="102"/>
      <c r="AB1344" s="102"/>
      <c r="AC1344" s="102"/>
      <c r="AD1344" s="102"/>
    </row>
    <row r="1345" spans="1:30" s="103" customFormat="1" x14ac:dyDescent="0.2">
      <c r="A1345" s="146"/>
      <c r="B1345" s="102"/>
      <c r="M1345" s="102"/>
      <c r="N1345" s="102"/>
      <c r="O1345" s="102"/>
      <c r="P1345" s="102"/>
      <c r="Q1345" s="102"/>
      <c r="R1345" s="102"/>
      <c r="S1345" s="102"/>
      <c r="T1345" s="102"/>
      <c r="U1345" s="102"/>
      <c r="V1345" s="102"/>
      <c r="W1345" s="102"/>
      <c r="X1345" s="102"/>
      <c r="Y1345" s="102"/>
      <c r="Z1345" s="102"/>
      <c r="AA1345" s="102"/>
      <c r="AB1345" s="102"/>
      <c r="AC1345" s="102"/>
      <c r="AD1345" s="102"/>
    </row>
    <row r="1346" spans="1:30" s="103" customFormat="1" x14ac:dyDescent="0.2">
      <c r="A1346" s="146"/>
      <c r="B1346" s="102"/>
      <c r="M1346" s="102"/>
      <c r="N1346" s="102"/>
      <c r="O1346" s="102"/>
      <c r="P1346" s="102"/>
      <c r="Q1346" s="102"/>
      <c r="R1346" s="102"/>
      <c r="S1346" s="102"/>
      <c r="T1346" s="102"/>
      <c r="U1346" s="102"/>
      <c r="V1346" s="102"/>
      <c r="W1346" s="102"/>
      <c r="X1346" s="102"/>
      <c r="Y1346" s="102"/>
      <c r="Z1346" s="102"/>
      <c r="AA1346" s="102"/>
      <c r="AB1346" s="102"/>
      <c r="AC1346" s="102"/>
      <c r="AD1346" s="102"/>
    </row>
    <row r="1347" spans="1:30" s="103" customFormat="1" x14ac:dyDescent="0.2">
      <c r="A1347" s="146"/>
      <c r="B1347" s="102"/>
      <c r="M1347" s="102"/>
      <c r="N1347" s="102"/>
      <c r="O1347" s="102"/>
      <c r="P1347" s="102"/>
      <c r="Q1347" s="102"/>
      <c r="R1347" s="102"/>
      <c r="S1347" s="102"/>
      <c r="T1347" s="102"/>
      <c r="U1347" s="102"/>
      <c r="V1347" s="102"/>
      <c r="W1347" s="102"/>
      <c r="X1347" s="102"/>
      <c r="Y1347" s="102"/>
      <c r="Z1347" s="102"/>
      <c r="AA1347" s="102"/>
      <c r="AB1347" s="102"/>
      <c r="AC1347" s="102"/>
      <c r="AD1347" s="102"/>
    </row>
    <row r="1348" spans="1:30" s="103" customFormat="1" x14ac:dyDescent="0.2">
      <c r="A1348" s="146"/>
      <c r="B1348" s="102"/>
      <c r="M1348" s="102"/>
      <c r="N1348" s="102"/>
      <c r="O1348" s="102"/>
      <c r="P1348" s="102"/>
      <c r="Q1348" s="102"/>
      <c r="R1348" s="102"/>
      <c r="S1348" s="102"/>
      <c r="T1348" s="102"/>
      <c r="U1348" s="102"/>
      <c r="V1348" s="102"/>
      <c r="W1348" s="102"/>
      <c r="X1348" s="102"/>
      <c r="Y1348" s="102"/>
      <c r="Z1348" s="102"/>
      <c r="AA1348" s="102"/>
      <c r="AB1348" s="102"/>
      <c r="AC1348" s="102"/>
      <c r="AD1348" s="102"/>
    </row>
    <row r="1349" spans="1:30" s="103" customFormat="1" x14ac:dyDescent="0.2">
      <c r="A1349" s="146"/>
      <c r="B1349" s="102"/>
      <c r="M1349" s="102"/>
      <c r="N1349" s="102"/>
      <c r="O1349" s="102"/>
      <c r="P1349" s="102"/>
      <c r="Q1349" s="102"/>
      <c r="R1349" s="102"/>
      <c r="S1349" s="102"/>
      <c r="T1349" s="102"/>
      <c r="U1349" s="102"/>
      <c r="V1349" s="102"/>
      <c r="W1349" s="102"/>
      <c r="X1349" s="102"/>
      <c r="Y1349" s="102"/>
      <c r="Z1349" s="102"/>
      <c r="AA1349" s="102"/>
      <c r="AB1349" s="102"/>
      <c r="AC1349" s="102"/>
      <c r="AD1349" s="102"/>
    </row>
    <row r="1350" spans="1:30" s="103" customFormat="1" x14ac:dyDescent="0.2">
      <c r="A1350" s="146"/>
      <c r="B1350" s="102"/>
      <c r="M1350" s="102"/>
      <c r="N1350" s="102"/>
      <c r="O1350" s="102"/>
      <c r="P1350" s="102"/>
      <c r="Q1350" s="102"/>
      <c r="R1350" s="102"/>
      <c r="S1350" s="102"/>
      <c r="T1350" s="102"/>
      <c r="U1350" s="102"/>
      <c r="V1350" s="102"/>
      <c r="W1350" s="102"/>
      <c r="X1350" s="102"/>
      <c r="Y1350" s="102"/>
      <c r="Z1350" s="102"/>
      <c r="AA1350" s="102"/>
      <c r="AB1350" s="102"/>
      <c r="AC1350" s="102"/>
      <c r="AD1350" s="102"/>
    </row>
    <row r="1351" spans="1:30" s="103" customFormat="1" x14ac:dyDescent="0.2">
      <c r="A1351" s="146"/>
      <c r="B1351" s="102"/>
      <c r="M1351" s="102"/>
      <c r="N1351" s="102"/>
      <c r="O1351" s="102"/>
      <c r="P1351" s="102"/>
      <c r="Q1351" s="102"/>
      <c r="R1351" s="102"/>
      <c r="S1351" s="102"/>
      <c r="T1351" s="102"/>
      <c r="U1351" s="102"/>
      <c r="V1351" s="102"/>
      <c r="W1351" s="102"/>
      <c r="X1351" s="102"/>
      <c r="Y1351" s="102"/>
      <c r="Z1351" s="102"/>
      <c r="AA1351" s="102"/>
      <c r="AB1351" s="102"/>
      <c r="AC1351" s="102"/>
      <c r="AD1351" s="102"/>
    </row>
    <row r="1352" spans="1:30" s="103" customFormat="1" x14ac:dyDescent="0.2">
      <c r="A1352" s="146"/>
      <c r="B1352" s="102"/>
      <c r="M1352" s="102"/>
      <c r="N1352" s="102"/>
      <c r="O1352" s="102"/>
      <c r="P1352" s="102"/>
      <c r="Q1352" s="102"/>
      <c r="R1352" s="102"/>
      <c r="S1352" s="102"/>
      <c r="T1352" s="102"/>
      <c r="U1352" s="102"/>
      <c r="V1352" s="102"/>
      <c r="W1352" s="102"/>
      <c r="X1352" s="102"/>
      <c r="Y1352" s="102"/>
      <c r="Z1352" s="102"/>
      <c r="AA1352" s="102"/>
      <c r="AB1352" s="102"/>
      <c r="AC1352" s="102"/>
      <c r="AD1352" s="102"/>
    </row>
    <row r="1353" spans="1:30" s="103" customFormat="1" x14ac:dyDescent="0.2">
      <c r="A1353" s="146"/>
      <c r="B1353" s="102"/>
      <c r="M1353" s="102"/>
      <c r="N1353" s="102"/>
      <c r="O1353" s="102"/>
      <c r="P1353" s="102"/>
      <c r="Q1353" s="102"/>
      <c r="R1353" s="102"/>
      <c r="S1353" s="102"/>
      <c r="T1353" s="102"/>
      <c r="U1353" s="102"/>
      <c r="V1353" s="102"/>
      <c r="W1353" s="102"/>
      <c r="X1353" s="102"/>
      <c r="Y1353" s="102"/>
      <c r="Z1353" s="102"/>
      <c r="AA1353" s="102"/>
      <c r="AB1353" s="102"/>
      <c r="AC1353" s="102"/>
      <c r="AD1353" s="102"/>
    </row>
    <row r="1354" spans="1:30" s="103" customFormat="1" x14ac:dyDescent="0.2">
      <c r="A1354" s="146"/>
      <c r="B1354" s="102"/>
      <c r="M1354" s="102"/>
      <c r="N1354" s="102"/>
      <c r="O1354" s="102"/>
      <c r="P1354" s="102"/>
      <c r="Q1354" s="102"/>
      <c r="R1354" s="102"/>
      <c r="S1354" s="102"/>
      <c r="T1354" s="102"/>
      <c r="U1354" s="102"/>
      <c r="V1354" s="102"/>
      <c r="W1354" s="102"/>
      <c r="X1354" s="102"/>
      <c r="Y1354" s="102"/>
      <c r="Z1354" s="102"/>
      <c r="AA1354" s="102"/>
      <c r="AB1354" s="102"/>
      <c r="AC1354" s="102"/>
      <c r="AD1354" s="102"/>
    </row>
    <row r="1355" spans="1:30" s="103" customFormat="1" x14ac:dyDescent="0.2">
      <c r="A1355" s="146"/>
      <c r="B1355" s="102"/>
      <c r="M1355" s="102"/>
      <c r="N1355" s="102"/>
      <c r="O1355" s="102"/>
      <c r="P1355" s="102"/>
      <c r="Q1355" s="102"/>
      <c r="R1355" s="102"/>
      <c r="S1355" s="102"/>
      <c r="T1355" s="102"/>
      <c r="U1355" s="102"/>
      <c r="V1355" s="102"/>
      <c r="W1355" s="102"/>
      <c r="X1355" s="102"/>
      <c r="Y1355" s="102"/>
      <c r="Z1355" s="102"/>
      <c r="AA1355" s="102"/>
      <c r="AB1355" s="102"/>
      <c r="AC1355" s="102"/>
      <c r="AD1355" s="102"/>
    </row>
    <row r="1356" spans="1:30" s="103" customFormat="1" x14ac:dyDescent="0.2">
      <c r="A1356" s="146"/>
      <c r="B1356" s="102"/>
      <c r="M1356" s="102"/>
      <c r="N1356" s="102"/>
      <c r="O1356" s="102"/>
      <c r="P1356" s="102"/>
      <c r="Q1356" s="102"/>
      <c r="R1356" s="102"/>
      <c r="S1356" s="102"/>
      <c r="T1356" s="102"/>
      <c r="U1356" s="102"/>
      <c r="V1356" s="102"/>
      <c r="W1356" s="102"/>
      <c r="X1356" s="102"/>
      <c r="Y1356" s="102"/>
      <c r="Z1356" s="102"/>
      <c r="AA1356" s="102"/>
      <c r="AB1356" s="102"/>
      <c r="AC1356" s="102"/>
      <c r="AD1356" s="102"/>
    </row>
    <row r="1357" spans="1:30" s="103" customFormat="1" x14ac:dyDescent="0.2">
      <c r="A1357" s="146"/>
      <c r="B1357" s="102"/>
      <c r="M1357" s="102"/>
      <c r="N1357" s="102"/>
      <c r="O1357" s="102"/>
      <c r="P1357" s="102"/>
      <c r="Q1357" s="102"/>
      <c r="R1357" s="102"/>
      <c r="S1357" s="102"/>
      <c r="T1357" s="102"/>
      <c r="U1357" s="102"/>
      <c r="V1357" s="102"/>
      <c r="W1357" s="102"/>
      <c r="X1357" s="102"/>
      <c r="Y1357" s="102"/>
      <c r="Z1357" s="102"/>
      <c r="AA1357" s="102"/>
      <c r="AB1357" s="102"/>
      <c r="AC1357" s="102"/>
      <c r="AD1357" s="102"/>
    </row>
    <row r="1358" spans="1:30" s="103" customFormat="1" x14ac:dyDescent="0.2">
      <c r="A1358" s="146"/>
      <c r="B1358" s="102"/>
      <c r="M1358" s="102"/>
      <c r="N1358" s="102"/>
      <c r="O1358" s="102"/>
      <c r="P1358" s="102"/>
      <c r="Q1358" s="102"/>
      <c r="R1358" s="102"/>
      <c r="S1358" s="102"/>
      <c r="T1358" s="102"/>
      <c r="U1358" s="102"/>
      <c r="V1358" s="102"/>
      <c r="W1358" s="102"/>
      <c r="X1358" s="102"/>
      <c r="Y1358" s="102"/>
      <c r="Z1358" s="102"/>
      <c r="AA1358" s="102"/>
      <c r="AB1358" s="102"/>
      <c r="AC1358" s="102"/>
      <c r="AD1358" s="102"/>
    </row>
    <row r="1359" spans="1:30" s="103" customFormat="1" x14ac:dyDescent="0.2">
      <c r="A1359" s="146"/>
      <c r="B1359" s="102"/>
      <c r="M1359" s="102"/>
      <c r="N1359" s="102"/>
      <c r="O1359" s="102"/>
      <c r="P1359" s="102"/>
      <c r="Q1359" s="102"/>
      <c r="R1359" s="102"/>
      <c r="S1359" s="102"/>
      <c r="T1359" s="102"/>
      <c r="U1359" s="102"/>
      <c r="V1359" s="102"/>
      <c r="W1359" s="102"/>
      <c r="X1359" s="102"/>
      <c r="Y1359" s="102"/>
      <c r="Z1359" s="102"/>
      <c r="AA1359" s="102"/>
      <c r="AB1359" s="102"/>
      <c r="AC1359" s="102"/>
      <c r="AD1359" s="102"/>
    </row>
    <row r="1360" spans="1:30" s="103" customFormat="1" x14ac:dyDescent="0.2">
      <c r="A1360" s="146"/>
      <c r="B1360" s="102"/>
      <c r="M1360" s="102"/>
      <c r="N1360" s="102"/>
      <c r="O1360" s="102"/>
      <c r="P1360" s="102"/>
      <c r="Q1360" s="102"/>
      <c r="R1360" s="102"/>
      <c r="S1360" s="102"/>
      <c r="T1360" s="102"/>
      <c r="U1360" s="102"/>
      <c r="V1360" s="102"/>
      <c r="W1360" s="102"/>
      <c r="X1360" s="102"/>
      <c r="Y1360" s="102"/>
      <c r="Z1360" s="102"/>
      <c r="AA1360" s="102"/>
      <c r="AB1360" s="102"/>
      <c r="AC1360" s="102"/>
      <c r="AD1360" s="102"/>
    </row>
    <row r="1361" spans="1:30" s="103" customFormat="1" x14ac:dyDescent="0.2">
      <c r="A1361" s="146"/>
      <c r="B1361" s="102"/>
      <c r="M1361" s="102"/>
      <c r="N1361" s="102"/>
      <c r="O1361" s="102"/>
      <c r="P1361" s="102"/>
      <c r="Q1361" s="102"/>
      <c r="R1361" s="102"/>
      <c r="S1361" s="102"/>
      <c r="T1361" s="102"/>
      <c r="U1361" s="102"/>
      <c r="V1361" s="102"/>
      <c r="W1361" s="102"/>
      <c r="X1361" s="102"/>
      <c r="Y1361" s="102"/>
      <c r="Z1361" s="102"/>
      <c r="AA1361" s="102"/>
      <c r="AB1361" s="102"/>
      <c r="AC1361" s="102"/>
      <c r="AD1361" s="102"/>
    </row>
    <row r="1362" spans="1:30" s="103" customFormat="1" x14ac:dyDescent="0.2">
      <c r="A1362" s="146"/>
      <c r="B1362" s="102"/>
      <c r="M1362" s="102"/>
      <c r="N1362" s="102"/>
      <c r="O1362" s="102"/>
      <c r="P1362" s="102"/>
      <c r="Q1362" s="102"/>
      <c r="R1362" s="102"/>
      <c r="S1362" s="102"/>
      <c r="T1362" s="102"/>
      <c r="U1362" s="102"/>
      <c r="V1362" s="102"/>
      <c r="W1362" s="102"/>
      <c r="X1362" s="102"/>
      <c r="Y1362" s="102"/>
      <c r="Z1362" s="102"/>
      <c r="AA1362" s="102"/>
      <c r="AB1362" s="102"/>
      <c r="AC1362" s="102"/>
      <c r="AD1362" s="102"/>
    </row>
    <row r="1363" spans="1:30" s="103" customFormat="1" x14ac:dyDescent="0.2">
      <c r="A1363" s="146"/>
      <c r="B1363" s="102"/>
      <c r="M1363" s="102"/>
      <c r="N1363" s="102"/>
      <c r="O1363" s="102"/>
      <c r="P1363" s="102"/>
      <c r="Q1363" s="102"/>
      <c r="R1363" s="102"/>
      <c r="S1363" s="102"/>
      <c r="T1363" s="102"/>
      <c r="U1363" s="102"/>
      <c r="V1363" s="102"/>
      <c r="W1363" s="102"/>
      <c r="X1363" s="102"/>
      <c r="Y1363" s="102"/>
      <c r="Z1363" s="102"/>
      <c r="AA1363" s="102"/>
      <c r="AB1363" s="102"/>
      <c r="AC1363" s="102"/>
      <c r="AD1363" s="102"/>
    </row>
  </sheetData>
  <mergeCells count="288">
    <mergeCell ref="B319:C319"/>
    <mergeCell ref="B320:C320"/>
    <mergeCell ref="B321:C321"/>
    <mergeCell ref="B322:C322"/>
    <mergeCell ref="B323:C323"/>
    <mergeCell ref="B324:C324"/>
    <mergeCell ref="B93:M115"/>
    <mergeCell ref="AM317:AP317"/>
    <mergeCell ref="AD317:AL317"/>
    <mergeCell ref="B313:E313"/>
    <mergeCell ref="B299:F299"/>
    <mergeCell ref="B300:F300"/>
    <mergeCell ref="B301:F301"/>
    <mergeCell ref="AE318:AF318"/>
    <mergeCell ref="AG318:AH318"/>
    <mergeCell ref="AI318:AJ318"/>
    <mergeCell ref="AK318:AL318"/>
    <mergeCell ref="B315:M315"/>
    <mergeCell ref="B317:M317"/>
    <mergeCell ref="B305:F305"/>
    <mergeCell ref="B308:L308"/>
    <mergeCell ref="B309:E309"/>
    <mergeCell ref="B310:E310"/>
    <mergeCell ref="B311:E311"/>
    <mergeCell ref="J39:L39"/>
    <mergeCell ref="B21:E25"/>
    <mergeCell ref="B28:E32"/>
    <mergeCell ref="G28:K28"/>
    <mergeCell ref="G30:K30"/>
    <mergeCell ref="G32:K32"/>
    <mergeCell ref="G21:H21"/>
    <mergeCell ref="G23:H23"/>
    <mergeCell ref="G25:H25"/>
    <mergeCell ref="J21:K21"/>
    <mergeCell ref="J23:K23"/>
    <mergeCell ref="J25:K25"/>
    <mergeCell ref="B312:E312"/>
    <mergeCell ref="B302:F302"/>
    <mergeCell ref="B303:F303"/>
    <mergeCell ref="B304:F304"/>
    <mergeCell ref="B293:F293"/>
    <mergeCell ref="B294:F294"/>
    <mergeCell ref="B295:F295"/>
    <mergeCell ref="B296:F296"/>
    <mergeCell ref="B297:F297"/>
    <mergeCell ref="B298:F298"/>
    <mergeCell ref="B307:M307"/>
    <mergeCell ref="B287:F287"/>
    <mergeCell ref="B288:F288"/>
    <mergeCell ref="B289:F289"/>
    <mergeCell ref="B290:F290"/>
    <mergeCell ref="B291:F291"/>
    <mergeCell ref="B292:F292"/>
    <mergeCell ref="C271:D271"/>
    <mergeCell ref="C272:D272"/>
    <mergeCell ref="B275:M275"/>
    <mergeCell ref="B277:M277"/>
    <mergeCell ref="B283:D284"/>
    <mergeCell ref="B286:F286"/>
    <mergeCell ref="G286:H286"/>
    <mergeCell ref="I286:L286"/>
    <mergeCell ref="B279:M279"/>
    <mergeCell ref="B281:M281"/>
    <mergeCell ref="C265:D265"/>
    <mergeCell ref="C266:D266"/>
    <mergeCell ref="C267:D267"/>
    <mergeCell ref="C268:D268"/>
    <mergeCell ref="C269:D269"/>
    <mergeCell ref="C270:D270"/>
    <mergeCell ref="C259:D259"/>
    <mergeCell ref="C260:D260"/>
    <mergeCell ref="C261:D261"/>
    <mergeCell ref="C262:D262"/>
    <mergeCell ref="C263:D263"/>
    <mergeCell ref="C264:D264"/>
    <mergeCell ref="B243:C243"/>
    <mergeCell ref="B244:C244"/>
    <mergeCell ref="B245:C245"/>
    <mergeCell ref="B253:D254"/>
    <mergeCell ref="H257:K257"/>
    <mergeCell ref="C258:D258"/>
    <mergeCell ref="B247:L247"/>
    <mergeCell ref="B249:L249"/>
    <mergeCell ref="B251:L251"/>
    <mergeCell ref="B237:C237"/>
    <mergeCell ref="B238:C238"/>
    <mergeCell ref="B239:C239"/>
    <mergeCell ref="B240:C240"/>
    <mergeCell ref="B241:C241"/>
    <mergeCell ref="B242:C242"/>
    <mergeCell ref="C226:D226"/>
    <mergeCell ref="B229:M229"/>
    <mergeCell ref="B231:C231"/>
    <mergeCell ref="B233:D234"/>
    <mergeCell ref="B235:C235"/>
    <mergeCell ref="B236:C236"/>
    <mergeCell ref="C220:D220"/>
    <mergeCell ref="C221:D221"/>
    <mergeCell ref="C222:D222"/>
    <mergeCell ref="C223:D223"/>
    <mergeCell ref="C224:D224"/>
    <mergeCell ref="C225:D225"/>
    <mergeCell ref="C214:D214"/>
    <mergeCell ref="C215:D215"/>
    <mergeCell ref="C216:D216"/>
    <mergeCell ref="C217:D217"/>
    <mergeCell ref="C218:D218"/>
    <mergeCell ref="C219:D219"/>
    <mergeCell ref="G179:L179"/>
    <mergeCell ref="G180:L180"/>
    <mergeCell ref="B207:D208"/>
    <mergeCell ref="H211:K211"/>
    <mergeCell ref="C212:D212"/>
    <mergeCell ref="C213:D213"/>
    <mergeCell ref="B201:L201"/>
    <mergeCell ref="B203:L203"/>
    <mergeCell ref="B205:L205"/>
    <mergeCell ref="E170:F170"/>
    <mergeCell ref="E171:F171"/>
    <mergeCell ref="E172:F172"/>
    <mergeCell ref="G175:L175"/>
    <mergeCell ref="G176:L176"/>
    <mergeCell ref="B177:B178"/>
    <mergeCell ref="C177:C178"/>
    <mergeCell ref="G177:L177"/>
    <mergeCell ref="G178:L178"/>
    <mergeCell ref="B159:D159"/>
    <mergeCell ref="E159:L159"/>
    <mergeCell ref="B161:M161"/>
    <mergeCell ref="B163:M163"/>
    <mergeCell ref="B166:C166"/>
    <mergeCell ref="E168:F169"/>
    <mergeCell ref="G168:G169"/>
    <mergeCell ref="B156:D156"/>
    <mergeCell ref="E156:L156"/>
    <mergeCell ref="B157:D157"/>
    <mergeCell ref="E157:L157"/>
    <mergeCell ref="B158:D158"/>
    <mergeCell ref="E158:L158"/>
    <mergeCell ref="B151:D151"/>
    <mergeCell ref="E151:L151"/>
    <mergeCell ref="B152:D152"/>
    <mergeCell ref="E152:L152"/>
    <mergeCell ref="B154:L154"/>
    <mergeCell ref="B155:D155"/>
    <mergeCell ref="E155:L155"/>
    <mergeCell ref="B147:L147"/>
    <mergeCell ref="B148:D148"/>
    <mergeCell ref="E148:L148"/>
    <mergeCell ref="B149:D149"/>
    <mergeCell ref="E149:L149"/>
    <mergeCell ref="B150:D150"/>
    <mergeCell ref="E150:L150"/>
    <mergeCell ref="B143:D143"/>
    <mergeCell ref="E143:L143"/>
    <mergeCell ref="B144:D144"/>
    <mergeCell ref="E144:L144"/>
    <mergeCell ref="B145:D145"/>
    <mergeCell ref="E145:L145"/>
    <mergeCell ref="B138:D138"/>
    <mergeCell ref="E138:L138"/>
    <mergeCell ref="B140:L140"/>
    <mergeCell ref="B141:D141"/>
    <mergeCell ref="E141:L141"/>
    <mergeCell ref="B142:D142"/>
    <mergeCell ref="E142:L142"/>
    <mergeCell ref="B135:D135"/>
    <mergeCell ref="E135:L135"/>
    <mergeCell ref="B136:D136"/>
    <mergeCell ref="E136:L136"/>
    <mergeCell ref="B137:D137"/>
    <mergeCell ref="E137:L137"/>
    <mergeCell ref="B130:D130"/>
    <mergeCell ref="E130:L130"/>
    <mergeCell ref="B131:D131"/>
    <mergeCell ref="E131:L131"/>
    <mergeCell ref="B133:L133"/>
    <mergeCell ref="B134:D134"/>
    <mergeCell ref="E134:L134"/>
    <mergeCell ref="B126:L126"/>
    <mergeCell ref="B127:D127"/>
    <mergeCell ref="E127:L127"/>
    <mergeCell ref="B128:D128"/>
    <mergeCell ref="E128:L128"/>
    <mergeCell ref="B129:D129"/>
    <mergeCell ref="E129:L129"/>
    <mergeCell ref="B122:D122"/>
    <mergeCell ref="E122:L122"/>
    <mergeCell ref="B123:D123"/>
    <mergeCell ref="E123:L123"/>
    <mergeCell ref="B124:D124"/>
    <mergeCell ref="E124:L124"/>
    <mergeCell ref="B117:M117"/>
    <mergeCell ref="B119:L119"/>
    <mergeCell ref="B120:D120"/>
    <mergeCell ref="E120:L120"/>
    <mergeCell ref="B121:D121"/>
    <mergeCell ref="E121:L121"/>
    <mergeCell ref="B90:D90"/>
    <mergeCell ref="B91:D91"/>
    <mergeCell ref="B92:D92"/>
    <mergeCell ref="E90:M90"/>
    <mergeCell ref="E91:M91"/>
    <mergeCell ref="E92:M92"/>
    <mergeCell ref="B83:F83"/>
    <mergeCell ref="G83:L83"/>
    <mergeCell ref="B84:F84"/>
    <mergeCell ref="G84:L84"/>
    <mergeCell ref="B86:M86"/>
    <mergeCell ref="B88:M88"/>
    <mergeCell ref="B80:F80"/>
    <mergeCell ref="G80:L80"/>
    <mergeCell ref="B81:F81"/>
    <mergeCell ref="G81:L81"/>
    <mergeCell ref="B82:F82"/>
    <mergeCell ref="G82:L82"/>
    <mergeCell ref="B77:F77"/>
    <mergeCell ref="G77:L77"/>
    <mergeCell ref="B78:F78"/>
    <mergeCell ref="G78:L78"/>
    <mergeCell ref="B79:F79"/>
    <mergeCell ref="G79:L79"/>
    <mergeCell ref="B72:M72"/>
    <mergeCell ref="B74:F74"/>
    <mergeCell ref="G74:L74"/>
    <mergeCell ref="B75:F75"/>
    <mergeCell ref="G75:L75"/>
    <mergeCell ref="B76:F76"/>
    <mergeCell ref="G76:L76"/>
    <mergeCell ref="C66:L66"/>
    <mergeCell ref="C67:L67"/>
    <mergeCell ref="C68:L68"/>
    <mergeCell ref="C69:L69"/>
    <mergeCell ref="C70:L70"/>
    <mergeCell ref="C60:L60"/>
    <mergeCell ref="C61:L61"/>
    <mergeCell ref="C62:L62"/>
    <mergeCell ref="C63:L63"/>
    <mergeCell ref="C64:L64"/>
    <mergeCell ref="C65:L65"/>
    <mergeCell ref="B53:C53"/>
    <mergeCell ref="F53:G53"/>
    <mergeCell ref="J53:K53"/>
    <mergeCell ref="B55:L55"/>
    <mergeCell ref="B56:L56"/>
    <mergeCell ref="B58:M58"/>
    <mergeCell ref="B51:C51"/>
    <mergeCell ref="F51:G51"/>
    <mergeCell ref="J51:K51"/>
    <mergeCell ref="B52:C52"/>
    <mergeCell ref="F52:G52"/>
    <mergeCell ref="J52:K52"/>
    <mergeCell ref="B49:C49"/>
    <mergeCell ref="F49:G49"/>
    <mergeCell ref="J49:K49"/>
    <mergeCell ref="B50:C50"/>
    <mergeCell ref="F50:G50"/>
    <mergeCell ref="J50:K50"/>
    <mergeCell ref="B47:C47"/>
    <mergeCell ref="F47:G47"/>
    <mergeCell ref="J47:K47"/>
    <mergeCell ref="B48:C48"/>
    <mergeCell ref="F48:G48"/>
    <mergeCell ref="J48:K48"/>
    <mergeCell ref="B4:M4"/>
    <mergeCell ref="B2:M2"/>
    <mergeCell ref="B45:C45"/>
    <mergeCell ref="F45:G45"/>
    <mergeCell ref="J45:K45"/>
    <mergeCell ref="B46:C46"/>
    <mergeCell ref="F46:G46"/>
    <mergeCell ref="J46:K46"/>
    <mergeCell ref="B42:M42"/>
    <mergeCell ref="B44:D44"/>
    <mergeCell ref="F44:H44"/>
    <mergeCell ref="J44:L44"/>
    <mergeCell ref="B13:E17"/>
    <mergeCell ref="G13:K13"/>
    <mergeCell ref="G15:K15"/>
    <mergeCell ref="G17:K17"/>
    <mergeCell ref="B6:E10"/>
    <mergeCell ref="G6:K6"/>
    <mergeCell ref="G8:K8"/>
    <mergeCell ref="G10:K10"/>
    <mergeCell ref="B35:E39"/>
    <mergeCell ref="G35:K35"/>
    <mergeCell ref="G37:K37"/>
    <mergeCell ref="G39:I39"/>
  </mergeCells>
  <dataValidations count="2">
    <dataValidation type="list" allowBlank="1" showInputMessage="1" showErrorMessage="1" sqref="G186:G198" xr:uid="{00000000-0002-0000-0500-000000000000}">
      <formula1>$AN$186:$AN$191</formula1>
    </dataValidation>
    <dataValidation type="list" allowBlank="1" showInputMessage="1" showErrorMessage="1" sqref="D186:D198 H232:H245" xr:uid="{00000000-0002-0000-0500-000001000000}">
      <formula1>$AM$186:$AM$190</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2:HH982"/>
  <sheetViews>
    <sheetView showGridLines="0" topLeftCell="B73" zoomScale="80" zoomScaleNormal="80" workbookViewId="0">
      <selection activeCell="G83" sqref="G83:G86"/>
    </sheetView>
  </sheetViews>
  <sheetFormatPr baseColWidth="10" defaultColWidth="11" defaultRowHeight="15.75" x14ac:dyDescent="0.2"/>
  <cols>
    <col min="1" max="1" width="5.625" style="101" customWidth="1"/>
    <col min="2" max="4" width="12.125" style="101" customWidth="1"/>
    <col min="5" max="5" width="21.125" style="120" customWidth="1"/>
    <col min="6" max="6" width="17.25" style="120" customWidth="1"/>
    <col min="7" max="7" width="20.25" style="120" customWidth="1"/>
    <col min="8" max="8" width="17.625" style="120" customWidth="1"/>
    <col min="9" max="9" width="15.75" style="120" customWidth="1"/>
    <col min="10" max="10" width="17.5" style="120" customWidth="1"/>
    <col min="11" max="11" width="17.625" style="120" customWidth="1"/>
    <col min="12" max="12" width="21.875" style="120" customWidth="1"/>
    <col min="13" max="13" width="21" style="120" customWidth="1"/>
    <col min="14" max="14" width="19.5" style="101" customWidth="1"/>
    <col min="15" max="15" width="20.625" style="101" customWidth="1"/>
    <col min="16" max="16" width="12.875" style="101" customWidth="1"/>
    <col min="17" max="17" width="5.875" style="101" customWidth="1"/>
    <col min="18" max="43" width="5.125" style="102" customWidth="1"/>
    <col min="44" max="44" width="11" style="102"/>
    <col min="45" max="45" width="13.125" style="102" customWidth="1"/>
    <col min="46" max="46" width="24.875" style="102" customWidth="1"/>
    <col min="47" max="47" width="16.5" style="102" customWidth="1"/>
    <col min="48" max="52" width="15.75" style="102" customWidth="1"/>
    <col min="53" max="216" width="11" style="102"/>
    <col min="217" max="16384" width="11" style="101"/>
  </cols>
  <sheetData>
    <row r="2" spans="1:52" ht="392.25" customHeight="1" x14ac:dyDescent="0.2">
      <c r="A2" s="199"/>
      <c r="B2" s="1638"/>
      <c r="C2" s="1638"/>
      <c r="D2" s="1638"/>
      <c r="E2" s="1638"/>
      <c r="F2" s="1638"/>
      <c r="G2" s="1638"/>
      <c r="H2" s="1638"/>
      <c r="I2" s="1638"/>
      <c r="J2" s="1638"/>
      <c r="K2" s="1638"/>
      <c r="L2" s="1638"/>
      <c r="M2" s="1638"/>
      <c r="N2" s="1638"/>
      <c r="O2" s="1638"/>
      <c r="P2" s="1638"/>
      <c r="Q2" s="199"/>
      <c r="R2" s="200"/>
      <c r="S2" s="200"/>
      <c r="T2" s="200"/>
      <c r="U2" s="200"/>
      <c r="V2" s="200"/>
      <c r="W2" s="200"/>
      <c r="X2" s="200"/>
      <c r="Y2" s="200"/>
      <c r="Z2" s="200"/>
      <c r="AA2" s="200"/>
      <c r="AB2" s="200"/>
      <c r="AC2" s="200"/>
      <c r="AD2" s="200"/>
      <c r="AE2" s="200"/>
      <c r="AF2" s="200"/>
      <c r="AG2" s="200"/>
      <c r="AH2" s="200"/>
      <c r="AI2" s="200"/>
      <c r="AJ2" s="200"/>
      <c r="AK2" s="200"/>
      <c r="AL2" s="200"/>
      <c r="AM2" s="200"/>
      <c r="AN2" s="200"/>
      <c r="AO2" s="200"/>
      <c r="AP2" s="200"/>
      <c r="AQ2" s="200"/>
    </row>
    <row r="3" spans="1:52" ht="15" customHeight="1" x14ac:dyDescent="0.2">
      <c r="A3" s="199"/>
      <c r="B3" s="201"/>
      <c r="C3" s="201"/>
      <c r="D3" s="201"/>
      <c r="E3" s="201"/>
      <c r="F3" s="201"/>
      <c r="G3" s="201"/>
      <c r="H3" s="201"/>
      <c r="I3" s="201"/>
      <c r="J3" s="201"/>
      <c r="K3" s="201"/>
      <c r="L3" s="201"/>
      <c r="M3" s="201"/>
      <c r="N3" s="201"/>
      <c r="O3" s="201"/>
      <c r="P3" s="201"/>
      <c r="Q3" s="199"/>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c r="AQ3" s="200"/>
    </row>
    <row r="4" spans="1:52" ht="15" customHeight="1" thickBot="1" x14ac:dyDescent="0.25">
      <c r="A4" s="199"/>
      <c r="B4" s="201"/>
      <c r="C4" s="201"/>
      <c r="D4" s="201"/>
      <c r="E4" s="201"/>
      <c r="F4" s="201"/>
      <c r="G4" s="201"/>
      <c r="H4" s="201"/>
      <c r="I4" s="201"/>
      <c r="J4" s="201"/>
      <c r="K4" s="201"/>
      <c r="L4" s="201"/>
      <c r="M4" s="201"/>
      <c r="N4" s="201"/>
      <c r="O4" s="201"/>
      <c r="P4" s="201"/>
      <c r="Q4" s="199"/>
      <c r="R4" s="200"/>
      <c r="S4" s="200"/>
      <c r="T4" s="200"/>
      <c r="U4" s="200"/>
      <c r="V4" s="200"/>
      <c r="W4" s="200"/>
      <c r="X4" s="200"/>
      <c r="Y4" s="200"/>
      <c r="Z4" s="200"/>
      <c r="AA4" s="200"/>
      <c r="AB4" s="200"/>
      <c r="AC4" s="200"/>
      <c r="AD4" s="200"/>
      <c r="AE4" s="200"/>
      <c r="AF4" s="200"/>
      <c r="AG4" s="200"/>
      <c r="AH4" s="200"/>
      <c r="AI4" s="200"/>
      <c r="AJ4" s="200"/>
      <c r="AK4" s="200"/>
      <c r="AL4" s="200"/>
      <c r="AM4" s="200"/>
      <c r="AN4" s="200"/>
      <c r="AO4" s="200"/>
      <c r="AP4" s="200"/>
      <c r="AQ4" s="200"/>
    </row>
    <row r="5" spans="1:52" ht="27" customHeight="1" x14ac:dyDescent="0.2">
      <c r="A5" s="202"/>
      <c r="B5" s="1775" t="s">
        <v>594</v>
      </c>
      <c r="C5" s="1776"/>
      <c r="D5" s="1776"/>
      <c r="E5" s="1776"/>
      <c r="F5" s="1776"/>
      <c r="G5" s="1776"/>
      <c r="H5" s="1776"/>
      <c r="I5" s="1776"/>
      <c r="J5" s="1776"/>
      <c r="K5" s="1776"/>
      <c r="L5" s="1776"/>
      <c r="M5" s="1776"/>
      <c r="N5" s="1776"/>
      <c r="O5" s="1776"/>
      <c r="P5" s="1777"/>
    </row>
    <row r="6" spans="1:52" ht="15" customHeight="1" thickBot="1" x14ac:dyDescent="0.25">
      <c r="A6" s="202"/>
    </row>
    <row r="7" spans="1:52" ht="18.75" x14ac:dyDescent="0.2">
      <c r="A7" s="124"/>
      <c r="B7" s="1775" t="s">
        <v>595</v>
      </c>
      <c r="C7" s="1776"/>
      <c r="D7" s="1776"/>
      <c r="E7" s="1776"/>
      <c r="F7" s="1776"/>
      <c r="G7" s="1776"/>
      <c r="H7" s="1776"/>
      <c r="I7" s="1776"/>
      <c r="J7" s="1776"/>
      <c r="K7" s="1776"/>
      <c r="L7" s="1776"/>
      <c r="M7" s="1776"/>
      <c r="N7" s="1776"/>
      <c r="O7" s="1776"/>
      <c r="P7" s="1777"/>
    </row>
    <row r="8" spans="1:52" ht="15" customHeight="1" x14ac:dyDescent="0.2">
      <c r="A8" s="202"/>
    </row>
    <row r="9" spans="1:52" ht="15" customHeight="1" thickBot="1" x14ac:dyDescent="0.25">
      <c r="A9" s="202"/>
    </row>
    <row r="10" spans="1:52" ht="16.5" thickBot="1" x14ac:dyDescent="0.25">
      <c r="C10" s="1639" t="s">
        <v>596</v>
      </c>
      <c r="D10" s="1641" t="s">
        <v>578</v>
      </c>
      <c r="E10" s="952"/>
      <c r="F10" s="952"/>
      <c r="G10" s="1642"/>
      <c r="H10" s="1016" t="s">
        <v>597</v>
      </c>
      <c r="I10" s="952"/>
      <c r="J10" s="953"/>
      <c r="K10" s="1016" t="s">
        <v>598</v>
      </c>
      <c r="L10" s="952"/>
      <c r="M10" s="952"/>
      <c r="N10" s="952"/>
      <c r="O10" s="953"/>
      <c r="AS10" s="1647" t="s">
        <v>599</v>
      </c>
      <c r="AT10" s="1647"/>
      <c r="AU10" s="203">
        <f>+E39</f>
        <v>20</v>
      </c>
      <c r="AV10" s="1647" t="str">
        <f>+D15</f>
        <v>Maquinaria y equipo</v>
      </c>
      <c r="AW10" s="1647"/>
      <c r="AX10" s="1647"/>
      <c r="AY10" s="1647"/>
      <c r="AZ10" s="1647"/>
    </row>
    <row r="11" spans="1:52" ht="16.5" thickBot="1" x14ac:dyDescent="0.25">
      <c r="C11" s="1640"/>
      <c r="D11" s="1657" t="s">
        <v>600</v>
      </c>
      <c r="E11" s="1658"/>
      <c r="F11" s="1658"/>
      <c r="G11" s="1659"/>
      <c r="H11" s="1660">
        <v>0</v>
      </c>
      <c r="I11" s="1661"/>
      <c r="J11" s="1662"/>
      <c r="K11" s="235">
        <v>1</v>
      </c>
      <c r="L11" s="236">
        <v>2</v>
      </c>
      <c r="M11" s="236">
        <v>3</v>
      </c>
      <c r="N11" s="236">
        <v>4</v>
      </c>
      <c r="O11" s="237">
        <v>5</v>
      </c>
      <c r="AS11" s="204" t="s">
        <v>601</v>
      </c>
      <c r="AT11" s="203" t="s">
        <v>602</v>
      </c>
      <c r="AU11" s="203" t="s">
        <v>601</v>
      </c>
      <c r="AV11" s="203">
        <v>1</v>
      </c>
      <c r="AW11" s="203">
        <v>2</v>
      </c>
      <c r="AX11" s="203">
        <v>3</v>
      </c>
      <c r="AY11" s="203">
        <v>4</v>
      </c>
      <c r="AZ11" s="203">
        <v>5</v>
      </c>
    </row>
    <row r="12" spans="1:52" ht="16.5" thickBot="1" x14ac:dyDescent="0.25">
      <c r="C12" s="238"/>
      <c r="D12" s="826" t="s">
        <v>603</v>
      </c>
      <c r="E12" s="826"/>
      <c r="F12" s="826"/>
      <c r="G12" s="826"/>
      <c r="H12" s="1663">
        <v>0</v>
      </c>
      <c r="I12" s="1664"/>
      <c r="J12" s="1665"/>
      <c r="K12" s="303">
        <v>0.3</v>
      </c>
      <c r="L12" s="304">
        <v>0.5</v>
      </c>
      <c r="M12" s="304">
        <v>1</v>
      </c>
      <c r="N12" s="304">
        <v>1</v>
      </c>
      <c r="O12" s="305">
        <v>1</v>
      </c>
      <c r="AS12" s="205">
        <v>1</v>
      </c>
      <c r="AT12" s="134">
        <f>+H15</f>
        <v>0</v>
      </c>
      <c r="AU12" s="69">
        <v>1</v>
      </c>
      <c r="AV12" s="206">
        <f>+AT12/AU10</f>
        <v>0</v>
      </c>
      <c r="AW12" s="206">
        <f>$AV$12</f>
        <v>0</v>
      </c>
      <c r="AX12" s="206">
        <f>$AV$12</f>
        <v>0</v>
      </c>
      <c r="AY12" s="206">
        <f>$AV$12</f>
        <v>0</v>
      </c>
      <c r="AZ12" s="206">
        <f>$AV$12</f>
        <v>0</v>
      </c>
    </row>
    <row r="13" spans="1:52" ht="30.75" customHeight="1" thickBot="1" x14ac:dyDescent="0.25">
      <c r="C13" s="239">
        <v>1</v>
      </c>
      <c r="D13" s="1033" t="s">
        <v>604</v>
      </c>
      <c r="E13" s="1033"/>
      <c r="F13" s="1033"/>
      <c r="G13" s="1033"/>
      <c r="H13" s="1032" t="s">
        <v>605</v>
      </c>
      <c r="I13" s="1033"/>
      <c r="J13" s="1034"/>
      <c r="K13" s="240">
        <v>1</v>
      </c>
      <c r="L13" s="241">
        <v>2</v>
      </c>
      <c r="M13" s="241">
        <v>3</v>
      </c>
      <c r="N13" s="241">
        <v>4</v>
      </c>
      <c r="O13" s="242">
        <v>5</v>
      </c>
      <c r="AS13" s="205">
        <v>2</v>
      </c>
      <c r="AT13" s="134">
        <f>+L15</f>
        <v>3000000</v>
      </c>
      <c r="AU13" s="69">
        <v>2</v>
      </c>
      <c r="AV13" s="206">
        <v>0</v>
      </c>
      <c r="AW13" s="206">
        <f>+AT13/AU10</f>
        <v>150000</v>
      </c>
      <c r="AX13" s="206">
        <f>$AW$13</f>
        <v>150000</v>
      </c>
      <c r="AY13" s="206">
        <f>$AW$13</f>
        <v>150000</v>
      </c>
      <c r="AZ13" s="206">
        <f>$AW$13</f>
        <v>150000</v>
      </c>
    </row>
    <row r="14" spans="1:52" ht="16.5" thickBot="1" x14ac:dyDescent="0.25">
      <c r="C14" s="243" t="s">
        <v>606</v>
      </c>
      <c r="D14" s="1648" t="s">
        <v>607</v>
      </c>
      <c r="E14" s="1648"/>
      <c r="F14" s="1648"/>
      <c r="G14" s="1649"/>
      <c r="H14" s="1650">
        <v>22000000</v>
      </c>
      <c r="I14" s="1651"/>
      <c r="J14" s="1652"/>
      <c r="K14" s="306"/>
      <c r="L14" s="307"/>
      <c r="M14" s="307">
        <v>20000000</v>
      </c>
      <c r="N14" s="307"/>
      <c r="O14" s="308"/>
      <c r="AS14" s="205">
        <v>3</v>
      </c>
      <c r="AT14" s="134">
        <f>+M15</f>
        <v>2500000</v>
      </c>
      <c r="AU14" s="69">
        <v>3</v>
      </c>
      <c r="AV14" s="206">
        <v>0</v>
      </c>
      <c r="AW14" s="206">
        <v>0</v>
      </c>
      <c r="AX14" s="206">
        <f>+AT14/AU10</f>
        <v>125000</v>
      </c>
      <c r="AY14" s="206">
        <f>$AX$14</f>
        <v>125000</v>
      </c>
      <c r="AZ14" s="206">
        <f>$AX$14</f>
        <v>125000</v>
      </c>
    </row>
    <row r="15" spans="1:52" x14ac:dyDescent="0.2">
      <c r="A15" s="207"/>
      <c r="C15" s="244" t="s">
        <v>608</v>
      </c>
      <c r="D15" s="1621" t="s">
        <v>322</v>
      </c>
      <c r="E15" s="1621"/>
      <c r="F15" s="1621"/>
      <c r="G15" s="1653"/>
      <c r="H15" s="1654">
        <f>'Estudio Técnico'!$U$209</f>
        <v>0</v>
      </c>
      <c r="I15" s="1655"/>
      <c r="J15" s="1656"/>
      <c r="K15" s="309"/>
      <c r="L15" s="310">
        <v>3000000</v>
      </c>
      <c r="M15" s="310">
        <v>2500000</v>
      </c>
      <c r="N15" s="310">
        <v>5000000</v>
      </c>
      <c r="O15" s="311">
        <v>5000000</v>
      </c>
      <c r="AS15" s="205">
        <v>4</v>
      </c>
      <c r="AT15" s="134">
        <f>+N15</f>
        <v>5000000</v>
      </c>
      <c r="AU15" s="69">
        <v>4</v>
      </c>
      <c r="AV15" s="206">
        <v>0</v>
      </c>
      <c r="AW15" s="206">
        <v>0</v>
      </c>
      <c r="AX15" s="206">
        <v>0</v>
      </c>
      <c r="AY15" s="206">
        <f>+AT15/AU10</f>
        <v>250000</v>
      </c>
      <c r="AZ15" s="206">
        <f>$AY$15</f>
        <v>250000</v>
      </c>
    </row>
    <row r="16" spans="1:52" x14ac:dyDescent="0.2">
      <c r="C16" s="244" t="s">
        <v>609</v>
      </c>
      <c r="D16" s="1621" t="s">
        <v>323</v>
      </c>
      <c r="E16" s="1621"/>
      <c r="F16" s="1621"/>
      <c r="G16" s="1653"/>
      <c r="H16" s="1622">
        <f>'Estudio Técnico'!$U$215</f>
        <v>4385000</v>
      </c>
      <c r="I16" s="1623"/>
      <c r="J16" s="1624"/>
      <c r="K16" s="309"/>
      <c r="L16" s="310"/>
      <c r="M16" s="310"/>
      <c r="N16" s="310"/>
      <c r="O16" s="311">
        <v>300000</v>
      </c>
      <c r="AS16" s="205">
        <v>5</v>
      </c>
      <c r="AT16" s="134">
        <f>+O15</f>
        <v>5000000</v>
      </c>
      <c r="AU16" s="69">
        <v>5</v>
      </c>
      <c r="AV16" s="206">
        <v>0</v>
      </c>
      <c r="AW16" s="206">
        <v>0</v>
      </c>
      <c r="AX16" s="206">
        <v>0</v>
      </c>
      <c r="AY16" s="206">
        <v>0</v>
      </c>
      <c r="AZ16" s="206">
        <f>+AT16/AU10</f>
        <v>250000</v>
      </c>
    </row>
    <row r="17" spans="3:52" x14ac:dyDescent="0.2">
      <c r="C17" s="244" t="s">
        <v>610</v>
      </c>
      <c r="D17" s="1621" t="s">
        <v>324</v>
      </c>
      <c r="E17" s="1621"/>
      <c r="F17" s="1621"/>
      <c r="G17" s="1653"/>
      <c r="H17" s="1622">
        <f>'Estudio Técnico'!$U$221</f>
        <v>530000</v>
      </c>
      <c r="I17" s="1623"/>
      <c r="J17" s="1624"/>
      <c r="K17" s="309"/>
      <c r="L17" s="310">
        <v>200000</v>
      </c>
      <c r="M17" s="310"/>
      <c r="N17" s="310">
        <v>200000</v>
      </c>
      <c r="O17" s="311"/>
      <c r="AS17" s="208"/>
      <c r="AT17" s="141"/>
      <c r="AU17" s="209" t="s">
        <v>354</v>
      </c>
      <c r="AV17" s="210">
        <f>SUM(AV12:AV16)</f>
        <v>0</v>
      </c>
      <c r="AW17" s="210">
        <f>SUM(AW12:AW16)</f>
        <v>150000</v>
      </c>
      <c r="AX17" s="210">
        <f>SUM(AX12:AX16)</f>
        <v>275000</v>
      </c>
      <c r="AY17" s="210">
        <f>SUM(AY12:AY16)</f>
        <v>525000</v>
      </c>
      <c r="AZ17" s="210">
        <f>SUM(AZ12:AZ16)</f>
        <v>775000</v>
      </c>
    </row>
    <row r="18" spans="3:52" x14ac:dyDescent="0.2">
      <c r="C18" s="244" t="s">
        <v>611</v>
      </c>
      <c r="D18" s="1621" t="s">
        <v>325</v>
      </c>
      <c r="E18" s="1621"/>
      <c r="F18" s="1621"/>
      <c r="G18" s="1653"/>
      <c r="H18" s="1622">
        <f>'Estudio Técnico'!$U$227</f>
        <v>0</v>
      </c>
      <c r="I18" s="1623"/>
      <c r="J18" s="1624"/>
      <c r="K18" s="309"/>
      <c r="L18" s="310">
        <v>600000</v>
      </c>
      <c r="M18" s="310"/>
      <c r="N18" s="310">
        <v>600000</v>
      </c>
      <c r="O18" s="311"/>
    </row>
    <row r="19" spans="3:52" x14ac:dyDescent="0.2">
      <c r="C19" s="244" t="s">
        <v>612</v>
      </c>
      <c r="D19" s="1621" t="s">
        <v>326</v>
      </c>
      <c r="E19" s="1621"/>
      <c r="F19" s="1621"/>
      <c r="G19" s="1653"/>
      <c r="H19" s="1622">
        <v>200000</v>
      </c>
      <c r="I19" s="1623"/>
      <c r="J19" s="1624"/>
      <c r="K19" s="309"/>
      <c r="L19" s="310">
        <v>4000000</v>
      </c>
      <c r="M19" s="310">
        <v>0</v>
      </c>
      <c r="N19" s="310">
        <v>1000000</v>
      </c>
      <c r="O19" s="311"/>
    </row>
    <row r="20" spans="3:52" ht="16.5" thickBot="1" x14ac:dyDescent="0.25">
      <c r="C20" s="245" t="s">
        <v>613</v>
      </c>
      <c r="D20" s="1666" t="s">
        <v>327</v>
      </c>
      <c r="E20" s="1666"/>
      <c r="F20" s="1666"/>
      <c r="G20" s="1667"/>
      <c r="H20" s="1668">
        <f>'Estudio Técnico'!$U$239</f>
        <v>100000</v>
      </c>
      <c r="I20" s="1669"/>
      <c r="J20" s="1670"/>
      <c r="K20" s="312"/>
      <c r="L20" s="313">
        <v>2500000</v>
      </c>
      <c r="M20" s="313"/>
      <c r="N20" s="314"/>
      <c r="O20" s="315">
        <v>1500000</v>
      </c>
      <c r="T20" s="1671"/>
      <c r="U20" s="1672"/>
      <c r="V20" s="1672"/>
      <c r="W20" s="1672"/>
      <c r="X20" s="1672"/>
      <c r="Y20" s="1672"/>
      <c r="Z20" s="1672"/>
      <c r="AA20" s="1672"/>
      <c r="AB20" s="1672"/>
      <c r="AC20" s="1672"/>
      <c r="AD20" s="1672"/>
      <c r="AE20" s="1672"/>
      <c r="AF20" s="1672"/>
      <c r="AG20" s="1672"/>
      <c r="AH20" s="1672"/>
      <c r="AI20" s="1672"/>
      <c r="AJ20" s="1672"/>
      <c r="AK20" s="1672"/>
      <c r="AL20" s="1672"/>
      <c r="AM20" s="1672"/>
      <c r="AN20" s="1672"/>
      <c r="AO20" s="1672"/>
      <c r="AP20" s="1672"/>
      <c r="AQ20" s="1672"/>
      <c r="AS20" s="1647" t="s">
        <v>599</v>
      </c>
      <c r="AT20" s="1647"/>
      <c r="AU20" s="203">
        <f>+E40</f>
        <v>5</v>
      </c>
      <c r="AV20" s="1647" t="str">
        <f>+D16</f>
        <v>Equipo de comunicación y computación</v>
      </c>
      <c r="AW20" s="1647"/>
      <c r="AX20" s="1647"/>
      <c r="AY20" s="1647"/>
      <c r="AZ20" s="1647"/>
    </row>
    <row r="21" spans="3:52" ht="16.5" thickBot="1" x14ac:dyDescent="0.25">
      <c r="C21" s="239"/>
      <c r="D21" s="1615" t="s">
        <v>614</v>
      </c>
      <c r="E21" s="1616"/>
      <c r="F21" s="1616"/>
      <c r="G21" s="1617"/>
      <c r="H21" s="1618">
        <f>SUM(H14:J20)</f>
        <v>27215000</v>
      </c>
      <c r="I21" s="1619"/>
      <c r="J21" s="1620"/>
      <c r="K21" s="246">
        <f>SUM(K14:K20)</f>
        <v>0</v>
      </c>
      <c r="L21" s="246">
        <f>SUM(L14:L20)</f>
        <v>10300000</v>
      </c>
      <c r="M21" s="246">
        <f>SUM(M14:M20)</f>
        <v>22500000</v>
      </c>
      <c r="N21" s="247">
        <f>SUM(N14:N20)</f>
        <v>6800000</v>
      </c>
      <c r="O21" s="248">
        <f>SUM(O14:O20)</f>
        <v>6800000</v>
      </c>
      <c r="AS21" s="204" t="s">
        <v>601</v>
      </c>
      <c r="AT21" s="203" t="s">
        <v>602</v>
      </c>
      <c r="AU21" s="203" t="s">
        <v>601</v>
      </c>
      <c r="AV21" s="203">
        <v>1</v>
      </c>
      <c r="AW21" s="203">
        <v>2</v>
      </c>
      <c r="AX21" s="203">
        <v>3</v>
      </c>
      <c r="AY21" s="203">
        <v>4</v>
      </c>
      <c r="AZ21" s="203">
        <v>5</v>
      </c>
    </row>
    <row r="22" spans="3:52" ht="30.75" customHeight="1" thickBot="1" x14ac:dyDescent="0.25">
      <c r="C22" s="239">
        <v>2</v>
      </c>
      <c r="D22" s="1033" t="s">
        <v>615</v>
      </c>
      <c r="E22" s="1033"/>
      <c r="F22" s="1033"/>
      <c r="G22" s="1033"/>
      <c r="H22" s="1032" t="s">
        <v>605</v>
      </c>
      <c r="I22" s="1033"/>
      <c r="J22" s="1034"/>
      <c r="K22" s="240">
        <v>1</v>
      </c>
      <c r="L22" s="241">
        <v>2</v>
      </c>
      <c r="M22" s="241">
        <v>3</v>
      </c>
      <c r="N22" s="241">
        <v>4</v>
      </c>
      <c r="O22" s="242">
        <v>5</v>
      </c>
      <c r="AS22" s="205">
        <v>1</v>
      </c>
      <c r="AT22" s="134">
        <f>+H16</f>
        <v>4385000</v>
      </c>
      <c r="AU22" s="69">
        <v>1</v>
      </c>
      <c r="AV22" s="206">
        <f>+AT22/AU20</f>
        <v>877000</v>
      </c>
      <c r="AW22" s="206">
        <f>$AV$22</f>
        <v>877000</v>
      </c>
      <c r="AX22" s="206">
        <f>$AV$22</f>
        <v>877000</v>
      </c>
      <c r="AY22" s="206">
        <f>$AV$22</f>
        <v>877000</v>
      </c>
      <c r="AZ22" s="206">
        <f>$AV$22</f>
        <v>877000</v>
      </c>
    </row>
    <row r="23" spans="3:52" ht="15.75" customHeight="1" thickBot="1" x14ac:dyDescent="0.25">
      <c r="C23" s="249" t="s">
        <v>616</v>
      </c>
      <c r="D23" s="1643" t="s">
        <v>617</v>
      </c>
      <c r="E23" s="1643"/>
      <c r="F23" s="1643"/>
      <c r="G23" s="1643"/>
      <c r="H23" s="1644">
        <f>'Estudio Técnico'!$U$245</f>
        <v>250000</v>
      </c>
      <c r="I23" s="1645"/>
      <c r="J23" s="1646"/>
      <c r="K23" s="312">
        <v>0</v>
      </c>
      <c r="L23" s="313">
        <v>0</v>
      </c>
      <c r="M23" s="313">
        <v>0</v>
      </c>
      <c r="N23" s="314">
        <v>0</v>
      </c>
      <c r="O23" s="315">
        <v>0</v>
      </c>
      <c r="AS23" s="205">
        <v>2</v>
      </c>
      <c r="AT23" s="134">
        <f>+L16</f>
        <v>0</v>
      </c>
      <c r="AU23" s="69">
        <v>2</v>
      </c>
      <c r="AV23" s="206">
        <v>0</v>
      </c>
      <c r="AW23" s="206">
        <f>+AT23/AU20</f>
        <v>0</v>
      </c>
      <c r="AX23" s="206">
        <f>$AW$23</f>
        <v>0</v>
      </c>
      <c r="AY23" s="206">
        <f>$AW$23</f>
        <v>0</v>
      </c>
      <c r="AZ23" s="206">
        <f>$AW$23</f>
        <v>0</v>
      </c>
    </row>
    <row r="24" spans="3:52" ht="16.5" thickBot="1" x14ac:dyDescent="0.25">
      <c r="C24" s="239"/>
      <c r="D24" s="1615" t="s">
        <v>614</v>
      </c>
      <c r="E24" s="1616"/>
      <c r="F24" s="1616"/>
      <c r="G24" s="1617"/>
      <c r="H24" s="1618">
        <f>+H23</f>
        <v>250000</v>
      </c>
      <c r="I24" s="1619"/>
      <c r="J24" s="1620"/>
      <c r="K24" s="211">
        <f>SUM(K23)</f>
        <v>0</v>
      </c>
      <c r="L24" s="211">
        <f>SUM(L23)</f>
        <v>0</v>
      </c>
      <c r="M24" s="211">
        <f>SUM(M23)</f>
        <v>0</v>
      </c>
      <c r="N24" s="212">
        <f>SUM(N23)</f>
        <v>0</v>
      </c>
      <c r="O24" s="212">
        <f>SUM(O23)</f>
        <v>0</v>
      </c>
      <c r="AS24" s="205">
        <v>3</v>
      </c>
      <c r="AT24" s="134">
        <f>+M16</f>
        <v>0</v>
      </c>
      <c r="AU24" s="69">
        <v>3</v>
      </c>
      <c r="AV24" s="206">
        <v>0</v>
      </c>
      <c r="AW24" s="206">
        <v>0</v>
      </c>
      <c r="AX24" s="206">
        <f>+AT24/AU20</f>
        <v>0</v>
      </c>
      <c r="AY24" s="206">
        <f>$AX$24</f>
        <v>0</v>
      </c>
      <c r="AZ24" s="206">
        <f>$AX$24</f>
        <v>0</v>
      </c>
    </row>
    <row r="25" spans="3:52" ht="30.75" customHeight="1" thickBot="1" x14ac:dyDescent="0.25">
      <c r="C25" s="239">
        <v>3</v>
      </c>
      <c r="D25" s="1033" t="s">
        <v>618</v>
      </c>
      <c r="E25" s="1033"/>
      <c r="F25" s="1033"/>
      <c r="G25" s="1033"/>
      <c r="H25" s="1032" t="s">
        <v>605</v>
      </c>
      <c r="I25" s="1033"/>
      <c r="J25" s="1034"/>
      <c r="K25" s="240">
        <v>1</v>
      </c>
      <c r="L25" s="241">
        <v>2</v>
      </c>
      <c r="M25" s="241">
        <v>3</v>
      </c>
      <c r="N25" s="241">
        <v>4</v>
      </c>
      <c r="O25" s="242">
        <v>5</v>
      </c>
      <c r="AS25" s="205">
        <v>4</v>
      </c>
      <c r="AT25" s="134">
        <f>+N16</f>
        <v>0</v>
      </c>
      <c r="AU25" s="69">
        <v>4</v>
      </c>
      <c r="AV25" s="206">
        <v>0</v>
      </c>
      <c r="AW25" s="206">
        <v>0</v>
      </c>
      <c r="AX25" s="206">
        <v>0</v>
      </c>
      <c r="AY25" s="206">
        <f>+AT25/AU20</f>
        <v>0</v>
      </c>
      <c r="AZ25" s="206">
        <f>$AY$25</f>
        <v>0</v>
      </c>
    </row>
    <row r="26" spans="3:52" x14ac:dyDescent="0.2">
      <c r="C26" s="244" t="s">
        <v>619</v>
      </c>
      <c r="D26" s="1621" t="s">
        <v>620</v>
      </c>
      <c r="E26" s="1621"/>
      <c r="F26" s="1621"/>
      <c r="G26" s="1621"/>
      <c r="H26" s="1654">
        <f>('Estudio Técnico'!$J$559/12)*G31</f>
        <v>14100000</v>
      </c>
      <c r="I26" s="1655"/>
      <c r="J26" s="1656"/>
      <c r="K26" s="312">
        <v>0</v>
      </c>
      <c r="L26" s="313">
        <v>0</v>
      </c>
      <c r="M26" s="313">
        <v>0</v>
      </c>
      <c r="N26" s="314">
        <v>0</v>
      </c>
      <c r="O26" s="315">
        <v>0</v>
      </c>
      <c r="AS26" s="205">
        <v>5</v>
      </c>
      <c r="AT26" s="134">
        <f>+O16</f>
        <v>300000</v>
      </c>
      <c r="AU26" s="69">
        <v>5</v>
      </c>
      <c r="AV26" s="206">
        <v>0</v>
      </c>
      <c r="AW26" s="206">
        <v>0</v>
      </c>
      <c r="AX26" s="206">
        <v>0</v>
      </c>
      <c r="AY26" s="206">
        <v>0</v>
      </c>
      <c r="AZ26" s="206">
        <f>+AT26/AU20</f>
        <v>60000</v>
      </c>
    </row>
    <row r="27" spans="3:52" x14ac:dyDescent="0.2">
      <c r="C27" s="244" t="s">
        <v>621</v>
      </c>
      <c r="D27" s="1621" t="s">
        <v>622</v>
      </c>
      <c r="E27" s="1621"/>
      <c r="F27" s="1621"/>
      <c r="G27" s="1621"/>
      <c r="H27" s="1622">
        <f>+(('Estudio Organizacional y Legal'!F310+'Estudio Organizacional y Legal'!F311)/12)*'Estudio Viabilidad Financiera'!G31</f>
        <v>10786584</v>
      </c>
      <c r="I27" s="1623"/>
      <c r="J27" s="1624"/>
      <c r="K27" s="312">
        <v>0</v>
      </c>
      <c r="L27" s="313">
        <v>0</v>
      </c>
      <c r="M27" s="313">
        <v>0</v>
      </c>
      <c r="N27" s="314">
        <v>0</v>
      </c>
      <c r="O27" s="315">
        <v>0</v>
      </c>
      <c r="AS27" s="208"/>
      <c r="AT27" s="141"/>
      <c r="AU27" s="209" t="s">
        <v>354</v>
      </c>
      <c r="AV27" s="210">
        <f>SUM(AV22:AV26)</f>
        <v>877000</v>
      </c>
      <c r="AW27" s="210">
        <f>SUM(AW22:AW26)</f>
        <v>877000</v>
      </c>
      <c r="AX27" s="210">
        <f>SUM(AX22:AX26)</f>
        <v>877000</v>
      </c>
      <c r="AY27" s="210">
        <f>SUM(AY22:AY26)</f>
        <v>877000</v>
      </c>
      <c r="AZ27" s="210">
        <f>SUM(AZ22:AZ26)</f>
        <v>937000</v>
      </c>
    </row>
    <row r="28" spans="3:52" ht="16.5" thickBot="1" x14ac:dyDescent="0.25">
      <c r="C28" s="244" t="s">
        <v>623</v>
      </c>
      <c r="D28" s="1621" t="s">
        <v>624</v>
      </c>
      <c r="E28" s="1621"/>
      <c r="F28" s="1621"/>
      <c r="G28" s="1621"/>
      <c r="H28" s="1622">
        <f>+('Estudio Organizacional y Legal'!F312/12)*'Estudio Viabilidad Financiera'!G31</f>
        <v>2355833.3333333335</v>
      </c>
      <c r="I28" s="1623"/>
      <c r="J28" s="1624"/>
      <c r="K28" s="312">
        <v>0</v>
      </c>
      <c r="L28" s="313">
        <v>0</v>
      </c>
      <c r="M28" s="313">
        <v>0</v>
      </c>
      <c r="N28" s="314">
        <v>0</v>
      </c>
      <c r="O28" s="315">
        <v>0</v>
      </c>
    </row>
    <row r="29" spans="3:52" ht="16.5" thickBot="1" x14ac:dyDescent="0.25">
      <c r="C29" s="239"/>
      <c r="D29" s="1615" t="s">
        <v>614</v>
      </c>
      <c r="E29" s="1616"/>
      <c r="F29" s="1616"/>
      <c r="G29" s="1617"/>
      <c r="H29" s="1618">
        <f>SUM(H26:J28)</f>
        <v>27242417.333333332</v>
      </c>
      <c r="I29" s="1619"/>
      <c r="J29" s="1620"/>
      <c r="K29" s="246">
        <f>SUM(K26:K28)</f>
        <v>0</v>
      </c>
      <c r="L29" s="246">
        <f>SUM(L26:L28)</f>
        <v>0</v>
      </c>
      <c r="M29" s="246">
        <f>SUM(M26:M28)</f>
        <v>0</v>
      </c>
      <c r="N29" s="247">
        <f>SUM(N26:N28)</f>
        <v>0</v>
      </c>
      <c r="O29" s="248">
        <f>SUM(O26:O28)</f>
        <v>0</v>
      </c>
      <c r="AS29" s="1647" t="s">
        <v>599</v>
      </c>
      <c r="AT29" s="1647"/>
      <c r="AU29" s="203">
        <f>+E41</f>
        <v>10</v>
      </c>
      <c r="AV29" s="1647" t="str">
        <f>+D17</f>
        <v>Muebles y enseres</v>
      </c>
      <c r="AW29" s="1647"/>
      <c r="AX29" s="1647"/>
      <c r="AY29" s="1647"/>
      <c r="AZ29" s="1647"/>
    </row>
    <row r="30" spans="3:52" ht="16.5" thickBot="1" x14ac:dyDescent="0.25">
      <c r="C30" s="213"/>
      <c r="D30" s="1673"/>
      <c r="E30" s="1673"/>
      <c r="F30" s="1673"/>
      <c r="G30" s="1673"/>
      <c r="H30" s="1636"/>
      <c r="I30" s="1636"/>
      <c r="J30" s="1636"/>
      <c r="AS30" s="204"/>
      <c r="AT30" s="203"/>
      <c r="AU30" s="203"/>
      <c r="AV30" s="203"/>
      <c r="AW30" s="203"/>
      <c r="AX30" s="203"/>
      <c r="AY30" s="203"/>
      <c r="AZ30" s="203"/>
    </row>
    <row r="31" spans="3:52" ht="16.5" thickBot="1" x14ac:dyDescent="0.25">
      <c r="C31" s="213"/>
      <c r="D31" s="1674" t="s">
        <v>625</v>
      </c>
      <c r="E31" s="1675"/>
      <c r="F31" s="1676"/>
      <c r="G31" s="316">
        <v>2</v>
      </c>
      <c r="H31" s="1636"/>
      <c r="I31" s="1636"/>
      <c r="J31" s="1636"/>
      <c r="AS31" s="204"/>
      <c r="AT31" s="203"/>
      <c r="AU31" s="203"/>
      <c r="AV31" s="203"/>
      <c r="AW31" s="203"/>
      <c r="AX31" s="203"/>
      <c r="AY31" s="203"/>
      <c r="AZ31" s="203"/>
    </row>
    <row r="32" spans="3:52" ht="16.5" thickBot="1" x14ac:dyDescent="0.25">
      <c r="C32" s="213"/>
      <c r="D32" s="1673"/>
      <c r="E32" s="1673"/>
      <c r="F32" s="1673"/>
      <c r="G32" s="1673"/>
      <c r="H32" s="1636"/>
      <c r="I32" s="1636"/>
      <c r="J32" s="1636"/>
      <c r="AS32" s="204" t="s">
        <v>601</v>
      </c>
      <c r="AT32" s="203" t="s">
        <v>602</v>
      </c>
      <c r="AU32" s="203" t="s">
        <v>601</v>
      </c>
      <c r="AV32" s="203">
        <v>1</v>
      </c>
      <c r="AW32" s="203">
        <v>2</v>
      </c>
      <c r="AX32" s="203">
        <v>3</v>
      </c>
      <c r="AY32" s="203">
        <v>4</v>
      </c>
      <c r="AZ32" s="203">
        <v>5</v>
      </c>
    </row>
    <row r="33" spans="1:52" ht="30" customHeight="1" thickBot="1" x14ac:dyDescent="0.25">
      <c r="C33" s="1032" t="s">
        <v>626</v>
      </c>
      <c r="D33" s="1033"/>
      <c r="E33" s="1033"/>
      <c r="F33" s="1033"/>
      <c r="G33" s="1034"/>
      <c r="H33" s="1677">
        <f>+H21+H24+H29</f>
        <v>54707417.333333328</v>
      </c>
      <c r="I33" s="1678"/>
      <c r="J33" s="1679"/>
      <c r="K33" s="250">
        <f>+K21+K24+K29</f>
        <v>0</v>
      </c>
      <c r="L33" s="250">
        <f>+L21+L24+L29</f>
        <v>10300000</v>
      </c>
      <c r="M33" s="250">
        <f>+M21+M24+M29</f>
        <v>22500000</v>
      </c>
      <c r="N33" s="251">
        <f>+N21+N24+N29</f>
        <v>6800000</v>
      </c>
      <c r="O33" s="252">
        <f>+O21+O24+O29</f>
        <v>6800000</v>
      </c>
      <c r="AS33" s="205">
        <v>1</v>
      </c>
      <c r="AT33" s="134">
        <f>+H17</f>
        <v>530000</v>
      </c>
      <c r="AU33" s="69">
        <v>1</v>
      </c>
      <c r="AV33" s="206">
        <f>+AT33/AU29</f>
        <v>53000</v>
      </c>
      <c r="AW33" s="206">
        <f>$AV$33</f>
        <v>53000</v>
      </c>
      <c r="AX33" s="206">
        <f>$AV$33</f>
        <v>53000</v>
      </c>
      <c r="AY33" s="206">
        <f>$AV$33</f>
        <v>53000</v>
      </c>
      <c r="AZ33" s="206">
        <f>$AV$33</f>
        <v>53000</v>
      </c>
    </row>
    <row r="34" spans="1:52" ht="15" customHeight="1" x14ac:dyDescent="0.2">
      <c r="A34" s="202"/>
      <c r="AS34" s="102">
        <v>2</v>
      </c>
      <c r="AT34" s="102">
        <f>+L17</f>
        <v>200000</v>
      </c>
      <c r="AU34" s="102">
        <v>2</v>
      </c>
      <c r="AV34" s="102">
        <v>0</v>
      </c>
      <c r="AW34" s="102">
        <f>+AT34/AU29</f>
        <v>20000</v>
      </c>
      <c r="AX34" s="102">
        <f>$AW$34</f>
        <v>20000</v>
      </c>
      <c r="AY34" s="102">
        <f>$AW$34</f>
        <v>20000</v>
      </c>
      <c r="AZ34" s="102">
        <f>$AW$34</f>
        <v>20000</v>
      </c>
    </row>
    <row r="35" spans="1:52" ht="15" customHeight="1" thickBot="1" x14ac:dyDescent="0.25">
      <c r="A35" s="202"/>
      <c r="AS35" s="102">
        <v>3</v>
      </c>
      <c r="AT35" s="102">
        <f>+M17</f>
        <v>0</v>
      </c>
      <c r="AU35" s="102">
        <v>3</v>
      </c>
      <c r="AV35" s="102">
        <v>0</v>
      </c>
      <c r="AW35" s="102">
        <v>0</v>
      </c>
      <c r="AX35" s="102">
        <f>+AT35/AU29</f>
        <v>0</v>
      </c>
      <c r="AY35" s="102">
        <f>$AX$35</f>
        <v>0</v>
      </c>
      <c r="AZ35" s="102">
        <f>$AX$35</f>
        <v>0</v>
      </c>
    </row>
    <row r="36" spans="1:52" ht="27" customHeight="1" x14ac:dyDescent="0.2">
      <c r="A36" s="202"/>
      <c r="B36" s="1775" t="s">
        <v>627</v>
      </c>
      <c r="C36" s="1776"/>
      <c r="D36" s="1776"/>
      <c r="E36" s="1776"/>
      <c r="F36" s="1776"/>
      <c r="G36" s="1776"/>
      <c r="H36" s="1776"/>
      <c r="I36" s="1776"/>
      <c r="J36" s="1776"/>
      <c r="K36" s="1776"/>
      <c r="L36" s="1776"/>
      <c r="M36" s="1776"/>
      <c r="N36" s="1776"/>
      <c r="O36" s="1776"/>
      <c r="P36" s="1777"/>
      <c r="AS36" s="102">
        <v>4</v>
      </c>
      <c r="AT36" s="102">
        <f>+N17</f>
        <v>200000</v>
      </c>
      <c r="AU36" s="102">
        <v>4</v>
      </c>
      <c r="AV36" s="102">
        <v>0</v>
      </c>
      <c r="AW36" s="102">
        <v>0</v>
      </c>
      <c r="AX36" s="102">
        <v>0</v>
      </c>
      <c r="AY36" s="102">
        <f>+AT36/AU29</f>
        <v>20000</v>
      </c>
      <c r="AZ36" s="102">
        <f>$AY$36</f>
        <v>20000</v>
      </c>
    </row>
    <row r="37" spans="1:52" ht="16.5" thickBot="1" x14ac:dyDescent="0.25">
      <c r="AS37" s="205">
        <v>5</v>
      </c>
      <c r="AT37" s="134">
        <f>+O17</f>
        <v>0</v>
      </c>
      <c r="AU37" s="69">
        <v>5</v>
      </c>
      <c r="AV37" s="206">
        <v>0</v>
      </c>
      <c r="AW37" s="206">
        <v>0</v>
      </c>
      <c r="AX37" s="206">
        <v>0</v>
      </c>
      <c r="AY37" s="206">
        <v>0</v>
      </c>
      <c r="AZ37" s="206">
        <f>+AT37/AU29</f>
        <v>0</v>
      </c>
    </row>
    <row r="38" spans="1:52" ht="16.5" thickBot="1" x14ac:dyDescent="0.25">
      <c r="B38" s="1632" t="s">
        <v>628</v>
      </c>
      <c r="C38" s="1633"/>
      <c r="D38" s="1680"/>
      <c r="E38" s="1681" t="s">
        <v>629</v>
      </c>
      <c r="F38" s="1682"/>
      <c r="G38" s="214"/>
      <c r="K38" s="215"/>
      <c r="L38" s="214"/>
      <c r="M38" s="214"/>
      <c r="N38" s="216"/>
      <c r="AS38" s="208"/>
      <c r="AT38" s="141"/>
      <c r="AU38" s="209" t="s">
        <v>354</v>
      </c>
      <c r="AV38" s="210">
        <f>SUM(AV33:AV37)</f>
        <v>53000</v>
      </c>
      <c r="AW38" s="210">
        <f>SUM(AW33:AW37)</f>
        <v>73000</v>
      </c>
      <c r="AX38" s="210">
        <f>SUM(AX33:AX37)</f>
        <v>73000</v>
      </c>
      <c r="AY38" s="210">
        <f>SUM(AY33:AY37)</f>
        <v>93000</v>
      </c>
      <c r="AZ38" s="210">
        <f>SUM(AZ33:AZ37)</f>
        <v>93000</v>
      </c>
    </row>
    <row r="39" spans="1:52" x14ac:dyDescent="0.2">
      <c r="B39" s="1627" t="str">
        <f t="shared" ref="B39:B44" si="0">+D15</f>
        <v>Maquinaria y equipo</v>
      </c>
      <c r="C39" s="1628"/>
      <c r="D39" s="1629"/>
      <c r="E39" s="1630">
        <v>20</v>
      </c>
      <c r="F39" s="1631"/>
      <c r="G39" s="214"/>
      <c r="K39" s="215"/>
      <c r="L39" s="214"/>
      <c r="M39" s="214"/>
      <c r="N39" s="216"/>
    </row>
    <row r="40" spans="1:52" x14ac:dyDescent="0.2">
      <c r="B40" s="1627" t="str">
        <f t="shared" si="0"/>
        <v>Equipo de comunicación y computación</v>
      </c>
      <c r="C40" s="1628"/>
      <c r="D40" s="1629"/>
      <c r="E40" s="1630">
        <v>5</v>
      </c>
      <c r="F40" s="1631"/>
      <c r="G40" s="214"/>
      <c r="K40" s="215"/>
      <c r="L40" s="214"/>
      <c r="M40" s="214"/>
      <c r="N40" s="216"/>
      <c r="AS40" s="1647" t="s">
        <v>599</v>
      </c>
      <c r="AT40" s="1647"/>
      <c r="AU40" s="203">
        <f>+E42</f>
        <v>3</v>
      </c>
      <c r="AV40" s="1647" t="str">
        <f>+D18</f>
        <v>Herramientas - otros</v>
      </c>
      <c r="AW40" s="1647"/>
      <c r="AX40" s="1647"/>
      <c r="AY40" s="1647"/>
      <c r="AZ40" s="1647"/>
    </row>
    <row r="41" spans="1:52" x14ac:dyDescent="0.2">
      <c r="B41" s="1627" t="str">
        <f t="shared" si="0"/>
        <v>Muebles y enseres</v>
      </c>
      <c r="C41" s="1628"/>
      <c r="D41" s="1629"/>
      <c r="E41" s="1630">
        <v>10</v>
      </c>
      <c r="F41" s="1631"/>
      <c r="G41" s="214"/>
      <c r="H41" s="214"/>
      <c r="I41" s="214"/>
      <c r="J41" s="214"/>
      <c r="K41" s="214"/>
      <c r="L41" s="214"/>
      <c r="M41" s="214"/>
      <c r="N41" s="216"/>
      <c r="AS41" s="204" t="s">
        <v>601</v>
      </c>
      <c r="AT41" s="203" t="s">
        <v>602</v>
      </c>
      <c r="AU41" s="203" t="s">
        <v>601</v>
      </c>
      <c r="AV41" s="203">
        <v>1</v>
      </c>
      <c r="AW41" s="203">
        <v>2</v>
      </c>
      <c r="AX41" s="203">
        <v>3</v>
      </c>
      <c r="AY41" s="203">
        <v>4</v>
      </c>
      <c r="AZ41" s="203">
        <v>5</v>
      </c>
    </row>
    <row r="42" spans="1:52" ht="16.5" thickBot="1" x14ac:dyDescent="0.25">
      <c r="B42" s="1627" t="str">
        <f t="shared" si="0"/>
        <v>Herramientas - otros</v>
      </c>
      <c r="C42" s="1628"/>
      <c r="D42" s="1629"/>
      <c r="E42" s="1688">
        <v>3</v>
      </c>
      <c r="F42" s="1689"/>
      <c r="G42" s="214"/>
      <c r="H42" s="214"/>
      <c r="I42" s="214"/>
      <c r="J42" s="214"/>
      <c r="K42" s="214"/>
      <c r="L42" s="214"/>
      <c r="M42" s="214"/>
      <c r="N42" s="216"/>
      <c r="AS42" s="205">
        <v>1</v>
      </c>
      <c r="AT42" s="134">
        <f>+H18</f>
        <v>0</v>
      </c>
      <c r="AU42" s="69">
        <v>1</v>
      </c>
      <c r="AV42" s="206">
        <f>+AT42/AU40</f>
        <v>0</v>
      </c>
      <c r="AW42" s="206">
        <f>$AV$42</f>
        <v>0</v>
      </c>
      <c r="AX42" s="206">
        <f>$AV$42</f>
        <v>0</v>
      </c>
      <c r="AY42" s="206">
        <v>0</v>
      </c>
      <c r="AZ42" s="206">
        <v>0</v>
      </c>
    </row>
    <row r="43" spans="1:52" ht="16.5" thickBot="1" x14ac:dyDescent="0.25">
      <c r="B43" s="1627" t="str">
        <f t="shared" si="0"/>
        <v xml:space="preserve">Semovientes - cultivos </v>
      </c>
      <c r="C43" s="1628"/>
      <c r="D43" s="1629"/>
      <c r="E43" s="1690">
        <v>1</v>
      </c>
      <c r="F43" s="1691"/>
      <c r="G43" s="214"/>
      <c r="H43" s="214"/>
      <c r="I43" s="214"/>
      <c r="J43" s="214"/>
      <c r="K43" s="214"/>
      <c r="L43" s="214"/>
      <c r="M43" s="214"/>
      <c r="N43" s="216"/>
      <c r="AS43" s="205">
        <v>2</v>
      </c>
      <c r="AT43" s="134">
        <f>+L18</f>
        <v>600000</v>
      </c>
      <c r="AU43" s="69">
        <v>2</v>
      </c>
      <c r="AV43" s="206">
        <v>0</v>
      </c>
      <c r="AW43" s="206">
        <f>+AT43/AU40</f>
        <v>200000</v>
      </c>
      <c r="AX43" s="206">
        <f>$AW$43</f>
        <v>200000</v>
      </c>
      <c r="AY43" s="206">
        <f>$AW$43</f>
        <v>200000</v>
      </c>
      <c r="AZ43" s="206">
        <v>0</v>
      </c>
    </row>
    <row r="44" spans="1:52" ht="16.5" thickBot="1" x14ac:dyDescent="0.25">
      <c r="B44" s="1683" t="str">
        <f t="shared" si="0"/>
        <v>Infraestructura y adecuaciones</v>
      </c>
      <c r="C44" s="1684"/>
      <c r="D44" s="1685"/>
      <c r="E44" s="1686">
        <v>10</v>
      </c>
      <c r="F44" s="1687"/>
      <c r="G44" s="214"/>
      <c r="H44" s="214"/>
      <c r="I44" s="214"/>
      <c r="J44" s="214"/>
      <c r="K44" s="214"/>
      <c r="L44" s="214"/>
      <c r="M44" s="214"/>
      <c r="N44" s="216"/>
      <c r="AS44" s="205">
        <v>3</v>
      </c>
      <c r="AT44" s="134">
        <f>+M18</f>
        <v>0</v>
      </c>
      <c r="AU44" s="69">
        <v>3</v>
      </c>
      <c r="AV44" s="206">
        <v>0</v>
      </c>
      <c r="AW44" s="206">
        <v>0</v>
      </c>
      <c r="AX44" s="206">
        <f>+AT44/AU40</f>
        <v>0</v>
      </c>
      <c r="AY44" s="206">
        <f>$AX$44</f>
        <v>0</v>
      </c>
      <c r="AZ44" s="206">
        <f>$AX$44</f>
        <v>0</v>
      </c>
    </row>
    <row r="45" spans="1:52" ht="15" customHeight="1" thickBot="1" x14ac:dyDescent="0.25">
      <c r="A45" s="202"/>
      <c r="AS45" s="102">
        <v>4</v>
      </c>
      <c r="AT45" s="102">
        <f>+N18</f>
        <v>600000</v>
      </c>
      <c r="AU45" s="102">
        <v>4</v>
      </c>
      <c r="AV45" s="102">
        <v>0</v>
      </c>
      <c r="AW45" s="102">
        <v>0</v>
      </c>
      <c r="AX45" s="102">
        <v>0</v>
      </c>
      <c r="AY45" s="102">
        <f>+AT45/AU40</f>
        <v>200000</v>
      </c>
      <c r="AZ45" s="102">
        <f>$AY$45</f>
        <v>200000</v>
      </c>
    </row>
    <row r="46" spans="1:52" ht="62.25" customHeight="1" x14ac:dyDescent="0.2">
      <c r="B46" s="1632" t="s">
        <v>630</v>
      </c>
      <c r="C46" s="1633"/>
      <c r="D46" s="1633"/>
      <c r="E46" s="168" t="s">
        <v>631</v>
      </c>
      <c r="F46" s="168" t="s">
        <v>632</v>
      </c>
      <c r="G46" s="168" t="s">
        <v>102</v>
      </c>
      <c r="H46" s="168" t="s">
        <v>103</v>
      </c>
      <c r="I46" s="168" t="s">
        <v>104</v>
      </c>
      <c r="J46" s="168" t="s">
        <v>105</v>
      </c>
      <c r="K46" s="168" t="s">
        <v>106</v>
      </c>
      <c r="L46" s="253" t="s">
        <v>633</v>
      </c>
      <c r="M46" s="254" t="s">
        <v>634</v>
      </c>
      <c r="N46" s="216"/>
      <c r="AS46" s="205">
        <v>5</v>
      </c>
      <c r="AT46" s="134">
        <f>+O18</f>
        <v>0</v>
      </c>
      <c r="AU46" s="69">
        <v>5</v>
      </c>
      <c r="AV46" s="206">
        <v>0</v>
      </c>
      <c r="AW46" s="206">
        <v>0</v>
      </c>
      <c r="AX46" s="206">
        <v>0</v>
      </c>
      <c r="AY46" s="206">
        <v>0</v>
      </c>
      <c r="AZ46" s="206">
        <f>+AT46/AU40</f>
        <v>0</v>
      </c>
    </row>
    <row r="47" spans="1:52" x14ac:dyDescent="0.2">
      <c r="B47" s="1634" t="str">
        <f t="shared" ref="B47:B52" si="1">+B39</f>
        <v>Maquinaria y equipo</v>
      </c>
      <c r="C47" s="1635"/>
      <c r="D47" s="1635"/>
      <c r="E47" s="255">
        <f t="shared" ref="E47:E52" si="2">+H15</f>
        <v>0</v>
      </c>
      <c r="F47" s="255">
        <f t="shared" ref="F47:F52" si="3">SUM(K15:O15)</f>
        <v>15500000</v>
      </c>
      <c r="G47" s="255">
        <f>+AV12</f>
        <v>0</v>
      </c>
      <c r="H47" s="255">
        <f>+AW12</f>
        <v>0</v>
      </c>
      <c r="I47" s="255">
        <f>+AX12</f>
        <v>0</v>
      </c>
      <c r="J47" s="255">
        <f>+AY12</f>
        <v>0</v>
      </c>
      <c r="K47" s="255">
        <f>+AZ12</f>
        <v>0</v>
      </c>
      <c r="L47" s="255">
        <f t="shared" ref="L47:L52" si="4">SUM(G47:K47)</f>
        <v>0</v>
      </c>
      <c r="M47" s="256">
        <f t="shared" ref="M47:M52" si="5">+(E47+F47)-L47</f>
        <v>15500000</v>
      </c>
      <c r="N47" s="216"/>
      <c r="AS47" s="208"/>
      <c r="AT47" s="141"/>
      <c r="AU47" s="209" t="s">
        <v>354</v>
      </c>
      <c r="AV47" s="210">
        <f>SUM(AV42:AV46)</f>
        <v>0</v>
      </c>
      <c r="AW47" s="210">
        <f>SUM(AW42:AW46)</f>
        <v>200000</v>
      </c>
      <c r="AX47" s="210">
        <f>SUM(AX42:AX46)</f>
        <v>200000</v>
      </c>
      <c r="AY47" s="210">
        <f>SUM(AY42:AY46)</f>
        <v>400000</v>
      </c>
      <c r="AZ47" s="210">
        <f>SUM(AZ42:AZ46)</f>
        <v>200000</v>
      </c>
    </row>
    <row r="48" spans="1:52" x14ac:dyDescent="0.2">
      <c r="B48" s="1634" t="str">
        <f t="shared" si="1"/>
        <v>Equipo de comunicación y computación</v>
      </c>
      <c r="C48" s="1635"/>
      <c r="D48" s="1635"/>
      <c r="E48" s="255">
        <f t="shared" si="2"/>
        <v>4385000</v>
      </c>
      <c r="F48" s="255">
        <f t="shared" si="3"/>
        <v>300000</v>
      </c>
      <c r="G48" s="255">
        <f>+AV27</f>
        <v>877000</v>
      </c>
      <c r="H48" s="255">
        <f>+AW27</f>
        <v>877000</v>
      </c>
      <c r="I48" s="255">
        <f>+AX27</f>
        <v>877000</v>
      </c>
      <c r="J48" s="255">
        <f>+AY27</f>
        <v>877000</v>
      </c>
      <c r="K48" s="255">
        <f>+AZ27</f>
        <v>937000</v>
      </c>
      <c r="L48" s="255">
        <f t="shared" si="4"/>
        <v>4445000</v>
      </c>
      <c r="M48" s="256">
        <f t="shared" si="5"/>
        <v>240000</v>
      </c>
      <c r="N48" s="216"/>
    </row>
    <row r="49" spans="1:52" ht="15.75" customHeight="1" x14ac:dyDescent="0.2">
      <c r="B49" s="1634" t="str">
        <f t="shared" si="1"/>
        <v>Muebles y enseres</v>
      </c>
      <c r="C49" s="1635"/>
      <c r="D49" s="1635"/>
      <c r="E49" s="255">
        <f t="shared" si="2"/>
        <v>530000</v>
      </c>
      <c r="F49" s="255">
        <f t="shared" si="3"/>
        <v>400000</v>
      </c>
      <c r="G49" s="257">
        <f>+AV38</f>
        <v>53000</v>
      </c>
      <c r="H49" s="257">
        <f>+AW38</f>
        <v>73000</v>
      </c>
      <c r="I49" s="257">
        <f>+AX38</f>
        <v>73000</v>
      </c>
      <c r="J49" s="257">
        <f>+AY38</f>
        <v>93000</v>
      </c>
      <c r="K49" s="257">
        <f>+AZ38</f>
        <v>93000</v>
      </c>
      <c r="L49" s="255">
        <f t="shared" si="4"/>
        <v>385000</v>
      </c>
      <c r="M49" s="256">
        <f t="shared" si="5"/>
        <v>545000</v>
      </c>
      <c r="N49" s="216"/>
      <c r="AS49" s="1647" t="s">
        <v>599</v>
      </c>
      <c r="AT49" s="1647"/>
      <c r="AU49" s="203">
        <f>+E43</f>
        <v>1</v>
      </c>
      <c r="AV49" s="1647" t="str">
        <f>+D19</f>
        <v xml:space="preserve">Semovientes - cultivos </v>
      </c>
      <c r="AW49" s="1647"/>
      <c r="AX49" s="1647"/>
      <c r="AY49" s="1647"/>
      <c r="AZ49" s="1647"/>
    </row>
    <row r="50" spans="1:52" x14ac:dyDescent="0.2">
      <c r="B50" s="1634" t="str">
        <f t="shared" si="1"/>
        <v>Herramientas - otros</v>
      </c>
      <c r="C50" s="1635"/>
      <c r="D50" s="1635"/>
      <c r="E50" s="255">
        <f t="shared" si="2"/>
        <v>0</v>
      </c>
      <c r="F50" s="255">
        <f t="shared" si="3"/>
        <v>1200000</v>
      </c>
      <c r="G50" s="257">
        <f>+AV47</f>
        <v>0</v>
      </c>
      <c r="H50" s="257">
        <f>+AW47</f>
        <v>200000</v>
      </c>
      <c r="I50" s="257">
        <f>+AX47</f>
        <v>200000</v>
      </c>
      <c r="J50" s="257">
        <f>+AY47</f>
        <v>400000</v>
      </c>
      <c r="K50" s="257">
        <f>+AZ47</f>
        <v>200000</v>
      </c>
      <c r="L50" s="255">
        <f t="shared" si="4"/>
        <v>1000000</v>
      </c>
      <c r="M50" s="256">
        <f t="shared" si="5"/>
        <v>200000</v>
      </c>
      <c r="N50" s="216"/>
      <c r="AS50" s="204" t="s">
        <v>601</v>
      </c>
      <c r="AT50" s="203" t="s">
        <v>602</v>
      </c>
      <c r="AU50" s="203" t="s">
        <v>601</v>
      </c>
      <c r="AV50" s="203">
        <v>1</v>
      </c>
      <c r="AW50" s="203">
        <v>2</v>
      </c>
      <c r="AX50" s="203">
        <v>3</v>
      </c>
      <c r="AY50" s="203">
        <v>4</v>
      </c>
      <c r="AZ50" s="203">
        <v>5</v>
      </c>
    </row>
    <row r="51" spans="1:52" ht="15.75" customHeight="1" x14ac:dyDescent="0.2">
      <c r="B51" s="1634" t="str">
        <f t="shared" si="1"/>
        <v xml:space="preserve">Semovientes - cultivos </v>
      </c>
      <c r="C51" s="1635"/>
      <c r="D51" s="1635"/>
      <c r="E51" s="255">
        <f t="shared" si="2"/>
        <v>200000</v>
      </c>
      <c r="F51" s="255">
        <f t="shared" si="3"/>
        <v>5000000</v>
      </c>
      <c r="G51" s="258">
        <f>+AV57</f>
        <v>200000</v>
      </c>
      <c r="H51" s="258">
        <f>+AW57</f>
        <v>4000000</v>
      </c>
      <c r="I51" s="258">
        <f>+AX57</f>
        <v>0</v>
      </c>
      <c r="J51" s="258">
        <f>+AY57</f>
        <v>1000000</v>
      </c>
      <c r="K51" s="258">
        <f>+AZ57</f>
        <v>0</v>
      </c>
      <c r="L51" s="255">
        <f t="shared" si="4"/>
        <v>5200000</v>
      </c>
      <c r="M51" s="256">
        <f t="shared" si="5"/>
        <v>0</v>
      </c>
      <c r="N51" s="216"/>
      <c r="AS51" s="205">
        <v>1</v>
      </c>
      <c r="AT51" s="134">
        <f>+H19</f>
        <v>200000</v>
      </c>
      <c r="AU51" s="69">
        <v>1</v>
      </c>
      <c r="AV51" s="206">
        <f>+AT51/AU49</f>
        <v>200000</v>
      </c>
      <c r="AW51" s="206">
        <v>0</v>
      </c>
      <c r="AX51" s="206">
        <v>0</v>
      </c>
      <c r="AY51" s="206">
        <v>0</v>
      </c>
      <c r="AZ51" s="206">
        <v>0</v>
      </c>
    </row>
    <row r="52" spans="1:52" ht="15" customHeight="1" x14ac:dyDescent="0.2">
      <c r="B52" s="1634" t="str">
        <f t="shared" si="1"/>
        <v>Infraestructura y adecuaciones</v>
      </c>
      <c r="C52" s="1635"/>
      <c r="D52" s="1635"/>
      <c r="E52" s="255">
        <f t="shared" si="2"/>
        <v>100000</v>
      </c>
      <c r="F52" s="255">
        <f t="shared" si="3"/>
        <v>4000000</v>
      </c>
      <c r="G52" s="258">
        <f>+AV67</f>
        <v>10000</v>
      </c>
      <c r="H52" s="258">
        <f>+AW67</f>
        <v>260000</v>
      </c>
      <c r="I52" s="258">
        <f>+AX67</f>
        <v>260000</v>
      </c>
      <c r="J52" s="258">
        <f>+AY67</f>
        <v>260000</v>
      </c>
      <c r="K52" s="258">
        <f>+AZ67</f>
        <v>410000</v>
      </c>
      <c r="L52" s="255">
        <f t="shared" si="4"/>
        <v>1200000</v>
      </c>
      <c r="M52" s="256">
        <f t="shared" si="5"/>
        <v>2900000</v>
      </c>
      <c r="N52" s="216"/>
      <c r="AS52" s="205">
        <v>2</v>
      </c>
      <c r="AT52" s="134">
        <f>+L19</f>
        <v>4000000</v>
      </c>
      <c r="AU52" s="69">
        <v>2</v>
      </c>
      <c r="AV52" s="206">
        <v>0</v>
      </c>
      <c r="AW52" s="206">
        <f>+AT52/AU49</f>
        <v>4000000</v>
      </c>
      <c r="AX52" s="206">
        <v>0</v>
      </c>
      <c r="AY52" s="206">
        <v>0</v>
      </c>
      <c r="AZ52" s="206">
        <v>0</v>
      </c>
    </row>
    <row r="53" spans="1:52" ht="16.5" thickBot="1" x14ac:dyDescent="0.25">
      <c r="B53" s="1511" t="s">
        <v>257</v>
      </c>
      <c r="C53" s="1512"/>
      <c r="D53" s="1512"/>
      <c r="E53" s="259">
        <f>SUM(E47:E52)</f>
        <v>5215000</v>
      </c>
      <c r="F53" s="259">
        <f t="shared" ref="F53:M53" si="6">SUM(F47:F52)</f>
        <v>26400000</v>
      </c>
      <c r="G53" s="259">
        <f t="shared" si="6"/>
        <v>1140000</v>
      </c>
      <c r="H53" s="259">
        <f t="shared" si="6"/>
        <v>5410000</v>
      </c>
      <c r="I53" s="259">
        <f t="shared" si="6"/>
        <v>1410000</v>
      </c>
      <c r="J53" s="259">
        <f t="shared" si="6"/>
        <v>2630000</v>
      </c>
      <c r="K53" s="259">
        <f t="shared" si="6"/>
        <v>1640000</v>
      </c>
      <c r="L53" s="259">
        <f t="shared" si="6"/>
        <v>12230000</v>
      </c>
      <c r="M53" s="260">
        <f t="shared" si="6"/>
        <v>19385000</v>
      </c>
      <c r="N53" s="216"/>
      <c r="AS53" s="205">
        <v>3</v>
      </c>
      <c r="AT53" s="134">
        <f>+M19</f>
        <v>0</v>
      </c>
      <c r="AU53" s="69">
        <v>3</v>
      </c>
      <c r="AV53" s="206">
        <v>0</v>
      </c>
      <c r="AW53" s="206">
        <v>0</v>
      </c>
      <c r="AX53" s="206">
        <f>+AT53/AU49</f>
        <v>0</v>
      </c>
      <c r="AY53" s="206">
        <v>0</v>
      </c>
      <c r="AZ53" s="206">
        <v>0</v>
      </c>
    </row>
    <row r="54" spans="1:52" ht="16.5" thickBot="1" x14ac:dyDescent="0.25">
      <c r="N54" s="216"/>
      <c r="AS54" s="205">
        <v>4</v>
      </c>
      <c r="AT54" s="134">
        <f>+N19</f>
        <v>1000000</v>
      </c>
      <c r="AU54" s="69">
        <v>4</v>
      </c>
      <c r="AV54" s="206">
        <v>0</v>
      </c>
      <c r="AW54" s="206">
        <v>0</v>
      </c>
      <c r="AX54" s="206">
        <v>0</v>
      </c>
      <c r="AY54" s="206">
        <f>+AT54/AU49</f>
        <v>1000000</v>
      </c>
      <c r="AZ54" s="206">
        <v>0</v>
      </c>
    </row>
    <row r="55" spans="1:52" ht="16.5" thickBot="1" x14ac:dyDescent="0.25">
      <c r="B55" s="1032" t="s">
        <v>635</v>
      </c>
      <c r="C55" s="1033"/>
      <c r="D55" s="1641"/>
      <c r="E55" s="261">
        <f>+M53</f>
        <v>19385000</v>
      </c>
      <c r="G55" s="217"/>
      <c r="I55" s="218"/>
      <c r="N55" s="216"/>
      <c r="AS55" s="205">
        <v>5</v>
      </c>
      <c r="AT55" s="134">
        <f>+O19</f>
        <v>0</v>
      </c>
      <c r="AU55" s="69">
        <v>5</v>
      </c>
      <c r="AV55" s="206">
        <v>0</v>
      </c>
      <c r="AW55" s="206">
        <v>0</v>
      </c>
      <c r="AX55" s="206">
        <v>0</v>
      </c>
      <c r="AY55" s="206">
        <v>0</v>
      </c>
      <c r="AZ55" s="206">
        <f>+AT55/AU49</f>
        <v>0</v>
      </c>
    </row>
    <row r="56" spans="1:52" ht="15" customHeight="1" x14ac:dyDescent="0.2">
      <c r="A56" s="202"/>
    </row>
    <row r="57" spans="1:52" ht="15" customHeight="1" thickBot="1" x14ac:dyDescent="0.25">
      <c r="A57" s="202"/>
      <c r="AU57" s="102" t="s">
        <v>354</v>
      </c>
      <c r="AV57" s="102">
        <f>SUM(AV51:AV55)</f>
        <v>200000</v>
      </c>
      <c r="AW57" s="102">
        <f>SUM(AW51:AW55)</f>
        <v>4000000</v>
      </c>
      <c r="AX57" s="102">
        <f>SUM(AX51:AX55)</f>
        <v>0</v>
      </c>
      <c r="AY57" s="102">
        <f>SUM(AY51:AY55)</f>
        <v>1000000</v>
      </c>
      <c r="AZ57" s="102">
        <f>SUM(AZ51:AZ55)</f>
        <v>0</v>
      </c>
    </row>
    <row r="58" spans="1:52" ht="27" customHeight="1" x14ac:dyDescent="0.2">
      <c r="A58" s="202"/>
      <c r="B58" s="1775" t="s">
        <v>636</v>
      </c>
      <c r="C58" s="1776"/>
      <c r="D58" s="1776"/>
      <c r="E58" s="1776"/>
      <c r="F58" s="1776"/>
      <c r="G58" s="1776"/>
      <c r="H58" s="1776"/>
      <c r="I58" s="1776"/>
      <c r="J58" s="1776"/>
      <c r="K58" s="1776"/>
      <c r="L58" s="1776"/>
      <c r="M58" s="1776"/>
      <c r="N58" s="1776"/>
      <c r="O58" s="1776"/>
      <c r="P58" s="1777"/>
    </row>
    <row r="59" spans="1:52" ht="16.5" thickBot="1" x14ac:dyDescent="0.25">
      <c r="A59" s="124"/>
      <c r="G59" s="218"/>
      <c r="N59" s="216"/>
    </row>
    <row r="60" spans="1:52" ht="16.5" thickBot="1" x14ac:dyDescent="0.25">
      <c r="B60" s="1636"/>
      <c r="C60" s="1636"/>
      <c r="D60" s="1636"/>
      <c r="E60" s="1636"/>
      <c r="F60" s="1636"/>
      <c r="G60" s="1636"/>
      <c r="H60" s="1016" t="s">
        <v>637</v>
      </c>
      <c r="I60" s="952"/>
      <c r="J60" s="952"/>
      <c r="K60" s="953"/>
      <c r="AS60" s="1647" t="s">
        <v>599</v>
      </c>
      <c r="AT60" s="1647"/>
      <c r="AU60" s="203">
        <f>+E44</f>
        <v>10</v>
      </c>
      <c r="AV60" s="1647" t="str">
        <f>+D20</f>
        <v>Infraestructura y adecuaciones</v>
      </c>
      <c r="AW60" s="1647"/>
      <c r="AX60" s="1647"/>
      <c r="AY60" s="1647"/>
      <c r="AZ60" s="1647"/>
    </row>
    <row r="61" spans="1:52" x14ac:dyDescent="0.2">
      <c r="B61" s="262" t="s">
        <v>638</v>
      </c>
      <c r="C61" s="990" t="s">
        <v>639</v>
      </c>
      <c r="D61" s="990"/>
      <c r="E61" s="990"/>
      <c r="F61" s="990"/>
      <c r="G61" s="263" t="s">
        <v>243</v>
      </c>
      <c r="H61" s="263" t="s">
        <v>244</v>
      </c>
      <c r="I61" s="263" t="s">
        <v>245</v>
      </c>
      <c r="J61" s="263" t="s">
        <v>246</v>
      </c>
      <c r="K61" s="264" t="s">
        <v>247</v>
      </c>
      <c r="L61" s="219"/>
      <c r="M61" s="219"/>
      <c r="N61" s="119"/>
      <c r="AS61" s="204" t="s">
        <v>601</v>
      </c>
      <c r="AT61" s="203" t="s">
        <v>602</v>
      </c>
      <c r="AU61" s="203" t="s">
        <v>601</v>
      </c>
      <c r="AV61" s="203">
        <v>1</v>
      </c>
      <c r="AW61" s="203">
        <v>2</v>
      </c>
      <c r="AX61" s="203">
        <v>3</v>
      </c>
      <c r="AY61" s="203">
        <v>4</v>
      </c>
      <c r="AZ61" s="203">
        <v>5</v>
      </c>
    </row>
    <row r="62" spans="1:52" x14ac:dyDescent="0.2">
      <c r="B62" s="265">
        <v>1</v>
      </c>
      <c r="C62" s="1539" t="str">
        <f>'Estudio de Mercados'!$B$276</f>
        <v xml:space="preserve">PRODUCTO y/o Servicio.1. IMPLEMENTACION DE LA PLATAFORMA ANGABE </v>
      </c>
      <c r="D62" s="1539"/>
      <c r="E62" s="1539"/>
      <c r="F62" s="1539"/>
      <c r="G62" s="266">
        <f>+('Estudio Técnico'!U407)+('Estudio Técnico'!G534:I534)</f>
        <v>402499.99999999994</v>
      </c>
      <c r="H62" s="266">
        <f>+('Estudio Técnico'!V407)+('Estudio Técnico'!J534)</f>
        <v>424637.49999999994</v>
      </c>
      <c r="I62" s="266">
        <f>+('Estudio Técnico'!W407)+('Estudio Técnico'!L534)</f>
        <v>450115.74999999994</v>
      </c>
      <c r="J62" s="266">
        <f>+'Estudio Técnico'!X407+('Estudio Técnico'!O534)</f>
        <v>479373.27374999993</v>
      </c>
      <c r="K62" s="267">
        <f>+'Estudio Técnico'!Y407+('Estudio Técnico'!R534)</f>
        <v>512929.40291249997</v>
      </c>
      <c r="AS62" s="205">
        <v>1</v>
      </c>
      <c r="AT62" s="134">
        <f>+H20</f>
        <v>100000</v>
      </c>
      <c r="AU62" s="69">
        <v>1</v>
      </c>
      <c r="AV62" s="206">
        <f>+AT62/AU60</f>
        <v>10000</v>
      </c>
      <c r="AW62" s="206">
        <f>$AV$62</f>
        <v>10000</v>
      </c>
      <c r="AX62" s="206">
        <f>$AV$62</f>
        <v>10000</v>
      </c>
      <c r="AY62" s="206">
        <f>$AV$62</f>
        <v>10000</v>
      </c>
      <c r="AZ62" s="206">
        <f>$AV$62</f>
        <v>10000</v>
      </c>
    </row>
    <row r="63" spans="1:52" x14ac:dyDescent="0.2">
      <c r="B63" s="265">
        <v>2</v>
      </c>
      <c r="C63" s="1539" t="str">
        <f>'Estudio de Mercados'!$B$283</f>
        <v xml:space="preserve">PRODUCTO y/o servicio 2.SUSCRIPCION MENSUAL ANGABE </v>
      </c>
      <c r="D63" s="1539"/>
      <c r="E63" s="1539"/>
      <c r="F63" s="1539"/>
      <c r="G63" s="266">
        <f>+('Estudio Técnico'!U436)+'Estudio Técnico'!G535:I535</f>
        <v>185000</v>
      </c>
      <c r="H63" s="266">
        <f>+('Estudio Técnico'!V436)+('Estudio Técnico'!J535)</f>
        <v>195175</v>
      </c>
      <c r="I63" s="266">
        <f>+'Estudio Técnico'!W436+('Estudio Técnico'!L535)</f>
        <v>206885.5</v>
      </c>
      <c r="J63" s="266">
        <f>+'Estudio Técnico'!X436+('Estudio Técnico'!O535)</f>
        <v>220333.0575</v>
      </c>
      <c r="K63" s="267">
        <f>+'Estudio Técnico'!Y436+('Estudio Técnico'!O535)</f>
        <v>220333.0575</v>
      </c>
      <c r="AS63" s="205">
        <v>2</v>
      </c>
      <c r="AT63" s="134">
        <f>+L20</f>
        <v>2500000</v>
      </c>
      <c r="AU63" s="69">
        <v>2</v>
      </c>
      <c r="AV63" s="206">
        <v>0</v>
      </c>
      <c r="AW63" s="206">
        <f>+AT63/AU60</f>
        <v>250000</v>
      </c>
      <c r="AX63" s="206">
        <f>$AW$63</f>
        <v>250000</v>
      </c>
      <c r="AY63" s="206">
        <f>$AW$63</f>
        <v>250000</v>
      </c>
      <c r="AZ63" s="206">
        <f>$AW$63</f>
        <v>250000</v>
      </c>
    </row>
    <row r="64" spans="1:52" x14ac:dyDescent="0.2">
      <c r="B64" s="265">
        <v>3</v>
      </c>
      <c r="C64" s="1539" t="str">
        <f>'Estudio de Mercados'!$B$290</f>
        <v>PRODUCTO y/o Servicio. 3. SOPORTE Y MANTENIMIENTO DEL SISTEMA</v>
      </c>
      <c r="D64" s="1539"/>
      <c r="E64" s="1539"/>
      <c r="F64" s="1539"/>
      <c r="G64" s="266">
        <f>+('Estudio Técnico'!U465)+'Estudio Técnico'!G536:I536</f>
        <v>0</v>
      </c>
      <c r="H64" s="266">
        <f>+'Estudio Técnico'!V465+('Estudio Técnico'!J536)</f>
        <v>0</v>
      </c>
      <c r="I64" s="266">
        <f>+'Estudio Técnico'!W465+('Estudio Técnico'!L536)</f>
        <v>0</v>
      </c>
      <c r="J64" s="266">
        <f>+'Estudio Técnico'!X465+('Estudio Técnico'!O536)</f>
        <v>0</v>
      </c>
      <c r="K64" s="267">
        <f>+'Estudio Técnico'!Y465+('Estudio Técnico'!O536)</f>
        <v>0</v>
      </c>
      <c r="AS64" s="205">
        <v>3</v>
      </c>
      <c r="AT64" s="134">
        <f>+M20</f>
        <v>0</v>
      </c>
      <c r="AU64" s="69">
        <v>3</v>
      </c>
      <c r="AV64" s="206">
        <v>0</v>
      </c>
      <c r="AW64" s="206">
        <v>0</v>
      </c>
      <c r="AX64" s="206">
        <f>+AT64/AU60</f>
        <v>0</v>
      </c>
      <c r="AY64" s="206">
        <f>$AX$64</f>
        <v>0</v>
      </c>
      <c r="AZ64" s="206">
        <f>$AX$64</f>
        <v>0</v>
      </c>
    </row>
    <row r="65" spans="1:216" ht="16.5" thickBot="1" x14ac:dyDescent="0.25">
      <c r="B65" s="268">
        <v>4</v>
      </c>
      <c r="C65" s="1038" t="str">
        <f>'Estudio de Mercados'!$B$297</f>
        <v>PRODUCTO y/o Servicio.4.PERSONALIZACION O CONFIGURACION INICIAL</v>
      </c>
      <c r="D65" s="1038"/>
      <c r="E65" s="1038"/>
      <c r="F65" s="1038"/>
      <c r="G65" s="269">
        <f>+('Estudio Técnico'!U494)+('Estudio Técnico'!G537:I537)</f>
        <v>0</v>
      </c>
      <c r="H65" s="269">
        <f>+'Estudio Técnico'!V494+('Estudio Técnico'!J537)</f>
        <v>0</v>
      </c>
      <c r="I65" s="269">
        <f>+'Estudio Técnico'!W494+('Estudio Técnico'!L537)</f>
        <v>0</v>
      </c>
      <c r="J65" s="269">
        <f>+'Estudio Técnico'!X494+('Estudio Técnico'!O537)</f>
        <v>0</v>
      </c>
      <c r="K65" s="270">
        <f>+'Estudio Técnico'!Y494+('Estudio Técnico'!O537)</f>
        <v>0</v>
      </c>
      <c r="AS65" s="205">
        <v>4</v>
      </c>
      <c r="AT65" s="134">
        <f>+N20</f>
        <v>0</v>
      </c>
      <c r="AU65" s="69">
        <v>4</v>
      </c>
      <c r="AV65" s="206">
        <v>0</v>
      </c>
      <c r="AW65" s="206">
        <v>0</v>
      </c>
      <c r="AX65" s="206">
        <v>0</v>
      </c>
      <c r="AY65" s="206">
        <f>+AT65/AU60</f>
        <v>0</v>
      </c>
      <c r="AZ65" s="206">
        <f>$AY$65</f>
        <v>0</v>
      </c>
    </row>
    <row r="66" spans="1:216" x14ac:dyDescent="0.2">
      <c r="A66" s="124"/>
      <c r="G66" s="218"/>
      <c r="N66" s="216"/>
      <c r="AS66" s="102">
        <v>5</v>
      </c>
      <c r="AT66" s="102">
        <f>+O20</f>
        <v>1500000</v>
      </c>
      <c r="AU66" s="102">
        <v>5</v>
      </c>
      <c r="AV66" s="102">
        <v>0</v>
      </c>
      <c r="AW66" s="102">
        <v>0</v>
      </c>
      <c r="AX66" s="102">
        <v>0</v>
      </c>
      <c r="AY66" s="102">
        <v>0</v>
      </c>
      <c r="AZ66" s="102">
        <f>+AT66/AU60</f>
        <v>150000</v>
      </c>
    </row>
    <row r="67" spans="1:216" ht="16.5" thickBot="1" x14ac:dyDescent="0.25">
      <c r="A67" s="124"/>
      <c r="G67" s="218"/>
      <c r="N67" s="216"/>
      <c r="AU67" s="102" t="s">
        <v>354</v>
      </c>
      <c r="AV67" s="102">
        <f>SUM(AV62:AV66)</f>
        <v>10000</v>
      </c>
      <c r="AW67" s="102">
        <f>SUM(AW62:AW66)</f>
        <v>260000</v>
      </c>
      <c r="AX67" s="102">
        <f>SUM(AX62:AX66)</f>
        <v>260000</v>
      </c>
      <c r="AY67" s="102">
        <f>SUM(AY62:AY66)</f>
        <v>260000</v>
      </c>
      <c r="AZ67" s="102">
        <f>SUM(AZ62:AZ66)</f>
        <v>410000</v>
      </c>
    </row>
    <row r="68" spans="1:216" ht="16.5" thickBot="1" x14ac:dyDescent="0.25">
      <c r="B68" s="1636"/>
      <c r="C68" s="1636"/>
      <c r="D68" s="1636"/>
      <c r="E68" s="1636"/>
      <c r="F68" s="1636"/>
      <c r="G68" s="1636"/>
      <c r="H68" s="1636"/>
      <c r="I68" s="1016" t="s">
        <v>640</v>
      </c>
      <c r="J68" s="952"/>
      <c r="K68" s="952"/>
      <c r="L68" s="952"/>
      <c r="M68" s="952"/>
      <c r="N68" s="952"/>
      <c r="O68" s="952"/>
      <c r="P68" s="953"/>
    </row>
    <row r="69" spans="1:216" x14ac:dyDescent="0.2">
      <c r="B69" s="262" t="s">
        <v>638</v>
      </c>
      <c r="C69" s="990" t="s">
        <v>639</v>
      </c>
      <c r="D69" s="990"/>
      <c r="E69" s="990"/>
      <c r="F69" s="990"/>
      <c r="G69" s="990" t="s">
        <v>243</v>
      </c>
      <c r="H69" s="990"/>
      <c r="I69" s="990" t="s">
        <v>244</v>
      </c>
      <c r="J69" s="990"/>
      <c r="K69" s="990" t="s">
        <v>245</v>
      </c>
      <c r="L69" s="990"/>
      <c r="M69" s="990" t="s">
        <v>246</v>
      </c>
      <c r="N69" s="990"/>
      <c r="O69" s="990" t="s">
        <v>247</v>
      </c>
      <c r="P69" s="991"/>
    </row>
    <row r="70" spans="1:216" x14ac:dyDescent="0.2">
      <c r="B70" s="265">
        <v>1</v>
      </c>
      <c r="C70" s="1539" t="str">
        <f>+C62</f>
        <v xml:space="preserve">PRODUCTO y/o Servicio.1. IMPLEMENTACION DE LA PLATAFORMA ANGABE </v>
      </c>
      <c r="D70" s="1539"/>
      <c r="E70" s="1539"/>
      <c r="F70" s="1539"/>
      <c r="G70" s="1637">
        <f>+'Estudio Técnico'!T255*'Estudio Viabilidad Financiera'!G62</f>
        <v>57959999.999999993</v>
      </c>
      <c r="H70" s="1637"/>
      <c r="I70" s="1637">
        <f>+'Estudio Técnico'!U255*'Estudio Viabilidad Financiera'!H62</f>
        <v>68485536</v>
      </c>
      <c r="J70" s="1637"/>
      <c r="K70" s="1637">
        <f>+'Estudio Técnico'!V255*'Estudio Viabilidad Financiera'!I62</f>
        <v>82031975.020799994</v>
      </c>
      <c r="L70" s="1637"/>
      <c r="M70" s="1637">
        <f>+'Estudio Técnico'!W255*'Estudio Viabilidad Financiera'!J62</f>
        <v>99595020.872753292</v>
      </c>
      <c r="N70" s="1637"/>
      <c r="O70" s="1637">
        <f>+'Estudio Técnico'!X255*'Estudio Viabilidad Financiera'!K62</f>
        <v>122551673.18392293</v>
      </c>
      <c r="P70" s="1692"/>
    </row>
    <row r="71" spans="1:216" x14ac:dyDescent="0.2">
      <c r="B71" s="265">
        <v>2</v>
      </c>
      <c r="C71" s="1539" t="str">
        <f t="shared" ref="C71:C73" si="7">+C63</f>
        <v xml:space="preserve">PRODUCTO y/o servicio 2.SUSCRIPCION MENSUAL ANGABE </v>
      </c>
      <c r="D71" s="1539"/>
      <c r="E71" s="1539"/>
      <c r="F71" s="1539"/>
      <c r="G71" s="1637">
        <f>+'Estudio Técnico'!T256*'Estudio Viabilidad Financiera'!G63</f>
        <v>24420000</v>
      </c>
      <c r="H71" s="1637"/>
      <c r="I71" s="1637">
        <f>+H63*'Estudio Técnico'!U256</f>
        <v>28854672</v>
      </c>
      <c r="J71" s="1637"/>
      <c r="K71" s="1637">
        <f>+'Estudio Técnico'!V256*'Estudio Viabilidad Financiera'!I63</f>
        <v>34562126.121599995</v>
      </c>
      <c r="L71" s="1637"/>
      <c r="M71" s="1637">
        <f>+'Estudio Técnico'!W256*'Estudio Viabilidad Financiera'!J63</f>
        <v>41961877.32423456</v>
      </c>
      <c r="N71" s="1637"/>
      <c r="O71" s="1637">
        <f>+'Estudio Técnico'!X256*'Estudio Viabilidad Financiera'!K63</f>
        <v>48256158.922869734</v>
      </c>
      <c r="P71" s="1692"/>
    </row>
    <row r="72" spans="1:216" x14ac:dyDescent="0.2">
      <c r="B72" s="265">
        <v>3</v>
      </c>
      <c r="C72" s="1539" t="str">
        <f t="shared" si="7"/>
        <v>PRODUCTO y/o Servicio. 3. SOPORTE Y MANTENIMIENTO DEL SISTEMA</v>
      </c>
      <c r="D72" s="1539"/>
      <c r="E72" s="1539"/>
      <c r="F72" s="1539"/>
      <c r="G72" s="1637">
        <f>+'Estudio Técnico'!T257*'Estudio Viabilidad Financiera'!G64</f>
        <v>0</v>
      </c>
      <c r="H72" s="1637"/>
      <c r="I72" s="1637">
        <f>+'Estudio Técnico'!U257*'Estudio Viabilidad Financiera'!H64</f>
        <v>0</v>
      </c>
      <c r="J72" s="1637"/>
      <c r="K72" s="1637">
        <f>+'Estudio Técnico'!V257*'Estudio Viabilidad Financiera'!I64</f>
        <v>0</v>
      </c>
      <c r="L72" s="1637"/>
      <c r="M72" s="1637">
        <f>+'Estudio Técnico'!W257*'Estudio Viabilidad Financiera'!J64</f>
        <v>0</v>
      </c>
      <c r="N72" s="1637"/>
      <c r="O72" s="1637">
        <f>+'Estudio Técnico'!X257*'Estudio Viabilidad Financiera'!K64</f>
        <v>0</v>
      </c>
      <c r="P72" s="1692"/>
    </row>
    <row r="73" spans="1:216" ht="16.5" thickBot="1" x14ac:dyDescent="0.25">
      <c r="B73" s="268">
        <v>4</v>
      </c>
      <c r="C73" s="1038" t="str">
        <f t="shared" si="7"/>
        <v>PRODUCTO y/o Servicio.4.PERSONALIZACION O CONFIGURACION INICIAL</v>
      </c>
      <c r="D73" s="1038"/>
      <c r="E73" s="1038"/>
      <c r="F73" s="1038"/>
      <c r="G73" s="1693">
        <f>+'Estudio Técnico'!T258*'Estudio Viabilidad Financiera'!G65</f>
        <v>0</v>
      </c>
      <c r="H73" s="1693"/>
      <c r="I73" s="1693">
        <f>+'Estudio Técnico'!U258*'Estudio Viabilidad Financiera'!H65</f>
        <v>0</v>
      </c>
      <c r="J73" s="1693"/>
      <c r="K73" s="1693">
        <f>+I65*'Estudio Técnico'!V258</f>
        <v>0</v>
      </c>
      <c r="L73" s="1693"/>
      <c r="M73" s="1693">
        <f>+'Estudio Técnico'!W258*'Estudio Viabilidad Financiera'!J65</f>
        <v>0</v>
      </c>
      <c r="N73" s="1693"/>
      <c r="O73" s="1693">
        <f>+'Estudio Técnico'!X258*'Estudio Viabilidad Financiera'!K65</f>
        <v>0</v>
      </c>
      <c r="P73" s="1694"/>
    </row>
    <row r="75" spans="1:216" ht="16.5" thickBot="1" x14ac:dyDescent="0.25"/>
    <row r="76" spans="1:216" ht="27" customHeight="1" x14ac:dyDescent="0.2">
      <c r="A76" s="202"/>
      <c r="B76" s="1775" t="s">
        <v>641</v>
      </c>
      <c r="C76" s="1776"/>
      <c r="D76" s="1776"/>
      <c r="E76" s="1776"/>
      <c r="F76" s="1776"/>
      <c r="G76" s="1776"/>
      <c r="H76" s="1776"/>
      <c r="I76" s="1776"/>
      <c r="J76" s="1776"/>
      <c r="K76" s="1776"/>
      <c r="L76" s="1776"/>
      <c r="M76" s="1776"/>
      <c r="N76" s="1776"/>
      <c r="O76" s="1776"/>
      <c r="P76" s="1777"/>
    </row>
    <row r="77" spans="1:216" s="121" customFormat="1" ht="14.25" customHeight="1" thickBot="1" x14ac:dyDescent="0.25">
      <c r="A77" s="119"/>
      <c r="E77" s="220"/>
      <c r="F77" s="220"/>
      <c r="G77" s="220"/>
      <c r="H77" s="220"/>
      <c r="I77" s="220"/>
      <c r="J77" s="220"/>
      <c r="K77" s="220"/>
      <c r="L77" s="220"/>
      <c r="M77" s="220"/>
      <c r="R77" s="221"/>
      <c r="S77" s="221"/>
      <c r="T77" s="221"/>
      <c r="U77" s="221"/>
      <c r="V77" s="221"/>
      <c r="W77" s="221"/>
      <c r="X77" s="221"/>
      <c r="Y77" s="221"/>
      <c r="Z77" s="221"/>
      <c r="AA77" s="221"/>
      <c r="AB77" s="221"/>
      <c r="AC77" s="221"/>
      <c r="AD77" s="221"/>
      <c r="AE77" s="221"/>
      <c r="AF77" s="221"/>
      <c r="AG77" s="221"/>
      <c r="AH77" s="221"/>
      <c r="AI77" s="221"/>
      <c r="AJ77" s="221"/>
      <c r="AK77" s="221"/>
      <c r="AL77" s="221"/>
      <c r="AM77" s="221"/>
      <c r="AN77" s="221"/>
      <c r="AO77" s="221"/>
      <c r="AP77" s="221"/>
      <c r="AQ77" s="221"/>
      <c r="AR77" s="221"/>
      <c r="AS77" s="221"/>
      <c r="AT77" s="221"/>
      <c r="AU77" s="221"/>
      <c r="AV77" s="221"/>
      <c r="AW77" s="221"/>
      <c r="AX77" s="221"/>
      <c r="AY77" s="221"/>
      <c r="AZ77" s="221"/>
      <c r="BA77" s="221"/>
      <c r="BB77" s="221"/>
      <c r="BC77" s="221"/>
      <c r="BD77" s="221"/>
      <c r="BE77" s="221"/>
      <c r="BF77" s="221"/>
      <c r="BG77" s="221"/>
      <c r="BH77" s="221"/>
      <c r="BI77" s="221"/>
      <c r="BJ77" s="221"/>
      <c r="BK77" s="221"/>
      <c r="BL77" s="221"/>
      <c r="BM77" s="221"/>
      <c r="BN77" s="221"/>
      <c r="BO77" s="221"/>
      <c r="BP77" s="221"/>
      <c r="BQ77" s="221"/>
      <c r="BR77" s="221"/>
      <c r="BS77" s="221"/>
      <c r="BT77" s="221"/>
      <c r="BU77" s="221"/>
      <c r="BV77" s="221"/>
      <c r="BW77" s="221"/>
      <c r="BX77" s="221"/>
      <c r="BY77" s="221"/>
      <c r="BZ77" s="221"/>
      <c r="CA77" s="221"/>
      <c r="CB77" s="221"/>
      <c r="CC77" s="221"/>
      <c r="CD77" s="221"/>
      <c r="CE77" s="221"/>
      <c r="CF77" s="221"/>
      <c r="CG77" s="221"/>
      <c r="CH77" s="221"/>
      <c r="CI77" s="221"/>
      <c r="CJ77" s="221"/>
      <c r="CK77" s="221"/>
      <c r="CL77" s="221"/>
      <c r="CM77" s="221"/>
      <c r="CN77" s="221"/>
      <c r="CO77" s="221"/>
      <c r="CP77" s="221"/>
      <c r="CQ77" s="221"/>
      <c r="CR77" s="221"/>
      <c r="CS77" s="221"/>
      <c r="CT77" s="221"/>
      <c r="CU77" s="221"/>
      <c r="CV77" s="221"/>
      <c r="CW77" s="221"/>
      <c r="CX77" s="221"/>
      <c r="CY77" s="221"/>
      <c r="CZ77" s="221"/>
      <c r="DA77" s="221"/>
      <c r="DB77" s="221"/>
      <c r="DC77" s="221"/>
      <c r="DD77" s="221"/>
      <c r="DE77" s="221"/>
      <c r="DF77" s="221"/>
      <c r="DG77" s="221"/>
      <c r="DH77" s="221"/>
      <c r="DI77" s="221"/>
      <c r="DJ77" s="221"/>
      <c r="DK77" s="221"/>
      <c r="DL77" s="221"/>
      <c r="DM77" s="221"/>
      <c r="DN77" s="221"/>
      <c r="DO77" s="221"/>
      <c r="DP77" s="221"/>
      <c r="DQ77" s="221"/>
      <c r="DR77" s="221"/>
      <c r="DS77" s="221"/>
      <c r="DT77" s="221"/>
      <c r="DU77" s="221"/>
      <c r="DV77" s="221"/>
      <c r="DW77" s="221"/>
      <c r="DX77" s="221"/>
      <c r="DY77" s="221"/>
      <c r="DZ77" s="221"/>
      <c r="EA77" s="221"/>
      <c r="EB77" s="221"/>
      <c r="EC77" s="221"/>
      <c r="ED77" s="221"/>
      <c r="EE77" s="221"/>
      <c r="EF77" s="221"/>
      <c r="EG77" s="221"/>
      <c r="EH77" s="221"/>
      <c r="EI77" s="221"/>
      <c r="EJ77" s="221"/>
      <c r="EK77" s="221"/>
      <c r="EL77" s="221"/>
      <c r="EM77" s="221"/>
      <c r="EN77" s="221"/>
      <c r="EO77" s="221"/>
      <c r="EP77" s="221"/>
      <c r="EQ77" s="221"/>
      <c r="ER77" s="221"/>
      <c r="ES77" s="221"/>
      <c r="ET77" s="221"/>
      <c r="EU77" s="221"/>
      <c r="EV77" s="221"/>
      <c r="EW77" s="221"/>
      <c r="EX77" s="221"/>
      <c r="EY77" s="221"/>
      <c r="EZ77" s="221"/>
      <c r="FA77" s="221"/>
      <c r="FB77" s="221"/>
      <c r="FC77" s="221"/>
      <c r="FD77" s="221"/>
      <c r="FE77" s="221"/>
      <c r="FF77" s="221"/>
      <c r="FG77" s="221"/>
      <c r="FH77" s="221"/>
      <c r="FI77" s="221"/>
      <c r="FJ77" s="221"/>
      <c r="FK77" s="221"/>
      <c r="FL77" s="221"/>
      <c r="FM77" s="221"/>
      <c r="FN77" s="221"/>
      <c r="FO77" s="221"/>
      <c r="FP77" s="221"/>
      <c r="FQ77" s="221"/>
      <c r="FR77" s="221"/>
      <c r="FS77" s="221"/>
      <c r="FT77" s="221"/>
      <c r="FU77" s="221"/>
      <c r="FV77" s="221"/>
      <c r="FW77" s="221"/>
      <c r="FX77" s="221"/>
      <c r="FY77" s="221"/>
      <c r="FZ77" s="221"/>
      <c r="GA77" s="221"/>
      <c r="GB77" s="221"/>
      <c r="GC77" s="221"/>
      <c r="GD77" s="221"/>
      <c r="GE77" s="221"/>
      <c r="GF77" s="221"/>
      <c r="GG77" s="221"/>
      <c r="GH77" s="221"/>
      <c r="GI77" s="221"/>
      <c r="GJ77" s="221"/>
      <c r="GK77" s="221"/>
      <c r="GL77" s="221"/>
      <c r="GM77" s="221"/>
      <c r="GN77" s="221"/>
      <c r="GO77" s="221"/>
      <c r="GP77" s="221"/>
      <c r="GQ77" s="221"/>
      <c r="GR77" s="221"/>
      <c r="GS77" s="221"/>
      <c r="GT77" s="221"/>
      <c r="GU77" s="221"/>
      <c r="GV77" s="221"/>
      <c r="GW77" s="221"/>
      <c r="GX77" s="221"/>
      <c r="GY77" s="221"/>
      <c r="GZ77" s="221"/>
      <c r="HA77" s="221"/>
      <c r="HB77" s="221"/>
      <c r="HC77" s="221"/>
      <c r="HD77" s="221"/>
      <c r="HE77" s="221"/>
      <c r="HF77" s="221"/>
      <c r="HG77" s="221"/>
      <c r="HH77" s="221"/>
    </row>
    <row r="78" spans="1:216" s="121" customFormat="1" ht="24" customHeight="1" thickBot="1" x14ac:dyDescent="0.25">
      <c r="A78" s="119"/>
      <c r="E78" s="220"/>
      <c r="F78" s="220"/>
      <c r="G78" s="986" t="s">
        <v>642</v>
      </c>
      <c r="H78" s="987"/>
      <c r="I78" s="1695"/>
      <c r="J78" s="317">
        <v>0.1</v>
      </c>
      <c r="K78" s="317">
        <v>0.12</v>
      </c>
      <c r="L78" s="317">
        <v>0.14000000000000001</v>
      </c>
      <c r="M78" s="318">
        <v>0.16</v>
      </c>
      <c r="R78" s="221"/>
      <c r="S78" s="221"/>
      <c r="T78" s="221"/>
      <c r="U78" s="221"/>
      <c r="V78" s="221"/>
      <c r="W78" s="221"/>
      <c r="X78" s="221"/>
      <c r="Y78" s="221"/>
      <c r="Z78" s="221"/>
      <c r="AA78" s="221"/>
      <c r="AB78" s="221"/>
      <c r="AC78" s="221"/>
      <c r="AD78" s="221"/>
      <c r="AE78" s="221"/>
      <c r="AF78" s="221"/>
      <c r="AG78" s="221"/>
      <c r="AH78" s="221"/>
      <c r="AI78" s="221"/>
      <c r="AJ78" s="221"/>
      <c r="AK78" s="221"/>
      <c r="AL78" s="221"/>
      <c r="AM78" s="221"/>
      <c r="AN78" s="221"/>
      <c r="AO78" s="221"/>
      <c r="AP78" s="221"/>
      <c r="AQ78" s="221"/>
      <c r="AR78" s="221"/>
      <c r="AS78" s="221"/>
      <c r="AT78" s="221"/>
      <c r="AU78" s="221"/>
      <c r="AV78" s="221"/>
      <c r="AW78" s="221"/>
      <c r="AX78" s="221"/>
      <c r="AY78" s="221"/>
      <c r="AZ78" s="221"/>
      <c r="BA78" s="221"/>
      <c r="BB78" s="221"/>
      <c r="BC78" s="221"/>
      <c r="BD78" s="221"/>
      <c r="BE78" s="221"/>
      <c r="BF78" s="221"/>
      <c r="BG78" s="221"/>
      <c r="BH78" s="221"/>
      <c r="BI78" s="221"/>
      <c r="BJ78" s="221"/>
      <c r="BK78" s="221"/>
      <c r="BL78" s="221"/>
      <c r="BM78" s="221"/>
      <c r="BN78" s="221"/>
      <c r="BO78" s="221"/>
      <c r="BP78" s="221"/>
      <c r="BQ78" s="221"/>
      <c r="BR78" s="221"/>
      <c r="BS78" s="221"/>
      <c r="BT78" s="221"/>
      <c r="BU78" s="221"/>
      <c r="BV78" s="221"/>
      <c r="BW78" s="221"/>
      <c r="BX78" s="221"/>
      <c r="BY78" s="221"/>
      <c r="BZ78" s="221"/>
      <c r="CA78" s="221"/>
      <c r="CB78" s="221"/>
      <c r="CC78" s="221"/>
      <c r="CD78" s="221"/>
      <c r="CE78" s="221"/>
      <c r="CF78" s="221"/>
      <c r="CG78" s="221"/>
      <c r="CH78" s="221"/>
      <c r="CI78" s="221"/>
      <c r="CJ78" s="221"/>
      <c r="CK78" s="221"/>
      <c r="CL78" s="221"/>
      <c r="CM78" s="221"/>
      <c r="CN78" s="221"/>
      <c r="CO78" s="221"/>
      <c r="CP78" s="221"/>
      <c r="CQ78" s="221"/>
      <c r="CR78" s="221"/>
      <c r="CS78" s="221"/>
      <c r="CT78" s="221"/>
      <c r="CU78" s="221"/>
      <c r="CV78" s="221"/>
      <c r="CW78" s="221"/>
      <c r="CX78" s="221"/>
      <c r="CY78" s="221"/>
      <c r="CZ78" s="221"/>
      <c r="DA78" s="221"/>
      <c r="DB78" s="221"/>
      <c r="DC78" s="221"/>
      <c r="DD78" s="221"/>
      <c r="DE78" s="221"/>
      <c r="DF78" s="221"/>
      <c r="DG78" s="221"/>
      <c r="DH78" s="221"/>
      <c r="DI78" s="221"/>
      <c r="DJ78" s="221"/>
      <c r="DK78" s="221"/>
      <c r="DL78" s="221"/>
      <c r="DM78" s="221"/>
      <c r="DN78" s="221"/>
      <c r="DO78" s="221"/>
      <c r="DP78" s="221"/>
      <c r="DQ78" s="221"/>
      <c r="DR78" s="221"/>
      <c r="DS78" s="221"/>
      <c r="DT78" s="221"/>
      <c r="DU78" s="221"/>
      <c r="DV78" s="221"/>
      <c r="DW78" s="221"/>
      <c r="DX78" s="221"/>
      <c r="DY78" s="221"/>
      <c r="DZ78" s="221"/>
      <c r="EA78" s="221"/>
      <c r="EB78" s="221"/>
      <c r="EC78" s="221"/>
      <c r="ED78" s="221"/>
      <c r="EE78" s="221"/>
      <c r="EF78" s="221"/>
      <c r="EG78" s="221"/>
      <c r="EH78" s="221"/>
      <c r="EI78" s="221"/>
      <c r="EJ78" s="221"/>
      <c r="EK78" s="221"/>
      <c r="EL78" s="221"/>
      <c r="EM78" s="221"/>
      <c r="EN78" s="221"/>
      <c r="EO78" s="221"/>
      <c r="EP78" s="221"/>
      <c r="EQ78" s="221"/>
      <c r="ER78" s="221"/>
      <c r="ES78" s="221"/>
      <c r="ET78" s="221"/>
      <c r="EU78" s="221"/>
      <c r="EV78" s="221"/>
      <c r="EW78" s="221"/>
      <c r="EX78" s="221"/>
      <c r="EY78" s="221"/>
      <c r="EZ78" s="221"/>
      <c r="FA78" s="221"/>
      <c r="FB78" s="221"/>
      <c r="FC78" s="221"/>
      <c r="FD78" s="221"/>
      <c r="FE78" s="221"/>
      <c r="FF78" s="221"/>
      <c r="FG78" s="221"/>
      <c r="FH78" s="221"/>
      <c r="FI78" s="221"/>
      <c r="FJ78" s="221"/>
      <c r="FK78" s="221"/>
      <c r="FL78" s="221"/>
      <c r="FM78" s="221"/>
      <c r="FN78" s="221"/>
      <c r="FO78" s="221"/>
      <c r="FP78" s="221"/>
      <c r="FQ78" s="221"/>
      <c r="FR78" s="221"/>
      <c r="FS78" s="221"/>
      <c r="FT78" s="221"/>
      <c r="FU78" s="221"/>
      <c r="FV78" s="221"/>
      <c r="FW78" s="221"/>
      <c r="FX78" s="221"/>
      <c r="FY78" s="221"/>
      <c r="FZ78" s="221"/>
      <c r="GA78" s="221"/>
      <c r="GB78" s="221"/>
      <c r="GC78" s="221"/>
      <c r="GD78" s="221"/>
      <c r="GE78" s="221"/>
      <c r="GF78" s="221"/>
      <c r="GG78" s="221"/>
      <c r="GH78" s="221"/>
      <c r="GI78" s="221"/>
      <c r="GJ78" s="221"/>
      <c r="GK78" s="221"/>
      <c r="GL78" s="221"/>
      <c r="GM78" s="221"/>
      <c r="GN78" s="221"/>
      <c r="GO78" s="221"/>
      <c r="GP78" s="221"/>
      <c r="GQ78" s="221"/>
      <c r="GR78" s="221"/>
      <c r="GS78" s="221"/>
      <c r="GT78" s="221"/>
      <c r="GU78" s="221"/>
      <c r="GV78" s="221"/>
      <c r="GW78" s="221"/>
      <c r="GX78" s="221"/>
      <c r="GY78" s="221"/>
      <c r="GZ78" s="221"/>
      <c r="HA78" s="221"/>
      <c r="HB78" s="221"/>
      <c r="HC78" s="221"/>
      <c r="HD78" s="221"/>
      <c r="HE78" s="221"/>
      <c r="HF78" s="221"/>
      <c r="HG78" s="221"/>
      <c r="HH78" s="221"/>
    </row>
    <row r="79" spans="1:216" s="121" customFormat="1" ht="14.25" customHeight="1" x14ac:dyDescent="0.2">
      <c r="A79" s="119"/>
      <c r="E79" s="220"/>
      <c r="F79" s="220"/>
      <c r="G79" s="220"/>
      <c r="H79" s="220"/>
      <c r="I79" s="220"/>
      <c r="J79" s="220"/>
      <c r="K79" s="220"/>
      <c r="L79" s="220"/>
      <c r="M79" s="220"/>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c r="AR79" s="221"/>
      <c r="AS79" s="221"/>
      <c r="AT79" s="221"/>
      <c r="AU79" s="221"/>
      <c r="AV79" s="221"/>
      <c r="AW79" s="221"/>
      <c r="AX79" s="221"/>
      <c r="AY79" s="221"/>
      <c r="AZ79" s="221"/>
      <c r="BA79" s="221"/>
      <c r="BB79" s="221"/>
      <c r="BC79" s="221"/>
      <c r="BD79" s="221"/>
      <c r="BE79" s="221"/>
      <c r="BF79" s="221"/>
      <c r="BG79" s="221"/>
      <c r="BH79" s="221"/>
      <c r="BI79" s="221"/>
      <c r="BJ79" s="221"/>
      <c r="BK79" s="221"/>
      <c r="BL79" s="221"/>
      <c r="BM79" s="221"/>
      <c r="BN79" s="221"/>
      <c r="BO79" s="221"/>
      <c r="BP79" s="221"/>
      <c r="BQ79" s="221"/>
      <c r="BR79" s="221"/>
      <c r="BS79" s="221"/>
      <c r="BT79" s="221"/>
      <c r="BU79" s="221"/>
      <c r="BV79" s="221"/>
      <c r="BW79" s="221"/>
      <c r="BX79" s="221"/>
      <c r="BY79" s="221"/>
      <c r="BZ79" s="221"/>
      <c r="CA79" s="221"/>
      <c r="CB79" s="221"/>
      <c r="CC79" s="221"/>
      <c r="CD79" s="221"/>
      <c r="CE79" s="221"/>
      <c r="CF79" s="221"/>
      <c r="CG79" s="221"/>
      <c r="CH79" s="221"/>
      <c r="CI79" s="221"/>
      <c r="CJ79" s="221"/>
      <c r="CK79" s="221"/>
      <c r="CL79" s="221"/>
      <c r="CM79" s="221"/>
      <c r="CN79" s="221"/>
      <c r="CO79" s="221"/>
      <c r="CP79" s="221"/>
      <c r="CQ79" s="221"/>
      <c r="CR79" s="221"/>
      <c r="CS79" s="221"/>
      <c r="CT79" s="221"/>
      <c r="CU79" s="221"/>
      <c r="CV79" s="221"/>
      <c r="CW79" s="221"/>
      <c r="CX79" s="221"/>
      <c r="CY79" s="221"/>
      <c r="CZ79" s="221"/>
      <c r="DA79" s="221"/>
      <c r="DB79" s="221"/>
      <c r="DC79" s="221"/>
      <c r="DD79" s="221"/>
      <c r="DE79" s="221"/>
      <c r="DF79" s="221"/>
      <c r="DG79" s="221"/>
      <c r="DH79" s="221"/>
      <c r="DI79" s="221"/>
      <c r="DJ79" s="221"/>
      <c r="DK79" s="221"/>
      <c r="DL79" s="221"/>
      <c r="DM79" s="221"/>
      <c r="DN79" s="221"/>
      <c r="DO79" s="221"/>
      <c r="DP79" s="221"/>
      <c r="DQ79" s="221"/>
      <c r="DR79" s="221"/>
      <c r="DS79" s="221"/>
      <c r="DT79" s="221"/>
      <c r="DU79" s="221"/>
      <c r="DV79" s="221"/>
      <c r="DW79" s="221"/>
      <c r="DX79" s="221"/>
      <c r="DY79" s="221"/>
      <c r="DZ79" s="221"/>
      <c r="EA79" s="221"/>
      <c r="EB79" s="221"/>
      <c r="EC79" s="221"/>
      <c r="ED79" s="221"/>
      <c r="EE79" s="221"/>
      <c r="EF79" s="221"/>
      <c r="EG79" s="221"/>
      <c r="EH79" s="221"/>
      <c r="EI79" s="221"/>
      <c r="EJ79" s="221"/>
      <c r="EK79" s="221"/>
      <c r="EL79" s="221"/>
      <c r="EM79" s="221"/>
      <c r="EN79" s="221"/>
      <c r="EO79" s="221"/>
      <c r="EP79" s="221"/>
      <c r="EQ79" s="221"/>
      <c r="ER79" s="221"/>
      <c r="ES79" s="221"/>
      <c r="ET79" s="221"/>
      <c r="EU79" s="221"/>
      <c r="EV79" s="221"/>
      <c r="EW79" s="221"/>
      <c r="EX79" s="221"/>
      <c r="EY79" s="221"/>
      <c r="EZ79" s="221"/>
      <c r="FA79" s="221"/>
      <c r="FB79" s="221"/>
      <c r="FC79" s="221"/>
      <c r="FD79" s="221"/>
      <c r="FE79" s="221"/>
      <c r="FF79" s="221"/>
      <c r="FG79" s="221"/>
      <c r="FH79" s="221"/>
      <c r="FI79" s="221"/>
      <c r="FJ79" s="221"/>
      <c r="FK79" s="221"/>
      <c r="FL79" s="221"/>
      <c r="FM79" s="221"/>
      <c r="FN79" s="221"/>
      <c r="FO79" s="221"/>
      <c r="FP79" s="221"/>
      <c r="FQ79" s="221"/>
      <c r="FR79" s="221"/>
      <c r="FS79" s="221"/>
      <c r="FT79" s="221"/>
      <c r="FU79" s="221"/>
      <c r="FV79" s="221"/>
      <c r="FW79" s="221"/>
      <c r="FX79" s="221"/>
      <c r="FY79" s="221"/>
      <c r="FZ79" s="221"/>
      <c r="GA79" s="221"/>
      <c r="GB79" s="221"/>
      <c r="GC79" s="221"/>
      <c r="GD79" s="221"/>
      <c r="GE79" s="221"/>
      <c r="GF79" s="221"/>
      <c r="GG79" s="221"/>
      <c r="GH79" s="221"/>
      <c r="GI79" s="221"/>
      <c r="GJ79" s="221"/>
      <c r="GK79" s="221"/>
      <c r="GL79" s="221"/>
      <c r="GM79" s="221"/>
      <c r="GN79" s="221"/>
      <c r="GO79" s="221"/>
      <c r="GP79" s="221"/>
      <c r="GQ79" s="221"/>
      <c r="GR79" s="221"/>
      <c r="GS79" s="221"/>
      <c r="GT79" s="221"/>
      <c r="GU79" s="221"/>
      <c r="GV79" s="221"/>
      <c r="GW79" s="221"/>
      <c r="GX79" s="221"/>
      <c r="GY79" s="221"/>
      <c r="GZ79" s="221"/>
      <c r="HA79" s="221"/>
      <c r="HB79" s="221"/>
      <c r="HC79" s="221"/>
      <c r="HD79" s="221"/>
      <c r="HE79" s="221"/>
      <c r="HF79" s="221"/>
      <c r="HG79" s="221"/>
      <c r="HH79" s="221"/>
    </row>
    <row r="80" spans="1:216" s="121" customFormat="1" ht="14.25" customHeight="1" thickBot="1" x14ac:dyDescent="0.25">
      <c r="E80" s="220"/>
      <c r="F80" s="220"/>
      <c r="G80" s="220"/>
      <c r="H80" s="220"/>
      <c r="I80" s="220"/>
      <c r="J80" s="220"/>
      <c r="K80" s="220"/>
      <c r="L80" s="220"/>
      <c r="M80" s="220"/>
      <c r="R80" s="221"/>
      <c r="S80" s="221"/>
      <c r="T80" s="221"/>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c r="AR80" s="221"/>
      <c r="AS80" s="221"/>
      <c r="AT80" s="221"/>
      <c r="AU80" s="221"/>
      <c r="AV80" s="221"/>
      <c r="AW80" s="221"/>
      <c r="AX80" s="221"/>
      <c r="AY80" s="221"/>
      <c r="AZ80" s="221"/>
      <c r="BA80" s="221"/>
      <c r="BB80" s="221"/>
      <c r="BC80" s="221"/>
      <c r="BD80" s="221"/>
      <c r="BE80" s="221"/>
      <c r="BF80" s="221"/>
      <c r="BG80" s="221"/>
      <c r="BH80" s="221"/>
      <c r="BI80" s="221"/>
      <c r="BJ80" s="221"/>
      <c r="BK80" s="221"/>
      <c r="BL80" s="221"/>
      <c r="BM80" s="221"/>
      <c r="BN80" s="221"/>
      <c r="BO80" s="221"/>
      <c r="BP80" s="221"/>
      <c r="BQ80" s="221"/>
      <c r="BR80" s="221"/>
      <c r="BS80" s="221"/>
      <c r="BT80" s="221"/>
      <c r="BU80" s="221"/>
      <c r="BV80" s="221"/>
      <c r="BW80" s="221"/>
      <c r="BX80" s="221"/>
      <c r="BY80" s="221"/>
      <c r="BZ80" s="221"/>
      <c r="CA80" s="221"/>
      <c r="CB80" s="221"/>
      <c r="CC80" s="221"/>
      <c r="CD80" s="221"/>
      <c r="CE80" s="221"/>
      <c r="CF80" s="221"/>
      <c r="CG80" s="221"/>
      <c r="CH80" s="221"/>
      <c r="CI80" s="221"/>
      <c r="CJ80" s="221"/>
      <c r="CK80" s="221"/>
      <c r="CL80" s="221"/>
      <c r="CM80" s="221"/>
      <c r="CN80" s="221"/>
      <c r="CO80" s="221"/>
      <c r="CP80" s="221"/>
      <c r="CQ80" s="221"/>
      <c r="CR80" s="221"/>
      <c r="CS80" s="221"/>
      <c r="CT80" s="221"/>
      <c r="CU80" s="221"/>
      <c r="CV80" s="221"/>
      <c r="CW80" s="221"/>
      <c r="CX80" s="221"/>
      <c r="CY80" s="221"/>
      <c r="CZ80" s="221"/>
      <c r="DA80" s="221"/>
      <c r="DB80" s="221"/>
      <c r="DC80" s="221"/>
      <c r="DD80" s="221"/>
      <c r="DE80" s="221"/>
      <c r="DF80" s="221"/>
      <c r="DG80" s="221"/>
      <c r="DH80" s="221"/>
      <c r="DI80" s="221"/>
      <c r="DJ80" s="221"/>
      <c r="DK80" s="221"/>
      <c r="DL80" s="221"/>
      <c r="DM80" s="221"/>
      <c r="DN80" s="221"/>
      <c r="DO80" s="221"/>
      <c r="DP80" s="221"/>
      <c r="DQ80" s="221"/>
      <c r="DR80" s="221"/>
      <c r="DS80" s="221"/>
      <c r="DT80" s="221"/>
      <c r="DU80" s="221"/>
      <c r="DV80" s="221"/>
      <c r="DW80" s="221"/>
      <c r="DX80" s="221"/>
      <c r="DY80" s="221"/>
      <c r="DZ80" s="221"/>
      <c r="EA80" s="221"/>
      <c r="EB80" s="221"/>
      <c r="EC80" s="221"/>
      <c r="ED80" s="221"/>
      <c r="EE80" s="221"/>
      <c r="EF80" s="221"/>
      <c r="EG80" s="221"/>
      <c r="EH80" s="221"/>
      <c r="EI80" s="221"/>
      <c r="EJ80" s="221"/>
      <c r="EK80" s="221"/>
      <c r="EL80" s="221"/>
      <c r="EM80" s="221"/>
      <c r="EN80" s="221"/>
      <c r="EO80" s="221"/>
      <c r="EP80" s="221"/>
      <c r="EQ80" s="221"/>
      <c r="ER80" s="221"/>
      <c r="ES80" s="221"/>
      <c r="ET80" s="221"/>
      <c r="EU80" s="221"/>
      <c r="EV80" s="221"/>
      <c r="EW80" s="221"/>
      <c r="EX80" s="221"/>
      <c r="EY80" s="221"/>
      <c r="EZ80" s="221"/>
      <c r="FA80" s="221"/>
      <c r="FB80" s="221"/>
      <c r="FC80" s="221"/>
      <c r="FD80" s="221"/>
      <c r="FE80" s="221"/>
      <c r="FF80" s="221"/>
      <c r="FG80" s="221"/>
      <c r="FH80" s="221"/>
      <c r="FI80" s="221"/>
      <c r="FJ80" s="221"/>
      <c r="FK80" s="221"/>
      <c r="FL80" s="221"/>
      <c r="FM80" s="221"/>
      <c r="FN80" s="221"/>
      <c r="FO80" s="221"/>
      <c r="FP80" s="221"/>
      <c r="FQ80" s="221"/>
      <c r="FR80" s="221"/>
      <c r="FS80" s="221"/>
      <c r="FT80" s="221"/>
      <c r="FU80" s="221"/>
      <c r="FV80" s="221"/>
      <c r="FW80" s="221"/>
      <c r="FX80" s="221"/>
      <c r="FY80" s="221"/>
      <c r="FZ80" s="221"/>
      <c r="GA80" s="221"/>
      <c r="GB80" s="221"/>
      <c r="GC80" s="221"/>
      <c r="GD80" s="221"/>
      <c r="GE80" s="221"/>
      <c r="GF80" s="221"/>
      <c r="GG80" s="221"/>
      <c r="GH80" s="221"/>
      <c r="GI80" s="221"/>
      <c r="GJ80" s="221"/>
      <c r="GK80" s="221"/>
      <c r="GL80" s="221"/>
      <c r="GM80" s="221"/>
      <c r="GN80" s="221"/>
      <c r="GO80" s="221"/>
      <c r="GP80" s="221"/>
      <c r="GQ80" s="221"/>
      <c r="GR80" s="221"/>
      <c r="GS80" s="221"/>
      <c r="GT80" s="221"/>
      <c r="GU80" s="221"/>
      <c r="GV80" s="221"/>
      <c r="GW80" s="221"/>
      <c r="GX80" s="221"/>
      <c r="GY80" s="221"/>
      <c r="GZ80" s="221"/>
      <c r="HA80" s="221"/>
      <c r="HB80" s="221"/>
      <c r="HC80" s="221"/>
      <c r="HD80" s="221"/>
      <c r="HE80" s="221"/>
      <c r="HF80" s="221"/>
      <c r="HG80" s="221"/>
      <c r="HH80" s="221"/>
    </row>
    <row r="81" spans="1:16" ht="16.5" thickBot="1" x14ac:dyDescent="0.25">
      <c r="J81" s="1016" t="s">
        <v>643</v>
      </c>
      <c r="K81" s="952"/>
      <c r="L81" s="952"/>
      <c r="M81" s="953"/>
    </row>
    <row r="82" spans="1:16" ht="31.5" customHeight="1" x14ac:dyDescent="0.2">
      <c r="B82" s="262" t="s">
        <v>638</v>
      </c>
      <c r="C82" s="990" t="s">
        <v>639</v>
      </c>
      <c r="D82" s="990"/>
      <c r="E82" s="990"/>
      <c r="F82" s="990"/>
      <c r="G82" s="264" t="s">
        <v>644</v>
      </c>
      <c r="H82" s="70" t="s">
        <v>645</v>
      </c>
      <c r="I82" s="262" t="s">
        <v>646</v>
      </c>
      <c r="J82" s="263" t="s">
        <v>244</v>
      </c>
      <c r="K82" s="263" t="s">
        <v>245</v>
      </c>
      <c r="L82" s="263" t="s">
        <v>246</v>
      </c>
      <c r="M82" s="264" t="s">
        <v>247</v>
      </c>
    </row>
    <row r="83" spans="1:16" x14ac:dyDescent="0.2">
      <c r="B83" s="265">
        <v>1</v>
      </c>
      <c r="C83" s="1539" t="str">
        <f>+C62</f>
        <v xml:space="preserve">PRODUCTO y/o Servicio.1. IMPLEMENTACION DE LA PLATAFORMA ANGABE </v>
      </c>
      <c r="D83" s="1539"/>
      <c r="E83" s="1539"/>
      <c r="F83" s="1539"/>
      <c r="G83" s="271">
        <f>+G62</f>
        <v>402499.99999999994</v>
      </c>
      <c r="H83" s="319">
        <v>0.5</v>
      </c>
      <c r="I83" s="273">
        <f>+(G83)+(H83*G83)</f>
        <v>603749.99999999988</v>
      </c>
      <c r="J83" s="274">
        <f>+(I83*$J$78)+(I83)</f>
        <v>664124.99999999988</v>
      </c>
      <c r="K83" s="274">
        <f>+(J83*$K$78)+(J83)</f>
        <v>743819.99999999988</v>
      </c>
      <c r="L83" s="274">
        <f>+(K83*$L$78)+(K83)</f>
        <v>847954.79999999981</v>
      </c>
      <c r="M83" s="271">
        <f>+(L83*$M$78)+(L83)</f>
        <v>983627.56799999974</v>
      </c>
    </row>
    <row r="84" spans="1:16" x14ac:dyDescent="0.2">
      <c r="B84" s="265">
        <v>2</v>
      </c>
      <c r="C84" s="1539" t="str">
        <f t="shared" ref="C84:C86" si="8">+C63</f>
        <v xml:space="preserve">PRODUCTO y/o servicio 2.SUSCRIPCION MENSUAL ANGABE </v>
      </c>
      <c r="D84" s="1539"/>
      <c r="E84" s="1539"/>
      <c r="F84" s="1539"/>
      <c r="G84" s="271">
        <f>+G63</f>
        <v>185000</v>
      </c>
      <c r="H84" s="319">
        <v>0.5</v>
      </c>
      <c r="I84" s="273">
        <f>+(G84)+(H84*G84)</f>
        <v>277500</v>
      </c>
      <c r="J84" s="274">
        <f>+(I84*$J$78)+(I84)</f>
        <v>305250</v>
      </c>
      <c r="K84" s="274">
        <f>+(J84*$K$78)+(J84)</f>
        <v>341880</v>
      </c>
      <c r="L84" s="274">
        <f>+(K84*$L$78)+(K84)</f>
        <v>389743.2</v>
      </c>
      <c r="M84" s="271">
        <f>+(L84*$M$78)+(L84)</f>
        <v>452102.11200000002</v>
      </c>
    </row>
    <row r="85" spans="1:16" x14ac:dyDescent="0.2">
      <c r="B85" s="265">
        <v>3</v>
      </c>
      <c r="C85" s="1539" t="str">
        <f t="shared" si="8"/>
        <v>PRODUCTO y/o Servicio. 3. SOPORTE Y MANTENIMIENTO DEL SISTEMA</v>
      </c>
      <c r="D85" s="1539"/>
      <c r="E85" s="1539"/>
      <c r="F85" s="1539"/>
      <c r="G85" s="271">
        <f>+G64</f>
        <v>0</v>
      </c>
      <c r="H85" s="319">
        <v>0.5</v>
      </c>
      <c r="I85" s="273">
        <f>+(G85)+(H85*G85)</f>
        <v>0</v>
      </c>
      <c r="J85" s="274">
        <f>+(I85*$J$78)+(I85)</f>
        <v>0</v>
      </c>
      <c r="K85" s="274">
        <f>+(J85*$K$78)+(J85)</f>
        <v>0</v>
      </c>
      <c r="L85" s="274">
        <f>+(K85*$L$78)+(K85)</f>
        <v>0</v>
      </c>
      <c r="M85" s="271">
        <f>+(L85*$M$78)+(L85)</f>
        <v>0</v>
      </c>
    </row>
    <row r="86" spans="1:16" ht="16.5" thickBot="1" x14ac:dyDescent="0.25">
      <c r="B86" s="268">
        <v>4</v>
      </c>
      <c r="C86" s="1038" t="str">
        <f t="shared" si="8"/>
        <v>PRODUCTO y/o Servicio.4.PERSONALIZACION O CONFIGURACION INICIAL</v>
      </c>
      <c r="D86" s="1038"/>
      <c r="E86" s="1038"/>
      <c r="F86" s="1038"/>
      <c r="G86" s="272">
        <f>+G65</f>
        <v>0</v>
      </c>
      <c r="H86" s="320">
        <v>0.5</v>
      </c>
      <c r="I86" s="275">
        <f>+(G86)+(H86*G86)</f>
        <v>0</v>
      </c>
      <c r="J86" s="276">
        <f>+(I86*$J$78)+(I86)</f>
        <v>0</v>
      </c>
      <c r="K86" s="276">
        <f>+(J86*$K$78)+(J86)</f>
        <v>0</v>
      </c>
      <c r="L86" s="276">
        <f>+(K86*$L$78)+(K86)</f>
        <v>0</v>
      </c>
      <c r="M86" s="272">
        <f>+(L86*$M$78)+(L86)</f>
        <v>0</v>
      </c>
    </row>
    <row r="88" spans="1:16" ht="16.5" thickBot="1" x14ac:dyDescent="0.25"/>
    <row r="89" spans="1:16" ht="27" customHeight="1" x14ac:dyDescent="0.2">
      <c r="A89" s="202"/>
      <c r="B89" s="1775" t="s">
        <v>647</v>
      </c>
      <c r="C89" s="1776"/>
      <c r="D89" s="1776"/>
      <c r="E89" s="1776"/>
      <c r="F89" s="1776"/>
      <c r="G89" s="1776"/>
      <c r="H89" s="1776"/>
      <c r="I89" s="1776"/>
      <c r="J89" s="1776"/>
      <c r="K89" s="1776"/>
      <c r="L89" s="1776"/>
      <c r="M89" s="1776"/>
      <c r="N89" s="1776"/>
      <c r="O89" s="1776"/>
      <c r="P89" s="1777"/>
    </row>
    <row r="91" spans="1:16" ht="16.5" thickBot="1" x14ac:dyDescent="0.25"/>
    <row r="92" spans="1:16" ht="16.5" thickBot="1" x14ac:dyDescent="0.25">
      <c r="B92" s="1636"/>
      <c r="C92" s="1636"/>
      <c r="D92" s="1636"/>
      <c r="E92" s="1636"/>
      <c r="F92" s="1636"/>
      <c r="G92" s="1636"/>
      <c r="H92" s="1636"/>
      <c r="I92" s="1016" t="s">
        <v>648</v>
      </c>
      <c r="J92" s="952"/>
      <c r="K92" s="952"/>
      <c r="L92" s="952"/>
      <c r="M92" s="952"/>
      <c r="N92" s="952"/>
      <c r="O92" s="952"/>
      <c r="P92" s="953"/>
    </row>
    <row r="93" spans="1:16" x14ac:dyDescent="0.2">
      <c r="B93" s="262" t="s">
        <v>638</v>
      </c>
      <c r="C93" s="990" t="s">
        <v>639</v>
      </c>
      <c r="D93" s="990"/>
      <c r="E93" s="990"/>
      <c r="F93" s="990"/>
      <c r="G93" s="990" t="s">
        <v>243</v>
      </c>
      <c r="H93" s="990"/>
      <c r="I93" s="990" t="s">
        <v>244</v>
      </c>
      <c r="J93" s="990"/>
      <c r="K93" s="990" t="s">
        <v>245</v>
      </c>
      <c r="L93" s="990"/>
      <c r="M93" s="990" t="s">
        <v>246</v>
      </c>
      <c r="N93" s="990"/>
      <c r="O93" s="990" t="s">
        <v>247</v>
      </c>
      <c r="P93" s="991"/>
    </row>
    <row r="94" spans="1:16" x14ac:dyDescent="0.2">
      <c r="B94" s="265">
        <v>1</v>
      </c>
      <c r="C94" s="1539" t="str">
        <f>+C62</f>
        <v xml:space="preserve">PRODUCTO y/o Servicio.1. IMPLEMENTACION DE LA PLATAFORMA ANGABE </v>
      </c>
      <c r="D94" s="1539"/>
      <c r="E94" s="1539"/>
      <c r="F94" s="1539"/>
      <c r="G94" s="1696">
        <f>+I83*'Estudio Técnico'!T255</f>
        <v>86939999.999999985</v>
      </c>
      <c r="H94" s="1696"/>
      <c r="I94" s="1696">
        <f>+J83*'Estudio Técnico'!U255</f>
        <v>107110080</v>
      </c>
      <c r="J94" s="1696"/>
      <c r="K94" s="1696">
        <f>+K83*'Estudio Técnico'!V255</f>
        <v>135558517.248</v>
      </c>
      <c r="L94" s="1696"/>
      <c r="M94" s="1696">
        <f>+L83*'Estudio Técnico'!W255</f>
        <v>176171849.01550081</v>
      </c>
      <c r="N94" s="1696"/>
      <c r="O94" s="1696">
        <f>+M83*'Estudio Técnico'!X255</f>
        <v>235013246.58667806</v>
      </c>
      <c r="P94" s="1697"/>
    </row>
    <row r="95" spans="1:16" x14ac:dyDescent="0.2">
      <c r="B95" s="265">
        <v>2</v>
      </c>
      <c r="C95" s="1539" t="str">
        <f t="shared" ref="C95:C97" si="9">+C63</f>
        <v xml:space="preserve">PRODUCTO y/o servicio 2.SUSCRIPCION MENSUAL ANGABE </v>
      </c>
      <c r="D95" s="1539"/>
      <c r="E95" s="1539"/>
      <c r="F95" s="1539"/>
      <c r="G95" s="1696">
        <f>+I84*'Estudio Técnico'!T256</f>
        <v>36630000</v>
      </c>
      <c r="H95" s="1696"/>
      <c r="I95" s="1696">
        <f>+J84*'Estudio Técnico'!U256</f>
        <v>45128160</v>
      </c>
      <c r="J95" s="1696"/>
      <c r="K95" s="1696">
        <f>+K84*'Estudio Técnico'!V256</f>
        <v>57114199.295999989</v>
      </c>
      <c r="L95" s="1696"/>
      <c r="M95" s="1696">
        <f>+L84*'Estudio Técnico'!W256</f>
        <v>74225613.4050816</v>
      </c>
      <c r="N95" s="1696"/>
      <c r="O95" s="1696">
        <f>+M84*'Estudio Técnico'!X256</f>
        <v>99016968.282378837</v>
      </c>
      <c r="P95" s="1697"/>
    </row>
    <row r="96" spans="1:16" x14ac:dyDescent="0.2">
      <c r="B96" s="265">
        <v>3</v>
      </c>
      <c r="C96" s="1539" t="str">
        <f t="shared" si="9"/>
        <v>PRODUCTO y/o Servicio. 3. SOPORTE Y MANTENIMIENTO DEL SISTEMA</v>
      </c>
      <c r="D96" s="1539"/>
      <c r="E96" s="1539"/>
      <c r="F96" s="1539"/>
      <c r="G96" s="1696">
        <f>+I85*'Estudio Técnico'!T257</f>
        <v>0</v>
      </c>
      <c r="H96" s="1696"/>
      <c r="I96" s="1696">
        <f>+J85*'Estudio Técnico'!U257</f>
        <v>0</v>
      </c>
      <c r="J96" s="1696"/>
      <c r="K96" s="1696">
        <f>+K85*'Estudio Técnico'!V257</f>
        <v>0</v>
      </c>
      <c r="L96" s="1696"/>
      <c r="M96" s="1696">
        <f>+L85*'Estudio Técnico'!W257</f>
        <v>0</v>
      </c>
      <c r="N96" s="1696"/>
      <c r="O96" s="1696">
        <f>+M85*'Estudio Técnico'!X257</f>
        <v>0</v>
      </c>
      <c r="P96" s="1697"/>
    </row>
    <row r="97" spans="1:16" ht="16.5" thickBot="1" x14ac:dyDescent="0.25">
      <c r="B97" s="268">
        <v>4</v>
      </c>
      <c r="C97" s="1038" t="str">
        <f t="shared" si="9"/>
        <v>PRODUCTO y/o Servicio.4.PERSONALIZACION O CONFIGURACION INICIAL</v>
      </c>
      <c r="D97" s="1038"/>
      <c r="E97" s="1038"/>
      <c r="F97" s="1038"/>
      <c r="G97" s="1700">
        <f>+I86*'Estudio Técnico'!T258</f>
        <v>0</v>
      </c>
      <c r="H97" s="1700"/>
      <c r="I97" s="1700">
        <f>+J86*'Estudio Técnico'!U258</f>
        <v>0</v>
      </c>
      <c r="J97" s="1700"/>
      <c r="K97" s="1700">
        <f>+K86*'Estudio Técnico'!V258</f>
        <v>0</v>
      </c>
      <c r="L97" s="1700"/>
      <c r="M97" s="1700">
        <f>+L86*'Estudio Técnico'!W258</f>
        <v>0</v>
      </c>
      <c r="N97" s="1700"/>
      <c r="O97" s="1700">
        <f>+M86*'Estudio Técnico'!X258</f>
        <v>0</v>
      </c>
      <c r="P97" s="1701"/>
    </row>
    <row r="98" spans="1:16" ht="16.5" thickBot="1" x14ac:dyDescent="0.25"/>
    <row r="99" spans="1:16" ht="16.5" thickBot="1" x14ac:dyDescent="0.25">
      <c r="B99" s="1016" t="s">
        <v>649</v>
      </c>
      <c r="C99" s="952"/>
      <c r="D99" s="952"/>
      <c r="E99" s="952"/>
      <c r="F99" s="952"/>
      <c r="G99" s="1698">
        <f>SUM(G94:H97)</f>
        <v>123569999.99999999</v>
      </c>
      <c r="H99" s="1698"/>
      <c r="I99" s="1698">
        <f>SUM(I94:J97)</f>
        <v>152238240</v>
      </c>
      <c r="J99" s="1698"/>
      <c r="K99" s="1698">
        <f>SUM(K94:L97)</f>
        <v>192672716.54399997</v>
      </c>
      <c r="L99" s="1698"/>
      <c r="M99" s="1698">
        <f>SUM(M94:N97)</f>
        <v>250397462.42058241</v>
      </c>
      <c r="N99" s="1698"/>
      <c r="O99" s="1698">
        <f>SUM(O94:P97)</f>
        <v>334030214.86905688</v>
      </c>
      <c r="P99" s="1699"/>
    </row>
    <row r="102" spans="1:16" ht="27" customHeight="1" x14ac:dyDescent="0.2">
      <c r="A102" s="202"/>
      <c r="B102" s="950" t="s">
        <v>650</v>
      </c>
      <c r="C102" s="950"/>
      <c r="D102" s="950"/>
      <c r="E102" s="950"/>
      <c r="F102" s="950"/>
      <c r="G102" s="950"/>
      <c r="H102" s="950"/>
      <c r="I102" s="950"/>
      <c r="J102" s="950"/>
      <c r="K102" s="950"/>
      <c r="L102" s="950"/>
      <c r="M102" s="950"/>
      <c r="N102" s="950"/>
      <c r="O102" s="950"/>
      <c r="P102" s="950"/>
    </row>
    <row r="103" spans="1:16" x14ac:dyDescent="0.2">
      <c r="A103" s="124"/>
      <c r="B103" s="1783" t="s">
        <v>651</v>
      </c>
      <c r="C103" s="1783"/>
      <c r="D103" s="1783"/>
      <c r="E103" s="1783"/>
      <c r="F103" s="1783"/>
      <c r="G103" s="1783"/>
      <c r="H103" s="1783"/>
      <c r="I103" s="1783"/>
      <c r="J103" s="1783"/>
      <c r="K103" s="1783"/>
      <c r="L103" s="1783"/>
      <c r="M103" s="1783"/>
      <c r="N103" s="1783"/>
      <c r="O103" s="1783"/>
      <c r="P103" s="1783"/>
    </row>
    <row r="104" spans="1:16" ht="16.5" thickBot="1" x14ac:dyDescent="0.25"/>
    <row r="105" spans="1:16" ht="16.5" thickBot="1" x14ac:dyDescent="0.25">
      <c r="B105" s="1016" t="s">
        <v>652</v>
      </c>
      <c r="C105" s="952"/>
      <c r="D105" s="952"/>
      <c r="E105" s="952"/>
      <c r="F105" s="1702">
        <f>+H33</f>
        <v>54707417.333333328</v>
      </c>
      <c r="G105" s="1703"/>
    </row>
    <row r="106" spans="1:16" ht="16.5" thickBot="1" x14ac:dyDescent="0.25"/>
    <row r="107" spans="1:16" x14ac:dyDescent="0.2">
      <c r="B107" s="741" t="s">
        <v>653</v>
      </c>
      <c r="C107" s="792"/>
      <c r="D107" s="792"/>
      <c r="E107" s="222" t="s">
        <v>654</v>
      </c>
      <c r="F107" s="1087" t="s">
        <v>655</v>
      </c>
      <c r="G107" s="1704"/>
    </row>
    <row r="108" spans="1:16" x14ac:dyDescent="0.2">
      <c r="B108" s="1705" t="s">
        <v>656</v>
      </c>
      <c r="C108" s="1706"/>
      <c r="D108" s="1706"/>
      <c r="E108" s="321">
        <v>0.2</v>
      </c>
      <c r="F108" s="1707">
        <f>+($F$105*E108)</f>
        <v>10941483.466666667</v>
      </c>
      <c r="G108" s="1708"/>
    </row>
    <row r="109" spans="1:16" x14ac:dyDescent="0.2">
      <c r="B109" s="1705" t="s">
        <v>657</v>
      </c>
      <c r="C109" s="1706"/>
      <c r="D109" s="1706"/>
      <c r="E109" s="321">
        <v>0.2</v>
      </c>
      <c r="F109" s="1707">
        <f>+($F$105*E109)</f>
        <v>10941483.466666667</v>
      </c>
      <c r="G109" s="1708"/>
    </row>
    <row r="110" spans="1:16" x14ac:dyDescent="0.2">
      <c r="B110" s="1705" t="s">
        <v>658</v>
      </c>
      <c r="C110" s="1706"/>
      <c r="D110" s="1706"/>
      <c r="E110" s="321">
        <v>0.3</v>
      </c>
      <c r="F110" s="1707">
        <f>+($F$105*E110)</f>
        <v>16412225.199999997</v>
      </c>
      <c r="G110" s="1708"/>
    </row>
    <row r="111" spans="1:16" x14ac:dyDescent="0.2">
      <c r="B111" s="277" t="s">
        <v>659</v>
      </c>
      <c r="C111" s="1066" t="s">
        <v>660</v>
      </c>
      <c r="D111" s="1068"/>
      <c r="E111" s="321">
        <v>0.3</v>
      </c>
      <c r="F111" s="1707">
        <f>+($F$105*E111)</f>
        <v>16412225.199999997</v>
      </c>
      <c r="G111" s="1708"/>
    </row>
    <row r="112" spans="1:16" ht="16.5" thickBot="1" x14ac:dyDescent="0.25">
      <c r="B112" s="888" t="s">
        <v>257</v>
      </c>
      <c r="C112" s="927"/>
      <c r="D112" s="927"/>
      <c r="E112" s="278">
        <f>SUM(E108:E111)</f>
        <v>1</v>
      </c>
      <c r="F112" s="1709">
        <f>SUM(F108:F111)</f>
        <v>54707417.333333328</v>
      </c>
      <c r="G112" s="1710"/>
    </row>
    <row r="115" spans="2:16" ht="18.75" x14ac:dyDescent="0.2">
      <c r="B115" s="950" t="s">
        <v>661</v>
      </c>
      <c r="C115" s="950"/>
      <c r="D115" s="950"/>
      <c r="E115" s="950"/>
      <c r="F115" s="950"/>
      <c r="G115" s="950"/>
      <c r="H115" s="950"/>
      <c r="I115" s="950"/>
      <c r="J115" s="950"/>
      <c r="K115" s="950"/>
      <c r="L115" s="950"/>
      <c r="M115" s="950"/>
      <c r="N115" s="950"/>
      <c r="O115" s="950"/>
      <c r="P115" s="950"/>
    </row>
    <row r="117" spans="2:16" ht="16.5" thickBot="1" x14ac:dyDescent="0.25"/>
    <row r="118" spans="2:16" x14ac:dyDescent="0.2">
      <c r="B118" s="688" t="s">
        <v>662</v>
      </c>
      <c r="C118" s="689"/>
      <c r="D118" s="1711">
        <f>+F110</f>
        <v>16412225.199999997</v>
      </c>
      <c r="E118" s="1712"/>
    </row>
    <row r="119" spans="2:16" x14ac:dyDescent="0.2">
      <c r="B119" s="858" t="s">
        <v>663</v>
      </c>
      <c r="C119" s="859"/>
      <c r="D119" s="1713">
        <v>0.15</v>
      </c>
      <c r="E119" s="1714"/>
    </row>
    <row r="120" spans="2:16" x14ac:dyDescent="0.2">
      <c r="B120" s="858" t="s">
        <v>664</v>
      </c>
      <c r="C120" s="859"/>
      <c r="D120" s="1720">
        <v>5</v>
      </c>
      <c r="E120" s="1714"/>
    </row>
    <row r="121" spans="2:16" ht="16.5" thickBot="1" x14ac:dyDescent="0.25">
      <c r="B121" s="695" t="s">
        <v>665</v>
      </c>
      <c r="C121" s="696"/>
      <c r="D121" s="966">
        <f>-PMT(D119,D120,D118)</f>
        <v>4896022.0276610171</v>
      </c>
      <c r="E121" s="1437"/>
    </row>
    <row r="122" spans="2:16" ht="19.5" thickBot="1" x14ac:dyDescent="0.25">
      <c r="B122" s="223"/>
    </row>
    <row r="123" spans="2:16" x14ac:dyDescent="0.2">
      <c r="B123" s="279" t="s">
        <v>666</v>
      </c>
      <c r="C123" s="804" t="s">
        <v>667</v>
      </c>
      <c r="D123" s="804"/>
      <c r="E123" s="1721" t="s">
        <v>668</v>
      </c>
      <c r="F123" s="1722"/>
      <c r="G123" s="804" t="s">
        <v>669</v>
      </c>
      <c r="H123" s="804"/>
      <c r="I123" s="804" t="s">
        <v>670</v>
      </c>
      <c r="J123" s="804"/>
      <c r="K123" s="804" t="s">
        <v>671</v>
      </c>
      <c r="L123" s="1715"/>
    </row>
    <row r="124" spans="2:16" ht="18.75" x14ac:dyDescent="0.2">
      <c r="B124" s="280">
        <v>0</v>
      </c>
      <c r="C124" s="1716"/>
      <c r="D124" s="1717"/>
      <c r="E124" s="1716"/>
      <c r="F124" s="1717"/>
      <c r="G124" s="1716"/>
      <c r="H124" s="1717"/>
      <c r="I124" s="1716"/>
      <c r="J124" s="1717"/>
      <c r="K124" s="1718">
        <f>+D118</f>
        <v>16412225.199999997</v>
      </c>
      <c r="L124" s="1719"/>
    </row>
    <row r="125" spans="2:16" ht="18.75" x14ac:dyDescent="0.2">
      <c r="B125" s="280">
        <v>1</v>
      </c>
      <c r="C125" s="1723">
        <f>+K124</f>
        <v>16412225.199999997</v>
      </c>
      <c r="D125" s="1724"/>
      <c r="E125" s="1723">
        <f>+$D$121</f>
        <v>4896022.0276610171</v>
      </c>
      <c r="F125" s="1724"/>
      <c r="G125" s="1723">
        <f>+C125*$D$119</f>
        <v>2461833.7799999993</v>
      </c>
      <c r="H125" s="1724"/>
      <c r="I125" s="1723">
        <f>+E125-G125</f>
        <v>2434188.2476610178</v>
      </c>
      <c r="J125" s="1724"/>
      <c r="K125" s="1723">
        <f>+C125-I125</f>
        <v>13978036.952338979</v>
      </c>
      <c r="L125" s="1725"/>
    </row>
    <row r="126" spans="2:16" ht="18.75" x14ac:dyDescent="0.2">
      <c r="B126" s="280">
        <v>2</v>
      </c>
      <c r="C126" s="1723">
        <f>+K125</f>
        <v>13978036.952338979</v>
      </c>
      <c r="D126" s="1724"/>
      <c r="E126" s="1723">
        <f>+$D$121</f>
        <v>4896022.0276610171</v>
      </c>
      <c r="F126" s="1724"/>
      <c r="G126" s="1723">
        <f>+C126*$D$119</f>
        <v>2096705.5428508467</v>
      </c>
      <c r="H126" s="1724"/>
      <c r="I126" s="1723">
        <f>+E126-G126</f>
        <v>2799316.4848101707</v>
      </c>
      <c r="J126" s="1724"/>
      <c r="K126" s="1723">
        <f>+C126-I126</f>
        <v>11178720.467528809</v>
      </c>
      <c r="L126" s="1725"/>
    </row>
    <row r="127" spans="2:16" ht="18.75" x14ac:dyDescent="0.2">
      <c r="B127" s="280">
        <v>3</v>
      </c>
      <c r="C127" s="1723">
        <f>+K126</f>
        <v>11178720.467528809</v>
      </c>
      <c r="D127" s="1724"/>
      <c r="E127" s="1723">
        <f>+$D$121</f>
        <v>4896022.0276610171</v>
      </c>
      <c r="F127" s="1724"/>
      <c r="G127" s="1723">
        <f>+C127*$D$119</f>
        <v>1676808.0701293212</v>
      </c>
      <c r="H127" s="1724"/>
      <c r="I127" s="1723">
        <f>+E127-G127</f>
        <v>3219213.9575316962</v>
      </c>
      <c r="J127" s="1724"/>
      <c r="K127" s="1723">
        <f>+C127-I127</f>
        <v>7959506.5099971127</v>
      </c>
      <c r="L127" s="1725"/>
    </row>
    <row r="128" spans="2:16" ht="18.75" x14ac:dyDescent="0.2">
      <c r="B128" s="280">
        <v>4</v>
      </c>
      <c r="C128" s="1723">
        <f>+K127</f>
        <v>7959506.5099971127</v>
      </c>
      <c r="D128" s="1724"/>
      <c r="E128" s="1723">
        <f>+$D$121</f>
        <v>4896022.0276610171</v>
      </c>
      <c r="F128" s="1724"/>
      <c r="G128" s="1723">
        <f>+C128*$D$119</f>
        <v>1193925.9764995668</v>
      </c>
      <c r="H128" s="1724"/>
      <c r="I128" s="1723">
        <f>+E128-G128</f>
        <v>3702096.0511614503</v>
      </c>
      <c r="J128" s="1724"/>
      <c r="K128" s="1723">
        <f>+C128-I128</f>
        <v>4257410.4588356623</v>
      </c>
      <c r="L128" s="1725"/>
    </row>
    <row r="129" spans="1:16" ht="19.5" thickBot="1" x14ac:dyDescent="0.25">
      <c r="B129" s="281">
        <v>5</v>
      </c>
      <c r="C129" s="1732">
        <f>+K128</f>
        <v>4257410.4588356623</v>
      </c>
      <c r="D129" s="1733"/>
      <c r="E129" s="1732">
        <f>+$D$121</f>
        <v>4896022.0276610171</v>
      </c>
      <c r="F129" s="1733"/>
      <c r="G129" s="1732">
        <f>+C129*$D$119</f>
        <v>638611.56882534933</v>
      </c>
      <c r="H129" s="1733"/>
      <c r="I129" s="1732">
        <f>+E129-G129</f>
        <v>4257410.4588356679</v>
      </c>
      <c r="J129" s="1733"/>
      <c r="K129" s="1732">
        <f>+C129-I129</f>
        <v>0</v>
      </c>
      <c r="L129" s="1734"/>
    </row>
    <row r="130" spans="1:16" ht="18.75" x14ac:dyDescent="0.2">
      <c r="B130" s="223"/>
    </row>
    <row r="131" spans="1:16" ht="18.75" customHeight="1" x14ac:dyDescent="0.2">
      <c r="B131" s="1740" t="s">
        <v>672</v>
      </c>
      <c r="C131" s="1740"/>
      <c r="D131" s="1740"/>
      <c r="E131" s="1740"/>
      <c r="F131" s="1740"/>
      <c r="G131" s="1740"/>
      <c r="H131" s="1740"/>
      <c r="I131" s="1740"/>
      <c r="J131" s="1740"/>
      <c r="K131" s="1740"/>
      <c r="L131" s="1740"/>
      <c r="M131" s="1740"/>
      <c r="N131" s="1740"/>
      <c r="O131" s="1740"/>
      <c r="P131" s="1740"/>
    </row>
    <row r="132" spans="1:16" ht="18.75" customHeight="1" x14ac:dyDescent="0.2">
      <c r="B132" s="1740"/>
      <c r="C132" s="1740"/>
      <c r="D132" s="1740"/>
      <c r="E132" s="1740"/>
      <c r="F132" s="1740"/>
      <c r="G132" s="1740"/>
      <c r="H132" s="1740"/>
      <c r="I132" s="1740"/>
      <c r="J132" s="1740"/>
      <c r="K132" s="1740"/>
      <c r="L132" s="1740"/>
      <c r="M132" s="1740"/>
      <c r="N132" s="1740"/>
      <c r="O132" s="1740"/>
      <c r="P132" s="1740"/>
    </row>
    <row r="133" spans="1:16" ht="18.75" x14ac:dyDescent="0.2">
      <c r="B133" s="223"/>
    </row>
    <row r="134" spans="1:16" ht="18.75" x14ac:dyDescent="0.2">
      <c r="B134" s="223"/>
    </row>
    <row r="135" spans="1:16" ht="18.75" x14ac:dyDescent="0.2">
      <c r="A135" s="124"/>
      <c r="B135" s="950" t="s">
        <v>673</v>
      </c>
      <c r="C135" s="950"/>
      <c r="D135" s="950"/>
      <c r="E135" s="950"/>
      <c r="F135" s="950"/>
      <c r="G135" s="950"/>
      <c r="H135" s="950"/>
      <c r="I135" s="950"/>
      <c r="J135" s="950"/>
      <c r="K135" s="950"/>
      <c r="L135" s="950"/>
      <c r="M135" s="950"/>
      <c r="N135" s="950"/>
      <c r="O135" s="950"/>
      <c r="P135" s="950"/>
    </row>
    <row r="137" spans="1:16" ht="18.75" x14ac:dyDescent="0.2">
      <c r="B137" s="1784" t="s">
        <v>674</v>
      </c>
      <c r="C137" s="1784"/>
      <c r="D137" s="1784"/>
      <c r="E137" s="1784"/>
      <c r="F137" s="1784"/>
      <c r="G137" s="1784"/>
      <c r="H137" s="1784"/>
      <c r="I137" s="1784"/>
      <c r="J137" s="1784"/>
      <c r="K137" s="1784"/>
      <c r="L137" s="1784"/>
      <c r="M137" s="1784"/>
      <c r="N137" s="1784"/>
      <c r="O137" s="1784"/>
      <c r="P137" s="1784"/>
    </row>
    <row r="138" spans="1:16" x14ac:dyDescent="0.2">
      <c r="B138" s="1739" t="s">
        <v>675</v>
      </c>
      <c r="C138" s="1739"/>
      <c r="D138" s="1739"/>
      <c r="E138" s="1739"/>
      <c r="F138" s="1739"/>
      <c r="G138" s="1739"/>
      <c r="H138" s="1739"/>
      <c r="I138" s="1739"/>
      <c r="J138" s="1739"/>
      <c r="K138" s="1739"/>
      <c r="L138" s="1739"/>
      <c r="M138" s="1739"/>
      <c r="N138" s="1739"/>
      <c r="O138" s="1739"/>
      <c r="P138" s="1739"/>
    </row>
    <row r="139" spans="1:16" ht="16.5" thickBot="1" x14ac:dyDescent="0.25">
      <c r="B139" s="224"/>
      <c r="C139" s="224"/>
      <c r="D139" s="224"/>
      <c r="E139" s="224"/>
      <c r="F139" s="224"/>
      <c r="G139" s="224"/>
      <c r="H139" s="104"/>
    </row>
    <row r="140" spans="1:16" x14ac:dyDescent="0.2">
      <c r="B140" s="1735" t="s">
        <v>676</v>
      </c>
      <c r="C140" s="1736"/>
      <c r="D140" s="282" t="s">
        <v>102</v>
      </c>
      <c r="E140" s="282" t="s">
        <v>103</v>
      </c>
      <c r="F140" s="282" t="s">
        <v>104</v>
      </c>
      <c r="G140" s="282" t="s">
        <v>105</v>
      </c>
      <c r="H140" s="283" t="s">
        <v>106</v>
      </c>
    </row>
    <row r="141" spans="1:16" ht="16.5" thickBot="1" x14ac:dyDescent="0.25">
      <c r="B141" s="1737"/>
      <c r="C141" s="1738"/>
      <c r="D141" s="322">
        <v>8</v>
      </c>
      <c r="E141" s="323">
        <v>8</v>
      </c>
      <c r="F141" s="323">
        <v>8</v>
      </c>
      <c r="G141" s="323">
        <v>8</v>
      </c>
      <c r="H141" s="324">
        <v>8</v>
      </c>
    </row>
    <row r="142" spans="1:16" x14ac:dyDescent="0.2">
      <c r="B142" s="225"/>
      <c r="C142" s="225"/>
      <c r="D142" s="226"/>
      <c r="E142" s="227"/>
      <c r="F142" s="227"/>
      <c r="G142" s="227"/>
      <c r="H142" s="227"/>
    </row>
    <row r="143" spans="1:16" ht="16.5" thickBot="1" x14ac:dyDescent="0.25">
      <c r="C143" s="228"/>
      <c r="D143" s="228"/>
      <c r="E143" s="228"/>
      <c r="F143" s="228"/>
      <c r="G143" s="228"/>
      <c r="H143" s="104"/>
    </row>
    <row r="144" spans="1:16" x14ac:dyDescent="0.2">
      <c r="B144" s="1578" t="s">
        <v>677</v>
      </c>
      <c r="C144" s="791"/>
      <c r="D144" s="1728" t="s">
        <v>678</v>
      </c>
      <c r="E144" s="1728"/>
      <c r="F144" s="1728"/>
      <c r="G144" s="1728"/>
      <c r="H144" s="1728"/>
      <c r="I144" s="1728"/>
      <c r="J144" s="1728"/>
      <c r="K144" s="1728"/>
      <c r="L144" s="1728"/>
      <c r="M144" s="1729"/>
    </row>
    <row r="145" spans="2:16" x14ac:dyDescent="0.2">
      <c r="B145" s="1726"/>
      <c r="C145" s="1727"/>
      <c r="D145" s="1730" t="s">
        <v>102</v>
      </c>
      <c r="E145" s="1730"/>
      <c r="F145" s="1730" t="s">
        <v>103</v>
      </c>
      <c r="G145" s="1730"/>
      <c r="H145" s="1730" t="s">
        <v>104</v>
      </c>
      <c r="I145" s="1730"/>
      <c r="J145" s="1730" t="s">
        <v>105</v>
      </c>
      <c r="K145" s="1730"/>
      <c r="L145" s="1730" t="s">
        <v>106</v>
      </c>
      <c r="M145" s="1731"/>
    </row>
    <row r="146" spans="2:16" x14ac:dyDescent="0.2">
      <c r="B146" s="843" t="s">
        <v>679</v>
      </c>
      <c r="C146" s="844"/>
      <c r="D146" s="1741">
        <v>0</v>
      </c>
      <c r="E146" s="1741"/>
      <c r="F146" s="1741">
        <f>+D148</f>
        <v>2745999.9999999995</v>
      </c>
      <c r="G146" s="1741"/>
      <c r="H146" s="1741">
        <f>+F148</f>
        <v>3383072</v>
      </c>
      <c r="I146" s="1741"/>
      <c r="J146" s="1741">
        <f>+H148</f>
        <v>4281615.9231999991</v>
      </c>
      <c r="K146" s="1741"/>
      <c r="L146" s="1741">
        <f>+J148</f>
        <v>5564388.0537907202</v>
      </c>
      <c r="M146" s="1742"/>
    </row>
    <row r="147" spans="2:16" x14ac:dyDescent="0.2">
      <c r="B147" s="1522" t="s">
        <v>680</v>
      </c>
      <c r="C147" s="1104"/>
      <c r="D147" s="1741">
        <f>+G99</f>
        <v>123569999.99999999</v>
      </c>
      <c r="E147" s="1741"/>
      <c r="F147" s="1741">
        <f>+I99</f>
        <v>152238240</v>
      </c>
      <c r="G147" s="1741"/>
      <c r="H147" s="1741">
        <f>+K99</f>
        <v>192672716.54399997</v>
      </c>
      <c r="I147" s="1741"/>
      <c r="J147" s="1741">
        <f>+M99</f>
        <v>250397462.42058241</v>
      </c>
      <c r="K147" s="1741"/>
      <c r="L147" s="1741">
        <f>+O99</f>
        <v>334030214.86905688</v>
      </c>
      <c r="M147" s="1742"/>
    </row>
    <row r="148" spans="2:16" x14ac:dyDescent="0.2">
      <c r="B148" s="1522" t="s">
        <v>681</v>
      </c>
      <c r="C148" s="1104"/>
      <c r="D148" s="1741">
        <f>+(G99/360)*(D141)</f>
        <v>2745999.9999999995</v>
      </c>
      <c r="E148" s="1741"/>
      <c r="F148" s="1741">
        <f>+(I99/360)*(E141)</f>
        <v>3383072</v>
      </c>
      <c r="G148" s="1741"/>
      <c r="H148" s="1741">
        <f>+(K99/360)*(F141)</f>
        <v>4281615.9231999991</v>
      </c>
      <c r="I148" s="1741"/>
      <c r="J148" s="1741">
        <f>+(M99/360)*(G141)</f>
        <v>5564388.0537907202</v>
      </c>
      <c r="K148" s="1741"/>
      <c r="L148" s="1741">
        <f>+(O99/360)*(H141)</f>
        <v>7422893.6637568194</v>
      </c>
      <c r="M148" s="1742"/>
    </row>
    <row r="149" spans="2:16" x14ac:dyDescent="0.2">
      <c r="B149" s="1522"/>
      <c r="C149" s="1104"/>
      <c r="D149" s="1741"/>
      <c r="E149" s="1741"/>
      <c r="F149" s="1741"/>
      <c r="G149" s="1741"/>
      <c r="H149" s="1741"/>
      <c r="I149" s="1741"/>
      <c r="J149" s="1741"/>
      <c r="K149" s="1741"/>
      <c r="L149" s="1741"/>
      <c r="M149" s="1742"/>
    </row>
    <row r="150" spans="2:16" ht="16.5" thickBot="1" x14ac:dyDescent="0.25">
      <c r="B150" s="845" t="s">
        <v>682</v>
      </c>
      <c r="C150" s="846"/>
      <c r="D150" s="1747">
        <f>+D147+D148</f>
        <v>126315999.99999999</v>
      </c>
      <c r="E150" s="1747"/>
      <c r="F150" s="1747">
        <f>+F147+F148</f>
        <v>155621312</v>
      </c>
      <c r="G150" s="1747"/>
      <c r="H150" s="1747">
        <f>+H147+H148</f>
        <v>196954332.46719998</v>
      </c>
      <c r="I150" s="1747"/>
      <c r="J150" s="1747">
        <f>+J147+J148</f>
        <v>255961850.47437313</v>
      </c>
      <c r="K150" s="1747"/>
      <c r="L150" s="1747">
        <f>+L147+L148</f>
        <v>341453108.53281373</v>
      </c>
      <c r="M150" s="1748"/>
    </row>
    <row r="151" spans="2:16" ht="15" customHeight="1" x14ac:dyDescent="0.2">
      <c r="B151" s="229"/>
      <c r="C151" s="230"/>
      <c r="D151" s="230"/>
      <c r="E151" s="230"/>
      <c r="F151" s="230"/>
      <c r="G151" s="230"/>
      <c r="H151" s="104"/>
    </row>
    <row r="152" spans="2:16" ht="15" customHeight="1" x14ac:dyDescent="0.2">
      <c r="B152" s="229"/>
      <c r="C152" s="230"/>
      <c r="D152" s="230"/>
      <c r="E152" s="230"/>
      <c r="F152" s="230"/>
      <c r="G152" s="230"/>
      <c r="H152" s="104"/>
    </row>
    <row r="153" spans="2:16" ht="15" customHeight="1" x14ac:dyDescent="0.2">
      <c r="B153" s="231" t="s">
        <v>683</v>
      </c>
      <c r="C153" s="230"/>
      <c r="D153" s="230"/>
      <c r="E153" s="230"/>
      <c r="F153" s="230"/>
      <c r="G153" s="230"/>
      <c r="H153" s="104"/>
    </row>
    <row r="154" spans="2:16" ht="15" customHeight="1" x14ac:dyDescent="0.2">
      <c r="B154" s="229"/>
      <c r="C154" s="230"/>
      <c r="D154" s="230"/>
      <c r="E154" s="230"/>
      <c r="F154" s="230"/>
      <c r="G154" s="230"/>
      <c r="H154" s="104"/>
    </row>
    <row r="155" spans="2:16" x14ac:dyDescent="0.2">
      <c r="D155" s="1743" t="s">
        <v>684</v>
      </c>
      <c r="E155" s="1743"/>
      <c r="F155" s="1744">
        <v>0</v>
      </c>
      <c r="G155" s="101"/>
      <c r="H155" s="1745" t="s">
        <v>685</v>
      </c>
      <c r="I155" s="1745"/>
      <c r="J155" s="972">
        <v>0.25</v>
      </c>
      <c r="K155" s="101"/>
      <c r="L155" s="1746" t="s">
        <v>686</v>
      </c>
      <c r="M155" s="1746"/>
      <c r="N155" s="972">
        <v>0.35</v>
      </c>
    </row>
    <row r="156" spans="2:16" ht="15" customHeight="1" x14ac:dyDescent="0.2">
      <c r="B156" s="229"/>
      <c r="C156" s="230"/>
      <c r="D156" s="1743"/>
      <c r="E156" s="1743"/>
      <c r="F156" s="1744"/>
      <c r="G156" s="230"/>
      <c r="H156" s="1745"/>
      <c r="I156" s="1745"/>
      <c r="J156" s="972"/>
      <c r="L156" s="1746"/>
      <c r="M156" s="1746"/>
      <c r="N156" s="972"/>
    </row>
    <row r="157" spans="2:16" ht="15" customHeight="1" x14ac:dyDescent="0.2">
      <c r="B157" s="229"/>
      <c r="C157" s="230"/>
      <c r="D157" s="230"/>
      <c r="E157" s="230"/>
      <c r="F157" s="230"/>
      <c r="G157" s="230"/>
      <c r="H157" s="104"/>
      <c r="L157" s="284"/>
    </row>
    <row r="158" spans="2:16" ht="15" customHeight="1" thickBot="1" x14ac:dyDescent="0.25">
      <c r="B158" s="229"/>
      <c r="C158" s="230"/>
      <c r="D158" s="230"/>
      <c r="E158" s="230"/>
      <c r="F158" s="230"/>
      <c r="G158" s="230"/>
      <c r="H158" s="104"/>
    </row>
    <row r="159" spans="2:16" ht="21.75" customHeight="1" thickBot="1" x14ac:dyDescent="0.25">
      <c r="B159" s="1749"/>
      <c r="C159" s="1749"/>
      <c r="D159" s="1749"/>
      <c r="E159" s="1749"/>
      <c r="F159" s="1749"/>
      <c r="G159" s="1750" t="s">
        <v>687</v>
      </c>
      <c r="H159" s="1751"/>
      <c r="I159" s="1751"/>
      <c r="J159" s="1751"/>
      <c r="K159" s="1751"/>
      <c r="L159" s="1751"/>
      <c r="M159" s="1751"/>
      <c r="N159" s="1751"/>
      <c r="O159" s="1751"/>
      <c r="P159" s="1752"/>
    </row>
    <row r="160" spans="2:16" ht="27" customHeight="1" x14ac:dyDescent="0.2">
      <c r="B160" s="1753" t="s">
        <v>688</v>
      </c>
      <c r="C160" s="1728"/>
      <c r="D160" s="1728"/>
      <c r="E160" s="1728" t="s">
        <v>689</v>
      </c>
      <c r="F160" s="1728"/>
      <c r="G160" s="1728" t="s">
        <v>102</v>
      </c>
      <c r="H160" s="1728"/>
      <c r="I160" s="1728" t="s">
        <v>103</v>
      </c>
      <c r="J160" s="1728"/>
      <c r="K160" s="1728" t="s">
        <v>104</v>
      </c>
      <c r="L160" s="1728"/>
      <c r="M160" s="1728" t="s">
        <v>105</v>
      </c>
      <c r="N160" s="1728"/>
      <c r="O160" s="1728" t="s">
        <v>106</v>
      </c>
      <c r="P160" s="1729"/>
    </row>
    <row r="161" spans="2:16" x14ac:dyDescent="0.2">
      <c r="B161" s="843" t="s">
        <v>690</v>
      </c>
      <c r="C161" s="844"/>
      <c r="D161" s="844"/>
      <c r="E161" s="1754"/>
      <c r="F161" s="1754"/>
      <c r="G161" s="1754"/>
      <c r="H161" s="1754"/>
      <c r="I161" s="1754"/>
      <c r="J161" s="1754"/>
      <c r="K161" s="1754"/>
      <c r="L161" s="1754"/>
      <c r="M161" s="1754"/>
      <c r="N161" s="1754"/>
      <c r="O161" s="1754"/>
      <c r="P161" s="1755"/>
    </row>
    <row r="162" spans="2:16" x14ac:dyDescent="0.2">
      <c r="B162" s="1522" t="str">
        <f>B150</f>
        <v>Ingreso por ventas</v>
      </c>
      <c r="C162" s="1104"/>
      <c r="D162" s="1104"/>
      <c r="E162" s="1754"/>
      <c r="F162" s="1754"/>
      <c r="G162" s="1754">
        <f>D150</f>
        <v>126315999.99999999</v>
      </c>
      <c r="H162" s="1754"/>
      <c r="I162" s="1754">
        <f>+F150</f>
        <v>155621312</v>
      </c>
      <c r="J162" s="1754"/>
      <c r="K162" s="1754">
        <f>+H150</f>
        <v>196954332.46719998</v>
      </c>
      <c r="L162" s="1754"/>
      <c r="M162" s="1754">
        <f>+J150</f>
        <v>255961850.47437313</v>
      </c>
      <c r="N162" s="1754"/>
      <c r="O162" s="1754">
        <f>+L150</f>
        <v>341453108.53281373</v>
      </c>
      <c r="P162" s="1755"/>
    </row>
    <row r="163" spans="2:16" x14ac:dyDescent="0.2">
      <c r="B163" s="1522" t="s">
        <v>691</v>
      </c>
      <c r="C163" s="1104"/>
      <c r="D163" s="1104"/>
      <c r="E163" s="1754"/>
      <c r="F163" s="1754"/>
      <c r="G163" s="1754">
        <v>0</v>
      </c>
      <c r="H163" s="1754"/>
      <c r="I163" s="1754">
        <v>0</v>
      </c>
      <c r="J163" s="1754"/>
      <c r="K163" s="1754">
        <v>0</v>
      </c>
      <c r="L163" s="1754"/>
      <c r="M163" s="1754">
        <v>0</v>
      </c>
      <c r="N163" s="1754"/>
      <c r="O163" s="1754">
        <f>+E55</f>
        <v>19385000</v>
      </c>
      <c r="P163" s="1755"/>
    </row>
    <row r="164" spans="2:16" x14ac:dyDescent="0.2">
      <c r="B164" s="1522" t="s">
        <v>692</v>
      </c>
      <c r="C164" s="1104"/>
      <c r="D164" s="1104"/>
      <c r="E164" s="1754">
        <f>+F108+F109+F111</f>
        <v>38295192.133333333</v>
      </c>
      <c r="F164" s="1754"/>
      <c r="G164" s="1754">
        <v>0</v>
      </c>
      <c r="H164" s="1754"/>
      <c r="I164" s="1754">
        <v>0</v>
      </c>
      <c r="J164" s="1754"/>
      <c r="K164" s="1754">
        <v>0</v>
      </c>
      <c r="L164" s="1754"/>
      <c r="M164" s="1754">
        <v>0</v>
      </c>
      <c r="N164" s="1754"/>
      <c r="O164" s="1754">
        <v>0</v>
      </c>
      <c r="P164" s="1755"/>
    </row>
    <row r="165" spans="2:16" x14ac:dyDescent="0.2">
      <c r="B165" s="1522" t="s">
        <v>693</v>
      </c>
      <c r="C165" s="1104"/>
      <c r="D165" s="1104"/>
      <c r="E165" s="1754">
        <f>+F110</f>
        <v>16412225.199999997</v>
      </c>
      <c r="F165" s="1754"/>
      <c r="G165" s="1754"/>
      <c r="H165" s="1754"/>
      <c r="I165" s="1754"/>
      <c r="J165" s="1754"/>
      <c r="K165" s="1754"/>
      <c r="L165" s="1754"/>
      <c r="M165" s="1754"/>
      <c r="N165" s="1754"/>
      <c r="O165" s="1754"/>
      <c r="P165" s="1755"/>
    </row>
    <row r="166" spans="2:16" x14ac:dyDescent="0.2">
      <c r="B166" s="843" t="s">
        <v>694</v>
      </c>
      <c r="C166" s="844"/>
      <c r="D166" s="844"/>
      <c r="E166" s="1756">
        <f>SUM(E162:F165)</f>
        <v>54707417.333333328</v>
      </c>
      <c r="F166" s="1756"/>
      <c r="G166" s="1756">
        <f>SUM(G162:H165)</f>
        <v>126315999.99999999</v>
      </c>
      <c r="H166" s="1756"/>
      <c r="I166" s="1756">
        <f>SUM(I162:J165)</f>
        <v>155621312</v>
      </c>
      <c r="J166" s="1756"/>
      <c r="K166" s="1756">
        <f>SUM(K162:L165)</f>
        <v>196954332.46719998</v>
      </c>
      <c r="L166" s="1756"/>
      <c r="M166" s="1756">
        <f>SUM(M162:N165)</f>
        <v>255961850.47437313</v>
      </c>
      <c r="N166" s="1756"/>
      <c r="O166" s="1756">
        <f>SUM(O162:P165)</f>
        <v>360838108.53281373</v>
      </c>
      <c r="P166" s="1757"/>
    </row>
    <row r="167" spans="2:16" x14ac:dyDescent="0.2">
      <c r="B167" s="1522"/>
      <c r="C167" s="1104"/>
      <c r="D167" s="1104"/>
      <c r="E167" s="1754"/>
      <c r="F167" s="1754"/>
      <c r="G167" s="1754"/>
      <c r="H167" s="1754"/>
      <c r="I167" s="1754"/>
      <c r="J167" s="1754"/>
      <c r="K167" s="1754"/>
      <c r="L167" s="1754"/>
      <c r="M167" s="1754"/>
      <c r="N167" s="1754"/>
      <c r="O167" s="1754"/>
      <c r="P167" s="1755"/>
    </row>
    <row r="168" spans="2:16" x14ac:dyDescent="0.2">
      <c r="B168" s="843" t="s">
        <v>695</v>
      </c>
      <c r="C168" s="844"/>
      <c r="D168" s="844"/>
      <c r="E168" s="1754"/>
      <c r="F168" s="1754"/>
      <c r="G168" s="1754"/>
      <c r="H168" s="1754"/>
      <c r="I168" s="1754"/>
      <c r="J168" s="1754"/>
      <c r="K168" s="1754"/>
      <c r="L168" s="1754"/>
      <c r="M168" s="1754"/>
      <c r="N168" s="1754"/>
      <c r="O168" s="1754"/>
      <c r="P168" s="1755"/>
    </row>
    <row r="169" spans="2:16" x14ac:dyDescent="0.2">
      <c r="B169" s="1522" t="s">
        <v>696</v>
      </c>
      <c r="C169" s="1104"/>
      <c r="D169" s="1104"/>
      <c r="E169" s="1754"/>
      <c r="F169" s="1754"/>
      <c r="G169" s="1758">
        <f>'Estudio Técnico'!$J$559</f>
        <v>84600000</v>
      </c>
      <c r="H169" s="1758"/>
      <c r="I169" s="1758">
        <f>'Estudio Técnico'!$L$559</f>
        <v>99963360</v>
      </c>
      <c r="J169" s="1758"/>
      <c r="K169" s="1758">
        <f>'Estudio Técnico'!$O$559</f>
        <v>119736112.60800001</v>
      </c>
      <c r="L169" s="1758"/>
      <c r="M169" s="1758">
        <f>'Estudio Técnico'!$S$559</f>
        <v>145371614.31737283</v>
      </c>
      <c r="N169" s="1758"/>
      <c r="O169" s="1758">
        <f>'Estudio Técnico'!$V$559</f>
        <v>178879771.41752726</v>
      </c>
      <c r="P169" s="1759"/>
    </row>
    <row r="170" spans="2:16" s="511" customFormat="1" x14ac:dyDescent="0.2">
      <c r="B170" s="1760" t="s">
        <v>697</v>
      </c>
      <c r="C170" s="1761"/>
      <c r="D170" s="1761"/>
      <c r="E170" s="1762"/>
      <c r="F170" s="1762"/>
      <c r="G170" s="1763">
        <f>+'Estudio de Mercados'!H442</f>
        <v>8135000</v>
      </c>
      <c r="H170" s="1763"/>
      <c r="I170" s="1763">
        <f>+'Estudio de Mercados'!I442</f>
        <v>8582425</v>
      </c>
      <c r="J170" s="1763"/>
      <c r="K170" s="1763">
        <f>+'Estudio de Mercados'!J442</f>
        <v>9097370.5</v>
      </c>
      <c r="L170" s="1763"/>
      <c r="M170" s="1763">
        <f>+'Estudio de Mercados'!K442</f>
        <v>9688699.5825000014</v>
      </c>
      <c r="N170" s="1763"/>
      <c r="O170" s="1763">
        <f>+'Estudio de Mercados'!L442</f>
        <v>10366908.553275002</v>
      </c>
      <c r="P170" s="1764"/>
    </row>
    <row r="171" spans="2:16" x14ac:dyDescent="0.2">
      <c r="B171" s="1522" t="s">
        <v>698</v>
      </c>
      <c r="C171" s="1104"/>
      <c r="D171" s="1104"/>
      <c r="E171" s="1754"/>
      <c r="F171" s="1754"/>
      <c r="G171" s="1758">
        <f>+'Estudio Organizacional y Legal'!F310+'Estudio Organizacional y Legal'!F311</f>
        <v>64719504</v>
      </c>
      <c r="H171" s="1758"/>
      <c r="I171" s="1758">
        <f>+'Estudio Organizacional y Legal'!G310+'Estudio Organizacional y Legal'!G311</f>
        <v>68279076.719999999</v>
      </c>
      <c r="J171" s="1758"/>
      <c r="K171" s="1758">
        <f>+'Estudio Organizacional y Legal'!H310+'Estudio Organizacional y Legal'!H311</f>
        <v>72375821.323200002</v>
      </c>
      <c r="L171" s="1758"/>
      <c r="M171" s="1758">
        <f>+'Estudio Organizacional y Legal'!I310+'Estudio Organizacional y Legal'!I311</f>
        <v>77080249.709207997</v>
      </c>
      <c r="N171" s="1758"/>
      <c r="O171" s="1758">
        <f>+'Estudio Organizacional y Legal'!J310+'Estudio Organizacional y Legal'!J311</f>
        <v>82475867.188852549</v>
      </c>
      <c r="P171" s="1759"/>
    </row>
    <row r="172" spans="2:16" x14ac:dyDescent="0.2">
      <c r="B172" s="1522" t="s">
        <v>699</v>
      </c>
      <c r="C172" s="1104"/>
      <c r="D172" s="1104"/>
      <c r="E172" s="1754"/>
      <c r="F172" s="1754"/>
      <c r="G172" s="1758">
        <f>+('Estudio Organizacional y Legal'!F312-'Estudio Organizacional y Legal'!H288)</f>
        <v>6000000</v>
      </c>
      <c r="H172" s="1758"/>
      <c r="I172" s="1758">
        <f>+('Estudio Organizacional y Legal'!G312-'Estudio Organizacional y Legal'!I288)</f>
        <v>6330000</v>
      </c>
      <c r="J172" s="1758"/>
      <c r="K172" s="1758">
        <f>+('Estudio Organizacional y Legal'!H312-'Estudio Organizacional y Legal'!J288)</f>
        <v>6709800</v>
      </c>
      <c r="L172" s="1758"/>
      <c r="M172" s="1758">
        <f>+('Estudio Organizacional y Legal'!I312-'Estudio Organizacional y Legal'!K288)</f>
        <v>7145937.0000000019</v>
      </c>
      <c r="N172" s="1758"/>
      <c r="O172" s="1758">
        <f>+('Estudio Organizacional y Legal'!J312-'Estudio Organizacional y Legal'!L288)</f>
        <v>7646152.589999998</v>
      </c>
      <c r="P172" s="1759"/>
    </row>
    <row r="173" spans="2:16" x14ac:dyDescent="0.2">
      <c r="B173" s="1522" t="s">
        <v>700</v>
      </c>
      <c r="C173" s="1104"/>
      <c r="D173" s="1104"/>
      <c r="E173" s="1754"/>
      <c r="F173" s="1754"/>
      <c r="G173" s="1765">
        <f>+G125</f>
        <v>2461833.7799999993</v>
      </c>
      <c r="H173" s="1765"/>
      <c r="I173" s="1765">
        <f>+G126</f>
        <v>2096705.5428508467</v>
      </c>
      <c r="J173" s="1765"/>
      <c r="K173" s="1765">
        <f>+G127</f>
        <v>1676808.0701293212</v>
      </c>
      <c r="L173" s="1765"/>
      <c r="M173" s="1765">
        <f>+G128</f>
        <v>1193925.9764995668</v>
      </c>
      <c r="N173" s="1765"/>
      <c r="O173" s="1765">
        <f>+G129</f>
        <v>638611.56882534933</v>
      </c>
      <c r="P173" s="1766"/>
    </row>
    <row r="174" spans="2:16" x14ac:dyDescent="0.2">
      <c r="B174" s="1522" t="s">
        <v>701</v>
      </c>
      <c r="C174" s="1104"/>
      <c r="D174" s="1104"/>
      <c r="E174" s="1754"/>
      <c r="F174" s="1754"/>
      <c r="G174" s="1765">
        <f>+I125</f>
        <v>2434188.2476610178</v>
      </c>
      <c r="H174" s="1765"/>
      <c r="I174" s="1765">
        <f>+I126</f>
        <v>2799316.4848101707</v>
      </c>
      <c r="J174" s="1765"/>
      <c r="K174" s="1765">
        <f>+I127</f>
        <v>3219213.9575316962</v>
      </c>
      <c r="L174" s="1765"/>
      <c r="M174" s="1765">
        <f>+I128</f>
        <v>3702096.0511614503</v>
      </c>
      <c r="N174" s="1765"/>
      <c r="O174" s="1765">
        <f>+I129</f>
        <v>4257410.4588356679</v>
      </c>
      <c r="P174" s="1766"/>
    </row>
    <row r="175" spans="2:16" x14ac:dyDescent="0.2">
      <c r="B175" s="1522" t="s">
        <v>702</v>
      </c>
      <c r="C175" s="1104"/>
      <c r="D175" s="1104"/>
      <c r="E175" s="1758"/>
      <c r="F175" s="1758"/>
      <c r="G175" s="1758">
        <f>+G53</f>
        <v>1140000</v>
      </c>
      <c r="H175" s="1758"/>
      <c r="I175" s="1758">
        <f>+H53</f>
        <v>5410000</v>
      </c>
      <c r="J175" s="1758"/>
      <c r="K175" s="1758">
        <f>+I53</f>
        <v>1410000</v>
      </c>
      <c r="L175" s="1758"/>
      <c r="M175" s="1758">
        <f>+J53</f>
        <v>2630000</v>
      </c>
      <c r="N175" s="1758"/>
      <c r="O175" s="1758">
        <f>+K53</f>
        <v>1640000</v>
      </c>
      <c r="P175" s="1759"/>
    </row>
    <row r="176" spans="2:16" x14ac:dyDescent="0.2">
      <c r="B176" s="843" t="s">
        <v>703</v>
      </c>
      <c r="C176" s="844"/>
      <c r="D176" s="844"/>
      <c r="E176" s="1767">
        <f>SUM(E169:F174)</f>
        <v>0</v>
      </c>
      <c r="F176" s="1768"/>
      <c r="G176" s="1767">
        <f>SUM(G169:H174)</f>
        <v>168350526.02766103</v>
      </c>
      <c r="H176" s="1768"/>
      <c r="I176" s="1767">
        <f>SUM(I169:J174)</f>
        <v>188050883.74766102</v>
      </c>
      <c r="J176" s="1768"/>
      <c r="K176" s="1767">
        <f>SUM(K169:L174)</f>
        <v>212815126.45886105</v>
      </c>
      <c r="L176" s="1768"/>
      <c r="M176" s="1767">
        <f>SUM(M169:N174)</f>
        <v>244182522.63674185</v>
      </c>
      <c r="N176" s="1768"/>
      <c r="O176" s="1767">
        <f>SUM(O169:P174)</f>
        <v>284264721.7773158</v>
      </c>
      <c r="P176" s="1769"/>
    </row>
    <row r="177" spans="2:16" x14ac:dyDescent="0.2">
      <c r="B177" s="1522"/>
      <c r="C177" s="1104"/>
      <c r="D177" s="1104"/>
      <c r="E177" s="1754"/>
      <c r="F177" s="1754"/>
      <c r="G177" s="1754"/>
      <c r="H177" s="1754"/>
      <c r="I177" s="1754"/>
      <c r="J177" s="1754"/>
      <c r="K177" s="1754"/>
      <c r="L177" s="1754"/>
      <c r="M177" s="1754"/>
      <c r="N177" s="1754"/>
      <c r="O177" s="1754"/>
      <c r="P177" s="1755"/>
    </row>
    <row r="178" spans="2:16" x14ac:dyDescent="0.2">
      <c r="B178" s="843" t="s">
        <v>704</v>
      </c>
      <c r="C178" s="844"/>
      <c r="D178" s="844"/>
      <c r="E178" s="1754"/>
      <c r="F178" s="1754"/>
      <c r="G178" s="1754">
        <f>+G166-G176</f>
        <v>-42034526.02766104</v>
      </c>
      <c r="H178" s="1754"/>
      <c r="I178" s="1754">
        <f>+I166-I176</f>
        <v>-32429571.747661024</v>
      </c>
      <c r="J178" s="1754"/>
      <c r="K178" s="1754">
        <f>+K166-K176</f>
        <v>-15860793.991661072</v>
      </c>
      <c r="L178" s="1754"/>
      <c r="M178" s="1754">
        <f>+M166-M176</f>
        <v>11779327.837631285</v>
      </c>
      <c r="N178" s="1754"/>
      <c r="O178" s="1754">
        <f>+O166-O176</f>
        <v>76573386.755497932</v>
      </c>
      <c r="P178" s="1755"/>
    </row>
    <row r="179" spans="2:16" x14ac:dyDescent="0.2">
      <c r="B179" s="1522" t="s">
        <v>705</v>
      </c>
      <c r="C179" s="1104"/>
      <c r="D179" s="1104"/>
      <c r="E179" s="1754"/>
      <c r="F179" s="1754"/>
      <c r="G179" s="1770">
        <v>0</v>
      </c>
      <c r="H179" s="1770"/>
      <c r="I179" s="1770">
        <f>+I178*0.25</f>
        <v>-8107392.9369152561</v>
      </c>
      <c r="J179" s="1770"/>
      <c r="K179" s="1770">
        <f t="shared" ref="K179" si="10">+K178*0.25</f>
        <v>-3965198.4979152679</v>
      </c>
      <c r="L179" s="1770"/>
      <c r="M179" s="1770">
        <f t="shared" ref="M179" si="11">+M178*0.25</f>
        <v>2944831.9594078213</v>
      </c>
      <c r="N179" s="1770"/>
      <c r="O179" s="1770">
        <f t="shared" ref="O179" si="12">+O178*0.25</f>
        <v>19143346.688874483</v>
      </c>
      <c r="P179" s="1770"/>
    </row>
    <row r="180" spans="2:16" x14ac:dyDescent="0.2">
      <c r="B180" s="843" t="s">
        <v>706</v>
      </c>
      <c r="C180" s="844"/>
      <c r="D180" s="844"/>
      <c r="E180" s="1754"/>
      <c r="F180" s="1754"/>
      <c r="G180" s="1754">
        <f>+G178-G179</f>
        <v>-42034526.02766104</v>
      </c>
      <c r="H180" s="1754"/>
      <c r="I180" s="1754">
        <f>+I178-I179</f>
        <v>-24322178.810745768</v>
      </c>
      <c r="J180" s="1754"/>
      <c r="K180" s="1754">
        <f>+K178-K179</f>
        <v>-11895595.493745804</v>
      </c>
      <c r="L180" s="1754"/>
      <c r="M180" s="1754">
        <f>+M178-M179</f>
        <v>8834495.8782234639</v>
      </c>
      <c r="N180" s="1754"/>
      <c r="O180" s="1754">
        <f>+O178-O179</f>
        <v>57430040.066623449</v>
      </c>
      <c r="P180" s="1755"/>
    </row>
    <row r="181" spans="2:16" x14ac:dyDescent="0.2">
      <c r="B181" s="1522"/>
      <c r="C181" s="1104"/>
      <c r="D181" s="1104"/>
      <c r="E181" s="1754"/>
      <c r="F181" s="1754"/>
      <c r="G181" s="1754"/>
      <c r="H181" s="1754"/>
      <c r="I181" s="1754"/>
      <c r="J181" s="1754"/>
      <c r="K181" s="1754"/>
      <c r="L181" s="1754"/>
      <c r="M181" s="1754"/>
      <c r="N181" s="1754"/>
      <c r="O181" s="1754"/>
      <c r="P181" s="1755"/>
    </row>
    <row r="182" spans="2:16" x14ac:dyDescent="0.2">
      <c r="B182" s="843" t="s">
        <v>707</v>
      </c>
      <c r="C182" s="844"/>
      <c r="D182" s="844"/>
      <c r="E182" s="1754">
        <f>-F105</f>
        <v>-54707417.333333328</v>
      </c>
      <c r="F182" s="1754"/>
      <c r="G182" s="1754"/>
      <c r="H182" s="1754"/>
      <c r="I182" s="1754"/>
      <c r="J182" s="1754"/>
      <c r="K182" s="1754"/>
      <c r="L182" s="1754"/>
      <c r="M182" s="1754"/>
      <c r="N182" s="1754"/>
      <c r="O182" s="1754"/>
      <c r="P182" s="1755"/>
    </row>
    <row r="183" spans="2:16" x14ac:dyDescent="0.2">
      <c r="B183" s="1522"/>
      <c r="C183" s="1104"/>
      <c r="D183" s="1104"/>
      <c r="E183" s="1754"/>
      <c r="F183" s="1754"/>
      <c r="G183" s="1754"/>
      <c r="H183" s="1754"/>
      <c r="I183" s="1754"/>
      <c r="J183" s="1754"/>
      <c r="K183" s="1754"/>
      <c r="L183" s="1754"/>
      <c r="M183" s="1754"/>
      <c r="N183" s="1754"/>
      <c r="O183" s="1754"/>
      <c r="P183" s="1755"/>
    </row>
    <row r="184" spans="2:16" x14ac:dyDescent="0.2">
      <c r="B184" s="843" t="s">
        <v>708</v>
      </c>
      <c r="C184" s="844"/>
      <c r="D184" s="844"/>
      <c r="E184" s="1754">
        <f>+E182</f>
        <v>-54707417.333333328</v>
      </c>
      <c r="F184" s="1754"/>
      <c r="G184" s="1754">
        <f>+G180</f>
        <v>-42034526.02766104</v>
      </c>
      <c r="H184" s="1754"/>
      <c r="I184" s="1754">
        <f>+I180</f>
        <v>-24322178.810745768</v>
      </c>
      <c r="J184" s="1754"/>
      <c r="K184" s="1754">
        <f>+K180</f>
        <v>-11895595.493745804</v>
      </c>
      <c r="L184" s="1754"/>
      <c r="M184" s="1754">
        <f>+M180</f>
        <v>8834495.8782234639</v>
      </c>
      <c r="N184" s="1754"/>
      <c r="O184" s="1754">
        <f>+O180</f>
        <v>57430040.066623449</v>
      </c>
      <c r="P184" s="1755"/>
    </row>
    <row r="185" spans="2:16" x14ac:dyDescent="0.2">
      <c r="B185" s="843" t="s">
        <v>709</v>
      </c>
      <c r="C185" s="844"/>
      <c r="D185" s="844"/>
      <c r="E185" s="1754"/>
      <c r="F185" s="1754"/>
      <c r="G185" s="1754">
        <v>0</v>
      </c>
      <c r="H185" s="1754"/>
      <c r="I185" s="1754">
        <f>+G186</f>
        <v>-42034526.02766104</v>
      </c>
      <c r="J185" s="1754"/>
      <c r="K185" s="1754">
        <f>+I186</f>
        <v>-66356704.838406809</v>
      </c>
      <c r="L185" s="1754"/>
      <c r="M185" s="1754">
        <f>+K186</f>
        <v>-78252300.332152605</v>
      </c>
      <c r="N185" s="1754"/>
      <c r="O185" s="1754">
        <f>+M186</f>
        <v>-69417804.453929141</v>
      </c>
      <c r="P185" s="1755"/>
    </row>
    <row r="186" spans="2:16" ht="16.5" thickBot="1" x14ac:dyDescent="0.25">
      <c r="B186" s="1780" t="s">
        <v>710</v>
      </c>
      <c r="C186" s="1781"/>
      <c r="D186" s="1781"/>
      <c r="E186" s="1782"/>
      <c r="F186" s="1782"/>
      <c r="G186" s="1785">
        <f>+G184+G185</f>
        <v>-42034526.02766104</v>
      </c>
      <c r="H186" s="1785"/>
      <c r="I186" s="1785">
        <f>+I184+I185</f>
        <v>-66356704.838406809</v>
      </c>
      <c r="J186" s="1785"/>
      <c r="K186" s="1785">
        <f>+K184+K185</f>
        <v>-78252300.332152605</v>
      </c>
      <c r="L186" s="1785"/>
      <c r="M186" s="1785">
        <f>+M184+M185</f>
        <v>-69417804.453929141</v>
      </c>
      <c r="N186" s="1785"/>
      <c r="O186" s="1785">
        <f>+O184+O185</f>
        <v>-11987764.387305692</v>
      </c>
      <c r="P186" s="1786"/>
    </row>
    <row r="187" spans="2:16" ht="16.5" thickBot="1" x14ac:dyDescent="0.25"/>
    <row r="188" spans="2:16" ht="16.5" thickBot="1" x14ac:dyDescent="0.25">
      <c r="B188" s="1016" t="s">
        <v>711</v>
      </c>
      <c r="C188" s="952"/>
      <c r="D188" s="952"/>
      <c r="E188" s="952"/>
      <c r="F188" s="952"/>
      <c r="G188" s="1778">
        <f>+G186+E182</f>
        <v>-96741943.360994369</v>
      </c>
      <c r="H188" s="1778"/>
      <c r="I188" s="1778">
        <f>+I186+G188</f>
        <v>-163098648.19940117</v>
      </c>
      <c r="J188" s="1778"/>
      <c r="K188" s="1778">
        <f>+K186+I188</f>
        <v>-241350948.53155378</v>
      </c>
      <c r="L188" s="1778"/>
      <c r="M188" s="1778">
        <f>+M186+K188</f>
        <v>-310768752.98548293</v>
      </c>
      <c r="N188" s="1778"/>
      <c r="O188" s="1778">
        <v>5</v>
      </c>
      <c r="P188" s="1779"/>
    </row>
    <row r="189" spans="2:16" ht="16.5" thickBot="1" x14ac:dyDescent="0.25"/>
    <row r="190" spans="2:16" ht="16.5" thickBot="1" x14ac:dyDescent="0.25">
      <c r="B190" s="1032" t="s">
        <v>712</v>
      </c>
      <c r="C190" s="1033"/>
      <c r="D190" s="1033"/>
      <c r="E190" s="1641"/>
      <c r="F190" s="325">
        <v>2</v>
      </c>
    </row>
    <row r="191" spans="2:16" x14ac:dyDescent="0.2">
      <c r="B191" s="213"/>
      <c r="C191" s="213"/>
      <c r="D191" s="213"/>
      <c r="E191" s="213"/>
    </row>
    <row r="193" spans="1:16" x14ac:dyDescent="0.2">
      <c r="A193" s="232"/>
      <c r="B193" s="1044" t="s">
        <v>713</v>
      </c>
      <c r="C193" s="1044"/>
      <c r="D193" s="1044"/>
      <c r="E193" s="1044"/>
      <c r="F193" s="1044"/>
      <c r="G193" s="1044"/>
      <c r="H193" s="1044"/>
      <c r="I193" s="1044"/>
      <c r="J193" s="1044"/>
      <c r="K193" s="1044"/>
      <c r="L193" s="1044"/>
      <c r="M193" s="1044"/>
      <c r="N193" s="1044"/>
      <c r="O193" s="1044"/>
      <c r="P193" s="1044"/>
    </row>
    <row r="194" spans="1:16" ht="15" customHeight="1" x14ac:dyDescent="0.2">
      <c r="A194" s="232"/>
      <c r="B194" s="233"/>
    </row>
    <row r="195" spans="1:16" ht="15" customHeight="1" x14ac:dyDescent="0.2">
      <c r="B195" s="326"/>
      <c r="C195" s="326"/>
      <c r="D195" s="326"/>
      <c r="E195" s="327"/>
      <c r="F195" s="327"/>
      <c r="G195" s="327"/>
      <c r="H195" s="327"/>
      <c r="I195" s="327"/>
    </row>
    <row r="196" spans="1:16" ht="16.5" thickBot="1" x14ac:dyDescent="0.25">
      <c r="B196" s="326"/>
      <c r="C196" s="326"/>
      <c r="D196" s="326"/>
      <c r="E196" s="327"/>
      <c r="F196" s="327"/>
      <c r="G196" s="327"/>
      <c r="H196" s="327"/>
      <c r="I196" s="327"/>
    </row>
    <row r="197" spans="1:16" ht="18.75" x14ac:dyDescent="0.2">
      <c r="B197" s="326"/>
      <c r="C197" s="1625" t="s">
        <v>714</v>
      </c>
      <c r="D197" s="1626"/>
      <c r="E197" s="1626"/>
      <c r="F197" s="1626"/>
      <c r="G197" s="1603">
        <v>0.2</v>
      </c>
      <c r="H197" s="1604"/>
      <c r="I197" s="327"/>
    </row>
    <row r="198" spans="1:16" ht="18.75" x14ac:dyDescent="0.2">
      <c r="B198" s="326"/>
      <c r="C198" s="1611" t="s">
        <v>715</v>
      </c>
      <c r="D198" s="1612"/>
      <c r="E198" s="1612"/>
      <c r="F198" s="1612"/>
      <c r="G198" s="1605">
        <f>NPV(G197,G184:P184)</f>
        <v>-31462890.844597552</v>
      </c>
      <c r="H198" s="1606"/>
      <c r="I198" s="327"/>
    </row>
    <row r="199" spans="1:16" ht="18.75" x14ac:dyDescent="0.2">
      <c r="B199" s="326"/>
      <c r="C199" s="1611" t="s">
        <v>716</v>
      </c>
      <c r="D199" s="1612"/>
      <c r="E199" s="1612"/>
      <c r="F199" s="1612"/>
      <c r="G199" s="1605">
        <f>+G198+E182</f>
        <v>-86170308.177930877</v>
      </c>
      <c r="H199" s="1606"/>
      <c r="I199" s="327"/>
    </row>
    <row r="200" spans="1:16" ht="18.75" x14ac:dyDescent="0.2">
      <c r="B200" s="326"/>
      <c r="C200" s="1613" t="s">
        <v>717</v>
      </c>
      <c r="D200" s="1614"/>
      <c r="E200" s="1614"/>
      <c r="F200" s="1614"/>
      <c r="G200" s="1607">
        <f>IRR(E184:P184)</f>
        <v>-0.16598347109741096</v>
      </c>
      <c r="H200" s="1608"/>
      <c r="I200" s="327"/>
    </row>
    <row r="201" spans="1:16" ht="18.75" x14ac:dyDescent="0.2">
      <c r="B201" s="326"/>
      <c r="C201" s="1611" t="s">
        <v>718</v>
      </c>
      <c r="D201" s="1612"/>
      <c r="E201" s="1612"/>
      <c r="F201" s="1612"/>
      <c r="G201" s="1605">
        <f>NPV(G197,G166:P166)</f>
        <v>595763025.89330542</v>
      </c>
      <c r="H201" s="1606"/>
      <c r="I201" s="327"/>
    </row>
    <row r="202" spans="1:16" ht="18.75" x14ac:dyDescent="0.2">
      <c r="B202" s="326"/>
      <c r="C202" s="1611" t="s">
        <v>719</v>
      </c>
      <c r="D202" s="1612"/>
      <c r="E202" s="1612"/>
      <c r="F202" s="1612"/>
      <c r="G202" s="1605">
        <f>NPV(G197,G176:P176)</f>
        <v>626037289.78952956</v>
      </c>
      <c r="H202" s="1606"/>
      <c r="I202" s="327"/>
    </row>
    <row r="203" spans="1:16" ht="18.75" x14ac:dyDescent="0.2">
      <c r="B203" s="326"/>
      <c r="C203" s="1611" t="s">
        <v>720</v>
      </c>
      <c r="D203" s="1612"/>
      <c r="E203" s="1612"/>
      <c r="F203" s="1612"/>
      <c r="G203" s="1605">
        <f>+G202-E182</f>
        <v>680744707.12286294</v>
      </c>
      <c r="H203" s="1606"/>
      <c r="I203" s="327"/>
    </row>
    <row r="204" spans="1:16" ht="18.75" x14ac:dyDescent="0.2">
      <c r="B204" s="326"/>
      <c r="C204" s="1601" t="s">
        <v>721</v>
      </c>
      <c r="D204" s="1602"/>
      <c r="E204" s="1602"/>
      <c r="F204" s="1602"/>
      <c r="G204" s="1609">
        <f>+G201/G203</f>
        <v>0.87516365483217817</v>
      </c>
      <c r="H204" s="1610"/>
      <c r="I204" s="327"/>
    </row>
    <row r="205" spans="1:16" x14ac:dyDescent="0.2">
      <c r="B205" s="326"/>
      <c r="C205" s="326"/>
      <c r="D205" s="326"/>
      <c r="E205" s="327"/>
      <c r="F205" s="327"/>
      <c r="G205" s="326"/>
      <c r="H205" s="326"/>
      <c r="I205" s="327"/>
    </row>
    <row r="206" spans="1:16" x14ac:dyDescent="0.2">
      <c r="B206" s="326"/>
      <c r="C206" s="326"/>
      <c r="D206" s="326"/>
      <c r="E206" s="327"/>
      <c r="F206" s="327"/>
      <c r="G206" s="327"/>
      <c r="H206" s="327"/>
      <c r="I206" s="327"/>
    </row>
    <row r="209" spans="2:16" ht="18.75" x14ac:dyDescent="0.2">
      <c r="B209" s="950" t="s">
        <v>722</v>
      </c>
      <c r="C209" s="950"/>
      <c r="D209" s="950"/>
      <c r="E209" s="950"/>
      <c r="F209" s="950"/>
      <c r="G209" s="950"/>
      <c r="H209" s="950"/>
      <c r="I209" s="950"/>
      <c r="J209" s="950"/>
      <c r="K209" s="950"/>
      <c r="L209" s="950"/>
      <c r="M209" s="950"/>
      <c r="N209" s="950"/>
      <c r="O209" s="950"/>
      <c r="P209" s="950"/>
    </row>
    <row r="210" spans="2:16" ht="33.75" customHeight="1" x14ac:dyDescent="0.2">
      <c r="B210" s="1771" t="s">
        <v>723</v>
      </c>
      <c r="C210" s="1771"/>
      <c r="D210" s="1771"/>
      <c r="E210" s="1771"/>
      <c r="F210" s="1771"/>
      <c r="G210" s="1771"/>
      <c r="H210" s="1771"/>
      <c r="I210" s="1771"/>
      <c r="J210" s="1771"/>
      <c r="K210" s="1771"/>
      <c r="L210" s="1771"/>
      <c r="M210" s="1771"/>
      <c r="N210" s="1771"/>
      <c r="O210" s="1771"/>
      <c r="P210" s="1771"/>
    </row>
    <row r="211" spans="2:16" ht="16.5" thickBot="1" x14ac:dyDescent="0.25"/>
    <row r="212" spans="2:16" ht="111" customHeight="1" x14ac:dyDescent="0.2">
      <c r="B212" s="1772" t="s">
        <v>724</v>
      </c>
      <c r="C212" s="1773"/>
      <c r="D212" s="1773"/>
      <c r="E212" s="1773"/>
      <c r="F212" s="1773"/>
      <c r="G212" s="1773"/>
      <c r="H212" s="1773"/>
      <c r="I212" s="1773"/>
      <c r="J212" s="1773"/>
      <c r="K212" s="1773"/>
      <c r="L212" s="1773"/>
      <c r="M212" s="1773"/>
      <c r="N212" s="1773"/>
      <c r="O212" s="1773"/>
      <c r="P212" s="1774"/>
    </row>
    <row r="215" spans="2:16" s="102" customFormat="1" x14ac:dyDescent="0.2">
      <c r="E215" s="234"/>
      <c r="F215" s="234"/>
      <c r="G215" s="234"/>
      <c r="H215" s="234"/>
      <c r="I215" s="234"/>
      <c r="J215" s="234"/>
      <c r="K215" s="234"/>
      <c r="L215" s="234"/>
      <c r="M215" s="234"/>
    </row>
    <row r="216" spans="2:16" s="102" customFormat="1" x14ac:dyDescent="0.2">
      <c r="E216" s="234"/>
      <c r="F216" s="234"/>
      <c r="G216" s="234"/>
      <c r="H216" s="234"/>
      <c r="I216" s="234"/>
      <c r="J216" s="234"/>
      <c r="K216" s="234"/>
      <c r="L216" s="234"/>
      <c r="M216" s="234"/>
    </row>
    <row r="217" spans="2:16" s="102" customFormat="1" x14ac:dyDescent="0.2">
      <c r="E217" s="234"/>
      <c r="F217" s="234"/>
      <c r="G217" s="234"/>
      <c r="H217" s="234"/>
      <c r="I217" s="234"/>
      <c r="J217" s="234"/>
      <c r="K217" s="234"/>
      <c r="L217" s="234"/>
      <c r="M217" s="234"/>
    </row>
    <row r="218" spans="2:16" s="102" customFormat="1" x14ac:dyDescent="0.2">
      <c r="E218" s="234"/>
      <c r="F218" s="234"/>
      <c r="G218" s="234"/>
      <c r="H218" s="234"/>
      <c r="I218" s="234"/>
      <c r="J218" s="234"/>
      <c r="K218" s="234"/>
      <c r="L218" s="234"/>
      <c r="M218" s="234"/>
    </row>
    <row r="219" spans="2:16" s="102" customFormat="1" x14ac:dyDescent="0.2">
      <c r="E219" s="234"/>
      <c r="F219" s="234"/>
      <c r="G219" s="234"/>
      <c r="H219" s="234"/>
      <c r="I219" s="234"/>
      <c r="J219" s="234"/>
      <c r="K219" s="234"/>
      <c r="L219" s="234"/>
      <c r="M219" s="234"/>
    </row>
    <row r="220" spans="2:16" s="102" customFormat="1" x14ac:dyDescent="0.2">
      <c r="E220" s="234"/>
      <c r="F220" s="234"/>
      <c r="G220" s="234"/>
      <c r="H220" s="234"/>
      <c r="I220" s="234"/>
      <c r="J220" s="234"/>
      <c r="K220" s="234"/>
      <c r="L220" s="234"/>
      <c r="M220" s="234"/>
    </row>
    <row r="221" spans="2:16" s="102" customFormat="1" x14ac:dyDescent="0.2">
      <c r="E221" s="234"/>
      <c r="F221" s="234"/>
      <c r="G221" s="234"/>
      <c r="H221" s="234"/>
      <c r="I221" s="234"/>
      <c r="J221" s="234"/>
      <c r="K221" s="234"/>
      <c r="L221" s="234"/>
      <c r="M221" s="234"/>
    </row>
    <row r="222" spans="2:16" s="102" customFormat="1" x14ac:dyDescent="0.2">
      <c r="E222" s="234"/>
      <c r="F222" s="234"/>
      <c r="G222" s="234"/>
      <c r="H222" s="234"/>
      <c r="I222" s="234"/>
      <c r="J222" s="234"/>
      <c r="K222" s="234"/>
      <c r="L222" s="234"/>
      <c r="M222" s="234"/>
    </row>
    <row r="223" spans="2:16" s="102" customFormat="1" x14ac:dyDescent="0.2">
      <c r="E223" s="234"/>
      <c r="F223" s="234"/>
      <c r="G223" s="234"/>
      <c r="H223" s="234"/>
      <c r="I223" s="234"/>
      <c r="J223" s="234"/>
      <c r="K223" s="234"/>
      <c r="L223" s="234"/>
      <c r="M223" s="234"/>
    </row>
    <row r="224" spans="2:16" s="102" customFormat="1" x14ac:dyDescent="0.2">
      <c r="E224" s="234"/>
      <c r="F224" s="234"/>
      <c r="G224" s="234"/>
      <c r="H224" s="234"/>
      <c r="I224" s="234"/>
      <c r="J224" s="234"/>
      <c r="K224" s="234"/>
      <c r="L224" s="234"/>
      <c r="M224" s="234"/>
    </row>
    <row r="225" spans="5:13" s="102" customFormat="1" x14ac:dyDescent="0.2">
      <c r="E225" s="234"/>
      <c r="F225" s="234"/>
      <c r="G225" s="234"/>
      <c r="H225" s="234"/>
      <c r="I225" s="234"/>
      <c r="J225" s="234"/>
      <c r="K225" s="234"/>
      <c r="L225" s="234"/>
      <c r="M225" s="234"/>
    </row>
    <row r="226" spans="5:13" s="102" customFormat="1" x14ac:dyDescent="0.2">
      <c r="E226" s="234"/>
      <c r="F226" s="234"/>
      <c r="G226" s="234"/>
      <c r="H226" s="234"/>
      <c r="I226" s="234"/>
      <c r="J226" s="234"/>
      <c r="K226" s="234"/>
      <c r="L226" s="234"/>
      <c r="M226" s="234"/>
    </row>
    <row r="227" spans="5:13" s="102" customFormat="1" x14ac:dyDescent="0.2">
      <c r="E227" s="234"/>
      <c r="F227" s="234"/>
      <c r="G227" s="234"/>
      <c r="H227" s="234"/>
      <c r="I227" s="234"/>
      <c r="J227" s="234"/>
      <c r="K227" s="234"/>
      <c r="L227" s="234"/>
      <c r="M227" s="234"/>
    </row>
    <row r="228" spans="5:13" s="102" customFormat="1" x14ac:dyDescent="0.2">
      <c r="E228" s="234"/>
      <c r="F228" s="234"/>
      <c r="G228" s="234"/>
      <c r="H228" s="234"/>
      <c r="I228" s="234"/>
      <c r="J228" s="234"/>
      <c r="K228" s="234"/>
      <c r="L228" s="234"/>
      <c r="M228" s="234"/>
    </row>
    <row r="229" spans="5:13" s="102" customFormat="1" x14ac:dyDescent="0.2">
      <c r="E229" s="234"/>
      <c r="F229" s="234"/>
      <c r="G229" s="234"/>
      <c r="H229" s="234"/>
      <c r="I229" s="234"/>
      <c r="J229" s="234"/>
      <c r="K229" s="234"/>
      <c r="L229" s="234"/>
      <c r="M229" s="234"/>
    </row>
    <row r="230" spans="5:13" s="102" customFormat="1" x14ac:dyDescent="0.2">
      <c r="E230" s="234"/>
      <c r="F230" s="234"/>
      <c r="G230" s="234"/>
      <c r="H230" s="234"/>
      <c r="I230" s="234"/>
      <c r="J230" s="234"/>
      <c r="K230" s="234"/>
      <c r="L230" s="234"/>
      <c r="M230" s="234"/>
    </row>
    <row r="231" spans="5:13" s="102" customFormat="1" x14ac:dyDescent="0.2">
      <c r="E231" s="234"/>
      <c r="F231" s="234"/>
      <c r="G231" s="234"/>
      <c r="H231" s="234"/>
      <c r="I231" s="234"/>
      <c r="J231" s="234"/>
      <c r="K231" s="234"/>
      <c r="L231" s="234"/>
      <c r="M231" s="234"/>
    </row>
    <row r="232" spans="5:13" s="102" customFormat="1" x14ac:dyDescent="0.2">
      <c r="E232" s="234"/>
      <c r="F232" s="234"/>
      <c r="G232" s="234"/>
      <c r="H232" s="234"/>
      <c r="I232" s="234"/>
      <c r="J232" s="234"/>
      <c r="K232" s="234"/>
      <c r="L232" s="234"/>
      <c r="M232" s="234"/>
    </row>
    <row r="233" spans="5:13" s="102" customFormat="1" x14ac:dyDescent="0.2">
      <c r="E233" s="234"/>
      <c r="F233" s="234"/>
      <c r="G233" s="234"/>
      <c r="H233" s="234"/>
      <c r="I233" s="234"/>
      <c r="J233" s="234"/>
      <c r="K233" s="234"/>
      <c r="L233" s="234"/>
      <c r="M233" s="234"/>
    </row>
    <row r="234" spans="5:13" s="102" customFormat="1" x14ac:dyDescent="0.2">
      <c r="E234" s="234"/>
      <c r="F234" s="234"/>
      <c r="G234" s="234"/>
      <c r="H234" s="234"/>
      <c r="I234" s="234"/>
      <c r="J234" s="234"/>
      <c r="K234" s="234"/>
      <c r="L234" s="234"/>
      <c r="M234" s="234"/>
    </row>
    <row r="235" spans="5:13" s="102" customFormat="1" x14ac:dyDescent="0.2">
      <c r="E235" s="234"/>
      <c r="F235" s="234"/>
      <c r="G235" s="234"/>
      <c r="H235" s="234"/>
      <c r="I235" s="234"/>
      <c r="J235" s="234"/>
      <c r="K235" s="234"/>
      <c r="L235" s="234"/>
      <c r="M235" s="234"/>
    </row>
    <row r="236" spans="5:13" s="102" customFormat="1" x14ac:dyDescent="0.2">
      <c r="E236" s="234"/>
      <c r="F236" s="234"/>
      <c r="G236" s="234"/>
      <c r="H236" s="234"/>
      <c r="I236" s="234"/>
      <c r="J236" s="234"/>
      <c r="K236" s="234"/>
      <c r="L236" s="234"/>
      <c r="M236" s="234"/>
    </row>
    <row r="237" spans="5:13" s="102" customFormat="1" x14ac:dyDescent="0.2">
      <c r="E237" s="234"/>
      <c r="F237" s="234"/>
      <c r="G237" s="234"/>
      <c r="H237" s="234"/>
      <c r="I237" s="234"/>
      <c r="J237" s="234"/>
      <c r="K237" s="234"/>
      <c r="L237" s="234"/>
      <c r="M237" s="234"/>
    </row>
    <row r="238" spans="5:13" s="102" customFormat="1" x14ac:dyDescent="0.2">
      <c r="E238" s="234"/>
      <c r="F238" s="234"/>
      <c r="G238" s="234"/>
      <c r="H238" s="234"/>
      <c r="I238" s="234"/>
      <c r="J238" s="234"/>
      <c r="K238" s="234"/>
      <c r="L238" s="234"/>
      <c r="M238" s="234"/>
    </row>
    <row r="239" spans="5:13" s="102" customFormat="1" x14ac:dyDescent="0.2">
      <c r="E239" s="234"/>
      <c r="F239" s="234"/>
      <c r="G239" s="234"/>
      <c r="H239" s="234"/>
      <c r="I239" s="234"/>
      <c r="J239" s="234"/>
      <c r="K239" s="234"/>
      <c r="L239" s="234"/>
      <c r="M239" s="234"/>
    </row>
    <row r="240" spans="5:13" s="102" customFormat="1" x14ac:dyDescent="0.2">
      <c r="E240" s="234"/>
      <c r="F240" s="234"/>
      <c r="G240" s="234"/>
      <c r="H240" s="234"/>
      <c r="I240" s="234"/>
      <c r="J240" s="234"/>
      <c r="K240" s="234"/>
      <c r="L240" s="234"/>
      <c r="M240" s="234"/>
    </row>
    <row r="241" spans="5:13" s="102" customFormat="1" x14ac:dyDescent="0.2">
      <c r="E241" s="234"/>
      <c r="F241" s="234"/>
      <c r="G241" s="234"/>
      <c r="H241" s="234"/>
      <c r="I241" s="234"/>
      <c r="J241" s="234"/>
      <c r="K241" s="234"/>
      <c r="L241" s="234"/>
      <c r="M241" s="234"/>
    </row>
    <row r="242" spans="5:13" s="102" customFormat="1" x14ac:dyDescent="0.2">
      <c r="E242" s="234"/>
      <c r="F242" s="234"/>
      <c r="G242" s="234"/>
      <c r="H242" s="234"/>
      <c r="I242" s="234"/>
      <c r="J242" s="234"/>
      <c r="K242" s="234"/>
      <c r="L242" s="234"/>
      <c r="M242" s="234"/>
    </row>
    <row r="243" spans="5:13" s="102" customFormat="1" x14ac:dyDescent="0.2">
      <c r="E243" s="234"/>
      <c r="F243" s="234"/>
      <c r="G243" s="234"/>
      <c r="H243" s="234"/>
      <c r="I243" s="234"/>
      <c r="J243" s="234"/>
      <c r="K243" s="234"/>
      <c r="L243" s="234"/>
      <c r="M243" s="234"/>
    </row>
    <row r="244" spans="5:13" s="102" customFormat="1" x14ac:dyDescent="0.2">
      <c r="E244" s="234"/>
      <c r="F244" s="234"/>
      <c r="G244" s="234"/>
      <c r="H244" s="234"/>
      <c r="I244" s="234"/>
      <c r="J244" s="234"/>
      <c r="K244" s="234"/>
      <c r="L244" s="234"/>
      <c r="M244" s="234"/>
    </row>
    <row r="245" spans="5:13" s="102" customFormat="1" x14ac:dyDescent="0.2">
      <c r="E245" s="234"/>
      <c r="F245" s="234"/>
      <c r="G245" s="234"/>
      <c r="H245" s="234"/>
      <c r="I245" s="234"/>
      <c r="J245" s="234"/>
      <c r="K245" s="234"/>
      <c r="L245" s="234"/>
      <c r="M245" s="234"/>
    </row>
    <row r="246" spans="5:13" s="102" customFormat="1" x14ac:dyDescent="0.2">
      <c r="E246" s="234"/>
      <c r="F246" s="234"/>
      <c r="G246" s="234"/>
      <c r="H246" s="234"/>
      <c r="I246" s="234"/>
      <c r="J246" s="234"/>
      <c r="K246" s="234"/>
      <c r="L246" s="234"/>
      <c r="M246" s="234"/>
    </row>
    <row r="247" spans="5:13" s="102" customFormat="1" x14ac:dyDescent="0.2">
      <c r="E247" s="234"/>
      <c r="F247" s="234"/>
      <c r="G247" s="234"/>
      <c r="H247" s="234"/>
      <c r="I247" s="234"/>
      <c r="J247" s="234"/>
      <c r="K247" s="234"/>
      <c r="L247" s="234"/>
      <c r="M247" s="234"/>
    </row>
    <row r="248" spans="5:13" s="102" customFormat="1" x14ac:dyDescent="0.2">
      <c r="E248" s="234"/>
      <c r="F248" s="234"/>
      <c r="G248" s="234"/>
      <c r="H248" s="234"/>
      <c r="I248" s="234"/>
      <c r="J248" s="234"/>
      <c r="K248" s="234"/>
      <c r="L248" s="234"/>
      <c r="M248" s="234"/>
    </row>
    <row r="249" spans="5:13" s="102" customFormat="1" x14ac:dyDescent="0.2">
      <c r="E249" s="234"/>
      <c r="F249" s="234"/>
      <c r="G249" s="234"/>
      <c r="H249" s="234"/>
      <c r="I249" s="234"/>
      <c r="J249" s="234"/>
      <c r="K249" s="234"/>
      <c r="L249" s="234"/>
      <c r="M249" s="234"/>
    </row>
    <row r="250" spans="5:13" s="102" customFormat="1" x14ac:dyDescent="0.2">
      <c r="E250" s="234"/>
      <c r="F250" s="234"/>
      <c r="G250" s="234"/>
      <c r="H250" s="234"/>
      <c r="I250" s="234"/>
      <c r="J250" s="234"/>
      <c r="K250" s="234"/>
      <c r="L250" s="234"/>
      <c r="M250" s="234"/>
    </row>
    <row r="251" spans="5:13" s="102" customFormat="1" x14ac:dyDescent="0.2">
      <c r="E251" s="234"/>
      <c r="F251" s="234"/>
      <c r="G251" s="234"/>
      <c r="H251" s="234"/>
      <c r="I251" s="234"/>
      <c r="J251" s="234"/>
      <c r="K251" s="234"/>
      <c r="L251" s="234"/>
      <c r="M251" s="234"/>
    </row>
    <row r="252" spans="5:13" s="102" customFormat="1" x14ac:dyDescent="0.2">
      <c r="E252" s="234"/>
      <c r="F252" s="234"/>
      <c r="G252" s="234"/>
      <c r="H252" s="234"/>
      <c r="I252" s="234"/>
      <c r="J252" s="234"/>
      <c r="K252" s="234"/>
      <c r="L252" s="234"/>
      <c r="M252" s="234"/>
    </row>
    <row r="253" spans="5:13" s="102" customFormat="1" x14ac:dyDescent="0.2">
      <c r="E253" s="234"/>
      <c r="F253" s="234"/>
      <c r="G253" s="234"/>
      <c r="H253" s="234"/>
      <c r="I253" s="234"/>
      <c r="J253" s="234"/>
      <c r="K253" s="234"/>
      <c r="L253" s="234"/>
      <c r="M253" s="234"/>
    </row>
    <row r="254" spans="5:13" s="102" customFormat="1" x14ac:dyDescent="0.2">
      <c r="E254" s="234"/>
      <c r="F254" s="234"/>
      <c r="G254" s="234"/>
      <c r="H254" s="234"/>
      <c r="I254" s="234"/>
      <c r="J254" s="234"/>
      <c r="K254" s="234"/>
      <c r="L254" s="234"/>
      <c r="M254" s="234"/>
    </row>
    <row r="255" spans="5:13" s="102" customFormat="1" x14ac:dyDescent="0.2">
      <c r="E255" s="234"/>
      <c r="F255" s="234"/>
      <c r="G255" s="234"/>
      <c r="H255" s="234"/>
      <c r="I255" s="234"/>
      <c r="J255" s="234"/>
      <c r="K255" s="234"/>
      <c r="L255" s="234"/>
      <c r="M255" s="234"/>
    </row>
    <row r="256" spans="5:13" s="102" customFormat="1" x14ac:dyDescent="0.2">
      <c r="E256" s="234"/>
      <c r="F256" s="234"/>
      <c r="G256" s="234"/>
      <c r="H256" s="234"/>
      <c r="I256" s="234"/>
      <c r="J256" s="234"/>
      <c r="K256" s="234"/>
      <c r="L256" s="234"/>
      <c r="M256" s="234"/>
    </row>
    <row r="257" spans="5:13" s="102" customFormat="1" x14ac:dyDescent="0.2">
      <c r="E257" s="234"/>
      <c r="F257" s="234"/>
      <c r="G257" s="234"/>
      <c r="H257" s="234"/>
      <c r="I257" s="234"/>
      <c r="J257" s="234"/>
      <c r="K257" s="234"/>
      <c r="L257" s="234"/>
      <c r="M257" s="234"/>
    </row>
    <row r="258" spans="5:13" s="102" customFormat="1" x14ac:dyDescent="0.2">
      <c r="E258" s="234"/>
      <c r="F258" s="234"/>
      <c r="G258" s="234"/>
      <c r="H258" s="234"/>
      <c r="I258" s="234"/>
      <c r="J258" s="234"/>
      <c r="K258" s="234"/>
      <c r="L258" s="234"/>
      <c r="M258" s="234"/>
    </row>
    <row r="259" spans="5:13" s="102" customFormat="1" x14ac:dyDescent="0.2">
      <c r="E259" s="234"/>
      <c r="F259" s="234"/>
      <c r="G259" s="234"/>
      <c r="H259" s="234"/>
      <c r="I259" s="234"/>
      <c r="J259" s="234"/>
      <c r="K259" s="234"/>
      <c r="L259" s="234"/>
      <c r="M259" s="234"/>
    </row>
    <row r="260" spans="5:13" s="102" customFormat="1" x14ac:dyDescent="0.2">
      <c r="E260" s="234"/>
      <c r="F260" s="234"/>
      <c r="G260" s="234"/>
      <c r="H260" s="234"/>
      <c r="I260" s="234"/>
      <c r="J260" s="234"/>
      <c r="K260" s="234"/>
      <c r="L260" s="234"/>
      <c r="M260" s="234"/>
    </row>
    <row r="261" spans="5:13" s="102" customFormat="1" x14ac:dyDescent="0.2">
      <c r="E261" s="234"/>
      <c r="F261" s="234"/>
      <c r="G261" s="234"/>
      <c r="H261" s="234"/>
      <c r="I261" s="234"/>
      <c r="J261" s="234"/>
      <c r="K261" s="234"/>
      <c r="L261" s="234"/>
      <c r="M261" s="234"/>
    </row>
    <row r="262" spans="5:13" s="102" customFormat="1" x14ac:dyDescent="0.2">
      <c r="E262" s="234"/>
      <c r="F262" s="234"/>
      <c r="G262" s="234"/>
      <c r="H262" s="234"/>
      <c r="I262" s="234"/>
      <c r="J262" s="234"/>
      <c r="K262" s="234"/>
      <c r="L262" s="234"/>
      <c r="M262" s="234"/>
    </row>
    <row r="263" spans="5:13" s="102" customFormat="1" x14ac:dyDescent="0.2">
      <c r="E263" s="234"/>
      <c r="F263" s="234"/>
      <c r="G263" s="234"/>
      <c r="H263" s="234"/>
      <c r="I263" s="234"/>
      <c r="J263" s="234"/>
      <c r="K263" s="234"/>
      <c r="L263" s="234"/>
      <c r="M263" s="234"/>
    </row>
    <row r="264" spans="5:13" s="102" customFormat="1" x14ac:dyDescent="0.2">
      <c r="E264" s="234"/>
      <c r="F264" s="234"/>
      <c r="G264" s="234"/>
      <c r="H264" s="234"/>
      <c r="I264" s="234"/>
      <c r="J264" s="234"/>
      <c r="K264" s="234"/>
      <c r="L264" s="234"/>
      <c r="M264" s="234"/>
    </row>
    <row r="265" spans="5:13" s="102" customFormat="1" x14ac:dyDescent="0.2">
      <c r="E265" s="234"/>
      <c r="F265" s="234"/>
      <c r="G265" s="234"/>
      <c r="H265" s="234"/>
      <c r="I265" s="234"/>
      <c r="J265" s="234"/>
      <c r="K265" s="234"/>
      <c r="L265" s="234"/>
      <c r="M265" s="234"/>
    </row>
    <row r="266" spans="5:13" s="102" customFormat="1" x14ac:dyDescent="0.2">
      <c r="E266" s="234"/>
      <c r="F266" s="234"/>
      <c r="G266" s="234"/>
      <c r="H266" s="234"/>
      <c r="I266" s="234"/>
      <c r="J266" s="234"/>
      <c r="K266" s="234"/>
      <c r="L266" s="234"/>
      <c r="M266" s="234"/>
    </row>
    <row r="267" spans="5:13" s="102" customFormat="1" x14ac:dyDescent="0.2">
      <c r="E267" s="234"/>
      <c r="F267" s="234"/>
      <c r="G267" s="234"/>
      <c r="H267" s="234"/>
      <c r="I267" s="234"/>
      <c r="J267" s="234"/>
      <c r="K267" s="234"/>
      <c r="L267" s="234"/>
      <c r="M267" s="234"/>
    </row>
    <row r="268" spans="5:13" s="102" customFormat="1" x14ac:dyDescent="0.2">
      <c r="E268" s="234"/>
      <c r="F268" s="234"/>
      <c r="G268" s="234"/>
      <c r="H268" s="234"/>
      <c r="I268" s="234"/>
      <c r="J268" s="234"/>
      <c r="K268" s="234"/>
      <c r="L268" s="234"/>
      <c r="M268" s="234"/>
    </row>
    <row r="269" spans="5:13" s="102" customFormat="1" x14ac:dyDescent="0.2">
      <c r="E269" s="234"/>
      <c r="F269" s="234"/>
      <c r="G269" s="234"/>
      <c r="H269" s="234"/>
      <c r="I269" s="234"/>
      <c r="J269" s="234"/>
      <c r="K269" s="234"/>
      <c r="L269" s="234"/>
      <c r="M269" s="234"/>
    </row>
    <row r="270" spans="5:13" s="102" customFormat="1" x14ac:dyDescent="0.2">
      <c r="E270" s="234"/>
      <c r="F270" s="234"/>
      <c r="G270" s="234"/>
      <c r="H270" s="234"/>
      <c r="I270" s="234"/>
      <c r="J270" s="234"/>
      <c r="K270" s="234"/>
      <c r="L270" s="234"/>
      <c r="M270" s="234"/>
    </row>
    <row r="271" spans="5:13" s="102" customFormat="1" x14ac:dyDescent="0.2">
      <c r="E271" s="234"/>
      <c r="F271" s="234"/>
      <c r="G271" s="234"/>
      <c r="H271" s="234"/>
      <c r="I271" s="234"/>
      <c r="J271" s="234"/>
      <c r="K271" s="234"/>
      <c r="L271" s="234"/>
      <c r="M271" s="234"/>
    </row>
    <row r="272" spans="5:13" s="102" customFormat="1" x14ac:dyDescent="0.2">
      <c r="E272" s="234"/>
      <c r="F272" s="234"/>
      <c r="G272" s="234"/>
      <c r="H272" s="234"/>
      <c r="I272" s="234"/>
      <c r="J272" s="234"/>
      <c r="K272" s="234"/>
      <c r="L272" s="234"/>
      <c r="M272" s="234"/>
    </row>
    <row r="273" spans="5:13" s="102" customFormat="1" x14ac:dyDescent="0.2">
      <c r="E273" s="234"/>
      <c r="F273" s="234"/>
      <c r="G273" s="234"/>
      <c r="H273" s="234"/>
      <c r="I273" s="234"/>
      <c r="J273" s="234"/>
      <c r="K273" s="234"/>
      <c r="L273" s="234"/>
      <c r="M273" s="234"/>
    </row>
    <row r="274" spans="5:13" s="102" customFormat="1" x14ac:dyDescent="0.2">
      <c r="E274" s="234"/>
      <c r="F274" s="234"/>
      <c r="G274" s="234"/>
      <c r="H274" s="234"/>
      <c r="I274" s="234"/>
      <c r="J274" s="234"/>
      <c r="K274" s="234"/>
      <c r="L274" s="234"/>
      <c r="M274" s="234"/>
    </row>
    <row r="275" spans="5:13" s="102" customFormat="1" x14ac:dyDescent="0.2">
      <c r="E275" s="234"/>
      <c r="F275" s="234"/>
      <c r="G275" s="234"/>
      <c r="H275" s="234"/>
      <c r="I275" s="234"/>
      <c r="J275" s="234"/>
      <c r="K275" s="234"/>
      <c r="L275" s="234"/>
      <c r="M275" s="234"/>
    </row>
    <row r="276" spans="5:13" s="102" customFormat="1" x14ac:dyDescent="0.2">
      <c r="E276" s="234"/>
      <c r="F276" s="234"/>
      <c r="G276" s="234"/>
      <c r="H276" s="234"/>
      <c r="I276" s="234"/>
      <c r="J276" s="234"/>
      <c r="K276" s="234"/>
      <c r="L276" s="234"/>
      <c r="M276" s="234"/>
    </row>
    <row r="277" spans="5:13" s="102" customFormat="1" x14ac:dyDescent="0.2">
      <c r="E277" s="234"/>
      <c r="F277" s="234"/>
      <c r="G277" s="234"/>
      <c r="H277" s="234"/>
      <c r="I277" s="234"/>
      <c r="J277" s="234"/>
      <c r="K277" s="234"/>
      <c r="L277" s="234"/>
      <c r="M277" s="234"/>
    </row>
    <row r="278" spans="5:13" s="102" customFormat="1" x14ac:dyDescent="0.2">
      <c r="E278" s="234"/>
      <c r="F278" s="234"/>
      <c r="G278" s="234"/>
      <c r="H278" s="234"/>
      <c r="I278" s="234"/>
      <c r="J278" s="234"/>
      <c r="K278" s="234"/>
      <c r="L278" s="234"/>
      <c r="M278" s="234"/>
    </row>
    <row r="279" spans="5:13" s="102" customFormat="1" x14ac:dyDescent="0.2">
      <c r="E279" s="234"/>
      <c r="F279" s="234"/>
      <c r="G279" s="234"/>
      <c r="H279" s="234"/>
      <c r="I279" s="234"/>
      <c r="J279" s="234"/>
      <c r="K279" s="234"/>
      <c r="L279" s="234"/>
      <c r="M279" s="234"/>
    </row>
    <row r="280" spans="5:13" s="102" customFormat="1" x14ac:dyDescent="0.2">
      <c r="E280" s="234"/>
      <c r="F280" s="234"/>
      <c r="G280" s="234"/>
      <c r="H280" s="234"/>
      <c r="I280" s="234"/>
      <c r="J280" s="234"/>
      <c r="K280" s="234"/>
      <c r="L280" s="234"/>
      <c r="M280" s="234"/>
    </row>
    <row r="281" spans="5:13" s="102" customFormat="1" x14ac:dyDescent="0.2">
      <c r="E281" s="234"/>
      <c r="F281" s="234"/>
      <c r="G281" s="234"/>
      <c r="H281" s="234"/>
      <c r="I281" s="234"/>
      <c r="J281" s="234"/>
      <c r="K281" s="234"/>
      <c r="L281" s="234"/>
      <c r="M281" s="234"/>
    </row>
    <row r="282" spans="5:13" s="102" customFormat="1" x14ac:dyDescent="0.2">
      <c r="E282" s="234"/>
      <c r="F282" s="234"/>
      <c r="G282" s="234"/>
      <c r="H282" s="234"/>
      <c r="I282" s="234"/>
      <c r="J282" s="234"/>
      <c r="K282" s="234"/>
      <c r="L282" s="234"/>
      <c r="M282" s="234"/>
    </row>
    <row r="283" spans="5:13" s="102" customFormat="1" x14ac:dyDescent="0.2">
      <c r="E283" s="234"/>
      <c r="F283" s="234"/>
      <c r="G283" s="234"/>
      <c r="H283" s="234"/>
      <c r="I283" s="234"/>
      <c r="J283" s="234"/>
      <c r="K283" s="234"/>
      <c r="L283" s="234"/>
      <c r="M283" s="234"/>
    </row>
    <row r="284" spans="5:13" s="102" customFormat="1" x14ac:dyDescent="0.2">
      <c r="E284" s="234"/>
      <c r="F284" s="234"/>
      <c r="G284" s="234"/>
      <c r="H284" s="234"/>
      <c r="I284" s="234"/>
      <c r="J284" s="234"/>
      <c r="K284" s="234"/>
      <c r="L284" s="234"/>
      <c r="M284" s="234"/>
    </row>
    <row r="285" spans="5:13" s="102" customFormat="1" x14ac:dyDescent="0.2">
      <c r="E285" s="234"/>
      <c r="F285" s="234"/>
      <c r="G285" s="234"/>
      <c r="H285" s="234"/>
      <c r="I285" s="234"/>
      <c r="J285" s="234"/>
      <c r="K285" s="234"/>
      <c r="L285" s="234"/>
      <c r="M285" s="234"/>
    </row>
    <row r="286" spans="5:13" s="102" customFormat="1" x14ac:dyDescent="0.2">
      <c r="E286" s="234"/>
      <c r="F286" s="234"/>
      <c r="G286" s="234"/>
      <c r="H286" s="234"/>
      <c r="I286" s="234"/>
      <c r="J286" s="234"/>
      <c r="K286" s="234"/>
      <c r="L286" s="234"/>
      <c r="M286" s="234"/>
    </row>
    <row r="287" spans="5:13" s="102" customFormat="1" x14ac:dyDescent="0.2">
      <c r="E287" s="234"/>
      <c r="F287" s="234"/>
      <c r="G287" s="234"/>
      <c r="H287" s="234"/>
      <c r="I287" s="234"/>
      <c r="J287" s="234"/>
      <c r="K287" s="234"/>
      <c r="L287" s="234"/>
      <c r="M287" s="234"/>
    </row>
    <row r="288" spans="5:13" s="102" customFormat="1" x14ac:dyDescent="0.2">
      <c r="E288" s="234"/>
      <c r="F288" s="234"/>
      <c r="G288" s="234"/>
      <c r="H288" s="234"/>
      <c r="I288" s="234"/>
      <c r="J288" s="234"/>
      <c r="K288" s="234"/>
      <c r="L288" s="234"/>
      <c r="M288" s="234"/>
    </row>
    <row r="289" spans="5:13" s="102" customFormat="1" x14ac:dyDescent="0.2">
      <c r="E289" s="234"/>
      <c r="F289" s="234"/>
      <c r="G289" s="234"/>
      <c r="H289" s="234"/>
      <c r="I289" s="234"/>
      <c r="J289" s="234"/>
      <c r="K289" s="234"/>
      <c r="L289" s="234"/>
      <c r="M289" s="234"/>
    </row>
    <row r="290" spans="5:13" s="102" customFormat="1" x14ac:dyDescent="0.2">
      <c r="E290" s="234"/>
      <c r="F290" s="234"/>
      <c r="G290" s="234"/>
      <c r="H290" s="234"/>
      <c r="I290" s="234"/>
      <c r="J290" s="234"/>
      <c r="K290" s="234"/>
      <c r="L290" s="234"/>
      <c r="M290" s="234"/>
    </row>
    <row r="291" spans="5:13" s="102" customFormat="1" x14ac:dyDescent="0.2">
      <c r="E291" s="234"/>
      <c r="F291" s="234"/>
      <c r="G291" s="234"/>
      <c r="H291" s="234"/>
      <c r="I291" s="234"/>
      <c r="J291" s="234"/>
      <c r="K291" s="234"/>
      <c r="L291" s="234"/>
      <c r="M291" s="234"/>
    </row>
    <row r="292" spans="5:13" s="102" customFormat="1" x14ac:dyDescent="0.2">
      <c r="E292" s="234"/>
      <c r="F292" s="234"/>
      <c r="G292" s="234"/>
      <c r="H292" s="234"/>
      <c r="I292" s="234"/>
      <c r="J292" s="234"/>
      <c r="K292" s="234"/>
      <c r="L292" s="234"/>
      <c r="M292" s="234"/>
    </row>
    <row r="293" spans="5:13" s="102" customFormat="1" x14ac:dyDescent="0.2">
      <c r="E293" s="234"/>
      <c r="F293" s="234"/>
      <c r="G293" s="234"/>
      <c r="H293" s="234"/>
      <c r="I293" s="234"/>
      <c r="J293" s="234"/>
      <c r="K293" s="234"/>
      <c r="L293" s="234"/>
      <c r="M293" s="234"/>
    </row>
    <row r="294" spans="5:13" s="102" customFormat="1" x14ac:dyDescent="0.2">
      <c r="E294" s="234"/>
      <c r="F294" s="234"/>
      <c r="G294" s="234"/>
      <c r="H294" s="234"/>
      <c r="I294" s="234"/>
      <c r="J294" s="234"/>
      <c r="K294" s="234"/>
      <c r="L294" s="234"/>
      <c r="M294" s="234"/>
    </row>
    <row r="295" spans="5:13" s="102" customFormat="1" x14ac:dyDescent="0.2">
      <c r="E295" s="234"/>
      <c r="F295" s="234"/>
      <c r="G295" s="234"/>
      <c r="H295" s="234"/>
      <c r="I295" s="234"/>
      <c r="J295" s="234"/>
      <c r="K295" s="234"/>
      <c r="L295" s="234"/>
      <c r="M295" s="234"/>
    </row>
    <row r="296" spans="5:13" s="102" customFormat="1" x14ac:dyDescent="0.2">
      <c r="E296" s="234"/>
      <c r="F296" s="234"/>
      <c r="G296" s="234"/>
      <c r="H296" s="234"/>
      <c r="I296" s="234"/>
      <c r="J296" s="234"/>
      <c r="K296" s="234"/>
      <c r="L296" s="234"/>
      <c r="M296" s="234"/>
    </row>
    <row r="297" spans="5:13" s="102" customFormat="1" x14ac:dyDescent="0.2">
      <c r="E297" s="234"/>
      <c r="F297" s="234"/>
      <c r="G297" s="234"/>
      <c r="H297" s="234"/>
      <c r="I297" s="234"/>
      <c r="J297" s="234"/>
      <c r="K297" s="234"/>
      <c r="L297" s="234"/>
      <c r="M297" s="234"/>
    </row>
    <row r="298" spans="5:13" s="102" customFormat="1" x14ac:dyDescent="0.2">
      <c r="E298" s="234"/>
      <c r="F298" s="234"/>
      <c r="G298" s="234"/>
      <c r="H298" s="234"/>
      <c r="I298" s="234"/>
      <c r="J298" s="234"/>
      <c r="K298" s="234"/>
      <c r="L298" s="234"/>
      <c r="M298" s="234"/>
    </row>
    <row r="299" spans="5:13" s="102" customFormat="1" x14ac:dyDescent="0.2">
      <c r="E299" s="234"/>
      <c r="F299" s="234"/>
      <c r="G299" s="234"/>
      <c r="H299" s="234"/>
      <c r="I299" s="234"/>
      <c r="J299" s="234"/>
      <c r="K299" s="234"/>
      <c r="L299" s="234"/>
      <c r="M299" s="234"/>
    </row>
    <row r="300" spans="5:13" s="102" customFormat="1" x14ac:dyDescent="0.2">
      <c r="E300" s="234"/>
      <c r="F300" s="234"/>
      <c r="G300" s="234"/>
      <c r="H300" s="234"/>
      <c r="I300" s="234"/>
      <c r="J300" s="234"/>
      <c r="K300" s="234"/>
      <c r="L300" s="234"/>
      <c r="M300" s="234"/>
    </row>
    <row r="301" spans="5:13" s="102" customFormat="1" x14ac:dyDescent="0.2">
      <c r="E301" s="234"/>
      <c r="F301" s="234"/>
      <c r="G301" s="234"/>
      <c r="H301" s="234"/>
      <c r="I301" s="234"/>
      <c r="J301" s="234"/>
      <c r="K301" s="234"/>
      <c r="L301" s="234"/>
      <c r="M301" s="234"/>
    </row>
    <row r="302" spans="5:13" s="102" customFormat="1" x14ac:dyDescent="0.2">
      <c r="E302" s="234"/>
      <c r="F302" s="234"/>
      <c r="G302" s="234"/>
      <c r="H302" s="234"/>
      <c r="I302" s="234"/>
      <c r="J302" s="234"/>
      <c r="K302" s="234"/>
      <c r="L302" s="234"/>
      <c r="M302" s="234"/>
    </row>
    <row r="303" spans="5:13" s="102" customFormat="1" x14ac:dyDescent="0.2">
      <c r="E303" s="234"/>
      <c r="F303" s="234"/>
      <c r="G303" s="234"/>
      <c r="H303" s="234"/>
      <c r="I303" s="234"/>
      <c r="J303" s="234"/>
      <c r="K303" s="234"/>
      <c r="L303" s="234"/>
      <c r="M303" s="234"/>
    </row>
    <row r="304" spans="5:13" s="102" customFormat="1" x14ac:dyDescent="0.2">
      <c r="E304" s="234"/>
      <c r="F304" s="234"/>
      <c r="G304" s="234"/>
      <c r="H304" s="234"/>
      <c r="I304" s="234"/>
      <c r="J304" s="234"/>
      <c r="K304" s="234"/>
      <c r="L304" s="234"/>
      <c r="M304" s="234"/>
    </row>
    <row r="305" spans="5:13" s="102" customFormat="1" x14ac:dyDescent="0.2">
      <c r="E305" s="234"/>
      <c r="F305" s="234"/>
      <c r="G305" s="234"/>
      <c r="H305" s="234"/>
      <c r="I305" s="234"/>
      <c r="J305" s="234"/>
      <c r="K305" s="234"/>
      <c r="L305" s="234"/>
      <c r="M305" s="234"/>
    </row>
    <row r="306" spans="5:13" s="102" customFormat="1" x14ac:dyDescent="0.2">
      <c r="E306" s="234"/>
      <c r="F306" s="234"/>
      <c r="G306" s="234"/>
      <c r="H306" s="234"/>
      <c r="I306" s="234"/>
      <c r="J306" s="234"/>
      <c r="K306" s="234"/>
      <c r="L306" s="234"/>
      <c r="M306" s="234"/>
    </row>
    <row r="307" spans="5:13" s="102" customFormat="1" x14ac:dyDescent="0.2">
      <c r="E307" s="234"/>
      <c r="F307" s="234"/>
      <c r="G307" s="234"/>
      <c r="H307" s="234"/>
      <c r="I307" s="234"/>
      <c r="J307" s="234"/>
      <c r="K307" s="234"/>
      <c r="L307" s="234"/>
      <c r="M307" s="234"/>
    </row>
    <row r="308" spans="5:13" s="102" customFormat="1" x14ac:dyDescent="0.2">
      <c r="E308" s="234"/>
      <c r="F308" s="234"/>
      <c r="G308" s="234"/>
      <c r="H308" s="234"/>
      <c r="I308" s="234"/>
      <c r="J308" s="234"/>
      <c r="K308" s="234"/>
      <c r="L308" s="234"/>
      <c r="M308" s="234"/>
    </row>
    <row r="309" spans="5:13" s="102" customFormat="1" x14ac:dyDescent="0.2">
      <c r="E309" s="234"/>
      <c r="F309" s="234"/>
      <c r="G309" s="234"/>
      <c r="H309" s="234"/>
      <c r="I309" s="234"/>
      <c r="J309" s="234"/>
      <c r="K309" s="234"/>
      <c r="L309" s="234"/>
      <c r="M309" s="234"/>
    </row>
    <row r="310" spans="5:13" s="102" customFormat="1" x14ac:dyDescent="0.2">
      <c r="E310" s="234"/>
      <c r="F310" s="234"/>
      <c r="G310" s="234"/>
      <c r="H310" s="234"/>
      <c r="I310" s="234"/>
      <c r="J310" s="234"/>
      <c r="K310" s="234"/>
      <c r="L310" s="234"/>
      <c r="M310" s="234"/>
    </row>
    <row r="311" spans="5:13" s="102" customFormat="1" x14ac:dyDescent="0.2">
      <c r="E311" s="234"/>
      <c r="F311" s="234"/>
      <c r="G311" s="234"/>
      <c r="H311" s="234"/>
      <c r="I311" s="234"/>
      <c r="J311" s="234"/>
      <c r="K311" s="234"/>
      <c r="L311" s="234"/>
      <c r="M311" s="234"/>
    </row>
    <row r="312" spans="5:13" s="102" customFormat="1" x14ac:dyDescent="0.2">
      <c r="E312" s="234"/>
      <c r="F312" s="234"/>
      <c r="G312" s="234"/>
      <c r="H312" s="234"/>
      <c r="I312" s="234"/>
      <c r="J312" s="234"/>
      <c r="K312" s="234"/>
      <c r="L312" s="234"/>
      <c r="M312" s="234"/>
    </row>
    <row r="313" spans="5:13" s="102" customFormat="1" x14ac:dyDescent="0.2">
      <c r="E313" s="234"/>
      <c r="F313" s="234"/>
      <c r="G313" s="234"/>
      <c r="H313" s="234"/>
      <c r="I313" s="234"/>
      <c r="J313" s="234"/>
      <c r="K313" s="234"/>
      <c r="L313" s="234"/>
      <c r="M313" s="234"/>
    </row>
    <row r="314" spans="5:13" s="102" customFormat="1" x14ac:dyDescent="0.2">
      <c r="E314" s="234"/>
      <c r="F314" s="234"/>
      <c r="G314" s="234"/>
      <c r="H314" s="234"/>
      <c r="I314" s="234"/>
      <c r="J314" s="234"/>
      <c r="K314" s="234"/>
      <c r="L314" s="234"/>
      <c r="M314" s="234"/>
    </row>
    <row r="315" spans="5:13" s="102" customFormat="1" x14ac:dyDescent="0.2">
      <c r="E315" s="234"/>
      <c r="F315" s="234"/>
      <c r="G315" s="234"/>
      <c r="H315" s="234"/>
      <c r="I315" s="234"/>
      <c r="J315" s="234"/>
      <c r="K315" s="234"/>
      <c r="L315" s="234"/>
      <c r="M315" s="234"/>
    </row>
    <row r="316" spans="5:13" s="102" customFormat="1" x14ac:dyDescent="0.2">
      <c r="E316" s="234"/>
      <c r="F316" s="234"/>
      <c r="G316" s="234"/>
      <c r="H316" s="234"/>
      <c r="I316" s="234"/>
      <c r="J316" s="234"/>
      <c r="K316" s="234"/>
      <c r="L316" s="234"/>
      <c r="M316" s="234"/>
    </row>
    <row r="317" spans="5:13" s="102" customFormat="1" x14ac:dyDescent="0.2">
      <c r="E317" s="234"/>
      <c r="F317" s="234"/>
      <c r="G317" s="234"/>
      <c r="H317" s="234"/>
      <c r="I317" s="234"/>
      <c r="J317" s="234"/>
      <c r="K317" s="234"/>
      <c r="L317" s="234"/>
      <c r="M317" s="234"/>
    </row>
    <row r="318" spans="5:13" s="102" customFormat="1" x14ac:dyDescent="0.2">
      <c r="E318" s="234"/>
      <c r="F318" s="234"/>
      <c r="G318" s="234"/>
      <c r="H318" s="234"/>
      <c r="I318" s="234"/>
      <c r="J318" s="234"/>
      <c r="K318" s="234"/>
      <c r="L318" s="234"/>
      <c r="M318" s="234"/>
    </row>
    <row r="319" spans="5:13" s="102" customFormat="1" x14ac:dyDescent="0.2">
      <c r="E319" s="234"/>
      <c r="F319" s="234"/>
      <c r="G319" s="234"/>
      <c r="H319" s="234"/>
      <c r="I319" s="234"/>
      <c r="J319" s="234"/>
      <c r="K319" s="234"/>
      <c r="L319" s="234"/>
      <c r="M319" s="234"/>
    </row>
    <row r="320" spans="5:13" s="102" customFormat="1" x14ac:dyDescent="0.2">
      <c r="E320" s="234"/>
      <c r="F320" s="234"/>
      <c r="G320" s="234"/>
      <c r="H320" s="234"/>
      <c r="I320" s="234"/>
      <c r="J320" s="234"/>
      <c r="K320" s="234"/>
      <c r="L320" s="234"/>
      <c r="M320" s="234"/>
    </row>
    <row r="321" spans="5:13" s="102" customFormat="1" x14ac:dyDescent="0.2">
      <c r="E321" s="234"/>
      <c r="F321" s="234"/>
      <c r="G321" s="234"/>
      <c r="H321" s="234"/>
      <c r="I321" s="234"/>
      <c r="J321" s="234"/>
      <c r="K321" s="234"/>
      <c r="L321" s="234"/>
      <c r="M321" s="234"/>
    </row>
    <row r="322" spans="5:13" s="102" customFormat="1" x14ac:dyDescent="0.2">
      <c r="E322" s="234"/>
      <c r="F322" s="234"/>
      <c r="G322" s="234"/>
      <c r="H322" s="234"/>
      <c r="I322" s="234"/>
      <c r="J322" s="234"/>
      <c r="K322" s="234"/>
      <c r="L322" s="234"/>
      <c r="M322" s="234"/>
    </row>
    <row r="323" spans="5:13" s="102" customFormat="1" x14ac:dyDescent="0.2">
      <c r="E323" s="234"/>
      <c r="F323" s="234"/>
      <c r="G323" s="234"/>
      <c r="H323" s="234"/>
      <c r="I323" s="234"/>
      <c r="J323" s="234"/>
      <c r="K323" s="234"/>
      <c r="L323" s="234"/>
      <c r="M323" s="234"/>
    </row>
    <row r="324" spans="5:13" s="102" customFormat="1" x14ac:dyDescent="0.2">
      <c r="E324" s="234"/>
      <c r="F324" s="234"/>
      <c r="G324" s="234"/>
      <c r="H324" s="234"/>
      <c r="I324" s="234"/>
      <c r="J324" s="234"/>
      <c r="K324" s="234"/>
      <c r="L324" s="234"/>
      <c r="M324" s="234"/>
    </row>
    <row r="325" spans="5:13" s="102" customFormat="1" x14ac:dyDescent="0.2">
      <c r="E325" s="234"/>
      <c r="F325" s="234"/>
      <c r="G325" s="234"/>
      <c r="H325" s="234"/>
      <c r="I325" s="234"/>
      <c r="J325" s="234"/>
      <c r="K325" s="234"/>
      <c r="L325" s="234"/>
      <c r="M325" s="234"/>
    </row>
    <row r="326" spans="5:13" s="102" customFormat="1" x14ac:dyDescent="0.2">
      <c r="E326" s="234"/>
      <c r="F326" s="234"/>
      <c r="G326" s="234"/>
      <c r="H326" s="234"/>
      <c r="I326" s="234"/>
      <c r="J326" s="234"/>
      <c r="K326" s="234"/>
      <c r="L326" s="234"/>
      <c r="M326" s="234"/>
    </row>
    <row r="327" spans="5:13" s="102" customFormat="1" x14ac:dyDescent="0.2">
      <c r="E327" s="234"/>
      <c r="F327" s="234"/>
      <c r="G327" s="234"/>
      <c r="H327" s="234"/>
      <c r="I327" s="234"/>
      <c r="J327" s="234"/>
      <c r="K327" s="234"/>
      <c r="L327" s="234"/>
      <c r="M327" s="234"/>
    </row>
    <row r="328" spans="5:13" s="102" customFormat="1" x14ac:dyDescent="0.2">
      <c r="E328" s="234"/>
      <c r="F328" s="234"/>
      <c r="G328" s="234"/>
      <c r="H328" s="234"/>
      <c r="I328" s="234"/>
      <c r="J328" s="234"/>
      <c r="K328" s="234"/>
      <c r="L328" s="234"/>
      <c r="M328" s="234"/>
    </row>
    <row r="329" spans="5:13" s="102" customFormat="1" x14ac:dyDescent="0.2">
      <c r="E329" s="234"/>
      <c r="F329" s="234"/>
      <c r="G329" s="234"/>
      <c r="H329" s="234"/>
      <c r="I329" s="234"/>
      <c r="J329" s="234"/>
      <c r="K329" s="234"/>
      <c r="L329" s="234"/>
      <c r="M329" s="234"/>
    </row>
    <row r="330" spans="5:13" s="102" customFormat="1" x14ac:dyDescent="0.2">
      <c r="E330" s="234"/>
      <c r="F330" s="234"/>
      <c r="G330" s="234"/>
      <c r="H330" s="234"/>
      <c r="I330" s="234"/>
      <c r="J330" s="234"/>
      <c r="K330" s="234"/>
      <c r="L330" s="234"/>
      <c r="M330" s="234"/>
    </row>
    <row r="331" spans="5:13" s="102" customFormat="1" x14ac:dyDescent="0.2">
      <c r="E331" s="234"/>
      <c r="F331" s="234"/>
      <c r="G331" s="234"/>
      <c r="H331" s="234"/>
      <c r="I331" s="234"/>
      <c r="J331" s="234"/>
      <c r="K331" s="234"/>
      <c r="L331" s="234"/>
      <c r="M331" s="234"/>
    </row>
    <row r="332" spans="5:13" s="102" customFormat="1" x14ac:dyDescent="0.2">
      <c r="E332" s="234"/>
      <c r="F332" s="234"/>
      <c r="G332" s="234"/>
      <c r="H332" s="234"/>
      <c r="I332" s="234"/>
      <c r="J332" s="234"/>
      <c r="K332" s="234"/>
      <c r="L332" s="234"/>
      <c r="M332" s="234"/>
    </row>
    <row r="333" spans="5:13" s="102" customFormat="1" x14ac:dyDescent="0.2">
      <c r="E333" s="234"/>
      <c r="F333" s="234"/>
      <c r="G333" s="234"/>
      <c r="H333" s="234"/>
      <c r="I333" s="234"/>
      <c r="J333" s="234"/>
      <c r="K333" s="234"/>
      <c r="L333" s="234"/>
      <c r="M333" s="234"/>
    </row>
    <row r="334" spans="5:13" s="102" customFormat="1" x14ac:dyDescent="0.2">
      <c r="E334" s="234"/>
      <c r="F334" s="234"/>
      <c r="G334" s="234"/>
      <c r="H334" s="234"/>
      <c r="I334" s="234"/>
      <c r="J334" s="234"/>
      <c r="K334" s="234"/>
      <c r="L334" s="234"/>
      <c r="M334" s="234"/>
    </row>
    <row r="335" spans="5:13" s="102" customFormat="1" x14ac:dyDescent="0.2">
      <c r="E335" s="234"/>
      <c r="F335" s="234"/>
      <c r="G335" s="234"/>
      <c r="H335" s="234"/>
      <c r="I335" s="234"/>
      <c r="J335" s="234"/>
      <c r="K335" s="234"/>
      <c r="L335" s="234"/>
      <c r="M335" s="234"/>
    </row>
    <row r="336" spans="5:13" s="102" customFormat="1" x14ac:dyDescent="0.2">
      <c r="E336" s="234"/>
      <c r="F336" s="234"/>
      <c r="G336" s="234"/>
      <c r="H336" s="234"/>
      <c r="I336" s="234"/>
      <c r="J336" s="234"/>
      <c r="K336" s="234"/>
      <c r="L336" s="234"/>
      <c r="M336" s="234"/>
    </row>
    <row r="337" spans="5:13" s="102" customFormat="1" x14ac:dyDescent="0.2">
      <c r="E337" s="234"/>
      <c r="F337" s="234"/>
      <c r="G337" s="234"/>
      <c r="H337" s="234"/>
      <c r="I337" s="234"/>
      <c r="J337" s="234"/>
      <c r="K337" s="234"/>
      <c r="L337" s="234"/>
      <c r="M337" s="234"/>
    </row>
    <row r="338" spans="5:13" s="102" customFormat="1" x14ac:dyDescent="0.2">
      <c r="E338" s="234"/>
      <c r="F338" s="234"/>
      <c r="G338" s="234"/>
      <c r="H338" s="234"/>
      <c r="I338" s="234"/>
      <c r="J338" s="234"/>
      <c r="K338" s="234"/>
      <c r="L338" s="234"/>
      <c r="M338" s="234"/>
    </row>
    <row r="339" spans="5:13" s="102" customFormat="1" x14ac:dyDescent="0.2">
      <c r="E339" s="234"/>
      <c r="F339" s="234"/>
      <c r="G339" s="234"/>
      <c r="H339" s="234"/>
      <c r="I339" s="234"/>
      <c r="J339" s="234"/>
      <c r="K339" s="234"/>
      <c r="L339" s="234"/>
      <c r="M339" s="234"/>
    </row>
    <row r="340" spans="5:13" s="102" customFormat="1" x14ac:dyDescent="0.2">
      <c r="E340" s="234"/>
      <c r="F340" s="234"/>
      <c r="G340" s="234"/>
      <c r="H340" s="234"/>
      <c r="I340" s="234"/>
      <c r="J340" s="234"/>
      <c r="K340" s="234"/>
      <c r="L340" s="234"/>
      <c r="M340" s="234"/>
    </row>
    <row r="341" spans="5:13" s="102" customFormat="1" x14ac:dyDescent="0.2">
      <c r="E341" s="234"/>
      <c r="F341" s="234"/>
      <c r="G341" s="234"/>
      <c r="H341" s="234"/>
      <c r="I341" s="234"/>
      <c r="J341" s="234"/>
      <c r="K341" s="234"/>
      <c r="L341" s="234"/>
      <c r="M341" s="234"/>
    </row>
    <row r="342" spans="5:13" s="102" customFormat="1" x14ac:dyDescent="0.2">
      <c r="E342" s="234"/>
      <c r="F342" s="234"/>
      <c r="G342" s="234"/>
      <c r="H342" s="234"/>
      <c r="I342" s="234"/>
      <c r="J342" s="234"/>
      <c r="K342" s="234"/>
      <c r="L342" s="234"/>
      <c r="M342" s="234"/>
    </row>
    <row r="343" spans="5:13" s="102" customFormat="1" x14ac:dyDescent="0.2">
      <c r="E343" s="234"/>
      <c r="F343" s="234"/>
      <c r="G343" s="234"/>
      <c r="H343" s="234"/>
      <c r="I343" s="234"/>
      <c r="J343" s="234"/>
      <c r="K343" s="234"/>
      <c r="L343" s="234"/>
      <c r="M343" s="234"/>
    </row>
    <row r="344" spans="5:13" s="102" customFormat="1" x14ac:dyDescent="0.2">
      <c r="E344" s="234"/>
      <c r="F344" s="234"/>
      <c r="G344" s="234"/>
      <c r="H344" s="234"/>
      <c r="I344" s="234"/>
      <c r="J344" s="234"/>
      <c r="K344" s="234"/>
      <c r="L344" s="234"/>
      <c r="M344" s="234"/>
    </row>
    <row r="345" spans="5:13" s="102" customFormat="1" x14ac:dyDescent="0.2">
      <c r="E345" s="234"/>
      <c r="F345" s="234"/>
      <c r="G345" s="234"/>
      <c r="H345" s="234"/>
      <c r="I345" s="234"/>
      <c r="J345" s="234"/>
      <c r="K345" s="234"/>
      <c r="L345" s="234"/>
      <c r="M345" s="234"/>
    </row>
    <row r="346" spans="5:13" s="102" customFormat="1" x14ac:dyDescent="0.2">
      <c r="E346" s="234"/>
      <c r="F346" s="234"/>
      <c r="G346" s="234"/>
      <c r="H346" s="234"/>
      <c r="I346" s="234"/>
      <c r="J346" s="234"/>
      <c r="K346" s="234"/>
      <c r="L346" s="234"/>
      <c r="M346" s="234"/>
    </row>
    <row r="347" spans="5:13" s="102" customFormat="1" x14ac:dyDescent="0.2">
      <c r="E347" s="234"/>
      <c r="F347" s="234"/>
      <c r="G347" s="234"/>
      <c r="H347" s="234"/>
      <c r="I347" s="234"/>
      <c r="J347" s="234"/>
      <c r="K347" s="234"/>
      <c r="L347" s="234"/>
      <c r="M347" s="234"/>
    </row>
    <row r="348" spans="5:13" s="102" customFormat="1" x14ac:dyDescent="0.2">
      <c r="E348" s="234"/>
      <c r="F348" s="234"/>
      <c r="G348" s="234"/>
      <c r="H348" s="234"/>
      <c r="I348" s="234"/>
      <c r="J348" s="234"/>
      <c r="K348" s="234"/>
      <c r="L348" s="234"/>
      <c r="M348" s="234"/>
    </row>
    <row r="349" spans="5:13" s="102" customFormat="1" x14ac:dyDescent="0.2">
      <c r="E349" s="234"/>
      <c r="F349" s="234"/>
      <c r="G349" s="234"/>
      <c r="H349" s="234"/>
      <c r="I349" s="234"/>
      <c r="J349" s="234"/>
      <c r="K349" s="234"/>
      <c r="L349" s="234"/>
      <c r="M349" s="234"/>
    </row>
    <row r="350" spans="5:13" s="102" customFormat="1" x14ac:dyDescent="0.2">
      <c r="E350" s="234"/>
      <c r="F350" s="234"/>
      <c r="G350" s="234"/>
      <c r="H350" s="234"/>
      <c r="I350" s="234"/>
      <c r="J350" s="234"/>
      <c r="K350" s="234"/>
      <c r="L350" s="234"/>
      <c r="M350" s="234"/>
    </row>
    <row r="351" spans="5:13" s="102" customFormat="1" x14ac:dyDescent="0.2">
      <c r="E351" s="234"/>
      <c r="F351" s="234"/>
      <c r="G351" s="234"/>
      <c r="H351" s="234"/>
      <c r="I351" s="234"/>
      <c r="J351" s="234"/>
      <c r="K351" s="234"/>
      <c r="L351" s="234"/>
      <c r="M351" s="234"/>
    </row>
    <row r="352" spans="5:13" s="102" customFormat="1" x14ac:dyDescent="0.2">
      <c r="E352" s="234"/>
      <c r="F352" s="234"/>
      <c r="G352" s="234"/>
      <c r="H352" s="234"/>
      <c r="I352" s="234"/>
      <c r="J352" s="234"/>
      <c r="K352" s="234"/>
      <c r="L352" s="234"/>
      <c r="M352" s="234"/>
    </row>
    <row r="353" spans="5:13" s="102" customFormat="1" x14ac:dyDescent="0.2">
      <c r="E353" s="234"/>
      <c r="F353" s="234"/>
      <c r="G353" s="234"/>
      <c r="H353" s="234"/>
      <c r="I353" s="234"/>
      <c r="J353" s="234"/>
      <c r="K353" s="234"/>
      <c r="L353" s="234"/>
      <c r="M353" s="234"/>
    </row>
    <row r="354" spans="5:13" s="102" customFormat="1" x14ac:dyDescent="0.2">
      <c r="E354" s="234"/>
      <c r="F354" s="234"/>
      <c r="G354" s="234"/>
      <c r="H354" s="234"/>
      <c r="I354" s="234"/>
      <c r="J354" s="234"/>
      <c r="K354" s="234"/>
      <c r="L354" s="234"/>
      <c r="M354" s="234"/>
    </row>
    <row r="355" spans="5:13" s="102" customFormat="1" x14ac:dyDescent="0.2">
      <c r="E355" s="234"/>
      <c r="F355" s="234"/>
      <c r="G355" s="234"/>
      <c r="H355" s="234"/>
      <c r="I355" s="234"/>
      <c r="J355" s="234"/>
      <c r="K355" s="234"/>
      <c r="L355" s="234"/>
      <c r="M355" s="234"/>
    </row>
    <row r="356" spans="5:13" s="102" customFormat="1" x14ac:dyDescent="0.2">
      <c r="E356" s="234"/>
      <c r="F356" s="234"/>
      <c r="G356" s="234"/>
      <c r="H356" s="234"/>
      <c r="I356" s="234"/>
      <c r="J356" s="234"/>
      <c r="K356" s="234"/>
      <c r="L356" s="234"/>
      <c r="M356" s="234"/>
    </row>
    <row r="357" spans="5:13" s="102" customFormat="1" x14ac:dyDescent="0.2">
      <c r="E357" s="234"/>
      <c r="F357" s="234"/>
      <c r="G357" s="234"/>
      <c r="H357" s="234"/>
      <c r="I357" s="234"/>
      <c r="J357" s="234"/>
      <c r="K357" s="234"/>
      <c r="L357" s="234"/>
      <c r="M357" s="234"/>
    </row>
    <row r="358" spans="5:13" s="102" customFormat="1" x14ac:dyDescent="0.2">
      <c r="E358" s="234"/>
      <c r="F358" s="234"/>
      <c r="G358" s="234"/>
      <c r="H358" s="234"/>
      <c r="I358" s="234"/>
      <c r="J358" s="234"/>
      <c r="K358" s="234"/>
      <c r="L358" s="234"/>
      <c r="M358" s="234"/>
    </row>
    <row r="359" spans="5:13" s="102" customFormat="1" x14ac:dyDescent="0.2">
      <c r="E359" s="234"/>
      <c r="F359" s="234"/>
      <c r="G359" s="234"/>
      <c r="H359" s="234"/>
      <c r="I359" s="234"/>
      <c r="J359" s="234"/>
      <c r="K359" s="234"/>
      <c r="L359" s="234"/>
      <c r="M359" s="234"/>
    </row>
    <row r="360" spans="5:13" s="102" customFormat="1" x14ac:dyDescent="0.2">
      <c r="E360" s="234"/>
      <c r="F360" s="234"/>
      <c r="G360" s="234"/>
      <c r="H360" s="234"/>
      <c r="I360" s="234"/>
      <c r="J360" s="234"/>
      <c r="K360" s="234"/>
      <c r="L360" s="234"/>
      <c r="M360" s="234"/>
    </row>
    <row r="361" spans="5:13" s="102" customFormat="1" x14ac:dyDescent="0.2">
      <c r="E361" s="234"/>
      <c r="F361" s="234"/>
      <c r="G361" s="234"/>
      <c r="H361" s="234"/>
      <c r="I361" s="234"/>
      <c r="J361" s="234"/>
      <c r="K361" s="234"/>
      <c r="L361" s="234"/>
      <c r="M361" s="234"/>
    </row>
    <row r="362" spans="5:13" s="102" customFormat="1" x14ac:dyDescent="0.2">
      <c r="E362" s="234"/>
      <c r="F362" s="234"/>
      <c r="G362" s="234"/>
      <c r="H362" s="234"/>
      <c r="I362" s="234"/>
      <c r="J362" s="234"/>
      <c r="K362" s="234"/>
      <c r="L362" s="234"/>
      <c r="M362" s="234"/>
    </row>
    <row r="363" spans="5:13" s="102" customFormat="1" x14ac:dyDescent="0.2">
      <c r="E363" s="234"/>
      <c r="F363" s="234"/>
      <c r="G363" s="234"/>
      <c r="H363" s="234"/>
      <c r="I363" s="234"/>
      <c r="J363" s="234"/>
      <c r="K363" s="234"/>
      <c r="L363" s="234"/>
      <c r="M363" s="234"/>
    </row>
    <row r="364" spans="5:13" s="102" customFormat="1" x14ac:dyDescent="0.2">
      <c r="E364" s="234"/>
      <c r="F364" s="234"/>
      <c r="G364" s="234"/>
      <c r="H364" s="234"/>
      <c r="I364" s="234"/>
      <c r="J364" s="234"/>
      <c r="K364" s="234"/>
      <c r="L364" s="234"/>
      <c r="M364" s="234"/>
    </row>
    <row r="365" spans="5:13" s="102" customFormat="1" x14ac:dyDescent="0.2">
      <c r="E365" s="234"/>
      <c r="F365" s="234"/>
      <c r="G365" s="234"/>
      <c r="H365" s="234"/>
      <c r="I365" s="234"/>
      <c r="J365" s="234"/>
      <c r="K365" s="234"/>
      <c r="L365" s="234"/>
      <c r="M365" s="234"/>
    </row>
    <row r="366" spans="5:13" s="102" customFormat="1" x14ac:dyDescent="0.2">
      <c r="E366" s="234"/>
      <c r="F366" s="234"/>
      <c r="G366" s="234"/>
      <c r="H366" s="234"/>
      <c r="I366" s="234"/>
      <c r="J366" s="234"/>
      <c r="K366" s="234"/>
      <c r="L366" s="234"/>
      <c r="M366" s="234"/>
    </row>
    <row r="367" spans="5:13" s="102" customFormat="1" x14ac:dyDescent="0.2">
      <c r="E367" s="234"/>
      <c r="F367" s="234"/>
      <c r="G367" s="234"/>
      <c r="H367" s="234"/>
      <c r="I367" s="234"/>
      <c r="J367" s="234"/>
      <c r="K367" s="234"/>
      <c r="L367" s="234"/>
      <c r="M367" s="234"/>
    </row>
    <row r="368" spans="5:13" s="102" customFormat="1" x14ac:dyDescent="0.2">
      <c r="E368" s="234"/>
      <c r="F368" s="234"/>
      <c r="G368" s="234"/>
      <c r="H368" s="234"/>
      <c r="I368" s="234"/>
      <c r="J368" s="234"/>
      <c r="K368" s="234"/>
      <c r="L368" s="234"/>
      <c r="M368" s="234"/>
    </row>
    <row r="369" spans="5:13" s="102" customFormat="1" x14ac:dyDescent="0.2">
      <c r="E369" s="234"/>
      <c r="F369" s="234"/>
      <c r="G369" s="234"/>
      <c r="H369" s="234"/>
      <c r="I369" s="234"/>
      <c r="J369" s="234"/>
      <c r="K369" s="234"/>
      <c r="L369" s="234"/>
      <c r="M369" s="234"/>
    </row>
    <row r="370" spans="5:13" s="102" customFormat="1" x14ac:dyDescent="0.2">
      <c r="E370" s="234"/>
      <c r="F370" s="234"/>
      <c r="G370" s="234"/>
      <c r="H370" s="234"/>
      <c r="I370" s="234"/>
      <c r="J370" s="234"/>
      <c r="K370" s="234"/>
      <c r="L370" s="234"/>
      <c r="M370" s="234"/>
    </row>
    <row r="371" spans="5:13" s="102" customFormat="1" x14ac:dyDescent="0.2">
      <c r="E371" s="234"/>
      <c r="F371" s="234"/>
      <c r="G371" s="234"/>
      <c r="H371" s="234"/>
      <c r="I371" s="234"/>
      <c r="J371" s="234"/>
      <c r="K371" s="234"/>
      <c r="L371" s="234"/>
      <c r="M371" s="234"/>
    </row>
    <row r="372" spans="5:13" s="102" customFormat="1" x14ac:dyDescent="0.2">
      <c r="E372" s="234"/>
      <c r="F372" s="234"/>
      <c r="G372" s="234"/>
      <c r="H372" s="234"/>
      <c r="I372" s="234"/>
      <c r="J372" s="234"/>
      <c r="K372" s="234"/>
      <c r="L372" s="234"/>
      <c r="M372" s="234"/>
    </row>
    <row r="373" spans="5:13" s="102" customFormat="1" x14ac:dyDescent="0.2">
      <c r="E373" s="234"/>
      <c r="F373" s="234"/>
      <c r="G373" s="234"/>
      <c r="H373" s="234"/>
      <c r="I373" s="234"/>
      <c r="J373" s="234"/>
      <c r="K373" s="234"/>
      <c r="L373" s="234"/>
      <c r="M373" s="234"/>
    </row>
    <row r="374" spans="5:13" s="102" customFormat="1" x14ac:dyDescent="0.2">
      <c r="E374" s="234"/>
      <c r="F374" s="234"/>
      <c r="G374" s="234"/>
      <c r="H374" s="234"/>
      <c r="I374" s="234"/>
      <c r="J374" s="234"/>
      <c r="K374" s="234"/>
      <c r="L374" s="234"/>
      <c r="M374" s="234"/>
    </row>
    <row r="375" spans="5:13" s="102" customFormat="1" x14ac:dyDescent="0.2">
      <c r="E375" s="234"/>
      <c r="F375" s="234"/>
      <c r="G375" s="234"/>
      <c r="H375" s="234"/>
      <c r="I375" s="234"/>
      <c r="J375" s="234"/>
      <c r="K375" s="234"/>
      <c r="L375" s="234"/>
      <c r="M375" s="234"/>
    </row>
    <row r="376" spans="5:13" s="102" customFormat="1" x14ac:dyDescent="0.2">
      <c r="E376" s="234"/>
      <c r="F376" s="234"/>
      <c r="G376" s="234"/>
      <c r="H376" s="234"/>
      <c r="I376" s="234"/>
      <c r="J376" s="234"/>
      <c r="K376" s="234"/>
      <c r="L376" s="234"/>
      <c r="M376" s="234"/>
    </row>
    <row r="377" spans="5:13" s="102" customFormat="1" x14ac:dyDescent="0.2">
      <c r="E377" s="234"/>
      <c r="F377" s="234"/>
      <c r="G377" s="234"/>
      <c r="H377" s="234"/>
      <c r="I377" s="234"/>
      <c r="J377" s="234"/>
      <c r="K377" s="234"/>
      <c r="L377" s="234"/>
      <c r="M377" s="234"/>
    </row>
    <row r="378" spans="5:13" s="102" customFormat="1" x14ac:dyDescent="0.2">
      <c r="E378" s="234"/>
      <c r="F378" s="234"/>
      <c r="G378" s="234"/>
      <c r="H378" s="234"/>
      <c r="I378" s="234"/>
      <c r="J378" s="234"/>
      <c r="K378" s="234"/>
      <c r="L378" s="234"/>
      <c r="M378" s="234"/>
    </row>
    <row r="379" spans="5:13" s="102" customFormat="1" x14ac:dyDescent="0.2">
      <c r="E379" s="234"/>
      <c r="F379" s="234"/>
      <c r="G379" s="234"/>
      <c r="H379" s="234"/>
      <c r="I379" s="234"/>
      <c r="J379" s="234"/>
      <c r="K379" s="234"/>
      <c r="L379" s="234"/>
      <c r="M379" s="234"/>
    </row>
    <row r="380" spans="5:13" s="102" customFormat="1" x14ac:dyDescent="0.2">
      <c r="E380" s="234"/>
      <c r="F380" s="234"/>
      <c r="G380" s="234"/>
      <c r="H380" s="234"/>
      <c r="I380" s="234"/>
      <c r="J380" s="234"/>
      <c r="K380" s="234"/>
      <c r="L380" s="234"/>
      <c r="M380" s="234"/>
    </row>
    <row r="381" spans="5:13" s="102" customFormat="1" x14ac:dyDescent="0.2">
      <c r="E381" s="234"/>
      <c r="F381" s="234"/>
      <c r="G381" s="234"/>
      <c r="H381" s="234"/>
      <c r="I381" s="234"/>
      <c r="J381" s="234"/>
      <c r="K381" s="234"/>
      <c r="L381" s="234"/>
      <c r="M381" s="234"/>
    </row>
    <row r="382" spans="5:13" s="102" customFormat="1" x14ac:dyDescent="0.2">
      <c r="E382" s="234"/>
      <c r="F382" s="234"/>
      <c r="G382" s="234"/>
      <c r="H382" s="234"/>
      <c r="I382" s="234"/>
      <c r="J382" s="234"/>
      <c r="K382" s="234"/>
      <c r="L382" s="234"/>
      <c r="M382" s="234"/>
    </row>
    <row r="383" spans="5:13" s="102" customFormat="1" x14ac:dyDescent="0.2">
      <c r="E383" s="234"/>
      <c r="F383" s="234"/>
      <c r="G383" s="234"/>
      <c r="H383" s="234"/>
      <c r="I383" s="234"/>
      <c r="J383" s="234"/>
      <c r="K383" s="234"/>
      <c r="L383" s="234"/>
      <c r="M383" s="234"/>
    </row>
    <row r="384" spans="5:13" s="102" customFormat="1" x14ac:dyDescent="0.2">
      <c r="E384" s="234"/>
      <c r="F384" s="234"/>
      <c r="G384" s="234"/>
      <c r="H384" s="234"/>
      <c r="I384" s="234"/>
      <c r="J384" s="234"/>
      <c r="K384" s="234"/>
      <c r="L384" s="234"/>
      <c r="M384" s="234"/>
    </row>
    <row r="385" spans="5:13" s="102" customFormat="1" x14ac:dyDescent="0.2">
      <c r="E385" s="234"/>
      <c r="F385" s="234"/>
      <c r="G385" s="234"/>
      <c r="H385" s="234"/>
      <c r="I385" s="234"/>
      <c r="J385" s="234"/>
      <c r="K385" s="234"/>
      <c r="L385" s="234"/>
      <c r="M385" s="234"/>
    </row>
    <row r="386" spans="5:13" s="102" customFormat="1" x14ac:dyDescent="0.2">
      <c r="E386" s="234"/>
      <c r="F386" s="234"/>
      <c r="G386" s="234"/>
      <c r="H386" s="234"/>
      <c r="I386" s="234"/>
      <c r="J386" s="234"/>
      <c r="K386" s="234"/>
      <c r="L386" s="234"/>
      <c r="M386" s="234"/>
    </row>
    <row r="387" spans="5:13" s="102" customFormat="1" x14ac:dyDescent="0.2">
      <c r="E387" s="234"/>
      <c r="F387" s="234"/>
      <c r="G387" s="234"/>
      <c r="H387" s="234"/>
      <c r="I387" s="234"/>
      <c r="J387" s="234"/>
      <c r="K387" s="234"/>
      <c r="L387" s="234"/>
      <c r="M387" s="234"/>
    </row>
    <row r="388" spans="5:13" s="102" customFormat="1" x14ac:dyDescent="0.2">
      <c r="E388" s="234"/>
      <c r="F388" s="234"/>
      <c r="G388" s="234"/>
      <c r="H388" s="234"/>
      <c r="I388" s="234"/>
      <c r="J388" s="234"/>
      <c r="K388" s="234"/>
      <c r="L388" s="234"/>
      <c r="M388" s="234"/>
    </row>
    <row r="389" spans="5:13" s="102" customFormat="1" x14ac:dyDescent="0.2">
      <c r="E389" s="234"/>
      <c r="F389" s="234"/>
      <c r="G389" s="234"/>
      <c r="H389" s="234"/>
      <c r="I389" s="234"/>
      <c r="J389" s="234"/>
      <c r="K389" s="234"/>
      <c r="L389" s="234"/>
      <c r="M389" s="234"/>
    </row>
    <row r="390" spans="5:13" s="102" customFormat="1" x14ac:dyDescent="0.2">
      <c r="E390" s="234"/>
      <c r="F390" s="234"/>
      <c r="G390" s="234"/>
      <c r="H390" s="234"/>
      <c r="I390" s="234"/>
      <c r="J390" s="234"/>
      <c r="K390" s="234"/>
      <c r="L390" s="234"/>
      <c r="M390" s="234"/>
    </row>
    <row r="391" spans="5:13" s="102" customFormat="1" x14ac:dyDescent="0.2">
      <c r="E391" s="234"/>
      <c r="F391" s="234"/>
      <c r="G391" s="234"/>
      <c r="H391" s="234"/>
      <c r="I391" s="234"/>
      <c r="J391" s="234"/>
      <c r="K391" s="234"/>
      <c r="L391" s="234"/>
      <c r="M391" s="234"/>
    </row>
    <row r="392" spans="5:13" s="102" customFormat="1" x14ac:dyDescent="0.2">
      <c r="E392" s="234"/>
      <c r="F392" s="234"/>
      <c r="G392" s="234"/>
      <c r="H392" s="234"/>
      <c r="I392" s="234"/>
      <c r="J392" s="234"/>
      <c r="K392" s="234"/>
      <c r="L392" s="234"/>
      <c r="M392" s="234"/>
    </row>
    <row r="393" spans="5:13" s="102" customFormat="1" x14ac:dyDescent="0.2">
      <c r="E393" s="234"/>
      <c r="F393" s="234"/>
      <c r="G393" s="234"/>
      <c r="H393" s="234"/>
      <c r="I393" s="234"/>
      <c r="J393" s="234"/>
      <c r="K393" s="234"/>
      <c r="L393" s="234"/>
      <c r="M393" s="234"/>
    </row>
    <row r="394" spans="5:13" s="102" customFormat="1" x14ac:dyDescent="0.2">
      <c r="E394" s="234"/>
      <c r="F394" s="234"/>
      <c r="G394" s="234"/>
      <c r="H394" s="234"/>
      <c r="I394" s="234"/>
      <c r="J394" s="234"/>
      <c r="K394" s="234"/>
      <c r="L394" s="234"/>
      <c r="M394" s="234"/>
    </row>
    <row r="395" spans="5:13" s="102" customFormat="1" x14ac:dyDescent="0.2">
      <c r="E395" s="234"/>
      <c r="F395" s="234"/>
      <c r="G395" s="234"/>
      <c r="H395" s="234"/>
      <c r="I395" s="234"/>
      <c r="J395" s="234"/>
      <c r="K395" s="234"/>
      <c r="L395" s="234"/>
      <c r="M395" s="234"/>
    </row>
    <row r="396" spans="5:13" s="102" customFormat="1" x14ac:dyDescent="0.2">
      <c r="E396" s="234"/>
      <c r="F396" s="234"/>
      <c r="G396" s="234"/>
      <c r="H396" s="234"/>
      <c r="I396" s="234"/>
      <c r="J396" s="234"/>
      <c r="K396" s="234"/>
      <c r="L396" s="234"/>
      <c r="M396" s="234"/>
    </row>
    <row r="397" spans="5:13" s="102" customFormat="1" x14ac:dyDescent="0.2">
      <c r="E397" s="234"/>
      <c r="F397" s="234"/>
      <c r="G397" s="234"/>
      <c r="H397" s="234"/>
      <c r="I397" s="234"/>
      <c r="J397" s="234"/>
      <c r="K397" s="234"/>
      <c r="L397" s="234"/>
      <c r="M397" s="234"/>
    </row>
    <row r="398" spans="5:13" s="102" customFormat="1" x14ac:dyDescent="0.2">
      <c r="E398" s="234"/>
      <c r="F398" s="234"/>
      <c r="G398" s="234"/>
      <c r="H398" s="234"/>
      <c r="I398" s="234"/>
      <c r="J398" s="234"/>
      <c r="K398" s="234"/>
      <c r="L398" s="234"/>
      <c r="M398" s="234"/>
    </row>
    <row r="399" spans="5:13" s="102" customFormat="1" x14ac:dyDescent="0.2">
      <c r="E399" s="234"/>
      <c r="F399" s="234"/>
      <c r="G399" s="234"/>
      <c r="H399" s="234"/>
      <c r="I399" s="234"/>
      <c r="J399" s="234"/>
      <c r="K399" s="234"/>
      <c r="L399" s="234"/>
      <c r="M399" s="234"/>
    </row>
    <row r="400" spans="5:13" s="102" customFormat="1" x14ac:dyDescent="0.2">
      <c r="E400" s="234"/>
      <c r="F400" s="234"/>
      <c r="G400" s="234"/>
      <c r="H400" s="234"/>
      <c r="I400" s="234"/>
      <c r="J400" s="234"/>
      <c r="K400" s="234"/>
      <c r="L400" s="234"/>
      <c r="M400" s="234"/>
    </row>
    <row r="401" spans="5:13" s="102" customFormat="1" x14ac:dyDescent="0.2">
      <c r="E401" s="234"/>
      <c r="F401" s="234"/>
      <c r="G401" s="234"/>
      <c r="H401" s="234"/>
      <c r="I401" s="234"/>
      <c r="J401" s="234"/>
      <c r="K401" s="234"/>
      <c r="L401" s="234"/>
      <c r="M401" s="234"/>
    </row>
    <row r="402" spans="5:13" s="102" customFormat="1" x14ac:dyDescent="0.2">
      <c r="E402" s="234"/>
      <c r="F402" s="234"/>
      <c r="G402" s="234"/>
      <c r="H402" s="234"/>
      <c r="I402" s="234"/>
      <c r="J402" s="234"/>
      <c r="K402" s="234"/>
      <c r="L402" s="234"/>
      <c r="M402" s="234"/>
    </row>
    <row r="403" spans="5:13" s="102" customFormat="1" x14ac:dyDescent="0.2">
      <c r="E403" s="234"/>
      <c r="F403" s="234"/>
      <c r="G403" s="234"/>
      <c r="H403" s="234"/>
      <c r="I403" s="234"/>
      <c r="J403" s="234"/>
      <c r="K403" s="234"/>
      <c r="L403" s="234"/>
      <c r="M403" s="234"/>
    </row>
    <row r="404" spans="5:13" s="102" customFormat="1" x14ac:dyDescent="0.2">
      <c r="E404" s="234"/>
      <c r="F404" s="234"/>
      <c r="G404" s="234"/>
      <c r="H404" s="234"/>
      <c r="I404" s="234"/>
      <c r="J404" s="234"/>
      <c r="K404" s="234"/>
      <c r="L404" s="234"/>
      <c r="M404" s="234"/>
    </row>
    <row r="405" spans="5:13" s="102" customFormat="1" x14ac:dyDescent="0.2">
      <c r="E405" s="234"/>
      <c r="F405" s="234"/>
      <c r="G405" s="234"/>
      <c r="H405" s="234"/>
      <c r="I405" s="234"/>
      <c r="J405" s="234"/>
      <c r="K405" s="234"/>
      <c r="L405" s="234"/>
      <c r="M405" s="234"/>
    </row>
    <row r="406" spans="5:13" s="102" customFormat="1" x14ac:dyDescent="0.2">
      <c r="E406" s="234"/>
      <c r="F406" s="234"/>
      <c r="G406" s="234"/>
      <c r="H406" s="234"/>
      <c r="I406" s="234"/>
      <c r="J406" s="234"/>
      <c r="K406" s="234"/>
      <c r="L406" s="234"/>
      <c r="M406" s="234"/>
    </row>
    <row r="407" spans="5:13" s="102" customFormat="1" x14ac:dyDescent="0.2">
      <c r="E407" s="234"/>
      <c r="F407" s="234"/>
      <c r="G407" s="234"/>
      <c r="H407" s="234"/>
      <c r="I407" s="234"/>
      <c r="J407" s="234"/>
      <c r="K407" s="234"/>
      <c r="L407" s="234"/>
      <c r="M407" s="234"/>
    </row>
    <row r="408" spans="5:13" s="102" customFormat="1" x14ac:dyDescent="0.2">
      <c r="E408" s="234"/>
      <c r="F408" s="234"/>
      <c r="G408" s="234"/>
      <c r="H408" s="234"/>
      <c r="I408" s="234"/>
      <c r="J408" s="234"/>
      <c r="K408" s="234"/>
      <c r="L408" s="234"/>
      <c r="M408" s="234"/>
    </row>
    <row r="409" spans="5:13" s="102" customFormat="1" x14ac:dyDescent="0.2">
      <c r="E409" s="234"/>
      <c r="F409" s="234"/>
      <c r="G409" s="234"/>
      <c r="H409" s="234"/>
      <c r="I409" s="234"/>
      <c r="J409" s="234"/>
      <c r="K409" s="234"/>
      <c r="L409" s="234"/>
      <c r="M409" s="234"/>
    </row>
    <row r="410" spans="5:13" s="102" customFormat="1" x14ac:dyDescent="0.2">
      <c r="E410" s="234"/>
      <c r="F410" s="234"/>
      <c r="G410" s="234"/>
      <c r="H410" s="234"/>
      <c r="I410" s="234"/>
      <c r="J410" s="234"/>
      <c r="K410" s="234"/>
      <c r="L410" s="234"/>
      <c r="M410" s="234"/>
    </row>
    <row r="411" spans="5:13" s="102" customFormat="1" x14ac:dyDescent="0.2">
      <c r="E411" s="234"/>
      <c r="F411" s="234"/>
      <c r="G411" s="234"/>
      <c r="H411" s="234"/>
      <c r="I411" s="234"/>
      <c r="J411" s="234"/>
      <c r="K411" s="234"/>
      <c r="L411" s="234"/>
      <c r="M411" s="234"/>
    </row>
    <row r="412" spans="5:13" s="102" customFormat="1" x14ac:dyDescent="0.2">
      <c r="E412" s="234"/>
      <c r="F412" s="234"/>
      <c r="G412" s="234"/>
      <c r="H412" s="234"/>
      <c r="I412" s="234"/>
      <c r="J412" s="234"/>
      <c r="K412" s="234"/>
      <c r="L412" s="234"/>
      <c r="M412" s="234"/>
    </row>
    <row r="413" spans="5:13" s="102" customFormat="1" x14ac:dyDescent="0.2">
      <c r="E413" s="234"/>
      <c r="F413" s="234"/>
      <c r="G413" s="234"/>
      <c r="H413" s="234"/>
      <c r="I413" s="234"/>
      <c r="J413" s="234"/>
      <c r="K413" s="234"/>
      <c r="L413" s="234"/>
      <c r="M413" s="234"/>
    </row>
    <row r="414" spans="5:13" s="102" customFormat="1" x14ac:dyDescent="0.2">
      <c r="E414" s="234"/>
      <c r="F414" s="234"/>
      <c r="G414" s="234"/>
      <c r="H414" s="234"/>
      <c r="I414" s="234"/>
      <c r="J414" s="234"/>
      <c r="K414" s="234"/>
      <c r="L414" s="234"/>
      <c r="M414" s="234"/>
    </row>
    <row r="415" spans="5:13" s="102" customFormat="1" x14ac:dyDescent="0.2">
      <c r="E415" s="234"/>
      <c r="F415" s="234"/>
      <c r="G415" s="234"/>
      <c r="H415" s="234"/>
      <c r="I415" s="234"/>
      <c r="J415" s="234"/>
      <c r="K415" s="234"/>
      <c r="L415" s="234"/>
      <c r="M415" s="234"/>
    </row>
    <row r="416" spans="5:13" s="102" customFormat="1" x14ac:dyDescent="0.2">
      <c r="E416" s="234"/>
      <c r="F416" s="234"/>
      <c r="G416" s="234"/>
      <c r="H416" s="234"/>
      <c r="I416" s="234"/>
      <c r="J416" s="234"/>
      <c r="K416" s="234"/>
      <c r="L416" s="234"/>
      <c r="M416" s="234"/>
    </row>
    <row r="417" spans="5:13" s="102" customFormat="1" x14ac:dyDescent="0.2">
      <c r="E417" s="234"/>
      <c r="F417" s="234"/>
      <c r="G417" s="234"/>
      <c r="H417" s="234"/>
      <c r="I417" s="234"/>
      <c r="J417" s="234"/>
      <c r="K417" s="234"/>
      <c r="L417" s="234"/>
      <c r="M417" s="234"/>
    </row>
    <row r="418" spans="5:13" s="102" customFormat="1" x14ac:dyDescent="0.2">
      <c r="E418" s="234"/>
      <c r="F418" s="234"/>
      <c r="G418" s="234"/>
      <c r="H418" s="234"/>
      <c r="I418" s="234"/>
      <c r="J418" s="234"/>
      <c r="K418" s="234"/>
      <c r="L418" s="234"/>
      <c r="M418" s="234"/>
    </row>
    <row r="419" spans="5:13" s="102" customFormat="1" x14ac:dyDescent="0.2">
      <c r="E419" s="234"/>
      <c r="F419" s="234"/>
      <c r="G419" s="234"/>
      <c r="H419" s="234"/>
      <c r="I419" s="234"/>
      <c r="J419" s="234"/>
      <c r="K419" s="234"/>
      <c r="L419" s="234"/>
      <c r="M419" s="234"/>
    </row>
    <row r="420" spans="5:13" s="102" customFormat="1" x14ac:dyDescent="0.2">
      <c r="E420" s="234"/>
      <c r="F420" s="234"/>
      <c r="G420" s="234"/>
      <c r="H420" s="234"/>
      <c r="I420" s="234"/>
      <c r="J420" s="234"/>
      <c r="K420" s="234"/>
      <c r="L420" s="234"/>
      <c r="M420" s="234"/>
    </row>
    <row r="421" spans="5:13" s="102" customFormat="1" x14ac:dyDescent="0.2">
      <c r="E421" s="234"/>
      <c r="F421" s="234"/>
      <c r="G421" s="234"/>
      <c r="H421" s="234"/>
      <c r="I421" s="234"/>
      <c r="J421" s="234"/>
      <c r="K421" s="234"/>
      <c r="L421" s="234"/>
      <c r="M421" s="234"/>
    </row>
    <row r="422" spans="5:13" s="102" customFormat="1" x14ac:dyDescent="0.2">
      <c r="E422" s="234"/>
      <c r="F422" s="234"/>
      <c r="G422" s="234"/>
      <c r="H422" s="234"/>
      <c r="I422" s="234"/>
      <c r="J422" s="234"/>
      <c r="K422" s="234"/>
      <c r="L422" s="234"/>
      <c r="M422" s="234"/>
    </row>
    <row r="423" spans="5:13" s="102" customFormat="1" x14ac:dyDescent="0.2">
      <c r="E423" s="234"/>
      <c r="F423" s="234"/>
      <c r="G423" s="234"/>
      <c r="H423" s="234"/>
      <c r="I423" s="234"/>
      <c r="J423" s="234"/>
      <c r="K423" s="234"/>
      <c r="L423" s="234"/>
      <c r="M423" s="234"/>
    </row>
    <row r="424" spans="5:13" s="102" customFormat="1" x14ac:dyDescent="0.2">
      <c r="E424" s="234"/>
      <c r="F424" s="234"/>
      <c r="G424" s="234"/>
      <c r="H424" s="234"/>
      <c r="I424" s="234"/>
      <c r="J424" s="234"/>
      <c r="K424" s="234"/>
      <c r="L424" s="234"/>
      <c r="M424" s="234"/>
    </row>
    <row r="425" spans="5:13" s="102" customFormat="1" x14ac:dyDescent="0.2">
      <c r="E425" s="234"/>
      <c r="F425" s="234"/>
      <c r="G425" s="234"/>
      <c r="H425" s="234"/>
      <c r="I425" s="234"/>
      <c r="J425" s="234"/>
      <c r="K425" s="234"/>
      <c r="L425" s="234"/>
      <c r="M425" s="234"/>
    </row>
    <row r="426" spans="5:13" s="102" customFormat="1" x14ac:dyDescent="0.2">
      <c r="E426" s="234"/>
      <c r="F426" s="234"/>
      <c r="G426" s="234"/>
      <c r="H426" s="234"/>
      <c r="I426" s="234"/>
      <c r="J426" s="234"/>
      <c r="K426" s="234"/>
      <c r="L426" s="234"/>
      <c r="M426" s="234"/>
    </row>
    <row r="427" spans="5:13" s="102" customFormat="1" x14ac:dyDescent="0.2">
      <c r="E427" s="234"/>
      <c r="F427" s="234"/>
      <c r="G427" s="234"/>
      <c r="H427" s="234"/>
      <c r="I427" s="234"/>
      <c r="J427" s="234"/>
      <c r="K427" s="234"/>
      <c r="L427" s="234"/>
      <c r="M427" s="234"/>
    </row>
    <row r="428" spans="5:13" s="102" customFormat="1" x14ac:dyDescent="0.2">
      <c r="E428" s="234"/>
      <c r="F428" s="234"/>
      <c r="G428" s="234"/>
      <c r="H428" s="234"/>
      <c r="I428" s="234"/>
      <c r="J428" s="234"/>
      <c r="K428" s="234"/>
      <c r="L428" s="234"/>
      <c r="M428" s="234"/>
    </row>
    <row r="429" spans="5:13" s="102" customFormat="1" x14ac:dyDescent="0.2">
      <c r="E429" s="234"/>
      <c r="F429" s="234"/>
      <c r="G429" s="234"/>
      <c r="H429" s="234"/>
      <c r="I429" s="234"/>
      <c r="J429" s="234"/>
      <c r="K429" s="234"/>
      <c r="L429" s="234"/>
      <c r="M429" s="234"/>
    </row>
    <row r="430" spans="5:13" s="102" customFormat="1" x14ac:dyDescent="0.2">
      <c r="E430" s="234"/>
      <c r="F430" s="234"/>
      <c r="G430" s="234"/>
      <c r="H430" s="234"/>
      <c r="I430" s="234"/>
      <c r="J430" s="234"/>
      <c r="K430" s="234"/>
      <c r="L430" s="234"/>
      <c r="M430" s="234"/>
    </row>
    <row r="431" spans="5:13" s="102" customFormat="1" x14ac:dyDescent="0.2">
      <c r="E431" s="234"/>
      <c r="F431" s="234"/>
      <c r="G431" s="234"/>
      <c r="H431" s="234"/>
      <c r="I431" s="234"/>
      <c r="J431" s="234"/>
      <c r="K431" s="234"/>
      <c r="L431" s="234"/>
      <c r="M431" s="234"/>
    </row>
    <row r="432" spans="5:13" s="102" customFormat="1" x14ac:dyDescent="0.2">
      <c r="E432" s="234"/>
      <c r="F432" s="234"/>
      <c r="G432" s="234"/>
      <c r="H432" s="234"/>
      <c r="I432" s="234"/>
      <c r="J432" s="234"/>
      <c r="K432" s="234"/>
      <c r="L432" s="234"/>
      <c r="M432" s="234"/>
    </row>
    <row r="433" spans="5:13" s="102" customFormat="1" x14ac:dyDescent="0.2">
      <c r="E433" s="234"/>
      <c r="F433" s="234"/>
      <c r="G433" s="234"/>
      <c r="H433" s="234"/>
      <c r="I433" s="234"/>
      <c r="J433" s="234"/>
      <c r="K433" s="234"/>
      <c r="L433" s="234"/>
      <c r="M433" s="234"/>
    </row>
    <row r="434" spans="5:13" s="102" customFormat="1" x14ac:dyDescent="0.2">
      <c r="E434" s="234"/>
      <c r="F434" s="234"/>
      <c r="G434" s="234"/>
      <c r="H434" s="234"/>
      <c r="I434" s="234"/>
      <c r="J434" s="234"/>
      <c r="K434" s="234"/>
      <c r="L434" s="234"/>
      <c r="M434" s="234"/>
    </row>
    <row r="435" spans="5:13" s="102" customFormat="1" x14ac:dyDescent="0.2">
      <c r="E435" s="234"/>
      <c r="F435" s="234"/>
      <c r="G435" s="234"/>
      <c r="H435" s="234"/>
      <c r="I435" s="234"/>
      <c r="J435" s="234"/>
      <c r="K435" s="234"/>
      <c r="L435" s="234"/>
      <c r="M435" s="234"/>
    </row>
    <row r="436" spans="5:13" s="102" customFormat="1" x14ac:dyDescent="0.2">
      <c r="E436" s="234"/>
      <c r="F436" s="234"/>
      <c r="G436" s="234"/>
      <c r="H436" s="234"/>
      <c r="I436" s="234"/>
      <c r="J436" s="234"/>
      <c r="K436" s="234"/>
      <c r="L436" s="234"/>
      <c r="M436" s="234"/>
    </row>
    <row r="437" spans="5:13" s="102" customFormat="1" x14ac:dyDescent="0.2">
      <c r="E437" s="234"/>
      <c r="F437" s="234"/>
      <c r="G437" s="234"/>
      <c r="H437" s="234"/>
      <c r="I437" s="234"/>
      <c r="J437" s="234"/>
      <c r="K437" s="234"/>
      <c r="L437" s="234"/>
      <c r="M437" s="234"/>
    </row>
    <row r="438" spans="5:13" s="102" customFormat="1" x14ac:dyDescent="0.2">
      <c r="E438" s="234"/>
      <c r="F438" s="234"/>
      <c r="G438" s="234"/>
      <c r="H438" s="234"/>
      <c r="I438" s="234"/>
      <c r="J438" s="234"/>
      <c r="K438" s="234"/>
      <c r="L438" s="234"/>
      <c r="M438" s="234"/>
    </row>
    <row r="439" spans="5:13" s="102" customFormat="1" x14ac:dyDescent="0.2">
      <c r="E439" s="234"/>
      <c r="F439" s="234"/>
      <c r="G439" s="234"/>
      <c r="H439" s="234"/>
      <c r="I439" s="234"/>
      <c r="J439" s="234"/>
      <c r="K439" s="234"/>
      <c r="L439" s="234"/>
      <c r="M439" s="234"/>
    </row>
    <row r="440" spans="5:13" s="102" customFormat="1" x14ac:dyDescent="0.2">
      <c r="E440" s="234"/>
      <c r="F440" s="234"/>
      <c r="G440" s="234"/>
      <c r="H440" s="234"/>
      <c r="I440" s="234"/>
      <c r="J440" s="234"/>
      <c r="K440" s="234"/>
      <c r="L440" s="234"/>
      <c r="M440" s="234"/>
    </row>
    <row r="441" spans="5:13" s="102" customFormat="1" x14ac:dyDescent="0.2">
      <c r="E441" s="234"/>
      <c r="F441" s="234"/>
      <c r="G441" s="234"/>
      <c r="H441" s="234"/>
      <c r="I441" s="234"/>
      <c r="J441" s="234"/>
      <c r="K441" s="234"/>
      <c r="L441" s="234"/>
      <c r="M441" s="234"/>
    </row>
    <row r="442" spans="5:13" s="102" customFormat="1" x14ac:dyDescent="0.2">
      <c r="E442" s="234"/>
      <c r="F442" s="234"/>
      <c r="G442" s="234"/>
      <c r="H442" s="234"/>
      <c r="I442" s="234"/>
      <c r="J442" s="234"/>
      <c r="K442" s="234"/>
      <c r="L442" s="234"/>
      <c r="M442" s="234"/>
    </row>
    <row r="443" spans="5:13" s="102" customFormat="1" x14ac:dyDescent="0.2">
      <c r="E443" s="234"/>
      <c r="F443" s="234"/>
      <c r="G443" s="234"/>
      <c r="H443" s="234"/>
      <c r="I443" s="234"/>
      <c r="J443" s="234"/>
      <c r="K443" s="234"/>
      <c r="L443" s="234"/>
      <c r="M443" s="234"/>
    </row>
    <row r="444" spans="5:13" s="102" customFormat="1" x14ac:dyDescent="0.2">
      <c r="E444" s="234"/>
      <c r="F444" s="234"/>
      <c r="G444" s="234"/>
      <c r="H444" s="234"/>
      <c r="I444" s="234"/>
      <c r="J444" s="234"/>
      <c r="K444" s="234"/>
      <c r="L444" s="234"/>
      <c r="M444" s="234"/>
    </row>
    <row r="445" spans="5:13" s="102" customFormat="1" x14ac:dyDescent="0.2">
      <c r="E445" s="234"/>
      <c r="F445" s="234"/>
      <c r="G445" s="234"/>
      <c r="H445" s="234"/>
      <c r="I445" s="234"/>
      <c r="J445" s="234"/>
      <c r="K445" s="234"/>
      <c r="L445" s="234"/>
      <c r="M445" s="234"/>
    </row>
    <row r="446" spans="5:13" s="102" customFormat="1" x14ac:dyDescent="0.2">
      <c r="E446" s="234"/>
      <c r="F446" s="234"/>
      <c r="G446" s="234"/>
      <c r="H446" s="234"/>
      <c r="I446" s="234"/>
      <c r="J446" s="234"/>
      <c r="K446" s="234"/>
      <c r="L446" s="234"/>
      <c r="M446" s="234"/>
    </row>
    <row r="447" spans="5:13" s="102" customFormat="1" x14ac:dyDescent="0.2">
      <c r="E447" s="234"/>
      <c r="F447" s="234"/>
      <c r="G447" s="234"/>
      <c r="H447" s="234"/>
      <c r="I447" s="234"/>
      <c r="J447" s="234"/>
      <c r="K447" s="234"/>
      <c r="L447" s="234"/>
      <c r="M447" s="234"/>
    </row>
    <row r="448" spans="5:13" s="102" customFormat="1" x14ac:dyDescent="0.2">
      <c r="E448" s="234"/>
      <c r="F448" s="234"/>
      <c r="G448" s="234"/>
      <c r="H448" s="234"/>
      <c r="I448" s="234"/>
      <c r="J448" s="234"/>
      <c r="K448" s="234"/>
      <c r="L448" s="234"/>
      <c r="M448" s="234"/>
    </row>
    <row r="449" spans="5:13" s="102" customFormat="1" x14ac:dyDescent="0.2">
      <c r="E449" s="234"/>
      <c r="F449" s="234"/>
      <c r="G449" s="234"/>
      <c r="H449" s="234"/>
      <c r="I449" s="234"/>
      <c r="J449" s="234"/>
      <c r="K449" s="234"/>
      <c r="L449" s="234"/>
      <c r="M449" s="234"/>
    </row>
    <row r="450" spans="5:13" s="102" customFormat="1" x14ac:dyDescent="0.2">
      <c r="E450" s="234"/>
      <c r="F450" s="234"/>
      <c r="G450" s="234"/>
      <c r="H450" s="234"/>
      <c r="I450" s="234"/>
      <c r="J450" s="234"/>
      <c r="K450" s="234"/>
      <c r="L450" s="234"/>
      <c r="M450" s="234"/>
    </row>
    <row r="451" spans="5:13" s="102" customFormat="1" x14ac:dyDescent="0.2">
      <c r="E451" s="234"/>
      <c r="F451" s="234"/>
      <c r="G451" s="234"/>
      <c r="H451" s="234"/>
      <c r="I451" s="234"/>
      <c r="J451" s="234"/>
      <c r="K451" s="234"/>
      <c r="L451" s="234"/>
      <c r="M451" s="234"/>
    </row>
    <row r="452" spans="5:13" s="102" customFormat="1" x14ac:dyDescent="0.2">
      <c r="E452" s="234"/>
      <c r="F452" s="234"/>
      <c r="G452" s="234"/>
      <c r="H452" s="234"/>
      <c r="I452" s="234"/>
      <c r="J452" s="234"/>
      <c r="K452" s="234"/>
      <c r="L452" s="234"/>
      <c r="M452" s="234"/>
    </row>
    <row r="453" spans="5:13" s="102" customFormat="1" x14ac:dyDescent="0.2">
      <c r="E453" s="234"/>
      <c r="F453" s="234"/>
      <c r="G453" s="234"/>
      <c r="H453" s="234"/>
      <c r="I453" s="234"/>
      <c r="J453" s="234"/>
      <c r="K453" s="234"/>
      <c r="L453" s="234"/>
      <c r="M453" s="234"/>
    </row>
    <row r="454" spans="5:13" s="102" customFormat="1" x14ac:dyDescent="0.2">
      <c r="E454" s="234"/>
      <c r="F454" s="234"/>
      <c r="G454" s="234"/>
      <c r="H454" s="234"/>
      <c r="I454" s="234"/>
      <c r="J454" s="234"/>
      <c r="K454" s="234"/>
      <c r="L454" s="234"/>
      <c r="M454" s="234"/>
    </row>
    <row r="455" spans="5:13" s="102" customFormat="1" x14ac:dyDescent="0.2">
      <c r="E455" s="234"/>
      <c r="F455" s="234"/>
      <c r="G455" s="234"/>
      <c r="H455" s="234"/>
      <c r="I455" s="234"/>
      <c r="J455" s="234"/>
      <c r="K455" s="234"/>
      <c r="L455" s="234"/>
      <c r="M455" s="234"/>
    </row>
    <row r="456" spans="5:13" s="102" customFormat="1" x14ac:dyDescent="0.2">
      <c r="E456" s="234"/>
      <c r="F456" s="234"/>
      <c r="G456" s="234"/>
      <c r="H456" s="234"/>
      <c r="I456" s="234"/>
      <c r="J456" s="234"/>
      <c r="K456" s="234"/>
      <c r="L456" s="234"/>
      <c r="M456" s="234"/>
    </row>
    <row r="457" spans="5:13" s="102" customFormat="1" x14ac:dyDescent="0.2">
      <c r="E457" s="234"/>
      <c r="F457" s="234"/>
      <c r="G457" s="234"/>
      <c r="H457" s="234"/>
      <c r="I457" s="234"/>
      <c r="J457" s="234"/>
      <c r="K457" s="234"/>
      <c r="L457" s="234"/>
      <c r="M457" s="234"/>
    </row>
    <row r="458" spans="5:13" s="102" customFormat="1" x14ac:dyDescent="0.2">
      <c r="E458" s="234"/>
      <c r="F458" s="234"/>
      <c r="G458" s="234"/>
      <c r="H458" s="234"/>
      <c r="I458" s="234"/>
      <c r="J458" s="234"/>
      <c r="K458" s="234"/>
      <c r="L458" s="234"/>
      <c r="M458" s="234"/>
    </row>
    <row r="459" spans="5:13" s="102" customFormat="1" x14ac:dyDescent="0.2">
      <c r="E459" s="234"/>
      <c r="F459" s="234"/>
      <c r="G459" s="234"/>
      <c r="H459" s="234"/>
      <c r="I459" s="234"/>
      <c r="J459" s="234"/>
      <c r="K459" s="234"/>
      <c r="L459" s="234"/>
      <c r="M459" s="234"/>
    </row>
    <row r="460" spans="5:13" s="102" customFormat="1" x14ac:dyDescent="0.2">
      <c r="E460" s="234"/>
      <c r="F460" s="234"/>
      <c r="G460" s="234"/>
      <c r="H460" s="234"/>
      <c r="I460" s="234"/>
      <c r="J460" s="234"/>
      <c r="K460" s="234"/>
      <c r="L460" s="234"/>
      <c r="M460" s="234"/>
    </row>
    <row r="461" spans="5:13" s="102" customFormat="1" x14ac:dyDescent="0.2">
      <c r="E461" s="234"/>
      <c r="F461" s="234"/>
      <c r="G461" s="234"/>
      <c r="H461" s="234"/>
      <c r="I461" s="234"/>
      <c r="J461" s="234"/>
      <c r="K461" s="234"/>
      <c r="L461" s="234"/>
      <c r="M461" s="234"/>
    </row>
    <row r="462" spans="5:13" s="102" customFormat="1" x14ac:dyDescent="0.2">
      <c r="E462" s="234"/>
      <c r="F462" s="234"/>
      <c r="G462" s="234"/>
      <c r="H462" s="234"/>
      <c r="I462" s="234"/>
      <c r="J462" s="234"/>
      <c r="K462" s="234"/>
      <c r="L462" s="234"/>
      <c r="M462" s="234"/>
    </row>
    <row r="463" spans="5:13" s="102" customFormat="1" x14ac:dyDescent="0.2">
      <c r="E463" s="234"/>
      <c r="F463" s="234"/>
      <c r="G463" s="234"/>
      <c r="H463" s="234"/>
      <c r="I463" s="234"/>
      <c r="J463" s="234"/>
      <c r="K463" s="234"/>
      <c r="L463" s="234"/>
      <c r="M463" s="234"/>
    </row>
    <row r="464" spans="5:13" s="102" customFormat="1" x14ac:dyDescent="0.2">
      <c r="E464" s="234"/>
      <c r="F464" s="234"/>
      <c r="G464" s="234"/>
      <c r="H464" s="234"/>
      <c r="I464" s="234"/>
      <c r="J464" s="234"/>
      <c r="K464" s="234"/>
      <c r="L464" s="234"/>
      <c r="M464" s="234"/>
    </row>
    <row r="465" spans="5:13" s="102" customFormat="1" x14ac:dyDescent="0.2">
      <c r="E465" s="234"/>
      <c r="F465" s="234"/>
      <c r="G465" s="234"/>
      <c r="H465" s="234"/>
      <c r="I465" s="234"/>
      <c r="J465" s="234"/>
      <c r="K465" s="234"/>
      <c r="L465" s="234"/>
      <c r="M465" s="234"/>
    </row>
    <row r="466" spans="5:13" s="102" customFormat="1" x14ac:dyDescent="0.2">
      <c r="E466" s="234"/>
      <c r="F466" s="234"/>
      <c r="G466" s="234"/>
      <c r="H466" s="234"/>
      <c r="I466" s="234"/>
      <c r="J466" s="234"/>
      <c r="K466" s="234"/>
      <c r="L466" s="234"/>
      <c r="M466" s="234"/>
    </row>
    <row r="467" spans="5:13" s="102" customFormat="1" x14ac:dyDescent="0.2">
      <c r="E467" s="234"/>
      <c r="F467" s="234"/>
      <c r="G467" s="234"/>
      <c r="H467" s="234"/>
      <c r="I467" s="234"/>
      <c r="J467" s="234"/>
      <c r="K467" s="234"/>
      <c r="L467" s="234"/>
      <c r="M467" s="234"/>
    </row>
    <row r="468" spans="5:13" s="102" customFormat="1" x14ac:dyDescent="0.2">
      <c r="E468" s="234"/>
      <c r="F468" s="234"/>
      <c r="G468" s="234"/>
      <c r="H468" s="234"/>
      <c r="I468" s="234"/>
      <c r="J468" s="234"/>
      <c r="K468" s="234"/>
      <c r="L468" s="234"/>
      <c r="M468" s="234"/>
    </row>
    <row r="469" spans="5:13" s="102" customFormat="1" x14ac:dyDescent="0.2">
      <c r="E469" s="234"/>
      <c r="F469" s="234"/>
      <c r="G469" s="234"/>
      <c r="H469" s="234"/>
      <c r="I469" s="234"/>
      <c r="J469" s="234"/>
      <c r="K469" s="234"/>
      <c r="L469" s="234"/>
      <c r="M469" s="234"/>
    </row>
    <row r="470" spans="5:13" s="102" customFormat="1" x14ac:dyDescent="0.2">
      <c r="E470" s="234"/>
      <c r="F470" s="234"/>
      <c r="G470" s="234"/>
      <c r="H470" s="234"/>
      <c r="I470" s="234"/>
      <c r="J470" s="234"/>
      <c r="K470" s="234"/>
      <c r="L470" s="234"/>
      <c r="M470" s="234"/>
    </row>
    <row r="471" spans="5:13" s="102" customFormat="1" x14ac:dyDescent="0.2">
      <c r="E471" s="234"/>
      <c r="F471" s="234"/>
      <c r="G471" s="234"/>
      <c r="H471" s="234"/>
      <c r="I471" s="234"/>
      <c r="J471" s="234"/>
      <c r="K471" s="234"/>
      <c r="L471" s="234"/>
      <c r="M471" s="234"/>
    </row>
    <row r="472" spans="5:13" s="102" customFormat="1" x14ac:dyDescent="0.2">
      <c r="E472" s="234"/>
      <c r="F472" s="234"/>
      <c r="G472" s="234"/>
      <c r="H472" s="234"/>
      <c r="I472" s="234"/>
      <c r="J472" s="234"/>
      <c r="K472" s="234"/>
      <c r="L472" s="234"/>
      <c r="M472" s="234"/>
    </row>
    <row r="473" spans="5:13" s="102" customFormat="1" x14ac:dyDescent="0.2">
      <c r="E473" s="234"/>
      <c r="F473" s="234"/>
      <c r="G473" s="234"/>
      <c r="H473" s="234"/>
      <c r="I473" s="234"/>
      <c r="J473" s="234"/>
      <c r="K473" s="234"/>
      <c r="L473" s="234"/>
      <c r="M473" s="234"/>
    </row>
    <row r="474" spans="5:13" s="102" customFormat="1" x14ac:dyDescent="0.2">
      <c r="E474" s="234"/>
      <c r="F474" s="234"/>
      <c r="G474" s="234"/>
      <c r="H474" s="234"/>
      <c r="I474" s="234"/>
      <c r="J474" s="234"/>
      <c r="K474" s="234"/>
      <c r="L474" s="234"/>
      <c r="M474" s="234"/>
    </row>
    <row r="475" spans="5:13" s="102" customFormat="1" x14ac:dyDescent="0.2">
      <c r="E475" s="234"/>
      <c r="F475" s="234"/>
      <c r="G475" s="234"/>
      <c r="H475" s="234"/>
      <c r="I475" s="234"/>
      <c r="J475" s="234"/>
      <c r="K475" s="234"/>
      <c r="L475" s="234"/>
      <c r="M475" s="234"/>
    </row>
    <row r="476" spans="5:13" s="102" customFormat="1" x14ac:dyDescent="0.2">
      <c r="E476" s="234"/>
      <c r="F476" s="234"/>
      <c r="G476" s="234"/>
      <c r="H476" s="234"/>
      <c r="I476" s="234"/>
      <c r="J476" s="234"/>
      <c r="K476" s="234"/>
      <c r="L476" s="234"/>
      <c r="M476" s="234"/>
    </row>
    <row r="477" spans="5:13" s="102" customFormat="1" x14ac:dyDescent="0.2">
      <c r="E477" s="234"/>
      <c r="F477" s="234"/>
      <c r="G477" s="234"/>
      <c r="H477" s="234"/>
      <c r="I477" s="234"/>
      <c r="J477" s="234"/>
      <c r="K477" s="234"/>
      <c r="L477" s="234"/>
      <c r="M477" s="234"/>
    </row>
    <row r="478" spans="5:13" s="102" customFormat="1" x14ac:dyDescent="0.2">
      <c r="E478" s="234"/>
      <c r="F478" s="234"/>
      <c r="G478" s="234"/>
      <c r="H478" s="234"/>
      <c r="I478" s="234"/>
      <c r="J478" s="234"/>
      <c r="K478" s="234"/>
      <c r="L478" s="234"/>
      <c r="M478" s="234"/>
    </row>
    <row r="479" spans="5:13" s="102" customFormat="1" x14ac:dyDescent="0.2">
      <c r="E479" s="234"/>
      <c r="F479" s="234"/>
      <c r="G479" s="234"/>
      <c r="H479" s="234"/>
      <c r="I479" s="234"/>
      <c r="J479" s="234"/>
      <c r="K479" s="234"/>
      <c r="L479" s="234"/>
      <c r="M479" s="234"/>
    </row>
    <row r="480" spans="5:13" s="102" customFormat="1" x14ac:dyDescent="0.2">
      <c r="E480" s="234"/>
      <c r="F480" s="234"/>
      <c r="G480" s="234"/>
      <c r="H480" s="234"/>
      <c r="I480" s="234"/>
      <c r="J480" s="234"/>
      <c r="K480" s="234"/>
      <c r="L480" s="234"/>
      <c r="M480" s="234"/>
    </row>
    <row r="481" spans="5:13" s="102" customFormat="1" x14ac:dyDescent="0.2">
      <c r="E481" s="234"/>
      <c r="F481" s="234"/>
      <c r="G481" s="234"/>
      <c r="H481" s="234"/>
      <c r="I481" s="234"/>
      <c r="J481" s="234"/>
      <c r="K481" s="234"/>
      <c r="L481" s="234"/>
      <c r="M481" s="234"/>
    </row>
    <row r="482" spans="5:13" s="102" customFormat="1" x14ac:dyDescent="0.2">
      <c r="E482" s="234"/>
      <c r="F482" s="234"/>
      <c r="G482" s="234"/>
      <c r="H482" s="234"/>
      <c r="I482" s="234"/>
      <c r="J482" s="234"/>
      <c r="K482" s="234"/>
      <c r="L482" s="234"/>
      <c r="M482" s="234"/>
    </row>
    <row r="483" spans="5:13" s="102" customFormat="1" x14ac:dyDescent="0.2">
      <c r="E483" s="234"/>
      <c r="F483" s="234"/>
      <c r="G483" s="234"/>
      <c r="H483" s="234"/>
      <c r="I483" s="234"/>
      <c r="J483" s="234"/>
      <c r="K483" s="234"/>
      <c r="L483" s="234"/>
      <c r="M483" s="234"/>
    </row>
    <row r="484" spans="5:13" s="102" customFormat="1" x14ac:dyDescent="0.2">
      <c r="E484" s="234"/>
      <c r="F484" s="234"/>
      <c r="G484" s="234"/>
      <c r="H484" s="234"/>
      <c r="I484" s="234"/>
      <c r="J484" s="234"/>
      <c r="K484" s="234"/>
      <c r="L484" s="234"/>
      <c r="M484" s="234"/>
    </row>
    <row r="485" spans="5:13" s="102" customFormat="1" x14ac:dyDescent="0.2">
      <c r="E485" s="234"/>
      <c r="F485" s="234"/>
      <c r="G485" s="234"/>
      <c r="H485" s="234"/>
      <c r="I485" s="234"/>
      <c r="J485" s="234"/>
      <c r="K485" s="234"/>
      <c r="L485" s="234"/>
      <c r="M485" s="234"/>
    </row>
    <row r="486" spans="5:13" s="102" customFormat="1" x14ac:dyDescent="0.2">
      <c r="E486" s="234"/>
      <c r="F486" s="234"/>
      <c r="G486" s="234"/>
      <c r="H486" s="234"/>
      <c r="I486" s="234"/>
      <c r="J486" s="234"/>
      <c r="K486" s="234"/>
      <c r="L486" s="234"/>
      <c r="M486" s="234"/>
    </row>
    <row r="487" spans="5:13" s="102" customFormat="1" x14ac:dyDescent="0.2">
      <c r="E487" s="234"/>
      <c r="F487" s="234"/>
      <c r="G487" s="234"/>
      <c r="H487" s="234"/>
      <c r="I487" s="234"/>
      <c r="J487" s="234"/>
      <c r="K487" s="234"/>
      <c r="L487" s="234"/>
      <c r="M487" s="234"/>
    </row>
    <row r="488" spans="5:13" s="102" customFormat="1" x14ac:dyDescent="0.2">
      <c r="E488" s="234"/>
      <c r="F488" s="234"/>
      <c r="G488" s="234"/>
      <c r="H488" s="234"/>
      <c r="I488" s="234"/>
      <c r="J488" s="234"/>
      <c r="K488" s="234"/>
      <c r="L488" s="234"/>
      <c r="M488" s="234"/>
    </row>
    <row r="489" spans="5:13" s="102" customFormat="1" x14ac:dyDescent="0.2">
      <c r="E489" s="234"/>
      <c r="F489" s="234"/>
      <c r="G489" s="234"/>
      <c r="H489" s="234"/>
      <c r="I489" s="234"/>
      <c r="J489" s="234"/>
      <c r="K489" s="234"/>
      <c r="L489" s="234"/>
      <c r="M489" s="234"/>
    </row>
    <row r="490" spans="5:13" s="102" customFormat="1" x14ac:dyDescent="0.2">
      <c r="E490" s="234"/>
      <c r="F490" s="234"/>
      <c r="G490" s="234"/>
      <c r="H490" s="234"/>
      <c r="I490" s="234"/>
      <c r="J490" s="234"/>
      <c r="K490" s="234"/>
      <c r="L490" s="234"/>
      <c r="M490" s="234"/>
    </row>
    <row r="491" spans="5:13" s="102" customFormat="1" x14ac:dyDescent="0.2">
      <c r="E491" s="234"/>
      <c r="F491" s="234"/>
      <c r="G491" s="234"/>
      <c r="H491" s="234"/>
      <c r="I491" s="234"/>
      <c r="J491" s="234"/>
      <c r="K491" s="234"/>
      <c r="L491" s="234"/>
      <c r="M491" s="234"/>
    </row>
    <row r="492" spans="5:13" s="102" customFormat="1" x14ac:dyDescent="0.2">
      <c r="E492" s="234"/>
      <c r="F492" s="234"/>
      <c r="G492" s="234"/>
      <c r="H492" s="234"/>
      <c r="I492" s="234"/>
      <c r="J492" s="234"/>
      <c r="K492" s="234"/>
      <c r="L492" s="234"/>
      <c r="M492" s="234"/>
    </row>
    <row r="493" spans="5:13" s="102" customFormat="1" x14ac:dyDescent="0.2">
      <c r="E493" s="234"/>
      <c r="F493" s="234"/>
      <c r="G493" s="234"/>
      <c r="H493" s="234"/>
      <c r="I493" s="234"/>
      <c r="J493" s="234"/>
      <c r="K493" s="234"/>
      <c r="L493" s="234"/>
      <c r="M493" s="234"/>
    </row>
    <row r="494" spans="5:13" s="102" customFormat="1" x14ac:dyDescent="0.2">
      <c r="E494" s="234"/>
      <c r="F494" s="234"/>
      <c r="G494" s="234"/>
      <c r="H494" s="234"/>
      <c r="I494" s="234"/>
      <c r="J494" s="234"/>
      <c r="K494" s="234"/>
      <c r="L494" s="234"/>
      <c r="M494" s="234"/>
    </row>
    <row r="495" spans="5:13" s="102" customFormat="1" x14ac:dyDescent="0.2">
      <c r="E495" s="234"/>
      <c r="F495" s="234"/>
      <c r="G495" s="234"/>
      <c r="H495" s="234"/>
      <c r="I495" s="234"/>
      <c r="J495" s="234"/>
      <c r="K495" s="234"/>
      <c r="L495" s="234"/>
      <c r="M495" s="234"/>
    </row>
    <row r="496" spans="5:13" s="102" customFormat="1" x14ac:dyDescent="0.2">
      <c r="E496" s="234"/>
      <c r="F496" s="234"/>
      <c r="G496" s="234"/>
      <c r="H496" s="234"/>
      <c r="I496" s="234"/>
      <c r="J496" s="234"/>
      <c r="K496" s="234"/>
      <c r="L496" s="234"/>
      <c r="M496" s="234"/>
    </row>
    <row r="497" spans="5:13" s="102" customFormat="1" x14ac:dyDescent="0.2">
      <c r="E497" s="234"/>
      <c r="F497" s="234"/>
      <c r="G497" s="234"/>
      <c r="H497" s="234"/>
      <c r="I497" s="234"/>
      <c r="J497" s="234"/>
      <c r="K497" s="234"/>
      <c r="L497" s="234"/>
      <c r="M497" s="234"/>
    </row>
    <row r="498" spans="5:13" s="102" customFormat="1" x14ac:dyDescent="0.2">
      <c r="E498" s="234"/>
      <c r="F498" s="234"/>
      <c r="G498" s="234"/>
      <c r="H498" s="234"/>
      <c r="I498" s="234"/>
      <c r="J498" s="234"/>
      <c r="K498" s="234"/>
      <c r="L498" s="234"/>
      <c r="M498" s="234"/>
    </row>
    <row r="499" spans="5:13" s="102" customFormat="1" x14ac:dyDescent="0.2">
      <c r="E499" s="234"/>
      <c r="F499" s="234"/>
      <c r="G499" s="234"/>
      <c r="H499" s="234"/>
      <c r="I499" s="234"/>
      <c r="J499" s="234"/>
      <c r="K499" s="234"/>
      <c r="L499" s="234"/>
      <c r="M499" s="234"/>
    </row>
    <row r="500" spans="5:13" s="102" customFormat="1" x14ac:dyDescent="0.2">
      <c r="E500" s="234"/>
      <c r="F500" s="234"/>
      <c r="G500" s="234"/>
      <c r="H500" s="234"/>
      <c r="I500" s="234"/>
      <c r="J500" s="234"/>
      <c r="K500" s="234"/>
      <c r="L500" s="234"/>
      <c r="M500" s="234"/>
    </row>
    <row r="501" spans="5:13" s="102" customFormat="1" x14ac:dyDescent="0.2">
      <c r="E501" s="234"/>
      <c r="F501" s="234"/>
      <c r="G501" s="234"/>
      <c r="H501" s="234"/>
      <c r="I501" s="234"/>
      <c r="J501" s="234"/>
      <c r="K501" s="234"/>
      <c r="L501" s="234"/>
      <c r="M501" s="234"/>
    </row>
    <row r="502" spans="5:13" s="102" customFormat="1" x14ac:dyDescent="0.2">
      <c r="E502" s="234"/>
      <c r="F502" s="234"/>
      <c r="G502" s="234"/>
      <c r="H502" s="234"/>
      <c r="I502" s="234"/>
      <c r="J502" s="234"/>
      <c r="K502" s="234"/>
      <c r="L502" s="234"/>
      <c r="M502" s="234"/>
    </row>
    <row r="503" spans="5:13" s="102" customFormat="1" x14ac:dyDescent="0.2">
      <c r="E503" s="234"/>
      <c r="F503" s="234"/>
      <c r="G503" s="234"/>
      <c r="H503" s="234"/>
      <c r="I503" s="234"/>
      <c r="J503" s="234"/>
      <c r="K503" s="234"/>
      <c r="L503" s="234"/>
      <c r="M503" s="234"/>
    </row>
    <row r="504" spans="5:13" s="102" customFormat="1" x14ac:dyDescent="0.2">
      <c r="E504" s="234"/>
      <c r="F504" s="234"/>
      <c r="G504" s="234"/>
      <c r="H504" s="234"/>
      <c r="I504" s="234"/>
      <c r="J504" s="234"/>
      <c r="K504" s="234"/>
      <c r="L504" s="234"/>
      <c r="M504" s="234"/>
    </row>
    <row r="505" spans="5:13" s="102" customFormat="1" x14ac:dyDescent="0.2">
      <c r="E505" s="234"/>
      <c r="F505" s="234"/>
      <c r="G505" s="234"/>
      <c r="H505" s="234"/>
      <c r="I505" s="234"/>
      <c r="J505" s="234"/>
      <c r="K505" s="234"/>
      <c r="L505" s="234"/>
      <c r="M505" s="234"/>
    </row>
    <row r="506" spans="5:13" s="102" customFormat="1" x14ac:dyDescent="0.2">
      <c r="E506" s="234"/>
      <c r="F506" s="234"/>
      <c r="G506" s="234"/>
      <c r="H506" s="234"/>
      <c r="I506" s="234"/>
      <c r="J506" s="234"/>
      <c r="K506" s="234"/>
      <c r="L506" s="234"/>
      <c r="M506" s="234"/>
    </row>
    <row r="507" spans="5:13" s="102" customFormat="1" x14ac:dyDescent="0.2">
      <c r="E507" s="234"/>
      <c r="F507" s="234"/>
      <c r="G507" s="234"/>
      <c r="H507" s="234"/>
      <c r="I507" s="234"/>
      <c r="J507" s="234"/>
      <c r="K507" s="234"/>
      <c r="L507" s="234"/>
      <c r="M507" s="234"/>
    </row>
    <row r="508" spans="5:13" s="102" customFormat="1" x14ac:dyDescent="0.2">
      <c r="E508" s="234"/>
      <c r="F508" s="234"/>
      <c r="G508" s="234"/>
      <c r="H508" s="234"/>
      <c r="I508" s="234"/>
      <c r="J508" s="234"/>
      <c r="K508" s="234"/>
      <c r="L508" s="234"/>
      <c r="M508" s="234"/>
    </row>
    <row r="509" spans="5:13" s="102" customFormat="1" x14ac:dyDescent="0.2">
      <c r="E509" s="234"/>
      <c r="F509" s="234"/>
      <c r="G509" s="234"/>
      <c r="H509" s="234"/>
      <c r="I509" s="234"/>
      <c r="J509" s="234"/>
      <c r="K509" s="234"/>
      <c r="L509" s="234"/>
      <c r="M509" s="234"/>
    </row>
    <row r="510" spans="5:13" s="102" customFormat="1" x14ac:dyDescent="0.2">
      <c r="E510" s="234"/>
      <c r="F510" s="234"/>
      <c r="G510" s="234"/>
      <c r="H510" s="234"/>
      <c r="I510" s="234"/>
      <c r="J510" s="234"/>
      <c r="K510" s="234"/>
      <c r="L510" s="234"/>
      <c r="M510" s="234"/>
    </row>
    <row r="511" spans="5:13" s="102" customFormat="1" x14ac:dyDescent="0.2">
      <c r="E511" s="234"/>
      <c r="F511" s="234"/>
      <c r="G511" s="234"/>
      <c r="H511" s="234"/>
      <c r="I511" s="234"/>
      <c r="J511" s="234"/>
      <c r="K511" s="234"/>
      <c r="L511" s="234"/>
      <c r="M511" s="234"/>
    </row>
    <row r="512" spans="5:13" s="102" customFormat="1" x14ac:dyDescent="0.2">
      <c r="E512" s="234"/>
      <c r="F512" s="234"/>
      <c r="G512" s="234"/>
      <c r="H512" s="234"/>
      <c r="I512" s="234"/>
      <c r="J512" s="234"/>
      <c r="K512" s="234"/>
      <c r="L512" s="234"/>
      <c r="M512" s="234"/>
    </row>
    <row r="513" spans="5:13" s="102" customFormat="1" x14ac:dyDescent="0.2">
      <c r="E513" s="234"/>
      <c r="F513" s="234"/>
      <c r="G513" s="234"/>
      <c r="H513" s="234"/>
      <c r="I513" s="234"/>
      <c r="J513" s="234"/>
      <c r="K513" s="234"/>
      <c r="L513" s="234"/>
      <c r="M513" s="234"/>
    </row>
    <row r="514" spans="5:13" s="102" customFormat="1" x14ac:dyDescent="0.2">
      <c r="E514" s="234"/>
      <c r="F514" s="234"/>
      <c r="G514" s="234"/>
      <c r="H514" s="234"/>
      <c r="I514" s="234"/>
      <c r="J514" s="234"/>
      <c r="K514" s="234"/>
      <c r="L514" s="234"/>
      <c r="M514" s="234"/>
    </row>
    <row r="515" spans="5:13" s="102" customFormat="1" x14ac:dyDescent="0.2">
      <c r="E515" s="234"/>
      <c r="F515" s="234"/>
      <c r="G515" s="234"/>
      <c r="H515" s="234"/>
      <c r="I515" s="234"/>
      <c r="J515" s="234"/>
      <c r="K515" s="234"/>
      <c r="L515" s="234"/>
      <c r="M515" s="234"/>
    </row>
    <row r="516" spans="5:13" s="102" customFormat="1" x14ac:dyDescent="0.2">
      <c r="E516" s="234"/>
      <c r="F516" s="234"/>
      <c r="G516" s="234"/>
      <c r="H516" s="234"/>
      <c r="I516" s="234"/>
      <c r="J516" s="234"/>
      <c r="K516" s="234"/>
      <c r="L516" s="234"/>
      <c r="M516" s="234"/>
    </row>
    <row r="517" spans="5:13" s="102" customFormat="1" x14ac:dyDescent="0.2">
      <c r="E517" s="234"/>
      <c r="F517" s="234"/>
      <c r="G517" s="234"/>
      <c r="H517" s="234"/>
      <c r="I517" s="234"/>
      <c r="J517" s="234"/>
      <c r="K517" s="234"/>
      <c r="L517" s="234"/>
      <c r="M517" s="234"/>
    </row>
    <row r="518" spans="5:13" s="102" customFormat="1" x14ac:dyDescent="0.2">
      <c r="E518" s="234"/>
      <c r="F518" s="234"/>
      <c r="G518" s="234"/>
      <c r="H518" s="234"/>
      <c r="I518" s="234"/>
      <c r="J518" s="234"/>
      <c r="K518" s="234"/>
      <c r="L518" s="234"/>
      <c r="M518" s="234"/>
    </row>
    <row r="519" spans="5:13" s="102" customFormat="1" x14ac:dyDescent="0.2">
      <c r="E519" s="234"/>
      <c r="F519" s="234"/>
      <c r="G519" s="234"/>
      <c r="H519" s="234"/>
      <c r="I519" s="234"/>
      <c r="J519" s="234"/>
      <c r="K519" s="234"/>
      <c r="L519" s="234"/>
      <c r="M519" s="234"/>
    </row>
    <row r="520" spans="5:13" s="102" customFormat="1" x14ac:dyDescent="0.2">
      <c r="E520" s="234"/>
      <c r="F520" s="234"/>
      <c r="G520" s="234"/>
      <c r="H520" s="234"/>
      <c r="I520" s="234"/>
      <c r="J520" s="234"/>
      <c r="K520" s="234"/>
      <c r="L520" s="234"/>
      <c r="M520" s="234"/>
    </row>
    <row r="521" spans="5:13" s="102" customFormat="1" x14ac:dyDescent="0.2">
      <c r="E521" s="234"/>
      <c r="F521" s="234"/>
      <c r="G521" s="234"/>
      <c r="H521" s="234"/>
      <c r="I521" s="234"/>
      <c r="J521" s="234"/>
      <c r="K521" s="234"/>
      <c r="L521" s="234"/>
      <c r="M521" s="234"/>
    </row>
    <row r="522" spans="5:13" s="102" customFormat="1" x14ac:dyDescent="0.2">
      <c r="E522" s="234"/>
      <c r="F522" s="234"/>
      <c r="G522" s="234"/>
      <c r="H522" s="234"/>
      <c r="I522" s="234"/>
      <c r="J522" s="234"/>
      <c r="K522" s="234"/>
      <c r="L522" s="234"/>
      <c r="M522" s="234"/>
    </row>
    <row r="523" spans="5:13" s="102" customFormat="1" x14ac:dyDescent="0.2">
      <c r="E523" s="234"/>
      <c r="F523" s="234"/>
      <c r="G523" s="234"/>
      <c r="H523" s="234"/>
      <c r="I523" s="234"/>
      <c r="J523" s="234"/>
      <c r="K523" s="234"/>
      <c r="L523" s="234"/>
      <c r="M523" s="234"/>
    </row>
    <row r="524" spans="5:13" s="102" customFormat="1" x14ac:dyDescent="0.2">
      <c r="E524" s="234"/>
      <c r="F524" s="234"/>
      <c r="G524" s="234"/>
      <c r="H524" s="234"/>
      <c r="I524" s="234"/>
      <c r="J524" s="234"/>
      <c r="K524" s="234"/>
      <c r="L524" s="234"/>
      <c r="M524" s="234"/>
    </row>
    <row r="525" spans="5:13" s="102" customFormat="1" x14ac:dyDescent="0.2">
      <c r="E525" s="234"/>
      <c r="F525" s="234"/>
      <c r="G525" s="234"/>
      <c r="H525" s="234"/>
      <c r="I525" s="234"/>
      <c r="J525" s="234"/>
      <c r="K525" s="234"/>
      <c r="L525" s="234"/>
      <c r="M525" s="234"/>
    </row>
    <row r="526" spans="5:13" s="102" customFormat="1" x14ac:dyDescent="0.2">
      <c r="E526" s="234"/>
      <c r="F526" s="234"/>
      <c r="G526" s="234"/>
      <c r="H526" s="234"/>
      <c r="I526" s="234"/>
      <c r="J526" s="234"/>
      <c r="K526" s="234"/>
      <c r="L526" s="234"/>
      <c r="M526" s="234"/>
    </row>
    <row r="527" spans="5:13" s="102" customFormat="1" x14ac:dyDescent="0.2">
      <c r="E527" s="234"/>
      <c r="F527" s="234"/>
      <c r="G527" s="234"/>
      <c r="H527" s="234"/>
      <c r="I527" s="234"/>
      <c r="J527" s="234"/>
      <c r="K527" s="234"/>
      <c r="L527" s="234"/>
      <c r="M527" s="234"/>
    </row>
    <row r="528" spans="5:13" s="102" customFormat="1" x14ac:dyDescent="0.2">
      <c r="E528" s="234"/>
      <c r="F528" s="234"/>
      <c r="G528" s="234"/>
      <c r="H528" s="234"/>
      <c r="I528" s="234"/>
      <c r="J528" s="234"/>
      <c r="K528" s="234"/>
      <c r="L528" s="234"/>
      <c r="M528" s="234"/>
    </row>
    <row r="529" spans="5:13" s="102" customFormat="1" x14ac:dyDescent="0.2">
      <c r="E529" s="234"/>
      <c r="F529" s="234"/>
      <c r="G529" s="234"/>
      <c r="H529" s="234"/>
      <c r="I529" s="234"/>
      <c r="J529" s="234"/>
      <c r="K529" s="234"/>
      <c r="L529" s="234"/>
      <c r="M529" s="234"/>
    </row>
    <row r="530" spans="5:13" s="102" customFormat="1" x14ac:dyDescent="0.2">
      <c r="E530" s="234"/>
      <c r="F530" s="234"/>
      <c r="G530" s="234"/>
      <c r="H530" s="234"/>
      <c r="I530" s="234"/>
      <c r="J530" s="234"/>
      <c r="K530" s="234"/>
      <c r="L530" s="234"/>
      <c r="M530" s="234"/>
    </row>
    <row r="531" spans="5:13" s="102" customFormat="1" x14ac:dyDescent="0.2">
      <c r="E531" s="234"/>
      <c r="F531" s="234"/>
      <c r="G531" s="234"/>
      <c r="H531" s="234"/>
      <c r="I531" s="234"/>
      <c r="J531" s="234"/>
      <c r="K531" s="234"/>
      <c r="L531" s="234"/>
      <c r="M531" s="234"/>
    </row>
    <row r="532" spans="5:13" s="102" customFormat="1" x14ac:dyDescent="0.2">
      <c r="E532" s="234"/>
      <c r="F532" s="234"/>
      <c r="G532" s="234"/>
      <c r="H532" s="234"/>
      <c r="I532" s="234"/>
      <c r="J532" s="234"/>
      <c r="K532" s="234"/>
      <c r="L532" s="234"/>
      <c r="M532" s="234"/>
    </row>
    <row r="533" spans="5:13" s="102" customFormat="1" x14ac:dyDescent="0.2">
      <c r="E533" s="234"/>
      <c r="F533" s="234"/>
      <c r="G533" s="234"/>
      <c r="H533" s="234"/>
      <c r="I533" s="234"/>
      <c r="J533" s="234"/>
      <c r="K533" s="234"/>
      <c r="L533" s="234"/>
      <c r="M533" s="234"/>
    </row>
    <row r="534" spans="5:13" s="102" customFormat="1" x14ac:dyDescent="0.2">
      <c r="E534" s="234"/>
      <c r="F534" s="234"/>
      <c r="G534" s="234"/>
      <c r="H534" s="234"/>
      <c r="I534" s="234"/>
      <c r="J534" s="234"/>
      <c r="K534" s="234"/>
      <c r="L534" s="234"/>
      <c r="M534" s="234"/>
    </row>
    <row r="535" spans="5:13" s="102" customFormat="1" x14ac:dyDescent="0.2">
      <c r="E535" s="234"/>
      <c r="F535" s="234"/>
      <c r="G535" s="234"/>
      <c r="H535" s="234"/>
      <c r="I535" s="234"/>
      <c r="J535" s="234"/>
      <c r="K535" s="234"/>
      <c r="L535" s="234"/>
      <c r="M535" s="234"/>
    </row>
    <row r="536" spans="5:13" s="102" customFormat="1" x14ac:dyDescent="0.2">
      <c r="E536" s="234"/>
      <c r="F536" s="234"/>
      <c r="G536" s="234"/>
      <c r="H536" s="234"/>
      <c r="I536" s="234"/>
      <c r="J536" s="234"/>
      <c r="K536" s="234"/>
      <c r="L536" s="234"/>
      <c r="M536" s="234"/>
    </row>
    <row r="537" spans="5:13" s="102" customFormat="1" x14ac:dyDescent="0.2">
      <c r="E537" s="234"/>
      <c r="F537" s="234"/>
      <c r="G537" s="234"/>
      <c r="H537" s="234"/>
      <c r="I537" s="234"/>
      <c r="J537" s="234"/>
      <c r="K537" s="234"/>
      <c r="L537" s="234"/>
      <c r="M537" s="234"/>
    </row>
    <row r="538" spans="5:13" s="102" customFormat="1" x14ac:dyDescent="0.2">
      <c r="E538" s="234"/>
      <c r="F538" s="234"/>
      <c r="G538" s="234"/>
      <c r="H538" s="234"/>
      <c r="I538" s="234"/>
      <c r="J538" s="234"/>
      <c r="K538" s="234"/>
      <c r="L538" s="234"/>
      <c r="M538" s="234"/>
    </row>
    <row r="539" spans="5:13" s="102" customFormat="1" x14ac:dyDescent="0.2">
      <c r="E539" s="234"/>
      <c r="F539" s="234"/>
      <c r="G539" s="234"/>
      <c r="H539" s="234"/>
      <c r="I539" s="234"/>
      <c r="J539" s="234"/>
      <c r="K539" s="234"/>
      <c r="L539" s="234"/>
      <c r="M539" s="234"/>
    </row>
    <row r="540" spans="5:13" s="102" customFormat="1" x14ac:dyDescent="0.2">
      <c r="E540" s="234"/>
      <c r="F540" s="234"/>
      <c r="G540" s="234"/>
      <c r="H540" s="234"/>
      <c r="I540" s="234"/>
      <c r="J540" s="234"/>
      <c r="K540" s="234"/>
      <c r="L540" s="234"/>
      <c r="M540" s="234"/>
    </row>
    <row r="541" spans="5:13" s="102" customFormat="1" x14ac:dyDescent="0.2">
      <c r="E541" s="234"/>
      <c r="F541" s="234"/>
      <c r="G541" s="234"/>
      <c r="H541" s="234"/>
      <c r="I541" s="234"/>
      <c r="J541" s="234"/>
      <c r="K541" s="234"/>
      <c r="L541" s="234"/>
      <c r="M541" s="234"/>
    </row>
    <row r="542" spans="5:13" s="102" customFormat="1" x14ac:dyDescent="0.2">
      <c r="E542" s="234"/>
      <c r="F542" s="234"/>
      <c r="G542" s="234"/>
      <c r="H542" s="234"/>
      <c r="I542" s="234"/>
      <c r="J542" s="234"/>
      <c r="K542" s="234"/>
      <c r="L542" s="234"/>
      <c r="M542" s="234"/>
    </row>
    <row r="543" spans="5:13" s="102" customFormat="1" x14ac:dyDescent="0.2">
      <c r="E543" s="234"/>
      <c r="F543" s="234"/>
      <c r="G543" s="234"/>
      <c r="H543" s="234"/>
      <c r="I543" s="234"/>
      <c r="J543" s="234"/>
      <c r="K543" s="234"/>
      <c r="L543" s="234"/>
      <c r="M543" s="234"/>
    </row>
    <row r="544" spans="5:13" s="102" customFormat="1" x14ac:dyDescent="0.2">
      <c r="E544" s="234"/>
      <c r="F544" s="234"/>
      <c r="G544" s="234"/>
      <c r="H544" s="234"/>
      <c r="I544" s="234"/>
      <c r="J544" s="234"/>
      <c r="K544" s="234"/>
      <c r="L544" s="234"/>
      <c r="M544" s="234"/>
    </row>
    <row r="545" spans="5:13" s="102" customFormat="1" x14ac:dyDescent="0.2">
      <c r="E545" s="234"/>
      <c r="F545" s="234"/>
      <c r="G545" s="234"/>
      <c r="H545" s="234"/>
      <c r="I545" s="234"/>
      <c r="J545" s="234"/>
      <c r="K545" s="234"/>
      <c r="L545" s="234"/>
      <c r="M545" s="234"/>
    </row>
    <row r="546" spans="5:13" s="102" customFormat="1" x14ac:dyDescent="0.2">
      <c r="E546" s="234"/>
      <c r="F546" s="234"/>
      <c r="G546" s="234"/>
      <c r="H546" s="234"/>
      <c r="I546" s="234"/>
      <c r="J546" s="234"/>
      <c r="K546" s="234"/>
      <c r="L546" s="234"/>
      <c r="M546" s="234"/>
    </row>
    <row r="547" spans="5:13" s="102" customFormat="1" x14ac:dyDescent="0.2">
      <c r="E547" s="234"/>
      <c r="F547" s="234"/>
      <c r="G547" s="234"/>
      <c r="H547" s="234"/>
      <c r="I547" s="234"/>
      <c r="J547" s="234"/>
      <c r="K547" s="234"/>
      <c r="L547" s="234"/>
      <c r="M547" s="234"/>
    </row>
    <row r="548" spans="5:13" s="102" customFormat="1" x14ac:dyDescent="0.2">
      <c r="E548" s="234"/>
      <c r="F548" s="234"/>
      <c r="G548" s="234"/>
      <c r="H548" s="234"/>
      <c r="I548" s="234"/>
      <c r="J548" s="234"/>
      <c r="K548" s="234"/>
      <c r="L548" s="234"/>
      <c r="M548" s="234"/>
    </row>
    <row r="549" spans="5:13" s="102" customFormat="1" x14ac:dyDescent="0.2">
      <c r="E549" s="234"/>
      <c r="F549" s="234"/>
      <c r="G549" s="234"/>
      <c r="H549" s="234"/>
      <c r="I549" s="234"/>
      <c r="J549" s="234"/>
      <c r="K549" s="234"/>
      <c r="L549" s="234"/>
      <c r="M549" s="234"/>
    </row>
    <row r="550" spans="5:13" s="102" customFormat="1" x14ac:dyDescent="0.2">
      <c r="E550" s="234"/>
      <c r="F550" s="234"/>
      <c r="G550" s="234"/>
      <c r="H550" s="234"/>
      <c r="I550" s="234"/>
      <c r="J550" s="234"/>
      <c r="K550" s="234"/>
      <c r="L550" s="234"/>
      <c r="M550" s="234"/>
    </row>
    <row r="551" spans="5:13" s="102" customFormat="1" x14ac:dyDescent="0.2">
      <c r="E551" s="234"/>
      <c r="F551" s="234"/>
      <c r="G551" s="234"/>
      <c r="H551" s="234"/>
      <c r="I551" s="234"/>
      <c r="J551" s="234"/>
      <c r="K551" s="234"/>
      <c r="L551" s="234"/>
      <c r="M551" s="234"/>
    </row>
    <row r="552" spans="5:13" s="102" customFormat="1" x14ac:dyDescent="0.2">
      <c r="E552" s="234"/>
      <c r="F552" s="234"/>
      <c r="G552" s="234"/>
      <c r="H552" s="234"/>
      <c r="I552" s="234"/>
      <c r="J552" s="234"/>
      <c r="K552" s="234"/>
      <c r="L552" s="234"/>
      <c r="M552" s="234"/>
    </row>
    <row r="553" spans="5:13" s="102" customFormat="1" x14ac:dyDescent="0.2">
      <c r="E553" s="234"/>
      <c r="F553" s="234"/>
      <c r="G553" s="234"/>
      <c r="H553" s="234"/>
      <c r="I553" s="234"/>
      <c r="J553" s="234"/>
      <c r="K553" s="234"/>
      <c r="L553" s="234"/>
      <c r="M553" s="234"/>
    </row>
    <row r="554" spans="5:13" s="102" customFormat="1" x14ac:dyDescent="0.2">
      <c r="E554" s="234"/>
      <c r="F554" s="234"/>
      <c r="G554" s="234"/>
      <c r="H554" s="234"/>
      <c r="I554" s="234"/>
      <c r="J554" s="234"/>
      <c r="K554" s="234"/>
      <c r="L554" s="234"/>
      <c r="M554" s="234"/>
    </row>
    <row r="555" spans="5:13" s="102" customFormat="1" x14ac:dyDescent="0.2">
      <c r="E555" s="234"/>
      <c r="F555" s="234"/>
      <c r="G555" s="234"/>
      <c r="H555" s="234"/>
      <c r="I555" s="234"/>
      <c r="J555" s="234"/>
      <c r="K555" s="234"/>
      <c r="L555" s="234"/>
      <c r="M555" s="234"/>
    </row>
    <row r="556" spans="5:13" s="102" customFormat="1" x14ac:dyDescent="0.2">
      <c r="E556" s="234"/>
      <c r="F556" s="234"/>
      <c r="G556" s="234"/>
      <c r="H556" s="234"/>
      <c r="I556" s="234"/>
      <c r="J556" s="234"/>
      <c r="K556" s="234"/>
      <c r="L556" s="234"/>
      <c r="M556" s="234"/>
    </row>
    <row r="557" spans="5:13" s="102" customFormat="1" x14ac:dyDescent="0.2">
      <c r="E557" s="234"/>
      <c r="F557" s="234"/>
      <c r="G557" s="234"/>
      <c r="H557" s="234"/>
      <c r="I557" s="234"/>
      <c r="J557" s="234"/>
      <c r="K557" s="234"/>
      <c r="L557" s="234"/>
      <c r="M557" s="234"/>
    </row>
    <row r="558" spans="5:13" s="102" customFormat="1" x14ac:dyDescent="0.2">
      <c r="E558" s="234"/>
      <c r="F558" s="234"/>
      <c r="G558" s="234"/>
      <c r="H558" s="234"/>
      <c r="I558" s="234"/>
      <c r="J558" s="234"/>
      <c r="K558" s="234"/>
      <c r="L558" s="234"/>
      <c r="M558" s="234"/>
    </row>
    <row r="559" spans="5:13" s="102" customFormat="1" x14ac:dyDescent="0.2">
      <c r="E559" s="234"/>
      <c r="F559" s="234"/>
      <c r="G559" s="234"/>
      <c r="H559" s="234"/>
      <c r="I559" s="234"/>
      <c r="J559" s="234"/>
      <c r="K559" s="234"/>
      <c r="L559" s="234"/>
      <c r="M559" s="234"/>
    </row>
    <row r="560" spans="5:13" s="102" customFormat="1" x14ac:dyDescent="0.2">
      <c r="E560" s="234"/>
      <c r="F560" s="234"/>
      <c r="G560" s="234"/>
      <c r="H560" s="234"/>
      <c r="I560" s="234"/>
      <c r="J560" s="234"/>
      <c r="K560" s="234"/>
      <c r="L560" s="234"/>
      <c r="M560" s="234"/>
    </row>
    <row r="561" spans="5:13" s="102" customFormat="1" x14ac:dyDescent="0.2">
      <c r="E561" s="234"/>
      <c r="F561" s="234"/>
      <c r="G561" s="234"/>
      <c r="H561" s="234"/>
      <c r="I561" s="234"/>
      <c r="J561" s="234"/>
      <c r="K561" s="234"/>
      <c r="L561" s="234"/>
      <c r="M561" s="234"/>
    </row>
    <row r="562" spans="5:13" s="102" customFormat="1" x14ac:dyDescent="0.2">
      <c r="E562" s="234"/>
      <c r="F562" s="234"/>
      <c r="G562" s="234"/>
      <c r="H562" s="234"/>
      <c r="I562" s="234"/>
      <c r="J562" s="234"/>
      <c r="K562" s="234"/>
      <c r="L562" s="234"/>
      <c r="M562" s="234"/>
    </row>
    <row r="563" spans="5:13" s="102" customFormat="1" x14ac:dyDescent="0.2">
      <c r="E563" s="234"/>
      <c r="F563" s="234"/>
      <c r="G563" s="234"/>
      <c r="H563" s="234"/>
      <c r="I563" s="234"/>
      <c r="J563" s="234"/>
      <c r="K563" s="234"/>
      <c r="L563" s="234"/>
      <c r="M563" s="234"/>
    </row>
    <row r="564" spans="5:13" s="102" customFormat="1" x14ac:dyDescent="0.2">
      <c r="E564" s="234"/>
      <c r="F564" s="234"/>
      <c r="G564" s="234"/>
      <c r="H564" s="234"/>
      <c r="I564" s="234"/>
      <c r="J564" s="234"/>
      <c r="K564" s="234"/>
      <c r="L564" s="234"/>
      <c r="M564" s="234"/>
    </row>
    <row r="565" spans="5:13" s="102" customFormat="1" x14ac:dyDescent="0.2">
      <c r="E565" s="234"/>
      <c r="F565" s="234"/>
      <c r="G565" s="234"/>
      <c r="H565" s="234"/>
      <c r="I565" s="234"/>
      <c r="J565" s="234"/>
      <c r="K565" s="234"/>
      <c r="L565" s="234"/>
      <c r="M565" s="234"/>
    </row>
    <row r="566" spans="5:13" s="102" customFormat="1" x14ac:dyDescent="0.2">
      <c r="E566" s="234"/>
      <c r="F566" s="234"/>
      <c r="G566" s="234"/>
      <c r="H566" s="234"/>
      <c r="I566" s="234"/>
      <c r="J566" s="234"/>
      <c r="K566" s="234"/>
      <c r="L566" s="234"/>
      <c r="M566" s="234"/>
    </row>
    <row r="567" spans="5:13" s="102" customFormat="1" x14ac:dyDescent="0.2">
      <c r="E567" s="234"/>
      <c r="F567" s="234"/>
      <c r="G567" s="234"/>
      <c r="H567" s="234"/>
      <c r="I567" s="234"/>
      <c r="J567" s="234"/>
      <c r="K567" s="234"/>
      <c r="L567" s="234"/>
      <c r="M567" s="234"/>
    </row>
    <row r="568" spans="5:13" s="102" customFormat="1" x14ac:dyDescent="0.2">
      <c r="E568" s="234"/>
      <c r="F568" s="234"/>
      <c r="G568" s="234"/>
      <c r="H568" s="234"/>
      <c r="I568" s="234"/>
      <c r="J568" s="234"/>
      <c r="K568" s="234"/>
      <c r="L568" s="234"/>
      <c r="M568" s="234"/>
    </row>
    <row r="569" spans="5:13" s="102" customFormat="1" x14ac:dyDescent="0.2">
      <c r="E569" s="234"/>
      <c r="F569" s="234"/>
      <c r="G569" s="234"/>
      <c r="H569" s="234"/>
      <c r="I569" s="234"/>
      <c r="J569" s="234"/>
      <c r="K569" s="234"/>
      <c r="L569" s="234"/>
      <c r="M569" s="234"/>
    </row>
    <row r="570" spans="5:13" s="102" customFormat="1" x14ac:dyDescent="0.2">
      <c r="E570" s="234"/>
      <c r="F570" s="234"/>
      <c r="G570" s="234"/>
      <c r="H570" s="234"/>
      <c r="I570" s="234"/>
      <c r="J570" s="234"/>
      <c r="K570" s="234"/>
      <c r="L570" s="234"/>
      <c r="M570" s="234"/>
    </row>
    <row r="571" spans="5:13" s="102" customFormat="1" x14ac:dyDescent="0.2">
      <c r="E571" s="234"/>
      <c r="F571" s="234"/>
      <c r="G571" s="234"/>
      <c r="H571" s="234"/>
      <c r="I571" s="234"/>
      <c r="J571" s="234"/>
      <c r="K571" s="234"/>
      <c r="L571" s="234"/>
      <c r="M571" s="234"/>
    </row>
    <row r="572" spans="5:13" s="102" customFormat="1" x14ac:dyDescent="0.2">
      <c r="E572" s="234"/>
      <c r="F572" s="234"/>
      <c r="G572" s="234"/>
      <c r="H572" s="234"/>
      <c r="I572" s="234"/>
      <c r="J572" s="234"/>
      <c r="K572" s="234"/>
      <c r="L572" s="234"/>
      <c r="M572" s="234"/>
    </row>
    <row r="573" spans="5:13" s="102" customFormat="1" x14ac:dyDescent="0.2">
      <c r="E573" s="234"/>
      <c r="F573" s="234"/>
      <c r="G573" s="234"/>
      <c r="H573" s="234"/>
      <c r="I573" s="234"/>
      <c r="J573" s="234"/>
      <c r="K573" s="234"/>
      <c r="L573" s="234"/>
      <c r="M573" s="234"/>
    </row>
    <row r="574" spans="5:13" s="102" customFormat="1" x14ac:dyDescent="0.2">
      <c r="E574" s="234"/>
      <c r="F574" s="234"/>
      <c r="G574" s="234"/>
      <c r="H574" s="234"/>
      <c r="I574" s="234"/>
      <c r="J574" s="234"/>
      <c r="K574" s="234"/>
      <c r="L574" s="234"/>
      <c r="M574" s="234"/>
    </row>
    <row r="575" spans="5:13" s="102" customFormat="1" x14ac:dyDescent="0.2">
      <c r="E575" s="234"/>
      <c r="F575" s="234"/>
      <c r="G575" s="234"/>
      <c r="H575" s="234"/>
      <c r="I575" s="234"/>
      <c r="J575" s="234"/>
      <c r="K575" s="234"/>
      <c r="L575" s="234"/>
      <c r="M575" s="234"/>
    </row>
    <row r="576" spans="5:13" s="102" customFormat="1" x14ac:dyDescent="0.2">
      <c r="E576" s="234"/>
      <c r="F576" s="234"/>
      <c r="G576" s="234"/>
      <c r="H576" s="234"/>
      <c r="I576" s="234"/>
      <c r="J576" s="234"/>
      <c r="K576" s="234"/>
      <c r="L576" s="234"/>
      <c r="M576" s="234"/>
    </row>
    <row r="577" spans="5:13" s="102" customFormat="1" x14ac:dyDescent="0.2">
      <c r="E577" s="234"/>
      <c r="F577" s="234"/>
      <c r="G577" s="234"/>
      <c r="H577" s="234"/>
      <c r="I577" s="234"/>
      <c r="J577" s="234"/>
      <c r="K577" s="234"/>
      <c r="L577" s="234"/>
      <c r="M577" s="234"/>
    </row>
    <row r="578" spans="5:13" s="102" customFormat="1" x14ac:dyDescent="0.2">
      <c r="E578" s="234"/>
      <c r="F578" s="234"/>
      <c r="G578" s="234"/>
      <c r="H578" s="234"/>
      <c r="I578" s="234"/>
      <c r="J578" s="234"/>
      <c r="K578" s="234"/>
      <c r="L578" s="234"/>
      <c r="M578" s="234"/>
    </row>
    <row r="579" spans="5:13" s="102" customFormat="1" x14ac:dyDescent="0.2">
      <c r="E579" s="234"/>
      <c r="F579" s="234"/>
      <c r="G579" s="234"/>
      <c r="H579" s="234"/>
      <c r="I579" s="234"/>
      <c r="J579" s="234"/>
      <c r="K579" s="234"/>
      <c r="L579" s="234"/>
      <c r="M579" s="234"/>
    </row>
    <row r="580" spans="5:13" s="102" customFormat="1" x14ac:dyDescent="0.2">
      <c r="E580" s="234"/>
      <c r="F580" s="234"/>
      <c r="G580" s="234"/>
      <c r="H580" s="234"/>
      <c r="I580" s="234"/>
      <c r="J580" s="234"/>
      <c r="K580" s="234"/>
      <c r="L580" s="234"/>
      <c r="M580" s="234"/>
    </row>
    <row r="581" spans="5:13" s="102" customFormat="1" x14ac:dyDescent="0.2">
      <c r="E581" s="234"/>
      <c r="F581" s="234"/>
      <c r="G581" s="234"/>
      <c r="H581" s="234"/>
      <c r="I581" s="234"/>
      <c r="J581" s="234"/>
      <c r="K581" s="234"/>
      <c r="L581" s="234"/>
      <c r="M581" s="234"/>
    </row>
    <row r="582" spans="5:13" s="102" customFormat="1" x14ac:dyDescent="0.2">
      <c r="E582" s="234"/>
      <c r="F582" s="234"/>
      <c r="G582" s="234"/>
      <c r="H582" s="234"/>
      <c r="I582" s="234"/>
      <c r="J582" s="234"/>
      <c r="K582" s="234"/>
      <c r="L582" s="234"/>
      <c r="M582" s="234"/>
    </row>
    <row r="583" spans="5:13" s="102" customFormat="1" x14ac:dyDescent="0.2">
      <c r="E583" s="234"/>
      <c r="F583" s="234"/>
      <c r="G583" s="234"/>
      <c r="H583" s="234"/>
      <c r="I583" s="234"/>
      <c r="J583" s="234"/>
      <c r="K583" s="234"/>
      <c r="L583" s="234"/>
      <c r="M583" s="234"/>
    </row>
    <row r="584" spans="5:13" s="102" customFormat="1" x14ac:dyDescent="0.2">
      <c r="E584" s="234"/>
      <c r="F584" s="234"/>
      <c r="G584" s="234"/>
      <c r="H584" s="234"/>
      <c r="I584" s="234"/>
      <c r="J584" s="234"/>
      <c r="K584" s="234"/>
      <c r="L584" s="234"/>
      <c r="M584" s="234"/>
    </row>
    <row r="585" spans="5:13" s="102" customFormat="1" x14ac:dyDescent="0.2">
      <c r="E585" s="234"/>
      <c r="F585" s="234"/>
      <c r="G585" s="234"/>
      <c r="H585" s="234"/>
      <c r="I585" s="234"/>
      <c r="J585" s="234"/>
      <c r="K585" s="234"/>
      <c r="L585" s="234"/>
      <c r="M585" s="234"/>
    </row>
    <row r="586" spans="5:13" s="102" customFormat="1" x14ac:dyDescent="0.2">
      <c r="E586" s="234"/>
      <c r="F586" s="234"/>
      <c r="G586" s="234"/>
      <c r="H586" s="234"/>
      <c r="I586" s="234"/>
      <c r="J586" s="234"/>
      <c r="K586" s="234"/>
      <c r="L586" s="234"/>
      <c r="M586" s="234"/>
    </row>
    <row r="587" spans="5:13" s="102" customFormat="1" x14ac:dyDescent="0.2">
      <c r="E587" s="234"/>
      <c r="F587" s="234"/>
      <c r="G587" s="234"/>
      <c r="H587" s="234"/>
      <c r="I587" s="234"/>
      <c r="J587" s="234"/>
      <c r="K587" s="234"/>
      <c r="L587" s="234"/>
      <c r="M587" s="234"/>
    </row>
    <row r="588" spans="5:13" s="102" customFormat="1" x14ac:dyDescent="0.2">
      <c r="E588" s="234"/>
      <c r="F588" s="234"/>
      <c r="G588" s="234"/>
      <c r="H588" s="234"/>
      <c r="I588" s="234"/>
      <c r="J588" s="234"/>
      <c r="K588" s="234"/>
      <c r="L588" s="234"/>
      <c r="M588" s="234"/>
    </row>
    <row r="589" spans="5:13" s="102" customFormat="1" x14ac:dyDescent="0.2">
      <c r="E589" s="234"/>
      <c r="F589" s="234"/>
      <c r="G589" s="234"/>
      <c r="H589" s="234"/>
      <c r="I589" s="234"/>
      <c r="J589" s="234"/>
      <c r="K589" s="234"/>
      <c r="L589" s="234"/>
      <c r="M589" s="234"/>
    </row>
    <row r="590" spans="5:13" s="102" customFormat="1" x14ac:dyDescent="0.2">
      <c r="E590" s="234"/>
      <c r="F590" s="234"/>
      <c r="G590" s="234"/>
      <c r="H590" s="234"/>
      <c r="I590" s="234"/>
      <c r="J590" s="234"/>
      <c r="K590" s="234"/>
      <c r="L590" s="234"/>
      <c r="M590" s="234"/>
    </row>
    <row r="591" spans="5:13" s="102" customFormat="1" x14ac:dyDescent="0.2">
      <c r="E591" s="234"/>
      <c r="F591" s="234"/>
      <c r="G591" s="234"/>
      <c r="H591" s="234"/>
      <c r="I591" s="234"/>
      <c r="J591" s="234"/>
      <c r="K591" s="234"/>
      <c r="L591" s="234"/>
      <c r="M591" s="234"/>
    </row>
    <row r="592" spans="5:13" s="102" customFormat="1" x14ac:dyDescent="0.2">
      <c r="E592" s="234"/>
      <c r="F592" s="234"/>
      <c r="G592" s="234"/>
      <c r="H592" s="234"/>
      <c r="I592" s="234"/>
      <c r="J592" s="234"/>
      <c r="K592" s="234"/>
      <c r="L592" s="234"/>
      <c r="M592" s="234"/>
    </row>
    <row r="593" spans="5:13" s="102" customFormat="1" x14ac:dyDescent="0.2">
      <c r="E593" s="234"/>
      <c r="F593" s="234"/>
      <c r="G593" s="234"/>
      <c r="H593" s="234"/>
      <c r="I593" s="234"/>
      <c r="J593" s="234"/>
      <c r="K593" s="234"/>
      <c r="L593" s="234"/>
      <c r="M593" s="234"/>
    </row>
    <row r="594" spans="5:13" s="102" customFormat="1" x14ac:dyDescent="0.2">
      <c r="E594" s="234"/>
      <c r="F594" s="234"/>
      <c r="G594" s="234"/>
      <c r="H594" s="234"/>
      <c r="I594" s="234"/>
      <c r="J594" s="234"/>
      <c r="K594" s="234"/>
      <c r="L594" s="234"/>
      <c r="M594" s="234"/>
    </row>
    <row r="595" spans="5:13" s="102" customFormat="1" x14ac:dyDescent="0.2">
      <c r="E595" s="234"/>
      <c r="F595" s="234"/>
      <c r="G595" s="234"/>
      <c r="H595" s="234"/>
      <c r="I595" s="234"/>
      <c r="J595" s="234"/>
      <c r="K595" s="234"/>
      <c r="L595" s="234"/>
      <c r="M595" s="234"/>
    </row>
    <row r="596" spans="5:13" s="102" customFormat="1" x14ac:dyDescent="0.2">
      <c r="E596" s="234"/>
      <c r="F596" s="234"/>
      <c r="G596" s="234"/>
      <c r="H596" s="234"/>
      <c r="I596" s="234"/>
      <c r="J596" s="234"/>
      <c r="K596" s="234"/>
      <c r="L596" s="234"/>
      <c r="M596" s="234"/>
    </row>
    <row r="597" spans="5:13" s="102" customFormat="1" x14ac:dyDescent="0.2">
      <c r="E597" s="234"/>
      <c r="F597" s="234"/>
      <c r="G597" s="234"/>
      <c r="H597" s="234"/>
      <c r="I597" s="234"/>
      <c r="J597" s="234"/>
      <c r="K597" s="234"/>
      <c r="L597" s="234"/>
      <c r="M597" s="234"/>
    </row>
    <row r="598" spans="5:13" s="102" customFormat="1" x14ac:dyDescent="0.2">
      <c r="E598" s="234"/>
      <c r="F598" s="234"/>
      <c r="G598" s="234"/>
      <c r="H598" s="234"/>
      <c r="I598" s="234"/>
      <c r="J598" s="234"/>
      <c r="K598" s="234"/>
      <c r="L598" s="234"/>
      <c r="M598" s="234"/>
    </row>
    <row r="599" spans="5:13" s="102" customFormat="1" x14ac:dyDescent="0.2">
      <c r="E599" s="234"/>
      <c r="F599" s="234"/>
      <c r="G599" s="234"/>
      <c r="H599" s="234"/>
      <c r="I599" s="234"/>
      <c r="J599" s="234"/>
      <c r="K599" s="234"/>
      <c r="L599" s="234"/>
      <c r="M599" s="234"/>
    </row>
    <row r="600" spans="5:13" s="102" customFormat="1" x14ac:dyDescent="0.2">
      <c r="E600" s="234"/>
      <c r="F600" s="234"/>
      <c r="G600" s="234"/>
      <c r="H600" s="234"/>
      <c r="I600" s="234"/>
      <c r="J600" s="234"/>
      <c r="K600" s="234"/>
      <c r="L600" s="234"/>
      <c r="M600" s="234"/>
    </row>
    <row r="601" spans="5:13" s="102" customFormat="1" x14ac:dyDescent="0.2">
      <c r="E601" s="234"/>
      <c r="F601" s="234"/>
      <c r="G601" s="234"/>
      <c r="H601" s="234"/>
      <c r="I601" s="234"/>
      <c r="J601" s="234"/>
      <c r="K601" s="234"/>
      <c r="L601" s="234"/>
      <c r="M601" s="234"/>
    </row>
    <row r="602" spans="5:13" s="102" customFormat="1" x14ac:dyDescent="0.2">
      <c r="E602" s="234"/>
      <c r="F602" s="234"/>
      <c r="G602" s="234"/>
      <c r="H602" s="234"/>
      <c r="I602" s="234"/>
      <c r="J602" s="234"/>
      <c r="K602" s="234"/>
      <c r="L602" s="234"/>
      <c r="M602" s="234"/>
    </row>
    <row r="603" spans="5:13" s="102" customFormat="1" x14ac:dyDescent="0.2">
      <c r="E603" s="234"/>
      <c r="F603" s="234"/>
      <c r="G603" s="234"/>
      <c r="H603" s="234"/>
      <c r="I603" s="234"/>
      <c r="J603" s="234"/>
      <c r="K603" s="234"/>
      <c r="L603" s="234"/>
      <c r="M603" s="234"/>
    </row>
    <row r="604" spans="5:13" s="102" customFormat="1" x14ac:dyDescent="0.2">
      <c r="E604" s="234"/>
      <c r="F604" s="234"/>
      <c r="G604" s="234"/>
      <c r="H604" s="234"/>
      <c r="I604" s="234"/>
      <c r="J604" s="234"/>
      <c r="K604" s="234"/>
      <c r="L604" s="234"/>
      <c r="M604" s="234"/>
    </row>
    <row r="605" spans="5:13" s="102" customFormat="1" x14ac:dyDescent="0.2">
      <c r="E605" s="234"/>
      <c r="F605" s="234"/>
      <c r="G605" s="234"/>
      <c r="H605" s="234"/>
      <c r="I605" s="234"/>
      <c r="J605" s="234"/>
      <c r="K605" s="234"/>
      <c r="L605" s="234"/>
      <c r="M605" s="234"/>
    </row>
    <row r="606" spans="5:13" s="102" customFormat="1" x14ac:dyDescent="0.2">
      <c r="E606" s="234"/>
      <c r="F606" s="234"/>
      <c r="G606" s="234"/>
      <c r="H606" s="234"/>
      <c r="I606" s="234"/>
      <c r="J606" s="234"/>
      <c r="K606" s="234"/>
      <c r="L606" s="234"/>
      <c r="M606" s="234"/>
    </row>
    <row r="607" spans="5:13" s="102" customFormat="1" x14ac:dyDescent="0.2">
      <c r="E607" s="234"/>
      <c r="F607" s="234"/>
      <c r="G607" s="234"/>
      <c r="H607" s="234"/>
      <c r="I607" s="234"/>
      <c r="J607" s="234"/>
      <c r="K607" s="234"/>
      <c r="L607" s="234"/>
      <c r="M607" s="234"/>
    </row>
    <row r="608" spans="5:13" s="102" customFormat="1" x14ac:dyDescent="0.2">
      <c r="E608" s="234"/>
      <c r="F608" s="234"/>
      <c r="G608" s="234"/>
      <c r="H608" s="234"/>
      <c r="I608" s="234"/>
      <c r="J608" s="234"/>
      <c r="K608" s="234"/>
      <c r="L608" s="234"/>
      <c r="M608" s="234"/>
    </row>
    <row r="609" spans="5:13" s="102" customFormat="1" x14ac:dyDescent="0.2">
      <c r="E609" s="234"/>
      <c r="F609" s="234"/>
      <c r="G609" s="234"/>
      <c r="H609" s="234"/>
      <c r="I609" s="234"/>
      <c r="J609" s="234"/>
      <c r="K609" s="234"/>
      <c r="L609" s="234"/>
      <c r="M609" s="234"/>
    </row>
    <row r="610" spans="5:13" s="102" customFormat="1" x14ac:dyDescent="0.2">
      <c r="E610" s="234"/>
      <c r="F610" s="234"/>
      <c r="G610" s="234"/>
      <c r="H610" s="234"/>
      <c r="I610" s="234"/>
      <c r="J610" s="234"/>
      <c r="K610" s="234"/>
      <c r="L610" s="234"/>
      <c r="M610" s="234"/>
    </row>
    <row r="611" spans="5:13" s="102" customFormat="1" x14ac:dyDescent="0.2">
      <c r="E611" s="234"/>
      <c r="F611" s="234"/>
      <c r="G611" s="234"/>
      <c r="H611" s="234"/>
      <c r="I611" s="234"/>
      <c r="J611" s="234"/>
      <c r="K611" s="234"/>
      <c r="L611" s="234"/>
      <c r="M611" s="234"/>
    </row>
    <row r="612" spans="5:13" s="102" customFormat="1" x14ac:dyDescent="0.2">
      <c r="E612" s="234"/>
      <c r="F612" s="234"/>
      <c r="G612" s="234"/>
      <c r="H612" s="234"/>
      <c r="I612" s="234"/>
      <c r="J612" s="234"/>
      <c r="K612" s="234"/>
      <c r="L612" s="234"/>
      <c r="M612" s="234"/>
    </row>
    <row r="613" spans="5:13" s="102" customFormat="1" x14ac:dyDescent="0.2">
      <c r="E613" s="234"/>
      <c r="F613" s="234"/>
      <c r="G613" s="234"/>
      <c r="H613" s="234"/>
      <c r="I613" s="234"/>
      <c r="J613" s="234"/>
      <c r="K613" s="234"/>
      <c r="L613" s="234"/>
      <c r="M613" s="234"/>
    </row>
    <row r="614" spans="5:13" s="102" customFormat="1" x14ac:dyDescent="0.2">
      <c r="E614" s="234"/>
      <c r="F614" s="234"/>
      <c r="G614" s="234"/>
      <c r="H614" s="234"/>
      <c r="I614" s="234"/>
      <c r="J614" s="234"/>
      <c r="K614" s="234"/>
      <c r="L614" s="234"/>
      <c r="M614" s="234"/>
    </row>
    <row r="615" spans="5:13" s="102" customFormat="1" x14ac:dyDescent="0.2">
      <c r="E615" s="234"/>
      <c r="F615" s="234"/>
      <c r="G615" s="234"/>
      <c r="H615" s="234"/>
      <c r="I615" s="234"/>
      <c r="J615" s="234"/>
      <c r="K615" s="234"/>
      <c r="L615" s="234"/>
      <c r="M615" s="234"/>
    </row>
    <row r="616" spans="5:13" s="102" customFormat="1" x14ac:dyDescent="0.2">
      <c r="E616" s="234"/>
      <c r="F616" s="234"/>
      <c r="G616" s="234"/>
      <c r="H616" s="234"/>
      <c r="I616" s="234"/>
      <c r="J616" s="234"/>
      <c r="K616" s="234"/>
      <c r="L616" s="234"/>
      <c r="M616" s="234"/>
    </row>
    <row r="617" spans="5:13" s="102" customFormat="1" x14ac:dyDescent="0.2">
      <c r="E617" s="234"/>
      <c r="F617" s="234"/>
      <c r="G617" s="234"/>
      <c r="H617" s="234"/>
      <c r="I617" s="234"/>
      <c r="J617" s="234"/>
      <c r="K617" s="234"/>
      <c r="L617" s="234"/>
      <c r="M617" s="234"/>
    </row>
    <row r="618" spans="5:13" s="102" customFormat="1" x14ac:dyDescent="0.2">
      <c r="E618" s="234"/>
      <c r="F618" s="234"/>
      <c r="G618" s="234"/>
      <c r="H618" s="234"/>
      <c r="I618" s="234"/>
      <c r="J618" s="234"/>
      <c r="K618" s="234"/>
      <c r="L618" s="234"/>
      <c r="M618" s="234"/>
    </row>
    <row r="619" spans="5:13" s="102" customFormat="1" x14ac:dyDescent="0.2">
      <c r="E619" s="234"/>
      <c r="F619" s="234"/>
      <c r="G619" s="234"/>
      <c r="H619" s="234"/>
      <c r="I619" s="234"/>
      <c r="J619" s="234"/>
      <c r="K619" s="234"/>
      <c r="L619" s="234"/>
      <c r="M619" s="234"/>
    </row>
    <row r="620" spans="5:13" s="102" customFormat="1" x14ac:dyDescent="0.2">
      <c r="E620" s="234"/>
      <c r="F620" s="234"/>
      <c r="G620" s="234"/>
      <c r="H620" s="234"/>
      <c r="I620" s="234"/>
      <c r="J620" s="234"/>
      <c r="K620" s="234"/>
      <c r="L620" s="234"/>
      <c r="M620" s="234"/>
    </row>
    <row r="621" spans="5:13" s="102" customFormat="1" x14ac:dyDescent="0.2">
      <c r="E621" s="234"/>
      <c r="F621" s="234"/>
      <c r="G621" s="234"/>
      <c r="H621" s="234"/>
      <c r="I621" s="234"/>
      <c r="J621" s="234"/>
      <c r="K621" s="234"/>
      <c r="L621" s="234"/>
      <c r="M621" s="234"/>
    </row>
    <row r="622" spans="5:13" s="102" customFormat="1" x14ac:dyDescent="0.2">
      <c r="E622" s="234"/>
      <c r="F622" s="234"/>
      <c r="G622" s="234"/>
      <c r="H622" s="234"/>
      <c r="I622" s="234"/>
      <c r="J622" s="234"/>
      <c r="K622" s="234"/>
      <c r="L622" s="234"/>
      <c r="M622" s="234"/>
    </row>
    <row r="623" spans="5:13" s="102" customFormat="1" x14ac:dyDescent="0.2">
      <c r="E623" s="234"/>
      <c r="F623" s="234"/>
      <c r="G623" s="234"/>
      <c r="H623" s="234"/>
      <c r="I623" s="234"/>
      <c r="J623" s="234"/>
      <c r="K623" s="234"/>
      <c r="L623" s="234"/>
      <c r="M623" s="234"/>
    </row>
    <row r="624" spans="5:13" s="102" customFormat="1" x14ac:dyDescent="0.2">
      <c r="E624" s="234"/>
      <c r="F624" s="234"/>
      <c r="G624" s="234"/>
      <c r="H624" s="234"/>
      <c r="I624" s="234"/>
      <c r="J624" s="234"/>
      <c r="K624" s="234"/>
      <c r="L624" s="234"/>
      <c r="M624" s="234"/>
    </row>
    <row r="625" spans="5:13" s="102" customFormat="1" x14ac:dyDescent="0.2">
      <c r="E625" s="234"/>
      <c r="F625" s="234"/>
      <c r="G625" s="234"/>
      <c r="H625" s="234"/>
      <c r="I625" s="234"/>
      <c r="J625" s="234"/>
      <c r="K625" s="234"/>
      <c r="L625" s="234"/>
      <c r="M625" s="234"/>
    </row>
    <row r="626" spans="5:13" s="102" customFormat="1" x14ac:dyDescent="0.2">
      <c r="E626" s="234"/>
      <c r="F626" s="234"/>
      <c r="G626" s="234"/>
      <c r="H626" s="234"/>
      <c r="I626" s="234"/>
      <c r="J626" s="234"/>
      <c r="K626" s="234"/>
      <c r="L626" s="234"/>
      <c r="M626" s="234"/>
    </row>
    <row r="627" spans="5:13" s="102" customFormat="1" x14ac:dyDescent="0.2">
      <c r="E627" s="234"/>
      <c r="F627" s="234"/>
      <c r="G627" s="234"/>
      <c r="H627" s="234"/>
      <c r="I627" s="234"/>
      <c r="J627" s="234"/>
      <c r="K627" s="234"/>
      <c r="L627" s="234"/>
      <c r="M627" s="234"/>
    </row>
    <row r="628" spans="5:13" s="102" customFormat="1" x14ac:dyDescent="0.2">
      <c r="E628" s="234"/>
      <c r="F628" s="234"/>
      <c r="G628" s="234"/>
      <c r="H628" s="234"/>
      <c r="I628" s="234"/>
      <c r="J628" s="234"/>
      <c r="K628" s="234"/>
      <c r="L628" s="234"/>
      <c r="M628" s="234"/>
    </row>
    <row r="629" spans="5:13" s="102" customFormat="1" x14ac:dyDescent="0.2">
      <c r="E629" s="234"/>
      <c r="F629" s="234"/>
      <c r="G629" s="234"/>
      <c r="H629" s="234"/>
      <c r="I629" s="234"/>
      <c r="J629" s="234"/>
      <c r="K629" s="234"/>
      <c r="L629" s="234"/>
      <c r="M629" s="234"/>
    </row>
    <row r="630" spans="5:13" s="102" customFormat="1" x14ac:dyDescent="0.2">
      <c r="E630" s="234"/>
      <c r="F630" s="234"/>
      <c r="G630" s="234"/>
      <c r="H630" s="234"/>
      <c r="I630" s="234"/>
      <c r="J630" s="234"/>
      <c r="K630" s="234"/>
      <c r="L630" s="234"/>
      <c r="M630" s="234"/>
    </row>
    <row r="631" spans="5:13" s="102" customFormat="1" x14ac:dyDescent="0.2">
      <c r="E631" s="234"/>
      <c r="F631" s="234"/>
      <c r="G631" s="234"/>
      <c r="H631" s="234"/>
      <c r="I631" s="234"/>
      <c r="J631" s="234"/>
      <c r="K631" s="234"/>
      <c r="L631" s="234"/>
      <c r="M631" s="234"/>
    </row>
    <row r="632" spans="5:13" s="102" customFormat="1" x14ac:dyDescent="0.2">
      <c r="E632" s="234"/>
      <c r="F632" s="234"/>
      <c r="G632" s="234"/>
      <c r="H632" s="234"/>
      <c r="I632" s="234"/>
      <c r="J632" s="234"/>
      <c r="K632" s="234"/>
      <c r="L632" s="234"/>
      <c r="M632" s="234"/>
    </row>
    <row r="633" spans="5:13" s="102" customFormat="1" x14ac:dyDescent="0.2">
      <c r="E633" s="234"/>
      <c r="F633" s="234"/>
      <c r="G633" s="234"/>
      <c r="H633" s="234"/>
      <c r="I633" s="234"/>
      <c r="J633" s="234"/>
      <c r="K633" s="234"/>
      <c r="L633" s="234"/>
      <c r="M633" s="234"/>
    </row>
    <row r="634" spans="5:13" s="102" customFormat="1" x14ac:dyDescent="0.2">
      <c r="E634" s="234"/>
      <c r="F634" s="234"/>
      <c r="G634" s="234"/>
      <c r="H634" s="234"/>
      <c r="I634" s="234"/>
      <c r="J634" s="234"/>
      <c r="K634" s="234"/>
      <c r="L634" s="234"/>
      <c r="M634" s="234"/>
    </row>
    <row r="635" spans="5:13" s="102" customFormat="1" x14ac:dyDescent="0.2">
      <c r="E635" s="234"/>
      <c r="F635" s="234"/>
      <c r="G635" s="234"/>
      <c r="H635" s="234"/>
      <c r="I635" s="234"/>
      <c r="J635" s="234"/>
      <c r="K635" s="234"/>
      <c r="L635" s="234"/>
      <c r="M635" s="234"/>
    </row>
    <row r="636" spans="5:13" s="102" customFormat="1" x14ac:dyDescent="0.2">
      <c r="E636" s="234"/>
      <c r="F636" s="234"/>
      <c r="G636" s="234"/>
      <c r="H636" s="234"/>
      <c r="I636" s="234"/>
      <c r="J636" s="234"/>
      <c r="K636" s="234"/>
      <c r="L636" s="234"/>
      <c r="M636" s="234"/>
    </row>
    <row r="637" spans="5:13" s="102" customFormat="1" x14ac:dyDescent="0.2">
      <c r="E637" s="234"/>
      <c r="F637" s="234"/>
      <c r="G637" s="234"/>
      <c r="H637" s="234"/>
      <c r="I637" s="234"/>
      <c r="J637" s="234"/>
      <c r="K637" s="234"/>
      <c r="L637" s="234"/>
      <c r="M637" s="234"/>
    </row>
    <row r="638" spans="5:13" s="102" customFormat="1" x14ac:dyDescent="0.2">
      <c r="E638" s="234"/>
      <c r="F638" s="234"/>
      <c r="G638" s="234"/>
      <c r="H638" s="234"/>
      <c r="I638" s="234"/>
      <c r="J638" s="234"/>
      <c r="K638" s="234"/>
      <c r="L638" s="234"/>
      <c r="M638" s="234"/>
    </row>
    <row r="639" spans="5:13" s="102" customFormat="1" x14ac:dyDescent="0.2">
      <c r="E639" s="234"/>
      <c r="F639" s="234"/>
      <c r="G639" s="234"/>
      <c r="H639" s="234"/>
      <c r="I639" s="234"/>
      <c r="J639" s="234"/>
      <c r="K639" s="234"/>
      <c r="L639" s="234"/>
      <c r="M639" s="234"/>
    </row>
    <row r="640" spans="5:13" s="102" customFormat="1" x14ac:dyDescent="0.2">
      <c r="E640" s="234"/>
      <c r="F640" s="234"/>
      <c r="G640" s="234"/>
      <c r="H640" s="234"/>
      <c r="I640" s="234"/>
      <c r="J640" s="234"/>
      <c r="K640" s="234"/>
      <c r="L640" s="234"/>
      <c r="M640" s="234"/>
    </row>
    <row r="641" spans="5:13" s="102" customFormat="1" x14ac:dyDescent="0.2">
      <c r="E641" s="234"/>
      <c r="F641" s="234"/>
      <c r="G641" s="234"/>
      <c r="H641" s="234"/>
      <c r="I641" s="234"/>
      <c r="J641" s="234"/>
      <c r="K641" s="234"/>
      <c r="L641" s="234"/>
      <c r="M641" s="234"/>
    </row>
    <row r="642" spans="5:13" s="102" customFormat="1" x14ac:dyDescent="0.2">
      <c r="E642" s="234"/>
      <c r="F642" s="234"/>
      <c r="G642" s="234"/>
      <c r="H642" s="234"/>
      <c r="I642" s="234"/>
      <c r="J642" s="234"/>
      <c r="K642" s="234"/>
      <c r="L642" s="234"/>
      <c r="M642" s="234"/>
    </row>
    <row r="643" spans="5:13" s="102" customFormat="1" x14ac:dyDescent="0.2">
      <c r="E643" s="234"/>
      <c r="F643" s="234"/>
      <c r="G643" s="234"/>
      <c r="H643" s="234"/>
      <c r="I643" s="234"/>
      <c r="J643" s="234"/>
      <c r="K643" s="234"/>
      <c r="L643" s="234"/>
      <c r="M643" s="234"/>
    </row>
    <row r="644" spans="5:13" s="102" customFormat="1" x14ac:dyDescent="0.2">
      <c r="E644" s="234"/>
      <c r="F644" s="234"/>
      <c r="G644" s="234"/>
      <c r="H644" s="234"/>
      <c r="I644" s="234"/>
      <c r="J644" s="234"/>
      <c r="K644" s="234"/>
      <c r="L644" s="234"/>
      <c r="M644" s="234"/>
    </row>
    <row r="645" spans="5:13" s="102" customFormat="1" x14ac:dyDescent="0.2">
      <c r="E645" s="234"/>
      <c r="F645" s="234"/>
      <c r="G645" s="234"/>
      <c r="H645" s="234"/>
      <c r="I645" s="234"/>
      <c r="J645" s="234"/>
      <c r="K645" s="234"/>
      <c r="L645" s="234"/>
      <c r="M645" s="234"/>
    </row>
    <row r="646" spans="5:13" s="102" customFormat="1" x14ac:dyDescent="0.2">
      <c r="E646" s="234"/>
      <c r="F646" s="234"/>
      <c r="G646" s="234"/>
      <c r="H646" s="234"/>
      <c r="I646" s="234"/>
      <c r="J646" s="234"/>
      <c r="K646" s="234"/>
      <c r="L646" s="234"/>
      <c r="M646" s="234"/>
    </row>
    <row r="647" spans="5:13" s="102" customFormat="1" x14ac:dyDescent="0.2">
      <c r="E647" s="234"/>
      <c r="F647" s="234"/>
      <c r="G647" s="234"/>
      <c r="H647" s="234"/>
      <c r="I647" s="234"/>
      <c r="J647" s="234"/>
      <c r="K647" s="234"/>
      <c r="L647" s="234"/>
      <c r="M647" s="234"/>
    </row>
    <row r="648" spans="5:13" s="102" customFormat="1" x14ac:dyDescent="0.2">
      <c r="E648" s="234"/>
      <c r="F648" s="234"/>
      <c r="G648" s="234"/>
      <c r="H648" s="234"/>
      <c r="I648" s="234"/>
      <c r="J648" s="234"/>
      <c r="K648" s="234"/>
      <c r="L648" s="234"/>
      <c r="M648" s="234"/>
    </row>
    <row r="649" spans="5:13" s="102" customFormat="1" x14ac:dyDescent="0.2">
      <c r="E649" s="234"/>
      <c r="F649" s="234"/>
      <c r="G649" s="234"/>
      <c r="H649" s="234"/>
      <c r="I649" s="234"/>
      <c r="J649" s="234"/>
      <c r="K649" s="234"/>
      <c r="L649" s="234"/>
      <c r="M649" s="234"/>
    </row>
    <row r="650" spans="5:13" s="102" customFormat="1" x14ac:dyDescent="0.2">
      <c r="E650" s="234"/>
      <c r="F650" s="234"/>
      <c r="G650" s="234"/>
      <c r="H650" s="234"/>
      <c r="I650" s="234"/>
      <c r="J650" s="234"/>
      <c r="K650" s="234"/>
      <c r="L650" s="234"/>
      <c r="M650" s="234"/>
    </row>
    <row r="651" spans="5:13" s="102" customFormat="1" x14ac:dyDescent="0.2">
      <c r="E651" s="234"/>
      <c r="F651" s="234"/>
      <c r="G651" s="234"/>
      <c r="H651" s="234"/>
      <c r="I651" s="234"/>
      <c r="J651" s="234"/>
      <c r="K651" s="234"/>
      <c r="L651" s="234"/>
      <c r="M651" s="234"/>
    </row>
    <row r="652" spans="5:13" s="102" customFormat="1" x14ac:dyDescent="0.2">
      <c r="E652" s="234"/>
      <c r="F652" s="234"/>
      <c r="G652" s="234"/>
      <c r="H652" s="234"/>
      <c r="I652" s="234"/>
      <c r="J652" s="234"/>
      <c r="K652" s="234"/>
      <c r="L652" s="234"/>
      <c r="M652" s="234"/>
    </row>
    <row r="653" spans="5:13" s="102" customFormat="1" x14ac:dyDescent="0.2">
      <c r="E653" s="234"/>
      <c r="F653" s="234"/>
      <c r="G653" s="234"/>
      <c r="H653" s="234"/>
      <c r="I653" s="234"/>
      <c r="J653" s="234"/>
      <c r="K653" s="234"/>
      <c r="L653" s="234"/>
      <c r="M653" s="234"/>
    </row>
    <row r="654" spans="5:13" s="102" customFormat="1" x14ac:dyDescent="0.2">
      <c r="E654" s="234"/>
      <c r="F654" s="234"/>
      <c r="G654" s="234"/>
      <c r="H654" s="234"/>
      <c r="I654" s="234"/>
      <c r="J654" s="234"/>
      <c r="K654" s="234"/>
      <c r="L654" s="234"/>
      <c r="M654" s="234"/>
    </row>
    <row r="655" spans="5:13" s="102" customFormat="1" x14ac:dyDescent="0.2">
      <c r="E655" s="234"/>
      <c r="F655" s="234"/>
      <c r="G655" s="234"/>
      <c r="H655" s="234"/>
      <c r="I655" s="234"/>
      <c r="J655" s="234"/>
      <c r="K655" s="234"/>
      <c r="L655" s="234"/>
      <c r="M655" s="234"/>
    </row>
    <row r="656" spans="5:13" s="102" customFormat="1" x14ac:dyDescent="0.2">
      <c r="E656" s="234"/>
      <c r="F656" s="234"/>
      <c r="G656" s="234"/>
      <c r="H656" s="234"/>
      <c r="I656" s="234"/>
      <c r="J656" s="234"/>
      <c r="K656" s="234"/>
      <c r="L656" s="234"/>
      <c r="M656" s="234"/>
    </row>
    <row r="657" spans="5:13" s="102" customFormat="1" x14ac:dyDescent="0.2">
      <c r="E657" s="234"/>
      <c r="F657" s="234"/>
      <c r="G657" s="234"/>
      <c r="H657" s="234"/>
      <c r="I657" s="234"/>
      <c r="J657" s="234"/>
      <c r="K657" s="234"/>
      <c r="L657" s="234"/>
      <c r="M657" s="234"/>
    </row>
    <row r="658" spans="5:13" s="102" customFormat="1" x14ac:dyDescent="0.2">
      <c r="E658" s="234"/>
      <c r="F658" s="234"/>
      <c r="G658" s="234"/>
      <c r="H658" s="234"/>
      <c r="I658" s="234"/>
      <c r="J658" s="234"/>
      <c r="K658" s="234"/>
      <c r="L658" s="234"/>
      <c r="M658" s="234"/>
    </row>
    <row r="659" spans="5:13" s="102" customFormat="1" x14ac:dyDescent="0.2">
      <c r="E659" s="234"/>
      <c r="F659" s="234"/>
      <c r="G659" s="234"/>
      <c r="H659" s="234"/>
      <c r="I659" s="234"/>
      <c r="J659" s="234"/>
      <c r="K659" s="234"/>
      <c r="L659" s="234"/>
      <c r="M659" s="234"/>
    </row>
    <row r="660" spans="5:13" s="102" customFormat="1" x14ac:dyDescent="0.2">
      <c r="E660" s="234"/>
      <c r="F660" s="234"/>
      <c r="G660" s="234"/>
      <c r="H660" s="234"/>
      <c r="I660" s="234"/>
      <c r="J660" s="234"/>
      <c r="K660" s="234"/>
      <c r="L660" s="234"/>
      <c r="M660" s="234"/>
    </row>
    <row r="661" spans="5:13" s="102" customFormat="1" x14ac:dyDescent="0.2">
      <c r="E661" s="234"/>
      <c r="F661" s="234"/>
      <c r="G661" s="234"/>
      <c r="H661" s="234"/>
      <c r="I661" s="234"/>
      <c r="J661" s="234"/>
      <c r="K661" s="234"/>
      <c r="L661" s="234"/>
      <c r="M661" s="234"/>
    </row>
    <row r="662" spans="5:13" s="102" customFormat="1" x14ac:dyDescent="0.2">
      <c r="E662" s="234"/>
      <c r="F662" s="234"/>
      <c r="G662" s="234"/>
      <c r="H662" s="234"/>
      <c r="I662" s="234"/>
      <c r="J662" s="234"/>
      <c r="K662" s="234"/>
      <c r="L662" s="234"/>
      <c r="M662" s="234"/>
    </row>
    <row r="663" spans="5:13" s="102" customFormat="1" x14ac:dyDescent="0.2">
      <c r="E663" s="234"/>
      <c r="F663" s="234"/>
      <c r="G663" s="234"/>
      <c r="H663" s="234"/>
      <c r="I663" s="234"/>
      <c r="J663" s="234"/>
      <c r="K663" s="234"/>
      <c r="L663" s="234"/>
      <c r="M663" s="234"/>
    </row>
    <row r="664" spans="5:13" s="102" customFormat="1" x14ac:dyDescent="0.2">
      <c r="E664" s="234"/>
      <c r="F664" s="234"/>
      <c r="G664" s="234"/>
      <c r="H664" s="234"/>
      <c r="I664" s="234"/>
      <c r="J664" s="234"/>
      <c r="K664" s="234"/>
      <c r="L664" s="234"/>
      <c r="M664" s="234"/>
    </row>
    <row r="665" spans="5:13" s="102" customFormat="1" x14ac:dyDescent="0.2">
      <c r="E665" s="234"/>
      <c r="F665" s="234"/>
      <c r="G665" s="234"/>
      <c r="H665" s="234"/>
      <c r="I665" s="234"/>
      <c r="J665" s="234"/>
      <c r="K665" s="234"/>
      <c r="L665" s="234"/>
      <c r="M665" s="234"/>
    </row>
    <row r="666" spans="5:13" s="102" customFormat="1" x14ac:dyDescent="0.2">
      <c r="E666" s="234"/>
      <c r="F666" s="234"/>
      <c r="G666" s="234"/>
      <c r="H666" s="234"/>
      <c r="I666" s="234"/>
      <c r="J666" s="234"/>
      <c r="K666" s="234"/>
      <c r="L666" s="234"/>
      <c r="M666" s="234"/>
    </row>
    <row r="667" spans="5:13" s="102" customFormat="1" x14ac:dyDescent="0.2">
      <c r="E667" s="234"/>
      <c r="F667" s="234"/>
      <c r="G667" s="234"/>
      <c r="H667" s="234"/>
      <c r="I667" s="234"/>
      <c r="J667" s="234"/>
      <c r="K667" s="234"/>
      <c r="L667" s="234"/>
      <c r="M667" s="234"/>
    </row>
    <row r="668" spans="5:13" s="102" customFormat="1" x14ac:dyDescent="0.2">
      <c r="E668" s="234"/>
      <c r="F668" s="234"/>
      <c r="G668" s="234"/>
      <c r="H668" s="234"/>
      <c r="I668" s="234"/>
      <c r="J668" s="234"/>
      <c r="K668" s="234"/>
      <c r="L668" s="234"/>
      <c r="M668" s="234"/>
    </row>
    <row r="669" spans="5:13" s="102" customFormat="1" x14ac:dyDescent="0.2">
      <c r="E669" s="234"/>
      <c r="F669" s="234"/>
      <c r="G669" s="234"/>
      <c r="H669" s="234"/>
      <c r="I669" s="234"/>
      <c r="J669" s="234"/>
      <c r="K669" s="234"/>
      <c r="L669" s="234"/>
      <c r="M669" s="234"/>
    </row>
    <row r="670" spans="5:13" s="102" customFormat="1" x14ac:dyDescent="0.2">
      <c r="E670" s="234"/>
      <c r="F670" s="234"/>
      <c r="G670" s="234"/>
      <c r="H670" s="234"/>
      <c r="I670" s="234"/>
      <c r="J670" s="234"/>
      <c r="K670" s="234"/>
      <c r="L670" s="234"/>
      <c r="M670" s="234"/>
    </row>
    <row r="671" spans="5:13" s="102" customFormat="1" x14ac:dyDescent="0.2">
      <c r="E671" s="234"/>
      <c r="F671" s="234"/>
      <c r="G671" s="234"/>
      <c r="H671" s="234"/>
      <c r="I671" s="234"/>
      <c r="J671" s="234"/>
      <c r="K671" s="234"/>
      <c r="L671" s="234"/>
      <c r="M671" s="234"/>
    </row>
    <row r="672" spans="5:13" s="102" customFormat="1" x14ac:dyDescent="0.2">
      <c r="E672" s="234"/>
      <c r="F672" s="234"/>
      <c r="G672" s="234"/>
      <c r="H672" s="234"/>
      <c r="I672" s="234"/>
      <c r="J672" s="234"/>
      <c r="K672" s="234"/>
      <c r="L672" s="234"/>
      <c r="M672" s="234"/>
    </row>
    <row r="673" spans="5:13" s="102" customFormat="1" x14ac:dyDescent="0.2">
      <c r="E673" s="234"/>
      <c r="F673" s="234"/>
      <c r="G673" s="234"/>
      <c r="H673" s="234"/>
      <c r="I673" s="234"/>
      <c r="J673" s="234"/>
      <c r="K673" s="234"/>
      <c r="L673" s="234"/>
      <c r="M673" s="234"/>
    </row>
    <row r="674" spans="5:13" s="102" customFormat="1" x14ac:dyDescent="0.2">
      <c r="E674" s="234"/>
      <c r="F674" s="234"/>
      <c r="G674" s="234"/>
      <c r="H674" s="234"/>
      <c r="I674" s="234"/>
      <c r="J674" s="234"/>
      <c r="K674" s="234"/>
      <c r="L674" s="234"/>
      <c r="M674" s="234"/>
    </row>
    <row r="675" spans="5:13" s="102" customFormat="1" x14ac:dyDescent="0.2">
      <c r="E675" s="234"/>
      <c r="F675" s="234"/>
      <c r="G675" s="234"/>
      <c r="H675" s="234"/>
      <c r="I675" s="234"/>
      <c r="J675" s="234"/>
      <c r="K675" s="234"/>
      <c r="L675" s="234"/>
      <c r="M675" s="234"/>
    </row>
    <row r="676" spans="5:13" s="102" customFormat="1" x14ac:dyDescent="0.2">
      <c r="E676" s="234"/>
      <c r="F676" s="234"/>
      <c r="G676" s="234"/>
      <c r="H676" s="234"/>
      <c r="I676" s="234"/>
      <c r="J676" s="234"/>
      <c r="K676" s="234"/>
      <c r="L676" s="234"/>
      <c r="M676" s="234"/>
    </row>
    <row r="677" spans="5:13" s="102" customFormat="1" x14ac:dyDescent="0.2">
      <c r="E677" s="234"/>
      <c r="F677" s="234"/>
      <c r="G677" s="234"/>
      <c r="H677" s="234"/>
      <c r="I677" s="234"/>
      <c r="J677" s="234"/>
      <c r="K677" s="234"/>
      <c r="L677" s="234"/>
      <c r="M677" s="234"/>
    </row>
    <row r="678" spans="5:13" s="102" customFormat="1" x14ac:dyDescent="0.2">
      <c r="E678" s="234"/>
      <c r="F678" s="234"/>
      <c r="G678" s="234"/>
      <c r="H678" s="234"/>
      <c r="I678" s="234"/>
      <c r="J678" s="234"/>
      <c r="K678" s="234"/>
      <c r="L678" s="234"/>
      <c r="M678" s="234"/>
    </row>
    <row r="679" spans="5:13" s="102" customFormat="1" x14ac:dyDescent="0.2">
      <c r="E679" s="234"/>
      <c r="F679" s="234"/>
      <c r="G679" s="234"/>
      <c r="H679" s="234"/>
      <c r="I679" s="234"/>
      <c r="J679" s="234"/>
      <c r="K679" s="234"/>
      <c r="L679" s="234"/>
      <c r="M679" s="234"/>
    </row>
    <row r="680" spans="5:13" s="102" customFormat="1" x14ac:dyDescent="0.2">
      <c r="E680" s="234"/>
      <c r="F680" s="234"/>
      <c r="G680" s="234"/>
      <c r="H680" s="234"/>
      <c r="I680" s="234"/>
      <c r="J680" s="234"/>
      <c r="K680" s="234"/>
      <c r="L680" s="234"/>
      <c r="M680" s="234"/>
    </row>
    <row r="681" spans="5:13" s="102" customFormat="1" x14ac:dyDescent="0.2">
      <c r="E681" s="234"/>
      <c r="F681" s="234"/>
      <c r="G681" s="234"/>
      <c r="H681" s="234"/>
      <c r="I681" s="234"/>
      <c r="J681" s="234"/>
      <c r="K681" s="234"/>
      <c r="L681" s="234"/>
      <c r="M681" s="234"/>
    </row>
    <row r="682" spans="5:13" s="102" customFormat="1" x14ac:dyDescent="0.2">
      <c r="E682" s="234"/>
      <c r="F682" s="234"/>
      <c r="G682" s="234"/>
      <c r="H682" s="234"/>
      <c r="I682" s="234"/>
      <c r="J682" s="234"/>
      <c r="K682" s="234"/>
      <c r="L682" s="234"/>
      <c r="M682" s="234"/>
    </row>
    <row r="683" spans="5:13" s="102" customFormat="1" x14ac:dyDescent="0.2">
      <c r="E683" s="234"/>
      <c r="F683" s="234"/>
      <c r="G683" s="234"/>
      <c r="H683" s="234"/>
      <c r="I683" s="234"/>
      <c r="J683" s="234"/>
      <c r="K683" s="234"/>
      <c r="L683" s="234"/>
      <c r="M683" s="234"/>
    </row>
    <row r="684" spans="5:13" s="102" customFormat="1" x14ac:dyDescent="0.2">
      <c r="E684" s="234"/>
      <c r="F684" s="234"/>
      <c r="G684" s="234"/>
      <c r="H684" s="234"/>
      <c r="I684" s="234"/>
      <c r="J684" s="234"/>
      <c r="K684" s="234"/>
      <c r="L684" s="234"/>
      <c r="M684" s="234"/>
    </row>
    <row r="685" spans="5:13" s="102" customFormat="1" x14ac:dyDescent="0.2">
      <c r="E685" s="234"/>
      <c r="F685" s="234"/>
      <c r="G685" s="234"/>
      <c r="H685" s="234"/>
      <c r="I685" s="234"/>
      <c r="J685" s="234"/>
      <c r="K685" s="234"/>
      <c r="L685" s="234"/>
      <c r="M685" s="234"/>
    </row>
    <row r="686" spans="5:13" s="102" customFormat="1" x14ac:dyDescent="0.2">
      <c r="E686" s="234"/>
      <c r="F686" s="234"/>
      <c r="G686" s="234"/>
      <c r="H686" s="234"/>
      <c r="I686" s="234"/>
      <c r="J686" s="234"/>
      <c r="K686" s="234"/>
      <c r="L686" s="234"/>
      <c r="M686" s="234"/>
    </row>
    <row r="687" spans="5:13" s="102" customFormat="1" x14ac:dyDescent="0.2">
      <c r="E687" s="234"/>
      <c r="F687" s="234"/>
      <c r="G687" s="234"/>
      <c r="H687" s="234"/>
      <c r="I687" s="234"/>
      <c r="J687" s="234"/>
      <c r="K687" s="234"/>
      <c r="L687" s="234"/>
      <c r="M687" s="234"/>
    </row>
    <row r="688" spans="5:13" s="102" customFormat="1" x14ac:dyDescent="0.2">
      <c r="E688" s="234"/>
      <c r="F688" s="234"/>
      <c r="G688" s="234"/>
      <c r="H688" s="234"/>
      <c r="I688" s="234"/>
      <c r="J688" s="234"/>
      <c r="K688" s="234"/>
      <c r="L688" s="234"/>
      <c r="M688" s="234"/>
    </row>
    <row r="689" spans="5:13" s="102" customFormat="1" x14ac:dyDescent="0.2">
      <c r="E689" s="234"/>
      <c r="F689" s="234"/>
      <c r="G689" s="234"/>
      <c r="H689" s="234"/>
      <c r="I689" s="234"/>
      <c r="J689" s="234"/>
      <c r="K689" s="234"/>
      <c r="L689" s="234"/>
      <c r="M689" s="234"/>
    </row>
    <row r="690" spans="5:13" s="102" customFormat="1" x14ac:dyDescent="0.2">
      <c r="E690" s="234"/>
      <c r="F690" s="234"/>
      <c r="G690" s="234"/>
      <c r="H690" s="234"/>
      <c r="I690" s="234"/>
      <c r="J690" s="234"/>
      <c r="K690" s="234"/>
      <c r="L690" s="234"/>
      <c r="M690" s="234"/>
    </row>
    <row r="691" spans="5:13" s="102" customFormat="1" x14ac:dyDescent="0.2">
      <c r="E691" s="234"/>
      <c r="F691" s="234"/>
      <c r="G691" s="234"/>
      <c r="H691" s="234"/>
      <c r="I691" s="234"/>
      <c r="J691" s="234"/>
      <c r="K691" s="234"/>
      <c r="L691" s="234"/>
      <c r="M691" s="234"/>
    </row>
    <row r="692" spans="5:13" s="102" customFormat="1" x14ac:dyDescent="0.2">
      <c r="E692" s="234"/>
      <c r="F692" s="234"/>
      <c r="G692" s="234"/>
      <c r="H692" s="234"/>
      <c r="I692" s="234"/>
      <c r="J692" s="234"/>
      <c r="K692" s="234"/>
      <c r="L692" s="234"/>
      <c r="M692" s="234"/>
    </row>
    <row r="693" spans="5:13" s="102" customFormat="1" x14ac:dyDescent="0.2">
      <c r="E693" s="234"/>
      <c r="F693" s="234"/>
      <c r="G693" s="234"/>
      <c r="H693" s="234"/>
      <c r="I693" s="234"/>
      <c r="J693" s="234"/>
      <c r="K693" s="234"/>
      <c r="L693" s="234"/>
      <c r="M693" s="234"/>
    </row>
    <row r="694" spans="5:13" s="102" customFormat="1" x14ac:dyDescent="0.2">
      <c r="E694" s="234"/>
      <c r="F694" s="234"/>
      <c r="G694" s="234"/>
      <c r="H694" s="234"/>
      <c r="I694" s="234"/>
      <c r="J694" s="234"/>
      <c r="K694" s="234"/>
      <c r="L694" s="234"/>
      <c r="M694" s="234"/>
    </row>
    <row r="695" spans="5:13" s="102" customFormat="1" x14ac:dyDescent="0.2">
      <c r="E695" s="234"/>
      <c r="F695" s="234"/>
      <c r="G695" s="234"/>
      <c r="H695" s="234"/>
      <c r="I695" s="234"/>
      <c r="J695" s="234"/>
      <c r="K695" s="234"/>
      <c r="L695" s="234"/>
      <c r="M695" s="234"/>
    </row>
    <row r="696" spans="5:13" s="102" customFormat="1" x14ac:dyDescent="0.2">
      <c r="E696" s="234"/>
      <c r="F696" s="234"/>
      <c r="G696" s="234"/>
      <c r="H696" s="234"/>
      <c r="I696" s="234"/>
      <c r="J696" s="234"/>
      <c r="K696" s="234"/>
      <c r="L696" s="234"/>
      <c r="M696" s="234"/>
    </row>
    <row r="697" spans="5:13" s="102" customFormat="1" x14ac:dyDescent="0.2">
      <c r="E697" s="234"/>
      <c r="F697" s="234"/>
      <c r="G697" s="234"/>
      <c r="H697" s="234"/>
      <c r="I697" s="234"/>
      <c r="J697" s="234"/>
      <c r="K697" s="234"/>
      <c r="L697" s="234"/>
      <c r="M697" s="234"/>
    </row>
    <row r="698" spans="5:13" s="102" customFormat="1" x14ac:dyDescent="0.2">
      <c r="E698" s="234"/>
      <c r="F698" s="234"/>
      <c r="G698" s="234"/>
      <c r="H698" s="234"/>
      <c r="I698" s="234"/>
      <c r="J698" s="234"/>
      <c r="K698" s="234"/>
      <c r="L698" s="234"/>
      <c r="M698" s="234"/>
    </row>
    <row r="699" spans="5:13" s="102" customFormat="1" x14ac:dyDescent="0.2">
      <c r="E699" s="234"/>
      <c r="F699" s="234"/>
      <c r="G699" s="234"/>
      <c r="H699" s="234"/>
      <c r="I699" s="234"/>
      <c r="J699" s="234"/>
      <c r="K699" s="234"/>
      <c r="L699" s="234"/>
      <c r="M699" s="234"/>
    </row>
    <row r="700" spans="5:13" s="102" customFormat="1" x14ac:dyDescent="0.2">
      <c r="E700" s="234"/>
      <c r="F700" s="234"/>
      <c r="G700" s="234"/>
      <c r="H700" s="234"/>
      <c r="I700" s="234"/>
      <c r="J700" s="234"/>
      <c r="K700" s="234"/>
      <c r="L700" s="234"/>
      <c r="M700" s="234"/>
    </row>
    <row r="701" spans="5:13" s="102" customFormat="1" x14ac:dyDescent="0.2">
      <c r="E701" s="234"/>
      <c r="F701" s="234"/>
      <c r="G701" s="234"/>
      <c r="H701" s="234"/>
      <c r="I701" s="234"/>
      <c r="J701" s="234"/>
      <c r="K701" s="234"/>
      <c r="L701" s="234"/>
      <c r="M701" s="234"/>
    </row>
    <row r="702" spans="5:13" s="102" customFormat="1" x14ac:dyDescent="0.2">
      <c r="E702" s="234"/>
      <c r="F702" s="234"/>
      <c r="G702" s="234"/>
      <c r="H702" s="234"/>
      <c r="I702" s="234"/>
      <c r="J702" s="234"/>
      <c r="K702" s="234"/>
      <c r="L702" s="234"/>
      <c r="M702" s="234"/>
    </row>
    <row r="703" spans="5:13" s="102" customFormat="1" x14ac:dyDescent="0.2">
      <c r="E703" s="234"/>
      <c r="F703" s="234"/>
      <c r="G703" s="234"/>
      <c r="H703" s="234"/>
      <c r="I703" s="234"/>
      <c r="J703" s="234"/>
      <c r="K703" s="234"/>
      <c r="L703" s="234"/>
      <c r="M703" s="234"/>
    </row>
    <row r="704" spans="5:13" s="102" customFormat="1" x14ac:dyDescent="0.2">
      <c r="E704" s="234"/>
      <c r="F704" s="234"/>
      <c r="G704" s="234"/>
      <c r="H704" s="234"/>
      <c r="I704" s="234"/>
      <c r="J704" s="234"/>
      <c r="K704" s="234"/>
      <c r="L704" s="234"/>
      <c r="M704" s="234"/>
    </row>
    <row r="705" spans="5:13" s="102" customFormat="1" x14ac:dyDescent="0.2">
      <c r="E705" s="234"/>
      <c r="F705" s="234"/>
      <c r="G705" s="234"/>
      <c r="H705" s="234"/>
      <c r="I705" s="234"/>
      <c r="J705" s="234"/>
      <c r="K705" s="234"/>
      <c r="L705" s="234"/>
      <c r="M705" s="234"/>
    </row>
    <row r="706" spans="5:13" s="102" customFormat="1" x14ac:dyDescent="0.2">
      <c r="E706" s="234"/>
      <c r="F706" s="234"/>
      <c r="G706" s="234"/>
      <c r="H706" s="234"/>
      <c r="I706" s="234"/>
      <c r="J706" s="234"/>
      <c r="K706" s="234"/>
      <c r="L706" s="234"/>
      <c r="M706" s="234"/>
    </row>
    <row r="707" spans="5:13" s="102" customFormat="1" x14ac:dyDescent="0.2">
      <c r="E707" s="234"/>
      <c r="F707" s="234"/>
      <c r="G707" s="234"/>
      <c r="H707" s="234"/>
      <c r="I707" s="234"/>
      <c r="J707" s="234"/>
      <c r="K707" s="234"/>
      <c r="L707" s="234"/>
      <c r="M707" s="234"/>
    </row>
    <row r="708" spans="5:13" s="102" customFormat="1" x14ac:dyDescent="0.2">
      <c r="E708" s="234"/>
      <c r="F708" s="234"/>
      <c r="G708" s="234"/>
      <c r="H708" s="234"/>
      <c r="I708" s="234"/>
      <c r="J708" s="234"/>
      <c r="K708" s="234"/>
      <c r="L708" s="234"/>
      <c r="M708" s="234"/>
    </row>
    <row r="709" spans="5:13" s="102" customFormat="1" x14ac:dyDescent="0.2">
      <c r="E709" s="234"/>
      <c r="F709" s="234"/>
      <c r="G709" s="234"/>
      <c r="H709" s="234"/>
      <c r="I709" s="234"/>
      <c r="J709" s="234"/>
      <c r="K709" s="234"/>
      <c r="L709" s="234"/>
      <c r="M709" s="234"/>
    </row>
    <row r="710" spans="5:13" s="102" customFormat="1" x14ac:dyDescent="0.2">
      <c r="E710" s="234"/>
      <c r="F710" s="234"/>
      <c r="G710" s="234"/>
      <c r="H710" s="234"/>
      <c r="I710" s="234"/>
      <c r="J710" s="234"/>
      <c r="K710" s="234"/>
      <c r="L710" s="234"/>
      <c r="M710" s="234"/>
    </row>
    <row r="711" spans="5:13" s="102" customFormat="1" x14ac:dyDescent="0.2">
      <c r="E711" s="234"/>
      <c r="F711" s="234"/>
      <c r="G711" s="234"/>
      <c r="H711" s="234"/>
      <c r="I711" s="234"/>
      <c r="J711" s="234"/>
      <c r="K711" s="234"/>
      <c r="L711" s="234"/>
      <c r="M711" s="234"/>
    </row>
    <row r="712" spans="5:13" s="102" customFormat="1" x14ac:dyDescent="0.2">
      <c r="E712" s="234"/>
      <c r="F712" s="234"/>
      <c r="G712" s="234"/>
      <c r="H712" s="234"/>
      <c r="I712" s="234"/>
      <c r="J712" s="234"/>
      <c r="K712" s="234"/>
      <c r="L712" s="234"/>
      <c r="M712" s="234"/>
    </row>
    <row r="713" spans="5:13" s="102" customFormat="1" x14ac:dyDescent="0.2">
      <c r="E713" s="234"/>
      <c r="F713" s="234"/>
      <c r="G713" s="234"/>
      <c r="H713" s="234"/>
      <c r="I713" s="234"/>
      <c r="J713" s="234"/>
      <c r="K713" s="234"/>
      <c r="L713" s="234"/>
      <c r="M713" s="234"/>
    </row>
    <row r="714" spans="5:13" s="102" customFormat="1" x14ac:dyDescent="0.2">
      <c r="E714" s="234"/>
      <c r="F714" s="234"/>
      <c r="G714" s="234"/>
      <c r="H714" s="234"/>
      <c r="I714" s="234"/>
      <c r="J714" s="234"/>
      <c r="K714" s="234"/>
      <c r="L714" s="234"/>
      <c r="M714" s="234"/>
    </row>
    <row r="715" spans="5:13" s="102" customFormat="1" x14ac:dyDescent="0.2">
      <c r="E715" s="234"/>
      <c r="F715" s="234"/>
      <c r="G715" s="234"/>
      <c r="H715" s="234"/>
      <c r="I715" s="234"/>
      <c r="J715" s="234"/>
      <c r="K715" s="234"/>
      <c r="L715" s="234"/>
      <c r="M715" s="234"/>
    </row>
    <row r="716" spans="5:13" s="102" customFormat="1" x14ac:dyDescent="0.2">
      <c r="E716" s="234"/>
      <c r="F716" s="234"/>
      <c r="G716" s="234"/>
      <c r="H716" s="234"/>
      <c r="I716" s="234"/>
      <c r="J716" s="234"/>
      <c r="K716" s="234"/>
      <c r="L716" s="234"/>
      <c r="M716" s="234"/>
    </row>
    <row r="717" spans="5:13" s="102" customFormat="1" x14ac:dyDescent="0.2">
      <c r="E717" s="234"/>
      <c r="F717" s="234"/>
      <c r="G717" s="234"/>
      <c r="H717" s="234"/>
      <c r="I717" s="234"/>
      <c r="J717" s="234"/>
      <c r="K717" s="234"/>
      <c r="L717" s="234"/>
      <c r="M717" s="234"/>
    </row>
    <row r="718" spans="5:13" s="102" customFormat="1" x14ac:dyDescent="0.2">
      <c r="E718" s="234"/>
      <c r="F718" s="234"/>
      <c r="G718" s="234"/>
      <c r="H718" s="234"/>
      <c r="I718" s="234"/>
      <c r="J718" s="234"/>
      <c r="K718" s="234"/>
      <c r="L718" s="234"/>
      <c r="M718" s="234"/>
    </row>
    <row r="719" spans="5:13" s="102" customFormat="1" x14ac:dyDescent="0.2">
      <c r="E719" s="234"/>
      <c r="F719" s="234"/>
      <c r="G719" s="234"/>
      <c r="H719" s="234"/>
      <c r="I719" s="234"/>
      <c r="J719" s="234"/>
      <c r="K719" s="234"/>
      <c r="L719" s="234"/>
      <c r="M719" s="234"/>
    </row>
    <row r="720" spans="5:13" s="102" customFormat="1" x14ac:dyDescent="0.2">
      <c r="E720" s="234"/>
      <c r="F720" s="234"/>
      <c r="G720" s="234"/>
      <c r="H720" s="234"/>
      <c r="I720" s="234"/>
      <c r="J720" s="234"/>
      <c r="K720" s="234"/>
      <c r="L720" s="234"/>
      <c r="M720" s="234"/>
    </row>
    <row r="721" spans="5:13" s="102" customFormat="1" x14ac:dyDescent="0.2">
      <c r="E721" s="234"/>
      <c r="F721" s="234"/>
      <c r="G721" s="234"/>
      <c r="H721" s="234"/>
      <c r="I721" s="234"/>
      <c r="J721" s="234"/>
      <c r="K721" s="234"/>
      <c r="L721" s="234"/>
      <c r="M721" s="234"/>
    </row>
    <row r="722" spans="5:13" s="102" customFormat="1" x14ac:dyDescent="0.2">
      <c r="E722" s="234"/>
      <c r="F722" s="234"/>
      <c r="G722" s="234"/>
      <c r="H722" s="234"/>
      <c r="I722" s="234"/>
      <c r="J722" s="234"/>
      <c r="K722" s="234"/>
      <c r="L722" s="234"/>
      <c r="M722" s="234"/>
    </row>
    <row r="723" spans="5:13" s="102" customFormat="1" x14ac:dyDescent="0.2">
      <c r="E723" s="234"/>
      <c r="F723" s="234"/>
      <c r="G723" s="234"/>
      <c r="H723" s="234"/>
      <c r="I723" s="234"/>
      <c r="J723" s="234"/>
      <c r="K723" s="234"/>
      <c r="L723" s="234"/>
      <c r="M723" s="234"/>
    </row>
    <row r="724" spans="5:13" s="102" customFormat="1" x14ac:dyDescent="0.2">
      <c r="E724" s="234"/>
      <c r="F724" s="234"/>
      <c r="G724" s="234"/>
      <c r="H724" s="234"/>
      <c r="I724" s="234"/>
      <c r="J724" s="234"/>
      <c r="K724" s="234"/>
      <c r="L724" s="234"/>
      <c r="M724" s="234"/>
    </row>
    <row r="725" spans="5:13" s="102" customFormat="1" x14ac:dyDescent="0.2">
      <c r="E725" s="234"/>
      <c r="F725" s="234"/>
      <c r="G725" s="234"/>
      <c r="H725" s="234"/>
      <c r="I725" s="234"/>
      <c r="J725" s="234"/>
      <c r="K725" s="234"/>
      <c r="L725" s="234"/>
      <c r="M725" s="234"/>
    </row>
    <row r="726" spans="5:13" s="102" customFormat="1" x14ac:dyDescent="0.2">
      <c r="E726" s="234"/>
      <c r="F726" s="234"/>
      <c r="G726" s="234"/>
      <c r="H726" s="234"/>
      <c r="I726" s="234"/>
      <c r="J726" s="234"/>
      <c r="K726" s="234"/>
      <c r="L726" s="234"/>
      <c r="M726" s="234"/>
    </row>
    <row r="727" spans="5:13" s="102" customFormat="1" x14ac:dyDescent="0.2">
      <c r="E727" s="234"/>
      <c r="F727" s="234"/>
      <c r="G727" s="234"/>
      <c r="H727" s="234"/>
      <c r="I727" s="234"/>
      <c r="J727" s="234"/>
      <c r="K727" s="234"/>
      <c r="L727" s="234"/>
      <c r="M727" s="234"/>
    </row>
    <row r="728" spans="5:13" s="102" customFormat="1" x14ac:dyDescent="0.2">
      <c r="E728" s="234"/>
      <c r="F728" s="234"/>
      <c r="G728" s="234"/>
      <c r="H728" s="234"/>
      <c r="I728" s="234"/>
      <c r="J728" s="234"/>
      <c r="K728" s="234"/>
      <c r="L728" s="234"/>
      <c r="M728" s="234"/>
    </row>
    <row r="729" spans="5:13" s="102" customFormat="1" x14ac:dyDescent="0.2">
      <c r="E729" s="234"/>
      <c r="F729" s="234"/>
      <c r="G729" s="234"/>
      <c r="H729" s="234"/>
      <c r="I729" s="234"/>
      <c r="J729" s="234"/>
      <c r="K729" s="234"/>
      <c r="L729" s="234"/>
      <c r="M729" s="234"/>
    </row>
    <row r="730" spans="5:13" s="102" customFormat="1" x14ac:dyDescent="0.2">
      <c r="E730" s="234"/>
      <c r="F730" s="234"/>
      <c r="G730" s="234"/>
      <c r="H730" s="234"/>
      <c r="I730" s="234"/>
      <c r="J730" s="234"/>
      <c r="K730" s="234"/>
      <c r="L730" s="234"/>
      <c r="M730" s="234"/>
    </row>
    <row r="731" spans="5:13" s="102" customFormat="1" x14ac:dyDescent="0.2">
      <c r="E731" s="234"/>
      <c r="F731" s="234"/>
      <c r="G731" s="234"/>
      <c r="H731" s="234"/>
      <c r="I731" s="234"/>
      <c r="J731" s="234"/>
      <c r="K731" s="234"/>
      <c r="L731" s="234"/>
      <c r="M731" s="234"/>
    </row>
    <row r="732" spans="5:13" s="102" customFormat="1" x14ac:dyDescent="0.2">
      <c r="E732" s="234"/>
      <c r="F732" s="234"/>
      <c r="G732" s="234"/>
      <c r="H732" s="234"/>
      <c r="I732" s="234"/>
      <c r="J732" s="234"/>
      <c r="K732" s="234"/>
      <c r="L732" s="234"/>
      <c r="M732" s="234"/>
    </row>
    <row r="733" spans="5:13" s="102" customFormat="1" x14ac:dyDescent="0.2">
      <c r="E733" s="234"/>
      <c r="F733" s="234"/>
      <c r="G733" s="234"/>
      <c r="H733" s="234"/>
      <c r="I733" s="234"/>
      <c r="J733" s="234"/>
      <c r="K733" s="234"/>
      <c r="L733" s="234"/>
      <c r="M733" s="234"/>
    </row>
    <row r="734" spans="5:13" s="102" customFormat="1" x14ac:dyDescent="0.2">
      <c r="E734" s="234"/>
      <c r="F734" s="234"/>
      <c r="G734" s="234"/>
      <c r="H734" s="234"/>
      <c r="I734" s="234"/>
      <c r="J734" s="234"/>
      <c r="K734" s="234"/>
      <c r="L734" s="234"/>
      <c r="M734" s="234"/>
    </row>
    <row r="735" spans="5:13" s="102" customFormat="1" x14ac:dyDescent="0.2">
      <c r="E735" s="234"/>
      <c r="F735" s="234"/>
      <c r="G735" s="234"/>
      <c r="H735" s="234"/>
      <c r="I735" s="234"/>
      <c r="J735" s="234"/>
      <c r="K735" s="234"/>
      <c r="L735" s="234"/>
      <c r="M735" s="234"/>
    </row>
    <row r="736" spans="5:13" s="102" customFormat="1" x14ac:dyDescent="0.2">
      <c r="E736" s="234"/>
      <c r="F736" s="234"/>
      <c r="G736" s="234"/>
      <c r="H736" s="234"/>
      <c r="I736" s="234"/>
      <c r="J736" s="234"/>
      <c r="K736" s="234"/>
      <c r="L736" s="234"/>
      <c r="M736" s="234"/>
    </row>
    <row r="737" spans="5:13" s="102" customFormat="1" x14ac:dyDescent="0.2">
      <c r="E737" s="234"/>
      <c r="F737" s="234"/>
      <c r="G737" s="234"/>
      <c r="H737" s="234"/>
      <c r="I737" s="234"/>
      <c r="J737" s="234"/>
      <c r="K737" s="234"/>
      <c r="L737" s="234"/>
      <c r="M737" s="234"/>
    </row>
    <row r="738" spans="5:13" s="102" customFormat="1" x14ac:dyDescent="0.2">
      <c r="E738" s="234"/>
      <c r="F738" s="234"/>
      <c r="G738" s="234"/>
      <c r="H738" s="234"/>
      <c r="I738" s="234"/>
      <c r="J738" s="234"/>
      <c r="K738" s="234"/>
      <c r="L738" s="234"/>
      <c r="M738" s="234"/>
    </row>
    <row r="739" spans="5:13" s="102" customFormat="1" x14ac:dyDescent="0.2">
      <c r="E739" s="234"/>
      <c r="F739" s="234"/>
      <c r="G739" s="234"/>
      <c r="H739" s="234"/>
      <c r="I739" s="234"/>
      <c r="J739" s="234"/>
      <c r="K739" s="234"/>
      <c r="L739" s="234"/>
      <c r="M739" s="234"/>
    </row>
    <row r="740" spans="5:13" s="102" customFormat="1" x14ac:dyDescent="0.2">
      <c r="E740" s="234"/>
      <c r="F740" s="234"/>
      <c r="G740" s="234"/>
      <c r="H740" s="234"/>
      <c r="I740" s="234"/>
      <c r="J740" s="234"/>
      <c r="K740" s="234"/>
      <c r="L740" s="234"/>
      <c r="M740" s="234"/>
    </row>
    <row r="741" spans="5:13" s="102" customFormat="1" x14ac:dyDescent="0.2">
      <c r="E741" s="234"/>
      <c r="F741" s="234"/>
      <c r="G741" s="234"/>
      <c r="H741" s="234"/>
      <c r="I741" s="234"/>
      <c r="J741" s="234"/>
      <c r="K741" s="234"/>
      <c r="L741" s="234"/>
      <c r="M741" s="234"/>
    </row>
    <row r="742" spans="5:13" s="102" customFormat="1" x14ac:dyDescent="0.2">
      <c r="E742" s="234"/>
      <c r="F742" s="234"/>
      <c r="G742" s="234"/>
      <c r="H742" s="234"/>
      <c r="I742" s="234"/>
      <c r="J742" s="234"/>
      <c r="K742" s="234"/>
      <c r="L742" s="234"/>
      <c r="M742" s="234"/>
    </row>
    <row r="743" spans="5:13" s="102" customFormat="1" x14ac:dyDescent="0.2">
      <c r="E743" s="234"/>
      <c r="F743" s="234"/>
      <c r="G743" s="234"/>
      <c r="H743" s="234"/>
      <c r="I743" s="234"/>
      <c r="J743" s="234"/>
      <c r="K743" s="234"/>
      <c r="L743" s="234"/>
      <c r="M743" s="234"/>
    </row>
    <row r="744" spans="5:13" s="102" customFormat="1" x14ac:dyDescent="0.2">
      <c r="E744" s="234"/>
      <c r="F744" s="234"/>
      <c r="G744" s="234"/>
      <c r="H744" s="234"/>
      <c r="I744" s="234"/>
      <c r="J744" s="234"/>
      <c r="K744" s="234"/>
      <c r="L744" s="234"/>
      <c r="M744" s="234"/>
    </row>
    <row r="745" spans="5:13" s="102" customFormat="1" x14ac:dyDescent="0.2">
      <c r="E745" s="234"/>
      <c r="F745" s="234"/>
      <c r="G745" s="234"/>
      <c r="H745" s="234"/>
      <c r="I745" s="234"/>
      <c r="J745" s="234"/>
      <c r="K745" s="234"/>
      <c r="L745" s="234"/>
      <c r="M745" s="234"/>
    </row>
    <row r="746" spans="5:13" s="102" customFormat="1" x14ac:dyDescent="0.2">
      <c r="E746" s="234"/>
      <c r="F746" s="234"/>
      <c r="G746" s="234"/>
      <c r="H746" s="234"/>
      <c r="I746" s="234"/>
      <c r="J746" s="234"/>
      <c r="K746" s="234"/>
      <c r="L746" s="234"/>
      <c r="M746" s="234"/>
    </row>
    <row r="747" spans="5:13" s="102" customFormat="1" x14ac:dyDescent="0.2">
      <c r="E747" s="234"/>
      <c r="F747" s="234"/>
      <c r="G747" s="234"/>
      <c r="H747" s="234"/>
      <c r="I747" s="234"/>
      <c r="J747" s="234"/>
      <c r="K747" s="234"/>
      <c r="L747" s="234"/>
      <c r="M747" s="234"/>
    </row>
    <row r="748" spans="5:13" s="102" customFormat="1" x14ac:dyDescent="0.2">
      <c r="E748" s="234"/>
      <c r="F748" s="234"/>
      <c r="G748" s="234"/>
      <c r="H748" s="234"/>
      <c r="I748" s="234"/>
      <c r="J748" s="234"/>
      <c r="K748" s="234"/>
      <c r="L748" s="234"/>
      <c r="M748" s="234"/>
    </row>
    <row r="749" spans="5:13" s="102" customFormat="1" x14ac:dyDescent="0.2">
      <c r="E749" s="234"/>
      <c r="F749" s="234"/>
      <c r="G749" s="234"/>
      <c r="H749" s="234"/>
      <c r="I749" s="234"/>
      <c r="J749" s="234"/>
      <c r="K749" s="234"/>
      <c r="L749" s="234"/>
      <c r="M749" s="234"/>
    </row>
    <row r="750" spans="5:13" s="102" customFormat="1" x14ac:dyDescent="0.2">
      <c r="E750" s="234"/>
      <c r="F750" s="234"/>
      <c r="G750" s="234"/>
      <c r="H750" s="234"/>
      <c r="I750" s="234"/>
      <c r="J750" s="234"/>
      <c r="K750" s="234"/>
      <c r="L750" s="234"/>
      <c r="M750" s="234"/>
    </row>
    <row r="751" spans="5:13" s="102" customFormat="1" x14ac:dyDescent="0.2">
      <c r="E751" s="234"/>
      <c r="F751" s="234"/>
      <c r="G751" s="234"/>
      <c r="H751" s="234"/>
      <c r="I751" s="234"/>
      <c r="J751" s="234"/>
      <c r="K751" s="234"/>
      <c r="L751" s="234"/>
      <c r="M751" s="234"/>
    </row>
    <row r="752" spans="5:13" s="102" customFormat="1" x14ac:dyDescent="0.2">
      <c r="E752" s="234"/>
      <c r="F752" s="234"/>
      <c r="G752" s="234"/>
      <c r="H752" s="234"/>
      <c r="I752" s="234"/>
      <c r="J752" s="234"/>
      <c r="K752" s="234"/>
      <c r="L752" s="234"/>
      <c r="M752" s="234"/>
    </row>
    <row r="753" spans="5:13" s="102" customFormat="1" x14ac:dyDescent="0.2">
      <c r="E753" s="234"/>
      <c r="F753" s="234"/>
      <c r="G753" s="234"/>
      <c r="H753" s="234"/>
      <c r="I753" s="234"/>
      <c r="J753" s="234"/>
      <c r="K753" s="234"/>
      <c r="L753" s="234"/>
      <c r="M753" s="234"/>
    </row>
    <row r="754" spans="5:13" s="102" customFormat="1" x14ac:dyDescent="0.2">
      <c r="E754" s="234"/>
      <c r="F754" s="234"/>
      <c r="G754" s="234"/>
      <c r="H754" s="234"/>
      <c r="I754" s="234"/>
      <c r="J754" s="234"/>
      <c r="K754" s="234"/>
      <c r="L754" s="234"/>
      <c r="M754" s="234"/>
    </row>
    <row r="755" spans="5:13" s="102" customFormat="1" x14ac:dyDescent="0.2">
      <c r="E755" s="234"/>
      <c r="F755" s="234"/>
      <c r="G755" s="234"/>
      <c r="H755" s="234"/>
      <c r="I755" s="234"/>
      <c r="J755" s="234"/>
      <c r="K755" s="234"/>
      <c r="L755" s="234"/>
      <c r="M755" s="234"/>
    </row>
    <row r="756" spans="5:13" s="102" customFormat="1" x14ac:dyDescent="0.2">
      <c r="E756" s="234"/>
      <c r="F756" s="234"/>
      <c r="G756" s="234"/>
      <c r="H756" s="234"/>
      <c r="I756" s="234"/>
      <c r="J756" s="234"/>
      <c r="K756" s="234"/>
      <c r="L756" s="234"/>
      <c r="M756" s="234"/>
    </row>
    <row r="757" spans="5:13" s="102" customFormat="1" x14ac:dyDescent="0.2">
      <c r="E757" s="234"/>
      <c r="F757" s="234"/>
      <c r="G757" s="234"/>
      <c r="H757" s="234"/>
      <c r="I757" s="234"/>
      <c r="J757" s="234"/>
      <c r="K757" s="234"/>
      <c r="L757" s="234"/>
      <c r="M757" s="234"/>
    </row>
    <row r="758" spans="5:13" s="102" customFormat="1" x14ac:dyDescent="0.2">
      <c r="E758" s="234"/>
      <c r="F758" s="234"/>
      <c r="G758" s="234"/>
      <c r="H758" s="234"/>
      <c r="I758" s="234"/>
      <c r="J758" s="234"/>
      <c r="K758" s="234"/>
      <c r="L758" s="234"/>
      <c r="M758" s="234"/>
    </row>
    <row r="759" spans="5:13" s="102" customFormat="1" x14ac:dyDescent="0.2">
      <c r="E759" s="234"/>
      <c r="F759" s="234"/>
      <c r="G759" s="234"/>
      <c r="H759" s="234"/>
      <c r="I759" s="234"/>
      <c r="J759" s="234"/>
      <c r="K759" s="234"/>
      <c r="L759" s="234"/>
      <c r="M759" s="234"/>
    </row>
    <row r="760" spans="5:13" s="102" customFormat="1" x14ac:dyDescent="0.2">
      <c r="E760" s="234"/>
      <c r="F760" s="234"/>
      <c r="G760" s="234"/>
      <c r="H760" s="234"/>
      <c r="I760" s="234"/>
      <c r="J760" s="234"/>
      <c r="K760" s="234"/>
      <c r="L760" s="234"/>
      <c r="M760" s="234"/>
    </row>
    <row r="761" spans="5:13" s="102" customFormat="1" x14ac:dyDescent="0.2">
      <c r="E761" s="234"/>
      <c r="F761" s="234"/>
      <c r="G761" s="234"/>
      <c r="H761" s="234"/>
      <c r="I761" s="234"/>
      <c r="J761" s="234"/>
      <c r="K761" s="234"/>
      <c r="L761" s="234"/>
      <c r="M761" s="234"/>
    </row>
    <row r="762" spans="5:13" s="102" customFormat="1" x14ac:dyDescent="0.2">
      <c r="E762" s="234"/>
      <c r="F762" s="234"/>
      <c r="G762" s="234"/>
      <c r="H762" s="234"/>
      <c r="I762" s="234"/>
      <c r="J762" s="234"/>
      <c r="K762" s="234"/>
      <c r="L762" s="234"/>
      <c r="M762" s="234"/>
    </row>
    <row r="763" spans="5:13" s="102" customFormat="1" x14ac:dyDescent="0.2">
      <c r="E763" s="234"/>
      <c r="F763" s="234"/>
      <c r="G763" s="234"/>
      <c r="H763" s="234"/>
      <c r="I763" s="234"/>
      <c r="J763" s="234"/>
      <c r="K763" s="234"/>
      <c r="L763" s="234"/>
      <c r="M763" s="234"/>
    </row>
    <row r="764" spans="5:13" s="102" customFormat="1" x14ac:dyDescent="0.2">
      <c r="E764" s="234"/>
      <c r="F764" s="234"/>
      <c r="G764" s="234"/>
      <c r="H764" s="234"/>
      <c r="I764" s="234"/>
      <c r="J764" s="234"/>
      <c r="K764" s="234"/>
      <c r="L764" s="234"/>
      <c r="M764" s="234"/>
    </row>
    <row r="765" spans="5:13" s="102" customFormat="1" x14ac:dyDescent="0.2">
      <c r="E765" s="234"/>
      <c r="F765" s="234"/>
      <c r="G765" s="234"/>
      <c r="H765" s="234"/>
      <c r="I765" s="234"/>
      <c r="J765" s="234"/>
      <c r="K765" s="234"/>
      <c r="L765" s="234"/>
      <c r="M765" s="234"/>
    </row>
    <row r="766" spans="5:13" s="102" customFormat="1" x14ac:dyDescent="0.2">
      <c r="E766" s="234"/>
      <c r="F766" s="234"/>
      <c r="G766" s="234"/>
      <c r="H766" s="234"/>
      <c r="I766" s="234"/>
      <c r="J766" s="234"/>
      <c r="K766" s="234"/>
      <c r="L766" s="234"/>
      <c r="M766" s="234"/>
    </row>
    <row r="767" spans="5:13" s="102" customFormat="1" x14ac:dyDescent="0.2">
      <c r="E767" s="234"/>
      <c r="F767" s="234"/>
      <c r="G767" s="234"/>
      <c r="H767" s="234"/>
      <c r="I767" s="234"/>
      <c r="J767" s="234"/>
      <c r="K767" s="234"/>
      <c r="L767" s="234"/>
      <c r="M767" s="234"/>
    </row>
    <row r="768" spans="5:13" s="102" customFormat="1" x14ac:dyDescent="0.2">
      <c r="E768" s="234"/>
      <c r="F768" s="234"/>
      <c r="G768" s="234"/>
      <c r="H768" s="234"/>
      <c r="I768" s="234"/>
      <c r="J768" s="234"/>
      <c r="K768" s="234"/>
      <c r="L768" s="234"/>
      <c r="M768" s="234"/>
    </row>
    <row r="769" spans="5:13" s="102" customFormat="1" x14ac:dyDescent="0.2">
      <c r="E769" s="234"/>
      <c r="F769" s="234"/>
      <c r="G769" s="234"/>
      <c r="H769" s="234"/>
      <c r="I769" s="234"/>
      <c r="J769" s="234"/>
      <c r="K769" s="234"/>
      <c r="L769" s="234"/>
      <c r="M769" s="234"/>
    </row>
    <row r="770" spans="5:13" s="102" customFormat="1" x14ac:dyDescent="0.2">
      <c r="E770" s="234"/>
      <c r="F770" s="234"/>
      <c r="G770" s="234"/>
      <c r="H770" s="234"/>
      <c r="I770" s="234"/>
      <c r="J770" s="234"/>
      <c r="K770" s="234"/>
      <c r="L770" s="234"/>
      <c r="M770" s="234"/>
    </row>
    <row r="771" spans="5:13" s="102" customFormat="1" x14ac:dyDescent="0.2">
      <c r="E771" s="234"/>
      <c r="F771" s="234"/>
      <c r="G771" s="234"/>
      <c r="H771" s="234"/>
      <c r="I771" s="234"/>
      <c r="J771" s="234"/>
      <c r="K771" s="234"/>
      <c r="L771" s="234"/>
      <c r="M771" s="234"/>
    </row>
    <row r="772" spans="5:13" s="102" customFormat="1" x14ac:dyDescent="0.2">
      <c r="E772" s="234"/>
      <c r="F772" s="234"/>
      <c r="G772" s="234"/>
      <c r="H772" s="234"/>
      <c r="I772" s="234"/>
      <c r="J772" s="234"/>
      <c r="K772" s="234"/>
      <c r="L772" s="234"/>
      <c r="M772" s="234"/>
    </row>
    <row r="773" spans="5:13" s="102" customFormat="1" x14ac:dyDescent="0.2">
      <c r="E773" s="234"/>
      <c r="F773" s="234"/>
      <c r="G773" s="234"/>
      <c r="H773" s="234"/>
      <c r="I773" s="234"/>
      <c r="J773" s="234"/>
      <c r="K773" s="234"/>
      <c r="L773" s="234"/>
      <c r="M773" s="234"/>
    </row>
    <row r="774" spans="5:13" s="102" customFormat="1" x14ac:dyDescent="0.2">
      <c r="E774" s="234"/>
      <c r="F774" s="234"/>
      <c r="G774" s="234"/>
      <c r="H774" s="234"/>
      <c r="I774" s="234"/>
      <c r="J774" s="234"/>
      <c r="K774" s="234"/>
      <c r="L774" s="234"/>
      <c r="M774" s="234"/>
    </row>
    <row r="775" spans="5:13" s="102" customFormat="1" x14ac:dyDescent="0.2">
      <c r="E775" s="234"/>
      <c r="F775" s="234"/>
      <c r="G775" s="234"/>
      <c r="H775" s="234"/>
      <c r="I775" s="234"/>
      <c r="J775" s="234"/>
      <c r="K775" s="234"/>
      <c r="L775" s="234"/>
      <c r="M775" s="234"/>
    </row>
    <row r="776" spans="5:13" s="102" customFormat="1" x14ac:dyDescent="0.2">
      <c r="E776" s="234"/>
      <c r="F776" s="234"/>
      <c r="G776" s="234"/>
      <c r="H776" s="234"/>
      <c r="I776" s="234"/>
      <c r="J776" s="234"/>
      <c r="K776" s="234"/>
      <c r="L776" s="234"/>
      <c r="M776" s="234"/>
    </row>
    <row r="777" spans="5:13" s="102" customFormat="1" x14ac:dyDescent="0.2">
      <c r="E777" s="234"/>
      <c r="F777" s="234"/>
      <c r="G777" s="234"/>
      <c r="H777" s="234"/>
      <c r="I777" s="234"/>
      <c r="J777" s="234"/>
      <c r="K777" s="234"/>
      <c r="L777" s="234"/>
      <c r="M777" s="234"/>
    </row>
    <row r="778" spans="5:13" s="102" customFormat="1" x14ac:dyDescent="0.2">
      <c r="E778" s="234"/>
      <c r="F778" s="234"/>
      <c r="G778" s="234"/>
      <c r="H778" s="234"/>
      <c r="I778" s="234"/>
      <c r="J778" s="234"/>
      <c r="K778" s="234"/>
      <c r="L778" s="234"/>
      <c r="M778" s="234"/>
    </row>
    <row r="779" spans="5:13" s="102" customFormat="1" x14ac:dyDescent="0.2">
      <c r="E779" s="234"/>
      <c r="F779" s="234"/>
      <c r="G779" s="234"/>
      <c r="H779" s="234"/>
      <c r="I779" s="234"/>
      <c r="J779" s="234"/>
      <c r="K779" s="234"/>
      <c r="L779" s="234"/>
      <c r="M779" s="234"/>
    </row>
    <row r="780" spans="5:13" s="102" customFormat="1" x14ac:dyDescent="0.2">
      <c r="E780" s="234"/>
      <c r="F780" s="234"/>
      <c r="G780" s="234"/>
      <c r="H780" s="234"/>
      <c r="I780" s="234"/>
      <c r="J780" s="234"/>
      <c r="K780" s="234"/>
      <c r="L780" s="234"/>
      <c r="M780" s="234"/>
    </row>
    <row r="781" spans="5:13" s="102" customFormat="1" x14ac:dyDescent="0.2">
      <c r="E781" s="234"/>
      <c r="F781" s="234"/>
      <c r="G781" s="234"/>
      <c r="H781" s="234"/>
      <c r="I781" s="234"/>
      <c r="J781" s="234"/>
      <c r="K781" s="234"/>
      <c r="L781" s="234"/>
      <c r="M781" s="234"/>
    </row>
    <row r="782" spans="5:13" s="102" customFormat="1" x14ac:dyDescent="0.2">
      <c r="E782" s="234"/>
      <c r="F782" s="234"/>
      <c r="G782" s="234"/>
      <c r="H782" s="234"/>
      <c r="I782" s="234"/>
      <c r="J782" s="234"/>
      <c r="K782" s="234"/>
      <c r="L782" s="234"/>
      <c r="M782" s="234"/>
    </row>
    <row r="783" spans="5:13" s="102" customFormat="1" x14ac:dyDescent="0.2">
      <c r="E783" s="234"/>
      <c r="F783" s="234"/>
      <c r="G783" s="234"/>
      <c r="H783" s="234"/>
      <c r="I783" s="234"/>
      <c r="J783" s="234"/>
      <c r="K783" s="234"/>
      <c r="L783" s="234"/>
      <c r="M783" s="234"/>
    </row>
    <row r="784" spans="5:13" s="102" customFormat="1" x14ac:dyDescent="0.2">
      <c r="E784" s="234"/>
      <c r="F784" s="234"/>
      <c r="G784" s="234"/>
      <c r="H784" s="234"/>
      <c r="I784" s="234"/>
      <c r="J784" s="234"/>
      <c r="K784" s="234"/>
      <c r="L784" s="234"/>
      <c r="M784" s="234"/>
    </row>
    <row r="785" spans="5:13" s="102" customFormat="1" x14ac:dyDescent="0.2">
      <c r="E785" s="234"/>
      <c r="F785" s="234"/>
      <c r="G785" s="234"/>
      <c r="H785" s="234"/>
      <c r="I785" s="234"/>
      <c r="J785" s="234"/>
      <c r="K785" s="234"/>
      <c r="L785" s="234"/>
      <c r="M785" s="234"/>
    </row>
    <row r="786" spans="5:13" s="102" customFormat="1" x14ac:dyDescent="0.2">
      <c r="E786" s="234"/>
      <c r="F786" s="234"/>
      <c r="G786" s="234"/>
      <c r="H786" s="234"/>
      <c r="I786" s="234"/>
      <c r="J786" s="234"/>
      <c r="K786" s="234"/>
      <c r="L786" s="234"/>
      <c r="M786" s="234"/>
    </row>
    <row r="787" spans="5:13" s="102" customFormat="1" x14ac:dyDescent="0.2">
      <c r="E787" s="234"/>
      <c r="F787" s="234"/>
      <c r="G787" s="234"/>
      <c r="H787" s="234"/>
      <c r="I787" s="234"/>
      <c r="J787" s="234"/>
      <c r="K787" s="234"/>
      <c r="L787" s="234"/>
      <c r="M787" s="234"/>
    </row>
    <row r="788" spans="5:13" s="102" customFormat="1" x14ac:dyDescent="0.2">
      <c r="E788" s="234"/>
      <c r="F788" s="234"/>
      <c r="G788" s="234"/>
      <c r="H788" s="234"/>
      <c r="I788" s="234"/>
      <c r="J788" s="234"/>
      <c r="K788" s="234"/>
      <c r="L788" s="234"/>
      <c r="M788" s="234"/>
    </row>
    <row r="789" spans="5:13" s="102" customFormat="1" x14ac:dyDescent="0.2">
      <c r="E789" s="234"/>
      <c r="F789" s="234"/>
      <c r="G789" s="234"/>
      <c r="H789" s="234"/>
      <c r="I789" s="234"/>
      <c r="J789" s="234"/>
      <c r="K789" s="234"/>
      <c r="L789" s="234"/>
      <c r="M789" s="234"/>
    </row>
    <row r="790" spans="5:13" s="102" customFormat="1" x14ac:dyDescent="0.2">
      <c r="E790" s="234"/>
      <c r="F790" s="234"/>
      <c r="G790" s="234"/>
      <c r="H790" s="234"/>
      <c r="I790" s="234"/>
      <c r="J790" s="234"/>
      <c r="K790" s="234"/>
      <c r="L790" s="234"/>
      <c r="M790" s="234"/>
    </row>
    <row r="791" spans="5:13" s="102" customFormat="1" x14ac:dyDescent="0.2">
      <c r="E791" s="234"/>
      <c r="F791" s="234"/>
      <c r="G791" s="234"/>
      <c r="H791" s="234"/>
      <c r="I791" s="234"/>
      <c r="J791" s="234"/>
      <c r="K791" s="234"/>
      <c r="L791" s="234"/>
      <c r="M791" s="234"/>
    </row>
    <row r="792" spans="5:13" s="102" customFormat="1" x14ac:dyDescent="0.2">
      <c r="E792" s="234"/>
      <c r="F792" s="234"/>
      <c r="G792" s="234"/>
      <c r="H792" s="234"/>
      <c r="I792" s="234"/>
      <c r="J792" s="234"/>
      <c r="K792" s="234"/>
      <c r="L792" s="234"/>
      <c r="M792" s="234"/>
    </row>
    <row r="793" spans="5:13" s="102" customFormat="1" x14ac:dyDescent="0.2">
      <c r="E793" s="234"/>
      <c r="F793" s="234"/>
      <c r="G793" s="234"/>
      <c r="H793" s="234"/>
      <c r="I793" s="234"/>
      <c r="J793" s="234"/>
      <c r="K793" s="234"/>
      <c r="L793" s="234"/>
      <c r="M793" s="234"/>
    </row>
    <row r="794" spans="5:13" s="102" customFormat="1" x14ac:dyDescent="0.2">
      <c r="E794" s="234"/>
      <c r="F794" s="234"/>
      <c r="G794" s="234"/>
      <c r="H794" s="234"/>
      <c r="I794" s="234"/>
      <c r="J794" s="234"/>
      <c r="K794" s="234"/>
      <c r="L794" s="234"/>
      <c r="M794" s="234"/>
    </row>
    <row r="795" spans="5:13" s="102" customFormat="1" x14ac:dyDescent="0.2">
      <c r="E795" s="234"/>
      <c r="F795" s="234"/>
      <c r="G795" s="234"/>
      <c r="H795" s="234"/>
      <c r="I795" s="234"/>
      <c r="J795" s="234"/>
      <c r="K795" s="234"/>
      <c r="L795" s="234"/>
      <c r="M795" s="234"/>
    </row>
    <row r="796" spans="5:13" s="102" customFormat="1" x14ac:dyDescent="0.2">
      <c r="E796" s="234"/>
      <c r="F796" s="234"/>
      <c r="G796" s="234"/>
      <c r="H796" s="234"/>
      <c r="I796" s="234"/>
      <c r="J796" s="234"/>
      <c r="K796" s="234"/>
      <c r="L796" s="234"/>
      <c r="M796" s="234"/>
    </row>
    <row r="797" spans="5:13" s="102" customFormat="1" x14ac:dyDescent="0.2">
      <c r="E797" s="234"/>
      <c r="F797" s="234"/>
      <c r="G797" s="234"/>
      <c r="H797" s="234"/>
      <c r="I797" s="234"/>
      <c r="J797" s="234"/>
      <c r="K797" s="234"/>
      <c r="L797" s="234"/>
      <c r="M797" s="234"/>
    </row>
    <row r="798" spans="5:13" s="102" customFormat="1" x14ac:dyDescent="0.2">
      <c r="E798" s="234"/>
      <c r="F798" s="234"/>
      <c r="G798" s="234"/>
      <c r="H798" s="234"/>
      <c r="I798" s="234"/>
      <c r="J798" s="234"/>
      <c r="K798" s="234"/>
      <c r="L798" s="234"/>
      <c r="M798" s="234"/>
    </row>
    <row r="799" spans="5:13" s="102" customFormat="1" x14ac:dyDescent="0.2">
      <c r="E799" s="234"/>
      <c r="F799" s="234"/>
      <c r="G799" s="234"/>
      <c r="H799" s="234"/>
      <c r="I799" s="234"/>
      <c r="J799" s="234"/>
      <c r="K799" s="234"/>
      <c r="L799" s="234"/>
      <c r="M799" s="234"/>
    </row>
    <row r="800" spans="5:13" s="102" customFormat="1" x14ac:dyDescent="0.2">
      <c r="E800" s="234"/>
      <c r="F800" s="234"/>
      <c r="G800" s="234"/>
      <c r="H800" s="234"/>
      <c r="I800" s="234"/>
      <c r="J800" s="234"/>
      <c r="K800" s="234"/>
      <c r="L800" s="234"/>
      <c r="M800" s="234"/>
    </row>
    <row r="801" spans="5:13" s="102" customFormat="1" x14ac:dyDescent="0.2">
      <c r="E801" s="234"/>
      <c r="F801" s="234"/>
      <c r="G801" s="234"/>
      <c r="H801" s="234"/>
      <c r="I801" s="234"/>
      <c r="J801" s="234"/>
      <c r="K801" s="234"/>
      <c r="L801" s="234"/>
      <c r="M801" s="234"/>
    </row>
    <row r="802" spans="5:13" s="102" customFormat="1" x14ac:dyDescent="0.2">
      <c r="E802" s="234"/>
      <c r="F802" s="234"/>
      <c r="G802" s="234"/>
      <c r="H802" s="234"/>
      <c r="I802" s="234"/>
      <c r="J802" s="234"/>
      <c r="K802" s="234"/>
      <c r="L802" s="234"/>
      <c r="M802" s="234"/>
    </row>
    <row r="803" spans="5:13" s="102" customFormat="1" x14ac:dyDescent="0.2">
      <c r="E803" s="234"/>
      <c r="F803" s="234"/>
      <c r="G803" s="234"/>
      <c r="H803" s="234"/>
      <c r="I803" s="234"/>
      <c r="J803" s="234"/>
      <c r="K803" s="234"/>
      <c r="L803" s="234"/>
      <c r="M803" s="234"/>
    </row>
    <row r="804" spans="5:13" s="102" customFormat="1" x14ac:dyDescent="0.2">
      <c r="E804" s="234"/>
      <c r="F804" s="234"/>
      <c r="G804" s="234"/>
      <c r="H804" s="234"/>
      <c r="I804" s="234"/>
      <c r="J804" s="234"/>
      <c r="K804" s="234"/>
      <c r="L804" s="234"/>
      <c r="M804" s="234"/>
    </row>
    <row r="805" spans="5:13" s="102" customFormat="1" x14ac:dyDescent="0.2">
      <c r="E805" s="234"/>
      <c r="F805" s="234"/>
      <c r="G805" s="234"/>
      <c r="H805" s="234"/>
      <c r="I805" s="234"/>
      <c r="J805" s="234"/>
      <c r="K805" s="234"/>
      <c r="L805" s="234"/>
      <c r="M805" s="234"/>
    </row>
    <row r="806" spans="5:13" s="102" customFormat="1" x14ac:dyDescent="0.2">
      <c r="E806" s="234"/>
      <c r="F806" s="234"/>
      <c r="G806" s="234"/>
      <c r="H806" s="234"/>
      <c r="I806" s="234"/>
      <c r="J806" s="234"/>
      <c r="K806" s="234"/>
      <c r="L806" s="234"/>
      <c r="M806" s="234"/>
    </row>
    <row r="807" spans="5:13" s="102" customFormat="1" x14ac:dyDescent="0.2">
      <c r="E807" s="234"/>
      <c r="F807" s="234"/>
      <c r="G807" s="234"/>
      <c r="H807" s="234"/>
      <c r="I807" s="234"/>
      <c r="J807" s="234"/>
      <c r="K807" s="234"/>
      <c r="L807" s="234"/>
      <c r="M807" s="234"/>
    </row>
    <row r="808" spans="5:13" s="102" customFormat="1" x14ac:dyDescent="0.2">
      <c r="E808" s="234"/>
      <c r="F808" s="234"/>
      <c r="G808" s="234"/>
      <c r="H808" s="234"/>
      <c r="I808" s="234"/>
      <c r="J808" s="234"/>
      <c r="K808" s="234"/>
      <c r="L808" s="234"/>
      <c r="M808" s="234"/>
    </row>
    <row r="809" spans="5:13" s="102" customFormat="1" x14ac:dyDescent="0.2">
      <c r="E809" s="234"/>
      <c r="F809" s="234"/>
      <c r="G809" s="234"/>
      <c r="H809" s="234"/>
      <c r="I809" s="234"/>
      <c r="J809" s="234"/>
      <c r="K809" s="234"/>
      <c r="L809" s="234"/>
      <c r="M809" s="234"/>
    </row>
    <row r="810" spans="5:13" s="102" customFormat="1" x14ac:dyDescent="0.2">
      <c r="E810" s="234"/>
      <c r="F810" s="234"/>
      <c r="G810" s="234"/>
      <c r="H810" s="234"/>
      <c r="I810" s="234"/>
      <c r="J810" s="234"/>
      <c r="K810" s="234"/>
      <c r="L810" s="234"/>
      <c r="M810" s="234"/>
    </row>
    <row r="811" spans="5:13" s="102" customFormat="1" x14ac:dyDescent="0.2">
      <c r="E811" s="234"/>
      <c r="F811" s="234"/>
      <c r="G811" s="234"/>
      <c r="H811" s="234"/>
      <c r="I811" s="234"/>
      <c r="J811" s="234"/>
      <c r="K811" s="234"/>
      <c r="L811" s="234"/>
      <c r="M811" s="234"/>
    </row>
    <row r="812" spans="5:13" s="102" customFormat="1" x14ac:dyDescent="0.2">
      <c r="E812" s="234"/>
      <c r="F812" s="234"/>
      <c r="G812" s="234"/>
      <c r="H812" s="234"/>
      <c r="I812" s="234"/>
      <c r="J812" s="234"/>
      <c r="K812" s="234"/>
      <c r="L812" s="234"/>
      <c r="M812" s="234"/>
    </row>
    <row r="813" spans="5:13" s="102" customFormat="1" x14ac:dyDescent="0.2">
      <c r="E813" s="234"/>
      <c r="F813" s="234"/>
      <c r="G813" s="234"/>
      <c r="H813" s="234"/>
      <c r="I813" s="234"/>
      <c r="J813" s="234"/>
      <c r="K813" s="234"/>
      <c r="L813" s="234"/>
      <c r="M813" s="234"/>
    </row>
    <row r="814" spans="5:13" s="102" customFormat="1" x14ac:dyDescent="0.2">
      <c r="E814" s="234"/>
      <c r="F814" s="234"/>
      <c r="G814" s="234"/>
      <c r="H814" s="234"/>
      <c r="I814" s="234"/>
      <c r="J814" s="234"/>
      <c r="K814" s="234"/>
      <c r="L814" s="234"/>
      <c r="M814" s="234"/>
    </row>
    <row r="815" spans="5:13" s="102" customFormat="1" x14ac:dyDescent="0.2">
      <c r="E815" s="234"/>
      <c r="F815" s="234"/>
      <c r="G815" s="234"/>
      <c r="H815" s="234"/>
      <c r="I815" s="234"/>
      <c r="J815" s="234"/>
      <c r="K815" s="234"/>
      <c r="L815" s="234"/>
      <c r="M815" s="234"/>
    </row>
    <row r="816" spans="5:13" s="102" customFormat="1" x14ac:dyDescent="0.2">
      <c r="E816" s="234"/>
      <c r="F816" s="234"/>
      <c r="G816" s="234"/>
      <c r="H816" s="234"/>
      <c r="I816" s="234"/>
      <c r="J816" s="234"/>
      <c r="K816" s="234"/>
      <c r="L816" s="234"/>
      <c r="M816" s="234"/>
    </row>
    <row r="817" spans="5:13" s="102" customFormat="1" x14ac:dyDescent="0.2">
      <c r="E817" s="234"/>
      <c r="F817" s="234"/>
      <c r="G817" s="234"/>
      <c r="H817" s="234"/>
      <c r="I817" s="234"/>
      <c r="J817" s="234"/>
      <c r="K817" s="234"/>
      <c r="L817" s="234"/>
      <c r="M817" s="234"/>
    </row>
    <row r="818" spans="5:13" s="102" customFormat="1" x14ac:dyDescent="0.2">
      <c r="E818" s="234"/>
      <c r="F818" s="234"/>
      <c r="G818" s="234"/>
      <c r="H818" s="234"/>
      <c r="I818" s="234"/>
      <c r="J818" s="234"/>
      <c r="K818" s="234"/>
      <c r="L818" s="234"/>
      <c r="M818" s="234"/>
    </row>
    <row r="819" spans="5:13" s="102" customFormat="1" x14ac:dyDescent="0.2">
      <c r="E819" s="234"/>
      <c r="F819" s="234"/>
      <c r="G819" s="234"/>
      <c r="H819" s="234"/>
      <c r="I819" s="234"/>
      <c r="J819" s="234"/>
      <c r="K819" s="234"/>
      <c r="L819" s="234"/>
      <c r="M819" s="234"/>
    </row>
    <row r="820" spans="5:13" s="102" customFormat="1" x14ac:dyDescent="0.2">
      <c r="E820" s="234"/>
      <c r="F820" s="234"/>
      <c r="G820" s="234"/>
      <c r="H820" s="234"/>
      <c r="I820" s="234"/>
      <c r="J820" s="234"/>
      <c r="K820" s="234"/>
      <c r="L820" s="234"/>
      <c r="M820" s="234"/>
    </row>
    <row r="821" spans="5:13" s="102" customFormat="1" x14ac:dyDescent="0.2">
      <c r="E821" s="234"/>
      <c r="F821" s="234"/>
      <c r="G821" s="234"/>
      <c r="H821" s="234"/>
      <c r="I821" s="234"/>
      <c r="J821" s="234"/>
      <c r="K821" s="234"/>
      <c r="L821" s="234"/>
      <c r="M821" s="234"/>
    </row>
    <row r="822" spans="5:13" s="102" customFormat="1" x14ac:dyDescent="0.2">
      <c r="E822" s="234"/>
      <c r="F822" s="234"/>
      <c r="G822" s="234"/>
      <c r="H822" s="234"/>
      <c r="I822" s="234"/>
      <c r="J822" s="234"/>
      <c r="K822" s="234"/>
      <c r="L822" s="234"/>
      <c r="M822" s="234"/>
    </row>
    <row r="823" spans="5:13" s="102" customFormat="1" x14ac:dyDescent="0.2">
      <c r="E823" s="234"/>
      <c r="F823" s="234"/>
      <c r="G823" s="234"/>
      <c r="H823" s="234"/>
      <c r="I823" s="234"/>
      <c r="J823" s="234"/>
      <c r="K823" s="234"/>
      <c r="L823" s="234"/>
      <c r="M823" s="234"/>
    </row>
    <row r="824" spans="5:13" s="102" customFormat="1" x14ac:dyDescent="0.2">
      <c r="E824" s="234"/>
      <c r="F824" s="234"/>
      <c r="G824" s="234"/>
      <c r="H824" s="234"/>
      <c r="I824" s="234"/>
      <c r="J824" s="234"/>
      <c r="K824" s="234"/>
      <c r="L824" s="234"/>
      <c r="M824" s="234"/>
    </row>
    <row r="825" spans="5:13" s="102" customFormat="1" x14ac:dyDescent="0.2">
      <c r="E825" s="234"/>
      <c r="F825" s="234"/>
      <c r="G825" s="234"/>
      <c r="H825" s="234"/>
      <c r="I825" s="234"/>
      <c r="J825" s="234"/>
      <c r="K825" s="234"/>
      <c r="L825" s="234"/>
      <c r="M825" s="234"/>
    </row>
    <row r="826" spans="5:13" s="102" customFormat="1" x14ac:dyDescent="0.2">
      <c r="E826" s="234"/>
      <c r="F826" s="234"/>
      <c r="G826" s="234"/>
      <c r="H826" s="234"/>
      <c r="I826" s="234"/>
      <c r="J826" s="234"/>
      <c r="K826" s="234"/>
      <c r="L826" s="234"/>
      <c r="M826" s="234"/>
    </row>
    <row r="827" spans="5:13" s="102" customFormat="1" x14ac:dyDescent="0.2">
      <c r="E827" s="234"/>
      <c r="F827" s="234"/>
      <c r="G827" s="234"/>
      <c r="H827" s="234"/>
      <c r="I827" s="234"/>
      <c r="J827" s="234"/>
      <c r="K827" s="234"/>
      <c r="L827" s="234"/>
      <c r="M827" s="234"/>
    </row>
    <row r="828" spans="5:13" s="102" customFormat="1" x14ac:dyDescent="0.2">
      <c r="E828" s="234"/>
      <c r="F828" s="234"/>
      <c r="G828" s="234"/>
      <c r="H828" s="234"/>
      <c r="I828" s="234"/>
      <c r="J828" s="234"/>
      <c r="K828" s="234"/>
      <c r="L828" s="234"/>
      <c r="M828" s="234"/>
    </row>
    <row r="829" spans="5:13" s="102" customFormat="1" x14ac:dyDescent="0.2">
      <c r="E829" s="234"/>
      <c r="F829" s="234"/>
      <c r="G829" s="234"/>
      <c r="H829" s="234"/>
      <c r="I829" s="234"/>
      <c r="J829" s="234"/>
      <c r="K829" s="234"/>
      <c r="L829" s="234"/>
      <c r="M829" s="234"/>
    </row>
    <row r="830" spans="5:13" s="102" customFormat="1" x14ac:dyDescent="0.2">
      <c r="E830" s="234"/>
      <c r="F830" s="234"/>
      <c r="G830" s="234"/>
      <c r="H830" s="234"/>
      <c r="I830" s="234"/>
      <c r="J830" s="234"/>
      <c r="K830" s="234"/>
      <c r="L830" s="234"/>
      <c r="M830" s="234"/>
    </row>
    <row r="831" spans="5:13" s="102" customFormat="1" x14ac:dyDescent="0.2">
      <c r="E831" s="234"/>
      <c r="F831" s="234"/>
      <c r="G831" s="234"/>
      <c r="H831" s="234"/>
      <c r="I831" s="234"/>
      <c r="J831" s="234"/>
      <c r="K831" s="234"/>
      <c r="L831" s="234"/>
      <c r="M831" s="234"/>
    </row>
    <row r="832" spans="5:13" s="102" customFormat="1" x14ac:dyDescent="0.2">
      <c r="E832" s="234"/>
      <c r="F832" s="234"/>
      <c r="G832" s="234"/>
      <c r="H832" s="234"/>
      <c r="I832" s="234"/>
      <c r="J832" s="234"/>
      <c r="K832" s="234"/>
      <c r="L832" s="234"/>
      <c r="M832" s="234"/>
    </row>
    <row r="833" spans="5:13" s="102" customFormat="1" x14ac:dyDescent="0.2">
      <c r="E833" s="234"/>
      <c r="F833" s="234"/>
      <c r="G833" s="234"/>
      <c r="H833" s="234"/>
      <c r="I833" s="234"/>
      <c r="J833" s="234"/>
      <c r="K833" s="234"/>
      <c r="L833" s="234"/>
      <c r="M833" s="234"/>
    </row>
    <row r="834" spans="5:13" s="102" customFormat="1" x14ac:dyDescent="0.2">
      <c r="E834" s="234"/>
      <c r="F834" s="234"/>
      <c r="G834" s="234"/>
      <c r="H834" s="234"/>
      <c r="I834" s="234"/>
      <c r="J834" s="234"/>
      <c r="K834" s="234"/>
      <c r="L834" s="234"/>
      <c r="M834" s="234"/>
    </row>
    <row r="835" spans="5:13" s="102" customFormat="1" x14ac:dyDescent="0.2">
      <c r="E835" s="234"/>
      <c r="F835" s="234"/>
      <c r="G835" s="234"/>
      <c r="H835" s="234"/>
      <c r="I835" s="234"/>
      <c r="J835" s="234"/>
      <c r="K835" s="234"/>
      <c r="L835" s="234"/>
      <c r="M835" s="234"/>
    </row>
    <row r="836" spans="5:13" s="102" customFormat="1" x14ac:dyDescent="0.2">
      <c r="E836" s="234"/>
      <c r="F836" s="234"/>
      <c r="G836" s="234"/>
      <c r="H836" s="234"/>
      <c r="I836" s="234"/>
      <c r="J836" s="234"/>
      <c r="K836" s="234"/>
      <c r="L836" s="234"/>
      <c r="M836" s="234"/>
    </row>
    <row r="837" spans="5:13" s="102" customFormat="1" x14ac:dyDescent="0.2">
      <c r="E837" s="234"/>
      <c r="F837" s="234"/>
      <c r="G837" s="234"/>
      <c r="H837" s="234"/>
      <c r="I837" s="234"/>
      <c r="J837" s="234"/>
      <c r="K837" s="234"/>
      <c r="L837" s="234"/>
      <c r="M837" s="234"/>
    </row>
    <row r="838" spans="5:13" s="102" customFormat="1" x14ac:dyDescent="0.2">
      <c r="E838" s="234"/>
      <c r="F838" s="234"/>
      <c r="G838" s="234"/>
      <c r="H838" s="234"/>
      <c r="I838" s="234"/>
      <c r="J838" s="234"/>
      <c r="K838" s="234"/>
      <c r="L838" s="234"/>
      <c r="M838" s="234"/>
    </row>
    <row r="839" spans="5:13" s="102" customFormat="1" x14ac:dyDescent="0.2">
      <c r="E839" s="234"/>
      <c r="F839" s="234"/>
      <c r="G839" s="234"/>
      <c r="H839" s="234"/>
      <c r="I839" s="234"/>
      <c r="J839" s="234"/>
      <c r="K839" s="234"/>
      <c r="L839" s="234"/>
      <c r="M839" s="234"/>
    </row>
    <row r="840" spans="5:13" s="102" customFormat="1" x14ac:dyDescent="0.2">
      <c r="E840" s="234"/>
      <c r="F840" s="234"/>
      <c r="G840" s="234"/>
      <c r="H840" s="234"/>
      <c r="I840" s="234"/>
      <c r="J840" s="234"/>
      <c r="K840" s="234"/>
      <c r="L840" s="234"/>
      <c r="M840" s="234"/>
    </row>
    <row r="841" spans="5:13" s="102" customFormat="1" x14ac:dyDescent="0.2">
      <c r="E841" s="234"/>
      <c r="F841" s="234"/>
      <c r="G841" s="234"/>
      <c r="H841" s="234"/>
      <c r="I841" s="234"/>
      <c r="J841" s="234"/>
      <c r="K841" s="234"/>
      <c r="L841" s="234"/>
      <c r="M841" s="234"/>
    </row>
    <row r="842" spans="5:13" s="102" customFormat="1" x14ac:dyDescent="0.2">
      <c r="E842" s="234"/>
      <c r="F842" s="234"/>
      <c r="G842" s="234"/>
      <c r="H842" s="234"/>
      <c r="I842" s="234"/>
      <c r="J842" s="234"/>
      <c r="K842" s="234"/>
      <c r="L842" s="234"/>
      <c r="M842" s="234"/>
    </row>
    <row r="843" spans="5:13" s="102" customFormat="1" x14ac:dyDescent="0.2">
      <c r="E843" s="234"/>
      <c r="F843" s="234"/>
      <c r="G843" s="234"/>
      <c r="H843" s="234"/>
      <c r="I843" s="234"/>
      <c r="J843" s="234"/>
      <c r="K843" s="234"/>
      <c r="L843" s="234"/>
      <c r="M843" s="234"/>
    </row>
    <row r="844" spans="5:13" s="102" customFormat="1" x14ac:dyDescent="0.2">
      <c r="E844" s="234"/>
      <c r="F844" s="234"/>
      <c r="G844" s="234"/>
      <c r="H844" s="234"/>
      <c r="I844" s="234"/>
      <c r="J844" s="234"/>
      <c r="K844" s="234"/>
      <c r="L844" s="234"/>
      <c r="M844" s="234"/>
    </row>
    <row r="845" spans="5:13" s="102" customFormat="1" x14ac:dyDescent="0.2">
      <c r="E845" s="234"/>
      <c r="F845" s="234"/>
      <c r="G845" s="234"/>
      <c r="H845" s="234"/>
      <c r="I845" s="234"/>
      <c r="J845" s="234"/>
      <c r="K845" s="234"/>
      <c r="L845" s="234"/>
      <c r="M845" s="234"/>
    </row>
    <row r="846" spans="5:13" s="102" customFormat="1" x14ac:dyDescent="0.2">
      <c r="E846" s="234"/>
      <c r="F846" s="234"/>
      <c r="G846" s="234"/>
      <c r="H846" s="234"/>
      <c r="I846" s="234"/>
      <c r="J846" s="234"/>
      <c r="K846" s="234"/>
      <c r="L846" s="234"/>
      <c r="M846" s="234"/>
    </row>
    <row r="847" spans="5:13" s="102" customFormat="1" x14ac:dyDescent="0.2">
      <c r="E847" s="234"/>
      <c r="F847" s="234"/>
      <c r="G847" s="234"/>
      <c r="H847" s="234"/>
      <c r="I847" s="234"/>
      <c r="J847" s="234"/>
      <c r="K847" s="234"/>
      <c r="L847" s="234"/>
      <c r="M847" s="234"/>
    </row>
    <row r="848" spans="5:13" s="102" customFormat="1" x14ac:dyDescent="0.2">
      <c r="E848" s="234"/>
      <c r="F848" s="234"/>
      <c r="G848" s="234"/>
      <c r="H848" s="234"/>
      <c r="I848" s="234"/>
      <c r="J848" s="234"/>
      <c r="K848" s="234"/>
      <c r="L848" s="234"/>
      <c r="M848" s="234"/>
    </row>
    <row r="849" spans="5:13" s="102" customFormat="1" x14ac:dyDescent="0.2">
      <c r="E849" s="234"/>
      <c r="F849" s="234"/>
      <c r="G849" s="234"/>
      <c r="H849" s="234"/>
      <c r="I849" s="234"/>
      <c r="J849" s="234"/>
      <c r="K849" s="234"/>
      <c r="L849" s="234"/>
      <c r="M849" s="234"/>
    </row>
    <row r="850" spans="5:13" s="102" customFormat="1" x14ac:dyDescent="0.2">
      <c r="E850" s="234"/>
      <c r="F850" s="234"/>
      <c r="G850" s="234"/>
      <c r="H850" s="234"/>
      <c r="I850" s="234"/>
      <c r="J850" s="234"/>
      <c r="K850" s="234"/>
      <c r="L850" s="234"/>
      <c r="M850" s="234"/>
    </row>
    <row r="851" spans="5:13" s="102" customFormat="1" x14ac:dyDescent="0.2">
      <c r="E851" s="234"/>
      <c r="F851" s="234"/>
      <c r="G851" s="234"/>
      <c r="H851" s="234"/>
      <c r="I851" s="234"/>
      <c r="J851" s="234"/>
      <c r="K851" s="234"/>
      <c r="L851" s="234"/>
      <c r="M851" s="234"/>
    </row>
    <row r="852" spans="5:13" s="102" customFormat="1" x14ac:dyDescent="0.2">
      <c r="E852" s="234"/>
      <c r="F852" s="234"/>
      <c r="G852" s="234"/>
      <c r="H852" s="234"/>
      <c r="I852" s="234"/>
      <c r="J852" s="234"/>
      <c r="K852" s="234"/>
      <c r="L852" s="234"/>
      <c r="M852" s="234"/>
    </row>
    <row r="853" spans="5:13" s="102" customFormat="1" x14ac:dyDescent="0.2">
      <c r="E853" s="234"/>
      <c r="F853" s="234"/>
      <c r="G853" s="234"/>
      <c r="H853" s="234"/>
      <c r="I853" s="234"/>
      <c r="J853" s="234"/>
      <c r="K853" s="234"/>
      <c r="L853" s="234"/>
      <c r="M853" s="234"/>
    </row>
    <row r="854" spans="5:13" s="102" customFormat="1" x14ac:dyDescent="0.2">
      <c r="E854" s="234"/>
      <c r="F854" s="234"/>
      <c r="G854" s="234"/>
      <c r="H854" s="234"/>
      <c r="I854" s="234"/>
      <c r="J854" s="234"/>
      <c r="K854" s="234"/>
      <c r="L854" s="234"/>
      <c r="M854" s="234"/>
    </row>
    <row r="855" spans="5:13" s="102" customFormat="1" x14ac:dyDescent="0.2">
      <c r="E855" s="234"/>
      <c r="F855" s="234"/>
      <c r="G855" s="234"/>
      <c r="H855" s="234"/>
      <c r="I855" s="234"/>
      <c r="J855" s="234"/>
      <c r="K855" s="234"/>
      <c r="L855" s="234"/>
      <c r="M855" s="234"/>
    </row>
    <row r="856" spans="5:13" s="102" customFormat="1" x14ac:dyDescent="0.2">
      <c r="E856" s="234"/>
      <c r="F856" s="234"/>
      <c r="G856" s="234"/>
      <c r="H856" s="234"/>
      <c r="I856" s="234"/>
      <c r="J856" s="234"/>
      <c r="K856" s="234"/>
      <c r="L856" s="234"/>
      <c r="M856" s="234"/>
    </row>
    <row r="857" spans="5:13" s="102" customFormat="1" x14ac:dyDescent="0.2">
      <c r="E857" s="234"/>
      <c r="F857" s="234"/>
      <c r="G857" s="234"/>
      <c r="H857" s="234"/>
      <c r="I857" s="234"/>
      <c r="J857" s="234"/>
      <c r="K857" s="234"/>
      <c r="L857" s="234"/>
      <c r="M857" s="234"/>
    </row>
    <row r="858" spans="5:13" s="102" customFormat="1" x14ac:dyDescent="0.2">
      <c r="E858" s="234"/>
      <c r="F858" s="234"/>
      <c r="G858" s="234"/>
      <c r="H858" s="234"/>
      <c r="I858" s="234"/>
      <c r="J858" s="234"/>
      <c r="K858" s="234"/>
      <c r="L858" s="234"/>
      <c r="M858" s="234"/>
    </row>
    <row r="859" spans="5:13" s="102" customFormat="1" x14ac:dyDescent="0.2">
      <c r="E859" s="234"/>
      <c r="F859" s="234"/>
      <c r="G859" s="234"/>
      <c r="H859" s="234"/>
      <c r="I859" s="234"/>
      <c r="J859" s="234"/>
      <c r="K859" s="234"/>
      <c r="L859" s="234"/>
      <c r="M859" s="234"/>
    </row>
    <row r="860" spans="5:13" s="102" customFormat="1" x14ac:dyDescent="0.2">
      <c r="E860" s="234"/>
      <c r="F860" s="234"/>
      <c r="G860" s="234"/>
      <c r="H860" s="234"/>
      <c r="I860" s="234"/>
      <c r="J860" s="234"/>
      <c r="K860" s="234"/>
      <c r="L860" s="234"/>
      <c r="M860" s="234"/>
    </row>
    <row r="861" spans="5:13" s="102" customFormat="1" x14ac:dyDescent="0.2">
      <c r="E861" s="234"/>
      <c r="F861" s="234"/>
      <c r="G861" s="234"/>
      <c r="H861" s="234"/>
      <c r="I861" s="234"/>
      <c r="J861" s="234"/>
      <c r="K861" s="234"/>
      <c r="L861" s="234"/>
      <c r="M861" s="234"/>
    </row>
    <row r="862" spans="5:13" s="102" customFormat="1" x14ac:dyDescent="0.2">
      <c r="E862" s="234"/>
      <c r="F862" s="234"/>
      <c r="G862" s="234"/>
      <c r="H862" s="234"/>
      <c r="I862" s="234"/>
      <c r="J862" s="234"/>
      <c r="K862" s="234"/>
      <c r="L862" s="234"/>
      <c r="M862" s="234"/>
    </row>
    <row r="863" spans="5:13" s="102" customFormat="1" x14ac:dyDescent="0.2">
      <c r="E863" s="234"/>
      <c r="F863" s="234"/>
      <c r="G863" s="234"/>
      <c r="H863" s="234"/>
      <c r="I863" s="234"/>
      <c r="J863" s="234"/>
      <c r="K863" s="234"/>
      <c r="L863" s="234"/>
      <c r="M863" s="234"/>
    </row>
    <row r="864" spans="5:13" s="102" customFormat="1" x14ac:dyDescent="0.2">
      <c r="E864" s="234"/>
      <c r="F864" s="234"/>
      <c r="G864" s="234"/>
      <c r="H864" s="234"/>
      <c r="I864" s="234"/>
      <c r="J864" s="234"/>
      <c r="K864" s="234"/>
      <c r="L864" s="234"/>
      <c r="M864" s="234"/>
    </row>
    <row r="865" spans="5:13" s="102" customFormat="1" x14ac:dyDescent="0.2">
      <c r="E865" s="234"/>
      <c r="F865" s="234"/>
      <c r="G865" s="234"/>
      <c r="H865" s="234"/>
      <c r="I865" s="234"/>
      <c r="J865" s="234"/>
      <c r="K865" s="234"/>
      <c r="L865" s="234"/>
      <c r="M865" s="234"/>
    </row>
    <row r="866" spans="5:13" s="102" customFormat="1" x14ac:dyDescent="0.2">
      <c r="E866" s="234"/>
      <c r="F866" s="234"/>
      <c r="G866" s="234"/>
      <c r="H866" s="234"/>
      <c r="I866" s="234"/>
      <c r="J866" s="234"/>
      <c r="K866" s="234"/>
      <c r="L866" s="234"/>
      <c r="M866" s="234"/>
    </row>
    <row r="867" spans="5:13" s="102" customFormat="1" x14ac:dyDescent="0.2">
      <c r="E867" s="234"/>
      <c r="F867" s="234"/>
      <c r="G867" s="234"/>
      <c r="H867" s="234"/>
      <c r="I867" s="234"/>
      <c r="J867" s="234"/>
      <c r="K867" s="234"/>
      <c r="L867" s="234"/>
      <c r="M867" s="234"/>
    </row>
    <row r="868" spans="5:13" s="102" customFormat="1" x14ac:dyDescent="0.2">
      <c r="E868" s="234"/>
      <c r="F868" s="234"/>
      <c r="G868" s="234"/>
      <c r="H868" s="234"/>
      <c r="I868" s="234"/>
      <c r="J868" s="234"/>
      <c r="K868" s="234"/>
      <c r="L868" s="234"/>
      <c r="M868" s="234"/>
    </row>
    <row r="869" spans="5:13" s="102" customFormat="1" x14ac:dyDescent="0.2">
      <c r="E869" s="234"/>
      <c r="F869" s="234"/>
      <c r="G869" s="234"/>
      <c r="H869" s="234"/>
      <c r="I869" s="234"/>
      <c r="J869" s="234"/>
      <c r="K869" s="234"/>
      <c r="L869" s="234"/>
      <c r="M869" s="234"/>
    </row>
    <row r="870" spans="5:13" s="102" customFormat="1" x14ac:dyDescent="0.2">
      <c r="E870" s="234"/>
      <c r="F870" s="234"/>
      <c r="G870" s="234"/>
      <c r="H870" s="234"/>
      <c r="I870" s="234"/>
      <c r="J870" s="234"/>
      <c r="K870" s="234"/>
      <c r="L870" s="234"/>
      <c r="M870" s="234"/>
    </row>
    <row r="871" spans="5:13" s="102" customFormat="1" x14ac:dyDescent="0.2">
      <c r="E871" s="234"/>
      <c r="F871" s="234"/>
      <c r="G871" s="234"/>
      <c r="H871" s="234"/>
      <c r="I871" s="234"/>
      <c r="J871" s="234"/>
      <c r="K871" s="234"/>
      <c r="L871" s="234"/>
      <c r="M871" s="234"/>
    </row>
    <row r="872" spans="5:13" s="102" customFormat="1" x14ac:dyDescent="0.2">
      <c r="E872" s="234"/>
      <c r="F872" s="234"/>
      <c r="G872" s="234"/>
      <c r="H872" s="234"/>
      <c r="I872" s="234"/>
      <c r="J872" s="234"/>
      <c r="K872" s="234"/>
      <c r="L872" s="234"/>
      <c r="M872" s="234"/>
    </row>
    <row r="873" spans="5:13" s="102" customFormat="1" x14ac:dyDescent="0.2">
      <c r="E873" s="234"/>
      <c r="F873" s="234"/>
      <c r="G873" s="234"/>
      <c r="H873" s="234"/>
      <c r="I873" s="234"/>
      <c r="J873" s="234"/>
      <c r="K873" s="234"/>
      <c r="L873" s="234"/>
      <c r="M873" s="234"/>
    </row>
    <row r="874" spans="5:13" s="102" customFormat="1" x14ac:dyDescent="0.2">
      <c r="E874" s="234"/>
      <c r="F874" s="234"/>
      <c r="G874" s="234"/>
      <c r="H874" s="234"/>
      <c r="I874" s="234"/>
      <c r="J874" s="234"/>
      <c r="K874" s="234"/>
      <c r="L874" s="234"/>
      <c r="M874" s="234"/>
    </row>
    <row r="875" spans="5:13" s="102" customFormat="1" x14ac:dyDescent="0.2">
      <c r="E875" s="234"/>
      <c r="F875" s="234"/>
      <c r="G875" s="234"/>
      <c r="H875" s="234"/>
      <c r="I875" s="234"/>
      <c r="J875" s="234"/>
      <c r="K875" s="234"/>
      <c r="L875" s="234"/>
      <c r="M875" s="234"/>
    </row>
    <row r="876" spans="5:13" s="102" customFormat="1" x14ac:dyDescent="0.2">
      <c r="E876" s="234"/>
      <c r="F876" s="234"/>
      <c r="G876" s="234"/>
      <c r="H876" s="234"/>
      <c r="I876" s="234"/>
      <c r="J876" s="234"/>
      <c r="K876" s="234"/>
      <c r="L876" s="234"/>
      <c r="M876" s="234"/>
    </row>
    <row r="877" spans="5:13" s="102" customFormat="1" x14ac:dyDescent="0.2">
      <c r="E877" s="234"/>
      <c r="F877" s="234"/>
      <c r="G877" s="234"/>
      <c r="H877" s="234"/>
      <c r="I877" s="234"/>
      <c r="J877" s="234"/>
      <c r="K877" s="234"/>
      <c r="L877" s="234"/>
      <c r="M877" s="234"/>
    </row>
    <row r="878" spans="5:13" s="102" customFormat="1" x14ac:dyDescent="0.2">
      <c r="E878" s="234"/>
      <c r="F878" s="234"/>
      <c r="G878" s="234"/>
      <c r="H878" s="234"/>
      <c r="I878" s="234"/>
      <c r="J878" s="234"/>
      <c r="K878" s="234"/>
      <c r="L878" s="234"/>
      <c r="M878" s="234"/>
    </row>
    <row r="879" spans="5:13" s="102" customFormat="1" x14ac:dyDescent="0.2">
      <c r="E879" s="234"/>
      <c r="F879" s="234"/>
      <c r="G879" s="234"/>
      <c r="H879" s="234"/>
      <c r="I879" s="234"/>
      <c r="J879" s="234"/>
      <c r="K879" s="234"/>
      <c r="L879" s="234"/>
      <c r="M879" s="234"/>
    </row>
    <row r="880" spans="5:13" s="102" customFormat="1" x14ac:dyDescent="0.2">
      <c r="E880" s="234"/>
      <c r="F880" s="234"/>
      <c r="G880" s="234"/>
      <c r="H880" s="234"/>
      <c r="I880" s="234"/>
      <c r="J880" s="234"/>
      <c r="K880" s="234"/>
      <c r="L880" s="234"/>
      <c r="M880" s="234"/>
    </row>
    <row r="881" spans="5:13" s="102" customFormat="1" x14ac:dyDescent="0.2">
      <c r="E881" s="234"/>
      <c r="F881" s="234"/>
      <c r="G881" s="234"/>
      <c r="H881" s="234"/>
      <c r="I881" s="234"/>
      <c r="J881" s="234"/>
      <c r="K881" s="234"/>
      <c r="L881" s="234"/>
      <c r="M881" s="234"/>
    </row>
    <row r="882" spans="5:13" s="102" customFormat="1" x14ac:dyDescent="0.2">
      <c r="E882" s="234"/>
      <c r="F882" s="234"/>
      <c r="G882" s="234"/>
      <c r="H882" s="234"/>
      <c r="I882" s="234"/>
      <c r="J882" s="234"/>
      <c r="K882" s="234"/>
      <c r="L882" s="234"/>
      <c r="M882" s="234"/>
    </row>
    <row r="883" spans="5:13" s="102" customFormat="1" x14ac:dyDescent="0.2">
      <c r="E883" s="234"/>
      <c r="F883" s="234"/>
      <c r="G883" s="234"/>
      <c r="H883" s="234"/>
      <c r="I883" s="234"/>
      <c r="J883" s="234"/>
      <c r="K883" s="234"/>
      <c r="L883" s="234"/>
      <c r="M883" s="234"/>
    </row>
    <row r="884" spans="5:13" s="102" customFormat="1" x14ac:dyDescent="0.2">
      <c r="E884" s="234"/>
      <c r="F884" s="234"/>
      <c r="G884" s="234"/>
      <c r="H884" s="234"/>
      <c r="I884" s="234"/>
      <c r="J884" s="234"/>
      <c r="K884" s="234"/>
      <c r="L884" s="234"/>
      <c r="M884" s="234"/>
    </row>
    <row r="885" spans="5:13" s="102" customFormat="1" x14ac:dyDescent="0.2">
      <c r="E885" s="234"/>
      <c r="F885" s="234"/>
      <c r="G885" s="234"/>
      <c r="H885" s="234"/>
      <c r="I885" s="234"/>
      <c r="J885" s="234"/>
      <c r="K885" s="234"/>
      <c r="L885" s="234"/>
      <c r="M885" s="234"/>
    </row>
    <row r="886" spans="5:13" s="102" customFormat="1" x14ac:dyDescent="0.2">
      <c r="E886" s="234"/>
      <c r="F886" s="234"/>
      <c r="G886" s="234"/>
      <c r="H886" s="234"/>
      <c r="I886" s="234"/>
      <c r="J886" s="234"/>
      <c r="K886" s="234"/>
      <c r="L886" s="234"/>
      <c r="M886" s="234"/>
    </row>
    <row r="887" spans="5:13" s="102" customFormat="1" x14ac:dyDescent="0.2">
      <c r="E887" s="234"/>
      <c r="F887" s="234"/>
      <c r="G887" s="234"/>
      <c r="H887" s="234"/>
      <c r="I887" s="234"/>
      <c r="J887" s="234"/>
      <c r="K887" s="234"/>
      <c r="L887" s="234"/>
      <c r="M887" s="234"/>
    </row>
    <row r="888" spans="5:13" s="102" customFormat="1" x14ac:dyDescent="0.2">
      <c r="E888" s="234"/>
      <c r="F888" s="234"/>
      <c r="G888" s="234"/>
      <c r="H888" s="234"/>
      <c r="I888" s="234"/>
      <c r="J888" s="234"/>
      <c r="K888" s="234"/>
      <c r="L888" s="234"/>
      <c r="M888" s="234"/>
    </row>
    <row r="889" spans="5:13" s="102" customFormat="1" x14ac:dyDescent="0.2">
      <c r="E889" s="234"/>
      <c r="F889" s="234"/>
      <c r="G889" s="234"/>
      <c r="H889" s="234"/>
      <c r="I889" s="234"/>
      <c r="J889" s="234"/>
      <c r="K889" s="234"/>
      <c r="L889" s="234"/>
      <c r="M889" s="234"/>
    </row>
    <row r="890" spans="5:13" s="102" customFormat="1" x14ac:dyDescent="0.2">
      <c r="E890" s="234"/>
      <c r="F890" s="234"/>
      <c r="G890" s="234"/>
      <c r="H890" s="234"/>
      <c r="I890" s="234"/>
      <c r="J890" s="234"/>
      <c r="K890" s="234"/>
      <c r="L890" s="234"/>
      <c r="M890" s="234"/>
    </row>
    <row r="891" spans="5:13" s="102" customFormat="1" x14ac:dyDescent="0.2">
      <c r="E891" s="234"/>
      <c r="F891" s="234"/>
      <c r="G891" s="234"/>
      <c r="H891" s="234"/>
      <c r="I891" s="234"/>
      <c r="J891" s="234"/>
      <c r="K891" s="234"/>
      <c r="L891" s="234"/>
      <c r="M891" s="234"/>
    </row>
    <row r="892" spans="5:13" s="102" customFormat="1" x14ac:dyDescent="0.2">
      <c r="E892" s="234"/>
      <c r="F892" s="234"/>
      <c r="G892" s="234"/>
      <c r="H892" s="234"/>
      <c r="I892" s="234"/>
      <c r="J892" s="234"/>
      <c r="K892" s="234"/>
      <c r="L892" s="234"/>
      <c r="M892" s="234"/>
    </row>
    <row r="893" spans="5:13" s="102" customFormat="1" x14ac:dyDescent="0.2">
      <c r="E893" s="234"/>
      <c r="F893" s="234"/>
      <c r="G893" s="234"/>
      <c r="H893" s="234"/>
      <c r="I893" s="234"/>
      <c r="J893" s="234"/>
      <c r="K893" s="234"/>
      <c r="L893" s="234"/>
      <c r="M893" s="234"/>
    </row>
    <row r="894" spans="5:13" s="102" customFormat="1" x14ac:dyDescent="0.2">
      <c r="E894" s="234"/>
      <c r="F894" s="234"/>
      <c r="G894" s="234"/>
      <c r="H894" s="234"/>
      <c r="I894" s="234"/>
      <c r="J894" s="234"/>
      <c r="K894" s="234"/>
      <c r="L894" s="234"/>
      <c r="M894" s="234"/>
    </row>
    <row r="895" spans="5:13" s="102" customFormat="1" x14ac:dyDescent="0.2">
      <c r="E895" s="234"/>
      <c r="F895" s="234"/>
      <c r="G895" s="234"/>
      <c r="H895" s="234"/>
      <c r="I895" s="234"/>
      <c r="J895" s="234"/>
      <c r="K895" s="234"/>
      <c r="L895" s="234"/>
      <c r="M895" s="234"/>
    </row>
    <row r="896" spans="5:13" s="102" customFormat="1" x14ac:dyDescent="0.2">
      <c r="E896" s="234"/>
      <c r="F896" s="234"/>
      <c r="G896" s="234"/>
      <c r="H896" s="234"/>
      <c r="I896" s="234"/>
      <c r="J896" s="234"/>
      <c r="K896" s="234"/>
      <c r="L896" s="234"/>
      <c r="M896" s="234"/>
    </row>
    <row r="897" spans="5:13" s="102" customFormat="1" x14ac:dyDescent="0.2">
      <c r="E897" s="234"/>
      <c r="F897" s="234"/>
      <c r="G897" s="234"/>
      <c r="H897" s="234"/>
      <c r="I897" s="234"/>
      <c r="J897" s="234"/>
      <c r="K897" s="234"/>
      <c r="L897" s="234"/>
      <c r="M897" s="234"/>
    </row>
    <row r="898" spans="5:13" s="102" customFormat="1" x14ac:dyDescent="0.2">
      <c r="E898" s="234"/>
      <c r="F898" s="234"/>
      <c r="G898" s="234"/>
      <c r="H898" s="234"/>
      <c r="I898" s="234"/>
      <c r="J898" s="234"/>
      <c r="K898" s="234"/>
      <c r="L898" s="234"/>
      <c r="M898" s="234"/>
    </row>
    <row r="899" spans="5:13" s="102" customFormat="1" x14ac:dyDescent="0.2">
      <c r="E899" s="234"/>
      <c r="F899" s="234"/>
      <c r="G899" s="234"/>
      <c r="H899" s="234"/>
      <c r="I899" s="234"/>
      <c r="J899" s="234"/>
      <c r="K899" s="234"/>
      <c r="L899" s="234"/>
      <c r="M899" s="234"/>
    </row>
    <row r="900" spans="5:13" s="102" customFormat="1" x14ac:dyDescent="0.2">
      <c r="E900" s="234"/>
      <c r="F900" s="234"/>
      <c r="G900" s="234"/>
      <c r="H900" s="234"/>
      <c r="I900" s="234"/>
      <c r="J900" s="234"/>
      <c r="K900" s="234"/>
      <c r="L900" s="234"/>
      <c r="M900" s="234"/>
    </row>
    <row r="901" spans="5:13" s="102" customFormat="1" x14ac:dyDescent="0.2">
      <c r="E901" s="234"/>
      <c r="F901" s="234"/>
      <c r="G901" s="234"/>
      <c r="H901" s="234"/>
      <c r="I901" s="234"/>
      <c r="J901" s="234"/>
      <c r="K901" s="234"/>
      <c r="L901" s="234"/>
      <c r="M901" s="234"/>
    </row>
    <row r="902" spans="5:13" s="102" customFormat="1" x14ac:dyDescent="0.2">
      <c r="E902" s="234"/>
      <c r="F902" s="234"/>
      <c r="G902" s="234"/>
      <c r="H902" s="234"/>
      <c r="I902" s="234"/>
      <c r="J902" s="234"/>
      <c r="K902" s="234"/>
      <c r="L902" s="234"/>
      <c r="M902" s="234"/>
    </row>
    <row r="903" spans="5:13" s="102" customFormat="1" x14ac:dyDescent="0.2">
      <c r="E903" s="234"/>
      <c r="F903" s="234"/>
      <c r="G903" s="234"/>
      <c r="H903" s="234"/>
      <c r="I903" s="234"/>
      <c r="J903" s="234"/>
      <c r="K903" s="234"/>
      <c r="L903" s="234"/>
      <c r="M903" s="234"/>
    </row>
    <row r="904" spans="5:13" s="102" customFormat="1" x14ac:dyDescent="0.2">
      <c r="E904" s="234"/>
      <c r="F904" s="234"/>
      <c r="G904" s="234"/>
      <c r="H904" s="234"/>
      <c r="I904" s="234"/>
      <c r="J904" s="234"/>
      <c r="K904" s="234"/>
      <c r="L904" s="234"/>
      <c r="M904" s="234"/>
    </row>
    <row r="905" spans="5:13" s="102" customFormat="1" x14ac:dyDescent="0.2">
      <c r="E905" s="234"/>
      <c r="F905" s="234"/>
      <c r="G905" s="234"/>
      <c r="H905" s="234"/>
      <c r="I905" s="234"/>
      <c r="J905" s="234"/>
      <c r="K905" s="234"/>
      <c r="L905" s="234"/>
      <c r="M905" s="234"/>
    </row>
    <row r="906" spans="5:13" s="102" customFormat="1" x14ac:dyDescent="0.2">
      <c r="E906" s="234"/>
      <c r="F906" s="234"/>
      <c r="G906" s="234"/>
      <c r="H906" s="234"/>
      <c r="I906" s="234"/>
      <c r="J906" s="234"/>
      <c r="K906" s="234"/>
      <c r="L906" s="234"/>
      <c r="M906" s="234"/>
    </row>
    <row r="907" spans="5:13" s="102" customFormat="1" x14ac:dyDescent="0.2">
      <c r="E907" s="234"/>
      <c r="F907" s="234"/>
      <c r="G907" s="234"/>
      <c r="H907" s="234"/>
      <c r="I907" s="234"/>
      <c r="J907" s="234"/>
      <c r="K907" s="234"/>
      <c r="L907" s="234"/>
      <c r="M907" s="234"/>
    </row>
    <row r="908" spans="5:13" s="102" customFormat="1" x14ac:dyDescent="0.2">
      <c r="E908" s="234"/>
      <c r="F908" s="234"/>
      <c r="G908" s="234"/>
      <c r="H908" s="234"/>
      <c r="I908" s="234"/>
      <c r="J908" s="234"/>
      <c r="K908" s="234"/>
      <c r="L908" s="234"/>
      <c r="M908" s="234"/>
    </row>
    <row r="909" spans="5:13" s="102" customFormat="1" x14ac:dyDescent="0.2">
      <c r="E909" s="234"/>
      <c r="F909" s="234"/>
      <c r="G909" s="234"/>
      <c r="H909" s="234"/>
      <c r="I909" s="234"/>
      <c r="J909" s="234"/>
      <c r="K909" s="234"/>
      <c r="L909" s="234"/>
      <c r="M909" s="234"/>
    </row>
    <row r="910" spans="5:13" s="102" customFormat="1" x14ac:dyDescent="0.2">
      <c r="E910" s="234"/>
      <c r="F910" s="234"/>
      <c r="G910" s="234"/>
      <c r="H910" s="234"/>
      <c r="I910" s="234"/>
      <c r="J910" s="234"/>
      <c r="K910" s="234"/>
      <c r="L910" s="234"/>
      <c r="M910" s="234"/>
    </row>
    <row r="911" spans="5:13" s="102" customFormat="1" x14ac:dyDescent="0.2">
      <c r="E911" s="234"/>
      <c r="F911" s="234"/>
      <c r="G911" s="234"/>
      <c r="H911" s="234"/>
      <c r="I911" s="234"/>
      <c r="J911" s="234"/>
      <c r="K911" s="234"/>
      <c r="L911" s="234"/>
      <c r="M911" s="234"/>
    </row>
    <row r="912" spans="5:13" s="102" customFormat="1" x14ac:dyDescent="0.2">
      <c r="E912" s="234"/>
      <c r="F912" s="234"/>
      <c r="G912" s="234"/>
      <c r="H912" s="234"/>
      <c r="I912" s="234"/>
      <c r="J912" s="234"/>
      <c r="K912" s="234"/>
      <c r="L912" s="234"/>
      <c r="M912" s="234"/>
    </row>
    <row r="913" spans="5:13" s="102" customFormat="1" x14ac:dyDescent="0.2">
      <c r="E913" s="234"/>
      <c r="F913" s="234"/>
      <c r="G913" s="234"/>
      <c r="H913" s="234"/>
      <c r="I913" s="234"/>
      <c r="J913" s="234"/>
      <c r="K913" s="234"/>
      <c r="L913" s="234"/>
      <c r="M913" s="234"/>
    </row>
    <row r="914" spans="5:13" s="102" customFormat="1" x14ac:dyDescent="0.2">
      <c r="E914" s="234"/>
      <c r="F914" s="234"/>
      <c r="G914" s="234"/>
      <c r="H914" s="234"/>
      <c r="I914" s="234"/>
      <c r="J914" s="234"/>
      <c r="K914" s="234"/>
      <c r="L914" s="234"/>
      <c r="M914" s="234"/>
    </row>
    <row r="915" spans="5:13" s="102" customFormat="1" x14ac:dyDescent="0.2">
      <c r="E915" s="234"/>
      <c r="F915" s="234"/>
      <c r="G915" s="234"/>
      <c r="H915" s="234"/>
      <c r="I915" s="234"/>
      <c r="J915" s="234"/>
      <c r="K915" s="234"/>
      <c r="L915" s="234"/>
      <c r="M915" s="234"/>
    </row>
    <row r="916" spans="5:13" s="102" customFormat="1" x14ac:dyDescent="0.2">
      <c r="E916" s="234"/>
      <c r="F916" s="234"/>
      <c r="G916" s="234"/>
      <c r="H916" s="234"/>
      <c r="I916" s="234"/>
      <c r="J916" s="234"/>
      <c r="K916" s="234"/>
      <c r="L916" s="234"/>
      <c r="M916" s="234"/>
    </row>
    <row r="917" spans="5:13" s="102" customFormat="1" x14ac:dyDescent="0.2">
      <c r="E917" s="234"/>
      <c r="F917" s="234"/>
      <c r="G917" s="234"/>
      <c r="H917" s="234"/>
      <c r="I917" s="234"/>
      <c r="J917" s="234"/>
      <c r="K917" s="234"/>
      <c r="L917" s="234"/>
      <c r="M917" s="234"/>
    </row>
    <row r="918" spans="5:13" s="102" customFormat="1" x14ac:dyDescent="0.2">
      <c r="E918" s="234"/>
      <c r="F918" s="234"/>
      <c r="G918" s="234"/>
      <c r="H918" s="234"/>
      <c r="I918" s="234"/>
      <c r="J918" s="234"/>
      <c r="K918" s="234"/>
      <c r="L918" s="234"/>
      <c r="M918" s="234"/>
    </row>
    <row r="919" spans="5:13" s="102" customFormat="1" x14ac:dyDescent="0.2">
      <c r="E919" s="234"/>
      <c r="F919" s="234"/>
      <c r="G919" s="234"/>
      <c r="H919" s="234"/>
      <c r="I919" s="234"/>
      <c r="J919" s="234"/>
      <c r="K919" s="234"/>
      <c r="L919" s="234"/>
      <c r="M919" s="234"/>
    </row>
    <row r="920" spans="5:13" s="102" customFormat="1" x14ac:dyDescent="0.2">
      <c r="E920" s="234"/>
      <c r="F920" s="234"/>
      <c r="G920" s="234"/>
      <c r="H920" s="234"/>
      <c r="I920" s="234"/>
      <c r="J920" s="234"/>
      <c r="K920" s="234"/>
      <c r="L920" s="234"/>
      <c r="M920" s="234"/>
    </row>
    <row r="921" spans="5:13" s="102" customFormat="1" x14ac:dyDescent="0.2">
      <c r="E921" s="234"/>
      <c r="F921" s="234"/>
      <c r="G921" s="234"/>
      <c r="H921" s="234"/>
      <c r="I921" s="234"/>
      <c r="J921" s="234"/>
      <c r="K921" s="234"/>
      <c r="L921" s="234"/>
      <c r="M921" s="234"/>
    </row>
    <row r="922" spans="5:13" s="102" customFormat="1" x14ac:dyDescent="0.2">
      <c r="E922" s="234"/>
      <c r="F922" s="234"/>
      <c r="G922" s="234"/>
      <c r="H922" s="234"/>
      <c r="I922" s="234"/>
      <c r="J922" s="234"/>
      <c r="K922" s="234"/>
      <c r="L922" s="234"/>
      <c r="M922" s="234"/>
    </row>
    <row r="923" spans="5:13" s="102" customFormat="1" x14ac:dyDescent="0.2">
      <c r="E923" s="234"/>
      <c r="F923" s="234"/>
      <c r="G923" s="234"/>
      <c r="H923" s="234"/>
      <c r="I923" s="234"/>
      <c r="J923" s="234"/>
      <c r="K923" s="234"/>
      <c r="L923" s="234"/>
      <c r="M923" s="234"/>
    </row>
    <row r="924" spans="5:13" s="102" customFormat="1" x14ac:dyDescent="0.2">
      <c r="E924" s="234"/>
      <c r="F924" s="234"/>
      <c r="G924" s="234"/>
      <c r="H924" s="234"/>
      <c r="I924" s="234"/>
      <c r="J924" s="234"/>
      <c r="K924" s="234"/>
      <c r="L924" s="234"/>
      <c r="M924" s="234"/>
    </row>
    <row r="925" spans="5:13" s="102" customFormat="1" x14ac:dyDescent="0.2">
      <c r="E925" s="234"/>
      <c r="F925" s="234"/>
      <c r="G925" s="234"/>
      <c r="H925" s="234"/>
      <c r="I925" s="234"/>
      <c r="J925" s="234"/>
      <c r="K925" s="234"/>
      <c r="L925" s="234"/>
      <c r="M925" s="234"/>
    </row>
    <row r="926" spans="5:13" s="102" customFormat="1" x14ac:dyDescent="0.2">
      <c r="E926" s="234"/>
      <c r="F926" s="234"/>
      <c r="G926" s="234"/>
      <c r="H926" s="234"/>
      <c r="I926" s="234"/>
      <c r="J926" s="234"/>
      <c r="K926" s="234"/>
      <c r="L926" s="234"/>
      <c r="M926" s="234"/>
    </row>
    <row r="927" spans="5:13" s="102" customFormat="1" x14ac:dyDescent="0.2">
      <c r="E927" s="234"/>
      <c r="F927" s="234"/>
      <c r="G927" s="234"/>
      <c r="H927" s="234"/>
      <c r="I927" s="234"/>
      <c r="J927" s="234"/>
      <c r="K927" s="234"/>
      <c r="L927" s="234"/>
      <c r="M927" s="234"/>
    </row>
    <row r="928" spans="5:13" s="102" customFormat="1" x14ac:dyDescent="0.2">
      <c r="E928" s="234"/>
      <c r="F928" s="234"/>
      <c r="G928" s="234"/>
      <c r="H928" s="234"/>
      <c r="I928" s="234"/>
      <c r="J928" s="234"/>
      <c r="K928" s="234"/>
      <c r="L928" s="234"/>
      <c r="M928" s="234"/>
    </row>
    <row r="929" spans="5:13" s="102" customFormat="1" x14ac:dyDescent="0.2">
      <c r="E929" s="234"/>
      <c r="F929" s="234"/>
      <c r="G929" s="234"/>
      <c r="H929" s="234"/>
      <c r="I929" s="234"/>
      <c r="J929" s="234"/>
      <c r="K929" s="234"/>
      <c r="L929" s="234"/>
      <c r="M929" s="234"/>
    </row>
    <row r="930" spans="5:13" s="102" customFormat="1" x14ac:dyDescent="0.2">
      <c r="E930" s="234"/>
      <c r="F930" s="234"/>
      <c r="G930" s="234"/>
      <c r="H930" s="234"/>
      <c r="I930" s="234"/>
      <c r="J930" s="234"/>
      <c r="K930" s="234"/>
      <c r="L930" s="234"/>
      <c r="M930" s="234"/>
    </row>
    <row r="931" spans="5:13" s="102" customFormat="1" x14ac:dyDescent="0.2">
      <c r="E931" s="234"/>
      <c r="F931" s="234"/>
      <c r="G931" s="234"/>
      <c r="H931" s="234"/>
      <c r="I931" s="234"/>
      <c r="J931" s="234"/>
      <c r="K931" s="234"/>
      <c r="L931" s="234"/>
      <c r="M931" s="234"/>
    </row>
    <row r="932" spans="5:13" s="102" customFormat="1" x14ac:dyDescent="0.2">
      <c r="E932" s="234"/>
      <c r="F932" s="234"/>
      <c r="G932" s="234"/>
      <c r="H932" s="234"/>
      <c r="I932" s="234"/>
      <c r="J932" s="234"/>
      <c r="K932" s="234"/>
      <c r="L932" s="234"/>
      <c r="M932" s="234"/>
    </row>
    <row r="933" spans="5:13" s="102" customFormat="1" x14ac:dyDescent="0.2">
      <c r="E933" s="234"/>
      <c r="F933" s="234"/>
      <c r="G933" s="234"/>
      <c r="H933" s="234"/>
      <c r="I933" s="234"/>
      <c r="J933" s="234"/>
      <c r="K933" s="234"/>
      <c r="L933" s="234"/>
      <c r="M933" s="234"/>
    </row>
    <row r="934" spans="5:13" s="102" customFormat="1" x14ac:dyDescent="0.2">
      <c r="E934" s="234"/>
      <c r="F934" s="234"/>
      <c r="G934" s="234"/>
      <c r="H934" s="234"/>
      <c r="I934" s="234"/>
      <c r="J934" s="234"/>
      <c r="K934" s="234"/>
      <c r="L934" s="234"/>
      <c r="M934" s="234"/>
    </row>
    <row r="935" spans="5:13" s="102" customFormat="1" x14ac:dyDescent="0.2">
      <c r="E935" s="234"/>
      <c r="F935" s="234"/>
      <c r="G935" s="234"/>
      <c r="H935" s="234"/>
      <c r="I935" s="234"/>
      <c r="J935" s="234"/>
      <c r="K935" s="234"/>
      <c r="L935" s="234"/>
      <c r="M935" s="234"/>
    </row>
    <row r="936" spans="5:13" s="102" customFormat="1" x14ac:dyDescent="0.2">
      <c r="E936" s="234"/>
      <c r="F936" s="234"/>
      <c r="G936" s="234"/>
      <c r="H936" s="234"/>
      <c r="I936" s="234"/>
      <c r="J936" s="234"/>
      <c r="K936" s="234"/>
      <c r="L936" s="234"/>
      <c r="M936" s="234"/>
    </row>
    <row r="937" spans="5:13" s="102" customFormat="1" x14ac:dyDescent="0.2">
      <c r="E937" s="234"/>
      <c r="F937" s="234"/>
      <c r="G937" s="234"/>
      <c r="H937" s="234"/>
      <c r="I937" s="234"/>
      <c r="J937" s="234"/>
      <c r="K937" s="234"/>
      <c r="L937" s="234"/>
      <c r="M937" s="234"/>
    </row>
    <row r="938" spans="5:13" s="102" customFormat="1" x14ac:dyDescent="0.2">
      <c r="E938" s="234"/>
      <c r="F938" s="234"/>
      <c r="G938" s="234"/>
      <c r="H938" s="234"/>
      <c r="I938" s="234"/>
      <c r="J938" s="234"/>
      <c r="K938" s="234"/>
      <c r="L938" s="234"/>
      <c r="M938" s="234"/>
    </row>
    <row r="939" spans="5:13" s="102" customFormat="1" x14ac:dyDescent="0.2">
      <c r="E939" s="234"/>
      <c r="F939" s="234"/>
      <c r="G939" s="234"/>
      <c r="H939" s="234"/>
      <c r="I939" s="234"/>
      <c r="J939" s="234"/>
      <c r="K939" s="234"/>
      <c r="L939" s="234"/>
      <c r="M939" s="234"/>
    </row>
    <row r="940" spans="5:13" s="102" customFormat="1" x14ac:dyDescent="0.2">
      <c r="E940" s="234"/>
      <c r="F940" s="234"/>
      <c r="G940" s="234"/>
      <c r="H940" s="234"/>
      <c r="I940" s="234"/>
      <c r="J940" s="234"/>
      <c r="K940" s="234"/>
      <c r="L940" s="234"/>
      <c r="M940" s="234"/>
    </row>
    <row r="941" spans="5:13" s="102" customFormat="1" x14ac:dyDescent="0.2">
      <c r="E941" s="234"/>
      <c r="F941" s="234"/>
      <c r="G941" s="234"/>
      <c r="H941" s="234"/>
      <c r="I941" s="234"/>
      <c r="J941" s="234"/>
      <c r="K941" s="234"/>
      <c r="L941" s="234"/>
      <c r="M941" s="234"/>
    </row>
    <row r="942" spans="5:13" s="102" customFormat="1" x14ac:dyDescent="0.2">
      <c r="E942" s="234"/>
      <c r="F942" s="234"/>
      <c r="G942" s="234"/>
      <c r="H942" s="234"/>
      <c r="I942" s="234"/>
      <c r="J942" s="234"/>
      <c r="K942" s="234"/>
      <c r="L942" s="234"/>
      <c r="M942" s="234"/>
    </row>
    <row r="943" spans="5:13" s="102" customFormat="1" x14ac:dyDescent="0.2">
      <c r="E943" s="234"/>
      <c r="F943" s="234"/>
      <c r="G943" s="234"/>
      <c r="H943" s="234"/>
      <c r="I943" s="234"/>
      <c r="J943" s="234"/>
      <c r="K943" s="234"/>
      <c r="L943" s="234"/>
      <c r="M943" s="234"/>
    </row>
    <row r="944" spans="5:13" s="102" customFormat="1" x14ac:dyDescent="0.2">
      <c r="E944" s="234"/>
      <c r="F944" s="234"/>
      <c r="G944" s="234"/>
      <c r="H944" s="234"/>
      <c r="I944" s="234"/>
      <c r="J944" s="234"/>
      <c r="K944" s="234"/>
      <c r="L944" s="234"/>
      <c r="M944" s="234"/>
    </row>
    <row r="945" spans="5:13" s="102" customFormat="1" x14ac:dyDescent="0.2">
      <c r="E945" s="234"/>
      <c r="F945" s="234"/>
      <c r="G945" s="234"/>
      <c r="H945" s="234"/>
      <c r="I945" s="234"/>
      <c r="J945" s="234"/>
      <c r="K945" s="234"/>
      <c r="L945" s="234"/>
      <c r="M945" s="234"/>
    </row>
    <row r="946" spans="5:13" s="102" customFormat="1" x14ac:dyDescent="0.2">
      <c r="E946" s="234"/>
      <c r="F946" s="234"/>
      <c r="G946" s="234"/>
      <c r="H946" s="234"/>
      <c r="I946" s="234"/>
      <c r="J946" s="234"/>
      <c r="K946" s="234"/>
      <c r="L946" s="234"/>
      <c r="M946" s="234"/>
    </row>
    <row r="947" spans="5:13" s="102" customFormat="1" x14ac:dyDescent="0.2">
      <c r="E947" s="234"/>
      <c r="F947" s="234"/>
      <c r="G947" s="234"/>
      <c r="H947" s="234"/>
      <c r="I947" s="234"/>
      <c r="J947" s="234"/>
      <c r="K947" s="234"/>
      <c r="L947" s="234"/>
      <c r="M947" s="234"/>
    </row>
    <row r="948" spans="5:13" s="102" customFormat="1" x14ac:dyDescent="0.2">
      <c r="E948" s="234"/>
      <c r="F948" s="234"/>
      <c r="G948" s="234"/>
      <c r="H948" s="234"/>
      <c r="I948" s="234"/>
      <c r="J948" s="234"/>
      <c r="K948" s="234"/>
      <c r="L948" s="234"/>
      <c r="M948" s="234"/>
    </row>
    <row r="949" spans="5:13" s="102" customFormat="1" x14ac:dyDescent="0.2">
      <c r="E949" s="234"/>
      <c r="F949" s="234"/>
      <c r="G949" s="234"/>
      <c r="H949" s="234"/>
      <c r="I949" s="234"/>
      <c r="J949" s="234"/>
      <c r="K949" s="234"/>
      <c r="L949" s="234"/>
      <c r="M949" s="234"/>
    </row>
    <row r="950" spans="5:13" s="102" customFormat="1" x14ac:dyDescent="0.2">
      <c r="E950" s="234"/>
      <c r="F950" s="234"/>
      <c r="G950" s="234"/>
      <c r="H950" s="234"/>
      <c r="I950" s="234"/>
      <c r="J950" s="234"/>
      <c r="K950" s="234"/>
      <c r="L950" s="234"/>
      <c r="M950" s="234"/>
    </row>
    <row r="951" spans="5:13" s="102" customFormat="1" x14ac:dyDescent="0.2">
      <c r="E951" s="234"/>
      <c r="F951" s="234"/>
      <c r="G951" s="234"/>
      <c r="H951" s="234"/>
      <c r="I951" s="234"/>
      <c r="J951" s="234"/>
      <c r="K951" s="234"/>
      <c r="L951" s="234"/>
      <c r="M951" s="234"/>
    </row>
    <row r="952" spans="5:13" s="102" customFormat="1" x14ac:dyDescent="0.2">
      <c r="E952" s="234"/>
      <c r="F952" s="234"/>
      <c r="G952" s="234"/>
      <c r="H952" s="234"/>
      <c r="I952" s="234"/>
      <c r="J952" s="234"/>
      <c r="K952" s="234"/>
      <c r="L952" s="234"/>
      <c r="M952" s="234"/>
    </row>
    <row r="953" spans="5:13" s="102" customFormat="1" x14ac:dyDescent="0.2">
      <c r="E953" s="234"/>
      <c r="F953" s="234"/>
      <c r="G953" s="234"/>
      <c r="H953" s="234"/>
      <c r="I953" s="234"/>
      <c r="J953" s="234"/>
      <c r="K953" s="234"/>
      <c r="L953" s="234"/>
      <c r="M953" s="234"/>
    </row>
    <row r="954" spans="5:13" s="102" customFormat="1" x14ac:dyDescent="0.2">
      <c r="E954" s="234"/>
      <c r="F954" s="234"/>
      <c r="G954" s="234"/>
      <c r="H954" s="234"/>
      <c r="I954" s="234"/>
      <c r="J954" s="234"/>
      <c r="K954" s="234"/>
      <c r="L954" s="234"/>
      <c r="M954" s="234"/>
    </row>
    <row r="955" spans="5:13" s="102" customFormat="1" x14ac:dyDescent="0.2">
      <c r="E955" s="234"/>
      <c r="F955" s="234"/>
      <c r="G955" s="234"/>
      <c r="H955" s="234"/>
      <c r="I955" s="234"/>
      <c r="J955" s="234"/>
      <c r="K955" s="234"/>
      <c r="L955" s="234"/>
      <c r="M955" s="234"/>
    </row>
    <row r="956" spans="5:13" s="102" customFormat="1" x14ac:dyDescent="0.2">
      <c r="E956" s="234"/>
      <c r="F956" s="234"/>
      <c r="G956" s="234"/>
      <c r="H956" s="234"/>
      <c r="I956" s="234"/>
      <c r="J956" s="234"/>
      <c r="K956" s="234"/>
      <c r="L956" s="234"/>
      <c r="M956" s="234"/>
    </row>
    <row r="957" spans="5:13" s="102" customFormat="1" x14ac:dyDescent="0.2">
      <c r="E957" s="234"/>
      <c r="F957" s="234"/>
      <c r="G957" s="234"/>
      <c r="H957" s="234"/>
      <c r="I957" s="234"/>
      <c r="J957" s="234"/>
      <c r="K957" s="234"/>
      <c r="L957" s="234"/>
      <c r="M957" s="234"/>
    </row>
    <row r="958" spans="5:13" s="102" customFormat="1" x14ac:dyDescent="0.2">
      <c r="E958" s="234"/>
      <c r="F958" s="234"/>
      <c r="G958" s="234"/>
      <c r="H958" s="234"/>
      <c r="I958" s="234"/>
      <c r="J958" s="234"/>
      <c r="K958" s="234"/>
      <c r="L958" s="234"/>
      <c r="M958" s="234"/>
    </row>
    <row r="959" spans="5:13" s="102" customFormat="1" x14ac:dyDescent="0.2">
      <c r="E959" s="234"/>
      <c r="F959" s="234"/>
      <c r="G959" s="234"/>
      <c r="H959" s="234"/>
      <c r="I959" s="234"/>
      <c r="J959" s="234"/>
      <c r="K959" s="234"/>
      <c r="L959" s="234"/>
      <c r="M959" s="234"/>
    </row>
    <row r="960" spans="5:13" s="102" customFormat="1" x14ac:dyDescent="0.2">
      <c r="E960" s="234"/>
      <c r="F960" s="234"/>
      <c r="G960" s="234"/>
      <c r="H960" s="234"/>
      <c r="I960" s="234"/>
      <c r="J960" s="234"/>
      <c r="K960" s="234"/>
      <c r="L960" s="234"/>
      <c r="M960" s="234"/>
    </row>
    <row r="961" spans="5:13" s="102" customFormat="1" x14ac:dyDescent="0.2">
      <c r="E961" s="234"/>
      <c r="F961" s="234"/>
      <c r="G961" s="234"/>
      <c r="H961" s="234"/>
      <c r="I961" s="234"/>
      <c r="J961" s="234"/>
      <c r="K961" s="234"/>
      <c r="L961" s="234"/>
      <c r="M961" s="234"/>
    </row>
    <row r="962" spans="5:13" s="102" customFormat="1" x14ac:dyDescent="0.2">
      <c r="E962" s="234"/>
      <c r="F962" s="234"/>
      <c r="G962" s="234"/>
      <c r="H962" s="234"/>
      <c r="I962" s="234"/>
      <c r="J962" s="234"/>
      <c r="K962" s="234"/>
      <c r="L962" s="234"/>
      <c r="M962" s="234"/>
    </row>
    <row r="963" spans="5:13" s="102" customFormat="1" x14ac:dyDescent="0.2">
      <c r="E963" s="234"/>
      <c r="F963" s="234"/>
      <c r="G963" s="234"/>
      <c r="H963" s="234"/>
      <c r="I963" s="234"/>
      <c r="J963" s="234"/>
      <c r="K963" s="234"/>
      <c r="L963" s="234"/>
      <c r="M963" s="234"/>
    </row>
    <row r="964" spans="5:13" s="102" customFormat="1" x14ac:dyDescent="0.2">
      <c r="E964" s="234"/>
      <c r="F964" s="234"/>
      <c r="G964" s="234"/>
      <c r="H964" s="234"/>
      <c r="I964" s="234"/>
      <c r="J964" s="234"/>
      <c r="K964" s="234"/>
      <c r="L964" s="234"/>
      <c r="M964" s="234"/>
    </row>
    <row r="965" spans="5:13" s="102" customFormat="1" x14ac:dyDescent="0.2">
      <c r="E965" s="234"/>
      <c r="F965" s="234"/>
      <c r="G965" s="234"/>
      <c r="H965" s="234"/>
      <c r="I965" s="234"/>
      <c r="J965" s="234"/>
      <c r="K965" s="234"/>
      <c r="L965" s="234"/>
      <c r="M965" s="234"/>
    </row>
    <row r="966" spans="5:13" s="102" customFormat="1" x14ac:dyDescent="0.2">
      <c r="E966" s="234"/>
      <c r="F966" s="234"/>
      <c r="G966" s="234"/>
      <c r="H966" s="234"/>
      <c r="I966" s="234"/>
      <c r="J966" s="234"/>
      <c r="K966" s="234"/>
      <c r="L966" s="234"/>
      <c r="M966" s="234"/>
    </row>
    <row r="967" spans="5:13" s="102" customFormat="1" x14ac:dyDescent="0.2">
      <c r="E967" s="234"/>
      <c r="F967" s="234"/>
      <c r="G967" s="234"/>
      <c r="H967" s="234"/>
      <c r="I967" s="234"/>
      <c r="J967" s="234"/>
      <c r="K967" s="234"/>
      <c r="L967" s="234"/>
      <c r="M967" s="234"/>
    </row>
    <row r="968" spans="5:13" s="102" customFormat="1" x14ac:dyDescent="0.2">
      <c r="E968" s="234"/>
      <c r="F968" s="234"/>
      <c r="G968" s="234"/>
      <c r="H968" s="234"/>
      <c r="I968" s="234"/>
      <c r="J968" s="234"/>
      <c r="K968" s="234"/>
      <c r="L968" s="234"/>
      <c r="M968" s="234"/>
    </row>
    <row r="969" spans="5:13" s="102" customFormat="1" x14ac:dyDescent="0.2">
      <c r="E969" s="234"/>
      <c r="F969" s="234"/>
      <c r="G969" s="234"/>
      <c r="H969" s="234"/>
      <c r="I969" s="234"/>
      <c r="J969" s="234"/>
      <c r="K969" s="234"/>
      <c r="L969" s="234"/>
      <c r="M969" s="234"/>
    </row>
    <row r="970" spans="5:13" s="102" customFormat="1" x14ac:dyDescent="0.2">
      <c r="E970" s="234"/>
      <c r="F970" s="234"/>
      <c r="G970" s="234"/>
      <c r="H970" s="234"/>
      <c r="I970" s="234"/>
      <c r="J970" s="234"/>
      <c r="K970" s="234"/>
      <c r="L970" s="234"/>
      <c r="M970" s="234"/>
    </row>
    <row r="971" spans="5:13" s="102" customFormat="1" x14ac:dyDescent="0.2">
      <c r="E971" s="234"/>
      <c r="F971" s="234"/>
      <c r="G971" s="234"/>
      <c r="H971" s="234"/>
      <c r="I971" s="234"/>
      <c r="J971" s="234"/>
      <c r="K971" s="234"/>
      <c r="L971" s="234"/>
      <c r="M971" s="234"/>
    </row>
    <row r="972" spans="5:13" s="102" customFormat="1" x14ac:dyDescent="0.2">
      <c r="E972" s="234"/>
      <c r="F972" s="234"/>
      <c r="G972" s="234"/>
      <c r="H972" s="234"/>
      <c r="I972" s="234"/>
      <c r="J972" s="234"/>
      <c r="K972" s="234"/>
      <c r="L972" s="234"/>
      <c r="M972" s="234"/>
    </row>
    <row r="973" spans="5:13" s="102" customFormat="1" x14ac:dyDescent="0.2">
      <c r="E973" s="234"/>
      <c r="F973" s="234"/>
      <c r="G973" s="234"/>
      <c r="H973" s="234"/>
      <c r="I973" s="234"/>
      <c r="J973" s="234"/>
      <c r="K973" s="234"/>
      <c r="L973" s="234"/>
      <c r="M973" s="234"/>
    </row>
    <row r="974" spans="5:13" s="102" customFormat="1" x14ac:dyDescent="0.2">
      <c r="E974" s="234"/>
      <c r="F974" s="234"/>
      <c r="G974" s="234"/>
      <c r="H974" s="234"/>
      <c r="I974" s="234"/>
      <c r="J974" s="234"/>
      <c r="K974" s="234"/>
      <c r="L974" s="234"/>
      <c r="M974" s="234"/>
    </row>
    <row r="975" spans="5:13" s="102" customFormat="1" x14ac:dyDescent="0.2">
      <c r="E975" s="234"/>
      <c r="F975" s="234"/>
      <c r="G975" s="234"/>
      <c r="H975" s="234"/>
      <c r="I975" s="234"/>
      <c r="J975" s="234"/>
      <c r="K975" s="234"/>
      <c r="L975" s="234"/>
      <c r="M975" s="234"/>
    </row>
    <row r="976" spans="5:13" s="102" customFormat="1" x14ac:dyDescent="0.2">
      <c r="E976" s="234"/>
      <c r="F976" s="234"/>
      <c r="G976" s="234"/>
      <c r="H976" s="234"/>
      <c r="I976" s="234"/>
      <c r="J976" s="234"/>
      <c r="K976" s="234"/>
      <c r="L976" s="234"/>
      <c r="M976" s="234"/>
    </row>
    <row r="977" spans="5:13" s="102" customFormat="1" x14ac:dyDescent="0.2">
      <c r="E977" s="234"/>
      <c r="F977" s="234"/>
      <c r="G977" s="234"/>
      <c r="H977" s="234"/>
      <c r="I977" s="234"/>
      <c r="J977" s="234"/>
      <c r="K977" s="234"/>
      <c r="L977" s="234"/>
      <c r="M977" s="234"/>
    </row>
    <row r="978" spans="5:13" s="102" customFormat="1" x14ac:dyDescent="0.2">
      <c r="E978" s="234"/>
      <c r="F978" s="234"/>
      <c r="G978" s="234"/>
      <c r="H978" s="234"/>
      <c r="I978" s="234"/>
      <c r="J978" s="234"/>
      <c r="K978" s="234"/>
      <c r="L978" s="234"/>
      <c r="M978" s="234"/>
    </row>
    <row r="979" spans="5:13" s="102" customFormat="1" x14ac:dyDescent="0.2">
      <c r="E979" s="234"/>
      <c r="F979" s="234"/>
      <c r="G979" s="234"/>
      <c r="H979" s="234"/>
      <c r="I979" s="234"/>
      <c r="J979" s="234"/>
      <c r="K979" s="234"/>
      <c r="L979" s="234"/>
      <c r="M979" s="234"/>
    </row>
    <row r="980" spans="5:13" s="102" customFormat="1" x14ac:dyDescent="0.2">
      <c r="E980" s="234"/>
      <c r="F980" s="234"/>
      <c r="G980" s="234"/>
      <c r="H980" s="234"/>
      <c r="I980" s="234"/>
      <c r="J980" s="234"/>
      <c r="K980" s="234"/>
      <c r="L980" s="234"/>
      <c r="M980" s="234"/>
    </row>
    <row r="981" spans="5:13" s="102" customFormat="1" x14ac:dyDescent="0.2">
      <c r="E981" s="234"/>
      <c r="F981" s="234"/>
      <c r="G981" s="234"/>
      <c r="H981" s="234"/>
      <c r="I981" s="234"/>
      <c r="J981" s="234"/>
      <c r="K981" s="234"/>
      <c r="L981" s="234"/>
      <c r="M981" s="234"/>
    </row>
    <row r="982" spans="5:13" s="102" customFormat="1" x14ac:dyDescent="0.2">
      <c r="E982" s="234"/>
      <c r="F982" s="234"/>
      <c r="G982" s="234"/>
      <c r="H982" s="234"/>
      <c r="I982" s="234"/>
      <c r="J982" s="234"/>
      <c r="K982" s="234"/>
      <c r="L982" s="234"/>
      <c r="M982" s="234"/>
    </row>
  </sheetData>
  <mergeCells count="503">
    <mergeCell ref="B184:D184"/>
    <mergeCell ref="E184:F184"/>
    <mergeCell ref="G184:H184"/>
    <mergeCell ref="I184:J184"/>
    <mergeCell ref="K184:L184"/>
    <mergeCell ref="M184:N184"/>
    <mergeCell ref="O184:P184"/>
    <mergeCell ref="B183:D183"/>
    <mergeCell ref="E183:F183"/>
    <mergeCell ref="G183:H183"/>
    <mergeCell ref="I183:J183"/>
    <mergeCell ref="K183:L183"/>
    <mergeCell ref="M183:N183"/>
    <mergeCell ref="O183:P183"/>
    <mergeCell ref="B193:P193"/>
    <mergeCell ref="G186:H186"/>
    <mergeCell ref="I186:J186"/>
    <mergeCell ref="K186:L186"/>
    <mergeCell ref="M186:N186"/>
    <mergeCell ref="O186:P186"/>
    <mergeCell ref="B185:D185"/>
    <mergeCell ref="E185:F185"/>
    <mergeCell ref="G185:H185"/>
    <mergeCell ref="I185:J185"/>
    <mergeCell ref="K185:L185"/>
    <mergeCell ref="M185:N185"/>
    <mergeCell ref="B210:P210"/>
    <mergeCell ref="B212:P212"/>
    <mergeCell ref="B5:P5"/>
    <mergeCell ref="B7:P7"/>
    <mergeCell ref="B36:P36"/>
    <mergeCell ref="B58:P58"/>
    <mergeCell ref="B76:P76"/>
    <mergeCell ref="B89:P89"/>
    <mergeCell ref="B102:P102"/>
    <mergeCell ref="B190:E190"/>
    <mergeCell ref="B188:F188"/>
    <mergeCell ref="G188:H188"/>
    <mergeCell ref="I188:J188"/>
    <mergeCell ref="K188:L188"/>
    <mergeCell ref="M188:N188"/>
    <mergeCell ref="O188:P188"/>
    <mergeCell ref="O185:P185"/>
    <mergeCell ref="B186:D186"/>
    <mergeCell ref="E186:F186"/>
    <mergeCell ref="B209:P209"/>
    <mergeCell ref="B103:P103"/>
    <mergeCell ref="B115:P115"/>
    <mergeCell ref="B135:P135"/>
    <mergeCell ref="B137:P137"/>
    <mergeCell ref="O181:P181"/>
    <mergeCell ref="B182:D182"/>
    <mergeCell ref="E182:F182"/>
    <mergeCell ref="G182:H182"/>
    <mergeCell ref="I182:J182"/>
    <mergeCell ref="K182:L182"/>
    <mergeCell ref="M182:N182"/>
    <mergeCell ref="O182:P182"/>
    <mergeCell ref="B181:D181"/>
    <mergeCell ref="E181:F181"/>
    <mergeCell ref="G181:H181"/>
    <mergeCell ref="I181:J181"/>
    <mergeCell ref="K181:L181"/>
    <mergeCell ref="M181:N181"/>
    <mergeCell ref="O179:P179"/>
    <mergeCell ref="B180:D180"/>
    <mergeCell ref="E180:F180"/>
    <mergeCell ref="G180:H180"/>
    <mergeCell ref="I180:J180"/>
    <mergeCell ref="K180:L180"/>
    <mergeCell ref="M180:N180"/>
    <mergeCell ref="O180:P180"/>
    <mergeCell ref="B179:D179"/>
    <mergeCell ref="E179:F179"/>
    <mergeCell ref="G179:H179"/>
    <mergeCell ref="I179:J179"/>
    <mergeCell ref="K179:L179"/>
    <mergeCell ref="M179:N179"/>
    <mergeCell ref="O177:P177"/>
    <mergeCell ref="B178:D178"/>
    <mergeCell ref="E178:F178"/>
    <mergeCell ref="G178:H178"/>
    <mergeCell ref="I178:J178"/>
    <mergeCell ref="K178:L178"/>
    <mergeCell ref="M178:N178"/>
    <mergeCell ref="O178:P178"/>
    <mergeCell ref="B177:D177"/>
    <mergeCell ref="E177:F177"/>
    <mergeCell ref="G177:H177"/>
    <mergeCell ref="I177:J177"/>
    <mergeCell ref="K177:L177"/>
    <mergeCell ref="M177:N177"/>
    <mergeCell ref="O175:P175"/>
    <mergeCell ref="B176:D176"/>
    <mergeCell ref="E176:F176"/>
    <mergeCell ref="G176:H176"/>
    <mergeCell ref="I176:J176"/>
    <mergeCell ref="K176:L176"/>
    <mergeCell ref="M176:N176"/>
    <mergeCell ref="O176:P176"/>
    <mergeCell ref="B175:D175"/>
    <mergeCell ref="E175:F175"/>
    <mergeCell ref="G175:H175"/>
    <mergeCell ref="I175:J175"/>
    <mergeCell ref="K175:L175"/>
    <mergeCell ref="M175:N175"/>
    <mergeCell ref="O173:P173"/>
    <mergeCell ref="B174:D174"/>
    <mergeCell ref="E174:F174"/>
    <mergeCell ref="G174:H174"/>
    <mergeCell ref="I174:J174"/>
    <mergeCell ref="K174:L174"/>
    <mergeCell ref="M174:N174"/>
    <mergeCell ref="O174:P174"/>
    <mergeCell ref="B173:D173"/>
    <mergeCell ref="E173:F173"/>
    <mergeCell ref="G173:H173"/>
    <mergeCell ref="I173:J173"/>
    <mergeCell ref="K173:L173"/>
    <mergeCell ref="M173:N173"/>
    <mergeCell ref="O171:P171"/>
    <mergeCell ref="B172:D172"/>
    <mergeCell ref="E172:F172"/>
    <mergeCell ref="G172:H172"/>
    <mergeCell ref="I172:J172"/>
    <mergeCell ref="K172:L172"/>
    <mergeCell ref="M172:N172"/>
    <mergeCell ref="O172:P172"/>
    <mergeCell ref="B171:D171"/>
    <mergeCell ref="E171:F171"/>
    <mergeCell ref="G171:H171"/>
    <mergeCell ref="I171:J171"/>
    <mergeCell ref="K171:L171"/>
    <mergeCell ref="M171:N171"/>
    <mergeCell ref="O169:P169"/>
    <mergeCell ref="B170:D170"/>
    <mergeCell ref="E170:F170"/>
    <mergeCell ref="G170:H170"/>
    <mergeCell ref="I170:J170"/>
    <mergeCell ref="K170:L170"/>
    <mergeCell ref="M170:N170"/>
    <mergeCell ref="O170:P170"/>
    <mergeCell ref="B169:D169"/>
    <mergeCell ref="E169:F169"/>
    <mergeCell ref="G169:H169"/>
    <mergeCell ref="I169:J169"/>
    <mergeCell ref="K169:L169"/>
    <mergeCell ref="M169:N169"/>
    <mergeCell ref="O167:P167"/>
    <mergeCell ref="B168:D168"/>
    <mergeCell ref="E168:F168"/>
    <mergeCell ref="G168:H168"/>
    <mergeCell ref="I168:J168"/>
    <mergeCell ref="K168:L168"/>
    <mergeCell ref="M168:N168"/>
    <mergeCell ref="O168:P168"/>
    <mergeCell ref="B167:D167"/>
    <mergeCell ref="E167:F167"/>
    <mergeCell ref="G167:H167"/>
    <mergeCell ref="I167:J167"/>
    <mergeCell ref="K167:L167"/>
    <mergeCell ref="M167:N167"/>
    <mergeCell ref="O165:P165"/>
    <mergeCell ref="B166:D166"/>
    <mergeCell ref="E166:F166"/>
    <mergeCell ref="G166:H166"/>
    <mergeCell ref="I166:J166"/>
    <mergeCell ref="K166:L166"/>
    <mergeCell ref="M166:N166"/>
    <mergeCell ref="O166:P166"/>
    <mergeCell ref="B165:D165"/>
    <mergeCell ref="E165:F165"/>
    <mergeCell ref="G165:H165"/>
    <mergeCell ref="I165:J165"/>
    <mergeCell ref="K165:L165"/>
    <mergeCell ref="M165:N165"/>
    <mergeCell ref="O163:P163"/>
    <mergeCell ref="B164:D164"/>
    <mergeCell ref="E164:F164"/>
    <mergeCell ref="G164:H164"/>
    <mergeCell ref="I164:J164"/>
    <mergeCell ref="K164:L164"/>
    <mergeCell ref="M164:N164"/>
    <mergeCell ref="O164:P164"/>
    <mergeCell ref="B163:D163"/>
    <mergeCell ref="E163:F163"/>
    <mergeCell ref="G163:H163"/>
    <mergeCell ref="I163:J163"/>
    <mergeCell ref="K163:L163"/>
    <mergeCell ref="M163:N163"/>
    <mergeCell ref="O161:P161"/>
    <mergeCell ref="B162:D162"/>
    <mergeCell ref="E162:F162"/>
    <mergeCell ref="G162:H162"/>
    <mergeCell ref="I162:J162"/>
    <mergeCell ref="K162:L162"/>
    <mergeCell ref="M162:N162"/>
    <mergeCell ref="O162:P162"/>
    <mergeCell ref="B161:D161"/>
    <mergeCell ref="E161:F161"/>
    <mergeCell ref="G161:H161"/>
    <mergeCell ref="I161:J161"/>
    <mergeCell ref="K161:L161"/>
    <mergeCell ref="M161:N161"/>
    <mergeCell ref="B159:F159"/>
    <mergeCell ref="G159:P159"/>
    <mergeCell ref="B160:D160"/>
    <mergeCell ref="E160:F160"/>
    <mergeCell ref="G160:H160"/>
    <mergeCell ref="I160:J160"/>
    <mergeCell ref="K160:L160"/>
    <mergeCell ref="M160:N160"/>
    <mergeCell ref="O160:P160"/>
    <mergeCell ref="D155:E156"/>
    <mergeCell ref="F155:F156"/>
    <mergeCell ref="H155:I156"/>
    <mergeCell ref="J155:J156"/>
    <mergeCell ref="L155:M156"/>
    <mergeCell ref="N155:N156"/>
    <mergeCell ref="B150:C150"/>
    <mergeCell ref="D150:E150"/>
    <mergeCell ref="F150:G150"/>
    <mergeCell ref="H150:I150"/>
    <mergeCell ref="J150:K150"/>
    <mergeCell ref="L150:M150"/>
    <mergeCell ref="B149:C149"/>
    <mergeCell ref="D149:E149"/>
    <mergeCell ref="F149:G149"/>
    <mergeCell ref="H149:I149"/>
    <mergeCell ref="J149:K149"/>
    <mergeCell ref="L149:M149"/>
    <mergeCell ref="B148:C148"/>
    <mergeCell ref="D148:E148"/>
    <mergeCell ref="F148:G148"/>
    <mergeCell ref="H148:I148"/>
    <mergeCell ref="J148:K148"/>
    <mergeCell ref="L148:M148"/>
    <mergeCell ref="B147:C147"/>
    <mergeCell ref="D147:E147"/>
    <mergeCell ref="F147:G147"/>
    <mergeCell ref="H147:I147"/>
    <mergeCell ref="J147:K147"/>
    <mergeCell ref="L147:M147"/>
    <mergeCell ref="B146:C146"/>
    <mergeCell ref="D146:E146"/>
    <mergeCell ref="F146:G146"/>
    <mergeCell ref="H146:I146"/>
    <mergeCell ref="J146:K146"/>
    <mergeCell ref="L146:M146"/>
    <mergeCell ref="B144:C145"/>
    <mergeCell ref="D144:M144"/>
    <mergeCell ref="D145:E145"/>
    <mergeCell ref="F145:G145"/>
    <mergeCell ref="H145:I145"/>
    <mergeCell ref="J145:K145"/>
    <mergeCell ref="L145:M145"/>
    <mergeCell ref="C129:D129"/>
    <mergeCell ref="E129:F129"/>
    <mergeCell ref="G129:H129"/>
    <mergeCell ref="I129:J129"/>
    <mergeCell ref="K129:L129"/>
    <mergeCell ref="B140:C141"/>
    <mergeCell ref="B138:P138"/>
    <mergeCell ref="B131:P132"/>
    <mergeCell ref="C127:D127"/>
    <mergeCell ref="E127:F127"/>
    <mergeCell ref="G127:H127"/>
    <mergeCell ref="I127:J127"/>
    <mergeCell ref="K127:L127"/>
    <mergeCell ref="C128:D128"/>
    <mergeCell ref="E128:F128"/>
    <mergeCell ref="G128:H128"/>
    <mergeCell ref="I128:J128"/>
    <mergeCell ref="K128:L128"/>
    <mergeCell ref="C125:D125"/>
    <mergeCell ref="E125:F125"/>
    <mergeCell ref="G125:H125"/>
    <mergeCell ref="I125:J125"/>
    <mergeCell ref="K125:L125"/>
    <mergeCell ref="C126:D126"/>
    <mergeCell ref="E126:F126"/>
    <mergeCell ref="G126:H126"/>
    <mergeCell ref="I126:J126"/>
    <mergeCell ref="K126:L126"/>
    <mergeCell ref="G123:H123"/>
    <mergeCell ref="I123:J123"/>
    <mergeCell ref="K123:L123"/>
    <mergeCell ref="C124:D124"/>
    <mergeCell ref="E124:F124"/>
    <mergeCell ref="G124:H124"/>
    <mergeCell ref="I124:J124"/>
    <mergeCell ref="K124:L124"/>
    <mergeCell ref="B120:C120"/>
    <mergeCell ref="D120:E120"/>
    <mergeCell ref="B121:C121"/>
    <mergeCell ref="D121:E121"/>
    <mergeCell ref="C123:D123"/>
    <mergeCell ref="E123:F123"/>
    <mergeCell ref="B112:D112"/>
    <mergeCell ref="F112:G112"/>
    <mergeCell ref="B118:C118"/>
    <mergeCell ref="D118:E118"/>
    <mergeCell ref="B119:C119"/>
    <mergeCell ref="D119:E119"/>
    <mergeCell ref="B109:D109"/>
    <mergeCell ref="F109:G109"/>
    <mergeCell ref="B110:D110"/>
    <mergeCell ref="F110:G110"/>
    <mergeCell ref="C111:D111"/>
    <mergeCell ref="F111:G111"/>
    <mergeCell ref="B105:E105"/>
    <mergeCell ref="F105:G105"/>
    <mergeCell ref="B107:D107"/>
    <mergeCell ref="F107:G107"/>
    <mergeCell ref="B108:D108"/>
    <mergeCell ref="F108:G108"/>
    <mergeCell ref="B99:F99"/>
    <mergeCell ref="G99:H99"/>
    <mergeCell ref="I99:J99"/>
    <mergeCell ref="K99:L99"/>
    <mergeCell ref="M99:N99"/>
    <mergeCell ref="O99:P99"/>
    <mergeCell ref="C97:F97"/>
    <mergeCell ref="G97:H97"/>
    <mergeCell ref="I97:J97"/>
    <mergeCell ref="K97:L97"/>
    <mergeCell ref="M97:N97"/>
    <mergeCell ref="O97:P97"/>
    <mergeCell ref="C96:F96"/>
    <mergeCell ref="G96:H96"/>
    <mergeCell ref="I96:J96"/>
    <mergeCell ref="K96:L96"/>
    <mergeCell ref="M96:N96"/>
    <mergeCell ref="O96:P96"/>
    <mergeCell ref="C95:F95"/>
    <mergeCell ref="G95:H95"/>
    <mergeCell ref="I95:J95"/>
    <mergeCell ref="K95:L95"/>
    <mergeCell ref="M95:N95"/>
    <mergeCell ref="O95:P95"/>
    <mergeCell ref="C94:F94"/>
    <mergeCell ref="G94:H94"/>
    <mergeCell ref="I94:J94"/>
    <mergeCell ref="K94:L94"/>
    <mergeCell ref="M94:N94"/>
    <mergeCell ref="O94:P94"/>
    <mergeCell ref="C86:F86"/>
    <mergeCell ref="B92:H92"/>
    <mergeCell ref="I92:P92"/>
    <mergeCell ref="C93:F93"/>
    <mergeCell ref="G93:H93"/>
    <mergeCell ref="I93:J93"/>
    <mergeCell ref="K93:L93"/>
    <mergeCell ref="M93:N93"/>
    <mergeCell ref="O93:P93"/>
    <mergeCell ref="G78:I78"/>
    <mergeCell ref="J81:M81"/>
    <mergeCell ref="C82:F82"/>
    <mergeCell ref="C83:F83"/>
    <mergeCell ref="C84:F84"/>
    <mergeCell ref="C85:F85"/>
    <mergeCell ref="C73:F73"/>
    <mergeCell ref="G73:H73"/>
    <mergeCell ref="I73:J73"/>
    <mergeCell ref="K73:L73"/>
    <mergeCell ref="M73:N73"/>
    <mergeCell ref="O73:P73"/>
    <mergeCell ref="C72:F72"/>
    <mergeCell ref="G72:H72"/>
    <mergeCell ref="I72:J72"/>
    <mergeCell ref="K72:L72"/>
    <mergeCell ref="M72:N72"/>
    <mergeCell ref="O72:P72"/>
    <mergeCell ref="C71:F71"/>
    <mergeCell ref="G71:H71"/>
    <mergeCell ref="I71:J71"/>
    <mergeCell ref="K71:L71"/>
    <mergeCell ref="M71:N71"/>
    <mergeCell ref="O71:P71"/>
    <mergeCell ref="K70:L70"/>
    <mergeCell ref="M70:N70"/>
    <mergeCell ref="O70:P70"/>
    <mergeCell ref="C69:F69"/>
    <mergeCell ref="G69:H69"/>
    <mergeCell ref="I69:J69"/>
    <mergeCell ref="K69:L69"/>
    <mergeCell ref="M69:N69"/>
    <mergeCell ref="O69:P69"/>
    <mergeCell ref="AS60:AT60"/>
    <mergeCell ref="AV60:AZ60"/>
    <mergeCell ref="C61:F61"/>
    <mergeCell ref="AS49:AT49"/>
    <mergeCell ref="AV49:AZ49"/>
    <mergeCell ref="B50:D50"/>
    <mergeCell ref="B51:D51"/>
    <mergeCell ref="B52:D52"/>
    <mergeCell ref="B53:D53"/>
    <mergeCell ref="B55:D55"/>
    <mergeCell ref="B60:G60"/>
    <mergeCell ref="H60:K60"/>
    <mergeCell ref="AS40:AT40"/>
    <mergeCell ref="AV40:AZ40"/>
    <mergeCell ref="D32:G32"/>
    <mergeCell ref="H32:J32"/>
    <mergeCell ref="H33:J33"/>
    <mergeCell ref="B38:D38"/>
    <mergeCell ref="E38:F38"/>
    <mergeCell ref="B44:D44"/>
    <mergeCell ref="E44:F44"/>
    <mergeCell ref="B41:D41"/>
    <mergeCell ref="E41:F41"/>
    <mergeCell ref="B42:D42"/>
    <mergeCell ref="E42:F42"/>
    <mergeCell ref="B43:D43"/>
    <mergeCell ref="E43:F43"/>
    <mergeCell ref="AS29:AT29"/>
    <mergeCell ref="AV29:AZ29"/>
    <mergeCell ref="D25:G25"/>
    <mergeCell ref="H25:J25"/>
    <mergeCell ref="D26:G26"/>
    <mergeCell ref="H26:J26"/>
    <mergeCell ref="D27:G27"/>
    <mergeCell ref="H27:J27"/>
    <mergeCell ref="B39:D39"/>
    <mergeCell ref="E39:F39"/>
    <mergeCell ref="D30:G30"/>
    <mergeCell ref="H30:J30"/>
    <mergeCell ref="H31:J31"/>
    <mergeCell ref="D31:F31"/>
    <mergeCell ref="C33:G33"/>
    <mergeCell ref="AV20:AZ20"/>
    <mergeCell ref="D21:G21"/>
    <mergeCell ref="H21:J21"/>
    <mergeCell ref="D17:G17"/>
    <mergeCell ref="H17:J17"/>
    <mergeCell ref="D18:G18"/>
    <mergeCell ref="H18:J18"/>
    <mergeCell ref="D19:G19"/>
    <mergeCell ref="H19:J19"/>
    <mergeCell ref="D20:G20"/>
    <mergeCell ref="H20:J20"/>
    <mergeCell ref="AS20:AT20"/>
    <mergeCell ref="T20:AQ20"/>
    <mergeCell ref="AS10:AT10"/>
    <mergeCell ref="D14:G14"/>
    <mergeCell ref="H14:J14"/>
    <mergeCell ref="D15:G15"/>
    <mergeCell ref="H15:J15"/>
    <mergeCell ref="D16:G16"/>
    <mergeCell ref="H16:J16"/>
    <mergeCell ref="AV10:AZ10"/>
    <mergeCell ref="D11:G11"/>
    <mergeCell ref="H11:J11"/>
    <mergeCell ref="D12:G12"/>
    <mergeCell ref="H12:J12"/>
    <mergeCell ref="D13:G13"/>
    <mergeCell ref="H13:J13"/>
    <mergeCell ref="B2:P2"/>
    <mergeCell ref="C10:C11"/>
    <mergeCell ref="D10:G10"/>
    <mergeCell ref="H10:J10"/>
    <mergeCell ref="K10:O10"/>
    <mergeCell ref="D22:G22"/>
    <mergeCell ref="H22:J22"/>
    <mergeCell ref="D23:G23"/>
    <mergeCell ref="H23:J23"/>
    <mergeCell ref="D24:G24"/>
    <mergeCell ref="H24:J24"/>
    <mergeCell ref="D28:G28"/>
    <mergeCell ref="H28:J28"/>
    <mergeCell ref="D29:G29"/>
    <mergeCell ref="H29:J29"/>
    <mergeCell ref="C197:F197"/>
    <mergeCell ref="C198:F198"/>
    <mergeCell ref="C199:F199"/>
    <mergeCell ref="B40:D40"/>
    <mergeCell ref="E40:F40"/>
    <mergeCell ref="B46:D46"/>
    <mergeCell ref="B47:D47"/>
    <mergeCell ref="B48:D48"/>
    <mergeCell ref="B49:D49"/>
    <mergeCell ref="C62:F62"/>
    <mergeCell ref="C63:F63"/>
    <mergeCell ref="C64:F64"/>
    <mergeCell ref="C65:F65"/>
    <mergeCell ref="B68:H68"/>
    <mergeCell ref="I68:P68"/>
    <mergeCell ref="C70:F70"/>
    <mergeCell ref="G70:H70"/>
    <mergeCell ref="I70:J70"/>
    <mergeCell ref="C204:F204"/>
    <mergeCell ref="G197:H197"/>
    <mergeCell ref="G198:H198"/>
    <mergeCell ref="G199:H199"/>
    <mergeCell ref="G200:H200"/>
    <mergeCell ref="G201:H201"/>
    <mergeCell ref="G202:H202"/>
    <mergeCell ref="G204:H204"/>
    <mergeCell ref="C203:F203"/>
    <mergeCell ref="G203:H203"/>
    <mergeCell ref="C200:F200"/>
    <mergeCell ref="C201:F201"/>
    <mergeCell ref="C202:F202"/>
  </mergeCells>
  <conditionalFormatting sqref="G188:P188">
    <cfRule type="cellIs" dxfId="1" priority="1" operator="greaterThan">
      <formula>1</formula>
    </cfRule>
    <cfRule type="cellIs" dxfId="0" priority="2" operator="lessThan">
      <formula>0</formula>
    </cfRule>
  </conditionalFormatting>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2:CA967"/>
  <sheetViews>
    <sheetView showGridLines="0" topLeftCell="A10" zoomScaleNormal="100" workbookViewId="0">
      <selection activeCell="G2" sqref="G2"/>
    </sheetView>
  </sheetViews>
  <sheetFormatPr baseColWidth="10" defaultColWidth="11" defaultRowHeight="15" x14ac:dyDescent="0.2"/>
  <cols>
    <col min="1" max="1" width="2.875" style="49" customWidth="1"/>
    <col min="2" max="2" width="58.5" style="49" customWidth="1"/>
    <col min="3" max="3" width="48.5" style="49" customWidth="1"/>
    <col min="4" max="4" width="11" style="49"/>
    <col min="5" max="5" width="3.625" style="49" customWidth="1"/>
    <col min="6" max="79" width="11" style="50"/>
    <col min="80" max="16384" width="11" style="49"/>
  </cols>
  <sheetData>
    <row r="2" spans="2:4" ht="222.75" customHeight="1" x14ac:dyDescent="0.2">
      <c r="B2" s="1793"/>
      <c r="C2" s="1793"/>
      <c r="D2" s="1793"/>
    </row>
    <row r="3" spans="2:4" ht="15" customHeight="1" x14ac:dyDescent="0.2"/>
    <row r="4" spans="2:4" ht="15" customHeight="1" x14ac:dyDescent="0.2">
      <c r="B4" s="1789" t="s">
        <v>725</v>
      </c>
      <c r="C4" s="1790"/>
      <c r="D4" s="1790"/>
    </row>
    <row r="5" spans="2:4" ht="15" customHeight="1" thickBot="1" x14ac:dyDescent="0.25"/>
    <row r="6" spans="2:4" ht="18.75" x14ac:dyDescent="0.2">
      <c r="B6" s="344" t="s">
        <v>726</v>
      </c>
      <c r="C6" s="1794" t="s">
        <v>727</v>
      </c>
      <c r="D6" s="1795"/>
    </row>
    <row r="7" spans="2:4" ht="43.5" customHeight="1" x14ac:dyDescent="0.2">
      <c r="B7" s="345" t="s">
        <v>728</v>
      </c>
      <c r="C7" s="1791" t="s">
        <v>729</v>
      </c>
      <c r="D7" s="1792"/>
    </row>
    <row r="8" spans="2:4" ht="43.5" customHeight="1" x14ac:dyDescent="0.2">
      <c r="B8" s="346" t="s">
        <v>730</v>
      </c>
      <c r="C8" s="1787" t="s">
        <v>731</v>
      </c>
      <c r="D8" s="1788"/>
    </row>
    <row r="9" spans="2:4" ht="43.5" customHeight="1" x14ac:dyDescent="0.2">
      <c r="B9" s="346" t="s">
        <v>732</v>
      </c>
      <c r="C9" s="1796" t="s">
        <v>733</v>
      </c>
      <c r="D9" s="1788"/>
    </row>
    <row r="10" spans="2:4" ht="43.5" customHeight="1" x14ac:dyDescent="0.2">
      <c r="B10" s="346" t="s">
        <v>734</v>
      </c>
      <c r="C10" s="1796" t="s">
        <v>735</v>
      </c>
      <c r="D10" s="1788"/>
    </row>
    <row r="11" spans="2:4" ht="43.5" customHeight="1" x14ac:dyDescent="0.2">
      <c r="B11" s="347" t="s">
        <v>736</v>
      </c>
      <c r="C11" s="1796" t="s">
        <v>737</v>
      </c>
      <c r="D11" s="1788"/>
    </row>
    <row r="12" spans="2:4" ht="43.5" customHeight="1" x14ac:dyDescent="0.2">
      <c r="B12" s="347" t="s">
        <v>738</v>
      </c>
      <c r="C12" s="1787" t="s">
        <v>739</v>
      </c>
      <c r="D12" s="1788"/>
    </row>
    <row r="13" spans="2:4" ht="43.5" customHeight="1" x14ac:dyDescent="0.2">
      <c r="B13" s="347" t="s">
        <v>740</v>
      </c>
      <c r="C13" s="1787" t="s">
        <v>741</v>
      </c>
      <c r="D13" s="1788"/>
    </row>
    <row r="14" spans="2:4" ht="43.5" customHeight="1" x14ac:dyDescent="0.2">
      <c r="B14" s="347" t="s">
        <v>742</v>
      </c>
      <c r="C14" s="1787" t="s">
        <v>743</v>
      </c>
      <c r="D14" s="1788"/>
    </row>
    <row r="15" spans="2:4" ht="43.5" customHeight="1" x14ac:dyDescent="0.2">
      <c r="B15" s="347" t="s">
        <v>744</v>
      </c>
      <c r="C15" s="1787" t="s">
        <v>745</v>
      </c>
      <c r="D15" s="1788"/>
    </row>
    <row r="16" spans="2:4" ht="43.5" customHeight="1" x14ac:dyDescent="0.2">
      <c r="B16" s="347" t="s">
        <v>746</v>
      </c>
      <c r="C16" s="1787" t="s">
        <v>747</v>
      </c>
      <c r="D16" s="1788"/>
    </row>
    <row r="17" spans="2:4" ht="43.5" customHeight="1" x14ac:dyDescent="0.2">
      <c r="B17" s="347" t="s">
        <v>748</v>
      </c>
      <c r="C17" s="1787" t="s">
        <v>749</v>
      </c>
      <c r="D17" s="1788"/>
    </row>
    <row r="18" spans="2:4" ht="43.5" customHeight="1" x14ac:dyDescent="0.2">
      <c r="B18" s="347" t="s">
        <v>750</v>
      </c>
      <c r="C18" s="1787" t="s">
        <v>751</v>
      </c>
      <c r="D18" s="1788"/>
    </row>
    <row r="19" spans="2:4" ht="43.5" customHeight="1" x14ac:dyDescent="0.2">
      <c r="B19" s="347" t="s">
        <v>752</v>
      </c>
      <c r="C19" s="1787" t="s">
        <v>753</v>
      </c>
      <c r="D19" s="1788"/>
    </row>
    <row r="20" spans="2:4" ht="43.5" customHeight="1" x14ac:dyDescent="0.2">
      <c r="B20" s="347" t="s">
        <v>754</v>
      </c>
      <c r="C20" s="1787" t="s">
        <v>755</v>
      </c>
      <c r="D20" s="1788"/>
    </row>
    <row r="21" spans="2:4" ht="43.5" customHeight="1" x14ac:dyDescent="0.2">
      <c r="B21" s="347" t="s">
        <v>756</v>
      </c>
      <c r="C21" s="1787" t="s">
        <v>757</v>
      </c>
      <c r="D21" s="1788"/>
    </row>
    <row r="22" spans="2:4" ht="43.5" customHeight="1" x14ac:dyDescent="0.2">
      <c r="B22" s="347" t="s">
        <v>758</v>
      </c>
      <c r="C22" s="1787" t="s">
        <v>759</v>
      </c>
      <c r="D22" s="1788"/>
    </row>
    <row r="23" spans="2:4" ht="43.5" customHeight="1" x14ac:dyDescent="0.2">
      <c r="B23" s="347" t="s">
        <v>760</v>
      </c>
      <c r="C23" s="1787" t="s">
        <v>761</v>
      </c>
      <c r="D23" s="1788"/>
    </row>
    <row r="24" spans="2:4" ht="43.5" customHeight="1" x14ac:dyDescent="0.2">
      <c r="B24" s="347" t="s">
        <v>762</v>
      </c>
      <c r="C24" s="1787" t="s">
        <v>763</v>
      </c>
      <c r="D24" s="1788"/>
    </row>
    <row r="25" spans="2:4" ht="43.5" customHeight="1" x14ac:dyDescent="0.2">
      <c r="B25" s="347" t="s">
        <v>764</v>
      </c>
      <c r="C25" s="1787" t="s">
        <v>765</v>
      </c>
      <c r="D25" s="1788"/>
    </row>
    <row r="26" spans="2:4" ht="43.5" customHeight="1" x14ac:dyDescent="0.2">
      <c r="B26" s="347" t="s">
        <v>766</v>
      </c>
      <c r="C26" s="1787" t="s">
        <v>767</v>
      </c>
      <c r="D26" s="1788"/>
    </row>
    <row r="27" spans="2:4" ht="43.5" customHeight="1" x14ac:dyDescent="0.2">
      <c r="B27" s="347" t="s">
        <v>768</v>
      </c>
      <c r="C27" s="1787" t="s">
        <v>769</v>
      </c>
      <c r="D27" s="1788"/>
    </row>
    <row r="28" spans="2:4" ht="43.5" customHeight="1" x14ac:dyDescent="0.2">
      <c r="B28" s="347" t="s">
        <v>770</v>
      </c>
      <c r="C28" s="1787" t="s">
        <v>771</v>
      </c>
      <c r="D28" s="1788"/>
    </row>
    <row r="29" spans="2:4" ht="43.5" customHeight="1" x14ac:dyDescent="0.2">
      <c r="B29" s="347" t="s">
        <v>772</v>
      </c>
      <c r="C29" s="1787" t="s">
        <v>773</v>
      </c>
      <c r="D29" s="1788"/>
    </row>
    <row r="30" spans="2:4" ht="43.5" customHeight="1" x14ac:dyDescent="0.2">
      <c r="B30" s="346" t="s">
        <v>774</v>
      </c>
      <c r="C30" s="1787" t="s">
        <v>775</v>
      </c>
      <c r="D30" s="1788"/>
    </row>
    <row r="31" spans="2:4" ht="43.5" customHeight="1" x14ac:dyDescent="0.2">
      <c r="B31" s="347" t="s">
        <v>776</v>
      </c>
      <c r="C31" s="1787" t="s">
        <v>777</v>
      </c>
      <c r="D31" s="1788"/>
    </row>
    <row r="32" spans="2:4" ht="43.5" customHeight="1" x14ac:dyDescent="0.2">
      <c r="B32" s="346" t="s">
        <v>778</v>
      </c>
      <c r="C32" s="1787" t="s">
        <v>779</v>
      </c>
      <c r="D32" s="1788"/>
    </row>
    <row r="33" spans="2:4" ht="43.5" customHeight="1" x14ac:dyDescent="0.2">
      <c r="B33" s="347" t="s">
        <v>780</v>
      </c>
      <c r="C33" s="1787" t="s">
        <v>781</v>
      </c>
      <c r="D33" s="1788"/>
    </row>
    <row r="34" spans="2:4" ht="43.5" customHeight="1" x14ac:dyDescent="0.2">
      <c r="B34" s="347" t="s">
        <v>782</v>
      </c>
      <c r="C34" s="1796" t="s">
        <v>783</v>
      </c>
      <c r="D34" s="1788"/>
    </row>
    <row r="35" spans="2:4" ht="48.75" customHeight="1" x14ac:dyDescent="0.2">
      <c r="B35" s="346" t="s">
        <v>784</v>
      </c>
      <c r="C35" s="1787" t="s">
        <v>785</v>
      </c>
      <c r="D35" s="1788"/>
    </row>
    <row r="36" spans="2:4" ht="43.5" customHeight="1" x14ac:dyDescent="0.2">
      <c r="B36" s="347" t="s">
        <v>786</v>
      </c>
      <c r="C36" s="1787" t="s">
        <v>787</v>
      </c>
      <c r="D36" s="1788"/>
    </row>
    <row r="37" spans="2:4" ht="43.5" customHeight="1" x14ac:dyDescent="0.2">
      <c r="B37" s="346" t="s">
        <v>788</v>
      </c>
      <c r="C37" s="1796" t="s">
        <v>789</v>
      </c>
      <c r="D37" s="1788"/>
    </row>
    <row r="38" spans="2:4" ht="43.5" customHeight="1" x14ac:dyDescent="0.2">
      <c r="B38" s="347" t="s">
        <v>790</v>
      </c>
      <c r="C38" s="1787" t="s">
        <v>791</v>
      </c>
      <c r="D38" s="1788"/>
    </row>
    <row r="39" spans="2:4" ht="43.5" customHeight="1" x14ac:dyDescent="0.2">
      <c r="B39" s="347" t="s">
        <v>792</v>
      </c>
      <c r="C39" s="1787" t="s">
        <v>793</v>
      </c>
      <c r="D39" s="1788"/>
    </row>
    <row r="40" spans="2:4" ht="43.5" customHeight="1" x14ac:dyDescent="0.2">
      <c r="B40" s="346" t="s">
        <v>794</v>
      </c>
      <c r="C40" s="1787" t="s">
        <v>795</v>
      </c>
      <c r="D40" s="1788"/>
    </row>
    <row r="41" spans="2:4" ht="43.5" customHeight="1" x14ac:dyDescent="0.2">
      <c r="B41" s="347" t="s">
        <v>796</v>
      </c>
      <c r="C41" s="1787" t="s">
        <v>797</v>
      </c>
      <c r="D41" s="1788"/>
    </row>
    <row r="42" spans="2:4" ht="43.5" customHeight="1" x14ac:dyDescent="0.2">
      <c r="B42" s="347" t="s">
        <v>798</v>
      </c>
      <c r="C42" s="1787" t="s">
        <v>799</v>
      </c>
      <c r="D42" s="1788"/>
    </row>
    <row r="43" spans="2:4" ht="43.5" customHeight="1" x14ac:dyDescent="0.2">
      <c r="B43" s="347" t="s">
        <v>800</v>
      </c>
      <c r="C43" s="1787" t="s">
        <v>801</v>
      </c>
      <c r="D43" s="1788"/>
    </row>
    <row r="44" spans="2:4" ht="43.5" customHeight="1" x14ac:dyDescent="0.2">
      <c r="B44" s="347" t="s">
        <v>802</v>
      </c>
      <c r="C44" s="1796" t="s">
        <v>803</v>
      </c>
      <c r="D44" s="1788"/>
    </row>
    <row r="45" spans="2:4" ht="43.5" customHeight="1" x14ac:dyDescent="0.2">
      <c r="B45" s="347" t="s">
        <v>804</v>
      </c>
      <c r="C45" s="1787" t="s">
        <v>805</v>
      </c>
      <c r="D45" s="1788"/>
    </row>
    <row r="46" spans="2:4" ht="43.5" customHeight="1" x14ac:dyDescent="0.2">
      <c r="B46" s="346" t="s">
        <v>806</v>
      </c>
      <c r="C46" s="1787" t="s">
        <v>807</v>
      </c>
      <c r="D46" s="1788"/>
    </row>
    <row r="47" spans="2:4" ht="43.5" customHeight="1" x14ac:dyDescent="0.2">
      <c r="B47" s="346" t="s">
        <v>808</v>
      </c>
      <c r="C47" s="1787" t="s">
        <v>809</v>
      </c>
      <c r="D47" s="1788"/>
    </row>
    <row r="48" spans="2:4" ht="43.5" customHeight="1" x14ac:dyDescent="0.2">
      <c r="B48" s="347" t="s">
        <v>810</v>
      </c>
      <c r="C48" s="1787" t="s">
        <v>811</v>
      </c>
      <c r="D48" s="1788"/>
    </row>
    <row r="49" spans="2:4" ht="66.75" customHeight="1" x14ac:dyDescent="0.2">
      <c r="B49" s="346" t="s">
        <v>812</v>
      </c>
      <c r="C49" s="1787" t="s">
        <v>811</v>
      </c>
      <c r="D49" s="1788"/>
    </row>
    <row r="50" spans="2:4" ht="43.5" customHeight="1" x14ac:dyDescent="0.2">
      <c r="B50" s="347" t="s">
        <v>813</v>
      </c>
      <c r="C50" s="1787" t="s">
        <v>814</v>
      </c>
      <c r="D50" s="1788"/>
    </row>
    <row r="51" spans="2:4" ht="43.5" customHeight="1" x14ac:dyDescent="0.2">
      <c r="B51" s="346" t="s">
        <v>815</v>
      </c>
      <c r="C51" s="1796" t="s">
        <v>816</v>
      </c>
      <c r="D51" s="1788"/>
    </row>
    <row r="52" spans="2:4" ht="43.5" customHeight="1" x14ac:dyDescent="0.2">
      <c r="B52" s="347" t="s">
        <v>817</v>
      </c>
      <c r="C52" s="1787" t="s">
        <v>818</v>
      </c>
      <c r="D52" s="1788"/>
    </row>
    <row r="53" spans="2:4" ht="43.5" customHeight="1" x14ac:dyDescent="0.2">
      <c r="B53" s="346" t="s">
        <v>819</v>
      </c>
      <c r="C53" s="1787" t="s">
        <v>820</v>
      </c>
      <c r="D53" s="1788"/>
    </row>
    <row r="54" spans="2:4" ht="43.5" customHeight="1" x14ac:dyDescent="0.2">
      <c r="B54" s="347" t="s">
        <v>821</v>
      </c>
      <c r="C54" s="1787" t="s">
        <v>822</v>
      </c>
      <c r="D54" s="1788"/>
    </row>
    <row r="55" spans="2:4" ht="78.75" x14ac:dyDescent="0.2">
      <c r="B55" s="348" t="s">
        <v>823</v>
      </c>
      <c r="C55" s="1797" t="s">
        <v>824</v>
      </c>
      <c r="D55" s="1798"/>
    </row>
    <row r="58" spans="2:4" s="50" customFormat="1" x14ac:dyDescent="0.2"/>
    <row r="59" spans="2:4" s="50" customFormat="1" ht="12" customHeight="1" x14ac:dyDescent="0.2"/>
    <row r="60" spans="2:4" s="50" customFormat="1" ht="12" customHeight="1" x14ac:dyDescent="0.2"/>
    <row r="61" spans="2:4" s="50" customFormat="1" ht="12" customHeight="1" x14ac:dyDescent="0.2"/>
    <row r="62" spans="2:4" s="50" customFormat="1" x14ac:dyDescent="0.2"/>
    <row r="63" spans="2:4" s="50" customFormat="1" x14ac:dyDescent="0.2"/>
    <row r="64" spans="2:4" s="50" customFormat="1" x14ac:dyDescent="0.2"/>
    <row r="65" s="50" customFormat="1" x14ac:dyDescent="0.2"/>
    <row r="66" s="50" customFormat="1" x14ac:dyDescent="0.2"/>
    <row r="67" s="50" customFormat="1" x14ac:dyDescent="0.2"/>
    <row r="68" s="50" customFormat="1" x14ac:dyDescent="0.2"/>
    <row r="69" s="50" customFormat="1" x14ac:dyDescent="0.2"/>
    <row r="70" s="50" customFormat="1" x14ac:dyDescent="0.2"/>
    <row r="71" s="50" customFormat="1" x14ac:dyDescent="0.2"/>
    <row r="72" s="50" customFormat="1" x14ac:dyDescent="0.2"/>
    <row r="73" s="50" customFormat="1" x14ac:dyDescent="0.2"/>
    <row r="74" s="50" customFormat="1" x14ac:dyDescent="0.2"/>
    <row r="75" s="50" customFormat="1" x14ac:dyDescent="0.2"/>
    <row r="76" s="50" customFormat="1" x14ac:dyDescent="0.2"/>
    <row r="77" s="50" customFormat="1" x14ac:dyDescent="0.2"/>
    <row r="78" s="50" customFormat="1" x14ac:dyDescent="0.2"/>
    <row r="79" s="50" customFormat="1" x14ac:dyDescent="0.2"/>
    <row r="80" s="50" customFormat="1" x14ac:dyDescent="0.2"/>
    <row r="81" s="50" customFormat="1" x14ac:dyDescent="0.2"/>
    <row r="82" s="50" customFormat="1" x14ac:dyDescent="0.2"/>
    <row r="83" s="50" customFormat="1" x14ac:dyDescent="0.2"/>
    <row r="84" s="50" customFormat="1" x14ac:dyDescent="0.2"/>
    <row r="85" s="50" customFormat="1" x14ac:dyDescent="0.2"/>
    <row r="86" s="50" customFormat="1" x14ac:dyDescent="0.2"/>
    <row r="87" s="50" customFormat="1" x14ac:dyDescent="0.2"/>
    <row r="88" s="50" customFormat="1" x14ac:dyDescent="0.2"/>
    <row r="89" s="50" customFormat="1" x14ac:dyDescent="0.2"/>
    <row r="90" s="50" customFormat="1" x14ac:dyDescent="0.2"/>
    <row r="91" s="50" customFormat="1" x14ac:dyDescent="0.2"/>
    <row r="92" s="50" customFormat="1" x14ac:dyDescent="0.2"/>
    <row r="93" s="50" customFormat="1" x14ac:dyDescent="0.2"/>
    <row r="94" s="50" customFormat="1" x14ac:dyDescent="0.2"/>
    <row r="95" s="50" customFormat="1" x14ac:dyDescent="0.2"/>
    <row r="96" s="50" customFormat="1" x14ac:dyDescent="0.2"/>
    <row r="97" s="50" customFormat="1" x14ac:dyDescent="0.2"/>
    <row r="98" s="50" customFormat="1" x14ac:dyDescent="0.2"/>
    <row r="99" s="50" customFormat="1" x14ac:dyDescent="0.2"/>
    <row r="100" s="50" customFormat="1" x14ac:dyDescent="0.2"/>
    <row r="101" s="50" customFormat="1" x14ac:dyDescent="0.2"/>
    <row r="102" s="50" customFormat="1" x14ac:dyDescent="0.2"/>
    <row r="103" s="50" customFormat="1" x14ac:dyDescent="0.2"/>
    <row r="104" s="50" customFormat="1" x14ac:dyDescent="0.2"/>
    <row r="105" s="50" customFormat="1" x14ac:dyDescent="0.2"/>
    <row r="106" s="50" customFormat="1" x14ac:dyDescent="0.2"/>
    <row r="107" s="50" customFormat="1" x14ac:dyDescent="0.2"/>
    <row r="108" s="50" customFormat="1" x14ac:dyDescent="0.2"/>
    <row r="109" s="50" customFormat="1" x14ac:dyDescent="0.2"/>
    <row r="110" s="50" customFormat="1" x14ac:dyDescent="0.2"/>
    <row r="111" s="50" customFormat="1" x14ac:dyDescent="0.2"/>
    <row r="112" s="50" customFormat="1" x14ac:dyDescent="0.2"/>
    <row r="113" s="50" customFormat="1" x14ac:dyDescent="0.2"/>
    <row r="114" s="50" customFormat="1" x14ac:dyDescent="0.2"/>
    <row r="115" s="50" customFormat="1" x14ac:dyDescent="0.2"/>
    <row r="116" s="50" customFormat="1" x14ac:dyDescent="0.2"/>
    <row r="117" s="50" customFormat="1" x14ac:dyDescent="0.2"/>
    <row r="118" s="50" customFormat="1" x14ac:dyDescent="0.2"/>
    <row r="119" s="50" customFormat="1" x14ac:dyDescent="0.2"/>
    <row r="120" s="50" customFormat="1" x14ac:dyDescent="0.2"/>
    <row r="121" s="50" customFormat="1" x14ac:dyDescent="0.2"/>
    <row r="122" s="50" customFormat="1" x14ac:dyDescent="0.2"/>
    <row r="123" s="50" customFormat="1" x14ac:dyDescent="0.2"/>
    <row r="124" s="50" customFormat="1" x14ac:dyDescent="0.2"/>
    <row r="125" s="50" customFormat="1" x14ac:dyDescent="0.2"/>
    <row r="126" s="50" customFormat="1" x14ac:dyDescent="0.2"/>
    <row r="127" s="50" customFormat="1" x14ac:dyDescent="0.2"/>
    <row r="128" s="50" customFormat="1" x14ac:dyDescent="0.2"/>
    <row r="129" s="50" customFormat="1" x14ac:dyDescent="0.2"/>
    <row r="130" s="50" customFormat="1" x14ac:dyDescent="0.2"/>
    <row r="131" s="50" customFormat="1" x14ac:dyDescent="0.2"/>
    <row r="132" s="50" customFormat="1" x14ac:dyDescent="0.2"/>
    <row r="133" s="50" customFormat="1" x14ac:dyDescent="0.2"/>
    <row r="134" s="50" customFormat="1" x14ac:dyDescent="0.2"/>
    <row r="135" s="50" customFormat="1" x14ac:dyDescent="0.2"/>
    <row r="136" s="50" customFormat="1" x14ac:dyDescent="0.2"/>
    <row r="137" s="50" customFormat="1" x14ac:dyDescent="0.2"/>
    <row r="138" s="50" customFormat="1" x14ac:dyDescent="0.2"/>
    <row r="139" s="50" customFormat="1" x14ac:dyDescent="0.2"/>
    <row r="140" s="50" customFormat="1" x14ac:dyDescent="0.2"/>
    <row r="141" s="50" customFormat="1" x14ac:dyDescent="0.2"/>
    <row r="142" s="50" customFormat="1" x14ac:dyDescent="0.2"/>
    <row r="143" s="50" customFormat="1" x14ac:dyDescent="0.2"/>
    <row r="144" s="50" customFormat="1" x14ac:dyDescent="0.2"/>
    <row r="145" s="50" customFormat="1" x14ac:dyDescent="0.2"/>
    <row r="146" s="50" customFormat="1" x14ac:dyDescent="0.2"/>
    <row r="147" s="50" customFormat="1" x14ac:dyDescent="0.2"/>
    <row r="148" s="50" customFormat="1" x14ac:dyDescent="0.2"/>
    <row r="149" s="50" customFormat="1" x14ac:dyDescent="0.2"/>
    <row r="150" s="50" customFormat="1" x14ac:dyDescent="0.2"/>
    <row r="151" s="50" customFormat="1" x14ac:dyDescent="0.2"/>
    <row r="152" s="50" customFormat="1" x14ac:dyDescent="0.2"/>
    <row r="153" s="50" customFormat="1" x14ac:dyDescent="0.2"/>
    <row r="154" s="50" customFormat="1" x14ac:dyDescent="0.2"/>
    <row r="155" s="50" customFormat="1" x14ac:dyDescent="0.2"/>
    <row r="156" s="50" customFormat="1" x14ac:dyDescent="0.2"/>
    <row r="157" s="50" customFormat="1" x14ac:dyDescent="0.2"/>
    <row r="158" s="50" customFormat="1" x14ac:dyDescent="0.2"/>
    <row r="159" s="50" customFormat="1" x14ac:dyDescent="0.2"/>
    <row r="160" s="50" customFormat="1" x14ac:dyDescent="0.2"/>
    <row r="161" s="50" customFormat="1" x14ac:dyDescent="0.2"/>
    <row r="162" s="50" customFormat="1" x14ac:dyDescent="0.2"/>
    <row r="163" s="50" customFormat="1" x14ac:dyDescent="0.2"/>
    <row r="164" s="50" customFormat="1" x14ac:dyDescent="0.2"/>
    <row r="165" s="50" customFormat="1" x14ac:dyDescent="0.2"/>
    <row r="166" s="50" customFormat="1" x14ac:dyDescent="0.2"/>
    <row r="167" s="50" customFormat="1" x14ac:dyDescent="0.2"/>
    <row r="168" s="50" customFormat="1" x14ac:dyDescent="0.2"/>
    <row r="169" s="50" customFormat="1" x14ac:dyDescent="0.2"/>
    <row r="170" s="50" customFormat="1" x14ac:dyDescent="0.2"/>
    <row r="171" s="50" customFormat="1" x14ac:dyDescent="0.2"/>
    <row r="172" s="50" customFormat="1" x14ac:dyDescent="0.2"/>
    <row r="173" s="50" customFormat="1" x14ac:dyDescent="0.2"/>
    <row r="174" s="50" customFormat="1" x14ac:dyDescent="0.2"/>
    <row r="175" s="50" customFormat="1" x14ac:dyDescent="0.2"/>
    <row r="176" s="50" customFormat="1" x14ac:dyDescent="0.2"/>
    <row r="177" s="50" customFormat="1" x14ac:dyDescent="0.2"/>
    <row r="178" s="50" customFormat="1" x14ac:dyDescent="0.2"/>
    <row r="179" s="50" customFormat="1" x14ac:dyDescent="0.2"/>
    <row r="180" s="50" customFormat="1" x14ac:dyDescent="0.2"/>
    <row r="181" s="50" customFormat="1" x14ac:dyDescent="0.2"/>
    <row r="182" s="50" customFormat="1" x14ac:dyDescent="0.2"/>
    <row r="183" s="50" customFormat="1" x14ac:dyDescent="0.2"/>
    <row r="184" s="50" customFormat="1" x14ac:dyDescent="0.2"/>
    <row r="185" s="50" customFormat="1" x14ac:dyDescent="0.2"/>
    <row r="186" s="50" customFormat="1" x14ac:dyDescent="0.2"/>
    <row r="187" s="50" customFormat="1" x14ac:dyDescent="0.2"/>
    <row r="188" s="50" customFormat="1" x14ac:dyDescent="0.2"/>
    <row r="189" s="50" customFormat="1" x14ac:dyDescent="0.2"/>
    <row r="190" s="50" customFormat="1" x14ac:dyDescent="0.2"/>
    <row r="191" s="50" customFormat="1" x14ac:dyDescent="0.2"/>
    <row r="192" s="50" customFormat="1" x14ac:dyDescent="0.2"/>
    <row r="193" s="50" customFormat="1" x14ac:dyDescent="0.2"/>
    <row r="194" s="50" customFormat="1" x14ac:dyDescent="0.2"/>
    <row r="195" s="50" customFormat="1" x14ac:dyDescent="0.2"/>
    <row r="196" s="50" customFormat="1" x14ac:dyDescent="0.2"/>
    <row r="197" s="50" customFormat="1" x14ac:dyDescent="0.2"/>
    <row r="198" s="50" customFormat="1" x14ac:dyDescent="0.2"/>
    <row r="199" s="50" customFormat="1" x14ac:dyDescent="0.2"/>
    <row r="200" s="50" customFormat="1" x14ac:dyDescent="0.2"/>
    <row r="201" s="50" customFormat="1" x14ac:dyDescent="0.2"/>
    <row r="202" s="50" customFormat="1" x14ac:dyDescent="0.2"/>
    <row r="203" s="50" customFormat="1" x14ac:dyDescent="0.2"/>
    <row r="204" s="50" customFormat="1" x14ac:dyDescent="0.2"/>
    <row r="205" s="50" customFormat="1" x14ac:dyDescent="0.2"/>
    <row r="206" s="50" customFormat="1" x14ac:dyDescent="0.2"/>
    <row r="207" s="50" customFormat="1" x14ac:dyDescent="0.2"/>
    <row r="208" s="50" customFormat="1" x14ac:dyDescent="0.2"/>
    <row r="209" s="50" customFormat="1" x14ac:dyDescent="0.2"/>
    <row r="210" s="50" customFormat="1" x14ac:dyDescent="0.2"/>
    <row r="211" s="50" customFormat="1" x14ac:dyDescent="0.2"/>
    <row r="212" s="50" customFormat="1" x14ac:dyDescent="0.2"/>
    <row r="213" s="50" customFormat="1" x14ac:dyDescent="0.2"/>
    <row r="214" s="50" customFormat="1" x14ac:dyDescent="0.2"/>
    <row r="215" s="50" customFormat="1" x14ac:dyDescent="0.2"/>
    <row r="216" s="50" customFormat="1" x14ac:dyDescent="0.2"/>
    <row r="217" s="50" customFormat="1" x14ac:dyDescent="0.2"/>
    <row r="218" s="50" customFormat="1" x14ac:dyDescent="0.2"/>
    <row r="219" s="50" customFormat="1" x14ac:dyDescent="0.2"/>
    <row r="220" s="50" customFormat="1" x14ac:dyDescent="0.2"/>
    <row r="221" s="50" customFormat="1" x14ac:dyDescent="0.2"/>
    <row r="222" s="50" customFormat="1" x14ac:dyDescent="0.2"/>
    <row r="223" s="50" customFormat="1" x14ac:dyDescent="0.2"/>
    <row r="224" s="50" customFormat="1" x14ac:dyDescent="0.2"/>
    <row r="225" s="50" customFormat="1" x14ac:dyDescent="0.2"/>
    <row r="226" s="50" customFormat="1" x14ac:dyDescent="0.2"/>
    <row r="227" s="50" customFormat="1" x14ac:dyDescent="0.2"/>
    <row r="228" s="50" customFormat="1" x14ac:dyDescent="0.2"/>
    <row r="229" s="50" customFormat="1" x14ac:dyDescent="0.2"/>
    <row r="230" s="50" customFormat="1" x14ac:dyDescent="0.2"/>
    <row r="231" s="50" customFormat="1" x14ac:dyDescent="0.2"/>
    <row r="232" s="50" customFormat="1" x14ac:dyDescent="0.2"/>
    <row r="233" s="50" customFormat="1" x14ac:dyDescent="0.2"/>
    <row r="234" s="50" customFormat="1" x14ac:dyDescent="0.2"/>
    <row r="235" s="50" customFormat="1" x14ac:dyDescent="0.2"/>
    <row r="236" s="50" customFormat="1" x14ac:dyDescent="0.2"/>
    <row r="237" s="50" customFormat="1" x14ac:dyDescent="0.2"/>
    <row r="238" s="50" customFormat="1" x14ac:dyDescent="0.2"/>
    <row r="239" s="50" customFormat="1" x14ac:dyDescent="0.2"/>
    <row r="240" s="50" customFormat="1" x14ac:dyDescent="0.2"/>
    <row r="241" s="50" customFormat="1" x14ac:dyDescent="0.2"/>
    <row r="242" s="50" customFormat="1" x14ac:dyDescent="0.2"/>
    <row r="243" s="50" customFormat="1" x14ac:dyDescent="0.2"/>
    <row r="244" s="50" customFormat="1" x14ac:dyDescent="0.2"/>
    <row r="245" s="50" customFormat="1" x14ac:dyDescent="0.2"/>
    <row r="246" s="50" customFormat="1" x14ac:dyDescent="0.2"/>
    <row r="247" s="50" customFormat="1" x14ac:dyDescent="0.2"/>
    <row r="248" s="50" customFormat="1" x14ac:dyDescent="0.2"/>
    <row r="249" s="50" customFormat="1" x14ac:dyDescent="0.2"/>
    <row r="250" s="50" customFormat="1" x14ac:dyDescent="0.2"/>
    <row r="251" s="50" customFormat="1" x14ac:dyDescent="0.2"/>
    <row r="252" s="50" customFormat="1" x14ac:dyDescent="0.2"/>
    <row r="253" s="50" customFormat="1" x14ac:dyDescent="0.2"/>
    <row r="254" s="50" customFormat="1" x14ac:dyDescent="0.2"/>
    <row r="255" s="50" customFormat="1" x14ac:dyDescent="0.2"/>
    <row r="256" s="50" customFormat="1" x14ac:dyDescent="0.2"/>
    <row r="257" s="50" customFormat="1" x14ac:dyDescent="0.2"/>
    <row r="258" s="50" customFormat="1" x14ac:dyDescent="0.2"/>
    <row r="259" s="50" customFormat="1" x14ac:dyDescent="0.2"/>
    <row r="260" s="50" customFormat="1" x14ac:dyDescent="0.2"/>
    <row r="261" s="50" customFormat="1" x14ac:dyDescent="0.2"/>
    <row r="262" s="50" customFormat="1" x14ac:dyDescent="0.2"/>
    <row r="263" s="50" customFormat="1" x14ac:dyDescent="0.2"/>
    <row r="264" s="50" customFormat="1" x14ac:dyDescent="0.2"/>
    <row r="265" s="50" customFormat="1" x14ac:dyDescent="0.2"/>
    <row r="266" s="50" customFormat="1" x14ac:dyDescent="0.2"/>
    <row r="267" s="50" customFormat="1" x14ac:dyDescent="0.2"/>
    <row r="268" s="50" customFormat="1" x14ac:dyDescent="0.2"/>
    <row r="269" s="50" customFormat="1" x14ac:dyDescent="0.2"/>
    <row r="270" s="50" customFormat="1" x14ac:dyDescent="0.2"/>
    <row r="271" s="50" customFormat="1" x14ac:dyDescent="0.2"/>
    <row r="272" s="50" customFormat="1" x14ac:dyDescent="0.2"/>
    <row r="273" s="50" customFormat="1" x14ac:dyDescent="0.2"/>
    <row r="274" s="50" customFormat="1" x14ac:dyDescent="0.2"/>
    <row r="275" s="50" customFormat="1" x14ac:dyDescent="0.2"/>
    <row r="276" s="50" customFormat="1" x14ac:dyDescent="0.2"/>
    <row r="277" s="50" customFormat="1" x14ac:dyDescent="0.2"/>
    <row r="278" s="50" customFormat="1" x14ac:dyDescent="0.2"/>
    <row r="279" s="50" customFormat="1" x14ac:dyDescent="0.2"/>
    <row r="280" s="50" customFormat="1" x14ac:dyDescent="0.2"/>
    <row r="281" s="50" customFormat="1" x14ac:dyDescent="0.2"/>
    <row r="282" s="50" customFormat="1" x14ac:dyDescent="0.2"/>
    <row r="283" s="50" customFormat="1" x14ac:dyDescent="0.2"/>
    <row r="284" s="50" customFormat="1" x14ac:dyDescent="0.2"/>
    <row r="285" s="50" customFormat="1" x14ac:dyDescent="0.2"/>
    <row r="286" s="50" customFormat="1" x14ac:dyDescent="0.2"/>
    <row r="287" s="50" customFormat="1" x14ac:dyDescent="0.2"/>
    <row r="288" s="50" customFormat="1" x14ac:dyDescent="0.2"/>
    <row r="289" s="50" customFormat="1" x14ac:dyDescent="0.2"/>
    <row r="290" s="50" customFormat="1" x14ac:dyDescent="0.2"/>
    <row r="291" s="50" customFormat="1" x14ac:dyDescent="0.2"/>
    <row r="292" s="50" customFormat="1" x14ac:dyDescent="0.2"/>
    <row r="293" s="50" customFormat="1" x14ac:dyDescent="0.2"/>
    <row r="294" s="50" customFormat="1" x14ac:dyDescent="0.2"/>
    <row r="295" s="50" customFormat="1" x14ac:dyDescent="0.2"/>
    <row r="296" s="50" customFormat="1" x14ac:dyDescent="0.2"/>
    <row r="297" s="50" customFormat="1" x14ac:dyDescent="0.2"/>
    <row r="298" s="50" customFormat="1" x14ac:dyDescent="0.2"/>
    <row r="299" s="50" customFormat="1" x14ac:dyDescent="0.2"/>
    <row r="300" s="50" customFormat="1" x14ac:dyDescent="0.2"/>
    <row r="301" s="50" customFormat="1" x14ac:dyDescent="0.2"/>
    <row r="302" s="50" customFormat="1" x14ac:dyDescent="0.2"/>
    <row r="303" s="50" customFormat="1" x14ac:dyDescent="0.2"/>
    <row r="304" s="50" customFormat="1" x14ac:dyDescent="0.2"/>
    <row r="305" s="50" customFormat="1" x14ac:dyDescent="0.2"/>
    <row r="306" s="50" customFormat="1" x14ac:dyDescent="0.2"/>
    <row r="307" s="50" customFormat="1" x14ac:dyDescent="0.2"/>
    <row r="308" s="50" customFormat="1" x14ac:dyDescent="0.2"/>
    <row r="309" s="50" customFormat="1" x14ac:dyDescent="0.2"/>
    <row r="310" s="50" customFormat="1" x14ac:dyDescent="0.2"/>
    <row r="311" s="50" customFormat="1" x14ac:dyDescent="0.2"/>
    <row r="312" s="50" customFormat="1" x14ac:dyDescent="0.2"/>
    <row r="313" s="50" customFormat="1" x14ac:dyDescent="0.2"/>
    <row r="314" s="50" customFormat="1" x14ac:dyDescent="0.2"/>
    <row r="315" s="50" customFormat="1" x14ac:dyDescent="0.2"/>
    <row r="316" s="50" customFormat="1" x14ac:dyDescent="0.2"/>
    <row r="317" s="50" customFormat="1" x14ac:dyDescent="0.2"/>
    <row r="318" s="50" customFormat="1" x14ac:dyDescent="0.2"/>
    <row r="319" s="50" customFormat="1" x14ac:dyDescent="0.2"/>
    <row r="320" s="50" customFormat="1" x14ac:dyDescent="0.2"/>
    <row r="321" s="50" customFormat="1" x14ac:dyDescent="0.2"/>
    <row r="322" s="50" customFormat="1" x14ac:dyDescent="0.2"/>
    <row r="323" s="50" customFormat="1" x14ac:dyDescent="0.2"/>
    <row r="324" s="50" customFormat="1" x14ac:dyDescent="0.2"/>
    <row r="325" s="50" customFormat="1" x14ac:dyDescent="0.2"/>
    <row r="326" s="50" customFormat="1" x14ac:dyDescent="0.2"/>
    <row r="327" s="50" customFormat="1" x14ac:dyDescent="0.2"/>
    <row r="328" s="50" customFormat="1" x14ac:dyDescent="0.2"/>
    <row r="329" s="50" customFormat="1" x14ac:dyDescent="0.2"/>
    <row r="330" s="50" customFormat="1" x14ac:dyDescent="0.2"/>
    <row r="331" s="50" customFormat="1" x14ac:dyDescent="0.2"/>
    <row r="332" s="50" customFormat="1" x14ac:dyDescent="0.2"/>
    <row r="333" s="50" customFormat="1" x14ac:dyDescent="0.2"/>
    <row r="334" s="50" customFormat="1" x14ac:dyDescent="0.2"/>
    <row r="335" s="50" customFormat="1" x14ac:dyDescent="0.2"/>
    <row r="336" s="50" customFormat="1" x14ac:dyDescent="0.2"/>
    <row r="337" s="50" customFormat="1" x14ac:dyDescent="0.2"/>
    <row r="338" s="50" customFormat="1" x14ac:dyDescent="0.2"/>
    <row r="339" s="50" customFormat="1" x14ac:dyDescent="0.2"/>
    <row r="340" s="50" customFormat="1" x14ac:dyDescent="0.2"/>
    <row r="341" s="50" customFormat="1" x14ac:dyDescent="0.2"/>
    <row r="342" s="50" customFormat="1" x14ac:dyDescent="0.2"/>
    <row r="343" s="50" customFormat="1" x14ac:dyDescent="0.2"/>
    <row r="344" s="50" customFormat="1" x14ac:dyDescent="0.2"/>
    <row r="345" s="50" customFormat="1" x14ac:dyDescent="0.2"/>
    <row r="346" s="50" customFormat="1" x14ac:dyDescent="0.2"/>
    <row r="347" s="50" customFormat="1" x14ac:dyDescent="0.2"/>
    <row r="348" s="50" customFormat="1" x14ac:dyDescent="0.2"/>
    <row r="349" s="50" customFormat="1" x14ac:dyDescent="0.2"/>
    <row r="350" s="50" customFormat="1" x14ac:dyDescent="0.2"/>
    <row r="351" s="50" customFormat="1" x14ac:dyDescent="0.2"/>
    <row r="352" s="50" customFormat="1" x14ac:dyDescent="0.2"/>
    <row r="353" s="50" customFormat="1" x14ac:dyDescent="0.2"/>
    <row r="354" s="50" customFormat="1" x14ac:dyDescent="0.2"/>
    <row r="355" s="50" customFormat="1" x14ac:dyDescent="0.2"/>
    <row r="356" s="50" customFormat="1" x14ac:dyDescent="0.2"/>
    <row r="357" s="50" customFormat="1" x14ac:dyDescent="0.2"/>
    <row r="358" s="50" customFormat="1" x14ac:dyDescent="0.2"/>
    <row r="359" s="50" customFormat="1" x14ac:dyDescent="0.2"/>
    <row r="360" s="50" customFormat="1" x14ac:dyDescent="0.2"/>
    <row r="361" s="50" customFormat="1" x14ac:dyDescent="0.2"/>
    <row r="362" s="50" customFormat="1" x14ac:dyDescent="0.2"/>
    <row r="363" s="50" customFormat="1" x14ac:dyDescent="0.2"/>
    <row r="364" s="50" customFormat="1" x14ac:dyDescent="0.2"/>
    <row r="365" s="50" customFormat="1" x14ac:dyDescent="0.2"/>
    <row r="366" s="50" customFormat="1" x14ac:dyDescent="0.2"/>
    <row r="367" s="50" customFormat="1" x14ac:dyDescent="0.2"/>
    <row r="368" s="50" customFormat="1" x14ac:dyDescent="0.2"/>
    <row r="369" s="50" customFormat="1" x14ac:dyDescent="0.2"/>
    <row r="370" s="50" customFormat="1" x14ac:dyDescent="0.2"/>
    <row r="371" s="50" customFormat="1" x14ac:dyDescent="0.2"/>
    <row r="372" s="50" customFormat="1" x14ac:dyDescent="0.2"/>
    <row r="373" s="50" customFormat="1" x14ac:dyDescent="0.2"/>
    <row r="374" s="50" customFormat="1" x14ac:dyDescent="0.2"/>
    <row r="375" s="50" customFormat="1" x14ac:dyDescent="0.2"/>
    <row r="376" s="50" customFormat="1" x14ac:dyDescent="0.2"/>
    <row r="377" s="50" customFormat="1" x14ac:dyDescent="0.2"/>
    <row r="378" s="50" customFormat="1" x14ac:dyDescent="0.2"/>
    <row r="379" s="50" customFormat="1" x14ac:dyDescent="0.2"/>
    <row r="380" s="50" customFormat="1" x14ac:dyDescent="0.2"/>
    <row r="381" s="50" customFormat="1" x14ac:dyDescent="0.2"/>
    <row r="382" s="50" customFormat="1" x14ac:dyDescent="0.2"/>
    <row r="383" s="50" customFormat="1" x14ac:dyDescent="0.2"/>
    <row r="384" s="50" customFormat="1" x14ac:dyDescent="0.2"/>
    <row r="385" s="50" customFormat="1" x14ac:dyDescent="0.2"/>
    <row r="386" s="50" customFormat="1" x14ac:dyDescent="0.2"/>
    <row r="387" s="50" customFormat="1" x14ac:dyDescent="0.2"/>
    <row r="388" s="50" customFormat="1" x14ac:dyDescent="0.2"/>
    <row r="389" s="50" customFormat="1" x14ac:dyDescent="0.2"/>
    <row r="390" s="50" customFormat="1" x14ac:dyDescent="0.2"/>
    <row r="391" s="50" customFormat="1" x14ac:dyDescent="0.2"/>
    <row r="392" s="50" customFormat="1" x14ac:dyDescent="0.2"/>
    <row r="393" s="50" customFormat="1" x14ac:dyDescent="0.2"/>
    <row r="394" s="50" customFormat="1" x14ac:dyDescent="0.2"/>
    <row r="395" s="50" customFormat="1" x14ac:dyDescent="0.2"/>
    <row r="396" s="50" customFormat="1" x14ac:dyDescent="0.2"/>
    <row r="397" s="50" customFormat="1" x14ac:dyDescent="0.2"/>
    <row r="398" s="50" customFormat="1" x14ac:dyDescent="0.2"/>
    <row r="399" s="50" customFormat="1" x14ac:dyDescent="0.2"/>
    <row r="400" s="50" customFormat="1" x14ac:dyDescent="0.2"/>
    <row r="401" s="50" customFormat="1" x14ac:dyDescent="0.2"/>
    <row r="402" s="50" customFormat="1" x14ac:dyDescent="0.2"/>
    <row r="403" s="50" customFormat="1" x14ac:dyDescent="0.2"/>
    <row r="404" s="50" customFormat="1" x14ac:dyDescent="0.2"/>
    <row r="405" s="50" customFormat="1" x14ac:dyDescent="0.2"/>
    <row r="406" s="50" customFormat="1" x14ac:dyDescent="0.2"/>
    <row r="407" s="50" customFormat="1" x14ac:dyDescent="0.2"/>
    <row r="408" s="50" customFormat="1" x14ac:dyDescent="0.2"/>
    <row r="409" s="50" customFormat="1" x14ac:dyDescent="0.2"/>
    <row r="410" s="50" customFormat="1" x14ac:dyDescent="0.2"/>
    <row r="411" s="50" customFormat="1" x14ac:dyDescent="0.2"/>
    <row r="412" s="50" customFormat="1" x14ac:dyDescent="0.2"/>
    <row r="413" s="50" customFormat="1" x14ac:dyDescent="0.2"/>
    <row r="414" s="50" customFormat="1" x14ac:dyDescent="0.2"/>
    <row r="415" s="50" customFormat="1" x14ac:dyDescent="0.2"/>
    <row r="416" s="50" customFormat="1" x14ac:dyDescent="0.2"/>
    <row r="417" s="50" customFormat="1" x14ac:dyDescent="0.2"/>
    <row r="418" s="50" customFormat="1" x14ac:dyDescent="0.2"/>
    <row r="419" s="50" customFormat="1" x14ac:dyDescent="0.2"/>
    <row r="420" s="50" customFormat="1" x14ac:dyDescent="0.2"/>
    <row r="421" s="50" customFormat="1" x14ac:dyDescent="0.2"/>
    <row r="422" s="50" customFormat="1" x14ac:dyDescent="0.2"/>
    <row r="423" s="50" customFormat="1" x14ac:dyDescent="0.2"/>
    <row r="424" s="50" customFormat="1" x14ac:dyDescent="0.2"/>
    <row r="425" s="50" customFormat="1" x14ac:dyDescent="0.2"/>
    <row r="426" s="50" customFormat="1" x14ac:dyDescent="0.2"/>
    <row r="427" s="50" customFormat="1" x14ac:dyDescent="0.2"/>
    <row r="428" s="50" customFormat="1" x14ac:dyDescent="0.2"/>
    <row r="429" s="50" customFormat="1" x14ac:dyDescent="0.2"/>
    <row r="430" s="50" customFormat="1" x14ac:dyDescent="0.2"/>
    <row r="431" s="50" customFormat="1" x14ac:dyDescent="0.2"/>
    <row r="432" s="50" customFormat="1" x14ac:dyDescent="0.2"/>
    <row r="433" s="50" customFormat="1" x14ac:dyDescent="0.2"/>
    <row r="434" s="50" customFormat="1" x14ac:dyDescent="0.2"/>
    <row r="435" s="50" customFormat="1" x14ac:dyDescent="0.2"/>
    <row r="436" s="50" customFormat="1" x14ac:dyDescent="0.2"/>
    <row r="437" s="50" customFormat="1" x14ac:dyDescent="0.2"/>
    <row r="438" s="50" customFormat="1" x14ac:dyDescent="0.2"/>
    <row r="439" s="50" customFormat="1" x14ac:dyDescent="0.2"/>
    <row r="440" s="50" customFormat="1" x14ac:dyDescent="0.2"/>
    <row r="441" s="50" customFormat="1" x14ac:dyDescent="0.2"/>
    <row r="442" s="50" customFormat="1" x14ac:dyDescent="0.2"/>
    <row r="443" s="50" customFormat="1" x14ac:dyDescent="0.2"/>
    <row r="444" s="50" customFormat="1" x14ac:dyDescent="0.2"/>
    <row r="445" s="50" customFormat="1" x14ac:dyDescent="0.2"/>
    <row r="446" s="50" customFormat="1" x14ac:dyDescent="0.2"/>
    <row r="447" s="50" customFormat="1" x14ac:dyDescent="0.2"/>
    <row r="448" s="50" customFormat="1" x14ac:dyDescent="0.2"/>
    <row r="449" s="50" customFormat="1" x14ac:dyDescent="0.2"/>
    <row r="450" s="50" customFormat="1" x14ac:dyDescent="0.2"/>
    <row r="451" s="50" customFormat="1" x14ac:dyDescent="0.2"/>
    <row r="452" s="50" customFormat="1" x14ac:dyDescent="0.2"/>
    <row r="453" s="50" customFormat="1" x14ac:dyDescent="0.2"/>
    <row r="454" s="50" customFormat="1" x14ac:dyDescent="0.2"/>
    <row r="455" s="50" customFormat="1" x14ac:dyDescent="0.2"/>
    <row r="456" s="50" customFormat="1" x14ac:dyDescent="0.2"/>
    <row r="457" s="50" customFormat="1" x14ac:dyDescent="0.2"/>
    <row r="458" s="50" customFormat="1" x14ac:dyDescent="0.2"/>
    <row r="459" s="50" customFormat="1" x14ac:dyDescent="0.2"/>
    <row r="460" s="50" customFormat="1" x14ac:dyDescent="0.2"/>
    <row r="461" s="50" customFormat="1" x14ac:dyDescent="0.2"/>
    <row r="462" s="50" customFormat="1" x14ac:dyDescent="0.2"/>
    <row r="463" s="50" customFormat="1" x14ac:dyDescent="0.2"/>
    <row r="464" s="50" customFormat="1" x14ac:dyDescent="0.2"/>
    <row r="465" s="50" customFormat="1" x14ac:dyDescent="0.2"/>
    <row r="466" s="50" customFormat="1" x14ac:dyDescent="0.2"/>
    <row r="467" s="50" customFormat="1" x14ac:dyDescent="0.2"/>
    <row r="468" s="50" customFormat="1" x14ac:dyDescent="0.2"/>
    <row r="469" s="50" customFormat="1" x14ac:dyDescent="0.2"/>
    <row r="470" s="50" customFormat="1" x14ac:dyDescent="0.2"/>
    <row r="471" s="50" customFormat="1" x14ac:dyDescent="0.2"/>
    <row r="472" s="50" customFormat="1" x14ac:dyDescent="0.2"/>
    <row r="473" s="50" customFormat="1" x14ac:dyDescent="0.2"/>
    <row r="474" s="50" customFormat="1" x14ac:dyDescent="0.2"/>
    <row r="475" s="50" customFormat="1" x14ac:dyDescent="0.2"/>
    <row r="476" s="50" customFormat="1" x14ac:dyDescent="0.2"/>
    <row r="477" s="50" customFormat="1" x14ac:dyDescent="0.2"/>
    <row r="478" s="50" customFormat="1" x14ac:dyDescent="0.2"/>
    <row r="479" s="50" customFormat="1" x14ac:dyDescent="0.2"/>
    <row r="480" s="50" customFormat="1" x14ac:dyDescent="0.2"/>
    <row r="481" s="50" customFormat="1" x14ac:dyDescent="0.2"/>
    <row r="482" s="50" customFormat="1" x14ac:dyDescent="0.2"/>
    <row r="483" s="50" customFormat="1" x14ac:dyDescent="0.2"/>
    <row r="484" s="50" customFormat="1" x14ac:dyDescent="0.2"/>
    <row r="485" s="50" customFormat="1" x14ac:dyDescent="0.2"/>
    <row r="486" s="50" customFormat="1" x14ac:dyDescent="0.2"/>
    <row r="487" s="50" customFormat="1" x14ac:dyDescent="0.2"/>
    <row r="488" s="50" customFormat="1" x14ac:dyDescent="0.2"/>
    <row r="489" s="50" customFormat="1" x14ac:dyDescent="0.2"/>
    <row r="490" s="50" customFormat="1" x14ac:dyDescent="0.2"/>
    <row r="491" s="50" customFormat="1" x14ac:dyDescent="0.2"/>
    <row r="492" s="50" customFormat="1" x14ac:dyDescent="0.2"/>
    <row r="493" s="50" customFormat="1" x14ac:dyDescent="0.2"/>
    <row r="494" s="50" customFormat="1" x14ac:dyDescent="0.2"/>
    <row r="495" s="50" customFormat="1" x14ac:dyDescent="0.2"/>
    <row r="496" s="50" customFormat="1" x14ac:dyDescent="0.2"/>
    <row r="497" s="50" customFormat="1" x14ac:dyDescent="0.2"/>
    <row r="498" s="50" customFormat="1" x14ac:dyDescent="0.2"/>
    <row r="499" s="50" customFormat="1" x14ac:dyDescent="0.2"/>
    <row r="500" s="50" customFormat="1" x14ac:dyDescent="0.2"/>
    <row r="501" s="50" customFormat="1" x14ac:dyDescent="0.2"/>
    <row r="502" s="50" customFormat="1" x14ac:dyDescent="0.2"/>
    <row r="503" s="50" customFormat="1" x14ac:dyDescent="0.2"/>
    <row r="504" s="50" customFormat="1" x14ac:dyDescent="0.2"/>
    <row r="505" s="50" customFormat="1" x14ac:dyDescent="0.2"/>
    <row r="506" s="50" customFormat="1" x14ac:dyDescent="0.2"/>
    <row r="507" s="50" customFormat="1" x14ac:dyDescent="0.2"/>
    <row r="508" s="50" customFormat="1" x14ac:dyDescent="0.2"/>
    <row r="509" s="50" customFormat="1" x14ac:dyDescent="0.2"/>
    <row r="510" s="50" customFormat="1" x14ac:dyDescent="0.2"/>
    <row r="511" s="50" customFormat="1" x14ac:dyDescent="0.2"/>
    <row r="512" s="50" customFormat="1" x14ac:dyDescent="0.2"/>
    <row r="513" s="50" customFormat="1" x14ac:dyDescent="0.2"/>
    <row r="514" s="50" customFormat="1" x14ac:dyDescent="0.2"/>
    <row r="515" s="50" customFormat="1" x14ac:dyDescent="0.2"/>
    <row r="516" s="50" customFormat="1" x14ac:dyDescent="0.2"/>
    <row r="517" s="50" customFormat="1" x14ac:dyDescent="0.2"/>
    <row r="518" s="50" customFormat="1" x14ac:dyDescent="0.2"/>
    <row r="519" s="50" customFormat="1" x14ac:dyDescent="0.2"/>
    <row r="520" s="50" customFormat="1" x14ac:dyDescent="0.2"/>
    <row r="521" s="50" customFormat="1" x14ac:dyDescent="0.2"/>
    <row r="522" s="50" customFormat="1" x14ac:dyDescent="0.2"/>
    <row r="523" s="50" customFormat="1" x14ac:dyDescent="0.2"/>
    <row r="524" s="50" customFormat="1" x14ac:dyDescent="0.2"/>
    <row r="525" s="50" customFormat="1" x14ac:dyDescent="0.2"/>
    <row r="526" s="50" customFormat="1" x14ac:dyDescent="0.2"/>
    <row r="527" s="50" customFormat="1" x14ac:dyDescent="0.2"/>
    <row r="528" s="50" customFormat="1" x14ac:dyDescent="0.2"/>
    <row r="529" s="50" customFormat="1" x14ac:dyDescent="0.2"/>
    <row r="530" s="50" customFormat="1" x14ac:dyDescent="0.2"/>
    <row r="531" s="50" customFormat="1" x14ac:dyDescent="0.2"/>
    <row r="532" s="50" customFormat="1" x14ac:dyDescent="0.2"/>
    <row r="533" s="50" customFormat="1" x14ac:dyDescent="0.2"/>
    <row r="534" s="50" customFormat="1" x14ac:dyDescent="0.2"/>
    <row r="535" s="50" customFormat="1" x14ac:dyDescent="0.2"/>
    <row r="536" s="50" customFormat="1" x14ac:dyDescent="0.2"/>
    <row r="537" s="50" customFormat="1" x14ac:dyDescent="0.2"/>
    <row r="538" s="50" customFormat="1" x14ac:dyDescent="0.2"/>
    <row r="539" s="50" customFormat="1" x14ac:dyDescent="0.2"/>
    <row r="540" s="50" customFormat="1" x14ac:dyDescent="0.2"/>
    <row r="541" s="50" customFormat="1" x14ac:dyDescent="0.2"/>
    <row r="542" s="50" customFormat="1" x14ac:dyDescent="0.2"/>
    <row r="543" s="50" customFormat="1" x14ac:dyDescent="0.2"/>
    <row r="544" s="50" customFormat="1" x14ac:dyDescent="0.2"/>
    <row r="545" s="50" customFormat="1" x14ac:dyDescent="0.2"/>
    <row r="546" s="50" customFormat="1" x14ac:dyDescent="0.2"/>
    <row r="547" s="50" customFormat="1" x14ac:dyDescent="0.2"/>
    <row r="548" s="50" customFormat="1" x14ac:dyDescent="0.2"/>
    <row r="549" s="50" customFormat="1" x14ac:dyDescent="0.2"/>
    <row r="550" s="50" customFormat="1" x14ac:dyDescent="0.2"/>
    <row r="551" s="50" customFormat="1" x14ac:dyDescent="0.2"/>
    <row r="552" s="50" customFormat="1" x14ac:dyDescent="0.2"/>
    <row r="553" s="50" customFormat="1" x14ac:dyDescent="0.2"/>
    <row r="554" s="50" customFormat="1" x14ac:dyDescent="0.2"/>
    <row r="555" s="50" customFormat="1" x14ac:dyDescent="0.2"/>
    <row r="556" s="50" customFormat="1" x14ac:dyDescent="0.2"/>
    <row r="557" s="50" customFormat="1" x14ac:dyDescent="0.2"/>
    <row r="558" s="50" customFormat="1" x14ac:dyDescent="0.2"/>
    <row r="559" s="50" customFormat="1" x14ac:dyDescent="0.2"/>
    <row r="560" s="50" customFormat="1" x14ac:dyDescent="0.2"/>
    <row r="561" s="50" customFormat="1" x14ac:dyDescent="0.2"/>
    <row r="562" s="50" customFormat="1" x14ac:dyDescent="0.2"/>
    <row r="563" s="50" customFormat="1" x14ac:dyDescent="0.2"/>
    <row r="564" s="50" customFormat="1" x14ac:dyDescent="0.2"/>
    <row r="565" s="50" customFormat="1" x14ac:dyDescent="0.2"/>
    <row r="566" s="50" customFormat="1" x14ac:dyDescent="0.2"/>
    <row r="567" s="50" customFormat="1" x14ac:dyDescent="0.2"/>
    <row r="568" s="50" customFormat="1" x14ac:dyDescent="0.2"/>
    <row r="569" s="50" customFormat="1" x14ac:dyDescent="0.2"/>
    <row r="570" s="50" customFormat="1" x14ac:dyDescent="0.2"/>
    <row r="571" s="50" customFormat="1" x14ac:dyDescent="0.2"/>
    <row r="572" s="50" customFormat="1" x14ac:dyDescent="0.2"/>
    <row r="573" s="50" customFormat="1" x14ac:dyDescent="0.2"/>
    <row r="574" s="50" customFormat="1" x14ac:dyDescent="0.2"/>
    <row r="575" s="50" customFormat="1" x14ac:dyDescent="0.2"/>
    <row r="576" s="50" customFormat="1" x14ac:dyDescent="0.2"/>
    <row r="577" s="50" customFormat="1" x14ac:dyDescent="0.2"/>
    <row r="578" s="50" customFormat="1" x14ac:dyDescent="0.2"/>
    <row r="579" s="50" customFormat="1" x14ac:dyDescent="0.2"/>
    <row r="580" s="50" customFormat="1" x14ac:dyDescent="0.2"/>
    <row r="581" s="50" customFormat="1" x14ac:dyDescent="0.2"/>
    <row r="582" s="50" customFormat="1" x14ac:dyDescent="0.2"/>
    <row r="583" s="50" customFormat="1" x14ac:dyDescent="0.2"/>
    <row r="584" s="50" customFormat="1" x14ac:dyDescent="0.2"/>
    <row r="585" s="50" customFormat="1" x14ac:dyDescent="0.2"/>
    <row r="586" s="50" customFormat="1" x14ac:dyDescent="0.2"/>
    <row r="587" s="50" customFormat="1" x14ac:dyDescent="0.2"/>
    <row r="588" s="50" customFormat="1" x14ac:dyDescent="0.2"/>
    <row r="589" s="50" customFormat="1" x14ac:dyDescent="0.2"/>
    <row r="590" s="50" customFormat="1" x14ac:dyDescent="0.2"/>
    <row r="591" s="50" customFormat="1" x14ac:dyDescent="0.2"/>
    <row r="592" s="50" customFormat="1" x14ac:dyDescent="0.2"/>
    <row r="593" s="50" customFormat="1" x14ac:dyDescent="0.2"/>
    <row r="594" s="50" customFormat="1" x14ac:dyDescent="0.2"/>
    <row r="595" s="50" customFormat="1" x14ac:dyDescent="0.2"/>
    <row r="596" s="50" customFormat="1" x14ac:dyDescent="0.2"/>
    <row r="597" s="50" customFormat="1" x14ac:dyDescent="0.2"/>
    <row r="598" s="50" customFormat="1" x14ac:dyDescent="0.2"/>
    <row r="599" s="50" customFormat="1" x14ac:dyDescent="0.2"/>
    <row r="600" s="50" customFormat="1" x14ac:dyDescent="0.2"/>
    <row r="601" s="50" customFormat="1" x14ac:dyDescent="0.2"/>
    <row r="602" s="50" customFormat="1" x14ac:dyDescent="0.2"/>
    <row r="603" s="50" customFormat="1" x14ac:dyDescent="0.2"/>
    <row r="604" s="50" customFormat="1" x14ac:dyDescent="0.2"/>
    <row r="605" s="50" customFormat="1" x14ac:dyDescent="0.2"/>
    <row r="606" s="50" customFormat="1" x14ac:dyDescent="0.2"/>
    <row r="607" s="50" customFormat="1" x14ac:dyDescent="0.2"/>
    <row r="608" s="50" customFormat="1" x14ac:dyDescent="0.2"/>
    <row r="609" s="50" customFormat="1" x14ac:dyDescent="0.2"/>
    <row r="610" s="50" customFormat="1" x14ac:dyDescent="0.2"/>
    <row r="611" s="50" customFormat="1" x14ac:dyDescent="0.2"/>
    <row r="612" s="50" customFormat="1" x14ac:dyDescent="0.2"/>
    <row r="613" s="50" customFormat="1" x14ac:dyDescent="0.2"/>
    <row r="614" s="50" customFormat="1" x14ac:dyDescent="0.2"/>
    <row r="615" s="50" customFormat="1" x14ac:dyDescent="0.2"/>
    <row r="616" s="50" customFormat="1" x14ac:dyDescent="0.2"/>
    <row r="617" s="50" customFormat="1" x14ac:dyDescent="0.2"/>
    <row r="618" s="50" customFormat="1" x14ac:dyDescent="0.2"/>
    <row r="619" s="50" customFormat="1" x14ac:dyDescent="0.2"/>
    <row r="620" s="50" customFormat="1" x14ac:dyDescent="0.2"/>
    <row r="621" s="50" customFormat="1" x14ac:dyDescent="0.2"/>
    <row r="622" s="50" customFormat="1" x14ac:dyDescent="0.2"/>
    <row r="623" s="50" customFormat="1" x14ac:dyDescent="0.2"/>
    <row r="624" s="50" customFormat="1" x14ac:dyDescent="0.2"/>
    <row r="625" s="50" customFormat="1" x14ac:dyDescent="0.2"/>
    <row r="626" s="50" customFormat="1" x14ac:dyDescent="0.2"/>
    <row r="627" s="50" customFormat="1" x14ac:dyDescent="0.2"/>
    <row r="628" s="50" customFormat="1" x14ac:dyDescent="0.2"/>
    <row r="629" s="50" customFormat="1" x14ac:dyDescent="0.2"/>
    <row r="630" s="50" customFormat="1" x14ac:dyDescent="0.2"/>
    <row r="631" s="50" customFormat="1" x14ac:dyDescent="0.2"/>
    <row r="632" s="50" customFormat="1" x14ac:dyDescent="0.2"/>
    <row r="633" s="50" customFormat="1" x14ac:dyDescent="0.2"/>
    <row r="634" s="50" customFormat="1" x14ac:dyDescent="0.2"/>
    <row r="635" s="50" customFormat="1" x14ac:dyDescent="0.2"/>
    <row r="636" s="50" customFormat="1" x14ac:dyDescent="0.2"/>
    <row r="637" s="50" customFormat="1" x14ac:dyDescent="0.2"/>
    <row r="638" s="50" customFormat="1" x14ac:dyDescent="0.2"/>
    <row r="639" s="50" customFormat="1" x14ac:dyDescent="0.2"/>
    <row r="640" s="50" customFormat="1" x14ac:dyDescent="0.2"/>
    <row r="641" s="50" customFormat="1" x14ac:dyDescent="0.2"/>
    <row r="642" s="50" customFormat="1" x14ac:dyDescent="0.2"/>
    <row r="643" s="50" customFormat="1" x14ac:dyDescent="0.2"/>
    <row r="644" s="50" customFormat="1" x14ac:dyDescent="0.2"/>
    <row r="645" s="50" customFormat="1" x14ac:dyDescent="0.2"/>
    <row r="646" s="50" customFormat="1" x14ac:dyDescent="0.2"/>
    <row r="647" s="50" customFormat="1" x14ac:dyDescent="0.2"/>
    <row r="648" s="50" customFormat="1" x14ac:dyDescent="0.2"/>
    <row r="649" s="50" customFormat="1" x14ac:dyDescent="0.2"/>
    <row r="650" s="50" customFormat="1" x14ac:dyDescent="0.2"/>
    <row r="651" s="50" customFormat="1" x14ac:dyDescent="0.2"/>
    <row r="652" s="50" customFormat="1" x14ac:dyDescent="0.2"/>
    <row r="653" s="50" customFormat="1" x14ac:dyDescent="0.2"/>
    <row r="654" s="50" customFormat="1" x14ac:dyDescent="0.2"/>
    <row r="655" s="50" customFormat="1" x14ac:dyDescent="0.2"/>
    <row r="656" s="50" customFormat="1" x14ac:dyDescent="0.2"/>
    <row r="657" s="50" customFormat="1" x14ac:dyDescent="0.2"/>
    <row r="658" s="50" customFormat="1" x14ac:dyDescent="0.2"/>
    <row r="659" s="50" customFormat="1" x14ac:dyDescent="0.2"/>
    <row r="660" s="50" customFormat="1" x14ac:dyDescent="0.2"/>
    <row r="661" s="50" customFormat="1" x14ac:dyDescent="0.2"/>
    <row r="662" s="50" customFormat="1" x14ac:dyDescent="0.2"/>
    <row r="663" s="50" customFormat="1" x14ac:dyDescent="0.2"/>
    <row r="664" s="50" customFormat="1" x14ac:dyDescent="0.2"/>
    <row r="665" s="50" customFormat="1" x14ac:dyDescent="0.2"/>
    <row r="666" s="50" customFormat="1" x14ac:dyDescent="0.2"/>
    <row r="667" s="50" customFormat="1" x14ac:dyDescent="0.2"/>
    <row r="668" s="50" customFormat="1" x14ac:dyDescent="0.2"/>
    <row r="669" s="50" customFormat="1" x14ac:dyDescent="0.2"/>
    <row r="670" s="50" customFormat="1" x14ac:dyDescent="0.2"/>
    <row r="671" s="50" customFormat="1" x14ac:dyDescent="0.2"/>
    <row r="672" s="50" customFormat="1" x14ac:dyDescent="0.2"/>
    <row r="673" s="50" customFormat="1" x14ac:dyDescent="0.2"/>
    <row r="674" s="50" customFormat="1" x14ac:dyDescent="0.2"/>
    <row r="675" s="50" customFormat="1" x14ac:dyDescent="0.2"/>
    <row r="676" s="50" customFormat="1" x14ac:dyDescent="0.2"/>
    <row r="677" s="50" customFormat="1" x14ac:dyDescent="0.2"/>
    <row r="678" s="50" customFormat="1" x14ac:dyDescent="0.2"/>
    <row r="679" s="50" customFormat="1" x14ac:dyDescent="0.2"/>
    <row r="680" s="50" customFormat="1" x14ac:dyDescent="0.2"/>
    <row r="681" s="50" customFormat="1" x14ac:dyDescent="0.2"/>
    <row r="682" s="50" customFormat="1" x14ac:dyDescent="0.2"/>
    <row r="683" s="50" customFormat="1" x14ac:dyDescent="0.2"/>
    <row r="684" s="50" customFormat="1" x14ac:dyDescent="0.2"/>
    <row r="685" s="50" customFormat="1" x14ac:dyDescent="0.2"/>
    <row r="686" s="50" customFormat="1" x14ac:dyDescent="0.2"/>
    <row r="687" s="50" customFormat="1" x14ac:dyDescent="0.2"/>
    <row r="688" s="50" customFormat="1" x14ac:dyDescent="0.2"/>
    <row r="689" s="50" customFormat="1" x14ac:dyDescent="0.2"/>
    <row r="690" s="50" customFormat="1" x14ac:dyDescent="0.2"/>
    <row r="691" s="50" customFormat="1" x14ac:dyDescent="0.2"/>
    <row r="692" s="50" customFormat="1" x14ac:dyDescent="0.2"/>
    <row r="693" s="50" customFormat="1" x14ac:dyDescent="0.2"/>
    <row r="694" s="50" customFormat="1" x14ac:dyDescent="0.2"/>
    <row r="695" s="50" customFormat="1" x14ac:dyDescent="0.2"/>
    <row r="696" s="50" customFormat="1" x14ac:dyDescent="0.2"/>
    <row r="697" s="50" customFormat="1" x14ac:dyDescent="0.2"/>
    <row r="698" s="50" customFormat="1" x14ac:dyDescent="0.2"/>
    <row r="699" s="50" customFormat="1" x14ac:dyDescent="0.2"/>
    <row r="700" s="50" customFormat="1" x14ac:dyDescent="0.2"/>
    <row r="701" s="50" customFormat="1" x14ac:dyDescent="0.2"/>
    <row r="702" s="50" customFormat="1" x14ac:dyDescent="0.2"/>
    <row r="703" s="50" customFormat="1" x14ac:dyDescent="0.2"/>
    <row r="704" s="50" customFormat="1" x14ac:dyDescent="0.2"/>
    <row r="705" s="50" customFormat="1" x14ac:dyDescent="0.2"/>
    <row r="706" s="50" customFormat="1" x14ac:dyDescent="0.2"/>
    <row r="707" s="50" customFormat="1" x14ac:dyDescent="0.2"/>
    <row r="708" s="50" customFormat="1" x14ac:dyDescent="0.2"/>
    <row r="709" s="50" customFormat="1" x14ac:dyDescent="0.2"/>
    <row r="710" s="50" customFormat="1" x14ac:dyDescent="0.2"/>
    <row r="711" s="50" customFormat="1" x14ac:dyDescent="0.2"/>
    <row r="712" s="50" customFormat="1" x14ac:dyDescent="0.2"/>
    <row r="713" s="50" customFormat="1" x14ac:dyDescent="0.2"/>
    <row r="714" s="50" customFormat="1" x14ac:dyDescent="0.2"/>
    <row r="715" s="50" customFormat="1" x14ac:dyDescent="0.2"/>
    <row r="716" s="50" customFormat="1" x14ac:dyDescent="0.2"/>
    <row r="717" s="50" customFormat="1" x14ac:dyDescent="0.2"/>
    <row r="718" s="50" customFormat="1" x14ac:dyDescent="0.2"/>
    <row r="719" s="50" customFormat="1" x14ac:dyDescent="0.2"/>
    <row r="720" s="50" customFormat="1" x14ac:dyDescent="0.2"/>
    <row r="721" s="50" customFormat="1" x14ac:dyDescent="0.2"/>
    <row r="722" s="50" customFormat="1" x14ac:dyDescent="0.2"/>
    <row r="723" s="50" customFormat="1" x14ac:dyDescent="0.2"/>
    <row r="724" s="50" customFormat="1" x14ac:dyDescent="0.2"/>
    <row r="725" s="50" customFormat="1" x14ac:dyDescent="0.2"/>
    <row r="726" s="50" customFormat="1" x14ac:dyDescent="0.2"/>
    <row r="727" s="50" customFormat="1" x14ac:dyDescent="0.2"/>
    <row r="728" s="50" customFormat="1" x14ac:dyDescent="0.2"/>
    <row r="729" s="50" customFormat="1" x14ac:dyDescent="0.2"/>
    <row r="730" s="50" customFormat="1" x14ac:dyDescent="0.2"/>
    <row r="731" s="50" customFormat="1" x14ac:dyDescent="0.2"/>
    <row r="732" s="50" customFormat="1" x14ac:dyDescent="0.2"/>
    <row r="733" s="50" customFormat="1" x14ac:dyDescent="0.2"/>
    <row r="734" s="50" customFormat="1" x14ac:dyDescent="0.2"/>
    <row r="735" s="50" customFormat="1" x14ac:dyDescent="0.2"/>
    <row r="736" s="50" customFormat="1" x14ac:dyDescent="0.2"/>
    <row r="737" s="50" customFormat="1" x14ac:dyDescent="0.2"/>
    <row r="738" s="50" customFormat="1" x14ac:dyDescent="0.2"/>
    <row r="739" s="50" customFormat="1" x14ac:dyDescent="0.2"/>
    <row r="740" s="50" customFormat="1" x14ac:dyDescent="0.2"/>
    <row r="741" s="50" customFormat="1" x14ac:dyDescent="0.2"/>
    <row r="742" s="50" customFormat="1" x14ac:dyDescent="0.2"/>
    <row r="743" s="50" customFormat="1" x14ac:dyDescent="0.2"/>
    <row r="744" s="50" customFormat="1" x14ac:dyDescent="0.2"/>
    <row r="745" s="50" customFormat="1" x14ac:dyDescent="0.2"/>
    <row r="746" s="50" customFormat="1" x14ac:dyDescent="0.2"/>
    <row r="747" s="50" customFormat="1" x14ac:dyDescent="0.2"/>
    <row r="748" s="50" customFormat="1" x14ac:dyDescent="0.2"/>
    <row r="749" s="50" customFormat="1" x14ac:dyDescent="0.2"/>
    <row r="750" s="50" customFormat="1" x14ac:dyDescent="0.2"/>
    <row r="751" s="50" customFormat="1" x14ac:dyDescent="0.2"/>
    <row r="752" s="50" customFormat="1" x14ac:dyDescent="0.2"/>
    <row r="753" s="50" customFormat="1" x14ac:dyDescent="0.2"/>
    <row r="754" s="50" customFormat="1" x14ac:dyDescent="0.2"/>
    <row r="755" s="50" customFormat="1" x14ac:dyDescent="0.2"/>
    <row r="756" s="50" customFormat="1" x14ac:dyDescent="0.2"/>
    <row r="757" s="50" customFormat="1" x14ac:dyDescent="0.2"/>
    <row r="758" s="50" customFormat="1" x14ac:dyDescent="0.2"/>
    <row r="759" s="50" customFormat="1" x14ac:dyDescent="0.2"/>
    <row r="760" s="50" customFormat="1" x14ac:dyDescent="0.2"/>
    <row r="761" s="50" customFormat="1" x14ac:dyDescent="0.2"/>
    <row r="762" s="50" customFormat="1" x14ac:dyDescent="0.2"/>
    <row r="763" s="50" customFormat="1" x14ac:dyDescent="0.2"/>
    <row r="764" s="50" customFormat="1" x14ac:dyDescent="0.2"/>
    <row r="765" s="50" customFormat="1" x14ac:dyDescent="0.2"/>
    <row r="766" s="50" customFormat="1" x14ac:dyDescent="0.2"/>
    <row r="767" s="50" customFormat="1" x14ac:dyDescent="0.2"/>
    <row r="768" s="50" customFormat="1" x14ac:dyDescent="0.2"/>
    <row r="769" s="50" customFormat="1" x14ac:dyDescent="0.2"/>
    <row r="770" s="50" customFormat="1" x14ac:dyDescent="0.2"/>
    <row r="771" s="50" customFormat="1" x14ac:dyDescent="0.2"/>
    <row r="772" s="50" customFormat="1" x14ac:dyDescent="0.2"/>
    <row r="773" s="50" customFormat="1" x14ac:dyDescent="0.2"/>
    <row r="774" s="50" customFormat="1" x14ac:dyDescent="0.2"/>
    <row r="775" s="50" customFormat="1" x14ac:dyDescent="0.2"/>
    <row r="776" s="50" customFormat="1" x14ac:dyDescent="0.2"/>
    <row r="777" s="50" customFormat="1" x14ac:dyDescent="0.2"/>
    <row r="778" s="50" customFormat="1" x14ac:dyDescent="0.2"/>
    <row r="779" s="50" customFormat="1" x14ac:dyDescent="0.2"/>
    <row r="780" s="50" customFormat="1" x14ac:dyDescent="0.2"/>
    <row r="781" s="50" customFormat="1" x14ac:dyDescent="0.2"/>
    <row r="782" s="50" customFormat="1" x14ac:dyDescent="0.2"/>
    <row r="783" s="50" customFormat="1" x14ac:dyDescent="0.2"/>
    <row r="784" s="50" customFormat="1" x14ac:dyDescent="0.2"/>
    <row r="785" s="50" customFormat="1" x14ac:dyDescent="0.2"/>
    <row r="786" s="50" customFormat="1" x14ac:dyDescent="0.2"/>
    <row r="787" s="50" customFormat="1" x14ac:dyDescent="0.2"/>
    <row r="788" s="50" customFormat="1" x14ac:dyDescent="0.2"/>
    <row r="789" s="50" customFormat="1" x14ac:dyDescent="0.2"/>
    <row r="790" s="50" customFormat="1" x14ac:dyDescent="0.2"/>
    <row r="791" s="50" customFormat="1" x14ac:dyDescent="0.2"/>
    <row r="792" s="50" customFormat="1" x14ac:dyDescent="0.2"/>
    <row r="793" s="50" customFormat="1" x14ac:dyDescent="0.2"/>
    <row r="794" s="50" customFormat="1" x14ac:dyDescent="0.2"/>
    <row r="795" s="50" customFormat="1" x14ac:dyDescent="0.2"/>
    <row r="796" s="50" customFormat="1" x14ac:dyDescent="0.2"/>
    <row r="797" s="50" customFormat="1" x14ac:dyDescent="0.2"/>
    <row r="798" s="50" customFormat="1" x14ac:dyDescent="0.2"/>
    <row r="799" s="50" customFormat="1" x14ac:dyDescent="0.2"/>
    <row r="800" s="50" customFormat="1" x14ac:dyDescent="0.2"/>
    <row r="801" s="50" customFormat="1" x14ac:dyDescent="0.2"/>
    <row r="802" s="50" customFormat="1" x14ac:dyDescent="0.2"/>
    <row r="803" s="50" customFormat="1" x14ac:dyDescent="0.2"/>
    <row r="804" s="50" customFormat="1" x14ac:dyDescent="0.2"/>
    <row r="805" s="50" customFormat="1" x14ac:dyDescent="0.2"/>
    <row r="806" s="50" customFormat="1" x14ac:dyDescent="0.2"/>
    <row r="807" s="50" customFormat="1" x14ac:dyDescent="0.2"/>
    <row r="808" s="50" customFormat="1" x14ac:dyDescent="0.2"/>
    <row r="809" s="50" customFormat="1" x14ac:dyDescent="0.2"/>
    <row r="810" s="50" customFormat="1" x14ac:dyDescent="0.2"/>
    <row r="811" s="50" customFormat="1" x14ac:dyDescent="0.2"/>
    <row r="812" s="50" customFormat="1" x14ac:dyDescent="0.2"/>
    <row r="813" s="50" customFormat="1" x14ac:dyDescent="0.2"/>
    <row r="814" s="50" customFormat="1" x14ac:dyDescent="0.2"/>
    <row r="815" s="50" customFormat="1" x14ac:dyDescent="0.2"/>
    <row r="816" s="50" customFormat="1" x14ac:dyDescent="0.2"/>
    <row r="817" s="50" customFormat="1" x14ac:dyDescent="0.2"/>
    <row r="818" s="50" customFormat="1" x14ac:dyDescent="0.2"/>
    <row r="819" s="50" customFormat="1" x14ac:dyDescent="0.2"/>
    <row r="820" s="50" customFormat="1" x14ac:dyDescent="0.2"/>
    <row r="821" s="50" customFormat="1" x14ac:dyDescent="0.2"/>
    <row r="822" s="50" customFormat="1" x14ac:dyDescent="0.2"/>
    <row r="823" s="50" customFormat="1" x14ac:dyDescent="0.2"/>
    <row r="824" s="50" customFormat="1" x14ac:dyDescent="0.2"/>
    <row r="825" s="50" customFormat="1" x14ac:dyDescent="0.2"/>
    <row r="826" s="50" customFormat="1" x14ac:dyDescent="0.2"/>
    <row r="827" s="50" customFormat="1" x14ac:dyDescent="0.2"/>
    <row r="828" s="50" customFormat="1" x14ac:dyDescent="0.2"/>
    <row r="829" s="50" customFormat="1" x14ac:dyDescent="0.2"/>
    <row r="830" s="50" customFormat="1" x14ac:dyDescent="0.2"/>
    <row r="831" s="50" customFormat="1" x14ac:dyDescent="0.2"/>
    <row r="832" s="50" customFormat="1" x14ac:dyDescent="0.2"/>
    <row r="833" s="50" customFormat="1" x14ac:dyDescent="0.2"/>
    <row r="834" s="50" customFormat="1" x14ac:dyDescent="0.2"/>
    <row r="835" s="50" customFormat="1" x14ac:dyDescent="0.2"/>
    <row r="836" s="50" customFormat="1" x14ac:dyDescent="0.2"/>
    <row r="837" s="50" customFormat="1" x14ac:dyDescent="0.2"/>
    <row r="838" s="50" customFormat="1" x14ac:dyDescent="0.2"/>
    <row r="839" s="50" customFormat="1" x14ac:dyDescent="0.2"/>
    <row r="840" s="50" customFormat="1" x14ac:dyDescent="0.2"/>
    <row r="841" s="50" customFormat="1" x14ac:dyDescent="0.2"/>
    <row r="842" s="50" customFormat="1" x14ac:dyDescent="0.2"/>
    <row r="843" s="50" customFormat="1" x14ac:dyDescent="0.2"/>
    <row r="844" s="50" customFormat="1" x14ac:dyDescent="0.2"/>
    <row r="845" s="50" customFormat="1" x14ac:dyDescent="0.2"/>
    <row r="846" s="50" customFormat="1" x14ac:dyDescent="0.2"/>
    <row r="847" s="50" customFormat="1" x14ac:dyDescent="0.2"/>
    <row r="848" s="50" customFormat="1" x14ac:dyDescent="0.2"/>
    <row r="849" s="50" customFormat="1" x14ac:dyDescent="0.2"/>
    <row r="850" s="50" customFormat="1" x14ac:dyDescent="0.2"/>
    <row r="851" s="50" customFormat="1" x14ac:dyDescent="0.2"/>
    <row r="852" s="50" customFormat="1" x14ac:dyDescent="0.2"/>
    <row r="853" s="50" customFormat="1" x14ac:dyDescent="0.2"/>
    <row r="854" s="50" customFormat="1" x14ac:dyDescent="0.2"/>
    <row r="855" s="50" customFormat="1" x14ac:dyDescent="0.2"/>
    <row r="856" s="50" customFormat="1" x14ac:dyDescent="0.2"/>
    <row r="857" s="50" customFormat="1" x14ac:dyDescent="0.2"/>
    <row r="858" s="50" customFormat="1" x14ac:dyDescent="0.2"/>
    <row r="859" s="50" customFormat="1" x14ac:dyDescent="0.2"/>
    <row r="860" s="50" customFormat="1" x14ac:dyDescent="0.2"/>
    <row r="861" s="50" customFormat="1" x14ac:dyDescent="0.2"/>
    <row r="862" s="50" customFormat="1" x14ac:dyDescent="0.2"/>
    <row r="863" s="50" customFormat="1" x14ac:dyDescent="0.2"/>
    <row r="864" s="50" customFormat="1" x14ac:dyDescent="0.2"/>
    <row r="865" s="50" customFormat="1" x14ac:dyDescent="0.2"/>
    <row r="866" s="50" customFormat="1" x14ac:dyDescent="0.2"/>
    <row r="867" s="50" customFormat="1" x14ac:dyDescent="0.2"/>
    <row r="868" s="50" customFormat="1" x14ac:dyDescent="0.2"/>
    <row r="869" s="50" customFormat="1" x14ac:dyDescent="0.2"/>
    <row r="870" s="50" customFormat="1" x14ac:dyDescent="0.2"/>
    <row r="871" s="50" customFormat="1" x14ac:dyDescent="0.2"/>
    <row r="872" s="50" customFormat="1" x14ac:dyDescent="0.2"/>
    <row r="873" s="50" customFormat="1" x14ac:dyDescent="0.2"/>
    <row r="874" s="50" customFormat="1" x14ac:dyDescent="0.2"/>
    <row r="875" s="50" customFormat="1" x14ac:dyDescent="0.2"/>
    <row r="876" s="50" customFormat="1" x14ac:dyDescent="0.2"/>
    <row r="877" s="50" customFormat="1" x14ac:dyDescent="0.2"/>
    <row r="878" s="50" customFormat="1" x14ac:dyDescent="0.2"/>
    <row r="879" s="50" customFormat="1" x14ac:dyDescent="0.2"/>
    <row r="880" s="50" customFormat="1" x14ac:dyDescent="0.2"/>
    <row r="881" s="50" customFormat="1" x14ac:dyDescent="0.2"/>
    <row r="882" s="50" customFormat="1" x14ac:dyDescent="0.2"/>
    <row r="883" s="50" customFormat="1" x14ac:dyDescent="0.2"/>
    <row r="884" s="50" customFormat="1" x14ac:dyDescent="0.2"/>
    <row r="885" s="50" customFormat="1" x14ac:dyDescent="0.2"/>
    <row r="886" s="50" customFormat="1" x14ac:dyDescent="0.2"/>
    <row r="887" s="50" customFormat="1" x14ac:dyDescent="0.2"/>
    <row r="888" s="50" customFormat="1" x14ac:dyDescent="0.2"/>
    <row r="889" s="50" customFormat="1" x14ac:dyDescent="0.2"/>
    <row r="890" s="50" customFormat="1" x14ac:dyDescent="0.2"/>
    <row r="891" s="50" customFormat="1" x14ac:dyDescent="0.2"/>
    <row r="892" s="50" customFormat="1" x14ac:dyDescent="0.2"/>
    <row r="893" s="50" customFormat="1" x14ac:dyDescent="0.2"/>
    <row r="894" s="50" customFormat="1" x14ac:dyDescent="0.2"/>
    <row r="895" s="50" customFormat="1" x14ac:dyDescent="0.2"/>
    <row r="896" s="50" customFormat="1" x14ac:dyDescent="0.2"/>
    <row r="897" s="50" customFormat="1" x14ac:dyDescent="0.2"/>
    <row r="898" s="50" customFormat="1" x14ac:dyDescent="0.2"/>
    <row r="899" s="50" customFormat="1" x14ac:dyDescent="0.2"/>
    <row r="900" s="50" customFormat="1" x14ac:dyDescent="0.2"/>
    <row r="901" s="50" customFormat="1" x14ac:dyDescent="0.2"/>
    <row r="902" s="50" customFormat="1" x14ac:dyDescent="0.2"/>
    <row r="903" s="50" customFormat="1" x14ac:dyDescent="0.2"/>
    <row r="904" s="50" customFormat="1" x14ac:dyDescent="0.2"/>
    <row r="905" s="50" customFormat="1" x14ac:dyDescent="0.2"/>
    <row r="906" s="50" customFormat="1" x14ac:dyDescent="0.2"/>
    <row r="907" s="50" customFormat="1" x14ac:dyDescent="0.2"/>
    <row r="908" s="50" customFormat="1" x14ac:dyDescent="0.2"/>
    <row r="909" s="50" customFormat="1" x14ac:dyDescent="0.2"/>
    <row r="910" s="50" customFormat="1" x14ac:dyDescent="0.2"/>
    <row r="911" s="50" customFormat="1" x14ac:dyDescent="0.2"/>
    <row r="912" s="50" customFormat="1" x14ac:dyDescent="0.2"/>
    <row r="913" s="50" customFormat="1" x14ac:dyDescent="0.2"/>
    <row r="914" s="50" customFormat="1" x14ac:dyDescent="0.2"/>
    <row r="915" s="50" customFormat="1" x14ac:dyDescent="0.2"/>
    <row r="916" s="50" customFormat="1" x14ac:dyDescent="0.2"/>
    <row r="917" s="50" customFormat="1" x14ac:dyDescent="0.2"/>
    <row r="918" s="50" customFormat="1" x14ac:dyDescent="0.2"/>
    <row r="919" s="50" customFormat="1" x14ac:dyDescent="0.2"/>
    <row r="920" s="50" customFormat="1" x14ac:dyDescent="0.2"/>
    <row r="921" s="50" customFormat="1" x14ac:dyDescent="0.2"/>
    <row r="922" s="50" customFormat="1" x14ac:dyDescent="0.2"/>
    <row r="923" s="50" customFormat="1" x14ac:dyDescent="0.2"/>
    <row r="924" s="50" customFormat="1" x14ac:dyDescent="0.2"/>
    <row r="925" s="50" customFormat="1" x14ac:dyDescent="0.2"/>
    <row r="926" s="50" customFormat="1" x14ac:dyDescent="0.2"/>
    <row r="927" s="50" customFormat="1" x14ac:dyDescent="0.2"/>
    <row r="928" s="50" customFormat="1" x14ac:dyDescent="0.2"/>
    <row r="929" s="50" customFormat="1" x14ac:dyDescent="0.2"/>
    <row r="930" s="50" customFormat="1" x14ac:dyDescent="0.2"/>
    <row r="931" s="50" customFormat="1" x14ac:dyDescent="0.2"/>
    <row r="932" s="50" customFormat="1" x14ac:dyDescent="0.2"/>
    <row r="933" s="50" customFormat="1" x14ac:dyDescent="0.2"/>
    <row r="934" s="50" customFormat="1" x14ac:dyDescent="0.2"/>
    <row r="935" s="50" customFormat="1" x14ac:dyDescent="0.2"/>
    <row r="936" s="50" customFormat="1" x14ac:dyDescent="0.2"/>
    <row r="937" s="50" customFormat="1" x14ac:dyDescent="0.2"/>
    <row r="938" s="50" customFormat="1" x14ac:dyDescent="0.2"/>
    <row r="939" s="50" customFormat="1" x14ac:dyDescent="0.2"/>
    <row r="940" s="50" customFormat="1" x14ac:dyDescent="0.2"/>
    <row r="941" s="50" customFormat="1" x14ac:dyDescent="0.2"/>
    <row r="942" s="50" customFormat="1" x14ac:dyDescent="0.2"/>
    <row r="943" s="50" customFormat="1" x14ac:dyDescent="0.2"/>
    <row r="944" s="50" customFormat="1" x14ac:dyDescent="0.2"/>
    <row r="945" s="50" customFormat="1" x14ac:dyDescent="0.2"/>
    <row r="946" s="50" customFormat="1" x14ac:dyDescent="0.2"/>
    <row r="947" s="50" customFormat="1" x14ac:dyDescent="0.2"/>
    <row r="948" s="50" customFormat="1" x14ac:dyDescent="0.2"/>
    <row r="949" s="50" customFormat="1" x14ac:dyDescent="0.2"/>
    <row r="950" s="50" customFormat="1" x14ac:dyDescent="0.2"/>
    <row r="951" s="50" customFormat="1" x14ac:dyDescent="0.2"/>
    <row r="952" s="50" customFormat="1" x14ac:dyDescent="0.2"/>
    <row r="953" s="50" customFormat="1" x14ac:dyDescent="0.2"/>
    <row r="954" s="50" customFormat="1" x14ac:dyDescent="0.2"/>
    <row r="955" s="50" customFormat="1" x14ac:dyDescent="0.2"/>
    <row r="956" s="50" customFormat="1" x14ac:dyDescent="0.2"/>
    <row r="957" s="50" customFormat="1" x14ac:dyDescent="0.2"/>
    <row r="958" s="50" customFormat="1" x14ac:dyDescent="0.2"/>
    <row r="959" s="50" customFormat="1" x14ac:dyDescent="0.2"/>
    <row r="960" s="50" customFormat="1" x14ac:dyDescent="0.2"/>
    <row r="961" s="50" customFormat="1" x14ac:dyDescent="0.2"/>
    <row r="962" s="50" customFormat="1" x14ac:dyDescent="0.2"/>
    <row r="963" s="50" customFormat="1" x14ac:dyDescent="0.2"/>
    <row r="964" s="50" customFormat="1" x14ac:dyDescent="0.2"/>
    <row r="965" s="50" customFormat="1" x14ac:dyDescent="0.2"/>
    <row r="966" s="50" customFormat="1" x14ac:dyDescent="0.2"/>
    <row r="967" s="50" customFormat="1" x14ac:dyDescent="0.2"/>
  </sheetData>
  <sheetProtection formatCells="0" selectLockedCells="1" selectUnlockedCells="1"/>
  <mergeCells count="52">
    <mergeCell ref="C53:D53"/>
    <mergeCell ref="C54:D54"/>
    <mergeCell ref="C55:D55"/>
    <mergeCell ref="C50:D50"/>
    <mergeCell ref="C51:D51"/>
    <mergeCell ref="C52:D52"/>
    <mergeCell ref="C46:D46"/>
    <mergeCell ref="C47:D47"/>
    <mergeCell ref="C48:D48"/>
    <mergeCell ref="C49:D49"/>
    <mergeCell ref="C44:D44"/>
    <mergeCell ref="C45:D45"/>
    <mergeCell ref="C33:D33"/>
    <mergeCell ref="C34:D34"/>
    <mergeCell ref="C35:D35"/>
    <mergeCell ref="C36:D36"/>
    <mergeCell ref="C40:D40"/>
    <mergeCell ref="C43:D43"/>
    <mergeCell ref="C39:D39"/>
    <mergeCell ref="C42:D42"/>
    <mergeCell ref="C41:D41"/>
    <mergeCell ref="C37:D37"/>
    <mergeCell ref="C38:D38"/>
    <mergeCell ref="C31:D31"/>
    <mergeCell ref="C28:D28"/>
    <mergeCell ref="C29:D29"/>
    <mergeCell ref="C30:D30"/>
    <mergeCell ref="C32:D32"/>
    <mergeCell ref="C6:D6"/>
    <mergeCell ref="C8:D8"/>
    <mergeCell ref="C9:D9"/>
    <mergeCell ref="C10:D10"/>
    <mergeCell ref="C26:D26"/>
    <mergeCell ref="C23:D23"/>
    <mergeCell ref="C11:D11"/>
    <mergeCell ref="C15:D15"/>
    <mergeCell ref="C27:D27"/>
    <mergeCell ref="C25:D25"/>
    <mergeCell ref="B4:D4"/>
    <mergeCell ref="C7:D7"/>
    <mergeCell ref="B2:D2"/>
    <mergeCell ref="C24:D24"/>
    <mergeCell ref="C12:D12"/>
    <mergeCell ref="C13:D13"/>
    <mergeCell ref="C14:D14"/>
    <mergeCell ref="C16:D16"/>
    <mergeCell ref="C17:D17"/>
    <mergeCell ref="C18:D18"/>
    <mergeCell ref="C19:D19"/>
    <mergeCell ref="C20:D20"/>
    <mergeCell ref="C21:D21"/>
    <mergeCell ref="C22:D22"/>
  </mergeCells>
  <hyperlinks>
    <hyperlink ref="C24" r:id="rId1" xr:uid="{00000000-0004-0000-0700-000000000000}"/>
    <hyperlink ref="C34" r:id="rId2" xr:uid="{00000000-0004-0000-0700-000001000000}"/>
    <hyperlink ref="C10" r:id="rId3" xr:uid="{00000000-0004-0000-0700-000002000000}"/>
    <hyperlink ref="C48" r:id="rId4" xr:uid="{00000000-0004-0000-0700-000003000000}"/>
    <hyperlink ref="C17" r:id="rId5" xr:uid="{00000000-0004-0000-0700-000004000000}"/>
    <hyperlink ref="C29" r:id="rId6" xr:uid="{00000000-0004-0000-0700-000005000000}"/>
    <hyperlink ref="C16" r:id="rId7" xr:uid="{00000000-0004-0000-0700-000006000000}"/>
    <hyperlink ref="C12" r:id="rId8" xr:uid="{00000000-0004-0000-0700-000007000000}"/>
    <hyperlink ref="C23" r:id="rId9" xr:uid="{00000000-0004-0000-0700-000008000000}"/>
    <hyperlink ref="C15" r:id="rId10" xr:uid="{00000000-0004-0000-0700-000009000000}"/>
    <hyperlink ref="C18" r:id="rId11" xr:uid="{00000000-0004-0000-0700-00000A000000}"/>
    <hyperlink ref="C50" r:id="rId12" xr:uid="{00000000-0004-0000-0700-00000B000000}"/>
    <hyperlink ref="C39" r:id="rId13" xr:uid="{00000000-0004-0000-0700-00000C000000}"/>
    <hyperlink ref="C45" r:id="rId14" xr:uid="{00000000-0004-0000-0700-00000D000000}"/>
    <hyperlink ref="C54" r:id="rId15" xr:uid="{00000000-0004-0000-0700-00000E000000}"/>
    <hyperlink ref="C19" r:id="rId16" xr:uid="{00000000-0004-0000-0700-00000F000000}"/>
    <hyperlink ref="C38" r:id="rId17" xr:uid="{00000000-0004-0000-0700-000010000000}"/>
    <hyperlink ref="C21" r:id="rId18" xr:uid="{00000000-0004-0000-0700-000011000000}"/>
    <hyperlink ref="C44" r:id="rId19" xr:uid="{00000000-0004-0000-0700-000012000000}"/>
    <hyperlink ref="C43" r:id="rId20" xr:uid="{00000000-0004-0000-0700-000013000000}"/>
    <hyperlink ref="C26" r:id="rId21" xr:uid="{00000000-0004-0000-0700-000014000000}"/>
    <hyperlink ref="C42" r:id="rId22" xr:uid="{00000000-0004-0000-0700-000015000000}"/>
    <hyperlink ref="C25" r:id="rId23" xr:uid="{00000000-0004-0000-0700-000016000000}"/>
    <hyperlink ref="C52" r:id="rId24" xr:uid="{00000000-0004-0000-0700-000017000000}"/>
    <hyperlink ref="C51" r:id="rId25" xr:uid="{00000000-0004-0000-0700-000018000000}"/>
    <hyperlink ref="C28" r:id="rId26" xr:uid="{00000000-0004-0000-0700-000019000000}"/>
    <hyperlink ref="C14" r:id="rId27" xr:uid="{00000000-0004-0000-0700-00001A000000}"/>
    <hyperlink ref="C22" r:id="rId28" xr:uid="{00000000-0004-0000-0700-00001B000000}"/>
    <hyperlink ref="C27" r:id="rId29" xr:uid="{00000000-0004-0000-0700-00001C000000}"/>
    <hyperlink ref="C47" r:id="rId30" xr:uid="{00000000-0004-0000-0700-00001D000000}"/>
    <hyperlink ref="C7" r:id="rId31" xr:uid="{00000000-0004-0000-0700-00001E000000}"/>
    <hyperlink ref="C33" r:id="rId32" xr:uid="{00000000-0004-0000-0700-00001F000000}"/>
    <hyperlink ref="C20" r:id="rId33" xr:uid="{00000000-0004-0000-0700-000020000000}"/>
    <hyperlink ref="C36" r:id="rId34" xr:uid="{00000000-0004-0000-0700-000021000000}"/>
    <hyperlink ref="C53" r:id="rId35" xr:uid="{00000000-0004-0000-0700-000022000000}"/>
    <hyperlink ref="C32" r:id="rId36" xr:uid="{00000000-0004-0000-0700-000023000000}"/>
    <hyperlink ref="C8" r:id="rId37" xr:uid="{00000000-0004-0000-0700-000024000000}"/>
    <hyperlink ref="C35" r:id="rId38" xr:uid="{00000000-0004-0000-0700-000025000000}"/>
    <hyperlink ref="C31" r:id="rId39" xr:uid="{00000000-0004-0000-0700-000026000000}"/>
    <hyperlink ref="C41" r:id="rId40" xr:uid="{00000000-0004-0000-0700-000027000000}"/>
    <hyperlink ref="C40" r:id="rId41" xr:uid="{00000000-0004-0000-0700-000028000000}"/>
    <hyperlink ref="C55" r:id="rId42" xr:uid="{00000000-0004-0000-0700-000029000000}"/>
    <hyperlink ref="C13" r:id="rId43" xr:uid="{00000000-0004-0000-0700-00002A000000}"/>
    <hyperlink ref="C49" r:id="rId44" xr:uid="{00000000-0004-0000-0700-00002B000000}"/>
    <hyperlink ref="C46" r:id="rId45" xr:uid="{00000000-0004-0000-0700-00002C000000}"/>
    <hyperlink ref="C9" r:id="rId46" xr:uid="{00000000-0004-0000-0700-00002D000000}"/>
    <hyperlink ref="C11" r:id="rId47" xr:uid="{00000000-0004-0000-0700-00002E000000}"/>
    <hyperlink ref="C37" r:id="rId48" xr:uid="{00000000-0004-0000-0700-00002F000000}"/>
  </hyperlinks>
  <pageMargins left="0.7" right="0.7" top="0.75" bottom="0.75" header="0.3" footer="0.3"/>
  <pageSetup orientation="portrait" r:id="rId49"/>
  <drawing r:id="rId5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CONTENIDO</vt:lpstr>
      <vt:lpstr>INSTRUCTIVO </vt:lpstr>
      <vt:lpstr>Generalidades Proyecto Empresar</vt:lpstr>
      <vt:lpstr>Estudio de Mercados</vt:lpstr>
      <vt:lpstr>Estudio Técnico</vt:lpstr>
      <vt:lpstr>Estudio Organizacional y Legal</vt:lpstr>
      <vt:lpstr>Estudio Viabilidad Financiera</vt:lpstr>
      <vt:lpstr>Fuente Bibliográfica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Hernan Dario Hernandez Bello</cp:lastModifiedBy>
  <cp:revision/>
  <dcterms:created xsi:type="dcterms:W3CDTF">2013-02-15T14:18:15Z</dcterms:created>
  <dcterms:modified xsi:type="dcterms:W3CDTF">2026-08-13T01:46:47Z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c111285-cafa-4fc9-8a9a-bd902089b24f_Enabled">
    <vt:lpwstr>true</vt:lpwstr>
  </property>
  <property fmtid="{D5CDD505-2E9C-101B-9397-08002B2CF9AE}" pid="3" name="MSIP_Label_fc111285-cafa-4fc9-8a9a-bd902089b24f_SetDate">
    <vt:lpwstr>2024-08-13T21:39:16Z</vt:lpwstr>
  </property>
  <property fmtid="{D5CDD505-2E9C-101B-9397-08002B2CF9AE}" pid="4" name="MSIP_Label_fc111285-cafa-4fc9-8a9a-bd902089b24f_Method">
    <vt:lpwstr>Privileged</vt:lpwstr>
  </property>
  <property fmtid="{D5CDD505-2E9C-101B-9397-08002B2CF9AE}" pid="5" name="MSIP_Label_fc111285-cafa-4fc9-8a9a-bd902089b24f_Name">
    <vt:lpwstr>Public</vt:lpwstr>
  </property>
  <property fmtid="{D5CDD505-2E9C-101B-9397-08002B2CF9AE}" pid="6" name="MSIP_Label_fc111285-cafa-4fc9-8a9a-bd902089b24f_SiteId">
    <vt:lpwstr>cbc2c381-2f2e-4d93-91d1-506c9316ace7</vt:lpwstr>
  </property>
  <property fmtid="{D5CDD505-2E9C-101B-9397-08002B2CF9AE}" pid="7" name="MSIP_Label_fc111285-cafa-4fc9-8a9a-bd902089b24f_ActionId">
    <vt:lpwstr>7c76b3b0-cfff-4bb8-bce9-e2fee89fd27b</vt:lpwstr>
  </property>
  <property fmtid="{D5CDD505-2E9C-101B-9397-08002B2CF9AE}" pid="8" name="MSIP_Label_fc111285-cafa-4fc9-8a9a-bd902089b24f_ContentBits">
    <vt:lpwstr>0</vt:lpwstr>
  </property>
</Properties>
</file>